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kandicegg10/Downloads/"/>
    </mc:Choice>
  </mc:AlternateContent>
  <xr:revisionPtr revIDLastSave="0" documentId="8_{8A46F45B-CB7F-4A4A-803D-414D53EC847C}" xr6:coauthVersionLast="45" xr6:coauthVersionMax="45" xr10:uidLastSave="{00000000-0000-0000-0000-000000000000}"/>
  <bookViews>
    <workbookView xWindow="740" yWindow="460" windowWidth="24860" windowHeight="15540" firstSheet="4" activeTab="10" xr2:uid="{00000000-000D-0000-FFFF-FFFF00000000}"/>
  </bookViews>
  <sheets>
    <sheet name="base_salary" sheetId="1" r:id="rId1"/>
    <sheet name="deals_closed" sheetId="2" r:id="rId2"/>
    <sheet name="2018_commission_structure" sheetId="3" r:id="rId3"/>
    <sheet name="benchmark_data" sheetId="4" r:id="rId4"/>
    <sheet name="Calculations" sheetId="7" r:id="rId5"/>
    <sheet name="revenue_pivot" sheetId="10" r:id="rId6"/>
    <sheet name="Sheet6" sheetId="11" r:id="rId7"/>
    <sheet name="Calculations (2)" sheetId="9" r:id="rId8"/>
    <sheet name="Sheet3" sheetId="8" r:id="rId9"/>
    <sheet name="Pivot Table" sheetId="6" r:id="rId10"/>
    <sheet name="Challenge" sheetId="5" r:id="rId11"/>
    <sheet name="Challenge 2" sheetId="12" r:id="rId12"/>
  </sheets>
  <externalReferences>
    <externalReference r:id="rId13"/>
  </externalReferences>
  <definedNames>
    <definedName name="_xlchart.v1.0" hidden="1">Challenge!$A$6</definedName>
    <definedName name="_xlchart.v1.1" hidden="1">Challenge!$A$8</definedName>
    <definedName name="_xlchart.v1.10" hidden="1">Challenge!$B$6:$D$6</definedName>
    <definedName name="_xlchart.v1.11" hidden="1">Challenge!$B$8:$D$8</definedName>
    <definedName name="_xlchart.v1.12" hidden="1">Challenge!$A$6</definedName>
    <definedName name="_xlchart.v1.13" hidden="1">Challenge!$A$8</definedName>
    <definedName name="_xlchart.v1.14" hidden="1">Challenge!$B$6:$D$6</definedName>
    <definedName name="_xlchart.v1.15" hidden="1">Challenge!$B$8:$D$8</definedName>
    <definedName name="_xlchart.v1.16" hidden="1">Challenge!$A$6</definedName>
    <definedName name="_xlchart.v1.17" hidden="1">Challenge!$A$7</definedName>
    <definedName name="_xlchart.v1.18" hidden="1">Challenge!$B$6:$D$6</definedName>
    <definedName name="_xlchart.v1.19" hidden="1">Challenge!$B$7:$D$7</definedName>
    <definedName name="_xlchart.v1.2" hidden="1">Challenge!$B$6:$D$6</definedName>
    <definedName name="_xlchart.v1.20" hidden="1">Challenge!$A$6</definedName>
    <definedName name="_xlchart.v1.21" hidden="1">Challenge!$A$7</definedName>
    <definedName name="_xlchart.v1.22" hidden="1">Challenge!$B$6:$D$6</definedName>
    <definedName name="_xlchart.v1.23" hidden="1">Challenge!$B$7:$D$7</definedName>
    <definedName name="_xlchart.v1.3" hidden="1">Challenge!$B$8:$D$8</definedName>
    <definedName name="_xlchart.v1.4" hidden="1">Challenge!$A$6</definedName>
    <definedName name="_xlchart.v1.5" hidden="1">Challenge!$A$8</definedName>
    <definedName name="_xlchart.v1.6" hidden="1">Challenge!$B$6:$D$6</definedName>
    <definedName name="_xlchart.v1.7" hidden="1">Challenge!$B$8:$D$8</definedName>
    <definedName name="_xlchart.v1.8" hidden="1">Challenge!$A$6</definedName>
    <definedName name="_xlchart.v1.9" hidden="1">Challenge!$A$8</definedName>
  </definedNames>
  <calcPr calcId="191029"/>
  <pivotCaches>
    <pivotCache cacheId="4" r:id="rId14"/>
    <pivotCache cacheId="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" i="5" l="1"/>
  <c r="C5" i="5"/>
  <c r="D5" i="5"/>
  <c r="D7" i="12"/>
  <c r="D8" i="12"/>
  <c r="E11" i="12"/>
  <c r="XFD11" i="5"/>
  <c r="XFC11" i="5"/>
  <c r="XFB11" i="5"/>
  <c r="XEZ11" i="5"/>
  <c r="XEY11" i="5"/>
  <c r="XEX11" i="5"/>
  <c r="XEV11" i="5"/>
  <c r="XEU11" i="5"/>
  <c r="XET11" i="5"/>
  <c r="XER11" i="5"/>
  <c r="XEQ11" i="5"/>
  <c r="XEP11" i="5"/>
  <c r="XEN11" i="5"/>
  <c r="XEM11" i="5"/>
  <c r="XEL11" i="5"/>
  <c r="XEJ11" i="5"/>
  <c r="XEI11" i="5"/>
  <c r="XEH11" i="5"/>
  <c r="XEF11" i="5"/>
  <c r="XEE11" i="5"/>
  <c r="XED11" i="5"/>
  <c r="XEB11" i="5"/>
  <c r="XEA11" i="5"/>
  <c r="XDZ11" i="5"/>
  <c r="XDX11" i="5"/>
  <c r="XDW11" i="5"/>
  <c r="XDV11" i="5"/>
  <c r="XDT11" i="5"/>
  <c r="XDS11" i="5"/>
  <c r="XDR11" i="5"/>
  <c r="XDP11" i="5"/>
  <c r="XDO11" i="5"/>
  <c r="XDN11" i="5"/>
  <c r="XDL11" i="5"/>
  <c r="XDK11" i="5"/>
  <c r="XDJ11" i="5"/>
  <c r="XDH11" i="5"/>
  <c r="XDG11" i="5"/>
  <c r="XDF11" i="5"/>
  <c r="XDD11" i="5"/>
  <c r="XDC11" i="5"/>
  <c r="XDB11" i="5"/>
  <c r="XCZ11" i="5"/>
  <c r="XCY11" i="5"/>
  <c r="XCX11" i="5"/>
  <c r="XCV11" i="5"/>
  <c r="XCU11" i="5"/>
  <c r="XCT11" i="5"/>
  <c r="XCR11" i="5"/>
  <c r="XCQ11" i="5"/>
  <c r="XCP11" i="5"/>
  <c r="XCN11" i="5"/>
  <c r="XCM11" i="5"/>
  <c r="XCL11" i="5"/>
  <c r="XCJ11" i="5"/>
  <c r="XCI11" i="5"/>
  <c r="XCH11" i="5"/>
  <c r="XCF11" i="5"/>
  <c r="XCE11" i="5"/>
  <c r="XCD11" i="5"/>
  <c r="XCB11" i="5"/>
  <c r="XCA11" i="5"/>
  <c r="XBZ11" i="5"/>
  <c r="XBX11" i="5"/>
  <c r="XBW11" i="5"/>
  <c r="XBV11" i="5"/>
  <c r="XBT11" i="5"/>
  <c r="XBS11" i="5"/>
  <c r="XBR11" i="5"/>
  <c r="XBP11" i="5"/>
  <c r="XBO11" i="5"/>
  <c r="XBN11" i="5"/>
  <c r="XBL11" i="5"/>
  <c r="XBK11" i="5"/>
  <c r="XBJ11" i="5"/>
  <c r="XBH11" i="5"/>
  <c r="XBG11" i="5"/>
  <c r="XBF11" i="5"/>
  <c r="XBD11" i="5"/>
  <c r="XBC11" i="5"/>
  <c r="XBB11" i="5"/>
  <c r="XAZ11" i="5"/>
  <c r="XAY11" i="5"/>
  <c r="XAX11" i="5"/>
  <c r="XAV11" i="5"/>
  <c r="XAU11" i="5"/>
  <c r="XAT11" i="5"/>
  <c r="XAR11" i="5"/>
  <c r="XAQ11" i="5"/>
  <c r="XAP11" i="5"/>
  <c r="XAN11" i="5"/>
  <c r="XAM11" i="5"/>
  <c r="XAL11" i="5"/>
  <c r="XAJ11" i="5"/>
  <c r="XAI11" i="5"/>
  <c r="XAH11" i="5"/>
  <c r="XAF11" i="5"/>
  <c r="XAE11" i="5"/>
  <c r="XAD11" i="5"/>
  <c r="XAB11" i="5"/>
  <c r="XAA11" i="5"/>
  <c r="WZZ11" i="5"/>
  <c r="WZX11" i="5"/>
  <c r="WZW11" i="5"/>
  <c r="WZV11" i="5"/>
  <c r="WZT11" i="5"/>
  <c r="WZS11" i="5"/>
  <c r="WZR11" i="5"/>
  <c r="WZP11" i="5"/>
  <c r="WZO11" i="5"/>
  <c r="WZN11" i="5"/>
  <c r="WZL11" i="5"/>
  <c r="WZK11" i="5"/>
  <c r="WZJ11" i="5"/>
  <c r="WZH11" i="5"/>
  <c r="WZG11" i="5"/>
  <c r="WZF11" i="5"/>
  <c r="WZD11" i="5"/>
  <c r="WZC11" i="5"/>
  <c r="WZB11" i="5"/>
  <c r="WYZ11" i="5"/>
  <c r="WYY11" i="5"/>
  <c r="WYX11" i="5"/>
  <c r="WYV11" i="5"/>
  <c r="WYU11" i="5"/>
  <c r="WYT11" i="5"/>
  <c r="WYR11" i="5"/>
  <c r="WYQ11" i="5"/>
  <c r="WYP11" i="5"/>
  <c r="WYN11" i="5"/>
  <c r="WYM11" i="5"/>
  <c r="WYL11" i="5"/>
  <c r="WYJ11" i="5"/>
  <c r="WYI11" i="5"/>
  <c r="WYH11" i="5"/>
  <c r="WYF11" i="5"/>
  <c r="WYE11" i="5"/>
  <c r="WYD11" i="5"/>
  <c r="WYB11" i="5"/>
  <c r="WYA11" i="5"/>
  <c r="WXZ11" i="5"/>
  <c r="WXX11" i="5"/>
  <c r="WXW11" i="5"/>
  <c r="WXV11" i="5"/>
  <c r="WXT11" i="5"/>
  <c r="WXS11" i="5"/>
  <c r="WXR11" i="5"/>
  <c r="WXP11" i="5"/>
  <c r="WXO11" i="5"/>
  <c r="WXN11" i="5"/>
  <c r="WXL11" i="5"/>
  <c r="WXK11" i="5"/>
  <c r="WXJ11" i="5"/>
  <c r="WXH11" i="5"/>
  <c r="WXG11" i="5"/>
  <c r="WXF11" i="5"/>
  <c r="WXD11" i="5"/>
  <c r="WXC11" i="5"/>
  <c r="WXB11" i="5"/>
  <c r="WWZ11" i="5"/>
  <c r="WWY11" i="5"/>
  <c r="WWX11" i="5"/>
  <c r="WWV11" i="5"/>
  <c r="WWU11" i="5"/>
  <c r="WWT11" i="5"/>
  <c r="WWR11" i="5"/>
  <c r="WWQ11" i="5"/>
  <c r="WWP11" i="5"/>
  <c r="WWN11" i="5"/>
  <c r="WWM11" i="5"/>
  <c r="WWL11" i="5"/>
  <c r="WWJ11" i="5"/>
  <c r="WWI11" i="5"/>
  <c r="WWH11" i="5"/>
  <c r="WWF11" i="5"/>
  <c r="WWE11" i="5"/>
  <c r="WWD11" i="5"/>
  <c r="WWB11" i="5"/>
  <c r="WWA11" i="5"/>
  <c r="WVZ11" i="5"/>
  <c r="WVX11" i="5"/>
  <c r="WVW11" i="5"/>
  <c r="WVV11" i="5"/>
  <c r="WVT11" i="5"/>
  <c r="WVS11" i="5"/>
  <c r="WVR11" i="5"/>
  <c r="WVP11" i="5"/>
  <c r="WVO11" i="5"/>
  <c r="WVN11" i="5"/>
  <c r="WVL11" i="5"/>
  <c r="WVK11" i="5"/>
  <c r="WVJ11" i="5"/>
  <c r="WVH11" i="5"/>
  <c r="WVG11" i="5"/>
  <c r="WVF11" i="5"/>
  <c r="WVD11" i="5"/>
  <c r="WVC11" i="5"/>
  <c r="WVB11" i="5"/>
  <c r="WUZ11" i="5"/>
  <c r="WUY11" i="5"/>
  <c r="WUX11" i="5"/>
  <c r="WUV11" i="5"/>
  <c r="WUU11" i="5"/>
  <c r="WUT11" i="5"/>
  <c r="WUR11" i="5"/>
  <c r="WUQ11" i="5"/>
  <c r="WUP11" i="5"/>
  <c r="WUN11" i="5"/>
  <c r="WUM11" i="5"/>
  <c r="WUL11" i="5"/>
  <c r="WUJ11" i="5"/>
  <c r="WUI11" i="5"/>
  <c r="WUH11" i="5"/>
  <c r="WUF11" i="5"/>
  <c r="WUE11" i="5"/>
  <c r="WUD11" i="5"/>
  <c r="WUB11" i="5"/>
  <c r="WUA11" i="5"/>
  <c r="WTZ11" i="5"/>
  <c r="WTX11" i="5"/>
  <c r="WTW11" i="5"/>
  <c r="WTV11" i="5"/>
  <c r="WTT11" i="5"/>
  <c r="WTS11" i="5"/>
  <c r="WTR11" i="5"/>
  <c r="WTP11" i="5"/>
  <c r="WTO11" i="5"/>
  <c r="WTN11" i="5"/>
  <c r="WTL11" i="5"/>
  <c r="WTK11" i="5"/>
  <c r="WTJ11" i="5"/>
  <c r="WTH11" i="5"/>
  <c r="WTG11" i="5"/>
  <c r="WTF11" i="5"/>
  <c r="WTD11" i="5"/>
  <c r="WTC11" i="5"/>
  <c r="WTB11" i="5"/>
  <c r="WSZ11" i="5"/>
  <c r="WSY11" i="5"/>
  <c r="WSX11" i="5"/>
  <c r="WSV11" i="5"/>
  <c r="WSU11" i="5"/>
  <c r="WST11" i="5"/>
  <c r="WSR11" i="5"/>
  <c r="WSQ11" i="5"/>
  <c r="WSP11" i="5"/>
  <c r="WSN11" i="5"/>
  <c r="WSM11" i="5"/>
  <c r="WSL11" i="5"/>
  <c r="WSJ11" i="5"/>
  <c r="WSI11" i="5"/>
  <c r="WSH11" i="5"/>
  <c r="WSF11" i="5"/>
  <c r="WSE11" i="5"/>
  <c r="WSD11" i="5"/>
  <c r="WSB11" i="5"/>
  <c r="WSA11" i="5"/>
  <c r="WRZ11" i="5"/>
  <c r="WRX11" i="5"/>
  <c r="WRW11" i="5"/>
  <c r="WRV11" i="5"/>
  <c r="WRT11" i="5"/>
  <c r="WRS11" i="5"/>
  <c r="WRR11" i="5"/>
  <c r="WRP11" i="5"/>
  <c r="WRO11" i="5"/>
  <c r="WRN11" i="5"/>
  <c r="WRL11" i="5"/>
  <c r="WRK11" i="5"/>
  <c r="WRJ11" i="5"/>
  <c r="WRH11" i="5"/>
  <c r="WRG11" i="5"/>
  <c r="WRF11" i="5"/>
  <c r="WRD11" i="5"/>
  <c r="WRC11" i="5"/>
  <c r="WRB11" i="5"/>
  <c r="WQZ11" i="5"/>
  <c r="WQY11" i="5"/>
  <c r="WQX11" i="5"/>
  <c r="WQV11" i="5"/>
  <c r="WQU11" i="5"/>
  <c r="WQT11" i="5"/>
  <c r="WQR11" i="5"/>
  <c r="WQQ11" i="5"/>
  <c r="WQP11" i="5"/>
  <c r="WQN11" i="5"/>
  <c r="WQM11" i="5"/>
  <c r="WQL11" i="5"/>
  <c r="WQJ11" i="5"/>
  <c r="WQI11" i="5"/>
  <c r="WQH11" i="5"/>
  <c r="WQF11" i="5"/>
  <c r="WQE11" i="5"/>
  <c r="WQD11" i="5"/>
  <c r="WQB11" i="5"/>
  <c r="WQA11" i="5"/>
  <c r="WPZ11" i="5"/>
  <c r="WPX11" i="5"/>
  <c r="WPW11" i="5"/>
  <c r="WPV11" i="5"/>
  <c r="WPT11" i="5"/>
  <c r="WPS11" i="5"/>
  <c r="WPR11" i="5"/>
  <c r="WPP11" i="5"/>
  <c r="WPO11" i="5"/>
  <c r="WPN11" i="5"/>
  <c r="WPL11" i="5"/>
  <c r="WPK11" i="5"/>
  <c r="WPJ11" i="5"/>
  <c r="WPH11" i="5"/>
  <c r="WPG11" i="5"/>
  <c r="WPF11" i="5"/>
  <c r="WPD11" i="5"/>
  <c r="WPC11" i="5"/>
  <c r="WPB11" i="5"/>
  <c r="WOZ11" i="5"/>
  <c r="WOY11" i="5"/>
  <c r="WOX11" i="5"/>
  <c r="WOV11" i="5"/>
  <c r="WOU11" i="5"/>
  <c r="WOT11" i="5"/>
  <c r="WOR11" i="5"/>
  <c r="WOQ11" i="5"/>
  <c r="WOP11" i="5"/>
  <c r="WON11" i="5"/>
  <c r="WOM11" i="5"/>
  <c r="WOL11" i="5"/>
  <c r="WOJ11" i="5"/>
  <c r="WOI11" i="5"/>
  <c r="WOH11" i="5"/>
  <c r="WOF11" i="5"/>
  <c r="WOE11" i="5"/>
  <c r="WOD11" i="5"/>
  <c r="WOB11" i="5"/>
  <c r="WOA11" i="5"/>
  <c r="WNZ11" i="5"/>
  <c r="WNX11" i="5"/>
  <c r="WNW11" i="5"/>
  <c r="WNV11" i="5"/>
  <c r="WNT11" i="5"/>
  <c r="WNS11" i="5"/>
  <c r="WNR11" i="5"/>
  <c r="WNP11" i="5"/>
  <c r="WNO11" i="5"/>
  <c r="WNN11" i="5"/>
  <c r="WNL11" i="5"/>
  <c r="WNK11" i="5"/>
  <c r="WNJ11" i="5"/>
  <c r="WNH11" i="5"/>
  <c r="WNG11" i="5"/>
  <c r="WNF11" i="5"/>
  <c r="WND11" i="5"/>
  <c r="WNC11" i="5"/>
  <c r="WNB11" i="5"/>
  <c r="WMZ11" i="5"/>
  <c r="WMY11" i="5"/>
  <c r="WMX11" i="5"/>
  <c r="WMV11" i="5"/>
  <c r="WMU11" i="5"/>
  <c r="WMT11" i="5"/>
  <c r="WMR11" i="5"/>
  <c r="WMQ11" i="5"/>
  <c r="WMP11" i="5"/>
  <c r="WMN11" i="5"/>
  <c r="WMM11" i="5"/>
  <c r="WML11" i="5"/>
  <c r="WMJ11" i="5"/>
  <c r="WMI11" i="5"/>
  <c r="WMH11" i="5"/>
  <c r="WMF11" i="5"/>
  <c r="WME11" i="5"/>
  <c r="WMD11" i="5"/>
  <c r="WMB11" i="5"/>
  <c r="WMA11" i="5"/>
  <c r="WLZ11" i="5"/>
  <c r="WLX11" i="5"/>
  <c r="WLW11" i="5"/>
  <c r="WLV11" i="5"/>
  <c r="WLT11" i="5"/>
  <c r="WLS11" i="5"/>
  <c r="WLR11" i="5"/>
  <c r="WLP11" i="5"/>
  <c r="WLO11" i="5"/>
  <c r="WLN11" i="5"/>
  <c r="WLL11" i="5"/>
  <c r="WLK11" i="5"/>
  <c r="WLJ11" i="5"/>
  <c r="WLH11" i="5"/>
  <c r="WLG11" i="5"/>
  <c r="WLF11" i="5"/>
  <c r="WLD11" i="5"/>
  <c r="WLC11" i="5"/>
  <c r="WLB11" i="5"/>
  <c r="WKZ11" i="5"/>
  <c r="WKY11" i="5"/>
  <c r="WKX11" i="5"/>
  <c r="WKV11" i="5"/>
  <c r="WKU11" i="5"/>
  <c r="WKT11" i="5"/>
  <c r="WKR11" i="5"/>
  <c r="WKQ11" i="5"/>
  <c r="WKP11" i="5"/>
  <c r="WKN11" i="5"/>
  <c r="WKM11" i="5"/>
  <c r="WKL11" i="5"/>
  <c r="WKJ11" i="5"/>
  <c r="WKI11" i="5"/>
  <c r="WKH11" i="5"/>
  <c r="WKF11" i="5"/>
  <c r="WKE11" i="5"/>
  <c r="WKD11" i="5"/>
  <c r="WKB11" i="5"/>
  <c r="WKA11" i="5"/>
  <c r="WJZ11" i="5"/>
  <c r="WJX11" i="5"/>
  <c r="WJW11" i="5"/>
  <c r="WJV11" i="5"/>
  <c r="WJT11" i="5"/>
  <c r="WJS11" i="5"/>
  <c r="WJR11" i="5"/>
  <c r="WJP11" i="5"/>
  <c r="WJO11" i="5"/>
  <c r="WJN11" i="5"/>
  <c r="WJL11" i="5"/>
  <c r="WJK11" i="5"/>
  <c r="WJJ11" i="5"/>
  <c r="WJH11" i="5"/>
  <c r="WJG11" i="5"/>
  <c r="WJF11" i="5"/>
  <c r="WJD11" i="5"/>
  <c r="WJC11" i="5"/>
  <c r="WJB11" i="5"/>
  <c r="WIZ11" i="5"/>
  <c r="WIY11" i="5"/>
  <c r="WIX11" i="5"/>
  <c r="WIV11" i="5"/>
  <c r="WIU11" i="5"/>
  <c r="WIT11" i="5"/>
  <c r="WIR11" i="5"/>
  <c r="WIQ11" i="5"/>
  <c r="WIP11" i="5"/>
  <c r="WIN11" i="5"/>
  <c r="WIM11" i="5"/>
  <c r="WIL11" i="5"/>
  <c r="WIJ11" i="5"/>
  <c r="WII11" i="5"/>
  <c r="WIH11" i="5"/>
  <c r="WIF11" i="5"/>
  <c r="WIE11" i="5"/>
  <c r="WID11" i="5"/>
  <c r="WIB11" i="5"/>
  <c r="WIA11" i="5"/>
  <c r="WHZ11" i="5"/>
  <c r="WHX11" i="5"/>
  <c r="WHW11" i="5"/>
  <c r="WHV11" i="5"/>
  <c r="WHT11" i="5"/>
  <c r="WHS11" i="5"/>
  <c r="WHR11" i="5"/>
  <c r="WHP11" i="5"/>
  <c r="WHO11" i="5"/>
  <c r="WHN11" i="5"/>
  <c r="WHL11" i="5"/>
  <c r="WHK11" i="5"/>
  <c r="WHJ11" i="5"/>
  <c r="WHH11" i="5"/>
  <c r="WHG11" i="5"/>
  <c r="WHF11" i="5"/>
  <c r="WHD11" i="5"/>
  <c r="WHC11" i="5"/>
  <c r="WHB11" i="5"/>
  <c r="WGZ11" i="5"/>
  <c r="WGY11" i="5"/>
  <c r="WGX11" i="5"/>
  <c r="WGV11" i="5"/>
  <c r="WGU11" i="5"/>
  <c r="WGT11" i="5"/>
  <c r="WGR11" i="5"/>
  <c r="WGQ11" i="5"/>
  <c r="WGP11" i="5"/>
  <c r="WGN11" i="5"/>
  <c r="WGM11" i="5"/>
  <c r="WGL11" i="5"/>
  <c r="WGJ11" i="5"/>
  <c r="WGI11" i="5"/>
  <c r="WGH11" i="5"/>
  <c r="WGF11" i="5"/>
  <c r="WGE11" i="5"/>
  <c r="WGD11" i="5"/>
  <c r="WGB11" i="5"/>
  <c r="WGA11" i="5"/>
  <c r="WFZ11" i="5"/>
  <c r="WFX11" i="5"/>
  <c r="WFW11" i="5"/>
  <c r="WFV11" i="5"/>
  <c r="WFT11" i="5"/>
  <c r="WFS11" i="5"/>
  <c r="WFR11" i="5"/>
  <c r="WFP11" i="5"/>
  <c r="WFO11" i="5"/>
  <c r="WFN11" i="5"/>
  <c r="WFL11" i="5"/>
  <c r="WFK11" i="5"/>
  <c r="WFJ11" i="5"/>
  <c r="WFH11" i="5"/>
  <c r="WFG11" i="5"/>
  <c r="WFF11" i="5"/>
  <c r="WFD11" i="5"/>
  <c r="WFC11" i="5"/>
  <c r="WFB11" i="5"/>
  <c r="WEZ11" i="5"/>
  <c r="WEY11" i="5"/>
  <c r="WEX11" i="5"/>
  <c r="WEV11" i="5"/>
  <c r="WEU11" i="5"/>
  <c r="WET11" i="5"/>
  <c r="WER11" i="5"/>
  <c r="WEQ11" i="5"/>
  <c r="WEP11" i="5"/>
  <c r="WEN11" i="5"/>
  <c r="WEM11" i="5"/>
  <c r="WEL11" i="5"/>
  <c r="WEJ11" i="5"/>
  <c r="WEI11" i="5"/>
  <c r="WEH11" i="5"/>
  <c r="WEF11" i="5"/>
  <c r="WEE11" i="5"/>
  <c r="WED11" i="5"/>
  <c r="WEB11" i="5"/>
  <c r="WEA11" i="5"/>
  <c r="WDZ11" i="5"/>
  <c r="WDX11" i="5"/>
  <c r="WDW11" i="5"/>
  <c r="WDV11" i="5"/>
  <c r="WDT11" i="5"/>
  <c r="WDS11" i="5"/>
  <c r="WDR11" i="5"/>
  <c r="WDP11" i="5"/>
  <c r="WDO11" i="5"/>
  <c r="WDN11" i="5"/>
  <c r="WDL11" i="5"/>
  <c r="WDK11" i="5"/>
  <c r="WDJ11" i="5"/>
  <c r="WDH11" i="5"/>
  <c r="WDG11" i="5"/>
  <c r="WDF11" i="5"/>
  <c r="WDD11" i="5"/>
  <c r="WDC11" i="5"/>
  <c r="WDB11" i="5"/>
  <c r="WCZ11" i="5"/>
  <c r="WCY11" i="5"/>
  <c r="WCX11" i="5"/>
  <c r="WCV11" i="5"/>
  <c r="WCU11" i="5"/>
  <c r="WCT11" i="5"/>
  <c r="WCR11" i="5"/>
  <c r="WCQ11" i="5"/>
  <c r="WCP11" i="5"/>
  <c r="WCN11" i="5"/>
  <c r="WCM11" i="5"/>
  <c r="WCL11" i="5"/>
  <c r="WCJ11" i="5"/>
  <c r="WCI11" i="5"/>
  <c r="WCH11" i="5"/>
  <c r="WCF11" i="5"/>
  <c r="WCE11" i="5"/>
  <c r="WCD11" i="5"/>
  <c r="WCB11" i="5"/>
  <c r="WCA11" i="5"/>
  <c r="WBZ11" i="5"/>
  <c r="WBX11" i="5"/>
  <c r="WBW11" i="5"/>
  <c r="WBV11" i="5"/>
  <c r="WBT11" i="5"/>
  <c r="WBS11" i="5"/>
  <c r="WBR11" i="5"/>
  <c r="WBP11" i="5"/>
  <c r="WBO11" i="5"/>
  <c r="WBN11" i="5"/>
  <c r="WBL11" i="5"/>
  <c r="WBK11" i="5"/>
  <c r="WBJ11" i="5"/>
  <c r="WBH11" i="5"/>
  <c r="WBG11" i="5"/>
  <c r="WBF11" i="5"/>
  <c r="WBD11" i="5"/>
  <c r="WBC11" i="5"/>
  <c r="WBB11" i="5"/>
  <c r="WAZ11" i="5"/>
  <c r="WAY11" i="5"/>
  <c r="WAX11" i="5"/>
  <c r="WAV11" i="5"/>
  <c r="WAU11" i="5"/>
  <c r="WAT11" i="5"/>
  <c r="WAR11" i="5"/>
  <c r="WAQ11" i="5"/>
  <c r="WAP11" i="5"/>
  <c r="WAN11" i="5"/>
  <c r="WAM11" i="5"/>
  <c r="WAL11" i="5"/>
  <c r="WAJ11" i="5"/>
  <c r="WAI11" i="5"/>
  <c r="WAH11" i="5"/>
  <c r="WAF11" i="5"/>
  <c r="WAE11" i="5"/>
  <c r="WAD11" i="5"/>
  <c r="WAB11" i="5"/>
  <c r="WAA11" i="5"/>
  <c r="VZZ11" i="5"/>
  <c r="VZX11" i="5"/>
  <c r="VZW11" i="5"/>
  <c r="VZV11" i="5"/>
  <c r="VZT11" i="5"/>
  <c r="VZS11" i="5"/>
  <c r="VZR11" i="5"/>
  <c r="VZP11" i="5"/>
  <c r="VZO11" i="5"/>
  <c r="VZN11" i="5"/>
  <c r="VZL11" i="5"/>
  <c r="VZK11" i="5"/>
  <c r="VZJ11" i="5"/>
  <c r="VZH11" i="5"/>
  <c r="VZG11" i="5"/>
  <c r="VZF11" i="5"/>
  <c r="VZD11" i="5"/>
  <c r="VZC11" i="5"/>
  <c r="VZB11" i="5"/>
  <c r="VYZ11" i="5"/>
  <c r="VYY11" i="5"/>
  <c r="VYX11" i="5"/>
  <c r="VYV11" i="5"/>
  <c r="VYU11" i="5"/>
  <c r="VYT11" i="5"/>
  <c r="VYR11" i="5"/>
  <c r="VYQ11" i="5"/>
  <c r="VYP11" i="5"/>
  <c r="VYN11" i="5"/>
  <c r="VYM11" i="5"/>
  <c r="VYL11" i="5"/>
  <c r="VYJ11" i="5"/>
  <c r="VYI11" i="5"/>
  <c r="VYH11" i="5"/>
  <c r="VYF11" i="5"/>
  <c r="VYE11" i="5"/>
  <c r="VYD11" i="5"/>
  <c r="VYB11" i="5"/>
  <c r="VYA11" i="5"/>
  <c r="VXZ11" i="5"/>
  <c r="VXX11" i="5"/>
  <c r="VXW11" i="5"/>
  <c r="VXV11" i="5"/>
  <c r="VXT11" i="5"/>
  <c r="VXS11" i="5"/>
  <c r="VXR11" i="5"/>
  <c r="VXP11" i="5"/>
  <c r="VXO11" i="5"/>
  <c r="VXN11" i="5"/>
  <c r="VXL11" i="5"/>
  <c r="VXK11" i="5"/>
  <c r="VXJ11" i="5"/>
  <c r="VXH11" i="5"/>
  <c r="VXG11" i="5"/>
  <c r="VXF11" i="5"/>
  <c r="VXD11" i="5"/>
  <c r="VXC11" i="5"/>
  <c r="VXB11" i="5"/>
  <c r="VWZ11" i="5"/>
  <c r="VWY11" i="5"/>
  <c r="VWX11" i="5"/>
  <c r="VWV11" i="5"/>
  <c r="VWU11" i="5"/>
  <c r="VWT11" i="5"/>
  <c r="VWR11" i="5"/>
  <c r="VWQ11" i="5"/>
  <c r="VWP11" i="5"/>
  <c r="VWN11" i="5"/>
  <c r="VWM11" i="5"/>
  <c r="VWL11" i="5"/>
  <c r="VWJ11" i="5"/>
  <c r="VWI11" i="5"/>
  <c r="VWH11" i="5"/>
  <c r="VWF11" i="5"/>
  <c r="VWE11" i="5"/>
  <c r="VWD11" i="5"/>
  <c r="VWB11" i="5"/>
  <c r="VWA11" i="5"/>
  <c r="VVZ11" i="5"/>
  <c r="VVX11" i="5"/>
  <c r="VVW11" i="5"/>
  <c r="VVV11" i="5"/>
  <c r="VVT11" i="5"/>
  <c r="VVS11" i="5"/>
  <c r="VVR11" i="5"/>
  <c r="VVP11" i="5"/>
  <c r="VVO11" i="5"/>
  <c r="VVN11" i="5"/>
  <c r="VVL11" i="5"/>
  <c r="VVK11" i="5"/>
  <c r="VVJ11" i="5"/>
  <c r="VVH11" i="5"/>
  <c r="VVG11" i="5"/>
  <c r="VVF11" i="5"/>
  <c r="VVD11" i="5"/>
  <c r="VVC11" i="5"/>
  <c r="VVB11" i="5"/>
  <c r="VUZ11" i="5"/>
  <c r="VUY11" i="5"/>
  <c r="VUX11" i="5"/>
  <c r="VUV11" i="5"/>
  <c r="VUU11" i="5"/>
  <c r="VUT11" i="5"/>
  <c r="VUR11" i="5"/>
  <c r="VUQ11" i="5"/>
  <c r="VUP11" i="5"/>
  <c r="VUN11" i="5"/>
  <c r="VUM11" i="5"/>
  <c r="VUL11" i="5"/>
  <c r="VUJ11" i="5"/>
  <c r="VUI11" i="5"/>
  <c r="VUH11" i="5"/>
  <c r="VUF11" i="5"/>
  <c r="VUE11" i="5"/>
  <c r="VUD11" i="5"/>
  <c r="VUB11" i="5"/>
  <c r="VUA11" i="5"/>
  <c r="VTZ11" i="5"/>
  <c r="VTX11" i="5"/>
  <c r="VTW11" i="5"/>
  <c r="VTV11" i="5"/>
  <c r="VTT11" i="5"/>
  <c r="VTS11" i="5"/>
  <c r="VTR11" i="5"/>
  <c r="VTP11" i="5"/>
  <c r="VTO11" i="5"/>
  <c r="VTN11" i="5"/>
  <c r="VTL11" i="5"/>
  <c r="VTK11" i="5"/>
  <c r="VTJ11" i="5"/>
  <c r="VTH11" i="5"/>
  <c r="VTG11" i="5"/>
  <c r="VTF11" i="5"/>
  <c r="VTD11" i="5"/>
  <c r="VTC11" i="5"/>
  <c r="VTB11" i="5"/>
  <c r="VSZ11" i="5"/>
  <c r="VSY11" i="5"/>
  <c r="VSX11" i="5"/>
  <c r="VSV11" i="5"/>
  <c r="VSU11" i="5"/>
  <c r="VST11" i="5"/>
  <c r="VSR11" i="5"/>
  <c r="VSQ11" i="5"/>
  <c r="VSP11" i="5"/>
  <c r="VSN11" i="5"/>
  <c r="VSM11" i="5"/>
  <c r="VSL11" i="5"/>
  <c r="VSJ11" i="5"/>
  <c r="VSI11" i="5"/>
  <c r="VSH11" i="5"/>
  <c r="VSF11" i="5"/>
  <c r="VSE11" i="5"/>
  <c r="VSD11" i="5"/>
  <c r="VSB11" i="5"/>
  <c r="VSA11" i="5"/>
  <c r="VRZ11" i="5"/>
  <c r="VRX11" i="5"/>
  <c r="VRW11" i="5"/>
  <c r="VRV11" i="5"/>
  <c r="VRT11" i="5"/>
  <c r="VRS11" i="5"/>
  <c r="VRR11" i="5"/>
  <c r="VRP11" i="5"/>
  <c r="VRO11" i="5"/>
  <c r="VRN11" i="5"/>
  <c r="VRL11" i="5"/>
  <c r="VRK11" i="5"/>
  <c r="VRJ11" i="5"/>
  <c r="VRH11" i="5"/>
  <c r="VRG11" i="5"/>
  <c r="VRF11" i="5"/>
  <c r="VRD11" i="5"/>
  <c r="VRC11" i="5"/>
  <c r="VRB11" i="5"/>
  <c r="VQZ11" i="5"/>
  <c r="VQY11" i="5"/>
  <c r="VQX11" i="5"/>
  <c r="VQV11" i="5"/>
  <c r="VQU11" i="5"/>
  <c r="VQT11" i="5"/>
  <c r="VQR11" i="5"/>
  <c r="VQQ11" i="5"/>
  <c r="VQP11" i="5"/>
  <c r="VQN11" i="5"/>
  <c r="VQM11" i="5"/>
  <c r="VQL11" i="5"/>
  <c r="VQJ11" i="5"/>
  <c r="VQI11" i="5"/>
  <c r="VQH11" i="5"/>
  <c r="VQF11" i="5"/>
  <c r="VQE11" i="5"/>
  <c r="VQD11" i="5"/>
  <c r="VQB11" i="5"/>
  <c r="VQA11" i="5"/>
  <c r="VPZ11" i="5"/>
  <c r="VPX11" i="5"/>
  <c r="VPW11" i="5"/>
  <c r="VPV11" i="5"/>
  <c r="VPT11" i="5"/>
  <c r="VPS11" i="5"/>
  <c r="VPR11" i="5"/>
  <c r="VPP11" i="5"/>
  <c r="VPO11" i="5"/>
  <c r="VPN11" i="5"/>
  <c r="VPL11" i="5"/>
  <c r="VPK11" i="5"/>
  <c r="VPJ11" i="5"/>
  <c r="VPH11" i="5"/>
  <c r="VPG11" i="5"/>
  <c r="VPF11" i="5"/>
  <c r="VPD11" i="5"/>
  <c r="VPC11" i="5"/>
  <c r="VPB11" i="5"/>
  <c r="VOZ11" i="5"/>
  <c r="VOY11" i="5"/>
  <c r="VOX11" i="5"/>
  <c r="VOV11" i="5"/>
  <c r="VOU11" i="5"/>
  <c r="VOT11" i="5"/>
  <c r="VOR11" i="5"/>
  <c r="VOQ11" i="5"/>
  <c r="VOP11" i="5"/>
  <c r="VON11" i="5"/>
  <c r="VOM11" i="5"/>
  <c r="VOL11" i="5"/>
  <c r="VOJ11" i="5"/>
  <c r="VOI11" i="5"/>
  <c r="VOH11" i="5"/>
  <c r="VOF11" i="5"/>
  <c r="VOE11" i="5"/>
  <c r="VOD11" i="5"/>
  <c r="VOB11" i="5"/>
  <c r="VOA11" i="5"/>
  <c r="VNZ11" i="5"/>
  <c r="VNX11" i="5"/>
  <c r="VNW11" i="5"/>
  <c r="VNV11" i="5"/>
  <c r="VNT11" i="5"/>
  <c r="VNS11" i="5"/>
  <c r="VNR11" i="5"/>
  <c r="VNP11" i="5"/>
  <c r="VNO11" i="5"/>
  <c r="VNN11" i="5"/>
  <c r="VNL11" i="5"/>
  <c r="VNK11" i="5"/>
  <c r="VNJ11" i="5"/>
  <c r="VNH11" i="5"/>
  <c r="VNG11" i="5"/>
  <c r="VNF11" i="5"/>
  <c r="VND11" i="5"/>
  <c r="VNC11" i="5"/>
  <c r="VNB11" i="5"/>
  <c r="VMZ11" i="5"/>
  <c r="VMY11" i="5"/>
  <c r="VMX11" i="5"/>
  <c r="VMV11" i="5"/>
  <c r="VMU11" i="5"/>
  <c r="VMT11" i="5"/>
  <c r="VMR11" i="5"/>
  <c r="VMQ11" i="5"/>
  <c r="VMP11" i="5"/>
  <c r="VMN11" i="5"/>
  <c r="VMM11" i="5"/>
  <c r="VML11" i="5"/>
  <c r="VMJ11" i="5"/>
  <c r="VMI11" i="5"/>
  <c r="VMH11" i="5"/>
  <c r="VMF11" i="5"/>
  <c r="VME11" i="5"/>
  <c r="VMD11" i="5"/>
  <c r="VMB11" i="5"/>
  <c r="VMA11" i="5"/>
  <c r="VLZ11" i="5"/>
  <c r="VLX11" i="5"/>
  <c r="VLW11" i="5"/>
  <c r="VLV11" i="5"/>
  <c r="VLT11" i="5"/>
  <c r="VLS11" i="5"/>
  <c r="VLR11" i="5"/>
  <c r="VLP11" i="5"/>
  <c r="VLO11" i="5"/>
  <c r="VLN11" i="5"/>
  <c r="VLL11" i="5"/>
  <c r="VLK11" i="5"/>
  <c r="VLJ11" i="5"/>
  <c r="VLH11" i="5"/>
  <c r="VLG11" i="5"/>
  <c r="VLF11" i="5"/>
  <c r="VLD11" i="5"/>
  <c r="VLC11" i="5"/>
  <c r="VLB11" i="5"/>
  <c r="VKZ11" i="5"/>
  <c r="VKY11" i="5"/>
  <c r="VKX11" i="5"/>
  <c r="VKV11" i="5"/>
  <c r="VKU11" i="5"/>
  <c r="VKT11" i="5"/>
  <c r="VKR11" i="5"/>
  <c r="VKQ11" i="5"/>
  <c r="VKP11" i="5"/>
  <c r="VKN11" i="5"/>
  <c r="VKM11" i="5"/>
  <c r="VKL11" i="5"/>
  <c r="VKJ11" i="5"/>
  <c r="VKI11" i="5"/>
  <c r="VKH11" i="5"/>
  <c r="VKF11" i="5"/>
  <c r="VKE11" i="5"/>
  <c r="VKD11" i="5"/>
  <c r="VKB11" i="5"/>
  <c r="VKA11" i="5"/>
  <c r="VJZ11" i="5"/>
  <c r="VJX11" i="5"/>
  <c r="VJW11" i="5"/>
  <c r="VJV11" i="5"/>
  <c r="VJT11" i="5"/>
  <c r="VJS11" i="5"/>
  <c r="VJR11" i="5"/>
  <c r="VJP11" i="5"/>
  <c r="VJO11" i="5"/>
  <c r="VJN11" i="5"/>
  <c r="VJL11" i="5"/>
  <c r="VJK11" i="5"/>
  <c r="VJJ11" i="5"/>
  <c r="VJH11" i="5"/>
  <c r="VJG11" i="5"/>
  <c r="VJF11" i="5"/>
  <c r="VJD11" i="5"/>
  <c r="VJC11" i="5"/>
  <c r="VJB11" i="5"/>
  <c r="VIZ11" i="5"/>
  <c r="VIY11" i="5"/>
  <c r="VIX11" i="5"/>
  <c r="VIV11" i="5"/>
  <c r="VIU11" i="5"/>
  <c r="VIT11" i="5"/>
  <c r="VIR11" i="5"/>
  <c r="VIQ11" i="5"/>
  <c r="VIP11" i="5"/>
  <c r="VIN11" i="5"/>
  <c r="VIM11" i="5"/>
  <c r="VIL11" i="5"/>
  <c r="VIJ11" i="5"/>
  <c r="VII11" i="5"/>
  <c r="VIH11" i="5"/>
  <c r="VIF11" i="5"/>
  <c r="VIE11" i="5"/>
  <c r="VID11" i="5"/>
  <c r="VIB11" i="5"/>
  <c r="VIA11" i="5"/>
  <c r="VHZ11" i="5"/>
  <c r="VHX11" i="5"/>
  <c r="VHW11" i="5"/>
  <c r="VHV11" i="5"/>
  <c r="VHT11" i="5"/>
  <c r="VHS11" i="5"/>
  <c r="VHR11" i="5"/>
  <c r="VHP11" i="5"/>
  <c r="VHO11" i="5"/>
  <c r="VHN11" i="5"/>
  <c r="VHL11" i="5"/>
  <c r="VHK11" i="5"/>
  <c r="VHJ11" i="5"/>
  <c r="VHH11" i="5"/>
  <c r="VHG11" i="5"/>
  <c r="VHF11" i="5"/>
  <c r="VHD11" i="5"/>
  <c r="VHC11" i="5"/>
  <c r="VHB11" i="5"/>
  <c r="VGZ11" i="5"/>
  <c r="VGY11" i="5"/>
  <c r="VGX11" i="5"/>
  <c r="VGV11" i="5"/>
  <c r="VGU11" i="5"/>
  <c r="VGT11" i="5"/>
  <c r="VGR11" i="5"/>
  <c r="VGQ11" i="5"/>
  <c r="VGP11" i="5"/>
  <c r="VGN11" i="5"/>
  <c r="VGM11" i="5"/>
  <c r="VGL11" i="5"/>
  <c r="VGJ11" i="5"/>
  <c r="VGI11" i="5"/>
  <c r="VGH11" i="5"/>
  <c r="VGF11" i="5"/>
  <c r="VGE11" i="5"/>
  <c r="VGD11" i="5"/>
  <c r="VGB11" i="5"/>
  <c r="VGA11" i="5"/>
  <c r="VFZ11" i="5"/>
  <c r="VFX11" i="5"/>
  <c r="VFW11" i="5"/>
  <c r="VFV11" i="5"/>
  <c r="VFT11" i="5"/>
  <c r="VFS11" i="5"/>
  <c r="VFR11" i="5"/>
  <c r="VFP11" i="5"/>
  <c r="VFO11" i="5"/>
  <c r="VFN11" i="5"/>
  <c r="VFL11" i="5"/>
  <c r="VFK11" i="5"/>
  <c r="VFJ11" i="5"/>
  <c r="VFH11" i="5"/>
  <c r="VFG11" i="5"/>
  <c r="VFF11" i="5"/>
  <c r="VFD11" i="5"/>
  <c r="VFC11" i="5"/>
  <c r="VFB11" i="5"/>
  <c r="VEZ11" i="5"/>
  <c r="VEY11" i="5"/>
  <c r="VEX11" i="5"/>
  <c r="VEV11" i="5"/>
  <c r="VEU11" i="5"/>
  <c r="VET11" i="5"/>
  <c r="VER11" i="5"/>
  <c r="VEQ11" i="5"/>
  <c r="VEP11" i="5"/>
  <c r="VEN11" i="5"/>
  <c r="VEM11" i="5"/>
  <c r="VEL11" i="5"/>
  <c r="VEJ11" i="5"/>
  <c r="VEI11" i="5"/>
  <c r="VEH11" i="5"/>
  <c r="VEF11" i="5"/>
  <c r="VEE11" i="5"/>
  <c r="VED11" i="5"/>
  <c r="VEB11" i="5"/>
  <c r="VEA11" i="5"/>
  <c r="VDZ11" i="5"/>
  <c r="VDX11" i="5"/>
  <c r="VDW11" i="5"/>
  <c r="VDV11" i="5"/>
  <c r="VDT11" i="5"/>
  <c r="VDS11" i="5"/>
  <c r="VDR11" i="5"/>
  <c r="VDP11" i="5"/>
  <c r="VDO11" i="5"/>
  <c r="VDN11" i="5"/>
  <c r="VDL11" i="5"/>
  <c r="VDK11" i="5"/>
  <c r="VDJ11" i="5"/>
  <c r="VDH11" i="5"/>
  <c r="VDG11" i="5"/>
  <c r="VDF11" i="5"/>
  <c r="VDD11" i="5"/>
  <c r="VDC11" i="5"/>
  <c r="VDB11" i="5"/>
  <c r="VCZ11" i="5"/>
  <c r="VCY11" i="5"/>
  <c r="VCX11" i="5"/>
  <c r="VCV11" i="5"/>
  <c r="VCU11" i="5"/>
  <c r="VCT11" i="5"/>
  <c r="VCR11" i="5"/>
  <c r="VCQ11" i="5"/>
  <c r="VCP11" i="5"/>
  <c r="VCN11" i="5"/>
  <c r="VCM11" i="5"/>
  <c r="VCL11" i="5"/>
  <c r="VCJ11" i="5"/>
  <c r="VCI11" i="5"/>
  <c r="VCH11" i="5"/>
  <c r="VCF11" i="5"/>
  <c r="VCE11" i="5"/>
  <c r="VCD11" i="5"/>
  <c r="VCB11" i="5"/>
  <c r="VCA11" i="5"/>
  <c r="VBZ11" i="5"/>
  <c r="VBX11" i="5"/>
  <c r="VBW11" i="5"/>
  <c r="VBV11" i="5"/>
  <c r="VBT11" i="5"/>
  <c r="VBS11" i="5"/>
  <c r="VBR11" i="5"/>
  <c r="VBP11" i="5"/>
  <c r="VBO11" i="5"/>
  <c r="VBN11" i="5"/>
  <c r="VBL11" i="5"/>
  <c r="VBK11" i="5"/>
  <c r="VBJ11" i="5"/>
  <c r="VBH11" i="5"/>
  <c r="VBG11" i="5"/>
  <c r="VBF11" i="5"/>
  <c r="VBD11" i="5"/>
  <c r="VBC11" i="5"/>
  <c r="VBB11" i="5"/>
  <c r="VAZ11" i="5"/>
  <c r="VAY11" i="5"/>
  <c r="VAX11" i="5"/>
  <c r="VAV11" i="5"/>
  <c r="VAU11" i="5"/>
  <c r="VAT11" i="5"/>
  <c r="VAR11" i="5"/>
  <c r="VAQ11" i="5"/>
  <c r="VAP11" i="5"/>
  <c r="VAN11" i="5"/>
  <c r="VAM11" i="5"/>
  <c r="VAL11" i="5"/>
  <c r="VAJ11" i="5"/>
  <c r="VAI11" i="5"/>
  <c r="VAH11" i="5"/>
  <c r="VAF11" i="5"/>
  <c r="VAE11" i="5"/>
  <c r="VAD11" i="5"/>
  <c r="VAB11" i="5"/>
  <c r="VAA11" i="5"/>
  <c r="UZZ11" i="5"/>
  <c r="UZX11" i="5"/>
  <c r="UZW11" i="5"/>
  <c r="UZV11" i="5"/>
  <c r="UZT11" i="5"/>
  <c r="UZS11" i="5"/>
  <c r="UZR11" i="5"/>
  <c r="UZP11" i="5"/>
  <c r="UZO11" i="5"/>
  <c r="UZN11" i="5"/>
  <c r="UZL11" i="5"/>
  <c r="UZK11" i="5"/>
  <c r="UZJ11" i="5"/>
  <c r="UZH11" i="5"/>
  <c r="UZG11" i="5"/>
  <c r="UZF11" i="5"/>
  <c r="UZD11" i="5"/>
  <c r="UZC11" i="5"/>
  <c r="UZB11" i="5"/>
  <c r="UYZ11" i="5"/>
  <c r="UYY11" i="5"/>
  <c r="UYX11" i="5"/>
  <c r="UYV11" i="5"/>
  <c r="UYU11" i="5"/>
  <c r="UYT11" i="5"/>
  <c r="UYR11" i="5"/>
  <c r="UYQ11" i="5"/>
  <c r="UYP11" i="5"/>
  <c r="UYN11" i="5"/>
  <c r="UYM11" i="5"/>
  <c r="UYL11" i="5"/>
  <c r="UYJ11" i="5"/>
  <c r="UYI11" i="5"/>
  <c r="UYH11" i="5"/>
  <c r="UYF11" i="5"/>
  <c r="UYE11" i="5"/>
  <c r="UYD11" i="5"/>
  <c r="UYB11" i="5"/>
  <c r="UYA11" i="5"/>
  <c r="UXZ11" i="5"/>
  <c r="UXX11" i="5"/>
  <c r="UXW11" i="5"/>
  <c r="UXV11" i="5"/>
  <c r="UXT11" i="5"/>
  <c r="UXS11" i="5"/>
  <c r="UXR11" i="5"/>
  <c r="UXP11" i="5"/>
  <c r="UXO11" i="5"/>
  <c r="UXN11" i="5"/>
  <c r="UXL11" i="5"/>
  <c r="UXK11" i="5"/>
  <c r="UXJ11" i="5"/>
  <c r="UXH11" i="5"/>
  <c r="UXG11" i="5"/>
  <c r="UXF11" i="5"/>
  <c r="UXD11" i="5"/>
  <c r="UXC11" i="5"/>
  <c r="UXB11" i="5"/>
  <c r="UWZ11" i="5"/>
  <c r="UWY11" i="5"/>
  <c r="UWX11" i="5"/>
  <c r="UWV11" i="5"/>
  <c r="UWU11" i="5"/>
  <c r="UWT11" i="5"/>
  <c r="UWR11" i="5"/>
  <c r="UWQ11" i="5"/>
  <c r="UWP11" i="5"/>
  <c r="UWN11" i="5"/>
  <c r="UWM11" i="5"/>
  <c r="UWL11" i="5"/>
  <c r="UWJ11" i="5"/>
  <c r="UWI11" i="5"/>
  <c r="UWH11" i="5"/>
  <c r="UWF11" i="5"/>
  <c r="UWE11" i="5"/>
  <c r="UWD11" i="5"/>
  <c r="UWB11" i="5"/>
  <c r="UWA11" i="5"/>
  <c r="UVZ11" i="5"/>
  <c r="UVX11" i="5"/>
  <c r="UVW11" i="5"/>
  <c r="UVV11" i="5"/>
  <c r="UVT11" i="5"/>
  <c r="UVS11" i="5"/>
  <c r="UVR11" i="5"/>
  <c r="UVP11" i="5"/>
  <c r="UVO11" i="5"/>
  <c r="UVN11" i="5"/>
  <c r="UVL11" i="5"/>
  <c r="UVK11" i="5"/>
  <c r="UVJ11" i="5"/>
  <c r="UVH11" i="5"/>
  <c r="UVG11" i="5"/>
  <c r="UVF11" i="5"/>
  <c r="UVD11" i="5"/>
  <c r="UVC11" i="5"/>
  <c r="UVB11" i="5"/>
  <c r="UUZ11" i="5"/>
  <c r="UUY11" i="5"/>
  <c r="UUX11" i="5"/>
  <c r="UUV11" i="5"/>
  <c r="UUU11" i="5"/>
  <c r="UUT11" i="5"/>
  <c r="UUR11" i="5"/>
  <c r="UUQ11" i="5"/>
  <c r="UUP11" i="5"/>
  <c r="UUN11" i="5"/>
  <c r="UUM11" i="5"/>
  <c r="UUL11" i="5"/>
  <c r="UUJ11" i="5"/>
  <c r="UUI11" i="5"/>
  <c r="UUH11" i="5"/>
  <c r="UUF11" i="5"/>
  <c r="UUE11" i="5"/>
  <c r="UUD11" i="5"/>
  <c r="UUB11" i="5"/>
  <c r="UUA11" i="5"/>
  <c r="UTZ11" i="5"/>
  <c r="UTX11" i="5"/>
  <c r="UTW11" i="5"/>
  <c r="UTV11" i="5"/>
  <c r="UTT11" i="5"/>
  <c r="UTS11" i="5"/>
  <c r="UTR11" i="5"/>
  <c r="UTP11" i="5"/>
  <c r="UTO11" i="5"/>
  <c r="UTN11" i="5"/>
  <c r="UTL11" i="5"/>
  <c r="UTK11" i="5"/>
  <c r="UTJ11" i="5"/>
  <c r="UTH11" i="5"/>
  <c r="UTG11" i="5"/>
  <c r="UTF11" i="5"/>
  <c r="UTD11" i="5"/>
  <c r="UTC11" i="5"/>
  <c r="UTB11" i="5"/>
  <c r="USZ11" i="5"/>
  <c r="USY11" i="5"/>
  <c r="USX11" i="5"/>
  <c r="USV11" i="5"/>
  <c r="USU11" i="5"/>
  <c r="UST11" i="5"/>
  <c r="USR11" i="5"/>
  <c r="USQ11" i="5"/>
  <c r="USP11" i="5"/>
  <c r="USN11" i="5"/>
  <c r="USM11" i="5"/>
  <c r="USL11" i="5"/>
  <c r="USJ11" i="5"/>
  <c r="USI11" i="5"/>
  <c r="USH11" i="5"/>
  <c r="USF11" i="5"/>
  <c r="USE11" i="5"/>
  <c r="USD11" i="5"/>
  <c r="USB11" i="5"/>
  <c r="USA11" i="5"/>
  <c r="URZ11" i="5"/>
  <c r="URX11" i="5"/>
  <c r="URW11" i="5"/>
  <c r="URV11" i="5"/>
  <c r="URT11" i="5"/>
  <c r="URS11" i="5"/>
  <c r="URR11" i="5"/>
  <c r="URP11" i="5"/>
  <c r="URO11" i="5"/>
  <c r="URN11" i="5"/>
  <c r="URL11" i="5"/>
  <c r="URK11" i="5"/>
  <c r="URJ11" i="5"/>
  <c r="URH11" i="5"/>
  <c r="URG11" i="5"/>
  <c r="URF11" i="5"/>
  <c r="URD11" i="5"/>
  <c r="URC11" i="5"/>
  <c r="URB11" i="5"/>
  <c r="UQZ11" i="5"/>
  <c r="UQY11" i="5"/>
  <c r="UQX11" i="5"/>
  <c r="UQV11" i="5"/>
  <c r="UQU11" i="5"/>
  <c r="UQT11" i="5"/>
  <c r="UQR11" i="5"/>
  <c r="UQQ11" i="5"/>
  <c r="UQP11" i="5"/>
  <c r="UQN11" i="5"/>
  <c r="UQM11" i="5"/>
  <c r="UQL11" i="5"/>
  <c r="UQJ11" i="5"/>
  <c r="UQI11" i="5"/>
  <c r="UQH11" i="5"/>
  <c r="UQF11" i="5"/>
  <c r="UQE11" i="5"/>
  <c r="UQD11" i="5"/>
  <c r="UQB11" i="5"/>
  <c r="UQA11" i="5"/>
  <c r="UPZ11" i="5"/>
  <c r="UPX11" i="5"/>
  <c r="UPW11" i="5"/>
  <c r="UPV11" i="5"/>
  <c r="UPT11" i="5"/>
  <c r="UPS11" i="5"/>
  <c r="UPR11" i="5"/>
  <c r="UPP11" i="5"/>
  <c r="UPO11" i="5"/>
  <c r="UPN11" i="5"/>
  <c r="UPL11" i="5"/>
  <c r="UPK11" i="5"/>
  <c r="UPJ11" i="5"/>
  <c r="UPH11" i="5"/>
  <c r="UPG11" i="5"/>
  <c r="UPF11" i="5"/>
  <c r="UPD11" i="5"/>
  <c r="UPC11" i="5"/>
  <c r="UPB11" i="5"/>
  <c r="UOZ11" i="5"/>
  <c r="UOY11" i="5"/>
  <c r="UOX11" i="5"/>
  <c r="UOV11" i="5"/>
  <c r="UOU11" i="5"/>
  <c r="UOT11" i="5"/>
  <c r="UOR11" i="5"/>
  <c r="UOQ11" i="5"/>
  <c r="UOP11" i="5"/>
  <c r="UON11" i="5"/>
  <c r="UOM11" i="5"/>
  <c r="UOL11" i="5"/>
  <c r="UOJ11" i="5"/>
  <c r="UOI11" i="5"/>
  <c r="UOH11" i="5"/>
  <c r="UOF11" i="5"/>
  <c r="UOE11" i="5"/>
  <c r="UOD11" i="5"/>
  <c r="UOB11" i="5"/>
  <c r="UOA11" i="5"/>
  <c r="UNZ11" i="5"/>
  <c r="UNX11" i="5"/>
  <c r="UNW11" i="5"/>
  <c r="UNV11" i="5"/>
  <c r="UNT11" i="5"/>
  <c r="UNS11" i="5"/>
  <c r="UNR11" i="5"/>
  <c r="UNP11" i="5"/>
  <c r="UNO11" i="5"/>
  <c r="UNN11" i="5"/>
  <c r="UNL11" i="5"/>
  <c r="UNK11" i="5"/>
  <c r="UNJ11" i="5"/>
  <c r="UNH11" i="5"/>
  <c r="UNG11" i="5"/>
  <c r="UNF11" i="5"/>
  <c r="UND11" i="5"/>
  <c r="UNC11" i="5"/>
  <c r="UNB11" i="5"/>
  <c r="UMZ11" i="5"/>
  <c r="UMY11" i="5"/>
  <c r="UMX11" i="5"/>
  <c r="UMV11" i="5"/>
  <c r="UMU11" i="5"/>
  <c r="UMT11" i="5"/>
  <c r="UMR11" i="5"/>
  <c r="UMQ11" i="5"/>
  <c r="UMP11" i="5"/>
  <c r="UMN11" i="5"/>
  <c r="UMM11" i="5"/>
  <c r="UML11" i="5"/>
  <c r="UMJ11" i="5"/>
  <c r="UMI11" i="5"/>
  <c r="UMH11" i="5"/>
  <c r="UMF11" i="5"/>
  <c r="UME11" i="5"/>
  <c r="UMD11" i="5"/>
  <c r="UMB11" i="5"/>
  <c r="UMA11" i="5"/>
  <c r="ULZ11" i="5"/>
  <c r="ULX11" i="5"/>
  <c r="ULW11" i="5"/>
  <c r="ULV11" i="5"/>
  <c r="ULT11" i="5"/>
  <c r="ULS11" i="5"/>
  <c r="ULR11" i="5"/>
  <c r="ULP11" i="5"/>
  <c r="ULO11" i="5"/>
  <c r="ULN11" i="5"/>
  <c r="ULL11" i="5"/>
  <c r="ULK11" i="5"/>
  <c r="ULJ11" i="5"/>
  <c r="ULH11" i="5"/>
  <c r="ULG11" i="5"/>
  <c r="ULF11" i="5"/>
  <c r="ULD11" i="5"/>
  <c r="ULC11" i="5"/>
  <c r="ULB11" i="5"/>
  <c r="UKZ11" i="5"/>
  <c r="UKY11" i="5"/>
  <c r="UKX11" i="5"/>
  <c r="UKV11" i="5"/>
  <c r="UKU11" i="5"/>
  <c r="UKT11" i="5"/>
  <c r="UKR11" i="5"/>
  <c r="UKQ11" i="5"/>
  <c r="UKP11" i="5"/>
  <c r="UKN11" i="5"/>
  <c r="UKM11" i="5"/>
  <c r="UKL11" i="5"/>
  <c r="UKJ11" i="5"/>
  <c r="UKI11" i="5"/>
  <c r="UKH11" i="5"/>
  <c r="UKF11" i="5"/>
  <c r="UKE11" i="5"/>
  <c r="UKD11" i="5"/>
  <c r="UKB11" i="5"/>
  <c r="UKA11" i="5"/>
  <c r="UJZ11" i="5"/>
  <c r="UJX11" i="5"/>
  <c r="UJW11" i="5"/>
  <c r="UJV11" i="5"/>
  <c r="UJT11" i="5"/>
  <c r="UJS11" i="5"/>
  <c r="UJR11" i="5"/>
  <c r="UJP11" i="5"/>
  <c r="UJO11" i="5"/>
  <c r="UJN11" i="5"/>
  <c r="UJL11" i="5"/>
  <c r="UJK11" i="5"/>
  <c r="UJJ11" i="5"/>
  <c r="UJH11" i="5"/>
  <c r="UJG11" i="5"/>
  <c r="UJF11" i="5"/>
  <c r="UJD11" i="5"/>
  <c r="UJC11" i="5"/>
  <c r="UJB11" i="5"/>
  <c r="UIZ11" i="5"/>
  <c r="UIY11" i="5"/>
  <c r="UIX11" i="5"/>
  <c r="UIV11" i="5"/>
  <c r="UIU11" i="5"/>
  <c r="UIT11" i="5"/>
  <c r="UIR11" i="5"/>
  <c r="UIQ11" i="5"/>
  <c r="UIP11" i="5"/>
  <c r="UIN11" i="5"/>
  <c r="UIM11" i="5"/>
  <c r="UIL11" i="5"/>
  <c r="UIJ11" i="5"/>
  <c r="UII11" i="5"/>
  <c r="UIH11" i="5"/>
  <c r="UIF11" i="5"/>
  <c r="UIE11" i="5"/>
  <c r="UID11" i="5"/>
  <c r="UIB11" i="5"/>
  <c r="UIA11" i="5"/>
  <c r="UHZ11" i="5"/>
  <c r="UHX11" i="5"/>
  <c r="UHW11" i="5"/>
  <c r="UHV11" i="5"/>
  <c r="UHT11" i="5"/>
  <c r="UHS11" i="5"/>
  <c r="UHR11" i="5"/>
  <c r="UHP11" i="5"/>
  <c r="UHO11" i="5"/>
  <c r="UHN11" i="5"/>
  <c r="UHL11" i="5"/>
  <c r="UHK11" i="5"/>
  <c r="UHJ11" i="5"/>
  <c r="UHH11" i="5"/>
  <c r="UHG11" i="5"/>
  <c r="UHF11" i="5"/>
  <c r="UHD11" i="5"/>
  <c r="UHC11" i="5"/>
  <c r="UHB11" i="5"/>
  <c r="UGZ11" i="5"/>
  <c r="UGY11" i="5"/>
  <c r="UGX11" i="5"/>
  <c r="UGV11" i="5"/>
  <c r="UGU11" i="5"/>
  <c r="UGT11" i="5"/>
  <c r="UGR11" i="5"/>
  <c r="UGQ11" i="5"/>
  <c r="UGP11" i="5"/>
  <c r="UGN11" i="5"/>
  <c r="UGM11" i="5"/>
  <c r="UGL11" i="5"/>
  <c r="UGJ11" i="5"/>
  <c r="UGI11" i="5"/>
  <c r="UGH11" i="5"/>
  <c r="UGF11" i="5"/>
  <c r="UGE11" i="5"/>
  <c r="UGD11" i="5"/>
  <c r="UGB11" i="5"/>
  <c r="UGA11" i="5"/>
  <c r="UFZ11" i="5"/>
  <c r="UFX11" i="5"/>
  <c r="UFW11" i="5"/>
  <c r="UFV11" i="5"/>
  <c r="UFT11" i="5"/>
  <c r="UFS11" i="5"/>
  <c r="UFR11" i="5"/>
  <c r="UFP11" i="5"/>
  <c r="UFO11" i="5"/>
  <c r="UFN11" i="5"/>
  <c r="UFL11" i="5"/>
  <c r="UFK11" i="5"/>
  <c r="UFJ11" i="5"/>
  <c r="UFH11" i="5"/>
  <c r="UFG11" i="5"/>
  <c r="UFF11" i="5"/>
  <c r="UFD11" i="5"/>
  <c r="UFC11" i="5"/>
  <c r="UFB11" i="5"/>
  <c r="UEZ11" i="5"/>
  <c r="UEY11" i="5"/>
  <c r="UEX11" i="5"/>
  <c r="UEV11" i="5"/>
  <c r="UEU11" i="5"/>
  <c r="UET11" i="5"/>
  <c r="UER11" i="5"/>
  <c r="UEQ11" i="5"/>
  <c r="UEP11" i="5"/>
  <c r="UEN11" i="5"/>
  <c r="UEM11" i="5"/>
  <c r="UEL11" i="5"/>
  <c r="UEJ11" i="5"/>
  <c r="UEI11" i="5"/>
  <c r="UEH11" i="5"/>
  <c r="UEF11" i="5"/>
  <c r="UEE11" i="5"/>
  <c r="UED11" i="5"/>
  <c r="UEB11" i="5"/>
  <c r="UEA11" i="5"/>
  <c r="UDZ11" i="5"/>
  <c r="UDX11" i="5"/>
  <c r="UDW11" i="5"/>
  <c r="UDV11" i="5"/>
  <c r="UDT11" i="5"/>
  <c r="UDS11" i="5"/>
  <c r="UDR11" i="5"/>
  <c r="UDP11" i="5"/>
  <c r="UDO11" i="5"/>
  <c r="UDN11" i="5"/>
  <c r="UDL11" i="5"/>
  <c r="UDK11" i="5"/>
  <c r="UDJ11" i="5"/>
  <c r="UDH11" i="5"/>
  <c r="UDG11" i="5"/>
  <c r="UDF11" i="5"/>
  <c r="UDD11" i="5"/>
  <c r="UDC11" i="5"/>
  <c r="UDB11" i="5"/>
  <c r="UCZ11" i="5"/>
  <c r="UCY11" i="5"/>
  <c r="UCX11" i="5"/>
  <c r="UCV11" i="5"/>
  <c r="UCU11" i="5"/>
  <c r="UCT11" i="5"/>
  <c r="UCR11" i="5"/>
  <c r="UCQ11" i="5"/>
  <c r="UCP11" i="5"/>
  <c r="UCN11" i="5"/>
  <c r="UCM11" i="5"/>
  <c r="UCL11" i="5"/>
  <c r="UCJ11" i="5"/>
  <c r="UCI11" i="5"/>
  <c r="UCH11" i="5"/>
  <c r="UCF11" i="5"/>
  <c r="UCE11" i="5"/>
  <c r="UCD11" i="5"/>
  <c r="UCB11" i="5"/>
  <c r="UCA11" i="5"/>
  <c r="UBZ11" i="5"/>
  <c r="UBX11" i="5"/>
  <c r="UBW11" i="5"/>
  <c r="UBV11" i="5"/>
  <c r="UBT11" i="5"/>
  <c r="UBS11" i="5"/>
  <c r="UBR11" i="5"/>
  <c r="UBP11" i="5"/>
  <c r="UBO11" i="5"/>
  <c r="UBN11" i="5"/>
  <c r="UBL11" i="5"/>
  <c r="UBK11" i="5"/>
  <c r="UBJ11" i="5"/>
  <c r="UBH11" i="5"/>
  <c r="UBG11" i="5"/>
  <c r="UBF11" i="5"/>
  <c r="UBD11" i="5"/>
  <c r="UBC11" i="5"/>
  <c r="UBB11" i="5"/>
  <c r="UAZ11" i="5"/>
  <c r="UAY11" i="5"/>
  <c r="UAX11" i="5"/>
  <c r="UAV11" i="5"/>
  <c r="UAU11" i="5"/>
  <c r="UAT11" i="5"/>
  <c r="UAR11" i="5"/>
  <c r="UAQ11" i="5"/>
  <c r="UAP11" i="5"/>
  <c r="UAN11" i="5"/>
  <c r="UAM11" i="5"/>
  <c r="UAL11" i="5"/>
  <c r="UAJ11" i="5"/>
  <c r="UAI11" i="5"/>
  <c r="UAH11" i="5"/>
  <c r="UAF11" i="5"/>
  <c r="UAE11" i="5"/>
  <c r="UAD11" i="5"/>
  <c r="UAB11" i="5"/>
  <c r="UAA11" i="5"/>
  <c r="TZZ11" i="5"/>
  <c r="TZX11" i="5"/>
  <c r="TZW11" i="5"/>
  <c r="TZV11" i="5"/>
  <c r="TZT11" i="5"/>
  <c r="TZS11" i="5"/>
  <c r="TZR11" i="5"/>
  <c r="TZP11" i="5"/>
  <c r="TZO11" i="5"/>
  <c r="TZN11" i="5"/>
  <c r="TZL11" i="5"/>
  <c r="TZK11" i="5"/>
  <c r="TZJ11" i="5"/>
  <c r="TZH11" i="5"/>
  <c r="TZG11" i="5"/>
  <c r="TZF11" i="5"/>
  <c r="TZD11" i="5"/>
  <c r="TZC11" i="5"/>
  <c r="TZB11" i="5"/>
  <c r="TYZ11" i="5"/>
  <c r="TYY11" i="5"/>
  <c r="TYX11" i="5"/>
  <c r="TYV11" i="5"/>
  <c r="TYU11" i="5"/>
  <c r="TYT11" i="5"/>
  <c r="TYR11" i="5"/>
  <c r="TYQ11" i="5"/>
  <c r="TYP11" i="5"/>
  <c r="TYN11" i="5"/>
  <c r="TYM11" i="5"/>
  <c r="TYL11" i="5"/>
  <c r="TYJ11" i="5"/>
  <c r="TYI11" i="5"/>
  <c r="TYH11" i="5"/>
  <c r="TYF11" i="5"/>
  <c r="TYE11" i="5"/>
  <c r="TYD11" i="5"/>
  <c r="TYB11" i="5"/>
  <c r="TYA11" i="5"/>
  <c r="TXZ11" i="5"/>
  <c r="TXX11" i="5"/>
  <c r="TXW11" i="5"/>
  <c r="TXV11" i="5"/>
  <c r="TXT11" i="5"/>
  <c r="TXS11" i="5"/>
  <c r="TXR11" i="5"/>
  <c r="TXP11" i="5"/>
  <c r="TXO11" i="5"/>
  <c r="TXN11" i="5"/>
  <c r="TXL11" i="5"/>
  <c r="TXK11" i="5"/>
  <c r="TXJ11" i="5"/>
  <c r="TXH11" i="5"/>
  <c r="TXG11" i="5"/>
  <c r="TXF11" i="5"/>
  <c r="TXD11" i="5"/>
  <c r="TXC11" i="5"/>
  <c r="TXB11" i="5"/>
  <c r="TWZ11" i="5"/>
  <c r="TWY11" i="5"/>
  <c r="TWX11" i="5"/>
  <c r="TWV11" i="5"/>
  <c r="TWU11" i="5"/>
  <c r="TWT11" i="5"/>
  <c r="TWR11" i="5"/>
  <c r="TWQ11" i="5"/>
  <c r="TWP11" i="5"/>
  <c r="TWN11" i="5"/>
  <c r="TWM11" i="5"/>
  <c r="TWL11" i="5"/>
  <c r="TWJ11" i="5"/>
  <c r="TWI11" i="5"/>
  <c r="TWH11" i="5"/>
  <c r="TWF11" i="5"/>
  <c r="TWE11" i="5"/>
  <c r="TWD11" i="5"/>
  <c r="TWB11" i="5"/>
  <c r="TWA11" i="5"/>
  <c r="TVZ11" i="5"/>
  <c r="TVX11" i="5"/>
  <c r="TVW11" i="5"/>
  <c r="TVV11" i="5"/>
  <c r="TVT11" i="5"/>
  <c r="TVS11" i="5"/>
  <c r="TVR11" i="5"/>
  <c r="TVP11" i="5"/>
  <c r="TVO11" i="5"/>
  <c r="TVN11" i="5"/>
  <c r="TVL11" i="5"/>
  <c r="TVK11" i="5"/>
  <c r="TVJ11" i="5"/>
  <c r="TVH11" i="5"/>
  <c r="TVG11" i="5"/>
  <c r="TVF11" i="5"/>
  <c r="TVD11" i="5"/>
  <c r="TVC11" i="5"/>
  <c r="TVB11" i="5"/>
  <c r="TUZ11" i="5"/>
  <c r="TUY11" i="5"/>
  <c r="TUX11" i="5"/>
  <c r="TUV11" i="5"/>
  <c r="TUU11" i="5"/>
  <c r="TUT11" i="5"/>
  <c r="TUR11" i="5"/>
  <c r="TUQ11" i="5"/>
  <c r="TUP11" i="5"/>
  <c r="TUN11" i="5"/>
  <c r="TUM11" i="5"/>
  <c r="TUL11" i="5"/>
  <c r="TUJ11" i="5"/>
  <c r="TUI11" i="5"/>
  <c r="TUH11" i="5"/>
  <c r="TUF11" i="5"/>
  <c r="TUE11" i="5"/>
  <c r="TUD11" i="5"/>
  <c r="TUB11" i="5"/>
  <c r="TUA11" i="5"/>
  <c r="TTZ11" i="5"/>
  <c r="TTX11" i="5"/>
  <c r="TTW11" i="5"/>
  <c r="TTV11" i="5"/>
  <c r="TTT11" i="5"/>
  <c r="TTS11" i="5"/>
  <c r="TTR11" i="5"/>
  <c r="TTP11" i="5"/>
  <c r="TTO11" i="5"/>
  <c r="TTN11" i="5"/>
  <c r="TTL11" i="5"/>
  <c r="TTK11" i="5"/>
  <c r="TTJ11" i="5"/>
  <c r="TTH11" i="5"/>
  <c r="TTG11" i="5"/>
  <c r="TTF11" i="5"/>
  <c r="TTD11" i="5"/>
  <c r="TTC11" i="5"/>
  <c r="TTB11" i="5"/>
  <c r="TSZ11" i="5"/>
  <c r="TSY11" i="5"/>
  <c r="TSX11" i="5"/>
  <c r="TSV11" i="5"/>
  <c r="TSU11" i="5"/>
  <c r="TST11" i="5"/>
  <c r="TSR11" i="5"/>
  <c r="TSQ11" i="5"/>
  <c r="TSP11" i="5"/>
  <c r="TSN11" i="5"/>
  <c r="TSM11" i="5"/>
  <c r="TSL11" i="5"/>
  <c r="TSJ11" i="5"/>
  <c r="TSI11" i="5"/>
  <c r="TSH11" i="5"/>
  <c r="TSF11" i="5"/>
  <c r="TSE11" i="5"/>
  <c r="TSD11" i="5"/>
  <c r="TSB11" i="5"/>
  <c r="TSA11" i="5"/>
  <c r="TRZ11" i="5"/>
  <c r="TRX11" i="5"/>
  <c r="TRW11" i="5"/>
  <c r="TRV11" i="5"/>
  <c r="TRT11" i="5"/>
  <c r="TRS11" i="5"/>
  <c r="TRR11" i="5"/>
  <c r="TRP11" i="5"/>
  <c r="TRO11" i="5"/>
  <c r="TRN11" i="5"/>
  <c r="TRL11" i="5"/>
  <c r="TRK11" i="5"/>
  <c r="TRJ11" i="5"/>
  <c r="TRH11" i="5"/>
  <c r="TRG11" i="5"/>
  <c r="TRF11" i="5"/>
  <c r="TRD11" i="5"/>
  <c r="TRC11" i="5"/>
  <c r="TRB11" i="5"/>
  <c r="TQZ11" i="5"/>
  <c r="TQY11" i="5"/>
  <c r="TQX11" i="5"/>
  <c r="TQV11" i="5"/>
  <c r="TQU11" i="5"/>
  <c r="TQT11" i="5"/>
  <c r="TQR11" i="5"/>
  <c r="TQQ11" i="5"/>
  <c r="TQP11" i="5"/>
  <c r="TQN11" i="5"/>
  <c r="TQM11" i="5"/>
  <c r="TQL11" i="5"/>
  <c r="TQJ11" i="5"/>
  <c r="TQI11" i="5"/>
  <c r="TQH11" i="5"/>
  <c r="TQF11" i="5"/>
  <c r="TQE11" i="5"/>
  <c r="TQD11" i="5"/>
  <c r="TQB11" i="5"/>
  <c r="TQA11" i="5"/>
  <c r="TPZ11" i="5"/>
  <c r="TPX11" i="5"/>
  <c r="TPW11" i="5"/>
  <c r="TPV11" i="5"/>
  <c r="TPT11" i="5"/>
  <c r="TPS11" i="5"/>
  <c r="TPR11" i="5"/>
  <c r="TPP11" i="5"/>
  <c r="TPO11" i="5"/>
  <c r="TPN11" i="5"/>
  <c r="TPL11" i="5"/>
  <c r="TPK11" i="5"/>
  <c r="TPJ11" i="5"/>
  <c r="TPH11" i="5"/>
  <c r="TPG11" i="5"/>
  <c r="TPF11" i="5"/>
  <c r="TPD11" i="5"/>
  <c r="TPC11" i="5"/>
  <c r="TPB11" i="5"/>
  <c r="TOZ11" i="5"/>
  <c r="TOY11" i="5"/>
  <c r="TOX11" i="5"/>
  <c r="TOV11" i="5"/>
  <c r="TOU11" i="5"/>
  <c r="TOT11" i="5"/>
  <c r="TOR11" i="5"/>
  <c r="TOQ11" i="5"/>
  <c r="TOP11" i="5"/>
  <c r="TON11" i="5"/>
  <c r="TOM11" i="5"/>
  <c r="TOL11" i="5"/>
  <c r="TOJ11" i="5"/>
  <c r="TOI11" i="5"/>
  <c r="TOH11" i="5"/>
  <c r="TOF11" i="5"/>
  <c r="TOE11" i="5"/>
  <c r="TOD11" i="5"/>
  <c r="TOB11" i="5"/>
  <c r="TOA11" i="5"/>
  <c r="TNZ11" i="5"/>
  <c r="TNX11" i="5"/>
  <c r="TNW11" i="5"/>
  <c r="TNV11" i="5"/>
  <c r="TNT11" i="5"/>
  <c r="TNS11" i="5"/>
  <c r="TNR11" i="5"/>
  <c r="TNP11" i="5"/>
  <c r="TNO11" i="5"/>
  <c r="TNN11" i="5"/>
  <c r="TNL11" i="5"/>
  <c r="TNK11" i="5"/>
  <c r="TNJ11" i="5"/>
  <c r="TNH11" i="5"/>
  <c r="TNG11" i="5"/>
  <c r="TNF11" i="5"/>
  <c r="TND11" i="5"/>
  <c r="TNC11" i="5"/>
  <c r="TNB11" i="5"/>
  <c r="TMZ11" i="5"/>
  <c r="TMY11" i="5"/>
  <c r="TMX11" i="5"/>
  <c r="TMV11" i="5"/>
  <c r="TMU11" i="5"/>
  <c r="TMT11" i="5"/>
  <c r="TMR11" i="5"/>
  <c r="TMQ11" i="5"/>
  <c r="TMP11" i="5"/>
  <c r="TMN11" i="5"/>
  <c r="TMM11" i="5"/>
  <c r="TML11" i="5"/>
  <c r="TMJ11" i="5"/>
  <c r="TMI11" i="5"/>
  <c r="TMH11" i="5"/>
  <c r="TMF11" i="5"/>
  <c r="TME11" i="5"/>
  <c r="TMD11" i="5"/>
  <c r="TMB11" i="5"/>
  <c r="TMA11" i="5"/>
  <c r="TLZ11" i="5"/>
  <c r="TLX11" i="5"/>
  <c r="TLW11" i="5"/>
  <c r="TLV11" i="5"/>
  <c r="TLT11" i="5"/>
  <c r="TLS11" i="5"/>
  <c r="TLR11" i="5"/>
  <c r="TLP11" i="5"/>
  <c r="TLO11" i="5"/>
  <c r="TLN11" i="5"/>
  <c r="TLL11" i="5"/>
  <c r="TLK11" i="5"/>
  <c r="TLJ11" i="5"/>
  <c r="TLH11" i="5"/>
  <c r="TLG11" i="5"/>
  <c r="TLF11" i="5"/>
  <c r="TLD11" i="5"/>
  <c r="TLC11" i="5"/>
  <c r="TLB11" i="5"/>
  <c r="TKZ11" i="5"/>
  <c r="TKY11" i="5"/>
  <c r="TKX11" i="5"/>
  <c r="TKV11" i="5"/>
  <c r="TKU11" i="5"/>
  <c r="TKT11" i="5"/>
  <c r="TKR11" i="5"/>
  <c r="TKQ11" i="5"/>
  <c r="TKP11" i="5"/>
  <c r="TKN11" i="5"/>
  <c r="TKM11" i="5"/>
  <c r="TKL11" i="5"/>
  <c r="TKJ11" i="5"/>
  <c r="TKI11" i="5"/>
  <c r="TKH11" i="5"/>
  <c r="TKF11" i="5"/>
  <c r="TKE11" i="5"/>
  <c r="TKD11" i="5"/>
  <c r="TKB11" i="5"/>
  <c r="TKA11" i="5"/>
  <c r="TJZ11" i="5"/>
  <c r="TJX11" i="5"/>
  <c r="TJW11" i="5"/>
  <c r="TJV11" i="5"/>
  <c r="TJT11" i="5"/>
  <c r="TJS11" i="5"/>
  <c r="TJR11" i="5"/>
  <c r="TJP11" i="5"/>
  <c r="TJO11" i="5"/>
  <c r="TJN11" i="5"/>
  <c r="TJL11" i="5"/>
  <c r="TJK11" i="5"/>
  <c r="TJJ11" i="5"/>
  <c r="TJH11" i="5"/>
  <c r="TJG11" i="5"/>
  <c r="TJF11" i="5"/>
  <c r="TJD11" i="5"/>
  <c r="TJC11" i="5"/>
  <c r="TJB11" i="5"/>
  <c r="TIZ11" i="5"/>
  <c r="TIY11" i="5"/>
  <c r="TIX11" i="5"/>
  <c r="TIV11" i="5"/>
  <c r="TIU11" i="5"/>
  <c r="TIT11" i="5"/>
  <c r="TIR11" i="5"/>
  <c r="TIQ11" i="5"/>
  <c r="TIP11" i="5"/>
  <c r="TIN11" i="5"/>
  <c r="TIM11" i="5"/>
  <c r="TIL11" i="5"/>
  <c r="TIJ11" i="5"/>
  <c r="TII11" i="5"/>
  <c r="TIH11" i="5"/>
  <c r="TIF11" i="5"/>
  <c r="TIE11" i="5"/>
  <c r="TID11" i="5"/>
  <c r="TIB11" i="5"/>
  <c r="TIA11" i="5"/>
  <c r="THZ11" i="5"/>
  <c r="THX11" i="5"/>
  <c r="THW11" i="5"/>
  <c r="THV11" i="5"/>
  <c r="THT11" i="5"/>
  <c r="THS11" i="5"/>
  <c r="THR11" i="5"/>
  <c r="THP11" i="5"/>
  <c r="THO11" i="5"/>
  <c r="THN11" i="5"/>
  <c r="THL11" i="5"/>
  <c r="THK11" i="5"/>
  <c r="THJ11" i="5"/>
  <c r="THH11" i="5"/>
  <c r="THG11" i="5"/>
  <c r="THF11" i="5"/>
  <c r="THD11" i="5"/>
  <c r="THC11" i="5"/>
  <c r="THB11" i="5"/>
  <c r="TGZ11" i="5"/>
  <c r="TGY11" i="5"/>
  <c r="TGX11" i="5"/>
  <c r="TGV11" i="5"/>
  <c r="TGU11" i="5"/>
  <c r="TGT11" i="5"/>
  <c r="TGR11" i="5"/>
  <c r="TGQ11" i="5"/>
  <c r="TGP11" i="5"/>
  <c r="TGN11" i="5"/>
  <c r="TGM11" i="5"/>
  <c r="TGL11" i="5"/>
  <c r="TGJ11" i="5"/>
  <c r="TGI11" i="5"/>
  <c r="TGH11" i="5"/>
  <c r="TGF11" i="5"/>
  <c r="TGE11" i="5"/>
  <c r="TGD11" i="5"/>
  <c r="TGB11" i="5"/>
  <c r="TGA11" i="5"/>
  <c r="TFZ11" i="5"/>
  <c r="TFX11" i="5"/>
  <c r="TFW11" i="5"/>
  <c r="TFV11" i="5"/>
  <c r="TFT11" i="5"/>
  <c r="TFS11" i="5"/>
  <c r="TFR11" i="5"/>
  <c r="TFP11" i="5"/>
  <c r="TFO11" i="5"/>
  <c r="TFN11" i="5"/>
  <c r="TFL11" i="5"/>
  <c r="TFK11" i="5"/>
  <c r="TFJ11" i="5"/>
  <c r="TFH11" i="5"/>
  <c r="TFG11" i="5"/>
  <c r="TFF11" i="5"/>
  <c r="TFD11" i="5"/>
  <c r="TFC11" i="5"/>
  <c r="TFB11" i="5"/>
  <c r="TEZ11" i="5"/>
  <c r="TEY11" i="5"/>
  <c r="TEX11" i="5"/>
  <c r="TEV11" i="5"/>
  <c r="TEU11" i="5"/>
  <c r="TET11" i="5"/>
  <c r="TER11" i="5"/>
  <c r="TEQ11" i="5"/>
  <c r="TEP11" i="5"/>
  <c r="TEN11" i="5"/>
  <c r="TEM11" i="5"/>
  <c r="TEL11" i="5"/>
  <c r="TEJ11" i="5"/>
  <c r="TEI11" i="5"/>
  <c r="TEH11" i="5"/>
  <c r="TEF11" i="5"/>
  <c r="TEE11" i="5"/>
  <c r="TED11" i="5"/>
  <c r="TEB11" i="5"/>
  <c r="TEA11" i="5"/>
  <c r="TDZ11" i="5"/>
  <c r="TDX11" i="5"/>
  <c r="TDW11" i="5"/>
  <c r="TDV11" i="5"/>
  <c r="TDT11" i="5"/>
  <c r="TDS11" i="5"/>
  <c r="TDR11" i="5"/>
  <c r="TDP11" i="5"/>
  <c r="TDO11" i="5"/>
  <c r="TDN11" i="5"/>
  <c r="TDL11" i="5"/>
  <c r="TDK11" i="5"/>
  <c r="TDJ11" i="5"/>
  <c r="TDH11" i="5"/>
  <c r="TDG11" i="5"/>
  <c r="TDF11" i="5"/>
  <c r="TDD11" i="5"/>
  <c r="TDC11" i="5"/>
  <c r="TDB11" i="5"/>
  <c r="TCZ11" i="5"/>
  <c r="TCY11" i="5"/>
  <c r="TCX11" i="5"/>
  <c r="TCV11" i="5"/>
  <c r="TCU11" i="5"/>
  <c r="TCT11" i="5"/>
  <c r="TCR11" i="5"/>
  <c r="TCQ11" i="5"/>
  <c r="TCP11" i="5"/>
  <c r="TCN11" i="5"/>
  <c r="TCM11" i="5"/>
  <c r="TCL11" i="5"/>
  <c r="TCJ11" i="5"/>
  <c r="TCI11" i="5"/>
  <c r="TCH11" i="5"/>
  <c r="TCF11" i="5"/>
  <c r="TCE11" i="5"/>
  <c r="TCD11" i="5"/>
  <c r="TCB11" i="5"/>
  <c r="TCA11" i="5"/>
  <c r="TBZ11" i="5"/>
  <c r="TBX11" i="5"/>
  <c r="TBW11" i="5"/>
  <c r="TBV11" i="5"/>
  <c r="TBT11" i="5"/>
  <c r="TBS11" i="5"/>
  <c r="TBR11" i="5"/>
  <c r="TBP11" i="5"/>
  <c r="TBO11" i="5"/>
  <c r="TBN11" i="5"/>
  <c r="TBL11" i="5"/>
  <c r="TBK11" i="5"/>
  <c r="TBJ11" i="5"/>
  <c r="TBH11" i="5"/>
  <c r="TBG11" i="5"/>
  <c r="TBF11" i="5"/>
  <c r="TBD11" i="5"/>
  <c r="TBC11" i="5"/>
  <c r="TBB11" i="5"/>
  <c r="TAZ11" i="5"/>
  <c r="TAY11" i="5"/>
  <c r="TAX11" i="5"/>
  <c r="TAV11" i="5"/>
  <c r="TAU11" i="5"/>
  <c r="TAT11" i="5"/>
  <c r="TAR11" i="5"/>
  <c r="TAQ11" i="5"/>
  <c r="TAP11" i="5"/>
  <c r="TAN11" i="5"/>
  <c r="TAM11" i="5"/>
  <c r="TAL11" i="5"/>
  <c r="TAJ11" i="5"/>
  <c r="TAI11" i="5"/>
  <c r="TAH11" i="5"/>
  <c r="TAF11" i="5"/>
  <c r="TAE11" i="5"/>
  <c r="TAD11" i="5"/>
  <c r="TAB11" i="5"/>
  <c r="TAA11" i="5"/>
  <c r="SZZ11" i="5"/>
  <c r="SZX11" i="5"/>
  <c r="SZW11" i="5"/>
  <c r="SZV11" i="5"/>
  <c r="SZT11" i="5"/>
  <c r="SZS11" i="5"/>
  <c r="SZR11" i="5"/>
  <c r="SZP11" i="5"/>
  <c r="SZO11" i="5"/>
  <c r="SZN11" i="5"/>
  <c r="SZL11" i="5"/>
  <c r="SZK11" i="5"/>
  <c r="SZJ11" i="5"/>
  <c r="SZH11" i="5"/>
  <c r="SZG11" i="5"/>
  <c r="SZF11" i="5"/>
  <c r="SZD11" i="5"/>
  <c r="SZC11" i="5"/>
  <c r="SZB11" i="5"/>
  <c r="SYZ11" i="5"/>
  <c r="SYY11" i="5"/>
  <c r="SYX11" i="5"/>
  <c r="SYV11" i="5"/>
  <c r="SYU11" i="5"/>
  <c r="SYT11" i="5"/>
  <c r="SYR11" i="5"/>
  <c r="SYQ11" i="5"/>
  <c r="SYP11" i="5"/>
  <c r="SYN11" i="5"/>
  <c r="SYM11" i="5"/>
  <c r="SYL11" i="5"/>
  <c r="SYJ11" i="5"/>
  <c r="SYI11" i="5"/>
  <c r="SYH11" i="5"/>
  <c r="SYF11" i="5"/>
  <c r="SYE11" i="5"/>
  <c r="SYD11" i="5"/>
  <c r="SYB11" i="5"/>
  <c r="SYA11" i="5"/>
  <c r="SXZ11" i="5"/>
  <c r="SXX11" i="5"/>
  <c r="SXW11" i="5"/>
  <c r="SXV11" i="5"/>
  <c r="SXT11" i="5"/>
  <c r="SXS11" i="5"/>
  <c r="SXR11" i="5"/>
  <c r="SXP11" i="5"/>
  <c r="SXO11" i="5"/>
  <c r="SXN11" i="5"/>
  <c r="SXL11" i="5"/>
  <c r="SXK11" i="5"/>
  <c r="SXJ11" i="5"/>
  <c r="SXH11" i="5"/>
  <c r="SXG11" i="5"/>
  <c r="SXF11" i="5"/>
  <c r="SXD11" i="5"/>
  <c r="SXC11" i="5"/>
  <c r="SXB11" i="5"/>
  <c r="SWZ11" i="5"/>
  <c r="SWY11" i="5"/>
  <c r="SWX11" i="5"/>
  <c r="SWV11" i="5"/>
  <c r="SWU11" i="5"/>
  <c r="SWT11" i="5"/>
  <c r="SWR11" i="5"/>
  <c r="SWQ11" i="5"/>
  <c r="SWP11" i="5"/>
  <c r="SWN11" i="5"/>
  <c r="SWM11" i="5"/>
  <c r="SWL11" i="5"/>
  <c r="SWJ11" i="5"/>
  <c r="SWI11" i="5"/>
  <c r="SWH11" i="5"/>
  <c r="SWF11" i="5"/>
  <c r="SWE11" i="5"/>
  <c r="SWD11" i="5"/>
  <c r="SWB11" i="5"/>
  <c r="SWA11" i="5"/>
  <c r="SVZ11" i="5"/>
  <c r="SVX11" i="5"/>
  <c r="SVW11" i="5"/>
  <c r="SVV11" i="5"/>
  <c r="SVT11" i="5"/>
  <c r="SVS11" i="5"/>
  <c r="SVR11" i="5"/>
  <c r="SVP11" i="5"/>
  <c r="SVO11" i="5"/>
  <c r="SVN11" i="5"/>
  <c r="SVL11" i="5"/>
  <c r="SVK11" i="5"/>
  <c r="SVJ11" i="5"/>
  <c r="SVH11" i="5"/>
  <c r="SVG11" i="5"/>
  <c r="SVF11" i="5"/>
  <c r="SVD11" i="5"/>
  <c r="SVC11" i="5"/>
  <c r="SVB11" i="5"/>
  <c r="SUZ11" i="5"/>
  <c r="SUY11" i="5"/>
  <c r="SUX11" i="5"/>
  <c r="SUV11" i="5"/>
  <c r="SUU11" i="5"/>
  <c r="SUT11" i="5"/>
  <c r="SUR11" i="5"/>
  <c r="SUQ11" i="5"/>
  <c r="SUP11" i="5"/>
  <c r="SUN11" i="5"/>
  <c r="SUM11" i="5"/>
  <c r="SUL11" i="5"/>
  <c r="SUJ11" i="5"/>
  <c r="SUI11" i="5"/>
  <c r="SUH11" i="5"/>
  <c r="SUF11" i="5"/>
  <c r="SUE11" i="5"/>
  <c r="SUD11" i="5"/>
  <c r="SUB11" i="5"/>
  <c r="SUA11" i="5"/>
  <c r="STZ11" i="5"/>
  <c r="STX11" i="5"/>
  <c r="STW11" i="5"/>
  <c r="STV11" i="5"/>
  <c r="STT11" i="5"/>
  <c r="STS11" i="5"/>
  <c r="STR11" i="5"/>
  <c r="STP11" i="5"/>
  <c r="STO11" i="5"/>
  <c r="STN11" i="5"/>
  <c r="STL11" i="5"/>
  <c r="STK11" i="5"/>
  <c r="STJ11" i="5"/>
  <c r="STH11" i="5"/>
  <c r="STG11" i="5"/>
  <c r="STF11" i="5"/>
  <c r="STD11" i="5"/>
  <c r="STC11" i="5"/>
  <c r="STB11" i="5"/>
  <c r="SSZ11" i="5"/>
  <c r="SSY11" i="5"/>
  <c r="SSX11" i="5"/>
  <c r="SSV11" i="5"/>
  <c r="SSU11" i="5"/>
  <c r="SST11" i="5"/>
  <c r="SSR11" i="5"/>
  <c r="SSQ11" i="5"/>
  <c r="SSP11" i="5"/>
  <c r="SSN11" i="5"/>
  <c r="SSM11" i="5"/>
  <c r="SSL11" i="5"/>
  <c r="SSJ11" i="5"/>
  <c r="SSI11" i="5"/>
  <c r="SSH11" i="5"/>
  <c r="SSF11" i="5"/>
  <c r="SSE11" i="5"/>
  <c r="SSD11" i="5"/>
  <c r="SSB11" i="5"/>
  <c r="SSA11" i="5"/>
  <c r="SRZ11" i="5"/>
  <c r="SRX11" i="5"/>
  <c r="SRW11" i="5"/>
  <c r="SRV11" i="5"/>
  <c r="SRT11" i="5"/>
  <c r="SRS11" i="5"/>
  <c r="SRR11" i="5"/>
  <c r="SRP11" i="5"/>
  <c r="SRO11" i="5"/>
  <c r="SRN11" i="5"/>
  <c r="SRL11" i="5"/>
  <c r="SRK11" i="5"/>
  <c r="SRJ11" i="5"/>
  <c r="SRH11" i="5"/>
  <c r="SRG11" i="5"/>
  <c r="SRF11" i="5"/>
  <c r="SRD11" i="5"/>
  <c r="SRC11" i="5"/>
  <c r="SRB11" i="5"/>
  <c r="SQZ11" i="5"/>
  <c r="SQY11" i="5"/>
  <c r="SQX11" i="5"/>
  <c r="SQV11" i="5"/>
  <c r="SQU11" i="5"/>
  <c r="SQT11" i="5"/>
  <c r="SQR11" i="5"/>
  <c r="SQQ11" i="5"/>
  <c r="SQP11" i="5"/>
  <c r="SQN11" i="5"/>
  <c r="SQM11" i="5"/>
  <c r="SQL11" i="5"/>
  <c r="SQJ11" i="5"/>
  <c r="SQI11" i="5"/>
  <c r="SQH11" i="5"/>
  <c r="SQF11" i="5"/>
  <c r="SQE11" i="5"/>
  <c r="SQD11" i="5"/>
  <c r="SQB11" i="5"/>
  <c r="SQA11" i="5"/>
  <c r="SPZ11" i="5"/>
  <c r="SPX11" i="5"/>
  <c r="SPW11" i="5"/>
  <c r="SPV11" i="5"/>
  <c r="SPT11" i="5"/>
  <c r="SPS11" i="5"/>
  <c r="SPR11" i="5"/>
  <c r="SPP11" i="5"/>
  <c r="SPO11" i="5"/>
  <c r="SPN11" i="5"/>
  <c r="SPL11" i="5"/>
  <c r="SPK11" i="5"/>
  <c r="SPJ11" i="5"/>
  <c r="SPH11" i="5"/>
  <c r="SPG11" i="5"/>
  <c r="SPF11" i="5"/>
  <c r="SPD11" i="5"/>
  <c r="SPC11" i="5"/>
  <c r="SPB11" i="5"/>
  <c r="SOZ11" i="5"/>
  <c r="SOY11" i="5"/>
  <c r="SOX11" i="5"/>
  <c r="SOV11" i="5"/>
  <c r="SOU11" i="5"/>
  <c r="SOT11" i="5"/>
  <c r="SOR11" i="5"/>
  <c r="SOQ11" i="5"/>
  <c r="SOP11" i="5"/>
  <c r="SON11" i="5"/>
  <c r="SOM11" i="5"/>
  <c r="SOL11" i="5"/>
  <c r="SOJ11" i="5"/>
  <c r="SOI11" i="5"/>
  <c r="SOH11" i="5"/>
  <c r="SOF11" i="5"/>
  <c r="SOE11" i="5"/>
  <c r="SOD11" i="5"/>
  <c r="SOB11" i="5"/>
  <c r="SOA11" i="5"/>
  <c r="SNZ11" i="5"/>
  <c r="SNX11" i="5"/>
  <c r="SNW11" i="5"/>
  <c r="SNV11" i="5"/>
  <c r="SNT11" i="5"/>
  <c r="SNS11" i="5"/>
  <c r="SNR11" i="5"/>
  <c r="SNP11" i="5"/>
  <c r="SNO11" i="5"/>
  <c r="SNN11" i="5"/>
  <c r="SNL11" i="5"/>
  <c r="SNK11" i="5"/>
  <c r="SNJ11" i="5"/>
  <c r="SNH11" i="5"/>
  <c r="SNG11" i="5"/>
  <c r="SNF11" i="5"/>
  <c r="SND11" i="5"/>
  <c r="SNC11" i="5"/>
  <c r="SNB11" i="5"/>
  <c r="SMZ11" i="5"/>
  <c r="SMY11" i="5"/>
  <c r="SMX11" i="5"/>
  <c r="SMV11" i="5"/>
  <c r="SMU11" i="5"/>
  <c r="SMT11" i="5"/>
  <c r="SMR11" i="5"/>
  <c r="SMQ11" i="5"/>
  <c r="SMP11" i="5"/>
  <c r="SMN11" i="5"/>
  <c r="SMM11" i="5"/>
  <c r="SML11" i="5"/>
  <c r="SMJ11" i="5"/>
  <c r="SMI11" i="5"/>
  <c r="SMH11" i="5"/>
  <c r="SMF11" i="5"/>
  <c r="SME11" i="5"/>
  <c r="SMD11" i="5"/>
  <c r="SMB11" i="5"/>
  <c r="SMA11" i="5"/>
  <c r="SLZ11" i="5"/>
  <c r="SLX11" i="5"/>
  <c r="SLW11" i="5"/>
  <c r="SLV11" i="5"/>
  <c r="SLT11" i="5"/>
  <c r="SLS11" i="5"/>
  <c r="SLR11" i="5"/>
  <c r="SLP11" i="5"/>
  <c r="SLO11" i="5"/>
  <c r="SLN11" i="5"/>
  <c r="SLL11" i="5"/>
  <c r="SLK11" i="5"/>
  <c r="SLJ11" i="5"/>
  <c r="SLH11" i="5"/>
  <c r="SLG11" i="5"/>
  <c r="SLF11" i="5"/>
  <c r="SLD11" i="5"/>
  <c r="SLC11" i="5"/>
  <c r="SLB11" i="5"/>
  <c r="SKZ11" i="5"/>
  <c r="SKY11" i="5"/>
  <c r="SKX11" i="5"/>
  <c r="SKV11" i="5"/>
  <c r="SKU11" i="5"/>
  <c r="SKT11" i="5"/>
  <c r="SKR11" i="5"/>
  <c r="SKQ11" i="5"/>
  <c r="SKP11" i="5"/>
  <c r="SKN11" i="5"/>
  <c r="SKM11" i="5"/>
  <c r="SKL11" i="5"/>
  <c r="SKJ11" i="5"/>
  <c r="SKI11" i="5"/>
  <c r="SKH11" i="5"/>
  <c r="SKF11" i="5"/>
  <c r="SKE11" i="5"/>
  <c r="SKD11" i="5"/>
  <c r="SKB11" i="5"/>
  <c r="SKA11" i="5"/>
  <c r="SJZ11" i="5"/>
  <c r="SJX11" i="5"/>
  <c r="SJW11" i="5"/>
  <c r="SJV11" i="5"/>
  <c r="SJT11" i="5"/>
  <c r="SJS11" i="5"/>
  <c r="SJR11" i="5"/>
  <c r="SJP11" i="5"/>
  <c r="SJO11" i="5"/>
  <c r="SJN11" i="5"/>
  <c r="SJL11" i="5"/>
  <c r="SJK11" i="5"/>
  <c r="SJJ11" i="5"/>
  <c r="SJH11" i="5"/>
  <c r="SJG11" i="5"/>
  <c r="SJF11" i="5"/>
  <c r="SJD11" i="5"/>
  <c r="SJC11" i="5"/>
  <c r="SJB11" i="5"/>
  <c r="SIZ11" i="5"/>
  <c r="SIY11" i="5"/>
  <c r="SIX11" i="5"/>
  <c r="SIV11" i="5"/>
  <c r="SIU11" i="5"/>
  <c r="SIT11" i="5"/>
  <c r="SIR11" i="5"/>
  <c r="SIQ11" i="5"/>
  <c r="SIP11" i="5"/>
  <c r="SIN11" i="5"/>
  <c r="SIM11" i="5"/>
  <c r="SIL11" i="5"/>
  <c r="SIJ11" i="5"/>
  <c r="SII11" i="5"/>
  <c r="SIH11" i="5"/>
  <c r="SIF11" i="5"/>
  <c r="SIE11" i="5"/>
  <c r="SID11" i="5"/>
  <c r="SIB11" i="5"/>
  <c r="SIA11" i="5"/>
  <c r="SHZ11" i="5"/>
  <c r="SHX11" i="5"/>
  <c r="SHW11" i="5"/>
  <c r="SHV11" i="5"/>
  <c r="SHT11" i="5"/>
  <c r="SHS11" i="5"/>
  <c r="SHR11" i="5"/>
  <c r="SHP11" i="5"/>
  <c r="SHO11" i="5"/>
  <c r="SHN11" i="5"/>
  <c r="SHL11" i="5"/>
  <c r="SHK11" i="5"/>
  <c r="SHJ11" i="5"/>
  <c r="SHH11" i="5"/>
  <c r="SHG11" i="5"/>
  <c r="SHF11" i="5"/>
  <c r="SHD11" i="5"/>
  <c r="SHC11" i="5"/>
  <c r="SHB11" i="5"/>
  <c r="SGZ11" i="5"/>
  <c r="SGY11" i="5"/>
  <c r="SGX11" i="5"/>
  <c r="SGV11" i="5"/>
  <c r="SGU11" i="5"/>
  <c r="SGT11" i="5"/>
  <c r="SGR11" i="5"/>
  <c r="SGQ11" i="5"/>
  <c r="SGP11" i="5"/>
  <c r="SGN11" i="5"/>
  <c r="SGM11" i="5"/>
  <c r="SGL11" i="5"/>
  <c r="SGJ11" i="5"/>
  <c r="SGI11" i="5"/>
  <c r="SGH11" i="5"/>
  <c r="SGF11" i="5"/>
  <c r="SGE11" i="5"/>
  <c r="SGD11" i="5"/>
  <c r="SGB11" i="5"/>
  <c r="SGA11" i="5"/>
  <c r="SFZ11" i="5"/>
  <c r="SFX11" i="5"/>
  <c r="SFW11" i="5"/>
  <c r="SFV11" i="5"/>
  <c r="SFT11" i="5"/>
  <c r="SFS11" i="5"/>
  <c r="SFR11" i="5"/>
  <c r="SFP11" i="5"/>
  <c r="SFO11" i="5"/>
  <c r="SFN11" i="5"/>
  <c r="SFL11" i="5"/>
  <c r="SFK11" i="5"/>
  <c r="SFJ11" i="5"/>
  <c r="SFH11" i="5"/>
  <c r="SFG11" i="5"/>
  <c r="SFF11" i="5"/>
  <c r="SFD11" i="5"/>
  <c r="SFC11" i="5"/>
  <c r="SFB11" i="5"/>
  <c r="SEZ11" i="5"/>
  <c r="SEY11" i="5"/>
  <c r="SEX11" i="5"/>
  <c r="SEV11" i="5"/>
  <c r="SEU11" i="5"/>
  <c r="SET11" i="5"/>
  <c r="SER11" i="5"/>
  <c r="SEQ11" i="5"/>
  <c r="SEP11" i="5"/>
  <c r="SEN11" i="5"/>
  <c r="SEM11" i="5"/>
  <c r="SEL11" i="5"/>
  <c r="SEJ11" i="5"/>
  <c r="SEI11" i="5"/>
  <c r="SEH11" i="5"/>
  <c r="SEF11" i="5"/>
  <c r="SEE11" i="5"/>
  <c r="SED11" i="5"/>
  <c r="SEB11" i="5"/>
  <c r="SEA11" i="5"/>
  <c r="SDZ11" i="5"/>
  <c r="SDX11" i="5"/>
  <c r="SDW11" i="5"/>
  <c r="SDV11" i="5"/>
  <c r="SDT11" i="5"/>
  <c r="SDS11" i="5"/>
  <c r="SDR11" i="5"/>
  <c r="SDP11" i="5"/>
  <c r="SDO11" i="5"/>
  <c r="SDN11" i="5"/>
  <c r="SDL11" i="5"/>
  <c r="SDK11" i="5"/>
  <c r="SDJ11" i="5"/>
  <c r="SDH11" i="5"/>
  <c r="SDG11" i="5"/>
  <c r="SDF11" i="5"/>
  <c r="SDD11" i="5"/>
  <c r="SDC11" i="5"/>
  <c r="SDB11" i="5"/>
  <c r="SCZ11" i="5"/>
  <c r="SCY11" i="5"/>
  <c r="SCX11" i="5"/>
  <c r="SCV11" i="5"/>
  <c r="SCU11" i="5"/>
  <c r="SCT11" i="5"/>
  <c r="SCR11" i="5"/>
  <c r="SCQ11" i="5"/>
  <c r="SCP11" i="5"/>
  <c r="SCN11" i="5"/>
  <c r="SCM11" i="5"/>
  <c r="SCL11" i="5"/>
  <c r="SCJ11" i="5"/>
  <c r="SCI11" i="5"/>
  <c r="SCH11" i="5"/>
  <c r="SCF11" i="5"/>
  <c r="SCE11" i="5"/>
  <c r="SCD11" i="5"/>
  <c r="SCB11" i="5"/>
  <c r="SCA11" i="5"/>
  <c r="SBZ11" i="5"/>
  <c r="SBX11" i="5"/>
  <c r="SBW11" i="5"/>
  <c r="SBV11" i="5"/>
  <c r="SBT11" i="5"/>
  <c r="SBS11" i="5"/>
  <c r="SBR11" i="5"/>
  <c r="SBP11" i="5"/>
  <c r="SBO11" i="5"/>
  <c r="SBN11" i="5"/>
  <c r="SBL11" i="5"/>
  <c r="SBK11" i="5"/>
  <c r="SBJ11" i="5"/>
  <c r="SBH11" i="5"/>
  <c r="SBG11" i="5"/>
  <c r="SBF11" i="5"/>
  <c r="SBD11" i="5"/>
  <c r="SBC11" i="5"/>
  <c r="SBB11" i="5"/>
  <c r="SAZ11" i="5"/>
  <c r="SAY11" i="5"/>
  <c r="SAX11" i="5"/>
  <c r="SAV11" i="5"/>
  <c r="SAU11" i="5"/>
  <c r="SAT11" i="5"/>
  <c r="SAR11" i="5"/>
  <c r="SAQ11" i="5"/>
  <c r="SAP11" i="5"/>
  <c r="SAN11" i="5"/>
  <c r="SAM11" i="5"/>
  <c r="SAL11" i="5"/>
  <c r="SAJ11" i="5"/>
  <c r="SAI11" i="5"/>
  <c r="SAH11" i="5"/>
  <c r="SAF11" i="5"/>
  <c r="SAE11" i="5"/>
  <c r="SAD11" i="5"/>
  <c r="SAB11" i="5"/>
  <c r="SAA11" i="5"/>
  <c r="RZZ11" i="5"/>
  <c r="RZX11" i="5"/>
  <c r="RZW11" i="5"/>
  <c r="RZV11" i="5"/>
  <c r="RZT11" i="5"/>
  <c r="RZS11" i="5"/>
  <c r="RZR11" i="5"/>
  <c r="RZP11" i="5"/>
  <c r="RZO11" i="5"/>
  <c r="RZN11" i="5"/>
  <c r="RZL11" i="5"/>
  <c r="RZK11" i="5"/>
  <c r="RZJ11" i="5"/>
  <c r="RZH11" i="5"/>
  <c r="RZG11" i="5"/>
  <c r="RZF11" i="5"/>
  <c r="RZD11" i="5"/>
  <c r="RZC11" i="5"/>
  <c r="RZB11" i="5"/>
  <c r="RYZ11" i="5"/>
  <c r="RYY11" i="5"/>
  <c r="RYX11" i="5"/>
  <c r="RYV11" i="5"/>
  <c r="RYU11" i="5"/>
  <c r="RYT11" i="5"/>
  <c r="RYR11" i="5"/>
  <c r="RYQ11" i="5"/>
  <c r="RYP11" i="5"/>
  <c r="RYN11" i="5"/>
  <c r="RYM11" i="5"/>
  <c r="RYL11" i="5"/>
  <c r="RYJ11" i="5"/>
  <c r="RYI11" i="5"/>
  <c r="RYH11" i="5"/>
  <c r="RYF11" i="5"/>
  <c r="RYE11" i="5"/>
  <c r="RYD11" i="5"/>
  <c r="RYB11" i="5"/>
  <c r="RYA11" i="5"/>
  <c r="RXZ11" i="5"/>
  <c r="RXX11" i="5"/>
  <c r="RXW11" i="5"/>
  <c r="RXV11" i="5"/>
  <c r="RXT11" i="5"/>
  <c r="RXS11" i="5"/>
  <c r="RXR11" i="5"/>
  <c r="RXP11" i="5"/>
  <c r="RXO11" i="5"/>
  <c r="RXN11" i="5"/>
  <c r="RXL11" i="5"/>
  <c r="RXK11" i="5"/>
  <c r="RXJ11" i="5"/>
  <c r="RXH11" i="5"/>
  <c r="RXG11" i="5"/>
  <c r="RXF11" i="5"/>
  <c r="RXD11" i="5"/>
  <c r="RXC11" i="5"/>
  <c r="RXB11" i="5"/>
  <c r="RWZ11" i="5"/>
  <c r="RWY11" i="5"/>
  <c r="RWX11" i="5"/>
  <c r="RWV11" i="5"/>
  <c r="RWU11" i="5"/>
  <c r="RWT11" i="5"/>
  <c r="RWR11" i="5"/>
  <c r="RWQ11" i="5"/>
  <c r="RWP11" i="5"/>
  <c r="RWN11" i="5"/>
  <c r="RWM11" i="5"/>
  <c r="RWL11" i="5"/>
  <c r="RWJ11" i="5"/>
  <c r="RWI11" i="5"/>
  <c r="RWH11" i="5"/>
  <c r="RWF11" i="5"/>
  <c r="RWE11" i="5"/>
  <c r="RWD11" i="5"/>
  <c r="RWB11" i="5"/>
  <c r="RWA11" i="5"/>
  <c r="RVZ11" i="5"/>
  <c r="RVX11" i="5"/>
  <c r="RVW11" i="5"/>
  <c r="RVV11" i="5"/>
  <c r="RVT11" i="5"/>
  <c r="RVS11" i="5"/>
  <c r="RVR11" i="5"/>
  <c r="RVP11" i="5"/>
  <c r="RVO11" i="5"/>
  <c r="RVN11" i="5"/>
  <c r="RVL11" i="5"/>
  <c r="RVK11" i="5"/>
  <c r="RVJ11" i="5"/>
  <c r="RVH11" i="5"/>
  <c r="RVG11" i="5"/>
  <c r="RVF11" i="5"/>
  <c r="RVD11" i="5"/>
  <c r="RVC11" i="5"/>
  <c r="RVB11" i="5"/>
  <c r="RUZ11" i="5"/>
  <c r="RUY11" i="5"/>
  <c r="RUX11" i="5"/>
  <c r="RUV11" i="5"/>
  <c r="RUU11" i="5"/>
  <c r="RUT11" i="5"/>
  <c r="RUR11" i="5"/>
  <c r="RUQ11" i="5"/>
  <c r="RUP11" i="5"/>
  <c r="RUN11" i="5"/>
  <c r="RUM11" i="5"/>
  <c r="RUL11" i="5"/>
  <c r="RUJ11" i="5"/>
  <c r="RUI11" i="5"/>
  <c r="RUH11" i="5"/>
  <c r="RUF11" i="5"/>
  <c r="RUE11" i="5"/>
  <c r="RUD11" i="5"/>
  <c r="RUB11" i="5"/>
  <c r="RUA11" i="5"/>
  <c r="RTZ11" i="5"/>
  <c r="RTX11" i="5"/>
  <c r="RTW11" i="5"/>
  <c r="RTV11" i="5"/>
  <c r="RTT11" i="5"/>
  <c r="RTS11" i="5"/>
  <c r="RTR11" i="5"/>
  <c r="RTP11" i="5"/>
  <c r="RTO11" i="5"/>
  <c r="RTN11" i="5"/>
  <c r="RTL11" i="5"/>
  <c r="RTK11" i="5"/>
  <c r="RTJ11" i="5"/>
  <c r="RTH11" i="5"/>
  <c r="RTG11" i="5"/>
  <c r="RTF11" i="5"/>
  <c r="RTD11" i="5"/>
  <c r="RTC11" i="5"/>
  <c r="RTB11" i="5"/>
  <c r="RSZ11" i="5"/>
  <c r="RSY11" i="5"/>
  <c r="RSX11" i="5"/>
  <c r="RSV11" i="5"/>
  <c r="RSU11" i="5"/>
  <c r="RST11" i="5"/>
  <c r="RSR11" i="5"/>
  <c r="RSQ11" i="5"/>
  <c r="RSP11" i="5"/>
  <c r="RSN11" i="5"/>
  <c r="RSM11" i="5"/>
  <c r="RSL11" i="5"/>
  <c r="RSJ11" i="5"/>
  <c r="RSI11" i="5"/>
  <c r="RSH11" i="5"/>
  <c r="RSF11" i="5"/>
  <c r="RSE11" i="5"/>
  <c r="RSD11" i="5"/>
  <c r="RSB11" i="5"/>
  <c r="RSA11" i="5"/>
  <c r="RRZ11" i="5"/>
  <c r="RRX11" i="5"/>
  <c r="RRW11" i="5"/>
  <c r="RRV11" i="5"/>
  <c r="RRT11" i="5"/>
  <c r="RRS11" i="5"/>
  <c r="RRR11" i="5"/>
  <c r="RRP11" i="5"/>
  <c r="RRO11" i="5"/>
  <c r="RRN11" i="5"/>
  <c r="RRL11" i="5"/>
  <c r="RRK11" i="5"/>
  <c r="RRJ11" i="5"/>
  <c r="RRH11" i="5"/>
  <c r="RRG11" i="5"/>
  <c r="RRF11" i="5"/>
  <c r="RRD11" i="5"/>
  <c r="RRC11" i="5"/>
  <c r="RRB11" i="5"/>
  <c r="RQZ11" i="5"/>
  <c r="RQY11" i="5"/>
  <c r="RQX11" i="5"/>
  <c r="RQV11" i="5"/>
  <c r="RQU11" i="5"/>
  <c r="RQT11" i="5"/>
  <c r="RQR11" i="5"/>
  <c r="RQQ11" i="5"/>
  <c r="RQP11" i="5"/>
  <c r="RQN11" i="5"/>
  <c r="RQM11" i="5"/>
  <c r="RQL11" i="5"/>
  <c r="RQJ11" i="5"/>
  <c r="RQI11" i="5"/>
  <c r="RQH11" i="5"/>
  <c r="RQF11" i="5"/>
  <c r="RQE11" i="5"/>
  <c r="RQD11" i="5"/>
  <c r="RQB11" i="5"/>
  <c r="RQA11" i="5"/>
  <c r="RPZ11" i="5"/>
  <c r="RPX11" i="5"/>
  <c r="RPW11" i="5"/>
  <c r="RPV11" i="5"/>
  <c r="RPT11" i="5"/>
  <c r="RPS11" i="5"/>
  <c r="RPR11" i="5"/>
  <c r="RPP11" i="5"/>
  <c r="RPO11" i="5"/>
  <c r="RPN11" i="5"/>
  <c r="RPL11" i="5"/>
  <c r="RPK11" i="5"/>
  <c r="RPJ11" i="5"/>
  <c r="RPH11" i="5"/>
  <c r="RPG11" i="5"/>
  <c r="RPF11" i="5"/>
  <c r="RPD11" i="5"/>
  <c r="RPC11" i="5"/>
  <c r="RPB11" i="5"/>
  <c r="ROZ11" i="5"/>
  <c r="ROY11" i="5"/>
  <c r="ROX11" i="5"/>
  <c r="ROV11" i="5"/>
  <c r="ROU11" i="5"/>
  <c r="ROT11" i="5"/>
  <c r="ROR11" i="5"/>
  <c r="ROQ11" i="5"/>
  <c r="ROP11" i="5"/>
  <c r="RON11" i="5"/>
  <c r="ROM11" i="5"/>
  <c r="ROL11" i="5"/>
  <c r="ROJ11" i="5"/>
  <c r="ROI11" i="5"/>
  <c r="ROH11" i="5"/>
  <c r="ROF11" i="5"/>
  <c r="ROE11" i="5"/>
  <c r="ROD11" i="5"/>
  <c r="ROB11" i="5"/>
  <c r="ROA11" i="5"/>
  <c r="RNZ11" i="5"/>
  <c r="RNX11" i="5"/>
  <c r="RNW11" i="5"/>
  <c r="RNV11" i="5"/>
  <c r="RNT11" i="5"/>
  <c r="RNS11" i="5"/>
  <c r="RNR11" i="5"/>
  <c r="RNP11" i="5"/>
  <c r="RNO11" i="5"/>
  <c r="RNN11" i="5"/>
  <c r="RNL11" i="5"/>
  <c r="RNK11" i="5"/>
  <c r="RNJ11" i="5"/>
  <c r="RNH11" i="5"/>
  <c r="RNG11" i="5"/>
  <c r="RNF11" i="5"/>
  <c r="RND11" i="5"/>
  <c r="RNC11" i="5"/>
  <c r="RNB11" i="5"/>
  <c r="RMZ11" i="5"/>
  <c r="RMY11" i="5"/>
  <c r="RMX11" i="5"/>
  <c r="RMV11" i="5"/>
  <c r="RMU11" i="5"/>
  <c r="RMT11" i="5"/>
  <c r="RMR11" i="5"/>
  <c r="RMQ11" i="5"/>
  <c r="RMP11" i="5"/>
  <c r="RMN11" i="5"/>
  <c r="RMM11" i="5"/>
  <c r="RML11" i="5"/>
  <c r="RMJ11" i="5"/>
  <c r="RMI11" i="5"/>
  <c r="RMH11" i="5"/>
  <c r="RMF11" i="5"/>
  <c r="RME11" i="5"/>
  <c r="RMD11" i="5"/>
  <c r="RMB11" i="5"/>
  <c r="RMA11" i="5"/>
  <c r="RLZ11" i="5"/>
  <c r="RLX11" i="5"/>
  <c r="RLW11" i="5"/>
  <c r="RLV11" i="5"/>
  <c r="RLT11" i="5"/>
  <c r="RLS11" i="5"/>
  <c r="RLR11" i="5"/>
  <c r="RLP11" i="5"/>
  <c r="RLO11" i="5"/>
  <c r="RLN11" i="5"/>
  <c r="RLL11" i="5"/>
  <c r="RLK11" i="5"/>
  <c r="RLJ11" i="5"/>
  <c r="RLH11" i="5"/>
  <c r="RLG11" i="5"/>
  <c r="RLF11" i="5"/>
  <c r="RLD11" i="5"/>
  <c r="RLC11" i="5"/>
  <c r="RLB11" i="5"/>
  <c r="RKZ11" i="5"/>
  <c r="RKY11" i="5"/>
  <c r="RKX11" i="5"/>
  <c r="RKV11" i="5"/>
  <c r="RKU11" i="5"/>
  <c r="RKT11" i="5"/>
  <c r="RKR11" i="5"/>
  <c r="RKQ11" i="5"/>
  <c r="RKP11" i="5"/>
  <c r="RKN11" i="5"/>
  <c r="RKM11" i="5"/>
  <c r="RKL11" i="5"/>
  <c r="RKJ11" i="5"/>
  <c r="RKI11" i="5"/>
  <c r="RKH11" i="5"/>
  <c r="RKF11" i="5"/>
  <c r="RKE11" i="5"/>
  <c r="RKD11" i="5"/>
  <c r="RKB11" i="5"/>
  <c r="RKA11" i="5"/>
  <c r="RJZ11" i="5"/>
  <c r="RJX11" i="5"/>
  <c r="RJW11" i="5"/>
  <c r="RJV11" i="5"/>
  <c r="RJT11" i="5"/>
  <c r="RJS11" i="5"/>
  <c r="RJR11" i="5"/>
  <c r="RJP11" i="5"/>
  <c r="RJO11" i="5"/>
  <c r="RJN11" i="5"/>
  <c r="RJL11" i="5"/>
  <c r="RJK11" i="5"/>
  <c r="RJJ11" i="5"/>
  <c r="RJH11" i="5"/>
  <c r="RJG11" i="5"/>
  <c r="RJF11" i="5"/>
  <c r="RJD11" i="5"/>
  <c r="RJC11" i="5"/>
  <c r="RJB11" i="5"/>
  <c r="RIZ11" i="5"/>
  <c r="RIY11" i="5"/>
  <c r="RIX11" i="5"/>
  <c r="RIV11" i="5"/>
  <c r="RIU11" i="5"/>
  <c r="RIT11" i="5"/>
  <c r="RIR11" i="5"/>
  <c r="RIQ11" i="5"/>
  <c r="RIP11" i="5"/>
  <c r="RIN11" i="5"/>
  <c r="RIM11" i="5"/>
  <c r="RIL11" i="5"/>
  <c r="RIJ11" i="5"/>
  <c r="RII11" i="5"/>
  <c r="RIH11" i="5"/>
  <c r="RIF11" i="5"/>
  <c r="RIE11" i="5"/>
  <c r="RID11" i="5"/>
  <c r="RIB11" i="5"/>
  <c r="RIA11" i="5"/>
  <c r="RHZ11" i="5"/>
  <c r="RHX11" i="5"/>
  <c r="RHW11" i="5"/>
  <c r="RHV11" i="5"/>
  <c r="RHT11" i="5"/>
  <c r="RHS11" i="5"/>
  <c r="RHR11" i="5"/>
  <c r="RHP11" i="5"/>
  <c r="RHO11" i="5"/>
  <c r="RHN11" i="5"/>
  <c r="RHL11" i="5"/>
  <c r="RHK11" i="5"/>
  <c r="RHJ11" i="5"/>
  <c r="RHH11" i="5"/>
  <c r="RHG11" i="5"/>
  <c r="RHF11" i="5"/>
  <c r="RHD11" i="5"/>
  <c r="RHC11" i="5"/>
  <c r="RHB11" i="5"/>
  <c r="RGZ11" i="5"/>
  <c r="RGY11" i="5"/>
  <c r="RGX11" i="5"/>
  <c r="RGV11" i="5"/>
  <c r="RGU11" i="5"/>
  <c r="RGT11" i="5"/>
  <c r="RGR11" i="5"/>
  <c r="RGQ11" i="5"/>
  <c r="RGP11" i="5"/>
  <c r="RGN11" i="5"/>
  <c r="RGM11" i="5"/>
  <c r="RGL11" i="5"/>
  <c r="RGJ11" i="5"/>
  <c r="RGI11" i="5"/>
  <c r="RGH11" i="5"/>
  <c r="RGF11" i="5"/>
  <c r="RGE11" i="5"/>
  <c r="RGD11" i="5"/>
  <c r="RGB11" i="5"/>
  <c r="RGA11" i="5"/>
  <c r="RFZ11" i="5"/>
  <c r="RFX11" i="5"/>
  <c r="RFW11" i="5"/>
  <c r="RFV11" i="5"/>
  <c r="RFT11" i="5"/>
  <c r="RFS11" i="5"/>
  <c r="RFR11" i="5"/>
  <c r="RFP11" i="5"/>
  <c r="RFO11" i="5"/>
  <c r="RFN11" i="5"/>
  <c r="RFL11" i="5"/>
  <c r="RFK11" i="5"/>
  <c r="RFJ11" i="5"/>
  <c r="RFH11" i="5"/>
  <c r="RFG11" i="5"/>
  <c r="RFF11" i="5"/>
  <c r="RFD11" i="5"/>
  <c r="RFC11" i="5"/>
  <c r="RFB11" i="5"/>
  <c r="REZ11" i="5"/>
  <c r="REY11" i="5"/>
  <c r="REX11" i="5"/>
  <c r="REV11" i="5"/>
  <c r="REU11" i="5"/>
  <c r="RET11" i="5"/>
  <c r="RER11" i="5"/>
  <c r="REQ11" i="5"/>
  <c r="REP11" i="5"/>
  <c r="REN11" i="5"/>
  <c r="REM11" i="5"/>
  <c r="REL11" i="5"/>
  <c r="REJ11" i="5"/>
  <c r="REI11" i="5"/>
  <c r="REH11" i="5"/>
  <c r="REF11" i="5"/>
  <c r="REE11" i="5"/>
  <c r="RED11" i="5"/>
  <c r="REB11" i="5"/>
  <c r="REA11" i="5"/>
  <c r="RDZ11" i="5"/>
  <c r="RDX11" i="5"/>
  <c r="RDW11" i="5"/>
  <c r="RDV11" i="5"/>
  <c r="RDT11" i="5"/>
  <c r="RDS11" i="5"/>
  <c r="RDR11" i="5"/>
  <c r="RDP11" i="5"/>
  <c r="RDO11" i="5"/>
  <c r="RDN11" i="5"/>
  <c r="RDL11" i="5"/>
  <c r="RDK11" i="5"/>
  <c r="RDJ11" i="5"/>
  <c r="RDH11" i="5"/>
  <c r="RDG11" i="5"/>
  <c r="RDF11" i="5"/>
  <c r="RDD11" i="5"/>
  <c r="RDC11" i="5"/>
  <c r="RDB11" i="5"/>
  <c r="RCZ11" i="5"/>
  <c r="RCY11" i="5"/>
  <c r="RCX11" i="5"/>
  <c r="RCV11" i="5"/>
  <c r="RCU11" i="5"/>
  <c r="RCT11" i="5"/>
  <c r="RCR11" i="5"/>
  <c r="RCQ11" i="5"/>
  <c r="RCP11" i="5"/>
  <c r="RCN11" i="5"/>
  <c r="RCM11" i="5"/>
  <c r="RCL11" i="5"/>
  <c r="RCJ11" i="5"/>
  <c r="RCI11" i="5"/>
  <c r="RCH11" i="5"/>
  <c r="RCF11" i="5"/>
  <c r="RCE11" i="5"/>
  <c r="RCD11" i="5"/>
  <c r="RCB11" i="5"/>
  <c r="RCA11" i="5"/>
  <c r="RBZ11" i="5"/>
  <c r="RBX11" i="5"/>
  <c r="RBW11" i="5"/>
  <c r="RBV11" i="5"/>
  <c r="RBT11" i="5"/>
  <c r="RBS11" i="5"/>
  <c r="RBR11" i="5"/>
  <c r="RBP11" i="5"/>
  <c r="RBO11" i="5"/>
  <c r="RBN11" i="5"/>
  <c r="RBL11" i="5"/>
  <c r="RBK11" i="5"/>
  <c r="RBJ11" i="5"/>
  <c r="RBH11" i="5"/>
  <c r="RBG11" i="5"/>
  <c r="RBF11" i="5"/>
  <c r="RBD11" i="5"/>
  <c r="RBC11" i="5"/>
  <c r="RBB11" i="5"/>
  <c r="RAZ11" i="5"/>
  <c r="RAY11" i="5"/>
  <c r="RAX11" i="5"/>
  <c r="RAV11" i="5"/>
  <c r="RAU11" i="5"/>
  <c r="RAT11" i="5"/>
  <c r="RAR11" i="5"/>
  <c r="RAQ11" i="5"/>
  <c r="RAP11" i="5"/>
  <c r="RAN11" i="5"/>
  <c r="RAM11" i="5"/>
  <c r="RAL11" i="5"/>
  <c r="RAJ11" i="5"/>
  <c r="RAI11" i="5"/>
  <c r="RAH11" i="5"/>
  <c r="RAF11" i="5"/>
  <c r="RAE11" i="5"/>
  <c r="RAD11" i="5"/>
  <c r="RAB11" i="5"/>
  <c r="RAA11" i="5"/>
  <c r="QZZ11" i="5"/>
  <c r="QZX11" i="5"/>
  <c r="QZW11" i="5"/>
  <c r="QZV11" i="5"/>
  <c r="QZT11" i="5"/>
  <c r="QZS11" i="5"/>
  <c r="QZR11" i="5"/>
  <c r="QZP11" i="5"/>
  <c r="QZO11" i="5"/>
  <c r="QZN11" i="5"/>
  <c r="QZL11" i="5"/>
  <c r="QZK11" i="5"/>
  <c r="QZJ11" i="5"/>
  <c r="QZH11" i="5"/>
  <c r="QZG11" i="5"/>
  <c r="QZF11" i="5"/>
  <c r="QZD11" i="5"/>
  <c r="QZC11" i="5"/>
  <c r="QZB11" i="5"/>
  <c r="QYZ11" i="5"/>
  <c r="QYY11" i="5"/>
  <c r="QYX11" i="5"/>
  <c r="QYV11" i="5"/>
  <c r="QYU11" i="5"/>
  <c r="QYT11" i="5"/>
  <c r="QYR11" i="5"/>
  <c r="QYQ11" i="5"/>
  <c r="QYP11" i="5"/>
  <c r="QYN11" i="5"/>
  <c r="QYM11" i="5"/>
  <c r="QYL11" i="5"/>
  <c r="QYJ11" i="5"/>
  <c r="QYI11" i="5"/>
  <c r="QYH11" i="5"/>
  <c r="QYF11" i="5"/>
  <c r="QYE11" i="5"/>
  <c r="QYD11" i="5"/>
  <c r="QYB11" i="5"/>
  <c r="QYA11" i="5"/>
  <c r="QXZ11" i="5"/>
  <c r="QXX11" i="5"/>
  <c r="QXW11" i="5"/>
  <c r="QXV11" i="5"/>
  <c r="QXT11" i="5"/>
  <c r="QXS11" i="5"/>
  <c r="QXR11" i="5"/>
  <c r="QXP11" i="5"/>
  <c r="QXO11" i="5"/>
  <c r="QXN11" i="5"/>
  <c r="QXL11" i="5"/>
  <c r="QXK11" i="5"/>
  <c r="QXJ11" i="5"/>
  <c r="QXH11" i="5"/>
  <c r="QXG11" i="5"/>
  <c r="QXF11" i="5"/>
  <c r="QXD11" i="5"/>
  <c r="QXC11" i="5"/>
  <c r="QXB11" i="5"/>
  <c r="QWZ11" i="5"/>
  <c r="QWY11" i="5"/>
  <c r="QWX11" i="5"/>
  <c r="QWV11" i="5"/>
  <c r="QWU11" i="5"/>
  <c r="QWT11" i="5"/>
  <c r="QWR11" i="5"/>
  <c r="QWQ11" i="5"/>
  <c r="QWP11" i="5"/>
  <c r="QWN11" i="5"/>
  <c r="QWM11" i="5"/>
  <c r="QWL11" i="5"/>
  <c r="QWJ11" i="5"/>
  <c r="QWI11" i="5"/>
  <c r="QWH11" i="5"/>
  <c r="QWF11" i="5"/>
  <c r="QWE11" i="5"/>
  <c r="QWD11" i="5"/>
  <c r="QWB11" i="5"/>
  <c r="QWA11" i="5"/>
  <c r="QVZ11" i="5"/>
  <c r="QVX11" i="5"/>
  <c r="QVW11" i="5"/>
  <c r="QVV11" i="5"/>
  <c r="QVT11" i="5"/>
  <c r="QVS11" i="5"/>
  <c r="QVR11" i="5"/>
  <c r="QVP11" i="5"/>
  <c r="QVO11" i="5"/>
  <c r="QVN11" i="5"/>
  <c r="QVL11" i="5"/>
  <c r="QVK11" i="5"/>
  <c r="QVJ11" i="5"/>
  <c r="QVH11" i="5"/>
  <c r="QVG11" i="5"/>
  <c r="QVF11" i="5"/>
  <c r="QVD11" i="5"/>
  <c r="QVC11" i="5"/>
  <c r="QVB11" i="5"/>
  <c r="QUZ11" i="5"/>
  <c r="QUY11" i="5"/>
  <c r="QUX11" i="5"/>
  <c r="QUV11" i="5"/>
  <c r="QUU11" i="5"/>
  <c r="QUT11" i="5"/>
  <c r="QUR11" i="5"/>
  <c r="QUQ11" i="5"/>
  <c r="QUP11" i="5"/>
  <c r="QUN11" i="5"/>
  <c r="QUM11" i="5"/>
  <c r="QUL11" i="5"/>
  <c r="QUJ11" i="5"/>
  <c r="QUI11" i="5"/>
  <c r="QUH11" i="5"/>
  <c r="QUF11" i="5"/>
  <c r="QUE11" i="5"/>
  <c r="QUD11" i="5"/>
  <c r="QUB11" i="5"/>
  <c r="QUA11" i="5"/>
  <c r="QTZ11" i="5"/>
  <c r="QTX11" i="5"/>
  <c r="QTW11" i="5"/>
  <c r="QTV11" i="5"/>
  <c r="QTT11" i="5"/>
  <c r="QTS11" i="5"/>
  <c r="QTR11" i="5"/>
  <c r="QTP11" i="5"/>
  <c r="QTO11" i="5"/>
  <c r="QTN11" i="5"/>
  <c r="QTL11" i="5"/>
  <c r="QTK11" i="5"/>
  <c r="QTJ11" i="5"/>
  <c r="QTH11" i="5"/>
  <c r="QTG11" i="5"/>
  <c r="QTF11" i="5"/>
  <c r="QTD11" i="5"/>
  <c r="QTC11" i="5"/>
  <c r="QTB11" i="5"/>
  <c r="QSZ11" i="5"/>
  <c r="QSY11" i="5"/>
  <c r="QSX11" i="5"/>
  <c r="QSV11" i="5"/>
  <c r="QSU11" i="5"/>
  <c r="QST11" i="5"/>
  <c r="QSR11" i="5"/>
  <c r="QSQ11" i="5"/>
  <c r="QSP11" i="5"/>
  <c r="QSN11" i="5"/>
  <c r="QSM11" i="5"/>
  <c r="QSL11" i="5"/>
  <c r="QSJ11" i="5"/>
  <c r="QSI11" i="5"/>
  <c r="QSH11" i="5"/>
  <c r="QSF11" i="5"/>
  <c r="QSE11" i="5"/>
  <c r="QSD11" i="5"/>
  <c r="QSB11" i="5"/>
  <c r="QSA11" i="5"/>
  <c r="QRZ11" i="5"/>
  <c r="QRX11" i="5"/>
  <c r="QRW11" i="5"/>
  <c r="QRV11" i="5"/>
  <c r="QRT11" i="5"/>
  <c r="QRS11" i="5"/>
  <c r="QRR11" i="5"/>
  <c r="QRP11" i="5"/>
  <c r="QRO11" i="5"/>
  <c r="QRN11" i="5"/>
  <c r="QRL11" i="5"/>
  <c r="QRK11" i="5"/>
  <c r="QRJ11" i="5"/>
  <c r="QRH11" i="5"/>
  <c r="QRG11" i="5"/>
  <c r="QRF11" i="5"/>
  <c r="QRD11" i="5"/>
  <c r="QRC11" i="5"/>
  <c r="QRB11" i="5"/>
  <c r="QQZ11" i="5"/>
  <c r="QQY11" i="5"/>
  <c r="QQX11" i="5"/>
  <c r="QQV11" i="5"/>
  <c r="QQU11" i="5"/>
  <c r="QQT11" i="5"/>
  <c r="QQR11" i="5"/>
  <c r="QQQ11" i="5"/>
  <c r="QQP11" i="5"/>
  <c r="QQN11" i="5"/>
  <c r="QQM11" i="5"/>
  <c r="QQL11" i="5"/>
  <c r="QQJ11" i="5"/>
  <c r="QQI11" i="5"/>
  <c r="QQH11" i="5"/>
  <c r="QQF11" i="5"/>
  <c r="QQE11" i="5"/>
  <c r="QQD11" i="5"/>
  <c r="QQB11" i="5"/>
  <c r="QQA11" i="5"/>
  <c r="QPZ11" i="5"/>
  <c r="QPX11" i="5"/>
  <c r="QPW11" i="5"/>
  <c r="QPV11" i="5"/>
  <c r="QPT11" i="5"/>
  <c r="QPS11" i="5"/>
  <c r="QPR11" i="5"/>
  <c r="QPP11" i="5"/>
  <c r="QPO11" i="5"/>
  <c r="QPN11" i="5"/>
  <c r="QPL11" i="5"/>
  <c r="QPK11" i="5"/>
  <c r="QPJ11" i="5"/>
  <c r="QPH11" i="5"/>
  <c r="QPG11" i="5"/>
  <c r="QPF11" i="5"/>
  <c r="QPD11" i="5"/>
  <c r="QPC11" i="5"/>
  <c r="QPB11" i="5"/>
  <c r="QOZ11" i="5"/>
  <c r="QOY11" i="5"/>
  <c r="QOX11" i="5"/>
  <c r="QOV11" i="5"/>
  <c r="QOU11" i="5"/>
  <c r="QOT11" i="5"/>
  <c r="QOR11" i="5"/>
  <c r="QOQ11" i="5"/>
  <c r="QOP11" i="5"/>
  <c r="QON11" i="5"/>
  <c r="QOM11" i="5"/>
  <c r="QOL11" i="5"/>
  <c r="QOJ11" i="5"/>
  <c r="QOI11" i="5"/>
  <c r="QOH11" i="5"/>
  <c r="QOF11" i="5"/>
  <c r="QOE11" i="5"/>
  <c r="QOD11" i="5"/>
  <c r="QOB11" i="5"/>
  <c r="QOA11" i="5"/>
  <c r="QNZ11" i="5"/>
  <c r="QNX11" i="5"/>
  <c r="QNW11" i="5"/>
  <c r="QNV11" i="5"/>
  <c r="QNT11" i="5"/>
  <c r="QNS11" i="5"/>
  <c r="QNR11" i="5"/>
  <c r="QNP11" i="5"/>
  <c r="QNO11" i="5"/>
  <c r="QNN11" i="5"/>
  <c r="QNL11" i="5"/>
  <c r="QNK11" i="5"/>
  <c r="QNJ11" i="5"/>
  <c r="QNH11" i="5"/>
  <c r="QNG11" i="5"/>
  <c r="QNF11" i="5"/>
  <c r="QND11" i="5"/>
  <c r="QNC11" i="5"/>
  <c r="QNB11" i="5"/>
  <c r="QMZ11" i="5"/>
  <c r="QMY11" i="5"/>
  <c r="QMX11" i="5"/>
  <c r="QMV11" i="5"/>
  <c r="QMU11" i="5"/>
  <c r="QMT11" i="5"/>
  <c r="QMR11" i="5"/>
  <c r="QMQ11" i="5"/>
  <c r="QMP11" i="5"/>
  <c r="QMN11" i="5"/>
  <c r="QMM11" i="5"/>
  <c r="QML11" i="5"/>
  <c r="QMJ11" i="5"/>
  <c r="QMI11" i="5"/>
  <c r="QMH11" i="5"/>
  <c r="QMF11" i="5"/>
  <c r="QME11" i="5"/>
  <c r="QMD11" i="5"/>
  <c r="QMB11" i="5"/>
  <c r="QMA11" i="5"/>
  <c r="QLZ11" i="5"/>
  <c r="QLX11" i="5"/>
  <c r="QLW11" i="5"/>
  <c r="QLV11" i="5"/>
  <c r="QLT11" i="5"/>
  <c r="QLS11" i="5"/>
  <c r="QLR11" i="5"/>
  <c r="QLP11" i="5"/>
  <c r="QLO11" i="5"/>
  <c r="QLN11" i="5"/>
  <c r="QLL11" i="5"/>
  <c r="QLK11" i="5"/>
  <c r="QLJ11" i="5"/>
  <c r="QLH11" i="5"/>
  <c r="QLG11" i="5"/>
  <c r="QLF11" i="5"/>
  <c r="QLD11" i="5"/>
  <c r="QLC11" i="5"/>
  <c r="QLB11" i="5"/>
  <c r="QKZ11" i="5"/>
  <c r="QKY11" i="5"/>
  <c r="QKX11" i="5"/>
  <c r="QKV11" i="5"/>
  <c r="QKU11" i="5"/>
  <c r="QKT11" i="5"/>
  <c r="QKR11" i="5"/>
  <c r="QKQ11" i="5"/>
  <c r="QKP11" i="5"/>
  <c r="QKN11" i="5"/>
  <c r="QKM11" i="5"/>
  <c r="QKL11" i="5"/>
  <c r="QKJ11" i="5"/>
  <c r="QKI11" i="5"/>
  <c r="QKH11" i="5"/>
  <c r="QKF11" i="5"/>
  <c r="QKE11" i="5"/>
  <c r="QKD11" i="5"/>
  <c r="QKB11" i="5"/>
  <c r="QKA11" i="5"/>
  <c r="QJZ11" i="5"/>
  <c r="QJX11" i="5"/>
  <c r="QJW11" i="5"/>
  <c r="QJV11" i="5"/>
  <c r="QJT11" i="5"/>
  <c r="QJS11" i="5"/>
  <c r="QJR11" i="5"/>
  <c r="QJP11" i="5"/>
  <c r="QJO11" i="5"/>
  <c r="QJN11" i="5"/>
  <c r="QJL11" i="5"/>
  <c r="QJK11" i="5"/>
  <c r="QJJ11" i="5"/>
  <c r="QJH11" i="5"/>
  <c r="QJG11" i="5"/>
  <c r="QJF11" i="5"/>
  <c r="QJD11" i="5"/>
  <c r="QJC11" i="5"/>
  <c r="QJB11" i="5"/>
  <c r="QIZ11" i="5"/>
  <c r="QIY11" i="5"/>
  <c r="QIX11" i="5"/>
  <c r="QIV11" i="5"/>
  <c r="QIU11" i="5"/>
  <c r="QIT11" i="5"/>
  <c r="QIR11" i="5"/>
  <c r="QIQ11" i="5"/>
  <c r="QIP11" i="5"/>
  <c r="QIN11" i="5"/>
  <c r="QIM11" i="5"/>
  <c r="QIL11" i="5"/>
  <c r="QIJ11" i="5"/>
  <c r="QII11" i="5"/>
  <c r="QIH11" i="5"/>
  <c r="QIF11" i="5"/>
  <c r="QIE11" i="5"/>
  <c r="QID11" i="5"/>
  <c r="QIB11" i="5"/>
  <c r="QIA11" i="5"/>
  <c r="QHZ11" i="5"/>
  <c r="QHX11" i="5"/>
  <c r="QHW11" i="5"/>
  <c r="QHV11" i="5"/>
  <c r="QHT11" i="5"/>
  <c r="QHS11" i="5"/>
  <c r="QHR11" i="5"/>
  <c r="QHP11" i="5"/>
  <c r="QHO11" i="5"/>
  <c r="QHN11" i="5"/>
  <c r="QHL11" i="5"/>
  <c r="QHK11" i="5"/>
  <c r="QHJ11" i="5"/>
  <c r="QHH11" i="5"/>
  <c r="QHG11" i="5"/>
  <c r="QHF11" i="5"/>
  <c r="QHD11" i="5"/>
  <c r="QHC11" i="5"/>
  <c r="QHB11" i="5"/>
  <c r="QGZ11" i="5"/>
  <c r="QGY11" i="5"/>
  <c r="QGX11" i="5"/>
  <c r="QGV11" i="5"/>
  <c r="QGU11" i="5"/>
  <c r="QGT11" i="5"/>
  <c r="QGR11" i="5"/>
  <c r="QGQ11" i="5"/>
  <c r="QGP11" i="5"/>
  <c r="QGN11" i="5"/>
  <c r="QGM11" i="5"/>
  <c r="QGL11" i="5"/>
  <c r="QGJ11" i="5"/>
  <c r="QGI11" i="5"/>
  <c r="QGH11" i="5"/>
  <c r="QGF11" i="5"/>
  <c r="QGE11" i="5"/>
  <c r="QGD11" i="5"/>
  <c r="QGB11" i="5"/>
  <c r="QGA11" i="5"/>
  <c r="QFZ11" i="5"/>
  <c r="QFX11" i="5"/>
  <c r="QFW11" i="5"/>
  <c r="QFV11" i="5"/>
  <c r="QFT11" i="5"/>
  <c r="QFS11" i="5"/>
  <c r="QFR11" i="5"/>
  <c r="QFP11" i="5"/>
  <c r="QFO11" i="5"/>
  <c r="QFN11" i="5"/>
  <c r="QFL11" i="5"/>
  <c r="QFK11" i="5"/>
  <c r="QFJ11" i="5"/>
  <c r="QFH11" i="5"/>
  <c r="QFG11" i="5"/>
  <c r="QFF11" i="5"/>
  <c r="QFD11" i="5"/>
  <c r="QFC11" i="5"/>
  <c r="QFB11" i="5"/>
  <c r="QEZ11" i="5"/>
  <c r="QEY11" i="5"/>
  <c r="QEX11" i="5"/>
  <c r="QEV11" i="5"/>
  <c r="QEU11" i="5"/>
  <c r="QET11" i="5"/>
  <c r="QER11" i="5"/>
  <c r="QEQ11" i="5"/>
  <c r="QEP11" i="5"/>
  <c r="QEN11" i="5"/>
  <c r="QEM11" i="5"/>
  <c r="QEL11" i="5"/>
  <c r="QEJ11" i="5"/>
  <c r="QEI11" i="5"/>
  <c r="QEH11" i="5"/>
  <c r="QEF11" i="5"/>
  <c r="QEE11" i="5"/>
  <c r="QED11" i="5"/>
  <c r="QEB11" i="5"/>
  <c r="QEA11" i="5"/>
  <c r="QDZ11" i="5"/>
  <c r="QDX11" i="5"/>
  <c r="QDW11" i="5"/>
  <c r="QDV11" i="5"/>
  <c r="QDT11" i="5"/>
  <c r="QDS11" i="5"/>
  <c r="QDR11" i="5"/>
  <c r="QDP11" i="5"/>
  <c r="QDO11" i="5"/>
  <c r="QDN11" i="5"/>
  <c r="QDL11" i="5"/>
  <c r="QDK11" i="5"/>
  <c r="QDJ11" i="5"/>
  <c r="QDH11" i="5"/>
  <c r="QDG11" i="5"/>
  <c r="QDF11" i="5"/>
  <c r="QDD11" i="5"/>
  <c r="QDC11" i="5"/>
  <c r="QDB11" i="5"/>
  <c r="QCZ11" i="5"/>
  <c r="QCY11" i="5"/>
  <c r="QCX11" i="5"/>
  <c r="QCV11" i="5"/>
  <c r="QCU11" i="5"/>
  <c r="QCT11" i="5"/>
  <c r="QCR11" i="5"/>
  <c r="QCQ11" i="5"/>
  <c r="QCP11" i="5"/>
  <c r="QCN11" i="5"/>
  <c r="QCM11" i="5"/>
  <c r="QCL11" i="5"/>
  <c r="QCJ11" i="5"/>
  <c r="QCI11" i="5"/>
  <c r="QCH11" i="5"/>
  <c r="QCF11" i="5"/>
  <c r="QCE11" i="5"/>
  <c r="QCD11" i="5"/>
  <c r="QCB11" i="5"/>
  <c r="QCA11" i="5"/>
  <c r="QBZ11" i="5"/>
  <c r="QBX11" i="5"/>
  <c r="QBW11" i="5"/>
  <c r="QBV11" i="5"/>
  <c r="QBT11" i="5"/>
  <c r="QBS11" i="5"/>
  <c r="QBR11" i="5"/>
  <c r="QBP11" i="5"/>
  <c r="QBO11" i="5"/>
  <c r="QBN11" i="5"/>
  <c r="QBL11" i="5"/>
  <c r="QBK11" i="5"/>
  <c r="QBJ11" i="5"/>
  <c r="QBH11" i="5"/>
  <c r="QBG11" i="5"/>
  <c r="QBF11" i="5"/>
  <c r="QBD11" i="5"/>
  <c r="QBC11" i="5"/>
  <c r="QBB11" i="5"/>
  <c r="QAZ11" i="5"/>
  <c r="QAY11" i="5"/>
  <c r="QAX11" i="5"/>
  <c r="QAV11" i="5"/>
  <c r="QAU11" i="5"/>
  <c r="QAT11" i="5"/>
  <c r="QAR11" i="5"/>
  <c r="QAQ11" i="5"/>
  <c r="QAP11" i="5"/>
  <c r="QAN11" i="5"/>
  <c r="QAM11" i="5"/>
  <c r="QAL11" i="5"/>
  <c r="QAJ11" i="5"/>
  <c r="QAI11" i="5"/>
  <c r="QAH11" i="5"/>
  <c r="QAF11" i="5"/>
  <c r="QAE11" i="5"/>
  <c r="QAD11" i="5"/>
  <c r="QAB11" i="5"/>
  <c r="QAA11" i="5"/>
  <c r="PZZ11" i="5"/>
  <c r="PZX11" i="5"/>
  <c r="PZW11" i="5"/>
  <c r="PZV11" i="5"/>
  <c r="PZT11" i="5"/>
  <c r="PZS11" i="5"/>
  <c r="PZR11" i="5"/>
  <c r="PZP11" i="5"/>
  <c r="PZO11" i="5"/>
  <c r="PZN11" i="5"/>
  <c r="PZL11" i="5"/>
  <c r="PZK11" i="5"/>
  <c r="PZJ11" i="5"/>
  <c r="PZH11" i="5"/>
  <c r="PZG11" i="5"/>
  <c r="PZF11" i="5"/>
  <c r="PZD11" i="5"/>
  <c r="PZC11" i="5"/>
  <c r="PZB11" i="5"/>
  <c r="PYZ11" i="5"/>
  <c r="PYY11" i="5"/>
  <c r="PYX11" i="5"/>
  <c r="PYV11" i="5"/>
  <c r="PYU11" i="5"/>
  <c r="PYT11" i="5"/>
  <c r="PYR11" i="5"/>
  <c r="PYQ11" i="5"/>
  <c r="PYP11" i="5"/>
  <c r="PYN11" i="5"/>
  <c r="PYM11" i="5"/>
  <c r="PYL11" i="5"/>
  <c r="PYJ11" i="5"/>
  <c r="PYI11" i="5"/>
  <c r="PYH11" i="5"/>
  <c r="PYF11" i="5"/>
  <c r="PYE11" i="5"/>
  <c r="PYD11" i="5"/>
  <c r="PYB11" i="5"/>
  <c r="PYA11" i="5"/>
  <c r="PXZ11" i="5"/>
  <c r="PXX11" i="5"/>
  <c r="PXW11" i="5"/>
  <c r="PXV11" i="5"/>
  <c r="PXT11" i="5"/>
  <c r="PXS11" i="5"/>
  <c r="PXR11" i="5"/>
  <c r="PXP11" i="5"/>
  <c r="PXO11" i="5"/>
  <c r="PXN11" i="5"/>
  <c r="PXL11" i="5"/>
  <c r="PXK11" i="5"/>
  <c r="PXJ11" i="5"/>
  <c r="PXH11" i="5"/>
  <c r="PXG11" i="5"/>
  <c r="PXF11" i="5"/>
  <c r="PXD11" i="5"/>
  <c r="PXC11" i="5"/>
  <c r="PXB11" i="5"/>
  <c r="PWZ11" i="5"/>
  <c r="PWY11" i="5"/>
  <c r="PWX11" i="5"/>
  <c r="PWV11" i="5"/>
  <c r="PWU11" i="5"/>
  <c r="PWT11" i="5"/>
  <c r="PWR11" i="5"/>
  <c r="PWQ11" i="5"/>
  <c r="PWP11" i="5"/>
  <c r="PWN11" i="5"/>
  <c r="PWM11" i="5"/>
  <c r="PWL11" i="5"/>
  <c r="PWJ11" i="5"/>
  <c r="PWI11" i="5"/>
  <c r="PWH11" i="5"/>
  <c r="PWF11" i="5"/>
  <c r="PWE11" i="5"/>
  <c r="PWD11" i="5"/>
  <c r="PWB11" i="5"/>
  <c r="PWA11" i="5"/>
  <c r="PVZ11" i="5"/>
  <c r="PVX11" i="5"/>
  <c r="PVW11" i="5"/>
  <c r="PVV11" i="5"/>
  <c r="PVT11" i="5"/>
  <c r="PVS11" i="5"/>
  <c r="PVR11" i="5"/>
  <c r="PVP11" i="5"/>
  <c r="PVO11" i="5"/>
  <c r="PVN11" i="5"/>
  <c r="PVL11" i="5"/>
  <c r="PVK11" i="5"/>
  <c r="PVJ11" i="5"/>
  <c r="PVH11" i="5"/>
  <c r="PVG11" i="5"/>
  <c r="PVF11" i="5"/>
  <c r="PVD11" i="5"/>
  <c r="PVC11" i="5"/>
  <c r="PVB11" i="5"/>
  <c r="PUZ11" i="5"/>
  <c r="PUY11" i="5"/>
  <c r="PUX11" i="5"/>
  <c r="PUV11" i="5"/>
  <c r="PUU11" i="5"/>
  <c r="PUT11" i="5"/>
  <c r="PUR11" i="5"/>
  <c r="PUQ11" i="5"/>
  <c r="PUP11" i="5"/>
  <c r="PUN11" i="5"/>
  <c r="PUM11" i="5"/>
  <c r="PUL11" i="5"/>
  <c r="PUJ11" i="5"/>
  <c r="PUI11" i="5"/>
  <c r="PUH11" i="5"/>
  <c r="PUF11" i="5"/>
  <c r="PUE11" i="5"/>
  <c r="PUD11" i="5"/>
  <c r="PUB11" i="5"/>
  <c r="PUA11" i="5"/>
  <c r="PTZ11" i="5"/>
  <c r="PTX11" i="5"/>
  <c r="PTW11" i="5"/>
  <c r="PTV11" i="5"/>
  <c r="PTT11" i="5"/>
  <c r="PTS11" i="5"/>
  <c r="PTR11" i="5"/>
  <c r="PTP11" i="5"/>
  <c r="PTO11" i="5"/>
  <c r="PTN11" i="5"/>
  <c r="PTL11" i="5"/>
  <c r="PTK11" i="5"/>
  <c r="PTJ11" i="5"/>
  <c r="PTH11" i="5"/>
  <c r="PTG11" i="5"/>
  <c r="PTF11" i="5"/>
  <c r="PTD11" i="5"/>
  <c r="PTC11" i="5"/>
  <c r="PTB11" i="5"/>
  <c r="PSZ11" i="5"/>
  <c r="PSY11" i="5"/>
  <c r="PSX11" i="5"/>
  <c r="PSV11" i="5"/>
  <c r="PSU11" i="5"/>
  <c r="PST11" i="5"/>
  <c r="PSR11" i="5"/>
  <c r="PSQ11" i="5"/>
  <c r="PSP11" i="5"/>
  <c r="PSN11" i="5"/>
  <c r="PSM11" i="5"/>
  <c r="PSL11" i="5"/>
  <c r="PSJ11" i="5"/>
  <c r="PSI11" i="5"/>
  <c r="PSH11" i="5"/>
  <c r="PSF11" i="5"/>
  <c r="PSE11" i="5"/>
  <c r="PSD11" i="5"/>
  <c r="PSB11" i="5"/>
  <c r="PSA11" i="5"/>
  <c r="PRZ11" i="5"/>
  <c r="PRX11" i="5"/>
  <c r="PRW11" i="5"/>
  <c r="PRV11" i="5"/>
  <c r="PRT11" i="5"/>
  <c r="PRS11" i="5"/>
  <c r="PRR11" i="5"/>
  <c r="PRP11" i="5"/>
  <c r="PRO11" i="5"/>
  <c r="PRN11" i="5"/>
  <c r="PRL11" i="5"/>
  <c r="PRK11" i="5"/>
  <c r="PRJ11" i="5"/>
  <c r="PRH11" i="5"/>
  <c r="PRG11" i="5"/>
  <c r="PRF11" i="5"/>
  <c r="PRD11" i="5"/>
  <c r="PRC11" i="5"/>
  <c r="PRB11" i="5"/>
  <c r="PQZ11" i="5"/>
  <c r="PQY11" i="5"/>
  <c r="PQX11" i="5"/>
  <c r="PQV11" i="5"/>
  <c r="PQU11" i="5"/>
  <c r="PQT11" i="5"/>
  <c r="PQR11" i="5"/>
  <c r="PQQ11" i="5"/>
  <c r="PQP11" i="5"/>
  <c r="PQN11" i="5"/>
  <c r="PQM11" i="5"/>
  <c r="PQL11" i="5"/>
  <c r="PQJ11" i="5"/>
  <c r="PQI11" i="5"/>
  <c r="PQH11" i="5"/>
  <c r="PQF11" i="5"/>
  <c r="PQE11" i="5"/>
  <c r="PQD11" i="5"/>
  <c r="PQB11" i="5"/>
  <c r="PQA11" i="5"/>
  <c r="PPZ11" i="5"/>
  <c r="PPX11" i="5"/>
  <c r="PPW11" i="5"/>
  <c r="PPV11" i="5"/>
  <c r="PPT11" i="5"/>
  <c r="PPS11" i="5"/>
  <c r="PPR11" i="5"/>
  <c r="PPP11" i="5"/>
  <c r="PPO11" i="5"/>
  <c r="PPN11" i="5"/>
  <c r="PPL11" i="5"/>
  <c r="PPK11" i="5"/>
  <c r="PPJ11" i="5"/>
  <c r="PPH11" i="5"/>
  <c r="PPG11" i="5"/>
  <c r="PPF11" i="5"/>
  <c r="PPD11" i="5"/>
  <c r="PPC11" i="5"/>
  <c r="PPB11" i="5"/>
  <c r="POZ11" i="5"/>
  <c r="POY11" i="5"/>
  <c r="POX11" i="5"/>
  <c r="POV11" i="5"/>
  <c r="POU11" i="5"/>
  <c r="POT11" i="5"/>
  <c r="POR11" i="5"/>
  <c r="POQ11" i="5"/>
  <c r="POP11" i="5"/>
  <c r="PON11" i="5"/>
  <c r="POM11" i="5"/>
  <c r="POL11" i="5"/>
  <c r="POJ11" i="5"/>
  <c r="POI11" i="5"/>
  <c r="POH11" i="5"/>
  <c r="POF11" i="5"/>
  <c r="POE11" i="5"/>
  <c r="POD11" i="5"/>
  <c r="POB11" i="5"/>
  <c r="POA11" i="5"/>
  <c r="PNZ11" i="5"/>
  <c r="PNX11" i="5"/>
  <c r="PNW11" i="5"/>
  <c r="PNV11" i="5"/>
  <c r="PNT11" i="5"/>
  <c r="PNS11" i="5"/>
  <c r="PNR11" i="5"/>
  <c r="PNP11" i="5"/>
  <c r="PNO11" i="5"/>
  <c r="PNN11" i="5"/>
  <c r="PNL11" i="5"/>
  <c r="PNK11" i="5"/>
  <c r="PNJ11" i="5"/>
  <c r="PNH11" i="5"/>
  <c r="PNG11" i="5"/>
  <c r="PNF11" i="5"/>
  <c r="PND11" i="5"/>
  <c r="PNC11" i="5"/>
  <c r="PNB11" i="5"/>
  <c r="PMZ11" i="5"/>
  <c r="PMY11" i="5"/>
  <c r="PMX11" i="5"/>
  <c r="PMV11" i="5"/>
  <c r="PMU11" i="5"/>
  <c r="PMT11" i="5"/>
  <c r="PMR11" i="5"/>
  <c r="PMQ11" i="5"/>
  <c r="PMP11" i="5"/>
  <c r="PMN11" i="5"/>
  <c r="PMM11" i="5"/>
  <c r="PML11" i="5"/>
  <c r="PMJ11" i="5"/>
  <c r="PMI11" i="5"/>
  <c r="PMH11" i="5"/>
  <c r="PMF11" i="5"/>
  <c r="PME11" i="5"/>
  <c r="PMD11" i="5"/>
  <c r="PMB11" i="5"/>
  <c r="PMA11" i="5"/>
  <c r="PLZ11" i="5"/>
  <c r="PLX11" i="5"/>
  <c r="PLW11" i="5"/>
  <c r="PLV11" i="5"/>
  <c r="PLT11" i="5"/>
  <c r="PLS11" i="5"/>
  <c r="PLR11" i="5"/>
  <c r="PLP11" i="5"/>
  <c r="PLO11" i="5"/>
  <c r="PLN11" i="5"/>
  <c r="PLL11" i="5"/>
  <c r="PLK11" i="5"/>
  <c r="PLJ11" i="5"/>
  <c r="PLH11" i="5"/>
  <c r="PLG11" i="5"/>
  <c r="PLF11" i="5"/>
  <c r="PLD11" i="5"/>
  <c r="PLC11" i="5"/>
  <c r="PLB11" i="5"/>
  <c r="PKZ11" i="5"/>
  <c r="PKY11" i="5"/>
  <c r="PKX11" i="5"/>
  <c r="PKV11" i="5"/>
  <c r="PKU11" i="5"/>
  <c r="PKT11" i="5"/>
  <c r="PKR11" i="5"/>
  <c r="PKQ11" i="5"/>
  <c r="PKP11" i="5"/>
  <c r="PKN11" i="5"/>
  <c r="PKM11" i="5"/>
  <c r="PKL11" i="5"/>
  <c r="PKJ11" i="5"/>
  <c r="PKI11" i="5"/>
  <c r="PKH11" i="5"/>
  <c r="PKF11" i="5"/>
  <c r="PKE11" i="5"/>
  <c r="PKD11" i="5"/>
  <c r="PKB11" i="5"/>
  <c r="PKA11" i="5"/>
  <c r="PJZ11" i="5"/>
  <c r="PJX11" i="5"/>
  <c r="PJW11" i="5"/>
  <c r="PJV11" i="5"/>
  <c r="PJT11" i="5"/>
  <c r="PJS11" i="5"/>
  <c r="PJR11" i="5"/>
  <c r="PJP11" i="5"/>
  <c r="PJO11" i="5"/>
  <c r="PJN11" i="5"/>
  <c r="PJL11" i="5"/>
  <c r="PJK11" i="5"/>
  <c r="PJJ11" i="5"/>
  <c r="PJH11" i="5"/>
  <c r="PJG11" i="5"/>
  <c r="PJF11" i="5"/>
  <c r="PJD11" i="5"/>
  <c r="PJC11" i="5"/>
  <c r="PJB11" i="5"/>
  <c r="PIZ11" i="5"/>
  <c r="PIY11" i="5"/>
  <c r="PIX11" i="5"/>
  <c r="PIV11" i="5"/>
  <c r="PIU11" i="5"/>
  <c r="PIT11" i="5"/>
  <c r="PIR11" i="5"/>
  <c r="PIQ11" i="5"/>
  <c r="PIP11" i="5"/>
  <c r="PIN11" i="5"/>
  <c r="PIM11" i="5"/>
  <c r="PIL11" i="5"/>
  <c r="PIJ11" i="5"/>
  <c r="PII11" i="5"/>
  <c r="PIH11" i="5"/>
  <c r="PIF11" i="5"/>
  <c r="PIE11" i="5"/>
  <c r="PID11" i="5"/>
  <c r="PIB11" i="5"/>
  <c r="PIA11" i="5"/>
  <c r="PHZ11" i="5"/>
  <c r="PHX11" i="5"/>
  <c r="PHW11" i="5"/>
  <c r="PHV11" i="5"/>
  <c r="PHT11" i="5"/>
  <c r="PHS11" i="5"/>
  <c r="PHR11" i="5"/>
  <c r="PHP11" i="5"/>
  <c r="PHO11" i="5"/>
  <c r="PHN11" i="5"/>
  <c r="PHL11" i="5"/>
  <c r="PHK11" i="5"/>
  <c r="PHJ11" i="5"/>
  <c r="PHH11" i="5"/>
  <c r="PHG11" i="5"/>
  <c r="PHF11" i="5"/>
  <c r="PHD11" i="5"/>
  <c r="PHC11" i="5"/>
  <c r="PHB11" i="5"/>
  <c r="PGZ11" i="5"/>
  <c r="PGY11" i="5"/>
  <c r="PGX11" i="5"/>
  <c r="PGV11" i="5"/>
  <c r="PGU11" i="5"/>
  <c r="PGT11" i="5"/>
  <c r="PGR11" i="5"/>
  <c r="PGQ11" i="5"/>
  <c r="PGP11" i="5"/>
  <c r="PGN11" i="5"/>
  <c r="PGM11" i="5"/>
  <c r="PGL11" i="5"/>
  <c r="PGJ11" i="5"/>
  <c r="PGI11" i="5"/>
  <c r="PGH11" i="5"/>
  <c r="PGF11" i="5"/>
  <c r="PGE11" i="5"/>
  <c r="PGD11" i="5"/>
  <c r="PGB11" i="5"/>
  <c r="PGA11" i="5"/>
  <c r="PFZ11" i="5"/>
  <c r="PFX11" i="5"/>
  <c r="PFW11" i="5"/>
  <c r="PFV11" i="5"/>
  <c r="PFT11" i="5"/>
  <c r="PFS11" i="5"/>
  <c r="PFR11" i="5"/>
  <c r="PFP11" i="5"/>
  <c r="PFO11" i="5"/>
  <c r="PFN11" i="5"/>
  <c r="PFL11" i="5"/>
  <c r="PFK11" i="5"/>
  <c r="PFJ11" i="5"/>
  <c r="PFH11" i="5"/>
  <c r="PFG11" i="5"/>
  <c r="PFF11" i="5"/>
  <c r="PFD11" i="5"/>
  <c r="PFC11" i="5"/>
  <c r="PFB11" i="5"/>
  <c r="PEZ11" i="5"/>
  <c r="PEY11" i="5"/>
  <c r="PEX11" i="5"/>
  <c r="PEV11" i="5"/>
  <c r="PEU11" i="5"/>
  <c r="PET11" i="5"/>
  <c r="PER11" i="5"/>
  <c r="PEQ11" i="5"/>
  <c r="PEP11" i="5"/>
  <c r="PEN11" i="5"/>
  <c r="PEM11" i="5"/>
  <c r="PEL11" i="5"/>
  <c r="PEJ11" i="5"/>
  <c r="PEI11" i="5"/>
  <c r="PEH11" i="5"/>
  <c r="PEF11" i="5"/>
  <c r="PEE11" i="5"/>
  <c r="PED11" i="5"/>
  <c r="PEB11" i="5"/>
  <c r="PEA11" i="5"/>
  <c r="PDZ11" i="5"/>
  <c r="PDX11" i="5"/>
  <c r="PDW11" i="5"/>
  <c r="PDV11" i="5"/>
  <c r="PDT11" i="5"/>
  <c r="PDS11" i="5"/>
  <c r="PDR11" i="5"/>
  <c r="PDP11" i="5"/>
  <c r="PDO11" i="5"/>
  <c r="PDN11" i="5"/>
  <c r="PDL11" i="5"/>
  <c r="PDK11" i="5"/>
  <c r="PDJ11" i="5"/>
  <c r="PDH11" i="5"/>
  <c r="PDG11" i="5"/>
  <c r="PDF11" i="5"/>
  <c r="PDD11" i="5"/>
  <c r="PDC11" i="5"/>
  <c r="PDB11" i="5"/>
  <c r="PCZ11" i="5"/>
  <c r="PCY11" i="5"/>
  <c r="PCX11" i="5"/>
  <c r="PCV11" i="5"/>
  <c r="PCU11" i="5"/>
  <c r="PCT11" i="5"/>
  <c r="PCR11" i="5"/>
  <c r="PCQ11" i="5"/>
  <c r="PCP11" i="5"/>
  <c r="PCN11" i="5"/>
  <c r="PCM11" i="5"/>
  <c r="PCL11" i="5"/>
  <c r="PCJ11" i="5"/>
  <c r="PCI11" i="5"/>
  <c r="PCH11" i="5"/>
  <c r="PCF11" i="5"/>
  <c r="PCE11" i="5"/>
  <c r="PCD11" i="5"/>
  <c r="PCB11" i="5"/>
  <c r="PCA11" i="5"/>
  <c r="PBZ11" i="5"/>
  <c r="PBX11" i="5"/>
  <c r="PBW11" i="5"/>
  <c r="PBV11" i="5"/>
  <c r="PBT11" i="5"/>
  <c r="PBS11" i="5"/>
  <c r="PBR11" i="5"/>
  <c r="PBP11" i="5"/>
  <c r="PBO11" i="5"/>
  <c r="PBN11" i="5"/>
  <c r="PBL11" i="5"/>
  <c r="PBK11" i="5"/>
  <c r="PBJ11" i="5"/>
  <c r="PBH11" i="5"/>
  <c r="PBG11" i="5"/>
  <c r="PBF11" i="5"/>
  <c r="PBD11" i="5"/>
  <c r="PBC11" i="5"/>
  <c r="PBB11" i="5"/>
  <c r="PAZ11" i="5"/>
  <c r="PAY11" i="5"/>
  <c r="PAX11" i="5"/>
  <c r="PAV11" i="5"/>
  <c r="PAU11" i="5"/>
  <c r="PAT11" i="5"/>
  <c r="PAR11" i="5"/>
  <c r="PAQ11" i="5"/>
  <c r="PAP11" i="5"/>
  <c r="PAN11" i="5"/>
  <c r="PAM11" i="5"/>
  <c r="PAL11" i="5"/>
  <c r="PAJ11" i="5"/>
  <c r="PAI11" i="5"/>
  <c r="PAH11" i="5"/>
  <c r="PAF11" i="5"/>
  <c r="PAE11" i="5"/>
  <c r="PAD11" i="5"/>
  <c r="PAB11" i="5"/>
  <c r="PAA11" i="5"/>
  <c r="OZZ11" i="5"/>
  <c r="OZX11" i="5"/>
  <c r="OZW11" i="5"/>
  <c r="OZV11" i="5"/>
  <c r="OZT11" i="5"/>
  <c r="OZS11" i="5"/>
  <c r="OZR11" i="5"/>
  <c r="OZP11" i="5"/>
  <c r="OZO11" i="5"/>
  <c r="OZN11" i="5"/>
  <c r="OZL11" i="5"/>
  <c r="OZK11" i="5"/>
  <c r="OZJ11" i="5"/>
  <c r="OZH11" i="5"/>
  <c r="OZG11" i="5"/>
  <c r="OZF11" i="5"/>
  <c r="OZD11" i="5"/>
  <c r="OZC11" i="5"/>
  <c r="OZB11" i="5"/>
  <c r="OYZ11" i="5"/>
  <c r="OYY11" i="5"/>
  <c r="OYX11" i="5"/>
  <c r="OYV11" i="5"/>
  <c r="OYU11" i="5"/>
  <c r="OYT11" i="5"/>
  <c r="OYR11" i="5"/>
  <c r="OYQ11" i="5"/>
  <c r="OYP11" i="5"/>
  <c r="OYN11" i="5"/>
  <c r="OYM11" i="5"/>
  <c r="OYL11" i="5"/>
  <c r="OYJ11" i="5"/>
  <c r="OYI11" i="5"/>
  <c r="OYH11" i="5"/>
  <c r="OYF11" i="5"/>
  <c r="OYE11" i="5"/>
  <c r="OYD11" i="5"/>
  <c r="OYB11" i="5"/>
  <c r="OYA11" i="5"/>
  <c r="OXZ11" i="5"/>
  <c r="OXX11" i="5"/>
  <c r="OXW11" i="5"/>
  <c r="OXV11" i="5"/>
  <c r="OXT11" i="5"/>
  <c r="OXS11" i="5"/>
  <c r="OXR11" i="5"/>
  <c r="OXP11" i="5"/>
  <c r="OXO11" i="5"/>
  <c r="OXN11" i="5"/>
  <c r="OXL11" i="5"/>
  <c r="OXK11" i="5"/>
  <c r="OXJ11" i="5"/>
  <c r="OXH11" i="5"/>
  <c r="OXG11" i="5"/>
  <c r="OXF11" i="5"/>
  <c r="OXD11" i="5"/>
  <c r="OXC11" i="5"/>
  <c r="OXB11" i="5"/>
  <c r="OWZ11" i="5"/>
  <c r="OWY11" i="5"/>
  <c r="OWX11" i="5"/>
  <c r="OWV11" i="5"/>
  <c r="OWU11" i="5"/>
  <c r="OWT11" i="5"/>
  <c r="OWR11" i="5"/>
  <c r="OWQ11" i="5"/>
  <c r="OWP11" i="5"/>
  <c r="OWN11" i="5"/>
  <c r="OWM11" i="5"/>
  <c r="OWL11" i="5"/>
  <c r="OWJ11" i="5"/>
  <c r="OWI11" i="5"/>
  <c r="OWH11" i="5"/>
  <c r="OWF11" i="5"/>
  <c r="OWE11" i="5"/>
  <c r="OWD11" i="5"/>
  <c r="OWB11" i="5"/>
  <c r="OWA11" i="5"/>
  <c r="OVZ11" i="5"/>
  <c r="OVX11" i="5"/>
  <c r="OVW11" i="5"/>
  <c r="OVV11" i="5"/>
  <c r="OVT11" i="5"/>
  <c r="OVS11" i="5"/>
  <c r="OVR11" i="5"/>
  <c r="OVP11" i="5"/>
  <c r="OVO11" i="5"/>
  <c r="OVN11" i="5"/>
  <c r="OVL11" i="5"/>
  <c r="OVK11" i="5"/>
  <c r="OVJ11" i="5"/>
  <c r="OVH11" i="5"/>
  <c r="OVG11" i="5"/>
  <c r="OVF11" i="5"/>
  <c r="OVD11" i="5"/>
  <c r="OVC11" i="5"/>
  <c r="OVB11" i="5"/>
  <c r="OUZ11" i="5"/>
  <c r="OUY11" i="5"/>
  <c r="OUX11" i="5"/>
  <c r="OUV11" i="5"/>
  <c r="OUU11" i="5"/>
  <c r="OUT11" i="5"/>
  <c r="OUR11" i="5"/>
  <c r="OUQ11" i="5"/>
  <c r="OUP11" i="5"/>
  <c r="OUN11" i="5"/>
  <c r="OUM11" i="5"/>
  <c r="OUL11" i="5"/>
  <c r="OUJ11" i="5"/>
  <c r="OUI11" i="5"/>
  <c r="OUH11" i="5"/>
  <c r="OUF11" i="5"/>
  <c r="OUE11" i="5"/>
  <c r="OUD11" i="5"/>
  <c r="OUB11" i="5"/>
  <c r="OUA11" i="5"/>
  <c r="OTZ11" i="5"/>
  <c r="OTX11" i="5"/>
  <c r="OTW11" i="5"/>
  <c r="OTV11" i="5"/>
  <c r="OTT11" i="5"/>
  <c r="OTS11" i="5"/>
  <c r="OTR11" i="5"/>
  <c r="OTP11" i="5"/>
  <c r="OTO11" i="5"/>
  <c r="OTN11" i="5"/>
  <c r="OTL11" i="5"/>
  <c r="OTK11" i="5"/>
  <c r="OTJ11" i="5"/>
  <c r="OTH11" i="5"/>
  <c r="OTG11" i="5"/>
  <c r="OTF11" i="5"/>
  <c r="OTD11" i="5"/>
  <c r="OTC11" i="5"/>
  <c r="OTB11" i="5"/>
  <c r="OSZ11" i="5"/>
  <c r="OSY11" i="5"/>
  <c r="OSX11" i="5"/>
  <c r="OSV11" i="5"/>
  <c r="OSU11" i="5"/>
  <c r="OST11" i="5"/>
  <c r="OSR11" i="5"/>
  <c r="OSQ11" i="5"/>
  <c r="OSP11" i="5"/>
  <c r="OSN11" i="5"/>
  <c r="OSM11" i="5"/>
  <c r="OSL11" i="5"/>
  <c r="OSJ11" i="5"/>
  <c r="OSI11" i="5"/>
  <c r="OSH11" i="5"/>
  <c r="OSF11" i="5"/>
  <c r="OSE11" i="5"/>
  <c r="OSD11" i="5"/>
  <c r="OSB11" i="5"/>
  <c r="OSA11" i="5"/>
  <c r="ORZ11" i="5"/>
  <c r="ORX11" i="5"/>
  <c r="ORW11" i="5"/>
  <c r="ORV11" i="5"/>
  <c r="ORT11" i="5"/>
  <c r="ORS11" i="5"/>
  <c r="ORR11" i="5"/>
  <c r="ORP11" i="5"/>
  <c r="ORO11" i="5"/>
  <c r="ORN11" i="5"/>
  <c r="ORL11" i="5"/>
  <c r="ORK11" i="5"/>
  <c r="ORJ11" i="5"/>
  <c r="ORH11" i="5"/>
  <c r="ORG11" i="5"/>
  <c r="ORF11" i="5"/>
  <c r="ORD11" i="5"/>
  <c r="ORC11" i="5"/>
  <c r="ORB11" i="5"/>
  <c r="OQZ11" i="5"/>
  <c r="OQY11" i="5"/>
  <c r="OQX11" i="5"/>
  <c r="OQV11" i="5"/>
  <c r="OQU11" i="5"/>
  <c r="OQT11" i="5"/>
  <c r="OQR11" i="5"/>
  <c r="OQQ11" i="5"/>
  <c r="OQP11" i="5"/>
  <c r="OQN11" i="5"/>
  <c r="OQM11" i="5"/>
  <c r="OQL11" i="5"/>
  <c r="OQJ11" i="5"/>
  <c r="OQI11" i="5"/>
  <c r="OQH11" i="5"/>
  <c r="OQF11" i="5"/>
  <c r="OQE11" i="5"/>
  <c r="OQD11" i="5"/>
  <c r="OQB11" i="5"/>
  <c r="OQA11" i="5"/>
  <c r="OPZ11" i="5"/>
  <c r="OPX11" i="5"/>
  <c r="OPW11" i="5"/>
  <c r="OPV11" i="5"/>
  <c r="OPT11" i="5"/>
  <c r="OPS11" i="5"/>
  <c r="OPR11" i="5"/>
  <c r="OPP11" i="5"/>
  <c r="OPO11" i="5"/>
  <c r="OPN11" i="5"/>
  <c r="OPL11" i="5"/>
  <c r="OPK11" i="5"/>
  <c r="OPJ11" i="5"/>
  <c r="OPH11" i="5"/>
  <c r="OPG11" i="5"/>
  <c r="OPF11" i="5"/>
  <c r="OPD11" i="5"/>
  <c r="OPC11" i="5"/>
  <c r="OPB11" i="5"/>
  <c r="OOZ11" i="5"/>
  <c r="OOY11" i="5"/>
  <c r="OOX11" i="5"/>
  <c r="OOV11" i="5"/>
  <c r="OOU11" i="5"/>
  <c r="OOT11" i="5"/>
  <c r="OOR11" i="5"/>
  <c r="OOQ11" i="5"/>
  <c r="OOP11" i="5"/>
  <c r="OON11" i="5"/>
  <c r="OOM11" i="5"/>
  <c r="OOL11" i="5"/>
  <c r="OOJ11" i="5"/>
  <c r="OOI11" i="5"/>
  <c r="OOH11" i="5"/>
  <c r="OOF11" i="5"/>
  <c r="OOE11" i="5"/>
  <c r="OOD11" i="5"/>
  <c r="OOB11" i="5"/>
  <c r="OOA11" i="5"/>
  <c r="ONZ11" i="5"/>
  <c r="ONX11" i="5"/>
  <c r="ONW11" i="5"/>
  <c r="ONV11" i="5"/>
  <c r="ONT11" i="5"/>
  <c r="ONS11" i="5"/>
  <c r="ONR11" i="5"/>
  <c r="ONP11" i="5"/>
  <c r="ONO11" i="5"/>
  <c r="ONN11" i="5"/>
  <c r="ONL11" i="5"/>
  <c r="ONK11" i="5"/>
  <c r="ONJ11" i="5"/>
  <c r="ONH11" i="5"/>
  <c r="ONG11" i="5"/>
  <c r="ONF11" i="5"/>
  <c r="OND11" i="5"/>
  <c r="ONC11" i="5"/>
  <c r="ONB11" i="5"/>
  <c r="OMZ11" i="5"/>
  <c r="OMY11" i="5"/>
  <c r="OMX11" i="5"/>
  <c r="OMV11" i="5"/>
  <c r="OMU11" i="5"/>
  <c r="OMT11" i="5"/>
  <c r="OMR11" i="5"/>
  <c r="OMQ11" i="5"/>
  <c r="OMP11" i="5"/>
  <c r="OMN11" i="5"/>
  <c r="OMM11" i="5"/>
  <c r="OML11" i="5"/>
  <c r="OMJ11" i="5"/>
  <c r="OMI11" i="5"/>
  <c r="OMH11" i="5"/>
  <c r="OMF11" i="5"/>
  <c r="OME11" i="5"/>
  <c r="OMD11" i="5"/>
  <c r="OMB11" i="5"/>
  <c r="OMA11" i="5"/>
  <c r="OLZ11" i="5"/>
  <c r="OLX11" i="5"/>
  <c r="OLW11" i="5"/>
  <c r="OLV11" i="5"/>
  <c r="OLT11" i="5"/>
  <c r="OLS11" i="5"/>
  <c r="OLR11" i="5"/>
  <c r="OLP11" i="5"/>
  <c r="OLO11" i="5"/>
  <c r="OLN11" i="5"/>
  <c r="OLL11" i="5"/>
  <c r="OLK11" i="5"/>
  <c r="OLJ11" i="5"/>
  <c r="OLH11" i="5"/>
  <c r="OLG11" i="5"/>
  <c r="OLF11" i="5"/>
  <c r="OLD11" i="5"/>
  <c r="OLC11" i="5"/>
  <c r="OLB11" i="5"/>
  <c r="OKZ11" i="5"/>
  <c r="OKY11" i="5"/>
  <c r="OKX11" i="5"/>
  <c r="OKV11" i="5"/>
  <c r="OKU11" i="5"/>
  <c r="OKT11" i="5"/>
  <c r="OKR11" i="5"/>
  <c r="OKQ11" i="5"/>
  <c r="OKP11" i="5"/>
  <c r="OKN11" i="5"/>
  <c r="OKM11" i="5"/>
  <c r="OKL11" i="5"/>
  <c r="OKJ11" i="5"/>
  <c r="OKI11" i="5"/>
  <c r="OKH11" i="5"/>
  <c r="OKF11" i="5"/>
  <c r="OKE11" i="5"/>
  <c r="OKD11" i="5"/>
  <c r="OKB11" i="5"/>
  <c r="OKA11" i="5"/>
  <c r="OJZ11" i="5"/>
  <c r="OJX11" i="5"/>
  <c r="OJW11" i="5"/>
  <c r="OJV11" i="5"/>
  <c r="OJT11" i="5"/>
  <c r="OJS11" i="5"/>
  <c r="OJR11" i="5"/>
  <c r="OJP11" i="5"/>
  <c r="OJO11" i="5"/>
  <c r="OJN11" i="5"/>
  <c r="OJL11" i="5"/>
  <c r="OJK11" i="5"/>
  <c r="OJJ11" i="5"/>
  <c r="OJH11" i="5"/>
  <c r="OJG11" i="5"/>
  <c r="OJF11" i="5"/>
  <c r="OJD11" i="5"/>
  <c r="OJC11" i="5"/>
  <c r="OJB11" i="5"/>
  <c r="OIZ11" i="5"/>
  <c r="OIY11" i="5"/>
  <c r="OIX11" i="5"/>
  <c r="OIV11" i="5"/>
  <c r="OIU11" i="5"/>
  <c r="OIT11" i="5"/>
  <c r="OIR11" i="5"/>
  <c r="OIQ11" i="5"/>
  <c r="OIP11" i="5"/>
  <c r="OIN11" i="5"/>
  <c r="OIM11" i="5"/>
  <c r="OIL11" i="5"/>
  <c r="OIJ11" i="5"/>
  <c r="OII11" i="5"/>
  <c r="OIH11" i="5"/>
  <c r="OIF11" i="5"/>
  <c r="OIE11" i="5"/>
  <c r="OID11" i="5"/>
  <c r="OIB11" i="5"/>
  <c r="OIA11" i="5"/>
  <c r="OHZ11" i="5"/>
  <c r="OHX11" i="5"/>
  <c r="OHW11" i="5"/>
  <c r="OHV11" i="5"/>
  <c r="OHT11" i="5"/>
  <c r="OHS11" i="5"/>
  <c r="OHR11" i="5"/>
  <c r="OHP11" i="5"/>
  <c r="OHO11" i="5"/>
  <c r="OHN11" i="5"/>
  <c r="OHL11" i="5"/>
  <c r="OHK11" i="5"/>
  <c r="OHJ11" i="5"/>
  <c r="OHH11" i="5"/>
  <c r="OHG11" i="5"/>
  <c r="OHF11" i="5"/>
  <c r="OHD11" i="5"/>
  <c r="OHC11" i="5"/>
  <c r="OHB11" i="5"/>
  <c r="OGZ11" i="5"/>
  <c r="OGY11" i="5"/>
  <c r="OGX11" i="5"/>
  <c r="OGV11" i="5"/>
  <c r="OGU11" i="5"/>
  <c r="OGT11" i="5"/>
  <c r="OGR11" i="5"/>
  <c r="OGQ11" i="5"/>
  <c r="OGP11" i="5"/>
  <c r="OGN11" i="5"/>
  <c r="OGM11" i="5"/>
  <c r="OGL11" i="5"/>
  <c r="OGJ11" i="5"/>
  <c r="OGI11" i="5"/>
  <c r="OGH11" i="5"/>
  <c r="OGF11" i="5"/>
  <c r="OGE11" i="5"/>
  <c r="OGD11" i="5"/>
  <c r="OGB11" i="5"/>
  <c r="OGA11" i="5"/>
  <c r="OFZ11" i="5"/>
  <c r="OFX11" i="5"/>
  <c r="OFW11" i="5"/>
  <c r="OFV11" i="5"/>
  <c r="OFT11" i="5"/>
  <c r="OFS11" i="5"/>
  <c r="OFR11" i="5"/>
  <c r="OFP11" i="5"/>
  <c r="OFO11" i="5"/>
  <c r="OFN11" i="5"/>
  <c r="OFL11" i="5"/>
  <c r="OFK11" i="5"/>
  <c r="OFJ11" i="5"/>
  <c r="OFH11" i="5"/>
  <c r="OFG11" i="5"/>
  <c r="OFF11" i="5"/>
  <c r="OFD11" i="5"/>
  <c r="OFC11" i="5"/>
  <c r="OFB11" i="5"/>
  <c r="OEZ11" i="5"/>
  <c r="OEY11" i="5"/>
  <c r="OEX11" i="5"/>
  <c r="OEV11" i="5"/>
  <c r="OEU11" i="5"/>
  <c r="OET11" i="5"/>
  <c r="OER11" i="5"/>
  <c r="OEQ11" i="5"/>
  <c r="OEP11" i="5"/>
  <c r="OEN11" i="5"/>
  <c r="OEM11" i="5"/>
  <c r="OEL11" i="5"/>
  <c r="OEJ11" i="5"/>
  <c r="OEI11" i="5"/>
  <c r="OEH11" i="5"/>
  <c r="OEF11" i="5"/>
  <c r="OEE11" i="5"/>
  <c r="OED11" i="5"/>
  <c r="OEB11" i="5"/>
  <c r="OEA11" i="5"/>
  <c r="ODZ11" i="5"/>
  <c r="ODX11" i="5"/>
  <c r="ODW11" i="5"/>
  <c r="ODV11" i="5"/>
  <c r="ODT11" i="5"/>
  <c r="ODS11" i="5"/>
  <c r="ODR11" i="5"/>
  <c r="ODP11" i="5"/>
  <c r="ODO11" i="5"/>
  <c r="ODN11" i="5"/>
  <c r="ODL11" i="5"/>
  <c r="ODK11" i="5"/>
  <c r="ODJ11" i="5"/>
  <c r="ODH11" i="5"/>
  <c r="ODG11" i="5"/>
  <c r="ODF11" i="5"/>
  <c r="ODD11" i="5"/>
  <c r="ODC11" i="5"/>
  <c r="ODB11" i="5"/>
  <c r="OCZ11" i="5"/>
  <c r="OCY11" i="5"/>
  <c r="OCX11" i="5"/>
  <c r="OCV11" i="5"/>
  <c r="OCU11" i="5"/>
  <c r="OCT11" i="5"/>
  <c r="OCR11" i="5"/>
  <c r="OCQ11" i="5"/>
  <c r="OCP11" i="5"/>
  <c r="OCN11" i="5"/>
  <c r="OCM11" i="5"/>
  <c r="OCL11" i="5"/>
  <c r="OCJ11" i="5"/>
  <c r="OCI11" i="5"/>
  <c r="OCH11" i="5"/>
  <c r="OCF11" i="5"/>
  <c r="OCE11" i="5"/>
  <c r="OCD11" i="5"/>
  <c r="OCB11" i="5"/>
  <c r="OCA11" i="5"/>
  <c r="OBZ11" i="5"/>
  <c r="OBX11" i="5"/>
  <c r="OBW11" i="5"/>
  <c r="OBV11" i="5"/>
  <c r="OBT11" i="5"/>
  <c r="OBS11" i="5"/>
  <c r="OBR11" i="5"/>
  <c r="OBP11" i="5"/>
  <c r="OBO11" i="5"/>
  <c r="OBN11" i="5"/>
  <c r="OBL11" i="5"/>
  <c r="OBK11" i="5"/>
  <c r="OBJ11" i="5"/>
  <c r="OBH11" i="5"/>
  <c r="OBG11" i="5"/>
  <c r="OBF11" i="5"/>
  <c r="OBD11" i="5"/>
  <c r="OBC11" i="5"/>
  <c r="OBB11" i="5"/>
  <c r="OAZ11" i="5"/>
  <c r="OAY11" i="5"/>
  <c r="OAX11" i="5"/>
  <c r="OAV11" i="5"/>
  <c r="OAU11" i="5"/>
  <c r="OAT11" i="5"/>
  <c r="OAR11" i="5"/>
  <c r="OAQ11" i="5"/>
  <c r="OAP11" i="5"/>
  <c r="OAN11" i="5"/>
  <c r="OAM11" i="5"/>
  <c r="OAL11" i="5"/>
  <c r="OAJ11" i="5"/>
  <c r="OAI11" i="5"/>
  <c r="OAH11" i="5"/>
  <c r="OAF11" i="5"/>
  <c r="OAE11" i="5"/>
  <c r="OAD11" i="5"/>
  <c r="OAB11" i="5"/>
  <c r="OAA11" i="5"/>
  <c r="NZZ11" i="5"/>
  <c r="NZX11" i="5"/>
  <c r="NZW11" i="5"/>
  <c r="NZV11" i="5"/>
  <c r="NZT11" i="5"/>
  <c r="NZS11" i="5"/>
  <c r="NZR11" i="5"/>
  <c r="NZP11" i="5"/>
  <c r="NZO11" i="5"/>
  <c r="NZN11" i="5"/>
  <c r="NZL11" i="5"/>
  <c r="NZK11" i="5"/>
  <c r="NZJ11" i="5"/>
  <c r="NZH11" i="5"/>
  <c r="NZG11" i="5"/>
  <c r="NZF11" i="5"/>
  <c r="NZD11" i="5"/>
  <c r="NZC11" i="5"/>
  <c r="NZB11" i="5"/>
  <c r="NYZ11" i="5"/>
  <c r="NYY11" i="5"/>
  <c r="NYX11" i="5"/>
  <c r="NYV11" i="5"/>
  <c r="NYU11" i="5"/>
  <c r="NYT11" i="5"/>
  <c r="NYR11" i="5"/>
  <c r="NYQ11" i="5"/>
  <c r="NYP11" i="5"/>
  <c r="NYN11" i="5"/>
  <c r="NYM11" i="5"/>
  <c r="NYL11" i="5"/>
  <c r="NYJ11" i="5"/>
  <c r="NYI11" i="5"/>
  <c r="NYH11" i="5"/>
  <c r="NYF11" i="5"/>
  <c r="NYE11" i="5"/>
  <c r="NYD11" i="5"/>
  <c r="NYB11" i="5"/>
  <c r="NYA11" i="5"/>
  <c r="NXZ11" i="5"/>
  <c r="NXX11" i="5"/>
  <c r="NXW11" i="5"/>
  <c r="NXV11" i="5"/>
  <c r="NXT11" i="5"/>
  <c r="NXS11" i="5"/>
  <c r="NXR11" i="5"/>
  <c r="NXP11" i="5"/>
  <c r="NXO11" i="5"/>
  <c r="NXN11" i="5"/>
  <c r="NXL11" i="5"/>
  <c r="NXK11" i="5"/>
  <c r="NXJ11" i="5"/>
  <c r="NXH11" i="5"/>
  <c r="NXG11" i="5"/>
  <c r="NXF11" i="5"/>
  <c r="NXD11" i="5"/>
  <c r="NXC11" i="5"/>
  <c r="NXB11" i="5"/>
  <c r="NWZ11" i="5"/>
  <c r="NWY11" i="5"/>
  <c r="NWX11" i="5"/>
  <c r="NWV11" i="5"/>
  <c r="NWU11" i="5"/>
  <c r="NWT11" i="5"/>
  <c r="NWR11" i="5"/>
  <c r="NWQ11" i="5"/>
  <c r="NWP11" i="5"/>
  <c r="NWN11" i="5"/>
  <c r="NWM11" i="5"/>
  <c r="NWL11" i="5"/>
  <c r="NWJ11" i="5"/>
  <c r="NWI11" i="5"/>
  <c r="NWH11" i="5"/>
  <c r="NWF11" i="5"/>
  <c r="NWE11" i="5"/>
  <c r="NWD11" i="5"/>
  <c r="NWB11" i="5"/>
  <c r="NWA11" i="5"/>
  <c r="NVZ11" i="5"/>
  <c r="NVX11" i="5"/>
  <c r="NVW11" i="5"/>
  <c r="NVV11" i="5"/>
  <c r="NVT11" i="5"/>
  <c r="NVS11" i="5"/>
  <c r="NVR11" i="5"/>
  <c r="NVP11" i="5"/>
  <c r="NVO11" i="5"/>
  <c r="NVN11" i="5"/>
  <c r="NVL11" i="5"/>
  <c r="NVK11" i="5"/>
  <c r="NVJ11" i="5"/>
  <c r="NVH11" i="5"/>
  <c r="NVG11" i="5"/>
  <c r="NVF11" i="5"/>
  <c r="NVD11" i="5"/>
  <c r="NVC11" i="5"/>
  <c r="NVB11" i="5"/>
  <c r="NUZ11" i="5"/>
  <c r="NUY11" i="5"/>
  <c r="NUX11" i="5"/>
  <c r="NUV11" i="5"/>
  <c r="NUU11" i="5"/>
  <c r="NUT11" i="5"/>
  <c r="NUR11" i="5"/>
  <c r="NUQ11" i="5"/>
  <c r="NUP11" i="5"/>
  <c r="NUN11" i="5"/>
  <c r="NUM11" i="5"/>
  <c r="NUL11" i="5"/>
  <c r="NUJ11" i="5"/>
  <c r="NUI11" i="5"/>
  <c r="NUH11" i="5"/>
  <c r="NUF11" i="5"/>
  <c r="NUE11" i="5"/>
  <c r="NUD11" i="5"/>
  <c r="NUB11" i="5"/>
  <c r="NUA11" i="5"/>
  <c r="NTZ11" i="5"/>
  <c r="NTX11" i="5"/>
  <c r="NTW11" i="5"/>
  <c r="NTV11" i="5"/>
  <c r="NTT11" i="5"/>
  <c r="NTS11" i="5"/>
  <c r="NTR11" i="5"/>
  <c r="NTP11" i="5"/>
  <c r="NTO11" i="5"/>
  <c r="NTN11" i="5"/>
  <c r="NTL11" i="5"/>
  <c r="NTK11" i="5"/>
  <c r="NTJ11" i="5"/>
  <c r="NTH11" i="5"/>
  <c r="NTG11" i="5"/>
  <c r="NTF11" i="5"/>
  <c r="NTD11" i="5"/>
  <c r="NTC11" i="5"/>
  <c r="NTB11" i="5"/>
  <c r="NSZ11" i="5"/>
  <c r="NSY11" i="5"/>
  <c r="NSX11" i="5"/>
  <c r="NSV11" i="5"/>
  <c r="NSU11" i="5"/>
  <c r="NST11" i="5"/>
  <c r="NSR11" i="5"/>
  <c r="NSQ11" i="5"/>
  <c r="NSP11" i="5"/>
  <c r="NSN11" i="5"/>
  <c r="NSM11" i="5"/>
  <c r="NSL11" i="5"/>
  <c r="NSJ11" i="5"/>
  <c r="NSI11" i="5"/>
  <c r="NSH11" i="5"/>
  <c r="NSF11" i="5"/>
  <c r="NSE11" i="5"/>
  <c r="NSD11" i="5"/>
  <c r="NSB11" i="5"/>
  <c r="NSA11" i="5"/>
  <c r="NRZ11" i="5"/>
  <c r="NRX11" i="5"/>
  <c r="NRW11" i="5"/>
  <c r="NRV11" i="5"/>
  <c r="NRT11" i="5"/>
  <c r="NRS11" i="5"/>
  <c r="NRR11" i="5"/>
  <c r="NRP11" i="5"/>
  <c r="NRO11" i="5"/>
  <c r="NRN11" i="5"/>
  <c r="NRL11" i="5"/>
  <c r="NRK11" i="5"/>
  <c r="NRJ11" i="5"/>
  <c r="NRH11" i="5"/>
  <c r="NRG11" i="5"/>
  <c r="NRF11" i="5"/>
  <c r="NRD11" i="5"/>
  <c r="NRC11" i="5"/>
  <c r="NRB11" i="5"/>
  <c r="NQZ11" i="5"/>
  <c r="NQY11" i="5"/>
  <c r="NQX11" i="5"/>
  <c r="NQV11" i="5"/>
  <c r="NQU11" i="5"/>
  <c r="NQT11" i="5"/>
  <c r="NQR11" i="5"/>
  <c r="NQQ11" i="5"/>
  <c r="NQP11" i="5"/>
  <c r="NQN11" i="5"/>
  <c r="NQM11" i="5"/>
  <c r="NQL11" i="5"/>
  <c r="NQJ11" i="5"/>
  <c r="NQI11" i="5"/>
  <c r="NQH11" i="5"/>
  <c r="NQF11" i="5"/>
  <c r="NQE11" i="5"/>
  <c r="NQD11" i="5"/>
  <c r="NQB11" i="5"/>
  <c r="NQA11" i="5"/>
  <c r="NPZ11" i="5"/>
  <c r="NPX11" i="5"/>
  <c r="NPW11" i="5"/>
  <c r="NPV11" i="5"/>
  <c r="NPT11" i="5"/>
  <c r="NPS11" i="5"/>
  <c r="NPR11" i="5"/>
  <c r="NPP11" i="5"/>
  <c r="NPO11" i="5"/>
  <c r="NPN11" i="5"/>
  <c r="NPL11" i="5"/>
  <c r="NPK11" i="5"/>
  <c r="NPJ11" i="5"/>
  <c r="NPH11" i="5"/>
  <c r="NPG11" i="5"/>
  <c r="NPF11" i="5"/>
  <c r="NPD11" i="5"/>
  <c r="NPC11" i="5"/>
  <c r="NPB11" i="5"/>
  <c r="NOZ11" i="5"/>
  <c r="NOY11" i="5"/>
  <c r="NOX11" i="5"/>
  <c r="NOV11" i="5"/>
  <c r="NOU11" i="5"/>
  <c r="NOT11" i="5"/>
  <c r="NOR11" i="5"/>
  <c r="NOQ11" i="5"/>
  <c r="NOP11" i="5"/>
  <c r="NON11" i="5"/>
  <c r="NOM11" i="5"/>
  <c r="NOL11" i="5"/>
  <c r="NOJ11" i="5"/>
  <c r="NOI11" i="5"/>
  <c r="NOH11" i="5"/>
  <c r="NOF11" i="5"/>
  <c r="NOE11" i="5"/>
  <c r="NOD11" i="5"/>
  <c r="NOB11" i="5"/>
  <c r="NOA11" i="5"/>
  <c r="NNZ11" i="5"/>
  <c r="NNX11" i="5"/>
  <c r="NNW11" i="5"/>
  <c r="NNV11" i="5"/>
  <c r="NNT11" i="5"/>
  <c r="NNS11" i="5"/>
  <c r="NNR11" i="5"/>
  <c r="NNP11" i="5"/>
  <c r="NNO11" i="5"/>
  <c r="NNN11" i="5"/>
  <c r="NNL11" i="5"/>
  <c r="NNK11" i="5"/>
  <c r="NNJ11" i="5"/>
  <c r="NNH11" i="5"/>
  <c r="NNG11" i="5"/>
  <c r="NNF11" i="5"/>
  <c r="NND11" i="5"/>
  <c r="NNC11" i="5"/>
  <c r="NNB11" i="5"/>
  <c r="NMZ11" i="5"/>
  <c r="NMY11" i="5"/>
  <c r="NMX11" i="5"/>
  <c r="NMV11" i="5"/>
  <c r="NMU11" i="5"/>
  <c r="NMT11" i="5"/>
  <c r="NMR11" i="5"/>
  <c r="NMQ11" i="5"/>
  <c r="NMP11" i="5"/>
  <c r="NMN11" i="5"/>
  <c r="NMM11" i="5"/>
  <c r="NML11" i="5"/>
  <c r="NMJ11" i="5"/>
  <c r="NMI11" i="5"/>
  <c r="NMH11" i="5"/>
  <c r="NMF11" i="5"/>
  <c r="NME11" i="5"/>
  <c r="NMD11" i="5"/>
  <c r="NMB11" i="5"/>
  <c r="NMA11" i="5"/>
  <c r="NLZ11" i="5"/>
  <c r="NLX11" i="5"/>
  <c r="NLW11" i="5"/>
  <c r="NLV11" i="5"/>
  <c r="NLT11" i="5"/>
  <c r="NLS11" i="5"/>
  <c r="NLR11" i="5"/>
  <c r="NLP11" i="5"/>
  <c r="NLO11" i="5"/>
  <c r="NLN11" i="5"/>
  <c r="NLL11" i="5"/>
  <c r="NLK11" i="5"/>
  <c r="NLJ11" i="5"/>
  <c r="NLH11" i="5"/>
  <c r="NLG11" i="5"/>
  <c r="NLF11" i="5"/>
  <c r="NLD11" i="5"/>
  <c r="NLC11" i="5"/>
  <c r="NLB11" i="5"/>
  <c r="NKZ11" i="5"/>
  <c r="NKY11" i="5"/>
  <c r="NKX11" i="5"/>
  <c r="NKV11" i="5"/>
  <c r="NKU11" i="5"/>
  <c r="NKT11" i="5"/>
  <c r="NKR11" i="5"/>
  <c r="NKQ11" i="5"/>
  <c r="NKP11" i="5"/>
  <c r="NKN11" i="5"/>
  <c r="NKM11" i="5"/>
  <c r="NKL11" i="5"/>
  <c r="NKJ11" i="5"/>
  <c r="NKI11" i="5"/>
  <c r="NKH11" i="5"/>
  <c r="NKF11" i="5"/>
  <c r="NKE11" i="5"/>
  <c r="NKD11" i="5"/>
  <c r="NKB11" i="5"/>
  <c r="NKA11" i="5"/>
  <c r="NJZ11" i="5"/>
  <c r="NJX11" i="5"/>
  <c r="NJW11" i="5"/>
  <c r="NJV11" i="5"/>
  <c r="NJT11" i="5"/>
  <c r="NJS11" i="5"/>
  <c r="NJR11" i="5"/>
  <c r="NJP11" i="5"/>
  <c r="NJO11" i="5"/>
  <c r="NJN11" i="5"/>
  <c r="NJL11" i="5"/>
  <c r="NJK11" i="5"/>
  <c r="NJJ11" i="5"/>
  <c r="NJH11" i="5"/>
  <c r="NJG11" i="5"/>
  <c r="NJF11" i="5"/>
  <c r="NJD11" i="5"/>
  <c r="NJC11" i="5"/>
  <c r="NJB11" i="5"/>
  <c r="NIZ11" i="5"/>
  <c r="NIY11" i="5"/>
  <c r="NIX11" i="5"/>
  <c r="NIV11" i="5"/>
  <c r="NIU11" i="5"/>
  <c r="NIT11" i="5"/>
  <c r="NIR11" i="5"/>
  <c r="NIQ11" i="5"/>
  <c r="NIP11" i="5"/>
  <c r="NIN11" i="5"/>
  <c r="NIM11" i="5"/>
  <c r="NIL11" i="5"/>
  <c r="NIJ11" i="5"/>
  <c r="NII11" i="5"/>
  <c r="NIH11" i="5"/>
  <c r="NIF11" i="5"/>
  <c r="NIE11" i="5"/>
  <c r="NID11" i="5"/>
  <c r="NIB11" i="5"/>
  <c r="NIA11" i="5"/>
  <c r="NHZ11" i="5"/>
  <c r="NHX11" i="5"/>
  <c r="NHW11" i="5"/>
  <c r="NHV11" i="5"/>
  <c r="NHT11" i="5"/>
  <c r="NHS11" i="5"/>
  <c r="NHR11" i="5"/>
  <c r="NHP11" i="5"/>
  <c r="NHO11" i="5"/>
  <c r="NHN11" i="5"/>
  <c r="NHL11" i="5"/>
  <c r="NHK11" i="5"/>
  <c r="NHJ11" i="5"/>
  <c r="NHH11" i="5"/>
  <c r="NHG11" i="5"/>
  <c r="NHF11" i="5"/>
  <c r="NHD11" i="5"/>
  <c r="NHC11" i="5"/>
  <c r="NHB11" i="5"/>
  <c r="NGZ11" i="5"/>
  <c r="NGY11" i="5"/>
  <c r="NGX11" i="5"/>
  <c r="NGV11" i="5"/>
  <c r="NGU11" i="5"/>
  <c r="NGT11" i="5"/>
  <c r="NGR11" i="5"/>
  <c r="NGQ11" i="5"/>
  <c r="NGP11" i="5"/>
  <c r="NGN11" i="5"/>
  <c r="NGM11" i="5"/>
  <c r="NGL11" i="5"/>
  <c r="NGJ11" i="5"/>
  <c r="NGI11" i="5"/>
  <c r="NGH11" i="5"/>
  <c r="NGF11" i="5"/>
  <c r="NGE11" i="5"/>
  <c r="NGD11" i="5"/>
  <c r="NGB11" i="5"/>
  <c r="NGA11" i="5"/>
  <c r="NFZ11" i="5"/>
  <c r="NFX11" i="5"/>
  <c r="NFW11" i="5"/>
  <c r="NFV11" i="5"/>
  <c r="NFT11" i="5"/>
  <c r="NFS11" i="5"/>
  <c r="NFR11" i="5"/>
  <c r="NFP11" i="5"/>
  <c r="NFO11" i="5"/>
  <c r="NFN11" i="5"/>
  <c r="NFL11" i="5"/>
  <c r="NFK11" i="5"/>
  <c r="NFJ11" i="5"/>
  <c r="NFH11" i="5"/>
  <c r="NFG11" i="5"/>
  <c r="NFF11" i="5"/>
  <c r="NFD11" i="5"/>
  <c r="NFC11" i="5"/>
  <c r="NFB11" i="5"/>
  <c r="NEZ11" i="5"/>
  <c r="NEY11" i="5"/>
  <c r="NEX11" i="5"/>
  <c r="NEV11" i="5"/>
  <c r="NEU11" i="5"/>
  <c r="NET11" i="5"/>
  <c r="NER11" i="5"/>
  <c r="NEQ11" i="5"/>
  <c r="NEP11" i="5"/>
  <c r="NEN11" i="5"/>
  <c r="NEM11" i="5"/>
  <c r="NEL11" i="5"/>
  <c r="NEJ11" i="5"/>
  <c r="NEI11" i="5"/>
  <c r="NEH11" i="5"/>
  <c r="NEF11" i="5"/>
  <c r="NEE11" i="5"/>
  <c r="NED11" i="5"/>
  <c r="NEB11" i="5"/>
  <c r="NEA11" i="5"/>
  <c r="NDZ11" i="5"/>
  <c r="NDX11" i="5"/>
  <c r="NDW11" i="5"/>
  <c r="NDV11" i="5"/>
  <c r="NDT11" i="5"/>
  <c r="NDS11" i="5"/>
  <c r="NDR11" i="5"/>
  <c r="NDP11" i="5"/>
  <c r="NDO11" i="5"/>
  <c r="NDN11" i="5"/>
  <c r="NDL11" i="5"/>
  <c r="NDK11" i="5"/>
  <c r="NDJ11" i="5"/>
  <c r="NDH11" i="5"/>
  <c r="NDG11" i="5"/>
  <c r="NDF11" i="5"/>
  <c r="NDD11" i="5"/>
  <c r="NDC11" i="5"/>
  <c r="NDB11" i="5"/>
  <c r="NCZ11" i="5"/>
  <c r="NCY11" i="5"/>
  <c r="NCX11" i="5"/>
  <c r="NCV11" i="5"/>
  <c r="NCU11" i="5"/>
  <c r="NCT11" i="5"/>
  <c r="NCR11" i="5"/>
  <c r="NCQ11" i="5"/>
  <c r="NCP11" i="5"/>
  <c r="NCN11" i="5"/>
  <c r="NCM11" i="5"/>
  <c r="NCL11" i="5"/>
  <c r="NCJ11" i="5"/>
  <c r="NCI11" i="5"/>
  <c r="NCH11" i="5"/>
  <c r="NCF11" i="5"/>
  <c r="NCE11" i="5"/>
  <c r="NCD11" i="5"/>
  <c r="NCB11" i="5"/>
  <c r="NCA11" i="5"/>
  <c r="NBZ11" i="5"/>
  <c r="NBX11" i="5"/>
  <c r="NBW11" i="5"/>
  <c r="NBV11" i="5"/>
  <c r="NBT11" i="5"/>
  <c r="NBS11" i="5"/>
  <c r="NBR11" i="5"/>
  <c r="NBP11" i="5"/>
  <c r="NBO11" i="5"/>
  <c r="NBN11" i="5"/>
  <c r="NBL11" i="5"/>
  <c r="NBK11" i="5"/>
  <c r="NBJ11" i="5"/>
  <c r="NBH11" i="5"/>
  <c r="NBG11" i="5"/>
  <c r="NBF11" i="5"/>
  <c r="NBD11" i="5"/>
  <c r="NBC11" i="5"/>
  <c r="NBB11" i="5"/>
  <c r="NAZ11" i="5"/>
  <c r="NAY11" i="5"/>
  <c r="NAX11" i="5"/>
  <c r="NAV11" i="5"/>
  <c r="NAU11" i="5"/>
  <c r="NAT11" i="5"/>
  <c r="NAR11" i="5"/>
  <c r="NAQ11" i="5"/>
  <c r="NAP11" i="5"/>
  <c r="NAN11" i="5"/>
  <c r="NAM11" i="5"/>
  <c r="NAL11" i="5"/>
  <c r="NAJ11" i="5"/>
  <c r="NAI11" i="5"/>
  <c r="NAH11" i="5"/>
  <c r="NAF11" i="5"/>
  <c r="NAE11" i="5"/>
  <c r="NAD11" i="5"/>
  <c r="NAB11" i="5"/>
  <c r="NAA11" i="5"/>
  <c r="MZZ11" i="5"/>
  <c r="MZX11" i="5"/>
  <c r="MZW11" i="5"/>
  <c r="MZV11" i="5"/>
  <c r="MZT11" i="5"/>
  <c r="MZS11" i="5"/>
  <c r="MZR11" i="5"/>
  <c r="MZP11" i="5"/>
  <c r="MZO11" i="5"/>
  <c r="MZN11" i="5"/>
  <c r="MZL11" i="5"/>
  <c r="MZK11" i="5"/>
  <c r="MZJ11" i="5"/>
  <c r="MZH11" i="5"/>
  <c r="MZG11" i="5"/>
  <c r="MZF11" i="5"/>
  <c r="MZD11" i="5"/>
  <c r="MZC11" i="5"/>
  <c r="MZB11" i="5"/>
  <c r="MYZ11" i="5"/>
  <c r="MYY11" i="5"/>
  <c r="MYX11" i="5"/>
  <c r="MYV11" i="5"/>
  <c r="MYU11" i="5"/>
  <c r="MYT11" i="5"/>
  <c r="MYR11" i="5"/>
  <c r="MYQ11" i="5"/>
  <c r="MYP11" i="5"/>
  <c r="MYN11" i="5"/>
  <c r="MYM11" i="5"/>
  <c r="MYL11" i="5"/>
  <c r="MYJ11" i="5"/>
  <c r="MYI11" i="5"/>
  <c r="MYH11" i="5"/>
  <c r="MYF11" i="5"/>
  <c r="MYE11" i="5"/>
  <c r="MYD11" i="5"/>
  <c r="MYB11" i="5"/>
  <c r="MYA11" i="5"/>
  <c r="MXZ11" i="5"/>
  <c r="MXX11" i="5"/>
  <c r="MXW11" i="5"/>
  <c r="MXV11" i="5"/>
  <c r="MXT11" i="5"/>
  <c r="MXS11" i="5"/>
  <c r="MXR11" i="5"/>
  <c r="MXP11" i="5"/>
  <c r="MXO11" i="5"/>
  <c r="MXN11" i="5"/>
  <c r="MXL11" i="5"/>
  <c r="MXK11" i="5"/>
  <c r="MXJ11" i="5"/>
  <c r="MXH11" i="5"/>
  <c r="MXG11" i="5"/>
  <c r="MXF11" i="5"/>
  <c r="MXD11" i="5"/>
  <c r="MXC11" i="5"/>
  <c r="MXB11" i="5"/>
  <c r="MWZ11" i="5"/>
  <c r="MWY11" i="5"/>
  <c r="MWX11" i="5"/>
  <c r="MWV11" i="5"/>
  <c r="MWU11" i="5"/>
  <c r="MWT11" i="5"/>
  <c r="MWR11" i="5"/>
  <c r="MWQ11" i="5"/>
  <c r="MWP11" i="5"/>
  <c r="MWN11" i="5"/>
  <c r="MWM11" i="5"/>
  <c r="MWL11" i="5"/>
  <c r="MWJ11" i="5"/>
  <c r="MWI11" i="5"/>
  <c r="MWH11" i="5"/>
  <c r="MWF11" i="5"/>
  <c r="MWE11" i="5"/>
  <c r="MWD11" i="5"/>
  <c r="MWB11" i="5"/>
  <c r="MWA11" i="5"/>
  <c r="MVZ11" i="5"/>
  <c r="MVX11" i="5"/>
  <c r="MVW11" i="5"/>
  <c r="MVV11" i="5"/>
  <c r="MVT11" i="5"/>
  <c r="MVS11" i="5"/>
  <c r="MVR11" i="5"/>
  <c r="MVP11" i="5"/>
  <c r="MVO11" i="5"/>
  <c r="MVN11" i="5"/>
  <c r="MVL11" i="5"/>
  <c r="MVK11" i="5"/>
  <c r="MVJ11" i="5"/>
  <c r="MVH11" i="5"/>
  <c r="MVG11" i="5"/>
  <c r="MVF11" i="5"/>
  <c r="MVD11" i="5"/>
  <c r="MVC11" i="5"/>
  <c r="MVB11" i="5"/>
  <c r="MUZ11" i="5"/>
  <c r="MUY11" i="5"/>
  <c r="MUX11" i="5"/>
  <c r="MUV11" i="5"/>
  <c r="MUU11" i="5"/>
  <c r="MUT11" i="5"/>
  <c r="MUR11" i="5"/>
  <c r="MUQ11" i="5"/>
  <c r="MUP11" i="5"/>
  <c r="MUN11" i="5"/>
  <c r="MUM11" i="5"/>
  <c r="MUL11" i="5"/>
  <c r="MUJ11" i="5"/>
  <c r="MUI11" i="5"/>
  <c r="MUH11" i="5"/>
  <c r="MUF11" i="5"/>
  <c r="MUE11" i="5"/>
  <c r="MUD11" i="5"/>
  <c r="MUB11" i="5"/>
  <c r="MUA11" i="5"/>
  <c r="MTZ11" i="5"/>
  <c r="MTX11" i="5"/>
  <c r="MTW11" i="5"/>
  <c r="MTV11" i="5"/>
  <c r="MTT11" i="5"/>
  <c r="MTS11" i="5"/>
  <c r="MTR11" i="5"/>
  <c r="MTP11" i="5"/>
  <c r="MTO11" i="5"/>
  <c r="MTN11" i="5"/>
  <c r="MTL11" i="5"/>
  <c r="MTK11" i="5"/>
  <c r="MTJ11" i="5"/>
  <c r="MTH11" i="5"/>
  <c r="MTG11" i="5"/>
  <c r="MTF11" i="5"/>
  <c r="MTD11" i="5"/>
  <c r="MTC11" i="5"/>
  <c r="MTB11" i="5"/>
  <c r="MSZ11" i="5"/>
  <c r="MSY11" i="5"/>
  <c r="MSX11" i="5"/>
  <c r="MSV11" i="5"/>
  <c r="MSU11" i="5"/>
  <c r="MST11" i="5"/>
  <c r="MSR11" i="5"/>
  <c r="MSQ11" i="5"/>
  <c r="MSP11" i="5"/>
  <c r="MSN11" i="5"/>
  <c r="MSM11" i="5"/>
  <c r="MSL11" i="5"/>
  <c r="MSJ11" i="5"/>
  <c r="MSI11" i="5"/>
  <c r="MSH11" i="5"/>
  <c r="MSF11" i="5"/>
  <c r="MSE11" i="5"/>
  <c r="MSD11" i="5"/>
  <c r="MSB11" i="5"/>
  <c r="MSA11" i="5"/>
  <c r="MRZ11" i="5"/>
  <c r="MRX11" i="5"/>
  <c r="MRW11" i="5"/>
  <c r="MRV11" i="5"/>
  <c r="MRT11" i="5"/>
  <c r="MRS11" i="5"/>
  <c r="MRR11" i="5"/>
  <c r="MRP11" i="5"/>
  <c r="MRO11" i="5"/>
  <c r="MRN11" i="5"/>
  <c r="MRL11" i="5"/>
  <c r="MRK11" i="5"/>
  <c r="MRJ11" i="5"/>
  <c r="MRH11" i="5"/>
  <c r="MRG11" i="5"/>
  <c r="MRF11" i="5"/>
  <c r="MRD11" i="5"/>
  <c r="MRC11" i="5"/>
  <c r="MRB11" i="5"/>
  <c r="MQZ11" i="5"/>
  <c r="MQY11" i="5"/>
  <c r="MQX11" i="5"/>
  <c r="MQV11" i="5"/>
  <c r="MQU11" i="5"/>
  <c r="MQT11" i="5"/>
  <c r="MQR11" i="5"/>
  <c r="MQQ11" i="5"/>
  <c r="MQP11" i="5"/>
  <c r="MQN11" i="5"/>
  <c r="MQM11" i="5"/>
  <c r="MQL11" i="5"/>
  <c r="MQJ11" i="5"/>
  <c r="MQI11" i="5"/>
  <c r="MQH11" i="5"/>
  <c r="MQF11" i="5"/>
  <c r="MQE11" i="5"/>
  <c r="MQD11" i="5"/>
  <c r="MQB11" i="5"/>
  <c r="MQA11" i="5"/>
  <c r="MPZ11" i="5"/>
  <c r="MPX11" i="5"/>
  <c r="MPW11" i="5"/>
  <c r="MPV11" i="5"/>
  <c r="MPT11" i="5"/>
  <c r="MPS11" i="5"/>
  <c r="MPR11" i="5"/>
  <c r="MPP11" i="5"/>
  <c r="MPO11" i="5"/>
  <c r="MPN11" i="5"/>
  <c r="MPL11" i="5"/>
  <c r="MPK11" i="5"/>
  <c r="MPJ11" i="5"/>
  <c r="MPH11" i="5"/>
  <c r="MPG11" i="5"/>
  <c r="MPF11" i="5"/>
  <c r="MPD11" i="5"/>
  <c r="MPC11" i="5"/>
  <c r="MPB11" i="5"/>
  <c r="MOZ11" i="5"/>
  <c r="MOY11" i="5"/>
  <c r="MOX11" i="5"/>
  <c r="MOV11" i="5"/>
  <c r="MOU11" i="5"/>
  <c r="MOT11" i="5"/>
  <c r="MOR11" i="5"/>
  <c r="MOQ11" i="5"/>
  <c r="MOP11" i="5"/>
  <c r="MON11" i="5"/>
  <c r="MOM11" i="5"/>
  <c r="MOL11" i="5"/>
  <c r="MOJ11" i="5"/>
  <c r="MOI11" i="5"/>
  <c r="MOH11" i="5"/>
  <c r="MOF11" i="5"/>
  <c r="MOE11" i="5"/>
  <c r="MOD11" i="5"/>
  <c r="MOB11" i="5"/>
  <c r="MOA11" i="5"/>
  <c r="MNZ11" i="5"/>
  <c r="MNX11" i="5"/>
  <c r="MNW11" i="5"/>
  <c r="MNV11" i="5"/>
  <c r="MNT11" i="5"/>
  <c r="MNS11" i="5"/>
  <c r="MNR11" i="5"/>
  <c r="MNP11" i="5"/>
  <c r="MNO11" i="5"/>
  <c r="MNN11" i="5"/>
  <c r="MNL11" i="5"/>
  <c r="MNK11" i="5"/>
  <c r="MNJ11" i="5"/>
  <c r="MNH11" i="5"/>
  <c r="MNG11" i="5"/>
  <c r="MNF11" i="5"/>
  <c r="MND11" i="5"/>
  <c r="MNC11" i="5"/>
  <c r="MNB11" i="5"/>
  <c r="MMZ11" i="5"/>
  <c r="MMY11" i="5"/>
  <c r="MMX11" i="5"/>
  <c r="MMV11" i="5"/>
  <c r="MMU11" i="5"/>
  <c r="MMT11" i="5"/>
  <c r="MMR11" i="5"/>
  <c r="MMQ11" i="5"/>
  <c r="MMP11" i="5"/>
  <c r="MMN11" i="5"/>
  <c r="MMM11" i="5"/>
  <c r="MML11" i="5"/>
  <c r="MMJ11" i="5"/>
  <c r="MMI11" i="5"/>
  <c r="MMH11" i="5"/>
  <c r="MMF11" i="5"/>
  <c r="MME11" i="5"/>
  <c r="MMD11" i="5"/>
  <c r="MMB11" i="5"/>
  <c r="MMA11" i="5"/>
  <c r="MLZ11" i="5"/>
  <c r="MLX11" i="5"/>
  <c r="MLW11" i="5"/>
  <c r="MLV11" i="5"/>
  <c r="MLT11" i="5"/>
  <c r="MLS11" i="5"/>
  <c r="MLR11" i="5"/>
  <c r="MLP11" i="5"/>
  <c r="MLO11" i="5"/>
  <c r="MLN11" i="5"/>
  <c r="MLL11" i="5"/>
  <c r="MLK11" i="5"/>
  <c r="MLJ11" i="5"/>
  <c r="MLH11" i="5"/>
  <c r="MLG11" i="5"/>
  <c r="MLF11" i="5"/>
  <c r="MLD11" i="5"/>
  <c r="MLC11" i="5"/>
  <c r="MLB11" i="5"/>
  <c r="MKZ11" i="5"/>
  <c r="MKY11" i="5"/>
  <c r="MKX11" i="5"/>
  <c r="MKV11" i="5"/>
  <c r="MKU11" i="5"/>
  <c r="MKT11" i="5"/>
  <c r="MKR11" i="5"/>
  <c r="MKQ11" i="5"/>
  <c r="MKP11" i="5"/>
  <c r="MKN11" i="5"/>
  <c r="MKM11" i="5"/>
  <c r="MKL11" i="5"/>
  <c r="MKJ11" i="5"/>
  <c r="MKI11" i="5"/>
  <c r="MKH11" i="5"/>
  <c r="MKF11" i="5"/>
  <c r="MKE11" i="5"/>
  <c r="MKD11" i="5"/>
  <c r="MKB11" i="5"/>
  <c r="MKA11" i="5"/>
  <c r="MJZ11" i="5"/>
  <c r="MJX11" i="5"/>
  <c r="MJW11" i="5"/>
  <c r="MJV11" i="5"/>
  <c r="MJT11" i="5"/>
  <c r="MJS11" i="5"/>
  <c r="MJR11" i="5"/>
  <c r="MJP11" i="5"/>
  <c r="MJO11" i="5"/>
  <c r="MJN11" i="5"/>
  <c r="MJL11" i="5"/>
  <c r="MJK11" i="5"/>
  <c r="MJJ11" i="5"/>
  <c r="MJH11" i="5"/>
  <c r="MJG11" i="5"/>
  <c r="MJF11" i="5"/>
  <c r="MJD11" i="5"/>
  <c r="MJC11" i="5"/>
  <c r="MJB11" i="5"/>
  <c r="MIZ11" i="5"/>
  <c r="MIY11" i="5"/>
  <c r="MIX11" i="5"/>
  <c r="MIV11" i="5"/>
  <c r="MIU11" i="5"/>
  <c r="MIT11" i="5"/>
  <c r="MIR11" i="5"/>
  <c r="MIQ11" i="5"/>
  <c r="MIP11" i="5"/>
  <c r="MIN11" i="5"/>
  <c r="MIM11" i="5"/>
  <c r="MIL11" i="5"/>
  <c r="MIJ11" i="5"/>
  <c r="MII11" i="5"/>
  <c r="MIH11" i="5"/>
  <c r="MIF11" i="5"/>
  <c r="MIE11" i="5"/>
  <c r="MID11" i="5"/>
  <c r="MIB11" i="5"/>
  <c r="MIA11" i="5"/>
  <c r="MHZ11" i="5"/>
  <c r="MHX11" i="5"/>
  <c r="MHW11" i="5"/>
  <c r="MHV11" i="5"/>
  <c r="MHT11" i="5"/>
  <c r="MHS11" i="5"/>
  <c r="MHR11" i="5"/>
  <c r="MHP11" i="5"/>
  <c r="MHO11" i="5"/>
  <c r="MHN11" i="5"/>
  <c r="MHL11" i="5"/>
  <c r="MHK11" i="5"/>
  <c r="MHJ11" i="5"/>
  <c r="MHH11" i="5"/>
  <c r="MHG11" i="5"/>
  <c r="MHF11" i="5"/>
  <c r="MHD11" i="5"/>
  <c r="MHC11" i="5"/>
  <c r="MHB11" i="5"/>
  <c r="MGZ11" i="5"/>
  <c r="MGY11" i="5"/>
  <c r="MGX11" i="5"/>
  <c r="MGV11" i="5"/>
  <c r="MGU11" i="5"/>
  <c r="MGT11" i="5"/>
  <c r="MGR11" i="5"/>
  <c r="MGQ11" i="5"/>
  <c r="MGP11" i="5"/>
  <c r="MGN11" i="5"/>
  <c r="MGM11" i="5"/>
  <c r="MGL11" i="5"/>
  <c r="MGJ11" i="5"/>
  <c r="MGI11" i="5"/>
  <c r="MGH11" i="5"/>
  <c r="MGF11" i="5"/>
  <c r="MGE11" i="5"/>
  <c r="MGD11" i="5"/>
  <c r="MGB11" i="5"/>
  <c r="MGA11" i="5"/>
  <c r="MFZ11" i="5"/>
  <c r="MFX11" i="5"/>
  <c r="MFW11" i="5"/>
  <c r="MFV11" i="5"/>
  <c r="MFT11" i="5"/>
  <c r="MFS11" i="5"/>
  <c r="MFR11" i="5"/>
  <c r="MFP11" i="5"/>
  <c r="MFO11" i="5"/>
  <c r="MFN11" i="5"/>
  <c r="MFL11" i="5"/>
  <c r="MFK11" i="5"/>
  <c r="MFJ11" i="5"/>
  <c r="MFH11" i="5"/>
  <c r="MFG11" i="5"/>
  <c r="MFF11" i="5"/>
  <c r="MFD11" i="5"/>
  <c r="MFC11" i="5"/>
  <c r="MFB11" i="5"/>
  <c r="MEZ11" i="5"/>
  <c r="MEY11" i="5"/>
  <c r="MEX11" i="5"/>
  <c r="MEV11" i="5"/>
  <c r="MEU11" i="5"/>
  <c r="MET11" i="5"/>
  <c r="MER11" i="5"/>
  <c r="MEQ11" i="5"/>
  <c r="MEP11" i="5"/>
  <c r="MEN11" i="5"/>
  <c r="MEM11" i="5"/>
  <c r="MEL11" i="5"/>
  <c r="MEJ11" i="5"/>
  <c r="MEI11" i="5"/>
  <c r="MEH11" i="5"/>
  <c r="MEF11" i="5"/>
  <c r="MEE11" i="5"/>
  <c r="MED11" i="5"/>
  <c r="MEB11" i="5"/>
  <c r="MEA11" i="5"/>
  <c r="MDZ11" i="5"/>
  <c r="MDX11" i="5"/>
  <c r="MDW11" i="5"/>
  <c r="MDV11" i="5"/>
  <c r="MDT11" i="5"/>
  <c r="MDS11" i="5"/>
  <c r="MDR11" i="5"/>
  <c r="MDP11" i="5"/>
  <c r="MDO11" i="5"/>
  <c r="MDN11" i="5"/>
  <c r="MDL11" i="5"/>
  <c r="MDK11" i="5"/>
  <c r="MDJ11" i="5"/>
  <c r="MDH11" i="5"/>
  <c r="MDG11" i="5"/>
  <c r="MDF11" i="5"/>
  <c r="MDD11" i="5"/>
  <c r="MDC11" i="5"/>
  <c r="MDB11" i="5"/>
  <c r="MCZ11" i="5"/>
  <c r="MCY11" i="5"/>
  <c r="MCX11" i="5"/>
  <c r="MCV11" i="5"/>
  <c r="MCU11" i="5"/>
  <c r="MCT11" i="5"/>
  <c r="MCR11" i="5"/>
  <c r="MCQ11" i="5"/>
  <c r="MCP11" i="5"/>
  <c r="MCN11" i="5"/>
  <c r="MCM11" i="5"/>
  <c r="MCL11" i="5"/>
  <c r="MCJ11" i="5"/>
  <c r="MCI11" i="5"/>
  <c r="MCH11" i="5"/>
  <c r="MCF11" i="5"/>
  <c r="MCE11" i="5"/>
  <c r="MCD11" i="5"/>
  <c r="MCB11" i="5"/>
  <c r="MCA11" i="5"/>
  <c r="MBZ11" i="5"/>
  <c r="MBX11" i="5"/>
  <c r="MBW11" i="5"/>
  <c r="MBV11" i="5"/>
  <c r="MBT11" i="5"/>
  <c r="MBS11" i="5"/>
  <c r="MBR11" i="5"/>
  <c r="MBP11" i="5"/>
  <c r="MBO11" i="5"/>
  <c r="MBN11" i="5"/>
  <c r="MBL11" i="5"/>
  <c r="MBK11" i="5"/>
  <c r="MBJ11" i="5"/>
  <c r="MBH11" i="5"/>
  <c r="MBG11" i="5"/>
  <c r="MBF11" i="5"/>
  <c r="MBD11" i="5"/>
  <c r="MBC11" i="5"/>
  <c r="MBB11" i="5"/>
  <c r="MAZ11" i="5"/>
  <c r="MAY11" i="5"/>
  <c r="MAX11" i="5"/>
  <c r="MAV11" i="5"/>
  <c r="MAU11" i="5"/>
  <c r="MAT11" i="5"/>
  <c r="MAR11" i="5"/>
  <c r="MAQ11" i="5"/>
  <c r="MAP11" i="5"/>
  <c r="MAN11" i="5"/>
  <c r="MAM11" i="5"/>
  <c r="MAL11" i="5"/>
  <c r="MAJ11" i="5"/>
  <c r="MAI11" i="5"/>
  <c r="MAH11" i="5"/>
  <c r="MAF11" i="5"/>
  <c r="MAE11" i="5"/>
  <c r="MAD11" i="5"/>
  <c r="MAB11" i="5"/>
  <c r="MAA11" i="5"/>
  <c r="LZZ11" i="5"/>
  <c r="LZX11" i="5"/>
  <c r="LZW11" i="5"/>
  <c r="LZV11" i="5"/>
  <c r="LZT11" i="5"/>
  <c r="LZS11" i="5"/>
  <c r="LZR11" i="5"/>
  <c r="LZP11" i="5"/>
  <c r="LZO11" i="5"/>
  <c r="LZN11" i="5"/>
  <c r="LZL11" i="5"/>
  <c r="LZK11" i="5"/>
  <c r="LZJ11" i="5"/>
  <c r="LZH11" i="5"/>
  <c r="LZG11" i="5"/>
  <c r="LZF11" i="5"/>
  <c r="LZD11" i="5"/>
  <c r="LZC11" i="5"/>
  <c r="LZB11" i="5"/>
  <c r="LYZ11" i="5"/>
  <c r="LYY11" i="5"/>
  <c r="LYX11" i="5"/>
  <c r="LYV11" i="5"/>
  <c r="LYU11" i="5"/>
  <c r="LYT11" i="5"/>
  <c r="LYR11" i="5"/>
  <c r="LYQ11" i="5"/>
  <c r="LYP11" i="5"/>
  <c r="LYN11" i="5"/>
  <c r="LYM11" i="5"/>
  <c r="LYL11" i="5"/>
  <c r="LYJ11" i="5"/>
  <c r="LYI11" i="5"/>
  <c r="LYH11" i="5"/>
  <c r="LYF11" i="5"/>
  <c r="LYE11" i="5"/>
  <c r="LYD11" i="5"/>
  <c r="LYB11" i="5"/>
  <c r="LYA11" i="5"/>
  <c r="LXZ11" i="5"/>
  <c r="LXX11" i="5"/>
  <c r="LXW11" i="5"/>
  <c r="LXV11" i="5"/>
  <c r="LXT11" i="5"/>
  <c r="LXS11" i="5"/>
  <c r="LXR11" i="5"/>
  <c r="LXP11" i="5"/>
  <c r="LXO11" i="5"/>
  <c r="LXN11" i="5"/>
  <c r="LXL11" i="5"/>
  <c r="LXK11" i="5"/>
  <c r="LXJ11" i="5"/>
  <c r="LXH11" i="5"/>
  <c r="LXG11" i="5"/>
  <c r="LXF11" i="5"/>
  <c r="LXD11" i="5"/>
  <c r="LXC11" i="5"/>
  <c r="LXB11" i="5"/>
  <c r="LWZ11" i="5"/>
  <c r="LWY11" i="5"/>
  <c r="LWX11" i="5"/>
  <c r="LWV11" i="5"/>
  <c r="LWU11" i="5"/>
  <c r="LWT11" i="5"/>
  <c r="LWR11" i="5"/>
  <c r="LWQ11" i="5"/>
  <c r="LWP11" i="5"/>
  <c r="LWN11" i="5"/>
  <c r="LWM11" i="5"/>
  <c r="LWL11" i="5"/>
  <c r="LWJ11" i="5"/>
  <c r="LWI11" i="5"/>
  <c r="LWH11" i="5"/>
  <c r="LWF11" i="5"/>
  <c r="LWE11" i="5"/>
  <c r="LWD11" i="5"/>
  <c r="LWB11" i="5"/>
  <c r="LWA11" i="5"/>
  <c r="LVZ11" i="5"/>
  <c r="LVX11" i="5"/>
  <c r="LVW11" i="5"/>
  <c r="LVV11" i="5"/>
  <c r="LVT11" i="5"/>
  <c r="LVS11" i="5"/>
  <c r="LVR11" i="5"/>
  <c r="LVP11" i="5"/>
  <c r="LVO11" i="5"/>
  <c r="LVN11" i="5"/>
  <c r="LVL11" i="5"/>
  <c r="LVK11" i="5"/>
  <c r="LVJ11" i="5"/>
  <c r="LVH11" i="5"/>
  <c r="LVG11" i="5"/>
  <c r="LVF11" i="5"/>
  <c r="LVD11" i="5"/>
  <c r="LVC11" i="5"/>
  <c r="LVB11" i="5"/>
  <c r="LUZ11" i="5"/>
  <c r="LUY11" i="5"/>
  <c r="LUX11" i="5"/>
  <c r="LUV11" i="5"/>
  <c r="LUU11" i="5"/>
  <c r="LUT11" i="5"/>
  <c r="LUR11" i="5"/>
  <c r="LUQ11" i="5"/>
  <c r="LUP11" i="5"/>
  <c r="LUN11" i="5"/>
  <c r="LUM11" i="5"/>
  <c r="LUL11" i="5"/>
  <c r="LUJ11" i="5"/>
  <c r="LUI11" i="5"/>
  <c r="LUH11" i="5"/>
  <c r="LUF11" i="5"/>
  <c r="LUE11" i="5"/>
  <c r="LUD11" i="5"/>
  <c r="LUB11" i="5"/>
  <c r="LUA11" i="5"/>
  <c r="LTZ11" i="5"/>
  <c r="LTX11" i="5"/>
  <c r="LTW11" i="5"/>
  <c r="LTV11" i="5"/>
  <c r="LTT11" i="5"/>
  <c r="LTS11" i="5"/>
  <c r="LTR11" i="5"/>
  <c r="LTP11" i="5"/>
  <c r="LTO11" i="5"/>
  <c r="LTN11" i="5"/>
  <c r="LTL11" i="5"/>
  <c r="LTK11" i="5"/>
  <c r="LTJ11" i="5"/>
  <c r="LTH11" i="5"/>
  <c r="LTG11" i="5"/>
  <c r="LTF11" i="5"/>
  <c r="LTD11" i="5"/>
  <c r="LTC11" i="5"/>
  <c r="LTB11" i="5"/>
  <c r="LSZ11" i="5"/>
  <c r="LSY11" i="5"/>
  <c r="LSX11" i="5"/>
  <c r="LSV11" i="5"/>
  <c r="LSU11" i="5"/>
  <c r="LST11" i="5"/>
  <c r="LSR11" i="5"/>
  <c r="LSQ11" i="5"/>
  <c r="LSP11" i="5"/>
  <c r="LSN11" i="5"/>
  <c r="LSM11" i="5"/>
  <c r="LSL11" i="5"/>
  <c r="LSJ11" i="5"/>
  <c r="LSI11" i="5"/>
  <c r="LSH11" i="5"/>
  <c r="LSF11" i="5"/>
  <c r="LSE11" i="5"/>
  <c r="LSD11" i="5"/>
  <c r="LSB11" i="5"/>
  <c r="LSA11" i="5"/>
  <c r="LRZ11" i="5"/>
  <c r="LRX11" i="5"/>
  <c r="LRW11" i="5"/>
  <c r="LRV11" i="5"/>
  <c r="LRT11" i="5"/>
  <c r="LRS11" i="5"/>
  <c r="LRR11" i="5"/>
  <c r="LRP11" i="5"/>
  <c r="LRO11" i="5"/>
  <c r="LRN11" i="5"/>
  <c r="LRL11" i="5"/>
  <c r="LRK11" i="5"/>
  <c r="LRJ11" i="5"/>
  <c r="LRH11" i="5"/>
  <c r="LRG11" i="5"/>
  <c r="LRF11" i="5"/>
  <c r="LRD11" i="5"/>
  <c r="LRC11" i="5"/>
  <c r="LRB11" i="5"/>
  <c r="LQZ11" i="5"/>
  <c r="LQY11" i="5"/>
  <c r="LQX11" i="5"/>
  <c r="LQV11" i="5"/>
  <c r="LQU11" i="5"/>
  <c r="LQT11" i="5"/>
  <c r="LQR11" i="5"/>
  <c r="LQQ11" i="5"/>
  <c r="LQP11" i="5"/>
  <c r="LQN11" i="5"/>
  <c r="LQM11" i="5"/>
  <c r="LQL11" i="5"/>
  <c r="LQJ11" i="5"/>
  <c r="LQI11" i="5"/>
  <c r="LQH11" i="5"/>
  <c r="LQF11" i="5"/>
  <c r="LQE11" i="5"/>
  <c r="LQD11" i="5"/>
  <c r="LQB11" i="5"/>
  <c r="LQA11" i="5"/>
  <c r="LPZ11" i="5"/>
  <c r="LPX11" i="5"/>
  <c r="LPW11" i="5"/>
  <c r="LPV11" i="5"/>
  <c r="LPT11" i="5"/>
  <c r="LPS11" i="5"/>
  <c r="LPR11" i="5"/>
  <c r="LPP11" i="5"/>
  <c r="LPO11" i="5"/>
  <c r="LPN11" i="5"/>
  <c r="LPL11" i="5"/>
  <c r="LPK11" i="5"/>
  <c r="LPJ11" i="5"/>
  <c r="LPH11" i="5"/>
  <c r="LPG11" i="5"/>
  <c r="LPF11" i="5"/>
  <c r="LPD11" i="5"/>
  <c r="LPC11" i="5"/>
  <c r="LPB11" i="5"/>
  <c r="LOZ11" i="5"/>
  <c r="LOY11" i="5"/>
  <c r="LOX11" i="5"/>
  <c r="LOV11" i="5"/>
  <c r="LOU11" i="5"/>
  <c r="LOT11" i="5"/>
  <c r="LOR11" i="5"/>
  <c r="LOQ11" i="5"/>
  <c r="LOP11" i="5"/>
  <c r="LON11" i="5"/>
  <c r="LOM11" i="5"/>
  <c r="LOL11" i="5"/>
  <c r="LOJ11" i="5"/>
  <c r="LOI11" i="5"/>
  <c r="LOH11" i="5"/>
  <c r="LOF11" i="5"/>
  <c r="LOE11" i="5"/>
  <c r="LOD11" i="5"/>
  <c r="LOB11" i="5"/>
  <c r="LOA11" i="5"/>
  <c r="LNZ11" i="5"/>
  <c r="LNX11" i="5"/>
  <c r="LNW11" i="5"/>
  <c r="LNV11" i="5"/>
  <c r="LNT11" i="5"/>
  <c r="LNS11" i="5"/>
  <c r="LNR11" i="5"/>
  <c r="LNP11" i="5"/>
  <c r="LNO11" i="5"/>
  <c r="LNN11" i="5"/>
  <c r="LNL11" i="5"/>
  <c r="LNK11" i="5"/>
  <c r="LNJ11" i="5"/>
  <c r="LNH11" i="5"/>
  <c r="LNG11" i="5"/>
  <c r="LNF11" i="5"/>
  <c r="LND11" i="5"/>
  <c r="LNC11" i="5"/>
  <c r="LNB11" i="5"/>
  <c r="LMZ11" i="5"/>
  <c r="LMY11" i="5"/>
  <c r="LMX11" i="5"/>
  <c r="LMV11" i="5"/>
  <c r="LMU11" i="5"/>
  <c r="LMT11" i="5"/>
  <c r="LMR11" i="5"/>
  <c r="LMQ11" i="5"/>
  <c r="LMP11" i="5"/>
  <c r="LMN11" i="5"/>
  <c r="LMM11" i="5"/>
  <c r="LML11" i="5"/>
  <c r="LMJ11" i="5"/>
  <c r="LMI11" i="5"/>
  <c r="LMH11" i="5"/>
  <c r="LMF11" i="5"/>
  <c r="LME11" i="5"/>
  <c r="LMD11" i="5"/>
  <c r="LMB11" i="5"/>
  <c r="LMA11" i="5"/>
  <c r="LLZ11" i="5"/>
  <c r="LLX11" i="5"/>
  <c r="LLW11" i="5"/>
  <c r="LLV11" i="5"/>
  <c r="LLT11" i="5"/>
  <c r="LLS11" i="5"/>
  <c r="LLR11" i="5"/>
  <c r="LLP11" i="5"/>
  <c r="LLO11" i="5"/>
  <c r="LLN11" i="5"/>
  <c r="LLL11" i="5"/>
  <c r="LLK11" i="5"/>
  <c r="LLJ11" i="5"/>
  <c r="LLH11" i="5"/>
  <c r="LLG11" i="5"/>
  <c r="LLF11" i="5"/>
  <c r="LLD11" i="5"/>
  <c r="LLC11" i="5"/>
  <c r="LLB11" i="5"/>
  <c r="LKZ11" i="5"/>
  <c r="LKY11" i="5"/>
  <c r="LKX11" i="5"/>
  <c r="LKV11" i="5"/>
  <c r="LKU11" i="5"/>
  <c r="LKT11" i="5"/>
  <c r="LKR11" i="5"/>
  <c r="LKQ11" i="5"/>
  <c r="LKP11" i="5"/>
  <c r="LKN11" i="5"/>
  <c r="LKM11" i="5"/>
  <c r="LKL11" i="5"/>
  <c r="LKJ11" i="5"/>
  <c r="LKI11" i="5"/>
  <c r="LKH11" i="5"/>
  <c r="LKF11" i="5"/>
  <c r="LKE11" i="5"/>
  <c r="LKD11" i="5"/>
  <c r="LKB11" i="5"/>
  <c r="LKA11" i="5"/>
  <c r="LJZ11" i="5"/>
  <c r="LJX11" i="5"/>
  <c r="LJW11" i="5"/>
  <c r="LJV11" i="5"/>
  <c r="LJT11" i="5"/>
  <c r="LJS11" i="5"/>
  <c r="LJR11" i="5"/>
  <c r="LJP11" i="5"/>
  <c r="LJO11" i="5"/>
  <c r="LJN11" i="5"/>
  <c r="LJL11" i="5"/>
  <c r="LJK11" i="5"/>
  <c r="LJJ11" i="5"/>
  <c r="LJH11" i="5"/>
  <c r="LJG11" i="5"/>
  <c r="LJF11" i="5"/>
  <c r="LJD11" i="5"/>
  <c r="LJC11" i="5"/>
  <c r="LJB11" i="5"/>
  <c r="LIZ11" i="5"/>
  <c r="LIY11" i="5"/>
  <c r="LIX11" i="5"/>
  <c r="LIV11" i="5"/>
  <c r="LIU11" i="5"/>
  <c r="LIT11" i="5"/>
  <c r="LIR11" i="5"/>
  <c r="LIQ11" i="5"/>
  <c r="LIP11" i="5"/>
  <c r="LIN11" i="5"/>
  <c r="LIM11" i="5"/>
  <c r="LIL11" i="5"/>
  <c r="LIJ11" i="5"/>
  <c r="LII11" i="5"/>
  <c r="LIH11" i="5"/>
  <c r="LIF11" i="5"/>
  <c r="LIE11" i="5"/>
  <c r="LID11" i="5"/>
  <c r="LIB11" i="5"/>
  <c r="LIA11" i="5"/>
  <c r="LHZ11" i="5"/>
  <c r="LHX11" i="5"/>
  <c r="LHW11" i="5"/>
  <c r="LHV11" i="5"/>
  <c r="LHT11" i="5"/>
  <c r="LHS11" i="5"/>
  <c r="LHR11" i="5"/>
  <c r="LHP11" i="5"/>
  <c r="LHO11" i="5"/>
  <c r="LHN11" i="5"/>
  <c r="LHL11" i="5"/>
  <c r="LHK11" i="5"/>
  <c r="LHJ11" i="5"/>
  <c r="LHH11" i="5"/>
  <c r="LHG11" i="5"/>
  <c r="LHF11" i="5"/>
  <c r="LHD11" i="5"/>
  <c r="LHC11" i="5"/>
  <c r="LHB11" i="5"/>
  <c r="LGZ11" i="5"/>
  <c r="LGY11" i="5"/>
  <c r="LGX11" i="5"/>
  <c r="LGV11" i="5"/>
  <c r="LGU11" i="5"/>
  <c r="LGT11" i="5"/>
  <c r="LGR11" i="5"/>
  <c r="LGQ11" i="5"/>
  <c r="LGP11" i="5"/>
  <c r="LGN11" i="5"/>
  <c r="LGM11" i="5"/>
  <c r="LGL11" i="5"/>
  <c r="LGJ11" i="5"/>
  <c r="LGI11" i="5"/>
  <c r="LGH11" i="5"/>
  <c r="LGF11" i="5"/>
  <c r="LGE11" i="5"/>
  <c r="LGD11" i="5"/>
  <c r="LGB11" i="5"/>
  <c r="LGA11" i="5"/>
  <c r="LFZ11" i="5"/>
  <c r="LFX11" i="5"/>
  <c r="LFW11" i="5"/>
  <c r="LFV11" i="5"/>
  <c r="LFT11" i="5"/>
  <c r="LFS11" i="5"/>
  <c r="LFR11" i="5"/>
  <c r="LFP11" i="5"/>
  <c r="LFO11" i="5"/>
  <c r="LFN11" i="5"/>
  <c r="LFL11" i="5"/>
  <c r="LFK11" i="5"/>
  <c r="LFJ11" i="5"/>
  <c r="LFH11" i="5"/>
  <c r="LFG11" i="5"/>
  <c r="LFF11" i="5"/>
  <c r="LFD11" i="5"/>
  <c r="LFC11" i="5"/>
  <c r="LFB11" i="5"/>
  <c r="LEZ11" i="5"/>
  <c r="LEY11" i="5"/>
  <c r="LEX11" i="5"/>
  <c r="LEV11" i="5"/>
  <c r="LEU11" i="5"/>
  <c r="LET11" i="5"/>
  <c r="LER11" i="5"/>
  <c r="LEQ11" i="5"/>
  <c r="LEP11" i="5"/>
  <c r="LEN11" i="5"/>
  <c r="LEM11" i="5"/>
  <c r="LEL11" i="5"/>
  <c r="LEJ11" i="5"/>
  <c r="LEI11" i="5"/>
  <c r="LEH11" i="5"/>
  <c r="LEF11" i="5"/>
  <c r="LEE11" i="5"/>
  <c r="LED11" i="5"/>
  <c r="LEB11" i="5"/>
  <c r="LEA11" i="5"/>
  <c r="LDZ11" i="5"/>
  <c r="LDX11" i="5"/>
  <c r="LDW11" i="5"/>
  <c r="LDV11" i="5"/>
  <c r="LDT11" i="5"/>
  <c r="LDS11" i="5"/>
  <c r="LDR11" i="5"/>
  <c r="LDP11" i="5"/>
  <c r="LDO11" i="5"/>
  <c r="LDN11" i="5"/>
  <c r="LDL11" i="5"/>
  <c r="LDK11" i="5"/>
  <c r="LDJ11" i="5"/>
  <c r="LDH11" i="5"/>
  <c r="LDG11" i="5"/>
  <c r="LDF11" i="5"/>
  <c r="LDD11" i="5"/>
  <c r="LDC11" i="5"/>
  <c r="LDB11" i="5"/>
  <c r="LCZ11" i="5"/>
  <c r="LCY11" i="5"/>
  <c r="LCX11" i="5"/>
  <c r="LCV11" i="5"/>
  <c r="LCU11" i="5"/>
  <c r="LCT11" i="5"/>
  <c r="LCR11" i="5"/>
  <c r="LCQ11" i="5"/>
  <c r="LCP11" i="5"/>
  <c r="LCN11" i="5"/>
  <c r="LCM11" i="5"/>
  <c r="LCL11" i="5"/>
  <c r="LCJ11" i="5"/>
  <c r="LCI11" i="5"/>
  <c r="LCH11" i="5"/>
  <c r="LCF11" i="5"/>
  <c r="LCE11" i="5"/>
  <c r="LCD11" i="5"/>
  <c r="LCB11" i="5"/>
  <c r="LCA11" i="5"/>
  <c r="LBZ11" i="5"/>
  <c r="LBX11" i="5"/>
  <c r="LBW11" i="5"/>
  <c r="LBV11" i="5"/>
  <c r="LBT11" i="5"/>
  <c r="LBS11" i="5"/>
  <c r="LBR11" i="5"/>
  <c r="LBP11" i="5"/>
  <c r="LBO11" i="5"/>
  <c r="LBN11" i="5"/>
  <c r="LBL11" i="5"/>
  <c r="LBK11" i="5"/>
  <c r="LBJ11" i="5"/>
  <c r="LBH11" i="5"/>
  <c r="LBG11" i="5"/>
  <c r="LBF11" i="5"/>
  <c r="LBD11" i="5"/>
  <c r="LBC11" i="5"/>
  <c r="LBB11" i="5"/>
  <c r="LAZ11" i="5"/>
  <c r="LAY11" i="5"/>
  <c r="LAX11" i="5"/>
  <c r="LAV11" i="5"/>
  <c r="LAU11" i="5"/>
  <c r="LAT11" i="5"/>
  <c r="LAR11" i="5"/>
  <c r="LAQ11" i="5"/>
  <c r="LAP11" i="5"/>
  <c r="LAN11" i="5"/>
  <c r="LAM11" i="5"/>
  <c r="LAL11" i="5"/>
  <c r="LAJ11" i="5"/>
  <c r="LAI11" i="5"/>
  <c r="LAH11" i="5"/>
  <c r="LAF11" i="5"/>
  <c r="LAE11" i="5"/>
  <c r="LAD11" i="5"/>
  <c r="LAB11" i="5"/>
  <c r="LAA11" i="5"/>
  <c r="KZZ11" i="5"/>
  <c r="KZX11" i="5"/>
  <c r="KZW11" i="5"/>
  <c r="KZV11" i="5"/>
  <c r="KZT11" i="5"/>
  <c r="KZS11" i="5"/>
  <c r="KZR11" i="5"/>
  <c r="KZP11" i="5"/>
  <c r="KZO11" i="5"/>
  <c r="KZN11" i="5"/>
  <c r="KZL11" i="5"/>
  <c r="KZK11" i="5"/>
  <c r="KZJ11" i="5"/>
  <c r="KZH11" i="5"/>
  <c r="KZG11" i="5"/>
  <c r="KZF11" i="5"/>
  <c r="KZD11" i="5"/>
  <c r="KZC11" i="5"/>
  <c r="KZB11" i="5"/>
  <c r="KYZ11" i="5"/>
  <c r="KYY11" i="5"/>
  <c r="KYX11" i="5"/>
  <c r="KYV11" i="5"/>
  <c r="KYU11" i="5"/>
  <c r="KYT11" i="5"/>
  <c r="KYR11" i="5"/>
  <c r="KYQ11" i="5"/>
  <c r="KYP11" i="5"/>
  <c r="KYN11" i="5"/>
  <c r="KYM11" i="5"/>
  <c r="KYL11" i="5"/>
  <c r="KYJ11" i="5"/>
  <c r="KYI11" i="5"/>
  <c r="KYH11" i="5"/>
  <c r="KYF11" i="5"/>
  <c r="KYE11" i="5"/>
  <c r="KYD11" i="5"/>
  <c r="KYB11" i="5"/>
  <c r="KYA11" i="5"/>
  <c r="KXZ11" i="5"/>
  <c r="KXX11" i="5"/>
  <c r="KXW11" i="5"/>
  <c r="KXV11" i="5"/>
  <c r="KXT11" i="5"/>
  <c r="KXS11" i="5"/>
  <c r="KXR11" i="5"/>
  <c r="KXP11" i="5"/>
  <c r="KXO11" i="5"/>
  <c r="KXN11" i="5"/>
  <c r="KXL11" i="5"/>
  <c r="KXK11" i="5"/>
  <c r="KXJ11" i="5"/>
  <c r="KXH11" i="5"/>
  <c r="KXG11" i="5"/>
  <c r="KXF11" i="5"/>
  <c r="KXD11" i="5"/>
  <c r="KXC11" i="5"/>
  <c r="KXB11" i="5"/>
  <c r="KWZ11" i="5"/>
  <c r="KWY11" i="5"/>
  <c r="KWX11" i="5"/>
  <c r="KWV11" i="5"/>
  <c r="KWU11" i="5"/>
  <c r="KWT11" i="5"/>
  <c r="KWR11" i="5"/>
  <c r="KWQ11" i="5"/>
  <c r="KWP11" i="5"/>
  <c r="KWN11" i="5"/>
  <c r="KWM11" i="5"/>
  <c r="KWL11" i="5"/>
  <c r="KWJ11" i="5"/>
  <c r="KWI11" i="5"/>
  <c r="KWH11" i="5"/>
  <c r="KWF11" i="5"/>
  <c r="KWE11" i="5"/>
  <c r="KWD11" i="5"/>
  <c r="KWB11" i="5"/>
  <c r="KWA11" i="5"/>
  <c r="KVZ11" i="5"/>
  <c r="KVX11" i="5"/>
  <c r="KVW11" i="5"/>
  <c r="KVV11" i="5"/>
  <c r="KVT11" i="5"/>
  <c r="KVS11" i="5"/>
  <c r="KVR11" i="5"/>
  <c r="KVP11" i="5"/>
  <c r="KVO11" i="5"/>
  <c r="KVN11" i="5"/>
  <c r="KVL11" i="5"/>
  <c r="KVK11" i="5"/>
  <c r="KVJ11" i="5"/>
  <c r="KVH11" i="5"/>
  <c r="KVG11" i="5"/>
  <c r="KVF11" i="5"/>
  <c r="KVD11" i="5"/>
  <c r="KVC11" i="5"/>
  <c r="KVB11" i="5"/>
  <c r="KUZ11" i="5"/>
  <c r="KUY11" i="5"/>
  <c r="KUX11" i="5"/>
  <c r="KUV11" i="5"/>
  <c r="KUU11" i="5"/>
  <c r="KUT11" i="5"/>
  <c r="KUR11" i="5"/>
  <c r="KUQ11" i="5"/>
  <c r="KUP11" i="5"/>
  <c r="KUN11" i="5"/>
  <c r="KUM11" i="5"/>
  <c r="KUL11" i="5"/>
  <c r="KUJ11" i="5"/>
  <c r="KUI11" i="5"/>
  <c r="KUH11" i="5"/>
  <c r="KUF11" i="5"/>
  <c r="KUE11" i="5"/>
  <c r="KUD11" i="5"/>
  <c r="KUB11" i="5"/>
  <c r="KUA11" i="5"/>
  <c r="KTZ11" i="5"/>
  <c r="KTX11" i="5"/>
  <c r="KTW11" i="5"/>
  <c r="KTV11" i="5"/>
  <c r="KTT11" i="5"/>
  <c r="KTS11" i="5"/>
  <c r="KTR11" i="5"/>
  <c r="KTP11" i="5"/>
  <c r="KTO11" i="5"/>
  <c r="KTN11" i="5"/>
  <c r="KTL11" i="5"/>
  <c r="KTK11" i="5"/>
  <c r="KTJ11" i="5"/>
  <c r="KTH11" i="5"/>
  <c r="KTG11" i="5"/>
  <c r="KTF11" i="5"/>
  <c r="KTD11" i="5"/>
  <c r="KTC11" i="5"/>
  <c r="KTB11" i="5"/>
  <c r="KSZ11" i="5"/>
  <c r="KSY11" i="5"/>
  <c r="KSX11" i="5"/>
  <c r="KSV11" i="5"/>
  <c r="KSU11" i="5"/>
  <c r="KST11" i="5"/>
  <c r="KSR11" i="5"/>
  <c r="KSQ11" i="5"/>
  <c r="KSP11" i="5"/>
  <c r="KSN11" i="5"/>
  <c r="KSM11" i="5"/>
  <c r="KSL11" i="5"/>
  <c r="KSJ11" i="5"/>
  <c r="KSI11" i="5"/>
  <c r="KSH11" i="5"/>
  <c r="KSF11" i="5"/>
  <c r="KSE11" i="5"/>
  <c r="KSD11" i="5"/>
  <c r="KSB11" i="5"/>
  <c r="KSA11" i="5"/>
  <c r="KRZ11" i="5"/>
  <c r="KRX11" i="5"/>
  <c r="KRW11" i="5"/>
  <c r="KRV11" i="5"/>
  <c r="KRT11" i="5"/>
  <c r="KRS11" i="5"/>
  <c r="KRR11" i="5"/>
  <c r="KRP11" i="5"/>
  <c r="KRO11" i="5"/>
  <c r="KRN11" i="5"/>
  <c r="KRL11" i="5"/>
  <c r="KRK11" i="5"/>
  <c r="KRJ11" i="5"/>
  <c r="KRH11" i="5"/>
  <c r="KRG11" i="5"/>
  <c r="KRF11" i="5"/>
  <c r="KRD11" i="5"/>
  <c r="KRC11" i="5"/>
  <c r="KRB11" i="5"/>
  <c r="KQZ11" i="5"/>
  <c r="KQY11" i="5"/>
  <c r="KQX11" i="5"/>
  <c r="KQV11" i="5"/>
  <c r="KQU11" i="5"/>
  <c r="KQT11" i="5"/>
  <c r="KQR11" i="5"/>
  <c r="KQQ11" i="5"/>
  <c r="KQP11" i="5"/>
  <c r="KQN11" i="5"/>
  <c r="KQM11" i="5"/>
  <c r="KQL11" i="5"/>
  <c r="KQJ11" i="5"/>
  <c r="KQI11" i="5"/>
  <c r="KQH11" i="5"/>
  <c r="KQF11" i="5"/>
  <c r="KQE11" i="5"/>
  <c r="KQD11" i="5"/>
  <c r="KQB11" i="5"/>
  <c r="KQA11" i="5"/>
  <c r="KPZ11" i="5"/>
  <c r="KPX11" i="5"/>
  <c r="KPW11" i="5"/>
  <c r="KPV11" i="5"/>
  <c r="KPT11" i="5"/>
  <c r="KPS11" i="5"/>
  <c r="KPR11" i="5"/>
  <c r="KPP11" i="5"/>
  <c r="KPO11" i="5"/>
  <c r="KPN11" i="5"/>
  <c r="KPL11" i="5"/>
  <c r="KPK11" i="5"/>
  <c r="KPJ11" i="5"/>
  <c r="KPH11" i="5"/>
  <c r="KPG11" i="5"/>
  <c r="KPF11" i="5"/>
  <c r="KPD11" i="5"/>
  <c r="KPC11" i="5"/>
  <c r="KPB11" i="5"/>
  <c r="KOZ11" i="5"/>
  <c r="KOY11" i="5"/>
  <c r="KOX11" i="5"/>
  <c r="KOV11" i="5"/>
  <c r="KOU11" i="5"/>
  <c r="KOT11" i="5"/>
  <c r="KOR11" i="5"/>
  <c r="KOQ11" i="5"/>
  <c r="KOP11" i="5"/>
  <c r="KON11" i="5"/>
  <c r="KOM11" i="5"/>
  <c r="KOL11" i="5"/>
  <c r="KOJ11" i="5"/>
  <c r="KOI11" i="5"/>
  <c r="KOH11" i="5"/>
  <c r="KOF11" i="5"/>
  <c r="KOE11" i="5"/>
  <c r="KOD11" i="5"/>
  <c r="KOB11" i="5"/>
  <c r="KOA11" i="5"/>
  <c r="KNZ11" i="5"/>
  <c r="KNX11" i="5"/>
  <c r="KNW11" i="5"/>
  <c r="KNV11" i="5"/>
  <c r="KNT11" i="5"/>
  <c r="KNS11" i="5"/>
  <c r="KNR11" i="5"/>
  <c r="KNP11" i="5"/>
  <c r="KNO11" i="5"/>
  <c r="KNN11" i="5"/>
  <c r="KNL11" i="5"/>
  <c r="KNK11" i="5"/>
  <c r="KNJ11" i="5"/>
  <c r="KNH11" i="5"/>
  <c r="KNG11" i="5"/>
  <c r="KNF11" i="5"/>
  <c r="KND11" i="5"/>
  <c r="KNC11" i="5"/>
  <c r="KNB11" i="5"/>
  <c r="KMZ11" i="5"/>
  <c r="KMY11" i="5"/>
  <c r="KMX11" i="5"/>
  <c r="KMV11" i="5"/>
  <c r="KMU11" i="5"/>
  <c r="KMT11" i="5"/>
  <c r="KMR11" i="5"/>
  <c r="KMQ11" i="5"/>
  <c r="KMP11" i="5"/>
  <c r="KMN11" i="5"/>
  <c r="KMM11" i="5"/>
  <c r="KML11" i="5"/>
  <c r="KMJ11" i="5"/>
  <c r="KMI11" i="5"/>
  <c r="KMH11" i="5"/>
  <c r="KMF11" i="5"/>
  <c r="KME11" i="5"/>
  <c r="KMD11" i="5"/>
  <c r="KMB11" i="5"/>
  <c r="KMA11" i="5"/>
  <c r="KLZ11" i="5"/>
  <c r="KLX11" i="5"/>
  <c r="KLW11" i="5"/>
  <c r="KLV11" i="5"/>
  <c r="KLT11" i="5"/>
  <c r="KLS11" i="5"/>
  <c r="KLR11" i="5"/>
  <c r="KLP11" i="5"/>
  <c r="KLO11" i="5"/>
  <c r="KLN11" i="5"/>
  <c r="KLL11" i="5"/>
  <c r="KLK11" i="5"/>
  <c r="KLJ11" i="5"/>
  <c r="KLH11" i="5"/>
  <c r="KLG11" i="5"/>
  <c r="KLF11" i="5"/>
  <c r="KLD11" i="5"/>
  <c r="KLC11" i="5"/>
  <c r="KLB11" i="5"/>
  <c r="KKZ11" i="5"/>
  <c r="KKY11" i="5"/>
  <c r="KKX11" i="5"/>
  <c r="KKV11" i="5"/>
  <c r="KKU11" i="5"/>
  <c r="KKT11" i="5"/>
  <c r="KKR11" i="5"/>
  <c r="KKQ11" i="5"/>
  <c r="KKP11" i="5"/>
  <c r="KKN11" i="5"/>
  <c r="KKM11" i="5"/>
  <c r="KKL11" i="5"/>
  <c r="KKJ11" i="5"/>
  <c r="KKI11" i="5"/>
  <c r="KKH11" i="5"/>
  <c r="KKF11" i="5"/>
  <c r="KKE11" i="5"/>
  <c r="KKD11" i="5"/>
  <c r="KKB11" i="5"/>
  <c r="KKA11" i="5"/>
  <c r="KJZ11" i="5"/>
  <c r="KJX11" i="5"/>
  <c r="KJW11" i="5"/>
  <c r="KJV11" i="5"/>
  <c r="KJT11" i="5"/>
  <c r="KJS11" i="5"/>
  <c r="KJR11" i="5"/>
  <c r="KJP11" i="5"/>
  <c r="KJO11" i="5"/>
  <c r="KJN11" i="5"/>
  <c r="KJL11" i="5"/>
  <c r="KJK11" i="5"/>
  <c r="KJJ11" i="5"/>
  <c r="KJH11" i="5"/>
  <c r="KJG11" i="5"/>
  <c r="KJF11" i="5"/>
  <c r="KJD11" i="5"/>
  <c r="KJC11" i="5"/>
  <c r="KJB11" i="5"/>
  <c r="KIZ11" i="5"/>
  <c r="KIY11" i="5"/>
  <c r="KIX11" i="5"/>
  <c r="KIV11" i="5"/>
  <c r="KIU11" i="5"/>
  <c r="KIT11" i="5"/>
  <c r="KIR11" i="5"/>
  <c r="KIQ11" i="5"/>
  <c r="KIP11" i="5"/>
  <c r="KIN11" i="5"/>
  <c r="KIM11" i="5"/>
  <c r="KIL11" i="5"/>
  <c r="KIJ11" i="5"/>
  <c r="KII11" i="5"/>
  <c r="KIH11" i="5"/>
  <c r="KIF11" i="5"/>
  <c r="KIE11" i="5"/>
  <c r="KID11" i="5"/>
  <c r="KIB11" i="5"/>
  <c r="KIA11" i="5"/>
  <c r="KHZ11" i="5"/>
  <c r="KHX11" i="5"/>
  <c r="KHW11" i="5"/>
  <c r="KHV11" i="5"/>
  <c r="KHT11" i="5"/>
  <c r="KHS11" i="5"/>
  <c r="KHR11" i="5"/>
  <c r="KHP11" i="5"/>
  <c r="KHO11" i="5"/>
  <c r="KHN11" i="5"/>
  <c r="KHL11" i="5"/>
  <c r="KHK11" i="5"/>
  <c r="KHJ11" i="5"/>
  <c r="KHH11" i="5"/>
  <c r="KHG11" i="5"/>
  <c r="KHF11" i="5"/>
  <c r="KHD11" i="5"/>
  <c r="KHC11" i="5"/>
  <c r="KHB11" i="5"/>
  <c r="KGZ11" i="5"/>
  <c r="KGY11" i="5"/>
  <c r="KGX11" i="5"/>
  <c r="KGV11" i="5"/>
  <c r="KGU11" i="5"/>
  <c r="KGT11" i="5"/>
  <c r="KGR11" i="5"/>
  <c r="KGQ11" i="5"/>
  <c r="KGP11" i="5"/>
  <c r="KGN11" i="5"/>
  <c r="KGM11" i="5"/>
  <c r="KGL11" i="5"/>
  <c r="KGJ11" i="5"/>
  <c r="KGI11" i="5"/>
  <c r="KGH11" i="5"/>
  <c r="KGF11" i="5"/>
  <c r="KGE11" i="5"/>
  <c r="KGD11" i="5"/>
  <c r="KGB11" i="5"/>
  <c r="KGA11" i="5"/>
  <c r="KFZ11" i="5"/>
  <c r="KFX11" i="5"/>
  <c r="KFW11" i="5"/>
  <c r="KFV11" i="5"/>
  <c r="KFT11" i="5"/>
  <c r="KFS11" i="5"/>
  <c r="KFR11" i="5"/>
  <c r="KFP11" i="5"/>
  <c r="KFO11" i="5"/>
  <c r="KFN11" i="5"/>
  <c r="KFL11" i="5"/>
  <c r="KFK11" i="5"/>
  <c r="KFJ11" i="5"/>
  <c r="KFH11" i="5"/>
  <c r="KFG11" i="5"/>
  <c r="KFF11" i="5"/>
  <c r="KFD11" i="5"/>
  <c r="KFC11" i="5"/>
  <c r="KFB11" i="5"/>
  <c r="KEZ11" i="5"/>
  <c r="KEY11" i="5"/>
  <c r="KEX11" i="5"/>
  <c r="KEV11" i="5"/>
  <c r="KEU11" i="5"/>
  <c r="KET11" i="5"/>
  <c r="KER11" i="5"/>
  <c r="KEQ11" i="5"/>
  <c r="KEP11" i="5"/>
  <c r="KEN11" i="5"/>
  <c r="KEM11" i="5"/>
  <c r="KEL11" i="5"/>
  <c r="KEJ11" i="5"/>
  <c r="KEI11" i="5"/>
  <c r="KEH11" i="5"/>
  <c r="KEF11" i="5"/>
  <c r="KEE11" i="5"/>
  <c r="KED11" i="5"/>
  <c r="KEB11" i="5"/>
  <c r="KEA11" i="5"/>
  <c r="KDZ11" i="5"/>
  <c r="KDX11" i="5"/>
  <c r="KDW11" i="5"/>
  <c r="KDV11" i="5"/>
  <c r="KDT11" i="5"/>
  <c r="KDS11" i="5"/>
  <c r="KDR11" i="5"/>
  <c r="KDP11" i="5"/>
  <c r="KDO11" i="5"/>
  <c r="KDN11" i="5"/>
  <c r="KDL11" i="5"/>
  <c r="KDK11" i="5"/>
  <c r="KDJ11" i="5"/>
  <c r="KDH11" i="5"/>
  <c r="KDG11" i="5"/>
  <c r="KDF11" i="5"/>
  <c r="KDD11" i="5"/>
  <c r="KDC11" i="5"/>
  <c r="KDB11" i="5"/>
  <c r="KCZ11" i="5"/>
  <c r="KCY11" i="5"/>
  <c r="KCX11" i="5"/>
  <c r="KCV11" i="5"/>
  <c r="KCU11" i="5"/>
  <c r="KCT11" i="5"/>
  <c r="KCR11" i="5"/>
  <c r="KCQ11" i="5"/>
  <c r="KCP11" i="5"/>
  <c r="KCN11" i="5"/>
  <c r="KCM11" i="5"/>
  <c r="KCL11" i="5"/>
  <c r="KCJ11" i="5"/>
  <c r="KCI11" i="5"/>
  <c r="KCH11" i="5"/>
  <c r="KCF11" i="5"/>
  <c r="KCE11" i="5"/>
  <c r="KCD11" i="5"/>
  <c r="KCB11" i="5"/>
  <c r="KCA11" i="5"/>
  <c r="KBZ11" i="5"/>
  <c r="KBX11" i="5"/>
  <c r="KBW11" i="5"/>
  <c r="KBV11" i="5"/>
  <c r="KBT11" i="5"/>
  <c r="KBS11" i="5"/>
  <c r="KBR11" i="5"/>
  <c r="KBP11" i="5"/>
  <c r="KBO11" i="5"/>
  <c r="KBN11" i="5"/>
  <c r="KBL11" i="5"/>
  <c r="KBK11" i="5"/>
  <c r="KBJ11" i="5"/>
  <c r="KBH11" i="5"/>
  <c r="KBG11" i="5"/>
  <c r="KBF11" i="5"/>
  <c r="KBD11" i="5"/>
  <c r="KBC11" i="5"/>
  <c r="KBB11" i="5"/>
  <c r="KAZ11" i="5"/>
  <c r="KAY11" i="5"/>
  <c r="KAX11" i="5"/>
  <c r="KAV11" i="5"/>
  <c r="KAU11" i="5"/>
  <c r="KAT11" i="5"/>
  <c r="KAR11" i="5"/>
  <c r="KAQ11" i="5"/>
  <c r="KAP11" i="5"/>
  <c r="KAN11" i="5"/>
  <c r="KAM11" i="5"/>
  <c r="KAL11" i="5"/>
  <c r="KAJ11" i="5"/>
  <c r="KAI11" i="5"/>
  <c r="KAH11" i="5"/>
  <c r="KAF11" i="5"/>
  <c r="KAE11" i="5"/>
  <c r="KAD11" i="5"/>
  <c r="KAB11" i="5"/>
  <c r="KAA11" i="5"/>
  <c r="JZZ11" i="5"/>
  <c r="JZX11" i="5"/>
  <c r="JZW11" i="5"/>
  <c r="JZV11" i="5"/>
  <c r="JZT11" i="5"/>
  <c r="JZS11" i="5"/>
  <c r="JZR11" i="5"/>
  <c r="JZP11" i="5"/>
  <c r="JZO11" i="5"/>
  <c r="JZN11" i="5"/>
  <c r="JZL11" i="5"/>
  <c r="JZK11" i="5"/>
  <c r="JZJ11" i="5"/>
  <c r="JZH11" i="5"/>
  <c r="JZG11" i="5"/>
  <c r="JZF11" i="5"/>
  <c r="JZD11" i="5"/>
  <c r="JZC11" i="5"/>
  <c r="JZB11" i="5"/>
  <c r="JYZ11" i="5"/>
  <c r="JYY11" i="5"/>
  <c r="JYX11" i="5"/>
  <c r="JYV11" i="5"/>
  <c r="JYU11" i="5"/>
  <c r="JYT11" i="5"/>
  <c r="JYR11" i="5"/>
  <c r="JYQ11" i="5"/>
  <c r="JYP11" i="5"/>
  <c r="JYN11" i="5"/>
  <c r="JYM11" i="5"/>
  <c r="JYL11" i="5"/>
  <c r="JYJ11" i="5"/>
  <c r="JYI11" i="5"/>
  <c r="JYH11" i="5"/>
  <c r="JYF11" i="5"/>
  <c r="JYE11" i="5"/>
  <c r="JYD11" i="5"/>
  <c r="JYB11" i="5"/>
  <c r="JYA11" i="5"/>
  <c r="JXZ11" i="5"/>
  <c r="JXX11" i="5"/>
  <c r="JXW11" i="5"/>
  <c r="JXV11" i="5"/>
  <c r="JXT11" i="5"/>
  <c r="JXS11" i="5"/>
  <c r="JXR11" i="5"/>
  <c r="JXP11" i="5"/>
  <c r="JXO11" i="5"/>
  <c r="JXN11" i="5"/>
  <c r="JXL11" i="5"/>
  <c r="JXK11" i="5"/>
  <c r="JXJ11" i="5"/>
  <c r="JXH11" i="5"/>
  <c r="JXG11" i="5"/>
  <c r="JXF11" i="5"/>
  <c r="JXD11" i="5"/>
  <c r="JXC11" i="5"/>
  <c r="JXB11" i="5"/>
  <c r="JWZ11" i="5"/>
  <c r="JWY11" i="5"/>
  <c r="JWX11" i="5"/>
  <c r="JWV11" i="5"/>
  <c r="JWU11" i="5"/>
  <c r="JWT11" i="5"/>
  <c r="JWR11" i="5"/>
  <c r="JWQ11" i="5"/>
  <c r="JWP11" i="5"/>
  <c r="JWN11" i="5"/>
  <c r="JWM11" i="5"/>
  <c r="JWL11" i="5"/>
  <c r="JWJ11" i="5"/>
  <c r="JWI11" i="5"/>
  <c r="JWH11" i="5"/>
  <c r="JWF11" i="5"/>
  <c r="JWE11" i="5"/>
  <c r="JWD11" i="5"/>
  <c r="JWB11" i="5"/>
  <c r="JWA11" i="5"/>
  <c r="JVZ11" i="5"/>
  <c r="JVX11" i="5"/>
  <c r="JVW11" i="5"/>
  <c r="JVV11" i="5"/>
  <c r="JVT11" i="5"/>
  <c r="JVS11" i="5"/>
  <c r="JVR11" i="5"/>
  <c r="JVP11" i="5"/>
  <c r="JVO11" i="5"/>
  <c r="JVN11" i="5"/>
  <c r="JVL11" i="5"/>
  <c r="JVK11" i="5"/>
  <c r="JVJ11" i="5"/>
  <c r="JVH11" i="5"/>
  <c r="JVG11" i="5"/>
  <c r="JVF11" i="5"/>
  <c r="JVD11" i="5"/>
  <c r="JVC11" i="5"/>
  <c r="JVB11" i="5"/>
  <c r="JUZ11" i="5"/>
  <c r="JUY11" i="5"/>
  <c r="JUX11" i="5"/>
  <c r="JUV11" i="5"/>
  <c r="JUU11" i="5"/>
  <c r="JUT11" i="5"/>
  <c r="JUR11" i="5"/>
  <c r="JUQ11" i="5"/>
  <c r="JUP11" i="5"/>
  <c r="JUN11" i="5"/>
  <c r="JUM11" i="5"/>
  <c r="JUL11" i="5"/>
  <c r="JUJ11" i="5"/>
  <c r="JUI11" i="5"/>
  <c r="JUH11" i="5"/>
  <c r="JUF11" i="5"/>
  <c r="JUE11" i="5"/>
  <c r="JUD11" i="5"/>
  <c r="JUB11" i="5"/>
  <c r="JUA11" i="5"/>
  <c r="JTZ11" i="5"/>
  <c r="JTX11" i="5"/>
  <c r="JTW11" i="5"/>
  <c r="JTV11" i="5"/>
  <c r="JTT11" i="5"/>
  <c r="JTS11" i="5"/>
  <c r="JTR11" i="5"/>
  <c r="JTP11" i="5"/>
  <c r="JTO11" i="5"/>
  <c r="JTN11" i="5"/>
  <c r="JTL11" i="5"/>
  <c r="JTK11" i="5"/>
  <c r="JTJ11" i="5"/>
  <c r="JTH11" i="5"/>
  <c r="JTG11" i="5"/>
  <c r="JTF11" i="5"/>
  <c r="JTD11" i="5"/>
  <c r="JTC11" i="5"/>
  <c r="JTB11" i="5"/>
  <c r="JSZ11" i="5"/>
  <c r="JSY11" i="5"/>
  <c r="JSX11" i="5"/>
  <c r="JSV11" i="5"/>
  <c r="JSU11" i="5"/>
  <c r="JST11" i="5"/>
  <c r="JSR11" i="5"/>
  <c r="JSQ11" i="5"/>
  <c r="JSP11" i="5"/>
  <c r="JSN11" i="5"/>
  <c r="JSM11" i="5"/>
  <c r="JSL11" i="5"/>
  <c r="JSJ11" i="5"/>
  <c r="JSI11" i="5"/>
  <c r="JSH11" i="5"/>
  <c r="JSF11" i="5"/>
  <c r="JSE11" i="5"/>
  <c r="JSD11" i="5"/>
  <c r="JSB11" i="5"/>
  <c r="JSA11" i="5"/>
  <c r="JRZ11" i="5"/>
  <c r="JRX11" i="5"/>
  <c r="JRW11" i="5"/>
  <c r="JRV11" i="5"/>
  <c r="JRT11" i="5"/>
  <c r="JRS11" i="5"/>
  <c r="JRR11" i="5"/>
  <c r="JRP11" i="5"/>
  <c r="JRO11" i="5"/>
  <c r="JRN11" i="5"/>
  <c r="JRL11" i="5"/>
  <c r="JRK11" i="5"/>
  <c r="JRJ11" i="5"/>
  <c r="JRH11" i="5"/>
  <c r="JRG11" i="5"/>
  <c r="JRF11" i="5"/>
  <c r="JRD11" i="5"/>
  <c r="JRC11" i="5"/>
  <c r="JRB11" i="5"/>
  <c r="JQZ11" i="5"/>
  <c r="JQY11" i="5"/>
  <c r="JQX11" i="5"/>
  <c r="JQV11" i="5"/>
  <c r="JQU11" i="5"/>
  <c r="JQT11" i="5"/>
  <c r="JQR11" i="5"/>
  <c r="JQQ11" i="5"/>
  <c r="JQP11" i="5"/>
  <c r="JQN11" i="5"/>
  <c r="JQM11" i="5"/>
  <c r="JQL11" i="5"/>
  <c r="JQJ11" i="5"/>
  <c r="JQI11" i="5"/>
  <c r="JQH11" i="5"/>
  <c r="JQF11" i="5"/>
  <c r="JQE11" i="5"/>
  <c r="JQD11" i="5"/>
  <c r="JQB11" i="5"/>
  <c r="JQA11" i="5"/>
  <c r="JPZ11" i="5"/>
  <c r="JPX11" i="5"/>
  <c r="JPW11" i="5"/>
  <c r="JPV11" i="5"/>
  <c r="JPT11" i="5"/>
  <c r="JPS11" i="5"/>
  <c r="JPR11" i="5"/>
  <c r="JPP11" i="5"/>
  <c r="JPO11" i="5"/>
  <c r="JPN11" i="5"/>
  <c r="JPL11" i="5"/>
  <c r="JPK11" i="5"/>
  <c r="JPJ11" i="5"/>
  <c r="JPH11" i="5"/>
  <c r="JPG11" i="5"/>
  <c r="JPF11" i="5"/>
  <c r="JPD11" i="5"/>
  <c r="JPC11" i="5"/>
  <c r="JPB11" i="5"/>
  <c r="JOZ11" i="5"/>
  <c r="JOY11" i="5"/>
  <c r="JOX11" i="5"/>
  <c r="JOV11" i="5"/>
  <c r="JOU11" i="5"/>
  <c r="JOT11" i="5"/>
  <c r="JOR11" i="5"/>
  <c r="JOQ11" i="5"/>
  <c r="JOP11" i="5"/>
  <c r="JON11" i="5"/>
  <c r="JOM11" i="5"/>
  <c r="JOL11" i="5"/>
  <c r="JOJ11" i="5"/>
  <c r="JOI11" i="5"/>
  <c r="JOH11" i="5"/>
  <c r="JOF11" i="5"/>
  <c r="JOE11" i="5"/>
  <c r="JOD11" i="5"/>
  <c r="JOB11" i="5"/>
  <c r="JOA11" i="5"/>
  <c r="JNZ11" i="5"/>
  <c r="JNX11" i="5"/>
  <c r="JNW11" i="5"/>
  <c r="JNV11" i="5"/>
  <c r="JNT11" i="5"/>
  <c r="JNS11" i="5"/>
  <c r="JNR11" i="5"/>
  <c r="JNP11" i="5"/>
  <c r="JNO11" i="5"/>
  <c r="JNN11" i="5"/>
  <c r="JNL11" i="5"/>
  <c r="JNK11" i="5"/>
  <c r="JNJ11" i="5"/>
  <c r="JNH11" i="5"/>
  <c r="JNG11" i="5"/>
  <c r="JNF11" i="5"/>
  <c r="JND11" i="5"/>
  <c r="JNC11" i="5"/>
  <c r="JNB11" i="5"/>
  <c r="JMZ11" i="5"/>
  <c r="JMY11" i="5"/>
  <c r="JMX11" i="5"/>
  <c r="JMV11" i="5"/>
  <c r="JMU11" i="5"/>
  <c r="JMT11" i="5"/>
  <c r="JMR11" i="5"/>
  <c r="JMQ11" i="5"/>
  <c r="JMP11" i="5"/>
  <c r="JMN11" i="5"/>
  <c r="JMM11" i="5"/>
  <c r="JML11" i="5"/>
  <c r="JMJ11" i="5"/>
  <c r="JMI11" i="5"/>
  <c r="JMH11" i="5"/>
  <c r="JMF11" i="5"/>
  <c r="JME11" i="5"/>
  <c r="JMD11" i="5"/>
  <c r="JMB11" i="5"/>
  <c r="JMA11" i="5"/>
  <c r="JLZ11" i="5"/>
  <c r="JLX11" i="5"/>
  <c r="JLW11" i="5"/>
  <c r="JLV11" i="5"/>
  <c r="JLT11" i="5"/>
  <c r="JLS11" i="5"/>
  <c r="JLR11" i="5"/>
  <c r="JLP11" i="5"/>
  <c r="JLO11" i="5"/>
  <c r="JLN11" i="5"/>
  <c r="JLL11" i="5"/>
  <c r="JLK11" i="5"/>
  <c r="JLJ11" i="5"/>
  <c r="JLH11" i="5"/>
  <c r="JLG11" i="5"/>
  <c r="JLF11" i="5"/>
  <c r="JLD11" i="5"/>
  <c r="JLC11" i="5"/>
  <c r="JLB11" i="5"/>
  <c r="JKZ11" i="5"/>
  <c r="JKY11" i="5"/>
  <c r="JKX11" i="5"/>
  <c r="JKV11" i="5"/>
  <c r="JKU11" i="5"/>
  <c r="JKT11" i="5"/>
  <c r="JKR11" i="5"/>
  <c r="JKQ11" i="5"/>
  <c r="JKP11" i="5"/>
  <c r="JKN11" i="5"/>
  <c r="JKM11" i="5"/>
  <c r="JKL11" i="5"/>
  <c r="JKJ11" i="5"/>
  <c r="JKI11" i="5"/>
  <c r="JKH11" i="5"/>
  <c r="JKF11" i="5"/>
  <c r="JKE11" i="5"/>
  <c r="JKD11" i="5"/>
  <c r="JKB11" i="5"/>
  <c r="JKA11" i="5"/>
  <c r="JJZ11" i="5"/>
  <c r="JJX11" i="5"/>
  <c r="JJW11" i="5"/>
  <c r="JJV11" i="5"/>
  <c r="JJT11" i="5"/>
  <c r="JJS11" i="5"/>
  <c r="JJR11" i="5"/>
  <c r="JJP11" i="5"/>
  <c r="JJO11" i="5"/>
  <c r="JJN11" i="5"/>
  <c r="JJL11" i="5"/>
  <c r="JJK11" i="5"/>
  <c r="JJJ11" i="5"/>
  <c r="JJH11" i="5"/>
  <c r="JJG11" i="5"/>
  <c r="JJF11" i="5"/>
  <c r="JJD11" i="5"/>
  <c r="JJC11" i="5"/>
  <c r="JJB11" i="5"/>
  <c r="JIZ11" i="5"/>
  <c r="JIY11" i="5"/>
  <c r="JIX11" i="5"/>
  <c r="JIV11" i="5"/>
  <c r="JIU11" i="5"/>
  <c r="JIT11" i="5"/>
  <c r="JIR11" i="5"/>
  <c r="JIQ11" i="5"/>
  <c r="JIP11" i="5"/>
  <c r="JIN11" i="5"/>
  <c r="JIM11" i="5"/>
  <c r="JIL11" i="5"/>
  <c r="JIJ11" i="5"/>
  <c r="JII11" i="5"/>
  <c r="JIH11" i="5"/>
  <c r="JIF11" i="5"/>
  <c r="JIE11" i="5"/>
  <c r="JID11" i="5"/>
  <c r="JIB11" i="5"/>
  <c r="JIA11" i="5"/>
  <c r="JHZ11" i="5"/>
  <c r="JHX11" i="5"/>
  <c r="JHW11" i="5"/>
  <c r="JHV11" i="5"/>
  <c r="JHT11" i="5"/>
  <c r="JHS11" i="5"/>
  <c r="JHR11" i="5"/>
  <c r="JHP11" i="5"/>
  <c r="JHO11" i="5"/>
  <c r="JHN11" i="5"/>
  <c r="JHL11" i="5"/>
  <c r="JHK11" i="5"/>
  <c r="JHJ11" i="5"/>
  <c r="JHH11" i="5"/>
  <c r="JHG11" i="5"/>
  <c r="JHF11" i="5"/>
  <c r="JHD11" i="5"/>
  <c r="JHC11" i="5"/>
  <c r="JHB11" i="5"/>
  <c r="JGZ11" i="5"/>
  <c r="JGY11" i="5"/>
  <c r="JGX11" i="5"/>
  <c r="JGV11" i="5"/>
  <c r="JGU11" i="5"/>
  <c r="JGT11" i="5"/>
  <c r="JGR11" i="5"/>
  <c r="JGQ11" i="5"/>
  <c r="JGP11" i="5"/>
  <c r="JGN11" i="5"/>
  <c r="JGM11" i="5"/>
  <c r="JGL11" i="5"/>
  <c r="JGJ11" i="5"/>
  <c r="JGI11" i="5"/>
  <c r="JGH11" i="5"/>
  <c r="JGF11" i="5"/>
  <c r="JGE11" i="5"/>
  <c r="JGD11" i="5"/>
  <c r="JGB11" i="5"/>
  <c r="JGA11" i="5"/>
  <c r="JFZ11" i="5"/>
  <c r="JFX11" i="5"/>
  <c r="JFW11" i="5"/>
  <c r="JFV11" i="5"/>
  <c r="JFT11" i="5"/>
  <c r="JFS11" i="5"/>
  <c r="JFR11" i="5"/>
  <c r="JFP11" i="5"/>
  <c r="JFO11" i="5"/>
  <c r="JFN11" i="5"/>
  <c r="JFL11" i="5"/>
  <c r="JFK11" i="5"/>
  <c r="JFJ11" i="5"/>
  <c r="JFH11" i="5"/>
  <c r="JFG11" i="5"/>
  <c r="JFF11" i="5"/>
  <c r="JFD11" i="5"/>
  <c r="JFC11" i="5"/>
  <c r="JFB11" i="5"/>
  <c r="JEZ11" i="5"/>
  <c r="JEY11" i="5"/>
  <c r="JEX11" i="5"/>
  <c r="JEV11" i="5"/>
  <c r="JEU11" i="5"/>
  <c r="JET11" i="5"/>
  <c r="JER11" i="5"/>
  <c r="JEQ11" i="5"/>
  <c r="JEP11" i="5"/>
  <c r="JEN11" i="5"/>
  <c r="JEM11" i="5"/>
  <c r="JEL11" i="5"/>
  <c r="JEJ11" i="5"/>
  <c r="JEI11" i="5"/>
  <c r="JEH11" i="5"/>
  <c r="JEF11" i="5"/>
  <c r="JEE11" i="5"/>
  <c r="JED11" i="5"/>
  <c r="JEB11" i="5"/>
  <c r="JEA11" i="5"/>
  <c r="JDZ11" i="5"/>
  <c r="JDX11" i="5"/>
  <c r="JDW11" i="5"/>
  <c r="JDV11" i="5"/>
  <c r="JDT11" i="5"/>
  <c r="JDS11" i="5"/>
  <c r="JDR11" i="5"/>
  <c r="JDP11" i="5"/>
  <c r="JDO11" i="5"/>
  <c r="JDN11" i="5"/>
  <c r="JDL11" i="5"/>
  <c r="JDK11" i="5"/>
  <c r="JDJ11" i="5"/>
  <c r="JDH11" i="5"/>
  <c r="JDG11" i="5"/>
  <c r="JDF11" i="5"/>
  <c r="JDD11" i="5"/>
  <c r="JDC11" i="5"/>
  <c r="JDB11" i="5"/>
  <c r="JCZ11" i="5"/>
  <c r="JCY11" i="5"/>
  <c r="JCX11" i="5"/>
  <c r="JCV11" i="5"/>
  <c r="JCU11" i="5"/>
  <c r="JCT11" i="5"/>
  <c r="JCR11" i="5"/>
  <c r="JCQ11" i="5"/>
  <c r="JCP11" i="5"/>
  <c r="JCN11" i="5"/>
  <c r="JCM11" i="5"/>
  <c r="JCL11" i="5"/>
  <c r="JCJ11" i="5"/>
  <c r="JCI11" i="5"/>
  <c r="JCH11" i="5"/>
  <c r="JCF11" i="5"/>
  <c r="JCE11" i="5"/>
  <c r="JCD11" i="5"/>
  <c r="JCB11" i="5"/>
  <c r="JCA11" i="5"/>
  <c r="JBZ11" i="5"/>
  <c r="JBX11" i="5"/>
  <c r="JBW11" i="5"/>
  <c r="JBV11" i="5"/>
  <c r="JBT11" i="5"/>
  <c r="JBS11" i="5"/>
  <c r="JBR11" i="5"/>
  <c r="JBP11" i="5"/>
  <c r="JBO11" i="5"/>
  <c r="JBN11" i="5"/>
  <c r="JBL11" i="5"/>
  <c r="JBK11" i="5"/>
  <c r="JBJ11" i="5"/>
  <c r="JBH11" i="5"/>
  <c r="JBG11" i="5"/>
  <c r="JBF11" i="5"/>
  <c r="JBD11" i="5"/>
  <c r="JBC11" i="5"/>
  <c r="JBB11" i="5"/>
  <c r="JAZ11" i="5"/>
  <c r="JAY11" i="5"/>
  <c r="JAX11" i="5"/>
  <c r="JAV11" i="5"/>
  <c r="JAU11" i="5"/>
  <c r="JAT11" i="5"/>
  <c r="JAR11" i="5"/>
  <c r="JAQ11" i="5"/>
  <c r="JAP11" i="5"/>
  <c r="JAN11" i="5"/>
  <c r="JAM11" i="5"/>
  <c r="JAL11" i="5"/>
  <c r="JAJ11" i="5"/>
  <c r="JAI11" i="5"/>
  <c r="JAH11" i="5"/>
  <c r="JAF11" i="5"/>
  <c r="JAE11" i="5"/>
  <c r="JAD11" i="5"/>
  <c r="JAB11" i="5"/>
  <c r="JAA11" i="5"/>
  <c r="IZZ11" i="5"/>
  <c r="IZX11" i="5"/>
  <c r="IZW11" i="5"/>
  <c r="IZV11" i="5"/>
  <c r="IZT11" i="5"/>
  <c r="IZS11" i="5"/>
  <c r="IZR11" i="5"/>
  <c r="IZP11" i="5"/>
  <c r="IZO11" i="5"/>
  <c r="IZN11" i="5"/>
  <c r="IZL11" i="5"/>
  <c r="IZK11" i="5"/>
  <c r="IZJ11" i="5"/>
  <c r="IZH11" i="5"/>
  <c r="IZG11" i="5"/>
  <c r="IZF11" i="5"/>
  <c r="IZD11" i="5"/>
  <c r="IZC11" i="5"/>
  <c r="IZB11" i="5"/>
  <c r="IYZ11" i="5"/>
  <c r="IYY11" i="5"/>
  <c r="IYX11" i="5"/>
  <c r="IYV11" i="5"/>
  <c r="IYU11" i="5"/>
  <c r="IYT11" i="5"/>
  <c r="IYR11" i="5"/>
  <c r="IYQ11" i="5"/>
  <c r="IYP11" i="5"/>
  <c r="IYN11" i="5"/>
  <c r="IYM11" i="5"/>
  <c r="IYL11" i="5"/>
  <c r="IYJ11" i="5"/>
  <c r="IYI11" i="5"/>
  <c r="IYH11" i="5"/>
  <c r="IYF11" i="5"/>
  <c r="IYE11" i="5"/>
  <c r="IYD11" i="5"/>
  <c r="IYB11" i="5"/>
  <c r="IYA11" i="5"/>
  <c r="IXZ11" i="5"/>
  <c r="IXX11" i="5"/>
  <c r="IXW11" i="5"/>
  <c r="IXV11" i="5"/>
  <c r="IXT11" i="5"/>
  <c r="IXS11" i="5"/>
  <c r="IXR11" i="5"/>
  <c r="IXP11" i="5"/>
  <c r="IXO11" i="5"/>
  <c r="IXN11" i="5"/>
  <c r="IXL11" i="5"/>
  <c r="IXK11" i="5"/>
  <c r="IXJ11" i="5"/>
  <c r="IXH11" i="5"/>
  <c r="IXG11" i="5"/>
  <c r="IXF11" i="5"/>
  <c r="IXD11" i="5"/>
  <c r="IXC11" i="5"/>
  <c r="IXB11" i="5"/>
  <c r="IWZ11" i="5"/>
  <c r="IWY11" i="5"/>
  <c r="IWX11" i="5"/>
  <c r="IWV11" i="5"/>
  <c r="IWU11" i="5"/>
  <c r="IWT11" i="5"/>
  <c r="IWR11" i="5"/>
  <c r="IWQ11" i="5"/>
  <c r="IWP11" i="5"/>
  <c r="IWN11" i="5"/>
  <c r="IWM11" i="5"/>
  <c r="IWL11" i="5"/>
  <c r="IWJ11" i="5"/>
  <c r="IWI11" i="5"/>
  <c r="IWH11" i="5"/>
  <c r="IWF11" i="5"/>
  <c r="IWE11" i="5"/>
  <c r="IWD11" i="5"/>
  <c r="IWB11" i="5"/>
  <c r="IWA11" i="5"/>
  <c r="IVZ11" i="5"/>
  <c r="IVX11" i="5"/>
  <c r="IVW11" i="5"/>
  <c r="IVV11" i="5"/>
  <c r="IVT11" i="5"/>
  <c r="IVS11" i="5"/>
  <c r="IVR11" i="5"/>
  <c r="IVP11" i="5"/>
  <c r="IVO11" i="5"/>
  <c r="IVN11" i="5"/>
  <c r="IVL11" i="5"/>
  <c r="IVK11" i="5"/>
  <c r="IVJ11" i="5"/>
  <c r="IVH11" i="5"/>
  <c r="IVG11" i="5"/>
  <c r="IVF11" i="5"/>
  <c r="IVD11" i="5"/>
  <c r="IVC11" i="5"/>
  <c r="IVB11" i="5"/>
  <c r="IUZ11" i="5"/>
  <c r="IUY11" i="5"/>
  <c r="IUX11" i="5"/>
  <c r="IUV11" i="5"/>
  <c r="IUU11" i="5"/>
  <c r="IUT11" i="5"/>
  <c r="IUR11" i="5"/>
  <c r="IUQ11" i="5"/>
  <c r="IUP11" i="5"/>
  <c r="IUN11" i="5"/>
  <c r="IUM11" i="5"/>
  <c r="IUL11" i="5"/>
  <c r="IUJ11" i="5"/>
  <c r="IUI11" i="5"/>
  <c r="IUH11" i="5"/>
  <c r="IUF11" i="5"/>
  <c r="IUE11" i="5"/>
  <c r="IUD11" i="5"/>
  <c r="IUB11" i="5"/>
  <c r="IUA11" i="5"/>
  <c r="ITZ11" i="5"/>
  <c r="ITX11" i="5"/>
  <c r="ITW11" i="5"/>
  <c r="ITV11" i="5"/>
  <c r="ITT11" i="5"/>
  <c r="ITS11" i="5"/>
  <c r="ITR11" i="5"/>
  <c r="ITP11" i="5"/>
  <c r="ITO11" i="5"/>
  <c r="ITN11" i="5"/>
  <c r="ITL11" i="5"/>
  <c r="ITK11" i="5"/>
  <c r="ITJ11" i="5"/>
  <c r="ITH11" i="5"/>
  <c r="ITG11" i="5"/>
  <c r="ITF11" i="5"/>
  <c r="ITD11" i="5"/>
  <c r="ITC11" i="5"/>
  <c r="ITB11" i="5"/>
  <c r="ISZ11" i="5"/>
  <c r="ISY11" i="5"/>
  <c r="ISX11" i="5"/>
  <c r="ISV11" i="5"/>
  <c r="ISU11" i="5"/>
  <c r="IST11" i="5"/>
  <c r="ISR11" i="5"/>
  <c r="ISQ11" i="5"/>
  <c r="ISP11" i="5"/>
  <c r="ISN11" i="5"/>
  <c r="ISM11" i="5"/>
  <c r="ISL11" i="5"/>
  <c r="ISJ11" i="5"/>
  <c r="ISI11" i="5"/>
  <c r="ISH11" i="5"/>
  <c r="ISF11" i="5"/>
  <c r="ISE11" i="5"/>
  <c r="ISD11" i="5"/>
  <c r="ISB11" i="5"/>
  <c r="ISA11" i="5"/>
  <c r="IRZ11" i="5"/>
  <c r="IRX11" i="5"/>
  <c r="IRW11" i="5"/>
  <c r="IRV11" i="5"/>
  <c r="IRT11" i="5"/>
  <c r="IRS11" i="5"/>
  <c r="IRR11" i="5"/>
  <c r="IRP11" i="5"/>
  <c r="IRO11" i="5"/>
  <c r="IRN11" i="5"/>
  <c r="IRL11" i="5"/>
  <c r="IRK11" i="5"/>
  <c r="IRJ11" i="5"/>
  <c r="IRH11" i="5"/>
  <c r="IRG11" i="5"/>
  <c r="IRF11" i="5"/>
  <c r="IRD11" i="5"/>
  <c r="IRC11" i="5"/>
  <c r="IRB11" i="5"/>
  <c r="IQZ11" i="5"/>
  <c r="IQY11" i="5"/>
  <c r="IQX11" i="5"/>
  <c r="IQV11" i="5"/>
  <c r="IQU11" i="5"/>
  <c r="IQT11" i="5"/>
  <c r="IQR11" i="5"/>
  <c r="IQQ11" i="5"/>
  <c r="IQP11" i="5"/>
  <c r="IQN11" i="5"/>
  <c r="IQM11" i="5"/>
  <c r="IQL11" i="5"/>
  <c r="IQJ11" i="5"/>
  <c r="IQI11" i="5"/>
  <c r="IQH11" i="5"/>
  <c r="IQF11" i="5"/>
  <c r="IQE11" i="5"/>
  <c r="IQD11" i="5"/>
  <c r="IQB11" i="5"/>
  <c r="IQA11" i="5"/>
  <c r="IPZ11" i="5"/>
  <c r="IPX11" i="5"/>
  <c r="IPW11" i="5"/>
  <c r="IPV11" i="5"/>
  <c r="IPT11" i="5"/>
  <c r="IPS11" i="5"/>
  <c r="IPR11" i="5"/>
  <c r="IPP11" i="5"/>
  <c r="IPO11" i="5"/>
  <c r="IPN11" i="5"/>
  <c r="IPL11" i="5"/>
  <c r="IPK11" i="5"/>
  <c r="IPJ11" i="5"/>
  <c r="IPH11" i="5"/>
  <c r="IPG11" i="5"/>
  <c r="IPF11" i="5"/>
  <c r="IPD11" i="5"/>
  <c r="IPC11" i="5"/>
  <c r="IPB11" i="5"/>
  <c r="IOZ11" i="5"/>
  <c r="IOY11" i="5"/>
  <c r="IOX11" i="5"/>
  <c r="IOV11" i="5"/>
  <c r="IOU11" i="5"/>
  <c r="IOT11" i="5"/>
  <c r="IOR11" i="5"/>
  <c r="IOQ11" i="5"/>
  <c r="IOP11" i="5"/>
  <c r="ION11" i="5"/>
  <c r="IOM11" i="5"/>
  <c r="IOL11" i="5"/>
  <c r="IOJ11" i="5"/>
  <c r="IOI11" i="5"/>
  <c r="IOH11" i="5"/>
  <c r="IOF11" i="5"/>
  <c r="IOE11" i="5"/>
  <c r="IOD11" i="5"/>
  <c r="IOB11" i="5"/>
  <c r="IOA11" i="5"/>
  <c r="INZ11" i="5"/>
  <c r="INX11" i="5"/>
  <c r="INW11" i="5"/>
  <c r="INV11" i="5"/>
  <c r="INT11" i="5"/>
  <c r="INS11" i="5"/>
  <c r="INR11" i="5"/>
  <c r="INP11" i="5"/>
  <c r="INO11" i="5"/>
  <c r="INN11" i="5"/>
  <c r="INL11" i="5"/>
  <c r="INK11" i="5"/>
  <c r="INJ11" i="5"/>
  <c r="INH11" i="5"/>
  <c r="ING11" i="5"/>
  <c r="INF11" i="5"/>
  <c r="IND11" i="5"/>
  <c r="INC11" i="5"/>
  <c r="INB11" i="5"/>
  <c r="IMZ11" i="5"/>
  <c r="IMY11" i="5"/>
  <c r="IMX11" i="5"/>
  <c r="IMV11" i="5"/>
  <c r="IMU11" i="5"/>
  <c r="IMT11" i="5"/>
  <c r="IMR11" i="5"/>
  <c r="IMQ11" i="5"/>
  <c r="IMP11" i="5"/>
  <c r="IMN11" i="5"/>
  <c r="IMM11" i="5"/>
  <c r="IML11" i="5"/>
  <c r="IMJ11" i="5"/>
  <c r="IMI11" i="5"/>
  <c r="IMH11" i="5"/>
  <c r="IMF11" i="5"/>
  <c r="IME11" i="5"/>
  <c r="IMD11" i="5"/>
  <c r="IMB11" i="5"/>
  <c r="IMA11" i="5"/>
  <c r="ILZ11" i="5"/>
  <c r="ILX11" i="5"/>
  <c r="ILW11" i="5"/>
  <c r="ILV11" i="5"/>
  <c r="ILT11" i="5"/>
  <c r="ILS11" i="5"/>
  <c r="ILR11" i="5"/>
  <c r="ILP11" i="5"/>
  <c r="ILO11" i="5"/>
  <c r="ILN11" i="5"/>
  <c r="ILL11" i="5"/>
  <c r="ILK11" i="5"/>
  <c r="ILJ11" i="5"/>
  <c r="ILH11" i="5"/>
  <c r="ILG11" i="5"/>
  <c r="ILF11" i="5"/>
  <c r="ILD11" i="5"/>
  <c r="ILC11" i="5"/>
  <c r="ILB11" i="5"/>
  <c r="IKZ11" i="5"/>
  <c r="IKY11" i="5"/>
  <c r="IKX11" i="5"/>
  <c r="IKV11" i="5"/>
  <c r="IKU11" i="5"/>
  <c r="IKT11" i="5"/>
  <c r="IKR11" i="5"/>
  <c r="IKQ11" i="5"/>
  <c r="IKP11" i="5"/>
  <c r="IKN11" i="5"/>
  <c r="IKM11" i="5"/>
  <c r="IKL11" i="5"/>
  <c r="IKJ11" i="5"/>
  <c r="IKI11" i="5"/>
  <c r="IKH11" i="5"/>
  <c r="IKF11" i="5"/>
  <c r="IKE11" i="5"/>
  <c r="IKD11" i="5"/>
  <c r="IKB11" i="5"/>
  <c r="IKA11" i="5"/>
  <c r="IJZ11" i="5"/>
  <c r="IJX11" i="5"/>
  <c r="IJW11" i="5"/>
  <c r="IJV11" i="5"/>
  <c r="IJT11" i="5"/>
  <c r="IJS11" i="5"/>
  <c r="IJR11" i="5"/>
  <c r="IJP11" i="5"/>
  <c r="IJO11" i="5"/>
  <c r="IJN11" i="5"/>
  <c r="IJL11" i="5"/>
  <c r="IJK11" i="5"/>
  <c r="IJJ11" i="5"/>
  <c r="IJH11" i="5"/>
  <c r="IJG11" i="5"/>
  <c r="IJF11" i="5"/>
  <c r="IJD11" i="5"/>
  <c r="IJC11" i="5"/>
  <c r="IJB11" i="5"/>
  <c r="IIZ11" i="5"/>
  <c r="IIY11" i="5"/>
  <c r="IIX11" i="5"/>
  <c r="IIV11" i="5"/>
  <c r="IIU11" i="5"/>
  <c r="IIT11" i="5"/>
  <c r="IIR11" i="5"/>
  <c r="IIQ11" i="5"/>
  <c r="IIP11" i="5"/>
  <c r="IIN11" i="5"/>
  <c r="IIM11" i="5"/>
  <c r="IIL11" i="5"/>
  <c r="IIJ11" i="5"/>
  <c r="III11" i="5"/>
  <c r="IIH11" i="5"/>
  <c r="IIF11" i="5"/>
  <c r="IIE11" i="5"/>
  <c r="IID11" i="5"/>
  <c r="IIB11" i="5"/>
  <c r="IIA11" i="5"/>
  <c r="IHZ11" i="5"/>
  <c r="IHX11" i="5"/>
  <c r="IHW11" i="5"/>
  <c r="IHV11" i="5"/>
  <c r="IHT11" i="5"/>
  <c r="IHS11" i="5"/>
  <c r="IHR11" i="5"/>
  <c r="IHP11" i="5"/>
  <c r="IHO11" i="5"/>
  <c r="IHN11" i="5"/>
  <c r="IHL11" i="5"/>
  <c r="IHK11" i="5"/>
  <c r="IHJ11" i="5"/>
  <c r="IHH11" i="5"/>
  <c r="IHG11" i="5"/>
  <c r="IHF11" i="5"/>
  <c r="IHD11" i="5"/>
  <c r="IHC11" i="5"/>
  <c r="IHB11" i="5"/>
  <c r="IGZ11" i="5"/>
  <c r="IGY11" i="5"/>
  <c r="IGX11" i="5"/>
  <c r="IGV11" i="5"/>
  <c r="IGU11" i="5"/>
  <c r="IGT11" i="5"/>
  <c r="IGR11" i="5"/>
  <c r="IGQ11" i="5"/>
  <c r="IGP11" i="5"/>
  <c r="IGN11" i="5"/>
  <c r="IGM11" i="5"/>
  <c r="IGL11" i="5"/>
  <c r="IGJ11" i="5"/>
  <c r="IGI11" i="5"/>
  <c r="IGH11" i="5"/>
  <c r="IGF11" i="5"/>
  <c r="IGE11" i="5"/>
  <c r="IGD11" i="5"/>
  <c r="IGB11" i="5"/>
  <c r="IGA11" i="5"/>
  <c r="IFZ11" i="5"/>
  <c r="IFX11" i="5"/>
  <c r="IFW11" i="5"/>
  <c r="IFV11" i="5"/>
  <c r="IFT11" i="5"/>
  <c r="IFS11" i="5"/>
  <c r="IFR11" i="5"/>
  <c r="IFP11" i="5"/>
  <c r="IFO11" i="5"/>
  <c r="IFN11" i="5"/>
  <c r="IFL11" i="5"/>
  <c r="IFK11" i="5"/>
  <c r="IFJ11" i="5"/>
  <c r="IFH11" i="5"/>
  <c r="IFG11" i="5"/>
  <c r="IFF11" i="5"/>
  <c r="IFD11" i="5"/>
  <c r="IFC11" i="5"/>
  <c r="IFB11" i="5"/>
  <c r="IEZ11" i="5"/>
  <c r="IEY11" i="5"/>
  <c r="IEX11" i="5"/>
  <c r="IEV11" i="5"/>
  <c r="IEU11" i="5"/>
  <c r="IET11" i="5"/>
  <c r="IER11" i="5"/>
  <c r="IEQ11" i="5"/>
  <c r="IEP11" i="5"/>
  <c r="IEN11" i="5"/>
  <c r="IEM11" i="5"/>
  <c r="IEL11" i="5"/>
  <c r="IEJ11" i="5"/>
  <c r="IEI11" i="5"/>
  <c r="IEH11" i="5"/>
  <c r="IEF11" i="5"/>
  <c r="IEE11" i="5"/>
  <c r="IED11" i="5"/>
  <c r="IEB11" i="5"/>
  <c r="IEA11" i="5"/>
  <c r="IDZ11" i="5"/>
  <c r="IDX11" i="5"/>
  <c r="IDW11" i="5"/>
  <c r="IDV11" i="5"/>
  <c r="IDT11" i="5"/>
  <c r="IDS11" i="5"/>
  <c r="IDR11" i="5"/>
  <c r="IDP11" i="5"/>
  <c r="IDO11" i="5"/>
  <c r="IDN11" i="5"/>
  <c r="IDL11" i="5"/>
  <c r="IDK11" i="5"/>
  <c r="IDJ11" i="5"/>
  <c r="IDH11" i="5"/>
  <c r="IDG11" i="5"/>
  <c r="IDF11" i="5"/>
  <c r="IDD11" i="5"/>
  <c r="IDC11" i="5"/>
  <c r="IDB11" i="5"/>
  <c r="ICZ11" i="5"/>
  <c r="ICY11" i="5"/>
  <c r="ICX11" i="5"/>
  <c r="ICV11" i="5"/>
  <c r="ICU11" i="5"/>
  <c r="ICT11" i="5"/>
  <c r="ICR11" i="5"/>
  <c r="ICQ11" i="5"/>
  <c r="ICP11" i="5"/>
  <c r="ICN11" i="5"/>
  <c r="ICM11" i="5"/>
  <c r="ICL11" i="5"/>
  <c r="ICJ11" i="5"/>
  <c r="ICI11" i="5"/>
  <c r="ICH11" i="5"/>
  <c r="ICF11" i="5"/>
  <c r="ICE11" i="5"/>
  <c r="ICD11" i="5"/>
  <c r="ICB11" i="5"/>
  <c r="ICA11" i="5"/>
  <c r="IBZ11" i="5"/>
  <c r="IBX11" i="5"/>
  <c r="IBW11" i="5"/>
  <c r="IBV11" i="5"/>
  <c r="IBT11" i="5"/>
  <c r="IBS11" i="5"/>
  <c r="IBR11" i="5"/>
  <c r="IBP11" i="5"/>
  <c r="IBO11" i="5"/>
  <c r="IBN11" i="5"/>
  <c r="IBL11" i="5"/>
  <c r="IBK11" i="5"/>
  <c r="IBJ11" i="5"/>
  <c r="IBH11" i="5"/>
  <c r="IBG11" i="5"/>
  <c r="IBF11" i="5"/>
  <c r="IBD11" i="5"/>
  <c r="IBC11" i="5"/>
  <c r="IBB11" i="5"/>
  <c r="IAZ11" i="5"/>
  <c r="IAY11" i="5"/>
  <c r="IAX11" i="5"/>
  <c r="IAV11" i="5"/>
  <c r="IAU11" i="5"/>
  <c r="IAT11" i="5"/>
  <c r="IAR11" i="5"/>
  <c r="IAQ11" i="5"/>
  <c r="IAP11" i="5"/>
  <c r="IAN11" i="5"/>
  <c r="IAM11" i="5"/>
  <c r="IAL11" i="5"/>
  <c r="IAJ11" i="5"/>
  <c r="IAI11" i="5"/>
  <c r="IAH11" i="5"/>
  <c r="IAF11" i="5"/>
  <c r="IAE11" i="5"/>
  <c r="IAD11" i="5"/>
  <c r="IAB11" i="5"/>
  <c r="IAA11" i="5"/>
  <c r="HZZ11" i="5"/>
  <c r="HZX11" i="5"/>
  <c r="HZW11" i="5"/>
  <c r="HZV11" i="5"/>
  <c r="HZT11" i="5"/>
  <c r="HZS11" i="5"/>
  <c r="HZR11" i="5"/>
  <c r="HZP11" i="5"/>
  <c r="HZO11" i="5"/>
  <c r="HZN11" i="5"/>
  <c r="HZL11" i="5"/>
  <c r="HZK11" i="5"/>
  <c r="HZJ11" i="5"/>
  <c r="HZH11" i="5"/>
  <c r="HZG11" i="5"/>
  <c r="HZF11" i="5"/>
  <c r="HZD11" i="5"/>
  <c r="HZC11" i="5"/>
  <c r="HZB11" i="5"/>
  <c r="HYZ11" i="5"/>
  <c r="HYY11" i="5"/>
  <c r="HYX11" i="5"/>
  <c r="HYV11" i="5"/>
  <c r="HYU11" i="5"/>
  <c r="HYT11" i="5"/>
  <c r="HYR11" i="5"/>
  <c r="HYQ11" i="5"/>
  <c r="HYP11" i="5"/>
  <c r="HYN11" i="5"/>
  <c r="HYM11" i="5"/>
  <c r="HYL11" i="5"/>
  <c r="HYJ11" i="5"/>
  <c r="HYI11" i="5"/>
  <c r="HYH11" i="5"/>
  <c r="HYF11" i="5"/>
  <c r="HYE11" i="5"/>
  <c r="HYD11" i="5"/>
  <c r="HYB11" i="5"/>
  <c r="HYA11" i="5"/>
  <c r="HXZ11" i="5"/>
  <c r="HXX11" i="5"/>
  <c r="HXW11" i="5"/>
  <c r="HXV11" i="5"/>
  <c r="HXT11" i="5"/>
  <c r="HXS11" i="5"/>
  <c r="HXR11" i="5"/>
  <c r="HXP11" i="5"/>
  <c r="HXO11" i="5"/>
  <c r="HXN11" i="5"/>
  <c r="HXL11" i="5"/>
  <c r="HXK11" i="5"/>
  <c r="HXJ11" i="5"/>
  <c r="HXH11" i="5"/>
  <c r="HXG11" i="5"/>
  <c r="HXF11" i="5"/>
  <c r="HXD11" i="5"/>
  <c r="HXC11" i="5"/>
  <c r="HXB11" i="5"/>
  <c r="HWZ11" i="5"/>
  <c r="HWY11" i="5"/>
  <c r="HWX11" i="5"/>
  <c r="HWV11" i="5"/>
  <c r="HWU11" i="5"/>
  <c r="HWT11" i="5"/>
  <c r="HWR11" i="5"/>
  <c r="HWQ11" i="5"/>
  <c r="HWP11" i="5"/>
  <c r="HWN11" i="5"/>
  <c r="HWM11" i="5"/>
  <c r="HWL11" i="5"/>
  <c r="HWJ11" i="5"/>
  <c r="HWI11" i="5"/>
  <c r="HWH11" i="5"/>
  <c r="HWF11" i="5"/>
  <c r="HWE11" i="5"/>
  <c r="HWD11" i="5"/>
  <c r="HWB11" i="5"/>
  <c r="HWA11" i="5"/>
  <c r="HVZ11" i="5"/>
  <c r="HVX11" i="5"/>
  <c r="HVW11" i="5"/>
  <c r="HVV11" i="5"/>
  <c r="HVT11" i="5"/>
  <c r="HVS11" i="5"/>
  <c r="HVR11" i="5"/>
  <c r="HVP11" i="5"/>
  <c r="HVO11" i="5"/>
  <c r="HVN11" i="5"/>
  <c r="HVL11" i="5"/>
  <c r="HVK11" i="5"/>
  <c r="HVJ11" i="5"/>
  <c r="HVH11" i="5"/>
  <c r="HVG11" i="5"/>
  <c r="HVF11" i="5"/>
  <c r="HVD11" i="5"/>
  <c r="HVC11" i="5"/>
  <c r="HVB11" i="5"/>
  <c r="HUZ11" i="5"/>
  <c r="HUY11" i="5"/>
  <c r="HUX11" i="5"/>
  <c r="HUV11" i="5"/>
  <c r="HUU11" i="5"/>
  <c r="HUT11" i="5"/>
  <c r="HUR11" i="5"/>
  <c r="HUQ11" i="5"/>
  <c r="HUP11" i="5"/>
  <c r="HUN11" i="5"/>
  <c r="HUM11" i="5"/>
  <c r="HUL11" i="5"/>
  <c r="HUJ11" i="5"/>
  <c r="HUI11" i="5"/>
  <c r="HUH11" i="5"/>
  <c r="HUF11" i="5"/>
  <c r="HUE11" i="5"/>
  <c r="HUD11" i="5"/>
  <c r="HUB11" i="5"/>
  <c r="HUA11" i="5"/>
  <c r="HTZ11" i="5"/>
  <c r="HTX11" i="5"/>
  <c r="HTW11" i="5"/>
  <c r="HTV11" i="5"/>
  <c r="HTT11" i="5"/>
  <c r="HTS11" i="5"/>
  <c r="HTR11" i="5"/>
  <c r="HTP11" i="5"/>
  <c r="HTO11" i="5"/>
  <c r="HTN11" i="5"/>
  <c r="HTL11" i="5"/>
  <c r="HTK11" i="5"/>
  <c r="HTJ11" i="5"/>
  <c r="HTH11" i="5"/>
  <c r="HTG11" i="5"/>
  <c r="HTF11" i="5"/>
  <c r="HTD11" i="5"/>
  <c r="HTC11" i="5"/>
  <c r="HTB11" i="5"/>
  <c r="HSZ11" i="5"/>
  <c r="HSY11" i="5"/>
  <c r="HSX11" i="5"/>
  <c r="HSV11" i="5"/>
  <c r="HSU11" i="5"/>
  <c r="HST11" i="5"/>
  <c r="HSR11" i="5"/>
  <c r="HSQ11" i="5"/>
  <c r="HSP11" i="5"/>
  <c r="HSN11" i="5"/>
  <c r="HSM11" i="5"/>
  <c r="HSL11" i="5"/>
  <c r="HSJ11" i="5"/>
  <c r="HSI11" i="5"/>
  <c r="HSH11" i="5"/>
  <c r="HSF11" i="5"/>
  <c r="HSE11" i="5"/>
  <c r="HSD11" i="5"/>
  <c r="HSB11" i="5"/>
  <c r="HSA11" i="5"/>
  <c r="HRZ11" i="5"/>
  <c r="HRX11" i="5"/>
  <c r="HRW11" i="5"/>
  <c r="HRV11" i="5"/>
  <c r="HRT11" i="5"/>
  <c r="HRS11" i="5"/>
  <c r="HRR11" i="5"/>
  <c r="HRP11" i="5"/>
  <c r="HRO11" i="5"/>
  <c r="HRN11" i="5"/>
  <c r="HRL11" i="5"/>
  <c r="HRK11" i="5"/>
  <c r="HRJ11" i="5"/>
  <c r="HRH11" i="5"/>
  <c r="HRG11" i="5"/>
  <c r="HRF11" i="5"/>
  <c r="HRD11" i="5"/>
  <c r="HRC11" i="5"/>
  <c r="HRB11" i="5"/>
  <c r="HQZ11" i="5"/>
  <c r="HQY11" i="5"/>
  <c r="HQX11" i="5"/>
  <c r="HQV11" i="5"/>
  <c r="HQU11" i="5"/>
  <c r="HQT11" i="5"/>
  <c r="HQR11" i="5"/>
  <c r="HQQ11" i="5"/>
  <c r="HQP11" i="5"/>
  <c r="HQN11" i="5"/>
  <c r="HQM11" i="5"/>
  <c r="HQL11" i="5"/>
  <c r="HQJ11" i="5"/>
  <c r="HQI11" i="5"/>
  <c r="HQH11" i="5"/>
  <c r="HQF11" i="5"/>
  <c r="HQE11" i="5"/>
  <c r="HQD11" i="5"/>
  <c r="HQB11" i="5"/>
  <c r="HQA11" i="5"/>
  <c r="HPZ11" i="5"/>
  <c r="HPX11" i="5"/>
  <c r="HPW11" i="5"/>
  <c r="HPV11" i="5"/>
  <c r="HPT11" i="5"/>
  <c r="HPS11" i="5"/>
  <c r="HPR11" i="5"/>
  <c r="HPP11" i="5"/>
  <c r="HPO11" i="5"/>
  <c r="HPN11" i="5"/>
  <c r="HPL11" i="5"/>
  <c r="HPK11" i="5"/>
  <c r="HPJ11" i="5"/>
  <c r="HPH11" i="5"/>
  <c r="HPG11" i="5"/>
  <c r="HPF11" i="5"/>
  <c r="HPD11" i="5"/>
  <c r="HPC11" i="5"/>
  <c r="HPB11" i="5"/>
  <c r="HOZ11" i="5"/>
  <c r="HOY11" i="5"/>
  <c r="HOX11" i="5"/>
  <c r="HOV11" i="5"/>
  <c r="HOU11" i="5"/>
  <c r="HOT11" i="5"/>
  <c r="HOR11" i="5"/>
  <c r="HOQ11" i="5"/>
  <c r="HOP11" i="5"/>
  <c r="HON11" i="5"/>
  <c r="HOM11" i="5"/>
  <c r="HOL11" i="5"/>
  <c r="HOJ11" i="5"/>
  <c r="HOI11" i="5"/>
  <c r="HOH11" i="5"/>
  <c r="HOF11" i="5"/>
  <c r="HOE11" i="5"/>
  <c r="HOD11" i="5"/>
  <c r="HOB11" i="5"/>
  <c r="HOA11" i="5"/>
  <c r="HNZ11" i="5"/>
  <c r="HNX11" i="5"/>
  <c r="HNW11" i="5"/>
  <c r="HNV11" i="5"/>
  <c r="HNT11" i="5"/>
  <c r="HNS11" i="5"/>
  <c r="HNR11" i="5"/>
  <c r="HNP11" i="5"/>
  <c r="HNO11" i="5"/>
  <c r="HNN11" i="5"/>
  <c r="HNL11" i="5"/>
  <c r="HNK11" i="5"/>
  <c r="HNJ11" i="5"/>
  <c r="HNH11" i="5"/>
  <c r="HNG11" i="5"/>
  <c r="HNF11" i="5"/>
  <c r="HND11" i="5"/>
  <c r="HNC11" i="5"/>
  <c r="HNB11" i="5"/>
  <c r="HMZ11" i="5"/>
  <c r="HMY11" i="5"/>
  <c r="HMX11" i="5"/>
  <c r="HMV11" i="5"/>
  <c r="HMU11" i="5"/>
  <c r="HMT11" i="5"/>
  <c r="HMR11" i="5"/>
  <c r="HMQ11" i="5"/>
  <c r="HMP11" i="5"/>
  <c r="HMN11" i="5"/>
  <c r="HMM11" i="5"/>
  <c r="HML11" i="5"/>
  <c r="HMJ11" i="5"/>
  <c r="HMI11" i="5"/>
  <c r="HMH11" i="5"/>
  <c r="HMF11" i="5"/>
  <c r="HME11" i="5"/>
  <c r="HMD11" i="5"/>
  <c r="HMB11" i="5"/>
  <c r="HMA11" i="5"/>
  <c r="HLZ11" i="5"/>
  <c r="HLX11" i="5"/>
  <c r="HLW11" i="5"/>
  <c r="HLV11" i="5"/>
  <c r="HLT11" i="5"/>
  <c r="HLS11" i="5"/>
  <c r="HLR11" i="5"/>
  <c r="HLP11" i="5"/>
  <c r="HLO11" i="5"/>
  <c r="HLN11" i="5"/>
  <c r="HLL11" i="5"/>
  <c r="HLK11" i="5"/>
  <c r="HLJ11" i="5"/>
  <c r="HLH11" i="5"/>
  <c r="HLG11" i="5"/>
  <c r="HLF11" i="5"/>
  <c r="HLD11" i="5"/>
  <c r="HLC11" i="5"/>
  <c r="HLB11" i="5"/>
  <c r="HKZ11" i="5"/>
  <c r="HKY11" i="5"/>
  <c r="HKX11" i="5"/>
  <c r="HKV11" i="5"/>
  <c r="HKU11" i="5"/>
  <c r="HKT11" i="5"/>
  <c r="HKR11" i="5"/>
  <c r="HKQ11" i="5"/>
  <c r="HKP11" i="5"/>
  <c r="HKN11" i="5"/>
  <c r="HKM11" i="5"/>
  <c r="HKL11" i="5"/>
  <c r="HKJ11" i="5"/>
  <c r="HKI11" i="5"/>
  <c r="HKH11" i="5"/>
  <c r="HKF11" i="5"/>
  <c r="HKE11" i="5"/>
  <c r="HKD11" i="5"/>
  <c r="HKB11" i="5"/>
  <c r="HKA11" i="5"/>
  <c r="HJZ11" i="5"/>
  <c r="HJX11" i="5"/>
  <c r="HJW11" i="5"/>
  <c r="HJV11" i="5"/>
  <c r="HJT11" i="5"/>
  <c r="HJS11" i="5"/>
  <c r="HJR11" i="5"/>
  <c r="HJP11" i="5"/>
  <c r="HJO11" i="5"/>
  <c r="HJN11" i="5"/>
  <c r="HJL11" i="5"/>
  <c r="HJK11" i="5"/>
  <c r="HJJ11" i="5"/>
  <c r="HJH11" i="5"/>
  <c r="HJG11" i="5"/>
  <c r="HJF11" i="5"/>
  <c r="HJD11" i="5"/>
  <c r="HJC11" i="5"/>
  <c r="HJB11" i="5"/>
  <c r="HIZ11" i="5"/>
  <c r="HIY11" i="5"/>
  <c r="HIX11" i="5"/>
  <c r="HIV11" i="5"/>
  <c r="HIU11" i="5"/>
  <c r="HIT11" i="5"/>
  <c r="HIR11" i="5"/>
  <c r="HIQ11" i="5"/>
  <c r="HIP11" i="5"/>
  <c r="HIN11" i="5"/>
  <c r="HIM11" i="5"/>
  <c r="HIL11" i="5"/>
  <c r="HIJ11" i="5"/>
  <c r="HII11" i="5"/>
  <c r="HIH11" i="5"/>
  <c r="HIF11" i="5"/>
  <c r="HIE11" i="5"/>
  <c r="HID11" i="5"/>
  <c r="HIB11" i="5"/>
  <c r="HIA11" i="5"/>
  <c r="HHZ11" i="5"/>
  <c r="HHX11" i="5"/>
  <c r="HHW11" i="5"/>
  <c r="HHV11" i="5"/>
  <c r="HHT11" i="5"/>
  <c r="HHS11" i="5"/>
  <c r="HHR11" i="5"/>
  <c r="HHP11" i="5"/>
  <c r="HHO11" i="5"/>
  <c r="HHN11" i="5"/>
  <c r="HHL11" i="5"/>
  <c r="HHK11" i="5"/>
  <c r="HHJ11" i="5"/>
  <c r="HHH11" i="5"/>
  <c r="HHG11" i="5"/>
  <c r="HHF11" i="5"/>
  <c r="HHD11" i="5"/>
  <c r="HHC11" i="5"/>
  <c r="HHB11" i="5"/>
  <c r="HGZ11" i="5"/>
  <c r="HGY11" i="5"/>
  <c r="HGX11" i="5"/>
  <c r="HGV11" i="5"/>
  <c r="HGU11" i="5"/>
  <c r="HGT11" i="5"/>
  <c r="HGR11" i="5"/>
  <c r="HGQ11" i="5"/>
  <c r="HGP11" i="5"/>
  <c r="HGN11" i="5"/>
  <c r="HGM11" i="5"/>
  <c r="HGL11" i="5"/>
  <c r="HGJ11" i="5"/>
  <c r="HGI11" i="5"/>
  <c r="HGH11" i="5"/>
  <c r="HGF11" i="5"/>
  <c r="HGE11" i="5"/>
  <c r="HGD11" i="5"/>
  <c r="HGB11" i="5"/>
  <c r="HGA11" i="5"/>
  <c r="HFZ11" i="5"/>
  <c r="HFX11" i="5"/>
  <c r="HFW11" i="5"/>
  <c r="HFV11" i="5"/>
  <c r="HFT11" i="5"/>
  <c r="HFS11" i="5"/>
  <c r="HFR11" i="5"/>
  <c r="HFP11" i="5"/>
  <c r="HFO11" i="5"/>
  <c r="HFN11" i="5"/>
  <c r="HFL11" i="5"/>
  <c r="HFK11" i="5"/>
  <c r="HFJ11" i="5"/>
  <c r="HFH11" i="5"/>
  <c r="HFG11" i="5"/>
  <c r="HFF11" i="5"/>
  <c r="HFD11" i="5"/>
  <c r="HFC11" i="5"/>
  <c r="HFB11" i="5"/>
  <c r="HEZ11" i="5"/>
  <c r="HEY11" i="5"/>
  <c r="HEX11" i="5"/>
  <c r="HEV11" i="5"/>
  <c r="HEU11" i="5"/>
  <c r="HET11" i="5"/>
  <c r="HER11" i="5"/>
  <c r="HEQ11" i="5"/>
  <c r="HEP11" i="5"/>
  <c r="HEN11" i="5"/>
  <c r="HEM11" i="5"/>
  <c r="HEL11" i="5"/>
  <c r="HEJ11" i="5"/>
  <c r="HEI11" i="5"/>
  <c r="HEH11" i="5"/>
  <c r="HEF11" i="5"/>
  <c r="HEE11" i="5"/>
  <c r="HED11" i="5"/>
  <c r="HEB11" i="5"/>
  <c r="HEA11" i="5"/>
  <c r="HDZ11" i="5"/>
  <c r="HDX11" i="5"/>
  <c r="HDW11" i="5"/>
  <c r="HDV11" i="5"/>
  <c r="HDT11" i="5"/>
  <c r="HDS11" i="5"/>
  <c r="HDR11" i="5"/>
  <c r="HDP11" i="5"/>
  <c r="HDO11" i="5"/>
  <c r="HDN11" i="5"/>
  <c r="HDL11" i="5"/>
  <c r="HDK11" i="5"/>
  <c r="HDJ11" i="5"/>
  <c r="HDH11" i="5"/>
  <c r="HDG11" i="5"/>
  <c r="HDF11" i="5"/>
  <c r="HDD11" i="5"/>
  <c r="HDC11" i="5"/>
  <c r="HDB11" i="5"/>
  <c r="HCZ11" i="5"/>
  <c r="HCY11" i="5"/>
  <c r="HCX11" i="5"/>
  <c r="HCV11" i="5"/>
  <c r="HCU11" i="5"/>
  <c r="HCT11" i="5"/>
  <c r="HCR11" i="5"/>
  <c r="HCQ11" i="5"/>
  <c r="HCP11" i="5"/>
  <c r="HCN11" i="5"/>
  <c r="HCM11" i="5"/>
  <c r="HCL11" i="5"/>
  <c r="HCJ11" i="5"/>
  <c r="HCI11" i="5"/>
  <c r="HCH11" i="5"/>
  <c r="HCF11" i="5"/>
  <c r="HCE11" i="5"/>
  <c r="HCD11" i="5"/>
  <c r="HCB11" i="5"/>
  <c r="HCA11" i="5"/>
  <c r="HBZ11" i="5"/>
  <c r="HBX11" i="5"/>
  <c r="HBW11" i="5"/>
  <c r="HBV11" i="5"/>
  <c r="HBT11" i="5"/>
  <c r="HBS11" i="5"/>
  <c r="HBR11" i="5"/>
  <c r="HBP11" i="5"/>
  <c r="HBO11" i="5"/>
  <c r="HBN11" i="5"/>
  <c r="HBL11" i="5"/>
  <c r="HBK11" i="5"/>
  <c r="HBJ11" i="5"/>
  <c r="HBH11" i="5"/>
  <c r="HBG11" i="5"/>
  <c r="HBF11" i="5"/>
  <c r="HBD11" i="5"/>
  <c r="HBC11" i="5"/>
  <c r="HBB11" i="5"/>
  <c r="HAZ11" i="5"/>
  <c r="HAY11" i="5"/>
  <c r="HAX11" i="5"/>
  <c r="HAV11" i="5"/>
  <c r="HAU11" i="5"/>
  <c r="HAT11" i="5"/>
  <c r="HAR11" i="5"/>
  <c r="HAQ11" i="5"/>
  <c r="HAP11" i="5"/>
  <c r="HAN11" i="5"/>
  <c r="HAM11" i="5"/>
  <c r="HAL11" i="5"/>
  <c r="HAJ11" i="5"/>
  <c r="HAI11" i="5"/>
  <c r="HAH11" i="5"/>
  <c r="HAF11" i="5"/>
  <c r="HAE11" i="5"/>
  <c r="HAD11" i="5"/>
  <c r="HAB11" i="5"/>
  <c r="HAA11" i="5"/>
  <c r="GZZ11" i="5"/>
  <c r="GZX11" i="5"/>
  <c r="GZW11" i="5"/>
  <c r="GZV11" i="5"/>
  <c r="GZT11" i="5"/>
  <c r="GZS11" i="5"/>
  <c r="GZR11" i="5"/>
  <c r="GZP11" i="5"/>
  <c r="GZO11" i="5"/>
  <c r="GZN11" i="5"/>
  <c r="GZL11" i="5"/>
  <c r="GZK11" i="5"/>
  <c r="GZJ11" i="5"/>
  <c r="GZH11" i="5"/>
  <c r="GZG11" i="5"/>
  <c r="GZF11" i="5"/>
  <c r="GZD11" i="5"/>
  <c r="GZC11" i="5"/>
  <c r="GZB11" i="5"/>
  <c r="GYZ11" i="5"/>
  <c r="GYY11" i="5"/>
  <c r="GYX11" i="5"/>
  <c r="GYV11" i="5"/>
  <c r="GYU11" i="5"/>
  <c r="GYT11" i="5"/>
  <c r="GYR11" i="5"/>
  <c r="GYQ11" i="5"/>
  <c r="GYP11" i="5"/>
  <c r="GYN11" i="5"/>
  <c r="GYM11" i="5"/>
  <c r="GYL11" i="5"/>
  <c r="GYJ11" i="5"/>
  <c r="GYI11" i="5"/>
  <c r="GYH11" i="5"/>
  <c r="GYF11" i="5"/>
  <c r="GYE11" i="5"/>
  <c r="GYD11" i="5"/>
  <c r="GYB11" i="5"/>
  <c r="GYA11" i="5"/>
  <c r="GXZ11" i="5"/>
  <c r="GXX11" i="5"/>
  <c r="GXW11" i="5"/>
  <c r="GXV11" i="5"/>
  <c r="GXT11" i="5"/>
  <c r="GXS11" i="5"/>
  <c r="GXR11" i="5"/>
  <c r="GXP11" i="5"/>
  <c r="GXO11" i="5"/>
  <c r="GXN11" i="5"/>
  <c r="GXL11" i="5"/>
  <c r="GXK11" i="5"/>
  <c r="GXJ11" i="5"/>
  <c r="GXH11" i="5"/>
  <c r="GXG11" i="5"/>
  <c r="GXF11" i="5"/>
  <c r="GXD11" i="5"/>
  <c r="GXC11" i="5"/>
  <c r="GXB11" i="5"/>
  <c r="GWZ11" i="5"/>
  <c r="GWY11" i="5"/>
  <c r="GWX11" i="5"/>
  <c r="GWV11" i="5"/>
  <c r="GWU11" i="5"/>
  <c r="GWT11" i="5"/>
  <c r="GWR11" i="5"/>
  <c r="GWQ11" i="5"/>
  <c r="GWP11" i="5"/>
  <c r="GWN11" i="5"/>
  <c r="GWM11" i="5"/>
  <c r="GWL11" i="5"/>
  <c r="GWJ11" i="5"/>
  <c r="GWI11" i="5"/>
  <c r="GWH11" i="5"/>
  <c r="GWF11" i="5"/>
  <c r="GWE11" i="5"/>
  <c r="GWD11" i="5"/>
  <c r="GWB11" i="5"/>
  <c r="GWA11" i="5"/>
  <c r="GVZ11" i="5"/>
  <c r="GVX11" i="5"/>
  <c r="GVW11" i="5"/>
  <c r="GVV11" i="5"/>
  <c r="GVT11" i="5"/>
  <c r="GVS11" i="5"/>
  <c r="GVR11" i="5"/>
  <c r="GVP11" i="5"/>
  <c r="GVO11" i="5"/>
  <c r="GVN11" i="5"/>
  <c r="GVL11" i="5"/>
  <c r="GVK11" i="5"/>
  <c r="GVJ11" i="5"/>
  <c r="GVH11" i="5"/>
  <c r="GVG11" i="5"/>
  <c r="GVF11" i="5"/>
  <c r="GVD11" i="5"/>
  <c r="GVC11" i="5"/>
  <c r="GVB11" i="5"/>
  <c r="GUZ11" i="5"/>
  <c r="GUY11" i="5"/>
  <c r="GUX11" i="5"/>
  <c r="GUV11" i="5"/>
  <c r="GUU11" i="5"/>
  <c r="GUT11" i="5"/>
  <c r="GUR11" i="5"/>
  <c r="GUQ11" i="5"/>
  <c r="GUP11" i="5"/>
  <c r="GUN11" i="5"/>
  <c r="GUM11" i="5"/>
  <c r="GUL11" i="5"/>
  <c r="GUJ11" i="5"/>
  <c r="GUI11" i="5"/>
  <c r="GUH11" i="5"/>
  <c r="GUF11" i="5"/>
  <c r="GUE11" i="5"/>
  <c r="GUD11" i="5"/>
  <c r="GUB11" i="5"/>
  <c r="GUA11" i="5"/>
  <c r="GTZ11" i="5"/>
  <c r="GTX11" i="5"/>
  <c r="GTW11" i="5"/>
  <c r="GTV11" i="5"/>
  <c r="GTT11" i="5"/>
  <c r="GTS11" i="5"/>
  <c r="GTR11" i="5"/>
  <c r="GTP11" i="5"/>
  <c r="GTO11" i="5"/>
  <c r="GTN11" i="5"/>
  <c r="GTL11" i="5"/>
  <c r="GTK11" i="5"/>
  <c r="GTJ11" i="5"/>
  <c r="GTH11" i="5"/>
  <c r="GTG11" i="5"/>
  <c r="GTF11" i="5"/>
  <c r="GTD11" i="5"/>
  <c r="GTC11" i="5"/>
  <c r="GTB11" i="5"/>
  <c r="GSZ11" i="5"/>
  <c r="GSY11" i="5"/>
  <c r="GSX11" i="5"/>
  <c r="GSV11" i="5"/>
  <c r="GSU11" i="5"/>
  <c r="GST11" i="5"/>
  <c r="GSR11" i="5"/>
  <c r="GSQ11" i="5"/>
  <c r="GSP11" i="5"/>
  <c r="GSN11" i="5"/>
  <c r="GSM11" i="5"/>
  <c r="GSL11" i="5"/>
  <c r="GSJ11" i="5"/>
  <c r="GSI11" i="5"/>
  <c r="GSH11" i="5"/>
  <c r="GSF11" i="5"/>
  <c r="GSE11" i="5"/>
  <c r="GSD11" i="5"/>
  <c r="GSB11" i="5"/>
  <c r="GSA11" i="5"/>
  <c r="GRZ11" i="5"/>
  <c r="GRX11" i="5"/>
  <c r="GRW11" i="5"/>
  <c r="GRV11" i="5"/>
  <c r="GRT11" i="5"/>
  <c r="GRS11" i="5"/>
  <c r="GRR11" i="5"/>
  <c r="GRP11" i="5"/>
  <c r="GRO11" i="5"/>
  <c r="GRN11" i="5"/>
  <c r="GRL11" i="5"/>
  <c r="GRK11" i="5"/>
  <c r="GRJ11" i="5"/>
  <c r="GRH11" i="5"/>
  <c r="GRG11" i="5"/>
  <c r="GRF11" i="5"/>
  <c r="GRD11" i="5"/>
  <c r="GRC11" i="5"/>
  <c r="GRB11" i="5"/>
  <c r="GQZ11" i="5"/>
  <c r="GQY11" i="5"/>
  <c r="GQX11" i="5"/>
  <c r="GQV11" i="5"/>
  <c r="GQU11" i="5"/>
  <c r="GQT11" i="5"/>
  <c r="GQR11" i="5"/>
  <c r="GQQ11" i="5"/>
  <c r="GQP11" i="5"/>
  <c r="GQN11" i="5"/>
  <c r="GQM11" i="5"/>
  <c r="GQL11" i="5"/>
  <c r="GQJ11" i="5"/>
  <c r="GQI11" i="5"/>
  <c r="GQH11" i="5"/>
  <c r="GQF11" i="5"/>
  <c r="GQE11" i="5"/>
  <c r="GQD11" i="5"/>
  <c r="GQB11" i="5"/>
  <c r="GQA11" i="5"/>
  <c r="GPZ11" i="5"/>
  <c r="GPX11" i="5"/>
  <c r="GPW11" i="5"/>
  <c r="GPV11" i="5"/>
  <c r="GPT11" i="5"/>
  <c r="GPS11" i="5"/>
  <c r="GPR11" i="5"/>
  <c r="GPP11" i="5"/>
  <c r="GPO11" i="5"/>
  <c r="GPN11" i="5"/>
  <c r="GPL11" i="5"/>
  <c r="GPK11" i="5"/>
  <c r="GPJ11" i="5"/>
  <c r="GPH11" i="5"/>
  <c r="GPG11" i="5"/>
  <c r="GPF11" i="5"/>
  <c r="GPD11" i="5"/>
  <c r="GPC11" i="5"/>
  <c r="GPB11" i="5"/>
  <c r="GOZ11" i="5"/>
  <c r="GOY11" i="5"/>
  <c r="GOX11" i="5"/>
  <c r="GOV11" i="5"/>
  <c r="GOU11" i="5"/>
  <c r="GOT11" i="5"/>
  <c r="GOR11" i="5"/>
  <c r="GOQ11" i="5"/>
  <c r="GOP11" i="5"/>
  <c r="GON11" i="5"/>
  <c r="GOM11" i="5"/>
  <c r="GOL11" i="5"/>
  <c r="GOJ11" i="5"/>
  <c r="GOI11" i="5"/>
  <c r="GOH11" i="5"/>
  <c r="GOF11" i="5"/>
  <c r="GOE11" i="5"/>
  <c r="GOD11" i="5"/>
  <c r="GOB11" i="5"/>
  <c r="GOA11" i="5"/>
  <c r="GNZ11" i="5"/>
  <c r="GNX11" i="5"/>
  <c r="GNW11" i="5"/>
  <c r="GNV11" i="5"/>
  <c r="GNT11" i="5"/>
  <c r="GNS11" i="5"/>
  <c r="GNR11" i="5"/>
  <c r="GNP11" i="5"/>
  <c r="GNO11" i="5"/>
  <c r="GNN11" i="5"/>
  <c r="GNL11" i="5"/>
  <c r="GNK11" i="5"/>
  <c r="GNJ11" i="5"/>
  <c r="GNH11" i="5"/>
  <c r="GNG11" i="5"/>
  <c r="GNF11" i="5"/>
  <c r="GND11" i="5"/>
  <c r="GNC11" i="5"/>
  <c r="GNB11" i="5"/>
  <c r="GMZ11" i="5"/>
  <c r="GMY11" i="5"/>
  <c r="GMX11" i="5"/>
  <c r="GMV11" i="5"/>
  <c r="GMU11" i="5"/>
  <c r="GMT11" i="5"/>
  <c r="GMR11" i="5"/>
  <c r="GMQ11" i="5"/>
  <c r="GMP11" i="5"/>
  <c r="GMN11" i="5"/>
  <c r="GMM11" i="5"/>
  <c r="GML11" i="5"/>
  <c r="GMJ11" i="5"/>
  <c r="GMI11" i="5"/>
  <c r="GMH11" i="5"/>
  <c r="GMF11" i="5"/>
  <c r="GME11" i="5"/>
  <c r="GMD11" i="5"/>
  <c r="GMB11" i="5"/>
  <c r="GMA11" i="5"/>
  <c r="GLZ11" i="5"/>
  <c r="GLX11" i="5"/>
  <c r="GLW11" i="5"/>
  <c r="GLV11" i="5"/>
  <c r="GLT11" i="5"/>
  <c r="GLS11" i="5"/>
  <c r="GLR11" i="5"/>
  <c r="GLP11" i="5"/>
  <c r="GLO11" i="5"/>
  <c r="GLN11" i="5"/>
  <c r="GLL11" i="5"/>
  <c r="GLK11" i="5"/>
  <c r="GLJ11" i="5"/>
  <c r="GLH11" i="5"/>
  <c r="GLG11" i="5"/>
  <c r="GLF11" i="5"/>
  <c r="GLD11" i="5"/>
  <c r="GLC11" i="5"/>
  <c r="GLB11" i="5"/>
  <c r="GKZ11" i="5"/>
  <c r="GKY11" i="5"/>
  <c r="GKX11" i="5"/>
  <c r="GKV11" i="5"/>
  <c r="GKU11" i="5"/>
  <c r="GKT11" i="5"/>
  <c r="GKR11" i="5"/>
  <c r="GKQ11" i="5"/>
  <c r="GKP11" i="5"/>
  <c r="GKN11" i="5"/>
  <c r="GKM11" i="5"/>
  <c r="GKL11" i="5"/>
  <c r="GKJ11" i="5"/>
  <c r="GKI11" i="5"/>
  <c r="GKH11" i="5"/>
  <c r="GKF11" i="5"/>
  <c r="GKE11" i="5"/>
  <c r="GKD11" i="5"/>
  <c r="GKB11" i="5"/>
  <c r="GKA11" i="5"/>
  <c r="GJZ11" i="5"/>
  <c r="GJX11" i="5"/>
  <c r="GJW11" i="5"/>
  <c r="GJV11" i="5"/>
  <c r="GJT11" i="5"/>
  <c r="GJS11" i="5"/>
  <c r="GJR11" i="5"/>
  <c r="GJP11" i="5"/>
  <c r="GJO11" i="5"/>
  <c r="GJN11" i="5"/>
  <c r="GJL11" i="5"/>
  <c r="GJK11" i="5"/>
  <c r="GJJ11" i="5"/>
  <c r="GJH11" i="5"/>
  <c r="GJG11" i="5"/>
  <c r="GJF11" i="5"/>
  <c r="GJD11" i="5"/>
  <c r="GJC11" i="5"/>
  <c r="GJB11" i="5"/>
  <c r="GIZ11" i="5"/>
  <c r="GIY11" i="5"/>
  <c r="GIX11" i="5"/>
  <c r="GIV11" i="5"/>
  <c r="GIU11" i="5"/>
  <c r="GIT11" i="5"/>
  <c r="GIR11" i="5"/>
  <c r="GIQ11" i="5"/>
  <c r="GIP11" i="5"/>
  <c r="GIN11" i="5"/>
  <c r="GIM11" i="5"/>
  <c r="GIL11" i="5"/>
  <c r="GIJ11" i="5"/>
  <c r="GII11" i="5"/>
  <c r="GIH11" i="5"/>
  <c r="GIF11" i="5"/>
  <c r="GIE11" i="5"/>
  <c r="GID11" i="5"/>
  <c r="GIB11" i="5"/>
  <c r="GIA11" i="5"/>
  <c r="GHZ11" i="5"/>
  <c r="GHX11" i="5"/>
  <c r="GHW11" i="5"/>
  <c r="GHV11" i="5"/>
  <c r="GHT11" i="5"/>
  <c r="GHS11" i="5"/>
  <c r="GHR11" i="5"/>
  <c r="GHP11" i="5"/>
  <c r="GHO11" i="5"/>
  <c r="GHN11" i="5"/>
  <c r="GHL11" i="5"/>
  <c r="GHK11" i="5"/>
  <c r="GHJ11" i="5"/>
  <c r="GHH11" i="5"/>
  <c r="GHG11" i="5"/>
  <c r="GHF11" i="5"/>
  <c r="GHD11" i="5"/>
  <c r="GHC11" i="5"/>
  <c r="GHB11" i="5"/>
  <c r="GGZ11" i="5"/>
  <c r="GGY11" i="5"/>
  <c r="GGX11" i="5"/>
  <c r="GGV11" i="5"/>
  <c r="GGU11" i="5"/>
  <c r="GGT11" i="5"/>
  <c r="GGR11" i="5"/>
  <c r="GGQ11" i="5"/>
  <c r="GGP11" i="5"/>
  <c r="GGN11" i="5"/>
  <c r="GGM11" i="5"/>
  <c r="GGL11" i="5"/>
  <c r="GGJ11" i="5"/>
  <c r="GGI11" i="5"/>
  <c r="GGH11" i="5"/>
  <c r="GGF11" i="5"/>
  <c r="GGE11" i="5"/>
  <c r="GGD11" i="5"/>
  <c r="GGB11" i="5"/>
  <c r="GGA11" i="5"/>
  <c r="GFZ11" i="5"/>
  <c r="GFX11" i="5"/>
  <c r="GFW11" i="5"/>
  <c r="GFV11" i="5"/>
  <c r="GFT11" i="5"/>
  <c r="GFS11" i="5"/>
  <c r="GFR11" i="5"/>
  <c r="GFP11" i="5"/>
  <c r="GFO11" i="5"/>
  <c r="GFN11" i="5"/>
  <c r="GFL11" i="5"/>
  <c r="GFK11" i="5"/>
  <c r="GFJ11" i="5"/>
  <c r="GFH11" i="5"/>
  <c r="GFG11" i="5"/>
  <c r="GFF11" i="5"/>
  <c r="GFD11" i="5"/>
  <c r="GFC11" i="5"/>
  <c r="GFB11" i="5"/>
  <c r="GEZ11" i="5"/>
  <c r="GEY11" i="5"/>
  <c r="GEX11" i="5"/>
  <c r="GEV11" i="5"/>
  <c r="GEU11" i="5"/>
  <c r="GET11" i="5"/>
  <c r="GER11" i="5"/>
  <c r="GEQ11" i="5"/>
  <c r="GEP11" i="5"/>
  <c r="GEN11" i="5"/>
  <c r="GEM11" i="5"/>
  <c r="GEL11" i="5"/>
  <c r="GEJ11" i="5"/>
  <c r="GEI11" i="5"/>
  <c r="GEH11" i="5"/>
  <c r="GEF11" i="5"/>
  <c r="GEE11" i="5"/>
  <c r="GED11" i="5"/>
  <c r="GEB11" i="5"/>
  <c r="GEA11" i="5"/>
  <c r="GDZ11" i="5"/>
  <c r="GDX11" i="5"/>
  <c r="GDW11" i="5"/>
  <c r="GDV11" i="5"/>
  <c r="GDT11" i="5"/>
  <c r="GDS11" i="5"/>
  <c r="GDR11" i="5"/>
  <c r="GDP11" i="5"/>
  <c r="GDO11" i="5"/>
  <c r="GDN11" i="5"/>
  <c r="GDL11" i="5"/>
  <c r="GDK11" i="5"/>
  <c r="GDJ11" i="5"/>
  <c r="GDH11" i="5"/>
  <c r="GDG11" i="5"/>
  <c r="GDF11" i="5"/>
  <c r="GDD11" i="5"/>
  <c r="GDC11" i="5"/>
  <c r="GDB11" i="5"/>
  <c r="GCZ11" i="5"/>
  <c r="GCY11" i="5"/>
  <c r="GCX11" i="5"/>
  <c r="GCV11" i="5"/>
  <c r="GCU11" i="5"/>
  <c r="GCT11" i="5"/>
  <c r="GCR11" i="5"/>
  <c r="GCQ11" i="5"/>
  <c r="GCP11" i="5"/>
  <c r="GCN11" i="5"/>
  <c r="GCM11" i="5"/>
  <c r="GCL11" i="5"/>
  <c r="GCJ11" i="5"/>
  <c r="GCI11" i="5"/>
  <c r="GCH11" i="5"/>
  <c r="GCF11" i="5"/>
  <c r="GCE11" i="5"/>
  <c r="GCD11" i="5"/>
  <c r="GCB11" i="5"/>
  <c r="GCA11" i="5"/>
  <c r="GBZ11" i="5"/>
  <c r="GBX11" i="5"/>
  <c r="GBW11" i="5"/>
  <c r="GBV11" i="5"/>
  <c r="GBT11" i="5"/>
  <c r="GBS11" i="5"/>
  <c r="GBR11" i="5"/>
  <c r="GBP11" i="5"/>
  <c r="GBO11" i="5"/>
  <c r="GBN11" i="5"/>
  <c r="GBL11" i="5"/>
  <c r="GBK11" i="5"/>
  <c r="GBJ11" i="5"/>
  <c r="GBH11" i="5"/>
  <c r="GBG11" i="5"/>
  <c r="GBF11" i="5"/>
  <c r="GBD11" i="5"/>
  <c r="GBC11" i="5"/>
  <c r="GBB11" i="5"/>
  <c r="GAZ11" i="5"/>
  <c r="GAY11" i="5"/>
  <c r="GAX11" i="5"/>
  <c r="GAV11" i="5"/>
  <c r="GAU11" i="5"/>
  <c r="GAT11" i="5"/>
  <c r="GAR11" i="5"/>
  <c r="GAQ11" i="5"/>
  <c r="GAP11" i="5"/>
  <c r="GAN11" i="5"/>
  <c r="GAM11" i="5"/>
  <c r="GAL11" i="5"/>
  <c r="GAJ11" i="5"/>
  <c r="GAI11" i="5"/>
  <c r="GAH11" i="5"/>
  <c r="GAF11" i="5"/>
  <c r="GAE11" i="5"/>
  <c r="GAD11" i="5"/>
  <c r="GAB11" i="5"/>
  <c r="GAA11" i="5"/>
  <c r="FZZ11" i="5"/>
  <c r="FZX11" i="5"/>
  <c r="FZW11" i="5"/>
  <c r="FZV11" i="5"/>
  <c r="FZT11" i="5"/>
  <c r="FZS11" i="5"/>
  <c r="FZR11" i="5"/>
  <c r="FZP11" i="5"/>
  <c r="FZO11" i="5"/>
  <c r="FZN11" i="5"/>
  <c r="FZL11" i="5"/>
  <c r="FZK11" i="5"/>
  <c r="FZJ11" i="5"/>
  <c r="FZH11" i="5"/>
  <c r="FZG11" i="5"/>
  <c r="FZF11" i="5"/>
  <c r="FZD11" i="5"/>
  <c r="FZC11" i="5"/>
  <c r="FZB11" i="5"/>
  <c r="FYZ11" i="5"/>
  <c r="FYY11" i="5"/>
  <c r="FYX11" i="5"/>
  <c r="FYV11" i="5"/>
  <c r="FYU11" i="5"/>
  <c r="FYT11" i="5"/>
  <c r="FYR11" i="5"/>
  <c r="FYQ11" i="5"/>
  <c r="FYP11" i="5"/>
  <c r="FYN11" i="5"/>
  <c r="FYM11" i="5"/>
  <c r="FYL11" i="5"/>
  <c r="FYJ11" i="5"/>
  <c r="FYI11" i="5"/>
  <c r="FYH11" i="5"/>
  <c r="FYF11" i="5"/>
  <c r="FYE11" i="5"/>
  <c r="FYD11" i="5"/>
  <c r="FYB11" i="5"/>
  <c r="FYA11" i="5"/>
  <c r="FXZ11" i="5"/>
  <c r="FXX11" i="5"/>
  <c r="FXW11" i="5"/>
  <c r="FXV11" i="5"/>
  <c r="FXT11" i="5"/>
  <c r="FXS11" i="5"/>
  <c r="FXR11" i="5"/>
  <c r="FXP11" i="5"/>
  <c r="FXO11" i="5"/>
  <c r="FXN11" i="5"/>
  <c r="FXL11" i="5"/>
  <c r="FXK11" i="5"/>
  <c r="FXJ11" i="5"/>
  <c r="FXH11" i="5"/>
  <c r="FXG11" i="5"/>
  <c r="FXF11" i="5"/>
  <c r="FXD11" i="5"/>
  <c r="FXC11" i="5"/>
  <c r="FXB11" i="5"/>
  <c r="FWZ11" i="5"/>
  <c r="FWY11" i="5"/>
  <c r="FWX11" i="5"/>
  <c r="FWV11" i="5"/>
  <c r="FWU11" i="5"/>
  <c r="FWT11" i="5"/>
  <c r="FWR11" i="5"/>
  <c r="FWQ11" i="5"/>
  <c r="FWP11" i="5"/>
  <c r="FWN11" i="5"/>
  <c r="FWM11" i="5"/>
  <c r="FWL11" i="5"/>
  <c r="FWJ11" i="5"/>
  <c r="FWI11" i="5"/>
  <c r="FWH11" i="5"/>
  <c r="FWF11" i="5"/>
  <c r="FWE11" i="5"/>
  <c r="FWD11" i="5"/>
  <c r="FWB11" i="5"/>
  <c r="FWA11" i="5"/>
  <c r="FVZ11" i="5"/>
  <c r="FVX11" i="5"/>
  <c r="FVW11" i="5"/>
  <c r="FVV11" i="5"/>
  <c r="FVT11" i="5"/>
  <c r="FVS11" i="5"/>
  <c r="FVR11" i="5"/>
  <c r="FVP11" i="5"/>
  <c r="FVO11" i="5"/>
  <c r="FVN11" i="5"/>
  <c r="FVL11" i="5"/>
  <c r="FVK11" i="5"/>
  <c r="FVJ11" i="5"/>
  <c r="FVH11" i="5"/>
  <c r="FVG11" i="5"/>
  <c r="FVF11" i="5"/>
  <c r="FVD11" i="5"/>
  <c r="FVC11" i="5"/>
  <c r="FVB11" i="5"/>
  <c r="FUZ11" i="5"/>
  <c r="FUY11" i="5"/>
  <c r="FUX11" i="5"/>
  <c r="FUV11" i="5"/>
  <c r="FUU11" i="5"/>
  <c r="FUT11" i="5"/>
  <c r="FUR11" i="5"/>
  <c r="FUQ11" i="5"/>
  <c r="FUP11" i="5"/>
  <c r="FUN11" i="5"/>
  <c r="FUM11" i="5"/>
  <c r="FUL11" i="5"/>
  <c r="FUJ11" i="5"/>
  <c r="FUI11" i="5"/>
  <c r="FUH11" i="5"/>
  <c r="FUF11" i="5"/>
  <c r="FUE11" i="5"/>
  <c r="FUD11" i="5"/>
  <c r="FUB11" i="5"/>
  <c r="FUA11" i="5"/>
  <c r="FTZ11" i="5"/>
  <c r="FTX11" i="5"/>
  <c r="FTW11" i="5"/>
  <c r="FTV11" i="5"/>
  <c r="FTT11" i="5"/>
  <c r="FTS11" i="5"/>
  <c r="FTR11" i="5"/>
  <c r="FTP11" i="5"/>
  <c r="FTO11" i="5"/>
  <c r="FTN11" i="5"/>
  <c r="FTL11" i="5"/>
  <c r="FTK11" i="5"/>
  <c r="FTJ11" i="5"/>
  <c r="FTH11" i="5"/>
  <c r="FTG11" i="5"/>
  <c r="FTF11" i="5"/>
  <c r="FTD11" i="5"/>
  <c r="FTC11" i="5"/>
  <c r="FTB11" i="5"/>
  <c r="FSZ11" i="5"/>
  <c r="FSY11" i="5"/>
  <c r="FSX11" i="5"/>
  <c r="FSV11" i="5"/>
  <c r="FSU11" i="5"/>
  <c r="FST11" i="5"/>
  <c r="FSR11" i="5"/>
  <c r="FSQ11" i="5"/>
  <c r="FSP11" i="5"/>
  <c r="FSN11" i="5"/>
  <c r="FSM11" i="5"/>
  <c r="FSL11" i="5"/>
  <c r="FSJ11" i="5"/>
  <c r="FSI11" i="5"/>
  <c r="FSH11" i="5"/>
  <c r="FSF11" i="5"/>
  <c r="FSE11" i="5"/>
  <c r="FSD11" i="5"/>
  <c r="FSB11" i="5"/>
  <c r="FSA11" i="5"/>
  <c r="FRZ11" i="5"/>
  <c r="FRX11" i="5"/>
  <c r="FRW11" i="5"/>
  <c r="FRV11" i="5"/>
  <c r="FRT11" i="5"/>
  <c r="FRS11" i="5"/>
  <c r="FRR11" i="5"/>
  <c r="FRP11" i="5"/>
  <c r="FRO11" i="5"/>
  <c r="FRN11" i="5"/>
  <c r="FRL11" i="5"/>
  <c r="FRK11" i="5"/>
  <c r="FRJ11" i="5"/>
  <c r="FRH11" i="5"/>
  <c r="FRG11" i="5"/>
  <c r="FRF11" i="5"/>
  <c r="FRD11" i="5"/>
  <c r="FRC11" i="5"/>
  <c r="FRB11" i="5"/>
  <c r="FQZ11" i="5"/>
  <c r="FQY11" i="5"/>
  <c r="FQX11" i="5"/>
  <c r="FQV11" i="5"/>
  <c r="FQU11" i="5"/>
  <c r="FQT11" i="5"/>
  <c r="FQR11" i="5"/>
  <c r="FQQ11" i="5"/>
  <c r="FQP11" i="5"/>
  <c r="FQN11" i="5"/>
  <c r="FQM11" i="5"/>
  <c r="FQL11" i="5"/>
  <c r="FQJ11" i="5"/>
  <c r="FQI11" i="5"/>
  <c r="FQH11" i="5"/>
  <c r="FQF11" i="5"/>
  <c r="FQE11" i="5"/>
  <c r="FQD11" i="5"/>
  <c r="FQB11" i="5"/>
  <c r="FQA11" i="5"/>
  <c r="FPZ11" i="5"/>
  <c r="FPX11" i="5"/>
  <c r="FPW11" i="5"/>
  <c r="FPV11" i="5"/>
  <c r="FPT11" i="5"/>
  <c r="FPS11" i="5"/>
  <c r="FPR11" i="5"/>
  <c r="FPP11" i="5"/>
  <c r="FPO11" i="5"/>
  <c r="FPN11" i="5"/>
  <c r="FPL11" i="5"/>
  <c r="FPK11" i="5"/>
  <c r="FPJ11" i="5"/>
  <c r="FPH11" i="5"/>
  <c r="FPG11" i="5"/>
  <c r="FPF11" i="5"/>
  <c r="FPD11" i="5"/>
  <c r="FPC11" i="5"/>
  <c r="FPB11" i="5"/>
  <c r="FOZ11" i="5"/>
  <c r="FOY11" i="5"/>
  <c r="FOX11" i="5"/>
  <c r="FOV11" i="5"/>
  <c r="FOU11" i="5"/>
  <c r="FOT11" i="5"/>
  <c r="FOR11" i="5"/>
  <c r="FOQ11" i="5"/>
  <c r="FOP11" i="5"/>
  <c r="FON11" i="5"/>
  <c r="FOM11" i="5"/>
  <c r="FOL11" i="5"/>
  <c r="FOJ11" i="5"/>
  <c r="FOI11" i="5"/>
  <c r="FOH11" i="5"/>
  <c r="FOF11" i="5"/>
  <c r="FOE11" i="5"/>
  <c r="FOD11" i="5"/>
  <c r="FOB11" i="5"/>
  <c r="FOA11" i="5"/>
  <c r="FNZ11" i="5"/>
  <c r="FNX11" i="5"/>
  <c r="FNW11" i="5"/>
  <c r="FNV11" i="5"/>
  <c r="FNT11" i="5"/>
  <c r="FNS11" i="5"/>
  <c r="FNR11" i="5"/>
  <c r="FNP11" i="5"/>
  <c r="FNO11" i="5"/>
  <c r="FNN11" i="5"/>
  <c r="FNL11" i="5"/>
  <c r="FNK11" i="5"/>
  <c r="FNJ11" i="5"/>
  <c r="FNH11" i="5"/>
  <c r="FNG11" i="5"/>
  <c r="FNF11" i="5"/>
  <c r="FND11" i="5"/>
  <c r="FNC11" i="5"/>
  <c r="FNB11" i="5"/>
  <c r="FMZ11" i="5"/>
  <c r="FMY11" i="5"/>
  <c r="FMX11" i="5"/>
  <c r="FMV11" i="5"/>
  <c r="FMU11" i="5"/>
  <c r="FMT11" i="5"/>
  <c r="FMR11" i="5"/>
  <c r="FMQ11" i="5"/>
  <c r="FMP11" i="5"/>
  <c r="FMN11" i="5"/>
  <c r="FMM11" i="5"/>
  <c r="FML11" i="5"/>
  <c r="FMJ11" i="5"/>
  <c r="FMI11" i="5"/>
  <c r="FMH11" i="5"/>
  <c r="FMF11" i="5"/>
  <c r="FME11" i="5"/>
  <c r="FMD11" i="5"/>
  <c r="FMB11" i="5"/>
  <c r="FMA11" i="5"/>
  <c r="FLZ11" i="5"/>
  <c r="FLX11" i="5"/>
  <c r="FLW11" i="5"/>
  <c r="FLV11" i="5"/>
  <c r="FLT11" i="5"/>
  <c r="FLS11" i="5"/>
  <c r="FLR11" i="5"/>
  <c r="FLP11" i="5"/>
  <c r="FLO11" i="5"/>
  <c r="FLN11" i="5"/>
  <c r="FLL11" i="5"/>
  <c r="FLK11" i="5"/>
  <c r="FLJ11" i="5"/>
  <c r="FLH11" i="5"/>
  <c r="FLG11" i="5"/>
  <c r="FLF11" i="5"/>
  <c r="FLD11" i="5"/>
  <c r="FLC11" i="5"/>
  <c r="FLB11" i="5"/>
  <c r="FKZ11" i="5"/>
  <c r="FKY11" i="5"/>
  <c r="FKX11" i="5"/>
  <c r="FKV11" i="5"/>
  <c r="FKU11" i="5"/>
  <c r="FKT11" i="5"/>
  <c r="FKR11" i="5"/>
  <c r="FKQ11" i="5"/>
  <c r="FKP11" i="5"/>
  <c r="FKN11" i="5"/>
  <c r="FKM11" i="5"/>
  <c r="FKL11" i="5"/>
  <c r="FKJ11" i="5"/>
  <c r="FKI11" i="5"/>
  <c r="FKH11" i="5"/>
  <c r="FKF11" i="5"/>
  <c r="FKE11" i="5"/>
  <c r="FKD11" i="5"/>
  <c r="FKB11" i="5"/>
  <c r="FKA11" i="5"/>
  <c r="FJZ11" i="5"/>
  <c r="FJX11" i="5"/>
  <c r="FJW11" i="5"/>
  <c r="FJV11" i="5"/>
  <c r="FJT11" i="5"/>
  <c r="FJS11" i="5"/>
  <c r="FJR11" i="5"/>
  <c r="FJP11" i="5"/>
  <c r="FJO11" i="5"/>
  <c r="FJN11" i="5"/>
  <c r="FJL11" i="5"/>
  <c r="FJK11" i="5"/>
  <c r="FJJ11" i="5"/>
  <c r="FJH11" i="5"/>
  <c r="FJG11" i="5"/>
  <c r="FJF11" i="5"/>
  <c r="FJD11" i="5"/>
  <c r="FJC11" i="5"/>
  <c r="FJB11" i="5"/>
  <c r="FIZ11" i="5"/>
  <c r="FIY11" i="5"/>
  <c r="FIX11" i="5"/>
  <c r="FIV11" i="5"/>
  <c r="FIU11" i="5"/>
  <c r="FIT11" i="5"/>
  <c r="FIR11" i="5"/>
  <c r="FIQ11" i="5"/>
  <c r="FIP11" i="5"/>
  <c r="FIN11" i="5"/>
  <c r="FIM11" i="5"/>
  <c r="FIL11" i="5"/>
  <c r="FIJ11" i="5"/>
  <c r="FII11" i="5"/>
  <c r="FIH11" i="5"/>
  <c r="FIF11" i="5"/>
  <c r="FIE11" i="5"/>
  <c r="FID11" i="5"/>
  <c r="FIB11" i="5"/>
  <c r="FIA11" i="5"/>
  <c r="FHZ11" i="5"/>
  <c r="FHX11" i="5"/>
  <c r="FHW11" i="5"/>
  <c r="FHV11" i="5"/>
  <c r="FHT11" i="5"/>
  <c r="FHS11" i="5"/>
  <c r="FHR11" i="5"/>
  <c r="FHP11" i="5"/>
  <c r="FHO11" i="5"/>
  <c r="FHN11" i="5"/>
  <c r="FHL11" i="5"/>
  <c r="FHK11" i="5"/>
  <c r="FHJ11" i="5"/>
  <c r="FHH11" i="5"/>
  <c r="FHG11" i="5"/>
  <c r="FHF11" i="5"/>
  <c r="FHD11" i="5"/>
  <c r="FHC11" i="5"/>
  <c r="FHB11" i="5"/>
  <c r="FGZ11" i="5"/>
  <c r="FGY11" i="5"/>
  <c r="FGX11" i="5"/>
  <c r="FGV11" i="5"/>
  <c r="FGU11" i="5"/>
  <c r="FGT11" i="5"/>
  <c r="FGR11" i="5"/>
  <c r="FGQ11" i="5"/>
  <c r="FGP11" i="5"/>
  <c r="FGN11" i="5"/>
  <c r="FGM11" i="5"/>
  <c r="FGL11" i="5"/>
  <c r="FGJ11" i="5"/>
  <c r="FGI11" i="5"/>
  <c r="FGH11" i="5"/>
  <c r="FGF11" i="5"/>
  <c r="FGE11" i="5"/>
  <c r="FGD11" i="5"/>
  <c r="FGB11" i="5"/>
  <c r="FGA11" i="5"/>
  <c r="FFZ11" i="5"/>
  <c r="FFX11" i="5"/>
  <c r="FFW11" i="5"/>
  <c r="FFV11" i="5"/>
  <c r="FFT11" i="5"/>
  <c r="FFS11" i="5"/>
  <c r="FFR11" i="5"/>
  <c r="FFP11" i="5"/>
  <c r="FFO11" i="5"/>
  <c r="FFN11" i="5"/>
  <c r="FFL11" i="5"/>
  <c r="FFK11" i="5"/>
  <c r="FFJ11" i="5"/>
  <c r="FFH11" i="5"/>
  <c r="FFG11" i="5"/>
  <c r="FFF11" i="5"/>
  <c r="FFD11" i="5"/>
  <c r="FFC11" i="5"/>
  <c r="FFB11" i="5"/>
  <c r="FEZ11" i="5"/>
  <c r="FEY11" i="5"/>
  <c r="FEX11" i="5"/>
  <c r="FEV11" i="5"/>
  <c r="FEU11" i="5"/>
  <c r="FET11" i="5"/>
  <c r="FER11" i="5"/>
  <c r="FEQ11" i="5"/>
  <c r="FEP11" i="5"/>
  <c r="FEN11" i="5"/>
  <c r="FEM11" i="5"/>
  <c r="FEL11" i="5"/>
  <c r="FEJ11" i="5"/>
  <c r="FEI11" i="5"/>
  <c r="FEH11" i="5"/>
  <c r="FEF11" i="5"/>
  <c r="FEE11" i="5"/>
  <c r="FED11" i="5"/>
  <c r="FEB11" i="5"/>
  <c r="FEA11" i="5"/>
  <c r="FDZ11" i="5"/>
  <c r="FDX11" i="5"/>
  <c r="FDW11" i="5"/>
  <c r="FDV11" i="5"/>
  <c r="FDT11" i="5"/>
  <c r="FDS11" i="5"/>
  <c r="FDR11" i="5"/>
  <c r="FDP11" i="5"/>
  <c r="FDO11" i="5"/>
  <c r="FDN11" i="5"/>
  <c r="FDL11" i="5"/>
  <c r="FDK11" i="5"/>
  <c r="FDJ11" i="5"/>
  <c r="FDH11" i="5"/>
  <c r="FDG11" i="5"/>
  <c r="FDF11" i="5"/>
  <c r="FDD11" i="5"/>
  <c r="FDC11" i="5"/>
  <c r="FDB11" i="5"/>
  <c r="FCZ11" i="5"/>
  <c r="FCY11" i="5"/>
  <c r="FCX11" i="5"/>
  <c r="FCV11" i="5"/>
  <c r="FCU11" i="5"/>
  <c r="FCT11" i="5"/>
  <c r="FCR11" i="5"/>
  <c r="FCQ11" i="5"/>
  <c r="FCP11" i="5"/>
  <c r="FCN11" i="5"/>
  <c r="FCM11" i="5"/>
  <c r="FCL11" i="5"/>
  <c r="FCJ11" i="5"/>
  <c r="FCI11" i="5"/>
  <c r="FCH11" i="5"/>
  <c r="FCF11" i="5"/>
  <c r="FCE11" i="5"/>
  <c r="FCD11" i="5"/>
  <c r="FCB11" i="5"/>
  <c r="FCA11" i="5"/>
  <c r="FBZ11" i="5"/>
  <c r="FBX11" i="5"/>
  <c r="FBW11" i="5"/>
  <c r="FBV11" i="5"/>
  <c r="FBT11" i="5"/>
  <c r="FBS11" i="5"/>
  <c r="FBR11" i="5"/>
  <c r="FBP11" i="5"/>
  <c r="FBO11" i="5"/>
  <c r="FBN11" i="5"/>
  <c r="FBL11" i="5"/>
  <c r="FBK11" i="5"/>
  <c r="FBJ11" i="5"/>
  <c r="FBH11" i="5"/>
  <c r="FBG11" i="5"/>
  <c r="FBF11" i="5"/>
  <c r="FBD11" i="5"/>
  <c r="FBC11" i="5"/>
  <c r="FBB11" i="5"/>
  <c r="FAZ11" i="5"/>
  <c r="FAY11" i="5"/>
  <c r="FAX11" i="5"/>
  <c r="FAV11" i="5"/>
  <c r="FAU11" i="5"/>
  <c r="FAT11" i="5"/>
  <c r="FAR11" i="5"/>
  <c r="FAQ11" i="5"/>
  <c r="FAP11" i="5"/>
  <c r="FAN11" i="5"/>
  <c r="FAM11" i="5"/>
  <c r="FAL11" i="5"/>
  <c r="FAJ11" i="5"/>
  <c r="FAI11" i="5"/>
  <c r="FAH11" i="5"/>
  <c r="FAF11" i="5"/>
  <c r="FAE11" i="5"/>
  <c r="FAD11" i="5"/>
  <c r="FAB11" i="5"/>
  <c r="FAA11" i="5"/>
  <c r="EZZ11" i="5"/>
  <c r="EZX11" i="5"/>
  <c r="EZW11" i="5"/>
  <c r="EZV11" i="5"/>
  <c r="EZT11" i="5"/>
  <c r="EZS11" i="5"/>
  <c r="EZR11" i="5"/>
  <c r="EZP11" i="5"/>
  <c r="EZO11" i="5"/>
  <c r="EZN11" i="5"/>
  <c r="EZL11" i="5"/>
  <c r="EZK11" i="5"/>
  <c r="EZJ11" i="5"/>
  <c r="EZH11" i="5"/>
  <c r="EZG11" i="5"/>
  <c r="EZF11" i="5"/>
  <c r="EZD11" i="5"/>
  <c r="EZC11" i="5"/>
  <c r="EZB11" i="5"/>
  <c r="EYZ11" i="5"/>
  <c r="EYY11" i="5"/>
  <c r="EYX11" i="5"/>
  <c r="EYV11" i="5"/>
  <c r="EYU11" i="5"/>
  <c r="EYT11" i="5"/>
  <c r="EYR11" i="5"/>
  <c r="EYQ11" i="5"/>
  <c r="EYP11" i="5"/>
  <c r="EYN11" i="5"/>
  <c r="EYM11" i="5"/>
  <c r="EYL11" i="5"/>
  <c r="EYJ11" i="5"/>
  <c r="EYI11" i="5"/>
  <c r="EYH11" i="5"/>
  <c r="EYF11" i="5"/>
  <c r="EYE11" i="5"/>
  <c r="EYD11" i="5"/>
  <c r="EYB11" i="5"/>
  <c r="EYA11" i="5"/>
  <c r="EXZ11" i="5"/>
  <c r="EXX11" i="5"/>
  <c r="EXW11" i="5"/>
  <c r="EXV11" i="5"/>
  <c r="EXT11" i="5"/>
  <c r="EXS11" i="5"/>
  <c r="EXR11" i="5"/>
  <c r="EXP11" i="5"/>
  <c r="EXO11" i="5"/>
  <c r="EXN11" i="5"/>
  <c r="EXL11" i="5"/>
  <c r="EXK11" i="5"/>
  <c r="EXJ11" i="5"/>
  <c r="EXH11" i="5"/>
  <c r="EXG11" i="5"/>
  <c r="EXF11" i="5"/>
  <c r="EXD11" i="5"/>
  <c r="EXC11" i="5"/>
  <c r="EXB11" i="5"/>
  <c r="EWZ11" i="5"/>
  <c r="EWY11" i="5"/>
  <c r="EWX11" i="5"/>
  <c r="EWV11" i="5"/>
  <c r="EWU11" i="5"/>
  <c r="EWT11" i="5"/>
  <c r="EWR11" i="5"/>
  <c r="EWQ11" i="5"/>
  <c r="EWP11" i="5"/>
  <c r="EWN11" i="5"/>
  <c r="EWM11" i="5"/>
  <c r="EWL11" i="5"/>
  <c r="EWJ11" i="5"/>
  <c r="EWI11" i="5"/>
  <c r="EWH11" i="5"/>
  <c r="EWF11" i="5"/>
  <c r="EWE11" i="5"/>
  <c r="EWD11" i="5"/>
  <c r="EWB11" i="5"/>
  <c r="EWA11" i="5"/>
  <c r="EVZ11" i="5"/>
  <c r="EVX11" i="5"/>
  <c r="EVW11" i="5"/>
  <c r="EVV11" i="5"/>
  <c r="EVT11" i="5"/>
  <c r="EVS11" i="5"/>
  <c r="EVR11" i="5"/>
  <c r="EVP11" i="5"/>
  <c r="EVO11" i="5"/>
  <c r="EVN11" i="5"/>
  <c r="EVL11" i="5"/>
  <c r="EVK11" i="5"/>
  <c r="EVJ11" i="5"/>
  <c r="EVH11" i="5"/>
  <c r="EVG11" i="5"/>
  <c r="EVF11" i="5"/>
  <c r="EVD11" i="5"/>
  <c r="EVC11" i="5"/>
  <c r="EVB11" i="5"/>
  <c r="EUZ11" i="5"/>
  <c r="EUY11" i="5"/>
  <c r="EUX11" i="5"/>
  <c r="EUV11" i="5"/>
  <c r="EUU11" i="5"/>
  <c r="EUT11" i="5"/>
  <c r="EUR11" i="5"/>
  <c r="EUQ11" i="5"/>
  <c r="EUP11" i="5"/>
  <c r="EUN11" i="5"/>
  <c r="EUM11" i="5"/>
  <c r="EUL11" i="5"/>
  <c r="EUJ11" i="5"/>
  <c r="EUI11" i="5"/>
  <c r="EUH11" i="5"/>
  <c r="EUF11" i="5"/>
  <c r="EUE11" i="5"/>
  <c r="EUD11" i="5"/>
  <c r="EUB11" i="5"/>
  <c r="EUA11" i="5"/>
  <c r="ETZ11" i="5"/>
  <c r="ETX11" i="5"/>
  <c r="ETW11" i="5"/>
  <c r="ETV11" i="5"/>
  <c r="ETT11" i="5"/>
  <c r="ETS11" i="5"/>
  <c r="ETR11" i="5"/>
  <c r="ETP11" i="5"/>
  <c r="ETO11" i="5"/>
  <c r="ETN11" i="5"/>
  <c r="ETL11" i="5"/>
  <c r="ETK11" i="5"/>
  <c r="ETJ11" i="5"/>
  <c r="ETH11" i="5"/>
  <c r="ETG11" i="5"/>
  <c r="ETF11" i="5"/>
  <c r="ETD11" i="5"/>
  <c r="ETC11" i="5"/>
  <c r="ETB11" i="5"/>
  <c r="ESZ11" i="5"/>
  <c r="ESY11" i="5"/>
  <c r="ESX11" i="5"/>
  <c r="ESV11" i="5"/>
  <c r="ESU11" i="5"/>
  <c r="EST11" i="5"/>
  <c r="ESR11" i="5"/>
  <c r="ESQ11" i="5"/>
  <c r="ESP11" i="5"/>
  <c r="ESN11" i="5"/>
  <c r="ESM11" i="5"/>
  <c r="ESL11" i="5"/>
  <c r="ESJ11" i="5"/>
  <c r="ESI11" i="5"/>
  <c r="ESH11" i="5"/>
  <c r="ESF11" i="5"/>
  <c r="ESE11" i="5"/>
  <c r="ESD11" i="5"/>
  <c r="ESB11" i="5"/>
  <c r="ESA11" i="5"/>
  <c r="ERZ11" i="5"/>
  <c r="ERX11" i="5"/>
  <c r="ERW11" i="5"/>
  <c r="ERV11" i="5"/>
  <c r="ERT11" i="5"/>
  <c r="ERS11" i="5"/>
  <c r="ERR11" i="5"/>
  <c r="ERP11" i="5"/>
  <c r="ERO11" i="5"/>
  <c r="ERN11" i="5"/>
  <c r="ERL11" i="5"/>
  <c r="ERK11" i="5"/>
  <c r="ERJ11" i="5"/>
  <c r="ERH11" i="5"/>
  <c r="ERG11" i="5"/>
  <c r="ERF11" i="5"/>
  <c r="ERD11" i="5"/>
  <c r="ERC11" i="5"/>
  <c r="ERB11" i="5"/>
  <c r="EQZ11" i="5"/>
  <c r="EQY11" i="5"/>
  <c r="EQX11" i="5"/>
  <c r="EQV11" i="5"/>
  <c r="EQU11" i="5"/>
  <c r="EQT11" i="5"/>
  <c r="EQR11" i="5"/>
  <c r="EQQ11" i="5"/>
  <c r="EQP11" i="5"/>
  <c r="EQN11" i="5"/>
  <c r="EQM11" i="5"/>
  <c r="EQL11" i="5"/>
  <c r="EQJ11" i="5"/>
  <c r="EQI11" i="5"/>
  <c r="EQH11" i="5"/>
  <c r="EQF11" i="5"/>
  <c r="EQE11" i="5"/>
  <c r="EQD11" i="5"/>
  <c r="EQB11" i="5"/>
  <c r="EQA11" i="5"/>
  <c r="EPZ11" i="5"/>
  <c r="EPX11" i="5"/>
  <c r="EPW11" i="5"/>
  <c r="EPV11" i="5"/>
  <c r="EPT11" i="5"/>
  <c r="EPS11" i="5"/>
  <c r="EPR11" i="5"/>
  <c r="EPP11" i="5"/>
  <c r="EPO11" i="5"/>
  <c r="EPN11" i="5"/>
  <c r="EPL11" i="5"/>
  <c r="EPK11" i="5"/>
  <c r="EPJ11" i="5"/>
  <c r="EPH11" i="5"/>
  <c r="EPG11" i="5"/>
  <c r="EPF11" i="5"/>
  <c r="EPD11" i="5"/>
  <c r="EPC11" i="5"/>
  <c r="EPB11" i="5"/>
  <c r="EOZ11" i="5"/>
  <c r="EOY11" i="5"/>
  <c r="EOX11" i="5"/>
  <c r="EOV11" i="5"/>
  <c r="EOU11" i="5"/>
  <c r="EOT11" i="5"/>
  <c r="EOR11" i="5"/>
  <c r="EOQ11" i="5"/>
  <c r="EOP11" i="5"/>
  <c r="EON11" i="5"/>
  <c r="EOM11" i="5"/>
  <c r="EOL11" i="5"/>
  <c r="EOJ11" i="5"/>
  <c r="EOI11" i="5"/>
  <c r="EOH11" i="5"/>
  <c r="EOF11" i="5"/>
  <c r="EOE11" i="5"/>
  <c r="EOD11" i="5"/>
  <c r="EOB11" i="5"/>
  <c r="EOA11" i="5"/>
  <c r="ENZ11" i="5"/>
  <c r="ENX11" i="5"/>
  <c r="ENW11" i="5"/>
  <c r="ENV11" i="5"/>
  <c r="ENT11" i="5"/>
  <c r="ENS11" i="5"/>
  <c r="ENR11" i="5"/>
  <c r="ENP11" i="5"/>
  <c r="ENO11" i="5"/>
  <c r="ENN11" i="5"/>
  <c r="ENL11" i="5"/>
  <c r="ENK11" i="5"/>
  <c r="ENJ11" i="5"/>
  <c r="ENH11" i="5"/>
  <c r="ENG11" i="5"/>
  <c r="ENF11" i="5"/>
  <c r="END11" i="5"/>
  <c r="ENC11" i="5"/>
  <c r="ENB11" i="5"/>
  <c r="EMZ11" i="5"/>
  <c r="EMY11" i="5"/>
  <c r="EMX11" i="5"/>
  <c r="EMV11" i="5"/>
  <c r="EMU11" i="5"/>
  <c r="EMT11" i="5"/>
  <c r="EMR11" i="5"/>
  <c r="EMQ11" i="5"/>
  <c r="EMP11" i="5"/>
  <c r="EMN11" i="5"/>
  <c r="EMM11" i="5"/>
  <c r="EML11" i="5"/>
  <c r="EMJ11" i="5"/>
  <c r="EMI11" i="5"/>
  <c r="EMH11" i="5"/>
  <c r="EMF11" i="5"/>
  <c r="EME11" i="5"/>
  <c r="EMD11" i="5"/>
  <c r="EMB11" i="5"/>
  <c r="EMA11" i="5"/>
  <c r="ELZ11" i="5"/>
  <c r="ELX11" i="5"/>
  <c r="ELW11" i="5"/>
  <c r="ELV11" i="5"/>
  <c r="ELT11" i="5"/>
  <c r="ELS11" i="5"/>
  <c r="ELR11" i="5"/>
  <c r="ELP11" i="5"/>
  <c r="ELO11" i="5"/>
  <c r="ELN11" i="5"/>
  <c r="ELL11" i="5"/>
  <c r="ELK11" i="5"/>
  <c r="ELJ11" i="5"/>
  <c r="ELH11" i="5"/>
  <c r="ELG11" i="5"/>
  <c r="ELF11" i="5"/>
  <c r="ELD11" i="5"/>
  <c r="ELC11" i="5"/>
  <c r="ELB11" i="5"/>
  <c r="EKZ11" i="5"/>
  <c r="EKY11" i="5"/>
  <c r="EKX11" i="5"/>
  <c r="EKV11" i="5"/>
  <c r="EKU11" i="5"/>
  <c r="EKT11" i="5"/>
  <c r="EKR11" i="5"/>
  <c r="EKQ11" i="5"/>
  <c r="EKP11" i="5"/>
  <c r="EKN11" i="5"/>
  <c r="EKM11" i="5"/>
  <c r="EKL11" i="5"/>
  <c r="EKJ11" i="5"/>
  <c r="EKI11" i="5"/>
  <c r="EKH11" i="5"/>
  <c r="EKF11" i="5"/>
  <c r="EKE11" i="5"/>
  <c r="EKD11" i="5"/>
  <c r="EKB11" i="5"/>
  <c r="EKA11" i="5"/>
  <c r="EJZ11" i="5"/>
  <c r="EJX11" i="5"/>
  <c r="EJW11" i="5"/>
  <c r="EJV11" i="5"/>
  <c r="EJT11" i="5"/>
  <c r="EJS11" i="5"/>
  <c r="EJR11" i="5"/>
  <c r="EJP11" i="5"/>
  <c r="EJO11" i="5"/>
  <c r="EJN11" i="5"/>
  <c r="EJL11" i="5"/>
  <c r="EJK11" i="5"/>
  <c r="EJJ11" i="5"/>
  <c r="EJH11" i="5"/>
  <c r="EJG11" i="5"/>
  <c r="EJF11" i="5"/>
  <c r="EJD11" i="5"/>
  <c r="EJC11" i="5"/>
  <c r="EJB11" i="5"/>
  <c r="EIZ11" i="5"/>
  <c r="EIY11" i="5"/>
  <c r="EIX11" i="5"/>
  <c r="EIV11" i="5"/>
  <c r="EIU11" i="5"/>
  <c r="EIT11" i="5"/>
  <c r="EIR11" i="5"/>
  <c r="EIQ11" i="5"/>
  <c r="EIP11" i="5"/>
  <c r="EIN11" i="5"/>
  <c r="EIM11" i="5"/>
  <c r="EIL11" i="5"/>
  <c r="EIJ11" i="5"/>
  <c r="EII11" i="5"/>
  <c r="EIH11" i="5"/>
  <c r="EIF11" i="5"/>
  <c r="EIE11" i="5"/>
  <c r="EID11" i="5"/>
  <c r="EIB11" i="5"/>
  <c r="EIA11" i="5"/>
  <c r="EHZ11" i="5"/>
  <c r="EHX11" i="5"/>
  <c r="EHW11" i="5"/>
  <c r="EHV11" i="5"/>
  <c r="EHT11" i="5"/>
  <c r="EHS11" i="5"/>
  <c r="EHR11" i="5"/>
  <c r="EHP11" i="5"/>
  <c r="EHO11" i="5"/>
  <c r="EHN11" i="5"/>
  <c r="EHL11" i="5"/>
  <c r="EHK11" i="5"/>
  <c r="EHJ11" i="5"/>
  <c r="EHH11" i="5"/>
  <c r="EHG11" i="5"/>
  <c r="EHF11" i="5"/>
  <c r="EHD11" i="5"/>
  <c r="EHC11" i="5"/>
  <c r="EHB11" i="5"/>
  <c r="EGZ11" i="5"/>
  <c r="EGY11" i="5"/>
  <c r="EGX11" i="5"/>
  <c r="EGV11" i="5"/>
  <c r="EGU11" i="5"/>
  <c r="EGT11" i="5"/>
  <c r="EGR11" i="5"/>
  <c r="EGQ11" i="5"/>
  <c r="EGP11" i="5"/>
  <c r="EGN11" i="5"/>
  <c r="EGM11" i="5"/>
  <c r="EGL11" i="5"/>
  <c r="EGJ11" i="5"/>
  <c r="EGI11" i="5"/>
  <c r="EGH11" i="5"/>
  <c r="EGF11" i="5"/>
  <c r="EGE11" i="5"/>
  <c r="EGD11" i="5"/>
  <c r="EGB11" i="5"/>
  <c r="EGA11" i="5"/>
  <c r="EFZ11" i="5"/>
  <c r="EFX11" i="5"/>
  <c r="EFW11" i="5"/>
  <c r="EFV11" i="5"/>
  <c r="EFT11" i="5"/>
  <c r="EFS11" i="5"/>
  <c r="EFR11" i="5"/>
  <c r="EFP11" i="5"/>
  <c r="EFO11" i="5"/>
  <c r="EFN11" i="5"/>
  <c r="EFL11" i="5"/>
  <c r="EFK11" i="5"/>
  <c r="EFJ11" i="5"/>
  <c r="EFH11" i="5"/>
  <c r="EFG11" i="5"/>
  <c r="EFF11" i="5"/>
  <c r="EFD11" i="5"/>
  <c r="EFC11" i="5"/>
  <c r="EFB11" i="5"/>
  <c r="EEZ11" i="5"/>
  <c r="EEY11" i="5"/>
  <c r="EEX11" i="5"/>
  <c r="EEV11" i="5"/>
  <c r="EEU11" i="5"/>
  <c r="EET11" i="5"/>
  <c r="EER11" i="5"/>
  <c r="EEQ11" i="5"/>
  <c r="EEP11" i="5"/>
  <c r="EEN11" i="5"/>
  <c r="EEM11" i="5"/>
  <c r="EEL11" i="5"/>
  <c r="EEJ11" i="5"/>
  <c r="EEI11" i="5"/>
  <c r="EEH11" i="5"/>
  <c r="EEF11" i="5"/>
  <c r="EEE11" i="5"/>
  <c r="EED11" i="5"/>
  <c r="EEB11" i="5"/>
  <c r="EEA11" i="5"/>
  <c r="EDZ11" i="5"/>
  <c r="EDX11" i="5"/>
  <c r="EDW11" i="5"/>
  <c r="EDV11" i="5"/>
  <c r="EDT11" i="5"/>
  <c r="EDS11" i="5"/>
  <c r="EDR11" i="5"/>
  <c r="EDP11" i="5"/>
  <c r="EDO11" i="5"/>
  <c r="EDN11" i="5"/>
  <c r="EDL11" i="5"/>
  <c r="EDK11" i="5"/>
  <c r="EDJ11" i="5"/>
  <c r="EDH11" i="5"/>
  <c r="EDG11" i="5"/>
  <c r="EDF11" i="5"/>
  <c r="EDD11" i="5"/>
  <c r="EDC11" i="5"/>
  <c r="EDB11" i="5"/>
  <c r="ECZ11" i="5"/>
  <c r="ECY11" i="5"/>
  <c r="ECX11" i="5"/>
  <c r="ECV11" i="5"/>
  <c r="ECU11" i="5"/>
  <c r="ECT11" i="5"/>
  <c r="ECR11" i="5"/>
  <c r="ECQ11" i="5"/>
  <c r="ECP11" i="5"/>
  <c r="ECN11" i="5"/>
  <c r="ECM11" i="5"/>
  <c r="ECL11" i="5"/>
  <c r="ECJ11" i="5"/>
  <c r="ECI11" i="5"/>
  <c r="ECH11" i="5"/>
  <c r="ECF11" i="5"/>
  <c r="ECE11" i="5"/>
  <c r="ECD11" i="5"/>
  <c r="ECB11" i="5"/>
  <c r="ECA11" i="5"/>
  <c r="EBZ11" i="5"/>
  <c r="EBX11" i="5"/>
  <c r="EBW11" i="5"/>
  <c r="EBV11" i="5"/>
  <c r="EBT11" i="5"/>
  <c r="EBS11" i="5"/>
  <c r="EBR11" i="5"/>
  <c r="EBP11" i="5"/>
  <c r="EBO11" i="5"/>
  <c r="EBN11" i="5"/>
  <c r="EBL11" i="5"/>
  <c r="EBK11" i="5"/>
  <c r="EBJ11" i="5"/>
  <c r="EBH11" i="5"/>
  <c r="EBG11" i="5"/>
  <c r="EBF11" i="5"/>
  <c r="EBD11" i="5"/>
  <c r="EBC11" i="5"/>
  <c r="EBB11" i="5"/>
  <c r="EAZ11" i="5"/>
  <c r="EAY11" i="5"/>
  <c r="EAX11" i="5"/>
  <c r="EAV11" i="5"/>
  <c r="EAU11" i="5"/>
  <c r="EAT11" i="5"/>
  <c r="EAR11" i="5"/>
  <c r="EAQ11" i="5"/>
  <c r="EAP11" i="5"/>
  <c r="EAN11" i="5"/>
  <c r="EAM11" i="5"/>
  <c r="EAL11" i="5"/>
  <c r="EAJ11" i="5"/>
  <c r="EAI11" i="5"/>
  <c r="EAH11" i="5"/>
  <c r="EAF11" i="5"/>
  <c r="EAE11" i="5"/>
  <c r="EAD11" i="5"/>
  <c r="EAB11" i="5"/>
  <c r="EAA11" i="5"/>
  <c r="DZZ11" i="5"/>
  <c r="DZX11" i="5"/>
  <c r="DZW11" i="5"/>
  <c r="DZV11" i="5"/>
  <c r="DZT11" i="5"/>
  <c r="DZS11" i="5"/>
  <c r="DZR11" i="5"/>
  <c r="DZP11" i="5"/>
  <c r="DZO11" i="5"/>
  <c r="DZN11" i="5"/>
  <c r="DZL11" i="5"/>
  <c r="DZK11" i="5"/>
  <c r="DZJ11" i="5"/>
  <c r="DZH11" i="5"/>
  <c r="DZG11" i="5"/>
  <c r="DZF11" i="5"/>
  <c r="DZD11" i="5"/>
  <c r="DZC11" i="5"/>
  <c r="DZB11" i="5"/>
  <c r="DYZ11" i="5"/>
  <c r="DYY11" i="5"/>
  <c r="DYX11" i="5"/>
  <c r="DYV11" i="5"/>
  <c r="DYU11" i="5"/>
  <c r="DYT11" i="5"/>
  <c r="DYR11" i="5"/>
  <c r="DYQ11" i="5"/>
  <c r="DYP11" i="5"/>
  <c r="DYN11" i="5"/>
  <c r="DYM11" i="5"/>
  <c r="DYL11" i="5"/>
  <c r="DYJ11" i="5"/>
  <c r="DYI11" i="5"/>
  <c r="DYH11" i="5"/>
  <c r="DYF11" i="5"/>
  <c r="DYE11" i="5"/>
  <c r="DYD11" i="5"/>
  <c r="DYB11" i="5"/>
  <c r="DYA11" i="5"/>
  <c r="DXZ11" i="5"/>
  <c r="DXX11" i="5"/>
  <c r="DXW11" i="5"/>
  <c r="DXV11" i="5"/>
  <c r="DXT11" i="5"/>
  <c r="DXS11" i="5"/>
  <c r="DXR11" i="5"/>
  <c r="DXP11" i="5"/>
  <c r="DXO11" i="5"/>
  <c r="DXN11" i="5"/>
  <c r="DXL11" i="5"/>
  <c r="DXK11" i="5"/>
  <c r="DXJ11" i="5"/>
  <c r="DXH11" i="5"/>
  <c r="DXG11" i="5"/>
  <c r="DXF11" i="5"/>
  <c r="DXD11" i="5"/>
  <c r="DXC11" i="5"/>
  <c r="DXB11" i="5"/>
  <c r="DWZ11" i="5"/>
  <c r="DWY11" i="5"/>
  <c r="DWX11" i="5"/>
  <c r="DWV11" i="5"/>
  <c r="DWU11" i="5"/>
  <c r="DWT11" i="5"/>
  <c r="DWR11" i="5"/>
  <c r="DWQ11" i="5"/>
  <c r="DWP11" i="5"/>
  <c r="DWN11" i="5"/>
  <c r="DWM11" i="5"/>
  <c r="DWL11" i="5"/>
  <c r="DWJ11" i="5"/>
  <c r="DWI11" i="5"/>
  <c r="DWH11" i="5"/>
  <c r="DWF11" i="5"/>
  <c r="DWE11" i="5"/>
  <c r="DWD11" i="5"/>
  <c r="DWB11" i="5"/>
  <c r="DWA11" i="5"/>
  <c r="DVZ11" i="5"/>
  <c r="DVX11" i="5"/>
  <c r="DVW11" i="5"/>
  <c r="DVV11" i="5"/>
  <c r="DVT11" i="5"/>
  <c r="DVS11" i="5"/>
  <c r="DVR11" i="5"/>
  <c r="DVP11" i="5"/>
  <c r="DVO11" i="5"/>
  <c r="DVN11" i="5"/>
  <c r="DVL11" i="5"/>
  <c r="DVK11" i="5"/>
  <c r="DVJ11" i="5"/>
  <c r="DVH11" i="5"/>
  <c r="DVG11" i="5"/>
  <c r="DVF11" i="5"/>
  <c r="DVD11" i="5"/>
  <c r="DVC11" i="5"/>
  <c r="DVB11" i="5"/>
  <c r="DUZ11" i="5"/>
  <c r="DUY11" i="5"/>
  <c r="DUX11" i="5"/>
  <c r="DUV11" i="5"/>
  <c r="DUU11" i="5"/>
  <c r="DUT11" i="5"/>
  <c r="DUR11" i="5"/>
  <c r="DUQ11" i="5"/>
  <c r="DUP11" i="5"/>
  <c r="DUN11" i="5"/>
  <c r="DUM11" i="5"/>
  <c r="DUL11" i="5"/>
  <c r="DUJ11" i="5"/>
  <c r="DUI11" i="5"/>
  <c r="DUH11" i="5"/>
  <c r="DUF11" i="5"/>
  <c r="DUE11" i="5"/>
  <c r="DUD11" i="5"/>
  <c r="DUB11" i="5"/>
  <c r="DUA11" i="5"/>
  <c r="DTZ11" i="5"/>
  <c r="DTX11" i="5"/>
  <c r="DTW11" i="5"/>
  <c r="DTV11" i="5"/>
  <c r="DTT11" i="5"/>
  <c r="DTS11" i="5"/>
  <c r="DTR11" i="5"/>
  <c r="DTP11" i="5"/>
  <c r="DTO11" i="5"/>
  <c r="DTN11" i="5"/>
  <c r="DTL11" i="5"/>
  <c r="DTK11" i="5"/>
  <c r="DTJ11" i="5"/>
  <c r="DTH11" i="5"/>
  <c r="DTG11" i="5"/>
  <c r="DTF11" i="5"/>
  <c r="DTD11" i="5"/>
  <c r="DTC11" i="5"/>
  <c r="DTB11" i="5"/>
  <c r="DSZ11" i="5"/>
  <c r="DSY11" i="5"/>
  <c r="DSX11" i="5"/>
  <c r="DSV11" i="5"/>
  <c r="DSU11" i="5"/>
  <c r="DST11" i="5"/>
  <c r="DSR11" i="5"/>
  <c r="DSQ11" i="5"/>
  <c r="DSP11" i="5"/>
  <c r="DSN11" i="5"/>
  <c r="DSM11" i="5"/>
  <c r="DSL11" i="5"/>
  <c r="DSJ11" i="5"/>
  <c r="DSI11" i="5"/>
  <c r="DSH11" i="5"/>
  <c r="DSF11" i="5"/>
  <c r="DSE11" i="5"/>
  <c r="DSD11" i="5"/>
  <c r="DSB11" i="5"/>
  <c r="DSA11" i="5"/>
  <c r="DRZ11" i="5"/>
  <c r="DRX11" i="5"/>
  <c r="DRW11" i="5"/>
  <c r="DRV11" i="5"/>
  <c r="DRT11" i="5"/>
  <c r="DRS11" i="5"/>
  <c r="DRR11" i="5"/>
  <c r="DRP11" i="5"/>
  <c r="DRO11" i="5"/>
  <c r="DRN11" i="5"/>
  <c r="DRL11" i="5"/>
  <c r="DRK11" i="5"/>
  <c r="DRJ11" i="5"/>
  <c r="DRH11" i="5"/>
  <c r="DRG11" i="5"/>
  <c r="DRF11" i="5"/>
  <c r="DRD11" i="5"/>
  <c r="DRC11" i="5"/>
  <c r="DRB11" i="5"/>
  <c r="DQZ11" i="5"/>
  <c r="DQY11" i="5"/>
  <c r="DQX11" i="5"/>
  <c r="DQV11" i="5"/>
  <c r="DQU11" i="5"/>
  <c r="DQT11" i="5"/>
  <c r="DQR11" i="5"/>
  <c r="DQQ11" i="5"/>
  <c r="DQP11" i="5"/>
  <c r="DQN11" i="5"/>
  <c r="DQM11" i="5"/>
  <c r="DQL11" i="5"/>
  <c r="DQJ11" i="5"/>
  <c r="DQI11" i="5"/>
  <c r="DQH11" i="5"/>
  <c r="DQF11" i="5"/>
  <c r="DQE11" i="5"/>
  <c r="DQD11" i="5"/>
  <c r="DQB11" i="5"/>
  <c r="DQA11" i="5"/>
  <c r="DPZ11" i="5"/>
  <c r="DPX11" i="5"/>
  <c r="DPW11" i="5"/>
  <c r="DPV11" i="5"/>
  <c r="DPT11" i="5"/>
  <c r="DPS11" i="5"/>
  <c r="DPR11" i="5"/>
  <c r="DPP11" i="5"/>
  <c r="DPO11" i="5"/>
  <c r="DPN11" i="5"/>
  <c r="DPL11" i="5"/>
  <c r="DPK11" i="5"/>
  <c r="DPJ11" i="5"/>
  <c r="DPH11" i="5"/>
  <c r="DPG11" i="5"/>
  <c r="DPF11" i="5"/>
  <c r="DPD11" i="5"/>
  <c r="DPC11" i="5"/>
  <c r="DPB11" i="5"/>
  <c r="DOZ11" i="5"/>
  <c r="DOY11" i="5"/>
  <c r="DOX11" i="5"/>
  <c r="DOV11" i="5"/>
  <c r="DOU11" i="5"/>
  <c r="DOT11" i="5"/>
  <c r="DOR11" i="5"/>
  <c r="DOQ11" i="5"/>
  <c r="DOP11" i="5"/>
  <c r="DON11" i="5"/>
  <c r="DOM11" i="5"/>
  <c r="DOL11" i="5"/>
  <c r="DOJ11" i="5"/>
  <c r="DOI11" i="5"/>
  <c r="DOH11" i="5"/>
  <c r="DOF11" i="5"/>
  <c r="DOE11" i="5"/>
  <c r="DOD11" i="5"/>
  <c r="DOB11" i="5"/>
  <c r="DOA11" i="5"/>
  <c r="DNZ11" i="5"/>
  <c r="DNX11" i="5"/>
  <c r="DNW11" i="5"/>
  <c r="DNV11" i="5"/>
  <c r="DNT11" i="5"/>
  <c r="DNS11" i="5"/>
  <c r="DNR11" i="5"/>
  <c r="DNP11" i="5"/>
  <c r="DNO11" i="5"/>
  <c r="DNN11" i="5"/>
  <c r="DNL11" i="5"/>
  <c r="DNK11" i="5"/>
  <c r="DNJ11" i="5"/>
  <c r="DNH11" i="5"/>
  <c r="DNG11" i="5"/>
  <c r="DNF11" i="5"/>
  <c r="DND11" i="5"/>
  <c r="DNC11" i="5"/>
  <c r="DNB11" i="5"/>
  <c r="DMZ11" i="5"/>
  <c r="DMY11" i="5"/>
  <c r="DMX11" i="5"/>
  <c r="DMV11" i="5"/>
  <c r="DMU11" i="5"/>
  <c r="DMT11" i="5"/>
  <c r="DMR11" i="5"/>
  <c r="DMQ11" i="5"/>
  <c r="DMP11" i="5"/>
  <c r="DMN11" i="5"/>
  <c r="DMM11" i="5"/>
  <c r="DML11" i="5"/>
  <c r="DMJ11" i="5"/>
  <c r="DMI11" i="5"/>
  <c r="DMH11" i="5"/>
  <c r="DMF11" i="5"/>
  <c r="DME11" i="5"/>
  <c r="DMD11" i="5"/>
  <c r="DMB11" i="5"/>
  <c r="DMA11" i="5"/>
  <c r="DLZ11" i="5"/>
  <c r="DLX11" i="5"/>
  <c r="DLW11" i="5"/>
  <c r="DLV11" i="5"/>
  <c r="DLT11" i="5"/>
  <c r="DLS11" i="5"/>
  <c r="DLR11" i="5"/>
  <c r="DLP11" i="5"/>
  <c r="DLO11" i="5"/>
  <c r="DLN11" i="5"/>
  <c r="DLL11" i="5"/>
  <c r="DLK11" i="5"/>
  <c r="DLJ11" i="5"/>
  <c r="DLH11" i="5"/>
  <c r="DLG11" i="5"/>
  <c r="DLF11" i="5"/>
  <c r="DLD11" i="5"/>
  <c r="DLC11" i="5"/>
  <c r="DLB11" i="5"/>
  <c r="DKZ11" i="5"/>
  <c r="DKY11" i="5"/>
  <c r="DKX11" i="5"/>
  <c r="DKV11" i="5"/>
  <c r="DKU11" i="5"/>
  <c r="DKT11" i="5"/>
  <c r="DKR11" i="5"/>
  <c r="DKQ11" i="5"/>
  <c r="DKP11" i="5"/>
  <c r="DKN11" i="5"/>
  <c r="DKM11" i="5"/>
  <c r="DKL11" i="5"/>
  <c r="DKJ11" i="5"/>
  <c r="DKI11" i="5"/>
  <c r="DKH11" i="5"/>
  <c r="DKF11" i="5"/>
  <c r="DKE11" i="5"/>
  <c r="DKD11" i="5"/>
  <c r="DKB11" i="5"/>
  <c r="DKA11" i="5"/>
  <c r="DJZ11" i="5"/>
  <c r="DJX11" i="5"/>
  <c r="DJW11" i="5"/>
  <c r="DJV11" i="5"/>
  <c r="DJT11" i="5"/>
  <c r="DJS11" i="5"/>
  <c r="DJR11" i="5"/>
  <c r="DJP11" i="5"/>
  <c r="DJO11" i="5"/>
  <c r="DJN11" i="5"/>
  <c r="DJL11" i="5"/>
  <c r="DJK11" i="5"/>
  <c r="DJJ11" i="5"/>
  <c r="DJH11" i="5"/>
  <c r="DJG11" i="5"/>
  <c r="DJF11" i="5"/>
  <c r="DJD11" i="5"/>
  <c r="DJC11" i="5"/>
  <c r="DJB11" i="5"/>
  <c r="DIZ11" i="5"/>
  <c r="DIY11" i="5"/>
  <c r="DIX11" i="5"/>
  <c r="DIV11" i="5"/>
  <c r="DIU11" i="5"/>
  <c r="DIT11" i="5"/>
  <c r="DIR11" i="5"/>
  <c r="DIQ11" i="5"/>
  <c r="DIP11" i="5"/>
  <c r="DIN11" i="5"/>
  <c r="DIM11" i="5"/>
  <c r="DIL11" i="5"/>
  <c r="DIJ11" i="5"/>
  <c r="DII11" i="5"/>
  <c r="DIH11" i="5"/>
  <c r="DIF11" i="5"/>
  <c r="DIE11" i="5"/>
  <c r="DID11" i="5"/>
  <c r="DIB11" i="5"/>
  <c r="DIA11" i="5"/>
  <c r="DHZ11" i="5"/>
  <c r="DHX11" i="5"/>
  <c r="DHW11" i="5"/>
  <c r="DHV11" i="5"/>
  <c r="DHT11" i="5"/>
  <c r="DHS11" i="5"/>
  <c r="DHR11" i="5"/>
  <c r="DHP11" i="5"/>
  <c r="DHO11" i="5"/>
  <c r="DHN11" i="5"/>
  <c r="DHL11" i="5"/>
  <c r="DHK11" i="5"/>
  <c r="DHJ11" i="5"/>
  <c r="DHH11" i="5"/>
  <c r="DHG11" i="5"/>
  <c r="DHF11" i="5"/>
  <c r="DHD11" i="5"/>
  <c r="DHC11" i="5"/>
  <c r="DHB11" i="5"/>
  <c r="DGZ11" i="5"/>
  <c r="DGY11" i="5"/>
  <c r="DGX11" i="5"/>
  <c r="DGV11" i="5"/>
  <c r="DGU11" i="5"/>
  <c r="DGT11" i="5"/>
  <c r="DGR11" i="5"/>
  <c r="DGQ11" i="5"/>
  <c r="DGP11" i="5"/>
  <c r="DGN11" i="5"/>
  <c r="DGM11" i="5"/>
  <c r="DGL11" i="5"/>
  <c r="DGJ11" i="5"/>
  <c r="DGI11" i="5"/>
  <c r="DGH11" i="5"/>
  <c r="DGF11" i="5"/>
  <c r="DGE11" i="5"/>
  <c r="DGD11" i="5"/>
  <c r="DGB11" i="5"/>
  <c r="DGA11" i="5"/>
  <c r="DFZ11" i="5"/>
  <c r="DFX11" i="5"/>
  <c r="DFW11" i="5"/>
  <c r="DFV11" i="5"/>
  <c r="DFT11" i="5"/>
  <c r="DFS11" i="5"/>
  <c r="DFR11" i="5"/>
  <c r="DFP11" i="5"/>
  <c r="DFO11" i="5"/>
  <c r="DFN11" i="5"/>
  <c r="DFL11" i="5"/>
  <c r="DFK11" i="5"/>
  <c r="DFJ11" i="5"/>
  <c r="DFH11" i="5"/>
  <c r="DFG11" i="5"/>
  <c r="DFF11" i="5"/>
  <c r="DFD11" i="5"/>
  <c r="DFC11" i="5"/>
  <c r="DFB11" i="5"/>
  <c r="DEZ11" i="5"/>
  <c r="DEY11" i="5"/>
  <c r="DEX11" i="5"/>
  <c r="DEV11" i="5"/>
  <c r="DEU11" i="5"/>
  <c r="DET11" i="5"/>
  <c r="DER11" i="5"/>
  <c r="DEQ11" i="5"/>
  <c r="DEP11" i="5"/>
  <c r="DEN11" i="5"/>
  <c r="DEM11" i="5"/>
  <c r="DEL11" i="5"/>
  <c r="DEJ11" i="5"/>
  <c r="DEI11" i="5"/>
  <c r="DEH11" i="5"/>
  <c r="DEF11" i="5"/>
  <c r="DEE11" i="5"/>
  <c r="DED11" i="5"/>
  <c r="DEB11" i="5"/>
  <c r="DEA11" i="5"/>
  <c r="DDZ11" i="5"/>
  <c r="DDX11" i="5"/>
  <c r="DDW11" i="5"/>
  <c r="DDV11" i="5"/>
  <c r="DDT11" i="5"/>
  <c r="DDS11" i="5"/>
  <c r="DDR11" i="5"/>
  <c r="DDP11" i="5"/>
  <c r="DDO11" i="5"/>
  <c r="DDN11" i="5"/>
  <c r="DDL11" i="5"/>
  <c r="DDK11" i="5"/>
  <c r="DDJ11" i="5"/>
  <c r="DDH11" i="5"/>
  <c r="DDG11" i="5"/>
  <c r="DDF11" i="5"/>
  <c r="DDD11" i="5"/>
  <c r="DDC11" i="5"/>
  <c r="DDB11" i="5"/>
  <c r="DCZ11" i="5"/>
  <c r="DCY11" i="5"/>
  <c r="DCX11" i="5"/>
  <c r="DCV11" i="5"/>
  <c r="DCU11" i="5"/>
  <c r="DCT11" i="5"/>
  <c r="DCR11" i="5"/>
  <c r="DCQ11" i="5"/>
  <c r="DCP11" i="5"/>
  <c r="DCN11" i="5"/>
  <c r="DCM11" i="5"/>
  <c r="DCL11" i="5"/>
  <c r="DCJ11" i="5"/>
  <c r="DCI11" i="5"/>
  <c r="DCH11" i="5"/>
  <c r="DCF11" i="5"/>
  <c r="DCE11" i="5"/>
  <c r="DCD11" i="5"/>
  <c r="DCB11" i="5"/>
  <c r="DCA11" i="5"/>
  <c r="DBZ11" i="5"/>
  <c r="DBX11" i="5"/>
  <c r="DBW11" i="5"/>
  <c r="DBV11" i="5"/>
  <c r="DBT11" i="5"/>
  <c r="DBS11" i="5"/>
  <c r="DBR11" i="5"/>
  <c r="DBP11" i="5"/>
  <c r="DBO11" i="5"/>
  <c r="DBN11" i="5"/>
  <c r="DBL11" i="5"/>
  <c r="DBK11" i="5"/>
  <c r="DBJ11" i="5"/>
  <c r="DBH11" i="5"/>
  <c r="DBG11" i="5"/>
  <c r="DBF11" i="5"/>
  <c r="DBD11" i="5"/>
  <c r="DBC11" i="5"/>
  <c r="DBB11" i="5"/>
  <c r="DAZ11" i="5"/>
  <c r="DAY11" i="5"/>
  <c r="DAX11" i="5"/>
  <c r="DAV11" i="5"/>
  <c r="DAU11" i="5"/>
  <c r="DAT11" i="5"/>
  <c r="DAR11" i="5"/>
  <c r="DAQ11" i="5"/>
  <c r="DAP11" i="5"/>
  <c r="DAN11" i="5"/>
  <c r="DAM11" i="5"/>
  <c r="DAL11" i="5"/>
  <c r="DAJ11" i="5"/>
  <c r="DAI11" i="5"/>
  <c r="DAH11" i="5"/>
  <c r="DAF11" i="5"/>
  <c r="DAE11" i="5"/>
  <c r="DAD11" i="5"/>
  <c r="DAB11" i="5"/>
  <c r="DAA11" i="5"/>
  <c r="CZZ11" i="5"/>
  <c r="CZX11" i="5"/>
  <c r="CZW11" i="5"/>
  <c r="CZV11" i="5"/>
  <c r="CZT11" i="5"/>
  <c r="CZS11" i="5"/>
  <c r="CZR11" i="5"/>
  <c r="CZP11" i="5"/>
  <c r="CZO11" i="5"/>
  <c r="CZN11" i="5"/>
  <c r="CZL11" i="5"/>
  <c r="CZK11" i="5"/>
  <c r="CZJ11" i="5"/>
  <c r="CZH11" i="5"/>
  <c r="CZG11" i="5"/>
  <c r="CZF11" i="5"/>
  <c r="CZD11" i="5"/>
  <c r="CZC11" i="5"/>
  <c r="CZB11" i="5"/>
  <c r="CYZ11" i="5"/>
  <c r="CYY11" i="5"/>
  <c r="CYX11" i="5"/>
  <c r="CYV11" i="5"/>
  <c r="CYU11" i="5"/>
  <c r="CYT11" i="5"/>
  <c r="CYR11" i="5"/>
  <c r="CYQ11" i="5"/>
  <c r="CYP11" i="5"/>
  <c r="CYN11" i="5"/>
  <c r="CYM11" i="5"/>
  <c r="CYL11" i="5"/>
  <c r="CYJ11" i="5"/>
  <c r="CYI11" i="5"/>
  <c r="CYH11" i="5"/>
  <c r="CYF11" i="5"/>
  <c r="CYE11" i="5"/>
  <c r="CYD11" i="5"/>
  <c r="CYB11" i="5"/>
  <c r="CYA11" i="5"/>
  <c r="CXZ11" i="5"/>
  <c r="CXX11" i="5"/>
  <c r="CXW11" i="5"/>
  <c r="CXV11" i="5"/>
  <c r="CXT11" i="5"/>
  <c r="CXS11" i="5"/>
  <c r="CXR11" i="5"/>
  <c r="CXP11" i="5"/>
  <c r="CXO11" i="5"/>
  <c r="CXN11" i="5"/>
  <c r="CXL11" i="5"/>
  <c r="CXK11" i="5"/>
  <c r="CXJ11" i="5"/>
  <c r="CXH11" i="5"/>
  <c r="CXG11" i="5"/>
  <c r="CXF11" i="5"/>
  <c r="CXD11" i="5"/>
  <c r="CXC11" i="5"/>
  <c r="CXB11" i="5"/>
  <c r="CWZ11" i="5"/>
  <c r="CWY11" i="5"/>
  <c r="CWX11" i="5"/>
  <c r="CWV11" i="5"/>
  <c r="CWU11" i="5"/>
  <c r="CWT11" i="5"/>
  <c r="CWR11" i="5"/>
  <c r="CWQ11" i="5"/>
  <c r="CWP11" i="5"/>
  <c r="CWN11" i="5"/>
  <c r="CWM11" i="5"/>
  <c r="CWL11" i="5"/>
  <c r="CWJ11" i="5"/>
  <c r="CWI11" i="5"/>
  <c r="CWH11" i="5"/>
  <c r="CWF11" i="5"/>
  <c r="CWE11" i="5"/>
  <c r="CWD11" i="5"/>
  <c r="CWB11" i="5"/>
  <c r="CWA11" i="5"/>
  <c r="CVZ11" i="5"/>
  <c r="CVX11" i="5"/>
  <c r="CVW11" i="5"/>
  <c r="CVV11" i="5"/>
  <c r="CVT11" i="5"/>
  <c r="CVS11" i="5"/>
  <c r="CVR11" i="5"/>
  <c r="CVP11" i="5"/>
  <c r="CVO11" i="5"/>
  <c r="CVN11" i="5"/>
  <c r="CVL11" i="5"/>
  <c r="CVK11" i="5"/>
  <c r="CVJ11" i="5"/>
  <c r="CVH11" i="5"/>
  <c r="CVG11" i="5"/>
  <c r="CVF11" i="5"/>
  <c r="CVD11" i="5"/>
  <c r="CVC11" i="5"/>
  <c r="CVB11" i="5"/>
  <c r="CUZ11" i="5"/>
  <c r="CUY11" i="5"/>
  <c r="CUX11" i="5"/>
  <c r="CUV11" i="5"/>
  <c r="CUU11" i="5"/>
  <c r="CUT11" i="5"/>
  <c r="CUR11" i="5"/>
  <c r="CUQ11" i="5"/>
  <c r="CUP11" i="5"/>
  <c r="CUN11" i="5"/>
  <c r="CUM11" i="5"/>
  <c r="CUL11" i="5"/>
  <c r="CUJ11" i="5"/>
  <c r="CUI11" i="5"/>
  <c r="CUH11" i="5"/>
  <c r="CUF11" i="5"/>
  <c r="CUE11" i="5"/>
  <c r="CUD11" i="5"/>
  <c r="CUB11" i="5"/>
  <c r="CUA11" i="5"/>
  <c r="CTZ11" i="5"/>
  <c r="CTX11" i="5"/>
  <c r="CTW11" i="5"/>
  <c r="CTV11" i="5"/>
  <c r="CTT11" i="5"/>
  <c r="CTS11" i="5"/>
  <c r="CTR11" i="5"/>
  <c r="CTP11" i="5"/>
  <c r="CTO11" i="5"/>
  <c r="CTN11" i="5"/>
  <c r="CTL11" i="5"/>
  <c r="CTK11" i="5"/>
  <c r="CTJ11" i="5"/>
  <c r="CTH11" i="5"/>
  <c r="CTG11" i="5"/>
  <c r="CTF11" i="5"/>
  <c r="CTD11" i="5"/>
  <c r="CTC11" i="5"/>
  <c r="CTB11" i="5"/>
  <c r="CSZ11" i="5"/>
  <c r="CSY11" i="5"/>
  <c r="CSX11" i="5"/>
  <c r="CSV11" i="5"/>
  <c r="CSU11" i="5"/>
  <c r="CST11" i="5"/>
  <c r="CSR11" i="5"/>
  <c r="CSQ11" i="5"/>
  <c r="CSP11" i="5"/>
  <c r="CSN11" i="5"/>
  <c r="CSM11" i="5"/>
  <c r="CSL11" i="5"/>
  <c r="CSJ11" i="5"/>
  <c r="CSI11" i="5"/>
  <c r="CSH11" i="5"/>
  <c r="CSF11" i="5"/>
  <c r="CSE11" i="5"/>
  <c r="CSD11" i="5"/>
  <c r="CSB11" i="5"/>
  <c r="CSA11" i="5"/>
  <c r="CRZ11" i="5"/>
  <c r="CRX11" i="5"/>
  <c r="CRW11" i="5"/>
  <c r="CRV11" i="5"/>
  <c r="CRT11" i="5"/>
  <c r="CRS11" i="5"/>
  <c r="CRR11" i="5"/>
  <c r="CRP11" i="5"/>
  <c r="CRO11" i="5"/>
  <c r="CRN11" i="5"/>
  <c r="CRL11" i="5"/>
  <c r="CRK11" i="5"/>
  <c r="CRJ11" i="5"/>
  <c r="CRH11" i="5"/>
  <c r="CRG11" i="5"/>
  <c r="CRF11" i="5"/>
  <c r="CRD11" i="5"/>
  <c r="CRC11" i="5"/>
  <c r="CRB11" i="5"/>
  <c r="CQZ11" i="5"/>
  <c r="CQY11" i="5"/>
  <c r="CQX11" i="5"/>
  <c r="CQV11" i="5"/>
  <c r="CQU11" i="5"/>
  <c r="CQT11" i="5"/>
  <c r="CQR11" i="5"/>
  <c r="CQQ11" i="5"/>
  <c r="CQP11" i="5"/>
  <c r="CQN11" i="5"/>
  <c r="CQM11" i="5"/>
  <c r="CQL11" i="5"/>
  <c r="CQJ11" i="5"/>
  <c r="CQI11" i="5"/>
  <c r="CQH11" i="5"/>
  <c r="CQF11" i="5"/>
  <c r="CQE11" i="5"/>
  <c r="CQD11" i="5"/>
  <c r="CQB11" i="5"/>
  <c r="CQA11" i="5"/>
  <c r="CPZ11" i="5"/>
  <c r="CPX11" i="5"/>
  <c r="CPW11" i="5"/>
  <c r="CPV11" i="5"/>
  <c r="CPT11" i="5"/>
  <c r="CPS11" i="5"/>
  <c r="CPR11" i="5"/>
  <c r="CPP11" i="5"/>
  <c r="CPO11" i="5"/>
  <c r="CPN11" i="5"/>
  <c r="CPL11" i="5"/>
  <c r="CPK11" i="5"/>
  <c r="CPJ11" i="5"/>
  <c r="CPH11" i="5"/>
  <c r="CPG11" i="5"/>
  <c r="CPF11" i="5"/>
  <c r="CPD11" i="5"/>
  <c r="CPC11" i="5"/>
  <c r="CPB11" i="5"/>
  <c r="COZ11" i="5"/>
  <c r="COY11" i="5"/>
  <c r="COX11" i="5"/>
  <c r="COV11" i="5"/>
  <c r="COU11" i="5"/>
  <c r="COT11" i="5"/>
  <c r="COR11" i="5"/>
  <c r="COQ11" i="5"/>
  <c r="COP11" i="5"/>
  <c r="CON11" i="5"/>
  <c r="COM11" i="5"/>
  <c r="COL11" i="5"/>
  <c r="COJ11" i="5"/>
  <c r="COI11" i="5"/>
  <c r="COH11" i="5"/>
  <c r="COF11" i="5"/>
  <c r="COE11" i="5"/>
  <c r="COD11" i="5"/>
  <c r="COB11" i="5"/>
  <c r="COA11" i="5"/>
  <c r="CNZ11" i="5"/>
  <c r="CNX11" i="5"/>
  <c r="CNW11" i="5"/>
  <c r="CNV11" i="5"/>
  <c r="CNT11" i="5"/>
  <c r="CNS11" i="5"/>
  <c r="CNR11" i="5"/>
  <c r="CNP11" i="5"/>
  <c r="CNO11" i="5"/>
  <c r="CNN11" i="5"/>
  <c r="CNL11" i="5"/>
  <c r="CNK11" i="5"/>
  <c r="CNJ11" i="5"/>
  <c r="CNH11" i="5"/>
  <c r="CNG11" i="5"/>
  <c r="CNF11" i="5"/>
  <c r="CND11" i="5"/>
  <c r="CNC11" i="5"/>
  <c r="CNB11" i="5"/>
  <c r="CMZ11" i="5"/>
  <c r="CMY11" i="5"/>
  <c r="CMX11" i="5"/>
  <c r="CMV11" i="5"/>
  <c r="CMU11" i="5"/>
  <c r="CMT11" i="5"/>
  <c r="CMR11" i="5"/>
  <c r="CMQ11" i="5"/>
  <c r="CMP11" i="5"/>
  <c r="CMN11" i="5"/>
  <c r="CMM11" i="5"/>
  <c r="CML11" i="5"/>
  <c r="CMJ11" i="5"/>
  <c r="CMI11" i="5"/>
  <c r="CMH11" i="5"/>
  <c r="CMF11" i="5"/>
  <c r="CME11" i="5"/>
  <c r="CMD11" i="5"/>
  <c r="CMB11" i="5"/>
  <c r="CMA11" i="5"/>
  <c r="CLZ11" i="5"/>
  <c r="CLX11" i="5"/>
  <c r="CLW11" i="5"/>
  <c r="CLV11" i="5"/>
  <c r="CLT11" i="5"/>
  <c r="CLS11" i="5"/>
  <c r="CLR11" i="5"/>
  <c r="CLP11" i="5"/>
  <c r="CLO11" i="5"/>
  <c r="CLN11" i="5"/>
  <c r="CLL11" i="5"/>
  <c r="CLK11" i="5"/>
  <c r="CLJ11" i="5"/>
  <c r="CLH11" i="5"/>
  <c r="CLG11" i="5"/>
  <c r="CLF11" i="5"/>
  <c r="CLD11" i="5"/>
  <c r="CLC11" i="5"/>
  <c r="CLB11" i="5"/>
  <c r="CKZ11" i="5"/>
  <c r="CKY11" i="5"/>
  <c r="CKX11" i="5"/>
  <c r="CKV11" i="5"/>
  <c r="CKU11" i="5"/>
  <c r="CKT11" i="5"/>
  <c r="CKR11" i="5"/>
  <c r="CKQ11" i="5"/>
  <c r="CKP11" i="5"/>
  <c r="CKN11" i="5"/>
  <c r="CKM11" i="5"/>
  <c r="CKL11" i="5"/>
  <c r="CKJ11" i="5"/>
  <c r="CKI11" i="5"/>
  <c r="CKH11" i="5"/>
  <c r="CKF11" i="5"/>
  <c r="CKE11" i="5"/>
  <c r="CKD11" i="5"/>
  <c r="CKB11" i="5"/>
  <c r="CKA11" i="5"/>
  <c r="CJZ11" i="5"/>
  <c r="CJX11" i="5"/>
  <c r="CJW11" i="5"/>
  <c r="CJV11" i="5"/>
  <c r="CJT11" i="5"/>
  <c r="CJS11" i="5"/>
  <c r="CJR11" i="5"/>
  <c r="CJP11" i="5"/>
  <c r="CJO11" i="5"/>
  <c r="CJN11" i="5"/>
  <c r="CJL11" i="5"/>
  <c r="CJK11" i="5"/>
  <c r="CJJ11" i="5"/>
  <c r="CJH11" i="5"/>
  <c r="CJG11" i="5"/>
  <c r="CJF11" i="5"/>
  <c r="CJD11" i="5"/>
  <c r="CJC11" i="5"/>
  <c r="CJB11" i="5"/>
  <c r="CIZ11" i="5"/>
  <c r="CIY11" i="5"/>
  <c r="CIX11" i="5"/>
  <c r="CIV11" i="5"/>
  <c r="CIU11" i="5"/>
  <c r="CIT11" i="5"/>
  <c r="CIR11" i="5"/>
  <c r="CIQ11" i="5"/>
  <c r="CIP11" i="5"/>
  <c r="CIN11" i="5"/>
  <c r="CIM11" i="5"/>
  <c r="CIL11" i="5"/>
  <c r="CIJ11" i="5"/>
  <c r="CII11" i="5"/>
  <c r="CIH11" i="5"/>
  <c r="CIF11" i="5"/>
  <c r="CIE11" i="5"/>
  <c r="CID11" i="5"/>
  <c r="CIB11" i="5"/>
  <c r="CIA11" i="5"/>
  <c r="CHZ11" i="5"/>
  <c r="CHX11" i="5"/>
  <c r="CHW11" i="5"/>
  <c r="CHV11" i="5"/>
  <c r="CHT11" i="5"/>
  <c r="CHS11" i="5"/>
  <c r="CHR11" i="5"/>
  <c r="CHP11" i="5"/>
  <c r="CHO11" i="5"/>
  <c r="CHN11" i="5"/>
  <c r="CHL11" i="5"/>
  <c r="CHK11" i="5"/>
  <c r="CHJ11" i="5"/>
  <c r="CHH11" i="5"/>
  <c r="CHG11" i="5"/>
  <c r="CHF11" i="5"/>
  <c r="CHD11" i="5"/>
  <c r="CHC11" i="5"/>
  <c r="CHB11" i="5"/>
  <c r="CGZ11" i="5"/>
  <c r="CGY11" i="5"/>
  <c r="CGX11" i="5"/>
  <c r="CGV11" i="5"/>
  <c r="CGU11" i="5"/>
  <c r="CGT11" i="5"/>
  <c r="CGR11" i="5"/>
  <c r="CGQ11" i="5"/>
  <c r="CGP11" i="5"/>
  <c r="CGN11" i="5"/>
  <c r="CGM11" i="5"/>
  <c r="CGL11" i="5"/>
  <c r="CGJ11" i="5"/>
  <c r="CGI11" i="5"/>
  <c r="CGH11" i="5"/>
  <c r="CGF11" i="5"/>
  <c r="CGE11" i="5"/>
  <c r="CGD11" i="5"/>
  <c r="CGB11" i="5"/>
  <c r="CGA11" i="5"/>
  <c r="CFZ11" i="5"/>
  <c r="CFX11" i="5"/>
  <c r="CFW11" i="5"/>
  <c r="CFV11" i="5"/>
  <c r="CFT11" i="5"/>
  <c r="CFS11" i="5"/>
  <c r="CFR11" i="5"/>
  <c r="CFP11" i="5"/>
  <c r="CFO11" i="5"/>
  <c r="CFN11" i="5"/>
  <c r="CFL11" i="5"/>
  <c r="CFK11" i="5"/>
  <c r="CFJ11" i="5"/>
  <c r="CFH11" i="5"/>
  <c r="CFG11" i="5"/>
  <c r="CFF11" i="5"/>
  <c r="CFD11" i="5"/>
  <c r="CFC11" i="5"/>
  <c r="CFB11" i="5"/>
  <c r="CEZ11" i="5"/>
  <c r="CEY11" i="5"/>
  <c r="CEX11" i="5"/>
  <c r="CEV11" i="5"/>
  <c r="CEU11" i="5"/>
  <c r="CET11" i="5"/>
  <c r="CER11" i="5"/>
  <c r="CEQ11" i="5"/>
  <c r="CEP11" i="5"/>
  <c r="CEN11" i="5"/>
  <c r="CEM11" i="5"/>
  <c r="CEL11" i="5"/>
  <c r="CEJ11" i="5"/>
  <c r="CEI11" i="5"/>
  <c r="CEH11" i="5"/>
  <c r="CEF11" i="5"/>
  <c r="CEE11" i="5"/>
  <c r="CED11" i="5"/>
  <c r="CEB11" i="5"/>
  <c r="CEA11" i="5"/>
  <c r="CDZ11" i="5"/>
  <c r="CDX11" i="5"/>
  <c r="CDW11" i="5"/>
  <c r="CDV11" i="5"/>
  <c r="CDT11" i="5"/>
  <c r="CDS11" i="5"/>
  <c r="CDR11" i="5"/>
  <c r="CDP11" i="5"/>
  <c r="CDO11" i="5"/>
  <c r="CDN11" i="5"/>
  <c r="CDL11" i="5"/>
  <c r="CDK11" i="5"/>
  <c r="CDJ11" i="5"/>
  <c r="CDH11" i="5"/>
  <c r="CDG11" i="5"/>
  <c r="CDF11" i="5"/>
  <c r="CDD11" i="5"/>
  <c r="CDC11" i="5"/>
  <c r="CDB11" i="5"/>
  <c r="CCZ11" i="5"/>
  <c r="CCY11" i="5"/>
  <c r="CCX11" i="5"/>
  <c r="CCV11" i="5"/>
  <c r="CCU11" i="5"/>
  <c r="CCT11" i="5"/>
  <c r="CCR11" i="5"/>
  <c r="CCQ11" i="5"/>
  <c r="CCP11" i="5"/>
  <c r="CCN11" i="5"/>
  <c r="CCM11" i="5"/>
  <c r="CCL11" i="5"/>
  <c r="CCJ11" i="5"/>
  <c r="CCI11" i="5"/>
  <c r="CCH11" i="5"/>
  <c r="CCF11" i="5"/>
  <c r="CCE11" i="5"/>
  <c r="CCD11" i="5"/>
  <c r="CCB11" i="5"/>
  <c r="CCA11" i="5"/>
  <c r="CBZ11" i="5"/>
  <c r="CBX11" i="5"/>
  <c r="CBW11" i="5"/>
  <c r="CBV11" i="5"/>
  <c r="CBT11" i="5"/>
  <c r="CBS11" i="5"/>
  <c r="CBR11" i="5"/>
  <c r="CBP11" i="5"/>
  <c r="CBO11" i="5"/>
  <c r="CBN11" i="5"/>
  <c r="CBL11" i="5"/>
  <c r="CBK11" i="5"/>
  <c r="CBJ11" i="5"/>
  <c r="CBH11" i="5"/>
  <c r="CBG11" i="5"/>
  <c r="CBF11" i="5"/>
  <c r="CBD11" i="5"/>
  <c r="CBC11" i="5"/>
  <c r="CBB11" i="5"/>
  <c r="CAZ11" i="5"/>
  <c r="CAY11" i="5"/>
  <c r="CAX11" i="5"/>
  <c r="CAV11" i="5"/>
  <c r="CAU11" i="5"/>
  <c r="CAT11" i="5"/>
  <c r="CAR11" i="5"/>
  <c r="CAQ11" i="5"/>
  <c r="CAP11" i="5"/>
  <c r="CAN11" i="5"/>
  <c r="CAM11" i="5"/>
  <c r="CAL11" i="5"/>
  <c r="CAJ11" i="5"/>
  <c r="CAI11" i="5"/>
  <c r="CAH11" i="5"/>
  <c r="CAF11" i="5"/>
  <c r="CAE11" i="5"/>
  <c r="CAD11" i="5"/>
  <c r="CAB11" i="5"/>
  <c r="CAA11" i="5"/>
  <c r="BZZ11" i="5"/>
  <c r="BZX11" i="5"/>
  <c r="BZW11" i="5"/>
  <c r="BZV11" i="5"/>
  <c r="BZT11" i="5"/>
  <c r="BZS11" i="5"/>
  <c r="BZR11" i="5"/>
  <c r="BZP11" i="5"/>
  <c r="BZO11" i="5"/>
  <c r="BZN11" i="5"/>
  <c r="BZL11" i="5"/>
  <c r="BZK11" i="5"/>
  <c r="BZJ11" i="5"/>
  <c r="BZH11" i="5"/>
  <c r="BZG11" i="5"/>
  <c r="BZF11" i="5"/>
  <c r="BZD11" i="5"/>
  <c r="BZC11" i="5"/>
  <c r="BZB11" i="5"/>
  <c r="BYZ11" i="5"/>
  <c r="BYY11" i="5"/>
  <c r="BYX11" i="5"/>
  <c r="BYV11" i="5"/>
  <c r="BYU11" i="5"/>
  <c r="BYT11" i="5"/>
  <c r="BYR11" i="5"/>
  <c r="BYQ11" i="5"/>
  <c r="BYP11" i="5"/>
  <c r="BYN11" i="5"/>
  <c r="BYM11" i="5"/>
  <c r="BYL11" i="5"/>
  <c r="BYJ11" i="5"/>
  <c r="BYI11" i="5"/>
  <c r="BYH11" i="5"/>
  <c r="BYF11" i="5"/>
  <c r="BYE11" i="5"/>
  <c r="BYD11" i="5"/>
  <c r="BYB11" i="5"/>
  <c r="BYA11" i="5"/>
  <c r="BXZ11" i="5"/>
  <c r="BXX11" i="5"/>
  <c r="BXW11" i="5"/>
  <c r="BXV11" i="5"/>
  <c r="BXT11" i="5"/>
  <c r="BXS11" i="5"/>
  <c r="BXR11" i="5"/>
  <c r="BXP11" i="5"/>
  <c r="BXO11" i="5"/>
  <c r="BXN11" i="5"/>
  <c r="BXL11" i="5"/>
  <c r="BXK11" i="5"/>
  <c r="BXJ11" i="5"/>
  <c r="BXH11" i="5"/>
  <c r="BXG11" i="5"/>
  <c r="BXF11" i="5"/>
  <c r="BXD11" i="5"/>
  <c r="BXC11" i="5"/>
  <c r="BXB11" i="5"/>
  <c r="BWZ11" i="5"/>
  <c r="BWY11" i="5"/>
  <c r="BWX11" i="5"/>
  <c r="BWV11" i="5"/>
  <c r="BWU11" i="5"/>
  <c r="BWT11" i="5"/>
  <c r="BWR11" i="5"/>
  <c r="BWQ11" i="5"/>
  <c r="BWP11" i="5"/>
  <c r="BWN11" i="5"/>
  <c r="BWM11" i="5"/>
  <c r="BWL11" i="5"/>
  <c r="BWJ11" i="5"/>
  <c r="BWI11" i="5"/>
  <c r="BWH11" i="5"/>
  <c r="BWF11" i="5"/>
  <c r="BWE11" i="5"/>
  <c r="BWD11" i="5"/>
  <c r="BWB11" i="5"/>
  <c r="BWA11" i="5"/>
  <c r="BVZ11" i="5"/>
  <c r="BVX11" i="5"/>
  <c r="BVW11" i="5"/>
  <c r="BVV11" i="5"/>
  <c r="BVT11" i="5"/>
  <c r="BVS11" i="5"/>
  <c r="BVR11" i="5"/>
  <c r="BVP11" i="5"/>
  <c r="BVO11" i="5"/>
  <c r="BVN11" i="5"/>
  <c r="BVL11" i="5"/>
  <c r="BVK11" i="5"/>
  <c r="BVJ11" i="5"/>
  <c r="BVH11" i="5"/>
  <c r="BVG11" i="5"/>
  <c r="BVF11" i="5"/>
  <c r="BVD11" i="5"/>
  <c r="BVC11" i="5"/>
  <c r="BVB11" i="5"/>
  <c r="BUZ11" i="5"/>
  <c r="BUY11" i="5"/>
  <c r="BUX11" i="5"/>
  <c r="BUV11" i="5"/>
  <c r="BUU11" i="5"/>
  <c r="BUT11" i="5"/>
  <c r="BUR11" i="5"/>
  <c r="BUQ11" i="5"/>
  <c r="BUP11" i="5"/>
  <c r="BUN11" i="5"/>
  <c r="BUM11" i="5"/>
  <c r="BUL11" i="5"/>
  <c r="BUJ11" i="5"/>
  <c r="BUI11" i="5"/>
  <c r="BUH11" i="5"/>
  <c r="BUF11" i="5"/>
  <c r="BUE11" i="5"/>
  <c r="BUD11" i="5"/>
  <c r="BUB11" i="5"/>
  <c r="BUA11" i="5"/>
  <c r="BTZ11" i="5"/>
  <c r="BTX11" i="5"/>
  <c r="BTW11" i="5"/>
  <c r="BTV11" i="5"/>
  <c r="BTT11" i="5"/>
  <c r="BTS11" i="5"/>
  <c r="BTR11" i="5"/>
  <c r="BTP11" i="5"/>
  <c r="BTO11" i="5"/>
  <c r="BTN11" i="5"/>
  <c r="BTL11" i="5"/>
  <c r="BTK11" i="5"/>
  <c r="BTJ11" i="5"/>
  <c r="BTH11" i="5"/>
  <c r="BTG11" i="5"/>
  <c r="BTF11" i="5"/>
  <c r="BTD11" i="5"/>
  <c r="BTC11" i="5"/>
  <c r="BTB11" i="5"/>
  <c r="BSZ11" i="5"/>
  <c r="BSY11" i="5"/>
  <c r="BSX11" i="5"/>
  <c r="BSV11" i="5"/>
  <c r="BSU11" i="5"/>
  <c r="BST11" i="5"/>
  <c r="BSR11" i="5"/>
  <c r="BSQ11" i="5"/>
  <c r="BSP11" i="5"/>
  <c r="BSN11" i="5"/>
  <c r="BSM11" i="5"/>
  <c r="BSL11" i="5"/>
  <c r="BSJ11" i="5"/>
  <c r="BSI11" i="5"/>
  <c r="BSH11" i="5"/>
  <c r="BSF11" i="5"/>
  <c r="BSE11" i="5"/>
  <c r="BSD11" i="5"/>
  <c r="BSB11" i="5"/>
  <c r="BSA11" i="5"/>
  <c r="BRZ11" i="5"/>
  <c r="BRX11" i="5"/>
  <c r="BRW11" i="5"/>
  <c r="BRV11" i="5"/>
  <c r="BRT11" i="5"/>
  <c r="BRS11" i="5"/>
  <c r="BRR11" i="5"/>
  <c r="BRP11" i="5"/>
  <c r="BRO11" i="5"/>
  <c r="BRN11" i="5"/>
  <c r="BRL11" i="5"/>
  <c r="BRK11" i="5"/>
  <c r="BRJ11" i="5"/>
  <c r="BRH11" i="5"/>
  <c r="BRG11" i="5"/>
  <c r="BRF11" i="5"/>
  <c r="BRD11" i="5"/>
  <c r="BRC11" i="5"/>
  <c r="BRB11" i="5"/>
  <c r="BQZ11" i="5"/>
  <c r="BQY11" i="5"/>
  <c r="BQX11" i="5"/>
  <c r="BQV11" i="5"/>
  <c r="BQU11" i="5"/>
  <c r="BQT11" i="5"/>
  <c r="BQR11" i="5"/>
  <c r="BQQ11" i="5"/>
  <c r="BQP11" i="5"/>
  <c r="BQN11" i="5"/>
  <c r="BQM11" i="5"/>
  <c r="BQL11" i="5"/>
  <c r="BQJ11" i="5"/>
  <c r="BQI11" i="5"/>
  <c r="BQH11" i="5"/>
  <c r="BQF11" i="5"/>
  <c r="BQE11" i="5"/>
  <c r="BQD11" i="5"/>
  <c r="BQB11" i="5"/>
  <c r="BQA11" i="5"/>
  <c r="BPZ11" i="5"/>
  <c r="BPX11" i="5"/>
  <c r="BPW11" i="5"/>
  <c r="BPV11" i="5"/>
  <c r="BPT11" i="5"/>
  <c r="BPS11" i="5"/>
  <c r="BPR11" i="5"/>
  <c r="BPP11" i="5"/>
  <c r="BPO11" i="5"/>
  <c r="BPN11" i="5"/>
  <c r="BPL11" i="5"/>
  <c r="BPK11" i="5"/>
  <c r="BPJ11" i="5"/>
  <c r="BPH11" i="5"/>
  <c r="BPG11" i="5"/>
  <c r="BPF11" i="5"/>
  <c r="BPD11" i="5"/>
  <c r="BPC11" i="5"/>
  <c r="BPB11" i="5"/>
  <c r="BOZ11" i="5"/>
  <c r="BOY11" i="5"/>
  <c r="BOX11" i="5"/>
  <c r="BOV11" i="5"/>
  <c r="BOU11" i="5"/>
  <c r="BOT11" i="5"/>
  <c r="BOR11" i="5"/>
  <c r="BOQ11" i="5"/>
  <c r="BOP11" i="5"/>
  <c r="BON11" i="5"/>
  <c r="BOM11" i="5"/>
  <c r="BOL11" i="5"/>
  <c r="BOJ11" i="5"/>
  <c r="BOI11" i="5"/>
  <c r="BOH11" i="5"/>
  <c r="BOF11" i="5"/>
  <c r="BOE11" i="5"/>
  <c r="BOD11" i="5"/>
  <c r="BOB11" i="5"/>
  <c r="BOA11" i="5"/>
  <c r="BNZ11" i="5"/>
  <c r="BNX11" i="5"/>
  <c r="BNW11" i="5"/>
  <c r="BNV11" i="5"/>
  <c r="BNT11" i="5"/>
  <c r="BNS11" i="5"/>
  <c r="BNR11" i="5"/>
  <c r="BNP11" i="5"/>
  <c r="BNO11" i="5"/>
  <c r="BNN11" i="5"/>
  <c r="BNL11" i="5"/>
  <c r="BNK11" i="5"/>
  <c r="BNJ11" i="5"/>
  <c r="BNH11" i="5"/>
  <c r="BNG11" i="5"/>
  <c r="BNF11" i="5"/>
  <c r="BND11" i="5"/>
  <c r="BNC11" i="5"/>
  <c r="BNB11" i="5"/>
  <c r="BMZ11" i="5"/>
  <c r="BMY11" i="5"/>
  <c r="BMX11" i="5"/>
  <c r="BMV11" i="5"/>
  <c r="BMU11" i="5"/>
  <c r="BMT11" i="5"/>
  <c r="BMR11" i="5"/>
  <c r="BMQ11" i="5"/>
  <c r="BMP11" i="5"/>
  <c r="BMN11" i="5"/>
  <c r="BMM11" i="5"/>
  <c r="BML11" i="5"/>
  <c r="BMJ11" i="5"/>
  <c r="BMI11" i="5"/>
  <c r="BMH11" i="5"/>
  <c r="BMF11" i="5"/>
  <c r="BME11" i="5"/>
  <c r="BMD11" i="5"/>
  <c r="BMB11" i="5"/>
  <c r="BMA11" i="5"/>
  <c r="BLZ11" i="5"/>
  <c r="BLX11" i="5"/>
  <c r="BLW11" i="5"/>
  <c r="BLV11" i="5"/>
  <c r="BLT11" i="5"/>
  <c r="BLS11" i="5"/>
  <c r="BLR11" i="5"/>
  <c r="BLP11" i="5"/>
  <c r="BLO11" i="5"/>
  <c r="BLN11" i="5"/>
  <c r="BLL11" i="5"/>
  <c r="BLK11" i="5"/>
  <c r="BLJ11" i="5"/>
  <c r="BLH11" i="5"/>
  <c r="BLG11" i="5"/>
  <c r="BLF11" i="5"/>
  <c r="BLD11" i="5"/>
  <c r="BLC11" i="5"/>
  <c r="BLB11" i="5"/>
  <c r="BKZ11" i="5"/>
  <c r="BKY11" i="5"/>
  <c r="BKX11" i="5"/>
  <c r="BKV11" i="5"/>
  <c r="BKU11" i="5"/>
  <c r="BKT11" i="5"/>
  <c r="BKR11" i="5"/>
  <c r="BKQ11" i="5"/>
  <c r="BKP11" i="5"/>
  <c r="BKN11" i="5"/>
  <c r="BKM11" i="5"/>
  <c r="BKL11" i="5"/>
  <c r="BKJ11" i="5"/>
  <c r="BKI11" i="5"/>
  <c r="BKH11" i="5"/>
  <c r="BKF11" i="5"/>
  <c r="BKE11" i="5"/>
  <c r="BKD11" i="5"/>
  <c r="BKB11" i="5"/>
  <c r="BKA11" i="5"/>
  <c r="BJZ11" i="5"/>
  <c r="BJX11" i="5"/>
  <c r="BJW11" i="5"/>
  <c r="BJV11" i="5"/>
  <c r="BJT11" i="5"/>
  <c r="BJS11" i="5"/>
  <c r="BJR11" i="5"/>
  <c r="BJP11" i="5"/>
  <c r="BJO11" i="5"/>
  <c r="BJN11" i="5"/>
  <c r="BJL11" i="5"/>
  <c r="BJK11" i="5"/>
  <c r="BJJ11" i="5"/>
  <c r="BJH11" i="5"/>
  <c r="BJG11" i="5"/>
  <c r="BJF11" i="5"/>
  <c r="BJD11" i="5"/>
  <c r="BJC11" i="5"/>
  <c r="BJB11" i="5"/>
  <c r="BIZ11" i="5"/>
  <c r="BIY11" i="5"/>
  <c r="BIX11" i="5"/>
  <c r="BIV11" i="5"/>
  <c r="BIU11" i="5"/>
  <c r="BIT11" i="5"/>
  <c r="BIR11" i="5"/>
  <c r="BIQ11" i="5"/>
  <c r="BIP11" i="5"/>
  <c r="BIN11" i="5"/>
  <c r="BIM11" i="5"/>
  <c r="BIL11" i="5"/>
  <c r="BIJ11" i="5"/>
  <c r="BII11" i="5"/>
  <c r="BIH11" i="5"/>
  <c r="BIF11" i="5"/>
  <c r="BIE11" i="5"/>
  <c r="BID11" i="5"/>
  <c r="BIB11" i="5"/>
  <c r="BIA11" i="5"/>
  <c r="BHZ11" i="5"/>
  <c r="BHX11" i="5"/>
  <c r="BHW11" i="5"/>
  <c r="BHV11" i="5"/>
  <c r="BHT11" i="5"/>
  <c r="BHS11" i="5"/>
  <c r="BHR11" i="5"/>
  <c r="BHP11" i="5"/>
  <c r="BHO11" i="5"/>
  <c r="BHN11" i="5"/>
  <c r="BHL11" i="5"/>
  <c r="BHK11" i="5"/>
  <c r="BHJ11" i="5"/>
  <c r="BHH11" i="5"/>
  <c r="BHG11" i="5"/>
  <c r="BHF11" i="5"/>
  <c r="BHD11" i="5"/>
  <c r="BHC11" i="5"/>
  <c r="BHB11" i="5"/>
  <c r="BGZ11" i="5"/>
  <c r="BGY11" i="5"/>
  <c r="BGX11" i="5"/>
  <c r="BGV11" i="5"/>
  <c r="BGU11" i="5"/>
  <c r="BGT11" i="5"/>
  <c r="BGR11" i="5"/>
  <c r="BGQ11" i="5"/>
  <c r="BGP11" i="5"/>
  <c r="BGN11" i="5"/>
  <c r="BGM11" i="5"/>
  <c r="BGL11" i="5"/>
  <c r="BGJ11" i="5"/>
  <c r="BGI11" i="5"/>
  <c r="BGH11" i="5"/>
  <c r="BGF11" i="5"/>
  <c r="BGE11" i="5"/>
  <c r="BGD11" i="5"/>
  <c r="BGB11" i="5"/>
  <c r="BGA11" i="5"/>
  <c r="BFZ11" i="5"/>
  <c r="BFX11" i="5"/>
  <c r="BFW11" i="5"/>
  <c r="BFV11" i="5"/>
  <c r="BFT11" i="5"/>
  <c r="BFS11" i="5"/>
  <c r="BFR11" i="5"/>
  <c r="BFP11" i="5"/>
  <c r="BFO11" i="5"/>
  <c r="BFN11" i="5"/>
  <c r="BFL11" i="5"/>
  <c r="BFK11" i="5"/>
  <c r="BFJ11" i="5"/>
  <c r="BFH11" i="5"/>
  <c r="BFG11" i="5"/>
  <c r="BFF11" i="5"/>
  <c r="BFD11" i="5"/>
  <c r="BFC11" i="5"/>
  <c r="BFB11" i="5"/>
  <c r="BEZ11" i="5"/>
  <c r="BEY11" i="5"/>
  <c r="BEX11" i="5"/>
  <c r="BEV11" i="5"/>
  <c r="BEU11" i="5"/>
  <c r="BET11" i="5"/>
  <c r="BER11" i="5"/>
  <c r="BEQ11" i="5"/>
  <c r="BEP11" i="5"/>
  <c r="BEN11" i="5"/>
  <c r="BEM11" i="5"/>
  <c r="BEL11" i="5"/>
  <c r="BEJ11" i="5"/>
  <c r="BEI11" i="5"/>
  <c r="BEH11" i="5"/>
  <c r="BEF11" i="5"/>
  <c r="BEE11" i="5"/>
  <c r="BED11" i="5"/>
  <c r="BEB11" i="5"/>
  <c r="BEA11" i="5"/>
  <c r="BDZ11" i="5"/>
  <c r="BDX11" i="5"/>
  <c r="BDW11" i="5"/>
  <c r="BDV11" i="5"/>
  <c r="BDT11" i="5"/>
  <c r="BDS11" i="5"/>
  <c r="BDR11" i="5"/>
  <c r="BDP11" i="5"/>
  <c r="BDO11" i="5"/>
  <c r="BDN11" i="5"/>
  <c r="BDL11" i="5"/>
  <c r="BDK11" i="5"/>
  <c r="BDJ11" i="5"/>
  <c r="BDH11" i="5"/>
  <c r="BDG11" i="5"/>
  <c r="BDF11" i="5"/>
  <c r="BDD11" i="5"/>
  <c r="BDC11" i="5"/>
  <c r="BDB11" i="5"/>
  <c r="BCZ11" i="5"/>
  <c r="BCY11" i="5"/>
  <c r="BCX11" i="5"/>
  <c r="BCV11" i="5"/>
  <c r="BCU11" i="5"/>
  <c r="BCT11" i="5"/>
  <c r="BCR11" i="5"/>
  <c r="BCQ11" i="5"/>
  <c r="BCP11" i="5"/>
  <c r="BCN11" i="5"/>
  <c r="BCM11" i="5"/>
  <c r="BCL11" i="5"/>
  <c r="BCJ11" i="5"/>
  <c r="BCI11" i="5"/>
  <c r="BCH11" i="5"/>
  <c r="BCF11" i="5"/>
  <c r="BCE11" i="5"/>
  <c r="BCD11" i="5"/>
  <c r="BCB11" i="5"/>
  <c r="BCA11" i="5"/>
  <c r="BBZ11" i="5"/>
  <c r="BBX11" i="5"/>
  <c r="BBW11" i="5"/>
  <c r="BBV11" i="5"/>
  <c r="BBT11" i="5"/>
  <c r="BBS11" i="5"/>
  <c r="BBR11" i="5"/>
  <c r="BBP11" i="5"/>
  <c r="BBO11" i="5"/>
  <c r="BBN11" i="5"/>
  <c r="BBL11" i="5"/>
  <c r="BBK11" i="5"/>
  <c r="BBJ11" i="5"/>
  <c r="BBH11" i="5"/>
  <c r="BBG11" i="5"/>
  <c r="BBF11" i="5"/>
  <c r="BBD11" i="5"/>
  <c r="BBC11" i="5"/>
  <c r="BBB11" i="5"/>
  <c r="BAZ11" i="5"/>
  <c r="BAY11" i="5"/>
  <c r="BAX11" i="5"/>
  <c r="BAV11" i="5"/>
  <c r="BAU11" i="5"/>
  <c r="BAT11" i="5"/>
  <c r="BAR11" i="5"/>
  <c r="BAQ11" i="5"/>
  <c r="BAP11" i="5"/>
  <c r="BAN11" i="5"/>
  <c r="BAM11" i="5"/>
  <c r="BAL11" i="5"/>
  <c r="BAJ11" i="5"/>
  <c r="BAI11" i="5"/>
  <c r="BAH11" i="5"/>
  <c r="BAF11" i="5"/>
  <c r="BAE11" i="5"/>
  <c r="BAD11" i="5"/>
  <c r="BAB11" i="5"/>
  <c r="BAA11" i="5"/>
  <c r="AZZ11" i="5"/>
  <c r="AZX11" i="5"/>
  <c r="AZW11" i="5"/>
  <c r="AZV11" i="5"/>
  <c r="AZT11" i="5"/>
  <c r="AZS11" i="5"/>
  <c r="AZR11" i="5"/>
  <c r="AZP11" i="5"/>
  <c r="AZO11" i="5"/>
  <c r="AZN11" i="5"/>
  <c r="AZL11" i="5"/>
  <c r="AZK11" i="5"/>
  <c r="AZJ11" i="5"/>
  <c r="AZH11" i="5"/>
  <c r="AZG11" i="5"/>
  <c r="AZF11" i="5"/>
  <c r="AZD11" i="5"/>
  <c r="AZC11" i="5"/>
  <c r="AZB11" i="5"/>
  <c r="AYZ11" i="5"/>
  <c r="AYY11" i="5"/>
  <c r="AYX11" i="5"/>
  <c r="AYV11" i="5"/>
  <c r="AYU11" i="5"/>
  <c r="AYT11" i="5"/>
  <c r="AYR11" i="5"/>
  <c r="AYQ11" i="5"/>
  <c r="AYP11" i="5"/>
  <c r="AYN11" i="5"/>
  <c r="AYM11" i="5"/>
  <c r="AYL11" i="5"/>
  <c r="AYJ11" i="5"/>
  <c r="AYI11" i="5"/>
  <c r="AYH11" i="5"/>
  <c r="AYF11" i="5"/>
  <c r="AYE11" i="5"/>
  <c r="AYD11" i="5"/>
  <c r="AYB11" i="5"/>
  <c r="AYA11" i="5"/>
  <c r="AXZ11" i="5"/>
  <c r="AXX11" i="5"/>
  <c r="AXW11" i="5"/>
  <c r="AXV11" i="5"/>
  <c r="AXT11" i="5"/>
  <c r="AXS11" i="5"/>
  <c r="AXR11" i="5"/>
  <c r="AXP11" i="5"/>
  <c r="AXO11" i="5"/>
  <c r="AXN11" i="5"/>
  <c r="AXL11" i="5"/>
  <c r="AXK11" i="5"/>
  <c r="AXJ11" i="5"/>
  <c r="AXH11" i="5"/>
  <c r="AXG11" i="5"/>
  <c r="AXF11" i="5"/>
  <c r="AXD11" i="5"/>
  <c r="AXC11" i="5"/>
  <c r="AXB11" i="5"/>
  <c r="AWZ11" i="5"/>
  <c r="AWY11" i="5"/>
  <c r="AWX11" i="5"/>
  <c r="AWV11" i="5"/>
  <c r="AWU11" i="5"/>
  <c r="AWT11" i="5"/>
  <c r="AWR11" i="5"/>
  <c r="AWQ11" i="5"/>
  <c r="AWP11" i="5"/>
  <c r="AWN11" i="5"/>
  <c r="AWM11" i="5"/>
  <c r="AWL11" i="5"/>
  <c r="AWJ11" i="5"/>
  <c r="AWI11" i="5"/>
  <c r="AWH11" i="5"/>
  <c r="AWF11" i="5"/>
  <c r="AWE11" i="5"/>
  <c r="AWD11" i="5"/>
  <c r="AWB11" i="5"/>
  <c r="AWA11" i="5"/>
  <c r="AVZ11" i="5"/>
  <c r="AVX11" i="5"/>
  <c r="AVW11" i="5"/>
  <c r="AVV11" i="5"/>
  <c r="AVT11" i="5"/>
  <c r="AVS11" i="5"/>
  <c r="AVR11" i="5"/>
  <c r="AVP11" i="5"/>
  <c r="AVO11" i="5"/>
  <c r="AVN11" i="5"/>
  <c r="AVL11" i="5"/>
  <c r="AVK11" i="5"/>
  <c r="AVJ11" i="5"/>
  <c r="AVH11" i="5"/>
  <c r="AVG11" i="5"/>
  <c r="AVF11" i="5"/>
  <c r="AVD11" i="5"/>
  <c r="AVC11" i="5"/>
  <c r="AVB11" i="5"/>
  <c r="AUZ11" i="5"/>
  <c r="AUY11" i="5"/>
  <c r="AUX11" i="5"/>
  <c r="AUV11" i="5"/>
  <c r="AUU11" i="5"/>
  <c r="AUT11" i="5"/>
  <c r="AUR11" i="5"/>
  <c r="AUQ11" i="5"/>
  <c r="AUP11" i="5"/>
  <c r="AUN11" i="5"/>
  <c r="AUM11" i="5"/>
  <c r="AUL11" i="5"/>
  <c r="AUJ11" i="5"/>
  <c r="AUI11" i="5"/>
  <c r="AUH11" i="5"/>
  <c r="AUF11" i="5"/>
  <c r="AUE11" i="5"/>
  <c r="AUD11" i="5"/>
  <c r="AUB11" i="5"/>
  <c r="AUA11" i="5"/>
  <c r="ATZ11" i="5"/>
  <c r="ATX11" i="5"/>
  <c r="ATW11" i="5"/>
  <c r="ATV11" i="5"/>
  <c r="ATT11" i="5"/>
  <c r="ATS11" i="5"/>
  <c r="ATR11" i="5"/>
  <c r="ATP11" i="5"/>
  <c r="ATO11" i="5"/>
  <c r="ATN11" i="5"/>
  <c r="ATL11" i="5"/>
  <c r="ATK11" i="5"/>
  <c r="ATJ11" i="5"/>
  <c r="ATH11" i="5"/>
  <c r="ATG11" i="5"/>
  <c r="ATF11" i="5"/>
  <c r="ATD11" i="5"/>
  <c r="ATC11" i="5"/>
  <c r="ATB11" i="5"/>
  <c r="ASZ11" i="5"/>
  <c r="ASY11" i="5"/>
  <c r="ASX11" i="5"/>
  <c r="ASV11" i="5"/>
  <c r="ASU11" i="5"/>
  <c r="AST11" i="5"/>
  <c r="ASR11" i="5"/>
  <c r="ASQ11" i="5"/>
  <c r="ASP11" i="5"/>
  <c r="ASN11" i="5"/>
  <c r="ASM11" i="5"/>
  <c r="ASL11" i="5"/>
  <c r="ASJ11" i="5"/>
  <c r="ASI11" i="5"/>
  <c r="ASH11" i="5"/>
  <c r="ASF11" i="5"/>
  <c r="ASE11" i="5"/>
  <c r="ASD11" i="5"/>
  <c r="ASB11" i="5"/>
  <c r="ASA11" i="5"/>
  <c r="ARZ11" i="5"/>
  <c r="ARX11" i="5"/>
  <c r="ARW11" i="5"/>
  <c r="ARV11" i="5"/>
  <c r="ART11" i="5"/>
  <c r="ARS11" i="5"/>
  <c r="ARR11" i="5"/>
  <c r="ARP11" i="5"/>
  <c r="ARO11" i="5"/>
  <c r="ARN11" i="5"/>
  <c r="ARL11" i="5"/>
  <c r="ARK11" i="5"/>
  <c r="ARJ11" i="5"/>
  <c r="ARH11" i="5"/>
  <c r="ARG11" i="5"/>
  <c r="ARF11" i="5"/>
  <c r="ARD11" i="5"/>
  <c r="ARC11" i="5"/>
  <c r="ARB11" i="5"/>
  <c r="AQZ11" i="5"/>
  <c r="AQY11" i="5"/>
  <c r="AQX11" i="5"/>
  <c r="AQV11" i="5"/>
  <c r="AQU11" i="5"/>
  <c r="AQT11" i="5"/>
  <c r="AQR11" i="5"/>
  <c r="AQQ11" i="5"/>
  <c r="AQP11" i="5"/>
  <c r="AQN11" i="5"/>
  <c r="AQM11" i="5"/>
  <c r="AQL11" i="5"/>
  <c r="AQJ11" i="5"/>
  <c r="AQI11" i="5"/>
  <c r="AQH11" i="5"/>
  <c r="AQF11" i="5"/>
  <c r="AQE11" i="5"/>
  <c r="AQD11" i="5"/>
  <c r="AQB11" i="5"/>
  <c r="AQA11" i="5"/>
  <c r="APZ11" i="5"/>
  <c r="APX11" i="5"/>
  <c r="APW11" i="5"/>
  <c r="APV11" i="5"/>
  <c r="APT11" i="5"/>
  <c r="APS11" i="5"/>
  <c r="APR11" i="5"/>
  <c r="APP11" i="5"/>
  <c r="APO11" i="5"/>
  <c r="APN11" i="5"/>
  <c r="APL11" i="5"/>
  <c r="APK11" i="5"/>
  <c r="APJ11" i="5"/>
  <c r="APH11" i="5"/>
  <c r="APG11" i="5"/>
  <c r="APF11" i="5"/>
  <c r="APD11" i="5"/>
  <c r="APC11" i="5"/>
  <c r="APB11" i="5"/>
  <c r="AOZ11" i="5"/>
  <c r="AOY11" i="5"/>
  <c r="AOX11" i="5"/>
  <c r="AOV11" i="5"/>
  <c r="AOU11" i="5"/>
  <c r="AOT11" i="5"/>
  <c r="AOR11" i="5"/>
  <c r="AOQ11" i="5"/>
  <c r="AOP11" i="5"/>
  <c r="AON11" i="5"/>
  <c r="AOM11" i="5"/>
  <c r="AOL11" i="5"/>
  <c r="AOJ11" i="5"/>
  <c r="AOI11" i="5"/>
  <c r="AOH11" i="5"/>
  <c r="AOF11" i="5"/>
  <c r="AOE11" i="5"/>
  <c r="AOD11" i="5"/>
  <c r="AOB11" i="5"/>
  <c r="AOA11" i="5"/>
  <c r="ANZ11" i="5"/>
  <c r="ANX11" i="5"/>
  <c r="ANW11" i="5"/>
  <c r="ANV11" i="5"/>
  <c r="ANT11" i="5"/>
  <c r="ANS11" i="5"/>
  <c r="ANR11" i="5"/>
  <c r="ANP11" i="5"/>
  <c r="ANO11" i="5"/>
  <c r="ANN11" i="5"/>
  <c r="ANL11" i="5"/>
  <c r="ANK11" i="5"/>
  <c r="ANJ11" i="5"/>
  <c r="ANH11" i="5"/>
  <c r="ANG11" i="5"/>
  <c r="ANF11" i="5"/>
  <c r="AND11" i="5"/>
  <c r="ANC11" i="5"/>
  <c r="ANB11" i="5"/>
  <c r="AMZ11" i="5"/>
  <c r="AMY11" i="5"/>
  <c r="AMX11" i="5"/>
  <c r="AMV11" i="5"/>
  <c r="AMU11" i="5"/>
  <c r="AMT11" i="5"/>
  <c r="AMR11" i="5"/>
  <c r="AMQ11" i="5"/>
  <c r="AMP11" i="5"/>
  <c r="AMN11" i="5"/>
  <c r="AMM11" i="5"/>
  <c r="AML11" i="5"/>
  <c r="AMJ11" i="5"/>
  <c r="AMI11" i="5"/>
  <c r="AMH11" i="5"/>
  <c r="AMF11" i="5"/>
  <c r="AME11" i="5"/>
  <c r="AMD11" i="5"/>
  <c r="AMB11" i="5"/>
  <c r="AMA11" i="5"/>
  <c r="ALZ11" i="5"/>
  <c r="ALX11" i="5"/>
  <c r="ALW11" i="5"/>
  <c r="ALV11" i="5"/>
  <c r="ALT11" i="5"/>
  <c r="ALS11" i="5"/>
  <c r="ALR11" i="5"/>
  <c r="ALP11" i="5"/>
  <c r="ALO11" i="5"/>
  <c r="ALN11" i="5"/>
  <c r="ALL11" i="5"/>
  <c r="ALK11" i="5"/>
  <c r="ALJ11" i="5"/>
  <c r="ALH11" i="5"/>
  <c r="ALG11" i="5"/>
  <c r="ALF11" i="5"/>
  <c r="ALD11" i="5"/>
  <c r="ALC11" i="5"/>
  <c r="ALB11" i="5"/>
  <c r="AKZ11" i="5"/>
  <c r="AKY11" i="5"/>
  <c r="AKX11" i="5"/>
  <c r="AKV11" i="5"/>
  <c r="AKU11" i="5"/>
  <c r="AKT11" i="5"/>
  <c r="AKR11" i="5"/>
  <c r="AKQ11" i="5"/>
  <c r="AKP11" i="5"/>
  <c r="AKN11" i="5"/>
  <c r="AKM11" i="5"/>
  <c r="AKL11" i="5"/>
  <c r="AKJ11" i="5"/>
  <c r="AKI11" i="5"/>
  <c r="AKH11" i="5"/>
  <c r="AKF11" i="5"/>
  <c r="AKE11" i="5"/>
  <c r="AKD11" i="5"/>
  <c r="AKB11" i="5"/>
  <c r="AKA11" i="5"/>
  <c r="AJZ11" i="5"/>
  <c r="AJX11" i="5"/>
  <c r="AJW11" i="5"/>
  <c r="AJV11" i="5"/>
  <c r="AJT11" i="5"/>
  <c r="AJS11" i="5"/>
  <c r="AJR11" i="5"/>
  <c r="AJP11" i="5"/>
  <c r="AJO11" i="5"/>
  <c r="AJN11" i="5"/>
  <c r="AJL11" i="5"/>
  <c r="AJK11" i="5"/>
  <c r="AJJ11" i="5"/>
  <c r="AJH11" i="5"/>
  <c r="AJG11" i="5"/>
  <c r="AJF11" i="5"/>
  <c r="AJD11" i="5"/>
  <c r="AJC11" i="5"/>
  <c r="AJB11" i="5"/>
  <c r="AIZ11" i="5"/>
  <c r="AIY11" i="5"/>
  <c r="AIX11" i="5"/>
  <c r="AIV11" i="5"/>
  <c r="AIU11" i="5"/>
  <c r="AIT11" i="5"/>
  <c r="AIR11" i="5"/>
  <c r="AIQ11" i="5"/>
  <c r="AIP11" i="5"/>
  <c r="AIN11" i="5"/>
  <c r="AIM11" i="5"/>
  <c r="AIL11" i="5"/>
  <c r="AIJ11" i="5"/>
  <c r="AII11" i="5"/>
  <c r="AIH11" i="5"/>
  <c r="AIF11" i="5"/>
  <c r="AIE11" i="5"/>
  <c r="AID11" i="5"/>
  <c r="AIB11" i="5"/>
  <c r="AIA11" i="5"/>
  <c r="AHZ11" i="5"/>
  <c r="AHX11" i="5"/>
  <c r="AHW11" i="5"/>
  <c r="AHV11" i="5"/>
  <c r="AHT11" i="5"/>
  <c r="AHS11" i="5"/>
  <c r="AHR11" i="5"/>
  <c r="AHP11" i="5"/>
  <c r="AHO11" i="5"/>
  <c r="AHN11" i="5"/>
  <c r="AHL11" i="5"/>
  <c r="AHK11" i="5"/>
  <c r="AHJ11" i="5"/>
  <c r="AHH11" i="5"/>
  <c r="AHG11" i="5"/>
  <c r="AHF11" i="5"/>
  <c r="AHD11" i="5"/>
  <c r="AHC11" i="5"/>
  <c r="AHB11" i="5"/>
  <c r="AGZ11" i="5"/>
  <c r="AGY11" i="5"/>
  <c r="AGX11" i="5"/>
  <c r="AGV11" i="5"/>
  <c r="AGU11" i="5"/>
  <c r="AGT11" i="5"/>
  <c r="AGR11" i="5"/>
  <c r="AGQ11" i="5"/>
  <c r="AGP11" i="5"/>
  <c r="AGN11" i="5"/>
  <c r="AGM11" i="5"/>
  <c r="AGL11" i="5"/>
  <c r="AGJ11" i="5"/>
  <c r="AGI11" i="5"/>
  <c r="AGH11" i="5"/>
  <c r="AGF11" i="5"/>
  <c r="AGE11" i="5"/>
  <c r="AGD11" i="5"/>
  <c r="AGB11" i="5"/>
  <c r="AGA11" i="5"/>
  <c r="AFZ11" i="5"/>
  <c r="AFX11" i="5"/>
  <c r="AFW11" i="5"/>
  <c r="AFV11" i="5"/>
  <c r="AFT11" i="5"/>
  <c r="AFS11" i="5"/>
  <c r="AFR11" i="5"/>
  <c r="AFP11" i="5"/>
  <c r="AFO11" i="5"/>
  <c r="AFN11" i="5"/>
  <c r="AFL11" i="5"/>
  <c r="AFK11" i="5"/>
  <c r="AFJ11" i="5"/>
  <c r="AFH11" i="5"/>
  <c r="AFG11" i="5"/>
  <c r="AFF11" i="5"/>
  <c r="AFD11" i="5"/>
  <c r="AFC11" i="5"/>
  <c r="AFB11" i="5"/>
  <c r="AEZ11" i="5"/>
  <c r="AEY11" i="5"/>
  <c r="AEX11" i="5"/>
  <c r="AEV11" i="5"/>
  <c r="AEU11" i="5"/>
  <c r="AET11" i="5"/>
  <c r="AER11" i="5"/>
  <c r="AEQ11" i="5"/>
  <c r="AEP11" i="5"/>
  <c r="AEN11" i="5"/>
  <c r="AEM11" i="5"/>
  <c r="AEL11" i="5"/>
  <c r="AEJ11" i="5"/>
  <c r="AEI11" i="5"/>
  <c r="AEH11" i="5"/>
  <c r="AEF11" i="5"/>
  <c r="AEE11" i="5"/>
  <c r="AED11" i="5"/>
  <c r="AEB11" i="5"/>
  <c r="AEA11" i="5"/>
  <c r="ADZ11" i="5"/>
  <c r="ADX11" i="5"/>
  <c r="ADW11" i="5"/>
  <c r="ADV11" i="5"/>
  <c r="ADT11" i="5"/>
  <c r="ADS11" i="5"/>
  <c r="ADR11" i="5"/>
  <c r="ADP11" i="5"/>
  <c r="ADO11" i="5"/>
  <c r="ADN11" i="5"/>
  <c r="ADL11" i="5"/>
  <c r="ADK11" i="5"/>
  <c r="ADJ11" i="5"/>
  <c r="ADH11" i="5"/>
  <c r="ADG11" i="5"/>
  <c r="ADF11" i="5"/>
  <c r="ADD11" i="5"/>
  <c r="ADC11" i="5"/>
  <c r="ADB11" i="5"/>
  <c r="ACZ11" i="5"/>
  <c r="ACY11" i="5"/>
  <c r="ACX11" i="5"/>
  <c r="ACV11" i="5"/>
  <c r="ACU11" i="5"/>
  <c r="ACT11" i="5"/>
  <c r="ACR11" i="5"/>
  <c r="ACQ11" i="5"/>
  <c r="ACP11" i="5"/>
  <c r="ACN11" i="5"/>
  <c r="ACM11" i="5"/>
  <c r="ACL11" i="5"/>
  <c r="ACJ11" i="5"/>
  <c r="ACI11" i="5"/>
  <c r="ACH11" i="5"/>
  <c r="ACF11" i="5"/>
  <c r="ACE11" i="5"/>
  <c r="ACD11" i="5"/>
  <c r="ACB11" i="5"/>
  <c r="ACA11" i="5"/>
  <c r="ABZ11" i="5"/>
  <c r="ABX11" i="5"/>
  <c r="ABW11" i="5"/>
  <c r="ABV11" i="5"/>
  <c r="ABT11" i="5"/>
  <c r="ABS11" i="5"/>
  <c r="ABR11" i="5"/>
  <c r="ABP11" i="5"/>
  <c r="ABO11" i="5"/>
  <c r="ABN11" i="5"/>
  <c r="ABL11" i="5"/>
  <c r="ABK11" i="5"/>
  <c r="ABJ11" i="5"/>
  <c r="ABH11" i="5"/>
  <c r="ABG11" i="5"/>
  <c r="ABF11" i="5"/>
  <c r="ABD11" i="5"/>
  <c r="ABC11" i="5"/>
  <c r="ABB11" i="5"/>
  <c r="AAZ11" i="5"/>
  <c r="AAY11" i="5"/>
  <c r="AAX11" i="5"/>
  <c r="AAV11" i="5"/>
  <c r="AAU11" i="5"/>
  <c r="AAT11" i="5"/>
  <c r="AAR11" i="5"/>
  <c r="AAQ11" i="5"/>
  <c r="AAP11" i="5"/>
  <c r="AAN11" i="5"/>
  <c r="AAM11" i="5"/>
  <c r="AAL11" i="5"/>
  <c r="AAJ11" i="5"/>
  <c r="AAI11" i="5"/>
  <c r="AAH11" i="5"/>
  <c r="AAF11" i="5"/>
  <c r="AAE11" i="5"/>
  <c r="AAD11" i="5"/>
  <c r="AAB11" i="5"/>
  <c r="AAA11" i="5"/>
  <c r="ZZ11" i="5"/>
  <c r="ZX11" i="5"/>
  <c r="ZW11" i="5"/>
  <c r="ZV11" i="5"/>
  <c r="ZT11" i="5"/>
  <c r="ZS11" i="5"/>
  <c r="ZR11" i="5"/>
  <c r="ZP11" i="5"/>
  <c r="ZO11" i="5"/>
  <c r="ZN11" i="5"/>
  <c r="ZL11" i="5"/>
  <c r="ZK11" i="5"/>
  <c r="ZJ11" i="5"/>
  <c r="ZH11" i="5"/>
  <c r="ZG11" i="5"/>
  <c r="ZF11" i="5"/>
  <c r="ZD11" i="5"/>
  <c r="ZC11" i="5"/>
  <c r="ZB11" i="5"/>
  <c r="YZ11" i="5"/>
  <c r="YY11" i="5"/>
  <c r="YX11" i="5"/>
  <c r="YV11" i="5"/>
  <c r="YU11" i="5"/>
  <c r="YT11" i="5"/>
  <c r="YR11" i="5"/>
  <c r="YQ11" i="5"/>
  <c r="YP11" i="5"/>
  <c r="YN11" i="5"/>
  <c r="YM11" i="5"/>
  <c r="YL11" i="5"/>
  <c r="YJ11" i="5"/>
  <c r="YI11" i="5"/>
  <c r="YH11" i="5"/>
  <c r="YF11" i="5"/>
  <c r="YE11" i="5"/>
  <c r="YD11" i="5"/>
  <c r="YB11" i="5"/>
  <c r="YA11" i="5"/>
  <c r="XZ11" i="5"/>
  <c r="XX11" i="5"/>
  <c r="XW11" i="5"/>
  <c r="XV11" i="5"/>
  <c r="XT11" i="5"/>
  <c r="XS11" i="5"/>
  <c r="XR11" i="5"/>
  <c r="XP11" i="5"/>
  <c r="XO11" i="5"/>
  <c r="XN11" i="5"/>
  <c r="XL11" i="5"/>
  <c r="XK11" i="5"/>
  <c r="XJ11" i="5"/>
  <c r="XH11" i="5"/>
  <c r="XG11" i="5"/>
  <c r="XF11" i="5"/>
  <c r="XD11" i="5"/>
  <c r="XC11" i="5"/>
  <c r="XB11" i="5"/>
  <c r="WZ11" i="5"/>
  <c r="WY11" i="5"/>
  <c r="WX11" i="5"/>
  <c r="WV11" i="5"/>
  <c r="WU11" i="5"/>
  <c r="WT11" i="5"/>
  <c r="WR11" i="5"/>
  <c r="WQ11" i="5"/>
  <c r="WP11" i="5"/>
  <c r="WN11" i="5"/>
  <c r="WM11" i="5"/>
  <c r="WL11" i="5"/>
  <c r="WJ11" i="5"/>
  <c r="WI11" i="5"/>
  <c r="WH11" i="5"/>
  <c r="WF11" i="5"/>
  <c r="WE11" i="5"/>
  <c r="WD11" i="5"/>
  <c r="WB11" i="5"/>
  <c r="WA11" i="5"/>
  <c r="VZ11" i="5"/>
  <c r="VX11" i="5"/>
  <c r="VW11" i="5"/>
  <c r="VV11" i="5"/>
  <c r="VT11" i="5"/>
  <c r="VS11" i="5"/>
  <c r="VR11" i="5"/>
  <c r="VP11" i="5"/>
  <c r="VO11" i="5"/>
  <c r="VN11" i="5"/>
  <c r="VL11" i="5"/>
  <c r="VK11" i="5"/>
  <c r="VJ11" i="5"/>
  <c r="VH11" i="5"/>
  <c r="VG11" i="5"/>
  <c r="VF11" i="5"/>
  <c r="VD11" i="5"/>
  <c r="VC11" i="5"/>
  <c r="VB11" i="5"/>
  <c r="UZ11" i="5"/>
  <c r="UY11" i="5"/>
  <c r="UX11" i="5"/>
  <c r="UV11" i="5"/>
  <c r="UU11" i="5"/>
  <c r="UT11" i="5"/>
  <c r="UR11" i="5"/>
  <c r="UQ11" i="5"/>
  <c r="UP11" i="5"/>
  <c r="UN11" i="5"/>
  <c r="UM11" i="5"/>
  <c r="UL11" i="5"/>
  <c r="UJ11" i="5"/>
  <c r="UI11" i="5"/>
  <c r="UH11" i="5"/>
  <c r="UF11" i="5"/>
  <c r="UE11" i="5"/>
  <c r="UD11" i="5"/>
  <c r="UB11" i="5"/>
  <c r="UA11" i="5"/>
  <c r="TZ11" i="5"/>
  <c r="TX11" i="5"/>
  <c r="TW11" i="5"/>
  <c r="TV11" i="5"/>
  <c r="TT11" i="5"/>
  <c r="TS11" i="5"/>
  <c r="TR11" i="5"/>
  <c r="TP11" i="5"/>
  <c r="TO11" i="5"/>
  <c r="TN11" i="5"/>
  <c r="TL11" i="5"/>
  <c r="TK11" i="5"/>
  <c r="TJ11" i="5"/>
  <c r="TH11" i="5"/>
  <c r="TG11" i="5"/>
  <c r="TF11" i="5"/>
  <c r="TD11" i="5"/>
  <c r="TC11" i="5"/>
  <c r="TB11" i="5"/>
  <c r="SZ11" i="5"/>
  <c r="SY11" i="5"/>
  <c r="SX11" i="5"/>
  <c r="SV11" i="5"/>
  <c r="SU11" i="5"/>
  <c r="ST11" i="5"/>
  <c r="SR11" i="5"/>
  <c r="SQ11" i="5"/>
  <c r="SP11" i="5"/>
  <c r="SN11" i="5"/>
  <c r="SM11" i="5"/>
  <c r="SL11" i="5"/>
  <c r="SJ11" i="5"/>
  <c r="SI11" i="5"/>
  <c r="SH11" i="5"/>
  <c r="SF11" i="5"/>
  <c r="SE11" i="5"/>
  <c r="SD11" i="5"/>
  <c r="SB11" i="5"/>
  <c r="SA11" i="5"/>
  <c r="RZ11" i="5"/>
  <c r="RX11" i="5"/>
  <c r="RW11" i="5"/>
  <c r="RV11" i="5"/>
  <c r="RT11" i="5"/>
  <c r="RS11" i="5"/>
  <c r="RR11" i="5"/>
  <c r="RP11" i="5"/>
  <c r="RO11" i="5"/>
  <c r="RN11" i="5"/>
  <c r="RL11" i="5"/>
  <c r="RK11" i="5"/>
  <c r="RJ11" i="5"/>
  <c r="RH11" i="5"/>
  <c r="RG11" i="5"/>
  <c r="RF11" i="5"/>
  <c r="RD11" i="5"/>
  <c r="RC11" i="5"/>
  <c r="RB11" i="5"/>
  <c r="QZ11" i="5"/>
  <c r="QY11" i="5"/>
  <c r="QX11" i="5"/>
  <c r="QV11" i="5"/>
  <c r="QU11" i="5"/>
  <c r="QT11" i="5"/>
  <c r="QR11" i="5"/>
  <c r="QQ11" i="5"/>
  <c r="QP11" i="5"/>
  <c r="QN11" i="5"/>
  <c r="QM11" i="5"/>
  <c r="QL11" i="5"/>
  <c r="QJ11" i="5"/>
  <c r="QI11" i="5"/>
  <c r="QH11" i="5"/>
  <c r="QF11" i="5"/>
  <c r="QE11" i="5"/>
  <c r="QD11" i="5"/>
  <c r="QB11" i="5"/>
  <c r="QA11" i="5"/>
  <c r="PZ11" i="5"/>
  <c r="PX11" i="5"/>
  <c r="PW11" i="5"/>
  <c r="PV11" i="5"/>
  <c r="PT11" i="5"/>
  <c r="PS11" i="5"/>
  <c r="PR11" i="5"/>
  <c r="PP11" i="5"/>
  <c r="PO11" i="5"/>
  <c r="PN11" i="5"/>
  <c r="PL11" i="5"/>
  <c r="PK11" i="5"/>
  <c r="PJ11" i="5"/>
  <c r="PH11" i="5"/>
  <c r="PG11" i="5"/>
  <c r="PF11" i="5"/>
  <c r="PD11" i="5"/>
  <c r="PC11" i="5"/>
  <c r="PB11" i="5"/>
  <c r="OZ11" i="5"/>
  <c r="OY11" i="5"/>
  <c r="OX11" i="5"/>
  <c r="OV11" i="5"/>
  <c r="OU11" i="5"/>
  <c r="OT11" i="5"/>
  <c r="OR11" i="5"/>
  <c r="OQ11" i="5"/>
  <c r="OP11" i="5"/>
  <c r="ON11" i="5"/>
  <c r="OM11" i="5"/>
  <c r="OL11" i="5"/>
  <c r="OJ11" i="5"/>
  <c r="OI11" i="5"/>
  <c r="OH11" i="5"/>
  <c r="OF11" i="5"/>
  <c r="OE11" i="5"/>
  <c r="OD11" i="5"/>
  <c r="OB11" i="5"/>
  <c r="OA11" i="5"/>
  <c r="NZ11" i="5"/>
  <c r="NX11" i="5"/>
  <c r="NW11" i="5"/>
  <c r="NV11" i="5"/>
  <c r="NT11" i="5"/>
  <c r="NS11" i="5"/>
  <c r="NR11" i="5"/>
  <c r="NP11" i="5"/>
  <c r="NO11" i="5"/>
  <c r="NN11" i="5"/>
  <c r="NL11" i="5"/>
  <c r="NK11" i="5"/>
  <c r="NJ11" i="5"/>
  <c r="NH11" i="5"/>
  <c r="NG11" i="5"/>
  <c r="NF11" i="5"/>
  <c r="ND11" i="5"/>
  <c r="NC11" i="5"/>
  <c r="NB11" i="5"/>
  <c r="MZ11" i="5"/>
  <c r="MY11" i="5"/>
  <c r="MX11" i="5"/>
  <c r="MV11" i="5"/>
  <c r="MU11" i="5"/>
  <c r="MT11" i="5"/>
  <c r="MR11" i="5"/>
  <c r="MQ11" i="5"/>
  <c r="MP11" i="5"/>
  <c r="MN11" i="5"/>
  <c r="MM11" i="5"/>
  <c r="ML11" i="5"/>
  <c r="MJ11" i="5"/>
  <c r="MI11" i="5"/>
  <c r="MH11" i="5"/>
  <c r="MF11" i="5"/>
  <c r="ME11" i="5"/>
  <c r="MD11" i="5"/>
  <c r="MB11" i="5"/>
  <c r="MA11" i="5"/>
  <c r="LZ11" i="5"/>
  <c r="LX11" i="5"/>
  <c r="LW11" i="5"/>
  <c r="LV11" i="5"/>
  <c r="LT11" i="5"/>
  <c r="LS11" i="5"/>
  <c r="LR11" i="5"/>
  <c r="LP11" i="5"/>
  <c r="LO11" i="5"/>
  <c r="LN11" i="5"/>
  <c r="LL11" i="5"/>
  <c r="LK11" i="5"/>
  <c r="LJ11" i="5"/>
  <c r="LH11" i="5"/>
  <c r="LG11" i="5"/>
  <c r="LF11" i="5"/>
  <c r="LD11" i="5"/>
  <c r="LC11" i="5"/>
  <c r="LB11" i="5"/>
  <c r="KZ11" i="5"/>
  <c r="KY11" i="5"/>
  <c r="KX11" i="5"/>
  <c r="KV11" i="5"/>
  <c r="KU11" i="5"/>
  <c r="KT11" i="5"/>
  <c r="KR11" i="5"/>
  <c r="KQ11" i="5"/>
  <c r="KP11" i="5"/>
  <c r="KN11" i="5"/>
  <c r="KM11" i="5"/>
  <c r="KL11" i="5"/>
  <c r="KJ11" i="5"/>
  <c r="KI11" i="5"/>
  <c r="KH11" i="5"/>
  <c r="KF11" i="5"/>
  <c r="KE11" i="5"/>
  <c r="KD11" i="5"/>
  <c r="KB11" i="5"/>
  <c r="KA11" i="5"/>
  <c r="JZ11" i="5"/>
  <c r="JX11" i="5"/>
  <c r="JW11" i="5"/>
  <c r="JV11" i="5"/>
  <c r="JT11" i="5"/>
  <c r="JS11" i="5"/>
  <c r="JR11" i="5"/>
  <c r="JP11" i="5"/>
  <c r="JO11" i="5"/>
  <c r="JN11" i="5"/>
  <c r="JL11" i="5"/>
  <c r="JK11" i="5"/>
  <c r="JJ11" i="5"/>
  <c r="JH11" i="5"/>
  <c r="JG11" i="5"/>
  <c r="JF11" i="5"/>
  <c r="JD11" i="5"/>
  <c r="JC11" i="5"/>
  <c r="JB11" i="5"/>
  <c r="IZ11" i="5"/>
  <c r="IY11" i="5"/>
  <c r="IX11" i="5"/>
  <c r="IV11" i="5"/>
  <c r="IU11" i="5"/>
  <c r="IT11" i="5"/>
  <c r="IR11" i="5"/>
  <c r="IQ11" i="5"/>
  <c r="IP11" i="5"/>
  <c r="IN11" i="5"/>
  <c r="IM11" i="5"/>
  <c r="IL11" i="5"/>
  <c r="IJ11" i="5"/>
  <c r="II11" i="5"/>
  <c r="IH11" i="5"/>
  <c r="IF11" i="5"/>
  <c r="IE11" i="5"/>
  <c r="ID11" i="5"/>
  <c r="IB11" i="5"/>
  <c r="IA11" i="5"/>
  <c r="HZ11" i="5"/>
  <c r="HX11" i="5"/>
  <c r="HW11" i="5"/>
  <c r="HV11" i="5"/>
  <c r="HT11" i="5"/>
  <c r="HS11" i="5"/>
  <c r="HR11" i="5"/>
  <c r="HP11" i="5"/>
  <c r="HO11" i="5"/>
  <c r="HN11" i="5"/>
  <c r="HL11" i="5"/>
  <c r="HK11" i="5"/>
  <c r="HJ11" i="5"/>
  <c r="HH11" i="5"/>
  <c r="HG11" i="5"/>
  <c r="HF11" i="5"/>
  <c r="HD11" i="5"/>
  <c r="HC11" i="5"/>
  <c r="HB11" i="5"/>
  <c r="GZ11" i="5"/>
  <c r="GY11" i="5"/>
  <c r="GX11" i="5"/>
  <c r="GV11" i="5"/>
  <c r="GU11" i="5"/>
  <c r="GT11" i="5"/>
  <c r="GR11" i="5"/>
  <c r="GQ11" i="5"/>
  <c r="GP11" i="5"/>
  <c r="GN11" i="5"/>
  <c r="GM11" i="5"/>
  <c r="GL11" i="5"/>
  <c r="GJ11" i="5"/>
  <c r="GI11" i="5"/>
  <c r="GH11" i="5"/>
  <c r="GF11" i="5"/>
  <c r="GE11" i="5"/>
  <c r="GD11" i="5"/>
  <c r="GB11" i="5"/>
  <c r="GA11" i="5"/>
  <c r="FZ11" i="5"/>
  <c r="FX11" i="5"/>
  <c r="FW11" i="5"/>
  <c r="FV11" i="5"/>
  <c r="FT11" i="5"/>
  <c r="FS11" i="5"/>
  <c r="FR11" i="5"/>
  <c r="FP11" i="5"/>
  <c r="FO11" i="5"/>
  <c r="FN11" i="5"/>
  <c r="FL11" i="5"/>
  <c r="FK11" i="5"/>
  <c r="FJ11" i="5"/>
  <c r="FH11" i="5"/>
  <c r="FG11" i="5"/>
  <c r="FF11" i="5"/>
  <c r="FD11" i="5"/>
  <c r="FC11" i="5"/>
  <c r="FB11" i="5"/>
  <c r="EZ11" i="5"/>
  <c r="EY11" i="5"/>
  <c r="EX11" i="5"/>
  <c r="EV11" i="5"/>
  <c r="EU11" i="5"/>
  <c r="ET11" i="5"/>
  <c r="ER11" i="5"/>
  <c r="EQ11" i="5"/>
  <c r="EP11" i="5"/>
  <c r="EN11" i="5"/>
  <c r="EM11" i="5"/>
  <c r="EL11" i="5"/>
  <c r="EJ11" i="5"/>
  <c r="EI11" i="5"/>
  <c r="EH11" i="5"/>
  <c r="EF11" i="5"/>
  <c r="EE11" i="5"/>
  <c r="ED11" i="5"/>
  <c r="EB11" i="5"/>
  <c r="EA11" i="5"/>
  <c r="DZ11" i="5"/>
  <c r="DX11" i="5"/>
  <c r="DW11" i="5"/>
  <c r="DV11" i="5"/>
  <c r="DT11" i="5"/>
  <c r="DS11" i="5"/>
  <c r="DR11" i="5"/>
  <c r="DP11" i="5"/>
  <c r="DO11" i="5"/>
  <c r="DN11" i="5"/>
  <c r="DL11" i="5"/>
  <c r="DK11" i="5"/>
  <c r="DJ11" i="5"/>
  <c r="DH11" i="5"/>
  <c r="DG11" i="5"/>
  <c r="DF11" i="5"/>
  <c r="DD11" i="5"/>
  <c r="DC11" i="5"/>
  <c r="DB11" i="5"/>
  <c r="CZ11" i="5"/>
  <c r="CY11" i="5"/>
  <c r="CX11" i="5"/>
  <c r="CV11" i="5"/>
  <c r="CU11" i="5"/>
  <c r="CT11" i="5"/>
  <c r="CR11" i="5"/>
  <c r="CQ11" i="5"/>
  <c r="CP11" i="5"/>
  <c r="CN11" i="5"/>
  <c r="CM11" i="5"/>
  <c r="CL11" i="5"/>
  <c r="CJ11" i="5"/>
  <c r="CI11" i="5"/>
  <c r="CH11" i="5"/>
  <c r="CF11" i="5"/>
  <c r="CE11" i="5"/>
  <c r="CD11" i="5"/>
  <c r="CB11" i="5"/>
  <c r="CA11" i="5"/>
  <c r="BZ11" i="5"/>
  <c r="BX11" i="5"/>
  <c r="D7" i="5"/>
  <c r="C7" i="5"/>
  <c r="B7" i="5"/>
  <c r="D6" i="12"/>
  <c r="D4" i="12"/>
  <c r="E12" i="12" s="1"/>
  <c r="D9" i="12" l="1"/>
  <c r="D8" i="5" l="1"/>
  <c r="C8" i="5"/>
  <c r="B8" i="5"/>
  <c r="B6" i="5"/>
  <c r="B9" i="5" s="1"/>
  <c r="D6" i="5"/>
  <c r="D9" i="5" s="1"/>
  <c r="C6" i="5"/>
  <c r="C9" i="5" s="1"/>
  <c r="D6" i="8"/>
  <c r="C6" i="8"/>
  <c r="B6" i="8"/>
  <c r="D5" i="8"/>
  <c r="C5" i="8"/>
  <c r="B5" i="8"/>
  <c r="D4" i="8"/>
  <c r="D7" i="8" s="1"/>
  <c r="C4" i="8"/>
  <c r="C7" i="8" s="1"/>
  <c r="B4" i="8"/>
  <c r="B7" i="8" s="1"/>
  <c r="I1001" i="9"/>
  <c r="L1001" i="9" s="1"/>
  <c r="H1001" i="9"/>
  <c r="G1001" i="9"/>
  <c r="A1001" i="9"/>
  <c r="L1000" i="9"/>
  <c r="K1000" i="9"/>
  <c r="J1000" i="9"/>
  <c r="I1000" i="9"/>
  <c r="H1000" i="9"/>
  <c r="W1000" i="9" s="1"/>
  <c r="G1000" i="9"/>
  <c r="A1000" i="9"/>
  <c r="V999" i="9"/>
  <c r="R999" i="9"/>
  <c r="O999" i="9"/>
  <c r="K999" i="9"/>
  <c r="Y999" i="9" s="1"/>
  <c r="J999" i="9"/>
  <c r="Q999" i="9" s="1"/>
  <c r="I999" i="9"/>
  <c r="M999" i="9" s="1"/>
  <c r="N999" i="9" s="1"/>
  <c r="H999" i="9"/>
  <c r="X999" i="9" s="1"/>
  <c r="G999" i="9"/>
  <c r="A999" i="9"/>
  <c r="V998" i="9"/>
  <c r="J998" i="9"/>
  <c r="I998" i="9"/>
  <c r="L998" i="9" s="1"/>
  <c r="Z998" i="9" s="1"/>
  <c r="H998" i="9"/>
  <c r="G998" i="9"/>
  <c r="A998" i="9"/>
  <c r="I997" i="9"/>
  <c r="L997" i="9" s="1"/>
  <c r="H997" i="9"/>
  <c r="G997" i="9"/>
  <c r="A997" i="9"/>
  <c r="L996" i="9"/>
  <c r="K996" i="9"/>
  <c r="J996" i="9"/>
  <c r="I996" i="9"/>
  <c r="H996" i="9"/>
  <c r="W996" i="9" s="1"/>
  <c r="G996" i="9"/>
  <c r="A996" i="9"/>
  <c r="W995" i="9"/>
  <c r="V995" i="9"/>
  <c r="O995" i="9"/>
  <c r="K995" i="9"/>
  <c r="R995" i="9" s="1"/>
  <c r="J995" i="9"/>
  <c r="I995" i="9"/>
  <c r="L995" i="9" s="1"/>
  <c r="H995" i="9"/>
  <c r="Y995" i="9" s="1"/>
  <c r="G995" i="9"/>
  <c r="A995" i="9"/>
  <c r="V994" i="9"/>
  <c r="J994" i="9"/>
  <c r="Q994" i="9" s="1"/>
  <c r="I994" i="9"/>
  <c r="M994" i="9" s="1"/>
  <c r="N994" i="9" s="1"/>
  <c r="H994" i="9"/>
  <c r="X994" i="9" s="1"/>
  <c r="G994" i="9"/>
  <c r="A994" i="9"/>
  <c r="I993" i="9"/>
  <c r="L993" i="9" s="1"/>
  <c r="H993" i="9"/>
  <c r="G993" i="9"/>
  <c r="A993" i="9"/>
  <c r="L992" i="9"/>
  <c r="K992" i="9"/>
  <c r="J992" i="9"/>
  <c r="I992" i="9"/>
  <c r="H992" i="9"/>
  <c r="W992" i="9" s="1"/>
  <c r="G992" i="9"/>
  <c r="A992" i="9"/>
  <c r="W991" i="9"/>
  <c r="V991" i="9"/>
  <c r="O991" i="9"/>
  <c r="K991" i="9"/>
  <c r="R991" i="9" s="1"/>
  <c r="J991" i="9"/>
  <c r="I991" i="9"/>
  <c r="L991" i="9" s="1"/>
  <c r="Z991" i="9" s="1"/>
  <c r="H991" i="9"/>
  <c r="Y991" i="9" s="1"/>
  <c r="G991" i="9"/>
  <c r="A991" i="9"/>
  <c r="V990" i="9"/>
  <c r="J990" i="9"/>
  <c r="I990" i="9"/>
  <c r="M990" i="9" s="1"/>
  <c r="N990" i="9" s="1"/>
  <c r="H990" i="9"/>
  <c r="G990" i="9"/>
  <c r="A990" i="9"/>
  <c r="I989" i="9"/>
  <c r="H989" i="9"/>
  <c r="G989" i="9"/>
  <c r="A989" i="9"/>
  <c r="L988" i="9"/>
  <c r="K988" i="9"/>
  <c r="J988" i="9"/>
  <c r="I988" i="9"/>
  <c r="H988" i="9"/>
  <c r="G988" i="9"/>
  <c r="A988" i="9"/>
  <c r="I987" i="9"/>
  <c r="L987" i="9" s="1"/>
  <c r="S987" i="9" s="1"/>
  <c r="H987" i="9"/>
  <c r="G987" i="9"/>
  <c r="A987" i="9"/>
  <c r="V986" i="9"/>
  <c r="L986" i="9"/>
  <c r="I986" i="9"/>
  <c r="K986" i="9" s="1"/>
  <c r="H986" i="9"/>
  <c r="G986" i="9"/>
  <c r="A986" i="9"/>
  <c r="I985" i="9"/>
  <c r="J985" i="9" s="1"/>
  <c r="H985" i="9"/>
  <c r="W985" i="9" s="1"/>
  <c r="G985" i="9"/>
  <c r="A985" i="9"/>
  <c r="L984" i="9"/>
  <c r="I984" i="9"/>
  <c r="K984" i="9" s="1"/>
  <c r="H984" i="9"/>
  <c r="V984" i="9" s="1"/>
  <c r="G984" i="9"/>
  <c r="A984" i="9"/>
  <c r="W983" i="9"/>
  <c r="S983" i="9"/>
  <c r="O983" i="9"/>
  <c r="L983" i="9"/>
  <c r="K983" i="9"/>
  <c r="J983" i="9"/>
  <c r="I983" i="9"/>
  <c r="H983" i="9"/>
  <c r="Z983" i="9" s="1"/>
  <c r="G983" i="9"/>
  <c r="A983" i="9"/>
  <c r="V982" i="9"/>
  <c r="O982" i="9"/>
  <c r="K982" i="9"/>
  <c r="J982" i="9"/>
  <c r="W982" i="9" s="1"/>
  <c r="I982" i="9"/>
  <c r="L982" i="9" s="1"/>
  <c r="H982" i="9"/>
  <c r="Y982" i="9" s="1"/>
  <c r="G982" i="9"/>
  <c r="A982" i="9"/>
  <c r="I981" i="9"/>
  <c r="M981" i="9" s="1"/>
  <c r="N981" i="9" s="1"/>
  <c r="H981" i="9"/>
  <c r="G981" i="9"/>
  <c r="A981" i="9"/>
  <c r="L980" i="9"/>
  <c r="I980" i="9"/>
  <c r="K980" i="9" s="1"/>
  <c r="H980" i="9"/>
  <c r="G980" i="9"/>
  <c r="A980" i="9"/>
  <c r="W979" i="9"/>
  <c r="S979" i="9"/>
  <c r="O979" i="9"/>
  <c r="L979" i="9"/>
  <c r="K979" i="9"/>
  <c r="J979" i="9"/>
  <c r="I979" i="9"/>
  <c r="H979" i="9"/>
  <c r="Z979" i="9" s="1"/>
  <c r="G979" i="9"/>
  <c r="A979" i="9"/>
  <c r="W978" i="9"/>
  <c r="V978" i="9"/>
  <c r="R978" i="9"/>
  <c r="O978" i="9"/>
  <c r="K978" i="9"/>
  <c r="J978" i="9"/>
  <c r="I978" i="9"/>
  <c r="L978" i="9" s="1"/>
  <c r="H978" i="9"/>
  <c r="Y978" i="9" s="1"/>
  <c r="G978" i="9"/>
  <c r="A978" i="9"/>
  <c r="I977" i="9"/>
  <c r="M977" i="9" s="1"/>
  <c r="N977" i="9" s="1"/>
  <c r="H977" i="9"/>
  <c r="G977" i="9"/>
  <c r="A977" i="9"/>
  <c r="L976" i="9"/>
  <c r="K976" i="9"/>
  <c r="J976" i="9"/>
  <c r="I976" i="9"/>
  <c r="H976" i="9"/>
  <c r="X976" i="9" s="1"/>
  <c r="G976" i="9"/>
  <c r="A976" i="9"/>
  <c r="W975" i="9"/>
  <c r="V975" i="9"/>
  <c r="O975" i="9"/>
  <c r="K975" i="9"/>
  <c r="R975" i="9" s="1"/>
  <c r="J975" i="9"/>
  <c r="I975" i="9"/>
  <c r="L975" i="9" s="1"/>
  <c r="H975" i="9"/>
  <c r="Y975" i="9" s="1"/>
  <c r="G975" i="9"/>
  <c r="A975" i="9"/>
  <c r="V974" i="9"/>
  <c r="J974" i="9"/>
  <c r="I974" i="9"/>
  <c r="L974" i="9" s="1"/>
  <c r="Z974" i="9" s="1"/>
  <c r="H974" i="9"/>
  <c r="G974" i="9"/>
  <c r="A974" i="9"/>
  <c r="I973" i="9"/>
  <c r="M973" i="9" s="1"/>
  <c r="N973" i="9" s="1"/>
  <c r="H973" i="9"/>
  <c r="G973" i="9"/>
  <c r="A973" i="9"/>
  <c r="L972" i="9"/>
  <c r="K972" i="9"/>
  <c r="J972" i="9"/>
  <c r="I972" i="9"/>
  <c r="H972" i="9"/>
  <c r="X972" i="9" s="1"/>
  <c r="G972" i="9"/>
  <c r="A972" i="9"/>
  <c r="W971" i="9"/>
  <c r="O971" i="9"/>
  <c r="K971" i="9"/>
  <c r="J971" i="9"/>
  <c r="I971" i="9"/>
  <c r="L971" i="9" s="1"/>
  <c r="S971" i="9" s="1"/>
  <c r="H971" i="9"/>
  <c r="Z971" i="9" s="1"/>
  <c r="G971" i="9"/>
  <c r="A971" i="9"/>
  <c r="W970" i="9"/>
  <c r="V970" i="9"/>
  <c r="R970" i="9"/>
  <c r="O970" i="9"/>
  <c r="K970" i="9"/>
  <c r="J970" i="9"/>
  <c r="I970" i="9"/>
  <c r="L970" i="9" s="1"/>
  <c r="S970" i="9" s="1"/>
  <c r="H970" i="9"/>
  <c r="Y970" i="9" s="1"/>
  <c r="G970" i="9"/>
  <c r="A970" i="9"/>
  <c r="L969" i="9"/>
  <c r="J969" i="9"/>
  <c r="I969" i="9"/>
  <c r="K969" i="9" s="1"/>
  <c r="H969" i="9"/>
  <c r="X969" i="9" s="1"/>
  <c r="G969" i="9"/>
  <c r="A969" i="9"/>
  <c r="O968" i="9"/>
  <c r="K968" i="9"/>
  <c r="I968" i="9"/>
  <c r="L968" i="9" s="1"/>
  <c r="S968" i="9" s="1"/>
  <c r="H968" i="9"/>
  <c r="Y968" i="9" s="1"/>
  <c r="G968" i="9"/>
  <c r="A968" i="9"/>
  <c r="Z967" i="9"/>
  <c r="V967" i="9"/>
  <c r="R967" i="9"/>
  <c r="L967" i="9"/>
  <c r="K967" i="9"/>
  <c r="J967" i="9"/>
  <c r="I967" i="9"/>
  <c r="H967" i="9"/>
  <c r="X967" i="9" s="1"/>
  <c r="G967" i="9"/>
  <c r="A967" i="9"/>
  <c r="I966" i="9"/>
  <c r="K966" i="9" s="1"/>
  <c r="H966" i="9"/>
  <c r="G966" i="9"/>
  <c r="A966" i="9"/>
  <c r="L965" i="9"/>
  <c r="K965" i="9"/>
  <c r="J965" i="9"/>
  <c r="I965" i="9"/>
  <c r="H965" i="9"/>
  <c r="Z965" i="9" s="1"/>
  <c r="G965" i="9"/>
  <c r="A965" i="9"/>
  <c r="W964" i="9"/>
  <c r="V964" i="9"/>
  <c r="O964" i="9"/>
  <c r="K964" i="9"/>
  <c r="R964" i="9" s="1"/>
  <c r="J964" i="9"/>
  <c r="I964" i="9"/>
  <c r="L964" i="9" s="1"/>
  <c r="H964" i="9"/>
  <c r="Y964" i="9" s="1"/>
  <c r="G964" i="9"/>
  <c r="A964" i="9"/>
  <c r="V963" i="9"/>
  <c r="J963" i="9"/>
  <c r="I963" i="9"/>
  <c r="L963" i="9" s="1"/>
  <c r="Z963" i="9" s="1"/>
  <c r="H963" i="9"/>
  <c r="X963" i="9" s="1"/>
  <c r="G963" i="9"/>
  <c r="A963" i="9"/>
  <c r="I962" i="9"/>
  <c r="K962" i="9" s="1"/>
  <c r="Y962" i="9" s="1"/>
  <c r="H962" i="9"/>
  <c r="G962" i="9"/>
  <c r="A962" i="9"/>
  <c r="L961" i="9"/>
  <c r="K961" i="9"/>
  <c r="J961" i="9"/>
  <c r="I961" i="9"/>
  <c r="H961" i="9"/>
  <c r="Z961" i="9" s="1"/>
  <c r="G961" i="9"/>
  <c r="A961" i="9"/>
  <c r="W960" i="9"/>
  <c r="V960" i="9"/>
  <c r="O960" i="9"/>
  <c r="K960" i="9"/>
  <c r="R960" i="9" s="1"/>
  <c r="J960" i="9"/>
  <c r="I960" i="9"/>
  <c r="L960" i="9" s="1"/>
  <c r="H960" i="9"/>
  <c r="Y960" i="9" s="1"/>
  <c r="G960" i="9"/>
  <c r="A960" i="9"/>
  <c r="V959" i="9"/>
  <c r="J959" i="9"/>
  <c r="I959" i="9"/>
  <c r="L959" i="9" s="1"/>
  <c r="Z959" i="9" s="1"/>
  <c r="H959" i="9"/>
  <c r="X959" i="9" s="1"/>
  <c r="G959" i="9"/>
  <c r="A959" i="9"/>
  <c r="I958" i="9"/>
  <c r="K958" i="9" s="1"/>
  <c r="Y958" i="9" s="1"/>
  <c r="H958" i="9"/>
  <c r="W958" i="9" s="1"/>
  <c r="G958" i="9"/>
  <c r="A958" i="9"/>
  <c r="L957" i="9"/>
  <c r="K957" i="9"/>
  <c r="J957" i="9"/>
  <c r="I957" i="9"/>
  <c r="H957" i="9"/>
  <c r="Z957" i="9" s="1"/>
  <c r="G957" i="9"/>
  <c r="A957" i="9"/>
  <c r="W956" i="9"/>
  <c r="V956" i="9"/>
  <c r="O956" i="9"/>
  <c r="K956" i="9"/>
  <c r="Y956" i="9" s="1"/>
  <c r="J956" i="9"/>
  <c r="Q956" i="9" s="1"/>
  <c r="I956" i="9"/>
  <c r="M956" i="9" s="1"/>
  <c r="N956" i="9" s="1"/>
  <c r="H956" i="9"/>
  <c r="X956" i="9" s="1"/>
  <c r="G956" i="9"/>
  <c r="A956" i="9"/>
  <c r="V955" i="9"/>
  <c r="J955" i="9"/>
  <c r="I955" i="9"/>
  <c r="L955" i="9" s="1"/>
  <c r="Z955" i="9" s="1"/>
  <c r="H955" i="9"/>
  <c r="G955" i="9"/>
  <c r="A955" i="9"/>
  <c r="I954" i="9"/>
  <c r="H954" i="9"/>
  <c r="G954" i="9"/>
  <c r="A954" i="9"/>
  <c r="L953" i="9"/>
  <c r="K953" i="9"/>
  <c r="J953" i="9"/>
  <c r="I953" i="9"/>
  <c r="H953" i="9"/>
  <c r="X953" i="9" s="1"/>
  <c r="G953" i="9"/>
  <c r="A953" i="9"/>
  <c r="V952" i="9"/>
  <c r="J952" i="9"/>
  <c r="Q952" i="9" s="1"/>
  <c r="I952" i="9"/>
  <c r="H952" i="9"/>
  <c r="G952" i="9"/>
  <c r="A952" i="9"/>
  <c r="I951" i="9"/>
  <c r="K951" i="9" s="1"/>
  <c r="H951" i="9"/>
  <c r="V951" i="9" s="1"/>
  <c r="G951" i="9"/>
  <c r="A951" i="9"/>
  <c r="S950" i="9"/>
  <c r="O950" i="9"/>
  <c r="L950" i="9"/>
  <c r="K950" i="9"/>
  <c r="I950" i="9"/>
  <c r="J950" i="9" s="1"/>
  <c r="W950" i="9" s="1"/>
  <c r="H950" i="9"/>
  <c r="G950" i="9"/>
  <c r="A950" i="9"/>
  <c r="Z949" i="9"/>
  <c r="W949" i="9"/>
  <c r="V949" i="9"/>
  <c r="S949" i="9"/>
  <c r="R949" i="9"/>
  <c r="O949" i="9"/>
  <c r="L949" i="9"/>
  <c r="K949" i="9"/>
  <c r="J949" i="9"/>
  <c r="I949" i="9"/>
  <c r="H949" i="9"/>
  <c r="Y949" i="9" s="1"/>
  <c r="G949" i="9"/>
  <c r="A949" i="9"/>
  <c r="I948" i="9"/>
  <c r="V948" i="9" s="1"/>
  <c r="H948" i="9"/>
  <c r="G948" i="9"/>
  <c r="A948" i="9"/>
  <c r="L947" i="9"/>
  <c r="I947" i="9"/>
  <c r="K947" i="9" s="1"/>
  <c r="H947" i="9"/>
  <c r="Y947" i="9" s="1"/>
  <c r="G947" i="9"/>
  <c r="A947" i="9"/>
  <c r="S946" i="9"/>
  <c r="O946" i="9"/>
  <c r="L946" i="9"/>
  <c r="K946" i="9"/>
  <c r="I946" i="9"/>
  <c r="J946" i="9" s="1"/>
  <c r="W946" i="9" s="1"/>
  <c r="H946" i="9"/>
  <c r="X946" i="9" s="1"/>
  <c r="G946" i="9"/>
  <c r="A946" i="9"/>
  <c r="Z945" i="9"/>
  <c r="V945" i="9"/>
  <c r="S945" i="9"/>
  <c r="R945" i="9"/>
  <c r="O945" i="9"/>
  <c r="L945" i="9"/>
  <c r="K945" i="9"/>
  <c r="J945" i="9"/>
  <c r="W945" i="9" s="1"/>
  <c r="I945" i="9"/>
  <c r="H945" i="9"/>
  <c r="Y945" i="9" s="1"/>
  <c r="G945" i="9"/>
  <c r="A945" i="9"/>
  <c r="I944" i="9"/>
  <c r="V944" i="9" s="1"/>
  <c r="H944" i="9"/>
  <c r="G944" i="9"/>
  <c r="A944" i="9"/>
  <c r="L943" i="9"/>
  <c r="I943" i="9"/>
  <c r="K943" i="9" s="1"/>
  <c r="H943" i="9"/>
  <c r="G943" i="9"/>
  <c r="A943" i="9"/>
  <c r="W942" i="9"/>
  <c r="S942" i="9"/>
  <c r="O942" i="9"/>
  <c r="L942" i="9"/>
  <c r="K942" i="9"/>
  <c r="J942" i="9"/>
  <c r="I942" i="9"/>
  <c r="H942" i="9"/>
  <c r="X942" i="9" s="1"/>
  <c r="G942" i="9"/>
  <c r="A942" i="9"/>
  <c r="V941" i="9"/>
  <c r="R941" i="9"/>
  <c r="O941" i="9"/>
  <c r="K941" i="9"/>
  <c r="J941" i="9"/>
  <c r="W941" i="9" s="1"/>
  <c r="I941" i="9"/>
  <c r="L941" i="9" s="1"/>
  <c r="H941" i="9"/>
  <c r="Y941" i="9" s="1"/>
  <c r="G941" i="9"/>
  <c r="A941" i="9"/>
  <c r="I940" i="9"/>
  <c r="V940" i="9" s="1"/>
  <c r="H940" i="9"/>
  <c r="G940" i="9"/>
  <c r="A940" i="9"/>
  <c r="L939" i="9"/>
  <c r="I939" i="9"/>
  <c r="K939" i="9" s="1"/>
  <c r="H939" i="9"/>
  <c r="G939" i="9"/>
  <c r="A939" i="9"/>
  <c r="S938" i="9"/>
  <c r="O938" i="9"/>
  <c r="L938" i="9"/>
  <c r="K938" i="9"/>
  <c r="I938" i="9"/>
  <c r="J938" i="9" s="1"/>
  <c r="W938" i="9" s="1"/>
  <c r="H938" i="9"/>
  <c r="G938" i="9"/>
  <c r="A938" i="9"/>
  <c r="Z937" i="9"/>
  <c r="V937" i="9"/>
  <c r="S937" i="9"/>
  <c r="R937" i="9"/>
  <c r="O937" i="9"/>
  <c r="L937" i="9"/>
  <c r="K937" i="9"/>
  <c r="J937" i="9"/>
  <c r="W937" i="9" s="1"/>
  <c r="I937" i="9"/>
  <c r="H937" i="9"/>
  <c r="Y937" i="9" s="1"/>
  <c r="G937" i="9"/>
  <c r="A937" i="9"/>
  <c r="I936" i="9"/>
  <c r="V936" i="9" s="1"/>
  <c r="H936" i="9"/>
  <c r="G936" i="9"/>
  <c r="A936" i="9"/>
  <c r="J935" i="9"/>
  <c r="I935" i="9"/>
  <c r="K935" i="9" s="1"/>
  <c r="H935" i="9"/>
  <c r="Y935" i="9" s="1"/>
  <c r="G935" i="9"/>
  <c r="A935" i="9"/>
  <c r="P934" i="9"/>
  <c r="K934" i="9"/>
  <c r="I934" i="9"/>
  <c r="J934" i="9" s="1"/>
  <c r="H934" i="9"/>
  <c r="W934" i="9" s="1"/>
  <c r="G934" i="9"/>
  <c r="A934" i="9"/>
  <c r="Z933" i="9"/>
  <c r="X933" i="9"/>
  <c r="V933" i="9"/>
  <c r="S933" i="9"/>
  <c r="O933" i="9"/>
  <c r="L933" i="9"/>
  <c r="K933" i="9"/>
  <c r="J933" i="9"/>
  <c r="P933" i="9" s="1"/>
  <c r="I933" i="9"/>
  <c r="H933" i="9"/>
  <c r="G933" i="9"/>
  <c r="A933" i="9"/>
  <c r="V932" i="9"/>
  <c r="K932" i="9"/>
  <c r="Y932" i="9" s="1"/>
  <c r="I932" i="9"/>
  <c r="L932" i="9" s="1"/>
  <c r="S932" i="9" s="1"/>
  <c r="H932" i="9"/>
  <c r="G932" i="9"/>
  <c r="A932" i="9"/>
  <c r="Z931" i="9"/>
  <c r="V931" i="9"/>
  <c r="R931" i="9"/>
  <c r="L931" i="9"/>
  <c r="K931" i="9"/>
  <c r="J931" i="9"/>
  <c r="I931" i="9"/>
  <c r="H931" i="9"/>
  <c r="X931" i="9" s="1"/>
  <c r="G931" i="9"/>
  <c r="A931" i="9"/>
  <c r="I930" i="9"/>
  <c r="H930" i="9"/>
  <c r="G930" i="9"/>
  <c r="A930" i="9"/>
  <c r="L929" i="9"/>
  <c r="J929" i="9"/>
  <c r="I929" i="9"/>
  <c r="K929" i="9" s="1"/>
  <c r="H929" i="9"/>
  <c r="Z929" i="9" s="1"/>
  <c r="G929" i="9"/>
  <c r="A929" i="9"/>
  <c r="O928" i="9"/>
  <c r="K928" i="9"/>
  <c r="Y928" i="9" s="1"/>
  <c r="I928" i="9"/>
  <c r="M928" i="9" s="1"/>
  <c r="N928" i="9" s="1"/>
  <c r="H928" i="9"/>
  <c r="G928" i="9"/>
  <c r="A928" i="9"/>
  <c r="Z927" i="9"/>
  <c r="V927" i="9"/>
  <c r="R927" i="9"/>
  <c r="L927" i="9"/>
  <c r="K927" i="9"/>
  <c r="J927" i="9"/>
  <c r="I927" i="9"/>
  <c r="H927" i="9"/>
  <c r="X927" i="9" s="1"/>
  <c r="G927" i="9"/>
  <c r="A927" i="9"/>
  <c r="I926" i="9"/>
  <c r="H926" i="9"/>
  <c r="G926" i="9"/>
  <c r="A926" i="9"/>
  <c r="L925" i="9"/>
  <c r="J925" i="9"/>
  <c r="I925" i="9"/>
  <c r="K925" i="9" s="1"/>
  <c r="H925" i="9"/>
  <c r="Z925" i="9" s="1"/>
  <c r="G925" i="9"/>
  <c r="A925" i="9"/>
  <c r="O924" i="9"/>
  <c r="K924" i="9"/>
  <c r="I924" i="9"/>
  <c r="M924" i="9" s="1"/>
  <c r="N924" i="9" s="1"/>
  <c r="H924" i="9"/>
  <c r="G924" i="9"/>
  <c r="A924" i="9"/>
  <c r="Z923" i="9"/>
  <c r="V923" i="9"/>
  <c r="R923" i="9"/>
  <c r="L923" i="9"/>
  <c r="K923" i="9"/>
  <c r="J923" i="9"/>
  <c r="I923" i="9"/>
  <c r="H923" i="9"/>
  <c r="X923" i="9" s="1"/>
  <c r="G923" i="9"/>
  <c r="A923" i="9"/>
  <c r="I922" i="9"/>
  <c r="W922" i="9" s="1"/>
  <c r="H922" i="9"/>
  <c r="G922" i="9"/>
  <c r="A922" i="9"/>
  <c r="L921" i="9"/>
  <c r="J921" i="9"/>
  <c r="I921" i="9"/>
  <c r="K921" i="9" s="1"/>
  <c r="H921" i="9"/>
  <c r="Z921" i="9" s="1"/>
  <c r="G921" i="9"/>
  <c r="A921" i="9"/>
  <c r="O920" i="9"/>
  <c r="K920" i="9"/>
  <c r="Y920" i="9" s="1"/>
  <c r="I920" i="9"/>
  <c r="M920" i="9" s="1"/>
  <c r="N920" i="9" s="1"/>
  <c r="H920" i="9"/>
  <c r="G920" i="9"/>
  <c r="A920" i="9"/>
  <c r="Z919" i="9"/>
  <c r="V919" i="9"/>
  <c r="R919" i="9"/>
  <c r="L919" i="9"/>
  <c r="K919" i="9"/>
  <c r="J919" i="9"/>
  <c r="I919" i="9"/>
  <c r="H919" i="9"/>
  <c r="X919" i="9" s="1"/>
  <c r="G919" i="9"/>
  <c r="A919" i="9"/>
  <c r="I918" i="9"/>
  <c r="W918" i="9" s="1"/>
  <c r="H918" i="9"/>
  <c r="G918" i="9"/>
  <c r="A918" i="9"/>
  <c r="Z917" i="9"/>
  <c r="V917" i="9"/>
  <c r="L917" i="9"/>
  <c r="J917" i="9"/>
  <c r="I917" i="9"/>
  <c r="K917" i="9" s="1"/>
  <c r="R917" i="9" s="1"/>
  <c r="H917" i="9"/>
  <c r="Y917" i="9" s="1"/>
  <c r="G917" i="9"/>
  <c r="A917" i="9"/>
  <c r="I916" i="9"/>
  <c r="M916" i="9" s="1"/>
  <c r="N916" i="9" s="1"/>
  <c r="H916" i="9"/>
  <c r="G916" i="9"/>
  <c r="A916" i="9"/>
  <c r="L915" i="9"/>
  <c r="K915" i="9"/>
  <c r="J915" i="9"/>
  <c r="I915" i="9"/>
  <c r="H915" i="9"/>
  <c r="X915" i="9" s="1"/>
  <c r="G915" i="9"/>
  <c r="A915" i="9"/>
  <c r="W914" i="9"/>
  <c r="O914" i="9"/>
  <c r="K914" i="9"/>
  <c r="R914" i="9" s="1"/>
  <c r="I914" i="9"/>
  <c r="V914" i="9" s="1"/>
  <c r="H914" i="9"/>
  <c r="G914" i="9"/>
  <c r="A914" i="9"/>
  <c r="Z913" i="9"/>
  <c r="V913" i="9"/>
  <c r="L913" i="9"/>
  <c r="J913" i="9"/>
  <c r="I913" i="9"/>
  <c r="K913" i="9" s="1"/>
  <c r="R913" i="9" s="1"/>
  <c r="H913" i="9"/>
  <c r="Y913" i="9" s="1"/>
  <c r="G913" i="9"/>
  <c r="A913" i="9"/>
  <c r="M912" i="9"/>
  <c r="N912" i="9" s="1"/>
  <c r="I912" i="9"/>
  <c r="H912" i="9"/>
  <c r="G912" i="9"/>
  <c r="A912" i="9"/>
  <c r="L911" i="9"/>
  <c r="K911" i="9"/>
  <c r="J911" i="9"/>
  <c r="I911" i="9"/>
  <c r="H911" i="9"/>
  <c r="G911" i="9"/>
  <c r="A911" i="9"/>
  <c r="W910" i="9"/>
  <c r="O910" i="9"/>
  <c r="K910" i="9"/>
  <c r="I910" i="9"/>
  <c r="V910" i="9" s="1"/>
  <c r="H910" i="9"/>
  <c r="G910" i="9"/>
  <c r="A910" i="9"/>
  <c r="Z909" i="9"/>
  <c r="V909" i="9"/>
  <c r="L909" i="9"/>
  <c r="J909" i="9"/>
  <c r="I909" i="9"/>
  <c r="K909" i="9" s="1"/>
  <c r="R909" i="9" s="1"/>
  <c r="H909" i="9"/>
  <c r="G909" i="9"/>
  <c r="A909" i="9"/>
  <c r="I908" i="9"/>
  <c r="H908" i="9"/>
  <c r="G908" i="9"/>
  <c r="A908" i="9"/>
  <c r="L907" i="9"/>
  <c r="K907" i="9"/>
  <c r="J907" i="9"/>
  <c r="I907" i="9"/>
  <c r="H907" i="9"/>
  <c r="Z907" i="9" s="1"/>
  <c r="G907" i="9"/>
  <c r="A907" i="9"/>
  <c r="I906" i="9"/>
  <c r="W906" i="9" s="1"/>
  <c r="H906" i="9"/>
  <c r="G906" i="9"/>
  <c r="A906" i="9"/>
  <c r="X905" i="9"/>
  <c r="P905" i="9"/>
  <c r="L905" i="9"/>
  <c r="J905" i="9"/>
  <c r="I905" i="9"/>
  <c r="K905" i="9" s="1"/>
  <c r="H905" i="9"/>
  <c r="Z905" i="9" s="1"/>
  <c r="G905" i="9"/>
  <c r="A905" i="9"/>
  <c r="W904" i="9"/>
  <c r="O904" i="9"/>
  <c r="K904" i="9"/>
  <c r="Y904" i="9" s="1"/>
  <c r="I904" i="9"/>
  <c r="M904" i="9" s="1"/>
  <c r="N904" i="9" s="1"/>
  <c r="H904" i="9"/>
  <c r="G904" i="9"/>
  <c r="A904" i="9"/>
  <c r="V903" i="9"/>
  <c r="S903" i="9"/>
  <c r="P903" i="9"/>
  <c r="L903" i="9"/>
  <c r="K903" i="9"/>
  <c r="X903" i="9" s="1"/>
  <c r="J903" i="9"/>
  <c r="I903" i="9"/>
  <c r="H903" i="9"/>
  <c r="Z903" i="9" s="1"/>
  <c r="G903" i="9"/>
  <c r="A903" i="9"/>
  <c r="I902" i="9"/>
  <c r="L902" i="9" s="1"/>
  <c r="Z902" i="9" s="1"/>
  <c r="H902" i="9"/>
  <c r="G902" i="9"/>
  <c r="A902" i="9"/>
  <c r="V901" i="9"/>
  <c r="L901" i="9"/>
  <c r="I901" i="9"/>
  <c r="K901" i="9" s="1"/>
  <c r="H901" i="9"/>
  <c r="Z901" i="9" s="1"/>
  <c r="G901" i="9"/>
  <c r="A901" i="9"/>
  <c r="L900" i="9"/>
  <c r="K900" i="9"/>
  <c r="J900" i="9"/>
  <c r="I900" i="9"/>
  <c r="H900" i="9"/>
  <c r="G900" i="9"/>
  <c r="A900" i="9"/>
  <c r="W899" i="9"/>
  <c r="V899" i="9"/>
  <c r="R899" i="9"/>
  <c r="O899" i="9"/>
  <c r="K899" i="9"/>
  <c r="Y899" i="9" s="1"/>
  <c r="J899" i="9"/>
  <c r="Q899" i="9" s="1"/>
  <c r="I899" i="9"/>
  <c r="M899" i="9" s="1"/>
  <c r="N899" i="9" s="1"/>
  <c r="H899" i="9"/>
  <c r="X899" i="9" s="1"/>
  <c r="G899" i="9"/>
  <c r="A899" i="9"/>
  <c r="V898" i="9"/>
  <c r="J898" i="9"/>
  <c r="I898" i="9"/>
  <c r="L898" i="9" s="1"/>
  <c r="Z898" i="9" s="1"/>
  <c r="H898" i="9"/>
  <c r="G898" i="9"/>
  <c r="A898" i="9"/>
  <c r="I897" i="9"/>
  <c r="L897" i="9" s="1"/>
  <c r="H897" i="9"/>
  <c r="G897" i="9"/>
  <c r="A897" i="9"/>
  <c r="Z896" i="9"/>
  <c r="V896" i="9"/>
  <c r="R896" i="9"/>
  <c r="L896" i="9"/>
  <c r="K896" i="9"/>
  <c r="J896" i="9"/>
  <c r="I896" i="9"/>
  <c r="H896" i="9"/>
  <c r="W896" i="9" s="1"/>
  <c r="G896" i="9"/>
  <c r="A896" i="9"/>
  <c r="I895" i="9"/>
  <c r="V895" i="9" s="1"/>
  <c r="H895" i="9"/>
  <c r="G895" i="9"/>
  <c r="A895" i="9"/>
  <c r="L894" i="9"/>
  <c r="J894" i="9"/>
  <c r="I894" i="9"/>
  <c r="K894" i="9" s="1"/>
  <c r="H894" i="9"/>
  <c r="Y894" i="9" s="1"/>
  <c r="G894" i="9"/>
  <c r="A894" i="9"/>
  <c r="W893" i="9"/>
  <c r="V893" i="9"/>
  <c r="O893" i="9"/>
  <c r="K893" i="9"/>
  <c r="R893" i="9" s="1"/>
  <c r="J893" i="9"/>
  <c r="Q893" i="9" s="1"/>
  <c r="I893" i="9"/>
  <c r="L893" i="9" s="1"/>
  <c r="H893" i="9"/>
  <c r="X893" i="9" s="1"/>
  <c r="G893" i="9"/>
  <c r="A893" i="9"/>
  <c r="V892" i="9"/>
  <c r="J892" i="9"/>
  <c r="I892" i="9"/>
  <c r="K892" i="9" s="1"/>
  <c r="R892" i="9" s="1"/>
  <c r="H892" i="9"/>
  <c r="W892" i="9" s="1"/>
  <c r="G892" i="9"/>
  <c r="A892" i="9"/>
  <c r="I891" i="9"/>
  <c r="J891" i="9" s="1"/>
  <c r="H891" i="9"/>
  <c r="G891" i="9"/>
  <c r="A891" i="9"/>
  <c r="Z890" i="9"/>
  <c r="V890" i="9"/>
  <c r="R890" i="9"/>
  <c r="L890" i="9"/>
  <c r="K890" i="9"/>
  <c r="J890" i="9"/>
  <c r="I890" i="9"/>
  <c r="H890" i="9"/>
  <c r="Y890" i="9" s="1"/>
  <c r="G890" i="9"/>
  <c r="A890" i="9"/>
  <c r="I889" i="9"/>
  <c r="L889" i="9" s="1"/>
  <c r="H889" i="9"/>
  <c r="G889" i="9"/>
  <c r="A889" i="9"/>
  <c r="L888" i="9"/>
  <c r="J888" i="9"/>
  <c r="I888" i="9"/>
  <c r="K888" i="9" s="1"/>
  <c r="H888" i="9"/>
  <c r="W888" i="9" s="1"/>
  <c r="G888" i="9"/>
  <c r="A888" i="9"/>
  <c r="O887" i="9"/>
  <c r="K887" i="9"/>
  <c r="I887" i="9"/>
  <c r="J887" i="9" s="1"/>
  <c r="W887" i="9" s="1"/>
  <c r="H887" i="9"/>
  <c r="G887" i="9"/>
  <c r="A887" i="9"/>
  <c r="Z886" i="9"/>
  <c r="V886" i="9"/>
  <c r="R886" i="9"/>
  <c r="L886" i="9"/>
  <c r="K886" i="9"/>
  <c r="J886" i="9"/>
  <c r="I886" i="9"/>
  <c r="H886" i="9"/>
  <c r="Y886" i="9" s="1"/>
  <c r="G886" i="9"/>
  <c r="A886" i="9"/>
  <c r="V885" i="9"/>
  <c r="J885" i="9"/>
  <c r="Q885" i="9" s="1"/>
  <c r="I885" i="9"/>
  <c r="L885" i="9" s="1"/>
  <c r="Z885" i="9" s="1"/>
  <c r="H885" i="9"/>
  <c r="X885" i="9" s="1"/>
  <c r="G885" i="9"/>
  <c r="A885" i="9"/>
  <c r="I884" i="9"/>
  <c r="K884" i="9" s="1"/>
  <c r="Y884" i="9" s="1"/>
  <c r="H884" i="9"/>
  <c r="G884" i="9"/>
  <c r="A884" i="9"/>
  <c r="L883" i="9"/>
  <c r="K883" i="9"/>
  <c r="J883" i="9"/>
  <c r="I883" i="9"/>
  <c r="H883" i="9"/>
  <c r="Z883" i="9" s="1"/>
  <c r="G883" i="9"/>
  <c r="A883" i="9"/>
  <c r="W882" i="9"/>
  <c r="V882" i="9"/>
  <c r="O882" i="9"/>
  <c r="K882" i="9"/>
  <c r="R882" i="9" s="1"/>
  <c r="J882" i="9"/>
  <c r="I882" i="9"/>
  <c r="L882" i="9" s="1"/>
  <c r="H882" i="9"/>
  <c r="Y882" i="9" s="1"/>
  <c r="G882" i="9"/>
  <c r="A882" i="9"/>
  <c r="V881" i="9"/>
  <c r="J881" i="9"/>
  <c r="I881" i="9"/>
  <c r="L881" i="9" s="1"/>
  <c r="Z881" i="9" s="1"/>
  <c r="H881" i="9"/>
  <c r="X881" i="9" s="1"/>
  <c r="G881" i="9"/>
  <c r="A881" i="9"/>
  <c r="I880" i="9"/>
  <c r="K880" i="9" s="1"/>
  <c r="Y880" i="9" s="1"/>
  <c r="H880" i="9"/>
  <c r="G880" i="9"/>
  <c r="A880" i="9"/>
  <c r="L879" i="9"/>
  <c r="K879" i="9"/>
  <c r="J879" i="9"/>
  <c r="I879" i="9"/>
  <c r="H879" i="9"/>
  <c r="Z879" i="9" s="1"/>
  <c r="G879" i="9"/>
  <c r="A879" i="9"/>
  <c r="W878" i="9"/>
  <c r="V878" i="9"/>
  <c r="O878" i="9"/>
  <c r="K878" i="9"/>
  <c r="J878" i="9"/>
  <c r="Q878" i="9" s="1"/>
  <c r="I878" i="9"/>
  <c r="M878" i="9" s="1"/>
  <c r="N878" i="9" s="1"/>
  <c r="H878" i="9"/>
  <c r="X878" i="9" s="1"/>
  <c r="G878" i="9"/>
  <c r="A878" i="9"/>
  <c r="V877" i="9"/>
  <c r="J877" i="9"/>
  <c r="I877" i="9"/>
  <c r="L877" i="9" s="1"/>
  <c r="Z877" i="9" s="1"/>
  <c r="H877" i="9"/>
  <c r="X877" i="9" s="1"/>
  <c r="G877" i="9"/>
  <c r="A877" i="9"/>
  <c r="I876" i="9"/>
  <c r="H876" i="9"/>
  <c r="G876" i="9"/>
  <c r="A876" i="9"/>
  <c r="X875" i="9"/>
  <c r="L875" i="9"/>
  <c r="K875" i="9"/>
  <c r="J875" i="9"/>
  <c r="I875" i="9"/>
  <c r="H875" i="9"/>
  <c r="G875" i="9"/>
  <c r="A875" i="9"/>
  <c r="W874" i="9"/>
  <c r="V874" i="9"/>
  <c r="O874" i="9"/>
  <c r="K874" i="9"/>
  <c r="J874" i="9"/>
  <c r="Q874" i="9" s="1"/>
  <c r="I874" i="9"/>
  <c r="M874" i="9" s="1"/>
  <c r="N874" i="9" s="1"/>
  <c r="H874" i="9"/>
  <c r="G874" i="9"/>
  <c r="A874" i="9"/>
  <c r="V873" i="9"/>
  <c r="J873" i="9"/>
  <c r="I873" i="9"/>
  <c r="L873" i="9" s="1"/>
  <c r="Z873" i="9" s="1"/>
  <c r="H873" i="9"/>
  <c r="X873" i="9" s="1"/>
  <c r="G873" i="9"/>
  <c r="A873" i="9"/>
  <c r="I872" i="9"/>
  <c r="H872" i="9"/>
  <c r="G872" i="9"/>
  <c r="A872" i="9"/>
  <c r="X871" i="9"/>
  <c r="L871" i="9"/>
  <c r="K871" i="9"/>
  <c r="J871" i="9"/>
  <c r="I871" i="9"/>
  <c r="H871" i="9"/>
  <c r="G871" i="9"/>
  <c r="A871" i="9"/>
  <c r="Z870" i="9"/>
  <c r="W870" i="9"/>
  <c r="V870" i="9"/>
  <c r="Q870" i="9"/>
  <c r="O870" i="9"/>
  <c r="M870" i="9"/>
  <c r="N870" i="9" s="1"/>
  <c r="K870" i="9"/>
  <c r="Y870" i="9" s="1"/>
  <c r="J870" i="9"/>
  <c r="I870" i="9"/>
  <c r="L870" i="9" s="1"/>
  <c r="S870" i="9" s="1"/>
  <c r="H870" i="9"/>
  <c r="G870" i="9"/>
  <c r="A870" i="9"/>
  <c r="I869" i="9"/>
  <c r="K869" i="9" s="1"/>
  <c r="H869" i="9"/>
  <c r="V869" i="9" s="1"/>
  <c r="G869" i="9"/>
  <c r="A869" i="9"/>
  <c r="L868" i="9"/>
  <c r="K868" i="9"/>
  <c r="I868" i="9"/>
  <c r="J868" i="9" s="1"/>
  <c r="H868" i="9"/>
  <c r="G868" i="9"/>
  <c r="A868" i="9"/>
  <c r="Z867" i="9"/>
  <c r="W867" i="9"/>
  <c r="V867" i="9"/>
  <c r="S867" i="9"/>
  <c r="O867" i="9"/>
  <c r="L867" i="9"/>
  <c r="K867" i="9"/>
  <c r="R867" i="9" s="1"/>
  <c r="J867" i="9"/>
  <c r="I867" i="9"/>
  <c r="H867" i="9"/>
  <c r="Y867" i="9" s="1"/>
  <c r="G867" i="9"/>
  <c r="A867" i="9"/>
  <c r="V866" i="9"/>
  <c r="J866" i="9"/>
  <c r="I866" i="9"/>
  <c r="M866" i="9" s="1"/>
  <c r="N866" i="9" s="1"/>
  <c r="H866" i="9"/>
  <c r="G866" i="9"/>
  <c r="A866" i="9"/>
  <c r="I865" i="9"/>
  <c r="L865" i="9" s="1"/>
  <c r="H865" i="9"/>
  <c r="G865" i="9"/>
  <c r="A865" i="9"/>
  <c r="L864" i="9"/>
  <c r="K864" i="9"/>
  <c r="I864" i="9"/>
  <c r="J864" i="9" s="1"/>
  <c r="H864" i="9"/>
  <c r="W864" i="9" s="1"/>
  <c r="G864" i="9"/>
  <c r="A864" i="9"/>
  <c r="Z863" i="9"/>
  <c r="W863" i="9"/>
  <c r="V863" i="9"/>
  <c r="S863" i="9"/>
  <c r="O863" i="9"/>
  <c r="L863" i="9"/>
  <c r="K863" i="9"/>
  <c r="R863" i="9" s="1"/>
  <c r="J863" i="9"/>
  <c r="I863" i="9"/>
  <c r="H863" i="9"/>
  <c r="Y863" i="9" s="1"/>
  <c r="G863" i="9"/>
  <c r="A863" i="9"/>
  <c r="V862" i="9"/>
  <c r="J862" i="9"/>
  <c r="Q862" i="9" s="1"/>
  <c r="I862" i="9"/>
  <c r="M862" i="9" s="1"/>
  <c r="N862" i="9" s="1"/>
  <c r="H862" i="9"/>
  <c r="X862" i="9" s="1"/>
  <c r="G862" i="9"/>
  <c r="A862" i="9"/>
  <c r="I861" i="9"/>
  <c r="L861" i="9" s="1"/>
  <c r="Z861" i="9" s="1"/>
  <c r="H861" i="9"/>
  <c r="G861" i="9"/>
  <c r="A861" i="9"/>
  <c r="L860" i="9"/>
  <c r="I860" i="9"/>
  <c r="K860" i="9" s="1"/>
  <c r="H860" i="9"/>
  <c r="G860" i="9"/>
  <c r="A860" i="9"/>
  <c r="Z859" i="9"/>
  <c r="W859" i="9"/>
  <c r="V859" i="9"/>
  <c r="S859" i="9"/>
  <c r="O859" i="9"/>
  <c r="L859" i="9"/>
  <c r="K859" i="9"/>
  <c r="R859" i="9" s="1"/>
  <c r="J859" i="9"/>
  <c r="I859" i="9"/>
  <c r="H859" i="9"/>
  <c r="Y859" i="9" s="1"/>
  <c r="G859" i="9"/>
  <c r="A859" i="9"/>
  <c r="V858" i="9"/>
  <c r="J858" i="9"/>
  <c r="I858" i="9"/>
  <c r="M858" i="9" s="1"/>
  <c r="N858" i="9" s="1"/>
  <c r="H858" i="9"/>
  <c r="G858" i="9"/>
  <c r="A858" i="9"/>
  <c r="I857" i="9"/>
  <c r="L857" i="9" s="1"/>
  <c r="Z857" i="9" s="1"/>
  <c r="H857" i="9"/>
  <c r="G857" i="9"/>
  <c r="A857" i="9"/>
  <c r="L856" i="9"/>
  <c r="I856" i="9"/>
  <c r="K856" i="9" s="1"/>
  <c r="H856" i="9"/>
  <c r="G856" i="9"/>
  <c r="A856" i="9"/>
  <c r="Z855" i="9"/>
  <c r="W855" i="9"/>
  <c r="V855" i="9"/>
  <c r="S855" i="9"/>
  <c r="O855" i="9"/>
  <c r="L855" i="9"/>
  <c r="K855" i="9"/>
  <c r="R855" i="9" s="1"/>
  <c r="J855" i="9"/>
  <c r="I855" i="9"/>
  <c r="H855" i="9"/>
  <c r="Y855" i="9" s="1"/>
  <c r="G855" i="9"/>
  <c r="A855" i="9"/>
  <c r="V854" i="9"/>
  <c r="J854" i="9"/>
  <c r="Q854" i="9" s="1"/>
  <c r="I854" i="9"/>
  <c r="M854" i="9" s="1"/>
  <c r="N854" i="9" s="1"/>
  <c r="H854" i="9"/>
  <c r="X854" i="9" s="1"/>
  <c r="G854" i="9"/>
  <c r="A854" i="9"/>
  <c r="I853" i="9"/>
  <c r="L853" i="9" s="1"/>
  <c r="Z853" i="9" s="1"/>
  <c r="H853" i="9"/>
  <c r="G853" i="9"/>
  <c r="A853" i="9"/>
  <c r="L852" i="9"/>
  <c r="I852" i="9"/>
  <c r="K852" i="9" s="1"/>
  <c r="H852" i="9"/>
  <c r="G852" i="9"/>
  <c r="A852" i="9"/>
  <c r="W851" i="9"/>
  <c r="S851" i="9"/>
  <c r="O851" i="9"/>
  <c r="L851" i="9"/>
  <c r="K851" i="9"/>
  <c r="J851" i="9"/>
  <c r="I851" i="9"/>
  <c r="H851" i="9"/>
  <c r="Z851" i="9" s="1"/>
  <c r="G851" i="9"/>
  <c r="A851" i="9"/>
  <c r="V850" i="9"/>
  <c r="R850" i="9"/>
  <c r="O850" i="9"/>
  <c r="K850" i="9"/>
  <c r="Y850" i="9" s="1"/>
  <c r="J850" i="9"/>
  <c r="Q850" i="9" s="1"/>
  <c r="I850" i="9"/>
  <c r="M850" i="9" s="1"/>
  <c r="N850" i="9" s="1"/>
  <c r="H850" i="9"/>
  <c r="X850" i="9" s="1"/>
  <c r="G850" i="9"/>
  <c r="A850" i="9"/>
  <c r="I849" i="9"/>
  <c r="L849" i="9" s="1"/>
  <c r="Z849" i="9" s="1"/>
  <c r="H849" i="9"/>
  <c r="G849" i="9"/>
  <c r="A849" i="9"/>
  <c r="L848" i="9"/>
  <c r="I848" i="9"/>
  <c r="K848" i="9" s="1"/>
  <c r="H848" i="9"/>
  <c r="G848" i="9"/>
  <c r="A848" i="9"/>
  <c r="Z847" i="9"/>
  <c r="W847" i="9"/>
  <c r="V847" i="9"/>
  <c r="S847" i="9"/>
  <c r="O847" i="9"/>
  <c r="L847" i="9"/>
  <c r="K847" i="9"/>
  <c r="R847" i="9" s="1"/>
  <c r="J847" i="9"/>
  <c r="I847" i="9"/>
  <c r="H847" i="9"/>
  <c r="Y847" i="9" s="1"/>
  <c r="G847" i="9"/>
  <c r="A847" i="9"/>
  <c r="V846" i="9"/>
  <c r="J846" i="9"/>
  <c r="Q846" i="9" s="1"/>
  <c r="I846" i="9"/>
  <c r="M846" i="9" s="1"/>
  <c r="N846" i="9" s="1"/>
  <c r="H846" i="9"/>
  <c r="X846" i="9" s="1"/>
  <c r="G846" i="9"/>
  <c r="A846" i="9"/>
  <c r="I845" i="9"/>
  <c r="L845" i="9" s="1"/>
  <c r="Z845" i="9" s="1"/>
  <c r="H845" i="9"/>
  <c r="G845" i="9"/>
  <c r="A845" i="9"/>
  <c r="L844" i="9"/>
  <c r="I844" i="9"/>
  <c r="K844" i="9" s="1"/>
  <c r="H844" i="9"/>
  <c r="G844" i="9"/>
  <c r="A844" i="9"/>
  <c r="Z843" i="9"/>
  <c r="V843" i="9"/>
  <c r="S843" i="9"/>
  <c r="O843" i="9"/>
  <c r="L843" i="9"/>
  <c r="K843" i="9"/>
  <c r="R843" i="9" s="1"/>
  <c r="J843" i="9"/>
  <c r="W843" i="9" s="1"/>
  <c r="I843" i="9"/>
  <c r="H843" i="9"/>
  <c r="Y843" i="9" s="1"/>
  <c r="G843" i="9"/>
  <c r="A843" i="9"/>
  <c r="I842" i="9"/>
  <c r="L842" i="9" s="1"/>
  <c r="S842" i="9" s="1"/>
  <c r="H842" i="9"/>
  <c r="G842" i="9"/>
  <c r="A842" i="9"/>
  <c r="L841" i="9"/>
  <c r="I841" i="9"/>
  <c r="K841" i="9" s="1"/>
  <c r="H841" i="9"/>
  <c r="G841" i="9"/>
  <c r="A841" i="9"/>
  <c r="K840" i="9"/>
  <c r="I840" i="9"/>
  <c r="J840" i="9" s="1"/>
  <c r="H840" i="9"/>
  <c r="W840" i="9" s="1"/>
  <c r="G840" i="9"/>
  <c r="A840" i="9"/>
  <c r="L839" i="9"/>
  <c r="K839" i="9"/>
  <c r="J839" i="9"/>
  <c r="I839" i="9"/>
  <c r="H839" i="9"/>
  <c r="V839" i="9" s="1"/>
  <c r="G839" i="9"/>
  <c r="A839" i="9"/>
  <c r="I838" i="9"/>
  <c r="L838" i="9" s="1"/>
  <c r="Z838" i="9" s="1"/>
  <c r="H838" i="9"/>
  <c r="G838" i="9"/>
  <c r="A838" i="9"/>
  <c r="L837" i="9"/>
  <c r="J837" i="9"/>
  <c r="I837" i="9"/>
  <c r="K837" i="9" s="1"/>
  <c r="H837" i="9"/>
  <c r="Z837" i="9" s="1"/>
  <c r="G837" i="9"/>
  <c r="A837" i="9"/>
  <c r="W836" i="9"/>
  <c r="O836" i="9"/>
  <c r="K836" i="9"/>
  <c r="J836" i="9"/>
  <c r="I836" i="9"/>
  <c r="L836" i="9" s="1"/>
  <c r="S836" i="9" s="1"/>
  <c r="H836" i="9"/>
  <c r="X836" i="9" s="1"/>
  <c r="G836" i="9"/>
  <c r="A836" i="9"/>
  <c r="V835" i="9"/>
  <c r="R835" i="9"/>
  <c r="K835" i="9"/>
  <c r="J835" i="9"/>
  <c r="I835" i="9"/>
  <c r="L835" i="9" s="1"/>
  <c r="Z835" i="9" s="1"/>
  <c r="H835" i="9"/>
  <c r="W835" i="9" s="1"/>
  <c r="G835" i="9"/>
  <c r="A835" i="9"/>
  <c r="I834" i="9"/>
  <c r="V834" i="9" s="1"/>
  <c r="H834" i="9"/>
  <c r="G834" i="9"/>
  <c r="A834" i="9"/>
  <c r="L833" i="9"/>
  <c r="J833" i="9"/>
  <c r="I833" i="9"/>
  <c r="K833" i="9" s="1"/>
  <c r="H833" i="9"/>
  <c r="Y833" i="9" s="1"/>
  <c r="G833" i="9"/>
  <c r="A833" i="9"/>
  <c r="W832" i="9"/>
  <c r="O832" i="9"/>
  <c r="K832" i="9"/>
  <c r="J832" i="9"/>
  <c r="I832" i="9"/>
  <c r="L832" i="9" s="1"/>
  <c r="S832" i="9" s="1"/>
  <c r="H832" i="9"/>
  <c r="X832" i="9" s="1"/>
  <c r="G832" i="9"/>
  <c r="A832" i="9"/>
  <c r="V831" i="9"/>
  <c r="R831" i="9"/>
  <c r="O831" i="9"/>
  <c r="K831" i="9"/>
  <c r="J831" i="9"/>
  <c r="W831" i="9" s="1"/>
  <c r="I831" i="9"/>
  <c r="L831" i="9" s="1"/>
  <c r="H831" i="9"/>
  <c r="Y831" i="9" s="1"/>
  <c r="G831" i="9"/>
  <c r="A831" i="9"/>
  <c r="I830" i="9"/>
  <c r="J830" i="9" s="1"/>
  <c r="H830" i="9"/>
  <c r="G830" i="9"/>
  <c r="A830" i="9"/>
  <c r="L829" i="9"/>
  <c r="K829" i="9"/>
  <c r="J829" i="9"/>
  <c r="I829" i="9"/>
  <c r="H829" i="9"/>
  <c r="Y829" i="9" s="1"/>
  <c r="G829" i="9"/>
  <c r="A829" i="9"/>
  <c r="W828" i="9"/>
  <c r="V828" i="9"/>
  <c r="O828" i="9"/>
  <c r="K828" i="9"/>
  <c r="J828" i="9"/>
  <c r="I828" i="9"/>
  <c r="L828" i="9" s="1"/>
  <c r="H828" i="9"/>
  <c r="X828" i="9" s="1"/>
  <c r="G828" i="9"/>
  <c r="A828" i="9"/>
  <c r="V827" i="9"/>
  <c r="J827" i="9"/>
  <c r="Q827" i="9" s="1"/>
  <c r="I827" i="9"/>
  <c r="K827" i="9" s="1"/>
  <c r="H827" i="9"/>
  <c r="W827" i="9" s="1"/>
  <c r="G827" i="9"/>
  <c r="A827" i="9"/>
  <c r="I826" i="9"/>
  <c r="J826" i="9" s="1"/>
  <c r="Q826" i="9" s="1"/>
  <c r="H826" i="9"/>
  <c r="G826" i="9"/>
  <c r="A826" i="9"/>
  <c r="L825" i="9"/>
  <c r="K825" i="9"/>
  <c r="J825" i="9"/>
  <c r="I825" i="9"/>
  <c r="H825" i="9"/>
  <c r="Y825" i="9" s="1"/>
  <c r="G825" i="9"/>
  <c r="A825" i="9"/>
  <c r="W824" i="9"/>
  <c r="V824" i="9"/>
  <c r="O824" i="9"/>
  <c r="K824" i="9"/>
  <c r="R824" i="9" s="1"/>
  <c r="J824" i="9"/>
  <c r="I824" i="9"/>
  <c r="L824" i="9" s="1"/>
  <c r="H824" i="9"/>
  <c r="X824" i="9" s="1"/>
  <c r="G824" i="9"/>
  <c r="A824" i="9"/>
  <c r="V823" i="9"/>
  <c r="J823" i="9"/>
  <c r="I823" i="9"/>
  <c r="K823" i="9" s="1"/>
  <c r="R823" i="9" s="1"/>
  <c r="H823" i="9"/>
  <c r="W823" i="9" s="1"/>
  <c r="G823" i="9"/>
  <c r="A823" i="9"/>
  <c r="I822" i="9"/>
  <c r="J822" i="9" s="1"/>
  <c r="Q822" i="9" s="1"/>
  <c r="H822" i="9"/>
  <c r="G822" i="9"/>
  <c r="A822" i="9"/>
  <c r="L821" i="9"/>
  <c r="K821" i="9"/>
  <c r="J821" i="9"/>
  <c r="I821" i="9"/>
  <c r="H821" i="9"/>
  <c r="Y821" i="9" s="1"/>
  <c r="G821" i="9"/>
  <c r="A821" i="9"/>
  <c r="W820" i="9"/>
  <c r="O820" i="9"/>
  <c r="K820" i="9"/>
  <c r="J820" i="9"/>
  <c r="I820" i="9"/>
  <c r="L820" i="9" s="1"/>
  <c r="S820" i="9" s="1"/>
  <c r="H820" i="9"/>
  <c r="X820" i="9" s="1"/>
  <c r="G820" i="9"/>
  <c r="A820" i="9"/>
  <c r="V819" i="9"/>
  <c r="R819" i="9"/>
  <c r="K819" i="9"/>
  <c r="J819" i="9"/>
  <c r="I819" i="9"/>
  <c r="L819" i="9" s="1"/>
  <c r="Z819" i="9" s="1"/>
  <c r="H819" i="9"/>
  <c r="W819" i="9" s="1"/>
  <c r="G819" i="9"/>
  <c r="A819" i="9"/>
  <c r="I818" i="9"/>
  <c r="V818" i="9" s="1"/>
  <c r="H818" i="9"/>
  <c r="G818" i="9"/>
  <c r="A818" i="9"/>
  <c r="L817" i="9"/>
  <c r="J817" i="9"/>
  <c r="I817" i="9"/>
  <c r="K817" i="9" s="1"/>
  <c r="H817" i="9"/>
  <c r="G817" i="9"/>
  <c r="A817" i="9"/>
  <c r="W816" i="9"/>
  <c r="O816" i="9"/>
  <c r="K816" i="9"/>
  <c r="J816" i="9"/>
  <c r="I816" i="9"/>
  <c r="L816" i="9" s="1"/>
  <c r="S816" i="9" s="1"/>
  <c r="H816" i="9"/>
  <c r="X816" i="9" s="1"/>
  <c r="G816" i="9"/>
  <c r="A816" i="9"/>
  <c r="V815" i="9"/>
  <c r="R815" i="9"/>
  <c r="K815" i="9"/>
  <c r="J815" i="9"/>
  <c r="I815" i="9"/>
  <c r="L815" i="9" s="1"/>
  <c r="Z815" i="9" s="1"/>
  <c r="H815" i="9"/>
  <c r="W815" i="9" s="1"/>
  <c r="G815" i="9"/>
  <c r="A815" i="9"/>
  <c r="I814" i="9"/>
  <c r="V814" i="9" s="1"/>
  <c r="H814" i="9"/>
  <c r="G814" i="9"/>
  <c r="A814" i="9"/>
  <c r="L813" i="9"/>
  <c r="J813" i="9"/>
  <c r="I813" i="9"/>
  <c r="K813" i="9" s="1"/>
  <c r="H813" i="9"/>
  <c r="Y813" i="9" s="1"/>
  <c r="G813" i="9"/>
  <c r="A813" i="9"/>
  <c r="W812" i="9"/>
  <c r="O812" i="9"/>
  <c r="K812" i="9"/>
  <c r="J812" i="9"/>
  <c r="I812" i="9"/>
  <c r="L812" i="9" s="1"/>
  <c r="S812" i="9" s="1"/>
  <c r="H812" i="9"/>
  <c r="X812" i="9" s="1"/>
  <c r="G812" i="9"/>
  <c r="A812" i="9"/>
  <c r="V811" i="9"/>
  <c r="R811" i="9"/>
  <c r="K811" i="9"/>
  <c r="J811" i="9"/>
  <c r="I811" i="9"/>
  <c r="L811" i="9" s="1"/>
  <c r="Z811" i="9" s="1"/>
  <c r="H811" i="9"/>
  <c r="W811" i="9" s="1"/>
  <c r="G811" i="9"/>
  <c r="A811" i="9"/>
  <c r="I810" i="9"/>
  <c r="V810" i="9" s="1"/>
  <c r="H810" i="9"/>
  <c r="G810" i="9"/>
  <c r="A810" i="9"/>
  <c r="L809" i="9"/>
  <c r="J809" i="9"/>
  <c r="I809" i="9"/>
  <c r="K809" i="9" s="1"/>
  <c r="H809" i="9"/>
  <c r="G809" i="9"/>
  <c r="A809" i="9"/>
  <c r="W808" i="9"/>
  <c r="O808" i="9"/>
  <c r="K808" i="9"/>
  <c r="J808" i="9"/>
  <c r="I808" i="9"/>
  <c r="L808" i="9" s="1"/>
  <c r="S808" i="9" s="1"/>
  <c r="H808" i="9"/>
  <c r="X808" i="9" s="1"/>
  <c r="G808" i="9"/>
  <c r="A808" i="9"/>
  <c r="Z807" i="9"/>
  <c r="V807" i="9"/>
  <c r="R807" i="9"/>
  <c r="K807" i="9"/>
  <c r="J807" i="9"/>
  <c r="I807" i="9"/>
  <c r="L807" i="9" s="1"/>
  <c r="H807" i="9"/>
  <c r="W807" i="9" s="1"/>
  <c r="G807" i="9"/>
  <c r="A807" i="9"/>
  <c r="I806" i="9"/>
  <c r="V806" i="9" s="1"/>
  <c r="H806" i="9"/>
  <c r="G806" i="9"/>
  <c r="A806" i="9"/>
  <c r="I805" i="9"/>
  <c r="J805" i="9" s="1"/>
  <c r="H805" i="9"/>
  <c r="W805" i="9" s="1"/>
  <c r="G805" i="9"/>
  <c r="A805" i="9"/>
  <c r="W804" i="9"/>
  <c r="V804" i="9"/>
  <c r="R804" i="9"/>
  <c r="O804" i="9"/>
  <c r="K804" i="9"/>
  <c r="J804" i="9"/>
  <c r="I804" i="9"/>
  <c r="L804" i="9" s="1"/>
  <c r="H804" i="9"/>
  <c r="Y804" i="9" s="1"/>
  <c r="G804" i="9"/>
  <c r="A804" i="9"/>
  <c r="V803" i="9"/>
  <c r="J803" i="9"/>
  <c r="I803" i="9"/>
  <c r="L803" i="9" s="1"/>
  <c r="Z803" i="9" s="1"/>
  <c r="H803" i="9"/>
  <c r="X803" i="9" s="1"/>
  <c r="G803" i="9"/>
  <c r="A803" i="9"/>
  <c r="V802" i="9"/>
  <c r="J802" i="9"/>
  <c r="I802" i="9"/>
  <c r="K802" i="9" s="1"/>
  <c r="R802" i="9" s="1"/>
  <c r="H802" i="9"/>
  <c r="W802" i="9" s="1"/>
  <c r="G802" i="9"/>
  <c r="A802" i="9"/>
  <c r="I801" i="9"/>
  <c r="J801" i="9" s="1"/>
  <c r="H801" i="9"/>
  <c r="G801" i="9"/>
  <c r="A801" i="9"/>
  <c r="L800" i="9"/>
  <c r="K800" i="9"/>
  <c r="J800" i="9"/>
  <c r="I800" i="9"/>
  <c r="H800" i="9"/>
  <c r="Y800" i="9" s="1"/>
  <c r="G800" i="9"/>
  <c r="A800" i="9"/>
  <c r="V799" i="9"/>
  <c r="O799" i="9"/>
  <c r="K799" i="9"/>
  <c r="J799" i="9"/>
  <c r="W799" i="9" s="1"/>
  <c r="I799" i="9"/>
  <c r="L799" i="9" s="1"/>
  <c r="H799" i="9"/>
  <c r="X799" i="9" s="1"/>
  <c r="G799" i="9"/>
  <c r="A799" i="9"/>
  <c r="V798" i="9"/>
  <c r="J798" i="9"/>
  <c r="Q798" i="9" s="1"/>
  <c r="I798" i="9"/>
  <c r="K798" i="9" s="1"/>
  <c r="H798" i="9"/>
  <c r="W798" i="9" s="1"/>
  <c r="G798" i="9"/>
  <c r="A798" i="9"/>
  <c r="I797" i="9"/>
  <c r="V797" i="9" s="1"/>
  <c r="H797" i="9"/>
  <c r="G797" i="9"/>
  <c r="A797" i="9"/>
  <c r="L796" i="9"/>
  <c r="I796" i="9"/>
  <c r="K796" i="9" s="1"/>
  <c r="H796" i="9"/>
  <c r="G796" i="9"/>
  <c r="A796" i="9"/>
  <c r="L795" i="9"/>
  <c r="K795" i="9"/>
  <c r="J795" i="9"/>
  <c r="I795" i="9"/>
  <c r="H795" i="9"/>
  <c r="X795" i="9" s="1"/>
  <c r="G795" i="9"/>
  <c r="A795" i="9"/>
  <c r="V794" i="9"/>
  <c r="R794" i="9"/>
  <c r="K794" i="9"/>
  <c r="J794" i="9"/>
  <c r="I794" i="9"/>
  <c r="L794" i="9" s="1"/>
  <c r="Z794" i="9" s="1"/>
  <c r="H794" i="9"/>
  <c r="W794" i="9" s="1"/>
  <c r="G794" i="9"/>
  <c r="A794" i="9"/>
  <c r="V793" i="9"/>
  <c r="J793" i="9"/>
  <c r="I793" i="9"/>
  <c r="M793" i="9" s="1"/>
  <c r="N793" i="9" s="1"/>
  <c r="H793" i="9"/>
  <c r="G793" i="9"/>
  <c r="A793" i="9"/>
  <c r="I792" i="9"/>
  <c r="M792" i="9" s="1"/>
  <c r="N792" i="9" s="1"/>
  <c r="H792" i="9"/>
  <c r="G792" i="9"/>
  <c r="A792" i="9"/>
  <c r="L791" i="9"/>
  <c r="I791" i="9"/>
  <c r="K791" i="9" s="1"/>
  <c r="H791" i="9"/>
  <c r="G791" i="9"/>
  <c r="A791" i="9"/>
  <c r="L790" i="9"/>
  <c r="K790" i="9"/>
  <c r="J790" i="9"/>
  <c r="I790" i="9"/>
  <c r="H790" i="9"/>
  <c r="W790" i="9" s="1"/>
  <c r="G790" i="9"/>
  <c r="A790" i="9"/>
  <c r="W789" i="9"/>
  <c r="V789" i="9"/>
  <c r="R789" i="9"/>
  <c r="O789" i="9"/>
  <c r="K789" i="9"/>
  <c r="Y789" i="9" s="1"/>
  <c r="J789" i="9"/>
  <c r="Q789" i="9" s="1"/>
  <c r="I789" i="9"/>
  <c r="M789" i="9" s="1"/>
  <c r="N789" i="9" s="1"/>
  <c r="H789" i="9"/>
  <c r="X789" i="9" s="1"/>
  <c r="G789" i="9"/>
  <c r="A789" i="9"/>
  <c r="I788" i="9"/>
  <c r="M788" i="9" s="1"/>
  <c r="N788" i="9" s="1"/>
  <c r="H788" i="9"/>
  <c r="G788" i="9"/>
  <c r="A788" i="9"/>
  <c r="L787" i="9"/>
  <c r="K787" i="9"/>
  <c r="I787" i="9"/>
  <c r="J787" i="9" s="1"/>
  <c r="H787" i="9"/>
  <c r="X787" i="9" s="1"/>
  <c r="G787" i="9"/>
  <c r="A787" i="9"/>
  <c r="W786" i="9"/>
  <c r="S786" i="9"/>
  <c r="O786" i="9"/>
  <c r="L786" i="9"/>
  <c r="K786" i="9"/>
  <c r="J786" i="9"/>
  <c r="I786" i="9"/>
  <c r="H786" i="9"/>
  <c r="Z786" i="9" s="1"/>
  <c r="G786" i="9"/>
  <c r="A786" i="9"/>
  <c r="W785" i="9"/>
  <c r="V785" i="9"/>
  <c r="R785" i="9"/>
  <c r="O785" i="9"/>
  <c r="K785" i="9"/>
  <c r="Y785" i="9" s="1"/>
  <c r="J785" i="9"/>
  <c r="Q785" i="9" s="1"/>
  <c r="I785" i="9"/>
  <c r="M785" i="9" s="1"/>
  <c r="N785" i="9" s="1"/>
  <c r="H785" i="9"/>
  <c r="X785" i="9" s="1"/>
  <c r="G785" i="9"/>
  <c r="A785" i="9"/>
  <c r="I784" i="9"/>
  <c r="M784" i="9" s="1"/>
  <c r="N784" i="9" s="1"/>
  <c r="H784" i="9"/>
  <c r="G784" i="9"/>
  <c r="A784" i="9"/>
  <c r="L783" i="9"/>
  <c r="K783" i="9"/>
  <c r="I783" i="9"/>
  <c r="J783" i="9" s="1"/>
  <c r="H783" i="9"/>
  <c r="X783" i="9" s="1"/>
  <c r="G783" i="9"/>
  <c r="A783" i="9"/>
  <c r="Z782" i="9"/>
  <c r="W782" i="9"/>
  <c r="V782" i="9"/>
  <c r="S782" i="9"/>
  <c r="O782" i="9"/>
  <c r="L782" i="9"/>
  <c r="K782" i="9"/>
  <c r="R782" i="9" s="1"/>
  <c r="J782" i="9"/>
  <c r="I782" i="9"/>
  <c r="H782" i="9"/>
  <c r="Y782" i="9" s="1"/>
  <c r="G782" i="9"/>
  <c r="A782" i="9"/>
  <c r="V781" i="9"/>
  <c r="J781" i="9"/>
  <c r="I781" i="9"/>
  <c r="M781" i="9" s="1"/>
  <c r="N781" i="9" s="1"/>
  <c r="H781" i="9"/>
  <c r="G781" i="9"/>
  <c r="A781" i="9"/>
  <c r="I780" i="9"/>
  <c r="M780" i="9" s="1"/>
  <c r="N780" i="9" s="1"/>
  <c r="H780" i="9"/>
  <c r="G780" i="9"/>
  <c r="A780" i="9"/>
  <c r="L779" i="9"/>
  <c r="K779" i="9"/>
  <c r="I779" i="9"/>
  <c r="J779" i="9" s="1"/>
  <c r="H779" i="9"/>
  <c r="X779" i="9" s="1"/>
  <c r="G779" i="9"/>
  <c r="A779" i="9"/>
  <c r="Z778" i="9"/>
  <c r="W778" i="9"/>
  <c r="V778" i="9"/>
  <c r="S778" i="9"/>
  <c r="O778" i="9"/>
  <c r="L778" i="9"/>
  <c r="K778" i="9"/>
  <c r="R778" i="9" s="1"/>
  <c r="J778" i="9"/>
  <c r="I778" i="9"/>
  <c r="H778" i="9"/>
  <c r="Y778" i="9" s="1"/>
  <c r="G778" i="9"/>
  <c r="A778" i="9"/>
  <c r="V777" i="9"/>
  <c r="J777" i="9"/>
  <c r="Q777" i="9" s="1"/>
  <c r="I777" i="9"/>
  <c r="M777" i="9" s="1"/>
  <c r="N777" i="9" s="1"/>
  <c r="H777" i="9"/>
  <c r="X777" i="9" s="1"/>
  <c r="G777" i="9"/>
  <c r="A777" i="9"/>
  <c r="I776" i="9"/>
  <c r="M776" i="9" s="1"/>
  <c r="N776" i="9" s="1"/>
  <c r="H776" i="9"/>
  <c r="G776" i="9"/>
  <c r="A776" i="9"/>
  <c r="L775" i="9"/>
  <c r="K775" i="9"/>
  <c r="I775" i="9"/>
  <c r="J775" i="9" s="1"/>
  <c r="H775" i="9"/>
  <c r="X775" i="9" s="1"/>
  <c r="G775" i="9"/>
  <c r="A775" i="9"/>
  <c r="Z774" i="9"/>
  <c r="V774" i="9"/>
  <c r="S774" i="9"/>
  <c r="R774" i="9"/>
  <c r="O774" i="9"/>
  <c r="L774" i="9"/>
  <c r="K774" i="9"/>
  <c r="J774" i="9"/>
  <c r="W774" i="9" s="1"/>
  <c r="I774" i="9"/>
  <c r="H774" i="9"/>
  <c r="Y774" i="9" s="1"/>
  <c r="G774" i="9"/>
  <c r="A774" i="9"/>
  <c r="V773" i="9"/>
  <c r="J773" i="9"/>
  <c r="Q773" i="9" s="1"/>
  <c r="I773" i="9"/>
  <c r="M773" i="9" s="1"/>
  <c r="N773" i="9" s="1"/>
  <c r="H773" i="9"/>
  <c r="X773" i="9" s="1"/>
  <c r="G773" i="9"/>
  <c r="A773" i="9"/>
  <c r="I772" i="9"/>
  <c r="L772" i="9" s="1"/>
  <c r="H772" i="9"/>
  <c r="G772" i="9"/>
  <c r="A772" i="9"/>
  <c r="L771" i="9"/>
  <c r="K771" i="9"/>
  <c r="J771" i="9"/>
  <c r="I771" i="9"/>
  <c r="H771" i="9"/>
  <c r="X771" i="9" s="1"/>
  <c r="G771" i="9"/>
  <c r="A771" i="9"/>
  <c r="W770" i="9"/>
  <c r="V770" i="9"/>
  <c r="R770" i="9"/>
  <c r="O770" i="9"/>
  <c r="K770" i="9"/>
  <c r="J770" i="9"/>
  <c r="I770" i="9"/>
  <c r="L770" i="9" s="1"/>
  <c r="H770" i="9"/>
  <c r="Y770" i="9" s="1"/>
  <c r="G770" i="9"/>
  <c r="A770" i="9"/>
  <c r="V769" i="9"/>
  <c r="J769" i="9"/>
  <c r="Q769" i="9" s="1"/>
  <c r="I769" i="9"/>
  <c r="M769" i="9" s="1"/>
  <c r="N769" i="9" s="1"/>
  <c r="H769" i="9"/>
  <c r="X769" i="9" s="1"/>
  <c r="G769" i="9"/>
  <c r="A769" i="9"/>
  <c r="I768" i="9"/>
  <c r="L768" i="9" s="1"/>
  <c r="H768" i="9"/>
  <c r="G768" i="9"/>
  <c r="A768" i="9"/>
  <c r="W767" i="9"/>
  <c r="S767" i="9"/>
  <c r="O767" i="9"/>
  <c r="L767" i="9"/>
  <c r="K767" i="9"/>
  <c r="J767" i="9"/>
  <c r="I767" i="9"/>
  <c r="H767" i="9"/>
  <c r="X767" i="9" s="1"/>
  <c r="G767" i="9"/>
  <c r="A767" i="9"/>
  <c r="V766" i="9"/>
  <c r="R766" i="9"/>
  <c r="O766" i="9"/>
  <c r="K766" i="9"/>
  <c r="J766" i="9"/>
  <c r="W766" i="9" s="1"/>
  <c r="I766" i="9"/>
  <c r="L766" i="9" s="1"/>
  <c r="H766" i="9"/>
  <c r="Y766" i="9" s="1"/>
  <c r="G766" i="9"/>
  <c r="A766" i="9"/>
  <c r="I765" i="9"/>
  <c r="V765" i="9" s="1"/>
  <c r="H765" i="9"/>
  <c r="G765" i="9"/>
  <c r="A765" i="9"/>
  <c r="L764" i="9"/>
  <c r="I764" i="9"/>
  <c r="K764" i="9" s="1"/>
  <c r="H764" i="9"/>
  <c r="G764" i="9"/>
  <c r="A764" i="9"/>
  <c r="W763" i="9"/>
  <c r="S763" i="9"/>
  <c r="O763" i="9"/>
  <c r="L763" i="9"/>
  <c r="K763" i="9"/>
  <c r="J763" i="9"/>
  <c r="I763" i="9"/>
  <c r="H763" i="9"/>
  <c r="X763" i="9" s="1"/>
  <c r="G763" i="9"/>
  <c r="A763" i="9"/>
  <c r="V762" i="9"/>
  <c r="R762" i="9"/>
  <c r="O762" i="9"/>
  <c r="K762" i="9"/>
  <c r="Y762" i="9" s="1"/>
  <c r="J762" i="9"/>
  <c r="W762" i="9" s="1"/>
  <c r="I762" i="9"/>
  <c r="M762" i="9" s="1"/>
  <c r="N762" i="9" s="1"/>
  <c r="H762" i="9"/>
  <c r="X762" i="9" s="1"/>
  <c r="G762" i="9"/>
  <c r="A762" i="9"/>
  <c r="I761" i="9"/>
  <c r="V761" i="9" s="1"/>
  <c r="H761" i="9"/>
  <c r="G761" i="9"/>
  <c r="A761" i="9"/>
  <c r="L760" i="9"/>
  <c r="I760" i="9"/>
  <c r="K760" i="9" s="1"/>
  <c r="H760" i="9"/>
  <c r="G760" i="9"/>
  <c r="A760" i="9"/>
  <c r="Z759" i="9"/>
  <c r="W759" i="9"/>
  <c r="V759" i="9"/>
  <c r="S759" i="9"/>
  <c r="O759" i="9"/>
  <c r="L759" i="9"/>
  <c r="K759" i="9"/>
  <c r="R759" i="9" s="1"/>
  <c r="J759" i="9"/>
  <c r="I759" i="9"/>
  <c r="H759" i="9"/>
  <c r="X759" i="9" s="1"/>
  <c r="G759" i="9"/>
  <c r="A759" i="9"/>
  <c r="V758" i="9"/>
  <c r="J758" i="9"/>
  <c r="Q758" i="9" s="1"/>
  <c r="I758" i="9"/>
  <c r="W758" i="9" s="1"/>
  <c r="H758" i="9"/>
  <c r="X758" i="9" s="1"/>
  <c r="G758" i="9"/>
  <c r="A758" i="9"/>
  <c r="I757" i="9"/>
  <c r="V757" i="9" s="1"/>
  <c r="H757" i="9"/>
  <c r="G757" i="9"/>
  <c r="A757" i="9"/>
  <c r="L756" i="9"/>
  <c r="I756" i="9"/>
  <c r="K756" i="9" s="1"/>
  <c r="H756" i="9"/>
  <c r="Y756" i="9" s="1"/>
  <c r="G756" i="9"/>
  <c r="A756" i="9"/>
  <c r="W755" i="9"/>
  <c r="S755" i="9"/>
  <c r="O755" i="9"/>
  <c r="L755" i="9"/>
  <c r="K755" i="9"/>
  <c r="J755" i="9"/>
  <c r="I755" i="9"/>
  <c r="H755" i="9"/>
  <c r="X755" i="9" s="1"/>
  <c r="G755" i="9"/>
  <c r="A755" i="9"/>
  <c r="W754" i="9"/>
  <c r="V754" i="9"/>
  <c r="R754" i="9"/>
  <c r="O754" i="9"/>
  <c r="K754" i="9"/>
  <c r="Y754" i="9" s="1"/>
  <c r="J754" i="9"/>
  <c r="Q754" i="9" s="1"/>
  <c r="I754" i="9"/>
  <c r="M754" i="9" s="1"/>
  <c r="N754" i="9" s="1"/>
  <c r="H754" i="9"/>
  <c r="X754" i="9" s="1"/>
  <c r="G754" i="9"/>
  <c r="A754" i="9"/>
  <c r="I753" i="9"/>
  <c r="V753" i="9" s="1"/>
  <c r="H753" i="9"/>
  <c r="G753" i="9"/>
  <c r="A753" i="9"/>
  <c r="L752" i="9"/>
  <c r="I752" i="9"/>
  <c r="K752" i="9" s="1"/>
  <c r="H752" i="9"/>
  <c r="G752" i="9"/>
  <c r="A752" i="9"/>
  <c r="W751" i="9"/>
  <c r="S751" i="9"/>
  <c r="O751" i="9"/>
  <c r="L751" i="9"/>
  <c r="K751" i="9"/>
  <c r="J751" i="9"/>
  <c r="I751" i="9"/>
  <c r="H751" i="9"/>
  <c r="X751" i="9" s="1"/>
  <c r="G751" i="9"/>
  <c r="A751" i="9"/>
  <c r="W750" i="9"/>
  <c r="V750" i="9"/>
  <c r="R750" i="9"/>
  <c r="O750" i="9"/>
  <c r="K750" i="9"/>
  <c r="Y750" i="9" s="1"/>
  <c r="J750" i="9"/>
  <c r="Q750" i="9" s="1"/>
  <c r="I750" i="9"/>
  <c r="M750" i="9" s="1"/>
  <c r="N750" i="9" s="1"/>
  <c r="H750" i="9"/>
  <c r="X750" i="9" s="1"/>
  <c r="G750" i="9"/>
  <c r="A750" i="9"/>
  <c r="I749" i="9"/>
  <c r="V749" i="9" s="1"/>
  <c r="H749" i="9"/>
  <c r="G749" i="9"/>
  <c r="A749" i="9"/>
  <c r="L748" i="9"/>
  <c r="I748" i="9"/>
  <c r="K748" i="9" s="1"/>
  <c r="H748" i="9"/>
  <c r="Y748" i="9" s="1"/>
  <c r="G748" i="9"/>
  <c r="A748" i="9"/>
  <c r="L747" i="9"/>
  <c r="K747" i="9"/>
  <c r="J747" i="9"/>
  <c r="I747" i="9"/>
  <c r="H747" i="9"/>
  <c r="X747" i="9" s="1"/>
  <c r="G747" i="9"/>
  <c r="A747" i="9"/>
  <c r="V746" i="9"/>
  <c r="R746" i="9"/>
  <c r="O746" i="9"/>
  <c r="K746" i="9"/>
  <c r="Y746" i="9" s="1"/>
  <c r="J746" i="9"/>
  <c r="W746" i="9" s="1"/>
  <c r="I746" i="9"/>
  <c r="M746" i="9" s="1"/>
  <c r="N746" i="9" s="1"/>
  <c r="H746" i="9"/>
  <c r="X746" i="9" s="1"/>
  <c r="G746" i="9"/>
  <c r="A746" i="9"/>
  <c r="I745" i="9"/>
  <c r="V745" i="9" s="1"/>
  <c r="H745" i="9"/>
  <c r="G745" i="9"/>
  <c r="A745" i="9"/>
  <c r="L744" i="9"/>
  <c r="I744" i="9"/>
  <c r="K744" i="9" s="1"/>
  <c r="H744" i="9"/>
  <c r="Y744" i="9" s="1"/>
  <c r="G744" i="9"/>
  <c r="A744" i="9"/>
  <c r="W743" i="9"/>
  <c r="S743" i="9"/>
  <c r="O743" i="9"/>
  <c r="L743" i="9"/>
  <c r="K743" i="9"/>
  <c r="J743" i="9"/>
  <c r="I743" i="9"/>
  <c r="H743" i="9"/>
  <c r="X743" i="9" s="1"/>
  <c r="G743" i="9"/>
  <c r="A743" i="9"/>
  <c r="V742" i="9"/>
  <c r="R742" i="9"/>
  <c r="O742" i="9"/>
  <c r="K742" i="9"/>
  <c r="Y742" i="9" s="1"/>
  <c r="J742" i="9"/>
  <c r="W742" i="9" s="1"/>
  <c r="I742" i="9"/>
  <c r="M742" i="9" s="1"/>
  <c r="N742" i="9" s="1"/>
  <c r="H742" i="9"/>
  <c r="X742" i="9" s="1"/>
  <c r="G742" i="9"/>
  <c r="A742" i="9"/>
  <c r="I741" i="9"/>
  <c r="V741" i="9" s="1"/>
  <c r="H741" i="9"/>
  <c r="G741" i="9"/>
  <c r="A741" i="9"/>
  <c r="L740" i="9"/>
  <c r="I740" i="9"/>
  <c r="K740" i="9" s="1"/>
  <c r="H740" i="9"/>
  <c r="G740" i="9"/>
  <c r="A740" i="9"/>
  <c r="W739" i="9"/>
  <c r="S739" i="9"/>
  <c r="O739" i="9"/>
  <c r="L739" i="9"/>
  <c r="K739" i="9"/>
  <c r="J739" i="9"/>
  <c r="I739" i="9"/>
  <c r="H739" i="9"/>
  <c r="X739" i="9" s="1"/>
  <c r="G739" i="9"/>
  <c r="A739" i="9"/>
  <c r="V738" i="9"/>
  <c r="R738" i="9"/>
  <c r="O738" i="9"/>
  <c r="N738" i="9"/>
  <c r="K738" i="9"/>
  <c r="Y738" i="9" s="1"/>
  <c r="J738" i="9"/>
  <c r="I738" i="9"/>
  <c r="M738" i="9" s="1"/>
  <c r="H738" i="9"/>
  <c r="X738" i="9" s="1"/>
  <c r="G738" i="9"/>
  <c r="A738" i="9"/>
  <c r="I737" i="9"/>
  <c r="V737" i="9" s="1"/>
  <c r="H737" i="9"/>
  <c r="G737" i="9"/>
  <c r="A737" i="9"/>
  <c r="L736" i="9"/>
  <c r="I736" i="9"/>
  <c r="H736" i="9"/>
  <c r="M736" i="9" s="1"/>
  <c r="N736" i="9" s="1"/>
  <c r="G736" i="9"/>
  <c r="A736" i="9"/>
  <c r="L735" i="9"/>
  <c r="K735" i="9"/>
  <c r="J735" i="9"/>
  <c r="I735" i="9"/>
  <c r="H735" i="9"/>
  <c r="G735" i="9"/>
  <c r="A735" i="9"/>
  <c r="I734" i="9"/>
  <c r="L734" i="9" s="1"/>
  <c r="S734" i="9" s="1"/>
  <c r="H734" i="9"/>
  <c r="G734" i="9"/>
  <c r="A734" i="9"/>
  <c r="L733" i="9"/>
  <c r="I733" i="9"/>
  <c r="K733" i="9" s="1"/>
  <c r="H733" i="9"/>
  <c r="Z733" i="9" s="1"/>
  <c r="G733" i="9"/>
  <c r="A733" i="9"/>
  <c r="S732" i="9"/>
  <c r="O732" i="9"/>
  <c r="L732" i="9"/>
  <c r="K732" i="9"/>
  <c r="I732" i="9"/>
  <c r="J732" i="9" s="1"/>
  <c r="W732" i="9" s="1"/>
  <c r="H732" i="9"/>
  <c r="Z732" i="9" s="1"/>
  <c r="G732" i="9"/>
  <c r="A732" i="9"/>
  <c r="Z731" i="9"/>
  <c r="V731" i="9"/>
  <c r="S731" i="9"/>
  <c r="R731" i="9"/>
  <c r="O731" i="9"/>
  <c r="L731" i="9"/>
  <c r="K731" i="9"/>
  <c r="J731" i="9"/>
  <c r="W731" i="9" s="1"/>
  <c r="I731" i="9"/>
  <c r="H731" i="9"/>
  <c r="Y731" i="9" s="1"/>
  <c r="G731" i="9"/>
  <c r="A731" i="9"/>
  <c r="I730" i="9"/>
  <c r="M730" i="9" s="1"/>
  <c r="N730" i="9" s="1"/>
  <c r="H730" i="9"/>
  <c r="G730" i="9"/>
  <c r="A730" i="9"/>
  <c r="L729" i="9"/>
  <c r="I729" i="9"/>
  <c r="K729" i="9" s="1"/>
  <c r="H729" i="9"/>
  <c r="G729" i="9"/>
  <c r="A729" i="9"/>
  <c r="S728" i="9"/>
  <c r="O728" i="9"/>
  <c r="L728" i="9"/>
  <c r="K728" i="9"/>
  <c r="I728" i="9"/>
  <c r="J728" i="9" s="1"/>
  <c r="W728" i="9" s="1"/>
  <c r="H728" i="9"/>
  <c r="Z728" i="9" s="1"/>
  <c r="G728" i="9"/>
  <c r="A728" i="9"/>
  <c r="Z727" i="9"/>
  <c r="V727" i="9"/>
  <c r="S727" i="9"/>
  <c r="R727" i="9"/>
  <c r="O727" i="9"/>
  <c r="L727" i="9"/>
  <c r="K727" i="9"/>
  <c r="J727" i="9"/>
  <c r="W727" i="9" s="1"/>
  <c r="I727" i="9"/>
  <c r="H727" i="9"/>
  <c r="Y727" i="9" s="1"/>
  <c r="G727" i="9"/>
  <c r="A727" i="9"/>
  <c r="I726" i="9"/>
  <c r="M726" i="9" s="1"/>
  <c r="N726" i="9" s="1"/>
  <c r="H726" i="9"/>
  <c r="G726" i="9"/>
  <c r="A726" i="9"/>
  <c r="L725" i="9"/>
  <c r="I725" i="9"/>
  <c r="K725" i="9" s="1"/>
  <c r="H725" i="9"/>
  <c r="G725" i="9"/>
  <c r="A725" i="9"/>
  <c r="S724" i="9"/>
  <c r="O724" i="9"/>
  <c r="L724" i="9"/>
  <c r="K724" i="9"/>
  <c r="I724" i="9"/>
  <c r="J724" i="9" s="1"/>
  <c r="W724" i="9" s="1"/>
  <c r="H724" i="9"/>
  <c r="Z724" i="9" s="1"/>
  <c r="G724" i="9"/>
  <c r="A724" i="9"/>
  <c r="Z723" i="9"/>
  <c r="V723" i="9"/>
  <c r="S723" i="9"/>
  <c r="R723" i="9"/>
  <c r="O723" i="9"/>
  <c r="L723" i="9"/>
  <c r="K723" i="9"/>
  <c r="J723" i="9"/>
  <c r="W723" i="9" s="1"/>
  <c r="I723" i="9"/>
  <c r="H723" i="9"/>
  <c r="Y723" i="9" s="1"/>
  <c r="G723" i="9"/>
  <c r="A723" i="9"/>
  <c r="I722" i="9"/>
  <c r="M722" i="9" s="1"/>
  <c r="N722" i="9" s="1"/>
  <c r="H722" i="9"/>
  <c r="G722" i="9"/>
  <c r="A722" i="9"/>
  <c r="L721" i="9"/>
  <c r="I721" i="9"/>
  <c r="K721" i="9" s="1"/>
  <c r="H721" i="9"/>
  <c r="G721" i="9"/>
  <c r="A721" i="9"/>
  <c r="S720" i="9"/>
  <c r="O720" i="9"/>
  <c r="L720" i="9"/>
  <c r="K720" i="9"/>
  <c r="I720" i="9"/>
  <c r="J720" i="9" s="1"/>
  <c r="W720" i="9" s="1"/>
  <c r="H720" i="9"/>
  <c r="Z720" i="9" s="1"/>
  <c r="G720" i="9"/>
  <c r="A720" i="9"/>
  <c r="V719" i="9"/>
  <c r="R719" i="9"/>
  <c r="O719" i="9"/>
  <c r="K719" i="9"/>
  <c r="J719" i="9"/>
  <c r="W719" i="9" s="1"/>
  <c r="I719" i="9"/>
  <c r="L719" i="9" s="1"/>
  <c r="H719" i="9"/>
  <c r="Y719" i="9" s="1"/>
  <c r="G719" i="9"/>
  <c r="A719" i="9"/>
  <c r="I718" i="9"/>
  <c r="M718" i="9" s="1"/>
  <c r="N718" i="9" s="1"/>
  <c r="H718" i="9"/>
  <c r="G718" i="9"/>
  <c r="A718" i="9"/>
  <c r="L717" i="9"/>
  <c r="I717" i="9"/>
  <c r="K717" i="9" s="1"/>
  <c r="H717" i="9"/>
  <c r="G717" i="9"/>
  <c r="A717" i="9"/>
  <c r="S716" i="9"/>
  <c r="O716" i="9"/>
  <c r="L716" i="9"/>
  <c r="K716" i="9"/>
  <c r="I716" i="9"/>
  <c r="J716" i="9" s="1"/>
  <c r="W716" i="9" s="1"/>
  <c r="H716" i="9"/>
  <c r="Z716" i="9" s="1"/>
  <c r="G716" i="9"/>
  <c r="A716" i="9"/>
  <c r="Z715" i="9"/>
  <c r="V715" i="9"/>
  <c r="S715" i="9"/>
  <c r="R715" i="9"/>
  <c r="O715" i="9"/>
  <c r="L715" i="9"/>
  <c r="K715" i="9"/>
  <c r="J715" i="9"/>
  <c r="W715" i="9" s="1"/>
  <c r="I715" i="9"/>
  <c r="H715" i="9"/>
  <c r="Y715" i="9" s="1"/>
  <c r="G715" i="9"/>
  <c r="A715" i="9"/>
  <c r="I714" i="9"/>
  <c r="M714" i="9" s="1"/>
  <c r="N714" i="9" s="1"/>
  <c r="H714" i="9"/>
  <c r="G714" i="9"/>
  <c r="A714" i="9"/>
  <c r="L713" i="9"/>
  <c r="I713" i="9"/>
  <c r="K713" i="9" s="1"/>
  <c r="H713" i="9"/>
  <c r="G713" i="9"/>
  <c r="A713" i="9"/>
  <c r="W712" i="9"/>
  <c r="S712" i="9"/>
  <c r="O712" i="9"/>
  <c r="L712" i="9"/>
  <c r="K712" i="9"/>
  <c r="J712" i="9"/>
  <c r="I712" i="9"/>
  <c r="H712" i="9"/>
  <c r="Z712" i="9" s="1"/>
  <c r="G712" i="9"/>
  <c r="A712" i="9"/>
  <c r="V711" i="9"/>
  <c r="R711" i="9"/>
  <c r="O711" i="9"/>
  <c r="K711" i="9"/>
  <c r="J711" i="9"/>
  <c r="W711" i="9" s="1"/>
  <c r="I711" i="9"/>
  <c r="L711" i="9" s="1"/>
  <c r="H711" i="9"/>
  <c r="Y711" i="9" s="1"/>
  <c r="G711" i="9"/>
  <c r="A711" i="9"/>
  <c r="I710" i="9"/>
  <c r="M710" i="9" s="1"/>
  <c r="N710" i="9" s="1"/>
  <c r="H710" i="9"/>
  <c r="G710" i="9"/>
  <c r="A710" i="9"/>
  <c r="L709" i="9"/>
  <c r="I709" i="9"/>
  <c r="K709" i="9" s="1"/>
  <c r="H709" i="9"/>
  <c r="G709" i="9"/>
  <c r="A709" i="9"/>
  <c r="W708" i="9"/>
  <c r="S708" i="9"/>
  <c r="O708" i="9"/>
  <c r="L708" i="9"/>
  <c r="K708" i="9"/>
  <c r="J708" i="9"/>
  <c r="I708" i="9"/>
  <c r="H708" i="9"/>
  <c r="Z708" i="9" s="1"/>
  <c r="G708" i="9"/>
  <c r="A708" i="9"/>
  <c r="V707" i="9"/>
  <c r="R707" i="9"/>
  <c r="O707" i="9"/>
  <c r="K707" i="9"/>
  <c r="J707" i="9"/>
  <c r="W707" i="9" s="1"/>
  <c r="I707" i="9"/>
  <c r="L707" i="9" s="1"/>
  <c r="H707" i="9"/>
  <c r="Y707" i="9" s="1"/>
  <c r="G707" i="9"/>
  <c r="A707" i="9"/>
  <c r="I706" i="9"/>
  <c r="M706" i="9" s="1"/>
  <c r="N706" i="9" s="1"/>
  <c r="H706" i="9"/>
  <c r="G706" i="9"/>
  <c r="A706" i="9"/>
  <c r="L705" i="9"/>
  <c r="I705" i="9"/>
  <c r="K705" i="9" s="1"/>
  <c r="H705" i="9"/>
  <c r="G705" i="9"/>
  <c r="A705" i="9"/>
  <c r="W704" i="9"/>
  <c r="S704" i="9"/>
  <c r="O704" i="9"/>
  <c r="L704" i="9"/>
  <c r="K704" i="9"/>
  <c r="J704" i="9"/>
  <c r="I704" i="9"/>
  <c r="H704" i="9"/>
  <c r="Z704" i="9" s="1"/>
  <c r="G704" i="9"/>
  <c r="A704" i="9"/>
  <c r="V703" i="9"/>
  <c r="O703" i="9"/>
  <c r="K703" i="9"/>
  <c r="J703" i="9"/>
  <c r="W703" i="9" s="1"/>
  <c r="I703" i="9"/>
  <c r="L703" i="9" s="1"/>
  <c r="H703" i="9"/>
  <c r="G703" i="9"/>
  <c r="A703" i="9"/>
  <c r="I702" i="9"/>
  <c r="M702" i="9" s="1"/>
  <c r="N702" i="9" s="1"/>
  <c r="H702" i="9"/>
  <c r="G702" i="9"/>
  <c r="A702" i="9"/>
  <c r="L701" i="9"/>
  <c r="I701" i="9"/>
  <c r="K701" i="9" s="1"/>
  <c r="H701" i="9"/>
  <c r="G701" i="9"/>
  <c r="A701" i="9"/>
  <c r="W700" i="9"/>
  <c r="S700" i="9"/>
  <c r="O700" i="9"/>
  <c r="L700" i="9"/>
  <c r="K700" i="9"/>
  <c r="J700" i="9"/>
  <c r="I700" i="9"/>
  <c r="H700" i="9"/>
  <c r="Z700" i="9" s="1"/>
  <c r="G700" i="9"/>
  <c r="A700" i="9"/>
  <c r="V699" i="9"/>
  <c r="R699" i="9"/>
  <c r="O699" i="9"/>
  <c r="K699" i="9"/>
  <c r="Y699" i="9" s="1"/>
  <c r="J699" i="9"/>
  <c r="Q699" i="9" s="1"/>
  <c r="I699" i="9"/>
  <c r="M699" i="9" s="1"/>
  <c r="N699" i="9" s="1"/>
  <c r="H699" i="9"/>
  <c r="X699" i="9" s="1"/>
  <c r="G699" i="9"/>
  <c r="A699" i="9"/>
  <c r="I698" i="9"/>
  <c r="M698" i="9" s="1"/>
  <c r="N698" i="9" s="1"/>
  <c r="H698" i="9"/>
  <c r="G698" i="9"/>
  <c r="A698" i="9"/>
  <c r="L697" i="9"/>
  <c r="I697" i="9"/>
  <c r="K697" i="9" s="1"/>
  <c r="H697" i="9"/>
  <c r="G697" i="9"/>
  <c r="A697" i="9"/>
  <c r="W696" i="9"/>
  <c r="S696" i="9"/>
  <c r="O696" i="9"/>
  <c r="L696" i="9"/>
  <c r="K696" i="9"/>
  <c r="J696" i="9"/>
  <c r="I696" i="9"/>
  <c r="H696" i="9"/>
  <c r="Z696" i="9" s="1"/>
  <c r="G696" i="9"/>
  <c r="A696" i="9"/>
  <c r="V695" i="9"/>
  <c r="R695" i="9"/>
  <c r="O695" i="9"/>
  <c r="K695" i="9"/>
  <c r="Y695" i="9" s="1"/>
  <c r="J695" i="9"/>
  <c r="Q695" i="9" s="1"/>
  <c r="I695" i="9"/>
  <c r="M695" i="9" s="1"/>
  <c r="N695" i="9" s="1"/>
  <c r="H695" i="9"/>
  <c r="X695" i="9" s="1"/>
  <c r="G695" i="9"/>
  <c r="A695" i="9"/>
  <c r="I694" i="9"/>
  <c r="M694" i="9" s="1"/>
  <c r="N694" i="9" s="1"/>
  <c r="H694" i="9"/>
  <c r="G694" i="9"/>
  <c r="A694" i="9"/>
  <c r="L693" i="9"/>
  <c r="I693" i="9"/>
  <c r="K693" i="9" s="1"/>
  <c r="H693" i="9"/>
  <c r="G693" i="9"/>
  <c r="A693" i="9"/>
  <c r="W692" i="9"/>
  <c r="S692" i="9"/>
  <c r="O692" i="9"/>
  <c r="L692" i="9"/>
  <c r="K692" i="9"/>
  <c r="J692" i="9"/>
  <c r="I692" i="9"/>
  <c r="H692" i="9"/>
  <c r="Z692" i="9" s="1"/>
  <c r="G692" i="9"/>
  <c r="A692" i="9"/>
  <c r="W691" i="9"/>
  <c r="V691" i="9"/>
  <c r="R691" i="9"/>
  <c r="O691" i="9"/>
  <c r="K691" i="9"/>
  <c r="Y691" i="9" s="1"/>
  <c r="J691" i="9"/>
  <c r="Q691" i="9" s="1"/>
  <c r="I691" i="9"/>
  <c r="M691" i="9" s="1"/>
  <c r="N691" i="9" s="1"/>
  <c r="H691" i="9"/>
  <c r="X691" i="9" s="1"/>
  <c r="G691" i="9"/>
  <c r="A691" i="9"/>
  <c r="I690" i="9"/>
  <c r="M690" i="9" s="1"/>
  <c r="N690" i="9" s="1"/>
  <c r="H690" i="9"/>
  <c r="G690" i="9"/>
  <c r="A690" i="9"/>
  <c r="L689" i="9"/>
  <c r="I689" i="9"/>
  <c r="K689" i="9" s="1"/>
  <c r="H689" i="9"/>
  <c r="G689" i="9"/>
  <c r="A689" i="9"/>
  <c r="W688" i="9"/>
  <c r="S688" i="9"/>
  <c r="O688" i="9"/>
  <c r="L688" i="9"/>
  <c r="K688" i="9"/>
  <c r="J688" i="9"/>
  <c r="I688" i="9"/>
  <c r="H688" i="9"/>
  <c r="Z688" i="9" s="1"/>
  <c r="G688" i="9"/>
  <c r="A688" i="9"/>
  <c r="W687" i="9"/>
  <c r="V687" i="9"/>
  <c r="R687" i="9"/>
  <c r="O687" i="9"/>
  <c r="K687" i="9"/>
  <c r="Y687" i="9" s="1"/>
  <c r="J687" i="9"/>
  <c r="Q687" i="9" s="1"/>
  <c r="I687" i="9"/>
  <c r="M687" i="9" s="1"/>
  <c r="N687" i="9" s="1"/>
  <c r="H687" i="9"/>
  <c r="X687" i="9" s="1"/>
  <c r="G687" i="9"/>
  <c r="A687" i="9"/>
  <c r="I686" i="9"/>
  <c r="M686" i="9" s="1"/>
  <c r="N686" i="9" s="1"/>
  <c r="H686" i="9"/>
  <c r="G686" i="9"/>
  <c r="A686" i="9"/>
  <c r="L685" i="9"/>
  <c r="I685" i="9"/>
  <c r="K685" i="9" s="1"/>
  <c r="H685" i="9"/>
  <c r="G685" i="9"/>
  <c r="A685" i="9"/>
  <c r="W684" i="9"/>
  <c r="S684" i="9"/>
  <c r="O684" i="9"/>
  <c r="L684" i="9"/>
  <c r="K684" i="9"/>
  <c r="J684" i="9"/>
  <c r="I684" i="9"/>
  <c r="H684" i="9"/>
  <c r="Z684" i="9" s="1"/>
  <c r="G684" i="9"/>
  <c r="A684" i="9"/>
  <c r="W683" i="9"/>
  <c r="V683" i="9"/>
  <c r="R683" i="9"/>
  <c r="O683" i="9"/>
  <c r="K683" i="9"/>
  <c r="Y683" i="9" s="1"/>
  <c r="J683" i="9"/>
  <c r="Q683" i="9" s="1"/>
  <c r="I683" i="9"/>
  <c r="M683" i="9" s="1"/>
  <c r="N683" i="9" s="1"/>
  <c r="H683" i="9"/>
  <c r="X683" i="9" s="1"/>
  <c r="G683" i="9"/>
  <c r="A683" i="9"/>
  <c r="I682" i="9"/>
  <c r="M682" i="9" s="1"/>
  <c r="N682" i="9" s="1"/>
  <c r="H682" i="9"/>
  <c r="G682" i="9"/>
  <c r="A682" i="9"/>
  <c r="L681" i="9"/>
  <c r="I681" i="9"/>
  <c r="K681" i="9" s="1"/>
  <c r="H681" i="9"/>
  <c r="G681" i="9"/>
  <c r="A681" i="9"/>
  <c r="W680" i="9"/>
  <c r="S680" i="9"/>
  <c r="O680" i="9"/>
  <c r="L680" i="9"/>
  <c r="K680" i="9"/>
  <c r="J680" i="9"/>
  <c r="I680" i="9"/>
  <c r="H680" i="9"/>
  <c r="Z680" i="9" s="1"/>
  <c r="G680" i="9"/>
  <c r="A680" i="9"/>
  <c r="W679" i="9"/>
  <c r="V679" i="9"/>
  <c r="R679" i="9"/>
  <c r="O679" i="9"/>
  <c r="K679" i="9"/>
  <c r="Y679" i="9" s="1"/>
  <c r="J679" i="9"/>
  <c r="Q679" i="9" s="1"/>
  <c r="I679" i="9"/>
  <c r="M679" i="9" s="1"/>
  <c r="N679" i="9" s="1"/>
  <c r="H679" i="9"/>
  <c r="X679" i="9" s="1"/>
  <c r="G679" i="9"/>
  <c r="A679" i="9"/>
  <c r="I678" i="9"/>
  <c r="M678" i="9" s="1"/>
  <c r="N678" i="9" s="1"/>
  <c r="H678" i="9"/>
  <c r="G678" i="9"/>
  <c r="A678" i="9"/>
  <c r="L677" i="9"/>
  <c r="I677" i="9"/>
  <c r="K677" i="9" s="1"/>
  <c r="H677" i="9"/>
  <c r="G677" i="9"/>
  <c r="A677" i="9"/>
  <c r="W676" i="9"/>
  <c r="S676" i="9"/>
  <c r="O676" i="9"/>
  <c r="L676" i="9"/>
  <c r="K676" i="9"/>
  <c r="J676" i="9"/>
  <c r="I676" i="9"/>
  <c r="H676" i="9"/>
  <c r="Z676" i="9" s="1"/>
  <c r="G676" i="9"/>
  <c r="A676" i="9"/>
  <c r="V675" i="9"/>
  <c r="O675" i="9"/>
  <c r="N675" i="9"/>
  <c r="K675" i="9"/>
  <c r="J675" i="9"/>
  <c r="I675" i="9"/>
  <c r="M675" i="9" s="1"/>
  <c r="H675" i="9"/>
  <c r="G675" i="9"/>
  <c r="A675" i="9"/>
  <c r="M674" i="9"/>
  <c r="N674" i="9" s="1"/>
  <c r="I674" i="9"/>
  <c r="H674" i="9"/>
  <c r="G674" i="9"/>
  <c r="A674" i="9"/>
  <c r="L673" i="9"/>
  <c r="K673" i="9"/>
  <c r="I673" i="9"/>
  <c r="J673" i="9" s="1"/>
  <c r="H673" i="9"/>
  <c r="G673" i="9"/>
  <c r="A673" i="9"/>
  <c r="Z672" i="9"/>
  <c r="W672" i="9"/>
  <c r="V672" i="9"/>
  <c r="S672" i="9"/>
  <c r="O672" i="9"/>
  <c r="L672" i="9"/>
  <c r="K672" i="9"/>
  <c r="R672" i="9" s="1"/>
  <c r="J672" i="9"/>
  <c r="I672" i="9"/>
  <c r="H672" i="9"/>
  <c r="G672" i="9"/>
  <c r="A672" i="9"/>
  <c r="I671" i="9"/>
  <c r="L671" i="9" s="1"/>
  <c r="Z671" i="9" s="1"/>
  <c r="H671" i="9"/>
  <c r="G671" i="9"/>
  <c r="A671" i="9"/>
  <c r="V670" i="9"/>
  <c r="L670" i="9"/>
  <c r="I670" i="9"/>
  <c r="K670" i="9" s="1"/>
  <c r="H670" i="9"/>
  <c r="G670" i="9"/>
  <c r="A670" i="9"/>
  <c r="I669" i="9"/>
  <c r="J669" i="9" s="1"/>
  <c r="H669" i="9"/>
  <c r="W669" i="9" s="1"/>
  <c r="G669" i="9"/>
  <c r="A669" i="9"/>
  <c r="O668" i="9"/>
  <c r="K668" i="9"/>
  <c r="I668" i="9"/>
  <c r="J668" i="9" s="1"/>
  <c r="W668" i="9" s="1"/>
  <c r="H668" i="9"/>
  <c r="G668" i="9"/>
  <c r="A668" i="9"/>
  <c r="Z667" i="9"/>
  <c r="V667" i="9"/>
  <c r="R667" i="9"/>
  <c r="L667" i="9"/>
  <c r="K667" i="9"/>
  <c r="J667" i="9"/>
  <c r="I667" i="9"/>
  <c r="H667" i="9"/>
  <c r="Y667" i="9" s="1"/>
  <c r="G667" i="9"/>
  <c r="A667" i="9"/>
  <c r="I666" i="9"/>
  <c r="L666" i="9" s="1"/>
  <c r="H666" i="9"/>
  <c r="G666" i="9"/>
  <c r="A666" i="9"/>
  <c r="L665" i="9"/>
  <c r="J665" i="9"/>
  <c r="I665" i="9"/>
  <c r="K665" i="9" s="1"/>
  <c r="H665" i="9"/>
  <c r="W665" i="9" s="1"/>
  <c r="G665" i="9"/>
  <c r="A665" i="9"/>
  <c r="O664" i="9"/>
  <c r="K664" i="9"/>
  <c r="I664" i="9"/>
  <c r="J664" i="9" s="1"/>
  <c r="W664" i="9" s="1"/>
  <c r="H664" i="9"/>
  <c r="G664" i="9"/>
  <c r="A664" i="9"/>
  <c r="Z663" i="9"/>
  <c r="V663" i="9"/>
  <c r="R663" i="9"/>
  <c r="L663" i="9"/>
  <c r="K663" i="9"/>
  <c r="J663" i="9"/>
  <c r="I663" i="9"/>
  <c r="H663" i="9"/>
  <c r="Y663" i="9" s="1"/>
  <c r="G663" i="9"/>
  <c r="A663" i="9"/>
  <c r="I662" i="9"/>
  <c r="L662" i="9" s="1"/>
  <c r="H662" i="9"/>
  <c r="G662" i="9"/>
  <c r="A662" i="9"/>
  <c r="L661" i="9"/>
  <c r="J661" i="9"/>
  <c r="I661" i="9"/>
  <c r="K661" i="9" s="1"/>
  <c r="H661" i="9"/>
  <c r="W661" i="9" s="1"/>
  <c r="G661" i="9"/>
  <c r="A661" i="9"/>
  <c r="W660" i="9"/>
  <c r="O660" i="9"/>
  <c r="K660" i="9"/>
  <c r="I660" i="9"/>
  <c r="J660" i="9" s="1"/>
  <c r="H660" i="9"/>
  <c r="G660" i="9"/>
  <c r="A660" i="9"/>
  <c r="Z659" i="9"/>
  <c r="V659" i="9"/>
  <c r="R659" i="9"/>
  <c r="L659" i="9"/>
  <c r="K659" i="9"/>
  <c r="J659" i="9"/>
  <c r="I659" i="9"/>
  <c r="H659" i="9"/>
  <c r="Y659" i="9" s="1"/>
  <c r="G659" i="9"/>
  <c r="A659" i="9"/>
  <c r="I658" i="9"/>
  <c r="L658" i="9" s="1"/>
  <c r="H658" i="9"/>
  <c r="G658" i="9"/>
  <c r="A658" i="9"/>
  <c r="L657" i="9"/>
  <c r="J657" i="9"/>
  <c r="I657" i="9"/>
  <c r="K657" i="9" s="1"/>
  <c r="H657" i="9"/>
  <c r="W657" i="9" s="1"/>
  <c r="G657" i="9"/>
  <c r="A657" i="9"/>
  <c r="O656" i="9"/>
  <c r="K656" i="9"/>
  <c r="I656" i="9"/>
  <c r="J656" i="9" s="1"/>
  <c r="W656" i="9" s="1"/>
  <c r="H656" i="9"/>
  <c r="G656" i="9"/>
  <c r="A656" i="9"/>
  <c r="Z655" i="9"/>
  <c r="V655" i="9"/>
  <c r="R655" i="9"/>
  <c r="L655" i="9"/>
  <c r="K655" i="9"/>
  <c r="J655" i="9"/>
  <c r="I655" i="9"/>
  <c r="H655" i="9"/>
  <c r="Y655" i="9" s="1"/>
  <c r="G655" i="9"/>
  <c r="A655" i="9"/>
  <c r="I654" i="9"/>
  <c r="L654" i="9" s="1"/>
  <c r="H654" i="9"/>
  <c r="G654" i="9"/>
  <c r="A654" i="9"/>
  <c r="L653" i="9"/>
  <c r="J653" i="9"/>
  <c r="I653" i="9"/>
  <c r="K653" i="9" s="1"/>
  <c r="H653" i="9"/>
  <c r="W653" i="9" s="1"/>
  <c r="G653" i="9"/>
  <c r="A653" i="9"/>
  <c r="O652" i="9"/>
  <c r="K652" i="9"/>
  <c r="I652" i="9"/>
  <c r="J652" i="9" s="1"/>
  <c r="W652" i="9" s="1"/>
  <c r="H652" i="9"/>
  <c r="G652" i="9"/>
  <c r="A652" i="9"/>
  <c r="Z651" i="9"/>
  <c r="V651" i="9"/>
  <c r="R651" i="9"/>
  <c r="L651" i="9"/>
  <c r="K651" i="9"/>
  <c r="J651" i="9"/>
  <c r="I651" i="9"/>
  <c r="H651" i="9"/>
  <c r="Y651" i="9" s="1"/>
  <c r="G651" i="9"/>
  <c r="A651" i="9"/>
  <c r="I650" i="9"/>
  <c r="L650" i="9" s="1"/>
  <c r="H650" i="9"/>
  <c r="G650" i="9"/>
  <c r="A650" i="9"/>
  <c r="L649" i="9"/>
  <c r="J649" i="9"/>
  <c r="I649" i="9"/>
  <c r="K649" i="9" s="1"/>
  <c r="H649" i="9"/>
  <c r="W649" i="9" s="1"/>
  <c r="G649" i="9"/>
  <c r="A649" i="9"/>
  <c r="O648" i="9"/>
  <c r="K648" i="9"/>
  <c r="Y648" i="9" s="1"/>
  <c r="I648" i="9"/>
  <c r="J648" i="9" s="1"/>
  <c r="H648" i="9"/>
  <c r="G648" i="9"/>
  <c r="A648" i="9"/>
  <c r="Z647" i="9"/>
  <c r="V647" i="9"/>
  <c r="R647" i="9"/>
  <c r="L647" i="9"/>
  <c r="K647" i="9"/>
  <c r="J647" i="9"/>
  <c r="I647" i="9"/>
  <c r="H647" i="9"/>
  <c r="Y647" i="9" s="1"/>
  <c r="G647" i="9"/>
  <c r="A647" i="9"/>
  <c r="I646" i="9"/>
  <c r="L646" i="9" s="1"/>
  <c r="H646" i="9"/>
  <c r="G646" i="9"/>
  <c r="A646" i="9"/>
  <c r="L645" i="9"/>
  <c r="K645" i="9"/>
  <c r="J645" i="9"/>
  <c r="I645" i="9"/>
  <c r="H645" i="9"/>
  <c r="W645" i="9" s="1"/>
  <c r="G645" i="9"/>
  <c r="A645" i="9"/>
  <c r="W644" i="9"/>
  <c r="O644" i="9"/>
  <c r="K644" i="9"/>
  <c r="R644" i="9" s="1"/>
  <c r="I644" i="9"/>
  <c r="V644" i="9" s="1"/>
  <c r="H644" i="9"/>
  <c r="G644" i="9"/>
  <c r="A644" i="9"/>
  <c r="Z643" i="9"/>
  <c r="V643" i="9"/>
  <c r="L643" i="9"/>
  <c r="J643" i="9"/>
  <c r="I643" i="9"/>
  <c r="K643" i="9" s="1"/>
  <c r="R643" i="9" s="1"/>
  <c r="H643" i="9"/>
  <c r="Y643" i="9" s="1"/>
  <c r="G643" i="9"/>
  <c r="A643" i="9"/>
  <c r="I642" i="9"/>
  <c r="L642" i="9" s="1"/>
  <c r="S642" i="9" s="1"/>
  <c r="H642" i="9"/>
  <c r="G642" i="9"/>
  <c r="A642" i="9"/>
  <c r="L641" i="9"/>
  <c r="K641" i="9"/>
  <c r="J641" i="9"/>
  <c r="I641" i="9"/>
  <c r="H641" i="9"/>
  <c r="W641" i="9" s="1"/>
  <c r="G641" i="9"/>
  <c r="A641" i="9"/>
  <c r="O640" i="9"/>
  <c r="K640" i="9"/>
  <c r="R640" i="9" s="1"/>
  <c r="I640" i="9"/>
  <c r="V640" i="9" s="1"/>
  <c r="H640" i="9"/>
  <c r="G640" i="9"/>
  <c r="A640" i="9"/>
  <c r="Z639" i="9"/>
  <c r="V639" i="9"/>
  <c r="L639" i="9"/>
  <c r="J639" i="9"/>
  <c r="I639" i="9"/>
  <c r="K639" i="9" s="1"/>
  <c r="R639" i="9" s="1"/>
  <c r="H639" i="9"/>
  <c r="G639" i="9"/>
  <c r="A639" i="9"/>
  <c r="I638" i="9"/>
  <c r="L638" i="9" s="1"/>
  <c r="S638" i="9" s="1"/>
  <c r="H638" i="9"/>
  <c r="G638" i="9"/>
  <c r="A638" i="9"/>
  <c r="L637" i="9"/>
  <c r="K637" i="9"/>
  <c r="J637" i="9"/>
  <c r="I637" i="9"/>
  <c r="H637" i="9"/>
  <c r="W637" i="9" s="1"/>
  <c r="G637" i="9"/>
  <c r="A637" i="9"/>
  <c r="O636" i="9"/>
  <c r="K636" i="9"/>
  <c r="I636" i="9"/>
  <c r="V636" i="9" s="1"/>
  <c r="H636" i="9"/>
  <c r="G636" i="9"/>
  <c r="A636" i="9"/>
  <c r="Z635" i="9"/>
  <c r="V635" i="9"/>
  <c r="L635" i="9"/>
  <c r="J635" i="9"/>
  <c r="I635" i="9"/>
  <c r="K635" i="9" s="1"/>
  <c r="R635" i="9" s="1"/>
  <c r="H635" i="9"/>
  <c r="G635" i="9"/>
  <c r="A635" i="9"/>
  <c r="I634" i="9"/>
  <c r="L634" i="9" s="1"/>
  <c r="H634" i="9"/>
  <c r="G634" i="9"/>
  <c r="A634" i="9"/>
  <c r="L633" i="9"/>
  <c r="J633" i="9"/>
  <c r="I633" i="9"/>
  <c r="K633" i="9" s="1"/>
  <c r="H633" i="9"/>
  <c r="W633" i="9" s="1"/>
  <c r="G633" i="9"/>
  <c r="A633" i="9"/>
  <c r="O632" i="9"/>
  <c r="K632" i="9"/>
  <c r="I632" i="9"/>
  <c r="J632" i="9" s="1"/>
  <c r="W632" i="9" s="1"/>
  <c r="H632" i="9"/>
  <c r="G632" i="9"/>
  <c r="A632" i="9"/>
  <c r="Z631" i="9"/>
  <c r="V631" i="9"/>
  <c r="R631" i="9"/>
  <c r="L631" i="9"/>
  <c r="K631" i="9"/>
  <c r="J631" i="9"/>
  <c r="I631" i="9"/>
  <c r="H631" i="9"/>
  <c r="Y631" i="9" s="1"/>
  <c r="G631" i="9"/>
  <c r="A631" i="9"/>
  <c r="I630" i="9"/>
  <c r="L630" i="9" s="1"/>
  <c r="H630" i="9"/>
  <c r="G630" i="9"/>
  <c r="A630" i="9"/>
  <c r="L629" i="9"/>
  <c r="J629" i="9"/>
  <c r="I629" i="9"/>
  <c r="K629" i="9" s="1"/>
  <c r="H629" i="9"/>
  <c r="W629" i="9" s="1"/>
  <c r="G629" i="9"/>
  <c r="A629" i="9"/>
  <c r="O628" i="9"/>
  <c r="K628" i="9"/>
  <c r="I628" i="9"/>
  <c r="J628" i="9" s="1"/>
  <c r="W628" i="9" s="1"/>
  <c r="H628" i="9"/>
  <c r="G628" i="9"/>
  <c r="A628" i="9"/>
  <c r="Z627" i="9"/>
  <c r="V627" i="9"/>
  <c r="R627" i="9"/>
  <c r="L627" i="9"/>
  <c r="K627" i="9"/>
  <c r="J627" i="9"/>
  <c r="I627" i="9"/>
  <c r="H627" i="9"/>
  <c r="Y627" i="9" s="1"/>
  <c r="G627" i="9"/>
  <c r="A627" i="9"/>
  <c r="I626" i="9"/>
  <c r="L626" i="9" s="1"/>
  <c r="H626" i="9"/>
  <c r="G626" i="9"/>
  <c r="A626" i="9"/>
  <c r="L625" i="9"/>
  <c r="I625" i="9"/>
  <c r="K625" i="9" s="1"/>
  <c r="H625" i="9"/>
  <c r="G625" i="9"/>
  <c r="A625" i="9"/>
  <c r="S624" i="9"/>
  <c r="O624" i="9"/>
  <c r="L624" i="9"/>
  <c r="K624" i="9"/>
  <c r="I624" i="9"/>
  <c r="J624" i="9" s="1"/>
  <c r="W624" i="9" s="1"/>
  <c r="H624" i="9"/>
  <c r="Z624" i="9" s="1"/>
  <c r="G624" i="9"/>
  <c r="A624" i="9"/>
  <c r="Z623" i="9"/>
  <c r="V623" i="9"/>
  <c r="R623" i="9"/>
  <c r="L623" i="9"/>
  <c r="K623" i="9"/>
  <c r="J623" i="9"/>
  <c r="I623" i="9"/>
  <c r="H623" i="9"/>
  <c r="Y623" i="9" s="1"/>
  <c r="G623" i="9"/>
  <c r="A623" i="9"/>
  <c r="I622" i="9"/>
  <c r="L622" i="9" s="1"/>
  <c r="H622" i="9"/>
  <c r="G622" i="9"/>
  <c r="A622" i="9"/>
  <c r="L621" i="9"/>
  <c r="J621" i="9"/>
  <c r="I621" i="9"/>
  <c r="K621" i="9" s="1"/>
  <c r="H621" i="9"/>
  <c r="W621" i="9" s="1"/>
  <c r="G621" i="9"/>
  <c r="A621" i="9"/>
  <c r="O620" i="9"/>
  <c r="K620" i="9"/>
  <c r="I620" i="9"/>
  <c r="J620" i="9" s="1"/>
  <c r="W620" i="9" s="1"/>
  <c r="H620" i="9"/>
  <c r="G620" i="9"/>
  <c r="A620" i="9"/>
  <c r="Z619" i="9"/>
  <c r="V619" i="9"/>
  <c r="R619" i="9"/>
  <c r="L619" i="9"/>
  <c r="K619" i="9"/>
  <c r="J619" i="9"/>
  <c r="I619" i="9"/>
  <c r="H619" i="9"/>
  <c r="Y619" i="9" s="1"/>
  <c r="G619" i="9"/>
  <c r="A619" i="9"/>
  <c r="I618" i="9"/>
  <c r="L618" i="9" s="1"/>
  <c r="H618" i="9"/>
  <c r="G618" i="9"/>
  <c r="A618" i="9"/>
  <c r="L617" i="9"/>
  <c r="I617" i="9"/>
  <c r="K617" i="9" s="1"/>
  <c r="H617" i="9"/>
  <c r="G617" i="9"/>
  <c r="A617" i="9"/>
  <c r="S616" i="9"/>
  <c r="O616" i="9"/>
  <c r="L616" i="9"/>
  <c r="K616" i="9"/>
  <c r="I616" i="9"/>
  <c r="J616" i="9" s="1"/>
  <c r="W616" i="9" s="1"/>
  <c r="H616" i="9"/>
  <c r="Z616" i="9" s="1"/>
  <c r="G616" i="9"/>
  <c r="A616" i="9"/>
  <c r="Z615" i="9"/>
  <c r="W615" i="9"/>
  <c r="V615" i="9"/>
  <c r="S615" i="9"/>
  <c r="R615" i="9"/>
  <c r="O615" i="9"/>
  <c r="L615" i="9"/>
  <c r="K615" i="9"/>
  <c r="J615" i="9"/>
  <c r="I615" i="9"/>
  <c r="H615" i="9"/>
  <c r="Y615" i="9" s="1"/>
  <c r="G615" i="9"/>
  <c r="A615" i="9"/>
  <c r="I614" i="9"/>
  <c r="L614" i="9" s="1"/>
  <c r="H614" i="9"/>
  <c r="G614" i="9"/>
  <c r="A614" i="9"/>
  <c r="L613" i="9"/>
  <c r="I613" i="9"/>
  <c r="K613" i="9" s="1"/>
  <c r="H613" i="9"/>
  <c r="W613" i="9" s="1"/>
  <c r="G613" i="9"/>
  <c r="A613" i="9"/>
  <c r="W612" i="9"/>
  <c r="S612" i="9"/>
  <c r="O612" i="9"/>
  <c r="L612" i="9"/>
  <c r="K612" i="9"/>
  <c r="I612" i="9"/>
  <c r="J612" i="9" s="1"/>
  <c r="H612" i="9"/>
  <c r="Z612" i="9" s="1"/>
  <c r="G612" i="9"/>
  <c r="A612" i="9"/>
  <c r="Z611" i="9"/>
  <c r="V611" i="9"/>
  <c r="S611" i="9"/>
  <c r="O611" i="9"/>
  <c r="L611" i="9"/>
  <c r="K611" i="9"/>
  <c r="R611" i="9" s="1"/>
  <c r="J611" i="9"/>
  <c r="W611" i="9" s="1"/>
  <c r="I611" i="9"/>
  <c r="H611" i="9"/>
  <c r="Y611" i="9" s="1"/>
  <c r="G611" i="9"/>
  <c r="A611" i="9"/>
  <c r="I610" i="9"/>
  <c r="V610" i="9" s="1"/>
  <c r="H610" i="9"/>
  <c r="G610" i="9"/>
  <c r="A610" i="9"/>
  <c r="V609" i="9"/>
  <c r="Q609" i="9"/>
  <c r="P609" i="9"/>
  <c r="L609" i="9"/>
  <c r="Z609" i="9" s="1"/>
  <c r="J609" i="9"/>
  <c r="I609" i="9"/>
  <c r="K609" i="9" s="1"/>
  <c r="H609" i="9"/>
  <c r="Y609" i="9" s="1"/>
  <c r="G609" i="9"/>
  <c r="A609" i="9"/>
  <c r="I608" i="9"/>
  <c r="J608" i="9" s="1"/>
  <c r="H608" i="9"/>
  <c r="W608" i="9" s="1"/>
  <c r="G608" i="9"/>
  <c r="A608" i="9"/>
  <c r="V607" i="9"/>
  <c r="P607" i="9"/>
  <c r="L607" i="9"/>
  <c r="K607" i="9"/>
  <c r="J607" i="9"/>
  <c r="I607" i="9"/>
  <c r="H607" i="9"/>
  <c r="Z607" i="9" s="1"/>
  <c r="G607" i="9"/>
  <c r="A607" i="9"/>
  <c r="I606" i="9"/>
  <c r="L606" i="9" s="1"/>
  <c r="Z606" i="9" s="1"/>
  <c r="H606" i="9"/>
  <c r="G606" i="9"/>
  <c r="A606" i="9"/>
  <c r="L605" i="9"/>
  <c r="I605" i="9"/>
  <c r="K605" i="9" s="1"/>
  <c r="H605" i="9"/>
  <c r="V605" i="9" s="1"/>
  <c r="G605" i="9"/>
  <c r="A605" i="9"/>
  <c r="K604" i="9"/>
  <c r="I604" i="9"/>
  <c r="J604" i="9" s="1"/>
  <c r="H604" i="9"/>
  <c r="G604" i="9"/>
  <c r="A604" i="9"/>
  <c r="I603" i="9"/>
  <c r="L603" i="9" s="1"/>
  <c r="H603" i="9"/>
  <c r="W603" i="9" s="1"/>
  <c r="G603" i="9"/>
  <c r="A603" i="9"/>
  <c r="W602" i="9"/>
  <c r="S602" i="9"/>
  <c r="O602" i="9"/>
  <c r="L602" i="9"/>
  <c r="K602" i="9"/>
  <c r="J602" i="9"/>
  <c r="I602" i="9"/>
  <c r="H602" i="9"/>
  <c r="X602" i="9" s="1"/>
  <c r="G602" i="9"/>
  <c r="A602" i="9"/>
  <c r="V601" i="9"/>
  <c r="R601" i="9"/>
  <c r="O601" i="9"/>
  <c r="K601" i="9"/>
  <c r="Y601" i="9" s="1"/>
  <c r="J601" i="9"/>
  <c r="W601" i="9" s="1"/>
  <c r="I601" i="9"/>
  <c r="M601" i="9" s="1"/>
  <c r="N601" i="9" s="1"/>
  <c r="H601" i="9"/>
  <c r="X601" i="9" s="1"/>
  <c r="G601" i="9"/>
  <c r="A601" i="9"/>
  <c r="I600" i="9"/>
  <c r="J600" i="9" s="1"/>
  <c r="Q600" i="9" s="1"/>
  <c r="H600" i="9"/>
  <c r="G600" i="9"/>
  <c r="A600" i="9"/>
  <c r="L599" i="9"/>
  <c r="K599" i="9"/>
  <c r="I599" i="9"/>
  <c r="J599" i="9" s="1"/>
  <c r="H599" i="9"/>
  <c r="Y599" i="9" s="1"/>
  <c r="G599" i="9"/>
  <c r="A599" i="9"/>
  <c r="Z598" i="9"/>
  <c r="W598" i="9"/>
  <c r="V598" i="9"/>
  <c r="S598" i="9"/>
  <c r="O598" i="9"/>
  <c r="L598" i="9"/>
  <c r="K598" i="9"/>
  <c r="R598" i="9" s="1"/>
  <c r="J598" i="9"/>
  <c r="I598" i="9"/>
  <c r="H598" i="9"/>
  <c r="X598" i="9" s="1"/>
  <c r="G598" i="9"/>
  <c r="A598" i="9"/>
  <c r="V597" i="9"/>
  <c r="J597" i="9"/>
  <c r="Q597" i="9" s="1"/>
  <c r="I597" i="9"/>
  <c r="W597" i="9" s="1"/>
  <c r="H597" i="9"/>
  <c r="X597" i="9" s="1"/>
  <c r="G597" i="9"/>
  <c r="A597" i="9"/>
  <c r="I596" i="9"/>
  <c r="V596" i="9" s="1"/>
  <c r="H596" i="9"/>
  <c r="G596" i="9"/>
  <c r="A596" i="9"/>
  <c r="L595" i="9"/>
  <c r="I595" i="9"/>
  <c r="K595" i="9" s="1"/>
  <c r="H595" i="9"/>
  <c r="G595" i="9"/>
  <c r="A595" i="9"/>
  <c r="W594" i="9"/>
  <c r="S594" i="9"/>
  <c r="O594" i="9"/>
  <c r="L594" i="9"/>
  <c r="K594" i="9"/>
  <c r="J594" i="9"/>
  <c r="I594" i="9"/>
  <c r="H594" i="9"/>
  <c r="X594" i="9" s="1"/>
  <c r="G594" i="9"/>
  <c r="A594" i="9"/>
  <c r="W593" i="9"/>
  <c r="V593" i="9"/>
  <c r="R593" i="9"/>
  <c r="O593" i="9"/>
  <c r="K593" i="9"/>
  <c r="Y593" i="9" s="1"/>
  <c r="J593" i="9"/>
  <c r="Q593" i="9" s="1"/>
  <c r="I593" i="9"/>
  <c r="M593" i="9" s="1"/>
  <c r="N593" i="9" s="1"/>
  <c r="H593" i="9"/>
  <c r="X593" i="9" s="1"/>
  <c r="G593" i="9"/>
  <c r="A593" i="9"/>
  <c r="I592" i="9"/>
  <c r="V592" i="9" s="1"/>
  <c r="H592" i="9"/>
  <c r="G592" i="9"/>
  <c r="A592" i="9"/>
  <c r="L591" i="9"/>
  <c r="I591" i="9"/>
  <c r="K591" i="9" s="1"/>
  <c r="H591" i="9"/>
  <c r="Y591" i="9" s="1"/>
  <c r="G591" i="9"/>
  <c r="A591" i="9"/>
  <c r="W590" i="9"/>
  <c r="S590" i="9"/>
  <c r="O590" i="9"/>
  <c r="L590" i="9"/>
  <c r="K590" i="9"/>
  <c r="J590" i="9"/>
  <c r="I590" i="9"/>
  <c r="H590" i="9"/>
  <c r="X590" i="9" s="1"/>
  <c r="G590" i="9"/>
  <c r="A590" i="9"/>
  <c r="V589" i="9"/>
  <c r="R589" i="9"/>
  <c r="O589" i="9"/>
  <c r="K589" i="9"/>
  <c r="Y589" i="9" s="1"/>
  <c r="J589" i="9"/>
  <c r="W589" i="9" s="1"/>
  <c r="I589" i="9"/>
  <c r="M589" i="9" s="1"/>
  <c r="N589" i="9" s="1"/>
  <c r="H589" i="9"/>
  <c r="X589" i="9" s="1"/>
  <c r="G589" i="9"/>
  <c r="A589" i="9"/>
  <c r="I588" i="9"/>
  <c r="V588" i="9" s="1"/>
  <c r="H588" i="9"/>
  <c r="G588" i="9"/>
  <c r="A588" i="9"/>
  <c r="L587" i="9"/>
  <c r="I587" i="9"/>
  <c r="K587" i="9" s="1"/>
  <c r="H587" i="9"/>
  <c r="Y587" i="9" s="1"/>
  <c r="G587" i="9"/>
  <c r="A587" i="9"/>
  <c r="W586" i="9"/>
  <c r="S586" i="9"/>
  <c r="O586" i="9"/>
  <c r="L586" i="9"/>
  <c r="K586" i="9"/>
  <c r="J586" i="9"/>
  <c r="I586" i="9"/>
  <c r="H586" i="9"/>
  <c r="X586" i="9" s="1"/>
  <c r="G586" i="9"/>
  <c r="A586" i="9"/>
  <c r="V585" i="9"/>
  <c r="R585" i="9"/>
  <c r="O585" i="9"/>
  <c r="K585" i="9"/>
  <c r="Y585" i="9" s="1"/>
  <c r="J585" i="9"/>
  <c r="W585" i="9" s="1"/>
  <c r="I585" i="9"/>
  <c r="M585" i="9" s="1"/>
  <c r="N585" i="9" s="1"/>
  <c r="H585" i="9"/>
  <c r="X585" i="9" s="1"/>
  <c r="G585" i="9"/>
  <c r="A585" i="9"/>
  <c r="I584" i="9"/>
  <c r="V584" i="9" s="1"/>
  <c r="H584" i="9"/>
  <c r="G584" i="9"/>
  <c r="A584" i="9"/>
  <c r="L583" i="9"/>
  <c r="I583" i="9"/>
  <c r="K583" i="9" s="1"/>
  <c r="H583" i="9"/>
  <c r="Y583" i="9" s="1"/>
  <c r="G583" i="9"/>
  <c r="A583" i="9"/>
  <c r="W582" i="9"/>
  <c r="S582" i="9"/>
  <c r="O582" i="9"/>
  <c r="L582" i="9"/>
  <c r="K582" i="9"/>
  <c r="J582" i="9"/>
  <c r="I582" i="9"/>
  <c r="H582" i="9"/>
  <c r="X582" i="9" s="1"/>
  <c r="G582" i="9"/>
  <c r="A582" i="9"/>
  <c r="V581" i="9"/>
  <c r="R581" i="9"/>
  <c r="O581" i="9"/>
  <c r="K581" i="9"/>
  <c r="Y581" i="9" s="1"/>
  <c r="J581" i="9"/>
  <c r="W581" i="9" s="1"/>
  <c r="I581" i="9"/>
  <c r="M581" i="9" s="1"/>
  <c r="N581" i="9" s="1"/>
  <c r="H581" i="9"/>
  <c r="X581" i="9" s="1"/>
  <c r="G581" i="9"/>
  <c r="A581" i="9"/>
  <c r="I580" i="9"/>
  <c r="V580" i="9" s="1"/>
  <c r="H580" i="9"/>
  <c r="G580" i="9"/>
  <c r="A580" i="9"/>
  <c r="L579" i="9"/>
  <c r="I579" i="9"/>
  <c r="K579" i="9" s="1"/>
  <c r="H579" i="9"/>
  <c r="Y579" i="9" s="1"/>
  <c r="G579" i="9"/>
  <c r="A579" i="9"/>
  <c r="W578" i="9"/>
  <c r="S578" i="9"/>
  <c r="O578" i="9"/>
  <c r="L578" i="9"/>
  <c r="K578" i="9"/>
  <c r="J578" i="9"/>
  <c r="I578" i="9"/>
  <c r="H578" i="9"/>
  <c r="X578" i="9" s="1"/>
  <c r="G578" i="9"/>
  <c r="A578" i="9"/>
  <c r="V577" i="9"/>
  <c r="R577" i="9"/>
  <c r="O577" i="9"/>
  <c r="K577" i="9"/>
  <c r="Y577" i="9" s="1"/>
  <c r="J577" i="9"/>
  <c r="W577" i="9" s="1"/>
  <c r="I577" i="9"/>
  <c r="M577" i="9" s="1"/>
  <c r="N577" i="9" s="1"/>
  <c r="H577" i="9"/>
  <c r="X577" i="9" s="1"/>
  <c r="G577" i="9"/>
  <c r="A577" i="9"/>
  <c r="I576" i="9"/>
  <c r="V576" i="9" s="1"/>
  <c r="H576" i="9"/>
  <c r="G576" i="9"/>
  <c r="A576" i="9"/>
  <c r="L575" i="9"/>
  <c r="I575" i="9"/>
  <c r="K575" i="9" s="1"/>
  <c r="H575" i="9"/>
  <c r="Y575" i="9" s="1"/>
  <c r="G575" i="9"/>
  <c r="A575" i="9"/>
  <c r="W574" i="9"/>
  <c r="S574" i="9"/>
  <c r="O574" i="9"/>
  <c r="L574" i="9"/>
  <c r="K574" i="9"/>
  <c r="J574" i="9"/>
  <c r="I574" i="9"/>
  <c r="H574" i="9"/>
  <c r="X574" i="9" s="1"/>
  <c r="G574" i="9"/>
  <c r="A574" i="9"/>
  <c r="V573" i="9"/>
  <c r="R573" i="9"/>
  <c r="O573" i="9"/>
  <c r="K573" i="9"/>
  <c r="Y573" i="9" s="1"/>
  <c r="J573" i="9"/>
  <c r="W573" i="9" s="1"/>
  <c r="I573" i="9"/>
  <c r="M573" i="9" s="1"/>
  <c r="N573" i="9" s="1"/>
  <c r="H573" i="9"/>
  <c r="X573" i="9" s="1"/>
  <c r="G573" i="9"/>
  <c r="A573" i="9"/>
  <c r="I572" i="9"/>
  <c r="V572" i="9" s="1"/>
  <c r="H572" i="9"/>
  <c r="G572" i="9"/>
  <c r="A572" i="9"/>
  <c r="L571" i="9"/>
  <c r="I571" i="9"/>
  <c r="K571" i="9" s="1"/>
  <c r="H571" i="9"/>
  <c r="Y571" i="9" s="1"/>
  <c r="G571" i="9"/>
  <c r="A571" i="9"/>
  <c r="L570" i="9"/>
  <c r="K570" i="9"/>
  <c r="J570" i="9"/>
  <c r="I570" i="9"/>
  <c r="H570" i="9"/>
  <c r="X570" i="9" s="1"/>
  <c r="G570" i="9"/>
  <c r="A570" i="9"/>
  <c r="V569" i="9"/>
  <c r="R569" i="9"/>
  <c r="O569" i="9"/>
  <c r="K569" i="9"/>
  <c r="J569" i="9"/>
  <c r="W569" i="9" s="1"/>
  <c r="I569" i="9"/>
  <c r="L569" i="9" s="1"/>
  <c r="H569" i="9"/>
  <c r="Y569" i="9" s="1"/>
  <c r="G569" i="9"/>
  <c r="A569" i="9"/>
  <c r="V568" i="9"/>
  <c r="J568" i="9"/>
  <c r="I568" i="9"/>
  <c r="M568" i="9" s="1"/>
  <c r="N568" i="9" s="1"/>
  <c r="H568" i="9"/>
  <c r="G568" i="9"/>
  <c r="A568" i="9"/>
  <c r="I567" i="9"/>
  <c r="M567" i="9" s="1"/>
  <c r="N567" i="9" s="1"/>
  <c r="H567" i="9"/>
  <c r="G567" i="9"/>
  <c r="A567" i="9"/>
  <c r="L566" i="9"/>
  <c r="K566" i="9"/>
  <c r="I566" i="9"/>
  <c r="J566" i="9" s="1"/>
  <c r="H566" i="9"/>
  <c r="X566" i="9" s="1"/>
  <c r="G566" i="9"/>
  <c r="A566" i="9"/>
  <c r="Z565" i="9"/>
  <c r="W565" i="9"/>
  <c r="V565" i="9"/>
  <c r="S565" i="9"/>
  <c r="O565" i="9"/>
  <c r="L565" i="9"/>
  <c r="K565" i="9"/>
  <c r="R565" i="9" s="1"/>
  <c r="J565" i="9"/>
  <c r="I565" i="9"/>
  <c r="H565" i="9"/>
  <c r="Y565" i="9" s="1"/>
  <c r="G565" i="9"/>
  <c r="A565" i="9"/>
  <c r="V564" i="9"/>
  <c r="J564" i="9"/>
  <c r="I564" i="9"/>
  <c r="M564" i="9" s="1"/>
  <c r="N564" i="9" s="1"/>
  <c r="H564" i="9"/>
  <c r="G564" i="9"/>
  <c r="A564" i="9"/>
  <c r="I563" i="9"/>
  <c r="L563" i="9" s="1"/>
  <c r="H563" i="9"/>
  <c r="G563" i="9"/>
  <c r="A563" i="9"/>
  <c r="L562" i="9"/>
  <c r="K562" i="9"/>
  <c r="J562" i="9"/>
  <c r="I562" i="9"/>
  <c r="H562" i="9"/>
  <c r="X562" i="9" s="1"/>
  <c r="G562" i="9"/>
  <c r="A562" i="9"/>
  <c r="V561" i="9"/>
  <c r="R561" i="9"/>
  <c r="O561" i="9"/>
  <c r="K561" i="9"/>
  <c r="J561" i="9"/>
  <c r="W561" i="9" s="1"/>
  <c r="I561" i="9"/>
  <c r="L561" i="9" s="1"/>
  <c r="H561" i="9"/>
  <c r="Y561" i="9" s="1"/>
  <c r="G561" i="9"/>
  <c r="A561" i="9"/>
  <c r="V560" i="9"/>
  <c r="J560" i="9"/>
  <c r="Q560" i="9" s="1"/>
  <c r="I560" i="9"/>
  <c r="M560" i="9" s="1"/>
  <c r="N560" i="9" s="1"/>
  <c r="H560" i="9"/>
  <c r="X560" i="9" s="1"/>
  <c r="G560" i="9"/>
  <c r="A560" i="9"/>
  <c r="I559" i="9"/>
  <c r="L559" i="9" s="1"/>
  <c r="H559" i="9"/>
  <c r="G559" i="9"/>
  <c r="A559" i="9"/>
  <c r="L558" i="9"/>
  <c r="K558" i="9"/>
  <c r="J558" i="9"/>
  <c r="I558" i="9"/>
  <c r="H558" i="9"/>
  <c r="X558" i="9" s="1"/>
  <c r="G558" i="9"/>
  <c r="A558" i="9"/>
  <c r="V557" i="9"/>
  <c r="R557" i="9"/>
  <c r="O557" i="9"/>
  <c r="K557" i="9"/>
  <c r="J557" i="9"/>
  <c r="W557" i="9" s="1"/>
  <c r="I557" i="9"/>
  <c r="L557" i="9" s="1"/>
  <c r="H557" i="9"/>
  <c r="Y557" i="9" s="1"/>
  <c r="G557" i="9"/>
  <c r="A557" i="9"/>
  <c r="V556" i="9"/>
  <c r="J556" i="9"/>
  <c r="I556" i="9"/>
  <c r="M556" i="9" s="1"/>
  <c r="N556" i="9" s="1"/>
  <c r="H556" i="9"/>
  <c r="G556" i="9"/>
  <c r="A556" i="9"/>
  <c r="I555" i="9"/>
  <c r="L555" i="9" s="1"/>
  <c r="H555" i="9"/>
  <c r="G555" i="9"/>
  <c r="A555" i="9"/>
  <c r="L554" i="9"/>
  <c r="K554" i="9"/>
  <c r="J554" i="9"/>
  <c r="I554" i="9"/>
  <c r="H554" i="9"/>
  <c r="X554" i="9" s="1"/>
  <c r="G554" i="9"/>
  <c r="A554" i="9"/>
  <c r="W553" i="9"/>
  <c r="V553" i="9"/>
  <c r="R553" i="9"/>
  <c r="O553" i="9"/>
  <c r="K553" i="9"/>
  <c r="J553" i="9"/>
  <c r="I553" i="9"/>
  <c r="L553" i="9" s="1"/>
  <c r="H553" i="9"/>
  <c r="Y553" i="9" s="1"/>
  <c r="G553" i="9"/>
  <c r="A553" i="9"/>
  <c r="V552" i="9"/>
  <c r="J552" i="9"/>
  <c r="Q552" i="9" s="1"/>
  <c r="I552" i="9"/>
  <c r="M552" i="9" s="1"/>
  <c r="N552" i="9" s="1"/>
  <c r="H552" i="9"/>
  <c r="X552" i="9" s="1"/>
  <c r="G552" i="9"/>
  <c r="A552" i="9"/>
  <c r="I551" i="9"/>
  <c r="L551" i="9" s="1"/>
  <c r="H551" i="9"/>
  <c r="G551" i="9"/>
  <c r="A551" i="9"/>
  <c r="L550" i="9"/>
  <c r="K550" i="9"/>
  <c r="J550" i="9"/>
  <c r="I550" i="9"/>
  <c r="H550" i="9"/>
  <c r="X550" i="9" s="1"/>
  <c r="G550" i="9"/>
  <c r="A550" i="9"/>
  <c r="W549" i="9"/>
  <c r="V549" i="9"/>
  <c r="R549" i="9"/>
  <c r="O549" i="9"/>
  <c r="K549" i="9"/>
  <c r="J549" i="9"/>
  <c r="I549" i="9"/>
  <c r="L549" i="9" s="1"/>
  <c r="H549" i="9"/>
  <c r="Y549" i="9" s="1"/>
  <c r="G549" i="9"/>
  <c r="A549" i="9"/>
  <c r="V548" i="9"/>
  <c r="J548" i="9"/>
  <c r="Q548" i="9" s="1"/>
  <c r="I548" i="9"/>
  <c r="M548" i="9" s="1"/>
  <c r="N548" i="9" s="1"/>
  <c r="H548" i="9"/>
  <c r="X548" i="9" s="1"/>
  <c r="G548" i="9"/>
  <c r="A548" i="9"/>
  <c r="I547" i="9"/>
  <c r="L547" i="9" s="1"/>
  <c r="H547" i="9"/>
  <c r="G547" i="9"/>
  <c r="A547" i="9"/>
  <c r="L546" i="9"/>
  <c r="K546" i="9"/>
  <c r="J546" i="9"/>
  <c r="I546" i="9"/>
  <c r="H546" i="9"/>
  <c r="X546" i="9" s="1"/>
  <c r="G546" i="9"/>
  <c r="A546" i="9"/>
  <c r="W545" i="9"/>
  <c r="V545" i="9"/>
  <c r="R545" i="9"/>
  <c r="O545" i="9"/>
  <c r="K545" i="9"/>
  <c r="J545" i="9"/>
  <c r="I545" i="9"/>
  <c r="L545" i="9" s="1"/>
  <c r="H545" i="9"/>
  <c r="Y545" i="9" s="1"/>
  <c r="G545" i="9"/>
  <c r="A545" i="9"/>
  <c r="V544" i="9"/>
  <c r="J544" i="9"/>
  <c r="Q544" i="9" s="1"/>
  <c r="I544" i="9"/>
  <c r="M544" i="9" s="1"/>
  <c r="N544" i="9" s="1"/>
  <c r="H544" i="9"/>
  <c r="X544" i="9" s="1"/>
  <c r="G544" i="9"/>
  <c r="A544" i="9"/>
  <c r="I543" i="9"/>
  <c r="L543" i="9" s="1"/>
  <c r="H543" i="9"/>
  <c r="G543" i="9"/>
  <c r="A543" i="9"/>
  <c r="L542" i="9"/>
  <c r="K542" i="9"/>
  <c r="J542" i="9"/>
  <c r="I542" i="9"/>
  <c r="H542" i="9"/>
  <c r="X542" i="9" s="1"/>
  <c r="G542" i="9"/>
  <c r="A542" i="9"/>
  <c r="W541" i="9"/>
  <c r="V541" i="9"/>
  <c r="R541" i="9"/>
  <c r="O541" i="9"/>
  <c r="K541" i="9"/>
  <c r="J541" i="9"/>
  <c r="I541" i="9"/>
  <c r="L541" i="9" s="1"/>
  <c r="H541" i="9"/>
  <c r="Y541" i="9" s="1"/>
  <c r="G541" i="9"/>
  <c r="A541" i="9"/>
  <c r="V540" i="9"/>
  <c r="J540" i="9"/>
  <c r="I540" i="9"/>
  <c r="M540" i="9" s="1"/>
  <c r="N540" i="9" s="1"/>
  <c r="H540" i="9"/>
  <c r="G540" i="9"/>
  <c r="A540" i="9"/>
  <c r="I539" i="9"/>
  <c r="L539" i="9" s="1"/>
  <c r="H539" i="9"/>
  <c r="G539" i="9"/>
  <c r="A539" i="9"/>
  <c r="L538" i="9"/>
  <c r="K538" i="9"/>
  <c r="J538" i="9"/>
  <c r="I538" i="9"/>
  <c r="H538" i="9"/>
  <c r="X538" i="9" s="1"/>
  <c r="G538" i="9"/>
  <c r="A538" i="9"/>
  <c r="W537" i="9"/>
  <c r="V537" i="9"/>
  <c r="R537" i="9"/>
  <c r="O537" i="9"/>
  <c r="K537" i="9"/>
  <c r="J537" i="9"/>
  <c r="I537" i="9"/>
  <c r="L537" i="9" s="1"/>
  <c r="H537" i="9"/>
  <c r="Y537" i="9" s="1"/>
  <c r="G537" i="9"/>
  <c r="A537" i="9"/>
  <c r="V536" i="9"/>
  <c r="J536" i="9"/>
  <c r="Q536" i="9" s="1"/>
  <c r="I536" i="9"/>
  <c r="M536" i="9" s="1"/>
  <c r="N536" i="9" s="1"/>
  <c r="H536" i="9"/>
  <c r="X536" i="9" s="1"/>
  <c r="G536" i="9"/>
  <c r="A536" i="9"/>
  <c r="I535" i="9"/>
  <c r="L535" i="9" s="1"/>
  <c r="H535" i="9"/>
  <c r="G535" i="9"/>
  <c r="A535" i="9"/>
  <c r="L534" i="9"/>
  <c r="K534" i="9"/>
  <c r="J534" i="9"/>
  <c r="I534" i="9"/>
  <c r="H534" i="9"/>
  <c r="X534" i="9" s="1"/>
  <c r="G534" i="9"/>
  <c r="A534" i="9"/>
  <c r="V533" i="9"/>
  <c r="R533" i="9"/>
  <c r="O533" i="9"/>
  <c r="K533" i="9"/>
  <c r="J533" i="9"/>
  <c r="W533" i="9" s="1"/>
  <c r="I533" i="9"/>
  <c r="L533" i="9" s="1"/>
  <c r="H533" i="9"/>
  <c r="Y533" i="9" s="1"/>
  <c r="G533" i="9"/>
  <c r="A533" i="9"/>
  <c r="V532" i="9"/>
  <c r="J532" i="9"/>
  <c r="Q532" i="9" s="1"/>
  <c r="I532" i="9"/>
  <c r="M532" i="9" s="1"/>
  <c r="N532" i="9" s="1"/>
  <c r="H532" i="9"/>
  <c r="X532" i="9" s="1"/>
  <c r="G532" i="9"/>
  <c r="A532" i="9"/>
  <c r="I531" i="9"/>
  <c r="L531" i="9" s="1"/>
  <c r="H531" i="9"/>
  <c r="G531" i="9"/>
  <c r="A531" i="9"/>
  <c r="L530" i="9"/>
  <c r="K530" i="9"/>
  <c r="J530" i="9"/>
  <c r="I530" i="9"/>
  <c r="H530" i="9"/>
  <c r="X530" i="9" s="1"/>
  <c r="G530" i="9"/>
  <c r="A530" i="9"/>
  <c r="W529" i="9"/>
  <c r="V529" i="9"/>
  <c r="R529" i="9"/>
  <c r="O529" i="9"/>
  <c r="K529" i="9"/>
  <c r="J529" i="9"/>
  <c r="I529" i="9"/>
  <c r="L529" i="9" s="1"/>
  <c r="H529" i="9"/>
  <c r="Y529" i="9" s="1"/>
  <c r="G529" i="9"/>
  <c r="A529" i="9"/>
  <c r="V528" i="9"/>
  <c r="J528" i="9"/>
  <c r="I528" i="9"/>
  <c r="M528" i="9" s="1"/>
  <c r="N528" i="9" s="1"/>
  <c r="H528" i="9"/>
  <c r="G528" i="9"/>
  <c r="A528" i="9"/>
  <c r="I527" i="9"/>
  <c r="L527" i="9" s="1"/>
  <c r="H527" i="9"/>
  <c r="G527" i="9"/>
  <c r="A527" i="9"/>
  <c r="L526" i="9"/>
  <c r="K526" i="9"/>
  <c r="I526" i="9"/>
  <c r="J526" i="9" s="1"/>
  <c r="H526" i="9"/>
  <c r="X526" i="9" s="1"/>
  <c r="G526" i="9"/>
  <c r="A526" i="9"/>
  <c r="Z525" i="9"/>
  <c r="W525" i="9"/>
  <c r="V525" i="9"/>
  <c r="S525" i="9"/>
  <c r="R525" i="9"/>
  <c r="O525" i="9"/>
  <c r="L525" i="9"/>
  <c r="K525" i="9"/>
  <c r="J525" i="9"/>
  <c r="I525" i="9"/>
  <c r="H525" i="9"/>
  <c r="Y525" i="9" s="1"/>
  <c r="G525" i="9"/>
  <c r="A525" i="9"/>
  <c r="V524" i="9"/>
  <c r="J524" i="9"/>
  <c r="Q524" i="9" s="1"/>
  <c r="I524" i="9"/>
  <c r="M524" i="9" s="1"/>
  <c r="N524" i="9" s="1"/>
  <c r="H524" i="9"/>
  <c r="X524" i="9" s="1"/>
  <c r="G524" i="9"/>
  <c r="A524" i="9"/>
  <c r="I523" i="9"/>
  <c r="L523" i="9" s="1"/>
  <c r="H523" i="9"/>
  <c r="G523" i="9"/>
  <c r="A523" i="9"/>
  <c r="L522" i="9"/>
  <c r="K522" i="9"/>
  <c r="J522" i="9"/>
  <c r="I522" i="9"/>
  <c r="H522" i="9"/>
  <c r="X522" i="9" s="1"/>
  <c r="G522" i="9"/>
  <c r="A522" i="9"/>
  <c r="V521" i="9"/>
  <c r="R521" i="9"/>
  <c r="O521" i="9"/>
  <c r="K521" i="9"/>
  <c r="J521" i="9"/>
  <c r="W521" i="9" s="1"/>
  <c r="I521" i="9"/>
  <c r="L521" i="9" s="1"/>
  <c r="H521" i="9"/>
  <c r="Y521" i="9" s="1"/>
  <c r="G521" i="9"/>
  <c r="A521" i="9"/>
  <c r="V520" i="9"/>
  <c r="J520" i="9"/>
  <c r="Q520" i="9" s="1"/>
  <c r="I520" i="9"/>
  <c r="M520" i="9" s="1"/>
  <c r="N520" i="9" s="1"/>
  <c r="H520" i="9"/>
  <c r="X520" i="9" s="1"/>
  <c r="G520" i="9"/>
  <c r="A520" i="9"/>
  <c r="I519" i="9"/>
  <c r="M519" i="9" s="1"/>
  <c r="N519" i="9" s="1"/>
  <c r="H519" i="9"/>
  <c r="G519" i="9"/>
  <c r="A519" i="9"/>
  <c r="L518" i="9"/>
  <c r="K518" i="9"/>
  <c r="I518" i="9"/>
  <c r="J518" i="9" s="1"/>
  <c r="H518" i="9"/>
  <c r="G518" i="9"/>
  <c r="A518" i="9"/>
  <c r="Z517" i="9"/>
  <c r="W517" i="9"/>
  <c r="V517" i="9"/>
  <c r="S517" i="9"/>
  <c r="O517" i="9"/>
  <c r="L517" i="9"/>
  <c r="K517" i="9"/>
  <c r="R517" i="9" s="1"/>
  <c r="J517" i="9"/>
  <c r="I517" i="9"/>
  <c r="H517" i="9"/>
  <c r="G517" i="9"/>
  <c r="A517" i="9"/>
  <c r="V516" i="9"/>
  <c r="N516" i="9"/>
  <c r="J516" i="9"/>
  <c r="Q516" i="9" s="1"/>
  <c r="I516" i="9"/>
  <c r="M516" i="9" s="1"/>
  <c r="H516" i="9"/>
  <c r="X516" i="9" s="1"/>
  <c r="G516" i="9"/>
  <c r="A516" i="9"/>
  <c r="I515" i="9"/>
  <c r="L515" i="9" s="1"/>
  <c r="H515" i="9"/>
  <c r="M515" i="9" s="1"/>
  <c r="N515" i="9" s="1"/>
  <c r="G515" i="9"/>
  <c r="A515" i="9"/>
  <c r="L514" i="9"/>
  <c r="K514" i="9"/>
  <c r="J514" i="9"/>
  <c r="I514" i="9"/>
  <c r="H514" i="9"/>
  <c r="S514" i="9" s="1"/>
  <c r="G514" i="9"/>
  <c r="A514" i="9"/>
  <c r="W513" i="9"/>
  <c r="V513" i="9"/>
  <c r="R513" i="9"/>
  <c r="O513" i="9"/>
  <c r="K513" i="9"/>
  <c r="J513" i="9"/>
  <c r="I513" i="9"/>
  <c r="L513" i="9" s="1"/>
  <c r="Z513" i="9" s="1"/>
  <c r="H513" i="9"/>
  <c r="G513" i="9"/>
  <c r="A513" i="9"/>
  <c r="V512" i="9"/>
  <c r="M512" i="9"/>
  <c r="N512" i="9" s="1"/>
  <c r="J512" i="9"/>
  <c r="Q512" i="9" s="1"/>
  <c r="I512" i="9"/>
  <c r="H512" i="9"/>
  <c r="G512" i="9"/>
  <c r="A512" i="9"/>
  <c r="I511" i="9"/>
  <c r="K511" i="9" s="1"/>
  <c r="H511" i="9"/>
  <c r="V511" i="9" s="1"/>
  <c r="G511" i="9"/>
  <c r="A511" i="9"/>
  <c r="S510" i="9"/>
  <c r="O510" i="9"/>
  <c r="L510" i="9"/>
  <c r="K510" i="9"/>
  <c r="I510" i="9"/>
  <c r="J510" i="9" s="1"/>
  <c r="W510" i="9" s="1"/>
  <c r="H510" i="9"/>
  <c r="G510" i="9"/>
  <c r="A510" i="9"/>
  <c r="Z509" i="9"/>
  <c r="V509" i="9"/>
  <c r="S509" i="9"/>
  <c r="R509" i="9"/>
  <c r="O509" i="9"/>
  <c r="L509" i="9"/>
  <c r="K509" i="9"/>
  <c r="J509" i="9"/>
  <c r="W509" i="9" s="1"/>
  <c r="I509" i="9"/>
  <c r="H509" i="9"/>
  <c r="Y509" i="9" s="1"/>
  <c r="G509" i="9"/>
  <c r="A509" i="9"/>
  <c r="I508" i="9"/>
  <c r="V508" i="9" s="1"/>
  <c r="H508" i="9"/>
  <c r="G508" i="9"/>
  <c r="A508" i="9"/>
  <c r="L507" i="9"/>
  <c r="I507" i="9"/>
  <c r="K507" i="9" s="1"/>
  <c r="H507" i="9"/>
  <c r="G507" i="9"/>
  <c r="A507" i="9"/>
  <c r="S506" i="9"/>
  <c r="O506" i="9"/>
  <c r="L506" i="9"/>
  <c r="K506" i="9"/>
  <c r="I506" i="9"/>
  <c r="J506" i="9" s="1"/>
  <c r="W506" i="9" s="1"/>
  <c r="H506" i="9"/>
  <c r="G506" i="9"/>
  <c r="A506" i="9"/>
  <c r="Z505" i="9"/>
  <c r="V505" i="9"/>
  <c r="R505" i="9"/>
  <c r="L505" i="9"/>
  <c r="K505" i="9"/>
  <c r="J505" i="9"/>
  <c r="I505" i="9"/>
  <c r="H505" i="9"/>
  <c r="W505" i="9" s="1"/>
  <c r="G505" i="9"/>
  <c r="A505" i="9"/>
  <c r="I504" i="9"/>
  <c r="V504" i="9" s="1"/>
  <c r="H504" i="9"/>
  <c r="G504" i="9"/>
  <c r="A504" i="9"/>
  <c r="L503" i="9"/>
  <c r="J503" i="9"/>
  <c r="I503" i="9"/>
  <c r="K503" i="9" s="1"/>
  <c r="H503" i="9"/>
  <c r="G503" i="9"/>
  <c r="A503" i="9"/>
  <c r="O502" i="9"/>
  <c r="K502" i="9"/>
  <c r="I502" i="9"/>
  <c r="L502" i="9" s="1"/>
  <c r="S502" i="9" s="1"/>
  <c r="H502" i="9"/>
  <c r="G502" i="9"/>
  <c r="A502" i="9"/>
  <c r="Z501" i="9"/>
  <c r="V501" i="9"/>
  <c r="R501" i="9"/>
  <c r="L501" i="9"/>
  <c r="K501" i="9"/>
  <c r="J501" i="9"/>
  <c r="I501" i="9"/>
  <c r="H501" i="9"/>
  <c r="W501" i="9" s="1"/>
  <c r="G501" i="9"/>
  <c r="A501" i="9"/>
  <c r="I500" i="9"/>
  <c r="V500" i="9" s="1"/>
  <c r="H500" i="9"/>
  <c r="G500" i="9"/>
  <c r="A500" i="9"/>
  <c r="L499" i="9"/>
  <c r="J499" i="9"/>
  <c r="I499" i="9"/>
  <c r="K499" i="9" s="1"/>
  <c r="H499" i="9"/>
  <c r="Y499" i="9" s="1"/>
  <c r="G499" i="9"/>
  <c r="A499" i="9"/>
  <c r="W498" i="9"/>
  <c r="O498" i="9"/>
  <c r="K498" i="9"/>
  <c r="I498" i="9"/>
  <c r="L498" i="9" s="1"/>
  <c r="S498" i="9" s="1"/>
  <c r="H498" i="9"/>
  <c r="G498" i="9"/>
  <c r="A498" i="9"/>
  <c r="Z497" i="9"/>
  <c r="V497" i="9"/>
  <c r="S497" i="9"/>
  <c r="R497" i="9"/>
  <c r="O497" i="9"/>
  <c r="L497" i="9"/>
  <c r="K497" i="9"/>
  <c r="J497" i="9"/>
  <c r="W497" i="9" s="1"/>
  <c r="I497" i="9"/>
  <c r="H497" i="9"/>
  <c r="Y497" i="9" s="1"/>
  <c r="G497" i="9"/>
  <c r="A497" i="9"/>
  <c r="I496" i="9"/>
  <c r="V496" i="9" s="1"/>
  <c r="H496" i="9"/>
  <c r="G496" i="9"/>
  <c r="A496" i="9"/>
  <c r="L495" i="9"/>
  <c r="J495" i="9"/>
  <c r="I495" i="9"/>
  <c r="K495" i="9" s="1"/>
  <c r="H495" i="9"/>
  <c r="G495" i="9"/>
  <c r="A495" i="9"/>
  <c r="W494" i="9"/>
  <c r="O494" i="9"/>
  <c r="K494" i="9"/>
  <c r="I494" i="9"/>
  <c r="L494" i="9" s="1"/>
  <c r="S494" i="9" s="1"/>
  <c r="H494" i="9"/>
  <c r="G494" i="9"/>
  <c r="A494" i="9"/>
  <c r="Z493" i="9"/>
  <c r="V493" i="9"/>
  <c r="R493" i="9"/>
  <c r="L493" i="9"/>
  <c r="K493" i="9"/>
  <c r="J493" i="9"/>
  <c r="I493" i="9"/>
  <c r="H493" i="9"/>
  <c r="W493" i="9" s="1"/>
  <c r="G493" i="9"/>
  <c r="A493" i="9"/>
  <c r="I492" i="9"/>
  <c r="V492" i="9" s="1"/>
  <c r="H492" i="9"/>
  <c r="G492" i="9"/>
  <c r="A492" i="9"/>
  <c r="L491" i="9"/>
  <c r="I491" i="9"/>
  <c r="K491" i="9" s="1"/>
  <c r="H491" i="9"/>
  <c r="Y491" i="9" s="1"/>
  <c r="G491" i="9"/>
  <c r="A491" i="9"/>
  <c r="W490" i="9"/>
  <c r="S490" i="9"/>
  <c r="O490" i="9"/>
  <c r="L490" i="9"/>
  <c r="K490" i="9"/>
  <c r="I490" i="9"/>
  <c r="J490" i="9" s="1"/>
  <c r="H490" i="9"/>
  <c r="X490" i="9" s="1"/>
  <c r="G490" i="9"/>
  <c r="A490" i="9"/>
  <c r="Z489" i="9"/>
  <c r="V489" i="9"/>
  <c r="R489" i="9"/>
  <c r="L489" i="9"/>
  <c r="K489" i="9"/>
  <c r="J489" i="9"/>
  <c r="I489" i="9"/>
  <c r="H489" i="9"/>
  <c r="W489" i="9" s="1"/>
  <c r="G489" i="9"/>
  <c r="A489" i="9"/>
  <c r="I488" i="9"/>
  <c r="V488" i="9" s="1"/>
  <c r="H488" i="9"/>
  <c r="G488" i="9"/>
  <c r="A488" i="9"/>
  <c r="L487" i="9"/>
  <c r="J487" i="9"/>
  <c r="I487" i="9"/>
  <c r="K487" i="9" s="1"/>
  <c r="H487" i="9"/>
  <c r="Y487" i="9" s="1"/>
  <c r="G487" i="9"/>
  <c r="A487" i="9"/>
  <c r="W486" i="9"/>
  <c r="O486" i="9"/>
  <c r="K486" i="9"/>
  <c r="I486" i="9"/>
  <c r="L486" i="9" s="1"/>
  <c r="S486" i="9" s="1"/>
  <c r="H486" i="9"/>
  <c r="G486" i="9"/>
  <c r="A486" i="9"/>
  <c r="Z485" i="9"/>
  <c r="V485" i="9"/>
  <c r="R485" i="9"/>
  <c r="L485" i="9"/>
  <c r="K485" i="9"/>
  <c r="J485" i="9"/>
  <c r="I485" i="9"/>
  <c r="H485" i="9"/>
  <c r="W485" i="9" s="1"/>
  <c r="G485" i="9"/>
  <c r="A485" i="9"/>
  <c r="I484" i="9"/>
  <c r="V484" i="9" s="1"/>
  <c r="H484" i="9"/>
  <c r="G484" i="9"/>
  <c r="A484" i="9"/>
  <c r="L483" i="9"/>
  <c r="I483" i="9"/>
  <c r="K483" i="9" s="1"/>
  <c r="H483" i="9"/>
  <c r="G483" i="9"/>
  <c r="A483" i="9"/>
  <c r="S482" i="9"/>
  <c r="O482" i="9"/>
  <c r="L482" i="9"/>
  <c r="K482" i="9"/>
  <c r="I482" i="9"/>
  <c r="J482" i="9" s="1"/>
  <c r="W482" i="9" s="1"/>
  <c r="H482" i="9"/>
  <c r="G482" i="9"/>
  <c r="A482" i="9"/>
  <c r="Z481" i="9"/>
  <c r="V481" i="9"/>
  <c r="S481" i="9"/>
  <c r="R481" i="9"/>
  <c r="O481" i="9"/>
  <c r="L481" i="9"/>
  <c r="K481" i="9"/>
  <c r="J481" i="9"/>
  <c r="W481" i="9" s="1"/>
  <c r="I481" i="9"/>
  <c r="H481" i="9"/>
  <c r="Y481" i="9" s="1"/>
  <c r="G481" i="9"/>
  <c r="A481" i="9"/>
  <c r="I480" i="9"/>
  <c r="V480" i="9" s="1"/>
  <c r="H480" i="9"/>
  <c r="G480" i="9"/>
  <c r="A480" i="9"/>
  <c r="L479" i="9"/>
  <c r="I479" i="9"/>
  <c r="K479" i="9" s="1"/>
  <c r="H479" i="9"/>
  <c r="Y479" i="9" s="1"/>
  <c r="G479" i="9"/>
  <c r="A479" i="9"/>
  <c r="S478" i="9"/>
  <c r="O478" i="9"/>
  <c r="L478" i="9"/>
  <c r="K478" i="9"/>
  <c r="I478" i="9"/>
  <c r="J478" i="9" s="1"/>
  <c r="W478" i="9" s="1"/>
  <c r="H478" i="9"/>
  <c r="X478" i="9" s="1"/>
  <c r="G478" i="9"/>
  <c r="A478" i="9"/>
  <c r="Z477" i="9"/>
  <c r="V477" i="9"/>
  <c r="S477" i="9"/>
  <c r="R477" i="9"/>
  <c r="O477" i="9"/>
  <c r="L477" i="9"/>
  <c r="K477" i="9"/>
  <c r="J477" i="9"/>
  <c r="W477" i="9" s="1"/>
  <c r="I477" i="9"/>
  <c r="H477" i="9"/>
  <c r="Y477" i="9" s="1"/>
  <c r="G477" i="9"/>
  <c r="A477" i="9"/>
  <c r="I476" i="9"/>
  <c r="V476" i="9" s="1"/>
  <c r="H476" i="9"/>
  <c r="G476" i="9"/>
  <c r="A476" i="9"/>
  <c r="L475" i="9"/>
  <c r="I475" i="9"/>
  <c r="K475" i="9" s="1"/>
  <c r="H475" i="9"/>
  <c r="Y475" i="9" s="1"/>
  <c r="G475" i="9"/>
  <c r="A475" i="9"/>
  <c r="W474" i="9"/>
  <c r="S474" i="9"/>
  <c r="O474" i="9"/>
  <c r="L474" i="9"/>
  <c r="K474" i="9"/>
  <c r="I474" i="9"/>
  <c r="J474" i="9" s="1"/>
  <c r="H474" i="9"/>
  <c r="G474" i="9"/>
  <c r="A474" i="9"/>
  <c r="Z473" i="9"/>
  <c r="W473" i="9"/>
  <c r="V473" i="9"/>
  <c r="S473" i="9"/>
  <c r="R473" i="9"/>
  <c r="O473" i="9"/>
  <c r="L473" i="9"/>
  <c r="K473" i="9"/>
  <c r="J473" i="9"/>
  <c r="I473" i="9"/>
  <c r="H473" i="9"/>
  <c r="Y473" i="9" s="1"/>
  <c r="G473" i="9"/>
  <c r="A473" i="9"/>
  <c r="I472" i="9"/>
  <c r="V472" i="9" s="1"/>
  <c r="H472" i="9"/>
  <c r="G472" i="9"/>
  <c r="A472" i="9"/>
  <c r="L471" i="9"/>
  <c r="I471" i="9"/>
  <c r="K471" i="9" s="1"/>
  <c r="H471" i="9"/>
  <c r="Y471" i="9" s="1"/>
  <c r="G471" i="9"/>
  <c r="A471" i="9"/>
  <c r="W470" i="9"/>
  <c r="S470" i="9"/>
  <c r="O470" i="9"/>
  <c r="L470" i="9"/>
  <c r="K470" i="9"/>
  <c r="I470" i="9"/>
  <c r="J470" i="9" s="1"/>
  <c r="H470" i="9"/>
  <c r="X470" i="9" s="1"/>
  <c r="G470" i="9"/>
  <c r="A470" i="9"/>
  <c r="Z469" i="9"/>
  <c r="V469" i="9"/>
  <c r="S469" i="9"/>
  <c r="R469" i="9"/>
  <c r="O469" i="9"/>
  <c r="L469" i="9"/>
  <c r="K469" i="9"/>
  <c r="J469" i="9"/>
  <c r="W469" i="9" s="1"/>
  <c r="I469" i="9"/>
  <c r="H469" i="9"/>
  <c r="Y469" i="9" s="1"/>
  <c r="G469" i="9"/>
  <c r="A469" i="9"/>
  <c r="I468" i="9"/>
  <c r="V468" i="9" s="1"/>
  <c r="H468" i="9"/>
  <c r="G468" i="9"/>
  <c r="A468" i="9"/>
  <c r="L467" i="9"/>
  <c r="I467" i="9"/>
  <c r="K467" i="9" s="1"/>
  <c r="H467" i="9"/>
  <c r="G467" i="9"/>
  <c r="A467" i="9"/>
  <c r="S466" i="9"/>
  <c r="O466" i="9"/>
  <c r="L466" i="9"/>
  <c r="K466" i="9"/>
  <c r="I466" i="9"/>
  <c r="J466" i="9" s="1"/>
  <c r="W466" i="9" s="1"/>
  <c r="H466" i="9"/>
  <c r="G466" i="9"/>
  <c r="A466" i="9"/>
  <c r="Z465" i="9"/>
  <c r="V465" i="9"/>
  <c r="S465" i="9"/>
  <c r="R465" i="9"/>
  <c r="O465" i="9"/>
  <c r="L465" i="9"/>
  <c r="K465" i="9"/>
  <c r="J465" i="9"/>
  <c r="W465" i="9" s="1"/>
  <c r="I465" i="9"/>
  <c r="H465" i="9"/>
  <c r="Y465" i="9" s="1"/>
  <c r="G465" i="9"/>
  <c r="A465" i="9"/>
  <c r="I464" i="9"/>
  <c r="V464" i="9" s="1"/>
  <c r="H464" i="9"/>
  <c r="G464" i="9"/>
  <c r="A464" i="9"/>
  <c r="L463" i="9"/>
  <c r="I463" i="9"/>
  <c r="K463" i="9" s="1"/>
  <c r="H463" i="9"/>
  <c r="G463" i="9"/>
  <c r="A463" i="9"/>
  <c r="S462" i="9"/>
  <c r="O462" i="9"/>
  <c r="L462" i="9"/>
  <c r="K462" i="9"/>
  <c r="I462" i="9"/>
  <c r="J462" i="9" s="1"/>
  <c r="W462" i="9" s="1"/>
  <c r="H462" i="9"/>
  <c r="G462" i="9"/>
  <c r="A462" i="9"/>
  <c r="Z461" i="9"/>
  <c r="W461" i="9"/>
  <c r="V461" i="9"/>
  <c r="S461" i="9"/>
  <c r="R461" i="9"/>
  <c r="O461" i="9"/>
  <c r="L461" i="9"/>
  <c r="K461" i="9"/>
  <c r="J461" i="9"/>
  <c r="I461" i="9"/>
  <c r="H461" i="9"/>
  <c r="Y461" i="9" s="1"/>
  <c r="G461" i="9"/>
  <c r="A461" i="9"/>
  <c r="I460" i="9"/>
  <c r="V460" i="9" s="1"/>
  <c r="H460" i="9"/>
  <c r="G460" i="9"/>
  <c r="A460" i="9"/>
  <c r="L459" i="9"/>
  <c r="I459" i="9"/>
  <c r="K459" i="9" s="1"/>
  <c r="H459" i="9"/>
  <c r="Y459" i="9" s="1"/>
  <c r="G459" i="9"/>
  <c r="A459" i="9"/>
  <c r="S458" i="9"/>
  <c r="O458" i="9"/>
  <c r="L458" i="9"/>
  <c r="K458" i="9"/>
  <c r="I458" i="9"/>
  <c r="J458" i="9" s="1"/>
  <c r="W458" i="9" s="1"/>
  <c r="H458" i="9"/>
  <c r="X458" i="9" s="1"/>
  <c r="G458" i="9"/>
  <c r="A458" i="9"/>
  <c r="Z457" i="9"/>
  <c r="V457" i="9"/>
  <c r="S457" i="9"/>
  <c r="R457" i="9"/>
  <c r="O457" i="9"/>
  <c r="L457" i="9"/>
  <c r="K457" i="9"/>
  <c r="J457" i="9"/>
  <c r="W457" i="9" s="1"/>
  <c r="I457" i="9"/>
  <c r="H457" i="9"/>
  <c r="Y457" i="9" s="1"/>
  <c r="G457" i="9"/>
  <c r="A457" i="9"/>
  <c r="I456" i="9"/>
  <c r="V456" i="9" s="1"/>
  <c r="H456" i="9"/>
  <c r="G456" i="9"/>
  <c r="A456" i="9"/>
  <c r="L455" i="9"/>
  <c r="I455" i="9"/>
  <c r="K455" i="9" s="1"/>
  <c r="H455" i="9"/>
  <c r="G455" i="9"/>
  <c r="A455" i="9"/>
  <c r="W454" i="9"/>
  <c r="S454" i="9"/>
  <c r="O454" i="9"/>
  <c r="L454" i="9"/>
  <c r="K454" i="9"/>
  <c r="I454" i="9"/>
  <c r="J454" i="9" s="1"/>
  <c r="H454" i="9"/>
  <c r="G454" i="9"/>
  <c r="A454" i="9"/>
  <c r="Z453" i="9"/>
  <c r="V453" i="9"/>
  <c r="S453" i="9"/>
  <c r="R453" i="9"/>
  <c r="O453" i="9"/>
  <c r="L453" i="9"/>
  <c r="K453" i="9"/>
  <c r="J453" i="9"/>
  <c r="W453" i="9" s="1"/>
  <c r="I453" i="9"/>
  <c r="H453" i="9"/>
  <c r="Y453" i="9" s="1"/>
  <c r="G453" i="9"/>
  <c r="A453" i="9"/>
  <c r="I452" i="9"/>
  <c r="V452" i="9" s="1"/>
  <c r="H452" i="9"/>
  <c r="G452" i="9"/>
  <c r="A452" i="9"/>
  <c r="L451" i="9"/>
  <c r="I451" i="9"/>
  <c r="K451" i="9" s="1"/>
  <c r="H451" i="9"/>
  <c r="Y451" i="9" s="1"/>
  <c r="G451" i="9"/>
  <c r="A451" i="9"/>
  <c r="S450" i="9"/>
  <c r="O450" i="9"/>
  <c r="L450" i="9"/>
  <c r="K450" i="9"/>
  <c r="I450" i="9"/>
  <c r="J450" i="9" s="1"/>
  <c r="W450" i="9" s="1"/>
  <c r="H450" i="9"/>
  <c r="X450" i="9" s="1"/>
  <c r="G450" i="9"/>
  <c r="A450" i="9"/>
  <c r="Z449" i="9"/>
  <c r="W449" i="9"/>
  <c r="V449" i="9"/>
  <c r="S449" i="9"/>
  <c r="R449" i="9"/>
  <c r="O449" i="9"/>
  <c r="L449" i="9"/>
  <c r="K449" i="9"/>
  <c r="J449" i="9"/>
  <c r="I449" i="9"/>
  <c r="H449" i="9"/>
  <c r="Y449" i="9" s="1"/>
  <c r="G449" i="9"/>
  <c r="A449" i="9"/>
  <c r="I448" i="9"/>
  <c r="V448" i="9" s="1"/>
  <c r="H448" i="9"/>
  <c r="G448" i="9"/>
  <c r="A448" i="9"/>
  <c r="L447" i="9"/>
  <c r="I447" i="9"/>
  <c r="K447" i="9" s="1"/>
  <c r="H447" i="9"/>
  <c r="G447" i="9"/>
  <c r="A447" i="9"/>
  <c r="S446" i="9"/>
  <c r="O446" i="9"/>
  <c r="L446" i="9"/>
  <c r="K446" i="9"/>
  <c r="I446" i="9"/>
  <c r="J446" i="9" s="1"/>
  <c r="W446" i="9" s="1"/>
  <c r="H446" i="9"/>
  <c r="G446" i="9"/>
  <c r="A446" i="9"/>
  <c r="Z445" i="9"/>
  <c r="V445" i="9"/>
  <c r="S445" i="9"/>
  <c r="R445" i="9"/>
  <c r="O445" i="9"/>
  <c r="L445" i="9"/>
  <c r="K445" i="9"/>
  <c r="J445" i="9"/>
  <c r="W445" i="9" s="1"/>
  <c r="I445" i="9"/>
  <c r="H445" i="9"/>
  <c r="Y445" i="9" s="1"/>
  <c r="G445" i="9"/>
  <c r="A445" i="9"/>
  <c r="I444" i="9"/>
  <c r="V444" i="9" s="1"/>
  <c r="H444" i="9"/>
  <c r="G444" i="9"/>
  <c r="A444" i="9"/>
  <c r="L443" i="9"/>
  <c r="I443" i="9"/>
  <c r="K443" i="9" s="1"/>
  <c r="H443" i="9"/>
  <c r="G443" i="9"/>
  <c r="A443" i="9"/>
  <c r="W442" i="9"/>
  <c r="S442" i="9"/>
  <c r="O442" i="9"/>
  <c r="L442" i="9"/>
  <c r="K442" i="9"/>
  <c r="I442" i="9"/>
  <c r="J442" i="9" s="1"/>
  <c r="H442" i="9"/>
  <c r="X442" i="9" s="1"/>
  <c r="G442" i="9"/>
  <c r="A442" i="9"/>
  <c r="Z441" i="9"/>
  <c r="V441" i="9"/>
  <c r="S441" i="9"/>
  <c r="R441" i="9"/>
  <c r="O441" i="9"/>
  <c r="L441" i="9"/>
  <c r="K441" i="9"/>
  <c r="J441" i="9"/>
  <c r="W441" i="9" s="1"/>
  <c r="I441" i="9"/>
  <c r="H441" i="9"/>
  <c r="Y441" i="9" s="1"/>
  <c r="G441" i="9"/>
  <c r="A441" i="9"/>
  <c r="I440" i="9"/>
  <c r="V440" i="9" s="1"/>
  <c r="H440" i="9"/>
  <c r="G440" i="9"/>
  <c r="A440" i="9"/>
  <c r="L439" i="9"/>
  <c r="I439" i="9"/>
  <c r="K439" i="9" s="1"/>
  <c r="H439" i="9"/>
  <c r="Y439" i="9" s="1"/>
  <c r="G439" i="9"/>
  <c r="A439" i="9"/>
  <c r="S438" i="9"/>
  <c r="O438" i="9"/>
  <c r="L438" i="9"/>
  <c r="K438" i="9"/>
  <c r="I438" i="9"/>
  <c r="J438" i="9" s="1"/>
  <c r="W438" i="9" s="1"/>
  <c r="H438" i="9"/>
  <c r="X438" i="9" s="1"/>
  <c r="G438" i="9"/>
  <c r="A438" i="9"/>
  <c r="Z437" i="9"/>
  <c r="W437" i="9"/>
  <c r="V437" i="9"/>
  <c r="S437" i="9"/>
  <c r="R437" i="9"/>
  <c r="O437" i="9"/>
  <c r="L437" i="9"/>
  <c r="K437" i="9"/>
  <c r="J437" i="9"/>
  <c r="I437" i="9"/>
  <c r="H437" i="9"/>
  <c r="Y437" i="9" s="1"/>
  <c r="G437" i="9"/>
  <c r="A437" i="9"/>
  <c r="I436" i="9"/>
  <c r="V436" i="9" s="1"/>
  <c r="H436" i="9"/>
  <c r="G436" i="9"/>
  <c r="A436" i="9"/>
  <c r="L435" i="9"/>
  <c r="I435" i="9"/>
  <c r="K435" i="9" s="1"/>
  <c r="H435" i="9"/>
  <c r="G435" i="9"/>
  <c r="A435" i="9"/>
  <c r="S434" i="9"/>
  <c r="O434" i="9"/>
  <c r="L434" i="9"/>
  <c r="K434" i="9"/>
  <c r="I434" i="9"/>
  <c r="J434" i="9" s="1"/>
  <c r="W434" i="9" s="1"/>
  <c r="H434" i="9"/>
  <c r="G434" i="9"/>
  <c r="A434" i="9"/>
  <c r="Z433" i="9"/>
  <c r="V433" i="9"/>
  <c r="S433" i="9"/>
  <c r="R433" i="9"/>
  <c r="O433" i="9"/>
  <c r="L433" i="9"/>
  <c r="K433" i="9"/>
  <c r="J433" i="9"/>
  <c r="W433" i="9" s="1"/>
  <c r="I433" i="9"/>
  <c r="H433" i="9"/>
  <c r="Y433" i="9" s="1"/>
  <c r="G433" i="9"/>
  <c r="A433" i="9"/>
  <c r="I432" i="9"/>
  <c r="V432" i="9" s="1"/>
  <c r="H432" i="9"/>
  <c r="G432" i="9"/>
  <c r="A432" i="9"/>
  <c r="L431" i="9"/>
  <c r="I431" i="9"/>
  <c r="K431" i="9" s="1"/>
  <c r="H431" i="9"/>
  <c r="Y431" i="9" s="1"/>
  <c r="G431" i="9"/>
  <c r="A431" i="9"/>
  <c r="S430" i="9"/>
  <c r="O430" i="9"/>
  <c r="L430" i="9"/>
  <c r="K430" i="9"/>
  <c r="I430" i="9"/>
  <c r="J430" i="9" s="1"/>
  <c r="W430" i="9" s="1"/>
  <c r="H430" i="9"/>
  <c r="X430" i="9" s="1"/>
  <c r="G430" i="9"/>
  <c r="A430" i="9"/>
  <c r="Z429" i="9"/>
  <c r="V429" i="9"/>
  <c r="S429" i="9"/>
  <c r="R429" i="9"/>
  <c r="O429" i="9"/>
  <c r="L429" i="9"/>
  <c r="K429" i="9"/>
  <c r="J429" i="9"/>
  <c r="W429" i="9" s="1"/>
  <c r="I429" i="9"/>
  <c r="H429" i="9"/>
  <c r="Y429" i="9" s="1"/>
  <c r="G429" i="9"/>
  <c r="A429" i="9"/>
  <c r="I428" i="9"/>
  <c r="V428" i="9" s="1"/>
  <c r="H428" i="9"/>
  <c r="G428" i="9"/>
  <c r="A428" i="9"/>
  <c r="L427" i="9"/>
  <c r="I427" i="9"/>
  <c r="K427" i="9" s="1"/>
  <c r="H427" i="9"/>
  <c r="Y427" i="9" s="1"/>
  <c r="G427" i="9"/>
  <c r="A427" i="9"/>
  <c r="S426" i="9"/>
  <c r="O426" i="9"/>
  <c r="L426" i="9"/>
  <c r="K426" i="9"/>
  <c r="I426" i="9"/>
  <c r="J426" i="9" s="1"/>
  <c r="W426" i="9" s="1"/>
  <c r="H426" i="9"/>
  <c r="X426" i="9" s="1"/>
  <c r="G426" i="9"/>
  <c r="A426" i="9"/>
  <c r="Z425" i="9"/>
  <c r="W425" i="9"/>
  <c r="V425" i="9"/>
  <c r="S425" i="9"/>
  <c r="R425" i="9"/>
  <c r="O425" i="9"/>
  <c r="L425" i="9"/>
  <c r="K425" i="9"/>
  <c r="J425" i="9"/>
  <c r="I425" i="9"/>
  <c r="H425" i="9"/>
  <c r="Y425" i="9" s="1"/>
  <c r="G425" i="9"/>
  <c r="A425" i="9"/>
  <c r="I424" i="9"/>
  <c r="V424" i="9" s="1"/>
  <c r="H424" i="9"/>
  <c r="G424" i="9"/>
  <c r="A424" i="9"/>
  <c r="L423" i="9"/>
  <c r="I423" i="9"/>
  <c r="K423" i="9" s="1"/>
  <c r="H423" i="9"/>
  <c r="Y423" i="9" s="1"/>
  <c r="G423" i="9"/>
  <c r="A423" i="9"/>
  <c r="S422" i="9"/>
  <c r="O422" i="9"/>
  <c r="L422" i="9"/>
  <c r="K422" i="9"/>
  <c r="I422" i="9"/>
  <c r="J422" i="9" s="1"/>
  <c r="W422" i="9" s="1"/>
  <c r="H422" i="9"/>
  <c r="X422" i="9" s="1"/>
  <c r="G422" i="9"/>
  <c r="A422" i="9"/>
  <c r="Z421" i="9"/>
  <c r="V421" i="9"/>
  <c r="S421" i="9"/>
  <c r="R421" i="9"/>
  <c r="O421" i="9"/>
  <c r="L421" i="9"/>
  <c r="K421" i="9"/>
  <c r="J421" i="9"/>
  <c r="W421" i="9" s="1"/>
  <c r="I421" i="9"/>
  <c r="H421" i="9"/>
  <c r="Y421" i="9" s="1"/>
  <c r="G421" i="9"/>
  <c r="A421" i="9"/>
  <c r="I420" i="9"/>
  <c r="V420" i="9" s="1"/>
  <c r="H420" i="9"/>
  <c r="G420" i="9"/>
  <c r="A420" i="9"/>
  <c r="L419" i="9"/>
  <c r="I419" i="9"/>
  <c r="K419" i="9" s="1"/>
  <c r="H419" i="9"/>
  <c r="Y419" i="9" s="1"/>
  <c r="G419" i="9"/>
  <c r="A419" i="9"/>
  <c r="W418" i="9"/>
  <c r="S418" i="9"/>
  <c r="O418" i="9"/>
  <c r="L418" i="9"/>
  <c r="K418" i="9"/>
  <c r="I418" i="9"/>
  <c r="J418" i="9" s="1"/>
  <c r="H418" i="9"/>
  <c r="X418" i="9" s="1"/>
  <c r="G418" i="9"/>
  <c r="A418" i="9"/>
  <c r="Z417" i="9"/>
  <c r="V417" i="9"/>
  <c r="S417" i="9"/>
  <c r="R417" i="9"/>
  <c r="O417" i="9"/>
  <c r="L417" i="9"/>
  <c r="K417" i="9"/>
  <c r="J417" i="9"/>
  <c r="W417" i="9" s="1"/>
  <c r="I417" i="9"/>
  <c r="H417" i="9"/>
  <c r="Y417" i="9" s="1"/>
  <c r="G417" i="9"/>
  <c r="A417" i="9"/>
  <c r="I416" i="9"/>
  <c r="V416" i="9" s="1"/>
  <c r="H416" i="9"/>
  <c r="G416" i="9"/>
  <c r="A416" i="9"/>
  <c r="L415" i="9"/>
  <c r="I415" i="9"/>
  <c r="K415" i="9" s="1"/>
  <c r="H415" i="9"/>
  <c r="G415" i="9"/>
  <c r="A415" i="9"/>
  <c r="W414" i="9"/>
  <c r="S414" i="9"/>
  <c r="O414" i="9"/>
  <c r="L414" i="9"/>
  <c r="K414" i="9"/>
  <c r="I414" i="9"/>
  <c r="J414" i="9" s="1"/>
  <c r="H414" i="9"/>
  <c r="X414" i="9" s="1"/>
  <c r="G414" i="9"/>
  <c r="A414" i="9"/>
  <c r="Z413" i="9"/>
  <c r="V413" i="9"/>
  <c r="S413" i="9"/>
  <c r="R413" i="9"/>
  <c r="O413" i="9"/>
  <c r="L413" i="9"/>
  <c r="K413" i="9"/>
  <c r="J413" i="9"/>
  <c r="W413" i="9" s="1"/>
  <c r="I413" i="9"/>
  <c r="H413" i="9"/>
  <c r="Y413" i="9" s="1"/>
  <c r="G413" i="9"/>
  <c r="A413" i="9"/>
  <c r="I412" i="9"/>
  <c r="V412" i="9" s="1"/>
  <c r="H412" i="9"/>
  <c r="G412" i="9"/>
  <c r="A412" i="9"/>
  <c r="L411" i="9"/>
  <c r="I411" i="9"/>
  <c r="K411" i="9" s="1"/>
  <c r="H411" i="9"/>
  <c r="Y411" i="9" s="1"/>
  <c r="G411" i="9"/>
  <c r="A411" i="9"/>
  <c r="W410" i="9"/>
  <c r="S410" i="9"/>
  <c r="O410" i="9"/>
  <c r="L410" i="9"/>
  <c r="K410" i="9"/>
  <c r="I410" i="9"/>
  <c r="J410" i="9" s="1"/>
  <c r="H410" i="9"/>
  <c r="X410" i="9" s="1"/>
  <c r="G410" i="9"/>
  <c r="A410" i="9"/>
  <c r="Z409" i="9"/>
  <c r="W409" i="9"/>
  <c r="V409" i="9"/>
  <c r="S409" i="9"/>
  <c r="R409" i="9"/>
  <c r="O409" i="9"/>
  <c r="L409" i="9"/>
  <c r="K409" i="9"/>
  <c r="J409" i="9"/>
  <c r="I409" i="9"/>
  <c r="H409" i="9"/>
  <c r="Y409" i="9" s="1"/>
  <c r="G409" i="9"/>
  <c r="A409" i="9"/>
  <c r="I408" i="9"/>
  <c r="V408" i="9" s="1"/>
  <c r="H408" i="9"/>
  <c r="G408" i="9"/>
  <c r="A408" i="9"/>
  <c r="L407" i="9"/>
  <c r="I407" i="9"/>
  <c r="K407" i="9" s="1"/>
  <c r="H407" i="9"/>
  <c r="Y407" i="9" s="1"/>
  <c r="G407" i="9"/>
  <c r="A407" i="9"/>
  <c r="W406" i="9"/>
  <c r="S406" i="9"/>
  <c r="O406" i="9"/>
  <c r="L406" i="9"/>
  <c r="K406" i="9"/>
  <c r="I406" i="9"/>
  <c r="J406" i="9" s="1"/>
  <c r="H406" i="9"/>
  <c r="X406" i="9" s="1"/>
  <c r="G406" i="9"/>
  <c r="A406" i="9"/>
  <c r="Z405" i="9"/>
  <c r="V405" i="9"/>
  <c r="S405" i="9"/>
  <c r="R405" i="9"/>
  <c r="O405" i="9"/>
  <c r="L405" i="9"/>
  <c r="K405" i="9"/>
  <c r="J405" i="9"/>
  <c r="W405" i="9" s="1"/>
  <c r="I405" i="9"/>
  <c r="H405" i="9"/>
  <c r="Y405" i="9" s="1"/>
  <c r="G405" i="9"/>
  <c r="A405" i="9"/>
  <c r="I404" i="9"/>
  <c r="V404" i="9" s="1"/>
  <c r="H404" i="9"/>
  <c r="G404" i="9"/>
  <c r="A404" i="9"/>
  <c r="L403" i="9"/>
  <c r="I403" i="9"/>
  <c r="K403" i="9" s="1"/>
  <c r="H403" i="9"/>
  <c r="Y403" i="9" s="1"/>
  <c r="G403" i="9"/>
  <c r="A403" i="9"/>
  <c r="W402" i="9"/>
  <c r="S402" i="9"/>
  <c r="O402" i="9"/>
  <c r="L402" i="9"/>
  <c r="K402" i="9"/>
  <c r="I402" i="9"/>
  <c r="J402" i="9" s="1"/>
  <c r="H402" i="9"/>
  <c r="G402" i="9"/>
  <c r="A402" i="9"/>
  <c r="Z401" i="9"/>
  <c r="V401" i="9"/>
  <c r="S401" i="9"/>
  <c r="R401" i="9"/>
  <c r="O401" i="9"/>
  <c r="L401" i="9"/>
  <c r="K401" i="9"/>
  <c r="J401" i="9"/>
  <c r="W401" i="9" s="1"/>
  <c r="I401" i="9"/>
  <c r="H401" i="9"/>
  <c r="Y401" i="9" s="1"/>
  <c r="G401" i="9"/>
  <c r="A401" i="9"/>
  <c r="I400" i="9"/>
  <c r="V400" i="9" s="1"/>
  <c r="H400" i="9"/>
  <c r="G400" i="9"/>
  <c r="A400" i="9"/>
  <c r="L399" i="9"/>
  <c r="I399" i="9"/>
  <c r="K399" i="9" s="1"/>
  <c r="H399" i="9"/>
  <c r="Y399" i="9" s="1"/>
  <c r="G399" i="9"/>
  <c r="A399" i="9"/>
  <c r="W398" i="9"/>
  <c r="S398" i="9"/>
  <c r="O398" i="9"/>
  <c r="L398" i="9"/>
  <c r="K398" i="9"/>
  <c r="I398" i="9"/>
  <c r="J398" i="9" s="1"/>
  <c r="H398" i="9"/>
  <c r="X398" i="9" s="1"/>
  <c r="G398" i="9"/>
  <c r="A398" i="9"/>
  <c r="Z397" i="9"/>
  <c r="V397" i="9"/>
  <c r="S397" i="9"/>
  <c r="R397" i="9"/>
  <c r="O397" i="9"/>
  <c r="L397" i="9"/>
  <c r="K397" i="9"/>
  <c r="J397" i="9"/>
  <c r="W397" i="9" s="1"/>
  <c r="I397" i="9"/>
  <c r="H397" i="9"/>
  <c r="Y397" i="9" s="1"/>
  <c r="G397" i="9"/>
  <c r="A397" i="9"/>
  <c r="I396" i="9"/>
  <c r="V396" i="9" s="1"/>
  <c r="H396" i="9"/>
  <c r="G396" i="9"/>
  <c r="A396" i="9"/>
  <c r="L395" i="9"/>
  <c r="I395" i="9"/>
  <c r="K395" i="9" s="1"/>
  <c r="H395" i="9"/>
  <c r="Y395" i="9" s="1"/>
  <c r="G395" i="9"/>
  <c r="A395" i="9"/>
  <c r="L394" i="9"/>
  <c r="K394" i="9"/>
  <c r="I394" i="9"/>
  <c r="J394" i="9" s="1"/>
  <c r="H394" i="9"/>
  <c r="X394" i="9" s="1"/>
  <c r="G394" i="9"/>
  <c r="A394" i="9"/>
  <c r="Z393" i="9"/>
  <c r="V393" i="9"/>
  <c r="S393" i="9"/>
  <c r="R393" i="9"/>
  <c r="O393" i="9"/>
  <c r="L393" i="9"/>
  <c r="K393" i="9"/>
  <c r="J393" i="9"/>
  <c r="W393" i="9" s="1"/>
  <c r="I393" i="9"/>
  <c r="H393" i="9"/>
  <c r="Y393" i="9" s="1"/>
  <c r="G393" i="9"/>
  <c r="A393" i="9"/>
  <c r="V392" i="9"/>
  <c r="J392" i="9"/>
  <c r="I392" i="9"/>
  <c r="M392" i="9" s="1"/>
  <c r="N392" i="9" s="1"/>
  <c r="H392" i="9"/>
  <c r="G392" i="9"/>
  <c r="A392" i="9"/>
  <c r="I391" i="9"/>
  <c r="L391" i="9" s="1"/>
  <c r="H391" i="9"/>
  <c r="G391" i="9"/>
  <c r="A391" i="9"/>
  <c r="L390" i="9"/>
  <c r="K390" i="9"/>
  <c r="I390" i="9"/>
  <c r="J390" i="9" s="1"/>
  <c r="H390" i="9"/>
  <c r="X390" i="9" s="1"/>
  <c r="G390" i="9"/>
  <c r="A390" i="9"/>
  <c r="Z389" i="9"/>
  <c r="W389" i="9"/>
  <c r="V389" i="9"/>
  <c r="S389" i="9"/>
  <c r="R389" i="9"/>
  <c r="O389" i="9"/>
  <c r="L389" i="9"/>
  <c r="K389" i="9"/>
  <c r="J389" i="9"/>
  <c r="I389" i="9"/>
  <c r="H389" i="9"/>
  <c r="Y389" i="9" s="1"/>
  <c r="G389" i="9"/>
  <c r="A389" i="9"/>
  <c r="I388" i="9"/>
  <c r="V388" i="9" s="1"/>
  <c r="H388" i="9"/>
  <c r="G388" i="9"/>
  <c r="A388" i="9"/>
  <c r="L387" i="9"/>
  <c r="I387" i="9"/>
  <c r="K387" i="9" s="1"/>
  <c r="H387" i="9"/>
  <c r="G387" i="9"/>
  <c r="A387" i="9"/>
  <c r="P386" i="9"/>
  <c r="K386" i="9"/>
  <c r="I386" i="9"/>
  <c r="J386" i="9" s="1"/>
  <c r="H386" i="9"/>
  <c r="W386" i="9" s="1"/>
  <c r="G386" i="9"/>
  <c r="A386" i="9"/>
  <c r="L385" i="9"/>
  <c r="K385" i="9"/>
  <c r="J385" i="9"/>
  <c r="I385" i="9"/>
  <c r="H385" i="9"/>
  <c r="V385" i="9" s="1"/>
  <c r="G385" i="9"/>
  <c r="A385" i="9"/>
  <c r="I384" i="9"/>
  <c r="L384" i="9" s="1"/>
  <c r="Z384" i="9" s="1"/>
  <c r="H384" i="9"/>
  <c r="G384" i="9"/>
  <c r="A384" i="9"/>
  <c r="I383" i="9"/>
  <c r="K383" i="9" s="1"/>
  <c r="H383" i="9"/>
  <c r="V383" i="9" s="1"/>
  <c r="G383" i="9"/>
  <c r="A383" i="9"/>
  <c r="W382" i="9"/>
  <c r="Q382" i="9"/>
  <c r="P382" i="9"/>
  <c r="L382" i="9"/>
  <c r="K382" i="9"/>
  <c r="I382" i="9"/>
  <c r="J382" i="9" s="1"/>
  <c r="H382" i="9"/>
  <c r="G382" i="9"/>
  <c r="A382" i="9"/>
  <c r="Z381" i="9"/>
  <c r="O381" i="9"/>
  <c r="L381" i="9"/>
  <c r="K381" i="9"/>
  <c r="J381" i="9"/>
  <c r="I381" i="9"/>
  <c r="H381" i="9"/>
  <c r="V381" i="9" s="1"/>
  <c r="G381" i="9"/>
  <c r="A381" i="9"/>
  <c r="I380" i="9"/>
  <c r="L380" i="9" s="1"/>
  <c r="Z380" i="9" s="1"/>
  <c r="H380" i="9"/>
  <c r="G380" i="9"/>
  <c r="A380" i="9"/>
  <c r="I379" i="9"/>
  <c r="K379" i="9" s="1"/>
  <c r="H379" i="9"/>
  <c r="V379" i="9" s="1"/>
  <c r="G379" i="9"/>
  <c r="A379" i="9"/>
  <c r="L378" i="9"/>
  <c r="K378" i="9"/>
  <c r="I378" i="9"/>
  <c r="J378" i="9" s="1"/>
  <c r="H378" i="9"/>
  <c r="G378" i="9"/>
  <c r="A378" i="9"/>
  <c r="Z377" i="9"/>
  <c r="O377" i="9"/>
  <c r="L377" i="9"/>
  <c r="K377" i="9"/>
  <c r="J377" i="9"/>
  <c r="I377" i="9"/>
  <c r="H377" i="9"/>
  <c r="V377" i="9" s="1"/>
  <c r="G377" i="9"/>
  <c r="A377" i="9"/>
  <c r="I376" i="9"/>
  <c r="L376" i="9" s="1"/>
  <c r="H376" i="9"/>
  <c r="G376" i="9"/>
  <c r="A376" i="9"/>
  <c r="L375" i="9"/>
  <c r="K375" i="9"/>
  <c r="J375" i="9"/>
  <c r="I375" i="9"/>
  <c r="H375" i="9"/>
  <c r="W375" i="9" s="1"/>
  <c r="G375" i="9"/>
  <c r="A375" i="9"/>
  <c r="V374" i="9"/>
  <c r="R374" i="9"/>
  <c r="O374" i="9"/>
  <c r="K374" i="9"/>
  <c r="Y374" i="9" s="1"/>
  <c r="J374" i="9"/>
  <c r="Q374" i="9" s="1"/>
  <c r="I374" i="9"/>
  <c r="M374" i="9" s="1"/>
  <c r="N374" i="9" s="1"/>
  <c r="H374" i="9"/>
  <c r="X374" i="9" s="1"/>
  <c r="G374" i="9"/>
  <c r="A374" i="9"/>
  <c r="V373" i="9"/>
  <c r="J373" i="9"/>
  <c r="I373" i="9"/>
  <c r="M373" i="9" s="1"/>
  <c r="N373" i="9" s="1"/>
  <c r="H373" i="9"/>
  <c r="G373" i="9"/>
  <c r="A373" i="9"/>
  <c r="I372" i="9"/>
  <c r="L372" i="9" s="1"/>
  <c r="H372" i="9"/>
  <c r="G372" i="9"/>
  <c r="A372" i="9"/>
  <c r="L371" i="9"/>
  <c r="K371" i="9"/>
  <c r="J371" i="9"/>
  <c r="I371" i="9"/>
  <c r="H371" i="9"/>
  <c r="W371" i="9" s="1"/>
  <c r="G371" i="9"/>
  <c r="A371" i="9"/>
  <c r="W370" i="9"/>
  <c r="V370" i="9"/>
  <c r="R370" i="9"/>
  <c r="O370" i="9"/>
  <c r="K370" i="9"/>
  <c r="Y370" i="9" s="1"/>
  <c r="J370" i="9"/>
  <c r="Q370" i="9" s="1"/>
  <c r="I370" i="9"/>
  <c r="M370" i="9" s="1"/>
  <c r="N370" i="9" s="1"/>
  <c r="H370" i="9"/>
  <c r="X370" i="9" s="1"/>
  <c r="G370" i="9"/>
  <c r="A370" i="9"/>
  <c r="V369" i="9"/>
  <c r="J369" i="9"/>
  <c r="Q369" i="9" s="1"/>
  <c r="I369" i="9"/>
  <c r="M369" i="9" s="1"/>
  <c r="N369" i="9" s="1"/>
  <c r="H369" i="9"/>
  <c r="X369" i="9" s="1"/>
  <c r="G369" i="9"/>
  <c r="A369" i="9"/>
  <c r="I368" i="9"/>
  <c r="L368" i="9" s="1"/>
  <c r="H368" i="9"/>
  <c r="G368" i="9"/>
  <c r="A368" i="9"/>
  <c r="L367" i="9"/>
  <c r="K367" i="9"/>
  <c r="J367" i="9"/>
  <c r="I367" i="9"/>
  <c r="H367" i="9"/>
  <c r="W367" i="9" s="1"/>
  <c r="G367" i="9"/>
  <c r="A367" i="9"/>
  <c r="V366" i="9"/>
  <c r="O366" i="9"/>
  <c r="K366" i="9"/>
  <c r="J366" i="9"/>
  <c r="Q366" i="9" s="1"/>
  <c r="I366" i="9"/>
  <c r="M366" i="9" s="1"/>
  <c r="N366" i="9" s="1"/>
  <c r="H366" i="9"/>
  <c r="X366" i="9" s="1"/>
  <c r="G366" i="9"/>
  <c r="A366" i="9"/>
  <c r="V365" i="9"/>
  <c r="J365" i="9"/>
  <c r="Q365" i="9" s="1"/>
  <c r="I365" i="9"/>
  <c r="M365" i="9" s="1"/>
  <c r="N365" i="9" s="1"/>
  <c r="H365" i="9"/>
  <c r="X365" i="9" s="1"/>
  <c r="G365" i="9"/>
  <c r="A365" i="9"/>
  <c r="I364" i="9"/>
  <c r="L364" i="9" s="1"/>
  <c r="H364" i="9"/>
  <c r="G364" i="9"/>
  <c r="A364" i="9"/>
  <c r="L363" i="9"/>
  <c r="K363" i="9"/>
  <c r="J363" i="9"/>
  <c r="I363" i="9"/>
  <c r="H363" i="9"/>
  <c r="W363" i="9" s="1"/>
  <c r="G363" i="9"/>
  <c r="A363" i="9"/>
  <c r="W362" i="9"/>
  <c r="V362" i="9"/>
  <c r="R362" i="9"/>
  <c r="O362" i="9"/>
  <c r="K362" i="9"/>
  <c r="Y362" i="9" s="1"/>
  <c r="J362" i="9"/>
  <c r="Q362" i="9" s="1"/>
  <c r="I362" i="9"/>
  <c r="M362" i="9" s="1"/>
  <c r="N362" i="9" s="1"/>
  <c r="H362" i="9"/>
  <c r="X362" i="9" s="1"/>
  <c r="G362" i="9"/>
  <c r="A362" i="9"/>
  <c r="I361" i="9"/>
  <c r="M361" i="9" s="1"/>
  <c r="N361" i="9" s="1"/>
  <c r="H361" i="9"/>
  <c r="G361" i="9"/>
  <c r="A361" i="9"/>
  <c r="L360" i="9"/>
  <c r="I360" i="9"/>
  <c r="K360" i="9" s="1"/>
  <c r="H360" i="9"/>
  <c r="G360" i="9"/>
  <c r="A360" i="9"/>
  <c r="W359" i="9"/>
  <c r="S359" i="9"/>
  <c r="O359" i="9"/>
  <c r="L359" i="9"/>
  <c r="K359" i="9"/>
  <c r="J359" i="9"/>
  <c r="I359" i="9"/>
  <c r="H359" i="9"/>
  <c r="Z359" i="9" s="1"/>
  <c r="G359" i="9"/>
  <c r="A359" i="9"/>
  <c r="V358" i="9"/>
  <c r="R358" i="9"/>
  <c r="O358" i="9"/>
  <c r="K358" i="9"/>
  <c r="Y358" i="9" s="1"/>
  <c r="J358" i="9"/>
  <c r="Q358" i="9" s="1"/>
  <c r="I358" i="9"/>
  <c r="M358" i="9" s="1"/>
  <c r="N358" i="9" s="1"/>
  <c r="H358" i="9"/>
  <c r="X358" i="9" s="1"/>
  <c r="G358" i="9"/>
  <c r="A358" i="9"/>
  <c r="I357" i="9"/>
  <c r="M357" i="9" s="1"/>
  <c r="N357" i="9" s="1"/>
  <c r="H357" i="9"/>
  <c r="G357" i="9"/>
  <c r="A357" i="9"/>
  <c r="L356" i="9"/>
  <c r="I356" i="9"/>
  <c r="K356" i="9" s="1"/>
  <c r="H356" i="9"/>
  <c r="G356" i="9"/>
  <c r="A356" i="9"/>
  <c r="W355" i="9"/>
  <c r="S355" i="9"/>
  <c r="O355" i="9"/>
  <c r="L355" i="9"/>
  <c r="K355" i="9"/>
  <c r="J355" i="9"/>
  <c r="I355" i="9"/>
  <c r="H355" i="9"/>
  <c r="Z355" i="9" s="1"/>
  <c r="G355" i="9"/>
  <c r="A355" i="9"/>
  <c r="V354" i="9"/>
  <c r="R354" i="9"/>
  <c r="O354" i="9"/>
  <c r="K354" i="9"/>
  <c r="Y354" i="9" s="1"/>
  <c r="J354" i="9"/>
  <c r="Q354" i="9" s="1"/>
  <c r="I354" i="9"/>
  <c r="M354" i="9" s="1"/>
  <c r="N354" i="9" s="1"/>
  <c r="H354" i="9"/>
  <c r="X354" i="9" s="1"/>
  <c r="G354" i="9"/>
  <c r="A354" i="9"/>
  <c r="I353" i="9"/>
  <c r="M353" i="9" s="1"/>
  <c r="N353" i="9" s="1"/>
  <c r="H353" i="9"/>
  <c r="G353" i="9"/>
  <c r="A353" i="9"/>
  <c r="L352" i="9"/>
  <c r="I352" i="9"/>
  <c r="K352" i="9" s="1"/>
  <c r="H352" i="9"/>
  <c r="G352" i="9"/>
  <c r="A352" i="9"/>
  <c r="W351" i="9"/>
  <c r="S351" i="9"/>
  <c r="O351" i="9"/>
  <c r="L351" i="9"/>
  <c r="K351" i="9"/>
  <c r="J351" i="9"/>
  <c r="I351" i="9"/>
  <c r="H351" i="9"/>
  <c r="Z351" i="9" s="1"/>
  <c r="G351" i="9"/>
  <c r="A351" i="9"/>
  <c r="W350" i="9"/>
  <c r="V350" i="9"/>
  <c r="R350" i="9"/>
  <c r="O350" i="9"/>
  <c r="K350" i="9"/>
  <c r="Y350" i="9" s="1"/>
  <c r="J350" i="9"/>
  <c r="Q350" i="9" s="1"/>
  <c r="I350" i="9"/>
  <c r="M350" i="9" s="1"/>
  <c r="N350" i="9" s="1"/>
  <c r="H350" i="9"/>
  <c r="X350" i="9" s="1"/>
  <c r="G350" i="9"/>
  <c r="A350" i="9"/>
  <c r="I349" i="9"/>
  <c r="M349" i="9" s="1"/>
  <c r="N349" i="9" s="1"/>
  <c r="H349" i="9"/>
  <c r="G349" i="9"/>
  <c r="A349" i="9"/>
  <c r="L348" i="9"/>
  <c r="K348" i="9"/>
  <c r="I348" i="9"/>
  <c r="J348" i="9" s="1"/>
  <c r="H348" i="9"/>
  <c r="G348" i="9"/>
  <c r="A348" i="9"/>
  <c r="Z347" i="9"/>
  <c r="W347" i="9"/>
  <c r="V347" i="9"/>
  <c r="S347" i="9"/>
  <c r="O347" i="9"/>
  <c r="L347" i="9"/>
  <c r="K347" i="9"/>
  <c r="R347" i="9" s="1"/>
  <c r="J347" i="9"/>
  <c r="I347" i="9"/>
  <c r="H347" i="9"/>
  <c r="Y347" i="9" s="1"/>
  <c r="G347" i="9"/>
  <c r="A347" i="9"/>
  <c r="V346" i="9"/>
  <c r="J346" i="9"/>
  <c r="Q346" i="9" s="1"/>
  <c r="I346" i="9"/>
  <c r="M346" i="9" s="1"/>
  <c r="N346" i="9" s="1"/>
  <c r="H346" i="9"/>
  <c r="X346" i="9" s="1"/>
  <c r="G346" i="9"/>
  <c r="A346" i="9"/>
  <c r="I345" i="9"/>
  <c r="M345" i="9" s="1"/>
  <c r="N345" i="9" s="1"/>
  <c r="H345" i="9"/>
  <c r="G345" i="9"/>
  <c r="A345" i="9"/>
  <c r="L344" i="9"/>
  <c r="K344" i="9"/>
  <c r="I344" i="9"/>
  <c r="J344" i="9" s="1"/>
  <c r="H344" i="9"/>
  <c r="G344" i="9"/>
  <c r="A344" i="9"/>
  <c r="Z343" i="9"/>
  <c r="W343" i="9"/>
  <c r="V343" i="9"/>
  <c r="S343" i="9"/>
  <c r="O343" i="9"/>
  <c r="L343" i="9"/>
  <c r="K343" i="9"/>
  <c r="R343" i="9" s="1"/>
  <c r="J343" i="9"/>
  <c r="I343" i="9"/>
  <c r="H343" i="9"/>
  <c r="Y343" i="9" s="1"/>
  <c r="G343" i="9"/>
  <c r="A343" i="9"/>
  <c r="V342" i="9"/>
  <c r="J342" i="9"/>
  <c r="Q342" i="9" s="1"/>
  <c r="I342" i="9"/>
  <c r="M342" i="9" s="1"/>
  <c r="N342" i="9" s="1"/>
  <c r="H342" i="9"/>
  <c r="X342" i="9" s="1"/>
  <c r="G342" i="9"/>
  <c r="A342" i="9"/>
  <c r="I341" i="9"/>
  <c r="M341" i="9" s="1"/>
  <c r="N341" i="9" s="1"/>
  <c r="H341" i="9"/>
  <c r="G341" i="9"/>
  <c r="A341" i="9"/>
  <c r="L340" i="9"/>
  <c r="K340" i="9"/>
  <c r="I340" i="9"/>
  <c r="J340" i="9" s="1"/>
  <c r="H340" i="9"/>
  <c r="G340" i="9"/>
  <c r="A340" i="9"/>
  <c r="Z339" i="9"/>
  <c r="W339" i="9"/>
  <c r="V339" i="9"/>
  <c r="S339" i="9"/>
  <c r="O339" i="9"/>
  <c r="L339" i="9"/>
  <c r="K339" i="9"/>
  <c r="R339" i="9" s="1"/>
  <c r="J339" i="9"/>
  <c r="I339" i="9"/>
  <c r="H339" i="9"/>
  <c r="Y339" i="9" s="1"/>
  <c r="G339" i="9"/>
  <c r="A339" i="9"/>
  <c r="V338" i="9"/>
  <c r="J338" i="9"/>
  <c r="Q338" i="9" s="1"/>
  <c r="I338" i="9"/>
  <c r="M338" i="9" s="1"/>
  <c r="N338" i="9" s="1"/>
  <c r="H338" i="9"/>
  <c r="X338" i="9" s="1"/>
  <c r="G338" i="9"/>
  <c r="A338" i="9"/>
  <c r="I337" i="9"/>
  <c r="M337" i="9" s="1"/>
  <c r="N337" i="9" s="1"/>
  <c r="H337" i="9"/>
  <c r="G337" i="9"/>
  <c r="A337" i="9"/>
  <c r="L336" i="9"/>
  <c r="K336" i="9"/>
  <c r="I336" i="9"/>
  <c r="J336" i="9" s="1"/>
  <c r="H336" i="9"/>
  <c r="G336" i="9"/>
  <c r="A336" i="9"/>
  <c r="Z335" i="9"/>
  <c r="W335" i="9"/>
  <c r="V335" i="9"/>
  <c r="S335" i="9"/>
  <c r="O335" i="9"/>
  <c r="L335" i="9"/>
  <c r="K335" i="9"/>
  <c r="R335" i="9" s="1"/>
  <c r="J335" i="9"/>
  <c r="I335" i="9"/>
  <c r="H335" i="9"/>
  <c r="Y335" i="9" s="1"/>
  <c r="G335" i="9"/>
  <c r="A335" i="9"/>
  <c r="V334" i="9"/>
  <c r="J334" i="9"/>
  <c r="Q334" i="9" s="1"/>
  <c r="I334" i="9"/>
  <c r="M334" i="9" s="1"/>
  <c r="N334" i="9" s="1"/>
  <c r="H334" i="9"/>
  <c r="X334" i="9" s="1"/>
  <c r="G334" i="9"/>
  <c r="A334" i="9"/>
  <c r="I333" i="9"/>
  <c r="M333" i="9" s="1"/>
  <c r="N333" i="9" s="1"/>
  <c r="H333" i="9"/>
  <c r="G333" i="9"/>
  <c r="A333" i="9"/>
  <c r="L332" i="9"/>
  <c r="K332" i="9"/>
  <c r="I332" i="9"/>
  <c r="J332" i="9" s="1"/>
  <c r="H332" i="9"/>
  <c r="G332" i="9"/>
  <c r="A332" i="9"/>
  <c r="Z331" i="9"/>
  <c r="W331" i="9"/>
  <c r="V331" i="9"/>
  <c r="S331" i="9"/>
  <c r="O331" i="9"/>
  <c r="L331" i="9"/>
  <c r="K331" i="9"/>
  <c r="R331" i="9" s="1"/>
  <c r="J331" i="9"/>
  <c r="I331" i="9"/>
  <c r="H331" i="9"/>
  <c r="Y331" i="9" s="1"/>
  <c r="G331" i="9"/>
  <c r="A331" i="9"/>
  <c r="V330" i="9"/>
  <c r="J330" i="9"/>
  <c r="I330" i="9"/>
  <c r="M330" i="9" s="1"/>
  <c r="N330" i="9" s="1"/>
  <c r="H330" i="9"/>
  <c r="G330" i="9"/>
  <c r="A330" i="9"/>
  <c r="I329" i="9"/>
  <c r="M329" i="9" s="1"/>
  <c r="N329" i="9" s="1"/>
  <c r="H329" i="9"/>
  <c r="G329" i="9"/>
  <c r="A329" i="9"/>
  <c r="L328" i="9"/>
  <c r="K328" i="9"/>
  <c r="I328" i="9"/>
  <c r="J328" i="9" s="1"/>
  <c r="H328" i="9"/>
  <c r="X328" i="9" s="1"/>
  <c r="G328" i="9"/>
  <c r="A328" i="9"/>
  <c r="Z327" i="9"/>
  <c r="V327" i="9"/>
  <c r="S327" i="9"/>
  <c r="R327" i="9"/>
  <c r="O327" i="9"/>
  <c r="L327" i="9"/>
  <c r="K327" i="9"/>
  <c r="J327" i="9"/>
  <c r="W327" i="9" s="1"/>
  <c r="I327" i="9"/>
  <c r="H327" i="9"/>
  <c r="Y327" i="9" s="1"/>
  <c r="G327" i="9"/>
  <c r="A327" i="9"/>
  <c r="I326" i="9"/>
  <c r="V326" i="9" s="1"/>
  <c r="H326" i="9"/>
  <c r="G326" i="9"/>
  <c r="A326" i="9"/>
  <c r="L325" i="9"/>
  <c r="I325" i="9"/>
  <c r="K325" i="9" s="1"/>
  <c r="H325" i="9"/>
  <c r="G325" i="9"/>
  <c r="A325" i="9"/>
  <c r="W324" i="9"/>
  <c r="S324" i="9"/>
  <c r="O324" i="9"/>
  <c r="L324" i="9"/>
  <c r="K324" i="9"/>
  <c r="I324" i="9"/>
  <c r="J324" i="9" s="1"/>
  <c r="H324" i="9"/>
  <c r="X324" i="9" s="1"/>
  <c r="G324" i="9"/>
  <c r="A324" i="9"/>
  <c r="Z323" i="9"/>
  <c r="V323" i="9"/>
  <c r="S323" i="9"/>
  <c r="R323" i="9"/>
  <c r="O323" i="9"/>
  <c r="L323" i="9"/>
  <c r="K323" i="9"/>
  <c r="J323" i="9"/>
  <c r="W323" i="9" s="1"/>
  <c r="I323" i="9"/>
  <c r="H323" i="9"/>
  <c r="Y323" i="9" s="1"/>
  <c r="G323" i="9"/>
  <c r="A323" i="9"/>
  <c r="I322" i="9"/>
  <c r="V322" i="9" s="1"/>
  <c r="H322" i="9"/>
  <c r="G322" i="9"/>
  <c r="A322" i="9"/>
  <c r="L321" i="9"/>
  <c r="I321" i="9"/>
  <c r="K321" i="9" s="1"/>
  <c r="H321" i="9"/>
  <c r="G321" i="9"/>
  <c r="A321" i="9"/>
  <c r="S320" i="9"/>
  <c r="O320" i="9"/>
  <c r="L320" i="9"/>
  <c r="K320" i="9"/>
  <c r="I320" i="9"/>
  <c r="J320" i="9" s="1"/>
  <c r="W320" i="9" s="1"/>
  <c r="H320" i="9"/>
  <c r="G320" i="9"/>
  <c r="A320" i="9"/>
  <c r="Z319" i="9"/>
  <c r="W319" i="9"/>
  <c r="V319" i="9"/>
  <c r="S319" i="9"/>
  <c r="R319" i="9"/>
  <c r="O319" i="9"/>
  <c r="L319" i="9"/>
  <c r="K319" i="9"/>
  <c r="J319" i="9"/>
  <c r="I319" i="9"/>
  <c r="H319" i="9"/>
  <c r="Y319" i="9" s="1"/>
  <c r="G319" i="9"/>
  <c r="A319" i="9"/>
  <c r="I318" i="9"/>
  <c r="V318" i="9" s="1"/>
  <c r="H318" i="9"/>
  <c r="G318" i="9"/>
  <c r="A318" i="9"/>
  <c r="L317" i="9"/>
  <c r="I317" i="9"/>
  <c r="K317" i="9" s="1"/>
  <c r="H317" i="9"/>
  <c r="G317" i="9"/>
  <c r="A317" i="9"/>
  <c r="S316" i="9"/>
  <c r="O316" i="9"/>
  <c r="L316" i="9"/>
  <c r="K316" i="9"/>
  <c r="I316" i="9"/>
  <c r="J316" i="9" s="1"/>
  <c r="W316" i="9" s="1"/>
  <c r="H316" i="9"/>
  <c r="G316" i="9"/>
  <c r="A316" i="9"/>
  <c r="Z315" i="9"/>
  <c r="W315" i="9"/>
  <c r="V315" i="9"/>
  <c r="S315" i="9"/>
  <c r="R315" i="9"/>
  <c r="O315" i="9"/>
  <c r="L315" i="9"/>
  <c r="K315" i="9"/>
  <c r="J315" i="9"/>
  <c r="I315" i="9"/>
  <c r="H315" i="9"/>
  <c r="Y315" i="9" s="1"/>
  <c r="G315" i="9"/>
  <c r="A315" i="9"/>
  <c r="I314" i="9"/>
  <c r="V314" i="9" s="1"/>
  <c r="H314" i="9"/>
  <c r="G314" i="9"/>
  <c r="A314" i="9"/>
  <c r="L313" i="9"/>
  <c r="I313" i="9"/>
  <c r="K313" i="9" s="1"/>
  <c r="H313" i="9"/>
  <c r="G313" i="9"/>
  <c r="A313" i="9"/>
  <c r="S312" i="9"/>
  <c r="O312" i="9"/>
  <c r="L312" i="9"/>
  <c r="K312" i="9"/>
  <c r="I312" i="9"/>
  <c r="J312" i="9" s="1"/>
  <c r="W312" i="9" s="1"/>
  <c r="H312" i="9"/>
  <c r="G312" i="9"/>
  <c r="A312" i="9"/>
  <c r="Z311" i="9"/>
  <c r="V311" i="9"/>
  <c r="S311" i="9"/>
  <c r="R311" i="9"/>
  <c r="O311" i="9"/>
  <c r="L311" i="9"/>
  <c r="K311" i="9"/>
  <c r="J311" i="9"/>
  <c r="W311" i="9" s="1"/>
  <c r="I311" i="9"/>
  <c r="H311" i="9"/>
  <c r="Y311" i="9" s="1"/>
  <c r="G311" i="9"/>
  <c r="A311" i="9"/>
  <c r="I310" i="9"/>
  <c r="V310" i="9" s="1"/>
  <c r="H310" i="9"/>
  <c r="G310" i="9"/>
  <c r="A310" i="9"/>
  <c r="L309" i="9"/>
  <c r="I309" i="9"/>
  <c r="K309" i="9" s="1"/>
  <c r="H309" i="9"/>
  <c r="G309" i="9"/>
  <c r="A309" i="9"/>
  <c r="S308" i="9"/>
  <c r="O308" i="9"/>
  <c r="L308" i="9"/>
  <c r="K308" i="9"/>
  <c r="I308" i="9"/>
  <c r="J308" i="9" s="1"/>
  <c r="W308" i="9" s="1"/>
  <c r="H308" i="9"/>
  <c r="X308" i="9" s="1"/>
  <c r="G308" i="9"/>
  <c r="A308" i="9"/>
  <c r="Z307" i="9"/>
  <c r="V307" i="9"/>
  <c r="S307" i="9"/>
  <c r="R307" i="9"/>
  <c r="O307" i="9"/>
  <c r="L307" i="9"/>
  <c r="K307" i="9"/>
  <c r="J307" i="9"/>
  <c r="W307" i="9" s="1"/>
  <c r="I307" i="9"/>
  <c r="H307" i="9"/>
  <c r="Y307" i="9" s="1"/>
  <c r="G307" i="9"/>
  <c r="A307" i="9"/>
  <c r="I306" i="9"/>
  <c r="V306" i="9" s="1"/>
  <c r="H306" i="9"/>
  <c r="G306" i="9"/>
  <c r="A306" i="9"/>
  <c r="L305" i="9"/>
  <c r="J305" i="9"/>
  <c r="I305" i="9"/>
  <c r="K305" i="9" s="1"/>
  <c r="H305" i="9"/>
  <c r="Y305" i="9" s="1"/>
  <c r="G305" i="9"/>
  <c r="A305" i="9"/>
  <c r="O304" i="9"/>
  <c r="K304" i="9"/>
  <c r="I304" i="9"/>
  <c r="L304" i="9" s="1"/>
  <c r="S304" i="9" s="1"/>
  <c r="H304" i="9"/>
  <c r="G304" i="9"/>
  <c r="A304" i="9"/>
  <c r="Z303" i="9"/>
  <c r="V303" i="9"/>
  <c r="S303" i="9"/>
  <c r="R303" i="9"/>
  <c r="O303" i="9"/>
  <c r="L303" i="9"/>
  <c r="K303" i="9"/>
  <c r="J303" i="9"/>
  <c r="W303" i="9" s="1"/>
  <c r="I303" i="9"/>
  <c r="H303" i="9"/>
  <c r="Y303" i="9" s="1"/>
  <c r="G303" i="9"/>
  <c r="A303" i="9"/>
  <c r="I302" i="9"/>
  <c r="V302" i="9" s="1"/>
  <c r="H302" i="9"/>
  <c r="G302" i="9"/>
  <c r="A302" i="9"/>
  <c r="L301" i="9"/>
  <c r="J301" i="9"/>
  <c r="I301" i="9"/>
  <c r="K301" i="9" s="1"/>
  <c r="H301" i="9"/>
  <c r="Y301" i="9" s="1"/>
  <c r="G301" i="9"/>
  <c r="A301" i="9"/>
  <c r="O300" i="9"/>
  <c r="K300" i="9"/>
  <c r="I300" i="9"/>
  <c r="L300" i="9" s="1"/>
  <c r="S300" i="9" s="1"/>
  <c r="H300" i="9"/>
  <c r="G300" i="9"/>
  <c r="A300" i="9"/>
  <c r="Z299" i="9"/>
  <c r="V299" i="9"/>
  <c r="R299" i="9"/>
  <c r="L299" i="9"/>
  <c r="K299" i="9"/>
  <c r="J299" i="9"/>
  <c r="I299" i="9"/>
  <c r="H299" i="9"/>
  <c r="W299" i="9" s="1"/>
  <c r="G299" i="9"/>
  <c r="A299" i="9"/>
  <c r="I298" i="9"/>
  <c r="V298" i="9" s="1"/>
  <c r="H298" i="9"/>
  <c r="G298" i="9"/>
  <c r="A298" i="9"/>
  <c r="L297" i="9"/>
  <c r="J297" i="9"/>
  <c r="I297" i="9"/>
  <c r="K297" i="9" s="1"/>
  <c r="H297" i="9"/>
  <c r="G297" i="9"/>
  <c r="A297" i="9"/>
  <c r="O296" i="9"/>
  <c r="K296" i="9"/>
  <c r="I296" i="9"/>
  <c r="L296" i="9" s="1"/>
  <c r="S296" i="9" s="1"/>
  <c r="H296" i="9"/>
  <c r="G296" i="9"/>
  <c r="A296" i="9"/>
  <c r="Z295" i="9"/>
  <c r="V295" i="9"/>
  <c r="R295" i="9"/>
  <c r="L295" i="9"/>
  <c r="K295" i="9"/>
  <c r="J295" i="9"/>
  <c r="I295" i="9"/>
  <c r="H295" i="9"/>
  <c r="W295" i="9" s="1"/>
  <c r="G295" i="9"/>
  <c r="A295" i="9"/>
  <c r="I294" i="9"/>
  <c r="V294" i="9" s="1"/>
  <c r="H294" i="9"/>
  <c r="G294" i="9"/>
  <c r="A294" i="9"/>
  <c r="L293" i="9"/>
  <c r="J293" i="9"/>
  <c r="I293" i="9"/>
  <c r="K293" i="9" s="1"/>
  <c r="H293" i="9"/>
  <c r="Y293" i="9" s="1"/>
  <c r="G293" i="9"/>
  <c r="A293" i="9"/>
  <c r="O292" i="9"/>
  <c r="K292" i="9"/>
  <c r="I292" i="9"/>
  <c r="L292" i="9" s="1"/>
  <c r="S292" i="9" s="1"/>
  <c r="H292" i="9"/>
  <c r="G292" i="9"/>
  <c r="A292" i="9"/>
  <c r="Z291" i="9"/>
  <c r="V291" i="9"/>
  <c r="R291" i="9"/>
  <c r="L291" i="9"/>
  <c r="K291" i="9"/>
  <c r="J291" i="9"/>
  <c r="I291" i="9"/>
  <c r="H291" i="9"/>
  <c r="W291" i="9" s="1"/>
  <c r="G291" i="9"/>
  <c r="A291" i="9"/>
  <c r="I290" i="9"/>
  <c r="V290" i="9" s="1"/>
  <c r="H290" i="9"/>
  <c r="G290" i="9"/>
  <c r="A290" i="9"/>
  <c r="L289" i="9"/>
  <c r="J289" i="9"/>
  <c r="I289" i="9"/>
  <c r="K289" i="9" s="1"/>
  <c r="H289" i="9"/>
  <c r="G289" i="9"/>
  <c r="A289" i="9"/>
  <c r="O288" i="9"/>
  <c r="K288" i="9"/>
  <c r="I288" i="9"/>
  <c r="L288" i="9" s="1"/>
  <c r="S288" i="9" s="1"/>
  <c r="H288" i="9"/>
  <c r="G288" i="9"/>
  <c r="A288" i="9"/>
  <c r="Z287" i="9"/>
  <c r="V287" i="9"/>
  <c r="R287" i="9"/>
  <c r="L287" i="9"/>
  <c r="K287" i="9"/>
  <c r="J287" i="9"/>
  <c r="I287" i="9"/>
  <c r="H287" i="9"/>
  <c r="W287" i="9" s="1"/>
  <c r="G287" i="9"/>
  <c r="A287" i="9"/>
  <c r="I286" i="9"/>
  <c r="V286" i="9" s="1"/>
  <c r="H286" i="9"/>
  <c r="G286" i="9"/>
  <c r="A286" i="9"/>
  <c r="L285" i="9"/>
  <c r="J285" i="9"/>
  <c r="I285" i="9"/>
  <c r="K285" i="9" s="1"/>
  <c r="H285" i="9"/>
  <c r="Y285" i="9" s="1"/>
  <c r="G285" i="9"/>
  <c r="A285" i="9"/>
  <c r="W284" i="9"/>
  <c r="O284" i="9"/>
  <c r="K284" i="9"/>
  <c r="I284" i="9"/>
  <c r="L284" i="9" s="1"/>
  <c r="S284" i="9" s="1"/>
  <c r="H284" i="9"/>
  <c r="G284" i="9"/>
  <c r="A284" i="9"/>
  <c r="Z283" i="9"/>
  <c r="V283" i="9"/>
  <c r="S283" i="9"/>
  <c r="R283" i="9"/>
  <c r="O283" i="9"/>
  <c r="L283" i="9"/>
  <c r="K283" i="9"/>
  <c r="J283" i="9"/>
  <c r="W283" i="9" s="1"/>
  <c r="I283" i="9"/>
  <c r="H283" i="9"/>
  <c r="Y283" i="9" s="1"/>
  <c r="G283" i="9"/>
  <c r="A283" i="9"/>
  <c r="I282" i="9"/>
  <c r="V282" i="9" s="1"/>
  <c r="H282" i="9"/>
  <c r="G282" i="9"/>
  <c r="A282" i="9"/>
  <c r="L281" i="9"/>
  <c r="I281" i="9"/>
  <c r="K281" i="9" s="1"/>
  <c r="H281" i="9"/>
  <c r="Y281" i="9" s="1"/>
  <c r="G281" i="9"/>
  <c r="A281" i="9"/>
  <c r="S280" i="9"/>
  <c r="O280" i="9"/>
  <c r="L280" i="9"/>
  <c r="K280" i="9"/>
  <c r="I280" i="9"/>
  <c r="J280" i="9" s="1"/>
  <c r="W280" i="9" s="1"/>
  <c r="H280" i="9"/>
  <c r="X280" i="9" s="1"/>
  <c r="G280" i="9"/>
  <c r="A280" i="9"/>
  <c r="Z279" i="9"/>
  <c r="W279" i="9"/>
  <c r="V279" i="9"/>
  <c r="S279" i="9"/>
  <c r="R279" i="9"/>
  <c r="O279" i="9"/>
  <c r="L279" i="9"/>
  <c r="K279" i="9"/>
  <c r="J279" i="9"/>
  <c r="I279" i="9"/>
  <c r="H279" i="9"/>
  <c r="Y279" i="9" s="1"/>
  <c r="G279" i="9"/>
  <c r="A279" i="9"/>
  <c r="I278" i="9"/>
  <c r="V278" i="9" s="1"/>
  <c r="H278" i="9"/>
  <c r="G278" i="9"/>
  <c r="A278" i="9"/>
  <c r="L277" i="9"/>
  <c r="I277" i="9"/>
  <c r="K277" i="9" s="1"/>
  <c r="H277" i="9"/>
  <c r="G277" i="9"/>
  <c r="A277" i="9"/>
  <c r="W276" i="9"/>
  <c r="S276" i="9"/>
  <c r="O276" i="9"/>
  <c r="L276" i="9"/>
  <c r="K276" i="9"/>
  <c r="I276" i="9"/>
  <c r="J276" i="9" s="1"/>
  <c r="H276" i="9"/>
  <c r="X276" i="9" s="1"/>
  <c r="G276" i="9"/>
  <c r="A276" i="9"/>
  <c r="Z275" i="9"/>
  <c r="V275" i="9"/>
  <c r="S275" i="9"/>
  <c r="R275" i="9"/>
  <c r="O275" i="9"/>
  <c r="L275" i="9"/>
  <c r="K275" i="9"/>
  <c r="J275" i="9"/>
  <c r="W275" i="9" s="1"/>
  <c r="I275" i="9"/>
  <c r="H275" i="9"/>
  <c r="Y275" i="9" s="1"/>
  <c r="G275" i="9"/>
  <c r="A275" i="9"/>
  <c r="I274" i="9"/>
  <c r="V274" i="9" s="1"/>
  <c r="H274" i="9"/>
  <c r="G274" i="9"/>
  <c r="A274" i="9"/>
  <c r="L273" i="9"/>
  <c r="I273" i="9"/>
  <c r="K273" i="9" s="1"/>
  <c r="H273" i="9"/>
  <c r="Y273" i="9" s="1"/>
  <c r="G273" i="9"/>
  <c r="A273" i="9"/>
  <c r="S272" i="9"/>
  <c r="O272" i="9"/>
  <c r="L272" i="9"/>
  <c r="K272" i="9"/>
  <c r="I272" i="9"/>
  <c r="J272" i="9" s="1"/>
  <c r="W272" i="9" s="1"/>
  <c r="H272" i="9"/>
  <c r="X272" i="9" s="1"/>
  <c r="G272" i="9"/>
  <c r="A272" i="9"/>
  <c r="Z271" i="9"/>
  <c r="V271" i="9"/>
  <c r="S271" i="9"/>
  <c r="R271" i="9"/>
  <c r="O271" i="9"/>
  <c r="L271" i="9"/>
  <c r="K271" i="9"/>
  <c r="J271" i="9"/>
  <c r="W271" i="9" s="1"/>
  <c r="I271" i="9"/>
  <c r="H271" i="9"/>
  <c r="Y271" i="9" s="1"/>
  <c r="G271" i="9"/>
  <c r="A271" i="9"/>
  <c r="I270" i="9"/>
  <c r="V270" i="9" s="1"/>
  <c r="H270" i="9"/>
  <c r="G270" i="9"/>
  <c r="A270" i="9"/>
  <c r="L269" i="9"/>
  <c r="I269" i="9"/>
  <c r="K269" i="9" s="1"/>
  <c r="H269" i="9"/>
  <c r="G269" i="9"/>
  <c r="A269" i="9"/>
  <c r="S268" i="9"/>
  <c r="O268" i="9"/>
  <c r="L268" i="9"/>
  <c r="K268" i="9"/>
  <c r="I268" i="9"/>
  <c r="J268" i="9" s="1"/>
  <c r="W268" i="9" s="1"/>
  <c r="H268" i="9"/>
  <c r="G268" i="9"/>
  <c r="A268" i="9"/>
  <c r="Z267" i="9"/>
  <c r="V267" i="9"/>
  <c r="S267" i="9"/>
  <c r="R267" i="9"/>
  <c r="O267" i="9"/>
  <c r="L267" i="9"/>
  <c r="K267" i="9"/>
  <c r="J267" i="9"/>
  <c r="W267" i="9" s="1"/>
  <c r="I267" i="9"/>
  <c r="H267" i="9"/>
  <c r="Y267" i="9" s="1"/>
  <c r="G267" i="9"/>
  <c r="A267" i="9"/>
  <c r="I266" i="9"/>
  <c r="V266" i="9" s="1"/>
  <c r="H266" i="9"/>
  <c r="G266" i="9"/>
  <c r="A266" i="9"/>
  <c r="L265" i="9"/>
  <c r="I265" i="9"/>
  <c r="K265" i="9" s="1"/>
  <c r="H265" i="9"/>
  <c r="G265" i="9"/>
  <c r="A265" i="9"/>
  <c r="W264" i="9"/>
  <c r="S264" i="9"/>
  <c r="O264" i="9"/>
  <c r="L264" i="9"/>
  <c r="K264" i="9"/>
  <c r="I264" i="9"/>
  <c r="J264" i="9" s="1"/>
  <c r="H264" i="9"/>
  <c r="X264" i="9" s="1"/>
  <c r="G264" i="9"/>
  <c r="A264" i="9"/>
  <c r="Z263" i="9"/>
  <c r="V263" i="9"/>
  <c r="S263" i="9"/>
  <c r="R263" i="9"/>
  <c r="O263" i="9"/>
  <c r="L263" i="9"/>
  <c r="K263" i="9"/>
  <c r="J263" i="9"/>
  <c r="W263" i="9" s="1"/>
  <c r="I263" i="9"/>
  <c r="H263" i="9"/>
  <c r="Y263" i="9" s="1"/>
  <c r="G263" i="9"/>
  <c r="A263" i="9"/>
  <c r="I262" i="9"/>
  <c r="V262" i="9" s="1"/>
  <c r="H262" i="9"/>
  <c r="G262" i="9"/>
  <c r="A262" i="9"/>
  <c r="L261" i="9"/>
  <c r="I261" i="9"/>
  <c r="K261" i="9" s="1"/>
  <c r="H261" i="9"/>
  <c r="Y261" i="9" s="1"/>
  <c r="G261" i="9"/>
  <c r="A261" i="9"/>
  <c r="S260" i="9"/>
  <c r="O260" i="9"/>
  <c r="L260" i="9"/>
  <c r="K260" i="9"/>
  <c r="I260" i="9"/>
  <c r="J260" i="9" s="1"/>
  <c r="W260" i="9" s="1"/>
  <c r="H260" i="9"/>
  <c r="X260" i="9" s="1"/>
  <c r="G260" i="9"/>
  <c r="A260" i="9"/>
  <c r="Z259" i="9"/>
  <c r="W259" i="9"/>
  <c r="V259" i="9"/>
  <c r="S259" i="9"/>
  <c r="R259" i="9"/>
  <c r="O259" i="9"/>
  <c r="L259" i="9"/>
  <c r="K259" i="9"/>
  <c r="J259" i="9"/>
  <c r="I259" i="9"/>
  <c r="H259" i="9"/>
  <c r="Y259" i="9" s="1"/>
  <c r="G259" i="9"/>
  <c r="A259" i="9"/>
  <c r="I258" i="9"/>
  <c r="V258" i="9" s="1"/>
  <c r="H258" i="9"/>
  <c r="G258" i="9"/>
  <c r="A258" i="9"/>
  <c r="L257" i="9"/>
  <c r="I257" i="9"/>
  <c r="K257" i="9" s="1"/>
  <c r="H257" i="9"/>
  <c r="G257" i="9"/>
  <c r="A257" i="9"/>
  <c r="S256" i="9"/>
  <c r="O256" i="9"/>
  <c r="L256" i="9"/>
  <c r="K256" i="9"/>
  <c r="I256" i="9"/>
  <c r="J256" i="9" s="1"/>
  <c r="W256" i="9" s="1"/>
  <c r="H256" i="9"/>
  <c r="G256" i="9"/>
  <c r="A256" i="9"/>
  <c r="Z255" i="9"/>
  <c r="V255" i="9"/>
  <c r="S255" i="9"/>
  <c r="R255" i="9"/>
  <c r="O255" i="9"/>
  <c r="L255" i="9"/>
  <c r="K255" i="9"/>
  <c r="J255" i="9"/>
  <c r="W255" i="9" s="1"/>
  <c r="I255" i="9"/>
  <c r="H255" i="9"/>
  <c r="Y255" i="9" s="1"/>
  <c r="G255" i="9"/>
  <c r="A255" i="9"/>
  <c r="I254" i="9"/>
  <c r="V254" i="9" s="1"/>
  <c r="H254" i="9"/>
  <c r="G254" i="9"/>
  <c r="A254" i="9"/>
  <c r="L253" i="9"/>
  <c r="I253" i="9"/>
  <c r="K253" i="9" s="1"/>
  <c r="H253" i="9"/>
  <c r="Y253" i="9" s="1"/>
  <c r="G253" i="9"/>
  <c r="A253" i="9"/>
  <c r="S252" i="9"/>
  <c r="O252" i="9"/>
  <c r="L252" i="9"/>
  <c r="K252" i="9"/>
  <c r="I252" i="9"/>
  <c r="J252" i="9" s="1"/>
  <c r="W252" i="9" s="1"/>
  <c r="H252" i="9"/>
  <c r="X252" i="9" s="1"/>
  <c r="G252" i="9"/>
  <c r="A252" i="9"/>
  <c r="Z251" i="9"/>
  <c r="V251" i="9"/>
  <c r="S251" i="9"/>
  <c r="R251" i="9"/>
  <c r="O251" i="9"/>
  <c r="L251" i="9"/>
  <c r="K251" i="9"/>
  <c r="J251" i="9"/>
  <c r="W251" i="9" s="1"/>
  <c r="I251" i="9"/>
  <c r="H251" i="9"/>
  <c r="Y251" i="9" s="1"/>
  <c r="G251" i="9"/>
  <c r="A251" i="9"/>
  <c r="I250" i="9"/>
  <c r="V250" i="9" s="1"/>
  <c r="H250" i="9"/>
  <c r="G250" i="9"/>
  <c r="A250" i="9"/>
  <c r="L249" i="9"/>
  <c r="I249" i="9"/>
  <c r="K249" i="9" s="1"/>
  <c r="H249" i="9"/>
  <c r="Y249" i="9" s="1"/>
  <c r="G249" i="9"/>
  <c r="A249" i="9"/>
  <c r="W248" i="9"/>
  <c r="S248" i="9"/>
  <c r="O248" i="9"/>
  <c r="L248" i="9"/>
  <c r="K248" i="9"/>
  <c r="I248" i="9"/>
  <c r="J248" i="9" s="1"/>
  <c r="H248" i="9"/>
  <c r="G248" i="9"/>
  <c r="A248" i="9"/>
  <c r="Z247" i="9"/>
  <c r="V247" i="9"/>
  <c r="S247" i="9"/>
  <c r="R247" i="9"/>
  <c r="O247" i="9"/>
  <c r="L247" i="9"/>
  <c r="K247" i="9"/>
  <c r="J247" i="9"/>
  <c r="W247" i="9" s="1"/>
  <c r="I247" i="9"/>
  <c r="H247" i="9"/>
  <c r="Y247" i="9" s="1"/>
  <c r="G247" i="9"/>
  <c r="A247" i="9"/>
  <c r="I246" i="9"/>
  <c r="V246" i="9" s="1"/>
  <c r="H246" i="9"/>
  <c r="G246" i="9"/>
  <c r="A246" i="9"/>
  <c r="L245" i="9"/>
  <c r="I245" i="9"/>
  <c r="K245" i="9" s="1"/>
  <c r="H245" i="9"/>
  <c r="G245" i="9"/>
  <c r="A245" i="9"/>
  <c r="S244" i="9"/>
  <c r="O244" i="9"/>
  <c r="L244" i="9"/>
  <c r="K244" i="9"/>
  <c r="I244" i="9"/>
  <c r="J244" i="9" s="1"/>
  <c r="W244" i="9" s="1"/>
  <c r="H244" i="9"/>
  <c r="G244" i="9"/>
  <c r="A244" i="9"/>
  <c r="Z243" i="9"/>
  <c r="W243" i="9"/>
  <c r="V243" i="9"/>
  <c r="S243" i="9"/>
  <c r="R243" i="9"/>
  <c r="O243" i="9"/>
  <c r="L243" i="9"/>
  <c r="K243" i="9"/>
  <c r="J243" i="9"/>
  <c r="I243" i="9"/>
  <c r="H243" i="9"/>
  <c r="Y243" i="9" s="1"/>
  <c r="G243" i="9"/>
  <c r="A243" i="9"/>
  <c r="I242" i="9"/>
  <c r="H242" i="9"/>
  <c r="G242" i="9"/>
  <c r="A242" i="9"/>
  <c r="L241" i="9"/>
  <c r="I241" i="9"/>
  <c r="K241" i="9" s="1"/>
  <c r="H241" i="9"/>
  <c r="G241" i="9"/>
  <c r="A241" i="9"/>
  <c r="W240" i="9"/>
  <c r="S240" i="9"/>
  <c r="O240" i="9"/>
  <c r="L240" i="9"/>
  <c r="K240" i="9"/>
  <c r="I240" i="9"/>
  <c r="J240" i="9" s="1"/>
  <c r="H240" i="9"/>
  <c r="G240" i="9"/>
  <c r="A240" i="9"/>
  <c r="Z239" i="9"/>
  <c r="W239" i="9"/>
  <c r="V239" i="9"/>
  <c r="S239" i="9"/>
  <c r="R239" i="9"/>
  <c r="O239" i="9"/>
  <c r="L239" i="9"/>
  <c r="K239" i="9"/>
  <c r="J239" i="9"/>
  <c r="I239" i="9"/>
  <c r="H239" i="9"/>
  <c r="Y239" i="9" s="1"/>
  <c r="G239" i="9"/>
  <c r="A239" i="9"/>
  <c r="I238" i="9"/>
  <c r="H238" i="9"/>
  <c r="G238" i="9"/>
  <c r="A238" i="9"/>
  <c r="L237" i="9"/>
  <c r="I237" i="9"/>
  <c r="K237" i="9" s="1"/>
  <c r="H237" i="9"/>
  <c r="G237" i="9"/>
  <c r="A237" i="9"/>
  <c r="W236" i="9"/>
  <c r="S236" i="9"/>
  <c r="O236" i="9"/>
  <c r="L236" i="9"/>
  <c r="K236" i="9"/>
  <c r="I236" i="9"/>
  <c r="J236" i="9" s="1"/>
  <c r="H236" i="9"/>
  <c r="X236" i="9" s="1"/>
  <c r="G236" i="9"/>
  <c r="A236" i="9"/>
  <c r="Z235" i="9"/>
  <c r="W235" i="9"/>
  <c r="V235" i="9"/>
  <c r="S235" i="9"/>
  <c r="O235" i="9"/>
  <c r="L235" i="9"/>
  <c r="K235" i="9"/>
  <c r="R235" i="9" s="1"/>
  <c r="J235" i="9"/>
  <c r="I235" i="9"/>
  <c r="H235" i="9"/>
  <c r="G235" i="9"/>
  <c r="A235" i="9"/>
  <c r="M234" i="9"/>
  <c r="N234" i="9" s="1"/>
  <c r="I234" i="9"/>
  <c r="H234" i="9"/>
  <c r="G234" i="9"/>
  <c r="A234" i="9"/>
  <c r="I233" i="9"/>
  <c r="K233" i="9" s="1"/>
  <c r="Y233" i="9" s="1"/>
  <c r="H233" i="9"/>
  <c r="G233" i="9"/>
  <c r="A233" i="9"/>
  <c r="L232" i="9"/>
  <c r="I232" i="9"/>
  <c r="K232" i="9" s="1"/>
  <c r="H232" i="9"/>
  <c r="G232" i="9"/>
  <c r="A232" i="9"/>
  <c r="W231" i="9"/>
  <c r="S231" i="9"/>
  <c r="O231" i="9"/>
  <c r="L231" i="9"/>
  <c r="K231" i="9"/>
  <c r="J231" i="9"/>
  <c r="I231" i="9"/>
  <c r="H231" i="9"/>
  <c r="Z231" i="9" s="1"/>
  <c r="G231" i="9"/>
  <c r="A231" i="9"/>
  <c r="V230" i="9"/>
  <c r="R230" i="9"/>
  <c r="O230" i="9"/>
  <c r="K230" i="9"/>
  <c r="J230" i="9"/>
  <c r="W230" i="9" s="1"/>
  <c r="I230" i="9"/>
  <c r="L230" i="9" s="1"/>
  <c r="H230" i="9"/>
  <c r="Y230" i="9" s="1"/>
  <c r="G230" i="9"/>
  <c r="A230" i="9"/>
  <c r="I229" i="9"/>
  <c r="M229" i="9" s="1"/>
  <c r="N229" i="9" s="1"/>
  <c r="H229" i="9"/>
  <c r="G229" i="9"/>
  <c r="A229" i="9"/>
  <c r="L228" i="9"/>
  <c r="I228" i="9"/>
  <c r="K228" i="9" s="1"/>
  <c r="H228" i="9"/>
  <c r="G228" i="9"/>
  <c r="A228" i="9"/>
  <c r="L227" i="9"/>
  <c r="K227" i="9"/>
  <c r="J227" i="9"/>
  <c r="I227" i="9"/>
  <c r="H227" i="9"/>
  <c r="W227" i="9" s="1"/>
  <c r="G227" i="9"/>
  <c r="A227" i="9"/>
  <c r="V226" i="9"/>
  <c r="R226" i="9"/>
  <c r="O226" i="9"/>
  <c r="K226" i="9"/>
  <c r="J226" i="9"/>
  <c r="W226" i="9" s="1"/>
  <c r="I226" i="9"/>
  <c r="L226" i="9" s="1"/>
  <c r="H226" i="9"/>
  <c r="Y226" i="9" s="1"/>
  <c r="G226" i="9"/>
  <c r="A226" i="9"/>
  <c r="I225" i="9"/>
  <c r="M225" i="9" s="1"/>
  <c r="N225" i="9" s="1"/>
  <c r="H225" i="9"/>
  <c r="G225" i="9"/>
  <c r="A225" i="9"/>
  <c r="L224" i="9"/>
  <c r="I224" i="9"/>
  <c r="K224" i="9" s="1"/>
  <c r="H224" i="9"/>
  <c r="G224" i="9"/>
  <c r="A224" i="9"/>
  <c r="W223" i="9"/>
  <c r="S223" i="9"/>
  <c r="O223" i="9"/>
  <c r="L223" i="9"/>
  <c r="K223" i="9"/>
  <c r="J223" i="9"/>
  <c r="I223" i="9"/>
  <c r="H223" i="9"/>
  <c r="Z223" i="9" s="1"/>
  <c r="G223" i="9"/>
  <c r="A223" i="9"/>
  <c r="V222" i="9"/>
  <c r="R222" i="9"/>
  <c r="O222" i="9"/>
  <c r="K222" i="9"/>
  <c r="J222" i="9"/>
  <c r="W222" i="9" s="1"/>
  <c r="I222" i="9"/>
  <c r="L222" i="9" s="1"/>
  <c r="H222" i="9"/>
  <c r="Y222" i="9" s="1"/>
  <c r="G222" i="9"/>
  <c r="A222" i="9"/>
  <c r="I221" i="9"/>
  <c r="M221" i="9" s="1"/>
  <c r="N221" i="9" s="1"/>
  <c r="H221" i="9"/>
  <c r="G221" i="9"/>
  <c r="A221" i="9"/>
  <c r="L220" i="9"/>
  <c r="I220" i="9"/>
  <c r="K220" i="9" s="1"/>
  <c r="H220" i="9"/>
  <c r="G220" i="9"/>
  <c r="A220" i="9"/>
  <c r="Z219" i="9"/>
  <c r="W219" i="9"/>
  <c r="V219" i="9"/>
  <c r="S219" i="9"/>
  <c r="O219" i="9"/>
  <c r="L219" i="9"/>
  <c r="K219" i="9"/>
  <c r="R219" i="9" s="1"/>
  <c r="J219" i="9"/>
  <c r="I219" i="9"/>
  <c r="H219" i="9"/>
  <c r="Y219" i="9" s="1"/>
  <c r="G219" i="9"/>
  <c r="A219" i="9"/>
  <c r="V218" i="9"/>
  <c r="J218" i="9"/>
  <c r="I218" i="9"/>
  <c r="L218" i="9" s="1"/>
  <c r="Z218" i="9" s="1"/>
  <c r="H218" i="9"/>
  <c r="G218" i="9"/>
  <c r="A218" i="9"/>
  <c r="I217" i="9"/>
  <c r="M217" i="9" s="1"/>
  <c r="N217" i="9" s="1"/>
  <c r="H217" i="9"/>
  <c r="G217" i="9"/>
  <c r="A217" i="9"/>
  <c r="L216" i="9"/>
  <c r="K216" i="9"/>
  <c r="J216" i="9"/>
  <c r="I216" i="9"/>
  <c r="H216" i="9"/>
  <c r="X216" i="9" s="1"/>
  <c r="G216" i="9"/>
  <c r="A216" i="9"/>
  <c r="W215" i="9"/>
  <c r="V215" i="9"/>
  <c r="O215" i="9"/>
  <c r="K215" i="9"/>
  <c r="J215" i="9"/>
  <c r="I215" i="9"/>
  <c r="L215" i="9" s="1"/>
  <c r="H215" i="9"/>
  <c r="G215" i="9"/>
  <c r="A215" i="9"/>
  <c r="V214" i="9"/>
  <c r="J214" i="9"/>
  <c r="Q214" i="9" s="1"/>
  <c r="I214" i="9"/>
  <c r="M214" i="9" s="1"/>
  <c r="N214" i="9" s="1"/>
  <c r="H214" i="9"/>
  <c r="X214" i="9" s="1"/>
  <c r="G214" i="9"/>
  <c r="A214" i="9"/>
  <c r="I213" i="9"/>
  <c r="M213" i="9" s="1"/>
  <c r="N213" i="9" s="1"/>
  <c r="H213" i="9"/>
  <c r="G213" i="9"/>
  <c r="A213" i="9"/>
  <c r="L212" i="9"/>
  <c r="K212" i="9"/>
  <c r="J212" i="9"/>
  <c r="I212" i="9"/>
  <c r="H212" i="9"/>
  <c r="X212" i="9" s="1"/>
  <c r="G212" i="9"/>
  <c r="A212" i="9"/>
  <c r="W211" i="9"/>
  <c r="V211" i="9"/>
  <c r="O211" i="9"/>
  <c r="K211" i="9"/>
  <c r="R211" i="9" s="1"/>
  <c r="J211" i="9"/>
  <c r="Q211" i="9" s="1"/>
  <c r="I211" i="9"/>
  <c r="M211" i="9" s="1"/>
  <c r="N211" i="9" s="1"/>
  <c r="H211" i="9"/>
  <c r="X211" i="9" s="1"/>
  <c r="G211" i="9"/>
  <c r="A211" i="9"/>
  <c r="V210" i="9"/>
  <c r="J210" i="9"/>
  <c r="I210" i="9"/>
  <c r="M210" i="9" s="1"/>
  <c r="N210" i="9" s="1"/>
  <c r="H210" i="9"/>
  <c r="G210" i="9"/>
  <c r="A210" i="9"/>
  <c r="I209" i="9"/>
  <c r="L209" i="9" s="1"/>
  <c r="H209" i="9"/>
  <c r="G209" i="9"/>
  <c r="A209" i="9"/>
  <c r="L208" i="9"/>
  <c r="K208" i="9"/>
  <c r="J208" i="9"/>
  <c r="I208" i="9"/>
  <c r="H208" i="9"/>
  <c r="X208" i="9" s="1"/>
  <c r="G208" i="9"/>
  <c r="A208" i="9"/>
  <c r="V207" i="9"/>
  <c r="O207" i="9"/>
  <c r="K207" i="9"/>
  <c r="J207" i="9"/>
  <c r="W207" i="9" s="1"/>
  <c r="I207" i="9"/>
  <c r="L207" i="9" s="1"/>
  <c r="H207" i="9"/>
  <c r="Y207" i="9" s="1"/>
  <c r="G207" i="9"/>
  <c r="A207" i="9"/>
  <c r="V206" i="9"/>
  <c r="J206" i="9"/>
  <c r="I206" i="9"/>
  <c r="M206" i="9" s="1"/>
  <c r="N206" i="9" s="1"/>
  <c r="H206" i="9"/>
  <c r="G206" i="9"/>
  <c r="A206" i="9"/>
  <c r="I205" i="9"/>
  <c r="M205" i="9" s="1"/>
  <c r="N205" i="9" s="1"/>
  <c r="H205" i="9"/>
  <c r="G205" i="9"/>
  <c r="A205" i="9"/>
  <c r="L204" i="9"/>
  <c r="K204" i="9"/>
  <c r="J204" i="9"/>
  <c r="I204" i="9"/>
  <c r="H204" i="9"/>
  <c r="X204" i="9" s="1"/>
  <c r="G204" i="9"/>
  <c r="A204" i="9"/>
  <c r="W203" i="9"/>
  <c r="V203" i="9"/>
  <c r="O203" i="9"/>
  <c r="K203" i="9"/>
  <c r="R203" i="9" s="1"/>
  <c r="J203" i="9"/>
  <c r="I203" i="9"/>
  <c r="L203" i="9" s="1"/>
  <c r="H203" i="9"/>
  <c r="Y203" i="9" s="1"/>
  <c r="G203" i="9"/>
  <c r="A203" i="9"/>
  <c r="V202" i="9"/>
  <c r="J202" i="9"/>
  <c r="I202" i="9"/>
  <c r="M202" i="9" s="1"/>
  <c r="N202" i="9" s="1"/>
  <c r="H202" i="9"/>
  <c r="G202" i="9"/>
  <c r="A202" i="9"/>
  <c r="I201" i="9"/>
  <c r="M201" i="9" s="1"/>
  <c r="N201" i="9" s="1"/>
  <c r="H201" i="9"/>
  <c r="G201" i="9"/>
  <c r="A201" i="9"/>
  <c r="L200" i="9"/>
  <c r="K200" i="9"/>
  <c r="J200" i="9"/>
  <c r="I200" i="9"/>
  <c r="H200" i="9"/>
  <c r="X200" i="9" s="1"/>
  <c r="G200" i="9"/>
  <c r="A200" i="9"/>
  <c r="W199" i="9"/>
  <c r="V199" i="9"/>
  <c r="O199" i="9"/>
  <c r="K199" i="9"/>
  <c r="R199" i="9" s="1"/>
  <c r="J199" i="9"/>
  <c r="Q199" i="9" s="1"/>
  <c r="I199" i="9"/>
  <c r="M199" i="9" s="1"/>
  <c r="N199" i="9" s="1"/>
  <c r="H199" i="9"/>
  <c r="X199" i="9" s="1"/>
  <c r="G199" i="9"/>
  <c r="A199" i="9"/>
  <c r="V198" i="9"/>
  <c r="J198" i="9"/>
  <c r="I198" i="9"/>
  <c r="L198" i="9" s="1"/>
  <c r="Z198" i="9" s="1"/>
  <c r="H198" i="9"/>
  <c r="G198" i="9"/>
  <c r="A198" i="9"/>
  <c r="I197" i="9"/>
  <c r="M197" i="9" s="1"/>
  <c r="N197" i="9" s="1"/>
  <c r="H197" i="9"/>
  <c r="G197" i="9"/>
  <c r="A197" i="9"/>
  <c r="L196" i="9"/>
  <c r="K196" i="9"/>
  <c r="J196" i="9"/>
  <c r="I196" i="9"/>
  <c r="H196" i="9"/>
  <c r="X196" i="9" s="1"/>
  <c r="G196" i="9"/>
  <c r="A196" i="9"/>
  <c r="W195" i="9"/>
  <c r="V195" i="9"/>
  <c r="O195" i="9"/>
  <c r="K195" i="9"/>
  <c r="R195" i="9" s="1"/>
  <c r="J195" i="9"/>
  <c r="Q195" i="9" s="1"/>
  <c r="I195" i="9"/>
  <c r="M195" i="9" s="1"/>
  <c r="N195" i="9" s="1"/>
  <c r="H195" i="9"/>
  <c r="X195" i="9" s="1"/>
  <c r="G195" i="9"/>
  <c r="A195" i="9"/>
  <c r="V194" i="9"/>
  <c r="J194" i="9"/>
  <c r="I194" i="9"/>
  <c r="L194" i="9" s="1"/>
  <c r="Z194" i="9" s="1"/>
  <c r="H194" i="9"/>
  <c r="G194" i="9"/>
  <c r="A194" i="9"/>
  <c r="I193" i="9"/>
  <c r="M193" i="9" s="1"/>
  <c r="N193" i="9" s="1"/>
  <c r="H193" i="9"/>
  <c r="G193" i="9"/>
  <c r="A193" i="9"/>
  <c r="L192" i="9"/>
  <c r="K192" i="9"/>
  <c r="J192" i="9"/>
  <c r="I192" i="9"/>
  <c r="H192" i="9"/>
  <c r="X192" i="9" s="1"/>
  <c r="G192" i="9"/>
  <c r="A192" i="9"/>
  <c r="W191" i="9"/>
  <c r="V191" i="9"/>
  <c r="O191" i="9"/>
  <c r="K191" i="9"/>
  <c r="R191" i="9" s="1"/>
  <c r="J191" i="9"/>
  <c r="I191" i="9"/>
  <c r="L191" i="9" s="1"/>
  <c r="H191" i="9"/>
  <c r="Y191" i="9" s="1"/>
  <c r="G191" i="9"/>
  <c r="A191" i="9"/>
  <c r="V190" i="9"/>
  <c r="J190" i="9"/>
  <c r="I190" i="9"/>
  <c r="L190" i="9" s="1"/>
  <c r="Z190" i="9" s="1"/>
  <c r="H190" i="9"/>
  <c r="G190" i="9"/>
  <c r="A190" i="9"/>
  <c r="I189" i="9"/>
  <c r="M189" i="9" s="1"/>
  <c r="N189" i="9" s="1"/>
  <c r="H189" i="9"/>
  <c r="G189" i="9"/>
  <c r="A189" i="9"/>
  <c r="L188" i="9"/>
  <c r="K188" i="9"/>
  <c r="J188" i="9"/>
  <c r="I188" i="9"/>
  <c r="H188" i="9"/>
  <c r="X188" i="9" s="1"/>
  <c r="G188" i="9"/>
  <c r="A188" i="9"/>
  <c r="W187" i="9"/>
  <c r="V187" i="9"/>
  <c r="O187" i="9"/>
  <c r="K187" i="9"/>
  <c r="R187" i="9" s="1"/>
  <c r="J187" i="9"/>
  <c r="Q187" i="9" s="1"/>
  <c r="I187" i="9"/>
  <c r="M187" i="9" s="1"/>
  <c r="N187" i="9" s="1"/>
  <c r="H187" i="9"/>
  <c r="X187" i="9" s="1"/>
  <c r="G187" i="9"/>
  <c r="A187" i="9"/>
  <c r="V186" i="9"/>
  <c r="J186" i="9"/>
  <c r="I186" i="9"/>
  <c r="L186" i="9" s="1"/>
  <c r="Z186" i="9" s="1"/>
  <c r="H186" i="9"/>
  <c r="G186" i="9"/>
  <c r="A186" i="9"/>
  <c r="I185" i="9"/>
  <c r="M185" i="9" s="1"/>
  <c r="N185" i="9" s="1"/>
  <c r="H185" i="9"/>
  <c r="G185" i="9"/>
  <c r="A185" i="9"/>
  <c r="L184" i="9"/>
  <c r="K184" i="9"/>
  <c r="J184" i="9"/>
  <c r="I184" i="9"/>
  <c r="H184" i="9"/>
  <c r="X184" i="9" s="1"/>
  <c r="G184" i="9"/>
  <c r="A184" i="9"/>
  <c r="W183" i="9"/>
  <c r="O183" i="9"/>
  <c r="K183" i="9"/>
  <c r="J183" i="9"/>
  <c r="I183" i="9"/>
  <c r="L183" i="9" s="1"/>
  <c r="S183" i="9" s="1"/>
  <c r="H183" i="9"/>
  <c r="Z183" i="9" s="1"/>
  <c r="G183" i="9"/>
  <c r="A183" i="9"/>
  <c r="V182" i="9"/>
  <c r="R182" i="9"/>
  <c r="K182" i="9"/>
  <c r="J182" i="9"/>
  <c r="I182" i="9"/>
  <c r="L182" i="9" s="1"/>
  <c r="Z182" i="9" s="1"/>
  <c r="H182" i="9"/>
  <c r="Y182" i="9" s="1"/>
  <c r="G182" i="9"/>
  <c r="A182" i="9"/>
  <c r="I181" i="9"/>
  <c r="M181" i="9" s="1"/>
  <c r="N181" i="9" s="1"/>
  <c r="H181" i="9"/>
  <c r="G181" i="9"/>
  <c r="A181" i="9"/>
  <c r="L180" i="9"/>
  <c r="K180" i="9"/>
  <c r="J180" i="9"/>
  <c r="I180" i="9"/>
  <c r="H180" i="9"/>
  <c r="X180" i="9" s="1"/>
  <c r="G180" i="9"/>
  <c r="A180" i="9"/>
  <c r="W179" i="9"/>
  <c r="O179" i="9"/>
  <c r="K179" i="9"/>
  <c r="J179" i="9"/>
  <c r="I179" i="9"/>
  <c r="L179" i="9" s="1"/>
  <c r="S179" i="9" s="1"/>
  <c r="H179" i="9"/>
  <c r="G179" i="9"/>
  <c r="A179" i="9"/>
  <c r="V178" i="9"/>
  <c r="R178" i="9"/>
  <c r="K178" i="9"/>
  <c r="J178" i="9"/>
  <c r="I178" i="9"/>
  <c r="L178" i="9" s="1"/>
  <c r="Z178" i="9" s="1"/>
  <c r="H178" i="9"/>
  <c r="Y178" i="9" s="1"/>
  <c r="G178" i="9"/>
  <c r="A178" i="9"/>
  <c r="I177" i="9"/>
  <c r="M177" i="9" s="1"/>
  <c r="N177" i="9" s="1"/>
  <c r="H177" i="9"/>
  <c r="G177" i="9"/>
  <c r="A177" i="9"/>
  <c r="L176" i="9"/>
  <c r="J176" i="9"/>
  <c r="I176" i="9"/>
  <c r="K176" i="9" s="1"/>
  <c r="H176" i="9"/>
  <c r="X176" i="9" s="1"/>
  <c r="G176" i="9"/>
  <c r="A176" i="9"/>
  <c r="W175" i="9"/>
  <c r="V175" i="9"/>
  <c r="O175" i="9"/>
  <c r="K175" i="9"/>
  <c r="R175" i="9" s="1"/>
  <c r="J175" i="9"/>
  <c r="I175" i="9"/>
  <c r="L175" i="9" s="1"/>
  <c r="H175" i="9"/>
  <c r="Y175" i="9" s="1"/>
  <c r="G175" i="9"/>
  <c r="A175" i="9"/>
  <c r="V174" i="9"/>
  <c r="J174" i="9"/>
  <c r="I174" i="9"/>
  <c r="L174" i="9" s="1"/>
  <c r="Z174" i="9" s="1"/>
  <c r="H174" i="9"/>
  <c r="G174" i="9"/>
  <c r="A174" i="9"/>
  <c r="I173" i="9"/>
  <c r="M173" i="9" s="1"/>
  <c r="N173" i="9" s="1"/>
  <c r="H173" i="9"/>
  <c r="G173" i="9"/>
  <c r="A173" i="9"/>
  <c r="L172" i="9"/>
  <c r="K172" i="9"/>
  <c r="J172" i="9"/>
  <c r="I172" i="9"/>
  <c r="H172" i="9"/>
  <c r="X172" i="9" s="1"/>
  <c r="G172" i="9"/>
  <c r="A172" i="9"/>
  <c r="W171" i="9"/>
  <c r="V171" i="9"/>
  <c r="O171" i="9"/>
  <c r="K171" i="9"/>
  <c r="R171" i="9" s="1"/>
  <c r="J171" i="9"/>
  <c r="I171" i="9"/>
  <c r="L171" i="9" s="1"/>
  <c r="H171" i="9"/>
  <c r="Y171" i="9" s="1"/>
  <c r="G171" i="9"/>
  <c r="A171" i="9"/>
  <c r="V170" i="9"/>
  <c r="J170" i="9"/>
  <c r="I170" i="9"/>
  <c r="L170" i="9" s="1"/>
  <c r="Z170" i="9" s="1"/>
  <c r="H170" i="9"/>
  <c r="G170" i="9"/>
  <c r="A170" i="9"/>
  <c r="I169" i="9"/>
  <c r="M169" i="9" s="1"/>
  <c r="N169" i="9" s="1"/>
  <c r="H169" i="9"/>
  <c r="G169" i="9"/>
  <c r="A169" i="9"/>
  <c r="L168" i="9"/>
  <c r="K168" i="9"/>
  <c r="J168" i="9"/>
  <c r="I168" i="9"/>
  <c r="H168" i="9"/>
  <c r="X168" i="9" s="1"/>
  <c r="G168" i="9"/>
  <c r="A168" i="9"/>
  <c r="O167" i="9"/>
  <c r="K167" i="9"/>
  <c r="I167" i="9"/>
  <c r="J167" i="9" s="1"/>
  <c r="W167" i="9" s="1"/>
  <c r="H167" i="9"/>
  <c r="G167" i="9"/>
  <c r="A167" i="9"/>
  <c r="Z166" i="9"/>
  <c r="V166" i="9"/>
  <c r="R166" i="9"/>
  <c r="L166" i="9"/>
  <c r="K166" i="9"/>
  <c r="J166" i="9"/>
  <c r="I166" i="9"/>
  <c r="H166" i="9"/>
  <c r="Y166" i="9" s="1"/>
  <c r="G166" i="9"/>
  <c r="A166" i="9"/>
  <c r="I165" i="9"/>
  <c r="M165" i="9" s="1"/>
  <c r="N165" i="9" s="1"/>
  <c r="H165" i="9"/>
  <c r="G165" i="9"/>
  <c r="A165" i="9"/>
  <c r="L164" i="9"/>
  <c r="J164" i="9"/>
  <c r="I164" i="9"/>
  <c r="K164" i="9" s="1"/>
  <c r="H164" i="9"/>
  <c r="X164" i="9" s="1"/>
  <c r="G164" i="9"/>
  <c r="A164" i="9"/>
  <c r="O163" i="9"/>
  <c r="K163" i="9"/>
  <c r="I163" i="9"/>
  <c r="J163" i="9" s="1"/>
  <c r="W163" i="9" s="1"/>
  <c r="H163" i="9"/>
  <c r="G163" i="9"/>
  <c r="A163" i="9"/>
  <c r="Z162" i="9"/>
  <c r="V162" i="9"/>
  <c r="R162" i="9"/>
  <c r="L162" i="9"/>
  <c r="K162" i="9"/>
  <c r="J162" i="9"/>
  <c r="I162" i="9"/>
  <c r="H162" i="9"/>
  <c r="Y162" i="9" s="1"/>
  <c r="G162" i="9"/>
  <c r="A162" i="9"/>
  <c r="I161" i="9"/>
  <c r="M161" i="9" s="1"/>
  <c r="N161" i="9" s="1"/>
  <c r="H161" i="9"/>
  <c r="G161" i="9"/>
  <c r="A161" i="9"/>
  <c r="L160" i="9"/>
  <c r="J160" i="9"/>
  <c r="I160" i="9"/>
  <c r="K160" i="9" s="1"/>
  <c r="H160" i="9"/>
  <c r="X160" i="9" s="1"/>
  <c r="G160" i="9"/>
  <c r="A160" i="9"/>
  <c r="W159" i="9"/>
  <c r="V159" i="9"/>
  <c r="O159" i="9"/>
  <c r="K159" i="9"/>
  <c r="R159" i="9" s="1"/>
  <c r="J159" i="9"/>
  <c r="I159" i="9"/>
  <c r="L159" i="9" s="1"/>
  <c r="H159" i="9"/>
  <c r="Y159" i="9" s="1"/>
  <c r="G159" i="9"/>
  <c r="A159" i="9"/>
  <c r="V158" i="9"/>
  <c r="J158" i="9"/>
  <c r="I158" i="9"/>
  <c r="L158" i="9" s="1"/>
  <c r="Z158" i="9" s="1"/>
  <c r="H158" i="9"/>
  <c r="G158" i="9"/>
  <c r="A158" i="9"/>
  <c r="I157" i="9"/>
  <c r="M157" i="9" s="1"/>
  <c r="N157" i="9" s="1"/>
  <c r="H157" i="9"/>
  <c r="G157" i="9"/>
  <c r="A157" i="9"/>
  <c r="L156" i="9"/>
  <c r="K156" i="9"/>
  <c r="J156" i="9"/>
  <c r="I156" i="9"/>
  <c r="H156" i="9"/>
  <c r="X156" i="9" s="1"/>
  <c r="G156" i="9"/>
  <c r="A156" i="9"/>
  <c r="W155" i="9"/>
  <c r="V155" i="9"/>
  <c r="O155" i="9"/>
  <c r="K155" i="9"/>
  <c r="R155" i="9" s="1"/>
  <c r="J155" i="9"/>
  <c r="I155" i="9"/>
  <c r="L155" i="9" s="1"/>
  <c r="H155" i="9"/>
  <c r="Y155" i="9" s="1"/>
  <c r="G155" i="9"/>
  <c r="A155" i="9"/>
  <c r="V154" i="9"/>
  <c r="J154" i="9"/>
  <c r="I154" i="9"/>
  <c r="M154" i="9" s="1"/>
  <c r="N154" i="9" s="1"/>
  <c r="H154" i="9"/>
  <c r="G154" i="9"/>
  <c r="A154" i="9"/>
  <c r="I153" i="9"/>
  <c r="M153" i="9" s="1"/>
  <c r="N153" i="9" s="1"/>
  <c r="H153" i="9"/>
  <c r="G153" i="9"/>
  <c r="A153" i="9"/>
  <c r="L152" i="9"/>
  <c r="K152" i="9"/>
  <c r="J152" i="9"/>
  <c r="I152" i="9"/>
  <c r="H152" i="9"/>
  <c r="X152" i="9" s="1"/>
  <c r="G152" i="9"/>
  <c r="A152" i="9"/>
  <c r="W151" i="9"/>
  <c r="V151" i="9"/>
  <c r="O151" i="9"/>
  <c r="K151" i="9"/>
  <c r="R151" i="9" s="1"/>
  <c r="J151" i="9"/>
  <c r="I151" i="9"/>
  <c r="L151" i="9" s="1"/>
  <c r="H151" i="9"/>
  <c r="Y151" i="9" s="1"/>
  <c r="G151" i="9"/>
  <c r="A151" i="9"/>
  <c r="V150" i="9"/>
  <c r="J150" i="9"/>
  <c r="Q150" i="9" s="1"/>
  <c r="I150" i="9"/>
  <c r="M150" i="9" s="1"/>
  <c r="N150" i="9" s="1"/>
  <c r="H150" i="9"/>
  <c r="X150" i="9" s="1"/>
  <c r="G150" i="9"/>
  <c r="A150" i="9"/>
  <c r="I149" i="9"/>
  <c r="M149" i="9" s="1"/>
  <c r="N149" i="9" s="1"/>
  <c r="H149" i="9"/>
  <c r="G149" i="9"/>
  <c r="A149" i="9"/>
  <c r="L148" i="9"/>
  <c r="K148" i="9"/>
  <c r="J148" i="9"/>
  <c r="I148" i="9"/>
  <c r="H148" i="9"/>
  <c r="X148" i="9" s="1"/>
  <c r="G148" i="9"/>
  <c r="A148" i="9"/>
  <c r="W147" i="9"/>
  <c r="O147" i="9"/>
  <c r="K147" i="9"/>
  <c r="J147" i="9"/>
  <c r="I147" i="9"/>
  <c r="L147" i="9" s="1"/>
  <c r="S147" i="9" s="1"/>
  <c r="H147" i="9"/>
  <c r="G147" i="9"/>
  <c r="A147" i="9"/>
  <c r="V146" i="9"/>
  <c r="R146" i="9"/>
  <c r="K146" i="9"/>
  <c r="J146" i="9"/>
  <c r="I146" i="9"/>
  <c r="L146" i="9" s="1"/>
  <c r="Z146" i="9" s="1"/>
  <c r="H146" i="9"/>
  <c r="Y146" i="9" s="1"/>
  <c r="G146" i="9"/>
  <c r="A146" i="9"/>
  <c r="I145" i="9"/>
  <c r="M145" i="9" s="1"/>
  <c r="N145" i="9" s="1"/>
  <c r="H145" i="9"/>
  <c r="G145" i="9"/>
  <c r="A145" i="9"/>
  <c r="L144" i="9"/>
  <c r="J144" i="9"/>
  <c r="I144" i="9"/>
  <c r="K144" i="9" s="1"/>
  <c r="H144" i="9"/>
  <c r="X144" i="9" s="1"/>
  <c r="G144" i="9"/>
  <c r="A144" i="9"/>
  <c r="O143" i="9"/>
  <c r="K143" i="9"/>
  <c r="Y143" i="9" s="1"/>
  <c r="I143" i="9"/>
  <c r="J143" i="9" s="1"/>
  <c r="H143" i="9"/>
  <c r="G143" i="9"/>
  <c r="A143" i="9"/>
  <c r="Z142" i="9"/>
  <c r="V142" i="9"/>
  <c r="R142" i="9"/>
  <c r="L142" i="9"/>
  <c r="K142" i="9"/>
  <c r="J142" i="9"/>
  <c r="I142" i="9"/>
  <c r="H142" i="9"/>
  <c r="Y142" i="9" s="1"/>
  <c r="G142" i="9"/>
  <c r="A142" i="9"/>
  <c r="I141" i="9"/>
  <c r="M141" i="9" s="1"/>
  <c r="N141" i="9" s="1"/>
  <c r="H141" i="9"/>
  <c r="G141" i="9"/>
  <c r="A141" i="9"/>
  <c r="Z140" i="9"/>
  <c r="V140" i="9"/>
  <c r="L140" i="9"/>
  <c r="J140" i="9"/>
  <c r="I140" i="9"/>
  <c r="K140" i="9" s="1"/>
  <c r="R140" i="9" s="1"/>
  <c r="H140" i="9"/>
  <c r="X140" i="9" s="1"/>
  <c r="G140" i="9"/>
  <c r="A140" i="9"/>
  <c r="I139" i="9"/>
  <c r="W139" i="9" s="1"/>
  <c r="H139" i="9"/>
  <c r="G139" i="9"/>
  <c r="A139" i="9"/>
  <c r="L138" i="9"/>
  <c r="K138" i="9"/>
  <c r="J138" i="9"/>
  <c r="I138" i="9"/>
  <c r="H138" i="9"/>
  <c r="Z138" i="9" s="1"/>
  <c r="G138" i="9"/>
  <c r="A138" i="9"/>
  <c r="W137" i="9"/>
  <c r="O137" i="9"/>
  <c r="K137" i="9"/>
  <c r="Y137" i="9" s="1"/>
  <c r="I137" i="9"/>
  <c r="M137" i="9" s="1"/>
  <c r="N137" i="9" s="1"/>
  <c r="H137" i="9"/>
  <c r="G137" i="9"/>
  <c r="A137" i="9"/>
  <c r="Z136" i="9"/>
  <c r="V136" i="9"/>
  <c r="L136" i="9"/>
  <c r="J136" i="9"/>
  <c r="I136" i="9"/>
  <c r="K136" i="9" s="1"/>
  <c r="R136" i="9" s="1"/>
  <c r="H136" i="9"/>
  <c r="X136" i="9" s="1"/>
  <c r="G136" i="9"/>
  <c r="A136" i="9"/>
  <c r="I135" i="9"/>
  <c r="H135" i="9"/>
  <c r="G135" i="9"/>
  <c r="A135" i="9"/>
  <c r="L134" i="9"/>
  <c r="K134" i="9"/>
  <c r="J134" i="9"/>
  <c r="I134" i="9"/>
  <c r="H134" i="9"/>
  <c r="Z134" i="9" s="1"/>
  <c r="G134" i="9"/>
  <c r="A134" i="9"/>
  <c r="O133" i="9"/>
  <c r="K133" i="9"/>
  <c r="Y133" i="9" s="1"/>
  <c r="I133" i="9"/>
  <c r="M133" i="9" s="1"/>
  <c r="N133" i="9" s="1"/>
  <c r="H133" i="9"/>
  <c r="G133" i="9"/>
  <c r="A133" i="9"/>
  <c r="Z132" i="9"/>
  <c r="V132" i="9"/>
  <c r="L132" i="9"/>
  <c r="J132" i="9"/>
  <c r="I132" i="9"/>
  <c r="K132" i="9" s="1"/>
  <c r="R132" i="9" s="1"/>
  <c r="H132" i="9"/>
  <c r="X132" i="9" s="1"/>
  <c r="G132" i="9"/>
  <c r="A132" i="9"/>
  <c r="I131" i="9"/>
  <c r="H131" i="9"/>
  <c r="G131" i="9"/>
  <c r="A131" i="9"/>
  <c r="L130" i="9"/>
  <c r="K130" i="9"/>
  <c r="J130" i="9"/>
  <c r="I130" i="9"/>
  <c r="H130" i="9"/>
  <c r="Z130" i="9" s="1"/>
  <c r="G130" i="9"/>
  <c r="A130" i="9"/>
  <c r="W129" i="9"/>
  <c r="V129" i="9"/>
  <c r="O129" i="9"/>
  <c r="K129" i="9"/>
  <c r="J129" i="9"/>
  <c r="Q129" i="9" s="1"/>
  <c r="I129" i="9"/>
  <c r="M129" i="9" s="1"/>
  <c r="N129" i="9" s="1"/>
  <c r="H129" i="9"/>
  <c r="X129" i="9" s="1"/>
  <c r="G129" i="9"/>
  <c r="A129" i="9"/>
  <c r="V128" i="9"/>
  <c r="J128" i="9"/>
  <c r="I128" i="9"/>
  <c r="L128" i="9" s="1"/>
  <c r="Z128" i="9" s="1"/>
  <c r="H128" i="9"/>
  <c r="G128" i="9"/>
  <c r="A128" i="9"/>
  <c r="I127" i="9"/>
  <c r="H127" i="9"/>
  <c r="G127" i="9"/>
  <c r="A127" i="9"/>
  <c r="L126" i="9"/>
  <c r="K126" i="9"/>
  <c r="J126" i="9"/>
  <c r="I126" i="9"/>
  <c r="H126" i="9"/>
  <c r="Z126" i="9" s="1"/>
  <c r="G126" i="9"/>
  <c r="A126" i="9"/>
  <c r="W125" i="9"/>
  <c r="V125" i="9"/>
  <c r="O125" i="9"/>
  <c r="K125" i="9"/>
  <c r="J125" i="9"/>
  <c r="Q125" i="9" s="1"/>
  <c r="I125" i="9"/>
  <c r="M125" i="9" s="1"/>
  <c r="N125" i="9" s="1"/>
  <c r="H125" i="9"/>
  <c r="X125" i="9" s="1"/>
  <c r="G125" i="9"/>
  <c r="A125" i="9"/>
  <c r="V124" i="9"/>
  <c r="J124" i="9"/>
  <c r="I124" i="9"/>
  <c r="L124" i="9" s="1"/>
  <c r="Z124" i="9" s="1"/>
  <c r="H124" i="9"/>
  <c r="X124" i="9" s="1"/>
  <c r="G124" i="9"/>
  <c r="A124" i="9"/>
  <c r="I123" i="9"/>
  <c r="H123" i="9"/>
  <c r="G123" i="9"/>
  <c r="A123" i="9"/>
  <c r="L122" i="9"/>
  <c r="K122" i="9"/>
  <c r="J122" i="9"/>
  <c r="I122" i="9"/>
  <c r="H122" i="9"/>
  <c r="Z122" i="9" s="1"/>
  <c r="G122" i="9"/>
  <c r="A122" i="9"/>
  <c r="W121" i="9"/>
  <c r="V121" i="9"/>
  <c r="O121" i="9"/>
  <c r="K121" i="9"/>
  <c r="Y121" i="9" s="1"/>
  <c r="J121" i="9"/>
  <c r="Q121" i="9" s="1"/>
  <c r="I121" i="9"/>
  <c r="M121" i="9" s="1"/>
  <c r="N121" i="9" s="1"/>
  <c r="H121" i="9"/>
  <c r="X121" i="9" s="1"/>
  <c r="G121" i="9"/>
  <c r="A121" i="9"/>
  <c r="V120" i="9"/>
  <c r="J120" i="9"/>
  <c r="I120" i="9"/>
  <c r="L120" i="9" s="1"/>
  <c r="Z120" i="9" s="1"/>
  <c r="H120" i="9"/>
  <c r="G120" i="9"/>
  <c r="A120" i="9"/>
  <c r="I119" i="9"/>
  <c r="H119" i="9"/>
  <c r="G119" i="9"/>
  <c r="A119" i="9"/>
  <c r="L118" i="9"/>
  <c r="K118" i="9"/>
  <c r="J118" i="9"/>
  <c r="I118" i="9"/>
  <c r="H118" i="9"/>
  <c r="Z118" i="9" s="1"/>
  <c r="G118" i="9"/>
  <c r="A118" i="9"/>
  <c r="W117" i="9"/>
  <c r="V117" i="9"/>
  <c r="O117" i="9"/>
  <c r="K117" i="9"/>
  <c r="Y117" i="9" s="1"/>
  <c r="J117" i="9"/>
  <c r="Q117" i="9" s="1"/>
  <c r="I117" i="9"/>
  <c r="M117" i="9" s="1"/>
  <c r="N117" i="9" s="1"/>
  <c r="H117" i="9"/>
  <c r="X117" i="9" s="1"/>
  <c r="G117" i="9"/>
  <c r="A117" i="9"/>
  <c r="J116" i="9"/>
  <c r="I116" i="9"/>
  <c r="L116" i="9" s="1"/>
  <c r="H116" i="9"/>
  <c r="X116" i="9" s="1"/>
  <c r="G116" i="9"/>
  <c r="A116" i="9"/>
  <c r="O115" i="9"/>
  <c r="K115" i="9"/>
  <c r="I115" i="9"/>
  <c r="J115" i="9" s="1"/>
  <c r="H115" i="9"/>
  <c r="G115" i="9"/>
  <c r="A115" i="9"/>
  <c r="L114" i="9"/>
  <c r="K114" i="9"/>
  <c r="J114" i="9"/>
  <c r="I114" i="9"/>
  <c r="H114" i="9"/>
  <c r="Z114" i="9" s="1"/>
  <c r="G114" i="9"/>
  <c r="A114" i="9"/>
  <c r="W113" i="9"/>
  <c r="V113" i="9"/>
  <c r="O113" i="9"/>
  <c r="K113" i="9"/>
  <c r="Y113" i="9" s="1"/>
  <c r="J113" i="9"/>
  <c r="Q113" i="9" s="1"/>
  <c r="I113" i="9"/>
  <c r="M113" i="9" s="1"/>
  <c r="N113" i="9" s="1"/>
  <c r="H113" i="9"/>
  <c r="X113" i="9" s="1"/>
  <c r="G113" i="9"/>
  <c r="A113" i="9"/>
  <c r="V112" i="9"/>
  <c r="J112" i="9"/>
  <c r="I112" i="9"/>
  <c r="L112" i="9" s="1"/>
  <c r="Z112" i="9" s="1"/>
  <c r="H112" i="9"/>
  <c r="X112" i="9" s="1"/>
  <c r="G112" i="9"/>
  <c r="A112" i="9"/>
  <c r="I111" i="9"/>
  <c r="H111" i="9"/>
  <c r="G111" i="9"/>
  <c r="A111" i="9"/>
  <c r="L110" i="9"/>
  <c r="K110" i="9"/>
  <c r="J110" i="9"/>
  <c r="I110" i="9"/>
  <c r="H110" i="9"/>
  <c r="Z110" i="9" s="1"/>
  <c r="G110" i="9"/>
  <c r="A110" i="9"/>
  <c r="W109" i="9"/>
  <c r="V109" i="9"/>
  <c r="O109" i="9"/>
  <c r="K109" i="9"/>
  <c r="Y109" i="9" s="1"/>
  <c r="J109" i="9"/>
  <c r="Q109" i="9" s="1"/>
  <c r="I109" i="9"/>
  <c r="M109" i="9" s="1"/>
  <c r="N109" i="9" s="1"/>
  <c r="H109" i="9"/>
  <c r="X109" i="9" s="1"/>
  <c r="G109" i="9"/>
  <c r="A109" i="9"/>
  <c r="V108" i="9"/>
  <c r="J108" i="9"/>
  <c r="I108" i="9"/>
  <c r="L108" i="9" s="1"/>
  <c r="Z108" i="9" s="1"/>
  <c r="H108" i="9"/>
  <c r="G108" i="9"/>
  <c r="A108" i="9"/>
  <c r="I107" i="9"/>
  <c r="K107" i="9" s="1"/>
  <c r="Y107" i="9" s="1"/>
  <c r="H107" i="9"/>
  <c r="W107" i="9" s="1"/>
  <c r="G107" i="9"/>
  <c r="A107" i="9"/>
  <c r="L106" i="9"/>
  <c r="K106" i="9"/>
  <c r="J106" i="9"/>
  <c r="I106" i="9"/>
  <c r="H106" i="9"/>
  <c r="Z106" i="9" s="1"/>
  <c r="G106" i="9"/>
  <c r="A106" i="9"/>
  <c r="W105" i="9"/>
  <c r="V105" i="9"/>
  <c r="O105" i="9"/>
  <c r="K105" i="9"/>
  <c r="Y105" i="9" s="1"/>
  <c r="J105" i="9"/>
  <c r="Q105" i="9" s="1"/>
  <c r="I105" i="9"/>
  <c r="M105" i="9" s="1"/>
  <c r="N105" i="9" s="1"/>
  <c r="H105" i="9"/>
  <c r="X105" i="9" s="1"/>
  <c r="G105" i="9"/>
  <c r="A105" i="9"/>
  <c r="J104" i="9"/>
  <c r="I104" i="9"/>
  <c r="L104" i="9" s="1"/>
  <c r="H104" i="9"/>
  <c r="X104" i="9" s="1"/>
  <c r="G104" i="9"/>
  <c r="A104" i="9"/>
  <c r="O103" i="9"/>
  <c r="K103" i="9"/>
  <c r="I103" i="9"/>
  <c r="J103" i="9" s="1"/>
  <c r="W103" i="9" s="1"/>
  <c r="H103" i="9"/>
  <c r="G103" i="9"/>
  <c r="A103" i="9"/>
  <c r="Z102" i="9"/>
  <c r="V102" i="9"/>
  <c r="R102" i="9"/>
  <c r="L102" i="9"/>
  <c r="K102" i="9"/>
  <c r="J102" i="9"/>
  <c r="I102" i="9"/>
  <c r="H102" i="9"/>
  <c r="Y102" i="9" s="1"/>
  <c r="G102" i="9"/>
  <c r="A102" i="9"/>
  <c r="I101" i="9"/>
  <c r="M101" i="9" s="1"/>
  <c r="N101" i="9" s="1"/>
  <c r="H101" i="9"/>
  <c r="G101" i="9"/>
  <c r="A101" i="9"/>
  <c r="L100" i="9"/>
  <c r="J100" i="9"/>
  <c r="I100" i="9"/>
  <c r="K100" i="9" s="1"/>
  <c r="H100" i="9"/>
  <c r="X100" i="9" s="1"/>
  <c r="G100" i="9"/>
  <c r="A100" i="9"/>
  <c r="W99" i="9"/>
  <c r="O99" i="9"/>
  <c r="K99" i="9"/>
  <c r="I99" i="9"/>
  <c r="J99" i="9" s="1"/>
  <c r="H99" i="9"/>
  <c r="G99" i="9"/>
  <c r="A99" i="9"/>
  <c r="Z98" i="9"/>
  <c r="V98" i="9"/>
  <c r="R98" i="9"/>
  <c r="L98" i="9"/>
  <c r="K98" i="9"/>
  <c r="J98" i="9"/>
  <c r="I98" i="9"/>
  <c r="H98" i="9"/>
  <c r="Y98" i="9" s="1"/>
  <c r="G98" i="9"/>
  <c r="A98" i="9"/>
  <c r="I97" i="9"/>
  <c r="M97" i="9" s="1"/>
  <c r="N97" i="9" s="1"/>
  <c r="H97" i="9"/>
  <c r="G97" i="9"/>
  <c r="A97" i="9"/>
  <c r="L96" i="9"/>
  <c r="I96" i="9"/>
  <c r="K96" i="9" s="1"/>
  <c r="H96" i="9"/>
  <c r="G96" i="9"/>
  <c r="A96" i="9"/>
  <c r="W95" i="9"/>
  <c r="S95" i="9"/>
  <c r="O95" i="9"/>
  <c r="L95" i="9"/>
  <c r="K95" i="9"/>
  <c r="I95" i="9"/>
  <c r="J95" i="9" s="1"/>
  <c r="H95" i="9"/>
  <c r="Z95" i="9" s="1"/>
  <c r="G95" i="9"/>
  <c r="A95" i="9"/>
  <c r="Z94" i="9"/>
  <c r="W94" i="9"/>
  <c r="V94" i="9"/>
  <c r="S94" i="9"/>
  <c r="R94" i="9"/>
  <c r="O94" i="9"/>
  <c r="L94" i="9"/>
  <c r="K94" i="9"/>
  <c r="J94" i="9"/>
  <c r="I94" i="9"/>
  <c r="H94" i="9"/>
  <c r="Y94" i="9" s="1"/>
  <c r="G94" i="9"/>
  <c r="A94" i="9"/>
  <c r="J93" i="9"/>
  <c r="Q93" i="9" s="1"/>
  <c r="I93" i="9"/>
  <c r="H93" i="9"/>
  <c r="G93" i="9"/>
  <c r="A93" i="9"/>
  <c r="L92" i="9"/>
  <c r="I92" i="9"/>
  <c r="K92" i="9" s="1"/>
  <c r="H92" i="9"/>
  <c r="V92" i="9" s="1"/>
  <c r="G92" i="9"/>
  <c r="A92" i="9"/>
  <c r="P91" i="9"/>
  <c r="K91" i="9"/>
  <c r="I91" i="9"/>
  <c r="J91" i="9" s="1"/>
  <c r="H91" i="9"/>
  <c r="W91" i="9" s="1"/>
  <c r="G91" i="9"/>
  <c r="A91" i="9"/>
  <c r="I90" i="9"/>
  <c r="H90" i="9"/>
  <c r="G90" i="9"/>
  <c r="A90" i="9"/>
  <c r="L89" i="9"/>
  <c r="J89" i="9"/>
  <c r="I89" i="9"/>
  <c r="K89" i="9" s="1"/>
  <c r="H89" i="9"/>
  <c r="Z89" i="9" s="1"/>
  <c r="G89" i="9"/>
  <c r="A89" i="9"/>
  <c r="O88" i="9"/>
  <c r="K88" i="9"/>
  <c r="I88" i="9"/>
  <c r="L88" i="9" s="1"/>
  <c r="S88" i="9" s="1"/>
  <c r="H88" i="9"/>
  <c r="G88" i="9"/>
  <c r="A88" i="9"/>
  <c r="Z87" i="9"/>
  <c r="V87" i="9"/>
  <c r="R87" i="9"/>
  <c r="L87" i="9"/>
  <c r="K87" i="9"/>
  <c r="J87" i="9"/>
  <c r="I87" i="9"/>
  <c r="H87" i="9"/>
  <c r="X87" i="9" s="1"/>
  <c r="G87" i="9"/>
  <c r="A87" i="9"/>
  <c r="I86" i="9"/>
  <c r="K86" i="9" s="1"/>
  <c r="H86" i="9"/>
  <c r="G86" i="9"/>
  <c r="A86" i="9"/>
  <c r="L85" i="9"/>
  <c r="K85" i="9"/>
  <c r="J85" i="9"/>
  <c r="I85" i="9"/>
  <c r="H85" i="9"/>
  <c r="Z85" i="9" s="1"/>
  <c r="G85" i="9"/>
  <c r="A85" i="9"/>
  <c r="W84" i="9"/>
  <c r="V84" i="9"/>
  <c r="O84" i="9"/>
  <c r="K84" i="9"/>
  <c r="R84" i="9" s="1"/>
  <c r="J84" i="9"/>
  <c r="I84" i="9"/>
  <c r="L84" i="9" s="1"/>
  <c r="H84" i="9"/>
  <c r="Y84" i="9" s="1"/>
  <c r="G84" i="9"/>
  <c r="A84" i="9"/>
  <c r="V83" i="9"/>
  <c r="J83" i="9"/>
  <c r="Q83" i="9" s="1"/>
  <c r="I83" i="9"/>
  <c r="L83" i="9" s="1"/>
  <c r="Z83" i="9" s="1"/>
  <c r="H83" i="9"/>
  <c r="X83" i="9" s="1"/>
  <c r="G83" i="9"/>
  <c r="A83" i="9"/>
  <c r="I82" i="9"/>
  <c r="K82" i="9" s="1"/>
  <c r="Y82" i="9" s="1"/>
  <c r="H82" i="9"/>
  <c r="W82" i="9" s="1"/>
  <c r="G82" i="9"/>
  <c r="A82" i="9"/>
  <c r="L81" i="9"/>
  <c r="K81" i="9"/>
  <c r="J81" i="9"/>
  <c r="I81" i="9"/>
  <c r="H81" i="9"/>
  <c r="Z81" i="9" s="1"/>
  <c r="G81" i="9"/>
  <c r="A81" i="9"/>
  <c r="W80" i="9"/>
  <c r="V80" i="9"/>
  <c r="O80" i="9"/>
  <c r="K80" i="9"/>
  <c r="R80" i="9" s="1"/>
  <c r="J80" i="9"/>
  <c r="I80" i="9"/>
  <c r="L80" i="9" s="1"/>
  <c r="H80" i="9"/>
  <c r="Y80" i="9" s="1"/>
  <c r="G80" i="9"/>
  <c r="A80" i="9"/>
  <c r="V79" i="9"/>
  <c r="J79" i="9"/>
  <c r="Q79" i="9" s="1"/>
  <c r="I79" i="9"/>
  <c r="L79" i="9" s="1"/>
  <c r="Z79" i="9" s="1"/>
  <c r="H79" i="9"/>
  <c r="X79" i="9" s="1"/>
  <c r="G79" i="9"/>
  <c r="A79" i="9"/>
  <c r="I78" i="9"/>
  <c r="K78" i="9" s="1"/>
  <c r="H78" i="9"/>
  <c r="G78" i="9"/>
  <c r="A78" i="9"/>
  <c r="L77" i="9"/>
  <c r="K77" i="9"/>
  <c r="J77" i="9"/>
  <c r="I77" i="9"/>
  <c r="H77" i="9"/>
  <c r="Z77" i="9" s="1"/>
  <c r="G77" i="9"/>
  <c r="A77" i="9"/>
  <c r="W76" i="9"/>
  <c r="V76" i="9"/>
  <c r="O76" i="9"/>
  <c r="K76" i="9"/>
  <c r="R76" i="9" s="1"/>
  <c r="J76" i="9"/>
  <c r="I76" i="9"/>
  <c r="L76" i="9" s="1"/>
  <c r="H76" i="9"/>
  <c r="Y76" i="9" s="1"/>
  <c r="G76" i="9"/>
  <c r="A76" i="9"/>
  <c r="V75" i="9"/>
  <c r="J75" i="9"/>
  <c r="Q75" i="9" s="1"/>
  <c r="I75" i="9"/>
  <c r="L75" i="9" s="1"/>
  <c r="Z75" i="9" s="1"/>
  <c r="H75" i="9"/>
  <c r="X75" i="9" s="1"/>
  <c r="G75" i="9"/>
  <c r="A75" i="9"/>
  <c r="I74" i="9"/>
  <c r="K74" i="9" s="1"/>
  <c r="Y74" i="9" s="1"/>
  <c r="H74" i="9"/>
  <c r="W74" i="9" s="1"/>
  <c r="G74" i="9"/>
  <c r="A74" i="9"/>
  <c r="L73" i="9"/>
  <c r="K73" i="9"/>
  <c r="J73" i="9"/>
  <c r="I73" i="9"/>
  <c r="H73" i="9"/>
  <c r="Z73" i="9" s="1"/>
  <c r="G73" i="9"/>
  <c r="A73" i="9"/>
  <c r="W72" i="9"/>
  <c r="V72" i="9"/>
  <c r="O72" i="9"/>
  <c r="K72" i="9"/>
  <c r="R72" i="9" s="1"/>
  <c r="J72" i="9"/>
  <c r="I72" i="9"/>
  <c r="L72" i="9" s="1"/>
  <c r="H72" i="9"/>
  <c r="Y72" i="9" s="1"/>
  <c r="G72" i="9"/>
  <c r="A72" i="9"/>
  <c r="V71" i="9"/>
  <c r="J71" i="9"/>
  <c r="Q71" i="9" s="1"/>
  <c r="I71" i="9"/>
  <c r="L71" i="9" s="1"/>
  <c r="Z71" i="9" s="1"/>
  <c r="H71" i="9"/>
  <c r="X71" i="9" s="1"/>
  <c r="G71" i="9"/>
  <c r="A71" i="9"/>
  <c r="I70" i="9"/>
  <c r="K70" i="9" s="1"/>
  <c r="H70" i="9"/>
  <c r="G70" i="9"/>
  <c r="A70" i="9"/>
  <c r="L69" i="9"/>
  <c r="K69" i="9"/>
  <c r="J69" i="9"/>
  <c r="I69" i="9"/>
  <c r="H69" i="9"/>
  <c r="Z69" i="9" s="1"/>
  <c r="G69" i="9"/>
  <c r="A69" i="9"/>
  <c r="W68" i="9"/>
  <c r="V68" i="9"/>
  <c r="O68" i="9"/>
  <c r="K68" i="9"/>
  <c r="R68" i="9" s="1"/>
  <c r="J68" i="9"/>
  <c r="I68" i="9"/>
  <c r="L68" i="9" s="1"/>
  <c r="H68" i="9"/>
  <c r="Y68" i="9" s="1"/>
  <c r="G68" i="9"/>
  <c r="A68" i="9"/>
  <c r="V67" i="9"/>
  <c r="J67" i="9"/>
  <c r="Q67" i="9" s="1"/>
  <c r="I67" i="9"/>
  <c r="L67" i="9" s="1"/>
  <c r="Z67" i="9" s="1"/>
  <c r="H67" i="9"/>
  <c r="X67" i="9" s="1"/>
  <c r="G67" i="9"/>
  <c r="A67" i="9"/>
  <c r="I66" i="9"/>
  <c r="K66" i="9" s="1"/>
  <c r="Y66" i="9" s="1"/>
  <c r="H66" i="9"/>
  <c r="W66" i="9" s="1"/>
  <c r="G66" i="9"/>
  <c r="A66" i="9"/>
  <c r="L65" i="9"/>
  <c r="K65" i="9"/>
  <c r="J65" i="9"/>
  <c r="I65" i="9"/>
  <c r="H65" i="9"/>
  <c r="Z65" i="9" s="1"/>
  <c r="G65" i="9"/>
  <c r="A65" i="9"/>
  <c r="W64" i="9"/>
  <c r="V64" i="9"/>
  <c r="O64" i="9"/>
  <c r="K64" i="9"/>
  <c r="J64" i="9"/>
  <c r="I64" i="9"/>
  <c r="L64" i="9" s="1"/>
  <c r="H64" i="9"/>
  <c r="G64" i="9"/>
  <c r="A64" i="9"/>
  <c r="V63" i="9"/>
  <c r="J63" i="9"/>
  <c r="I63" i="9"/>
  <c r="L63" i="9" s="1"/>
  <c r="Z63" i="9" s="1"/>
  <c r="H63" i="9"/>
  <c r="G63" i="9"/>
  <c r="A63" i="9"/>
  <c r="I62" i="9"/>
  <c r="K62" i="9" s="1"/>
  <c r="Y62" i="9" s="1"/>
  <c r="H62" i="9"/>
  <c r="G62" i="9"/>
  <c r="A62" i="9"/>
  <c r="L61" i="9"/>
  <c r="K61" i="9"/>
  <c r="J61" i="9"/>
  <c r="I61" i="9"/>
  <c r="H61" i="9"/>
  <c r="Z61" i="9" s="1"/>
  <c r="G61" i="9"/>
  <c r="A61" i="9"/>
  <c r="W60" i="9"/>
  <c r="V60" i="9"/>
  <c r="O60" i="9"/>
  <c r="K60" i="9"/>
  <c r="R60" i="9" s="1"/>
  <c r="J60" i="9"/>
  <c r="I60" i="9"/>
  <c r="L60" i="9" s="1"/>
  <c r="H60" i="9"/>
  <c r="Y60" i="9" s="1"/>
  <c r="G60" i="9"/>
  <c r="A60" i="9"/>
  <c r="V59" i="9"/>
  <c r="J59" i="9"/>
  <c r="Q59" i="9" s="1"/>
  <c r="I59" i="9"/>
  <c r="L59" i="9" s="1"/>
  <c r="Z59" i="9" s="1"/>
  <c r="H59" i="9"/>
  <c r="X59" i="9" s="1"/>
  <c r="G59" i="9"/>
  <c r="A59" i="9"/>
  <c r="I58" i="9"/>
  <c r="K58" i="9" s="1"/>
  <c r="Y58" i="9" s="1"/>
  <c r="H58" i="9"/>
  <c r="W58" i="9" s="1"/>
  <c r="G58" i="9"/>
  <c r="A58" i="9"/>
  <c r="L57" i="9"/>
  <c r="K57" i="9"/>
  <c r="J57" i="9"/>
  <c r="I57" i="9"/>
  <c r="H57" i="9"/>
  <c r="Z57" i="9" s="1"/>
  <c r="G57" i="9"/>
  <c r="A57" i="9"/>
  <c r="W56" i="9"/>
  <c r="V56" i="9"/>
  <c r="O56" i="9"/>
  <c r="K56" i="9"/>
  <c r="R56" i="9" s="1"/>
  <c r="J56" i="9"/>
  <c r="I56" i="9"/>
  <c r="L56" i="9" s="1"/>
  <c r="H56" i="9"/>
  <c r="Y56" i="9" s="1"/>
  <c r="G56" i="9"/>
  <c r="A56" i="9"/>
  <c r="V55" i="9"/>
  <c r="J55" i="9"/>
  <c r="I55" i="9"/>
  <c r="L55" i="9" s="1"/>
  <c r="Z55" i="9" s="1"/>
  <c r="H55" i="9"/>
  <c r="G55" i="9"/>
  <c r="A55" i="9"/>
  <c r="I54" i="9"/>
  <c r="K54" i="9" s="1"/>
  <c r="Y54" i="9" s="1"/>
  <c r="H54" i="9"/>
  <c r="G54" i="9"/>
  <c r="A54" i="9"/>
  <c r="L53" i="9"/>
  <c r="K53" i="9"/>
  <c r="J53" i="9"/>
  <c r="I53" i="9"/>
  <c r="H53" i="9"/>
  <c r="Z53" i="9" s="1"/>
  <c r="G53" i="9"/>
  <c r="A53" i="9"/>
  <c r="W52" i="9"/>
  <c r="V52" i="9"/>
  <c r="O52" i="9"/>
  <c r="K52" i="9"/>
  <c r="R52" i="9" s="1"/>
  <c r="J52" i="9"/>
  <c r="I52" i="9"/>
  <c r="L52" i="9" s="1"/>
  <c r="H52" i="9"/>
  <c r="Y52" i="9" s="1"/>
  <c r="G52" i="9"/>
  <c r="A52" i="9"/>
  <c r="V51" i="9"/>
  <c r="J51" i="9"/>
  <c r="Q51" i="9" s="1"/>
  <c r="I51" i="9"/>
  <c r="L51" i="9" s="1"/>
  <c r="Z51" i="9" s="1"/>
  <c r="H51" i="9"/>
  <c r="X51" i="9" s="1"/>
  <c r="G51" i="9"/>
  <c r="A51" i="9"/>
  <c r="I50" i="9"/>
  <c r="K50" i="9" s="1"/>
  <c r="Y50" i="9" s="1"/>
  <c r="H50" i="9"/>
  <c r="G50" i="9"/>
  <c r="A50" i="9"/>
  <c r="L49" i="9"/>
  <c r="K49" i="9"/>
  <c r="J49" i="9"/>
  <c r="I49" i="9"/>
  <c r="H49" i="9"/>
  <c r="Z49" i="9" s="1"/>
  <c r="G49" i="9"/>
  <c r="A49" i="9"/>
  <c r="W48" i="9"/>
  <c r="V48" i="9"/>
  <c r="O48" i="9"/>
  <c r="K48" i="9"/>
  <c r="J48" i="9"/>
  <c r="I48" i="9"/>
  <c r="L48" i="9" s="1"/>
  <c r="H48" i="9"/>
  <c r="G48" i="9"/>
  <c r="A48" i="9"/>
  <c r="V47" i="9"/>
  <c r="J47" i="9"/>
  <c r="I47" i="9"/>
  <c r="L47" i="9" s="1"/>
  <c r="Z47" i="9" s="1"/>
  <c r="H47" i="9"/>
  <c r="G47" i="9"/>
  <c r="A47" i="9"/>
  <c r="I46" i="9"/>
  <c r="K46" i="9" s="1"/>
  <c r="H46" i="9"/>
  <c r="G46" i="9"/>
  <c r="A46" i="9"/>
  <c r="L45" i="9"/>
  <c r="K45" i="9"/>
  <c r="J45" i="9"/>
  <c r="I45" i="9"/>
  <c r="H45" i="9"/>
  <c r="Z45" i="9" s="1"/>
  <c r="G45" i="9"/>
  <c r="A45" i="9"/>
  <c r="W44" i="9"/>
  <c r="V44" i="9"/>
  <c r="O44" i="9"/>
  <c r="K44" i="9"/>
  <c r="R44" i="9" s="1"/>
  <c r="J44" i="9"/>
  <c r="I44" i="9"/>
  <c r="L44" i="9" s="1"/>
  <c r="H44" i="9"/>
  <c r="Y44" i="9" s="1"/>
  <c r="G44" i="9"/>
  <c r="A44" i="9"/>
  <c r="V43" i="9"/>
  <c r="J43" i="9"/>
  <c r="I43" i="9"/>
  <c r="L43" i="9" s="1"/>
  <c r="Z43" i="9" s="1"/>
  <c r="H43" i="9"/>
  <c r="X43" i="9" s="1"/>
  <c r="G43" i="9"/>
  <c r="A43" i="9"/>
  <c r="I42" i="9"/>
  <c r="K42" i="9" s="1"/>
  <c r="Y42" i="9" s="1"/>
  <c r="H42" i="9"/>
  <c r="W42" i="9" s="1"/>
  <c r="G42" i="9"/>
  <c r="A42" i="9"/>
  <c r="L41" i="9"/>
  <c r="K41" i="9"/>
  <c r="J41" i="9"/>
  <c r="I41" i="9"/>
  <c r="H41" i="9"/>
  <c r="Z41" i="9" s="1"/>
  <c r="G41" i="9"/>
  <c r="A41" i="9"/>
  <c r="W40" i="9"/>
  <c r="V40" i="9"/>
  <c r="O40" i="9"/>
  <c r="K40" i="9"/>
  <c r="Y40" i="9" s="1"/>
  <c r="J40" i="9"/>
  <c r="Q40" i="9" s="1"/>
  <c r="I40" i="9"/>
  <c r="M40" i="9" s="1"/>
  <c r="N40" i="9" s="1"/>
  <c r="H40" i="9"/>
  <c r="X40" i="9" s="1"/>
  <c r="G40" i="9"/>
  <c r="A40" i="9"/>
  <c r="V39" i="9"/>
  <c r="J39" i="9"/>
  <c r="I39" i="9"/>
  <c r="L39" i="9" s="1"/>
  <c r="Z39" i="9" s="1"/>
  <c r="H39" i="9"/>
  <c r="G39" i="9"/>
  <c r="A39" i="9"/>
  <c r="I38" i="9"/>
  <c r="K38" i="9" s="1"/>
  <c r="Y38" i="9" s="1"/>
  <c r="H38" i="9"/>
  <c r="W38" i="9" s="1"/>
  <c r="G38" i="9"/>
  <c r="A38" i="9"/>
  <c r="L37" i="9"/>
  <c r="K37" i="9"/>
  <c r="J37" i="9"/>
  <c r="I37" i="9"/>
  <c r="H37" i="9"/>
  <c r="Z37" i="9" s="1"/>
  <c r="G37" i="9"/>
  <c r="A37" i="9"/>
  <c r="O36" i="9"/>
  <c r="K36" i="9"/>
  <c r="Y36" i="9" s="1"/>
  <c r="I36" i="9"/>
  <c r="M36" i="9" s="1"/>
  <c r="N36" i="9" s="1"/>
  <c r="H36" i="9"/>
  <c r="G36" i="9"/>
  <c r="A36" i="9"/>
  <c r="Z35" i="9"/>
  <c r="V35" i="9"/>
  <c r="L35" i="9"/>
  <c r="J35" i="9"/>
  <c r="I35" i="9"/>
  <c r="K35" i="9" s="1"/>
  <c r="R35" i="9" s="1"/>
  <c r="H35" i="9"/>
  <c r="X35" i="9" s="1"/>
  <c r="G35" i="9"/>
  <c r="A35" i="9"/>
  <c r="I34" i="9"/>
  <c r="K34" i="9" s="1"/>
  <c r="Y34" i="9" s="1"/>
  <c r="H34" i="9"/>
  <c r="W34" i="9" s="1"/>
  <c r="G34" i="9"/>
  <c r="A34" i="9"/>
  <c r="L33" i="9"/>
  <c r="K33" i="9"/>
  <c r="J33" i="9"/>
  <c r="I33" i="9"/>
  <c r="H33" i="9"/>
  <c r="Z33" i="9" s="1"/>
  <c r="G33" i="9"/>
  <c r="A33" i="9"/>
  <c r="W32" i="9"/>
  <c r="V32" i="9"/>
  <c r="O32" i="9"/>
  <c r="K32" i="9"/>
  <c r="J32" i="9"/>
  <c r="I32" i="9"/>
  <c r="L32" i="9" s="1"/>
  <c r="H32" i="9"/>
  <c r="Y32" i="9" s="1"/>
  <c r="G32" i="9"/>
  <c r="A32" i="9"/>
  <c r="V31" i="9"/>
  <c r="J31" i="9"/>
  <c r="I31" i="9"/>
  <c r="L31" i="9" s="1"/>
  <c r="H31" i="9"/>
  <c r="G31" i="9"/>
  <c r="A31" i="9"/>
  <c r="I30" i="9"/>
  <c r="K30" i="9" s="1"/>
  <c r="H30" i="9"/>
  <c r="G30" i="9"/>
  <c r="A30" i="9"/>
  <c r="L29" i="9"/>
  <c r="K29" i="9"/>
  <c r="I29" i="9"/>
  <c r="J29" i="9" s="1"/>
  <c r="H29" i="9"/>
  <c r="Z29" i="9" s="1"/>
  <c r="G29" i="9"/>
  <c r="A29" i="9"/>
  <c r="Z28" i="9"/>
  <c r="W28" i="9"/>
  <c r="V28" i="9"/>
  <c r="S28" i="9"/>
  <c r="O28" i="9"/>
  <c r="L28" i="9"/>
  <c r="K28" i="9"/>
  <c r="R28" i="9" s="1"/>
  <c r="J28" i="9"/>
  <c r="I28" i="9"/>
  <c r="H28" i="9"/>
  <c r="Y28" i="9" s="1"/>
  <c r="G28" i="9"/>
  <c r="A28" i="9"/>
  <c r="V27" i="9"/>
  <c r="J27" i="9"/>
  <c r="Q27" i="9" s="1"/>
  <c r="I27" i="9"/>
  <c r="L27" i="9" s="1"/>
  <c r="Z27" i="9" s="1"/>
  <c r="H27" i="9"/>
  <c r="X27" i="9" s="1"/>
  <c r="G27" i="9"/>
  <c r="A27" i="9"/>
  <c r="I26" i="9"/>
  <c r="K26" i="9" s="1"/>
  <c r="Y26" i="9" s="1"/>
  <c r="H26" i="9"/>
  <c r="G26" i="9"/>
  <c r="A26" i="9"/>
  <c r="L25" i="9"/>
  <c r="K25" i="9"/>
  <c r="I25" i="9"/>
  <c r="J25" i="9" s="1"/>
  <c r="H25" i="9"/>
  <c r="Z25" i="9" s="1"/>
  <c r="G25" i="9"/>
  <c r="A25" i="9"/>
  <c r="Z24" i="9"/>
  <c r="W24" i="9"/>
  <c r="V24" i="9"/>
  <c r="S24" i="9"/>
  <c r="O24" i="9"/>
  <c r="L24" i="9"/>
  <c r="K24" i="9"/>
  <c r="R24" i="9" s="1"/>
  <c r="J24" i="9"/>
  <c r="I24" i="9"/>
  <c r="H24" i="9"/>
  <c r="Y24" i="9" s="1"/>
  <c r="G24" i="9"/>
  <c r="A24" i="9"/>
  <c r="V23" i="9"/>
  <c r="J23" i="9"/>
  <c r="Q23" i="9" s="1"/>
  <c r="I23" i="9"/>
  <c r="L23" i="9" s="1"/>
  <c r="Z23" i="9" s="1"/>
  <c r="H23" i="9"/>
  <c r="X23" i="9" s="1"/>
  <c r="G23" i="9"/>
  <c r="A23" i="9"/>
  <c r="V22" i="9"/>
  <c r="J22" i="9"/>
  <c r="Q22" i="9" s="1"/>
  <c r="I22" i="9"/>
  <c r="K22" i="9" s="1"/>
  <c r="H22" i="9"/>
  <c r="W22" i="9" s="1"/>
  <c r="G22" i="9"/>
  <c r="A22" i="9"/>
  <c r="I21" i="9"/>
  <c r="J21" i="9" s="1"/>
  <c r="H21" i="9"/>
  <c r="G21" i="9"/>
  <c r="A21" i="9"/>
  <c r="L20" i="9"/>
  <c r="K20" i="9"/>
  <c r="J20" i="9"/>
  <c r="I20" i="9"/>
  <c r="H20" i="9"/>
  <c r="Y20" i="9" s="1"/>
  <c r="G20" i="9"/>
  <c r="A20" i="9"/>
  <c r="W19" i="9"/>
  <c r="V19" i="9"/>
  <c r="R19" i="9"/>
  <c r="O19" i="9"/>
  <c r="K19" i="9"/>
  <c r="Y19" i="9" s="1"/>
  <c r="J19" i="9"/>
  <c r="Q19" i="9" s="1"/>
  <c r="I19" i="9"/>
  <c r="L19" i="9" s="1"/>
  <c r="H19" i="9"/>
  <c r="X19" i="9" s="1"/>
  <c r="G19" i="9"/>
  <c r="A19" i="9"/>
  <c r="V18" i="9"/>
  <c r="J18" i="9"/>
  <c r="Q18" i="9" s="1"/>
  <c r="I18" i="9"/>
  <c r="K18" i="9" s="1"/>
  <c r="H18" i="9"/>
  <c r="W18" i="9" s="1"/>
  <c r="G18" i="9"/>
  <c r="A18" i="9"/>
  <c r="I17" i="9"/>
  <c r="J17" i="9" s="1"/>
  <c r="H17" i="9"/>
  <c r="G17" i="9"/>
  <c r="A17" i="9"/>
  <c r="W16" i="9"/>
  <c r="S16" i="9"/>
  <c r="O16" i="9"/>
  <c r="L16" i="9"/>
  <c r="K16" i="9"/>
  <c r="J16" i="9"/>
  <c r="I16" i="9"/>
  <c r="H16" i="9"/>
  <c r="Y16" i="9" s="1"/>
  <c r="G16" i="9"/>
  <c r="A16" i="9"/>
  <c r="V15" i="9"/>
  <c r="R15" i="9"/>
  <c r="O15" i="9"/>
  <c r="K15" i="9"/>
  <c r="Y15" i="9" s="1"/>
  <c r="J15" i="9"/>
  <c r="W15" i="9" s="1"/>
  <c r="I15" i="9"/>
  <c r="L15" i="9" s="1"/>
  <c r="H15" i="9"/>
  <c r="X15" i="9" s="1"/>
  <c r="G15" i="9"/>
  <c r="A15" i="9"/>
  <c r="I14" i="9"/>
  <c r="K14" i="9" s="1"/>
  <c r="H14" i="9"/>
  <c r="W14" i="9" s="1"/>
  <c r="G14" i="9"/>
  <c r="A14" i="9"/>
  <c r="L13" i="9"/>
  <c r="I13" i="9"/>
  <c r="J13" i="9" s="1"/>
  <c r="H13" i="9"/>
  <c r="Z13" i="9" s="1"/>
  <c r="G13" i="9"/>
  <c r="A13" i="9"/>
  <c r="W12" i="9"/>
  <c r="S12" i="9"/>
  <c r="O12" i="9"/>
  <c r="L12" i="9"/>
  <c r="K12" i="9"/>
  <c r="J12" i="9"/>
  <c r="I12" i="9"/>
  <c r="H12" i="9"/>
  <c r="Y12" i="9" s="1"/>
  <c r="G12" i="9"/>
  <c r="A12" i="9"/>
  <c r="W11" i="9"/>
  <c r="V11" i="9"/>
  <c r="R11" i="9"/>
  <c r="O11" i="9"/>
  <c r="K11" i="9"/>
  <c r="Y11" i="9" s="1"/>
  <c r="J11" i="9"/>
  <c r="Q11" i="9" s="1"/>
  <c r="I11" i="9"/>
  <c r="L11" i="9" s="1"/>
  <c r="H11" i="9"/>
  <c r="X11" i="9" s="1"/>
  <c r="G11" i="9"/>
  <c r="A11" i="9"/>
  <c r="I10" i="9"/>
  <c r="K10" i="9" s="1"/>
  <c r="H10" i="9"/>
  <c r="W10" i="9" s="1"/>
  <c r="G10" i="9"/>
  <c r="A10" i="9"/>
  <c r="L9" i="9"/>
  <c r="I9" i="9"/>
  <c r="J9" i="9" s="1"/>
  <c r="H9" i="9"/>
  <c r="Z9" i="9" s="1"/>
  <c r="G9" i="9"/>
  <c r="A9" i="9"/>
  <c r="Z8" i="9"/>
  <c r="W8" i="9"/>
  <c r="V8" i="9"/>
  <c r="S8" i="9"/>
  <c r="O8" i="9"/>
  <c r="L8" i="9"/>
  <c r="K8" i="9"/>
  <c r="R8" i="9" s="1"/>
  <c r="J8" i="9"/>
  <c r="I8" i="9"/>
  <c r="H8" i="9"/>
  <c r="Y8" i="9" s="1"/>
  <c r="G8" i="9"/>
  <c r="A8" i="9"/>
  <c r="V7" i="9"/>
  <c r="J7" i="9"/>
  <c r="Q7" i="9" s="1"/>
  <c r="I7" i="9"/>
  <c r="L7" i="9" s="1"/>
  <c r="H7" i="9"/>
  <c r="X7" i="9" s="1"/>
  <c r="G7" i="9"/>
  <c r="A7" i="9"/>
  <c r="I6" i="9"/>
  <c r="K6" i="9" s="1"/>
  <c r="Y6" i="9" s="1"/>
  <c r="H6" i="9"/>
  <c r="G6" i="9"/>
  <c r="A6" i="9"/>
  <c r="L5" i="9"/>
  <c r="K5" i="9"/>
  <c r="I5" i="9"/>
  <c r="J5" i="9" s="1"/>
  <c r="H5" i="9"/>
  <c r="Z5" i="9" s="1"/>
  <c r="G5" i="9"/>
  <c r="A5" i="9"/>
  <c r="Z4" i="9"/>
  <c r="W4" i="9"/>
  <c r="V4" i="9"/>
  <c r="S4" i="9"/>
  <c r="O4" i="9"/>
  <c r="L4" i="9"/>
  <c r="K4" i="9"/>
  <c r="R4" i="9" s="1"/>
  <c r="J4" i="9"/>
  <c r="I4" i="9"/>
  <c r="H4" i="9"/>
  <c r="Y4" i="9" s="1"/>
  <c r="G4" i="9"/>
  <c r="A4" i="9"/>
  <c r="V3" i="9"/>
  <c r="J3" i="9"/>
  <c r="Q3" i="9" s="1"/>
  <c r="I3" i="9"/>
  <c r="L3" i="9" s="1"/>
  <c r="H3" i="9"/>
  <c r="X3" i="9" s="1"/>
  <c r="G3" i="9"/>
  <c r="A3" i="9"/>
  <c r="I2" i="9"/>
  <c r="K2" i="9" s="1"/>
  <c r="H2" i="9"/>
  <c r="G2" i="9"/>
  <c r="A2" i="9"/>
  <c r="D14" i="5"/>
  <c r="C14" i="5"/>
  <c r="D13" i="5"/>
  <c r="C13" i="5"/>
  <c r="B14" i="5"/>
  <c r="B13" i="5"/>
  <c r="C12" i="5"/>
  <c r="D12" i="5"/>
  <c r="B12" i="5"/>
  <c r="I1001" i="7"/>
  <c r="L1001" i="7" s="1"/>
  <c r="H1001" i="7"/>
  <c r="G1001" i="7"/>
  <c r="A1001" i="7"/>
  <c r="Z1000" i="7"/>
  <c r="V1000" i="7"/>
  <c r="R1000" i="7"/>
  <c r="L1000" i="7"/>
  <c r="K1000" i="7"/>
  <c r="J1000" i="7"/>
  <c r="I1000" i="7"/>
  <c r="H1000" i="7"/>
  <c r="W1000" i="7" s="1"/>
  <c r="G1000" i="7"/>
  <c r="A1000" i="7"/>
  <c r="I999" i="7"/>
  <c r="V999" i="7" s="1"/>
  <c r="H999" i="7"/>
  <c r="G999" i="7"/>
  <c r="A999" i="7"/>
  <c r="L998" i="7"/>
  <c r="J998" i="7"/>
  <c r="I998" i="7"/>
  <c r="K998" i="7" s="1"/>
  <c r="H998" i="7"/>
  <c r="Y998" i="7" s="1"/>
  <c r="G998" i="7"/>
  <c r="A998" i="7"/>
  <c r="O997" i="7"/>
  <c r="K997" i="7"/>
  <c r="I997" i="7"/>
  <c r="L997" i="7" s="1"/>
  <c r="S997" i="7" s="1"/>
  <c r="H997" i="7"/>
  <c r="G997" i="7"/>
  <c r="A997" i="7"/>
  <c r="Z996" i="7"/>
  <c r="V996" i="7"/>
  <c r="R996" i="7"/>
  <c r="L996" i="7"/>
  <c r="K996" i="7"/>
  <c r="J996" i="7"/>
  <c r="I996" i="7"/>
  <c r="H996" i="7"/>
  <c r="W996" i="7" s="1"/>
  <c r="G996" i="7"/>
  <c r="A996" i="7"/>
  <c r="V995" i="7"/>
  <c r="J995" i="7"/>
  <c r="Q995" i="7" s="1"/>
  <c r="I995" i="7"/>
  <c r="M995" i="7" s="1"/>
  <c r="N995" i="7" s="1"/>
  <c r="H995" i="7"/>
  <c r="X995" i="7" s="1"/>
  <c r="G995" i="7"/>
  <c r="A995" i="7"/>
  <c r="I994" i="7"/>
  <c r="L994" i="7" s="1"/>
  <c r="H994" i="7"/>
  <c r="G994" i="7"/>
  <c r="A994" i="7"/>
  <c r="L993" i="7"/>
  <c r="K993" i="7"/>
  <c r="J993" i="7"/>
  <c r="I993" i="7"/>
  <c r="H993" i="7"/>
  <c r="X993" i="7" s="1"/>
  <c r="G993" i="7"/>
  <c r="A993" i="7"/>
  <c r="V992" i="7"/>
  <c r="K992" i="7"/>
  <c r="J992" i="7"/>
  <c r="I992" i="7"/>
  <c r="L992" i="7" s="1"/>
  <c r="H992" i="7"/>
  <c r="W992" i="7" s="1"/>
  <c r="G992" i="7"/>
  <c r="A992" i="7"/>
  <c r="I991" i="7"/>
  <c r="V991" i="7" s="1"/>
  <c r="H991" i="7"/>
  <c r="G991" i="7"/>
  <c r="A991" i="7"/>
  <c r="L990" i="7"/>
  <c r="I990" i="7"/>
  <c r="K990" i="7" s="1"/>
  <c r="H990" i="7"/>
  <c r="Y990" i="7" s="1"/>
  <c r="G990" i="7"/>
  <c r="A990" i="7"/>
  <c r="W989" i="7"/>
  <c r="S989" i="7"/>
  <c r="O989" i="7"/>
  <c r="L989" i="7"/>
  <c r="K989" i="7"/>
  <c r="J989" i="7"/>
  <c r="I989" i="7"/>
  <c r="H989" i="7"/>
  <c r="X989" i="7" s="1"/>
  <c r="G989" i="7"/>
  <c r="A989" i="7"/>
  <c r="W988" i="7"/>
  <c r="V988" i="7"/>
  <c r="O988" i="7"/>
  <c r="K988" i="7"/>
  <c r="J988" i="7"/>
  <c r="I988" i="7"/>
  <c r="L988" i="7" s="1"/>
  <c r="S988" i="7" s="1"/>
  <c r="H988" i="7"/>
  <c r="G988" i="7"/>
  <c r="A988" i="7"/>
  <c r="V987" i="7"/>
  <c r="K987" i="7"/>
  <c r="Y987" i="7" s="1"/>
  <c r="I987" i="7"/>
  <c r="L987" i="7" s="1"/>
  <c r="S987" i="7" s="1"/>
  <c r="H987" i="7"/>
  <c r="G987" i="7"/>
  <c r="A987" i="7"/>
  <c r="I986" i="7"/>
  <c r="K986" i="7" s="1"/>
  <c r="Y986" i="7" s="1"/>
  <c r="H986" i="7"/>
  <c r="G986" i="7"/>
  <c r="A986" i="7"/>
  <c r="W985" i="7"/>
  <c r="L985" i="7"/>
  <c r="I985" i="7"/>
  <c r="J985" i="7" s="1"/>
  <c r="H985" i="7"/>
  <c r="P985" i="7" s="1"/>
  <c r="G985" i="7"/>
  <c r="A985" i="7"/>
  <c r="Z984" i="7"/>
  <c r="O984" i="7"/>
  <c r="L984" i="7"/>
  <c r="K984" i="7"/>
  <c r="J984" i="7"/>
  <c r="I984" i="7"/>
  <c r="H984" i="7"/>
  <c r="V984" i="7" s="1"/>
  <c r="G984" i="7"/>
  <c r="A984" i="7"/>
  <c r="S983" i="7"/>
  <c r="O983" i="7"/>
  <c r="L983" i="7"/>
  <c r="K983" i="7"/>
  <c r="I983" i="7"/>
  <c r="J983" i="7" s="1"/>
  <c r="W983" i="7" s="1"/>
  <c r="H983" i="7"/>
  <c r="V983" i="7" s="1"/>
  <c r="G983" i="7"/>
  <c r="A983" i="7"/>
  <c r="Z982" i="7"/>
  <c r="V982" i="7"/>
  <c r="S982" i="7"/>
  <c r="R982" i="7"/>
  <c r="O982" i="7"/>
  <c r="L982" i="7"/>
  <c r="K982" i="7"/>
  <c r="J982" i="7"/>
  <c r="W982" i="7" s="1"/>
  <c r="I982" i="7"/>
  <c r="H982" i="7"/>
  <c r="X982" i="7" s="1"/>
  <c r="G982" i="7"/>
  <c r="A982" i="7"/>
  <c r="I981" i="7"/>
  <c r="W981" i="7" s="1"/>
  <c r="H981" i="7"/>
  <c r="G981" i="7"/>
  <c r="A981" i="7"/>
  <c r="L980" i="7"/>
  <c r="I980" i="7"/>
  <c r="J980" i="7" s="1"/>
  <c r="H980" i="7"/>
  <c r="Z980" i="7" s="1"/>
  <c r="G980" i="7"/>
  <c r="A980" i="7"/>
  <c r="W979" i="7"/>
  <c r="S979" i="7"/>
  <c r="O979" i="7"/>
  <c r="L979" i="7"/>
  <c r="K979" i="7"/>
  <c r="I979" i="7"/>
  <c r="J979" i="7" s="1"/>
  <c r="H979" i="7"/>
  <c r="Y979" i="7" s="1"/>
  <c r="G979" i="7"/>
  <c r="A979" i="7"/>
  <c r="Z978" i="7"/>
  <c r="W978" i="7"/>
  <c r="V978" i="7"/>
  <c r="S978" i="7"/>
  <c r="R978" i="7"/>
  <c r="O978" i="7"/>
  <c r="L978" i="7"/>
  <c r="K978" i="7"/>
  <c r="J978" i="7"/>
  <c r="I978" i="7"/>
  <c r="H978" i="7"/>
  <c r="G978" i="7"/>
  <c r="A978" i="7"/>
  <c r="I977" i="7"/>
  <c r="H977" i="7"/>
  <c r="G977" i="7"/>
  <c r="A977" i="7"/>
  <c r="L976" i="7"/>
  <c r="I976" i="7"/>
  <c r="J976" i="7" s="1"/>
  <c r="H976" i="7"/>
  <c r="P976" i="7" s="1"/>
  <c r="G976" i="7"/>
  <c r="A976" i="7"/>
  <c r="W975" i="7"/>
  <c r="S975" i="7"/>
  <c r="O975" i="7"/>
  <c r="L975" i="7"/>
  <c r="K975" i="7"/>
  <c r="I975" i="7"/>
  <c r="J975" i="7" s="1"/>
  <c r="H975" i="7"/>
  <c r="G975" i="7"/>
  <c r="A975" i="7"/>
  <c r="Z974" i="7"/>
  <c r="W974" i="7"/>
  <c r="V974" i="7"/>
  <c r="S974" i="7"/>
  <c r="O974" i="7"/>
  <c r="L974" i="7"/>
  <c r="K974" i="7"/>
  <c r="R974" i="7" s="1"/>
  <c r="J974" i="7"/>
  <c r="I974" i="7"/>
  <c r="H974" i="7"/>
  <c r="G974" i="7"/>
  <c r="A974" i="7"/>
  <c r="V973" i="7"/>
  <c r="N973" i="7"/>
  <c r="M973" i="7"/>
  <c r="J973" i="7"/>
  <c r="Q973" i="7" s="1"/>
  <c r="I973" i="7"/>
  <c r="H973" i="7"/>
  <c r="X973" i="7" s="1"/>
  <c r="G973" i="7"/>
  <c r="A973" i="7"/>
  <c r="I972" i="7"/>
  <c r="K972" i="7" s="1"/>
  <c r="H972" i="7"/>
  <c r="G972" i="7"/>
  <c r="A972" i="7"/>
  <c r="W971" i="7"/>
  <c r="Q971" i="7"/>
  <c r="P971" i="7"/>
  <c r="L971" i="7"/>
  <c r="K971" i="7"/>
  <c r="I971" i="7"/>
  <c r="J971" i="7" s="1"/>
  <c r="H971" i="7"/>
  <c r="G971" i="7"/>
  <c r="A971" i="7"/>
  <c r="Z970" i="7"/>
  <c r="S970" i="7"/>
  <c r="O970" i="7"/>
  <c r="L970" i="7"/>
  <c r="K970" i="7"/>
  <c r="J970" i="7"/>
  <c r="X970" i="7" s="1"/>
  <c r="I970" i="7"/>
  <c r="H970" i="7"/>
  <c r="G970" i="7"/>
  <c r="A970" i="7"/>
  <c r="I969" i="7"/>
  <c r="L969" i="7" s="1"/>
  <c r="H969" i="7"/>
  <c r="G969" i="7"/>
  <c r="A969" i="7"/>
  <c r="L968" i="7"/>
  <c r="I968" i="7"/>
  <c r="K968" i="7" s="1"/>
  <c r="H968" i="7"/>
  <c r="G968" i="7"/>
  <c r="A968" i="7"/>
  <c r="W967" i="7"/>
  <c r="S967" i="7"/>
  <c r="O967" i="7"/>
  <c r="L967" i="7"/>
  <c r="K967" i="7"/>
  <c r="I967" i="7"/>
  <c r="J967" i="7" s="1"/>
  <c r="H967" i="7"/>
  <c r="Z967" i="7" s="1"/>
  <c r="G967" i="7"/>
  <c r="A967" i="7"/>
  <c r="Z966" i="7"/>
  <c r="V966" i="7"/>
  <c r="S966" i="7"/>
  <c r="R966" i="7"/>
  <c r="O966" i="7"/>
  <c r="L966" i="7"/>
  <c r="K966" i="7"/>
  <c r="J966" i="7"/>
  <c r="W966" i="7" s="1"/>
  <c r="I966" i="7"/>
  <c r="H966" i="7"/>
  <c r="Y966" i="7" s="1"/>
  <c r="G966" i="7"/>
  <c r="A966" i="7"/>
  <c r="I965" i="7"/>
  <c r="L965" i="7" s="1"/>
  <c r="H965" i="7"/>
  <c r="G965" i="7"/>
  <c r="A965" i="7"/>
  <c r="L964" i="7"/>
  <c r="I964" i="7"/>
  <c r="K964" i="7" s="1"/>
  <c r="H964" i="7"/>
  <c r="G964" i="7"/>
  <c r="A964" i="7"/>
  <c r="S963" i="7"/>
  <c r="O963" i="7"/>
  <c r="L963" i="7"/>
  <c r="K963" i="7"/>
  <c r="I963" i="7"/>
  <c r="J963" i="7" s="1"/>
  <c r="W963" i="7" s="1"/>
  <c r="H963" i="7"/>
  <c r="Z963" i="7" s="1"/>
  <c r="G963" i="7"/>
  <c r="A963" i="7"/>
  <c r="Z962" i="7"/>
  <c r="V962" i="7"/>
  <c r="R962" i="7"/>
  <c r="L962" i="7"/>
  <c r="K962" i="7"/>
  <c r="J962" i="7"/>
  <c r="I962" i="7"/>
  <c r="H962" i="7"/>
  <c r="Y962" i="7" s="1"/>
  <c r="G962" i="7"/>
  <c r="A962" i="7"/>
  <c r="I961" i="7"/>
  <c r="L961" i="7" s="1"/>
  <c r="H961" i="7"/>
  <c r="G961" i="7"/>
  <c r="A961" i="7"/>
  <c r="L960" i="7"/>
  <c r="J960" i="7"/>
  <c r="I960" i="7"/>
  <c r="K960" i="7" s="1"/>
  <c r="H960" i="7"/>
  <c r="W960" i="7" s="1"/>
  <c r="G960" i="7"/>
  <c r="A960" i="7"/>
  <c r="W959" i="7"/>
  <c r="O959" i="7"/>
  <c r="K959" i="7"/>
  <c r="I959" i="7"/>
  <c r="J959" i="7" s="1"/>
  <c r="H959" i="7"/>
  <c r="G959" i="7"/>
  <c r="A959" i="7"/>
  <c r="Z958" i="7"/>
  <c r="W958" i="7"/>
  <c r="V958" i="7"/>
  <c r="S958" i="7"/>
  <c r="O958" i="7"/>
  <c r="L958" i="7"/>
  <c r="K958" i="7"/>
  <c r="R958" i="7" s="1"/>
  <c r="J958" i="7"/>
  <c r="I958" i="7"/>
  <c r="H958" i="7"/>
  <c r="G958" i="7"/>
  <c r="A958" i="7"/>
  <c r="I957" i="7"/>
  <c r="L957" i="7" s="1"/>
  <c r="Z957" i="7" s="1"/>
  <c r="H957" i="7"/>
  <c r="G957" i="7"/>
  <c r="A957" i="7"/>
  <c r="I956" i="7"/>
  <c r="K956" i="7" s="1"/>
  <c r="Y956" i="7" s="1"/>
  <c r="H956" i="7"/>
  <c r="G956" i="7"/>
  <c r="A956" i="7"/>
  <c r="K955" i="7"/>
  <c r="I955" i="7"/>
  <c r="J955" i="7" s="1"/>
  <c r="H955" i="7"/>
  <c r="G955" i="7"/>
  <c r="A955" i="7"/>
  <c r="Z954" i="7"/>
  <c r="V954" i="7"/>
  <c r="S954" i="7"/>
  <c r="R954" i="7"/>
  <c r="O954" i="7"/>
  <c r="L954" i="7"/>
  <c r="K954" i="7"/>
  <c r="J954" i="7"/>
  <c r="W954" i="7" s="1"/>
  <c r="I954" i="7"/>
  <c r="H954" i="7"/>
  <c r="Y954" i="7" s="1"/>
  <c r="G954" i="7"/>
  <c r="A954" i="7"/>
  <c r="V953" i="7"/>
  <c r="J953" i="7"/>
  <c r="Q953" i="7" s="1"/>
  <c r="I953" i="7"/>
  <c r="M953" i="7" s="1"/>
  <c r="N953" i="7" s="1"/>
  <c r="H953" i="7"/>
  <c r="X953" i="7" s="1"/>
  <c r="G953" i="7"/>
  <c r="A953" i="7"/>
  <c r="I952" i="7"/>
  <c r="L952" i="7" s="1"/>
  <c r="H952" i="7"/>
  <c r="G952" i="7"/>
  <c r="A952" i="7"/>
  <c r="L951" i="7"/>
  <c r="K951" i="7"/>
  <c r="I951" i="7"/>
  <c r="J951" i="7" s="1"/>
  <c r="H951" i="7"/>
  <c r="W951" i="7" s="1"/>
  <c r="G951" i="7"/>
  <c r="A951" i="7"/>
  <c r="Z950" i="7"/>
  <c r="W950" i="7"/>
  <c r="V950" i="7"/>
  <c r="S950" i="7"/>
  <c r="O950" i="7"/>
  <c r="L950" i="7"/>
  <c r="K950" i="7"/>
  <c r="R950" i="7" s="1"/>
  <c r="J950" i="7"/>
  <c r="I950" i="7"/>
  <c r="H950" i="7"/>
  <c r="Y950" i="7" s="1"/>
  <c r="G950" i="7"/>
  <c r="A950" i="7"/>
  <c r="V949" i="7"/>
  <c r="J949" i="7"/>
  <c r="Q949" i="7" s="1"/>
  <c r="I949" i="7"/>
  <c r="M949" i="7" s="1"/>
  <c r="N949" i="7" s="1"/>
  <c r="H949" i="7"/>
  <c r="X949" i="7" s="1"/>
  <c r="G949" i="7"/>
  <c r="A949" i="7"/>
  <c r="V948" i="7"/>
  <c r="J948" i="7"/>
  <c r="I948" i="7"/>
  <c r="L948" i="7" s="1"/>
  <c r="Z948" i="7" s="1"/>
  <c r="H948" i="7"/>
  <c r="G948" i="7"/>
  <c r="A948" i="7"/>
  <c r="I947" i="7"/>
  <c r="H947" i="7"/>
  <c r="G947" i="7"/>
  <c r="A947" i="7"/>
  <c r="L946" i="7"/>
  <c r="K946" i="7"/>
  <c r="J946" i="7"/>
  <c r="I946" i="7"/>
  <c r="H946" i="7"/>
  <c r="G946" i="7"/>
  <c r="A946" i="7"/>
  <c r="I945" i="7"/>
  <c r="L945" i="7" s="1"/>
  <c r="S945" i="7" s="1"/>
  <c r="H945" i="7"/>
  <c r="G945" i="7"/>
  <c r="A945" i="7"/>
  <c r="L944" i="7"/>
  <c r="I944" i="7"/>
  <c r="K944" i="7" s="1"/>
  <c r="H944" i="7"/>
  <c r="G944" i="7"/>
  <c r="A944" i="7"/>
  <c r="P943" i="7"/>
  <c r="K943" i="7"/>
  <c r="Y943" i="7" s="1"/>
  <c r="I943" i="7"/>
  <c r="J943" i="7" s="1"/>
  <c r="H943" i="7"/>
  <c r="W943" i="7" s="1"/>
  <c r="G943" i="7"/>
  <c r="A943" i="7"/>
  <c r="L942" i="7"/>
  <c r="K942" i="7"/>
  <c r="J942" i="7"/>
  <c r="I942" i="7"/>
  <c r="H942" i="7"/>
  <c r="V942" i="7" s="1"/>
  <c r="G942" i="7"/>
  <c r="A942" i="7"/>
  <c r="Z941" i="7"/>
  <c r="V941" i="7"/>
  <c r="O941" i="7"/>
  <c r="K941" i="7"/>
  <c r="J941" i="7"/>
  <c r="Q941" i="7" s="1"/>
  <c r="I941" i="7"/>
  <c r="L941" i="7" s="1"/>
  <c r="H941" i="7"/>
  <c r="G941" i="7"/>
  <c r="A941" i="7"/>
  <c r="V940" i="7"/>
  <c r="J940" i="7"/>
  <c r="I940" i="7"/>
  <c r="L940" i="7" s="1"/>
  <c r="Z940" i="7" s="1"/>
  <c r="H940" i="7"/>
  <c r="G940" i="7"/>
  <c r="A940" i="7"/>
  <c r="I939" i="7"/>
  <c r="L939" i="7" s="1"/>
  <c r="H939" i="7"/>
  <c r="G939" i="7"/>
  <c r="A939" i="7"/>
  <c r="L938" i="7"/>
  <c r="K938" i="7"/>
  <c r="J938" i="7"/>
  <c r="I938" i="7"/>
  <c r="H938" i="7"/>
  <c r="W938" i="7" s="1"/>
  <c r="G938" i="7"/>
  <c r="A938" i="7"/>
  <c r="W937" i="7"/>
  <c r="V937" i="7"/>
  <c r="O937" i="7"/>
  <c r="K937" i="7"/>
  <c r="R937" i="7" s="1"/>
  <c r="J937" i="7"/>
  <c r="I937" i="7"/>
  <c r="L937" i="7" s="1"/>
  <c r="H937" i="7"/>
  <c r="G937" i="7"/>
  <c r="A937" i="7"/>
  <c r="V936" i="7"/>
  <c r="J936" i="7"/>
  <c r="I936" i="7"/>
  <c r="L936" i="7" s="1"/>
  <c r="Z936" i="7" s="1"/>
  <c r="H936" i="7"/>
  <c r="G936" i="7"/>
  <c r="A936" i="7"/>
  <c r="I935" i="7"/>
  <c r="L935" i="7" s="1"/>
  <c r="H935" i="7"/>
  <c r="G935" i="7"/>
  <c r="A935" i="7"/>
  <c r="L934" i="7"/>
  <c r="K934" i="7"/>
  <c r="J934" i="7"/>
  <c r="I934" i="7"/>
  <c r="H934" i="7"/>
  <c r="W934" i="7" s="1"/>
  <c r="G934" i="7"/>
  <c r="A934" i="7"/>
  <c r="W933" i="7"/>
  <c r="V933" i="7"/>
  <c r="O933" i="7"/>
  <c r="K933" i="7"/>
  <c r="R933" i="7" s="1"/>
  <c r="J933" i="7"/>
  <c r="Q933" i="7" s="1"/>
  <c r="I933" i="7"/>
  <c r="M933" i="7" s="1"/>
  <c r="N933" i="7" s="1"/>
  <c r="H933" i="7"/>
  <c r="X933" i="7" s="1"/>
  <c r="G933" i="7"/>
  <c r="A933" i="7"/>
  <c r="V932" i="7"/>
  <c r="J932" i="7"/>
  <c r="Q932" i="7" s="1"/>
  <c r="I932" i="7"/>
  <c r="M932" i="7" s="1"/>
  <c r="N932" i="7" s="1"/>
  <c r="H932" i="7"/>
  <c r="X932" i="7" s="1"/>
  <c r="G932" i="7"/>
  <c r="A932" i="7"/>
  <c r="I931" i="7"/>
  <c r="L931" i="7" s="1"/>
  <c r="H931" i="7"/>
  <c r="G931" i="7"/>
  <c r="A931" i="7"/>
  <c r="L930" i="7"/>
  <c r="K930" i="7"/>
  <c r="J930" i="7"/>
  <c r="I930" i="7"/>
  <c r="H930" i="7"/>
  <c r="W930" i="7" s="1"/>
  <c r="G930" i="7"/>
  <c r="A930" i="7"/>
  <c r="W929" i="7"/>
  <c r="V929" i="7"/>
  <c r="O929" i="7"/>
  <c r="K929" i="7"/>
  <c r="R929" i="7" s="1"/>
  <c r="J929" i="7"/>
  <c r="I929" i="7"/>
  <c r="L929" i="7" s="1"/>
  <c r="H929" i="7"/>
  <c r="Y929" i="7" s="1"/>
  <c r="G929" i="7"/>
  <c r="A929" i="7"/>
  <c r="V928" i="7"/>
  <c r="J928" i="7"/>
  <c r="Q928" i="7" s="1"/>
  <c r="I928" i="7"/>
  <c r="M928" i="7" s="1"/>
  <c r="N928" i="7" s="1"/>
  <c r="H928" i="7"/>
  <c r="X928" i="7" s="1"/>
  <c r="G928" i="7"/>
  <c r="A928" i="7"/>
  <c r="I927" i="7"/>
  <c r="L927" i="7" s="1"/>
  <c r="H927" i="7"/>
  <c r="G927" i="7"/>
  <c r="A927" i="7"/>
  <c r="L926" i="7"/>
  <c r="K926" i="7"/>
  <c r="J926" i="7"/>
  <c r="I926" i="7"/>
  <c r="H926" i="7"/>
  <c r="W926" i="7" s="1"/>
  <c r="G926" i="7"/>
  <c r="A926" i="7"/>
  <c r="W925" i="7"/>
  <c r="V925" i="7"/>
  <c r="O925" i="7"/>
  <c r="K925" i="7"/>
  <c r="R925" i="7" s="1"/>
  <c r="J925" i="7"/>
  <c r="I925" i="7"/>
  <c r="L925" i="7" s="1"/>
  <c r="H925" i="7"/>
  <c r="Y925" i="7" s="1"/>
  <c r="G925" i="7"/>
  <c r="A925" i="7"/>
  <c r="V924" i="7"/>
  <c r="J924" i="7"/>
  <c r="I924" i="7"/>
  <c r="L924" i="7" s="1"/>
  <c r="Z924" i="7" s="1"/>
  <c r="H924" i="7"/>
  <c r="G924" i="7"/>
  <c r="A924" i="7"/>
  <c r="V923" i="7"/>
  <c r="J923" i="7"/>
  <c r="Q923" i="7" s="1"/>
  <c r="I923" i="7"/>
  <c r="L923" i="7" s="1"/>
  <c r="Z923" i="7" s="1"/>
  <c r="H923" i="7"/>
  <c r="X923" i="7" s="1"/>
  <c r="G923" i="7"/>
  <c r="A923" i="7"/>
  <c r="I922" i="7"/>
  <c r="K922" i="7" s="1"/>
  <c r="H922" i="7"/>
  <c r="W922" i="7" s="1"/>
  <c r="G922" i="7"/>
  <c r="A922" i="7"/>
  <c r="L921" i="7"/>
  <c r="K921" i="7"/>
  <c r="J921" i="7"/>
  <c r="I921" i="7"/>
  <c r="H921" i="7"/>
  <c r="Z921" i="7" s="1"/>
  <c r="G921" i="7"/>
  <c r="A921" i="7"/>
  <c r="V920" i="7"/>
  <c r="R920" i="7"/>
  <c r="O920" i="7"/>
  <c r="K920" i="7"/>
  <c r="J920" i="7"/>
  <c r="W920" i="7" s="1"/>
  <c r="I920" i="7"/>
  <c r="L920" i="7" s="1"/>
  <c r="H920" i="7"/>
  <c r="Y920" i="7" s="1"/>
  <c r="G920" i="7"/>
  <c r="A920" i="7"/>
  <c r="V919" i="7"/>
  <c r="J919" i="7"/>
  <c r="I919" i="7"/>
  <c r="L919" i="7" s="1"/>
  <c r="Z919" i="7" s="1"/>
  <c r="H919" i="7"/>
  <c r="G919" i="7"/>
  <c r="A919" i="7"/>
  <c r="I918" i="7"/>
  <c r="K918" i="7" s="1"/>
  <c r="H918" i="7"/>
  <c r="W918" i="7" s="1"/>
  <c r="G918" i="7"/>
  <c r="A918" i="7"/>
  <c r="L917" i="7"/>
  <c r="K917" i="7"/>
  <c r="J917" i="7"/>
  <c r="I917" i="7"/>
  <c r="H917" i="7"/>
  <c r="Z917" i="7" s="1"/>
  <c r="G917" i="7"/>
  <c r="A917" i="7"/>
  <c r="K916" i="7"/>
  <c r="J916" i="7"/>
  <c r="I916" i="7"/>
  <c r="L916" i="7" s="1"/>
  <c r="H916" i="7"/>
  <c r="Y916" i="7" s="1"/>
  <c r="G916" i="7"/>
  <c r="A916" i="7"/>
  <c r="K915" i="7"/>
  <c r="J915" i="7"/>
  <c r="I915" i="7"/>
  <c r="L915" i="7" s="1"/>
  <c r="H915" i="7"/>
  <c r="X915" i="7" s="1"/>
  <c r="G915" i="7"/>
  <c r="A915" i="7"/>
  <c r="W914" i="7"/>
  <c r="V914" i="7"/>
  <c r="O914" i="7"/>
  <c r="K914" i="7"/>
  <c r="R914" i="7" s="1"/>
  <c r="J914" i="7"/>
  <c r="I914" i="7"/>
  <c r="L914" i="7" s="1"/>
  <c r="H914" i="7"/>
  <c r="Y914" i="7" s="1"/>
  <c r="G914" i="7"/>
  <c r="A914" i="7"/>
  <c r="V913" i="7"/>
  <c r="J913" i="7"/>
  <c r="I913" i="7"/>
  <c r="L913" i="7" s="1"/>
  <c r="Z913" i="7" s="1"/>
  <c r="H913" i="7"/>
  <c r="G913" i="7"/>
  <c r="A913" i="7"/>
  <c r="I912" i="7"/>
  <c r="M912" i="7" s="1"/>
  <c r="N912" i="7" s="1"/>
  <c r="H912" i="7"/>
  <c r="G912" i="7"/>
  <c r="A912" i="7"/>
  <c r="L911" i="7"/>
  <c r="J911" i="7"/>
  <c r="I911" i="7"/>
  <c r="K911" i="7" s="1"/>
  <c r="H911" i="7"/>
  <c r="G911" i="7"/>
  <c r="A911" i="7"/>
  <c r="W910" i="7"/>
  <c r="O910" i="7"/>
  <c r="K910" i="7"/>
  <c r="J910" i="7"/>
  <c r="I910" i="7"/>
  <c r="L910" i="7" s="1"/>
  <c r="S910" i="7" s="1"/>
  <c r="H910" i="7"/>
  <c r="Z910" i="7" s="1"/>
  <c r="G910" i="7"/>
  <c r="A910" i="7"/>
  <c r="W909" i="7"/>
  <c r="V909" i="7"/>
  <c r="R909" i="7"/>
  <c r="O909" i="7"/>
  <c r="K909" i="7"/>
  <c r="Y909" i="7" s="1"/>
  <c r="J909" i="7"/>
  <c r="Q909" i="7" s="1"/>
  <c r="I909" i="7"/>
  <c r="M909" i="7" s="1"/>
  <c r="N909" i="7" s="1"/>
  <c r="H909" i="7"/>
  <c r="G909" i="7"/>
  <c r="A909" i="7"/>
  <c r="L908" i="7"/>
  <c r="J908" i="7"/>
  <c r="I908" i="7"/>
  <c r="K908" i="7" s="1"/>
  <c r="H908" i="7"/>
  <c r="V908" i="7" s="1"/>
  <c r="G908" i="7"/>
  <c r="A908" i="7"/>
  <c r="O907" i="7"/>
  <c r="K907" i="7"/>
  <c r="Y907" i="7" s="1"/>
  <c r="I907" i="7"/>
  <c r="M907" i="7" s="1"/>
  <c r="N907" i="7" s="1"/>
  <c r="H907" i="7"/>
  <c r="G907" i="7"/>
  <c r="A907" i="7"/>
  <c r="Z906" i="7"/>
  <c r="V906" i="7"/>
  <c r="R906" i="7"/>
  <c r="L906" i="7"/>
  <c r="K906" i="7"/>
  <c r="J906" i="7"/>
  <c r="I906" i="7"/>
  <c r="H906" i="7"/>
  <c r="X906" i="7" s="1"/>
  <c r="G906" i="7"/>
  <c r="A906" i="7"/>
  <c r="I905" i="7"/>
  <c r="H905" i="7"/>
  <c r="G905" i="7"/>
  <c r="A905" i="7"/>
  <c r="L904" i="7"/>
  <c r="J904" i="7"/>
  <c r="I904" i="7"/>
  <c r="K904" i="7" s="1"/>
  <c r="H904" i="7"/>
  <c r="Z904" i="7" s="1"/>
  <c r="G904" i="7"/>
  <c r="A904" i="7"/>
  <c r="O903" i="7"/>
  <c r="K903" i="7"/>
  <c r="I903" i="7"/>
  <c r="M903" i="7" s="1"/>
  <c r="N903" i="7" s="1"/>
  <c r="H903" i="7"/>
  <c r="G903" i="7"/>
  <c r="A903" i="7"/>
  <c r="Z902" i="7"/>
  <c r="V902" i="7"/>
  <c r="L902" i="7"/>
  <c r="J902" i="7"/>
  <c r="I902" i="7"/>
  <c r="K902" i="7" s="1"/>
  <c r="R902" i="7" s="1"/>
  <c r="H902" i="7"/>
  <c r="X902" i="7" s="1"/>
  <c r="G902" i="7"/>
  <c r="A902" i="7"/>
  <c r="I901" i="7"/>
  <c r="K901" i="7" s="1"/>
  <c r="Y901" i="7" s="1"/>
  <c r="H901" i="7"/>
  <c r="W901" i="7" s="1"/>
  <c r="G901" i="7"/>
  <c r="A901" i="7"/>
  <c r="L900" i="7"/>
  <c r="K900" i="7"/>
  <c r="J900" i="7"/>
  <c r="I900" i="7"/>
  <c r="H900" i="7"/>
  <c r="Z900" i="7" s="1"/>
  <c r="G900" i="7"/>
  <c r="A900" i="7"/>
  <c r="W899" i="7"/>
  <c r="V899" i="7"/>
  <c r="O899" i="7"/>
  <c r="K899" i="7"/>
  <c r="Y899" i="7" s="1"/>
  <c r="J899" i="7"/>
  <c r="Q899" i="7" s="1"/>
  <c r="I899" i="7"/>
  <c r="M899" i="7" s="1"/>
  <c r="N899" i="7" s="1"/>
  <c r="H899" i="7"/>
  <c r="X899" i="7" s="1"/>
  <c r="G899" i="7"/>
  <c r="A899" i="7"/>
  <c r="V898" i="7"/>
  <c r="J898" i="7"/>
  <c r="I898" i="7"/>
  <c r="L898" i="7" s="1"/>
  <c r="Z898" i="7" s="1"/>
  <c r="H898" i="7"/>
  <c r="X898" i="7" s="1"/>
  <c r="G898" i="7"/>
  <c r="A898" i="7"/>
  <c r="I897" i="7"/>
  <c r="K897" i="7" s="1"/>
  <c r="Y897" i="7" s="1"/>
  <c r="H897" i="7"/>
  <c r="W897" i="7" s="1"/>
  <c r="G897" i="7"/>
  <c r="A897" i="7"/>
  <c r="Z896" i="7"/>
  <c r="V896" i="7"/>
  <c r="R896" i="7"/>
  <c r="L896" i="7"/>
  <c r="K896" i="7"/>
  <c r="J896" i="7"/>
  <c r="I896" i="7"/>
  <c r="H896" i="7"/>
  <c r="Y896" i="7" s="1"/>
  <c r="G896" i="7"/>
  <c r="A896" i="7"/>
  <c r="I895" i="7"/>
  <c r="M895" i="7" s="1"/>
  <c r="N895" i="7" s="1"/>
  <c r="H895" i="7"/>
  <c r="G895" i="7"/>
  <c r="A895" i="7"/>
  <c r="L894" i="7"/>
  <c r="J894" i="7"/>
  <c r="I894" i="7"/>
  <c r="K894" i="7" s="1"/>
  <c r="H894" i="7"/>
  <c r="X894" i="7" s="1"/>
  <c r="G894" i="7"/>
  <c r="A894" i="7"/>
  <c r="O893" i="7"/>
  <c r="K893" i="7"/>
  <c r="R893" i="7" s="1"/>
  <c r="I893" i="7"/>
  <c r="V893" i="7" s="1"/>
  <c r="H893" i="7"/>
  <c r="G893" i="7"/>
  <c r="A893" i="7"/>
  <c r="Z892" i="7"/>
  <c r="V892" i="7"/>
  <c r="L892" i="7"/>
  <c r="J892" i="7"/>
  <c r="I892" i="7"/>
  <c r="K892" i="7" s="1"/>
  <c r="R892" i="7" s="1"/>
  <c r="H892" i="7"/>
  <c r="G892" i="7"/>
  <c r="A892" i="7"/>
  <c r="I891" i="7"/>
  <c r="M891" i="7" s="1"/>
  <c r="N891" i="7" s="1"/>
  <c r="H891" i="7"/>
  <c r="G891" i="7"/>
  <c r="A891" i="7"/>
  <c r="Z890" i="7"/>
  <c r="V890" i="7"/>
  <c r="R890" i="7"/>
  <c r="L890" i="7"/>
  <c r="K890" i="7"/>
  <c r="J890" i="7"/>
  <c r="I890" i="7"/>
  <c r="H890" i="7"/>
  <c r="X890" i="7" s="1"/>
  <c r="G890" i="7"/>
  <c r="A890" i="7"/>
  <c r="I889" i="7"/>
  <c r="W889" i="7" s="1"/>
  <c r="H889" i="7"/>
  <c r="G889" i="7"/>
  <c r="A889" i="7"/>
  <c r="L888" i="7"/>
  <c r="J888" i="7"/>
  <c r="I888" i="7"/>
  <c r="K888" i="7" s="1"/>
  <c r="H888" i="7"/>
  <c r="Z888" i="7" s="1"/>
  <c r="G888" i="7"/>
  <c r="A888" i="7"/>
  <c r="O887" i="7"/>
  <c r="K887" i="7"/>
  <c r="Y887" i="7" s="1"/>
  <c r="I887" i="7"/>
  <c r="M887" i="7" s="1"/>
  <c r="N887" i="7" s="1"/>
  <c r="H887" i="7"/>
  <c r="G887" i="7"/>
  <c r="A887" i="7"/>
  <c r="Z886" i="7"/>
  <c r="V886" i="7"/>
  <c r="R886" i="7"/>
  <c r="L886" i="7"/>
  <c r="K886" i="7"/>
  <c r="J886" i="7"/>
  <c r="I886" i="7"/>
  <c r="H886" i="7"/>
  <c r="X886" i="7" s="1"/>
  <c r="G886" i="7"/>
  <c r="A886" i="7"/>
  <c r="I885" i="7"/>
  <c r="H885" i="7"/>
  <c r="G885" i="7"/>
  <c r="A885" i="7"/>
  <c r="L884" i="7"/>
  <c r="K884" i="7"/>
  <c r="J884" i="7"/>
  <c r="I884" i="7"/>
  <c r="H884" i="7"/>
  <c r="Z884" i="7" s="1"/>
  <c r="G884" i="7"/>
  <c r="A884" i="7"/>
  <c r="O883" i="7"/>
  <c r="K883" i="7"/>
  <c r="Y883" i="7" s="1"/>
  <c r="I883" i="7"/>
  <c r="M883" i="7" s="1"/>
  <c r="N883" i="7" s="1"/>
  <c r="H883" i="7"/>
  <c r="G883" i="7"/>
  <c r="A883" i="7"/>
  <c r="L882" i="7"/>
  <c r="J882" i="7"/>
  <c r="I882" i="7"/>
  <c r="K882" i="7" s="1"/>
  <c r="H882" i="7"/>
  <c r="X882" i="7" s="1"/>
  <c r="G882" i="7"/>
  <c r="A882" i="7"/>
  <c r="K881" i="7"/>
  <c r="I881" i="7"/>
  <c r="J881" i="7" s="1"/>
  <c r="H881" i="7"/>
  <c r="W881" i="7" s="1"/>
  <c r="G881" i="7"/>
  <c r="A881" i="7"/>
  <c r="L880" i="7"/>
  <c r="K880" i="7"/>
  <c r="J880" i="7"/>
  <c r="I880" i="7"/>
  <c r="H880" i="7"/>
  <c r="Z880" i="7" s="1"/>
  <c r="G880" i="7"/>
  <c r="A880" i="7"/>
  <c r="V879" i="7"/>
  <c r="O879" i="7"/>
  <c r="K879" i="7"/>
  <c r="J879" i="7"/>
  <c r="Q879" i="7" s="1"/>
  <c r="I879" i="7"/>
  <c r="M879" i="7" s="1"/>
  <c r="N879" i="7" s="1"/>
  <c r="H879" i="7"/>
  <c r="X879" i="7" s="1"/>
  <c r="G879" i="7"/>
  <c r="A879" i="7"/>
  <c r="V878" i="7"/>
  <c r="J878" i="7"/>
  <c r="Q878" i="7" s="1"/>
  <c r="I878" i="7"/>
  <c r="L878" i="7" s="1"/>
  <c r="Z878" i="7" s="1"/>
  <c r="H878" i="7"/>
  <c r="X878" i="7" s="1"/>
  <c r="G878" i="7"/>
  <c r="A878" i="7"/>
  <c r="I877" i="7"/>
  <c r="K877" i="7" s="1"/>
  <c r="Y877" i="7" s="1"/>
  <c r="H877" i="7"/>
  <c r="W877" i="7" s="1"/>
  <c r="G877" i="7"/>
  <c r="A877" i="7"/>
  <c r="L876" i="7"/>
  <c r="K876" i="7"/>
  <c r="J876" i="7"/>
  <c r="I876" i="7"/>
  <c r="H876" i="7"/>
  <c r="Z876" i="7" s="1"/>
  <c r="G876" i="7"/>
  <c r="A876" i="7"/>
  <c r="W875" i="7"/>
  <c r="V875" i="7"/>
  <c r="O875" i="7"/>
  <c r="K875" i="7"/>
  <c r="J875" i="7"/>
  <c r="Q875" i="7" s="1"/>
  <c r="I875" i="7"/>
  <c r="M875" i="7" s="1"/>
  <c r="N875" i="7" s="1"/>
  <c r="H875" i="7"/>
  <c r="X875" i="7" s="1"/>
  <c r="G875" i="7"/>
  <c r="A875" i="7"/>
  <c r="V874" i="7"/>
  <c r="J874" i="7"/>
  <c r="I874" i="7"/>
  <c r="L874" i="7" s="1"/>
  <c r="Z874" i="7" s="1"/>
  <c r="H874" i="7"/>
  <c r="G874" i="7"/>
  <c r="A874" i="7"/>
  <c r="Z873" i="7"/>
  <c r="O873" i="7"/>
  <c r="K873" i="7"/>
  <c r="J873" i="7"/>
  <c r="I873" i="7"/>
  <c r="L873" i="7" s="1"/>
  <c r="H873" i="7"/>
  <c r="G873" i="7"/>
  <c r="A873" i="7"/>
  <c r="I872" i="7"/>
  <c r="V872" i="7" s="1"/>
  <c r="H872" i="7"/>
  <c r="G872" i="7"/>
  <c r="A872" i="7"/>
  <c r="L871" i="7"/>
  <c r="J871" i="7"/>
  <c r="I871" i="7"/>
  <c r="K871" i="7" s="1"/>
  <c r="H871" i="7"/>
  <c r="G871" i="7"/>
  <c r="A871" i="7"/>
  <c r="W870" i="7"/>
  <c r="V870" i="7"/>
  <c r="O870" i="7"/>
  <c r="K870" i="7"/>
  <c r="R870" i="7" s="1"/>
  <c r="J870" i="7"/>
  <c r="I870" i="7"/>
  <c r="L870" i="7" s="1"/>
  <c r="H870" i="7"/>
  <c r="X870" i="7" s="1"/>
  <c r="G870" i="7"/>
  <c r="A870" i="7"/>
  <c r="V869" i="7"/>
  <c r="J869" i="7"/>
  <c r="I869" i="7"/>
  <c r="W869" i="7" s="1"/>
  <c r="H869" i="7"/>
  <c r="G869" i="7"/>
  <c r="A869" i="7"/>
  <c r="I868" i="7"/>
  <c r="J868" i="7" s="1"/>
  <c r="Q868" i="7" s="1"/>
  <c r="H868" i="7"/>
  <c r="G868" i="7"/>
  <c r="A868" i="7"/>
  <c r="L867" i="7"/>
  <c r="K867" i="7"/>
  <c r="I867" i="7"/>
  <c r="J867" i="7" s="1"/>
  <c r="H867" i="7"/>
  <c r="Y867" i="7" s="1"/>
  <c r="G867" i="7"/>
  <c r="A867" i="7"/>
  <c r="Z866" i="7"/>
  <c r="W866" i="7"/>
  <c r="V866" i="7"/>
  <c r="S866" i="7"/>
  <c r="O866" i="7"/>
  <c r="L866" i="7"/>
  <c r="K866" i="7"/>
  <c r="R866" i="7" s="1"/>
  <c r="J866" i="7"/>
  <c r="I866" i="7"/>
  <c r="H866" i="7"/>
  <c r="X866" i="7" s="1"/>
  <c r="G866" i="7"/>
  <c r="A866" i="7"/>
  <c r="V865" i="7"/>
  <c r="J865" i="7"/>
  <c r="Q865" i="7" s="1"/>
  <c r="I865" i="7"/>
  <c r="W865" i="7" s="1"/>
  <c r="H865" i="7"/>
  <c r="X865" i="7" s="1"/>
  <c r="G865" i="7"/>
  <c r="A865" i="7"/>
  <c r="I864" i="7"/>
  <c r="J864" i="7" s="1"/>
  <c r="Q864" i="7" s="1"/>
  <c r="H864" i="7"/>
  <c r="G864" i="7"/>
  <c r="A864" i="7"/>
  <c r="L863" i="7"/>
  <c r="K863" i="7"/>
  <c r="I863" i="7"/>
  <c r="J863" i="7" s="1"/>
  <c r="H863" i="7"/>
  <c r="Y863" i="7" s="1"/>
  <c r="G863" i="7"/>
  <c r="A863" i="7"/>
  <c r="W862" i="7"/>
  <c r="S862" i="7"/>
  <c r="O862" i="7"/>
  <c r="L862" i="7"/>
  <c r="K862" i="7"/>
  <c r="J862" i="7"/>
  <c r="I862" i="7"/>
  <c r="H862" i="7"/>
  <c r="X862" i="7" s="1"/>
  <c r="G862" i="7"/>
  <c r="A862" i="7"/>
  <c r="V861" i="7"/>
  <c r="R861" i="7"/>
  <c r="O861" i="7"/>
  <c r="K861" i="7"/>
  <c r="Y861" i="7" s="1"/>
  <c r="J861" i="7"/>
  <c r="W861" i="7" s="1"/>
  <c r="I861" i="7"/>
  <c r="M861" i="7" s="1"/>
  <c r="N861" i="7" s="1"/>
  <c r="H861" i="7"/>
  <c r="X861" i="7" s="1"/>
  <c r="G861" i="7"/>
  <c r="A861" i="7"/>
  <c r="I860" i="7"/>
  <c r="J860" i="7" s="1"/>
  <c r="Q860" i="7" s="1"/>
  <c r="H860" i="7"/>
  <c r="G860" i="7"/>
  <c r="A860" i="7"/>
  <c r="L859" i="7"/>
  <c r="K859" i="7"/>
  <c r="I859" i="7"/>
  <c r="J859" i="7" s="1"/>
  <c r="H859" i="7"/>
  <c r="Y859" i="7" s="1"/>
  <c r="G859" i="7"/>
  <c r="A859" i="7"/>
  <c r="Z858" i="7"/>
  <c r="W858" i="7"/>
  <c r="V858" i="7"/>
  <c r="S858" i="7"/>
  <c r="O858" i="7"/>
  <c r="L858" i="7"/>
  <c r="K858" i="7"/>
  <c r="R858" i="7" s="1"/>
  <c r="J858" i="7"/>
  <c r="I858" i="7"/>
  <c r="H858" i="7"/>
  <c r="X858" i="7" s="1"/>
  <c r="G858" i="7"/>
  <c r="A858" i="7"/>
  <c r="V857" i="7"/>
  <c r="J857" i="7"/>
  <c r="Q857" i="7" s="1"/>
  <c r="I857" i="7"/>
  <c r="W857" i="7" s="1"/>
  <c r="H857" i="7"/>
  <c r="X857" i="7" s="1"/>
  <c r="G857" i="7"/>
  <c r="A857" i="7"/>
  <c r="I856" i="7"/>
  <c r="J856" i="7" s="1"/>
  <c r="H856" i="7"/>
  <c r="G856" i="7"/>
  <c r="A856" i="7"/>
  <c r="L855" i="7"/>
  <c r="K855" i="7"/>
  <c r="J855" i="7"/>
  <c r="I855" i="7"/>
  <c r="H855" i="7"/>
  <c r="Y855" i="7" s="1"/>
  <c r="G855" i="7"/>
  <c r="A855" i="7"/>
  <c r="W854" i="7"/>
  <c r="V854" i="7"/>
  <c r="O854" i="7"/>
  <c r="K854" i="7"/>
  <c r="R854" i="7" s="1"/>
  <c r="J854" i="7"/>
  <c r="I854" i="7"/>
  <c r="L854" i="7" s="1"/>
  <c r="H854" i="7"/>
  <c r="X854" i="7" s="1"/>
  <c r="G854" i="7"/>
  <c r="A854" i="7"/>
  <c r="V853" i="7"/>
  <c r="J853" i="7"/>
  <c r="I853" i="7"/>
  <c r="W853" i="7" s="1"/>
  <c r="H853" i="7"/>
  <c r="G853" i="7"/>
  <c r="A853" i="7"/>
  <c r="I852" i="7"/>
  <c r="J852" i="7" s="1"/>
  <c r="H852" i="7"/>
  <c r="G852" i="7"/>
  <c r="A852" i="7"/>
  <c r="L851" i="7"/>
  <c r="K851" i="7"/>
  <c r="I851" i="7"/>
  <c r="J851" i="7" s="1"/>
  <c r="H851" i="7"/>
  <c r="Y851" i="7" s="1"/>
  <c r="G851" i="7"/>
  <c r="A851" i="7"/>
  <c r="Z850" i="7"/>
  <c r="W850" i="7"/>
  <c r="V850" i="7"/>
  <c r="S850" i="7"/>
  <c r="O850" i="7"/>
  <c r="L850" i="7"/>
  <c r="K850" i="7"/>
  <c r="R850" i="7" s="1"/>
  <c r="J850" i="7"/>
  <c r="I850" i="7"/>
  <c r="H850" i="7"/>
  <c r="X850" i="7" s="1"/>
  <c r="G850" i="7"/>
  <c r="A850" i="7"/>
  <c r="V849" i="7"/>
  <c r="J849" i="7"/>
  <c r="I849" i="7"/>
  <c r="K849" i="7" s="1"/>
  <c r="H849" i="7"/>
  <c r="W849" i="7" s="1"/>
  <c r="G849" i="7"/>
  <c r="A849" i="7"/>
  <c r="I848" i="7"/>
  <c r="V848" i="7" s="1"/>
  <c r="H848" i="7"/>
  <c r="G848" i="7"/>
  <c r="A848" i="7"/>
  <c r="L847" i="7"/>
  <c r="I847" i="7"/>
  <c r="K847" i="7" s="1"/>
  <c r="H847" i="7"/>
  <c r="G847" i="7"/>
  <c r="A847" i="7"/>
  <c r="W846" i="7"/>
  <c r="S846" i="7"/>
  <c r="O846" i="7"/>
  <c r="L846" i="7"/>
  <c r="K846" i="7"/>
  <c r="J846" i="7"/>
  <c r="I846" i="7"/>
  <c r="H846" i="7"/>
  <c r="X846" i="7" s="1"/>
  <c r="G846" i="7"/>
  <c r="A846" i="7"/>
  <c r="V845" i="7"/>
  <c r="R845" i="7"/>
  <c r="O845" i="7"/>
  <c r="K845" i="7"/>
  <c r="J845" i="7"/>
  <c r="W845" i="7" s="1"/>
  <c r="I845" i="7"/>
  <c r="L845" i="7" s="1"/>
  <c r="H845" i="7"/>
  <c r="Y845" i="7" s="1"/>
  <c r="G845" i="7"/>
  <c r="A845" i="7"/>
  <c r="I844" i="7"/>
  <c r="V844" i="7" s="1"/>
  <c r="H844" i="7"/>
  <c r="G844" i="7"/>
  <c r="A844" i="7"/>
  <c r="L843" i="7"/>
  <c r="I843" i="7"/>
  <c r="K843" i="7" s="1"/>
  <c r="H843" i="7"/>
  <c r="G843" i="7"/>
  <c r="A843" i="7"/>
  <c r="S842" i="7"/>
  <c r="O842" i="7"/>
  <c r="L842" i="7"/>
  <c r="K842" i="7"/>
  <c r="I842" i="7"/>
  <c r="J842" i="7" s="1"/>
  <c r="W842" i="7" s="1"/>
  <c r="H842" i="7"/>
  <c r="G842" i="7"/>
  <c r="A842" i="7"/>
  <c r="Z841" i="7"/>
  <c r="V841" i="7"/>
  <c r="S841" i="7"/>
  <c r="R841" i="7"/>
  <c r="O841" i="7"/>
  <c r="L841" i="7"/>
  <c r="K841" i="7"/>
  <c r="J841" i="7"/>
  <c r="W841" i="7" s="1"/>
  <c r="I841" i="7"/>
  <c r="H841" i="7"/>
  <c r="Y841" i="7" s="1"/>
  <c r="G841" i="7"/>
  <c r="A841" i="7"/>
  <c r="V840" i="7"/>
  <c r="J840" i="7"/>
  <c r="Q840" i="7" s="1"/>
  <c r="I840" i="7"/>
  <c r="M840" i="7" s="1"/>
  <c r="N840" i="7" s="1"/>
  <c r="H840" i="7"/>
  <c r="X840" i="7" s="1"/>
  <c r="G840" i="7"/>
  <c r="A840" i="7"/>
  <c r="J839" i="7"/>
  <c r="I839" i="7"/>
  <c r="L839" i="7" s="1"/>
  <c r="H839" i="7"/>
  <c r="G839" i="7"/>
  <c r="A839" i="7"/>
  <c r="K838" i="7"/>
  <c r="I838" i="7"/>
  <c r="L838" i="7" s="1"/>
  <c r="H838" i="7"/>
  <c r="G838" i="7"/>
  <c r="A838" i="7"/>
  <c r="Z837" i="7"/>
  <c r="V837" i="7"/>
  <c r="R837" i="7"/>
  <c r="L837" i="7"/>
  <c r="K837" i="7"/>
  <c r="J837" i="7"/>
  <c r="I837" i="7"/>
  <c r="H837" i="7"/>
  <c r="W837" i="7" s="1"/>
  <c r="G837" i="7"/>
  <c r="A837" i="7"/>
  <c r="V836" i="7"/>
  <c r="J836" i="7"/>
  <c r="Q836" i="7" s="1"/>
  <c r="I836" i="7"/>
  <c r="M836" i="7" s="1"/>
  <c r="N836" i="7" s="1"/>
  <c r="H836" i="7"/>
  <c r="X836" i="7" s="1"/>
  <c r="G836" i="7"/>
  <c r="A836" i="7"/>
  <c r="J835" i="7"/>
  <c r="Q835" i="7" s="1"/>
  <c r="I835" i="7"/>
  <c r="V835" i="7" s="1"/>
  <c r="H835" i="7"/>
  <c r="G835" i="7"/>
  <c r="A835" i="7"/>
  <c r="K834" i="7"/>
  <c r="J834" i="7"/>
  <c r="I834" i="7"/>
  <c r="L834" i="7" s="1"/>
  <c r="H834" i="7"/>
  <c r="X834" i="7" s="1"/>
  <c r="G834" i="7"/>
  <c r="A834" i="7"/>
  <c r="K833" i="7"/>
  <c r="J833" i="7"/>
  <c r="I833" i="7"/>
  <c r="L833" i="7" s="1"/>
  <c r="H833" i="7"/>
  <c r="Y833" i="7" s="1"/>
  <c r="G833" i="7"/>
  <c r="A833" i="7"/>
  <c r="V832" i="7"/>
  <c r="R832" i="7"/>
  <c r="K832" i="7"/>
  <c r="J832" i="7"/>
  <c r="I832" i="7"/>
  <c r="L832" i="7" s="1"/>
  <c r="Z832" i="7" s="1"/>
  <c r="H832" i="7"/>
  <c r="X832" i="7" s="1"/>
  <c r="G832" i="7"/>
  <c r="A832" i="7"/>
  <c r="V831" i="7"/>
  <c r="J831" i="7"/>
  <c r="Q831" i="7" s="1"/>
  <c r="I831" i="7"/>
  <c r="K831" i="7" s="1"/>
  <c r="H831" i="7"/>
  <c r="W831" i="7" s="1"/>
  <c r="G831" i="7"/>
  <c r="A831" i="7"/>
  <c r="I830" i="7"/>
  <c r="J830" i="7" s="1"/>
  <c r="H830" i="7"/>
  <c r="G830" i="7"/>
  <c r="A830" i="7"/>
  <c r="L829" i="7"/>
  <c r="K829" i="7"/>
  <c r="J829" i="7"/>
  <c r="I829" i="7"/>
  <c r="H829" i="7"/>
  <c r="Y829" i="7" s="1"/>
  <c r="G829" i="7"/>
  <c r="A829" i="7"/>
  <c r="V828" i="7"/>
  <c r="O828" i="7"/>
  <c r="K828" i="7"/>
  <c r="J828" i="7"/>
  <c r="W828" i="7" s="1"/>
  <c r="I828" i="7"/>
  <c r="L828" i="7" s="1"/>
  <c r="H828" i="7"/>
  <c r="X828" i="7" s="1"/>
  <c r="G828" i="7"/>
  <c r="A828" i="7"/>
  <c r="V827" i="7"/>
  <c r="J827" i="7"/>
  <c r="Q827" i="7" s="1"/>
  <c r="I827" i="7"/>
  <c r="K827" i="7" s="1"/>
  <c r="H827" i="7"/>
  <c r="W827" i="7" s="1"/>
  <c r="G827" i="7"/>
  <c r="A827" i="7"/>
  <c r="J826" i="7"/>
  <c r="I826" i="7"/>
  <c r="L826" i="7" s="1"/>
  <c r="H826" i="7"/>
  <c r="G826" i="7"/>
  <c r="A826" i="7"/>
  <c r="K825" i="7"/>
  <c r="I825" i="7"/>
  <c r="L825" i="7" s="1"/>
  <c r="H825" i="7"/>
  <c r="Y825" i="7" s="1"/>
  <c r="G825" i="7"/>
  <c r="A825" i="7"/>
  <c r="Z824" i="7"/>
  <c r="V824" i="7"/>
  <c r="R824" i="7"/>
  <c r="L824" i="7"/>
  <c r="K824" i="7"/>
  <c r="J824" i="7"/>
  <c r="I824" i="7"/>
  <c r="H824" i="7"/>
  <c r="X824" i="7" s="1"/>
  <c r="G824" i="7"/>
  <c r="A824" i="7"/>
  <c r="V823" i="7"/>
  <c r="J823" i="7"/>
  <c r="Q823" i="7" s="1"/>
  <c r="I823" i="7"/>
  <c r="K823" i="7" s="1"/>
  <c r="H823" i="7"/>
  <c r="W823" i="7" s="1"/>
  <c r="G823" i="7"/>
  <c r="A823" i="7"/>
  <c r="J822" i="7"/>
  <c r="I822" i="7"/>
  <c r="L822" i="7" s="1"/>
  <c r="H822" i="7"/>
  <c r="G822" i="7"/>
  <c r="A822" i="7"/>
  <c r="W821" i="7"/>
  <c r="O821" i="7"/>
  <c r="K821" i="7"/>
  <c r="J821" i="7"/>
  <c r="I821" i="7"/>
  <c r="L821" i="7" s="1"/>
  <c r="S821" i="7" s="1"/>
  <c r="H821" i="7"/>
  <c r="Y821" i="7" s="1"/>
  <c r="G821" i="7"/>
  <c r="A821" i="7"/>
  <c r="V820" i="7"/>
  <c r="R820" i="7"/>
  <c r="K820" i="7"/>
  <c r="J820" i="7"/>
  <c r="I820" i="7"/>
  <c r="L820" i="7" s="1"/>
  <c r="Z820" i="7" s="1"/>
  <c r="H820" i="7"/>
  <c r="X820" i="7" s="1"/>
  <c r="G820" i="7"/>
  <c r="A820" i="7"/>
  <c r="V819" i="7"/>
  <c r="J819" i="7"/>
  <c r="Q819" i="7" s="1"/>
  <c r="I819" i="7"/>
  <c r="W819" i="7" s="1"/>
  <c r="H819" i="7"/>
  <c r="X819" i="7" s="1"/>
  <c r="G819" i="7"/>
  <c r="A819" i="7"/>
  <c r="J818" i="7"/>
  <c r="I818" i="7"/>
  <c r="L818" i="7" s="1"/>
  <c r="H818" i="7"/>
  <c r="Z818" i="7" s="1"/>
  <c r="G818" i="7"/>
  <c r="A818" i="7"/>
  <c r="V817" i="7"/>
  <c r="R817" i="7"/>
  <c r="K817" i="7"/>
  <c r="J817" i="7"/>
  <c r="I817" i="7"/>
  <c r="L817" i="7" s="1"/>
  <c r="Z817" i="7" s="1"/>
  <c r="H817" i="7"/>
  <c r="Y817" i="7" s="1"/>
  <c r="G817" i="7"/>
  <c r="A817" i="7"/>
  <c r="V816" i="7"/>
  <c r="J816" i="7"/>
  <c r="I816" i="7"/>
  <c r="L816" i="7" s="1"/>
  <c r="Z816" i="7" s="1"/>
  <c r="H816" i="7"/>
  <c r="G816" i="7"/>
  <c r="A816" i="7"/>
  <c r="I815" i="7"/>
  <c r="K815" i="7" s="1"/>
  <c r="H815" i="7"/>
  <c r="W815" i="7" s="1"/>
  <c r="G815" i="7"/>
  <c r="A815" i="7"/>
  <c r="L814" i="7"/>
  <c r="K814" i="7"/>
  <c r="J814" i="7"/>
  <c r="I814" i="7"/>
  <c r="H814" i="7"/>
  <c r="Z814" i="7" s="1"/>
  <c r="G814" i="7"/>
  <c r="A814" i="7"/>
  <c r="V813" i="7"/>
  <c r="R813" i="7"/>
  <c r="O813" i="7"/>
  <c r="K813" i="7"/>
  <c r="J813" i="7"/>
  <c r="W813" i="7" s="1"/>
  <c r="I813" i="7"/>
  <c r="L813" i="7" s="1"/>
  <c r="H813" i="7"/>
  <c r="Y813" i="7" s="1"/>
  <c r="G813" i="7"/>
  <c r="A813" i="7"/>
  <c r="V812" i="7"/>
  <c r="J812" i="7"/>
  <c r="I812" i="7"/>
  <c r="L812" i="7" s="1"/>
  <c r="Z812" i="7" s="1"/>
  <c r="H812" i="7"/>
  <c r="G812" i="7"/>
  <c r="A812" i="7"/>
  <c r="V811" i="7"/>
  <c r="J811" i="7"/>
  <c r="I811" i="7"/>
  <c r="K811" i="7" s="1"/>
  <c r="R811" i="7" s="1"/>
  <c r="H811" i="7"/>
  <c r="W811" i="7" s="1"/>
  <c r="G811" i="7"/>
  <c r="A811" i="7"/>
  <c r="J810" i="7"/>
  <c r="I810" i="7"/>
  <c r="L810" i="7" s="1"/>
  <c r="H810" i="7"/>
  <c r="G810" i="7"/>
  <c r="A810" i="7"/>
  <c r="K809" i="7"/>
  <c r="J809" i="7"/>
  <c r="I809" i="7"/>
  <c r="L809" i="7" s="1"/>
  <c r="H809" i="7"/>
  <c r="Y809" i="7" s="1"/>
  <c r="G809" i="7"/>
  <c r="A809" i="7"/>
  <c r="V808" i="7"/>
  <c r="K808" i="7"/>
  <c r="J808" i="7"/>
  <c r="I808" i="7"/>
  <c r="L808" i="7" s="1"/>
  <c r="H808" i="7"/>
  <c r="X808" i="7" s="1"/>
  <c r="G808" i="7"/>
  <c r="A808" i="7"/>
  <c r="V807" i="7"/>
  <c r="J807" i="7"/>
  <c r="Q807" i="7" s="1"/>
  <c r="I807" i="7"/>
  <c r="K807" i="7" s="1"/>
  <c r="H807" i="7"/>
  <c r="W807" i="7" s="1"/>
  <c r="G807" i="7"/>
  <c r="A807" i="7"/>
  <c r="J806" i="7"/>
  <c r="I806" i="7"/>
  <c r="L806" i="7" s="1"/>
  <c r="H806" i="7"/>
  <c r="G806" i="7"/>
  <c r="A806" i="7"/>
  <c r="K805" i="7"/>
  <c r="J805" i="7"/>
  <c r="I805" i="7"/>
  <c r="L805" i="7" s="1"/>
  <c r="H805" i="7"/>
  <c r="Y805" i="7" s="1"/>
  <c r="G805" i="7"/>
  <c r="A805" i="7"/>
  <c r="W804" i="7"/>
  <c r="V804" i="7"/>
  <c r="R804" i="7"/>
  <c r="O804" i="7"/>
  <c r="K804" i="7"/>
  <c r="J804" i="7"/>
  <c r="I804" i="7"/>
  <c r="L804" i="7" s="1"/>
  <c r="H804" i="7"/>
  <c r="X804" i="7" s="1"/>
  <c r="G804" i="7"/>
  <c r="A804" i="7"/>
  <c r="V803" i="7"/>
  <c r="J803" i="7"/>
  <c r="Q803" i="7" s="1"/>
  <c r="I803" i="7"/>
  <c r="K803" i="7" s="1"/>
  <c r="H803" i="7"/>
  <c r="W803" i="7" s="1"/>
  <c r="G803" i="7"/>
  <c r="A803" i="7"/>
  <c r="J802" i="7"/>
  <c r="I802" i="7"/>
  <c r="L802" i="7" s="1"/>
  <c r="H802" i="7"/>
  <c r="Z802" i="7" s="1"/>
  <c r="G802" i="7"/>
  <c r="A802" i="7"/>
  <c r="Z801" i="7"/>
  <c r="V801" i="7"/>
  <c r="S801" i="7"/>
  <c r="R801" i="7"/>
  <c r="O801" i="7"/>
  <c r="K801" i="7"/>
  <c r="J801" i="7"/>
  <c r="W801" i="7" s="1"/>
  <c r="I801" i="7"/>
  <c r="L801" i="7" s="1"/>
  <c r="H801" i="7"/>
  <c r="Y801" i="7" s="1"/>
  <c r="G801" i="7"/>
  <c r="A801" i="7"/>
  <c r="I800" i="7"/>
  <c r="L800" i="7" s="1"/>
  <c r="H800" i="7"/>
  <c r="G800" i="7"/>
  <c r="A800" i="7"/>
  <c r="L799" i="7"/>
  <c r="K799" i="7"/>
  <c r="J799" i="7"/>
  <c r="I799" i="7"/>
  <c r="H799" i="7"/>
  <c r="X799" i="7" s="1"/>
  <c r="G799" i="7"/>
  <c r="A799" i="7"/>
  <c r="W798" i="7"/>
  <c r="V798" i="7"/>
  <c r="R798" i="7"/>
  <c r="O798" i="7"/>
  <c r="K798" i="7"/>
  <c r="Y798" i="7" s="1"/>
  <c r="J798" i="7"/>
  <c r="Q798" i="7" s="1"/>
  <c r="I798" i="7"/>
  <c r="M798" i="7" s="1"/>
  <c r="N798" i="7" s="1"/>
  <c r="H798" i="7"/>
  <c r="X798" i="7" s="1"/>
  <c r="G798" i="7"/>
  <c r="A798" i="7"/>
  <c r="I797" i="7"/>
  <c r="V797" i="7" s="1"/>
  <c r="H797" i="7"/>
  <c r="G797" i="7"/>
  <c r="A797" i="7"/>
  <c r="L796" i="7"/>
  <c r="I796" i="7"/>
  <c r="K796" i="7" s="1"/>
  <c r="H796" i="7"/>
  <c r="Y796" i="7" s="1"/>
  <c r="G796" i="7"/>
  <c r="A796" i="7"/>
  <c r="L795" i="7"/>
  <c r="K795" i="7"/>
  <c r="J795" i="7"/>
  <c r="I795" i="7"/>
  <c r="H795" i="7"/>
  <c r="X795" i="7" s="1"/>
  <c r="G795" i="7"/>
  <c r="A795" i="7"/>
  <c r="W794" i="7"/>
  <c r="V794" i="7"/>
  <c r="O794" i="7"/>
  <c r="K794" i="7"/>
  <c r="R794" i="7" s="1"/>
  <c r="J794" i="7"/>
  <c r="I794" i="7"/>
  <c r="L794" i="7" s="1"/>
  <c r="H794" i="7"/>
  <c r="Y794" i="7" s="1"/>
  <c r="G794" i="7"/>
  <c r="A794" i="7"/>
  <c r="V793" i="7"/>
  <c r="J793" i="7"/>
  <c r="I793" i="7"/>
  <c r="M793" i="7" s="1"/>
  <c r="N793" i="7" s="1"/>
  <c r="H793" i="7"/>
  <c r="G793" i="7"/>
  <c r="A793" i="7"/>
  <c r="I792" i="7"/>
  <c r="M792" i="7" s="1"/>
  <c r="N792" i="7" s="1"/>
  <c r="H792" i="7"/>
  <c r="G792" i="7"/>
  <c r="A792" i="7"/>
  <c r="L791" i="7"/>
  <c r="I791" i="7"/>
  <c r="K791" i="7" s="1"/>
  <c r="H791" i="7"/>
  <c r="G791" i="7"/>
  <c r="A791" i="7"/>
  <c r="W790" i="7"/>
  <c r="S790" i="7"/>
  <c r="O790" i="7"/>
  <c r="L790" i="7"/>
  <c r="K790" i="7"/>
  <c r="J790" i="7"/>
  <c r="I790" i="7"/>
  <c r="H790" i="7"/>
  <c r="Z790" i="7" s="1"/>
  <c r="G790" i="7"/>
  <c r="A790" i="7"/>
  <c r="W789" i="7"/>
  <c r="V789" i="7"/>
  <c r="R789" i="7"/>
  <c r="O789" i="7"/>
  <c r="K789" i="7"/>
  <c r="Y789" i="7" s="1"/>
  <c r="J789" i="7"/>
  <c r="Q789" i="7" s="1"/>
  <c r="I789" i="7"/>
  <c r="M789" i="7" s="1"/>
  <c r="N789" i="7" s="1"/>
  <c r="H789" i="7"/>
  <c r="X789" i="7" s="1"/>
  <c r="G789" i="7"/>
  <c r="A789" i="7"/>
  <c r="I788" i="7"/>
  <c r="M788" i="7" s="1"/>
  <c r="N788" i="7" s="1"/>
  <c r="H788" i="7"/>
  <c r="G788" i="7"/>
  <c r="A788" i="7"/>
  <c r="L787" i="7"/>
  <c r="K787" i="7"/>
  <c r="I787" i="7"/>
  <c r="J787" i="7" s="1"/>
  <c r="H787" i="7"/>
  <c r="X787" i="7" s="1"/>
  <c r="G787" i="7"/>
  <c r="A787" i="7"/>
  <c r="W786" i="7"/>
  <c r="S786" i="7"/>
  <c r="O786" i="7"/>
  <c r="L786" i="7"/>
  <c r="K786" i="7"/>
  <c r="J786" i="7"/>
  <c r="I786" i="7"/>
  <c r="H786" i="7"/>
  <c r="Z786" i="7" s="1"/>
  <c r="G786" i="7"/>
  <c r="A786" i="7"/>
  <c r="W785" i="7"/>
  <c r="V785" i="7"/>
  <c r="R785" i="7"/>
  <c r="O785" i="7"/>
  <c r="K785" i="7"/>
  <c r="Y785" i="7" s="1"/>
  <c r="J785" i="7"/>
  <c r="Q785" i="7" s="1"/>
  <c r="I785" i="7"/>
  <c r="M785" i="7" s="1"/>
  <c r="N785" i="7" s="1"/>
  <c r="H785" i="7"/>
  <c r="X785" i="7" s="1"/>
  <c r="G785" i="7"/>
  <c r="A785" i="7"/>
  <c r="I784" i="7"/>
  <c r="M784" i="7" s="1"/>
  <c r="N784" i="7" s="1"/>
  <c r="H784" i="7"/>
  <c r="G784" i="7"/>
  <c r="A784" i="7"/>
  <c r="L783" i="7"/>
  <c r="K783" i="7"/>
  <c r="I783" i="7"/>
  <c r="J783" i="7" s="1"/>
  <c r="H783" i="7"/>
  <c r="G783" i="7"/>
  <c r="A783" i="7"/>
  <c r="Z782" i="7"/>
  <c r="W782" i="7"/>
  <c r="V782" i="7"/>
  <c r="S782" i="7"/>
  <c r="O782" i="7"/>
  <c r="L782" i="7"/>
  <c r="K782" i="7"/>
  <c r="R782" i="7" s="1"/>
  <c r="J782" i="7"/>
  <c r="I782" i="7"/>
  <c r="H782" i="7"/>
  <c r="Y782" i="7" s="1"/>
  <c r="G782" i="7"/>
  <c r="A782" i="7"/>
  <c r="V781" i="7"/>
  <c r="J781" i="7"/>
  <c r="I781" i="7"/>
  <c r="M781" i="7" s="1"/>
  <c r="N781" i="7" s="1"/>
  <c r="H781" i="7"/>
  <c r="G781" i="7"/>
  <c r="A781" i="7"/>
  <c r="I780" i="7"/>
  <c r="M780" i="7" s="1"/>
  <c r="N780" i="7" s="1"/>
  <c r="H780" i="7"/>
  <c r="G780" i="7"/>
  <c r="A780" i="7"/>
  <c r="L779" i="7"/>
  <c r="K779" i="7"/>
  <c r="I779" i="7"/>
  <c r="J779" i="7" s="1"/>
  <c r="H779" i="7"/>
  <c r="G779" i="7"/>
  <c r="A779" i="7"/>
  <c r="Z778" i="7"/>
  <c r="W778" i="7"/>
  <c r="V778" i="7"/>
  <c r="S778" i="7"/>
  <c r="O778" i="7"/>
  <c r="L778" i="7"/>
  <c r="K778" i="7"/>
  <c r="R778" i="7" s="1"/>
  <c r="J778" i="7"/>
  <c r="I778" i="7"/>
  <c r="H778" i="7"/>
  <c r="Y778" i="7" s="1"/>
  <c r="G778" i="7"/>
  <c r="A778" i="7"/>
  <c r="V777" i="7"/>
  <c r="J777" i="7"/>
  <c r="Q777" i="7" s="1"/>
  <c r="I777" i="7"/>
  <c r="M777" i="7" s="1"/>
  <c r="N777" i="7" s="1"/>
  <c r="H777" i="7"/>
  <c r="X777" i="7" s="1"/>
  <c r="G777" i="7"/>
  <c r="A777" i="7"/>
  <c r="I776" i="7"/>
  <c r="M776" i="7" s="1"/>
  <c r="N776" i="7" s="1"/>
  <c r="H776" i="7"/>
  <c r="G776" i="7"/>
  <c r="A776" i="7"/>
  <c r="L775" i="7"/>
  <c r="K775" i="7"/>
  <c r="I775" i="7"/>
  <c r="J775" i="7" s="1"/>
  <c r="H775" i="7"/>
  <c r="G775" i="7"/>
  <c r="A775" i="7"/>
  <c r="Z774" i="7"/>
  <c r="W774" i="7"/>
  <c r="V774" i="7"/>
  <c r="S774" i="7"/>
  <c r="O774" i="7"/>
  <c r="L774" i="7"/>
  <c r="K774" i="7"/>
  <c r="R774" i="7" s="1"/>
  <c r="J774" i="7"/>
  <c r="I774" i="7"/>
  <c r="H774" i="7"/>
  <c r="Y774" i="7" s="1"/>
  <c r="G774" i="7"/>
  <c r="A774" i="7"/>
  <c r="V773" i="7"/>
  <c r="J773" i="7"/>
  <c r="Q773" i="7" s="1"/>
  <c r="I773" i="7"/>
  <c r="M773" i="7" s="1"/>
  <c r="N773" i="7" s="1"/>
  <c r="H773" i="7"/>
  <c r="X773" i="7" s="1"/>
  <c r="G773" i="7"/>
  <c r="A773" i="7"/>
  <c r="I772" i="7"/>
  <c r="M772" i="7" s="1"/>
  <c r="N772" i="7" s="1"/>
  <c r="H772" i="7"/>
  <c r="G772" i="7"/>
  <c r="A772" i="7"/>
  <c r="L771" i="7"/>
  <c r="K771" i="7"/>
  <c r="I771" i="7"/>
  <c r="J771" i="7" s="1"/>
  <c r="H771" i="7"/>
  <c r="G771" i="7"/>
  <c r="A771" i="7"/>
  <c r="Z770" i="7"/>
  <c r="W770" i="7"/>
  <c r="V770" i="7"/>
  <c r="S770" i="7"/>
  <c r="O770" i="7"/>
  <c r="L770" i="7"/>
  <c r="K770" i="7"/>
  <c r="R770" i="7" s="1"/>
  <c r="J770" i="7"/>
  <c r="I770" i="7"/>
  <c r="H770" i="7"/>
  <c r="Y770" i="7" s="1"/>
  <c r="G770" i="7"/>
  <c r="A770" i="7"/>
  <c r="V769" i="7"/>
  <c r="J769" i="7"/>
  <c r="Q769" i="7" s="1"/>
  <c r="I769" i="7"/>
  <c r="M769" i="7" s="1"/>
  <c r="N769" i="7" s="1"/>
  <c r="H769" i="7"/>
  <c r="X769" i="7" s="1"/>
  <c r="G769" i="7"/>
  <c r="A769" i="7"/>
  <c r="I768" i="7"/>
  <c r="M768" i="7" s="1"/>
  <c r="N768" i="7" s="1"/>
  <c r="H768" i="7"/>
  <c r="G768" i="7"/>
  <c r="A768" i="7"/>
  <c r="L767" i="7"/>
  <c r="K767" i="7"/>
  <c r="I767" i="7"/>
  <c r="J767" i="7" s="1"/>
  <c r="H767" i="7"/>
  <c r="G767" i="7"/>
  <c r="A767" i="7"/>
  <c r="Z766" i="7"/>
  <c r="W766" i="7"/>
  <c r="V766" i="7"/>
  <c r="S766" i="7"/>
  <c r="O766" i="7"/>
  <c r="L766" i="7"/>
  <c r="K766" i="7"/>
  <c r="R766" i="7" s="1"/>
  <c r="J766" i="7"/>
  <c r="I766" i="7"/>
  <c r="H766" i="7"/>
  <c r="Y766" i="7" s="1"/>
  <c r="G766" i="7"/>
  <c r="A766" i="7"/>
  <c r="V765" i="7"/>
  <c r="J765" i="7"/>
  <c r="Q765" i="7" s="1"/>
  <c r="I765" i="7"/>
  <c r="M765" i="7" s="1"/>
  <c r="N765" i="7" s="1"/>
  <c r="H765" i="7"/>
  <c r="X765" i="7" s="1"/>
  <c r="G765" i="7"/>
  <c r="A765" i="7"/>
  <c r="I764" i="7"/>
  <c r="M764" i="7" s="1"/>
  <c r="N764" i="7" s="1"/>
  <c r="H764" i="7"/>
  <c r="G764" i="7"/>
  <c r="A764" i="7"/>
  <c r="L763" i="7"/>
  <c r="K763" i="7"/>
  <c r="I763" i="7"/>
  <c r="J763" i="7" s="1"/>
  <c r="H763" i="7"/>
  <c r="G763" i="7"/>
  <c r="A763" i="7"/>
  <c r="Z762" i="7"/>
  <c r="W762" i="7"/>
  <c r="V762" i="7"/>
  <c r="S762" i="7"/>
  <c r="O762" i="7"/>
  <c r="L762" i="7"/>
  <c r="K762" i="7"/>
  <c r="R762" i="7" s="1"/>
  <c r="J762" i="7"/>
  <c r="I762" i="7"/>
  <c r="H762" i="7"/>
  <c r="Y762" i="7" s="1"/>
  <c r="G762" i="7"/>
  <c r="A762" i="7"/>
  <c r="V761" i="7"/>
  <c r="J761" i="7"/>
  <c r="I761" i="7"/>
  <c r="M761" i="7" s="1"/>
  <c r="N761" i="7" s="1"/>
  <c r="H761" i="7"/>
  <c r="G761" i="7"/>
  <c r="A761" i="7"/>
  <c r="I760" i="7"/>
  <c r="M760" i="7" s="1"/>
  <c r="N760" i="7" s="1"/>
  <c r="H760" i="7"/>
  <c r="G760" i="7"/>
  <c r="A760" i="7"/>
  <c r="L759" i="7"/>
  <c r="K759" i="7"/>
  <c r="I759" i="7"/>
  <c r="J759" i="7" s="1"/>
  <c r="H759" i="7"/>
  <c r="G759" i="7"/>
  <c r="A759" i="7"/>
  <c r="Z758" i="7"/>
  <c r="W758" i="7"/>
  <c r="V758" i="7"/>
  <c r="S758" i="7"/>
  <c r="O758" i="7"/>
  <c r="L758" i="7"/>
  <c r="K758" i="7"/>
  <c r="R758" i="7" s="1"/>
  <c r="J758" i="7"/>
  <c r="I758" i="7"/>
  <c r="H758" i="7"/>
  <c r="Y758" i="7" s="1"/>
  <c r="G758" i="7"/>
  <c r="A758" i="7"/>
  <c r="V757" i="7"/>
  <c r="J757" i="7"/>
  <c r="Q757" i="7" s="1"/>
  <c r="I757" i="7"/>
  <c r="M757" i="7" s="1"/>
  <c r="N757" i="7" s="1"/>
  <c r="H757" i="7"/>
  <c r="X757" i="7" s="1"/>
  <c r="G757" i="7"/>
  <c r="A757" i="7"/>
  <c r="I756" i="7"/>
  <c r="M756" i="7" s="1"/>
  <c r="N756" i="7" s="1"/>
  <c r="H756" i="7"/>
  <c r="G756" i="7"/>
  <c r="A756" i="7"/>
  <c r="L755" i="7"/>
  <c r="K755" i="7"/>
  <c r="I755" i="7"/>
  <c r="J755" i="7" s="1"/>
  <c r="H755" i="7"/>
  <c r="G755" i="7"/>
  <c r="A755" i="7"/>
  <c r="Z754" i="7"/>
  <c r="W754" i="7"/>
  <c r="V754" i="7"/>
  <c r="S754" i="7"/>
  <c r="O754" i="7"/>
  <c r="L754" i="7"/>
  <c r="K754" i="7"/>
  <c r="R754" i="7" s="1"/>
  <c r="J754" i="7"/>
  <c r="I754" i="7"/>
  <c r="H754" i="7"/>
  <c r="Y754" i="7" s="1"/>
  <c r="G754" i="7"/>
  <c r="A754" i="7"/>
  <c r="V753" i="7"/>
  <c r="J753" i="7"/>
  <c r="Q753" i="7" s="1"/>
  <c r="I753" i="7"/>
  <c r="M753" i="7" s="1"/>
  <c r="N753" i="7" s="1"/>
  <c r="H753" i="7"/>
  <c r="X753" i="7" s="1"/>
  <c r="G753" i="7"/>
  <c r="A753" i="7"/>
  <c r="I752" i="7"/>
  <c r="M752" i="7" s="1"/>
  <c r="N752" i="7" s="1"/>
  <c r="H752" i="7"/>
  <c r="G752" i="7"/>
  <c r="A752" i="7"/>
  <c r="L751" i="7"/>
  <c r="K751" i="7"/>
  <c r="I751" i="7"/>
  <c r="J751" i="7" s="1"/>
  <c r="H751" i="7"/>
  <c r="G751" i="7"/>
  <c r="A751" i="7"/>
  <c r="Z750" i="7"/>
  <c r="W750" i="7"/>
  <c r="V750" i="7"/>
  <c r="S750" i="7"/>
  <c r="O750" i="7"/>
  <c r="L750" i="7"/>
  <c r="K750" i="7"/>
  <c r="R750" i="7" s="1"/>
  <c r="J750" i="7"/>
  <c r="I750" i="7"/>
  <c r="H750" i="7"/>
  <c r="Y750" i="7" s="1"/>
  <c r="G750" i="7"/>
  <c r="A750" i="7"/>
  <c r="V749" i="7"/>
  <c r="J749" i="7"/>
  <c r="Q749" i="7" s="1"/>
  <c r="I749" i="7"/>
  <c r="M749" i="7" s="1"/>
  <c r="N749" i="7" s="1"/>
  <c r="H749" i="7"/>
  <c r="X749" i="7" s="1"/>
  <c r="G749" i="7"/>
  <c r="A749" i="7"/>
  <c r="I748" i="7"/>
  <c r="M748" i="7" s="1"/>
  <c r="N748" i="7" s="1"/>
  <c r="H748" i="7"/>
  <c r="G748" i="7"/>
  <c r="A748" i="7"/>
  <c r="L747" i="7"/>
  <c r="K747" i="7"/>
  <c r="I747" i="7"/>
  <c r="J747" i="7" s="1"/>
  <c r="H747" i="7"/>
  <c r="G747" i="7"/>
  <c r="A747" i="7"/>
  <c r="Z746" i="7"/>
  <c r="W746" i="7"/>
  <c r="V746" i="7"/>
  <c r="S746" i="7"/>
  <c r="O746" i="7"/>
  <c r="L746" i="7"/>
  <c r="K746" i="7"/>
  <c r="R746" i="7" s="1"/>
  <c r="J746" i="7"/>
  <c r="I746" i="7"/>
  <c r="H746" i="7"/>
  <c r="Y746" i="7" s="1"/>
  <c r="G746" i="7"/>
  <c r="A746" i="7"/>
  <c r="V745" i="7"/>
  <c r="J745" i="7"/>
  <c r="Q745" i="7" s="1"/>
  <c r="I745" i="7"/>
  <c r="M745" i="7" s="1"/>
  <c r="N745" i="7" s="1"/>
  <c r="H745" i="7"/>
  <c r="X745" i="7" s="1"/>
  <c r="G745" i="7"/>
  <c r="A745" i="7"/>
  <c r="I744" i="7"/>
  <c r="M744" i="7" s="1"/>
  <c r="N744" i="7" s="1"/>
  <c r="H744" i="7"/>
  <c r="G744" i="7"/>
  <c r="A744" i="7"/>
  <c r="L743" i="7"/>
  <c r="I743" i="7"/>
  <c r="K743" i="7" s="1"/>
  <c r="H743" i="7"/>
  <c r="G743" i="7"/>
  <c r="A743" i="7"/>
  <c r="W742" i="7"/>
  <c r="S742" i="7"/>
  <c r="O742" i="7"/>
  <c r="L742" i="7"/>
  <c r="K742" i="7"/>
  <c r="J742" i="7"/>
  <c r="I742" i="7"/>
  <c r="H742" i="7"/>
  <c r="Z742" i="7" s="1"/>
  <c r="G742" i="7"/>
  <c r="A742" i="7"/>
  <c r="V741" i="7"/>
  <c r="R741" i="7"/>
  <c r="O741" i="7"/>
  <c r="N741" i="7"/>
  <c r="K741" i="7"/>
  <c r="Y741" i="7" s="1"/>
  <c r="J741" i="7"/>
  <c r="I741" i="7"/>
  <c r="M741" i="7" s="1"/>
  <c r="H741" i="7"/>
  <c r="G741" i="7"/>
  <c r="A741" i="7"/>
  <c r="M740" i="7"/>
  <c r="N740" i="7" s="1"/>
  <c r="I740" i="7"/>
  <c r="H740" i="7"/>
  <c r="G740" i="7"/>
  <c r="A740" i="7"/>
  <c r="L739" i="7"/>
  <c r="K739" i="7"/>
  <c r="I739" i="7"/>
  <c r="J739" i="7" s="1"/>
  <c r="H739" i="7"/>
  <c r="X739" i="7" s="1"/>
  <c r="G739" i="7"/>
  <c r="A739" i="7"/>
  <c r="Z738" i="7"/>
  <c r="V738" i="7"/>
  <c r="S738" i="7"/>
  <c r="O738" i="7"/>
  <c r="L738" i="7"/>
  <c r="K738" i="7"/>
  <c r="R738" i="7" s="1"/>
  <c r="J738" i="7"/>
  <c r="W738" i="7" s="1"/>
  <c r="I738" i="7"/>
  <c r="H738" i="7"/>
  <c r="G738" i="7"/>
  <c r="A738" i="7"/>
  <c r="V737" i="7"/>
  <c r="J737" i="7"/>
  <c r="Q737" i="7" s="1"/>
  <c r="I737" i="7"/>
  <c r="H737" i="7"/>
  <c r="X737" i="7" s="1"/>
  <c r="G737" i="7"/>
  <c r="A737" i="7"/>
  <c r="Z736" i="7"/>
  <c r="L736" i="7"/>
  <c r="J736" i="7"/>
  <c r="P736" i="7" s="1"/>
  <c r="I736" i="7"/>
  <c r="K736" i="7" s="1"/>
  <c r="H736" i="7"/>
  <c r="V736" i="7" s="1"/>
  <c r="G736" i="7"/>
  <c r="A736" i="7"/>
  <c r="K735" i="7"/>
  <c r="I735" i="7"/>
  <c r="J735" i="7" s="1"/>
  <c r="H735" i="7"/>
  <c r="W735" i="7" s="1"/>
  <c r="G735" i="7"/>
  <c r="A735" i="7"/>
  <c r="Z734" i="7"/>
  <c r="X734" i="7"/>
  <c r="V734" i="7"/>
  <c r="S734" i="7"/>
  <c r="P734" i="7"/>
  <c r="O734" i="7"/>
  <c r="L734" i="7"/>
  <c r="K734" i="7"/>
  <c r="J734" i="7"/>
  <c r="I734" i="7"/>
  <c r="H734" i="7"/>
  <c r="G734" i="7"/>
  <c r="A734" i="7"/>
  <c r="I733" i="7"/>
  <c r="L733" i="7" s="1"/>
  <c r="S733" i="7" s="1"/>
  <c r="H733" i="7"/>
  <c r="G733" i="7"/>
  <c r="A733" i="7"/>
  <c r="V732" i="7"/>
  <c r="L732" i="7"/>
  <c r="I732" i="7"/>
  <c r="K732" i="7" s="1"/>
  <c r="Y732" i="7" s="1"/>
  <c r="H732" i="7"/>
  <c r="G732" i="7"/>
  <c r="A732" i="7"/>
  <c r="L731" i="7"/>
  <c r="J731" i="7"/>
  <c r="I731" i="7"/>
  <c r="K731" i="7" s="1"/>
  <c r="H731" i="7"/>
  <c r="X731" i="7" s="1"/>
  <c r="G731" i="7"/>
  <c r="A731" i="7"/>
  <c r="W730" i="7"/>
  <c r="O730" i="7"/>
  <c r="K730" i="7"/>
  <c r="Y730" i="7" s="1"/>
  <c r="I730" i="7"/>
  <c r="J730" i="7" s="1"/>
  <c r="Q730" i="7" s="1"/>
  <c r="H730" i="7"/>
  <c r="G730" i="7"/>
  <c r="A730" i="7"/>
  <c r="Z729" i="7"/>
  <c r="V729" i="7"/>
  <c r="R729" i="7"/>
  <c r="L729" i="7"/>
  <c r="K729" i="7"/>
  <c r="J729" i="7"/>
  <c r="I729" i="7"/>
  <c r="H729" i="7"/>
  <c r="Y729" i="7" s="1"/>
  <c r="G729" i="7"/>
  <c r="A729" i="7"/>
  <c r="I728" i="7"/>
  <c r="M728" i="7" s="1"/>
  <c r="N728" i="7" s="1"/>
  <c r="H728" i="7"/>
  <c r="G728" i="7"/>
  <c r="A728" i="7"/>
  <c r="L727" i="7"/>
  <c r="J727" i="7"/>
  <c r="I727" i="7"/>
  <c r="K727" i="7" s="1"/>
  <c r="H727" i="7"/>
  <c r="G727" i="7"/>
  <c r="A727" i="7"/>
  <c r="W726" i="7"/>
  <c r="O726" i="7"/>
  <c r="K726" i="7"/>
  <c r="Y726" i="7" s="1"/>
  <c r="I726" i="7"/>
  <c r="J726" i="7" s="1"/>
  <c r="Q726" i="7" s="1"/>
  <c r="H726" i="7"/>
  <c r="G726" i="7"/>
  <c r="A726" i="7"/>
  <c r="Z725" i="7"/>
  <c r="V725" i="7"/>
  <c r="R725" i="7"/>
  <c r="L725" i="7"/>
  <c r="K725" i="7"/>
  <c r="J725" i="7"/>
  <c r="I725" i="7"/>
  <c r="H725" i="7"/>
  <c r="Y725" i="7" s="1"/>
  <c r="G725" i="7"/>
  <c r="A725" i="7"/>
  <c r="I724" i="7"/>
  <c r="M724" i="7" s="1"/>
  <c r="N724" i="7" s="1"/>
  <c r="H724" i="7"/>
  <c r="G724" i="7"/>
  <c r="A724" i="7"/>
  <c r="L723" i="7"/>
  <c r="J723" i="7"/>
  <c r="I723" i="7"/>
  <c r="K723" i="7" s="1"/>
  <c r="H723" i="7"/>
  <c r="X723" i="7" s="1"/>
  <c r="G723" i="7"/>
  <c r="A723" i="7"/>
  <c r="O722" i="7"/>
  <c r="K722" i="7"/>
  <c r="Y722" i="7" s="1"/>
  <c r="I722" i="7"/>
  <c r="J722" i="7" s="1"/>
  <c r="H722" i="7"/>
  <c r="G722" i="7"/>
  <c r="A722" i="7"/>
  <c r="Z721" i="7"/>
  <c r="V721" i="7"/>
  <c r="R721" i="7"/>
  <c r="L721" i="7"/>
  <c r="K721" i="7"/>
  <c r="J721" i="7"/>
  <c r="I721" i="7"/>
  <c r="H721" i="7"/>
  <c r="Y721" i="7" s="1"/>
  <c r="G721" i="7"/>
  <c r="A721" i="7"/>
  <c r="I720" i="7"/>
  <c r="M720" i="7" s="1"/>
  <c r="N720" i="7" s="1"/>
  <c r="H720" i="7"/>
  <c r="G720" i="7"/>
  <c r="A720" i="7"/>
  <c r="L719" i="7"/>
  <c r="J719" i="7"/>
  <c r="I719" i="7"/>
  <c r="K719" i="7" s="1"/>
  <c r="H719" i="7"/>
  <c r="X719" i="7" s="1"/>
  <c r="G719" i="7"/>
  <c r="A719" i="7"/>
  <c r="O718" i="7"/>
  <c r="K718" i="7"/>
  <c r="Y718" i="7" s="1"/>
  <c r="I718" i="7"/>
  <c r="J718" i="7" s="1"/>
  <c r="H718" i="7"/>
  <c r="G718" i="7"/>
  <c r="A718" i="7"/>
  <c r="Z717" i="7"/>
  <c r="V717" i="7"/>
  <c r="R717" i="7"/>
  <c r="L717" i="7"/>
  <c r="K717" i="7"/>
  <c r="J717" i="7"/>
  <c r="I717" i="7"/>
  <c r="H717" i="7"/>
  <c r="Y717" i="7" s="1"/>
  <c r="G717" i="7"/>
  <c r="A717" i="7"/>
  <c r="I716" i="7"/>
  <c r="M716" i="7" s="1"/>
  <c r="N716" i="7" s="1"/>
  <c r="H716" i="7"/>
  <c r="G716" i="7"/>
  <c r="A716" i="7"/>
  <c r="L715" i="7"/>
  <c r="J715" i="7"/>
  <c r="I715" i="7"/>
  <c r="K715" i="7" s="1"/>
  <c r="H715" i="7"/>
  <c r="X715" i="7" s="1"/>
  <c r="G715" i="7"/>
  <c r="A715" i="7"/>
  <c r="O714" i="7"/>
  <c r="K714" i="7"/>
  <c r="Y714" i="7" s="1"/>
  <c r="I714" i="7"/>
  <c r="J714" i="7" s="1"/>
  <c r="H714" i="7"/>
  <c r="G714" i="7"/>
  <c r="A714" i="7"/>
  <c r="Z713" i="7"/>
  <c r="V713" i="7"/>
  <c r="R713" i="7"/>
  <c r="L713" i="7"/>
  <c r="K713" i="7"/>
  <c r="J713" i="7"/>
  <c r="I713" i="7"/>
  <c r="H713" i="7"/>
  <c r="Y713" i="7" s="1"/>
  <c r="G713" i="7"/>
  <c r="A713" i="7"/>
  <c r="I712" i="7"/>
  <c r="M712" i="7" s="1"/>
  <c r="N712" i="7" s="1"/>
  <c r="H712" i="7"/>
  <c r="G712" i="7"/>
  <c r="A712" i="7"/>
  <c r="L711" i="7"/>
  <c r="J711" i="7"/>
  <c r="I711" i="7"/>
  <c r="K711" i="7" s="1"/>
  <c r="H711" i="7"/>
  <c r="X711" i="7" s="1"/>
  <c r="G711" i="7"/>
  <c r="A711" i="7"/>
  <c r="O710" i="7"/>
  <c r="K710" i="7"/>
  <c r="Y710" i="7" s="1"/>
  <c r="I710" i="7"/>
  <c r="J710" i="7" s="1"/>
  <c r="H710" i="7"/>
  <c r="G710" i="7"/>
  <c r="A710" i="7"/>
  <c r="Z709" i="7"/>
  <c r="V709" i="7"/>
  <c r="R709" i="7"/>
  <c r="L709" i="7"/>
  <c r="K709" i="7"/>
  <c r="J709" i="7"/>
  <c r="I709" i="7"/>
  <c r="H709" i="7"/>
  <c r="Y709" i="7" s="1"/>
  <c r="G709" i="7"/>
  <c r="A709" i="7"/>
  <c r="I708" i="7"/>
  <c r="M708" i="7" s="1"/>
  <c r="N708" i="7" s="1"/>
  <c r="H708" i="7"/>
  <c r="G708" i="7"/>
  <c r="A708" i="7"/>
  <c r="L707" i="7"/>
  <c r="J707" i="7"/>
  <c r="I707" i="7"/>
  <c r="K707" i="7" s="1"/>
  <c r="H707" i="7"/>
  <c r="X707" i="7" s="1"/>
  <c r="G707" i="7"/>
  <c r="A707" i="7"/>
  <c r="O706" i="7"/>
  <c r="K706" i="7"/>
  <c r="Y706" i="7" s="1"/>
  <c r="I706" i="7"/>
  <c r="J706" i="7" s="1"/>
  <c r="H706" i="7"/>
  <c r="G706" i="7"/>
  <c r="A706" i="7"/>
  <c r="Z705" i="7"/>
  <c r="V705" i="7"/>
  <c r="R705" i="7"/>
  <c r="L705" i="7"/>
  <c r="K705" i="7"/>
  <c r="J705" i="7"/>
  <c r="I705" i="7"/>
  <c r="H705" i="7"/>
  <c r="Y705" i="7" s="1"/>
  <c r="G705" i="7"/>
  <c r="A705" i="7"/>
  <c r="I704" i="7"/>
  <c r="M704" i="7" s="1"/>
  <c r="N704" i="7" s="1"/>
  <c r="H704" i="7"/>
  <c r="G704" i="7"/>
  <c r="A704" i="7"/>
  <c r="L703" i="7"/>
  <c r="J703" i="7"/>
  <c r="I703" i="7"/>
  <c r="K703" i="7" s="1"/>
  <c r="H703" i="7"/>
  <c r="X703" i="7" s="1"/>
  <c r="G703" i="7"/>
  <c r="A703" i="7"/>
  <c r="O702" i="7"/>
  <c r="K702" i="7"/>
  <c r="I702" i="7"/>
  <c r="J702" i="7" s="1"/>
  <c r="H702" i="7"/>
  <c r="G702" i="7"/>
  <c r="A702" i="7"/>
  <c r="Z701" i="7"/>
  <c r="V701" i="7"/>
  <c r="R701" i="7"/>
  <c r="L701" i="7"/>
  <c r="K701" i="7"/>
  <c r="J701" i="7"/>
  <c r="I701" i="7"/>
  <c r="H701" i="7"/>
  <c r="Y701" i="7" s="1"/>
  <c r="G701" i="7"/>
  <c r="A701" i="7"/>
  <c r="I700" i="7"/>
  <c r="M700" i="7" s="1"/>
  <c r="N700" i="7" s="1"/>
  <c r="H700" i="7"/>
  <c r="G700" i="7"/>
  <c r="A700" i="7"/>
  <c r="L699" i="7"/>
  <c r="J699" i="7"/>
  <c r="I699" i="7"/>
  <c r="K699" i="7" s="1"/>
  <c r="H699" i="7"/>
  <c r="X699" i="7" s="1"/>
  <c r="G699" i="7"/>
  <c r="A699" i="7"/>
  <c r="O698" i="7"/>
  <c r="K698" i="7"/>
  <c r="Y698" i="7" s="1"/>
  <c r="I698" i="7"/>
  <c r="J698" i="7" s="1"/>
  <c r="H698" i="7"/>
  <c r="G698" i="7"/>
  <c r="A698" i="7"/>
  <c r="Z697" i="7"/>
  <c r="V697" i="7"/>
  <c r="R697" i="7"/>
  <c r="L697" i="7"/>
  <c r="K697" i="7"/>
  <c r="J697" i="7"/>
  <c r="I697" i="7"/>
  <c r="H697" i="7"/>
  <c r="Y697" i="7" s="1"/>
  <c r="G697" i="7"/>
  <c r="A697" i="7"/>
  <c r="I696" i="7"/>
  <c r="M696" i="7" s="1"/>
  <c r="N696" i="7" s="1"/>
  <c r="H696" i="7"/>
  <c r="G696" i="7"/>
  <c r="A696" i="7"/>
  <c r="L695" i="7"/>
  <c r="J695" i="7"/>
  <c r="I695" i="7"/>
  <c r="K695" i="7" s="1"/>
  <c r="H695" i="7"/>
  <c r="X695" i="7" s="1"/>
  <c r="G695" i="7"/>
  <c r="A695" i="7"/>
  <c r="W694" i="7"/>
  <c r="O694" i="7"/>
  <c r="K694" i="7"/>
  <c r="Y694" i="7" s="1"/>
  <c r="I694" i="7"/>
  <c r="J694" i="7" s="1"/>
  <c r="Q694" i="7" s="1"/>
  <c r="H694" i="7"/>
  <c r="G694" i="7"/>
  <c r="A694" i="7"/>
  <c r="Z693" i="7"/>
  <c r="V693" i="7"/>
  <c r="R693" i="7"/>
  <c r="L693" i="7"/>
  <c r="K693" i="7"/>
  <c r="J693" i="7"/>
  <c r="I693" i="7"/>
  <c r="H693" i="7"/>
  <c r="Y693" i="7" s="1"/>
  <c r="G693" i="7"/>
  <c r="A693" i="7"/>
  <c r="I692" i="7"/>
  <c r="M692" i="7" s="1"/>
  <c r="N692" i="7" s="1"/>
  <c r="H692" i="7"/>
  <c r="G692" i="7"/>
  <c r="A692" i="7"/>
  <c r="L691" i="7"/>
  <c r="J691" i="7"/>
  <c r="I691" i="7"/>
  <c r="K691" i="7" s="1"/>
  <c r="H691" i="7"/>
  <c r="X691" i="7" s="1"/>
  <c r="G691" i="7"/>
  <c r="A691" i="7"/>
  <c r="W690" i="7"/>
  <c r="O690" i="7"/>
  <c r="K690" i="7"/>
  <c r="Y690" i="7" s="1"/>
  <c r="I690" i="7"/>
  <c r="J690" i="7" s="1"/>
  <c r="Q690" i="7" s="1"/>
  <c r="H690" i="7"/>
  <c r="G690" i="7"/>
  <c r="A690" i="7"/>
  <c r="Z689" i="7"/>
  <c r="V689" i="7"/>
  <c r="R689" i="7"/>
  <c r="L689" i="7"/>
  <c r="K689" i="7"/>
  <c r="J689" i="7"/>
  <c r="I689" i="7"/>
  <c r="H689" i="7"/>
  <c r="Y689" i="7" s="1"/>
  <c r="G689" i="7"/>
  <c r="A689" i="7"/>
  <c r="I688" i="7"/>
  <c r="M688" i="7" s="1"/>
  <c r="N688" i="7" s="1"/>
  <c r="H688" i="7"/>
  <c r="G688" i="7"/>
  <c r="A688" i="7"/>
  <c r="L687" i="7"/>
  <c r="J687" i="7"/>
  <c r="I687" i="7"/>
  <c r="K687" i="7" s="1"/>
  <c r="H687" i="7"/>
  <c r="X687" i="7" s="1"/>
  <c r="G687" i="7"/>
  <c r="A687" i="7"/>
  <c r="O686" i="7"/>
  <c r="K686" i="7"/>
  <c r="Y686" i="7" s="1"/>
  <c r="I686" i="7"/>
  <c r="J686" i="7" s="1"/>
  <c r="H686" i="7"/>
  <c r="G686" i="7"/>
  <c r="A686" i="7"/>
  <c r="Z685" i="7"/>
  <c r="V685" i="7"/>
  <c r="R685" i="7"/>
  <c r="L685" i="7"/>
  <c r="K685" i="7"/>
  <c r="J685" i="7"/>
  <c r="I685" i="7"/>
  <c r="H685" i="7"/>
  <c r="Y685" i="7" s="1"/>
  <c r="G685" i="7"/>
  <c r="A685" i="7"/>
  <c r="I684" i="7"/>
  <c r="H684" i="7"/>
  <c r="G684" i="7"/>
  <c r="A684" i="7"/>
  <c r="L683" i="7"/>
  <c r="J683" i="7"/>
  <c r="I683" i="7"/>
  <c r="K683" i="7" s="1"/>
  <c r="H683" i="7"/>
  <c r="G683" i="7"/>
  <c r="A683" i="7"/>
  <c r="I682" i="7"/>
  <c r="H682" i="7"/>
  <c r="G682" i="7"/>
  <c r="A682" i="7"/>
  <c r="L681" i="7"/>
  <c r="K681" i="7"/>
  <c r="J681" i="7"/>
  <c r="I681" i="7"/>
  <c r="H681" i="7"/>
  <c r="Z681" i="7" s="1"/>
  <c r="G681" i="7"/>
  <c r="A681" i="7"/>
  <c r="I680" i="7"/>
  <c r="H680" i="7"/>
  <c r="G680" i="7"/>
  <c r="A680" i="7"/>
  <c r="X679" i="7"/>
  <c r="P679" i="7"/>
  <c r="L679" i="7"/>
  <c r="J679" i="7"/>
  <c r="I679" i="7"/>
  <c r="K679" i="7" s="1"/>
  <c r="H679" i="7"/>
  <c r="Z679" i="7" s="1"/>
  <c r="G679" i="7"/>
  <c r="A679" i="7"/>
  <c r="W678" i="7"/>
  <c r="O678" i="7"/>
  <c r="K678" i="7"/>
  <c r="Y678" i="7" s="1"/>
  <c r="I678" i="7"/>
  <c r="M678" i="7" s="1"/>
  <c r="N678" i="7" s="1"/>
  <c r="H678" i="7"/>
  <c r="G678" i="7"/>
  <c r="A678" i="7"/>
  <c r="X677" i="7"/>
  <c r="S677" i="7"/>
  <c r="L677" i="7"/>
  <c r="K677" i="7"/>
  <c r="J677" i="7"/>
  <c r="I677" i="7"/>
  <c r="H677" i="7"/>
  <c r="V677" i="7" s="1"/>
  <c r="G677" i="7"/>
  <c r="A677" i="7"/>
  <c r="I676" i="7"/>
  <c r="L676" i="7" s="1"/>
  <c r="Z676" i="7" s="1"/>
  <c r="H676" i="7"/>
  <c r="G676" i="7"/>
  <c r="A676" i="7"/>
  <c r="I675" i="7"/>
  <c r="K675" i="7" s="1"/>
  <c r="H675" i="7"/>
  <c r="G675" i="7"/>
  <c r="A675" i="7"/>
  <c r="W674" i="7"/>
  <c r="Q674" i="7"/>
  <c r="L674" i="7"/>
  <c r="I674" i="7"/>
  <c r="J674" i="7" s="1"/>
  <c r="H674" i="7"/>
  <c r="G674" i="7"/>
  <c r="A674" i="7"/>
  <c r="Z673" i="7"/>
  <c r="O673" i="7"/>
  <c r="L673" i="7"/>
  <c r="K673" i="7"/>
  <c r="J673" i="7"/>
  <c r="I673" i="7"/>
  <c r="H673" i="7"/>
  <c r="V673" i="7" s="1"/>
  <c r="G673" i="7"/>
  <c r="A673" i="7"/>
  <c r="Z672" i="7"/>
  <c r="W672" i="7"/>
  <c r="O672" i="7"/>
  <c r="M672" i="7"/>
  <c r="N672" i="7" s="1"/>
  <c r="J672" i="7"/>
  <c r="Q672" i="7" s="1"/>
  <c r="I672" i="7"/>
  <c r="L672" i="7" s="1"/>
  <c r="S672" i="7" s="1"/>
  <c r="H672" i="7"/>
  <c r="X672" i="7" s="1"/>
  <c r="G672" i="7"/>
  <c r="A672" i="7"/>
  <c r="L671" i="7"/>
  <c r="I671" i="7"/>
  <c r="K671" i="7" s="1"/>
  <c r="H671" i="7"/>
  <c r="Y671" i="7" s="1"/>
  <c r="G671" i="7"/>
  <c r="A671" i="7"/>
  <c r="L670" i="7"/>
  <c r="K670" i="7"/>
  <c r="J670" i="7"/>
  <c r="I670" i="7"/>
  <c r="H670" i="7"/>
  <c r="W670" i="7" s="1"/>
  <c r="G670" i="7"/>
  <c r="A670" i="7"/>
  <c r="V669" i="7"/>
  <c r="O669" i="7"/>
  <c r="K669" i="7"/>
  <c r="J669" i="7"/>
  <c r="W669" i="7" s="1"/>
  <c r="I669" i="7"/>
  <c r="L669" i="7" s="1"/>
  <c r="H669" i="7"/>
  <c r="G669" i="7"/>
  <c r="A669" i="7"/>
  <c r="I668" i="7"/>
  <c r="M668" i="7" s="1"/>
  <c r="N668" i="7" s="1"/>
  <c r="H668" i="7"/>
  <c r="G668" i="7"/>
  <c r="A668" i="7"/>
  <c r="L667" i="7"/>
  <c r="I667" i="7"/>
  <c r="K667" i="7" s="1"/>
  <c r="H667" i="7"/>
  <c r="G667" i="7"/>
  <c r="A667" i="7"/>
  <c r="L666" i="7"/>
  <c r="K666" i="7"/>
  <c r="J666" i="7"/>
  <c r="I666" i="7"/>
  <c r="H666" i="7"/>
  <c r="W666" i="7" s="1"/>
  <c r="G666" i="7"/>
  <c r="A666" i="7"/>
  <c r="V665" i="7"/>
  <c r="R665" i="7"/>
  <c r="O665" i="7"/>
  <c r="K665" i="7"/>
  <c r="Y665" i="7" s="1"/>
  <c r="J665" i="7"/>
  <c r="Q665" i="7" s="1"/>
  <c r="I665" i="7"/>
  <c r="M665" i="7" s="1"/>
  <c r="N665" i="7" s="1"/>
  <c r="H665" i="7"/>
  <c r="X665" i="7" s="1"/>
  <c r="G665" i="7"/>
  <c r="A665" i="7"/>
  <c r="I664" i="7"/>
  <c r="M664" i="7" s="1"/>
  <c r="N664" i="7" s="1"/>
  <c r="H664" i="7"/>
  <c r="G664" i="7"/>
  <c r="A664" i="7"/>
  <c r="L663" i="7"/>
  <c r="I663" i="7"/>
  <c r="K663" i="7" s="1"/>
  <c r="H663" i="7"/>
  <c r="G663" i="7"/>
  <c r="A663" i="7"/>
  <c r="L662" i="7"/>
  <c r="K662" i="7"/>
  <c r="J662" i="7"/>
  <c r="I662" i="7"/>
  <c r="H662" i="7"/>
  <c r="W662" i="7" s="1"/>
  <c r="G662" i="7"/>
  <c r="A662" i="7"/>
  <c r="W661" i="7"/>
  <c r="V661" i="7"/>
  <c r="R661" i="7"/>
  <c r="O661" i="7"/>
  <c r="K661" i="7"/>
  <c r="J661" i="7"/>
  <c r="I661" i="7"/>
  <c r="L661" i="7" s="1"/>
  <c r="H661" i="7"/>
  <c r="Y661" i="7" s="1"/>
  <c r="G661" i="7"/>
  <c r="A661" i="7"/>
  <c r="V660" i="7"/>
  <c r="J660" i="7"/>
  <c r="Q660" i="7" s="1"/>
  <c r="I660" i="7"/>
  <c r="M660" i="7" s="1"/>
  <c r="N660" i="7" s="1"/>
  <c r="H660" i="7"/>
  <c r="X660" i="7" s="1"/>
  <c r="G660" i="7"/>
  <c r="A660" i="7"/>
  <c r="I659" i="7"/>
  <c r="L659" i="7" s="1"/>
  <c r="H659" i="7"/>
  <c r="G659" i="7"/>
  <c r="A659" i="7"/>
  <c r="L658" i="7"/>
  <c r="K658" i="7"/>
  <c r="J658" i="7"/>
  <c r="I658" i="7"/>
  <c r="H658" i="7"/>
  <c r="W658" i="7" s="1"/>
  <c r="G658" i="7"/>
  <c r="A658" i="7"/>
  <c r="V657" i="7"/>
  <c r="R657" i="7"/>
  <c r="O657" i="7"/>
  <c r="K657" i="7"/>
  <c r="J657" i="7"/>
  <c r="W657" i="7" s="1"/>
  <c r="I657" i="7"/>
  <c r="L657" i="7" s="1"/>
  <c r="H657" i="7"/>
  <c r="Y657" i="7" s="1"/>
  <c r="G657" i="7"/>
  <c r="A657" i="7"/>
  <c r="V656" i="7"/>
  <c r="J656" i="7"/>
  <c r="I656" i="7"/>
  <c r="L656" i="7" s="1"/>
  <c r="Z656" i="7" s="1"/>
  <c r="H656" i="7"/>
  <c r="G656" i="7"/>
  <c r="A656" i="7"/>
  <c r="I655" i="7"/>
  <c r="L655" i="7" s="1"/>
  <c r="H655" i="7"/>
  <c r="G655" i="7"/>
  <c r="A655" i="7"/>
  <c r="L654" i="7"/>
  <c r="K654" i="7"/>
  <c r="J654" i="7"/>
  <c r="I654" i="7"/>
  <c r="H654" i="7"/>
  <c r="W654" i="7" s="1"/>
  <c r="G654" i="7"/>
  <c r="A654" i="7"/>
  <c r="V653" i="7"/>
  <c r="R653" i="7"/>
  <c r="O653" i="7"/>
  <c r="K653" i="7"/>
  <c r="J653" i="7"/>
  <c r="W653" i="7" s="1"/>
  <c r="I653" i="7"/>
  <c r="L653" i="7" s="1"/>
  <c r="H653" i="7"/>
  <c r="Y653" i="7" s="1"/>
  <c r="G653" i="7"/>
  <c r="A653" i="7"/>
  <c r="V652" i="7"/>
  <c r="J652" i="7"/>
  <c r="I652" i="7"/>
  <c r="L652" i="7" s="1"/>
  <c r="Z652" i="7" s="1"/>
  <c r="H652" i="7"/>
  <c r="G652" i="7"/>
  <c r="A652" i="7"/>
  <c r="I651" i="7"/>
  <c r="L651" i="7" s="1"/>
  <c r="H651" i="7"/>
  <c r="G651" i="7"/>
  <c r="A651" i="7"/>
  <c r="L650" i="7"/>
  <c r="K650" i="7"/>
  <c r="J650" i="7"/>
  <c r="I650" i="7"/>
  <c r="H650" i="7"/>
  <c r="W650" i="7" s="1"/>
  <c r="G650" i="7"/>
  <c r="A650" i="7"/>
  <c r="W649" i="7"/>
  <c r="V649" i="7"/>
  <c r="R649" i="7"/>
  <c r="O649" i="7"/>
  <c r="K649" i="7"/>
  <c r="J649" i="7"/>
  <c r="I649" i="7"/>
  <c r="L649" i="7" s="1"/>
  <c r="H649" i="7"/>
  <c r="Y649" i="7" s="1"/>
  <c r="G649" i="7"/>
  <c r="A649" i="7"/>
  <c r="V648" i="7"/>
  <c r="J648" i="7"/>
  <c r="I648" i="7"/>
  <c r="L648" i="7" s="1"/>
  <c r="Z648" i="7" s="1"/>
  <c r="H648" i="7"/>
  <c r="G648" i="7"/>
  <c r="A648" i="7"/>
  <c r="V647" i="7"/>
  <c r="J647" i="7"/>
  <c r="I647" i="7"/>
  <c r="L647" i="7" s="1"/>
  <c r="H647" i="7"/>
  <c r="G647" i="7"/>
  <c r="A647" i="7"/>
  <c r="I646" i="7"/>
  <c r="K646" i="7" s="1"/>
  <c r="H646" i="7"/>
  <c r="G646" i="7"/>
  <c r="A646" i="7"/>
  <c r="W645" i="7"/>
  <c r="S645" i="7"/>
  <c r="O645" i="7"/>
  <c r="L645" i="7"/>
  <c r="K645" i="7"/>
  <c r="J645" i="7"/>
  <c r="I645" i="7"/>
  <c r="H645" i="7"/>
  <c r="Z645" i="7" s="1"/>
  <c r="G645" i="7"/>
  <c r="A645" i="7"/>
  <c r="W644" i="7"/>
  <c r="V644" i="7"/>
  <c r="R644" i="7"/>
  <c r="O644" i="7"/>
  <c r="K644" i="7"/>
  <c r="J644" i="7"/>
  <c r="I644" i="7"/>
  <c r="L644" i="7" s="1"/>
  <c r="H644" i="7"/>
  <c r="Y644" i="7" s="1"/>
  <c r="G644" i="7"/>
  <c r="A644" i="7"/>
  <c r="V643" i="7"/>
  <c r="J643" i="7"/>
  <c r="I643" i="7"/>
  <c r="L643" i="7" s="1"/>
  <c r="Z643" i="7" s="1"/>
  <c r="H643" i="7"/>
  <c r="G643" i="7"/>
  <c r="A643" i="7"/>
  <c r="J642" i="7"/>
  <c r="I642" i="7"/>
  <c r="K642" i="7" s="1"/>
  <c r="H642" i="7"/>
  <c r="W642" i="7" s="1"/>
  <c r="G642" i="7"/>
  <c r="A642" i="7"/>
  <c r="W641" i="7"/>
  <c r="O641" i="7"/>
  <c r="K641" i="7"/>
  <c r="J641" i="7"/>
  <c r="I641" i="7"/>
  <c r="L641" i="7" s="1"/>
  <c r="S641" i="7" s="1"/>
  <c r="H641" i="7"/>
  <c r="G641" i="7"/>
  <c r="A641" i="7"/>
  <c r="K640" i="7"/>
  <c r="J640" i="7"/>
  <c r="I640" i="7"/>
  <c r="L640" i="7" s="1"/>
  <c r="H640" i="7"/>
  <c r="Y640" i="7" s="1"/>
  <c r="G640" i="7"/>
  <c r="A640" i="7"/>
  <c r="O639" i="7"/>
  <c r="K639" i="7"/>
  <c r="Y639" i="7" s="1"/>
  <c r="I639" i="7"/>
  <c r="L639" i="7" s="1"/>
  <c r="S639" i="7" s="1"/>
  <c r="H639" i="7"/>
  <c r="G639" i="7"/>
  <c r="A639" i="7"/>
  <c r="Z638" i="7"/>
  <c r="V638" i="7"/>
  <c r="R638" i="7"/>
  <c r="L638" i="7"/>
  <c r="K638" i="7"/>
  <c r="J638" i="7"/>
  <c r="I638" i="7"/>
  <c r="H638" i="7"/>
  <c r="W638" i="7" s="1"/>
  <c r="G638" i="7"/>
  <c r="A638" i="7"/>
  <c r="I637" i="7"/>
  <c r="V637" i="7" s="1"/>
  <c r="H637" i="7"/>
  <c r="G637" i="7"/>
  <c r="A637" i="7"/>
  <c r="L636" i="7"/>
  <c r="J636" i="7"/>
  <c r="I636" i="7"/>
  <c r="K636" i="7" s="1"/>
  <c r="H636" i="7"/>
  <c r="G636" i="7"/>
  <c r="A636" i="7"/>
  <c r="O635" i="7"/>
  <c r="K635" i="7"/>
  <c r="Y635" i="7" s="1"/>
  <c r="I635" i="7"/>
  <c r="L635" i="7" s="1"/>
  <c r="S635" i="7" s="1"/>
  <c r="H635" i="7"/>
  <c r="G635" i="7"/>
  <c r="A635" i="7"/>
  <c r="Z634" i="7"/>
  <c r="V634" i="7"/>
  <c r="R634" i="7"/>
  <c r="L634" i="7"/>
  <c r="K634" i="7"/>
  <c r="J634" i="7"/>
  <c r="I634" i="7"/>
  <c r="H634" i="7"/>
  <c r="W634" i="7" s="1"/>
  <c r="G634" i="7"/>
  <c r="A634" i="7"/>
  <c r="I633" i="7"/>
  <c r="J633" i="7" s="1"/>
  <c r="H633" i="7"/>
  <c r="G633" i="7"/>
  <c r="A633" i="7"/>
  <c r="L632" i="7"/>
  <c r="K632" i="7"/>
  <c r="J632" i="7"/>
  <c r="I632" i="7"/>
  <c r="H632" i="7"/>
  <c r="Y632" i="7" s="1"/>
  <c r="G632" i="7"/>
  <c r="A632" i="7"/>
  <c r="O631" i="7"/>
  <c r="K631" i="7"/>
  <c r="I631" i="7"/>
  <c r="L631" i="7" s="1"/>
  <c r="S631" i="7" s="1"/>
  <c r="H631" i="7"/>
  <c r="G631" i="7"/>
  <c r="A631" i="7"/>
  <c r="Z630" i="7"/>
  <c r="V630" i="7"/>
  <c r="R630" i="7"/>
  <c r="L630" i="7"/>
  <c r="K630" i="7"/>
  <c r="J630" i="7"/>
  <c r="I630" i="7"/>
  <c r="H630" i="7"/>
  <c r="W630" i="7" s="1"/>
  <c r="G630" i="7"/>
  <c r="A630" i="7"/>
  <c r="I629" i="7"/>
  <c r="V629" i="7" s="1"/>
  <c r="H629" i="7"/>
  <c r="G629" i="7"/>
  <c r="A629" i="7"/>
  <c r="L628" i="7"/>
  <c r="J628" i="7"/>
  <c r="I628" i="7"/>
  <c r="K628" i="7" s="1"/>
  <c r="H628" i="7"/>
  <c r="Y628" i="7" s="1"/>
  <c r="G628" i="7"/>
  <c r="A628" i="7"/>
  <c r="O627" i="7"/>
  <c r="K627" i="7"/>
  <c r="I627" i="7"/>
  <c r="L627" i="7" s="1"/>
  <c r="S627" i="7" s="1"/>
  <c r="H627" i="7"/>
  <c r="G627" i="7"/>
  <c r="A627" i="7"/>
  <c r="Z626" i="7"/>
  <c r="V626" i="7"/>
  <c r="R626" i="7"/>
  <c r="L626" i="7"/>
  <c r="K626" i="7"/>
  <c r="J626" i="7"/>
  <c r="I626" i="7"/>
  <c r="H626" i="7"/>
  <c r="W626" i="7" s="1"/>
  <c r="G626" i="7"/>
  <c r="A626" i="7"/>
  <c r="I625" i="7"/>
  <c r="J625" i="7" s="1"/>
  <c r="Q625" i="7" s="1"/>
  <c r="H625" i="7"/>
  <c r="G625" i="7"/>
  <c r="A625" i="7"/>
  <c r="L624" i="7"/>
  <c r="K624" i="7"/>
  <c r="J624" i="7"/>
  <c r="I624" i="7"/>
  <c r="H624" i="7"/>
  <c r="Y624" i="7" s="1"/>
  <c r="G624" i="7"/>
  <c r="A624" i="7"/>
  <c r="W623" i="7"/>
  <c r="V623" i="7"/>
  <c r="O623" i="7"/>
  <c r="K623" i="7"/>
  <c r="R623" i="7" s="1"/>
  <c r="J623" i="7"/>
  <c r="Q623" i="7" s="1"/>
  <c r="I623" i="7"/>
  <c r="L623" i="7" s="1"/>
  <c r="H623" i="7"/>
  <c r="X623" i="7" s="1"/>
  <c r="G623" i="7"/>
  <c r="A623" i="7"/>
  <c r="V622" i="7"/>
  <c r="J622" i="7"/>
  <c r="I622" i="7"/>
  <c r="K622" i="7" s="1"/>
  <c r="R622" i="7" s="1"/>
  <c r="H622" i="7"/>
  <c r="W622" i="7" s="1"/>
  <c r="G622" i="7"/>
  <c r="A622" i="7"/>
  <c r="I621" i="7"/>
  <c r="J621" i="7" s="1"/>
  <c r="Q621" i="7" s="1"/>
  <c r="H621" i="7"/>
  <c r="G621" i="7"/>
  <c r="A621" i="7"/>
  <c r="L620" i="7"/>
  <c r="K620" i="7"/>
  <c r="J620" i="7"/>
  <c r="I620" i="7"/>
  <c r="H620" i="7"/>
  <c r="Y620" i="7" s="1"/>
  <c r="G620" i="7"/>
  <c r="A620" i="7"/>
  <c r="W619" i="7"/>
  <c r="V619" i="7"/>
  <c r="O619" i="7"/>
  <c r="K619" i="7"/>
  <c r="R619" i="7" s="1"/>
  <c r="J619" i="7"/>
  <c r="I619" i="7"/>
  <c r="L619" i="7" s="1"/>
  <c r="H619" i="7"/>
  <c r="X619" i="7" s="1"/>
  <c r="G619" i="7"/>
  <c r="A619" i="7"/>
  <c r="V618" i="7"/>
  <c r="J618" i="7"/>
  <c r="I618" i="7"/>
  <c r="W618" i="7" s="1"/>
  <c r="H618" i="7"/>
  <c r="G618" i="7"/>
  <c r="A618" i="7"/>
  <c r="I617" i="7"/>
  <c r="J617" i="7" s="1"/>
  <c r="H617" i="7"/>
  <c r="G617" i="7"/>
  <c r="A617" i="7"/>
  <c r="L616" i="7"/>
  <c r="K616" i="7"/>
  <c r="J616" i="7"/>
  <c r="I616" i="7"/>
  <c r="H616" i="7"/>
  <c r="Y616" i="7" s="1"/>
  <c r="G616" i="7"/>
  <c r="A616" i="7"/>
  <c r="W615" i="7"/>
  <c r="V615" i="7"/>
  <c r="O615" i="7"/>
  <c r="K615" i="7"/>
  <c r="R615" i="7" s="1"/>
  <c r="J615" i="7"/>
  <c r="I615" i="7"/>
  <c r="L615" i="7" s="1"/>
  <c r="H615" i="7"/>
  <c r="X615" i="7" s="1"/>
  <c r="G615" i="7"/>
  <c r="A615" i="7"/>
  <c r="V614" i="7"/>
  <c r="J614" i="7"/>
  <c r="Q614" i="7" s="1"/>
  <c r="I614" i="7"/>
  <c r="K614" i="7" s="1"/>
  <c r="H614" i="7"/>
  <c r="W614" i="7" s="1"/>
  <c r="G614" i="7"/>
  <c r="A614" i="7"/>
  <c r="I613" i="7"/>
  <c r="J613" i="7" s="1"/>
  <c r="Q613" i="7" s="1"/>
  <c r="H613" i="7"/>
  <c r="G613" i="7"/>
  <c r="A613" i="7"/>
  <c r="L612" i="7"/>
  <c r="K612" i="7"/>
  <c r="I612" i="7"/>
  <c r="J612" i="7" s="1"/>
  <c r="H612" i="7"/>
  <c r="Y612" i="7" s="1"/>
  <c r="G612" i="7"/>
  <c r="A612" i="7"/>
  <c r="Z611" i="7"/>
  <c r="W611" i="7"/>
  <c r="V611" i="7"/>
  <c r="S611" i="7"/>
  <c r="O611" i="7"/>
  <c r="L611" i="7"/>
  <c r="K611" i="7"/>
  <c r="R611" i="7" s="1"/>
  <c r="J611" i="7"/>
  <c r="I611" i="7"/>
  <c r="H611" i="7"/>
  <c r="X611" i="7" s="1"/>
  <c r="G611" i="7"/>
  <c r="A611" i="7"/>
  <c r="V610" i="7"/>
  <c r="J610" i="7"/>
  <c r="Q610" i="7" s="1"/>
  <c r="I610" i="7"/>
  <c r="W610" i="7" s="1"/>
  <c r="H610" i="7"/>
  <c r="X610" i="7" s="1"/>
  <c r="G610" i="7"/>
  <c r="A610" i="7"/>
  <c r="I609" i="7"/>
  <c r="J609" i="7" s="1"/>
  <c r="Q609" i="7" s="1"/>
  <c r="H609" i="7"/>
  <c r="G609" i="7"/>
  <c r="A609" i="7"/>
  <c r="L608" i="7"/>
  <c r="K608" i="7"/>
  <c r="I608" i="7"/>
  <c r="J608" i="7" s="1"/>
  <c r="H608" i="7"/>
  <c r="Y608" i="7" s="1"/>
  <c r="G608" i="7"/>
  <c r="A608" i="7"/>
  <c r="Z607" i="7"/>
  <c r="W607" i="7"/>
  <c r="V607" i="7"/>
  <c r="S607" i="7"/>
  <c r="O607" i="7"/>
  <c r="L607" i="7"/>
  <c r="K607" i="7"/>
  <c r="R607" i="7" s="1"/>
  <c r="J607" i="7"/>
  <c r="I607" i="7"/>
  <c r="H607" i="7"/>
  <c r="X607" i="7" s="1"/>
  <c r="G607" i="7"/>
  <c r="A607" i="7"/>
  <c r="V606" i="7"/>
  <c r="J606" i="7"/>
  <c r="Q606" i="7" s="1"/>
  <c r="I606" i="7"/>
  <c r="W606" i="7" s="1"/>
  <c r="H606" i="7"/>
  <c r="X606" i="7" s="1"/>
  <c r="G606" i="7"/>
  <c r="A606" i="7"/>
  <c r="I605" i="7"/>
  <c r="M605" i="7" s="1"/>
  <c r="N605" i="7" s="1"/>
  <c r="H605" i="7"/>
  <c r="G605" i="7"/>
  <c r="A605" i="7"/>
  <c r="L604" i="7"/>
  <c r="K604" i="7"/>
  <c r="I604" i="7"/>
  <c r="J604" i="7" s="1"/>
  <c r="H604" i="7"/>
  <c r="G604" i="7"/>
  <c r="A604" i="7"/>
  <c r="Z603" i="7"/>
  <c r="W603" i="7"/>
  <c r="V603" i="7"/>
  <c r="S603" i="7"/>
  <c r="O603" i="7"/>
  <c r="L603" i="7"/>
  <c r="K603" i="7"/>
  <c r="R603" i="7" s="1"/>
  <c r="J603" i="7"/>
  <c r="I603" i="7"/>
  <c r="H603" i="7"/>
  <c r="G603" i="7"/>
  <c r="A603" i="7"/>
  <c r="I602" i="7"/>
  <c r="L602" i="7" s="1"/>
  <c r="Z602" i="7" s="1"/>
  <c r="H602" i="7"/>
  <c r="G602" i="7"/>
  <c r="A602" i="7"/>
  <c r="V601" i="7"/>
  <c r="L601" i="7"/>
  <c r="Z601" i="7" s="1"/>
  <c r="I601" i="7"/>
  <c r="K601" i="7" s="1"/>
  <c r="Y601" i="7" s="1"/>
  <c r="H601" i="7"/>
  <c r="G601" i="7"/>
  <c r="A601" i="7"/>
  <c r="Z600" i="7"/>
  <c r="V600" i="7"/>
  <c r="L600" i="7"/>
  <c r="J600" i="7"/>
  <c r="I600" i="7"/>
  <c r="K600" i="7" s="1"/>
  <c r="R600" i="7" s="1"/>
  <c r="H600" i="7"/>
  <c r="G600" i="7"/>
  <c r="A600" i="7"/>
  <c r="I599" i="7"/>
  <c r="L599" i="7" s="1"/>
  <c r="H599" i="7"/>
  <c r="G599" i="7"/>
  <c r="A599" i="7"/>
  <c r="L598" i="7"/>
  <c r="J598" i="7"/>
  <c r="I598" i="7"/>
  <c r="K598" i="7" s="1"/>
  <c r="H598" i="7"/>
  <c r="W598" i="7" s="1"/>
  <c r="G598" i="7"/>
  <c r="A598" i="7"/>
  <c r="O597" i="7"/>
  <c r="K597" i="7"/>
  <c r="I597" i="7"/>
  <c r="J597" i="7" s="1"/>
  <c r="W597" i="7" s="1"/>
  <c r="H597" i="7"/>
  <c r="G597" i="7"/>
  <c r="A597" i="7"/>
  <c r="Z596" i="7"/>
  <c r="V596" i="7"/>
  <c r="R596" i="7"/>
  <c r="L596" i="7"/>
  <c r="K596" i="7"/>
  <c r="J596" i="7"/>
  <c r="I596" i="7"/>
  <c r="H596" i="7"/>
  <c r="Y596" i="7" s="1"/>
  <c r="G596" i="7"/>
  <c r="A596" i="7"/>
  <c r="I595" i="7"/>
  <c r="L595" i="7" s="1"/>
  <c r="H595" i="7"/>
  <c r="G595" i="7"/>
  <c r="A595" i="7"/>
  <c r="L594" i="7"/>
  <c r="J594" i="7"/>
  <c r="I594" i="7"/>
  <c r="K594" i="7" s="1"/>
  <c r="H594" i="7"/>
  <c r="W594" i="7" s="1"/>
  <c r="G594" i="7"/>
  <c r="A594" i="7"/>
  <c r="W593" i="7"/>
  <c r="O593" i="7"/>
  <c r="K593" i="7"/>
  <c r="I593" i="7"/>
  <c r="J593" i="7" s="1"/>
  <c r="H593" i="7"/>
  <c r="G593" i="7"/>
  <c r="A593" i="7"/>
  <c r="Z592" i="7"/>
  <c r="V592" i="7"/>
  <c r="R592" i="7"/>
  <c r="L592" i="7"/>
  <c r="K592" i="7"/>
  <c r="J592" i="7"/>
  <c r="I592" i="7"/>
  <c r="H592" i="7"/>
  <c r="Y592" i="7" s="1"/>
  <c r="G592" i="7"/>
  <c r="A592" i="7"/>
  <c r="I591" i="7"/>
  <c r="L591" i="7" s="1"/>
  <c r="H591" i="7"/>
  <c r="G591" i="7"/>
  <c r="A591" i="7"/>
  <c r="L590" i="7"/>
  <c r="J590" i="7"/>
  <c r="I590" i="7"/>
  <c r="K590" i="7" s="1"/>
  <c r="H590" i="7"/>
  <c r="W590" i="7" s="1"/>
  <c r="G590" i="7"/>
  <c r="A590" i="7"/>
  <c r="O589" i="7"/>
  <c r="K589" i="7"/>
  <c r="Y589" i="7" s="1"/>
  <c r="I589" i="7"/>
  <c r="J589" i="7" s="1"/>
  <c r="H589" i="7"/>
  <c r="G589" i="7"/>
  <c r="A589" i="7"/>
  <c r="Z588" i="7"/>
  <c r="V588" i="7"/>
  <c r="R588" i="7"/>
  <c r="L588" i="7"/>
  <c r="K588" i="7"/>
  <c r="J588" i="7"/>
  <c r="I588" i="7"/>
  <c r="H588" i="7"/>
  <c r="Y588" i="7" s="1"/>
  <c r="G588" i="7"/>
  <c r="A588" i="7"/>
  <c r="I587" i="7"/>
  <c r="L587" i="7" s="1"/>
  <c r="H587" i="7"/>
  <c r="G587" i="7"/>
  <c r="A587" i="7"/>
  <c r="L586" i="7"/>
  <c r="J586" i="7"/>
  <c r="I586" i="7"/>
  <c r="K586" i="7" s="1"/>
  <c r="H586" i="7"/>
  <c r="W586" i="7" s="1"/>
  <c r="G586" i="7"/>
  <c r="A586" i="7"/>
  <c r="O585" i="7"/>
  <c r="K585" i="7"/>
  <c r="Y585" i="7" s="1"/>
  <c r="I585" i="7"/>
  <c r="J585" i="7" s="1"/>
  <c r="H585" i="7"/>
  <c r="G585" i="7"/>
  <c r="A585" i="7"/>
  <c r="Z584" i="7"/>
  <c r="V584" i="7"/>
  <c r="R584" i="7"/>
  <c r="L584" i="7"/>
  <c r="K584" i="7"/>
  <c r="J584" i="7"/>
  <c r="I584" i="7"/>
  <c r="H584" i="7"/>
  <c r="Y584" i="7" s="1"/>
  <c r="G584" i="7"/>
  <c r="A584" i="7"/>
  <c r="I583" i="7"/>
  <c r="L583" i="7" s="1"/>
  <c r="S583" i="7" s="1"/>
  <c r="H583" i="7"/>
  <c r="G583" i="7"/>
  <c r="A583" i="7"/>
  <c r="Z582" i="7"/>
  <c r="V582" i="7"/>
  <c r="R582" i="7"/>
  <c r="L582" i="7"/>
  <c r="K582" i="7"/>
  <c r="J582" i="7"/>
  <c r="I582" i="7"/>
  <c r="H582" i="7"/>
  <c r="W582" i="7" s="1"/>
  <c r="G582" i="7"/>
  <c r="A582" i="7"/>
  <c r="I581" i="7"/>
  <c r="V581" i="7" s="1"/>
  <c r="H581" i="7"/>
  <c r="G581" i="7"/>
  <c r="A581" i="7"/>
  <c r="L580" i="7"/>
  <c r="J580" i="7"/>
  <c r="I580" i="7"/>
  <c r="K580" i="7" s="1"/>
  <c r="H580" i="7"/>
  <c r="Y580" i="7" s="1"/>
  <c r="G580" i="7"/>
  <c r="A580" i="7"/>
  <c r="W579" i="7"/>
  <c r="V579" i="7"/>
  <c r="O579" i="7"/>
  <c r="K579" i="7"/>
  <c r="R579" i="7" s="1"/>
  <c r="J579" i="7"/>
  <c r="Q579" i="7" s="1"/>
  <c r="I579" i="7"/>
  <c r="L579" i="7" s="1"/>
  <c r="H579" i="7"/>
  <c r="X579" i="7" s="1"/>
  <c r="G579" i="7"/>
  <c r="A579" i="7"/>
  <c r="V578" i="7"/>
  <c r="J578" i="7"/>
  <c r="I578" i="7"/>
  <c r="K578" i="7" s="1"/>
  <c r="R578" i="7" s="1"/>
  <c r="H578" i="7"/>
  <c r="W578" i="7" s="1"/>
  <c r="G578" i="7"/>
  <c r="A578" i="7"/>
  <c r="I577" i="7"/>
  <c r="J577" i="7" s="1"/>
  <c r="H577" i="7"/>
  <c r="G577" i="7"/>
  <c r="A577" i="7"/>
  <c r="L576" i="7"/>
  <c r="K576" i="7"/>
  <c r="J576" i="7"/>
  <c r="I576" i="7"/>
  <c r="H576" i="7"/>
  <c r="Y576" i="7" s="1"/>
  <c r="G576" i="7"/>
  <c r="A576" i="7"/>
  <c r="W575" i="7"/>
  <c r="V575" i="7"/>
  <c r="O575" i="7"/>
  <c r="K575" i="7"/>
  <c r="R575" i="7" s="1"/>
  <c r="J575" i="7"/>
  <c r="Q575" i="7" s="1"/>
  <c r="I575" i="7"/>
  <c r="L575" i="7" s="1"/>
  <c r="H575" i="7"/>
  <c r="X575" i="7" s="1"/>
  <c r="G575" i="7"/>
  <c r="A575" i="7"/>
  <c r="V574" i="7"/>
  <c r="J574" i="7"/>
  <c r="I574" i="7"/>
  <c r="K574" i="7" s="1"/>
  <c r="R574" i="7" s="1"/>
  <c r="H574" i="7"/>
  <c r="W574" i="7" s="1"/>
  <c r="G574" i="7"/>
  <c r="A574" i="7"/>
  <c r="I573" i="7"/>
  <c r="J573" i="7" s="1"/>
  <c r="H573" i="7"/>
  <c r="G573" i="7"/>
  <c r="A573" i="7"/>
  <c r="L572" i="7"/>
  <c r="K572" i="7"/>
  <c r="J572" i="7"/>
  <c r="I572" i="7"/>
  <c r="H572" i="7"/>
  <c r="Y572" i="7" s="1"/>
  <c r="G572" i="7"/>
  <c r="A572" i="7"/>
  <c r="V571" i="7"/>
  <c r="R571" i="7"/>
  <c r="O571" i="7"/>
  <c r="K571" i="7"/>
  <c r="Y571" i="7" s="1"/>
  <c r="J571" i="7"/>
  <c r="W571" i="7" s="1"/>
  <c r="I571" i="7"/>
  <c r="L571" i="7" s="1"/>
  <c r="H571" i="7"/>
  <c r="X571" i="7" s="1"/>
  <c r="G571" i="7"/>
  <c r="A571" i="7"/>
  <c r="V570" i="7"/>
  <c r="J570" i="7"/>
  <c r="Q570" i="7" s="1"/>
  <c r="I570" i="7"/>
  <c r="K570" i="7" s="1"/>
  <c r="H570" i="7"/>
  <c r="W570" i="7" s="1"/>
  <c r="G570" i="7"/>
  <c r="A570" i="7"/>
  <c r="I569" i="7"/>
  <c r="J569" i="7" s="1"/>
  <c r="H569" i="7"/>
  <c r="G569" i="7"/>
  <c r="A569" i="7"/>
  <c r="W568" i="7"/>
  <c r="S568" i="7"/>
  <c r="O568" i="7"/>
  <c r="L568" i="7"/>
  <c r="K568" i="7"/>
  <c r="J568" i="7"/>
  <c r="I568" i="7"/>
  <c r="H568" i="7"/>
  <c r="Y568" i="7" s="1"/>
  <c r="G568" i="7"/>
  <c r="A568" i="7"/>
  <c r="V567" i="7"/>
  <c r="R567" i="7"/>
  <c r="O567" i="7"/>
  <c r="K567" i="7"/>
  <c r="Y567" i="7" s="1"/>
  <c r="J567" i="7"/>
  <c r="W567" i="7" s="1"/>
  <c r="I567" i="7"/>
  <c r="L567" i="7" s="1"/>
  <c r="H567" i="7"/>
  <c r="X567" i="7" s="1"/>
  <c r="G567" i="7"/>
  <c r="A567" i="7"/>
  <c r="I566" i="7"/>
  <c r="K566" i="7" s="1"/>
  <c r="H566" i="7"/>
  <c r="G566" i="7"/>
  <c r="A566" i="7"/>
  <c r="L565" i="7"/>
  <c r="I565" i="7"/>
  <c r="J565" i="7" s="1"/>
  <c r="H565" i="7"/>
  <c r="Z565" i="7" s="1"/>
  <c r="G565" i="7"/>
  <c r="A565" i="7"/>
  <c r="L564" i="7"/>
  <c r="K564" i="7"/>
  <c r="J564" i="7"/>
  <c r="I564" i="7"/>
  <c r="H564" i="7"/>
  <c r="Y564" i="7" s="1"/>
  <c r="G564" i="7"/>
  <c r="A564" i="7"/>
  <c r="V563" i="7"/>
  <c r="R563" i="7"/>
  <c r="O563" i="7"/>
  <c r="K563" i="7"/>
  <c r="Y563" i="7" s="1"/>
  <c r="J563" i="7"/>
  <c r="W563" i="7" s="1"/>
  <c r="I563" i="7"/>
  <c r="L563" i="7" s="1"/>
  <c r="H563" i="7"/>
  <c r="X563" i="7" s="1"/>
  <c r="G563" i="7"/>
  <c r="A563" i="7"/>
  <c r="V562" i="7"/>
  <c r="J562" i="7"/>
  <c r="I562" i="7"/>
  <c r="K562" i="7" s="1"/>
  <c r="H562" i="7"/>
  <c r="W562" i="7" s="1"/>
  <c r="G562" i="7"/>
  <c r="A562" i="7"/>
  <c r="I561" i="7"/>
  <c r="J561" i="7" s="1"/>
  <c r="H561" i="7"/>
  <c r="G561" i="7"/>
  <c r="A561" i="7"/>
  <c r="W560" i="7"/>
  <c r="S560" i="7"/>
  <c r="O560" i="7"/>
  <c r="L560" i="7"/>
  <c r="K560" i="7"/>
  <c r="I560" i="7"/>
  <c r="J560" i="7" s="1"/>
  <c r="H560" i="7"/>
  <c r="Y560" i="7" s="1"/>
  <c r="G560" i="7"/>
  <c r="A560" i="7"/>
  <c r="Z559" i="7"/>
  <c r="W559" i="7"/>
  <c r="V559" i="7"/>
  <c r="S559" i="7"/>
  <c r="R559" i="7"/>
  <c r="O559" i="7"/>
  <c r="L559" i="7"/>
  <c r="K559" i="7"/>
  <c r="J559" i="7"/>
  <c r="I559" i="7"/>
  <c r="H559" i="7"/>
  <c r="X559" i="7" s="1"/>
  <c r="G559" i="7"/>
  <c r="A559" i="7"/>
  <c r="I558" i="7"/>
  <c r="W558" i="7" s="1"/>
  <c r="H558" i="7"/>
  <c r="G558" i="7"/>
  <c r="A558" i="7"/>
  <c r="L557" i="7"/>
  <c r="I557" i="7"/>
  <c r="J557" i="7" s="1"/>
  <c r="H557" i="7"/>
  <c r="Z557" i="7" s="1"/>
  <c r="G557" i="7"/>
  <c r="A557" i="7"/>
  <c r="S556" i="7"/>
  <c r="O556" i="7"/>
  <c r="L556" i="7"/>
  <c r="K556" i="7"/>
  <c r="I556" i="7"/>
  <c r="J556" i="7" s="1"/>
  <c r="W556" i="7" s="1"/>
  <c r="H556" i="7"/>
  <c r="Y556" i="7" s="1"/>
  <c r="G556" i="7"/>
  <c r="A556" i="7"/>
  <c r="Z555" i="7"/>
  <c r="V555" i="7"/>
  <c r="S555" i="7"/>
  <c r="R555" i="7"/>
  <c r="O555" i="7"/>
  <c r="L555" i="7"/>
  <c r="K555" i="7"/>
  <c r="J555" i="7"/>
  <c r="W555" i="7" s="1"/>
  <c r="I555" i="7"/>
  <c r="H555" i="7"/>
  <c r="X555" i="7" s="1"/>
  <c r="G555" i="7"/>
  <c r="A555" i="7"/>
  <c r="I554" i="7"/>
  <c r="H554" i="7"/>
  <c r="G554" i="7"/>
  <c r="A554" i="7"/>
  <c r="L553" i="7"/>
  <c r="I553" i="7"/>
  <c r="J553" i="7" s="1"/>
  <c r="H553" i="7"/>
  <c r="Z553" i="7" s="1"/>
  <c r="G553" i="7"/>
  <c r="A553" i="7"/>
  <c r="L552" i="7"/>
  <c r="K552" i="7"/>
  <c r="I552" i="7"/>
  <c r="J552" i="7" s="1"/>
  <c r="H552" i="7"/>
  <c r="Y552" i="7" s="1"/>
  <c r="G552" i="7"/>
  <c r="A552" i="7"/>
  <c r="Z551" i="7"/>
  <c r="W551" i="7"/>
  <c r="V551" i="7"/>
  <c r="S551" i="7"/>
  <c r="O551" i="7"/>
  <c r="L551" i="7"/>
  <c r="K551" i="7"/>
  <c r="R551" i="7" s="1"/>
  <c r="J551" i="7"/>
  <c r="I551" i="7"/>
  <c r="H551" i="7"/>
  <c r="X551" i="7" s="1"/>
  <c r="G551" i="7"/>
  <c r="A551" i="7"/>
  <c r="V550" i="7"/>
  <c r="J550" i="7"/>
  <c r="Q550" i="7" s="1"/>
  <c r="I550" i="7"/>
  <c r="W550" i="7" s="1"/>
  <c r="H550" i="7"/>
  <c r="X550" i="7" s="1"/>
  <c r="G550" i="7"/>
  <c r="A550" i="7"/>
  <c r="I549" i="7"/>
  <c r="J549" i="7" s="1"/>
  <c r="Q549" i="7" s="1"/>
  <c r="H549" i="7"/>
  <c r="G549" i="7"/>
  <c r="A549" i="7"/>
  <c r="L548" i="7"/>
  <c r="K548" i="7"/>
  <c r="I548" i="7"/>
  <c r="J548" i="7" s="1"/>
  <c r="H548" i="7"/>
  <c r="Y548" i="7" s="1"/>
  <c r="G548" i="7"/>
  <c r="A548" i="7"/>
  <c r="Z547" i="7"/>
  <c r="W547" i="7"/>
  <c r="V547" i="7"/>
  <c r="S547" i="7"/>
  <c r="O547" i="7"/>
  <c r="L547" i="7"/>
  <c r="K547" i="7"/>
  <c r="R547" i="7" s="1"/>
  <c r="J547" i="7"/>
  <c r="I547" i="7"/>
  <c r="H547" i="7"/>
  <c r="X547" i="7" s="1"/>
  <c r="G547" i="7"/>
  <c r="A547" i="7"/>
  <c r="V546" i="7"/>
  <c r="J546" i="7"/>
  <c r="Q546" i="7" s="1"/>
  <c r="I546" i="7"/>
  <c r="W546" i="7" s="1"/>
  <c r="H546" i="7"/>
  <c r="X546" i="7" s="1"/>
  <c r="G546" i="7"/>
  <c r="A546" i="7"/>
  <c r="I545" i="7"/>
  <c r="J545" i="7" s="1"/>
  <c r="Q545" i="7" s="1"/>
  <c r="H545" i="7"/>
  <c r="G545" i="7"/>
  <c r="A545" i="7"/>
  <c r="L544" i="7"/>
  <c r="K544" i="7"/>
  <c r="I544" i="7"/>
  <c r="J544" i="7" s="1"/>
  <c r="H544" i="7"/>
  <c r="Y544" i="7" s="1"/>
  <c r="G544" i="7"/>
  <c r="A544" i="7"/>
  <c r="Z543" i="7"/>
  <c r="W543" i="7"/>
  <c r="V543" i="7"/>
  <c r="S543" i="7"/>
  <c r="O543" i="7"/>
  <c r="L543" i="7"/>
  <c r="K543" i="7"/>
  <c r="R543" i="7" s="1"/>
  <c r="J543" i="7"/>
  <c r="I543" i="7"/>
  <c r="H543" i="7"/>
  <c r="X543" i="7" s="1"/>
  <c r="G543" i="7"/>
  <c r="A543" i="7"/>
  <c r="V542" i="7"/>
  <c r="J542" i="7"/>
  <c r="I542" i="7"/>
  <c r="W542" i="7" s="1"/>
  <c r="H542" i="7"/>
  <c r="G542" i="7"/>
  <c r="A542" i="7"/>
  <c r="I541" i="7"/>
  <c r="J541" i="7" s="1"/>
  <c r="Q541" i="7" s="1"/>
  <c r="H541" i="7"/>
  <c r="G541" i="7"/>
  <c r="A541" i="7"/>
  <c r="L540" i="7"/>
  <c r="K540" i="7"/>
  <c r="I540" i="7"/>
  <c r="J540" i="7" s="1"/>
  <c r="H540" i="7"/>
  <c r="Y540" i="7" s="1"/>
  <c r="G540" i="7"/>
  <c r="A540" i="7"/>
  <c r="Z539" i="7"/>
  <c r="W539" i="7"/>
  <c r="V539" i="7"/>
  <c r="S539" i="7"/>
  <c r="O539" i="7"/>
  <c r="L539" i="7"/>
  <c r="K539" i="7"/>
  <c r="R539" i="7" s="1"/>
  <c r="J539" i="7"/>
  <c r="I539" i="7"/>
  <c r="H539" i="7"/>
  <c r="X539" i="7" s="1"/>
  <c r="G539" i="7"/>
  <c r="A539" i="7"/>
  <c r="V538" i="7"/>
  <c r="J538" i="7"/>
  <c r="Q538" i="7" s="1"/>
  <c r="I538" i="7"/>
  <c r="W538" i="7" s="1"/>
  <c r="H538" i="7"/>
  <c r="X538" i="7" s="1"/>
  <c r="G538" i="7"/>
  <c r="A538" i="7"/>
  <c r="I537" i="7"/>
  <c r="J537" i="7" s="1"/>
  <c r="H537" i="7"/>
  <c r="G537" i="7"/>
  <c r="A537" i="7"/>
  <c r="L536" i="7"/>
  <c r="K536" i="7"/>
  <c r="I536" i="7"/>
  <c r="J536" i="7" s="1"/>
  <c r="H536" i="7"/>
  <c r="Y536" i="7" s="1"/>
  <c r="G536" i="7"/>
  <c r="A536" i="7"/>
  <c r="Z535" i="7"/>
  <c r="V535" i="7"/>
  <c r="S535" i="7"/>
  <c r="O535" i="7"/>
  <c r="L535" i="7"/>
  <c r="K535" i="7"/>
  <c r="R535" i="7" s="1"/>
  <c r="J535" i="7"/>
  <c r="W535" i="7" s="1"/>
  <c r="I535" i="7"/>
  <c r="H535" i="7"/>
  <c r="G535" i="7"/>
  <c r="A535" i="7"/>
  <c r="V534" i="7"/>
  <c r="O534" i="7"/>
  <c r="M534" i="7"/>
  <c r="N534" i="7" s="1"/>
  <c r="J534" i="7"/>
  <c r="Q534" i="7" s="1"/>
  <c r="I534" i="7"/>
  <c r="H534" i="7"/>
  <c r="G534" i="7"/>
  <c r="A534" i="7"/>
  <c r="I533" i="7"/>
  <c r="K533" i="7" s="1"/>
  <c r="H533" i="7"/>
  <c r="V533" i="7" s="1"/>
  <c r="G533" i="7"/>
  <c r="A533" i="7"/>
  <c r="W532" i="7"/>
  <c r="Q532" i="7"/>
  <c r="P532" i="7"/>
  <c r="L532" i="7"/>
  <c r="K532" i="7"/>
  <c r="I532" i="7"/>
  <c r="J532" i="7" s="1"/>
  <c r="H532" i="7"/>
  <c r="G532" i="7"/>
  <c r="A532" i="7"/>
  <c r="Z531" i="7"/>
  <c r="X531" i="7"/>
  <c r="S531" i="7"/>
  <c r="O531" i="7"/>
  <c r="L531" i="7"/>
  <c r="K531" i="7"/>
  <c r="J531" i="7"/>
  <c r="I531" i="7"/>
  <c r="H531" i="7"/>
  <c r="V531" i="7" s="1"/>
  <c r="G531" i="7"/>
  <c r="A531" i="7"/>
  <c r="V530" i="7"/>
  <c r="K530" i="7"/>
  <c r="R530" i="7" s="1"/>
  <c r="I530" i="7"/>
  <c r="L530" i="7" s="1"/>
  <c r="Z530" i="7" s="1"/>
  <c r="H530" i="7"/>
  <c r="G530" i="7"/>
  <c r="A530" i="7"/>
  <c r="L529" i="7"/>
  <c r="K529" i="7"/>
  <c r="J529" i="7"/>
  <c r="I529" i="7"/>
  <c r="H529" i="7"/>
  <c r="W529" i="7" s="1"/>
  <c r="G529" i="7"/>
  <c r="A529" i="7"/>
  <c r="O528" i="7"/>
  <c r="K528" i="7"/>
  <c r="R528" i="7" s="1"/>
  <c r="I528" i="7"/>
  <c r="V528" i="7" s="1"/>
  <c r="H528" i="7"/>
  <c r="G528" i="7"/>
  <c r="A528" i="7"/>
  <c r="Z527" i="7"/>
  <c r="V527" i="7"/>
  <c r="L527" i="7"/>
  <c r="J527" i="7"/>
  <c r="I527" i="7"/>
  <c r="K527" i="7" s="1"/>
  <c r="R527" i="7" s="1"/>
  <c r="H527" i="7"/>
  <c r="G527" i="7"/>
  <c r="A527" i="7"/>
  <c r="I526" i="7"/>
  <c r="L526" i="7" s="1"/>
  <c r="S526" i="7" s="1"/>
  <c r="H526" i="7"/>
  <c r="G526" i="7"/>
  <c r="A526" i="7"/>
  <c r="L525" i="7"/>
  <c r="K525" i="7"/>
  <c r="J525" i="7"/>
  <c r="I525" i="7"/>
  <c r="H525" i="7"/>
  <c r="W525" i="7" s="1"/>
  <c r="G525" i="7"/>
  <c r="A525" i="7"/>
  <c r="W524" i="7"/>
  <c r="O524" i="7"/>
  <c r="K524" i="7"/>
  <c r="R524" i="7" s="1"/>
  <c r="I524" i="7"/>
  <c r="V524" i="7" s="1"/>
  <c r="H524" i="7"/>
  <c r="G524" i="7"/>
  <c r="A524" i="7"/>
  <c r="Z523" i="7"/>
  <c r="V523" i="7"/>
  <c r="L523" i="7"/>
  <c r="J523" i="7"/>
  <c r="I523" i="7"/>
  <c r="K523" i="7" s="1"/>
  <c r="R523" i="7" s="1"/>
  <c r="H523" i="7"/>
  <c r="G523" i="7"/>
  <c r="A523" i="7"/>
  <c r="I522" i="7"/>
  <c r="L522" i="7" s="1"/>
  <c r="S522" i="7" s="1"/>
  <c r="H522" i="7"/>
  <c r="G522" i="7"/>
  <c r="A522" i="7"/>
  <c r="L521" i="7"/>
  <c r="K521" i="7"/>
  <c r="J521" i="7"/>
  <c r="I521" i="7"/>
  <c r="H521" i="7"/>
  <c r="W521" i="7" s="1"/>
  <c r="G521" i="7"/>
  <c r="A521" i="7"/>
  <c r="W520" i="7"/>
  <c r="O520" i="7"/>
  <c r="K520" i="7"/>
  <c r="R520" i="7" s="1"/>
  <c r="I520" i="7"/>
  <c r="V520" i="7" s="1"/>
  <c r="H520" i="7"/>
  <c r="G520" i="7"/>
  <c r="A520" i="7"/>
  <c r="Z519" i="7"/>
  <c r="V519" i="7"/>
  <c r="L519" i="7"/>
  <c r="J519" i="7"/>
  <c r="I519" i="7"/>
  <c r="K519" i="7" s="1"/>
  <c r="R519" i="7" s="1"/>
  <c r="H519" i="7"/>
  <c r="G519" i="7"/>
  <c r="A519" i="7"/>
  <c r="I518" i="7"/>
  <c r="L518" i="7" s="1"/>
  <c r="H518" i="7"/>
  <c r="G518" i="7"/>
  <c r="A518" i="7"/>
  <c r="L517" i="7"/>
  <c r="K517" i="7"/>
  <c r="J517" i="7"/>
  <c r="I517" i="7"/>
  <c r="H517" i="7"/>
  <c r="W517" i="7" s="1"/>
  <c r="G517" i="7"/>
  <c r="A517" i="7"/>
  <c r="O516" i="7"/>
  <c r="K516" i="7"/>
  <c r="Y516" i="7" s="1"/>
  <c r="I516" i="7"/>
  <c r="J516" i="7" s="1"/>
  <c r="H516" i="7"/>
  <c r="G516" i="7"/>
  <c r="A516" i="7"/>
  <c r="Z515" i="7"/>
  <c r="V515" i="7"/>
  <c r="R515" i="7"/>
  <c r="L515" i="7"/>
  <c r="K515" i="7"/>
  <c r="J515" i="7"/>
  <c r="I515" i="7"/>
  <c r="H515" i="7"/>
  <c r="Y515" i="7" s="1"/>
  <c r="G515" i="7"/>
  <c r="A515" i="7"/>
  <c r="I514" i="7"/>
  <c r="L514" i="7" s="1"/>
  <c r="S514" i="7" s="1"/>
  <c r="H514" i="7"/>
  <c r="G514" i="7"/>
  <c r="A514" i="7"/>
  <c r="L513" i="7"/>
  <c r="K513" i="7"/>
  <c r="J513" i="7"/>
  <c r="I513" i="7"/>
  <c r="H513" i="7"/>
  <c r="W513" i="7" s="1"/>
  <c r="G513" i="7"/>
  <c r="A513" i="7"/>
  <c r="O512" i="7"/>
  <c r="K512" i="7"/>
  <c r="R512" i="7" s="1"/>
  <c r="I512" i="7"/>
  <c r="V512" i="7" s="1"/>
  <c r="H512" i="7"/>
  <c r="G512" i="7"/>
  <c r="A512" i="7"/>
  <c r="Z511" i="7"/>
  <c r="V511" i="7"/>
  <c r="L511" i="7"/>
  <c r="J511" i="7"/>
  <c r="I511" i="7"/>
  <c r="K511" i="7" s="1"/>
  <c r="R511" i="7" s="1"/>
  <c r="H511" i="7"/>
  <c r="G511" i="7"/>
  <c r="A511" i="7"/>
  <c r="I510" i="7"/>
  <c r="L510" i="7" s="1"/>
  <c r="S510" i="7" s="1"/>
  <c r="H510" i="7"/>
  <c r="G510" i="7"/>
  <c r="A510" i="7"/>
  <c r="L509" i="7"/>
  <c r="K509" i="7"/>
  <c r="J509" i="7"/>
  <c r="I509" i="7"/>
  <c r="H509" i="7"/>
  <c r="W509" i="7" s="1"/>
  <c r="G509" i="7"/>
  <c r="A509" i="7"/>
  <c r="W508" i="7"/>
  <c r="O508" i="7"/>
  <c r="K508" i="7"/>
  <c r="R508" i="7" s="1"/>
  <c r="I508" i="7"/>
  <c r="V508" i="7" s="1"/>
  <c r="H508" i="7"/>
  <c r="G508" i="7"/>
  <c r="A508" i="7"/>
  <c r="Z507" i="7"/>
  <c r="V507" i="7"/>
  <c r="L507" i="7"/>
  <c r="J507" i="7"/>
  <c r="I507" i="7"/>
  <c r="K507" i="7" s="1"/>
  <c r="R507" i="7" s="1"/>
  <c r="H507" i="7"/>
  <c r="G507" i="7"/>
  <c r="A507" i="7"/>
  <c r="I506" i="7"/>
  <c r="L506" i="7" s="1"/>
  <c r="S506" i="7" s="1"/>
  <c r="H506" i="7"/>
  <c r="G506" i="7"/>
  <c r="A506" i="7"/>
  <c r="L505" i="7"/>
  <c r="K505" i="7"/>
  <c r="J505" i="7"/>
  <c r="I505" i="7"/>
  <c r="H505" i="7"/>
  <c r="W505" i="7" s="1"/>
  <c r="G505" i="7"/>
  <c r="A505" i="7"/>
  <c r="W504" i="7"/>
  <c r="O504" i="7"/>
  <c r="K504" i="7"/>
  <c r="R504" i="7" s="1"/>
  <c r="I504" i="7"/>
  <c r="V504" i="7" s="1"/>
  <c r="H504" i="7"/>
  <c r="G504" i="7"/>
  <c r="A504" i="7"/>
  <c r="Z503" i="7"/>
  <c r="V503" i="7"/>
  <c r="L503" i="7"/>
  <c r="J503" i="7"/>
  <c r="I503" i="7"/>
  <c r="K503" i="7" s="1"/>
  <c r="R503" i="7" s="1"/>
  <c r="H503" i="7"/>
  <c r="G503" i="7"/>
  <c r="A503" i="7"/>
  <c r="I502" i="7"/>
  <c r="L502" i="7" s="1"/>
  <c r="H502" i="7"/>
  <c r="G502" i="7"/>
  <c r="A502" i="7"/>
  <c r="L501" i="7"/>
  <c r="K501" i="7"/>
  <c r="J501" i="7"/>
  <c r="I501" i="7"/>
  <c r="H501" i="7"/>
  <c r="W501" i="7" s="1"/>
  <c r="G501" i="7"/>
  <c r="A501" i="7"/>
  <c r="W500" i="7"/>
  <c r="V500" i="7"/>
  <c r="O500" i="7"/>
  <c r="K500" i="7"/>
  <c r="R500" i="7" s="1"/>
  <c r="J500" i="7"/>
  <c r="Q500" i="7" s="1"/>
  <c r="I500" i="7"/>
  <c r="M500" i="7" s="1"/>
  <c r="N500" i="7" s="1"/>
  <c r="H500" i="7"/>
  <c r="X500" i="7" s="1"/>
  <c r="G500" i="7"/>
  <c r="A500" i="7"/>
  <c r="V499" i="7"/>
  <c r="J499" i="7"/>
  <c r="I499" i="7"/>
  <c r="L499" i="7" s="1"/>
  <c r="Z499" i="7" s="1"/>
  <c r="H499" i="7"/>
  <c r="G499" i="7"/>
  <c r="A499" i="7"/>
  <c r="I498" i="7"/>
  <c r="L498" i="7" s="1"/>
  <c r="H498" i="7"/>
  <c r="G498" i="7"/>
  <c r="A498" i="7"/>
  <c r="L497" i="7"/>
  <c r="K497" i="7"/>
  <c r="J497" i="7"/>
  <c r="I497" i="7"/>
  <c r="H497" i="7"/>
  <c r="W497" i="7" s="1"/>
  <c r="G497" i="7"/>
  <c r="A497" i="7"/>
  <c r="O496" i="7"/>
  <c r="K496" i="7"/>
  <c r="R496" i="7" s="1"/>
  <c r="I496" i="7"/>
  <c r="V496" i="7" s="1"/>
  <c r="H496" i="7"/>
  <c r="G496" i="7"/>
  <c r="A496" i="7"/>
  <c r="Z495" i="7"/>
  <c r="V495" i="7"/>
  <c r="L495" i="7"/>
  <c r="J495" i="7"/>
  <c r="I495" i="7"/>
  <c r="K495" i="7" s="1"/>
  <c r="R495" i="7" s="1"/>
  <c r="H495" i="7"/>
  <c r="Y495" i="7" s="1"/>
  <c r="G495" i="7"/>
  <c r="A495" i="7"/>
  <c r="I494" i="7"/>
  <c r="L494" i="7" s="1"/>
  <c r="H494" i="7"/>
  <c r="G494" i="7"/>
  <c r="A494" i="7"/>
  <c r="L493" i="7"/>
  <c r="K493" i="7"/>
  <c r="J493" i="7"/>
  <c r="I493" i="7"/>
  <c r="H493" i="7"/>
  <c r="W493" i="7" s="1"/>
  <c r="G493" i="7"/>
  <c r="A493" i="7"/>
  <c r="W492" i="7"/>
  <c r="V492" i="7"/>
  <c r="O492" i="7"/>
  <c r="K492" i="7"/>
  <c r="R492" i="7" s="1"/>
  <c r="J492" i="7"/>
  <c r="Q492" i="7" s="1"/>
  <c r="I492" i="7"/>
  <c r="M492" i="7" s="1"/>
  <c r="N492" i="7" s="1"/>
  <c r="H492" i="7"/>
  <c r="X492" i="7" s="1"/>
  <c r="G492" i="7"/>
  <c r="A492" i="7"/>
  <c r="V491" i="7"/>
  <c r="J491" i="7"/>
  <c r="I491" i="7"/>
  <c r="L491" i="7" s="1"/>
  <c r="Z491" i="7" s="1"/>
  <c r="H491" i="7"/>
  <c r="G491" i="7"/>
  <c r="A491" i="7"/>
  <c r="I490" i="7"/>
  <c r="L490" i="7" s="1"/>
  <c r="S490" i="7" s="1"/>
  <c r="H490" i="7"/>
  <c r="G490" i="7"/>
  <c r="A490" i="7"/>
  <c r="L489" i="7"/>
  <c r="K489" i="7"/>
  <c r="J489" i="7"/>
  <c r="I489" i="7"/>
  <c r="H489" i="7"/>
  <c r="W489" i="7" s="1"/>
  <c r="G489" i="7"/>
  <c r="A489" i="7"/>
  <c r="W488" i="7"/>
  <c r="V488" i="7"/>
  <c r="O488" i="7"/>
  <c r="K488" i="7"/>
  <c r="R488" i="7" s="1"/>
  <c r="J488" i="7"/>
  <c r="Q488" i="7" s="1"/>
  <c r="I488" i="7"/>
  <c r="M488" i="7" s="1"/>
  <c r="N488" i="7" s="1"/>
  <c r="H488" i="7"/>
  <c r="X488" i="7" s="1"/>
  <c r="G488" i="7"/>
  <c r="A488" i="7"/>
  <c r="V487" i="7"/>
  <c r="J487" i="7"/>
  <c r="I487" i="7"/>
  <c r="L487" i="7" s="1"/>
  <c r="Z487" i="7" s="1"/>
  <c r="H487" i="7"/>
  <c r="G487" i="7"/>
  <c r="A487" i="7"/>
  <c r="I486" i="7"/>
  <c r="L486" i="7" s="1"/>
  <c r="H486" i="7"/>
  <c r="G486" i="7"/>
  <c r="A486" i="7"/>
  <c r="L485" i="7"/>
  <c r="K485" i="7"/>
  <c r="J485" i="7"/>
  <c r="I485" i="7"/>
  <c r="H485" i="7"/>
  <c r="W485" i="7" s="1"/>
  <c r="G485" i="7"/>
  <c r="A485" i="7"/>
  <c r="W484" i="7"/>
  <c r="V484" i="7"/>
  <c r="O484" i="7"/>
  <c r="K484" i="7"/>
  <c r="R484" i="7" s="1"/>
  <c r="J484" i="7"/>
  <c r="Q484" i="7" s="1"/>
  <c r="I484" i="7"/>
  <c r="M484" i="7" s="1"/>
  <c r="N484" i="7" s="1"/>
  <c r="H484" i="7"/>
  <c r="X484" i="7" s="1"/>
  <c r="G484" i="7"/>
  <c r="A484" i="7"/>
  <c r="V483" i="7"/>
  <c r="J483" i="7"/>
  <c r="I483" i="7"/>
  <c r="L483" i="7" s="1"/>
  <c r="Z483" i="7" s="1"/>
  <c r="H483" i="7"/>
  <c r="G483" i="7"/>
  <c r="A483" i="7"/>
  <c r="I482" i="7"/>
  <c r="L482" i="7" s="1"/>
  <c r="H482" i="7"/>
  <c r="G482" i="7"/>
  <c r="A482" i="7"/>
  <c r="L481" i="7"/>
  <c r="K481" i="7"/>
  <c r="J481" i="7"/>
  <c r="I481" i="7"/>
  <c r="H481" i="7"/>
  <c r="W481" i="7" s="1"/>
  <c r="G481" i="7"/>
  <c r="A481" i="7"/>
  <c r="W480" i="7"/>
  <c r="V480" i="7"/>
  <c r="O480" i="7"/>
  <c r="K480" i="7"/>
  <c r="R480" i="7" s="1"/>
  <c r="J480" i="7"/>
  <c r="Q480" i="7" s="1"/>
  <c r="I480" i="7"/>
  <c r="M480" i="7" s="1"/>
  <c r="N480" i="7" s="1"/>
  <c r="H480" i="7"/>
  <c r="X480" i="7" s="1"/>
  <c r="G480" i="7"/>
  <c r="A480" i="7"/>
  <c r="V479" i="7"/>
  <c r="J479" i="7"/>
  <c r="I479" i="7"/>
  <c r="L479" i="7" s="1"/>
  <c r="Z479" i="7" s="1"/>
  <c r="H479" i="7"/>
  <c r="G479" i="7"/>
  <c r="A479" i="7"/>
  <c r="I478" i="7"/>
  <c r="L478" i="7" s="1"/>
  <c r="S478" i="7" s="1"/>
  <c r="H478" i="7"/>
  <c r="G478" i="7"/>
  <c r="A478" i="7"/>
  <c r="L477" i="7"/>
  <c r="K477" i="7"/>
  <c r="J477" i="7"/>
  <c r="I477" i="7"/>
  <c r="H477" i="7"/>
  <c r="W477" i="7" s="1"/>
  <c r="G477" i="7"/>
  <c r="A477" i="7"/>
  <c r="O476" i="7"/>
  <c r="K476" i="7"/>
  <c r="R476" i="7" s="1"/>
  <c r="I476" i="7"/>
  <c r="V476" i="7" s="1"/>
  <c r="H476" i="7"/>
  <c r="G476" i="7"/>
  <c r="A476" i="7"/>
  <c r="L475" i="7"/>
  <c r="J475" i="7"/>
  <c r="I475" i="7"/>
  <c r="K475" i="7" s="1"/>
  <c r="H475" i="7"/>
  <c r="G475" i="7"/>
  <c r="A475" i="7"/>
  <c r="W474" i="7"/>
  <c r="O474" i="7"/>
  <c r="K474" i="7"/>
  <c r="I474" i="7"/>
  <c r="L474" i="7" s="1"/>
  <c r="S474" i="7" s="1"/>
  <c r="H474" i="7"/>
  <c r="G474" i="7"/>
  <c r="A474" i="7"/>
  <c r="Z473" i="7"/>
  <c r="V473" i="7"/>
  <c r="R473" i="7"/>
  <c r="L473" i="7"/>
  <c r="K473" i="7"/>
  <c r="J473" i="7"/>
  <c r="I473" i="7"/>
  <c r="H473" i="7"/>
  <c r="W473" i="7" s="1"/>
  <c r="G473" i="7"/>
  <c r="A473" i="7"/>
  <c r="I472" i="7"/>
  <c r="V472" i="7" s="1"/>
  <c r="H472" i="7"/>
  <c r="G472" i="7"/>
  <c r="A472" i="7"/>
  <c r="L471" i="7"/>
  <c r="J471" i="7"/>
  <c r="I471" i="7"/>
  <c r="K471" i="7" s="1"/>
  <c r="H471" i="7"/>
  <c r="G471" i="7"/>
  <c r="A471" i="7"/>
  <c r="W470" i="7"/>
  <c r="O470" i="7"/>
  <c r="K470" i="7"/>
  <c r="I470" i="7"/>
  <c r="L470" i="7" s="1"/>
  <c r="S470" i="7" s="1"/>
  <c r="H470" i="7"/>
  <c r="G470" i="7"/>
  <c r="A470" i="7"/>
  <c r="Z469" i="7"/>
  <c r="V469" i="7"/>
  <c r="R469" i="7"/>
  <c r="L469" i="7"/>
  <c r="K469" i="7"/>
  <c r="J469" i="7"/>
  <c r="I469" i="7"/>
  <c r="H469" i="7"/>
  <c r="W469" i="7" s="1"/>
  <c r="G469" i="7"/>
  <c r="A469" i="7"/>
  <c r="I468" i="7"/>
  <c r="V468" i="7" s="1"/>
  <c r="H468" i="7"/>
  <c r="G468" i="7"/>
  <c r="A468" i="7"/>
  <c r="L467" i="7"/>
  <c r="J467" i="7"/>
  <c r="I467" i="7"/>
  <c r="K467" i="7" s="1"/>
  <c r="H467" i="7"/>
  <c r="G467" i="7"/>
  <c r="A467" i="7"/>
  <c r="O466" i="7"/>
  <c r="K466" i="7"/>
  <c r="I466" i="7"/>
  <c r="L466" i="7" s="1"/>
  <c r="S466" i="7" s="1"/>
  <c r="H466" i="7"/>
  <c r="G466" i="7"/>
  <c r="A466" i="7"/>
  <c r="Z465" i="7"/>
  <c r="V465" i="7"/>
  <c r="R465" i="7"/>
  <c r="L465" i="7"/>
  <c r="K465" i="7"/>
  <c r="J465" i="7"/>
  <c r="I465" i="7"/>
  <c r="H465" i="7"/>
  <c r="W465" i="7" s="1"/>
  <c r="G465" i="7"/>
  <c r="A465" i="7"/>
  <c r="I464" i="7"/>
  <c r="V464" i="7" s="1"/>
  <c r="H464" i="7"/>
  <c r="G464" i="7"/>
  <c r="A464" i="7"/>
  <c r="L463" i="7"/>
  <c r="J463" i="7"/>
  <c r="I463" i="7"/>
  <c r="K463" i="7" s="1"/>
  <c r="H463" i="7"/>
  <c r="Y463" i="7" s="1"/>
  <c r="G463" i="7"/>
  <c r="A463" i="7"/>
  <c r="O462" i="7"/>
  <c r="K462" i="7"/>
  <c r="I462" i="7"/>
  <c r="L462" i="7" s="1"/>
  <c r="S462" i="7" s="1"/>
  <c r="H462" i="7"/>
  <c r="G462" i="7"/>
  <c r="A462" i="7"/>
  <c r="Z461" i="7"/>
  <c r="W461" i="7"/>
  <c r="V461" i="7"/>
  <c r="S461" i="7"/>
  <c r="R461" i="7"/>
  <c r="O461" i="7"/>
  <c r="L461" i="7"/>
  <c r="K461" i="7"/>
  <c r="J461" i="7"/>
  <c r="I461" i="7"/>
  <c r="H461" i="7"/>
  <c r="Y461" i="7" s="1"/>
  <c r="G461" i="7"/>
  <c r="A461" i="7"/>
  <c r="I460" i="7"/>
  <c r="V460" i="7" s="1"/>
  <c r="H460" i="7"/>
  <c r="G460" i="7"/>
  <c r="A460" i="7"/>
  <c r="L459" i="7"/>
  <c r="I459" i="7"/>
  <c r="K459" i="7" s="1"/>
  <c r="H459" i="7"/>
  <c r="G459" i="7"/>
  <c r="A459" i="7"/>
  <c r="S458" i="7"/>
  <c r="O458" i="7"/>
  <c r="L458" i="7"/>
  <c r="K458" i="7"/>
  <c r="I458" i="7"/>
  <c r="J458" i="7" s="1"/>
  <c r="W458" i="7" s="1"/>
  <c r="H458" i="7"/>
  <c r="G458" i="7"/>
  <c r="A458" i="7"/>
  <c r="Z457" i="7"/>
  <c r="V457" i="7"/>
  <c r="S457" i="7"/>
  <c r="R457" i="7"/>
  <c r="O457" i="7"/>
  <c r="L457" i="7"/>
  <c r="K457" i="7"/>
  <c r="J457" i="7"/>
  <c r="W457" i="7" s="1"/>
  <c r="I457" i="7"/>
  <c r="H457" i="7"/>
  <c r="Y457" i="7" s="1"/>
  <c r="G457" i="7"/>
  <c r="A457" i="7"/>
  <c r="I456" i="7"/>
  <c r="V456" i="7" s="1"/>
  <c r="H456" i="7"/>
  <c r="G456" i="7"/>
  <c r="A456" i="7"/>
  <c r="L455" i="7"/>
  <c r="I455" i="7"/>
  <c r="K455" i="7" s="1"/>
  <c r="H455" i="7"/>
  <c r="Y455" i="7" s="1"/>
  <c r="G455" i="7"/>
  <c r="A455" i="7"/>
  <c r="W454" i="7"/>
  <c r="S454" i="7"/>
  <c r="O454" i="7"/>
  <c r="L454" i="7"/>
  <c r="K454" i="7"/>
  <c r="I454" i="7"/>
  <c r="J454" i="7" s="1"/>
  <c r="H454" i="7"/>
  <c r="G454" i="7"/>
  <c r="A454" i="7"/>
  <c r="Z453" i="7"/>
  <c r="V453" i="7"/>
  <c r="S453" i="7"/>
  <c r="R453" i="7"/>
  <c r="O453" i="7"/>
  <c r="L453" i="7"/>
  <c r="K453" i="7"/>
  <c r="J453" i="7"/>
  <c r="W453" i="7" s="1"/>
  <c r="I453" i="7"/>
  <c r="H453" i="7"/>
  <c r="Y453" i="7" s="1"/>
  <c r="G453" i="7"/>
  <c r="A453" i="7"/>
  <c r="I452" i="7"/>
  <c r="V452" i="7" s="1"/>
  <c r="H452" i="7"/>
  <c r="G452" i="7"/>
  <c r="A452" i="7"/>
  <c r="L451" i="7"/>
  <c r="I451" i="7"/>
  <c r="K451" i="7" s="1"/>
  <c r="H451" i="7"/>
  <c r="G451" i="7"/>
  <c r="A451" i="7"/>
  <c r="S450" i="7"/>
  <c r="O450" i="7"/>
  <c r="L450" i="7"/>
  <c r="K450" i="7"/>
  <c r="I450" i="7"/>
  <c r="J450" i="7" s="1"/>
  <c r="W450" i="7" s="1"/>
  <c r="H450" i="7"/>
  <c r="G450" i="7"/>
  <c r="A450" i="7"/>
  <c r="Z449" i="7"/>
  <c r="W449" i="7"/>
  <c r="V449" i="7"/>
  <c r="S449" i="7"/>
  <c r="R449" i="7"/>
  <c r="O449" i="7"/>
  <c r="L449" i="7"/>
  <c r="K449" i="7"/>
  <c r="J449" i="7"/>
  <c r="I449" i="7"/>
  <c r="H449" i="7"/>
  <c r="Y449" i="7" s="1"/>
  <c r="G449" i="7"/>
  <c r="A449" i="7"/>
  <c r="I448" i="7"/>
  <c r="V448" i="7" s="1"/>
  <c r="H448" i="7"/>
  <c r="G448" i="7"/>
  <c r="A448" i="7"/>
  <c r="L447" i="7"/>
  <c r="I447" i="7"/>
  <c r="K447" i="7" s="1"/>
  <c r="H447" i="7"/>
  <c r="Y447" i="7" s="1"/>
  <c r="G447" i="7"/>
  <c r="A447" i="7"/>
  <c r="S446" i="7"/>
  <c r="O446" i="7"/>
  <c r="L446" i="7"/>
  <c r="K446" i="7"/>
  <c r="I446" i="7"/>
  <c r="J446" i="7" s="1"/>
  <c r="W446" i="7" s="1"/>
  <c r="H446" i="7"/>
  <c r="X446" i="7" s="1"/>
  <c r="G446" i="7"/>
  <c r="A446" i="7"/>
  <c r="Z445" i="7"/>
  <c r="V445" i="7"/>
  <c r="S445" i="7"/>
  <c r="R445" i="7"/>
  <c r="O445" i="7"/>
  <c r="L445" i="7"/>
  <c r="K445" i="7"/>
  <c r="J445" i="7"/>
  <c r="W445" i="7" s="1"/>
  <c r="I445" i="7"/>
  <c r="H445" i="7"/>
  <c r="Y445" i="7" s="1"/>
  <c r="G445" i="7"/>
  <c r="A445" i="7"/>
  <c r="I444" i="7"/>
  <c r="V444" i="7" s="1"/>
  <c r="H444" i="7"/>
  <c r="G444" i="7"/>
  <c r="A444" i="7"/>
  <c r="L443" i="7"/>
  <c r="I443" i="7"/>
  <c r="K443" i="7" s="1"/>
  <c r="H443" i="7"/>
  <c r="G443" i="7"/>
  <c r="A443" i="7"/>
  <c r="W442" i="7"/>
  <c r="S442" i="7"/>
  <c r="O442" i="7"/>
  <c r="L442" i="7"/>
  <c r="K442" i="7"/>
  <c r="I442" i="7"/>
  <c r="J442" i="7" s="1"/>
  <c r="H442" i="7"/>
  <c r="G442" i="7"/>
  <c r="A442" i="7"/>
  <c r="Z441" i="7"/>
  <c r="V441" i="7"/>
  <c r="S441" i="7"/>
  <c r="R441" i="7"/>
  <c r="O441" i="7"/>
  <c r="L441" i="7"/>
  <c r="K441" i="7"/>
  <c r="J441" i="7"/>
  <c r="W441" i="7" s="1"/>
  <c r="I441" i="7"/>
  <c r="H441" i="7"/>
  <c r="Y441" i="7" s="1"/>
  <c r="G441" i="7"/>
  <c r="A441" i="7"/>
  <c r="I440" i="7"/>
  <c r="V440" i="7" s="1"/>
  <c r="H440" i="7"/>
  <c r="G440" i="7"/>
  <c r="A440" i="7"/>
  <c r="L439" i="7"/>
  <c r="I439" i="7"/>
  <c r="K439" i="7" s="1"/>
  <c r="H439" i="7"/>
  <c r="G439" i="7"/>
  <c r="A439" i="7"/>
  <c r="S438" i="7"/>
  <c r="O438" i="7"/>
  <c r="L438" i="7"/>
  <c r="K438" i="7"/>
  <c r="I438" i="7"/>
  <c r="J438" i="7" s="1"/>
  <c r="W438" i="7" s="1"/>
  <c r="H438" i="7"/>
  <c r="G438" i="7"/>
  <c r="A438" i="7"/>
  <c r="Z437" i="7"/>
  <c r="W437" i="7"/>
  <c r="V437" i="7"/>
  <c r="S437" i="7"/>
  <c r="R437" i="7"/>
  <c r="O437" i="7"/>
  <c r="L437" i="7"/>
  <c r="K437" i="7"/>
  <c r="J437" i="7"/>
  <c r="I437" i="7"/>
  <c r="H437" i="7"/>
  <c r="Y437" i="7" s="1"/>
  <c r="G437" i="7"/>
  <c r="A437" i="7"/>
  <c r="I436" i="7"/>
  <c r="V436" i="7" s="1"/>
  <c r="H436" i="7"/>
  <c r="G436" i="7"/>
  <c r="A436" i="7"/>
  <c r="L435" i="7"/>
  <c r="I435" i="7"/>
  <c r="K435" i="7" s="1"/>
  <c r="H435" i="7"/>
  <c r="G435" i="7"/>
  <c r="A435" i="7"/>
  <c r="S434" i="7"/>
  <c r="O434" i="7"/>
  <c r="L434" i="7"/>
  <c r="K434" i="7"/>
  <c r="I434" i="7"/>
  <c r="J434" i="7" s="1"/>
  <c r="W434" i="7" s="1"/>
  <c r="H434" i="7"/>
  <c r="G434" i="7"/>
  <c r="A434" i="7"/>
  <c r="Z433" i="7"/>
  <c r="V433" i="7"/>
  <c r="S433" i="7"/>
  <c r="R433" i="7"/>
  <c r="O433" i="7"/>
  <c r="L433" i="7"/>
  <c r="K433" i="7"/>
  <c r="J433" i="7"/>
  <c r="W433" i="7" s="1"/>
  <c r="I433" i="7"/>
  <c r="H433" i="7"/>
  <c r="Y433" i="7" s="1"/>
  <c r="G433" i="7"/>
  <c r="A433" i="7"/>
  <c r="I432" i="7"/>
  <c r="V432" i="7" s="1"/>
  <c r="H432" i="7"/>
  <c r="G432" i="7"/>
  <c r="A432" i="7"/>
  <c r="L431" i="7"/>
  <c r="I431" i="7"/>
  <c r="K431" i="7" s="1"/>
  <c r="H431" i="7"/>
  <c r="G431" i="7"/>
  <c r="A431" i="7"/>
  <c r="S430" i="7"/>
  <c r="O430" i="7"/>
  <c r="L430" i="7"/>
  <c r="K430" i="7"/>
  <c r="I430" i="7"/>
  <c r="J430" i="7" s="1"/>
  <c r="W430" i="7" s="1"/>
  <c r="H430" i="7"/>
  <c r="G430" i="7"/>
  <c r="A430" i="7"/>
  <c r="Z429" i="7"/>
  <c r="V429" i="7"/>
  <c r="S429" i="7"/>
  <c r="R429" i="7"/>
  <c r="O429" i="7"/>
  <c r="L429" i="7"/>
  <c r="K429" i="7"/>
  <c r="J429" i="7"/>
  <c r="W429" i="7" s="1"/>
  <c r="I429" i="7"/>
  <c r="H429" i="7"/>
  <c r="Y429" i="7" s="1"/>
  <c r="G429" i="7"/>
  <c r="A429" i="7"/>
  <c r="I428" i="7"/>
  <c r="V428" i="7" s="1"/>
  <c r="H428" i="7"/>
  <c r="G428" i="7"/>
  <c r="A428" i="7"/>
  <c r="L427" i="7"/>
  <c r="I427" i="7"/>
  <c r="K427" i="7" s="1"/>
  <c r="H427" i="7"/>
  <c r="G427" i="7"/>
  <c r="A427" i="7"/>
  <c r="S426" i="7"/>
  <c r="O426" i="7"/>
  <c r="L426" i="7"/>
  <c r="K426" i="7"/>
  <c r="I426" i="7"/>
  <c r="J426" i="7" s="1"/>
  <c r="W426" i="7" s="1"/>
  <c r="H426" i="7"/>
  <c r="G426" i="7"/>
  <c r="A426" i="7"/>
  <c r="Z425" i="7"/>
  <c r="W425" i="7"/>
  <c r="V425" i="7"/>
  <c r="S425" i="7"/>
  <c r="R425" i="7"/>
  <c r="O425" i="7"/>
  <c r="L425" i="7"/>
  <c r="K425" i="7"/>
  <c r="J425" i="7"/>
  <c r="I425" i="7"/>
  <c r="H425" i="7"/>
  <c r="Y425" i="7" s="1"/>
  <c r="G425" i="7"/>
  <c r="A425" i="7"/>
  <c r="I424" i="7"/>
  <c r="V424" i="7" s="1"/>
  <c r="H424" i="7"/>
  <c r="G424" i="7"/>
  <c r="A424" i="7"/>
  <c r="L423" i="7"/>
  <c r="I423" i="7"/>
  <c r="K423" i="7" s="1"/>
  <c r="H423" i="7"/>
  <c r="G423" i="7"/>
  <c r="A423" i="7"/>
  <c r="S422" i="7"/>
  <c r="O422" i="7"/>
  <c r="L422" i="7"/>
  <c r="K422" i="7"/>
  <c r="I422" i="7"/>
  <c r="J422" i="7" s="1"/>
  <c r="W422" i="7" s="1"/>
  <c r="H422" i="7"/>
  <c r="G422" i="7"/>
  <c r="A422" i="7"/>
  <c r="Z421" i="7"/>
  <c r="V421" i="7"/>
  <c r="S421" i="7"/>
  <c r="R421" i="7"/>
  <c r="O421" i="7"/>
  <c r="L421" i="7"/>
  <c r="K421" i="7"/>
  <c r="J421" i="7"/>
  <c r="W421" i="7" s="1"/>
  <c r="I421" i="7"/>
  <c r="H421" i="7"/>
  <c r="Y421" i="7" s="1"/>
  <c r="G421" i="7"/>
  <c r="A421" i="7"/>
  <c r="I420" i="7"/>
  <c r="V420" i="7" s="1"/>
  <c r="H420" i="7"/>
  <c r="G420" i="7"/>
  <c r="A420" i="7"/>
  <c r="L419" i="7"/>
  <c r="I419" i="7"/>
  <c r="K419" i="7" s="1"/>
  <c r="H419" i="7"/>
  <c r="G419" i="7"/>
  <c r="A419" i="7"/>
  <c r="W418" i="7"/>
  <c r="S418" i="7"/>
  <c r="O418" i="7"/>
  <c r="L418" i="7"/>
  <c r="K418" i="7"/>
  <c r="I418" i="7"/>
  <c r="J418" i="7" s="1"/>
  <c r="H418" i="7"/>
  <c r="G418" i="7"/>
  <c r="A418" i="7"/>
  <c r="Z417" i="7"/>
  <c r="V417" i="7"/>
  <c r="S417" i="7"/>
  <c r="R417" i="7"/>
  <c r="O417" i="7"/>
  <c r="L417" i="7"/>
  <c r="K417" i="7"/>
  <c r="J417" i="7"/>
  <c r="W417" i="7" s="1"/>
  <c r="I417" i="7"/>
  <c r="H417" i="7"/>
  <c r="Y417" i="7" s="1"/>
  <c r="G417" i="7"/>
  <c r="A417" i="7"/>
  <c r="I416" i="7"/>
  <c r="V416" i="7" s="1"/>
  <c r="H416" i="7"/>
  <c r="G416" i="7"/>
  <c r="A416" i="7"/>
  <c r="L415" i="7"/>
  <c r="I415" i="7"/>
  <c r="K415" i="7" s="1"/>
  <c r="H415" i="7"/>
  <c r="Y415" i="7" s="1"/>
  <c r="G415" i="7"/>
  <c r="A415" i="7"/>
  <c r="W414" i="7"/>
  <c r="S414" i="7"/>
  <c r="O414" i="7"/>
  <c r="L414" i="7"/>
  <c r="K414" i="7"/>
  <c r="I414" i="7"/>
  <c r="J414" i="7" s="1"/>
  <c r="H414" i="7"/>
  <c r="G414" i="7"/>
  <c r="A414" i="7"/>
  <c r="Z413" i="7"/>
  <c r="V413" i="7"/>
  <c r="S413" i="7"/>
  <c r="R413" i="7"/>
  <c r="O413" i="7"/>
  <c r="L413" i="7"/>
  <c r="K413" i="7"/>
  <c r="J413" i="7"/>
  <c r="W413" i="7" s="1"/>
  <c r="I413" i="7"/>
  <c r="H413" i="7"/>
  <c r="Y413" i="7" s="1"/>
  <c r="G413" i="7"/>
  <c r="A413" i="7"/>
  <c r="M412" i="7"/>
  <c r="N412" i="7" s="1"/>
  <c r="I412" i="7"/>
  <c r="H412" i="7"/>
  <c r="G412" i="7"/>
  <c r="A412" i="7"/>
  <c r="L411" i="7"/>
  <c r="I411" i="7"/>
  <c r="K411" i="7" s="1"/>
  <c r="H411" i="7"/>
  <c r="P411" i="7" s="1"/>
  <c r="G411" i="7"/>
  <c r="A411" i="7"/>
  <c r="W410" i="7"/>
  <c r="S410" i="7"/>
  <c r="O410" i="7"/>
  <c r="L410" i="7"/>
  <c r="K410" i="7"/>
  <c r="I410" i="7"/>
  <c r="J410" i="7" s="1"/>
  <c r="H410" i="7"/>
  <c r="G410" i="7"/>
  <c r="A410" i="7"/>
  <c r="Z409" i="7"/>
  <c r="W409" i="7"/>
  <c r="V409" i="7"/>
  <c r="S409" i="7"/>
  <c r="R409" i="7"/>
  <c r="O409" i="7"/>
  <c r="L409" i="7"/>
  <c r="K409" i="7"/>
  <c r="J409" i="7"/>
  <c r="I409" i="7"/>
  <c r="H409" i="7"/>
  <c r="Y409" i="7" s="1"/>
  <c r="G409" i="7"/>
  <c r="A409" i="7"/>
  <c r="J408" i="7"/>
  <c r="I408" i="7"/>
  <c r="V408" i="7" s="1"/>
  <c r="H408" i="7"/>
  <c r="G408" i="7"/>
  <c r="A408" i="7"/>
  <c r="L407" i="7"/>
  <c r="I407" i="7"/>
  <c r="H407" i="7"/>
  <c r="M407" i="7" s="1"/>
  <c r="N407" i="7" s="1"/>
  <c r="G407" i="7"/>
  <c r="A407" i="7"/>
  <c r="L406" i="7"/>
  <c r="K406" i="7"/>
  <c r="I406" i="7"/>
  <c r="J406" i="7" s="1"/>
  <c r="H406" i="7"/>
  <c r="G406" i="7"/>
  <c r="A406" i="7"/>
  <c r="Z405" i="7"/>
  <c r="V405" i="7"/>
  <c r="S405" i="7"/>
  <c r="O405" i="7"/>
  <c r="L405" i="7"/>
  <c r="K405" i="7"/>
  <c r="R405" i="7" s="1"/>
  <c r="J405" i="7"/>
  <c r="W405" i="7" s="1"/>
  <c r="I405" i="7"/>
  <c r="H405" i="7"/>
  <c r="G405" i="7"/>
  <c r="A405" i="7"/>
  <c r="V404" i="7"/>
  <c r="N404" i="7"/>
  <c r="M404" i="7"/>
  <c r="J404" i="7"/>
  <c r="Q404" i="7" s="1"/>
  <c r="I404" i="7"/>
  <c r="H404" i="7"/>
  <c r="X404" i="7" s="1"/>
  <c r="G404" i="7"/>
  <c r="A404" i="7"/>
  <c r="J403" i="7"/>
  <c r="P403" i="7" s="1"/>
  <c r="I403" i="7"/>
  <c r="K403" i="7" s="1"/>
  <c r="H403" i="7"/>
  <c r="V403" i="7" s="1"/>
  <c r="G403" i="7"/>
  <c r="A403" i="7"/>
  <c r="L402" i="7"/>
  <c r="K402" i="7"/>
  <c r="I402" i="7"/>
  <c r="J402" i="7" s="1"/>
  <c r="H402" i="7"/>
  <c r="W402" i="7" s="1"/>
  <c r="G402" i="7"/>
  <c r="A402" i="7"/>
  <c r="V401" i="7"/>
  <c r="P401" i="7"/>
  <c r="L401" i="7"/>
  <c r="K401" i="7"/>
  <c r="J401" i="7"/>
  <c r="I401" i="7"/>
  <c r="H401" i="7"/>
  <c r="Z401" i="7" s="1"/>
  <c r="G401" i="7"/>
  <c r="A401" i="7"/>
  <c r="I400" i="7"/>
  <c r="L400" i="7" s="1"/>
  <c r="Z400" i="7" s="1"/>
  <c r="H400" i="7"/>
  <c r="G400" i="7"/>
  <c r="A400" i="7"/>
  <c r="V399" i="7"/>
  <c r="L399" i="7"/>
  <c r="I399" i="7"/>
  <c r="K399" i="7" s="1"/>
  <c r="H399" i="7"/>
  <c r="Z399" i="7" s="1"/>
  <c r="G399" i="7"/>
  <c r="A399" i="7"/>
  <c r="I398" i="7"/>
  <c r="J398" i="7" s="1"/>
  <c r="Q398" i="7" s="1"/>
  <c r="H398" i="7"/>
  <c r="G398" i="7"/>
  <c r="A398" i="7"/>
  <c r="L397" i="7"/>
  <c r="K397" i="7"/>
  <c r="J397" i="7"/>
  <c r="I397" i="7"/>
  <c r="H397" i="7"/>
  <c r="V397" i="7" s="1"/>
  <c r="G397" i="7"/>
  <c r="A397" i="7"/>
  <c r="Z396" i="7"/>
  <c r="O396" i="7"/>
  <c r="J396" i="7"/>
  <c r="Q396" i="7" s="1"/>
  <c r="I396" i="7"/>
  <c r="L396" i="7" s="1"/>
  <c r="S396" i="7" s="1"/>
  <c r="H396" i="7"/>
  <c r="G396" i="7"/>
  <c r="A396" i="7"/>
  <c r="L395" i="7"/>
  <c r="I395" i="7"/>
  <c r="K395" i="7" s="1"/>
  <c r="H395" i="7"/>
  <c r="V395" i="7" s="1"/>
  <c r="G395" i="7"/>
  <c r="A395" i="7"/>
  <c r="P394" i="7"/>
  <c r="K394" i="7"/>
  <c r="Y394" i="7" s="1"/>
  <c r="I394" i="7"/>
  <c r="J394" i="7" s="1"/>
  <c r="H394" i="7"/>
  <c r="W394" i="7" s="1"/>
  <c r="G394" i="7"/>
  <c r="A394" i="7"/>
  <c r="I393" i="7"/>
  <c r="K393" i="7" s="1"/>
  <c r="H393" i="7"/>
  <c r="G393" i="7"/>
  <c r="A393" i="7"/>
  <c r="L392" i="7"/>
  <c r="K392" i="7"/>
  <c r="J392" i="7"/>
  <c r="I392" i="7"/>
  <c r="H392" i="7"/>
  <c r="Z392" i="7" s="1"/>
  <c r="G392" i="7"/>
  <c r="A392" i="7"/>
  <c r="W391" i="7"/>
  <c r="V391" i="7"/>
  <c r="O391" i="7"/>
  <c r="K391" i="7"/>
  <c r="R391" i="7" s="1"/>
  <c r="J391" i="7"/>
  <c r="I391" i="7"/>
  <c r="L391" i="7" s="1"/>
  <c r="H391" i="7"/>
  <c r="Y391" i="7" s="1"/>
  <c r="G391" i="7"/>
  <c r="A391" i="7"/>
  <c r="V390" i="7"/>
  <c r="J390" i="7"/>
  <c r="I390" i="7"/>
  <c r="L390" i="7" s="1"/>
  <c r="Z390" i="7" s="1"/>
  <c r="H390" i="7"/>
  <c r="X390" i="7" s="1"/>
  <c r="G390" i="7"/>
  <c r="A390" i="7"/>
  <c r="I389" i="7"/>
  <c r="K389" i="7" s="1"/>
  <c r="Y389" i="7" s="1"/>
  <c r="H389" i="7"/>
  <c r="W389" i="7" s="1"/>
  <c r="G389" i="7"/>
  <c r="A389" i="7"/>
  <c r="L388" i="7"/>
  <c r="K388" i="7"/>
  <c r="J388" i="7"/>
  <c r="I388" i="7"/>
  <c r="H388" i="7"/>
  <c r="Z388" i="7" s="1"/>
  <c r="G388" i="7"/>
  <c r="A388" i="7"/>
  <c r="W387" i="7"/>
  <c r="V387" i="7"/>
  <c r="O387" i="7"/>
  <c r="K387" i="7"/>
  <c r="J387" i="7"/>
  <c r="Q387" i="7" s="1"/>
  <c r="I387" i="7"/>
  <c r="M387" i="7" s="1"/>
  <c r="N387" i="7" s="1"/>
  <c r="H387" i="7"/>
  <c r="X387" i="7" s="1"/>
  <c r="G387" i="7"/>
  <c r="A387" i="7"/>
  <c r="V386" i="7"/>
  <c r="J386" i="7"/>
  <c r="I386" i="7"/>
  <c r="L386" i="7" s="1"/>
  <c r="Z386" i="7" s="1"/>
  <c r="H386" i="7"/>
  <c r="X386" i="7" s="1"/>
  <c r="G386" i="7"/>
  <c r="A386" i="7"/>
  <c r="I385" i="7"/>
  <c r="K385" i="7" s="1"/>
  <c r="H385" i="7"/>
  <c r="W385" i="7" s="1"/>
  <c r="G385" i="7"/>
  <c r="A385" i="7"/>
  <c r="L384" i="7"/>
  <c r="K384" i="7"/>
  <c r="J384" i="7"/>
  <c r="I384" i="7"/>
  <c r="H384" i="7"/>
  <c r="Z384" i="7" s="1"/>
  <c r="G384" i="7"/>
  <c r="A384" i="7"/>
  <c r="W383" i="7"/>
  <c r="V383" i="7"/>
  <c r="R383" i="7"/>
  <c r="O383" i="7"/>
  <c r="K383" i="7"/>
  <c r="Y383" i="7" s="1"/>
  <c r="J383" i="7"/>
  <c r="Q383" i="7" s="1"/>
  <c r="I383" i="7"/>
  <c r="M383" i="7" s="1"/>
  <c r="N383" i="7" s="1"/>
  <c r="H383" i="7"/>
  <c r="X383" i="7" s="1"/>
  <c r="G383" i="7"/>
  <c r="A383" i="7"/>
  <c r="V382" i="7"/>
  <c r="J382" i="7"/>
  <c r="I382" i="7"/>
  <c r="L382" i="7" s="1"/>
  <c r="Z382" i="7" s="1"/>
  <c r="H382" i="7"/>
  <c r="X382" i="7" s="1"/>
  <c r="G382" i="7"/>
  <c r="A382" i="7"/>
  <c r="I381" i="7"/>
  <c r="K381" i="7" s="1"/>
  <c r="H381" i="7"/>
  <c r="W381" i="7" s="1"/>
  <c r="G381" i="7"/>
  <c r="A381" i="7"/>
  <c r="L380" i="7"/>
  <c r="K380" i="7"/>
  <c r="J380" i="7"/>
  <c r="I380" i="7"/>
  <c r="H380" i="7"/>
  <c r="Z380" i="7" s="1"/>
  <c r="G380" i="7"/>
  <c r="A380" i="7"/>
  <c r="V379" i="7"/>
  <c r="R379" i="7"/>
  <c r="O379" i="7"/>
  <c r="K379" i="7"/>
  <c r="Y379" i="7" s="1"/>
  <c r="J379" i="7"/>
  <c r="Q379" i="7" s="1"/>
  <c r="I379" i="7"/>
  <c r="M379" i="7" s="1"/>
  <c r="N379" i="7" s="1"/>
  <c r="H379" i="7"/>
  <c r="X379" i="7" s="1"/>
  <c r="G379" i="7"/>
  <c r="A379" i="7"/>
  <c r="J378" i="7"/>
  <c r="I378" i="7"/>
  <c r="L378" i="7" s="1"/>
  <c r="H378" i="7"/>
  <c r="X378" i="7" s="1"/>
  <c r="G378" i="7"/>
  <c r="A378" i="7"/>
  <c r="K377" i="7"/>
  <c r="I377" i="7"/>
  <c r="J377" i="7" s="1"/>
  <c r="H377" i="7"/>
  <c r="W377" i="7" s="1"/>
  <c r="G377" i="7"/>
  <c r="A377" i="7"/>
  <c r="Z376" i="7"/>
  <c r="V376" i="7"/>
  <c r="R376" i="7"/>
  <c r="L376" i="7"/>
  <c r="K376" i="7"/>
  <c r="J376" i="7"/>
  <c r="I376" i="7"/>
  <c r="H376" i="7"/>
  <c r="Y376" i="7" s="1"/>
  <c r="G376" i="7"/>
  <c r="A376" i="7"/>
  <c r="V375" i="7"/>
  <c r="J375" i="7"/>
  <c r="Q375" i="7" s="1"/>
  <c r="I375" i="7"/>
  <c r="M375" i="7" s="1"/>
  <c r="N375" i="7" s="1"/>
  <c r="H375" i="7"/>
  <c r="X375" i="7" s="1"/>
  <c r="G375" i="7"/>
  <c r="A375" i="7"/>
  <c r="V374" i="7"/>
  <c r="J374" i="7"/>
  <c r="I374" i="7"/>
  <c r="L374" i="7" s="1"/>
  <c r="Z374" i="7" s="1"/>
  <c r="H374" i="7"/>
  <c r="X374" i="7" s="1"/>
  <c r="G374" i="7"/>
  <c r="A374" i="7"/>
  <c r="I373" i="7"/>
  <c r="K373" i="7" s="1"/>
  <c r="H373" i="7"/>
  <c r="G373" i="7"/>
  <c r="A373" i="7"/>
  <c r="Z372" i="7"/>
  <c r="V372" i="7"/>
  <c r="R372" i="7"/>
  <c r="L372" i="7"/>
  <c r="K372" i="7"/>
  <c r="J372" i="7"/>
  <c r="I372" i="7"/>
  <c r="H372" i="7"/>
  <c r="Y372" i="7" s="1"/>
  <c r="G372" i="7"/>
  <c r="A372" i="7"/>
  <c r="V371" i="7"/>
  <c r="J371" i="7"/>
  <c r="Q371" i="7" s="1"/>
  <c r="I371" i="7"/>
  <c r="M371" i="7" s="1"/>
  <c r="N371" i="7" s="1"/>
  <c r="H371" i="7"/>
  <c r="X371" i="7" s="1"/>
  <c r="G371" i="7"/>
  <c r="A371" i="7"/>
  <c r="J370" i="7"/>
  <c r="I370" i="7"/>
  <c r="L370" i="7" s="1"/>
  <c r="H370" i="7"/>
  <c r="X370" i="7" s="1"/>
  <c r="G370" i="7"/>
  <c r="A370" i="7"/>
  <c r="K369" i="7"/>
  <c r="I369" i="7"/>
  <c r="J369" i="7" s="1"/>
  <c r="H369" i="7"/>
  <c r="W369" i="7" s="1"/>
  <c r="G369" i="7"/>
  <c r="A369" i="7"/>
  <c r="Z368" i="7"/>
  <c r="V368" i="7"/>
  <c r="R368" i="7"/>
  <c r="L368" i="7"/>
  <c r="K368" i="7"/>
  <c r="J368" i="7"/>
  <c r="I368" i="7"/>
  <c r="H368" i="7"/>
  <c r="Y368" i="7" s="1"/>
  <c r="G368" i="7"/>
  <c r="A368" i="7"/>
  <c r="I367" i="7"/>
  <c r="M367" i="7" s="1"/>
  <c r="N367" i="7" s="1"/>
  <c r="H367" i="7"/>
  <c r="G367" i="7"/>
  <c r="A367" i="7"/>
  <c r="L366" i="7"/>
  <c r="J366" i="7"/>
  <c r="I366" i="7"/>
  <c r="K366" i="7" s="1"/>
  <c r="H366" i="7"/>
  <c r="X366" i="7" s="1"/>
  <c r="G366" i="7"/>
  <c r="A366" i="7"/>
  <c r="W365" i="7"/>
  <c r="O365" i="7"/>
  <c r="K365" i="7"/>
  <c r="I365" i="7"/>
  <c r="J365" i="7" s="1"/>
  <c r="H365" i="7"/>
  <c r="G365" i="7"/>
  <c r="A365" i="7"/>
  <c r="Z364" i="7"/>
  <c r="V364" i="7"/>
  <c r="R364" i="7"/>
  <c r="L364" i="7"/>
  <c r="K364" i="7"/>
  <c r="J364" i="7"/>
  <c r="I364" i="7"/>
  <c r="H364" i="7"/>
  <c r="Y364" i="7" s="1"/>
  <c r="G364" i="7"/>
  <c r="A364" i="7"/>
  <c r="I363" i="7"/>
  <c r="M363" i="7" s="1"/>
  <c r="N363" i="7" s="1"/>
  <c r="H363" i="7"/>
  <c r="G363" i="7"/>
  <c r="A363" i="7"/>
  <c r="L362" i="7"/>
  <c r="J362" i="7"/>
  <c r="I362" i="7"/>
  <c r="K362" i="7" s="1"/>
  <c r="H362" i="7"/>
  <c r="X362" i="7" s="1"/>
  <c r="G362" i="7"/>
  <c r="A362" i="7"/>
  <c r="O361" i="7"/>
  <c r="K361" i="7"/>
  <c r="I361" i="7"/>
  <c r="J361" i="7" s="1"/>
  <c r="W361" i="7" s="1"/>
  <c r="H361" i="7"/>
  <c r="G361" i="7"/>
  <c r="A361" i="7"/>
  <c r="L360" i="7"/>
  <c r="K360" i="7"/>
  <c r="J360" i="7"/>
  <c r="I360" i="7"/>
  <c r="H360" i="7"/>
  <c r="Z360" i="7" s="1"/>
  <c r="G360" i="7"/>
  <c r="A360" i="7"/>
  <c r="W359" i="7"/>
  <c r="V359" i="7"/>
  <c r="R359" i="7"/>
  <c r="O359" i="7"/>
  <c r="K359" i="7"/>
  <c r="Y359" i="7" s="1"/>
  <c r="J359" i="7"/>
  <c r="Q359" i="7" s="1"/>
  <c r="I359" i="7"/>
  <c r="M359" i="7" s="1"/>
  <c r="N359" i="7" s="1"/>
  <c r="H359" i="7"/>
  <c r="X359" i="7" s="1"/>
  <c r="G359" i="7"/>
  <c r="A359" i="7"/>
  <c r="V358" i="7"/>
  <c r="J358" i="7"/>
  <c r="I358" i="7"/>
  <c r="L358" i="7" s="1"/>
  <c r="Z358" i="7" s="1"/>
  <c r="H358" i="7"/>
  <c r="X358" i="7" s="1"/>
  <c r="G358" i="7"/>
  <c r="A358" i="7"/>
  <c r="I357" i="7"/>
  <c r="H357" i="7"/>
  <c r="G357" i="7"/>
  <c r="A357" i="7"/>
  <c r="L356" i="7"/>
  <c r="K356" i="7"/>
  <c r="J356" i="7"/>
  <c r="I356" i="7"/>
  <c r="H356" i="7"/>
  <c r="Z356" i="7" s="1"/>
  <c r="G356" i="7"/>
  <c r="A356" i="7"/>
  <c r="W355" i="7"/>
  <c r="V355" i="7"/>
  <c r="O355" i="7"/>
  <c r="K355" i="7"/>
  <c r="R355" i="7" s="1"/>
  <c r="J355" i="7"/>
  <c r="I355" i="7"/>
  <c r="L355" i="7" s="1"/>
  <c r="H355" i="7"/>
  <c r="Y355" i="7" s="1"/>
  <c r="G355" i="7"/>
  <c r="A355" i="7"/>
  <c r="V354" i="7"/>
  <c r="J354" i="7"/>
  <c r="I354" i="7"/>
  <c r="L354" i="7" s="1"/>
  <c r="Z354" i="7" s="1"/>
  <c r="H354" i="7"/>
  <c r="X354" i="7" s="1"/>
  <c r="G354" i="7"/>
  <c r="A354" i="7"/>
  <c r="I353" i="7"/>
  <c r="K353" i="7" s="1"/>
  <c r="H353" i="7"/>
  <c r="G353" i="7"/>
  <c r="A353" i="7"/>
  <c r="L352" i="7"/>
  <c r="J352" i="7"/>
  <c r="I352" i="7"/>
  <c r="K352" i="7" s="1"/>
  <c r="H352" i="7"/>
  <c r="Z352" i="7" s="1"/>
  <c r="G352" i="7"/>
  <c r="A352" i="7"/>
  <c r="W351" i="7"/>
  <c r="V351" i="7"/>
  <c r="O351" i="7"/>
  <c r="K351" i="7"/>
  <c r="Y351" i="7" s="1"/>
  <c r="J351" i="7"/>
  <c r="Q351" i="7" s="1"/>
  <c r="I351" i="7"/>
  <c r="M351" i="7" s="1"/>
  <c r="N351" i="7" s="1"/>
  <c r="H351" i="7"/>
  <c r="X351" i="7" s="1"/>
  <c r="G351" i="7"/>
  <c r="A351" i="7"/>
  <c r="V350" i="7"/>
  <c r="J350" i="7"/>
  <c r="I350" i="7"/>
  <c r="L350" i="7" s="1"/>
  <c r="Z350" i="7" s="1"/>
  <c r="H350" i="7"/>
  <c r="X350" i="7" s="1"/>
  <c r="G350" i="7"/>
  <c r="A350" i="7"/>
  <c r="I349" i="7"/>
  <c r="K349" i="7" s="1"/>
  <c r="Y349" i="7" s="1"/>
  <c r="H349" i="7"/>
  <c r="W349" i="7" s="1"/>
  <c r="G349" i="7"/>
  <c r="A349" i="7"/>
  <c r="L348" i="7"/>
  <c r="K348" i="7"/>
  <c r="J348" i="7"/>
  <c r="I348" i="7"/>
  <c r="H348" i="7"/>
  <c r="Z348" i="7" s="1"/>
  <c r="G348" i="7"/>
  <c r="A348" i="7"/>
  <c r="W347" i="7"/>
  <c r="V347" i="7"/>
  <c r="O347" i="7"/>
  <c r="K347" i="7"/>
  <c r="Y347" i="7" s="1"/>
  <c r="J347" i="7"/>
  <c r="Q347" i="7" s="1"/>
  <c r="I347" i="7"/>
  <c r="M347" i="7" s="1"/>
  <c r="N347" i="7" s="1"/>
  <c r="H347" i="7"/>
  <c r="X347" i="7" s="1"/>
  <c r="G347" i="7"/>
  <c r="A347" i="7"/>
  <c r="V346" i="7"/>
  <c r="J346" i="7"/>
  <c r="Q346" i="7" s="1"/>
  <c r="I346" i="7"/>
  <c r="L346" i="7" s="1"/>
  <c r="Z346" i="7" s="1"/>
  <c r="H346" i="7"/>
  <c r="X346" i="7" s="1"/>
  <c r="G346" i="7"/>
  <c r="A346" i="7"/>
  <c r="I345" i="7"/>
  <c r="K345" i="7" s="1"/>
  <c r="Y345" i="7" s="1"/>
  <c r="H345" i="7"/>
  <c r="W345" i="7" s="1"/>
  <c r="G345" i="7"/>
  <c r="A345" i="7"/>
  <c r="L344" i="7"/>
  <c r="K344" i="7"/>
  <c r="J344" i="7"/>
  <c r="I344" i="7"/>
  <c r="H344" i="7"/>
  <c r="Z344" i="7" s="1"/>
  <c r="G344" i="7"/>
  <c r="A344" i="7"/>
  <c r="V343" i="7"/>
  <c r="R343" i="7"/>
  <c r="O343" i="7"/>
  <c r="K343" i="7"/>
  <c r="Y343" i="7" s="1"/>
  <c r="J343" i="7"/>
  <c r="Q343" i="7" s="1"/>
  <c r="I343" i="7"/>
  <c r="M343" i="7" s="1"/>
  <c r="N343" i="7" s="1"/>
  <c r="H343" i="7"/>
  <c r="X343" i="7" s="1"/>
  <c r="G343" i="7"/>
  <c r="A343" i="7"/>
  <c r="V342" i="7"/>
  <c r="J342" i="7"/>
  <c r="Q342" i="7" s="1"/>
  <c r="I342" i="7"/>
  <c r="L342" i="7" s="1"/>
  <c r="Z342" i="7" s="1"/>
  <c r="H342" i="7"/>
  <c r="X342" i="7" s="1"/>
  <c r="G342" i="7"/>
  <c r="A342" i="7"/>
  <c r="I341" i="7"/>
  <c r="K341" i="7" s="1"/>
  <c r="H341" i="7"/>
  <c r="G341" i="7"/>
  <c r="A341" i="7"/>
  <c r="L340" i="7"/>
  <c r="K340" i="7"/>
  <c r="J340" i="7"/>
  <c r="I340" i="7"/>
  <c r="H340" i="7"/>
  <c r="Z340" i="7" s="1"/>
  <c r="G340" i="7"/>
  <c r="A340" i="7"/>
  <c r="W339" i="7"/>
  <c r="V339" i="7"/>
  <c r="R339" i="7"/>
  <c r="O339" i="7"/>
  <c r="K339" i="7"/>
  <c r="Y339" i="7" s="1"/>
  <c r="J339" i="7"/>
  <c r="Q339" i="7" s="1"/>
  <c r="I339" i="7"/>
  <c r="M339" i="7" s="1"/>
  <c r="N339" i="7" s="1"/>
  <c r="H339" i="7"/>
  <c r="X339" i="7" s="1"/>
  <c r="G339" i="7"/>
  <c r="A339" i="7"/>
  <c r="V338" i="7"/>
  <c r="J338" i="7"/>
  <c r="Q338" i="7" s="1"/>
  <c r="I338" i="7"/>
  <c r="L338" i="7" s="1"/>
  <c r="Z338" i="7" s="1"/>
  <c r="H338" i="7"/>
  <c r="X338" i="7" s="1"/>
  <c r="G338" i="7"/>
  <c r="A338" i="7"/>
  <c r="I337" i="7"/>
  <c r="K337" i="7" s="1"/>
  <c r="H337" i="7"/>
  <c r="G337" i="7"/>
  <c r="A337" i="7"/>
  <c r="L336" i="7"/>
  <c r="K336" i="7"/>
  <c r="J336" i="7"/>
  <c r="I336" i="7"/>
  <c r="H336" i="7"/>
  <c r="Z336" i="7" s="1"/>
  <c r="G336" i="7"/>
  <c r="A336" i="7"/>
  <c r="W335" i="7"/>
  <c r="V335" i="7"/>
  <c r="O335" i="7"/>
  <c r="K335" i="7"/>
  <c r="Y335" i="7" s="1"/>
  <c r="J335" i="7"/>
  <c r="Q335" i="7" s="1"/>
  <c r="I335" i="7"/>
  <c r="M335" i="7" s="1"/>
  <c r="N335" i="7" s="1"/>
  <c r="H335" i="7"/>
  <c r="X335" i="7" s="1"/>
  <c r="G335" i="7"/>
  <c r="A335" i="7"/>
  <c r="V334" i="7"/>
  <c r="J334" i="7"/>
  <c r="Q334" i="7" s="1"/>
  <c r="I334" i="7"/>
  <c r="L334" i="7" s="1"/>
  <c r="Z334" i="7" s="1"/>
  <c r="H334" i="7"/>
  <c r="X334" i="7" s="1"/>
  <c r="G334" i="7"/>
  <c r="A334" i="7"/>
  <c r="I333" i="7"/>
  <c r="K333" i="7" s="1"/>
  <c r="Y333" i="7" s="1"/>
  <c r="H333" i="7"/>
  <c r="G333" i="7"/>
  <c r="A333" i="7"/>
  <c r="L332" i="7"/>
  <c r="K332" i="7"/>
  <c r="J332" i="7"/>
  <c r="I332" i="7"/>
  <c r="H332" i="7"/>
  <c r="Z332" i="7" s="1"/>
  <c r="G332" i="7"/>
  <c r="A332" i="7"/>
  <c r="W331" i="7"/>
  <c r="V331" i="7"/>
  <c r="O331" i="7"/>
  <c r="K331" i="7"/>
  <c r="R331" i="7" s="1"/>
  <c r="J331" i="7"/>
  <c r="I331" i="7"/>
  <c r="L331" i="7" s="1"/>
  <c r="H331" i="7"/>
  <c r="Y331" i="7" s="1"/>
  <c r="G331" i="7"/>
  <c r="A331" i="7"/>
  <c r="V330" i="7"/>
  <c r="J330" i="7"/>
  <c r="I330" i="7"/>
  <c r="L330" i="7" s="1"/>
  <c r="H330" i="7"/>
  <c r="G330" i="7"/>
  <c r="A330" i="7"/>
  <c r="I329" i="7"/>
  <c r="K329" i="7" s="1"/>
  <c r="Y329" i="7" s="1"/>
  <c r="H329" i="7"/>
  <c r="W329" i="7" s="1"/>
  <c r="G329" i="7"/>
  <c r="A329" i="7"/>
  <c r="L328" i="7"/>
  <c r="K328" i="7"/>
  <c r="I328" i="7"/>
  <c r="J328" i="7" s="1"/>
  <c r="H328" i="7"/>
  <c r="Z328" i="7" s="1"/>
  <c r="G328" i="7"/>
  <c r="A328" i="7"/>
  <c r="Z327" i="7"/>
  <c r="W327" i="7"/>
  <c r="V327" i="7"/>
  <c r="S327" i="7"/>
  <c r="O327" i="7"/>
  <c r="L327" i="7"/>
  <c r="K327" i="7"/>
  <c r="R327" i="7" s="1"/>
  <c r="J327" i="7"/>
  <c r="I327" i="7"/>
  <c r="H327" i="7"/>
  <c r="Y327" i="7" s="1"/>
  <c r="G327" i="7"/>
  <c r="A327" i="7"/>
  <c r="V326" i="7"/>
  <c r="J326" i="7"/>
  <c r="I326" i="7"/>
  <c r="L326" i="7" s="1"/>
  <c r="H326" i="7"/>
  <c r="G326" i="7"/>
  <c r="A326" i="7"/>
  <c r="I325" i="7"/>
  <c r="K325" i="7" s="1"/>
  <c r="H325" i="7"/>
  <c r="W325" i="7" s="1"/>
  <c r="G325" i="7"/>
  <c r="A325" i="7"/>
  <c r="L324" i="7"/>
  <c r="J324" i="7"/>
  <c r="I324" i="7"/>
  <c r="K324" i="7" s="1"/>
  <c r="H324" i="7"/>
  <c r="Z324" i="7" s="1"/>
  <c r="G324" i="7"/>
  <c r="A324" i="7"/>
  <c r="W323" i="7"/>
  <c r="O323" i="7"/>
  <c r="K323" i="7"/>
  <c r="J323" i="7"/>
  <c r="I323" i="7"/>
  <c r="L323" i="7" s="1"/>
  <c r="S323" i="7" s="1"/>
  <c r="H323" i="7"/>
  <c r="Y323" i="7" s="1"/>
  <c r="G323" i="7"/>
  <c r="A323" i="7"/>
  <c r="W322" i="7"/>
  <c r="V322" i="7"/>
  <c r="R322" i="7"/>
  <c r="O322" i="7"/>
  <c r="K322" i="7"/>
  <c r="J322" i="7"/>
  <c r="I322" i="7"/>
  <c r="L322" i="7" s="1"/>
  <c r="H322" i="7"/>
  <c r="X322" i="7" s="1"/>
  <c r="G322" i="7"/>
  <c r="A322" i="7"/>
  <c r="I321" i="7"/>
  <c r="K321" i="7" s="1"/>
  <c r="H321" i="7"/>
  <c r="G321" i="7"/>
  <c r="A321" i="7"/>
  <c r="L320" i="7"/>
  <c r="I320" i="7"/>
  <c r="J320" i="7" s="1"/>
  <c r="H320" i="7"/>
  <c r="Z320" i="7" s="1"/>
  <c r="G320" i="7"/>
  <c r="A320" i="7"/>
  <c r="L319" i="7"/>
  <c r="K319" i="7"/>
  <c r="J319" i="7"/>
  <c r="I319" i="7"/>
  <c r="H319" i="7"/>
  <c r="Y319" i="7" s="1"/>
  <c r="G319" i="7"/>
  <c r="A319" i="7"/>
  <c r="V318" i="7"/>
  <c r="R318" i="7"/>
  <c r="O318" i="7"/>
  <c r="K318" i="7"/>
  <c r="Y318" i="7" s="1"/>
  <c r="J318" i="7"/>
  <c r="W318" i="7" s="1"/>
  <c r="I318" i="7"/>
  <c r="L318" i="7" s="1"/>
  <c r="H318" i="7"/>
  <c r="X318" i="7" s="1"/>
  <c r="G318" i="7"/>
  <c r="A318" i="7"/>
  <c r="V317" i="7"/>
  <c r="J317" i="7"/>
  <c r="Q317" i="7" s="1"/>
  <c r="I317" i="7"/>
  <c r="K317" i="7" s="1"/>
  <c r="H317" i="7"/>
  <c r="W317" i="7" s="1"/>
  <c r="G317" i="7"/>
  <c r="A317" i="7"/>
  <c r="I316" i="7"/>
  <c r="J316" i="7" s="1"/>
  <c r="H316" i="7"/>
  <c r="G316" i="7"/>
  <c r="A316" i="7"/>
  <c r="W315" i="7"/>
  <c r="S315" i="7"/>
  <c r="O315" i="7"/>
  <c r="L315" i="7"/>
  <c r="K315" i="7"/>
  <c r="J315" i="7"/>
  <c r="I315" i="7"/>
  <c r="H315" i="7"/>
  <c r="Y315" i="7" s="1"/>
  <c r="G315" i="7"/>
  <c r="A315" i="7"/>
  <c r="V314" i="7"/>
  <c r="R314" i="7"/>
  <c r="O314" i="7"/>
  <c r="K314" i="7"/>
  <c r="Y314" i="7" s="1"/>
  <c r="J314" i="7"/>
  <c r="W314" i="7" s="1"/>
  <c r="I314" i="7"/>
  <c r="L314" i="7" s="1"/>
  <c r="H314" i="7"/>
  <c r="X314" i="7" s="1"/>
  <c r="G314" i="7"/>
  <c r="A314" i="7"/>
  <c r="V313" i="7"/>
  <c r="J313" i="7"/>
  <c r="I313" i="7"/>
  <c r="K313" i="7" s="1"/>
  <c r="R313" i="7" s="1"/>
  <c r="H313" i="7"/>
  <c r="W313" i="7" s="1"/>
  <c r="G313" i="7"/>
  <c r="A313" i="7"/>
  <c r="I312" i="7"/>
  <c r="J312" i="7" s="1"/>
  <c r="H312" i="7"/>
  <c r="G312" i="7"/>
  <c r="A312" i="7"/>
  <c r="Z311" i="7"/>
  <c r="V311" i="7"/>
  <c r="S311" i="7"/>
  <c r="R311" i="7"/>
  <c r="O311" i="7"/>
  <c r="L311" i="7"/>
  <c r="K311" i="7"/>
  <c r="J311" i="7"/>
  <c r="W311" i="7" s="1"/>
  <c r="I311" i="7"/>
  <c r="H311" i="7"/>
  <c r="Y311" i="7" s="1"/>
  <c r="G311" i="7"/>
  <c r="A311" i="7"/>
  <c r="V310" i="7"/>
  <c r="J310" i="7"/>
  <c r="I310" i="7"/>
  <c r="L310" i="7" s="1"/>
  <c r="Z310" i="7" s="1"/>
  <c r="H310" i="7"/>
  <c r="G310" i="7"/>
  <c r="A310" i="7"/>
  <c r="I309" i="7"/>
  <c r="K309" i="7" s="1"/>
  <c r="H309" i="7"/>
  <c r="G309" i="7"/>
  <c r="A309" i="7"/>
  <c r="Z308" i="7"/>
  <c r="V308" i="7"/>
  <c r="S308" i="7"/>
  <c r="R308" i="7"/>
  <c r="O308" i="7"/>
  <c r="L308" i="7"/>
  <c r="K308" i="7"/>
  <c r="J308" i="7"/>
  <c r="W308" i="7" s="1"/>
  <c r="I308" i="7"/>
  <c r="H308" i="7"/>
  <c r="Y308" i="7" s="1"/>
  <c r="G308" i="7"/>
  <c r="A308" i="7"/>
  <c r="V307" i="7"/>
  <c r="J307" i="7"/>
  <c r="I307" i="7"/>
  <c r="M307" i="7" s="1"/>
  <c r="N307" i="7" s="1"/>
  <c r="H307" i="7"/>
  <c r="G307" i="7"/>
  <c r="A307" i="7"/>
  <c r="I306" i="7"/>
  <c r="L306" i="7" s="1"/>
  <c r="H306" i="7"/>
  <c r="G306" i="7"/>
  <c r="A306" i="7"/>
  <c r="L305" i="7"/>
  <c r="K305" i="7"/>
  <c r="J305" i="7"/>
  <c r="I305" i="7"/>
  <c r="H305" i="7"/>
  <c r="W305" i="7" s="1"/>
  <c r="G305" i="7"/>
  <c r="A305" i="7"/>
  <c r="V304" i="7"/>
  <c r="R304" i="7"/>
  <c r="K304" i="7"/>
  <c r="J304" i="7"/>
  <c r="I304" i="7"/>
  <c r="L304" i="7" s="1"/>
  <c r="Z304" i="7" s="1"/>
  <c r="H304" i="7"/>
  <c r="Y304" i="7" s="1"/>
  <c r="G304" i="7"/>
  <c r="A304" i="7"/>
  <c r="V303" i="7"/>
  <c r="J303" i="7"/>
  <c r="Q303" i="7" s="1"/>
  <c r="I303" i="7"/>
  <c r="M303" i="7" s="1"/>
  <c r="N303" i="7" s="1"/>
  <c r="H303" i="7"/>
  <c r="X303" i="7" s="1"/>
  <c r="G303" i="7"/>
  <c r="A303" i="7"/>
  <c r="J302" i="7"/>
  <c r="I302" i="7"/>
  <c r="L302" i="7" s="1"/>
  <c r="H302" i="7"/>
  <c r="G302" i="7"/>
  <c r="A302" i="7"/>
  <c r="K301" i="7"/>
  <c r="J301" i="7"/>
  <c r="I301" i="7"/>
  <c r="L301" i="7" s="1"/>
  <c r="H301" i="7"/>
  <c r="W301" i="7" s="1"/>
  <c r="G301" i="7"/>
  <c r="A301" i="7"/>
  <c r="V300" i="7"/>
  <c r="R300" i="7"/>
  <c r="O300" i="7"/>
  <c r="K300" i="7"/>
  <c r="Y300" i="7" s="1"/>
  <c r="J300" i="7"/>
  <c r="Q300" i="7" s="1"/>
  <c r="I300" i="7"/>
  <c r="M300" i="7" s="1"/>
  <c r="N300" i="7" s="1"/>
  <c r="H300" i="7"/>
  <c r="X300" i="7" s="1"/>
  <c r="G300" i="7"/>
  <c r="A300" i="7"/>
  <c r="I299" i="7"/>
  <c r="M299" i="7" s="1"/>
  <c r="N299" i="7" s="1"/>
  <c r="H299" i="7"/>
  <c r="G299" i="7"/>
  <c r="A299" i="7"/>
  <c r="L298" i="7"/>
  <c r="I298" i="7"/>
  <c r="K298" i="7" s="1"/>
  <c r="H298" i="7"/>
  <c r="G298" i="7"/>
  <c r="A298" i="7"/>
  <c r="W297" i="7"/>
  <c r="S297" i="7"/>
  <c r="O297" i="7"/>
  <c r="L297" i="7"/>
  <c r="K297" i="7"/>
  <c r="J297" i="7"/>
  <c r="I297" i="7"/>
  <c r="H297" i="7"/>
  <c r="Z297" i="7" s="1"/>
  <c r="G297" i="7"/>
  <c r="A297" i="7"/>
  <c r="V296" i="7"/>
  <c r="R296" i="7"/>
  <c r="O296" i="7"/>
  <c r="K296" i="7"/>
  <c r="Y296" i="7" s="1"/>
  <c r="J296" i="7"/>
  <c r="Q296" i="7" s="1"/>
  <c r="I296" i="7"/>
  <c r="M296" i="7" s="1"/>
  <c r="N296" i="7" s="1"/>
  <c r="H296" i="7"/>
  <c r="X296" i="7" s="1"/>
  <c r="G296" i="7"/>
  <c r="A296" i="7"/>
  <c r="I295" i="7"/>
  <c r="M295" i="7" s="1"/>
  <c r="N295" i="7" s="1"/>
  <c r="H295" i="7"/>
  <c r="G295" i="7"/>
  <c r="A295" i="7"/>
  <c r="L294" i="7"/>
  <c r="K294" i="7"/>
  <c r="J294" i="7"/>
  <c r="I294" i="7"/>
  <c r="H294" i="7"/>
  <c r="X294" i="7" s="1"/>
  <c r="G294" i="7"/>
  <c r="A294" i="7"/>
  <c r="W293" i="7"/>
  <c r="V293" i="7"/>
  <c r="O293" i="7"/>
  <c r="K293" i="7"/>
  <c r="R293" i="7" s="1"/>
  <c r="J293" i="7"/>
  <c r="Q293" i="7" s="1"/>
  <c r="I293" i="7"/>
  <c r="M293" i="7" s="1"/>
  <c r="N293" i="7" s="1"/>
  <c r="H293" i="7"/>
  <c r="X293" i="7" s="1"/>
  <c r="G293" i="7"/>
  <c r="A293" i="7"/>
  <c r="V292" i="7"/>
  <c r="J292" i="7"/>
  <c r="I292" i="7"/>
  <c r="L292" i="7" s="1"/>
  <c r="Z292" i="7" s="1"/>
  <c r="H292" i="7"/>
  <c r="G292" i="7"/>
  <c r="A292" i="7"/>
  <c r="I291" i="7"/>
  <c r="L291" i="7" s="1"/>
  <c r="H291" i="7"/>
  <c r="G291" i="7"/>
  <c r="A291" i="7"/>
  <c r="L290" i="7"/>
  <c r="K290" i="7"/>
  <c r="J290" i="7"/>
  <c r="I290" i="7"/>
  <c r="H290" i="7"/>
  <c r="X290" i="7" s="1"/>
  <c r="G290" i="7"/>
  <c r="A290" i="7"/>
  <c r="W289" i="7"/>
  <c r="V289" i="7"/>
  <c r="R289" i="7"/>
  <c r="O289" i="7"/>
  <c r="K289" i="7"/>
  <c r="Y289" i="7" s="1"/>
  <c r="J289" i="7"/>
  <c r="Q289" i="7" s="1"/>
  <c r="I289" i="7"/>
  <c r="M289" i="7" s="1"/>
  <c r="N289" i="7" s="1"/>
  <c r="H289" i="7"/>
  <c r="X289" i="7" s="1"/>
  <c r="G289" i="7"/>
  <c r="A289" i="7"/>
  <c r="J288" i="7"/>
  <c r="I288" i="7"/>
  <c r="L288" i="7" s="1"/>
  <c r="H288" i="7"/>
  <c r="G288" i="7"/>
  <c r="A288" i="7"/>
  <c r="W287" i="7"/>
  <c r="O287" i="7"/>
  <c r="K287" i="7"/>
  <c r="I287" i="7"/>
  <c r="L287" i="7" s="1"/>
  <c r="S287" i="7" s="1"/>
  <c r="H287" i="7"/>
  <c r="Y287" i="7" s="1"/>
  <c r="G287" i="7"/>
  <c r="A287" i="7"/>
  <c r="Z286" i="7"/>
  <c r="V286" i="7"/>
  <c r="R286" i="7"/>
  <c r="L286" i="7"/>
  <c r="K286" i="7"/>
  <c r="J286" i="7"/>
  <c r="I286" i="7"/>
  <c r="H286" i="7"/>
  <c r="X286" i="7" s="1"/>
  <c r="G286" i="7"/>
  <c r="A286" i="7"/>
  <c r="I285" i="7"/>
  <c r="K285" i="7" s="1"/>
  <c r="H285" i="7"/>
  <c r="W285" i="7" s="1"/>
  <c r="G285" i="7"/>
  <c r="A285" i="7"/>
  <c r="L284" i="7"/>
  <c r="J284" i="7"/>
  <c r="I284" i="7"/>
  <c r="K284" i="7" s="1"/>
  <c r="H284" i="7"/>
  <c r="Z284" i="7" s="1"/>
  <c r="G284" i="7"/>
  <c r="A284" i="7"/>
  <c r="W283" i="7"/>
  <c r="V283" i="7"/>
  <c r="O283" i="7"/>
  <c r="K283" i="7"/>
  <c r="R283" i="7" s="1"/>
  <c r="J283" i="7"/>
  <c r="I283" i="7"/>
  <c r="L283" i="7" s="1"/>
  <c r="H283" i="7"/>
  <c r="Y283" i="7" s="1"/>
  <c r="G283" i="7"/>
  <c r="A283" i="7"/>
  <c r="V282" i="7"/>
  <c r="J282" i="7"/>
  <c r="I282" i="7"/>
  <c r="L282" i="7" s="1"/>
  <c r="Z282" i="7" s="1"/>
  <c r="H282" i="7"/>
  <c r="G282" i="7"/>
  <c r="A282" i="7"/>
  <c r="I281" i="7"/>
  <c r="K281" i="7" s="1"/>
  <c r="Y281" i="7" s="1"/>
  <c r="H281" i="7"/>
  <c r="G281" i="7"/>
  <c r="A281" i="7"/>
  <c r="L280" i="7"/>
  <c r="K280" i="7"/>
  <c r="J280" i="7"/>
  <c r="I280" i="7"/>
  <c r="H280" i="7"/>
  <c r="Z280" i="7" s="1"/>
  <c r="G280" i="7"/>
  <c r="A280" i="7"/>
  <c r="W279" i="7"/>
  <c r="V279" i="7"/>
  <c r="O279" i="7"/>
  <c r="K279" i="7"/>
  <c r="Y279" i="7" s="1"/>
  <c r="J279" i="7"/>
  <c r="Q279" i="7" s="1"/>
  <c r="I279" i="7"/>
  <c r="M279" i="7" s="1"/>
  <c r="N279" i="7" s="1"/>
  <c r="H279" i="7"/>
  <c r="X279" i="7" s="1"/>
  <c r="G279" i="7"/>
  <c r="A279" i="7"/>
  <c r="V278" i="7"/>
  <c r="J278" i="7"/>
  <c r="I278" i="7"/>
  <c r="L278" i="7" s="1"/>
  <c r="Z278" i="7" s="1"/>
  <c r="H278" i="7"/>
  <c r="G278" i="7"/>
  <c r="A278" i="7"/>
  <c r="I277" i="7"/>
  <c r="W277" i="7" s="1"/>
  <c r="H277" i="7"/>
  <c r="G277" i="7"/>
  <c r="A277" i="7"/>
  <c r="L276" i="7"/>
  <c r="J276" i="7"/>
  <c r="I276" i="7"/>
  <c r="K276" i="7" s="1"/>
  <c r="H276" i="7"/>
  <c r="Z276" i="7" s="1"/>
  <c r="G276" i="7"/>
  <c r="A276" i="7"/>
  <c r="W275" i="7"/>
  <c r="V275" i="7"/>
  <c r="O275" i="7"/>
  <c r="K275" i="7"/>
  <c r="R275" i="7" s="1"/>
  <c r="J275" i="7"/>
  <c r="I275" i="7"/>
  <c r="L275" i="7" s="1"/>
  <c r="H275" i="7"/>
  <c r="Y275" i="7" s="1"/>
  <c r="G275" i="7"/>
  <c r="A275" i="7"/>
  <c r="V274" i="7"/>
  <c r="J274" i="7"/>
  <c r="Q274" i="7" s="1"/>
  <c r="I274" i="7"/>
  <c r="L274" i="7" s="1"/>
  <c r="H274" i="7"/>
  <c r="X274" i="7" s="1"/>
  <c r="G274" i="7"/>
  <c r="A274" i="7"/>
  <c r="I273" i="7"/>
  <c r="K273" i="7" s="1"/>
  <c r="Y273" i="7" s="1"/>
  <c r="H273" i="7"/>
  <c r="G273" i="7"/>
  <c r="A273" i="7"/>
  <c r="L272" i="7"/>
  <c r="K272" i="7"/>
  <c r="J272" i="7"/>
  <c r="I272" i="7"/>
  <c r="H272" i="7"/>
  <c r="Z272" i="7" s="1"/>
  <c r="G272" i="7"/>
  <c r="A272" i="7"/>
  <c r="W271" i="7"/>
  <c r="V271" i="7"/>
  <c r="O271" i="7"/>
  <c r="K271" i="7"/>
  <c r="R271" i="7" s="1"/>
  <c r="J271" i="7"/>
  <c r="I271" i="7"/>
  <c r="L271" i="7" s="1"/>
  <c r="H271" i="7"/>
  <c r="Y271" i="7" s="1"/>
  <c r="G271" i="7"/>
  <c r="A271" i="7"/>
  <c r="V270" i="7"/>
  <c r="J270" i="7"/>
  <c r="Q270" i="7" s="1"/>
  <c r="I270" i="7"/>
  <c r="L270" i="7" s="1"/>
  <c r="Z270" i="7" s="1"/>
  <c r="H270" i="7"/>
  <c r="G270" i="7"/>
  <c r="A270" i="7"/>
  <c r="I269" i="7"/>
  <c r="H269" i="7"/>
  <c r="G269" i="7"/>
  <c r="A269" i="7"/>
  <c r="L268" i="7"/>
  <c r="K268" i="7"/>
  <c r="I268" i="7"/>
  <c r="J268" i="7" s="1"/>
  <c r="H268" i="7"/>
  <c r="X268" i="7" s="1"/>
  <c r="G268" i="7"/>
  <c r="A268" i="7"/>
  <c r="Z267" i="7"/>
  <c r="V267" i="7"/>
  <c r="S267" i="7"/>
  <c r="O267" i="7"/>
  <c r="L267" i="7"/>
  <c r="K267" i="7"/>
  <c r="R267" i="7" s="1"/>
  <c r="J267" i="7"/>
  <c r="W267" i="7" s="1"/>
  <c r="I267" i="7"/>
  <c r="H267" i="7"/>
  <c r="G267" i="7"/>
  <c r="A267" i="7"/>
  <c r="V266" i="7"/>
  <c r="N266" i="7"/>
  <c r="M266" i="7"/>
  <c r="I266" i="7"/>
  <c r="J266" i="7" s="1"/>
  <c r="Q266" i="7" s="1"/>
  <c r="H266" i="7"/>
  <c r="G266" i="7"/>
  <c r="A266" i="7"/>
  <c r="Y265" i="7"/>
  <c r="J265" i="7"/>
  <c r="Q265" i="7" s="1"/>
  <c r="I265" i="7"/>
  <c r="K265" i="7" s="1"/>
  <c r="H265" i="7"/>
  <c r="G265" i="7"/>
  <c r="A265" i="7"/>
  <c r="I264" i="7"/>
  <c r="J264" i="7" s="1"/>
  <c r="Q264" i="7" s="1"/>
  <c r="H264" i="7"/>
  <c r="G264" i="7"/>
  <c r="A264" i="7"/>
  <c r="L263" i="7"/>
  <c r="K263" i="7"/>
  <c r="J263" i="7"/>
  <c r="I263" i="7"/>
  <c r="H263" i="7"/>
  <c r="Y263" i="7" s="1"/>
  <c r="G263" i="7"/>
  <c r="A263" i="7"/>
  <c r="W262" i="7"/>
  <c r="V262" i="7"/>
  <c r="R262" i="7"/>
  <c r="O262" i="7"/>
  <c r="K262" i="7"/>
  <c r="Y262" i="7" s="1"/>
  <c r="J262" i="7"/>
  <c r="Q262" i="7" s="1"/>
  <c r="I262" i="7"/>
  <c r="L262" i="7" s="1"/>
  <c r="H262" i="7"/>
  <c r="X262" i="7" s="1"/>
  <c r="G262" i="7"/>
  <c r="A262" i="7"/>
  <c r="V261" i="7"/>
  <c r="J261" i="7"/>
  <c r="Q261" i="7" s="1"/>
  <c r="I261" i="7"/>
  <c r="K261" i="7" s="1"/>
  <c r="H261" i="7"/>
  <c r="W261" i="7" s="1"/>
  <c r="G261" i="7"/>
  <c r="A261" i="7"/>
  <c r="I260" i="7"/>
  <c r="J260" i="7" s="1"/>
  <c r="H260" i="7"/>
  <c r="G260" i="7"/>
  <c r="A260" i="7"/>
  <c r="L259" i="7"/>
  <c r="K259" i="7"/>
  <c r="J259" i="7"/>
  <c r="I259" i="7"/>
  <c r="H259" i="7"/>
  <c r="Y259" i="7" s="1"/>
  <c r="G259" i="7"/>
  <c r="A259" i="7"/>
  <c r="W258" i="7"/>
  <c r="V258" i="7"/>
  <c r="R258" i="7"/>
  <c r="O258" i="7"/>
  <c r="K258" i="7"/>
  <c r="Y258" i="7" s="1"/>
  <c r="J258" i="7"/>
  <c r="Q258" i="7" s="1"/>
  <c r="I258" i="7"/>
  <c r="L258" i="7" s="1"/>
  <c r="H258" i="7"/>
  <c r="X258" i="7" s="1"/>
  <c r="G258" i="7"/>
  <c r="A258" i="7"/>
  <c r="J257" i="7"/>
  <c r="I257" i="7"/>
  <c r="K257" i="7" s="1"/>
  <c r="H257" i="7"/>
  <c r="W257" i="7" s="1"/>
  <c r="G257" i="7"/>
  <c r="A257" i="7"/>
  <c r="O256" i="7"/>
  <c r="K256" i="7"/>
  <c r="I256" i="7"/>
  <c r="J256" i="7" s="1"/>
  <c r="W256" i="7" s="1"/>
  <c r="H256" i="7"/>
  <c r="G256" i="7"/>
  <c r="A256" i="7"/>
  <c r="Z255" i="7"/>
  <c r="V255" i="7"/>
  <c r="R255" i="7"/>
  <c r="L255" i="7"/>
  <c r="K255" i="7"/>
  <c r="J255" i="7"/>
  <c r="I255" i="7"/>
  <c r="H255" i="7"/>
  <c r="Y255" i="7" s="1"/>
  <c r="G255" i="7"/>
  <c r="A255" i="7"/>
  <c r="V254" i="7"/>
  <c r="J254" i="7"/>
  <c r="Q254" i="7" s="1"/>
  <c r="I254" i="7"/>
  <c r="L254" i="7" s="1"/>
  <c r="H254" i="7"/>
  <c r="X254" i="7" s="1"/>
  <c r="G254" i="7"/>
  <c r="A254" i="7"/>
  <c r="J253" i="7"/>
  <c r="I253" i="7"/>
  <c r="K253" i="7" s="1"/>
  <c r="H253" i="7"/>
  <c r="W253" i="7" s="1"/>
  <c r="G253" i="7"/>
  <c r="A253" i="7"/>
  <c r="O252" i="7"/>
  <c r="K252" i="7"/>
  <c r="I252" i="7"/>
  <c r="J252" i="7" s="1"/>
  <c r="W252" i="7" s="1"/>
  <c r="H252" i="7"/>
  <c r="G252" i="7"/>
  <c r="A252" i="7"/>
  <c r="L251" i="7"/>
  <c r="K251" i="7"/>
  <c r="J251" i="7"/>
  <c r="I251" i="7"/>
  <c r="H251" i="7"/>
  <c r="Y251" i="7" s="1"/>
  <c r="G251" i="7"/>
  <c r="A251" i="7"/>
  <c r="W250" i="7"/>
  <c r="O250" i="7"/>
  <c r="K250" i="7"/>
  <c r="R250" i="7" s="1"/>
  <c r="I250" i="7"/>
  <c r="L250" i="7" s="1"/>
  <c r="H250" i="7"/>
  <c r="G250" i="7"/>
  <c r="A250" i="7"/>
  <c r="Z249" i="7"/>
  <c r="V249" i="7"/>
  <c r="L249" i="7"/>
  <c r="J249" i="7"/>
  <c r="I249" i="7"/>
  <c r="K249" i="7" s="1"/>
  <c r="R249" i="7" s="1"/>
  <c r="H249" i="7"/>
  <c r="W249" i="7" s="1"/>
  <c r="G249" i="7"/>
  <c r="A249" i="7"/>
  <c r="I248" i="7"/>
  <c r="J248" i="7" s="1"/>
  <c r="Q248" i="7" s="1"/>
  <c r="H248" i="7"/>
  <c r="G248" i="7"/>
  <c r="A248" i="7"/>
  <c r="L247" i="7"/>
  <c r="K247" i="7"/>
  <c r="J247" i="7"/>
  <c r="I247" i="7"/>
  <c r="H247" i="7"/>
  <c r="Y247" i="7" s="1"/>
  <c r="G247" i="7"/>
  <c r="A247" i="7"/>
  <c r="O246" i="7"/>
  <c r="K246" i="7"/>
  <c r="R246" i="7" s="1"/>
  <c r="I246" i="7"/>
  <c r="L246" i="7" s="1"/>
  <c r="H246" i="7"/>
  <c r="G246" i="7"/>
  <c r="A246" i="7"/>
  <c r="Z245" i="7"/>
  <c r="V245" i="7"/>
  <c r="L245" i="7"/>
  <c r="J245" i="7"/>
  <c r="I245" i="7"/>
  <c r="K245" i="7" s="1"/>
  <c r="R245" i="7" s="1"/>
  <c r="H245" i="7"/>
  <c r="W245" i="7" s="1"/>
  <c r="G245" i="7"/>
  <c r="A245" i="7"/>
  <c r="I244" i="7"/>
  <c r="J244" i="7" s="1"/>
  <c r="Q244" i="7" s="1"/>
  <c r="H244" i="7"/>
  <c r="G244" i="7"/>
  <c r="A244" i="7"/>
  <c r="L243" i="7"/>
  <c r="K243" i="7"/>
  <c r="J243" i="7"/>
  <c r="I243" i="7"/>
  <c r="H243" i="7"/>
  <c r="Y243" i="7" s="1"/>
  <c r="G243" i="7"/>
  <c r="A243" i="7"/>
  <c r="O242" i="7"/>
  <c r="K242" i="7"/>
  <c r="I242" i="7"/>
  <c r="L242" i="7" s="1"/>
  <c r="H242" i="7"/>
  <c r="G242" i="7"/>
  <c r="A242" i="7"/>
  <c r="Z241" i="7"/>
  <c r="V241" i="7"/>
  <c r="L241" i="7"/>
  <c r="J241" i="7"/>
  <c r="I241" i="7"/>
  <c r="K241" i="7" s="1"/>
  <c r="R241" i="7" s="1"/>
  <c r="H241" i="7"/>
  <c r="W241" i="7" s="1"/>
  <c r="G241" i="7"/>
  <c r="A241" i="7"/>
  <c r="I240" i="7"/>
  <c r="J240" i="7" s="1"/>
  <c r="H240" i="7"/>
  <c r="G240" i="7"/>
  <c r="A240" i="7"/>
  <c r="L239" i="7"/>
  <c r="K239" i="7"/>
  <c r="J239" i="7"/>
  <c r="I239" i="7"/>
  <c r="H239" i="7"/>
  <c r="Y239" i="7" s="1"/>
  <c r="G239" i="7"/>
  <c r="A239" i="7"/>
  <c r="O238" i="7"/>
  <c r="K238" i="7"/>
  <c r="R238" i="7" s="1"/>
  <c r="I238" i="7"/>
  <c r="L238" i="7" s="1"/>
  <c r="H238" i="7"/>
  <c r="G238" i="7"/>
  <c r="A238" i="7"/>
  <c r="Z237" i="7"/>
  <c r="V237" i="7"/>
  <c r="L237" i="7"/>
  <c r="J237" i="7"/>
  <c r="I237" i="7"/>
  <c r="K237" i="7" s="1"/>
  <c r="R237" i="7" s="1"/>
  <c r="H237" i="7"/>
  <c r="W237" i="7" s="1"/>
  <c r="G237" i="7"/>
  <c r="A237" i="7"/>
  <c r="I236" i="7"/>
  <c r="J236" i="7" s="1"/>
  <c r="Q236" i="7" s="1"/>
  <c r="H236" i="7"/>
  <c r="G236" i="7"/>
  <c r="A236" i="7"/>
  <c r="L235" i="7"/>
  <c r="K235" i="7"/>
  <c r="J235" i="7"/>
  <c r="I235" i="7"/>
  <c r="H235" i="7"/>
  <c r="Y235" i="7" s="1"/>
  <c r="G235" i="7"/>
  <c r="A235" i="7"/>
  <c r="W234" i="7"/>
  <c r="O234" i="7"/>
  <c r="K234" i="7"/>
  <c r="R234" i="7" s="1"/>
  <c r="I234" i="7"/>
  <c r="L234" i="7" s="1"/>
  <c r="H234" i="7"/>
  <c r="G234" i="7"/>
  <c r="A234" i="7"/>
  <c r="L233" i="7"/>
  <c r="J233" i="7"/>
  <c r="I233" i="7"/>
  <c r="K233" i="7" s="1"/>
  <c r="H233" i="7"/>
  <c r="W233" i="7" s="1"/>
  <c r="G233" i="7"/>
  <c r="A233" i="7"/>
  <c r="W232" i="7"/>
  <c r="O232" i="7"/>
  <c r="K232" i="7"/>
  <c r="Y232" i="7" s="1"/>
  <c r="I232" i="7"/>
  <c r="J232" i="7" s="1"/>
  <c r="Q232" i="7" s="1"/>
  <c r="H232" i="7"/>
  <c r="G232" i="7"/>
  <c r="A232" i="7"/>
  <c r="Z231" i="7"/>
  <c r="V231" i="7"/>
  <c r="R231" i="7"/>
  <c r="L231" i="7"/>
  <c r="K231" i="7"/>
  <c r="J231" i="7"/>
  <c r="I231" i="7"/>
  <c r="H231" i="7"/>
  <c r="Y231" i="7" s="1"/>
  <c r="G231" i="7"/>
  <c r="A231" i="7"/>
  <c r="I230" i="7"/>
  <c r="L230" i="7" s="1"/>
  <c r="H230" i="7"/>
  <c r="G230" i="7"/>
  <c r="A230" i="7"/>
  <c r="L229" i="7"/>
  <c r="J229" i="7"/>
  <c r="I229" i="7"/>
  <c r="K229" i="7" s="1"/>
  <c r="H229" i="7"/>
  <c r="W229" i="7" s="1"/>
  <c r="G229" i="7"/>
  <c r="A229" i="7"/>
  <c r="W228" i="7"/>
  <c r="O228" i="7"/>
  <c r="K228" i="7"/>
  <c r="Y228" i="7" s="1"/>
  <c r="I228" i="7"/>
  <c r="J228" i="7" s="1"/>
  <c r="Q228" i="7" s="1"/>
  <c r="H228" i="7"/>
  <c r="G228" i="7"/>
  <c r="A228" i="7"/>
  <c r="Z227" i="7"/>
  <c r="V227" i="7"/>
  <c r="R227" i="7"/>
  <c r="L227" i="7"/>
  <c r="K227" i="7"/>
  <c r="J227" i="7"/>
  <c r="I227" i="7"/>
  <c r="H227" i="7"/>
  <c r="Y227" i="7" s="1"/>
  <c r="G227" i="7"/>
  <c r="A227" i="7"/>
  <c r="I226" i="7"/>
  <c r="L226" i="7" s="1"/>
  <c r="H226" i="7"/>
  <c r="G226" i="7"/>
  <c r="A226" i="7"/>
  <c r="L225" i="7"/>
  <c r="J225" i="7"/>
  <c r="I225" i="7"/>
  <c r="K225" i="7" s="1"/>
  <c r="H225" i="7"/>
  <c r="W225" i="7" s="1"/>
  <c r="G225" i="7"/>
  <c r="A225" i="7"/>
  <c r="O224" i="7"/>
  <c r="K224" i="7"/>
  <c r="Y224" i="7" s="1"/>
  <c r="I224" i="7"/>
  <c r="J224" i="7" s="1"/>
  <c r="H224" i="7"/>
  <c r="G224" i="7"/>
  <c r="A224" i="7"/>
  <c r="Z223" i="7"/>
  <c r="V223" i="7"/>
  <c r="R223" i="7"/>
  <c r="L223" i="7"/>
  <c r="K223" i="7"/>
  <c r="J223" i="7"/>
  <c r="I223" i="7"/>
  <c r="H223" i="7"/>
  <c r="Y223" i="7" s="1"/>
  <c r="G223" i="7"/>
  <c r="A223" i="7"/>
  <c r="I222" i="7"/>
  <c r="L222" i="7" s="1"/>
  <c r="H222" i="7"/>
  <c r="G222" i="7"/>
  <c r="A222" i="7"/>
  <c r="L221" i="7"/>
  <c r="J221" i="7"/>
  <c r="I221" i="7"/>
  <c r="K221" i="7" s="1"/>
  <c r="H221" i="7"/>
  <c r="W221" i="7" s="1"/>
  <c r="G221" i="7"/>
  <c r="A221" i="7"/>
  <c r="W220" i="7"/>
  <c r="O220" i="7"/>
  <c r="K220" i="7"/>
  <c r="Y220" i="7" s="1"/>
  <c r="I220" i="7"/>
  <c r="J220" i="7" s="1"/>
  <c r="Q220" i="7" s="1"/>
  <c r="H220" i="7"/>
  <c r="G220" i="7"/>
  <c r="A220" i="7"/>
  <c r="Z219" i="7"/>
  <c r="V219" i="7"/>
  <c r="R219" i="7"/>
  <c r="L219" i="7"/>
  <c r="K219" i="7"/>
  <c r="J219" i="7"/>
  <c r="I219" i="7"/>
  <c r="H219" i="7"/>
  <c r="Y219" i="7" s="1"/>
  <c r="G219" i="7"/>
  <c r="A219" i="7"/>
  <c r="I218" i="7"/>
  <c r="L218" i="7" s="1"/>
  <c r="H218" i="7"/>
  <c r="G218" i="7"/>
  <c r="A218" i="7"/>
  <c r="L217" i="7"/>
  <c r="J217" i="7"/>
  <c r="I217" i="7"/>
  <c r="K217" i="7" s="1"/>
  <c r="H217" i="7"/>
  <c r="W217" i="7" s="1"/>
  <c r="G217" i="7"/>
  <c r="A217" i="7"/>
  <c r="O216" i="7"/>
  <c r="K216" i="7"/>
  <c r="Y216" i="7" s="1"/>
  <c r="I216" i="7"/>
  <c r="J216" i="7" s="1"/>
  <c r="H216" i="7"/>
  <c r="G216" i="7"/>
  <c r="A216" i="7"/>
  <c r="Z215" i="7"/>
  <c r="V215" i="7"/>
  <c r="R215" i="7"/>
  <c r="L215" i="7"/>
  <c r="K215" i="7"/>
  <c r="J215" i="7"/>
  <c r="I215" i="7"/>
  <c r="H215" i="7"/>
  <c r="Y215" i="7" s="1"/>
  <c r="G215" i="7"/>
  <c r="A215" i="7"/>
  <c r="I214" i="7"/>
  <c r="L214" i="7" s="1"/>
  <c r="H214" i="7"/>
  <c r="G214" i="7"/>
  <c r="A214" i="7"/>
  <c r="L213" i="7"/>
  <c r="J213" i="7"/>
  <c r="I213" i="7"/>
  <c r="K213" i="7" s="1"/>
  <c r="H213" i="7"/>
  <c r="W213" i="7" s="1"/>
  <c r="G213" i="7"/>
  <c r="A213" i="7"/>
  <c r="O212" i="7"/>
  <c r="K212" i="7"/>
  <c r="Y212" i="7" s="1"/>
  <c r="I212" i="7"/>
  <c r="J212" i="7" s="1"/>
  <c r="H212" i="7"/>
  <c r="G212" i="7"/>
  <c r="A212" i="7"/>
  <c r="Z211" i="7"/>
  <c r="V211" i="7"/>
  <c r="R211" i="7"/>
  <c r="L211" i="7"/>
  <c r="K211" i="7"/>
  <c r="J211" i="7"/>
  <c r="I211" i="7"/>
  <c r="H211" i="7"/>
  <c r="Y211" i="7" s="1"/>
  <c r="G211" i="7"/>
  <c r="A211" i="7"/>
  <c r="I210" i="7"/>
  <c r="L210" i="7" s="1"/>
  <c r="H210" i="7"/>
  <c r="G210" i="7"/>
  <c r="A210" i="7"/>
  <c r="L209" i="7"/>
  <c r="J209" i="7"/>
  <c r="I209" i="7"/>
  <c r="K209" i="7" s="1"/>
  <c r="H209" i="7"/>
  <c r="W209" i="7" s="1"/>
  <c r="G209" i="7"/>
  <c r="A209" i="7"/>
  <c r="W208" i="7"/>
  <c r="O208" i="7"/>
  <c r="K208" i="7"/>
  <c r="Y208" i="7" s="1"/>
  <c r="I208" i="7"/>
  <c r="J208" i="7" s="1"/>
  <c r="Q208" i="7" s="1"/>
  <c r="H208" i="7"/>
  <c r="G208" i="7"/>
  <c r="A208" i="7"/>
  <c r="Z207" i="7"/>
  <c r="V207" i="7"/>
  <c r="R207" i="7"/>
  <c r="L207" i="7"/>
  <c r="K207" i="7"/>
  <c r="J207" i="7"/>
  <c r="I207" i="7"/>
  <c r="H207" i="7"/>
  <c r="Y207" i="7" s="1"/>
  <c r="G207" i="7"/>
  <c r="A207" i="7"/>
  <c r="I206" i="7"/>
  <c r="L206" i="7" s="1"/>
  <c r="H206" i="7"/>
  <c r="G206" i="7"/>
  <c r="A206" i="7"/>
  <c r="L205" i="7"/>
  <c r="J205" i="7"/>
  <c r="I205" i="7"/>
  <c r="K205" i="7" s="1"/>
  <c r="H205" i="7"/>
  <c r="W205" i="7" s="1"/>
  <c r="G205" i="7"/>
  <c r="A205" i="7"/>
  <c r="O204" i="7"/>
  <c r="K204" i="7"/>
  <c r="Y204" i="7" s="1"/>
  <c r="I204" i="7"/>
  <c r="J204" i="7" s="1"/>
  <c r="H204" i="7"/>
  <c r="G204" i="7"/>
  <c r="A204" i="7"/>
  <c r="Z203" i="7"/>
  <c r="V203" i="7"/>
  <c r="R203" i="7"/>
  <c r="L203" i="7"/>
  <c r="K203" i="7"/>
  <c r="J203" i="7"/>
  <c r="I203" i="7"/>
  <c r="H203" i="7"/>
  <c r="Y203" i="7" s="1"/>
  <c r="G203" i="7"/>
  <c r="A203" i="7"/>
  <c r="I202" i="7"/>
  <c r="L202" i="7" s="1"/>
  <c r="H202" i="7"/>
  <c r="G202" i="7"/>
  <c r="A202" i="7"/>
  <c r="L201" i="7"/>
  <c r="J201" i="7"/>
  <c r="I201" i="7"/>
  <c r="K201" i="7" s="1"/>
  <c r="H201" i="7"/>
  <c r="W201" i="7" s="1"/>
  <c r="G201" i="7"/>
  <c r="A201" i="7"/>
  <c r="O200" i="7"/>
  <c r="K200" i="7"/>
  <c r="Y200" i="7" s="1"/>
  <c r="I200" i="7"/>
  <c r="J200" i="7" s="1"/>
  <c r="H200" i="7"/>
  <c r="G200" i="7"/>
  <c r="A200" i="7"/>
  <c r="Z199" i="7"/>
  <c r="V199" i="7"/>
  <c r="R199" i="7"/>
  <c r="L199" i="7"/>
  <c r="K199" i="7"/>
  <c r="J199" i="7"/>
  <c r="I199" i="7"/>
  <c r="H199" i="7"/>
  <c r="Y199" i="7" s="1"/>
  <c r="G199" i="7"/>
  <c r="A199" i="7"/>
  <c r="I198" i="7"/>
  <c r="L198" i="7" s="1"/>
  <c r="H198" i="7"/>
  <c r="G198" i="7"/>
  <c r="A198" i="7"/>
  <c r="L197" i="7"/>
  <c r="J197" i="7"/>
  <c r="I197" i="7"/>
  <c r="K197" i="7" s="1"/>
  <c r="H197" i="7"/>
  <c r="W197" i="7" s="1"/>
  <c r="G197" i="7"/>
  <c r="A197" i="7"/>
  <c r="O196" i="7"/>
  <c r="K196" i="7"/>
  <c r="Y196" i="7" s="1"/>
  <c r="I196" i="7"/>
  <c r="J196" i="7" s="1"/>
  <c r="H196" i="7"/>
  <c r="G196" i="7"/>
  <c r="A196" i="7"/>
  <c r="Z195" i="7"/>
  <c r="V195" i="7"/>
  <c r="R195" i="7"/>
  <c r="L195" i="7"/>
  <c r="K195" i="7"/>
  <c r="J195" i="7"/>
  <c r="I195" i="7"/>
  <c r="H195" i="7"/>
  <c r="Y195" i="7" s="1"/>
  <c r="G195" i="7"/>
  <c r="A195" i="7"/>
  <c r="I194" i="7"/>
  <c r="L194" i="7" s="1"/>
  <c r="H194" i="7"/>
  <c r="G194" i="7"/>
  <c r="A194" i="7"/>
  <c r="L193" i="7"/>
  <c r="J193" i="7"/>
  <c r="I193" i="7"/>
  <c r="K193" i="7" s="1"/>
  <c r="H193" i="7"/>
  <c r="W193" i="7" s="1"/>
  <c r="G193" i="7"/>
  <c r="A193" i="7"/>
  <c r="O192" i="7"/>
  <c r="K192" i="7"/>
  <c r="Y192" i="7" s="1"/>
  <c r="I192" i="7"/>
  <c r="J192" i="7" s="1"/>
  <c r="H192" i="7"/>
  <c r="G192" i="7"/>
  <c r="A192" i="7"/>
  <c r="Z191" i="7"/>
  <c r="V191" i="7"/>
  <c r="R191" i="7"/>
  <c r="L191" i="7"/>
  <c r="K191" i="7"/>
  <c r="J191" i="7"/>
  <c r="I191" i="7"/>
  <c r="H191" i="7"/>
  <c r="Y191" i="7" s="1"/>
  <c r="G191" i="7"/>
  <c r="A191" i="7"/>
  <c r="I190" i="7"/>
  <c r="L190" i="7" s="1"/>
  <c r="H190" i="7"/>
  <c r="G190" i="7"/>
  <c r="A190" i="7"/>
  <c r="L189" i="7"/>
  <c r="J189" i="7"/>
  <c r="I189" i="7"/>
  <c r="K189" i="7" s="1"/>
  <c r="H189" i="7"/>
  <c r="W189" i="7" s="1"/>
  <c r="G189" i="7"/>
  <c r="A189" i="7"/>
  <c r="O188" i="7"/>
  <c r="K188" i="7"/>
  <c r="Y188" i="7" s="1"/>
  <c r="I188" i="7"/>
  <c r="J188" i="7" s="1"/>
  <c r="H188" i="7"/>
  <c r="G188" i="7"/>
  <c r="A188" i="7"/>
  <c r="Z187" i="7"/>
  <c r="V187" i="7"/>
  <c r="R187" i="7"/>
  <c r="L187" i="7"/>
  <c r="K187" i="7"/>
  <c r="J187" i="7"/>
  <c r="I187" i="7"/>
  <c r="H187" i="7"/>
  <c r="Y187" i="7" s="1"/>
  <c r="G187" i="7"/>
  <c r="A187" i="7"/>
  <c r="I186" i="7"/>
  <c r="L186" i="7" s="1"/>
  <c r="H186" i="7"/>
  <c r="G186" i="7"/>
  <c r="A186" i="7"/>
  <c r="L185" i="7"/>
  <c r="J185" i="7"/>
  <c r="I185" i="7"/>
  <c r="K185" i="7" s="1"/>
  <c r="H185" i="7"/>
  <c r="W185" i="7" s="1"/>
  <c r="G185" i="7"/>
  <c r="A185" i="7"/>
  <c r="O184" i="7"/>
  <c r="K184" i="7"/>
  <c r="I184" i="7"/>
  <c r="J184" i="7" s="1"/>
  <c r="H184" i="7"/>
  <c r="G184" i="7"/>
  <c r="A184" i="7"/>
  <c r="Z183" i="7"/>
  <c r="V183" i="7"/>
  <c r="R183" i="7"/>
  <c r="L183" i="7"/>
  <c r="K183" i="7"/>
  <c r="J183" i="7"/>
  <c r="I183" i="7"/>
  <c r="H183" i="7"/>
  <c r="Y183" i="7" s="1"/>
  <c r="G183" i="7"/>
  <c r="A183" i="7"/>
  <c r="I182" i="7"/>
  <c r="L182" i="7" s="1"/>
  <c r="H182" i="7"/>
  <c r="G182" i="7"/>
  <c r="A182" i="7"/>
  <c r="L181" i="7"/>
  <c r="J181" i="7"/>
  <c r="I181" i="7"/>
  <c r="K181" i="7" s="1"/>
  <c r="H181" i="7"/>
  <c r="W181" i="7" s="1"/>
  <c r="G181" i="7"/>
  <c r="A181" i="7"/>
  <c r="W180" i="7"/>
  <c r="O180" i="7"/>
  <c r="K180" i="7"/>
  <c r="Y180" i="7" s="1"/>
  <c r="I180" i="7"/>
  <c r="J180" i="7" s="1"/>
  <c r="Q180" i="7" s="1"/>
  <c r="H180" i="7"/>
  <c r="G180" i="7"/>
  <c r="A180" i="7"/>
  <c r="L179" i="7"/>
  <c r="K179" i="7"/>
  <c r="J179" i="7"/>
  <c r="I179" i="7"/>
  <c r="H179" i="7"/>
  <c r="Y179" i="7" s="1"/>
  <c r="G179" i="7"/>
  <c r="A179" i="7"/>
  <c r="O178" i="7"/>
  <c r="K178" i="7"/>
  <c r="R178" i="7" s="1"/>
  <c r="I178" i="7"/>
  <c r="L178" i="7" s="1"/>
  <c r="H178" i="7"/>
  <c r="G178" i="7"/>
  <c r="A178" i="7"/>
  <c r="L177" i="7"/>
  <c r="J177" i="7"/>
  <c r="I177" i="7"/>
  <c r="K177" i="7" s="1"/>
  <c r="H177" i="7"/>
  <c r="W177" i="7" s="1"/>
  <c r="G177" i="7"/>
  <c r="A177" i="7"/>
  <c r="O176" i="7"/>
  <c r="K176" i="7"/>
  <c r="Y176" i="7" s="1"/>
  <c r="I176" i="7"/>
  <c r="J176" i="7" s="1"/>
  <c r="H176" i="7"/>
  <c r="G176" i="7"/>
  <c r="A176" i="7"/>
  <c r="Z175" i="7"/>
  <c r="V175" i="7"/>
  <c r="R175" i="7"/>
  <c r="L175" i="7"/>
  <c r="K175" i="7"/>
  <c r="J175" i="7"/>
  <c r="I175" i="7"/>
  <c r="H175" i="7"/>
  <c r="Y175" i="7" s="1"/>
  <c r="G175" i="7"/>
  <c r="A175" i="7"/>
  <c r="I174" i="7"/>
  <c r="L174" i="7" s="1"/>
  <c r="H174" i="7"/>
  <c r="G174" i="7"/>
  <c r="A174" i="7"/>
  <c r="L173" i="7"/>
  <c r="J173" i="7"/>
  <c r="I173" i="7"/>
  <c r="K173" i="7" s="1"/>
  <c r="H173" i="7"/>
  <c r="W173" i="7" s="1"/>
  <c r="G173" i="7"/>
  <c r="A173" i="7"/>
  <c r="O172" i="7"/>
  <c r="K172" i="7"/>
  <c r="Y172" i="7" s="1"/>
  <c r="I172" i="7"/>
  <c r="J172" i="7" s="1"/>
  <c r="H172" i="7"/>
  <c r="G172" i="7"/>
  <c r="A172" i="7"/>
  <c r="Z171" i="7"/>
  <c r="V171" i="7"/>
  <c r="R171" i="7"/>
  <c r="L171" i="7"/>
  <c r="K171" i="7"/>
  <c r="J171" i="7"/>
  <c r="I171" i="7"/>
  <c r="H171" i="7"/>
  <c r="Y171" i="7" s="1"/>
  <c r="G171" i="7"/>
  <c r="A171" i="7"/>
  <c r="I170" i="7"/>
  <c r="L170" i="7" s="1"/>
  <c r="H170" i="7"/>
  <c r="G170" i="7"/>
  <c r="A170" i="7"/>
  <c r="L169" i="7"/>
  <c r="J169" i="7"/>
  <c r="I169" i="7"/>
  <c r="K169" i="7" s="1"/>
  <c r="H169" i="7"/>
  <c r="W169" i="7" s="1"/>
  <c r="G169" i="7"/>
  <c r="A169" i="7"/>
  <c r="O168" i="7"/>
  <c r="K168" i="7"/>
  <c r="I168" i="7"/>
  <c r="J168" i="7" s="1"/>
  <c r="H168" i="7"/>
  <c r="G168" i="7"/>
  <c r="A168" i="7"/>
  <c r="Z167" i="7"/>
  <c r="V167" i="7"/>
  <c r="R167" i="7"/>
  <c r="L167" i="7"/>
  <c r="K167" i="7"/>
  <c r="J167" i="7"/>
  <c r="I167" i="7"/>
  <c r="H167" i="7"/>
  <c r="Y167" i="7" s="1"/>
  <c r="G167" i="7"/>
  <c r="A167" i="7"/>
  <c r="I166" i="7"/>
  <c r="L166" i="7" s="1"/>
  <c r="H166" i="7"/>
  <c r="G166" i="7"/>
  <c r="A166" i="7"/>
  <c r="L165" i="7"/>
  <c r="J165" i="7"/>
  <c r="I165" i="7"/>
  <c r="K165" i="7" s="1"/>
  <c r="H165" i="7"/>
  <c r="W165" i="7" s="1"/>
  <c r="G165" i="7"/>
  <c r="A165" i="7"/>
  <c r="W164" i="7"/>
  <c r="O164" i="7"/>
  <c r="K164" i="7"/>
  <c r="R164" i="7" s="1"/>
  <c r="I164" i="7"/>
  <c r="V164" i="7" s="1"/>
  <c r="H164" i="7"/>
  <c r="G164" i="7"/>
  <c r="A164" i="7"/>
  <c r="Z163" i="7"/>
  <c r="V163" i="7"/>
  <c r="L163" i="7"/>
  <c r="J163" i="7"/>
  <c r="I163" i="7"/>
  <c r="K163" i="7" s="1"/>
  <c r="R163" i="7" s="1"/>
  <c r="H163" i="7"/>
  <c r="G163" i="7"/>
  <c r="A163" i="7"/>
  <c r="I162" i="7"/>
  <c r="L162" i="7" s="1"/>
  <c r="H162" i="7"/>
  <c r="G162" i="7"/>
  <c r="A162" i="7"/>
  <c r="L161" i="7"/>
  <c r="J161" i="7"/>
  <c r="I161" i="7"/>
  <c r="K161" i="7" s="1"/>
  <c r="H161" i="7"/>
  <c r="W161" i="7" s="1"/>
  <c r="G161" i="7"/>
  <c r="A161" i="7"/>
  <c r="O160" i="7"/>
  <c r="K160" i="7"/>
  <c r="Y160" i="7" s="1"/>
  <c r="I160" i="7"/>
  <c r="J160" i="7" s="1"/>
  <c r="H160" i="7"/>
  <c r="G160" i="7"/>
  <c r="A160" i="7"/>
  <c r="Z159" i="7"/>
  <c r="V159" i="7"/>
  <c r="R159" i="7"/>
  <c r="L159" i="7"/>
  <c r="K159" i="7"/>
  <c r="J159" i="7"/>
  <c r="I159" i="7"/>
  <c r="H159" i="7"/>
  <c r="Y159" i="7" s="1"/>
  <c r="G159" i="7"/>
  <c r="A159" i="7"/>
  <c r="I158" i="7"/>
  <c r="L158" i="7" s="1"/>
  <c r="H158" i="7"/>
  <c r="G158" i="7"/>
  <c r="A158" i="7"/>
  <c r="L157" i="7"/>
  <c r="J157" i="7"/>
  <c r="I157" i="7"/>
  <c r="K157" i="7" s="1"/>
  <c r="H157" i="7"/>
  <c r="W157" i="7" s="1"/>
  <c r="G157" i="7"/>
  <c r="A157" i="7"/>
  <c r="W156" i="7"/>
  <c r="O156" i="7"/>
  <c r="K156" i="7"/>
  <c r="Y156" i="7" s="1"/>
  <c r="I156" i="7"/>
  <c r="J156" i="7" s="1"/>
  <c r="Q156" i="7" s="1"/>
  <c r="H156" i="7"/>
  <c r="G156" i="7"/>
  <c r="A156" i="7"/>
  <c r="Z155" i="7"/>
  <c r="V155" i="7"/>
  <c r="R155" i="7"/>
  <c r="L155" i="7"/>
  <c r="K155" i="7"/>
  <c r="J155" i="7"/>
  <c r="I155" i="7"/>
  <c r="H155" i="7"/>
  <c r="Y155" i="7" s="1"/>
  <c r="G155" i="7"/>
  <c r="A155" i="7"/>
  <c r="I154" i="7"/>
  <c r="L154" i="7" s="1"/>
  <c r="H154" i="7"/>
  <c r="G154" i="7"/>
  <c r="A154" i="7"/>
  <c r="L153" i="7"/>
  <c r="J153" i="7"/>
  <c r="I153" i="7"/>
  <c r="K153" i="7" s="1"/>
  <c r="H153" i="7"/>
  <c r="W153" i="7" s="1"/>
  <c r="G153" i="7"/>
  <c r="A153" i="7"/>
  <c r="W152" i="7"/>
  <c r="O152" i="7"/>
  <c r="K152" i="7"/>
  <c r="I152" i="7"/>
  <c r="J152" i="7" s="1"/>
  <c r="H152" i="7"/>
  <c r="G152" i="7"/>
  <c r="A152" i="7"/>
  <c r="Z151" i="7"/>
  <c r="V151" i="7"/>
  <c r="R151" i="7"/>
  <c r="L151" i="7"/>
  <c r="K151" i="7"/>
  <c r="J151" i="7"/>
  <c r="I151" i="7"/>
  <c r="H151" i="7"/>
  <c r="Y151" i="7" s="1"/>
  <c r="G151" i="7"/>
  <c r="A151" i="7"/>
  <c r="I150" i="7"/>
  <c r="L150" i="7" s="1"/>
  <c r="H150" i="7"/>
  <c r="G150" i="7"/>
  <c r="A150" i="7"/>
  <c r="L149" i="7"/>
  <c r="J149" i="7"/>
  <c r="I149" i="7"/>
  <c r="K149" i="7" s="1"/>
  <c r="H149" i="7"/>
  <c r="W149" i="7" s="1"/>
  <c r="G149" i="7"/>
  <c r="A149" i="7"/>
  <c r="O148" i="7"/>
  <c r="K148" i="7"/>
  <c r="I148" i="7"/>
  <c r="J148" i="7" s="1"/>
  <c r="H148" i="7"/>
  <c r="G148" i="7"/>
  <c r="A148" i="7"/>
  <c r="Z147" i="7"/>
  <c r="V147" i="7"/>
  <c r="R147" i="7"/>
  <c r="L147" i="7"/>
  <c r="K147" i="7"/>
  <c r="J147" i="7"/>
  <c r="I147" i="7"/>
  <c r="H147" i="7"/>
  <c r="Y147" i="7" s="1"/>
  <c r="G147" i="7"/>
  <c r="A147" i="7"/>
  <c r="V146" i="7"/>
  <c r="J146" i="7"/>
  <c r="I146" i="7"/>
  <c r="L146" i="7" s="1"/>
  <c r="H146" i="7"/>
  <c r="G146" i="7"/>
  <c r="A146" i="7"/>
  <c r="I145" i="7"/>
  <c r="K145" i="7" s="1"/>
  <c r="H145" i="7"/>
  <c r="W145" i="7" s="1"/>
  <c r="G145" i="7"/>
  <c r="A145" i="7"/>
  <c r="L144" i="7"/>
  <c r="K144" i="7"/>
  <c r="I144" i="7"/>
  <c r="J144" i="7" s="1"/>
  <c r="H144" i="7"/>
  <c r="Z144" i="7" s="1"/>
  <c r="G144" i="7"/>
  <c r="A144" i="7"/>
  <c r="Z143" i="7"/>
  <c r="V143" i="7"/>
  <c r="S143" i="7"/>
  <c r="R143" i="7"/>
  <c r="O143" i="7"/>
  <c r="L143" i="7"/>
  <c r="K143" i="7"/>
  <c r="J143" i="7"/>
  <c r="W143" i="7" s="1"/>
  <c r="I143" i="7"/>
  <c r="H143" i="7"/>
  <c r="Y143" i="7" s="1"/>
  <c r="G143" i="7"/>
  <c r="A143" i="7"/>
  <c r="I142" i="7"/>
  <c r="L142" i="7" s="1"/>
  <c r="H142" i="7"/>
  <c r="G142" i="7"/>
  <c r="A142" i="7"/>
  <c r="L141" i="7"/>
  <c r="I141" i="7"/>
  <c r="K141" i="7" s="1"/>
  <c r="H141" i="7"/>
  <c r="G141" i="7"/>
  <c r="A141" i="7"/>
  <c r="W140" i="7"/>
  <c r="S140" i="7"/>
  <c r="O140" i="7"/>
  <c r="L140" i="7"/>
  <c r="K140" i="7"/>
  <c r="I140" i="7"/>
  <c r="J140" i="7" s="1"/>
  <c r="H140" i="7"/>
  <c r="Z140" i="7" s="1"/>
  <c r="G140" i="7"/>
  <c r="A140" i="7"/>
  <c r="Z139" i="7"/>
  <c r="W139" i="7"/>
  <c r="V139" i="7"/>
  <c r="S139" i="7"/>
  <c r="R139" i="7"/>
  <c r="O139" i="7"/>
  <c r="L139" i="7"/>
  <c r="K139" i="7"/>
  <c r="J139" i="7"/>
  <c r="I139" i="7"/>
  <c r="H139" i="7"/>
  <c r="Y139" i="7" s="1"/>
  <c r="G139" i="7"/>
  <c r="A139" i="7"/>
  <c r="I138" i="7"/>
  <c r="L138" i="7" s="1"/>
  <c r="H138" i="7"/>
  <c r="G138" i="7"/>
  <c r="A138" i="7"/>
  <c r="L137" i="7"/>
  <c r="I137" i="7"/>
  <c r="K137" i="7" s="1"/>
  <c r="H137" i="7"/>
  <c r="W137" i="7" s="1"/>
  <c r="G137" i="7"/>
  <c r="A137" i="7"/>
  <c r="W136" i="7"/>
  <c r="S136" i="7"/>
  <c r="O136" i="7"/>
  <c r="L136" i="7"/>
  <c r="K136" i="7"/>
  <c r="I136" i="7"/>
  <c r="J136" i="7" s="1"/>
  <c r="H136" i="7"/>
  <c r="Z136" i="7" s="1"/>
  <c r="G136" i="7"/>
  <c r="A136" i="7"/>
  <c r="Z135" i="7"/>
  <c r="V135" i="7"/>
  <c r="S135" i="7"/>
  <c r="R135" i="7"/>
  <c r="O135" i="7"/>
  <c r="L135" i="7"/>
  <c r="K135" i="7"/>
  <c r="J135" i="7"/>
  <c r="W135" i="7" s="1"/>
  <c r="I135" i="7"/>
  <c r="H135" i="7"/>
  <c r="Y135" i="7" s="1"/>
  <c r="G135" i="7"/>
  <c r="A135" i="7"/>
  <c r="I134" i="7"/>
  <c r="H134" i="7"/>
  <c r="G134" i="7"/>
  <c r="A134" i="7"/>
  <c r="L133" i="7"/>
  <c r="K133" i="7"/>
  <c r="J133" i="7"/>
  <c r="I133" i="7"/>
  <c r="H133" i="7"/>
  <c r="X133" i="7" s="1"/>
  <c r="G133" i="7"/>
  <c r="A133" i="7"/>
  <c r="W132" i="7"/>
  <c r="V132" i="7"/>
  <c r="O132" i="7"/>
  <c r="K132" i="7"/>
  <c r="R132" i="7" s="1"/>
  <c r="J132" i="7"/>
  <c r="I132" i="7"/>
  <c r="L132" i="7" s="1"/>
  <c r="Z132" i="7" s="1"/>
  <c r="H132" i="7"/>
  <c r="G132" i="7"/>
  <c r="A132" i="7"/>
  <c r="V131" i="7"/>
  <c r="J131" i="7"/>
  <c r="I131" i="7"/>
  <c r="M131" i="7" s="1"/>
  <c r="N131" i="7" s="1"/>
  <c r="H131" i="7"/>
  <c r="G131" i="7"/>
  <c r="A131" i="7"/>
  <c r="Y130" i="7"/>
  <c r="L130" i="7"/>
  <c r="I130" i="7"/>
  <c r="K130" i="7" s="1"/>
  <c r="H130" i="7"/>
  <c r="V130" i="7" s="1"/>
  <c r="G130" i="7"/>
  <c r="A130" i="7"/>
  <c r="Z129" i="7"/>
  <c r="V129" i="7"/>
  <c r="S129" i="7"/>
  <c r="R129" i="7"/>
  <c r="O129" i="7"/>
  <c r="L129" i="7"/>
  <c r="K129" i="7"/>
  <c r="J129" i="7"/>
  <c r="W129" i="7" s="1"/>
  <c r="I129" i="7"/>
  <c r="H129" i="7"/>
  <c r="Y129" i="7" s="1"/>
  <c r="G129" i="7"/>
  <c r="A129" i="7"/>
  <c r="I128" i="7"/>
  <c r="V128" i="7" s="1"/>
  <c r="H128" i="7"/>
  <c r="G128" i="7"/>
  <c r="A128" i="7"/>
  <c r="L127" i="7"/>
  <c r="I127" i="7"/>
  <c r="K127" i="7" s="1"/>
  <c r="H127" i="7"/>
  <c r="G127" i="7"/>
  <c r="A127" i="7"/>
  <c r="W126" i="7"/>
  <c r="S126" i="7"/>
  <c r="O126" i="7"/>
  <c r="L126" i="7"/>
  <c r="K126" i="7"/>
  <c r="J126" i="7"/>
  <c r="I126" i="7"/>
  <c r="H126" i="7"/>
  <c r="X126" i="7" s="1"/>
  <c r="G126" i="7"/>
  <c r="A126" i="7"/>
  <c r="V125" i="7"/>
  <c r="K125" i="7"/>
  <c r="J125" i="7"/>
  <c r="I125" i="7"/>
  <c r="L125" i="7" s="1"/>
  <c r="H125" i="7"/>
  <c r="W125" i="7" s="1"/>
  <c r="G125" i="7"/>
  <c r="A125" i="7"/>
  <c r="I124" i="7"/>
  <c r="V124" i="7" s="1"/>
  <c r="H124" i="7"/>
  <c r="G124" i="7"/>
  <c r="A124" i="7"/>
  <c r="L123" i="7"/>
  <c r="J123" i="7"/>
  <c r="I123" i="7"/>
  <c r="K123" i="7" s="1"/>
  <c r="H123" i="7"/>
  <c r="Y123" i="7" s="1"/>
  <c r="G123" i="7"/>
  <c r="A123" i="7"/>
  <c r="O122" i="7"/>
  <c r="K122" i="7"/>
  <c r="Y122" i="7" s="1"/>
  <c r="I122" i="7"/>
  <c r="L122" i="7" s="1"/>
  <c r="S122" i="7" s="1"/>
  <c r="H122" i="7"/>
  <c r="G122" i="7"/>
  <c r="A122" i="7"/>
  <c r="Z121" i="7"/>
  <c r="V121" i="7"/>
  <c r="R121" i="7"/>
  <c r="L121" i="7"/>
  <c r="K121" i="7"/>
  <c r="J121" i="7"/>
  <c r="I121" i="7"/>
  <c r="H121" i="7"/>
  <c r="W121" i="7" s="1"/>
  <c r="G121" i="7"/>
  <c r="A121" i="7"/>
  <c r="I120" i="7"/>
  <c r="V120" i="7" s="1"/>
  <c r="H120" i="7"/>
  <c r="G120" i="7"/>
  <c r="A120" i="7"/>
  <c r="L119" i="7"/>
  <c r="J119" i="7"/>
  <c r="I119" i="7"/>
  <c r="K119" i="7" s="1"/>
  <c r="H119" i="7"/>
  <c r="Y119" i="7" s="1"/>
  <c r="G119" i="7"/>
  <c r="A119" i="7"/>
  <c r="W118" i="7"/>
  <c r="O118" i="7"/>
  <c r="K118" i="7"/>
  <c r="I118" i="7"/>
  <c r="L118" i="7" s="1"/>
  <c r="S118" i="7" s="1"/>
  <c r="H118" i="7"/>
  <c r="G118" i="7"/>
  <c r="A118" i="7"/>
  <c r="Z117" i="7"/>
  <c r="V117" i="7"/>
  <c r="R117" i="7"/>
  <c r="L117" i="7"/>
  <c r="K117" i="7"/>
  <c r="J117" i="7"/>
  <c r="I117" i="7"/>
  <c r="H117" i="7"/>
  <c r="W117" i="7" s="1"/>
  <c r="G117" i="7"/>
  <c r="A117" i="7"/>
  <c r="I116" i="7"/>
  <c r="V116" i="7" s="1"/>
  <c r="H116" i="7"/>
  <c r="G116" i="7"/>
  <c r="A116" i="7"/>
  <c r="L115" i="7"/>
  <c r="J115" i="7"/>
  <c r="I115" i="7"/>
  <c r="K115" i="7" s="1"/>
  <c r="H115" i="7"/>
  <c r="G115" i="7"/>
  <c r="A115" i="7"/>
  <c r="W114" i="7"/>
  <c r="O114" i="7"/>
  <c r="K114" i="7"/>
  <c r="Y114" i="7" s="1"/>
  <c r="I114" i="7"/>
  <c r="L114" i="7" s="1"/>
  <c r="S114" i="7" s="1"/>
  <c r="H114" i="7"/>
  <c r="G114" i="7"/>
  <c r="A114" i="7"/>
  <c r="Z113" i="7"/>
  <c r="V113" i="7"/>
  <c r="R113" i="7"/>
  <c r="L113" i="7"/>
  <c r="K113" i="7"/>
  <c r="J113" i="7"/>
  <c r="I113" i="7"/>
  <c r="H113" i="7"/>
  <c r="W113" i="7" s="1"/>
  <c r="G113" i="7"/>
  <c r="A113" i="7"/>
  <c r="I112" i="7"/>
  <c r="V112" i="7" s="1"/>
  <c r="H112" i="7"/>
  <c r="G112" i="7"/>
  <c r="A112" i="7"/>
  <c r="L111" i="7"/>
  <c r="J111" i="7"/>
  <c r="I111" i="7"/>
  <c r="K111" i="7" s="1"/>
  <c r="H111" i="7"/>
  <c r="Y111" i="7" s="1"/>
  <c r="G111" i="7"/>
  <c r="A111" i="7"/>
  <c r="O110" i="7"/>
  <c r="K110" i="7"/>
  <c r="Y110" i="7" s="1"/>
  <c r="I110" i="7"/>
  <c r="L110" i="7" s="1"/>
  <c r="S110" i="7" s="1"/>
  <c r="H110" i="7"/>
  <c r="G110" i="7"/>
  <c r="A110" i="7"/>
  <c r="Z109" i="7"/>
  <c r="V109" i="7"/>
  <c r="R109" i="7"/>
  <c r="L109" i="7"/>
  <c r="K109" i="7"/>
  <c r="J109" i="7"/>
  <c r="I109" i="7"/>
  <c r="H109" i="7"/>
  <c r="W109" i="7" s="1"/>
  <c r="G109" i="7"/>
  <c r="A109" i="7"/>
  <c r="I108" i="7"/>
  <c r="V108" i="7" s="1"/>
  <c r="H108" i="7"/>
  <c r="G108" i="7"/>
  <c r="A108" i="7"/>
  <c r="L107" i="7"/>
  <c r="J107" i="7"/>
  <c r="I107" i="7"/>
  <c r="K107" i="7" s="1"/>
  <c r="H107" i="7"/>
  <c r="Y107" i="7" s="1"/>
  <c r="G107" i="7"/>
  <c r="A107" i="7"/>
  <c r="W106" i="7"/>
  <c r="O106" i="7"/>
  <c r="K106" i="7"/>
  <c r="I106" i="7"/>
  <c r="L106" i="7" s="1"/>
  <c r="S106" i="7" s="1"/>
  <c r="H106" i="7"/>
  <c r="G106" i="7"/>
  <c r="A106" i="7"/>
  <c r="Z105" i="7"/>
  <c r="V105" i="7"/>
  <c r="R105" i="7"/>
  <c r="L105" i="7"/>
  <c r="K105" i="7"/>
  <c r="J105" i="7"/>
  <c r="I105" i="7"/>
  <c r="H105" i="7"/>
  <c r="W105" i="7" s="1"/>
  <c r="G105" i="7"/>
  <c r="A105" i="7"/>
  <c r="I104" i="7"/>
  <c r="V104" i="7" s="1"/>
  <c r="H104" i="7"/>
  <c r="G104" i="7"/>
  <c r="A104" i="7"/>
  <c r="L103" i="7"/>
  <c r="J103" i="7"/>
  <c r="I103" i="7"/>
  <c r="K103" i="7" s="1"/>
  <c r="H103" i="7"/>
  <c r="G103" i="7"/>
  <c r="A103" i="7"/>
  <c r="O102" i="7"/>
  <c r="K102" i="7"/>
  <c r="I102" i="7"/>
  <c r="L102" i="7" s="1"/>
  <c r="S102" i="7" s="1"/>
  <c r="H102" i="7"/>
  <c r="G102" i="7"/>
  <c r="A102" i="7"/>
  <c r="Z101" i="7"/>
  <c r="V101" i="7"/>
  <c r="R101" i="7"/>
  <c r="L101" i="7"/>
  <c r="K101" i="7"/>
  <c r="J101" i="7"/>
  <c r="I101" i="7"/>
  <c r="H101" i="7"/>
  <c r="W101" i="7" s="1"/>
  <c r="G101" i="7"/>
  <c r="A101" i="7"/>
  <c r="I100" i="7"/>
  <c r="V100" i="7" s="1"/>
  <c r="H100" i="7"/>
  <c r="G100" i="7"/>
  <c r="A100" i="7"/>
  <c r="Z99" i="7"/>
  <c r="V99" i="7"/>
  <c r="L99" i="7"/>
  <c r="J99" i="7"/>
  <c r="I99" i="7"/>
  <c r="K99" i="7" s="1"/>
  <c r="R99" i="7" s="1"/>
  <c r="H99" i="7"/>
  <c r="G99" i="7"/>
  <c r="A99" i="7"/>
  <c r="I98" i="7"/>
  <c r="L98" i="7" s="1"/>
  <c r="S98" i="7" s="1"/>
  <c r="H98" i="7"/>
  <c r="G98" i="7"/>
  <c r="A98" i="7"/>
  <c r="L97" i="7"/>
  <c r="K97" i="7"/>
  <c r="J97" i="7"/>
  <c r="I97" i="7"/>
  <c r="H97" i="7"/>
  <c r="W97" i="7" s="1"/>
  <c r="G97" i="7"/>
  <c r="A97" i="7"/>
  <c r="W96" i="7"/>
  <c r="O96" i="7"/>
  <c r="K96" i="7"/>
  <c r="R96" i="7" s="1"/>
  <c r="I96" i="7"/>
  <c r="V96" i="7" s="1"/>
  <c r="H96" i="7"/>
  <c r="G96" i="7"/>
  <c r="A96" i="7"/>
  <c r="Z95" i="7"/>
  <c r="V95" i="7"/>
  <c r="L95" i="7"/>
  <c r="J95" i="7"/>
  <c r="I95" i="7"/>
  <c r="K95" i="7" s="1"/>
  <c r="R95" i="7" s="1"/>
  <c r="H95" i="7"/>
  <c r="G95" i="7"/>
  <c r="A95" i="7"/>
  <c r="I94" i="7"/>
  <c r="L94" i="7" s="1"/>
  <c r="S94" i="7" s="1"/>
  <c r="H94" i="7"/>
  <c r="G94" i="7"/>
  <c r="A94" i="7"/>
  <c r="L93" i="7"/>
  <c r="K93" i="7"/>
  <c r="J93" i="7"/>
  <c r="I93" i="7"/>
  <c r="H93" i="7"/>
  <c r="W93" i="7" s="1"/>
  <c r="G93" i="7"/>
  <c r="A93" i="7"/>
  <c r="O92" i="7"/>
  <c r="K92" i="7"/>
  <c r="R92" i="7" s="1"/>
  <c r="I92" i="7"/>
  <c r="V92" i="7" s="1"/>
  <c r="H92" i="7"/>
  <c r="G92" i="7"/>
  <c r="A92" i="7"/>
  <c r="Z91" i="7"/>
  <c r="V91" i="7"/>
  <c r="L91" i="7"/>
  <c r="J91" i="7"/>
  <c r="I91" i="7"/>
  <c r="K91" i="7" s="1"/>
  <c r="R91" i="7" s="1"/>
  <c r="H91" i="7"/>
  <c r="Y91" i="7" s="1"/>
  <c r="G91" i="7"/>
  <c r="A91" i="7"/>
  <c r="I90" i="7"/>
  <c r="L90" i="7" s="1"/>
  <c r="S90" i="7" s="1"/>
  <c r="H90" i="7"/>
  <c r="G90" i="7"/>
  <c r="A90" i="7"/>
  <c r="L89" i="7"/>
  <c r="K89" i="7"/>
  <c r="J89" i="7"/>
  <c r="I89" i="7"/>
  <c r="H89" i="7"/>
  <c r="W89" i="7" s="1"/>
  <c r="G89" i="7"/>
  <c r="A89" i="7"/>
  <c r="O88" i="7"/>
  <c r="K88" i="7"/>
  <c r="I88" i="7"/>
  <c r="V88" i="7" s="1"/>
  <c r="H88" i="7"/>
  <c r="G88" i="7"/>
  <c r="A88" i="7"/>
  <c r="Z87" i="7"/>
  <c r="V87" i="7"/>
  <c r="L87" i="7"/>
  <c r="J87" i="7"/>
  <c r="I87" i="7"/>
  <c r="K87" i="7" s="1"/>
  <c r="R87" i="7" s="1"/>
  <c r="H87" i="7"/>
  <c r="G87" i="7"/>
  <c r="A87" i="7"/>
  <c r="I86" i="7"/>
  <c r="L86" i="7" s="1"/>
  <c r="S86" i="7" s="1"/>
  <c r="H86" i="7"/>
  <c r="G86" i="7"/>
  <c r="A86" i="7"/>
  <c r="Z85" i="7"/>
  <c r="V85" i="7"/>
  <c r="R85" i="7"/>
  <c r="L85" i="7"/>
  <c r="K85" i="7"/>
  <c r="J85" i="7"/>
  <c r="I85" i="7"/>
  <c r="H85" i="7"/>
  <c r="W85" i="7" s="1"/>
  <c r="G85" i="7"/>
  <c r="A85" i="7"/>
  <c r="I84" i="7"/>
  <c r="V84" i="7" s="1"/>
  <c r="H84" i="7"/>
  <c r="G84" i="7"/>
  <c r="A84" i="7"/>
  <c r="L83" i="7"/>
  <c r="J83" i="7"/>
  <c r="I83" i="7"/>
  <c r="K83" i="7" s="1"/>
  <c r="H83" i="7"/>
  <c r="G83" i="7"/>
  <c r="A83" i="7"/>
  <c r="W82" i="7"/>
  <c r="O82" i="7"/>
  <c r="K82" i="7"/>
  <c r="Y82" i="7" s="1"/>
  <c r="I82" i="7"/>
  <c r="L82" i="7" s="1"/>
  <c r="S82" i="7" s="1"/>
  <c r="H82" i="7"/>
  <c r="G82" i="7"/>
  <c r="A82" i="7"/>
  <c r="Z81" i="7"/>
  <c r="V81" i="7"/>
  <c r="R81" i="7"/>
  <c r="L81" i="7"/>
  <c r="K81" i="7"/>
  <c r="J81" i="7"/>
  <c r="I81" i="7"/>
  <c r="H81" i="7"/>
  <c r="W81" i="7" s="1"/>
  <c r="G81" i="7"/>
  <c r="A81" i="7"/>
  <c r="I80" i="7"/>
  <c r="V80" i="7" s="1"/>
  <c r="H80" i="7"/>
  <c r="G80" i="7"/>
  <c r="A80" i="7"/>
  <c r="L79" i="7"/>
  <c r="J79" i="7"/>
  <c r="I79" i="7"/>
  <c r="K79" i="7" s="1"/>
  <c r="H79" i="7"/>
  <c r="Y79" i="7" s="1"/>
  <c r="G79" i="7"/>
  <c r="A79" i="7"/>
  <c r="O78" i="7"/>
  <c r="K78" i="7"/>
  <c r="Y78" i="7" s="1"/>
  <c r="I78" i="7"/>
  <c r="L78" i="7" s="1"/>
  <c r="S78" i="7" s="1"/>
  <c r="H78" i="7"/>
  <c r="G78" i="7"/>
  <c r="A78" i="7"/>
  <c r="L77" i="7"/>
  <c r="K77" i="7"/>
  <c r="J77" i="7"/>
  <c r="I77" i="7"/>
  <c r="H77" i="7"/>
  <c r="W77" i="7" s="1"/>
  <c r="G77" i="7"/>
  <c r="A77" i="7"/>
  <c r="O76" i="7"/>
  <c r="K76" i="7"/>
  <c r="R76" i="7" s="1"/>
  <c r="I76" i="7"/>
  <c r="V76" i="7" s="1"/>
  <c r="H76" i="7"/>
  <c r="G76" i="7"/>
  <c r="A76" i="7"/>
  <c r="Z75" i="7"/>
  <c r="V75" i="7"/>
  <c r="L75" i="7"/>
  <c r="J75" i="7"/>
  <c r="I75" i="7"/>
  <c r="K75" i="7" s="1"/>
  <c r="R75" i="7" s="1"/>
  <c r="H75" i="7"/>
  <c r="G75" i="7"/>
  <c r="A75" i="7"/>
  <c r="I74" i="7"/>
  <c r="L74" i="7" s="1"/>
  <c r="H74" i="7"/>
  <c r="G74" i="7"/>
  <c r="A74" i="7"/>
  <c r="L73" i="7"/>
  <c r="K73" i="7"/>
  <c r="J73" i="7"/>
  <c r="I73" i="7"/>
  <c r="H73" i="7"/>
  <c r="W73" i="7" s="1"/>
  <c r="G73" i="7"/>
  <c r="A73" i="7"/>
  <c r="W72" i="7"/>
  <c r="V72" i="7"/>
  <c r="O72" i="7"/>
  <c r="K72" i="7"/>
  <c r="R72" i="7" s="1"/>
  <c r="J72" i="7"/>
  <c r="Q72" i="7" s="1"/>
  <c r="I72" i="7"/>
  <c r="M72" i="7" s="1"/>
  <c r="N72" i="7" s="1"/>
  <c r="H72" i="7"/>
  <c r="X72" i="7" s="1"/>
  <c r="G72" i="7"/>
  <c r="A72" i="7"/>
  <c r="V71" i="7"/>
  <c r="J71" i="7"/>
  <c r="I71" i="7"/>
  <c r="L71" i="7" s="1"/>
  <c r="Z71" i="7" s="1"/>
  <c r="H71" i="7"/>
  <c r="G71" i="7"/>
  <c r="A71" i="7"/>
  <c r="I70" i="7"/>
  <c r="L70" i="7" s="1"/>
  <c r="H70" i="7"/>
  <c r="G70" i="7"/>
  <c r="A70" i="7"/>
  <c r="L69" i="7"/>
  <c r="K69" i="7"/>
  <c r="J69" i="7"/>
  <c r="I69" i="7"/>
  <c r="H69" i="7"/>
  <c r="W69" i="7" s="1"/>
  <c r="G69" i="7"/>
  <c r="A69" i="7"/>
  <c r="W68" i="7"/>
  <c r="V68" i="7"/>
  <c r="O68" i="7"/>
  <c r="K68" i="7"/>
  <c r="R68" i="7" s="1"/>
  <c r="J68" i="7"/>
  <c r="Q68" i="7" s="1"/>
  <c r="I68" i="7"/>
  <c r="M68" i="7" s="1"/>
  <c r="N68" i="7" s="1"/>
  <c r="H68" i="7"/>
  <c r="X68" i="7" s="1"/>
  <c r="G68" i="7"/>
  <c r="A68" i="7"/>
  <c r="V67" i="7"/>
  <c r="J67" i="7"/>
  <c r="I67" i="7"/>
  <c r="L67" i="7" s="1"/>
  <c r="Z67" i="7" s="1"/>
  <c r="H67" i="7"/>
  <c r="G67" i="7"/>
  <c r="A67" i="7"/>
  <c r="I66" i="7"/>
  <c r="L66" i="7" s="1"/>
  <c r="H66" i="7"/>
  <c r="G66" i="7"/>
  <c r="A66" i="7"/>
  <c r="L65" i="7"/>
  <c r="K65" i="7"/>
  <c r="J65" i="7"/>
  <c r="I65" i="7"/>
  <c r="H65" i="7"/>
  <c r="W65" i="7" s="1"/>
  <c r="G65" i="7"/>
  <c r="A65" i="7"/>
  <c r="W64" i="7"/>
  <c r="V64" i="7"/>
  <c r="O64" i="7"/>
  <c r="K64" i="7"/>
  <c r="J64" i="7"/>
  <c r="Q64" i="7" s="1"/>
  <c r="I64" i="7"/>
  <c r="M64" i="7" s="1"/>
  <c r="N64" i="7" s="1"/>
  <c r="H64" i="7"/>
  <c r="X64" i="7" s="1"/>
  <c r="G64" i="7"/>
  <c r="A64" i="7"/>
  <c r="J63" i="7"/>
  <c r="I63" i="7"/>
  <c r="L63" i="7" s="1"/>
  <c r="H63" i="7"/>
  <c r="G63" i="7"/>
  <c r="A63" i="7"/>
  <c r="O62" i="7"/>
  <c r="K62" i="7"/>
  <c r="I62" i="7"/>
  <c r="L62" i="7" s="1"/>
  <c r="S62" i="7" s="1"/>
  <c r="H62" i="7"/>
  <c r="G62" i="7"/>
  <c r="A62" i="7"/>
  <c r="Z61" i="7"/>
  <c r="V61" i="7"/>
  <c r="R61" i="7"/>
  <c r="L61" i="7"/>
  <c r="K61" i="7"/>
  <c r="J61" i="7"/>
  <c r="I61" i="7"/>
  <c r="H61" i="7"/>
  <c r="W61" i="7" s="1"/>
  <c r="G61" i="7"/>
  <c r="A61" i="7"/>
  <c r="I60" i="7"/>
  <c r="V60" i="7" s="1"/>
  <c r="H60" i="7"/>
  <c r="G60" i="7"/>
  <c r="A60" i="7"/>
  <c r="L59" i="7"/>
  <c r="J59" i="7"/>
  <c r="I59" i="7"/>
  <c r="K59" i="7" s="1"/>
  <c r="H59" i="7"/>
  <c r="Y59" i="7" s="1"/>
  <c r="G59" i="7"/>
  <c r="A59" i="7"/>
  <c r="W58" i="7"/>
  <c r="O58" i="7"/>
  <c r="K58" i="7"/>
  <c r="I58" i="7"/>
  <c r="L58" i="7" s="1"/>
  <c r="S58" i="7" s="1"/>
  <c r="H58" i="7"/>
  <c r="G58" i="7"/>
  <c r="A58" i="7"/>
  <c r="L57" i="7"/>
  <c r="K57" i="7"/>
  <c r="J57" i="7"/>
  <c r="I57" i="7"/>
  <c r="H57" i="7"/>
  <c r="W57" i="7" s="1"/>
  <c r="G57" i="7"/>
  <c r="A57" i="7"/>
  <c r="O56" i="7"/>
  <c r="K56" i="7"/>
  <c r="R56" i="7" s="1"/>
  <c r="I56" i="7"/>
  <c r="V56" i="7" s="1"/>
  <c r="H56" i="7"/>
  <c r="G56" i="7"/>
  <c r="A56" i="7"/>
  <c r="Z55" i="7"/>
  <c r="V55" i="7"/>
  <c r="L55" i="7"/>
  <c r="J55" i="7"/>
  <c r="I55" i="7"/>
  <c r="K55" i="7" s="1"/>
  <c r="R55" i="7" s="1"/>
  <c r="H55" i="7"/>
  <c r="Y55" i="7" s="1"/>
  <c r="G55" i="7"/>
  <c r="A55" i="7"/>
  <c r="I54" i="7"/>
  <c r="L54" i="7" s="1"/>
  <c r="S54" i="7" s="1"/>
  <c r="H54" i="7"/>
  <c r="G54" i="7"/>
  <c r="A54" i="7"/>
  <c r="L53" i="7"/>
  <c r="K53" i="7"/>
  <c r="J53" i="7"/>
  <c r="I53" i="7"/>
  <c r="H53" i="7"/>
  <c r="W53" i="7" s="1"/>
  <c r="G53" i="7"/>
  <c r="A53" i="7"/>
  <c r="O52" i="7"/>
  <c r="K52" i="7"/>
  <c r="I52" i="7"/>
  <c r="V52" i="7" s="1"/>
  <c r="H52" i="7"/>
  <c r="G52" i="7"/>
  <c r="A52" i="7"/>
  <c r="Z51" i="7"/>
  <c r="V51" i="7"/>
  <c r="L51" i="7"/>
  <c r="J51" i="7"/>
  <c r="I51" i="7"/>
  <c r="K51" i="7" s="1"/>
  <c r="R51" i="7" s="1"/>
  <c r="H51" i="7"/>
  <c r="G51" i="7"/>
  <c r="A51" i="7"/>
  <c r="I50" i="7"/>
  <c r="L50" i="7" s="1"/>
  <c r="S50" i="7" s="1"/>
  <c r="H50" i="7"/>
  <c r="G50" i="7"/>
  <c r="A50" i="7"/>
  <c r="Z49" i="7"/>
  <c r="V49" i="7"/>
  <c r="R49" i="7"/>
  <c r="L49" i="7"/>
  <c r="K49" i="7"/>
  <c r="J49" i="7"/>
  <c r="I49" i="7"/>
  <c r="H49" i="7"/>
  <c r="W49" i="7" s="1"/>
  <c r="G49" i="7"/>
  <c r="A49" i="7"/>
  <c r="I48" i="7"/>
  <c r="V48" i="7" s="1"/>
  <c r="H48" i="7"/>
  <c r="G48" i="7"/>
  <c r="A48" i="7"/>
  <c r="L47" i="7"/>
  <c r="J47" i="7"/>
  <c r="I47" i="7"/>
  <c r="K47" i="7" s="1"/>
  <c r="H47" i="7"/>
  <c r="G47" i="7"/>
  <c r="A47" i="7"/>
  <c r="O46" i="7"/>
  <c r="K46" i="7"/>
  <c r="I46" i="7"/>
  <c r="L46" i="7" s="1"/>
  <c r="S46" i="7" s="1"/>
  <c r="H46" i="7"/>
  <c r="G46" i="7"/>
  <c r="A46" i="7"/>
  <c r="Z45" i="7"/>
  <c r="V45" i="7"/>
  <c r="R45" i="7"/>
  <c r="L45" i="7"/>
  <c r="K45" i="7"/>
  <c r="J45" i="7"/>
  <c r="I45" i="7"/>
  <c r="H45" i="7"/>
  <c r="W45" i="7" s="1"/>
  <c r="G45" i="7"/>
  <c r="A45" i="7"/>
  <c r="I44" i="7"/>
  <c r="V44" i="7" s="1"/>
  <c r="H44" i="7"/>
  <c r="G44" i="7"/>
  <c r="A44" i="7"/>
  <c r="L43" i="7"/>
  <c r="J43" i="7"/>
  <c r="I43" i="7"/>
  <c r="K43" i="7" s="1"/>
  <c r="H43" i="7"/>
  <c r="G43" i="7"/>
  <c r="A43" i="7"/>
  <c r="W42" i="7"/>
  <c r="O42" i="7"/>
  <c r="K42" i="7"/>
  <c r="Y42" i="7" s="1"/>
  <c r="I42" i="7"/>
  <c r="L42" i="7" s="1"/>
  <c r="S42" i="7" s="1"/>
  <c r="H42" i="7"/>
  <c r="G42" i="7"/>
  <c r="A42" i="7"/>
  <c r="Z41" i="7"/>
  <c r="V41" i="7"/>
  <c r="R41" i="7"/>
  <c r="L41" i="7"/>
  <c r="K41" i="7"/>
  <c r="J41" i="7"/>
  <c r="I41" i="7"/>
  <c r="H41" i="7"/>
  <c r="W41" i="7" s="1"/>
  <c r="G41" i="7"/>
  <c r="A41" i="7"/>
  <c r="I40" i="7"/>
  <c r="V40" i="7" s="1"/>
  <c r="H40" i="7"/>
  <c r="G40" i="7"/>
  <c r="A40" i="7"/>
  <c r="L39" i="7"/>
  <c r="J39" i="7"/>
  <c r="I39" i="7"/>
  <c r="K39" i="7" s="1"/>
  <c r="H39" i="7"/>
  <c r="Y39" i="7" s="1"/>
  <c r="G39" i="7"/>
  <c r="A39" i="7"/>
  <c r="W38" i="7"/>
  <c r="O38" i="7"/>
  <c r="K38" i="7"/>
  <c r="Y38" i="7" s="1"/>
  <c r="I38" i="7"/>
  <c r="L38" i="7" s="1"/>
  <c r="S38" i="7" s="1"/>
  <c r="H38" i="7"/>
  <c r="G38" i="7"/>
  <c r="A38" i="7"/>
  <c r="Z37" i="7"/>
  <c r="V37" i="7"/>
  <c r="R37" i="7"/>
  <c r="L37" i="7"/>
  <c r="K37" i="7"/>
  <c r="J37" i="7"/>
  <c r="I37" i="7"/>
  <c r="H37" i="7"/>
  <c r="W37" i="7" s="1"/>
  <c r="G37" i="7"/>
  <c r="A37" i="7"/>
  <c r="I36" i="7"/>
  <c r="V36" i="7" s="1"/>
  <c r="H36" i="7"/>
  <c r="G36" i="7"/>
  <c r="A36" i="7"/>
  <c r="L35" i="7"/>
  <c r="J35" i="7"/>
  <c r="I35" i="7"/>
  <c r="K35" i="7" s="1"/>
  <c r="H35" i="7"/>
  <c r="G35" i="7"/>
  <c r="A35" i="7"/>
  <c r="W34" i="7"/>
  <c r="O34" i="7"/>
  <c r="K34" i="7"/>
  <c r="Y34" i="7" s="1"/>
  <c r="I34" i="7"/>
  <c r="L34" i="7" s="1"/>
  <c r="S34" i="7" s="1"/>
  <c r="H34" i="7"/>
  <c r="G34" i="7"/>
  <c r="A34" i="7"/>
  <c r="Z33" i="7"/>
  <c r="V33" i="7"/>
  <c r="R33" i="7"/>
  <c r="L33" i="7"/>
  <c r="K33" i="7"/>
  <c r="J33" i="7"/>
  <c r="I33" i="7"/>
  <c r="H33" i="7"/>
  <c r="W33" i="7" s="1"/>
  <c r="G33" i="7"/>
  <c r="A33" i="7"/>
  <c r="I32" i="7"/>
  <c r="V32" i="7" s="1"/>
  <c r="H32" i="7"/>
  <c r="G32" i="7"/>
  <c r="A32" i="7"/>
  <c r="L31" i="7"/>
  <c r="J31" i="7"/>
  <c r="I31" i="7"/>
  <c r="K31" i="7" s="1"/>
  <c r="H31" i="7"/>
  <c r="Y31" i="7" s="1"/>
  <c r="G31" i="7"/>
  <c r="A31" i="7"/>
  <c r="O30" i="7"/>
  <c r="K30" i="7"/>
  <c r="R30" i="7" s="1"/>
  <c r="I30" i="7"/>
  <c r="L30" i="7" s="1"/>
  <c r="H30" i="7"/>
  <c r="G30" i="7"/>
  <c r="A30" i="7"/>
  <c r="Z29" i="7"/>
  <c r="V29" i="7"/>
  <c r="L29" i="7"/>
  <c r="J29" i="7"/>
  <c r="I29" i="7"/>
  <c r="K29" i="7" s="1"/>
  <c r="R29" i="7" s="1"/>
  <c r="H29" i="7"/>
  <c r="W29" i="7" s="1"/>
  <c r="G29" i="7"/>
  <c r="A29" i="7"/>
  <c r="I28" i="7"/>
  <c r="J28" i="7" s="1"/>
  <c r="Q28" i="7" s="1"/>
  <c r="H28" i="7"/>
  <c r="G28" i="7"/>
  <c r="A28" i="7"/>
  <c r="L27" i="7"/>
  <c r="J27" i="7"/>
  <c r="I27" i="7"/>
  <c r="K27" i="7" s="1"/>
  <c r="H27" i="7"/>
  <c r="Y27" i="7" s="1"/>
  <c r="G27" i="7"/>
  <c r="A27" i="7"/>
  <c r="O26" i="7"/>
  <c r="K26" i="7"/>
  <c r="R26" i="7" s="1"/>
  <c r="I26" i="7"/>
  <c r="L26" i="7" s="1"/>
  <c r="H26" i="7"/>
  <c r="G26" i="7"/>
  <c r="A26" i="7"/>
  <c r="Z25" i="7"/>
  <c r="V25" i="7"/>
  <c r="L25" i="7"/>
  <c r="J25" i="7"/>
  <c r="I25" i="7"/>
  <c r="K25" i="7" s="1"/>
  <c r="R25" i="7" s="1"/>
  <c r="H25" i="7"/>
  <c r="W25" i="7" s="1"/>
  <c r="G25" i="7"/>
  <c r="A25" i="7"/>
  <c r="I24" i="7"/>
  <c r="J24" i="7" s="1"/>
  <c r="Q24" i="7" s="1"/>
  <c r="H24" i="7"/>
  <c r="G24" i="7"/>
  <c r="A24" i="7"/>
  <c r="L23" i="7"/>
  <c r="K23" i="7"/>
  <c r="J23" i="7"/>
  <c r="I23" i="7"/>
  <c r="H23" i="7"/>
  <c r="Y23" i="7" s="1"/>
  <c r="G23" i="7"/>
  <c r="A23" i="7"/>
  <c r="W22" i="7"/>
  <c r="O22" i="7"/>
  <c r="K22" i="7"/>
  <c r="R22" i="7" s="1"/>
  <c r="I22" i="7"/>
  <c r="L22" i="7" s="1"/>
  <c r="H22" i="7"/>
  <c r="G22" i="7"/>
  <c r="A22" i="7"/>
  <c r="Z21" i="7"/>
  <c r="V21" i="7"/>
  <c r="L21" i="7"/>
  <c r="J21" i="7"/>
  <c r="I21" i="7"/>
  <c r="K21" i="7" s="1"/>
  <c r="R21" i="7" s="1"/>
  <c r="H21" i="7"/>
  <c r="W21" i="7" s="1"/>
  <c r="G21" i="7"/>
  <c r="A21" i="7"/>
  <c r="I20" i="7"/>
  <c r="J20" i="7" s="1"/>
  <c r="H20" i="7"/>
  <c r="G20" i="7"/>
  <c r="A20" i="7"/>
  <c r="L19" i="7"/>
  <c r="K19" i="7"/>
  <c r="J19" i="7"/>
  <c r="I19" i="7"/>
  <c r="H19" i="7"/>
  <c r="Y19" i="7" s="1"/>
  <c r="G19" i="7"/>
  <c r="A19" i="7"/>
  <c r="W18" i="7"/>
  <c r="O18" i="7"/>
  <c r="K18" i="7"/>
  <c r="R18" i="7" s="1"/>
  <c r="I18" i="7"/>
  <c r="L18" i="7" s="1"/>
  <c r="H18" i="7"/>
  <c r="G18" i="7"/>
  <c r="A18" i="7"/>
  <c r="Z17" i="7"/>
  <c r="V17" i="7"/>
  <c r="L17" i="7"/>
  <c r="J17" i="7"/>
  <c r="I17" i="7"/>
  <c r="K17" i="7" s="1"/>
  <c r="R17" i="7" s="1"/>
  <c r="H17" i="7"/>
  <c r="W17" i="7" s="1"/>
  <c r="G17" i="7"/>
  <c r="A17" i="7"/>
  <c r="I16" i="7"/>
  <c r="V16" i="7" s="1"/>
  <c r="H16" i="7"/>
  <c r="G16" i="7"/>
  <c r="A16" i="7"/>
  <c r="L15" i="7"/>
  <c r="J15" i="7"/>
  <c r="I15" i="7"/>
  <c r="K15" i="7" s="1"/>
  <c r="H15" i="7"/>
  <c r="Y15" i="7" s="1"/>
  <c r="G15" i="7"/>
  <c r="A15" i="7"/>
  <c r="W14" i="7"/>
  <c r="O14" i="7"/>
  <c r="K14" i="7"/>
  <c r="R14" i="7" s="1"/>
  <c r="I14" i="7"/>
  <c r="L14" i="7" s="1"/>
  <c r="H14" i="7"/>
  <c r="G14" i="7"/>
  <c r="A14" i="7"/>
  <c r="Z13" i="7"/>
  <c r="V13" i="7"/>
  <c r="L13" i="7"/>
  <c r="J13" i="7"/>
  <c r="I13" i="7"/>
  <c r="K13" i="7" s="1"/>
  <c r="R13" i="7" s="1"/>
  <c r="H13" i="7"/>
  <c r="W13" i="7" s="1"/>
  <c r="G13" i="7"/>
  <c r="A13" i="7"/>
  <c r="I12" i="7"/>
  <c r="J12" i="7" s="1"/>
  <c r="H12" i="7"/>
  <c r="G12" i="7"/>
  <c r="A12" i="7"/>
  <c r="L11" i="7"/>
  <c r="K11" i="7"/>
  <c r="J11" i="7"/>
  <c r="I11" i="7"/>
  <c r="H11" i="7"/>
  <c r="Y11" i="7" s="1"/>
  <c r="G11" i="7"/>
  <c r="A11" i="7"/>
  <c r="W10" i="7"/>
  <c r="O10" i="7"/>
  <c r="K10" i="7"/>
  <c r="R10" i="7" s="1"/>
  <c r="I10" i="7"/>
  <c r="L10" i="7" s="1"/>
  <c r="H10" i="7"/>
  <c r="G10" i="7"/>
  <c r="A10" i="7"/>
  <c r="Z9" i="7"/>
  <c r="V9" i="7"/>
  <c r="L9" i="7"/>
  <c r="J9" i="7"/>
  <c r="I9" i="7"/>
  <c r="K9" i="7" s="1"/>
  <c r="R9" i="7" s="1"/>
  <c r="H9" i="7"/>
  <c r="W9" i="7" s="1"/>
  <c r="G9" i="7"/>
  <c r="A9" i="7"/>
  <c r="I8" i="7"/>
  <c r="V8" i="7" s="1"/>
  <c r="H8" i="7"/>
  <c r="G8" i="7"/>
  <c r="A8" i="7"/>
  <c r="L7" i="7"/>
  <c r="J7" i="7"/>
  <c r="I7" i="7"/>
  <c r="K7" i="7" s="1"/>
  <c r="H7" i="7"/>
  <c r="G7" i="7"/>
  <c r="A7" i="7"/>
  <c r="O6" i="7"/>
  <c r="K6" i="7"/>
  <c r="Y6" i="7" s="1"/>
  <c r="I6" i="7"/>
  <c r="L6" i="7" s="1"/>
  <c r="S6" i="7" s="1"/>
  <c r="H6" i="7"/>
  <c r="G6" i="7"/>
  <c r="A6" i="7"/>
  <c r="Z5" i="7"/>
  <c r="V5" i="7"/>
  <c r="R5" i="7"/>
  <c r="L5" i="7"/>
  <c r="K5" i="7"/>
  <c r="J5" i="7"/>
  <c r="I5" i="7"/>
  <c r="H5" i="7"/>
  <c r="W5" i="7" s="1"/>
  <c r="G5" i="7"/>
  <c r="A5" i="7"/>
  <c r="I4" i="7"/>
  <c r="V4" i="7" s="1"/>
  <c r="H4" i="7"/>
  <c r="G4" i="7"/>
  <c r="A4" i="7"/>
  <c r="L3" i="7"/>
  <c r="J3" i="7"/>
  <c r="I3" i="7"/>
  <c r="K3" i="7" s="1"/>
  <c r="H3" i="7"/>
  <c r="G3" i="7"/>
  <c r="A3" i="7"/>
  <c r="O2" i="7"/>
  <c r="K2" i="7"/>
  <c r="Y2" i="7" s="1"/>
  <c r="I2" i="7"/>
  <c r="L2" i="7" s="1"/>
  <c r="S2" i="7" s="1"/>
  <c r="H2" i="7"/>
  <c r="G2" i="7"/>
  <c r="A2" i="7"/>
  <c r="S19" i="9" l="1"/>
  <c r="Z19" i="9"/>
  <c r="AA28" i="9"/>
  <c r="AB28" i="9" s="1"/>
  <c r="S48" i="9"/>
  <c r="Z48" i="9"/>
  <c r="T4" i="9"/>
  <c r="U4" i="9" s="1"/>
  <c r="AA19" i="9"/>
  <c r="AB19" i="9" s="1"/>
  <c r="R22" i="9"/>
  <c r="Y22" i="9"/>
  <c r="S32" i="9"/>
  <c r="Z32" i="9"/>
  <c r="W86" i="9"/>
  <c r="Z21" i="9"/>
  <c r="S56" i="9"/>
  <c r="Z56" i="9"/>
  <c r="S64" i="9"/>
  <c r="Z64" i="9"/>
  <c r="S72" i="9"/>
  <c r="Z72" i="9"/>
  <c r="S80" i="9"/>
  <c r="Z80" i="9"/>
  <c r="W2" i="9"/>
  <c r="Y10" i="9"/>
  <c r="R10" i="9"/>
  <c r="Z11" i="9"/>
  <c r="AA11" i="9" s="1"/>
  <c r="AB11" i="9" s="1"/>
  <c r="S11" i="9"/>
  <c r="R18" i="9"/>
  <c r="Y18" i="9"/>
  <c r="AA32" i="9"/>
  <c r="AB32" i="9" s="1"/>
  <c r="S44" i="9"/>
  <c r="Z44" i="9"/>
  <c r="Y46" i="9"/>
  <c r="R48" i="9"/>
  <c r="S52" i="9"/>
  <c r="Z52" i="9"/>
  <c r="S60" i="9"/>
  <c r="Z60" i="9"/>
  <c r="R64" i="9"/>
  <c r="S68" i="9"/>
  <c r="Z68" i="9"/>
  <c r="Y70" i="9"/>
  <c r="S76" i="9"/>
  <c r="Z76" i="9"/>
  <c r="Y78" i="9"/>
  <c r="S84" i="9"/>
  <c r="Z84" i="9"/>
  <c r="Y86" i="9"/>
  <c r="S3" i="9"/>
  <c r="Z3" i="9"/>
  <c r="S7" i="9"/>
  <c r="Z7" i="9"/>
  <c r="R14" i="9"/>
  <c r="Y14" i="9"/>
  <c r="S15" i="9"/>
  <c r="Z15" i="9"/>
  <c r="AA15" i="9" s="1"/>
  <c r="AB15" i="9" s="1"/>
  <c r="S31" i="9"/>
  <c r="Z31" i="9"/>
  <c r="R32" i="9"/>
  <c r="AA44" i="9"/>
  <c r="AB44" i="9" s="1"/>
  <c r="Y48" i="9"/>
  <c r="Y64" i="9"/>
  <c r="AA68" i="9"/>
  <c r="AB68" i="9" s="1"/>
  <c r="AA76" i="9"/>
  <c r="AB76" i="9" s="1"/>
  <c r="AA84" i="9"/>
  <c r="AB84" i="9" s="1"/>
  <c r="Y88" i="9"/>
  <c r="L2" i="9"/>
  <c r="X2" i="9"/>
  <c r="M3" i="9"/>
  <c r="N3" i="9" s="1"/>
  <c r="O5" i="9"/>
  <c r="S5" i="9"/>
  <c r="W5" i="9"/>
  <c r="L6" i="9"/>
  <c r="M7" i="9"/>
  <c r="N7" i="9" s="1"/>
  <c r="K9" i="9"/>
  <c r="O9" i="9"/>
  <c r="S9" i="9"/>
  <c r="W9" i="9"/>
  <c r="L10" i="9"/>
  <c r="Z10" i="9" s="1"/>
  <c r="P10" i="9"/>
  <c r="M11" i="9"/>
  <c r="N11" i="9" s="1"/>
  <c r="R12" i="9"/>
  <c r="V12" i="9"/>
  <c r="AA12" i="9" s="1"/>
  <c r="AB12" i="9" s="1"/>
  <c r="Z12" i="9"/>
  <c r="K13" i="9"/>
  <c r="Y13" i="9" s="1"/>
  <c r="O13" i="9"/>
  <c r="S13" i="9"/>
  <c r="W13" i="9"/>
  <c r="L14" i="9"/>
  <c r="Z14" i="9" s="1"/>
  <c r="P14" i="9"/>
  <c r="X14" i="9"/>
  <c r="M15" i="9"/>
  <c r="N15" i="9" s="1"/>
  <c r="Q15" i="9"/>
  <c r="R16" i="9"/>
  <c r="V16" i="9"/>
  <c r="Z16" i="9"/>
  <c r="K17" i="9"/>
  <c r="Y17" i="9" s="1"/>
  <c r="O17" i="9"/>
  <c r="W17" i="9"/>
  <c r="L18" i="9"/>
  <c r="Z18" i="9" s="1"/>
  <c r="P18" i="9"/>
  <c r="X18" i="9"/>
  <c r="AA18" i="9" s="1"/>
  <c r="AB18" i="9" s="1"/>
  <c r="M19" i="9"/>
  <c r="N19" i="9" s="1"/>
  <c r="R20" i="9"/>
  <c r="V20" i="9"/>
  <c r="Z20" i="9"/>
  <c r="K21" i="9"/>
  <c r="O21" i="9"/>
  <c r="W21" i="9"/>
  <c r="L22" i="9"/>
  <c r="Z22" i="9" s="1"/>
  <c r="AA22" i="9" s="1"/>
  <c r="AB22" i="9" s="1"/>
  <c r="P22" i="9"/>
  <c r="X22" i="9"/>
  <c r="M23" i="9"/>
  <c r="N23" i="9" s="1"/>
  <c r="O25" i="9"/>
  <c r="S25" i="9"/>
  <c r="W25" i="9"/>
  <c r="L26" i="9"/>
  <c r="Z26" i="9" s="1"/>
  <c r="M27" i="9"/>
  <c r="N27" i="9" s="1"/>
  <c r="O29" i="9"/>
  <c r="S29" i="9"/>
  <c r="W29" i="9"/>
  <c r="L30" i="9"/>
  <c r="Y30" i="9" s="1"/>
  <c r="P30" i="9"/>
  <c r="M31" i="9"/>
  <c r="N31" i="9" s="1"/>
  <c r="O33" i="9"/>
  <c r="S33" i="9"/>
  <c r="W33" i="9"/>
  <c r="L34" i="9"/>
  <c r="S34" i="9" s="1"/>
  <c r="P34" i="9"/>
  <c r="X34" i="9"/>
  <c r="M35" i="9"/>
  <c r="N35" i="9" s="1"/>
  <c r="Q35" i="9"/>
  <c r="Y35" i="9"/>
  <c r="J36" i="9"/>
  <c r="R36" i="9"/>
  <c r="V36" i="9"/>
  <c r="O37" i="9"/>
  <c r="S37" i="9"/>
  <c r="W37" i="9"/>
  <c r="L38" i="9"/>
  <c r="S38" i="9" s="1"/>
  <c r="P38" i="9"/>
  <c r="X38" i="9"/>
  <c r="M39" i="9"/>
  <c r="N39" i="9" s="1"/>
  <c r="Q39" i="9"/>
  <c r="R40" i="9"/>
  <c r="O41" i="9"/>
  <c r="S41" i="9"/>
  <c r="W41" i="9"/>
  <c r="L42" i="9"/>
  <c r="Z42" i="9" s="1"/>
  <c r="P42" i="9"/>
  <c r="X42" i="9"/>
  <c r="M43" i="9"/>
  <c r="N43" i="9" s="1"/>
  <c r="Q43" i="9"/>
  <c r="O45" i="9"/>
  <c r="S45" i="9"/>
  <c r="W45" i="9"/>
  <c r="L46" i="9"/>
  <c r="P46" i="9"/>
  <c r="M47" i="9"/>
  <c r="N47" i="9" s="1"/>
  <c r="O49" i="9"/>
  <c r="S49" i="9"/>
  <c r="W49" i="9"/>
  <c r="L50" i="9"/>
  <c r="Z50" i="9" s="1"/>
  <c r="M51" i="9"/>
  <c r="N51" i="9" s="1"/>
  <c r="O53" i="9"/>
  <c r="S53" i="9"/>
  <c r="W53" i="9"/>
  <c r="L54" i="9"/>
  <c r="P54" i="9"/>
  <c r="M55" i="9"/>
  <c r="N55" i="9" s="1"/>
  <c r="O57" i="9"/>
  <c r="S57" i="9"/>
  <c r="W57" i="9"/>
  <c r="L58" i="9"/>
  <c r="Z58" i="9" s="1"/>
  <c r="P58" i="9"/>
  <c r="M59" i="9"/>
  <c r="N59" i="9" s="1"/>
  <c r="O61" i="9"/>
  <c r="S61" i="9"/>
  <c r="W61" i="9"/>
  <c r="L62" i="9"/>
  <c r="P62" i="9"/>
  <c r="M63" i="9"/>
  <c r="N63" i="9" s="1"/>
  <c r="O65" i="9"/>
  <c r="S65" i="9"/>
  <c r="W65" i="9"/>
  <c r="L66" i="9"/>
  <c r="P66" i="9"/>
  <c r="M67" i="9"/>
  <c r="N67" i="9" s="1"/>
  <c r="O69" i="9"/>
  <c r="S69" i="9"/>
  <c r="W69" i="9"/>
  <c r="L70" i="9"/>
  <c r="P70" i="9"/>
  <c r="M71" i="9"/>
  <c r="N71" i="9" s="1"/>
  <c r="O73" i="9"/>
  <c r="S73" i="9"/>
  <c r="W73" i="9"/>
  <c r="L74" i="9"/>
  <c r="Z74" i="9" s="1"/>
  <c r="P74" i="9"/>
  <c r="M75" i="9"/>
  <c r="N75" i="9" s="1"/>
  <c r="O77" i="9"/>
  <c r="S77" i="9"/>
  <c r="W77" i="9"/>
  <c r="L78" i="9"/>
  <c r="P78" i="9"/>
  <c r="M79" i="9"/>
  <c r="N79" i="9" s="1"/>
  <c r="O81" i="9"/>
  <c r="S81" i="9"/>
  <c r="W81" i="9"/>
  <c r="L82" i="9"/>
  <c r="P82" i="9"/>
  <c r="M83" i="9"/>
  <c r="N83" i="9" s="1"/>
  <c r="O85" i="9"/>
  <c r="S85" i="9"/>
  <c r="W85" i="9"/>
  <c r="L86" i="9"/>
  <c r="P86" i="9"/>
  <c r="M87" i="9"/>
  <c r="N87" i="9" s="1"/>
  <c r="Q87" i="9"/>
  <c r="Y87" i="9"/>
  <c r="J88" i="9"/>
  <c r="W88" i="9" s="1"/>
  <c r="R88" i="9"/>
  <c r="V88" i="9"/>
  <c r="Z88" i="9"/>
  <c r="O89" i="9"/>
  <c r="S89" i="9"/>
  <c r="W89" i="9"/>
  <c r="L90" i="9"/>
  <c r="O91" i="9"/>
  <c r="Y91" i="9"/>
  <c r="L93" i="9"/>
  <c r="W93" i="9"/>
  <c r="O93" i="9"/>
  <c r="K93" i="9"/>
  <c r="X101" i="9"/>
  <c r="W143" i="9"/>
  <c r="Q143" i="9"/>
  <c r="S203" i="9"/>
  <c r="Z203" i="9"/>
  <c r="Y215" i="9"/>
  <c r="Z222" i="9"/>
  <c r="S222" i="9"/>
  <c r="Z226" i="9"/>
  <c r="S226" i="9"/>
  <c r="P5" i="9"/>
  <c r="X5" i="9"/>
  <c r="M6" i="9"/>
  <c r="N6" i="9" s="1"/>
  <c r="P13" i="9"/>
  <c r="X13" i="9"/>
  <c r="M14" i="9"/>
  <c r="N14" i="9" s="1"/>
  <c r="L17" i="9"/>
  <c r="Z17" i="9" s="1"/>
  <c r="P17" i="9"/>
  <c r="M18" i="9"/>
  <c r="N18" i="9" s="1"/>
  <c r="O20" i="9"/>
  <c r="T20" i="9" s="1"/>
  <c r="U20" i="9" s="1"/>
  <c r="S20" i="9"/>
  <c r="W20" i="9"/>
  <c r="L21" i="9"/>
  <c r="S21" i="9" s="1"/>
  <c r="P21" i="9"/>
  <c r="X21" i="9"/>
  <c r="M22" i="9"/>
  <c r="N22" i="9" s="1"/>
  <c r="P25" i="9"/>
  <c r="X25" i="9"/>
  <c r="M26" i="9"/>
  <c r="N26" i="9" s="1"/>
  <c r="P29" i="9"/>
  <c r="X29" i="9"/>
  <c r="M30" i="9"/>
  <c r="N30" i="9" s="1"/>
  <c r="P33" i="9"/>
  <c r="X33" i="9"/>
  <c r="M34" i="9"/>
  <c r="N34" i="9" s="1"/>
  <c r="P37" i="9"/>
  <c r="X37" i="9"/>
  <c r="M38" i="9"/>
  <c r="N38" i="9" s="1"/>
  <c r="P41" i="9"/>
  <c r="X41" i="9"/>
  <c r="M42" i="9"/>
  <c r="N42" i="9" s="1"/>
  <c r="P45" i="9"/>
  <c r="X45" i="9"/>
  <c r="M46" i="9"/>
  <c r="N46" i="9" s="1"/>
  <c r="P49" i="9"/>
  <c r="X49" i="9"/>
  <c r="M50" i="9"/>
  <c r="N50" i="9" s="1"/>
  <c r="P53" i="9"/>
  <c r="X53" i="9"/>
  <c r="M54" i="9"/>
  <c r="N54" i="9" s="1"/>
  <c r="P57" i="9"/>
  <c r="X57" i="9"/>
  <c r="M58" i="9"/>
  <c r="N58" i="9" s="1"/>
  <c r="P61" i="9"/>
  <c r="X61" i="9"/>
  <c r="M62" i="9"/>
  <c r="N62" i="9" s="1"/>
  <c r="P65" i="9"/>
  <c r="X65" i="9"/>
  <c r="M66" i="9"/>
  <c r="N66" i="9" s="1"/>
  <c r="P69" i="9"/>
  <c r="X69" i="9"/>
  <c r="M70" i="9"/>
  <c r="N70" i="9" s="1"/>
  <c r="P73" i="9"/>
  <c r="X73" i="9"/>
  <c r="M74" i="9"/>
  <c r="N74" i="9" s="1"/>
  <c r="P77" i="9"/>
  <c r="X77" i="9"/>
  <c r="M78" i="9"/>
  <c r="N78" i="9" s="1"/>
  <c r="P81" i="9"/>
  <c r="X81" i="9"/>
  <c r="M82" i="9"/>
  <c r="N82" i="9" s="1"/>
  <c r="P85" i="9"/>
  <c r="X85" i="9"/>
  <c r="M86" i="9"/>
  <c r="N86" i="9" s="1"/>
  <c r="P89" i="9"/>
  <c r="X89" i="9"/>
  <c r="M90" i="9"/>
  <c r="N90" i="9" s="1"/>
  <c r="S92" i="9"/>
  <c r="O92" i="9"/>
  <c r="M92" i="9"/>
  <c r="N92" i="9" s="1"/>
  <c r="R92" i="9"/>
  <c r="AA94" i="9"/>
  <c r="AB94" i="9" s="1"/>
  <c r="S151" i="9"/>
  <c r="Z151" i="9"/>
  <c r="S159" i="9"/>
  <c r="Z159" i="9"/>
  <c r="S175" i="9"/>
  <c r="Z175" i="9"/>
  <c r="X185" i="9"/>
  <c r="X201" i="9"/>
  <c r="S215" i="9"/>
  <c r="Z215" i="9"/>
  <c r="AA222" i="9"/>
  <c r="AB222" i="9" s="1"/>
  <c r="Z230" i="9"/>
  <c r="S230" i="9"/>
  <c r="M2" i="9"/>
  <c r="N2" i="9" s="1"/>
  <c r="Q2" i="9"/>
  <c r="Y2" i="9"/>
  <c r="K3" i="9"/>
  <c r="O3" i="9"/>
  <c r="W3" i="9"/>
  <c r="P4" i="9"/>
  <c r="X4" i="9"/>
  <c r="AA4" i="9" s="1"/>
  <c r="AB4" i="9" s="1"/>
  <c r="M5" i="9"/>
  <c r="N5" i="9" s="1"/>
  <c r="Q5" i="9"/>
  <c r="Y5" i="9"/>
  <c r="J6" i="9"/>
  <c r="Q6" i="9" s="1"/>
  <c r="R6" i="9"/>
  <c r="V6" i="9"/>
  <c r="Z6" i="9"/>
  <c r="K7" i="9"/>
  <c r="O7" i="9"/>
  <c r="W7" i="9"/>
  <c r="P8" i="9"/>
  <c r="T8" i="9" s="1"/>
  <c r="U8" i="9" s="1"/>
  <c r="X8" i="9"/>
  <c r="AA8" i="9" s="1"/>
  <c r="AB8" i="9" s="1"/>
  <c r="M9" i="9"/>
  <c r="N9" i="9" s="1"/>
  <c r="Q9" i="9"/>
  <c r="Y9" i="9"/>
  <c r="J10" i="9"/>
  <c r="Q10" i="9" s="1"/>
  <c r="V10" i="9"/>
  <c r="P12" i="9"/>
  <c r="T12" i="9" s="1"/>
  <c r="U12" i="9" s="1"/>
  <c r="X12" i="9"/>
  <c r="M13" i="9"/>
  <c r="N13" i="9" s="1"/>
  <c r="Q13" i="9"/>
  <c r="J14" i="9"/>
  <c r="Q14" i="9" s="1"/>
  <c r="V14" i="9"/>
  <c r="AA14" i="9" s="1"/>
  <c r="AB14" i="9" s="1"/>
  <c r="P16" i="9"/>
  <c r="X16" i="9"/>
  <c r="M17" i="9"/>
  <c r="N17" i="9" s="1"/>
  <c r="Q17" i="9"/>
  <c r="P20" i="9"/>
  <c r="X20" i="9"/>
  <c r="M21" i="9"/>
  <c r="N21" i="9" s="1"/>
  <c r="Q21" i="9"/>
  <c r="Y21" i="9"/>
  <c r="K23" i="9"/>
  <c r="O23" i="9"/>
  <c r="S23" i="9"/>
  <c r="W23" i="9"/>
  <c r="P24" i="9"/>
  <c r="T24" i="9" s="1"/>
  <c r="U24" i="9" s="1"/>
  <c r="X24" i="9"/>
  <c r="AA24" i="9" s="1"/>
  <c r="AB24" i="9" s="1"/>
  <c r="M25" i="9"/>
  <c r="N25" i="9" s="1"/>
  <c r="Q25" i="9"/>
  <c r="Y25" i="9"/>
  <c r="J26" i="9"/>
  <c r="Q26" i="9" s="1"/>
  <c r="R26" i="9"/>
  <c r="V26" i="9"/>
  <c r="K27" i="9"/>
  <c r="O27" i="9"/>
  <c r="S27" i="9"/>
  <c r="W27" i="9"/>
  <c r="P28" i="9"/>
  <c r="T28" i="9" s="1"/>
  <c r="U28" i="9" s="1"/>
  <c r="X28" i="9"/>
  <c r="M29" i="9"/>
  <c r="N29" i="9" s="1"/>
  <c r="Q29" i="9"/>
  <c r="Y29" i="9"/>
  <c r="J30" i="9"/>
  <c r="Q30" i="9" s="1"/>
  <c r="R30" i="9"/>
  <c r="V30" i="9"/>
  <c r="Z30" i="9"/>
  <c r="K31" i="9"/>
  <c r="Q31" i="9" s="1"/>
  <c r="O31" i="9"/>
  <c r="W31" i="9"/>
  <c r="P32" i="9"/>
  <c r="T32" i="9" s="1"/>
  <c r="U32" i="9" s="1"/>
  <c r="X32" i="9"/>
  <c r="M33" i="9"/>
  <c r="N33" i="9" s="1"/>
  <c r="Q33" i="9"/>
  <c r="Y33" i="9"/>
  <c r="J34" i="9"/>
  <c r="Q34" i="9" s="1"/>
  <c r="R34" i="9"/>
  <c r="V34" i="9"/>
  <c r="Z34" i="9"/>
  <c r="O35" i="9"/>
  <c r="S35" i="9"/>
  <c r="W35" i="9"/>
  <c r="AA35" i="9" s="1"/>
  <c r="AB35" i="9" s="1"/>
  <c r="L36" i="9"/>
  <c r="M37" i="9"/>
  <c r="N37" i="9" s="1"/>
  <c r="Q37" i="9"/>
  <c r="Y37" i="9"/>
  <c r="J38" i="9"/>
  <c r="Q38" i="9" s="1"/>
  <c r="R38" i="9"/>
  <c r="V38" i="9"/>
  <c r="Z38" i="9"/>
  <c r="K39" i="9"/>
  <c r="R39" i="9" s="1"/>
  <c r="O39" i="9"/>
  <c r="S39" i="9"/>
  <c r="W39" i="9"/>
  <c r="L40" i="9"/>
  <c r="P40" i="9"/>
  <c r="M41" i="9"/>
  <c r="N41" i="9" s="1"/>
  <c r="Q41" i="9"/>
  <c r="Y41" i="9"/>
  <c r="J42" i="9"/>
  <c r="Q42" i="9" s="1"/>
  <c r="R42" i="9"/>
  <c r="V42" i="9"/>
  <c r="K43" i="9"/>
  <c r="R43" i="9" s="1"/>
  <c r="O43" i="9"/>
  <c r="S43" i="9"/>
  <c r="W43" i="9"/>
  <c r="P44" i="9"/>
  <c r="T44" i="9" s="1"/>
  <c r="U44" i="9" s="1"/>
  <c r="X44" i="9"/>
  <c r="M45" i="9"/>
  <c r="N45" i="9" s="1"/>
  <c r="Q45" i="9"/>
  <c r="Y45" i="9"/>
  <c r="J46" i="9"/>
  <c r="Q46" i="9" s="1"/>
  <c r="R46" i="9"/>
  <c r="V46" i="9"/>
  <c r="Z46" i="9"/>
  <c r="K47" i="9"/>
  <c r="O47" i="9"/>
  <c r="S47" i="9"/>
  <c r="W47" i="9"/>
  <c r="P48" i="9"/>
  <c r="T48" i="9" s="1"/>
  <c r="U48" i="9" s="1"/>
  <c r="X48" i="9"/>
  <c r="AA48" i="9" s="1"/>
  <c r="AB48" i="9" s="1"/>
  <c r="M49" i="9"/>
  <c r="N49" i="9" s="1"/>
  <c r="Q49" i="9"/>
  <c r="Y49" i="9"/>
  <c r="J50" i="9"/>
  <c r="Q50" i="9" s="1"/>
  <c r="R50" i="9"/>
  <c r="V50" i="9"/>
  <c r="K51" i="9"/>
  <c r="O51" i="9"/>
  <c r="S51" i="9"/>
  <c r="W51" i="9"/>
  <c r="P52" i="9"/>
  <c r="T52" i="9" s="1"/>
  <c r="U52" i="9" s="1"/>
  <c r="X52" i="9"/>
  <c r="AA52" i="9" s="1"/>
  <c r="AB52" i="9" s="1"/>
  <c r="M53" i="9"/>
  <c r="N53" i="9" s="1"/>
  <c r="Q53" i="9"/>
  <c r="Y53" i="9"/>
  <c r="J54" i="9"/>
  <c r="Q54" i="9" s="1"/>
  <c r="R54" i="9"/>
  <c r="V54" i="9"/>
  <c r="Z54" i="9"/>
  <c r="K55" i="9"/>
  <c r="O55" i="9"/>
  <c r="S55" i="9"/>
  <c r="W55" i="9"/>
  <c r="P56" i="9"/>
  <c r="T56" i="9" s="1"/>
  <c r="U56" i="9" s="1"/>
  <c r="X56" i="9"/>
  <c r="AA56" i="9" s="1"/>
  <c r="AB56" i="9" s="1"/>
  <c r="M57" i="9"/>
  <c r="N57" i="9" s="1"/>
  <c r="Q57" i="9"/>
  <c r="Y57" i="9"/>
  <c r="J58" i="9"/>
  <c r="Q58" i="9" s="1"/>
  <c r="R58" i="9"/>
  <c r="V58" i="9"/>
  <c r="K59" i="9"/>
  <c r="O59" i="9"/>
  <c r="S59" i="9"/>
  <c r="W59" i="9"/>
  <c r="P60" i="9"/>
  <c r="T60" i="9" s="1"/>
  <c r="U60" i="9" s="1"/>
  <c r="X60" i="9"/>
  <c r="AA60" i="9" s="1"/>
  <c r="AB60" i="9" s="1"/>
  <c r="M61" i="9"/>
  <c r="N61" i="9" s="1"/>
  <c r="Q61" i="9"/>
  <c r="Y61" i="9"/>
  <c r="J62" i="9"/>
  <c r="Q62" i="9" s="1"/>
  <c r="R62" i="9"/>
  <c r="V62" i="9"/>
  <c r="Z62" i="9"/>
  <c r="K63" i="9"/>
  <c r="O63" i="9"/>
  <c r="S63" i="9"/>
  <c r="W63" i="9"/>
  <c r="P64" i="9"/>
  <c r="T64" i="9" s="1"/>
  <c r="U64" i="9" s="1"/>
  <c r="X64" i="9"/>
  <c r="AA64" i="9" s="1"/>
  <c r="AB64" i="9" s="1"/>
  <c r="M65" i="9"/>
  <c r="N65" i="9" s="1"/>
  <c r="Q65" i="9"/>
  <c r="Y65" i="9"/>
  <c r="J66" i="9"/>
  <c r="Q66" i="9" s="1"/>
  <c r="R66" i="9"/>
  <c r="V66" i="9"/>
  <c r="Z66" i="9"/>
  <c r="K67" i="9"/>
  <c r="O67" i="9"/>
  <c r="S67" i="9"/>
  <c r="W67" i="9"/>
  <c r="P68" i="9"/>
  <c r="T68" i="9" s="1"/>
  <c r="U68" i="9" s="1"/>
  <c r="X68" i="9"/>
  <c r="M69" i="9"/>
  <c r="N69" i="9" s="1"/>
  <c r="Q69" i="9"/>
  <c r="Y69" i="9"/>
  <c r="J70" i="9"/>
  <c r="Q70" i="9" s="1"/>
  <c r="R70" i="9"/>
  <c r="V70" i="9"/>
  <c r="Z70" i="9"/>
  <c r="K71" i="9"/>
  <c r="O71" i="9"/>
  <c r="S71" i="9"/>
  <c r="W71" i="9"/>
  <c r="P72" i="9"/>
  <c r="T72" i="9" s="1"/>
  <c r="U72" i="9" s="1"/>
  <c r="X72" i="9"/>
  <c r="AA72" i="9" s="1"/>
  <c r="AB72" i="9" s="1"/>
  <c r="M73" i="9"/>
  <c r="N73" i="9" s="1"/>
  <c r="Q73" i="9"/>
  <c r="Y73" i="9"/>
  <c r="J74" i="9"/>
  <c r="Q74" i="9" s="1"/>
  <c r="R74" i="9"/>
  <c r="V74" i="9"/>
  <c r="K75" i="9"/>
  <c r="O75" i="9"/>
  <c r="S75" i="9"/>
  <c r="W75" i="9"/>
  <c r="P76" i="9"/>
  <c r="T76" i="9" s="1"/>
  <c r="U76" i="9" s="1"/>
  <c r="X76" i="9"/>
  <c r="M77" i="9"/>
  <c r="N77" i="9" s="1"/>
  <c r="Q77" i="9"/>
  <c r="Y77" i="9"/>
  <c r="J78" i="9"/>
  <c r="Q78" i="9" s="1"/>
  <c r="R78" i="9"/>
  <c r="V78" i="9"/>
  <c r="Z78" i="9"/>
  <c r="K79" i="9"/>
  <c r="O79" i="9"/>
  <c r="S79" i="9"/>
  <c r="W79" i="9"/>
  <c r="P80" i="9"/>
  <c r="T80" i="9" s="1"/>
  <c r="U80" i="9" s="1"/>
  <c r="X80" i="9"/>
  <c r="AA80" i="9" s="1"/>
  <c r="AB80" i="9" s="1"/>
  <c r="M81" i="9"/>
  <c r="N81" i="9" s="1"/>
  <c r="Q81" i="9"/>
  <c r="Y81" i="9"/>
  <c r="J82" i="9"/>
  <c r="Q82" i="9" s="1"/>
  <c r="R82" i="9"/>
  <c r="V82" i="9"/>
  <c r="Z82" i="9"/>
  <c r="K83" i="9"/>
  <c r="O83" i="9"/>
  <c r="S83" i="9"/>
  <c r="W83" i="9"/>
  <c r="P84" i="9"/>
  <c r="T84" i="9" s="1"/>
  <c r="U84" i="9" s="1"/>
  <c r="X84" i="9"/>
  <c r="M85" i="9"/>
  <c r="N85" i="9" s="1"/>
  <c r="Q85" i="9"/>
  <c r="Y85" i="9"/>
  <c r="J86" i="9"/>
  <c r="Q86" i="9" s="1"/>
  <c r="R86" i="9"/>
  <c r="V86" i="9"/>
  <c r="Z86" i="9"/>
  <c r="O87" i="9"/>
  <c r="S87" i="9"/>
  <c r="W87" i="9"/>
  <c r="AA87" i="9" s="1"/>
  <c r="AB87" i="9" s="1"/>
  <c r="P88" i="9"/>
  <c r="T88" i="9" s="1"/>
  <c r="U88" i="9" s="1"/>
  <c r="X88" i="9"/>
  <c r="M89" i="9"/>
  <c r="N89" i="9" s="1"/>
  <c r="Q89" i="9"/>
  <c r="Y89" i="9"/>
  <c r="J90" i="9"/>
  <c r="P90" i="9" s="1"/>
  <c r="V90" i="9"/>
  <c r="L91" i="9"/>
  <c r="Z91" i="9" s="1"/>
  <c r="Q91" i="9"/>
  <c r="Y92" i="9"/>
  <c r="M93" i="9"/>
  <c r="N93" i="9" s="1"/>
  <c r="AA102" i="9"/>
  <c r="AB102" i="9" s="1"/>
  <c r="W115" i="9"/>
  <c r="Q115" i="9"/>
  <c r="Z131" i="9"/>
  <c r="T155" i="9"/>
  <c r="U155" i="9" s="1"/>
  <c r="S191" i="9"/>
  <c r="Z191" i="9"/>
  <c r="S207" i="9"/>
  <c r="Z207" i="9"/>
  <c r="R207" i="9"/>
  <c r="X213" i="9"/>
  <c r="AA219" i="9"/>
  <c r="AB219" i="9" s="1"/>
  <c r="P9" i="9"/>
  <c r="X9" i="9"/>
  <c r="M10" i="9"/>
  <c r="N10" i="9" s="1"/>
  <c r="J2" i="9"/>
  <c r="P2" i="9" s="1"/>
  <c r="R2" i="9"/>
  <c r="V2" i="9"/>
  <c r="Z2" i="9"/>
  <c r="O2" i="9"/>
  <c r="S2" i="9"/>
  <c r="P3" i="9"/>
  <c r="M4" i="9"/>
  <c r="N4" i="9" s="1"/>
  <c r="Q4" i="9"/>
  <c r="R5" i="9"/>
  <c r="V5" i="9"/>
  <c r="O6" i="9"/>
  <c r="S6" i="9"/>
  <c r="P7" i="9"/>
  <c r="M8" i="9"/>
  <c r="N8" i="9" s="1"/>
  <c r="Q8" i="9"/>
  <c r="R9" i="9"/>
  <c r="V9" i="9"/>
  <c r="O10" i="9"/>
  <c r="S10" i="9"/>
  <c r="P11" i="9"/>
  <c r="T11" i="9" s="1"/>
  <c r="U11" i="9" s="1"/>
  <c r="M12" i="9"/>
  <c r="N12" i="9" s="1"/>
  <c r="Q12" i="9"/>
  <c r="R13" i="9"/>
  <c r="V13" i="9"/>
  <c r="O14" i="9"/>
  <c r="P15" i="9"/>
  <c r="T15" i="9" s="1"/>
  <c r="U15" i="9" s="1"/>
  <c r="M16" i="9"/>
  <c r="N16" i="9" s="1"/>
  <c r="Q16" i="9"/>
  <c r="T16" i="9" s="1"/>
  <c r="U16" i="9" s="1"/>
  <c r="V17" i="9"/>
  <c r="O18" i="9"/>
  <c r="P19" i="9"/>
  <c r="T19" i="9" s="1"/>
  <c r="U19" i="9" s="1"/>
  <c r="M20" i="9"/>
  <c r="N20" i="9" s="1"/>
  <c r="Q20" i="9"/>
  <c r="R21" i="9"/>
  <c r="V21" i="9"/>
  <c r="AA21" i="9" s="1"/>
  <c r="AB21" i="9" s="1"/>
  <c r="O22" i="9"/>
  <c r="T22" i="9" s="1"/>
  <c r="U22" i="9" s="1"/>
  <c r="S22" i="9"/>
  <c r="P23" i="9"/>
  <c r="M24" i="9"/>
  <c r="N24" i="9" s="1"/>
  <c r="Q24" i="9"/>
  <c r="R25" i="9"/>
  <c r="V25" i="9"/>
  <c r="O26" i="9"/>
  <c r="S26" i="9"/>
  <c r="P27" i="9"/>
  <c r="M28" i="9"/>
  <c r="N28" i="9" s="1"/>
  <c r="Q28" i="9"/>
  <c r="R29" i="9"/>
  <c r="V29" i="9"/>
  <c r="O30" i="9"/>
  <c r="T30" i="9" s="1"/>
  <c r="U30" i="9" s="1"/>
  <c r="S30" i="9"/>
  <c r="P31" i="9"/>
  <c r="M32" i="9"/>
  <c r="N32" i="9" s="1"/>
  <c r="Q32" i="9"/>
  <c r="R33" i="9"/>
  <c r="V33" i="9"/>
  <c r="AA33" i="9" s="1"/>
  <c r="AB33" i="9" s="1"/>
  <c r="O34" i="9"/>
  <c r="P35" i="9"/>
  <c r="R37" i="9"/>
  <c r="V37" i="9"/>
  <c r="O38" i="9"/>
  <c r="P39" i="9"/>
  <c r="R41" i="9"/>
  <c r="V41" i="9"/>
  <c r="O42" i="9"/>
  <c r="S42" i="9"/>
  <c r="P43" i="9"/>
  <c r="M44" i="9"/>
  <c r="N44" i="9" s="1"/>
  <c r="Q44" i="9"/>
  <c r="R45" i="9"/>
  <c r="V45" i="9"/>
  <c r="O46" i="9"/>
  <c r="S46" i="9"/>
  <c r="P47" i="9"/>
  <c r="M48" i="9"/>
  <c r="N48" i="9" s="1"/>
  <c r="Q48" i="9"/>
  <c r="R49" i="9"/>
  <c r="V49" i="9"/>
  <c r="AA49" i="9" s="1"/>
  <c r="AB49" i="9" s="1"/>
  <c r="O50" i="9"/>
  <c r="S50" i="9"/>
  <c r="P51" i="9"/>
  <c r="M52" i="9"/>
  <c r="N52" i="9" s="1"/>
  <c r="Q52" i="9"/>
  <c r="R53" i="9"/>
  <c r="V53" i="9"/>
  <c r="O54" i="9"/>
  <c r="T54" i="9" s="1"/>
  <c r="U54" i="9" s="1"/>
  <c r="S54" i="9"/>
  <c r="P55" i="9"/>
  <c r="M56" i="9"/>
  <c r="N56" i="9" s="1"/>
  <c r="Q56" i="9"/>
  <c r="R57" i="9"/>
  <c r="V57" i="9"/>
  <c r="O58" i="9"/>
  <c r="S58" i="9"/>
  <c r="P59" i="9"/>
  <c r="M60" i="9"/>
  <c r="N60" i="9" s="1"/>
  <c r="Q60" i="9"/>
  <c r="R61" i="9"/>
  <c r="V61" i="9"/>
  <c r="O62" i="9"/>
  <c r="S62" i="9"/>
  <c r="P63" i="9"/>
  <c r="M64" i="9"/>
  <c r="N64" i="9" s="1"/>
  <c r="Q64" i="9"/>
  <c r="R65" i="9"/>
  <c r="V65" i="9"/>
  <c r="AA65" i="9" s="1"/>
  <c r="AB65" i="9" s="1"/>
  <c r="O66" i="9"/>
  <c r="S66" i="9"/>
  <c r="P67" i="9"/>
  <c r="M68" i="9"/>
  <c r="N68" i="9" s="1"/>
  <c r="Q68" i="9"/>
  <c r="R69" i="9"/>
  <c r="V69" i="9"/>
  <c r="O70" i="9"/>
  <c r="T70" i="9" s="1"/>
  <c r="U70" i="9" s="1"/>
  <c r="S70" i="9"/>
  <c r="P71" i="9"/>
  <c r="M72" i="9"/>
  <c r="N72" i="9" s="1"/>
  <c r="Q72" i="9"/>
  <c r="R73" i="9"/>
  <c r="V73" i="9"/>
  <c r="O74" i="9"/>
  <c r="S74" i="9"/>
  <c r="P75" i="9"/>
  <c r="M76" i="9"/>
  <c r="N76" i="9" s="1"/>
  <c r="Q76" i="9"/>
  <c r="R77" i="9"/>
  <c r="V77" i="9"/>
  <c r="O78" i="9"/>
  <c r="S78" i="9"/>
  <c r="P79" i="9"/>
  <c r="M80" i="9"/>
  <c r="N80" i="9" s="1"/>
  <c r="Q80" i="9"/>
  <c r="R81" i="9"/>
  <c r="V81" i="9"/>
  <c r="AA81" i="9" s="1"/>
  <c r="AB81" i="9" s="1"/>
  <c r="O82" i="9"/>
  <c r="S82" i="9"/>
  <c r="P83" i="9"/>
  <c r="M84" i="9"/>
  <c r="N84" i="9" s="1"/>
  <c r="Q84" i="9"/>
  <c r="R85" i="9"/>
  <c r="V85" i="9"/>
  <c r="O86" i="9"/>
  <c r="T86" i="9" s="1"/>
  <c r="U86" i="9" s="1"/>
  <c r="S86" i="9"/>
  <c r="P87" i="9"/>
  <c r="M88" i="9"/>
  <c r="N88" i="9" s="1"/>
  <c r="Q88" i="9"/>
  <c r="R89" i="9"/>
  <c r="V89" i="9"/>
  <c r="K90" i="9"/>
  <c r="O90" i="9"/>
  <c r="V91" i="9"/>
  <c r="R91" i="9"/>
  <c r="M91" i="9"/>
  <c r="N91" i="9" s="1"/>
  <c r="X91" i="9"/>
  <c r="J92" i="9"/>
  <c r="Q92" i="9" s="1"/>
  <c r="P92" i="9"/>
  <c r="Z92" i="9"/>
  <c r="X93" i="9"/>
  <c r="V93" i="9"/>
  <c r="Z135" i="9"/>
  <c r="Z143" i="9"/>
  <c r="Z147" i="9"/>
  <c r="S155" i="9"/>
  <c r="Z155" i="9"/>
  <c r="S171" i="9"/>
  <c r="Z171" i="9"/>
  <c r="AA171" i="9" s="1"/>
  <c r="AB171" i="9" s="1"/>
  <c r="Z179" i="9"/>
  <c r="X197" i="9"/>
  <c r="Y198" i="9"/>
  <c r="X206" i="9"/>
  <c r="R215" i="9"/>
  <c r="T219" i="9"/>
  <c r="U219" i="9" s="1"/>
  <c r="X225" i="9"/>
  <c r="P95" i="9"/>
  <c r="X95" i="9"/>
  <c r="M96" i="9"/>
  <c r="N96" i="9" s="1"/>
  <c r="Y96" i="9"/>
  <c r="J97" i="9"/>
  <c r="Q97" i="9" s="1"/>
  <c r="V97" i="9"/>
  <c r="O98" i="9"/>
  <c r="S98" i="9"/>
  <c r="W98" i="9"/>
  <c r="AA98" i="9" s="1"/>
  <c r="AB98" i="9" s="1"/>
  <c r="L99" i="9"/>
  <c r="S99" i="9" s="1"/>
  <c r="P99" i="9"/>
  <c r="T99" i="9" s="1"/>
  <c r="U99" i="9" s="1"/>
  <c r="X99" i="9"/>
  <c r="M100" i="9"/>
  <c r="N100" i="9" s="1"/>
  <c r="Q100" i="9"/>
  <c r="Y100" i="9"/>
  <c r="J101" i="9"/>
  <c r="Q101" i="9" s="1"/>
  <c r="V101" i="9"/>
  <c r="O102" i="9"/>
  <c r="S102" i="9"/>
  <c r="W102" i="9"/>
  <c r="L103" i="9"/>
  <c r="S103" i="9" s="1"/>
  <c r="P103" i="9"/>
  <c r="X103" i="9"/>
  <c r="M104" i="9"/>
  <c r="N104" i="9" s="1"/>
  <c r="Q104" i="9"/>
  <c r="R105" i="9"/>
  <c r="O106" i="9"/>
  <c r="S106" i="9"/>
  <c r="W106" i="9"/>
  <c r="L107" i="9"/>
  <c r="P107" i="9"/>
  <c r="M108" i="9"/>
  <c r="N108" i="9" s="1"/>
  <c r="R109" i="9"/>
  <c r="O110" i="9"/>
  <c r="S110" i="9"/>
  <c r="W110" i="9"/>
  <c r="L111" i="9"/>
  <c r="S111" i="9" s="1"/>
  <c r="M112" i="9"/>
  <c r="N112" i="9" s="1"/>
  <c r="Q112" i="9"/>
  <c r="R113" i="9"/>
  <c r="O114" i="9"/>
  <c r="S114" i="9"/>
  <c r="W114" i="9"/>
  <c r="L115" i="9"/>
  <c r="S115" i="9" s="1"/>
  <c r="P115" i="9"/>
  <c r="T115" i="9" s="1"/>
  <c r="U115" i="9" s="1"/>
  <c r="X115" i="9"/>
  <c r="M116" i="9"/>
  <c r="N116" i="9" s="1"/>
  <c r="Q116" i="9"/>
  <c r="R117" i="9"/>
  <c r="O118" i="9"/>
  <c r="S118" i="9"/>
  <c r="W118" i="9"/>
  <c r="L119" i="9"/>
  <c r="S119" i="9" s="1"/>
  <c r="M120" i="9"/>
  <c r="N120" i="9" s="1"/>
  <c r="Q120" i="9"/>
  <c r="R121" i="9"/>
  <c r="O122" i="9"/>
  <c r="S122" i="9"/>
  <c r="W122" i="9"/>
  <c r="L123" i="9"/>
  <c r="S123" i="9" s="1"/>
  <c r="M124" i="9"/>
  <c r="N124" i="9" s="1"/>
  <c r="Q124" i="9"/>
  <c r="R125" i="9"/>
  <c r="O126" i="9"/>
  <c r="S126" i="9"/>
  <c r="W126" i="9"/>
  <c r="L127" i="9"/>
  <c r="S127" i="9" s="1"/>
  <c r="M128" i="9"/>
  <c r="N128" i="9" s="1"/>
  <c r="Q128" i="9"/>
  <c r="O130" i="9"/>
  <c r="S130" i="9"/>
  <c r="W130" i="9"/>
  <c r="L131" i="9"/>
  <c r="S131" i="9" s="1"/>
  <c r="M132" i="9"/>
  <c r="N132" i="9" s="1"/>
  <c r="Q132" i="9"/>
  <c r="Y132" i="9"/>
  <c r="J133" i="9"/>
  <c r="X133" i="9" s="1"/>
  <c r="R133" i="9"/>
  <c r="V133" i="9"/>
  <c r="O134" i="9"/>
  <c r="S134" i="9"/>
  <c r="W134" i="9"/>
  <c r="L135" i="9"/>
  <c r="S135" i="9" s="1"/>
  <c r="X135" i="9"/>
  <c r="M136" i="9"/>
  <c r="N136" i="9" s="1"/>
  <c r="Q136" i="9"/>
  <c r="Y136" i="9"/>
  <c r="J137" i="9"/>
  <c r="Q137" i="9" s="1"/>
  <c r="R137" i="9"/>
  <c r="V137" i="9"/>
  <c r="O138" i="9"/>
  <c r="S138" i="9"/>
  <c r="W138" i="9"/>
  <c r="L139" i="9"/>
  <c r="S139" i="9" s="1"/>
  <c r="P139" i="9"/>
  <c r="X139" i="9"/>
  <c r="M140" i="9"/>
  <c r="N140" i="9" s="1"/>
  <c r="Q140" i="9"/>
  <c r="Y140" i="9"/>
  <c r="J141" i="9"/>
  <c r="Q141" i="9" s="1"/>
  <c r="V141" i="9"/>
  <c r="O142" i="9"/>
  <c r="S142" i="9"/>
  <c r="W142" i="9"/>
  <c r="AA142" i="9" s="1"/>
  <c r="AB142" i="9" s="1"/>
  <c r="L143" i="9"/>
  <c r="S143" i="9" s="1"/>
  <c r="P143" i="9"/>
  <c r="X143" i="9"/>
  <c r="M144" i="9"/>
  <c r="N144" i="9" s="1"/>
  <c r="Q144" i="9"/>
  <c r="Y144" i="9"/>
  <c r="J145" i="9"/>
  <c r="Q145" i="9" s="1"/>
  <c r="V145" i="9"/>
  <c r="O146" i="9"/>
  <c r="S146" i="9"/>
  <c r="W146" i="9"/>
  <c r="AA146" i="9" s="1"/>
  <c r="AB146" i="9" s="1"/>
  <c r="P147" i="9"/>
  <c r="T147" i="9" s="1"/>
  <c r="U147" i="9" s="1"/>
  <c r="X147" i="9"/>
  <c r="M148" i="9"/>
  <c r="N148" i="9" s="1"/>
  <c r="Q148" i="9"/>
  <c r="Y148" i="9"/>
  <c r="J149" i="9"/>
  <c r="Q149" i="9" s="1"/>
  <c r="V149" i="9"/>
  <c r="Z149" i="9"/>
  <c r="K150" i="9"/>
  <c r="O150" i="9"/>
  <c r="W150" i="9"/>
  <c r="P151" i="9"/>
  <c r="X151" i="9"/>
  <c r="AA151" i="9" s="1"/>
  <c r="AB151" i="9" s="1"/>
  <c r="M152" i="9"/>
  <c r="N152" i="9" s="1"/>
  <c r="Q152" i="9"/>
  <c r="Y152" i="9"/>
  <c r="J153" i="9"/>
  <c r="Q153" i="9" s="1"/>
  <c r="V153" i="9"/>
  <c r="K154" i="9"/>
  <c r="Q154" i="9" s="1"/>
  <c r="O154" i="9"/>
  <c r="S154" i="9"/>
  <c r="W154" i="9"/>
  <c r="P155" i="9"/>
  <c r="X155" i="9"/>
  <c r="AA155" i="9" s="1"/>
  <c r="AB155" i="9" s="1"/>
  <c r="M156" i="9"/>
  <c r="N156" i="9" s="1"/>
  <c r="Q156" i="9"/>
  <c r="Y156" i="9"/>
  <c r="J157" i="9"/>
  <c r="Q157" i="9" s="1"/>
  <c r="V157" i="9"/>
  <c r="K158" i="9"/>
  <c r="R158" i="9" s="1"/>
  <c r="O158" i="9"/>
  <c r="T158" i="9" s="1"/>
  <c r="U158" i="9" s="1"/>
  <c r="S158" i="9"/>
  <c r="W158" i="9"/>
  <c r="P159" i="9"/>
  <c r="X159" i="9"/>
  <c r="AA159" i="9" s="1"/>
  <c r="AB159" i="9" s="1"/>
  <c r="M160" i="9"/>
  <c r="N160" i="9" s="1"/>
  <c r="Q160" i="9"/>
  <c r="Y160" i="9"/>
  <c r="J161" i="9"/>
  <c r="Q161" i="9" s="1"/>
  <c r="V161" i="9"/>
  <c r="O162" i="9"/>
  <c r="S162" i="9"/>
  <c r="W162" i="9"/>
  <c r="AA162" i="9" s="1"/>
  <c r="AB162" i="9" s="1"/>
  <c r="L163" i="9"/>
  <c r="S163" i="9" s="1"/>
  <c r="P163" i="9"/>
  <c r="T163" i="9" s="1"/>
  <c r="U163" i="9" s="1"/>
  <c r="X163" i="9"/>
  <c r="M164" i="9"/>
  <c r="N164" i="9" s="1"/>
  <c r="Q164" i="9"/>
  <c r="Y164" i="9"/>
  <c r="J165" i="9"/>
  <c r="V165" i="9"/>
  <c r="O166" i="9"/>
  <c r="S166" i="9"/>
  <c r="W166" i="9"/>
  <c r="L167" i="9"/>
  <c r="S167" i="9" s="1"/>
  <c r="P167" i="9"/>
  <c r="X167" i="9"/>
  <c r="M168" i="9"/>
  <c r="N168" i="9" s="1"/>
  <c r="Q168" i="9"/>
  <c r="Y168" i="9"/>
  <c r="J169" i="9"/>
  <c r="Q169" i="9" s="1"/>
  <c r="V169" i="9"/>
  <c r="K170" i="9"/>
  <c r="R170" i="9" s="1"/>
  <c r="O170" i="9"/>
  <c r="S170" i="9"/>
  <c r="W170" i="9"/>
  <c r="P171" i="9"/>
  <c r="T171" i="9" s="1"/>
  <c r="U171" i="9" s="1"/>
  <c r="X171" i="9"/>
  <c r="M172" i="9"/>
  <c r="N172" i="9" s="1"/>
  <c r="Q172" i="9"/>
  <c r="Y172" i="9"/>
  <c r="J173" i="9"/>
  <c r="Q173" i="9" s="1"/>
  <c r="R173" i="9"/>
  <c r="V173" i="9"/>
  <c r="K174" i="9"/>
  <c r="R174" i="9" s="1"/>
  <c r="O174" i="9"/>
  <c r="T174" i="9" s="1"/>
  <c r="U174" i="9" s="1"/>
  <c r="S174" i="9"/>
  <c r="W174" i="9"/>
  <c r="P175" i="9"/>
  <c r="T175" i="9" s="1"/>
  <c r="U175" i="9" s="1"/>
  <c r="X175" i="9"/>
  <c r="AA175" i="9" s="1"/>
  <c r="AB175" i="9" s="1"/>
  <c r="M176" i="9"/>
  <c r="N176" i="9" s="1"/>
  <c r="Q176" i="9"/>
  <c r="Y176" i="9"/>
  <c r="J177" i="9"/>
  <c r="Q177" i="9" s="1"/>
  <c r="V177" i="9"/>
  <c r="O178" i="9"/>
  <c r="S178" i="9"/>
  <c r="W178" i="9"/>
  <c r="AA178" i="9" s="1"/>
  <c r="AB178" i="9" s="1"/>
  <c r="P179" i="9"/>
  <c r="X179" i="9"/>
  <c r="M180" i="9"/>
  <c r="N180" i="9" s="1"/>
  <c r="Q180" i="9"/>
  <c r="Y180" i="9"/>
  <c r="J181" i="9"/>
  <c r="Q181" i="9" s="1"/>
  <c r="V181" i="9"/>
  <c r="O182" i="9"/>
  <c r="S182" i="9"/>
  <c r="W182" i="9"/>
  <c r="AA182" i="9" s="1"/>
  <c r="AB182" i="9" s="1"/>
  <c r="P183" i="9"/>
  <c r="X183" i="9"/>
  <c r="M184" i="9"/>
  <c r="N184" i="9" s="1"/>
  <c r="Q184" i="9"/>
  <c r="Y184" i="9"/>
  <c r="J185" i="9"/>
  <c r="Q185" i="9" s="1"/>
  <c r="R185" i="9"/>
  <c r="V185" i="9"/>
  <c r="K186" i="9"/>
  <c r="R186" i="9" s="1"/>
  <c r="O186" i="9"/>
  <c r="S186" i="9"/>
  <c r="W186" i="9"/>
  <c r="L187" i="9"/>
  <c r="P187" i="9"/>
  <c r="M188" i="9"/>
  <c r="N188" i="9" s="1"/>
  <c r="Q188" i="9"/>
  <c r="Y188" i="9"/>
  <c r="J189" i="9"/>
  <c r="V189" i="9"/>
  <c r="K190" i="9"/>
  <c r="R190" i="9" s="1"/>
  <c r="O190" i="9"/>
  <c r="T190" i="9" s="1"/>
  <c r="U190" i="9" s="1"/>
  <c r="S190" i="9"/>
  <c r="W190" i="9"/>
  <c r="P191" i="9"/>
  <c r="T191" i="9" s="1"/>
  <c r="U191" i="9" s="1"/>
  <c r="X191" i="9"/>
  <c r="AA191" i="9" s="1"/>
  <c r="AB191" i="9" s="1"/>
  <c r="M192" i="9"/>
  <c r="N192" i="9" s="1"/>
  <c r="Q192" i="9"/>
  <c r="Y192" i="9"/>
  <c r="J193" i="9"/>
  <c r="Q193" i="9" s="1"/>
  <c r="V193" i="9"/>
  <c r="K194" i="9"/>
  <c r="R194" i="9" s="1"/>
  <c r="O194" i="9"/>
  <c r="S194" i="9"/>
  <c r="W194" i="9"/>
  <c r="L195" i="9"/>
  <c r="P195" i="9"/>
  <c r="M196" i="9"/>
  <c r="N196" i="9" s="1"/>
  <c r="Q196" i="9"/>
  <c r="Y196" i="9"/>
  <c r="J197" i="9"/>
  <c r="Q197" i="9" s="1"/>
  <c r="V197" i="9"/>
  <c r="Z197" i="9"/>
  <c r="K198" i="9"/>
  <c r="R198" i="9" s="1"/>
  <c r="O198" i="9"/>
  <c r="S198" i="9"/>
  <c r="W198" i="9"/>
  <c r="AA198" i="9" s="1"/>
  <c r="AB198" i="9" s="1"/>
  <c r="L199" i="9"/>
  <c r="P199" i="9"/>
  <c r="M200" i="9"/>
  <c r="N200" i="9" s="1"/>
  <c r="Q200" i="9"/>
  <c r="Y200" i="9"/>
  <c r="J201" i="9"/>
  <c r="Q201" i="9" s="1"/>
  <c r="V201" i="9"/>
  <c r="K202" i="9"/>
  <c r="O202" i="9"/>
  <c r="S202" i="9"/>
  <c r="W202" i="9"/>
  <c r="P203" i="9"/>
  <c r="T203" i="9" s="1"/>
  <c r="U203" i="9" s="1"/>
  <c r="X203" i="9"/>
  <c r="AA203" i="9" s="1"/>
  <c r="AB203" i="9" s="1"/>
  <c r="M204" i="9"/>
  <c r="N204" i="9" s="1"/>
  <c r="Q204" i="9"/>
  <c r="Y204" i="9"/>
  <c r="J205" i="9"/>
  <c r="V205" i="9"/>
  <c r="K206" i="9"/>
  <c r="O206" i="9"/>
  <c r="W206" i="9"/>
  <c r="P207" i="9"/>
  <c r="X207" i="9"/>
  <c r="AA207" i="9" s="1"/>
  <c r="AB207" i="9" s="1"/>
  <c r="M208" i="9"/>
  <c r="N208" i="9" s="1"/>
  <c r="Q208" i="9"/>
  <c r="Y208" i="9"/>
  <c r="J209" i="9"/>
  <c r="W209" i="9" s="1"/>
  <c r="V209" i="9"/>
  <c r="Z209" i="9"/>
  <c r="K210" i="9"/>
  <c r="X210" i="9" s="1"/>
  <c r="O210" i="9"/>
  <c r="W210" i="9"/>
  <c r="L211" i="9"/>
  <c r="P211" i="9"/>
  <c r="M212" i="9"/>
  <c r="N212" i="9" s="1"/>
  <c r="Q212" i="9"/>
  <c r="Y212" i="9"/>
  <c r="J213" i="9"/>
  <c r="Q213" i="9" s="1"/>
  <c r="R213" i="9"/>
  <c r="V213" i="9"/>
  <c r="K214" i="9"/>
  <c r="O214" i="9"/>
  <c r="W214" i="9"/>
  <c r="P215" i="9"/>
  <c r="T215" i="9" s="1"/>
  <c r="U215" i="9" s="1"/>
  <c r="X215" i="9"/>
  <c r="AA215" i="9" s="1"/>
  <c r="AB215" i="9" s="1"/>
  <c r="M216" i="9"/>
  <c r="N216" i="9" s="1"/>
  <c r="Q216" i="9"/>
  <c r="Y216" i="9"/>
  <c r="J217" i="9"/>
  <c r="Q217" i="9" s="1"/>
  <c r="V217" i="9"/>
  <c r="Z217" i="9"/>
  <c r="K218" i="9"/>
  <c r="R218" i="9" s="1"/>
  <c r="O218" i="9"/>
  <c r="S218" i="9"/>
  <c r="W218" i="9"/>
  <c r="P219" i="9"/>
  <c r="X219" i="9"/>
  <c r="M220" i="9"/>
  <c r="N220" i="9" s="1"/>
  <c r="Y220" i="9"/>
  <c r="J221" i="9"/>
  <c r="V221" i="9"/>
  <c r="P223" i="9"/>
  <c r="T223" i="9" s="1"/>
  <c r="U223" i="9" s="1"/>
  <c r="X223" i="9"/>
  <c r="M224" i="9"/>
  <c r="N224" i="9" s="1"/>
  <c r="Q224" i="9"/>
  <c r="Y224" i="9"/>
  <c r="J225" i="9"/>
  <c r="Q225" i="9" s="1"/>
  <c r="V225" i="9"/>
  <c r="P227" i="9"/>
  <c r="X227" i="9"/>
  <c r="M228" i="9"/>
  <c r="N228" i="9" s="1"/>
  <c r="Y228" i="9"/>
  <c r="J229" i="9"/>
  <c r="Q229" i="9" s="1"/>
  <c r="V229" i="9"/>
  <c r="P231" i="9"/>
  <c r="X231" i="9"/>
  <c r="M232" i="9"/>
  <c r="N232" i="9" s="1"/>
  <c r="Y232" i="9"/>
  <c r="J233" i="9"/>
  <c r="Q233" i="9" s="1"/>
  <c r="P233" i="9"/>
  <c r="Y241" i="9"/>
  <c r="M241" i="9"/>
  <c r="N241" i="9" s="1"/>
  <c r="W241" i="9"/>
  <c r="S241" i="9"/>
  <c r="O241" i="9"/>
  <c r="Z241" i="9"/>
  <c r="V241" i="9"/>
  <c r="R241" i="9"/>
  <c r="X248" i="9"/>
  <c r="X268" i="9"/>
  <c r="Y269" i="9"/>
  <c r="X312" i="9"/>
  <c r="Y313" i="9"/>
  <c r="X320" i="9"/>
  <c r="Y321" i="9"/>
  <c r="P94" i="9"/>
  <c r="T94" i="9" s="1"/>
  <c r="U94" i="9" s="1"/>
  <c r="X94" i="9"/>
  <c r="M95" i="9"/>
  <c r="N95" i="9" s="1"/>
  <c r="Q95" i="9"/>
  <c r="T95" i="9" s="1"/>
  <c r="U95" i="9" s="1"/>
  <c r="Y95" i="9"/>
  <c r="J96" i="9"/>
  <c r="Q96" i="9" s="1"/>
  <c r="R96" i="9"/>
  <c r="V96" i="9"/>
  <c r="Z96" i="9"/>
  <c r="K97" i="9"/>
  <c r="O97" i="9"/>
  <c r="W97" i="9"/>
  <c r="P98" i="9"/>
  <c r="X98" i="9"/>
  <c r="M99" i="9"/>
  <c r="N99" i="9" s="1"/>
  <c r="Q99" i="9"/>
  <c r="Y99" i="9"/>
  <c r="R100" i="9"/>
  <c r="V100" i="9"/>
  <c r="Z100" i="9"/>
  <c r="K101" i="9"/>
  <c r="O101" i="9"/>
  <c r="W101" i="9"/>
  <c r="P102" i="9"/>
  <c r="X102" i="9"/>
  <c r="M103" i="9"/>
  <c r="N103" i="9" s="1"/>
  <c r="Q103" i="9"/>
  <c r="T103" i="9" s="1"/>
  <c r="U103" i="9" s="1"/>
  <c r="Y103" i="9"/>
  <c r="V104" i="9"/>
  <c r="Z104" i="9"/>
  <c r="P106" i="9"/>
  <c r="X106" i="9"/>
  <c r="M107" i="9"/>
  <c r="N107" i="9" s="1"/>
  <c r="P110" i="9"/>
  <c r="X110" i="9"/>
  <c r="M111" i="9"/>
  <c r="N111" i="9" s="1"/>
  <c r="P114" i="9"/>
  <c r="X114" i="9"/>
  <c r="M115" i="9"/>
  <c r="N115" i="9" s="1"/>
  <c r="V116" i="9"/>
  <c r="Z116" i="9"/>
  <c r="P118" i="9"/>
  <c r="X118" i="9"/>
  <c r="M119" i="9"/>
  <c r="N119" i="9" s="1"/>
  <c r="P122" i="9"/>
  <c r="X122" i="9"/>
  <c r="M123" i="9"/>
  <c r="N123" i="9" s="1"/>
  <c r="P126" i="9"/>
  <c r="X126" i="9"/>
  <c r="M127" i="9"/>
  <c r="N127" i="9" s="1"/>
  <c r="P130" i="9"/>
  <c r="X130" i="9"/>
  <c r="M131" i="9"/>
  <c r="N131" i="9" s="1"/>
  <c r="P134" i="9"/>
  <c r="X134" i="9"/>
  <c r="M135" i="9"/>
  <c r="N135" i="9" s="1"/>
  <c r="P138" i="9"/>
  <c r="X138" i="9"/>
  <c r="M139" i="9"/>
  <c r="N139" i="9" s="1"/>
  <c r="K141" i="9"/>
  <c r="O141" i="9"/>
  <c r="W141" i="9"/>
  <c r="P142" i="9"/>
  <c r="X142" i="9"/>
  <c r="M143" i="9"/>
  <c r="N143" i="9" s="1"/>
  <c r="R144" i="9"/>
  <c r="V144" i="9"/>
  <c r="Z144" i="9"/>
  <c r="K145" i="9"/>
  <c r="O145" i="9"/>
  <c r="W145" i="9"/>
  <c r="P146" i="9"/>
  <c r="X146" i="9"/>
  <c r="M147" i="9"/>
  <c r="N147" i="9" s="1"/>
  <c r="Q147" i="9"/>
  <c r="Y147" i="9"/>
  <c r="R148" i="9"/>
  <c r="V148" i="9"/>
  <c r="Z148" i="9"/>
  <c r="K149" i="9"/>
  <c r="Y149" i="9" s="1"/>
  <c r="O149" i="9"/>
  <c r="W149" i="9"/>
  <c r="L150" i="9"/>
  <c r="Z150" i="9" s="1"/>
  <c r="P150" i="9"/>
  <c r="M151" i="9"/>
  <c r="N151" i="9" s="1"/>
  <c r="Q151" i="9"/>
  <c r="T151" i="9" s="1"/>
  <c r="U151" i="9" s="1"/>
  <c r="R152" i="9"/>
  <c r="V152" i="9"/>
  <c r="AA152" i="9" s="1"/>
  <c r="AB152" i="9" s="1"/>
  <c r="Z152" i="9"/>
  <c r="K153" i="9"/>
  <c r="Y153" i="9" s="1"/>
  <c r="O153" i="9"/>
  <c r="S153" i="9"/>
  <c r="W153" i="9"/>
  <c r="L154" i="9"/>
  <c r="Z154" i="9" s="1"/>
  <c r="P154" i="9"/>
  <c r="M155" i="9"/>
  <c r="N155" i="9" s="1"/>
  <c r="Q155" i="9"/>
  <c r="R156" i="9"/>
  <c r="V156" i="9"/>
  <c r="Z156" i="9"/>
  <c r="K157" i="9"/>
  <c r="O157" i="9"/>
  <c r="W157" i="9"/>
  <c r="P158" i="9"/>
  <c r="X158" i="9"/>
  <c r="M159" i="9"/>
  <c r="N159" i="9" s="1"/>
  <c r="Q159" i="9"/>
  <c r="T159" i="9" s="1"/>
  <c r="U159" i="9" s="1"/>
  <c r="R160" i="9"/>
  <c r="V160" i="9"/>
  <c r="Z160" i="9"/>
  <c r="K161" i="9"/>
  <c r="O161" i="9"/>
  <c r="P162" i="9"/>
  <c r="X162" i="9"/>
  <c r="M163" i="9"/>
  <c r="N163" i="9" s="1"/>
  <c r="Q163" i="9"/>
  <c r="Y163" i="9"/>
  <c r="R164" i="9"/>
  <c r="V164" i="9"/>
  <c r="Z164" i="9"/>
  <c r="K165" i="9"/>
  <c r="O165" i="9"/>
  <c r="W165" i="9"/>
  <c r="P166" i="9"/>
  <c r="X166" i="9"/>
  <c r="AA166" i="9" s="1"/>
  <c r="AB166" i="9" s="1"/>
  <c r="M167" i="9"/>
  <c r="N167" i="9" s="1"/>
  <c r="Q167" i="9"/>
  <c r="Y167" i="9"/>
  <c r="R168" i="9"/>
  <c r="V168" i="9"/>
  <c r="Z168" i="9"/>
  <c r="K169" i="9"/>
  <c r="Y169" i="9" s="1"/>
  <c r="O169" i="9"/>
  <c r="W169" i="9"/>
  <c r="P170" i="9"/>
  <c r="X170" i="9"/>
  <c r="M171" i="9"/>
  <c r="N171" i="9" s="1"/>
  <c r="Q171" i="9"/>
  <c r="R172" i="9"/>
  <c r="V172" i="9"/>
  <c r="AA172" i="9" s="1"/>
  <c r="AB172" i="9" s="1"/>
  <c r="Z172" i="9"/>
  <c r="K173" i="9"/>
  <c r="Y173" i="9" s="1"/>
  <c r="O173" i="9"/>
  <c r="W173" i="9"/>
  <c r="P174" i="9"/>
  <c r="X174" i="9"/>
  <c r="M175" i="9"/>
  <c r="N175" i="9" s="1"/>
  <c r="Q175" i="9"/>
  <c r="R176" i="9"/>
  <c r="V176" i="9"/>
  <c r="Z176" i="9"/>
  <c r="K177" i="9"/>
  <c r="O177" i="9"/>
  <c r="W177" i="9"/>
  <c r="P178" i="9"/>
  <c r="X178" i="9"/>
  <c r="M179" i="9"/>
  <c r="N179" i="9" s="1"/>
  <c r="Q179" i="9"/>
  <c r="T179" i="9" s="1"/>
  <c r="U179" i="9" s="1"/>
  <c r="Y179" i="9"/>
  <c r="R180" i="9"/>
  <c r="V180" i="9"/>
  <c r="Z180" i="9"/>
  <c r="K181" i="9"/>
  <c r="O181" i="9"/>
  <c r="W181" i="9"/>
  <c r="P182" i="9"/>
  <c r="X182" i="9"/>
  <c r="M183" i="9"/>
  <c r="N183" i="9" s="1"/>
  <c r="Q183" i="9"/>
  <c r="T183" i="9" s="1"/>
  <c r="U183" i="9" s="1"/>
  <c r="Y183" i="9"/>
  <c r="R184" i="9"/>
  <c r="V184" i="9"/>
  <c r="Z184" i="9"/>
  <c r="K185" i="9"/>
  <c r="Y185" i="9" s="1"/>
  <c r="O185" i="9"/>
  <c r="W185" i="9"/>
  <c r="P186" i="9"/>
  <c r="Y187" i="9"/>
  <c r="R188" i="9"/>
  <c r="V188" i="9"/>
  <c r="AA188" i="9" s="1"/>
  <c r="AB188" i="9" s="1"/>
  <c r="Z188" i="9"/>
  <c r="K189" i="9"/>
  <c r="O189" i="9"/>
  <c r="P190" i="9"/>
  <c r="X190" i="9"/>
  <c r="M191" i="9"/>
  <c r="N191" i="9" s="1"/>
  <c r="Q191" i="9"/>
  <c r="R192" i="9"/>
  <c r="V192" i="9"/>
  <c r="Z192" i="9"/>
  <c r="K193" i="9"/>
  <c r="O193" i="9"/>
  <c r="W193" i="9"/>
  <c r="P194" i="9"/>
  <c r="X194" i="9"/>
  <c r="Y195" i="9"/>
  <c r="R196" i="9"/>
  <c r="V196" i="9"/>
  <c r="Z196" i="9"/>
  <c r="K197" i="9"/>
  <c r="Y197" i="9" s="1"/>
  <c r="O197" i="9"/>
  <c r="W197" i="9"/>
  <c r="P198" i="9"/>
  <c r="X198" i="9"/>
  <c r="Y199" i="9"/>
  <c r="R200" i="9"/>
  <c r="V200" i="9"/>
  <c r="Z200" i="9"/>
  <c r="K201" i="9"/>
  <c r="O201" i="9"/>
  <c r="S201" i="9"/>
  <c r="W201" i="9"/>
  <c r="L202" i="9"/>
  <c r="Z202" i="9" s="1"/>
  <c r="P202" i="9"/>
  <c r="M203" i="9"/>
  <c r="N203" i="9" s="1"/>
  <c r="Q203" i="9"/>
  <c r="R204" i="9"/>
  <c r="V204" i="9"/>
  <c r="AA204" i="9" s="1"/>
  <c r="AB204" i="9" s="1"/>
  <c r="Z204" i="9"/>
  <c r="K205" i="9"/>
  <c r="Y205" i="9" s="1"/>
  <c r="O205" i="9"/>
  <c r="W205" i="9"/>
  <c r="L206" i="9"/>
  <c r="Z206" i="9" s="1"/>
  <c r="P206" i="9"/>
  <c r="M207" i="9"/>
  <c r="N207" i="9" s="1"/>
  <c r="Q207" i="9"/>
  <c r="T207" i="9" s="1"/>
  <c r="U207" i="9" s="1"/>
  <c r="R208" i="9"/>
  <c r="V208" i="9"/>
  <c r="Z208" i="9"/>
  <c r="K209" i="9"/>
  <c r="Y209" i="9" s="1"/>
  <c r="O209" i="9"/>
  <c r="S209" i="9"/>
  <c r="L210" i="9"/>
  <c r="Z210" i="9" s="1"/>
  <c r="P210" i="9"/>
  <c r="Y211" i="9"/>
  <c r="R212" i="9"/>
  <c r="V212" i="9"/>
  <c r="Z212" i="9"/>
  <c r="K213" i="9"/>
  <c r="Y213" i="9" s="1"/>
  <c r="O213" i="9"/>
  <c r="W213" i="9"/>
  <c r="L214" i="9"/>
  <c r="P214" i="9"/>
  <c r="M215" i="9"/>
  <c r="N215" i="9" s="1"/>
  <c r="Q215" i="9"/>
  <c r="R216" i="9"/>
  <c r="V216" i="9"/>
  <c r="Z216" i="9"/>
  <c r="K217" i="9"/>
  <c r="Y217" i="9" s="1"/>
  <c r="O217" i="9"/>
  <c r="S217" i="9"/>
  <c r="W217" i="9"/>
  <c r="P218" i="9"/>
  <c r="X218" i="9"/>
  <c r="M219" i="9"/>
  <c r="N219" i="9" s="1"/>
  <c r="Q219" i="9"/>
  <c r="J220" i="9"/>
  <c r="Q220" i="9" s="1"/>
  <c r="R220" i="9"/>
  <c r="V220" i="9"/>
  <c r="Z220" i="9"/>
  <c r="K221" i="9"/>
  <c r="O221" i="9"/>
  <c r="W221" i="9"/>
  <c r="P222" i="9"/>
  <c r="T222" i="9" s="1"/>
  <c r="U222" i="9" s="1"/>
  <c r="X222" i="9"/>
  <c r="M223" i="9"/>
  <c r="N223" i="9" s="1"/>
  <c r="Q223" i="9"/>
  <c r="Y223" i="9"/>
  <c r="J224" i="9"/>
  <c r="X224" i="9" s="1"/>
  <c r="R224" i="9"/>
  <c r="V224" i="9"/>
  <c r="Z224" i="9"/>
  <c r="K225" i="9"/>
  <c r="O225" i="9"/>
  <c r="S225" i="9"/>
  <c r="W225" i="9"/>
  <c r="P226" i="9"/>
  <c r="X226" i="9"/>
  <c r="AA226" i="9" s="1"/>
  <c r="AB226" i="9" s="1"/>
  <c r="M227" i="9"/>
  <c r="N227" i="9" s="1"/>
  <c r="Q227" i="9"/>
  <c r="Y227" i="9"/>
  <c r="J228" i="9"/>
  <c r="X228" i="9" s="1"/>
  <c r="R228" i="9"/>
  <c r="V228" i="9"/>
  <c r="Z228" i="9"/>
  <c r="K229" i="9"/>
  <c r="O229" i="9"/>
  <c r="S229" i="9"/>
  <c r="P230" i="9"/>
  <c r="T230" i="9" s="1"/>
  <c r="U230" i="9" s="1"/>
  <c r="X230" i="9"/>
  <c r="AA230" i="9" s="1"/>
  <c r="AB230" i="9" s="1"/>
  <c r="M231" i="9"/>
  <c r="N231" i="9" s="1"/>
  <c r="Q231" i="9"/>
  <c r="Y231" i="9"/>
  <c r="J232" i="9"/>
  <c r="Q232" i="9" s="1"/>
  <c r="R232" i="9"/>
  <c r="V232" i="9"/>
  <c r="Z232" i="9"/>
  <c r="L233" i="9"/>
  <c r="Z233" i="9" s="1"/>
  <c r="V233" i="9"/>
  <c r="L234" i="9"/>
  <c r="W234" i="9"/>
  <c r="O234" i="9"/>
  <c r="V234" i="9"/>
  <c r="V238" i="9"/>
  <c r="J238" i="9"/>
  <c r="L238" i="9"/>
  <c r="O238" i="9"/>
  <c r="K238" i="9"/>
  <c r="AA239" i="9"/>
  <c r="AB239" i="9" s="1"/>
  <c r="X242" i="9"/>
  <c r="T247" i="9"/>
  <c r="U247" i="9" s="1"/>
  <c r="AA295" i="9"/>
  <c r="AB295" i="9" s="1"/>
  <c r="T311" i="9"/>
  <c r="U311" i="9" s="1"/>
  <c r="AA323" i="9"/>
  <c r="AB323" i="9" s="1"/>
  <c r="X333" i="9"/>
  <c r="X349" i="9"/>
  <c r="X360" i="9"/>
  <c r="X376" i="9"/>
  <c r="P93" i="9"/>
  <c r="M94" i="9"/>
  <c r="N94" i="9" s="1"/>
  <c r="Q94" i="9"/>
  <c r="R95" i="9"/>
  <c r="V95" i="9"/>
  <c r="AA95" i="9" s="1"/>
  <c r="AB95" i="9" s="1"/>
  <c r="O96" i="9"/>
  <c r="S96" i="9"/>
  <c r="W96" i="9"/>
  <c r="L97" i="9"/>
  <c r="M98" i="9"/>
  <c r="N98" i="9" s="1"/>
  <c r="Q98" i="9"/>
  <c r="R99" i="9"/>
  <c r="V99" i="9"/>
  <c r="O100" i="9"/>
  <c r="S100" i="9"/>
  <c r="W100" i="9"/>
  <c r="L101" i="9"/>
  <c r="P101" i="9"/>
  <c r="M102" i="9"/>
  <c r="N102" i="9" s="1"/>
  <c r="Q102" i="9"/>
  <c r="R103" i="9"/>
  <c r="V103" i="9"/>
  <c r="K104" i="9"/>
  <c r="Y104" i="9" s="1"/>
  <c r="O104" i="9"/>
  <c r="S104" i="9"/>
  <c r="W104" i="9"/>
  <c r="L105" i="9"/>
  <c r="P105" i="9"/>
  <c r="M106" i="9"/>
  <c r="N106" i="9" s="1"/>
  <c r="Q106" i="9"/>
  <c r="Y106" i="9"/>
  <c r="J107" i="9"/>
  <c r="Q107" i="9" s="1"/>
  <c r="R107" i="9"/>
  <c r="V107" i="9"/>
  <c r="Z107" i="9"/>
  <c r="K108" i="9"/>
  <c r="R108" i="9" s="1"/>
  <c r="O108" i="9"/>
  <c r="S108" i="9"/>
  <c r="W108" i="9"/>
  <c r="L109" i="9"/>
  <c r="P109" i="9"/>
  <c r="M110" i="9"/>
  <c r="N110" i="9" s="1"/>
  <c r="Q110" i="9"/>
  <c r="Y110" i="9"/>
  <c r="J111" i="9"/>
  <c r="Q111" i="9" s="1"/>
  <c r="R111" i="9"/>
  <c r="V111" i="9"/>
  <c r="K112" i="9"/>
  <c r="R112" i="9" s="1"/>
  <c r="O112" i="9"/>
  <c r="S112" i="9"/>
  <c r="W112" i="9"/>
  <c r="L113" i="9"/>
  <c r="P113" i="9"/>
  <c r="M114" i="9"/>
  <c r="N114" i="9" s="1"/>
  <c r="Q114" i="9"/>
  <c r="Y114" i="9"/>
  <c r="R115" i="9"/>
  <c r="V115" i="9"/>
  <c r="K116" i="9"/>
  <c r="R116" i="9" s="1"/>
  <c r="O116" i="9"/>
  <c r="S116" i="9"/>
  <c r="W116" i="9"/>
  <c r="L117" i="9"/>
  <c r="P117" i="9"/>
  <c r="M118" i="9"/>
  <c r="N118" i="9" s="1"/>
  <c r="Q118" i="9"/>
  <c r="Y118" i="9"/>
  <c r="J119" i="9"/>
  <c r="Q119" i="9" s="1"/>
  <c r="V119" i="9"/>
  <c r="K120" i="9"/>
  <c r="R120" i="9" s="1"/>
  <c r="O120" i="9"/>
  <c r="T120" i="9" s="1"/>
  <c r="U120" i="9" s="1"/>
  <c r="S120" i="9"/>
  <c r="W120" i="9"/>
  <c r="L121" i="9"/>
  <c r="P121" i="9"/>
  <c r="M122" i="9"/>
  <c r="N122" i="9" s="1"/>
  <c r="Q122" i="9"/>
  <c r="Y122" i="9"/>
  <c r="J123" i="9"/>
  <c r="Q123" i="9" s="1"/>
  <c r="V123" i="9"/>
  <c r="K124" i="9"/>
  <c r="R124" i="9" s="1"/>
  <c r="O124" i="9"/>
  <c r="S124" i="9"/>
  <c r="W124" i="9"/>
  <c r="L125" i="9"/>
  <c r="P125" i="9"/>
  <c r="M126" i="9"/>
  <c r="N126" i="9" s="1"/>
  <c r="Q126" i="9"/>
  <c r="Y126" i="9"/>
  <c r="J127" i="9"/>
  <c r="Q127" i="9" s="1"/>
  <c r="V127" i="9"/>
  <c r="K128" i="9"/>
  <c r="R128" i="9" s="1"/>
  <c r="O128" i="9"/>
  <c r="T128" i="9" s="1"/>
  <c r="U128" i="9" s="1"/>
  <c r="S128" i="9"/>
  <c r="W128" i="9"/>
  <c r="L129" i="9"/>
  <c r="P129" i="9"/>
  <c r="M130" i="9"/>
  <c r="N130" i="9" s="1"/>
  <c r="Q130" i="9"/>
  <c r="Y130" i="9"/>
  <c r="J131" i="9"/>
  <c r="W131" i="9" s="1"/>
  <c r="V131" i="9"/>
  <c r="O132" i="9"/>
  <c r="S132" i="9"/>
  <c r="W132" i="9"/>
  <c r="AA132" i="9" s="1"/>
  <c r="AB132" i="9" s="1"/>
  <c r="L133" i="9"/>
  <c r="M134" i="9"/>
  <c r="N134" i="9" s="1"/>
  <c r="Q134" i="9"/>
  <c r="Y134" i="9"/>
  <c r="J135" i="9"/>
  <c r="Q135" i="9" s="1"/>
  <c r="R135" i="9"/>
  <c r="V135" i="9"/>
  <c r="O136" i="9"/>
  <c r="S136" i="9"/>
  <c r="W136" i="9"/>
  <c r="AA136" i="9" s="1"/>
  <c r="AB136" i="9" s="1"/>
  <c r="L137" i="9"/>
  <c r="P137" i="9"/>
  <c r="M138" i="9"/>
  <c r="N138" i="9" s="1"/>
  <c r="Q138" i="9"/>
  <c r="Y138" i="9"/>
  <c r="J139" i="9"/>
  <c r="Q139" i="9" s="1"/>
  <c r="V139" i="9"/>
  <c r="O140" i="9"/>
  <c r="S140" i="9"/>
  <c r="W140" i="9"/>
  <c r="AA140" i="9" s="1"/>
  <c r="AB140" i="9" s="1"/>
  <c r="L141" i="9"/>
  <c r="M142" i="9"/>
  <c r="N142" i="9" s="1"/>
  <c r="Q142" i="9"/>
  <c r="R143" i="9"/>
  <c r="T143" i="9" s="1"/>
  <c r="U143" i="9" s="1"/>
  <c r="V143" i="9"/>
  <c r="O144" i="9"/>
  <c r="S144" i="9"/>
  <c r="W144" i="9"/>
  <c r="L145" i="9"/>
  <c r="Z145" i="9" s="1"/>
  <c r="P145" i="9"/>
  <c r="M146" i="9"/>
  <c r="N146" i="9" s="1"/>
  <c r="Q146" i="9"/>
  <c r="R147" i="9"/>
  <c r="V147" i="9"/>
  <c r="AA147" i="9" s="1"/>
  <c r="AB147" i="9" s="1"/>
  <c r="O148" i="9"/>
  <c r="S148" i="9"/>
  <c r="W148" i="9"/>
  <c r="L149" i="9"/>
  <c r="S149" i="9" s="1"/>
  <c r="P149" i="9"/>
  <c r="O152" i="9"/>
  <c r="T152" i="9" s="1"/>
  <c r="U152" i="9" s="1"/>
  <c r="S152" i="9"/>
  <c r="W152" i="9"/>
  <c r="L153" i="9"/>
  <c r="Z153" i="9" s="1"/>
  <c r="P153" i="9"/>
  <c r="O156" i="9"/>
  <c r="S156" i="9"/>
  <c r="W156" i="9"/>
  <c r="L157" i="9"/>
  <c r="R157" i="9" s="1"/>
  <c r="P157" i="9"/>
  <c r="M158" i="9"/>
  <c r="N158" i="9" s="1"/>
  <c r="Q158" i="9"/>
  <c r="O160" i="9"/>
  <c r="T160" i="9" s="1"/>
  <c r="U160" i="9" s="1"/>
  <c r="S160" i="9"/>
  <c r="W160" i="9"/>
  <c r="L161" i="9"/>
  <c r="Z161" i="9" s="1"/>
  <c r="P161" i="9"/>
  <c r="M162" i="9"/>
  <c r="N162" i="9" s="1"/>
  <c r="Q162" i="9"/>
  <c r="R163" i="9"/>
  <c r="V163" i="9"/>
  <c r="O164" i="9"/>
  <c r="S164" i="9"/>
  <c r="W164" i="9"/>
  <c r="L165" i="9"/>
  <c r="P165" i="9"/>
  <c r="M166" i="9"/>
  <c r="N166" i="9" s="1"/>
  <c r="Q166" i="9"/>
  <c r="R167" i="9"/>
  <c r="T167" i="9" s="1"/>
  <c r="U167" i="9" s="1"/>
  <c r="V167" i="9"/>
  <c r="O168" i="9"/>
  <c r="S168" i="9"/>
  <c r="W168" i="9"/>
  <c r="L169" i="9"/>
  <c r="Z169" i="9" s="1"/>
  <c r="P169" i="9"/>
  <c r="M170" i="9"/>
  <c r="N170" i="9" s="1"/>
  <c r="Q170" i="9"/>
  <c r="O172" i="9"/>
  <c r="S172" i="9"/>
  <c r="W172" i="9"/>
  <c r="L173" i="9"/>
  <c r="S173" i="9" s="1"/>
  <c r="P173" i="9"/>
  <c r="M174" i="9"/>
  <c r="N174" i="9" s="1"/>
  <c r="Q174" i="9"/>
  <c r="O176" i="9"/>
  <c r="T176" i="9" s="1"/>
  <c r="U176" i="9" s="1"/>
  <c r="S176" i="9"/>
  <c r="W176" i="9"/>
  <c r="L177" i="9"/>
  <c r="Z177" i="9" s="1"/>
  <c r="P177" i="9"/>
  <c r="M178" i="9"/>
  <c r="N178" i="9" s="1"/>
  <c r="Q178" i="9"/>
  <c r="R179" i="9"/>
  <c r="V179" i="9"/>
  <c r="AA179" i="9" s="1"/>
  <c r="AB179" i="9" s="1"/>
  <c r="O180" i="9"/>
  <c r="S180" i="9"/>
  <c r="W180" i="9"/>
  <c r="L181" i="9"/>
  <c r="Z181" i="9" s="1"/>
  <c r="P181" i="9"/>
  <c r="M182" i="9"/>
  <c r="N182" i="9" s="1"/>
  <c r="Q182" i="9"/>
  <c r="R183" i="9"/>
  <c r="V183" i="9"/>
  <c r="AA183" i="9" s="1"/>
  <c r="AB183" i="9" s="1"/>
  <c r="O184" i="9"/>
  <c r="S184" i="9"/>
  <c r="W184" i="9"/>
  <c r="L185" i="9"/>
  <c r="S185" i="9" s="1"/>
  <c r="P185" i="9"/>
  <c r="M186" i="9"/>
  <c r="N186" i="9" s="1"/>
  <c r="Q186" i="9"/>
  <c r="O188" i="9"/>
  <c r="S188" i="9"/>
  <c r="W188" i="9"/>
  <c r="L189" i="9"/>
  <c r="R189" i="9" s="1"/>
  <c r="P189" i="9"/>
  <c r="M190" i="9"/>
  <c r="N190" i="9" s="1"/>
  <c r="Q190" i="9"/>
  <c r="O192" i="9"/>
  <c r="T192" i="9" s="1"/>
  <c r="U192" i="9" s="1"/>
  <c r="S192" i="9"/>
  <c r="W192" i="9"/>
  <c r="L193" i="9"/>
  <c r="Z193" i="9" s="1"/>
  <c r="P193" i="9"/>
  <c r="M194" i="9"/>
  <c r="N194" i="9" s="1"/>
  <c r="Q194" i="9"/>
  <c r="O196" i="9"/>
  <c r="S196" i="9"/>
  <c r="W196" i="9"/>
  <c r="L197" i="9"/>
  <c r="S197" i="9" s="1"/>
  <c r="P197" i="9"/>
  <c r="M198" i="9"/>
  <c r="N198" i="9" s="1"/>
  <c r="Q198" i="9"/>
  <c r="O200" i="9"/>
  <c r="S200" i="9"/>
  <c r="W200" i="9"/>
  <c r="L201" i="9"/>
  <c r="Z201" i="9" s="1"/>
  <c r="P201" i="9"/>
  <c r="O204" i="9"/>
  <c r="S204" i="9"/>
  <c r="W204" i="9"/>
  <c r="L205" i="9"/>
  <c r="Z205" i="9" s="1"/>
  <c r="P205" i="9"/>
  <c r="O208" i="9"/>
  <c r="T208" i="9" s="1"/>
  <c r="U208" i="9" s="1"/>
  <c r="S208" i="9"/>
  <c r="W208" i="9"/>
  <c r="X209" i="9"/>
  <c r="O212" i="9"/>
  <c r="S212" i="9"/>
  <c r="W212" i="9"/>
  <c r="L213" i="9"/>
  <c r="Z213" i="9" s="1"/>
  <c r="P213" i="9"/>
  <c r="O216" i="9"/>
  <c r="T216" i="9" s="1"/>
  <c r="U216" i="9" s="1"/>
  <c r="S216" i="9"/>
  <c r="W216" i="9"/>
  <c r="L217" i="9"/>
  <c r="P217" i="9"/>
  <c r="M218" i="9"/>
  <c r="N218" i="9" s="1"/>
  <c r="Q218" i="9"/>
  <c r="O220" i="9"/>
  <c r="S220" i="9"/>
  <c r="W220" i="9"/>
  <c r="L221" i="9"/>
  <c r="Z221" i="9" s="1"/>
  <c r="P221" i="9"/>
  <c r="M222" i="9"/>
  <c r="N222" i="9" s="1"/>
  <c r="Q222" i="9"/>
  <c r="R223" i="9"/>
  <c r="V223" i="9"/>
  <c r="O224" i="9"/>
  <c r="T224" i="9" s="1"/>
  <c r="U224" i="9" s="1"/>
  <c r="S224" i="9"/>
  <c r="W224" i="9"/>
  <c r="L225" i="9"/>
  <c r="Z225" i="9" s="1"/>
  <c r="P225" i="9"/>
  <c r="M226" i="9"/>
  <c r="N226" i="9" s="1"/>
  <c r="Q226" i="9"/>
  <c r="T226" i="9" s="1"/>
  <c r="U226" i="9" s="1"/>
  <c r="R227" i="9"/>
  <c r="V227" i="9"/>
  <c r="Z227" i="9"/>
  <c r="O228" i="9"/>
  <c r="S228" i="9"/>
  <c r="W228" i="9"/>
  <c r="L229" i="9"/>
  <c r="Z229" i="9" s="1"/>
  <c r="P229" i="9"/>
  <c r="M230" i="9"/>
  <c r="N230" i="9" s="1"/>
  <c r="Q230" i="9"/>
  <c r="R231" i="9"/>
  <c r="T231" i="9" s="1"/>
  <c r="U231" i="9" s="1"/>
  <c r="V231" i="9"/>
  <c r="AA231" i="9" s="1"/>
  <c r="AB231" i="9" s="1"/>
  <c r="O232" i="9"/>
  <c r="S232" i="9"/>
  <c r="W232" i="9"/>
  <c r="W233" i="9"/>
  <c r="O233" i="9"/>
  <c r="M233" i="9"/>
  <c r="N233" i="9" s="1"/>
  <c r="R233" i="9"/>
  <c r="X233" i="9"/>
  <c r="J234" i="9"/>
  <c r="Q234" i="9" s="1"/>
  <c r="Y235" i="9"/>
  <c r="M238" i="9"/>
  <c r="N238" i="9" s="1"/>
  <c r="X240" i="9"/>
  <c r="V242" i="9"/>
  <c r="J242" i="9"/>
  <c r="L242" i="9"/>
  <c r="W242" i="9"/>
  <c r="O242" i="9"/>
  <c r="K242" i="9"/>
  <c r="X284" i="9"/>
  <c r="X316" i="9"/>
  <c r="Y317" i="9"/>
  <c r="T323" i="9"/>
  <c r="U323" i="9" s="1"/>
  <c r="Y325" i="9"/>
  <c r="P96" i="9"/>
  <c r="P100" i="9"/>
  <c r="P104" i="9"/>
  <c r="R106" i="9"/>
  <c r="V106" i="9"/>
  <c r="AA106" i="9" s="1"/>
  <c r="AB106" i="9" s="1"/>
  <c r="O107" i="9"/>
  <c r="T107" i="9" s="1"/>
  <c r="U107" i="9" s="1"/>
  <c r="S107" i="9"/>
  <c r="P108" i="9"/>
  <c r="R110" i="9"/>
  <c r="V110" i="9"/>
  <c r="AA110" i="9" s="1"/>
  <c r="AB110" i="9" s="1"/>
  <c r="K111" i="9"/>
  <c r="Y111" i="9" s="1"/>
  <c r="O111" i="9"/>
  <c r="P112" i="9"/>
  <c r="R114" i="9"/>
  <c r="V114" i="9"/>
  <c r="P116" i="9"/>
  <c r="R118" i="9"/>
  <c r="V118" i="9"/>
  <c r="AA118" i="9" s="1"/>
  <c r="AB118" i="9" s="1"/>
  <c r="K119" i="9"/>
  <c r="Y119" i="9" s="1"/>
  <c r="O119" i="9"/>
  <c r="P120" i="9"/>
  <c r="R122" i="9"/>
  <c r="V122" i="9"/>
  <c r="K123" i="9"/>
  <c r="Y123" i="9" s="1"/>
  <c r="O123" i="9"/>
  <c r="P124" i="9"/>
  <c r="R126" i="9"/>
  <c r="V126" i="9"/>
  <c r="AA126" i="9" s="1"/>
  <c r="AB126" i="9" s="1"/>
  <c r="K127" i="9"/>
  <c r="Y127" i="9" s="1"/>
  <c r="O127" i="9"/>
  <c r="P128" i="9"/>
  <c r="R130" i="9"/>
  <c r="V130" i="9"/>
  <c r="AA130" i="9" s="1"/>
  <c r="AB130" i="9" s="1"/>
  <c r="K131" i="9"/>
  <c r="Y131" i="9" s="1"/>
  <c r="O131" i="9"/>
  <c r="P132" i="9"/>
  <c r="R134" i="9"/>
  <c r="V134" i="9"/>
  <c r="AA134" i="9" s="1"/>
  <c r="AB134" i="9" s="1"/>
  <c r="K135" i="9"/>
  <c r="Y135" i="9" s="1"/>
  <c r="O135" i="9"/>
  <c r="P136" i="9"/>
  <c r="R138" i="9"/>
  <c r="V138" i="9"/>
  <c r="K139" i="9"/>
  <c r="Y139" i="9" s="1"/>
  <c r="O139" i="9"/>
  <c r="P140" i="9"/>
  <c r="P144" i="9"/>
  <c r="P148" i="9"/>
  <c r="P152" i="9"/>
  <c r="P156" i="9"/>
  <c r="P160" i="9"/>
  <c r="P164" i="9"/>
  <c r="P168" i="9"/>
  <c r="P172" i="9"/>
  <c r="P176" i="9"/>
  <c r="P180" i="9"/>
  <c r="P184" i="9"/>
  <c r="P188" i="9"/>
  <c r="P192" i="9"/>
  <c r="P196" i="9"/>
  <c r="P200" i="9"/>
  <c r="P204" i="9"/>
  <c r="P208" i="9"/>
  <c r="M209" i="9"/>
  <c r="N209" i="9" s="1"/>
  <c r="P212" i="9"/>
  <c r="P216" i="9"/>
  <c r="P220" i="9"/>
  <c r="P224" i="9"/>
  <c r="O227" i="9"/>
  <c r="T227" i="9" s="1"/>
  <c r="U227" i="9" s="1"/>
  <c r="S227" i="9"/>
  <c r="P228" i="9"/>
  <c r="P232" i="9"/>
  <c r="K234" i="9"/>
  <c r="Y237" i="9"/>
  <c r="M237" i="9"/>
  <c r="N237" i="9" s="1"/>
  <c r="S237" i="9"/>
  <c r="O237" i="9"/>
  <c r="Z237" i="9"/>
  <c r="V237" i="9"/>
  <c r="R237" i="9"/>
  <c r="P241" i="9"/>
  <c r="M242" i="9"/>
  <c r="N242" i="9" s="1"/>
  <c r="T243" i="9"/>
  <c r="U243" i="9" s="1"/>
  <c r="X244" i="9"/>
  <c r="Y245" i="9"/>
  <c r="X256" i="9"/>
  <c r="Y257" i="9"/>
  <c r="T263" i="9"/>
  <c r="U263" i="9" s="1"/>
  <c r="Y265" i="9"/>
  <c r="Y277" i="9"/>
  <c r="Y289" i="9"/>
  <c r="Y297" i="9"/>
  <c r="AA303" i="9"/>
  <c r="AB303" i="9" s="1"/>
  <c r="Y309" i="9"/>
  <c r="X326" i="9"/>
  <c r="X332" i="9"/>
  <c r="X336" i="9"/>
  <c r="X340" i="9"/>
  <c r="X344" i="9"/>
  <c r="X348" i="9"/>
  <c r="X372" i="9"/>
  <c r="P235" i="9"/>
  <c r="T235" i="9" s="1"/>
  <c r="U235" i="9" s="1"/>
  <c r="X235" i="9"/>
  <c r="AA235" i="9" s="1"/>
  <c r="AB235" i="9" s="1"/>
  <c r="M236" i="9"/>
  <c r="N236" i="9" s="1"/>
  <c r="Q236" i="9"/>
  <c r="Y236" i="9"/>
  <c r="J237" i="9"/>
  <c r="X237" i="9" s="1"/>
  <c r="P239" i="9"/>
  <c r="T239" i="9" s="1"/>
  <c r="U239" i="9" s="1"/>
  <c r="X239" i="9"/>
  <c r="M240" i="9"/>
  <c r="N240" i="9" s="1"/>
  <c r="Q240" i="9"/>
  <c r="Y240" i="9"/>
  <c r="J241" i="9"/>
  <c r="Q241" i="9" s="1"/>
  <c r="P243" i="9"/>
  <c r="X243" i="9"/>
  <c r="AA243" i="9" s="1"/>
  <c r="AB243" i="9" s="1"/>
  <c r="M244" i="9"/>
  <c r="N244" i="9" s="1"/>
  <c r="Q244" i="9"/>
  <c r="Y244" i="9"/>
  <c r="J245" i="9"/>
  <c r="Q245" i="9" s="1"/>
  <c r="R245" i="9"/>
  <c r="V245" i="9"/>
  <c r="Z245" i="9"/>
  <c r="K246" i="9"/>
  <c r="O246" i="9"/>
  <c r="P247" i="9"/>
  <c r="X247" i="9"/>
  <c r="AA247" i="9" s="1"/>
  <c r="AB247" i="9" s="1"/>
  <c r="M248" i="9"/>
  <c r="N248" i="9" s="1"/>
  <c r="Q248" i="9"/>
  <c r="Y248" i="9"/>
  <c r="J249" i="9"/>
  <c r="W249" i="9" s="1"/>
  <c r="R249" i="9"/>
  <c r="V249" i="9"/>
  <c r="Z249" i="9"/>
  <c r="K250" i="9"/>
  <c r="O250" i="9"/>
  <c r="W250" i="9"/>
  <c r="P251" i="9"/>
  <c r="T251" i="9" s="1"/>
  <c r="U251" i="9" s="1"/>
  <c r="X251" i="9"/>
  <c r="AA251" i="9" s="1"/>
  <c r="AB251" i="9" s="1"/>
  <c r="M252" i="9"/>
  <c r="N252" i="9" s="1"/>
  <c r="Q252" i="9"/>
  <c r="Y252" i="9"/>
  <c r="J253" i="9"/>
  <c r="Q253" i="9" s="1"/>
  <c r="R253" i="9"/>
  <c r="V253" i="9"/>
  <c r="Z253" i="9"/>
  <c r="K254" i="9"/>
  <c r="O254" i="9"/>
  <c r="P255" i="9"/>
  <c r="T255" i="9" s="1"/>
  <c r="U255" i="9" s="1"/>
  <c r="X255" i="9"/>
  <c r="AA255" i="9" s="1"/>
  <c r="AB255" i="9" s="1"/>
  <c r="M256" i="9"/>
  <c r="N256" i="9" s="1"/>
  <c r="Q256" i="9"/>
  <c r="Y256" i="9"/>
  <c r="J257" i="9"/>
  <c r="W257" i="9" s="1"/>
  <c r="R257" i="9"/>
  <c r="V257" i="9"/>
  <c r="Z257" i="9"/>
  <c r="K258" i="9"/>
  <c r="O258" i="9"/>
  <c r="W258" i="9"/>
  <c r="P259" i="9"/>
  <c r="T259" i="9" s="1"/>
  <c r="U259" i="9" s="1"/>
  <c r="X259" i="9"/>
  <c r="AA259" i="9" s="1"/>
  <c r="AB259" i="9" s="1"/>
  <c r="M260" i="9"/>
  <c r="N260" i="9" s="1"/>
  <c r="Q260" i="9"/>
  <c r="Y260" i="9"/>
  <c r="J261" i="9"/>
  <c r="Q261" i="9" s="1"/>
  <c r="R261" i="9"/>
  <c r="V261" i="9"/>
  <c r="Z261" i="9"/>
  <c r="K262" i="9"/>
  <c r="O262" i="9"/>
  <c r="W262" i="9"/>
  <c r="P263" i="9"/>
  <c r="X263" i="9"/>
  <c r="AA263" i="9" s="1"/>
  <c r="AB263" i="9" s="1"/>
  <c r="M264" i="9"/>
  <c r="N264" i="9" s="1"/>
  <c r="Q264" i="9"/>
  <c r="Y264" i="9"/>
  <c r="J265" i="9"/>
  <c r="W265" i="9" s="1"/>
  <c r="R265" i="9"/>
  <c r="V265" i="9"/>
  <c r="Z265" i="9"/>
  <c r="K266" i="9"/>
  <c r="O266" i="9"/>
  <c r="W266" i="9"/>
  <c r="P267" i="9"/>
  <c r="T267" i="9" s="1"/>
  <c r="U267" i="9" s="1"/>
  <c r="X267" i="9"/>
  <c r="AA267" i="9" s="1"/>
  <c r="AB267" i="9" s="1"/>
  <c r="M268" i="9"/>
  <c r="N268" i="9" s="1"/>
  <c r="Q268" i="9"/>
  <c r="Y268" i="9"/>
  <c r="J269" i="9"/>
  <c r="P269" i="9" s="1"/>
  <c r="R269" i="9"/>
  <c r="V269" i="9"/>
  <c r="Z269" i="9"/>
  <c r="K270" i="9"/>
  <c r="O270" i="9"/>
  <c r="W270" i="9"/>
  <c r="P271" i="9"/>
  <c r="T271" i="9" s="1"/>
  <c r="U271" i="9" s="1"/>
  <c r="X271" i="9"/>
  <c r="AA271" i="9" s="1"/>
  <c r="AB271" i="9" s="1"/>
  <c r="M272" i="9"/>
  <c r="N272" i="9" s="1"/>
  <c r="Q272" i="9"/>
  <c r="Y272" i="9"/>
  <c r="J273" i="9"/>
  <c r="W273" i="9" s="1"/>
  <c r="R273" i="9"/>
  <c r="V273" i="9"/>
  <c r="Z273" i="9"/>
  <c r="K274" i="9"/>
  <c r="O274" i="9"/>
  <c r="P275" i="9"/>
  <c r="T275" i="9" s="1"/>
  <c r="U275" i="9" s="1"/>
  <c r="X275" i="9"/>
  <c r="AA275" i="9" s="1"/>
  <c r="AB275" i="9" s="1"/>
  <c r="M276" i="9"/>
  <c r="N276" i="9" s="1"/>
  <c r="Q276" i="9"/>
  <c r="Y276" i="9"/>
  <c r="J277" i="9"/>
  <c r="Q277" i="9" s="1"/>
  <c r="R277" i="9"/>
  <c r="V277" i="9"/>
  <c r="Z277" i="9"/>
  <c r="K278" i="9"/>
  <c r="O278" i="9"/>
  <c r="P279" i="9"/>
  <c r="T279" i="9" s="1"/>
  <c r="U279" i="9" s="1"/>
  <c r="X279" i="9"/>
  <c r="AA279" i="9" s="1"/>
  <c r="AB279" i="9" s="1"/>
  <c r="M280" i="9"/>
  <c r="N280" i="9" s="1"/>
  <c r="Q280" i="9"/>
  <c r="Y280" i="9"/>
  <c r="J281" i="9"/>
  <c r="W281" i="9" s="1"/>
  <c r="R281" i="9"/>
  <c r="V281" i="9"/>
  <c r="Z281" i="9"/>
  <c r="K282" i="9"/>
  <c r="O282" i="9"/>
  <c r="P283" i="9"/>
  <c r="X283" i="9"/>
  <c r="AA283" i="9" s="1"/>
  <c r="AB283" i="9" s="1"/>
  <c r="M284" i="9"/>
  <c r="N284" i="9" s="1"/>
  <c r="Y284" i="9"/>
  <c r="R285" i="9"/>
  <c r="V285" i="9"/>
  <c r="Z285" i="9"/>
  <c r="K286" i="9"/>
  <c r="O286" i="9"/>
  <c r="P287" i="9"/>
  <c r="X287" i="9"/>
  <c r="AA287" i="9" s="1"/>
  <c r="AB287" i="9" s="1"/>
  <c r="M288" i="9"/>
  <c r="N288" i="9" s="1"/>
  <c r="Y288" i="9"/>
  <c r="R289" i="9"/>
  <c r="V289" i="9"/>
  <c r="Z289" i="9"/>
  <c r="K290" i="9"/>
  <c r="O290" i="9"/>
  <c r="P291" i="9"/>
  <c r="X291" i="9"/>
  <c r="AA291" i="9" s="1"/>
  <c r="AB291" i="9" s="1"/>
  <c r="M292" i="9"/>
  <c r="N292" i="9" s="1"/>
  <c r="Q292" i="9"/>
  <c r="Y292" i="9"/>
  <c r="R293" i="9"/>
  <c r="V293" i="9"/>
  <c r="Z293" i="9"/>
  <c r="K294" i="9"/>
  <c r="O294" i="9"/>
  <c r="W294" i="9"/>
  <c r="P295" i="9"/>
  <c r="X295" i="9"/>
  <c r="M296" i="9"/>
  <c r="N296" i="9" s="1"/>
  <c r="Y296" i="9"/>
  <c r="R297" i="9"/>
  <c r="V297" i="9"/>
  <c r="Z297" i="9"/>
  <c r="K298" i="9"/>
  <c r="O298" i="9"/>
  <c r="W298" i="9"/>
  <c r="P299" i="9"/>
  <c r="X299" i="9"/>
  <c r="AA299" i="9" s="1"/>
  <c r="AB299" i="9" s="1"/>
  <c r="M300" i="9"/>
  <c r="N300" i="9" s="1"/>
  <c r="Y300" i="9"/>
  <c r="R301" i="9"/>
  <c r="V301" i="9"/>
  <c r="Z301" i="9"/>
  <c r="K302" i="9"/>
  <c r="O302" i="9"/>
  <c r="P303" i="9"/>
  <c r="T303" i="9" s="1"/>
  <c r="U303" i="9" s="1"/>
  <c r="X303" i="9"/>
  <c r="M304" i="9"/>
  <c r="N304" i="9" s="1"/>
  <c r="Y304" i="9"/>
  <c r="R305" i="9"/>
  <c r="V305" i="9"/>
  <c r="AA305" i="9" s="1"/>
  <c r="AB305" i="9" s="1"/>
  <c r="Z305" i="9"/>
  <c r="K306" i="9"/>
  <c r="O306" i="9"/>
  <c r="P307" i="9"/>
  <c r="T307" i="9" s="1"/>
  <c r="U307" i="9" s="1"/>
  <c r="X307" i="9"/>
  <c r="AA307" i="9" s="1"/>
  <c r="AB307" i="9" s="1"/>
  <c r="M308" i="9"/>
  <c r="N308" i="9" s="1"/>
  <c r="Q308" i="9"/>
  <c r="Y308" i="9"/>
  <c r="J309" i="9"/>
  <c r="R309" i="9"/>
  <c r="V309" i="9"/>
  <c r="Z309" i="9"/>
  <c r="K310" i="9"/>
  <c r="O310" i="9"/>
  <c r="P311" i="9"/>
  <c r="X311" i="9"/>
  <c r="AA311" i="9" s="1"/>
  <c r="AB311" i="9" s="1"/>
  <c r="M312" i="9"/>
  <c r="N312" i="9" s="1"/>
  <c r="Q312" i="9"/>
  <c r="Y312" i="9"/>
  <c r="J313" i="9"/>
  <c r="R313" i="9"/>
  <c r="V313" i="9"/>
  <c r="Z313" i="9"/>
  <c r="K314" i="9"/>
  <c r="O314" i="9"/>
  <c r="P315" i="9"/>
  <c r="T315" i="9" s="1"/>
  <c r="U315" i="9" s="1"/>
  <c r="X315" i="9"/>
  <c r="AA315" i="9" s="1"/>
  <c r="AB315" i="9" s="1"/>
  <c r="M316" i="9"/>
  <c r="N316" i="9" s="1"/>
  <c r="Q316" i="9"/>
  <c r="Y316" i="9"/>
  <c r="J317" i="9"/>
  <c r="R317" i="9"/>
  <c r="V317" i="9"/>
  <c r="Z317" i="9"/>
  <c r="K318" i="9"/>
  <c r="O318" i="9"/>
  <c r="P319" i="9"/>
  <c r="T319" i="9" s="1"/>
  <c r="U319" i="9" s="1"/>
  <c r="X319" i="9"/>
  <c r="AA319" i="9" s="1"/>
  <c r="AB319" i="9" s="1"/>
  <c r="M320" i="9"/>
  <c r="N320" i="9" s="1"/>
  <c r="Q320" i="9"/>
  <c r="Y320" i="9"/>
  <c r="J321" i="9"/>
  <c r="R321" i="9"/>
  <c r="V321" i="9"/>
  <c r="Z321" i="9"/>
  <c r="K322" i="9"/>
  <c r="O322" i="9"/>
  <c r="W322" i="9"/>
  <c r="P323" i="9"/>
  <c r="X323" i="9"/>
  <c r="M324" i="9"/>
  <c r="N324" i="9" s="1"/>
  <c r="Q324" i="9"/>
  <c r="Y324" i="9"/>
  <c r="J325" i="9"/>
  <c r="R325" i="9"/>
  <c r="V325" i="9"/>
  <c r="Z325" i="9"/>
  <c r="K326" i="9"/>
  <c r="O326" i="9"/>
  <c r="P327" i="9"/>
  <c r="T327" i="9" s="1"/>
  <c r="U327" i="9" s="1"/>
  <c r="X327" i="9"/>
  <c r="AA327" i="9" s="1"/>
  <c r="AB327" i="9" s="1"/>
  <c r="M328" i="9"/>
  <c r="N328" i="9" s="1"/>
  <c r="Q328" i="9"/>
  <c r="Y328" i="9"/>
  <c r="J329" i="9"/>
  <c r="Q329" i="9" s="1"/>
  <c r="R329" i="9"/>
  <c r="V329" i="9"/>
  <c r="K330" i="9"/>
  <c r="O330" i="9"/>
  <c r="W330" i="9"/>
  <c r="P331" i="9"/>
  <c r="T331" i="9" s="1"/>
  <c r="U331" i="9" s="1"/>
  <c r="X331" i="9"/>
  <c r="AA331" i="9" s="1"/>
  <c r="AB331" i="9" s="1"/>
  <c r="M332" i="9"/>
  <c r="N332" i="9" s="1"/>
  <c r="Q332" i="9"/>
  <c r="Y332" i="9"/>
  <c r="J333" i="9"/>
  <c r="Q333" i="9" s="1"/>
  <c r="V333" i="9"/>
  <c r="K334" i="9"/>
  <c r="O334" i="9"/>
  <c r="W334" i="9"/>
  <c r="P335" i="9"/>
  <c r="T335" i="9" s="1"/>
  <c r="U335" i="9" s="1"/>
  <c r="X335" i="9"/>
  <c r="AA335" i="9" s="1"/>
  <c r="AB335" i="9" s="1"/>
  <c r="M336" i="9"/>
  <c r="N336" i="9" s="1"/>
  <c r="Q336" i="9"/>
  <c r="Y336" i="9"/>
  <c r="J337" i="9"/>
  <c r="R337" i="9"/>
  <c r="V337" i="9"/>
  <c r="K338" i="9"/>
  <c r="O338" i="9"/>
  <c r="W338" i="9"/>
  <c r="P339" i="9"/>
  <c r="T339" i="9" s="1"/>
  <c r="U339" i="9" s="1"/>
  <c r="X339" i="9"/>
  <c r="AA339" i="9" s="1"/>
  <c r="AB339" i="9" s="1"/>
  <c r="M340" i="9"/>
  <c r="N340" i="9" s="1"/>
  <c r="Q340" i="9"/>
  <c r="Y340" i="9"/>
  <c r="J341" i="9"/>
  <c r="V341" i="9"/>
  <c r="K342" i="9"/>
  <c r="O342" i="9"/>
  <c r="W342" i="9"/>
  <c r="P343" i="9"/>
  <c r="T343" i="9" s="1"/>
  <c r="U343" i="9" s="1"/>
  <c r="X343" i="9"/>
  <c r="AA343" i="9" s="1"/>
  <c r="AB343" i="9" s="1"/>
  <c r="M344" i="9"/>
  <c r="N344" i="9" s="1"/>
  <c r="Q344" i="9"/>
  <c r="Y344" i="9"/>
  <c r="J345" i="9"/>
  <c r="Q345" i="9" s="1"/>
  <c r="R345" i="9"/>
  <c r="V345" i="9"/>
  <c r="K346" i="9"/>
  <c r="O346" i="9"/>
  <c r="W346" i="9"/>
  <c r="P347" i="9"/>
  <c r="T347" i="9" s="1"/>
  <c r="U347" i="9" s="1"/>
  <c r="X347" i="9"/>
  <c r="AA347" i="9" s="1"/>
  <c r="AB347" i="9" s="1"/>
  <c r="M348" i="9"/>
  <c r="N348" i="9" s="1"/>
  <c r="Q348" i="9"/>
  <c r="Y348" i="9"/>
  <c r="J349" i="9"/>
  <c r="Q349" i="9" s="1"/>
  <c r="V349" i="9"/>
  <c r="P351" i="9"/>
  <c r="T351" i="9" s="1"/>
  <c r="U351" i="9" s="1"/>
  <c r="X351" i="9"/>
  <c r="M352" i="9"/>
  <c r="N352" i="9" s="1"/>
  <c r="Q352" i="9"/>
  <c r="Y352" i="9"/>
  <c r="J353" i="9"/>
  <c r="Q353" i="9" s="1"/>
  <c r="V353" i="9"/>
  <c r="W354" i="9"/>
  <c r="P355" i="9"/>
  <c r="X355" i="9"/>
  <c r="M356" i="9"/>
  <c r="N356" i="9" s="1"/>
  <c r="Y356" i="9"/>
  <c r="J357" i="9"/>
  <c r="Q357" i="9" s="1"/>
  <c r="V357" i="9"/>
  <c r="W358" i="9"/>
  <c r="P359" i="9"/>
  <c r="T359" i="9" s="1"/>
  <c r="U359" i="9" s="1"/>
  <c r="X359" i="9"/>
  <c r="M360" i="9"/>
  <c r="N360" i="9" s="1"/>
  <c r="Y360" i="9"/>
  <c r="J361" i="9"/>
  <c r="Q361" i="9" s="1"/>
  <c r="V361" i="9"/>
  <c r="P363" i="9"/>
  <c r="X363" i="9"/>
  <c r="M364" i="9"/>
  <c r="N364" i="9" s="1"/>
  <c r="W366" i="9"/>
  <c r="P367" i="9"/>
  <c r="X367" i="9"/>
  <c r="M368" i="9"/>
  <c r="N368" i="9" s="1"/>
  <c r="Y368" i="9"/>
  <c r="P371" i="9"/>
  <c r="X371" i="9"/>
  <c r="M372" i="9"/>
  <c r="N372" i="9" s="1"/>
  <c r="Q372" i="9"/>
  <c r="W374" i="9"/>
  <c r="P375" i="9"/>
  <c r="X375" i="9"/>
  <c r="M376" i="9"/>
  <c r="N376" i="9" s="1"/>
  <c r="P377" i="9"/>
  <c r="T377" i="9" s="1"/>
  <c r="U377" i="9" s="1"/>
  <c r="Z378" i="9"/>
  <c r="V378" i="9"/>
  <c r="R378" i="9"/>
  <c r="M378" i="9"/>
  <c r="N378" i="9" s="1"/>
  <c r="S378" i="9"/>
  <c r="X378" i="9"/>
  <c r="J379" i="9"/>
  <c r="P379" i="9"/>
  <c r="M380" i="9"/>
  <c r="N380" i="9" s="1"/>
  <c r="W380" i="9"/>
  <c r="Y383" i="9"/>
  <c r="K384" i="9"/>
  <c r="V384" i="9"/>
  <c r="S385" i="9"/>
  <c r="X385" i="9"/>
  <c r="S387" i="9"/>
  <c r="O387" i="9"/>
  <c r="M387" i="9"/>
  <c r="N387" i="9" s="1"/>
  <c r="R387" i="9"/>
  <c r="J388" i="9"/>
  <c r="Q388" i="9" s="1"/>
  <c r="X498" i="9"/>
  <c r="P234" i="9"/>
  <c r="M235" i="9"/>
  <c r="N235" i="9" s="1"/>
  <c r="Q235" i="9"/>
  <c r="R236" i="9"/>
  <c r="V236" i="9"/>
  <c r="Z236" i="9"/>
  <c r="P238" i="9"/>
  <c r="M239" i="9"/>
  <c r="N239" i="9" s="1"/>
  <c r="Q239" i="9"/>
  <c r="R240" i="9"/>
  <c r="V240" i="9"/>
  <c r="Z240" i="9"/>
  <c r="P242" i="9"/>
  <c r="M243" i="9"/>
  <c r="N243" i="9" s="1"/>
  <c r="Q243" i="9"/>
  <c r="R244" i="9"/>
  <c r="V244" i="9"/>
  <c r="Z244" i="9"/>
  <c r="O245" i="9"/>
  <c r="S245" i="9"/>
  <c r="L246" i="9"/>
  <c r="M247" i="9"/>
  <c r="N247" i="9" s="1"/>
  <c r="Q247" i="9"/>
  <c r="R248" i="9"/>
  <c r="V248" i="9"/>
  <c r="Z248" i="9"/>
  <c r="O249" i="9"/>
  <c r="S249" i="9"/>
  <c r="L250" i="9"/>
  <c r="P250" i="9"/>
  <c r="M251" i="9"/>
  <c r="N251" i="9" s="1"/>
  <c r="Q251" i="9"/>
  <c r="R252" i="9"/>
  <c r="V252" i="9"/>
  <c r="Z252" i="9"/>
  <c r="O253" i="9"/>
  <c r="S253" i="9"/>
  <c r="W253" i="9"/>
  <c r="L254" i="9"/>
  <c r="M255" i="9"/>
  <c r="N255" i="9" s="1"/>
  <c r="Q255" i="9"/>
  <c r="R256" i="9"/>
  <c r="V256" i="9"/>
  <c r="Z256" i="9"/>
  <c r="O257" i="9"/>
  <c r="S257" i="9"/>
  <c r="L258" i="9"/>
  <c r="P258" i="9"/>
  <c r="M259" i="9"/>
  <c r="N259" i="9" s="1"/>
  <c r="Q259" i="9"/>
  <c r="R260" i="9"/>
  <c r="V260" i="9"/>
  <c r="Z260" i="9"/>
  <c r="O261" i="9"/>
  <c r="S261" i="9"/>
  <c r="W261" i="9"/>
  <c r="L262" i="9"/>
  <c r="P262" i="9"/>
  <c r="M263" i="9"/>
  <c r="N263" i="9" s="1"/>
  <c r="Q263" i="9"/>
  <c r="R264" i="9"/>
  <c r="T264" i="9" s="1"/>
  <c r="U264" i="9" s="1"/>
  <c r="V264" i="9"/>
  <c r="Z264" i="9"/>
  <c r="O265" i="9"/>
  <c r="S265" i="9"/>
  <c r="L266" i="9"/>
  <c r="P266" i="9"/>
  <c r="M267" i="9"/>
  <c r="N267" i="9" s="1"/>
  <c r="Q267" i="9"/>
  <c r="R268" i="9"/>
  <c r="V268" i="9"/>
  <c r="Z268" i="9"/>
  <c r="O269" i="9"/>
  <c r="S269" i="9"/>
  <c r="L270" i="9"/>
  <c r="P270" i="9"/>
  <c r="M271" i="9"/>
  <c r="N271" i="9" s="1"/>
  <c r="Q271" i="9"/>
  <c r="R272" i="9"/>
  <c r="T272" i="9" s="1"/>
  <c r="U272" i="9" s="1"/>
  <c r="V272" i="9"/>
  <c r="Z272" i="9"/>
  <c r="O273" i="9"/>
  <c r="S273" i="9"/>
  <c r="L274" i="9"/>
  <c r="M275" i="9"/>
  <c r="N275" i="9" s="1"/>
  <c r="Q275" i="9"/>
  <c r="R276" i="9"/>
  <c r="V276" i="9"/>
  <c r="Z276" i="9"/>
  <c r="O277" i="9"/>
  <c r="S277" i="9"/>
  <c r="W277" i="9"/>
  <c r="L278" i="9"/>
  <c r="M279" i="9"/>
  <c r="N279" i="9" s="1"/>
  <c r="Q279" i="9"/>
  <c r="R280" i="9"/>
  <c r="V280" i="9"/>
  <c r="Z280" i="9"/>
  <c r="O281" i="9"/>
  <c r="S281" i="9"/>
  <c r="L282" i="9"/>
  <c r="M283" i="9"/>
  <c r="N283" i="9" s="1"/>
  <c r="Q283" i="9"/>
  <c r="T283" i="9" s="1"/>
  <c r="U283" i="9" s="1"/>
  <c r="J284" i="9"/>
  <c r="Q284" i="9" s="1"/>
  <c r="T284" i="9" s="1"/>
  <c r="U284" i="9" s="1"/>
  <c r="R284" i="9"/>
  <c r="V284" i="9"/>
  <c r="AA284" i="9" s="1"/>
  <c r="AB284" i="9" s="1"/>
  <c r="Z284" i="9"/>
  <c r="O285" i="9"/>
  <c r="S285" i="9"/>
  <c r="W285" i="9"/>
  <c r="L286" i="9"/>
  <c r="M287" i="9"/>
  <c r="N287" i="9" s="1"/>
  <c r="Q287" i="9"/>
  <c r="Y287" i="9"/>
  <c r="J288" i="9"/>
  <c r="W288" i="9" s="1"/>
  <c r="R288" i="9"/>
  <c r="V288" i="9"/>
  <c r="Z288" i="9"/>
  <c r="O289" i="9"/>
  <c r="S289" i="9"/>
  <c r="W289" i="9"/>
  <c r="L290" i="9"/>
  <c r="M291" i="9"/>
  <c r="N291" i="9" s="1"/>
  <c r="Q291" i="9"/>
  <c r="Y291" i="9"/>
  <c r="J292" i="9"/>
  <c r="W292" i="9" s="1"/>
  <c r="R292" i="9"/>
  <c r="V292" i="9"/>
  <c r="Z292" i="9"/>
  <c r="O293" i="9"/>
  <c r="S293" i="9"/>
  <c r="W293" i="9"/>
  <c r="L294" i="9"/>
  <c r="P294" i="9"/>
  <c r="M295" i="9"/>
  <c r="N295" i="9" s="1"/>
  <c r="Q295" i="9"/>
  <c r="Y295" i="9"/>
  <c r="J296" i="9"/>
  <c r="W296" i="9" s="1"/>
  <c r="R296" i="9"/>
  <c r="V296" i="9"/>
  <c r="Z296" i="9"/>
  <c r="O297" i="9"/>
  <c r="S297" i="9"/>
  <c r="W297" i="9"/>
  <c r="L298" i="9"/>
  <c r="P298" i="9"/>
  <c r="M299" i="9"/>
  <c r="N299" i="9" s="1"/>
  <c r="Q299" i="9"/>
  <c r="Y299" i="9"/>
  <c r="J300" i="9"/>
  <c r="W300" i="9" s="1"/>
  <c r="R300" i="9"/>
  <c r="V300" i="9"/>
  <c r="Z300" i="9"/>
  <c r="O301" i="9"/>
  <c r="S301" i="9"/>
  <c r="W301" i="9"/>
  <c r="L302" i="9"/>
  <c r="M303" i="9"/>
  <c r="N303" i="9" s="1"/>
  <c r="Q303" i="9"/>
  <c r="J304" i="9"/>
  <c r="W304" i="9" s="1"/>
  <c r="R304" i="9"/>
  <c r="V304" i="9"/>
  <c r="Z304" i="9"/>
  <c r="O305" i="9"/>
  <c r="S305" i="9"/>
  <c r="W305" i="9"/>
  <c r="L306" i="9"/>
  <c r="Z306" i="9" s="1"/>
  <c r="M307" i="9"/>
  <c r="N307" i="9" s="1"/>
  <c r="Q307" i="9"/>
  <c r="R308" i="9"/>
  <c r="T308" i="9" s="1"/>
  <c r="U308" i="9" s="1"/>
  <c r="V308" i="9"/>
  <c r="Z308" i="9"/>
  <c r="O309" i="9"/>
  <c r="S309" i="9"/>
  <c r="W309" i="9"/>
  <c r="L310" i="9"/>
  <c r="M311" i="9"/>
  <c r="N311" i="9" s="1"/>
  <c r="Q311" i="9"/>
  <c r="R312" i="9"/>
  <c r="V312" i="9"/>
  <c r="Z312" i="9"/>
  <c r="O313" i="9"/>
  <c r="S313" i="9"/>
  <c r="W313" i="9"/>
  <c r="L314" i="9"/>
  <c r="M315" i="9"/>
  <c r="N315" i="9" s="1"/>
  <c r="Q315" i="9"/>
  <c r="R316" i="9"/>
  <c r="V316" i="9"/>
  <c r="Z316" i="9"/>
  <c r="O317" i="9"/>
  <c r="S317" i="9"/>
  <c r="W317" i="9"/>
  <c r="L318" i="9"/>
  <c r="M319" i="9"/>
  <c r="N319" i="9" s="1"/>
  <c r="Q319" i="9"/>
  <c r="R320" i="9"/>
  <c r="V320" i="9"/>
  <c r="Z320" i="9"/>
  <c r="O321" i="9"/>
  <c r="S321" i="9"/>
  <c r="W321" i="9"/>
  <c r="L322" i="9"/>
  <c r="P322" i="9"/>
  <c r="M323" i="9"/>
  <c r="N323" i="9" s="1"/>
  <c r="Q323" i="9"/>
  <c r="R324" i="9"/>
  <c r="V324" i="9"/>
  <c r="Z324" i="9"/>
  <c r="O325" i="9"/>
  <c r="S325" i="9"/>
  <c r="W325" i="9"/>
  <c r="L326" i="9"/>
  <c r="M327" i="9"/>
  <c r="N327" i="9" s="1"/>
  <c r="Q327" i="9"/>
  <c r="R328" i="9"/>
  <c r="V328" i="9"/>
  <c r="Z328" i="9"/>
  <c r="K329" i="9"/>
  <c r="Y329" i="9" s="1"/>
  <c r="O329" i="9"/>
  <c r="S329" i="9"/>
  <c r="W329" i="9"/>
  <c r="L330" i="9"/>
  <c r="P330" i="9"/>
  <c r="M331" i="9"/>
  <c r="N331" i="9" s="1"/>
  <c r="Q331" i="9"/>
  <c r="R332" i="9"/>
  <c r="V332" i="9"/>
  <c r="Z332" i="9"/>
  <c r="K333" i="9"/>
  <c r="Y333" i="9" s="1"/>
  <c r="O333" i="9"/>
  <c r="W333" i="9"/>
  <c r="L334" i="9"/>
  <c r="P334" i="9"/>
  <c r="M335" i="9"/>
  <c r="N335" i="9" s="1"/>
  <c r="Q335" i="9"/>
  <c r="R336" i="9"/>
  <c r="V336" i="9"/>
  <c r="Z336" i="9"/>
  <c r="K337" i="9"/>
  <c r="O337" i="9"/>
  <c r="W337" i="9"/>
  <c r="L338" i="9"/>
  <c r="P338" i="9"/>
  <c r="M339" i="9"/>
  <c r="N339" i="9" s="1"/>
  <c r="Q339" i="9"/>
  <c r="R340" i="9"/>
  <c r="V340" i="9"/>
  <c r="AA340" i="9" s="1"/>
  <c r="AB340" i="9" s="1"/>
  <c r="Z340" i="9"/>
  <c r="K341" i="9"/>
  <c r="O341" i="9"/>
  <c r="W341" i="9"/>
  <c r="L342" i="9"/>
  <c r="P342" i="9"/>
  <c r="M343" i="9"/>
  <c r="N343" i="9" s="1"/>
  <c r="Q343" i="9"/>
  <c r="R344" i="9"/>
  <c r="V344" i="9"/>
  <c r="Z344" i="9"/>
  <c r="K345" i="9"/>
  <c r="Y345" i="9" s="1"/>
  <c r="O345" i="9"/>
  <c r="S345" i="9"/>
  <c r="W345" i="9"/>
  <c r="L346" i="9"/>
  <c r="P346" i="9"/>
  <c r="M347" i="9"/>
  <c r="N347" i="9" s="1"/>
  <c r="Q347" i="9"/>
  <c r="R348" i="9"/>
  <c r="V348" i="9"/>
  <c r="Z348" i="9"/>
  <c r="K349" i="9"/>
  <c r="Y349" i="9" s="1"/>
  <c r="O349" i="9"/>
  <c r="W349" i="9"/>
  <c r="L350" i="9"/>
  <c r="P350" i="9"/>
  <c r="M351" i="9"/>
  <c r="N351" i="9" s="1"/>
  <c r="Q351" i="9"/>
  <c r="Y351" i="9"/>
  <c r="J352" i="9"/>
  <c r="X352" i="9" s="1"/>
  <c r="R352" i="9"/>
  <c r="V352" i="9"/>
  <c r="Z352" i="9"/>
  <c r="K353" i="9"/>
  <c r="O353" i="9"/>
  <c r="S353" i="9"/>
  <c r="W353" i="9"/>
  <c r="L354" i="9"/>
  <c r="P354" i="9"/>
  <c r="M355" i="9"/>
  <c r="N355" i="9" s="1"/>
  <c r="Q355" i="9"/>
  <c r="T355" i="9" s="1"/>
  <c r="U355" i="9" s="1"/>
  <c r="Y355" i="9"/>
  <c r="J356" i="9"/>
  <c r="Q356" i="9" s="1"/>
  <c r="R356" i="9"/>
  <c r="V356" i="9"/>
  <c r="Z356" i="9"/>
  <c r="K357" i="9"/>
  <c r="O357" i="9"/>
  <c r="L358" i="9"/>
  <c r="P358" i="9"/>
  <c r="M359" i="9"/>
  <c r="N359" i="9" s="1"/>
  <c r="Q359" i="9"/>
  <c r="Y359" i="9"/>
  <c r="J360" i="9"/>
  <c r="Q360" i="9" s="1"/>
  <c r="R360" i="9"/>
  <c r="V360" i="9"/>
  <c r="Z360" i="9"/>
  <c r="K361" i="9"/>
  <c r="O361" i="9"/>
  <c r="L362" i="9"/>
  <c r="P362" i="9"/>
  <c r="M363" i="9"/>
  <c r="N363" i="9" s="1"/>
  <c r="Q363" i="9"/>
  <c r="Y363" i="9"/>
  <c r="J364" i="9"/>
  <c r="Q364" i="9" s="1"/>
  <c r="V364" i="9"/>
  <c r="Z364" i="9"/>
  <c r="K365" i="9"/>
  <c r="O365" i="9"/>
  <c r="W365" i="9"/>
  <c r="L366" i="9"/>
  <c r="P366" i="9"/>
  <c r="M367" i="9"/>
  <c r="N367" i="9" s="1"/>
  <c r="Q367" i="9"/>
  <c r="Y367" i="9"/>
  <c r="J368" i="9"/>
  <c r="X368" i="9" s="1"/>
  <c r="R368" i="9"/>
  <c r="V368" i="9"/>
  <c r="Z368" i="9"/>
  <c r="K369" i="9"/>
  <c r="O369" i="9"/>
  <c r="S369" i="9"/>
  <c r="W369" i="9"/>
  <c r="L370" i="9"/>
  <c r="P370" i="9"/>
  <c r="M371" i="9"/>
  <c r="N371" i="9" s="1"/>
  <c r="Q371" i="9"/>
  <c r="Y371" i="9"/>
  <c r="J372" i="9"/>
  <c r="W372" i="9" s="1"/>
  <c r="V372" i="9"/>
  <c r="Z372" i="9"/>
  <c r="K373" i="9"/>
  <c r="O373" i="9"/>
  <c r="S373" i="9"/>
  <c r="W373" i="9"/>
  <c r="L374" i="9"/>
  <c r="P374" i="9"/>
  <c r="M375" i="9"/>
  <c r="N375" i="9" s="1"/>
  <c r="Q375" i="9"/>
  <c r="Y375" i="9"/>
  <c r="J376" i="9"/>
  <c r="Q376" i="9" s="1"/>
  <c r="R376" i="9"/>
  <c r="V376" i="9"/>
  <c r="Z376" i="9"/>
  <c r="Y377" i="9"/>
  <c r="Q377" i="9"/>
  <c r="M377" i="9"/>
  <c r="N377" i="9" s="1"/>
  <c r="R377" i="9"/>
  <c r="W377" i="9"/>
  <c r="AA377" i="9" s="1"/>
  <c r="AB377" i="9" s="1"/>
  <c r="O378" i="9"/>
  <c r="Y378" i="9"/>
  <c r="L379" i="9"/>
  <c r="Z379" i="9" s="1"/>
  <c r="Q379" i="9"/>
  <c r="S380" i="9"/>
  <c r="P381" i="9"/>
  <c r="T381" i="9" s="1"/>
  <c r="U381" i="9" s="1"/>
  <c r="Z382" i="9"/>
  <c r="V382" i="9"/>
  <c r="R382" i="9"/>
  <c r="M382" i="9"/>
  <c r="N382" i="9" s="1"/>
  <c r="S382" i="9"/>
  <c r="X382" i="9"/>
  <c r="J383" i="9"/>
  <c r="Q383" i="9" s="1"/>
  <c r="P383" i="9"/>
  <c r="Z383" i="9"/>
  <c r="X384" i="9"/>
  <c r="M384" i="9"/>
  <c r="N384" i="9" s="1"/>
  <c r="O385" i="9"/>
  <c r="Z385" i="9"/>
  <c r="L386" i="9"/>
  <c r="Z386" i="9" s="1"/>
  <c r="Q386" i="9"/>
  <c r="Y387" i="9"/>
  <c r="M388" i="9"/>
  <c r="N388" i="9" s="1"/>
  <c r="AA393" i="9"/>
  <c r="AB393" i="9" s="1"/>
  <c r="AA413" i="9"/>
  <c r="AB413" i="9" s="1"/>
  <c r="AA421" i="9"/>
  <c r="AB421" i="9" s="1"/>
  <c r="AA433" i="9"/>
  <c r="AB433" i="9" s="1"/>
  <c r="X434" i="9"/>
  <c r="Y435" i="9"/>
  <c r="Y443" i="9"/>
  <c r="AA453" i="9"/>
  <c r="AB453" i="9" s="1"/>
  <c r="X454" i="9"/>
  <c r="X462" i="9"/>
  <c r="Y463" i="9"/>
  <c r="X482" i="9"/>
  <c r="Y483" i="9"/>
  <c r="T497" i="9"/>
  <c r="U497" i="9" s="1"/>
  <c r="Y503" i="9"/>
  <c r="X506" i="9"/>
  <c r="Y507" i="9"/>
  <c r="X245" i="9"/>
  <c r="M246" i="9"/>
  <c r="N246" i="9" s="1"/>
  <c r="M250" i="9"/>
  <c r="N250" i="9" s="1"/>
  <c r="P253" i="9"/>
  <c r="M254" i="9"/>
  <c r="N254" i="9" s="1"/>
  <c r="P257" i="9"/>
  <c r="M258" i="9"/>
  <c r="N258" i="9" s="1"/>
  <c r="P261" i="9"/>
  <c r="X261" i="9"/>
  <c r="M262" i="9"/>
  <c r="N262" i="9" s="1"/>
  <c r="M266" i="9"/>
  <c r="N266" i="9" s="1"/>
  <c r="M270" i="9"/>
  <c r="N270" i="9" s="1"/>
  <c r="P273" i="9"/>
  <c r="M274" i="9"/>
  <c r="N274" i="9" s="1"/>
  <c r="P277" i="9"/>
  <c r="X277" i="9"/>
  <c r="M278" i="9"/>
  <c r="N278" i="9" s="1"/>
  <c r="M282" i="9"/>
  <c r="N282" i="9" s="1"/>
  <c r="P285" i="9"/>
  <c r="X285" i="9"/>
  <c r="M286" i="9"/>
  <c r="N286" i="9" s="1"/>
  <c r="P289" i="9"/>
  <c r="X289" i="9"/>
  <c r="M290" i="9"/>
  <c r="N290" i="9" s="1"/>
  <c r="P293" i="9"/>
  <c r="X293" i="9"/>
  <c r="M294" i="9"/>
  <c r="N294" i="9" s="1"/>
  <c r="P297" i="9"/>
  <c r="X297" i="9"/>
  <c r="M298" i="9"/>
  <c r="N298" i="9" s="1"/>
  <c r="P301" i="9"/>
  <c r="X301" i="9"/>
  <c r="M302" i="9"/>
  <c r="N302" i="9" s="1"/>
  <c r="P305" i="9"/>
  <c r="X305" i="9"/>
  <c r="M306" i="9"/>
  <c r="N306" i="9" s="1"/>
  <c r="P309" i="9"/>
  <c r="X309" i="9"/>
  <c r="M310" i="9"/>
  <c r="N310" i="9" s="1"/>
  <c r="P313" i="9"/>
  <c r="X313" i="9"/>
  <c r="M314" i="9"/>
  <c r="N314" i="9" s="1"/>
  <c r="P317" i="9"/>
  <c r="X317" i="9"/>
  <c r="M318" i="9"/>
  <c r="N318" i="9" s="1"/>
  <c r="P321" i="9"/>
  <c r="X321" i="9"/>
  <c r="M322" i="9"/>
  <c r="N322" i="9" s="1"/>
  <c r="P325" i="9"/>
  <c r="X325" i="9"/>
  <c r="M326" i="9"/>
  <c r="N326" i="9" s="1"/>
  <c r="O328" i="9"/>
  <c r="S328" i="9"/>
  <c r="W328" i="9"/>
  <c r="L329" i="9"/>
  <c r="Z329" i="9" s="1"/>
  <c r="P329" i="9"/>
  <c r="O332" i="9"/>
  <c r="S332" i="9"/>
  <c r="W332" i="9"/>
  <c r="L333" i="9"/>
  <c r="Z333" i="9" s="1"/>
  <c r="P333" i="9"/>
  <c r="O336" i="9"/>
  <c r="T336" i="9" s="1"/>
  <c r="U336" i="9" s="1"/>
  <c r="S336" i="9"/>
  <c r="W336" i="9"/>
  <c r="L337" i="9"/>
  <c r="S337" i="9" s="1"/>
  <c r="P337" i="9"/>
  <c r="O340" i="9"/>
  <c r="S340" i="9"/>
  <c r="W340" i="9"/>
  <c r="L341" i="9"/>
  <c r="R341" i="9" s="1"/>
  <c r="P341" i="9"/>
  <c r="O344" i="9"/>
  <c r="S344" i="9"/>
  <c r="W344" i="9"/>
  <c r="L345" i="9"/>
  <c r="Z345" i="9" s="1"/>
  <c r="P345" i="9"/>
  <c r="O348" i="9"/>
  <c r="S348" i="9"/>
  <c r="W348" i="9"/>
  <c r="L349" i="9"/>
  <c r="Z349" i="9" s="1"/>
  <c r="P349" i="9"/>
  <c r="R351" i="9"/>
  <c r="V351" i="9"/>
  <c r="O352" i="9"/>
  <c r="T352" i="9" s="1"/>
  <c r="U352" i="9" s="1"/>
  <c r="S352" i="9"/>
  <c r="W352" i="9"/>
  <c r="L353" i="9"/>
  <c r="Z353" i="9" s="1"/>
  <c r="R355" i="9"/>
  <c r="V355" i="9"/>
  <c r="AA355" i="9" s="1"/>
  <c r="AB355" i="9" s="1"/>
  <c r="O356" i="9"/>
  <c r="S356" i="9"/>
  <c r="W356" i="9"/>
  <c r="L357" i="9"/>
  <c r="Z357" i="9" s="1"/>
  <c r="R359" i="9"/>
  <c r="V359" i="9"/>
  <c r="O360" i="9"/>
  <c r="S360" i="9"/>
  <c r="W360" i="9"/>
  <c r="L361" i="9"/>
  <c r="Z361" i="9" s="1"/>
  <c r="P361" i="9"/>
  <c r="R363" i="9"/>
  <c r="V363" i="9"/>
  <c r="AA363" i="9" s="1"/>
  <c r="AB363" i="9" s="1"/>
  <c r="Z363" i="9"/>
  <c r="K364" i="9"/>
  <c r="R364" i="9" s="1"/>
  <c r="O364" i="9"/>
  <c r="S364" i="9"/>
  <c r="L365" i="9"/>
  <c r="Z365" i="9" s="1"/>
  <c r="P365" i="9"/>
  <c r="R367" i="9"/>
  <c r="V367" i="9"/>
  <c r="Z367" i="9"/>
  <c r="K368" i="9"/>
  <c r="O368" i="9"/>
  <c r="S368" i="9"/>
  <c r="W368" i="9"/>
  <c r="L369" i="9"/>
  <c r="Z369" i="9" s="1"/>
  <c r="P369" i="9"/>
  <c r="R371" i="9"/>
  <c r="V371" i="9"/>
  <c r="AA371" i="9" s="1"/>
  <c r="AB371" i="9" s="1"/>
  <c r="Z371" i="9"/>
  <c r="K372" i="9"/>
  <c r="Y372" i="9" s="1"/>
  <c r="O372" i="9"/>
  <c r="S372" i="9"/>
  <c r="L373" i="9"/>
  <c r="Z373" i="9" s="1"/>
  <c r="P373" i="9"/>
  <c r="R375" i="9"/>
  <c r="V375" i="9"/>
  <c r="Z375" i="9"/>
  <c r="K376" i="9"/>
  <c r="Y376" i="9" s="1"/>
  <c r="O376" i="9"/>
  <c r="S376" i="9"/>
  <c r="W376" i="9"/>
  <c r="S377" i="9"/>
  <c r="X377" i="9"/>
  <c r="P378" i="9"/>
  <c r="W379" i="9"/>
  <c r="S379" i="9"/>
  <c r="O379" i="9"/>
  <c r="T379" i="9" s="1"/>
  <c r="U379" i="9" s="1"/>
  <c r="M379" i="9"/>
  <c r="N379" i="9" s="1"/>
  <c r="R379" i="9"/>
  <c r="X379" i="9"/>
  <c r="J380" i="9"/>
  <c r="Q380" i="9" s="1"/>
  <c r="O380" i="9"/>
  <c r="Y381" i="9"/>
  <c r="Q381" i="9"/>
  <c r="M381" i="9"/>
  <c r="N381" i="9" s="1"/>
  <c r="R381" i="9"/>
  <c r="W381" i="9"/>
  <c r="AA381" i="9" s="1"/>
  <c r="AB381" i="9" s="1"/>
  <c r="O382" i="9"/>
  <c r="Y382" i="9"/>
  <c r="L383" i="9"/>
  <c r="S384" i="9"/>
  <c r="P385" i="9"/>
  <c r="V386" i="9"/>
  <c r="R386" i="9"/>
  <c r="M386" i="9"/>
  <c r="N386" i="9" s="1"/>
  <c r="X386" i="9"/>
  <c r="J387" i="9"/>
  <c r="W387" i="9" s="1"/>
  <c r="P387" i="9"/>
  <c r="Z387" i="9"/>
  <c r="AA401" i="9"/>
  <c r="AB401" i="9" s="1"/>
  <c r="X402" i="9"/>
  <c r="T402" i="9"/>
  <c r="U402" i="9" s="1"/>
  <c r="AA409" i="9"/>
  <c r="AB409" i="9" s="1"/>
  <c r="Y415" i="9"/>
  <c r="AA445" i="9"/>
  <c r="AB445" i="9" s="1"/>
  <c r="X446" i="9"/>
  <c r="Y447" i="9"/>
  <c r="Y455" i="9"/>
  <c r="AA465" i="9"/>
  <c r="AB465" i="9" s="1"/>
  <c r="X466" i="9"/>
  <c r="Y467" i="9"/>
  <c r="X474" i="9"/>
  <c r="Y495" i="9"/>
  <c r="X510" i="9"/>
  <c r="P236" i="9"/>
  <c r="T236" i="9" s="1"/>
  <c r="U236" i="9" s="1"/>
  <c r="P240" i="9"/>
  <c r="T240" i="9" s="1"/>
  <c r="U240" i="9" s="1"/>
  <c r="P244" i="9"/>
  <c r="T244" i="9" s="1"/>
  <c r="U244" i="9" s="1"/>
  <c r="M245" i="9"/>
  <c r="N245" i="9" s="1"/>
  <c r="J246" i="9"/>
  <c r="Q246" i="9" s="1"/>
  <c r="P248" i="9"/>
  <c r="T248" i="9" s="1"/>
  <c r="U248" i="9" s="1"/>
  <c r="M249" i="9"/>
  <c r="N249" i="9" s="1"/>
  <c r="J250" i="9"/>
  <c r="Q250" i="9" s="1"/>
  <c r="P252" i="9"/>
  <c r="T252" i="9" s="1"/>
  <c r="U252" i="9" s="1"/>
  <c r="M253" i="9"/>
  <c r="N253" i="9" s="1"/>
  <c r="J254" i="9"/>
  <c r="Q254" i="9" s="1"/>
  <c r="P256" i="9"/>
  <c r="T256" i="9" s="1"/>
  <c r="U256" i="9" s="1"/>
  <c r="M257" i="9"/>
  <c r="N257" i="9" s="1"/>
  <c r="J258" i="9"/>
  <c r="Q258" i="9" s="1"/>
  <c r="P260" i="9"/>
  <c r="T260" i="9" s="1"/>
  <c r="U260" i="9" s="1"/>
  <c r="M261" i="9"/>
  <c r="N261" i="9" s="1"/>
  <c r="J262" i="9"/>
  <c r="Q262" i="9" s="1"/>
  <c r="P264" i="9"/>
  <c r="M265" i="9"/>
  <c r="N265" i="9" s="1"/>
  <c r="J266" i="9"/>
  <c r="Q266" i="9" s="1"/>
  <c r="P268" i="9"/>
  <c r="T268" i="9" s="1"/>
  <c r="U268" i="9" s="1"/>
  <c r="M269" i="9"/>
  <c r="N269" i="9" s="1"/>
  <c r="J270" i="9"/>
  <c r="Q270" i="9" s="1"/>
  <c r="P272" i="9"/>
  <c r="M273" i="9"/>
  <c r="N273" i="9" s="1"/>
  <c r="J274" i="9"/>
  <c r="Q274" i="9" s="1"/>
  <c r="P276" i="9"/>
  <c r="T276" i="9" s="1"/>
  <c r="U276" i="9" s="1"/>
  <c r="M277" i="9"/>
  <c r="N277" i="9" s="1"/>
  <c r="J278" i="9"/>
  <c r="P280" i="9"/>
  <c r="T280" i="9" s="1"/>
  <c r="U280" i="9" s="1"/>
  <c r="M281" i="9"/>
  <c r="N281" i="9" s="1"/>
  <c r="J282" i="9"/>
  <c r="P282" i="9" s="1"/>
  <c r="P284" i="9"/>
  <c r="M285" i="9"/>
  <c r="N285" i="9" s="1"/>
  <c r="Q285" i="9"/>
  <c r="J286" i="9"/>
  <c r="Q286" i="9" s="1"/>
  <c r="O287" i="9"/>
  <c r="S287" i="9"/>
  <c r="P288" i="9"/>
  <c r="M289" i="9"/>
  <c r="N289" i="9" s="1"/>
  <c r="Q289" i="9"/>
  <c r="J290" i="9"/>
  <c r="Q290" i="9" s="1"/>
  <c r="O291" i="9"/>
  <c r="S291" i="9"/>
  <c r="P292" i="9"/>
  <c r="T292" i="9" s="1"/>
  <c r="U292" i="9" s="1"/>
  <c r="M293" i="9"/>
  <c r="N293" i="9" s="1"/>
  <c r="Q293" i="9"/>
  <c r="J294" i="9"/>
  <c r="Q294" i="9" s="1"/>
  <c r="O295" i="9"/>
  <c r="S295" i="9"/>
  <c r="P296" i="9"/>
  <c r="M297" i="9"/>
  <c r="N297" i="9" s="1"/>
  <c r="Q297" i="9"/>
  <c r="J298" i="9"/>
  <c r="Q298" i="9" s="1"/>
  <c r="O299" i="9"/>
  <c r="S299" i="9"/>
  <c r="P300" i="9"/>
  <c r="M301" i="9"/>
  <c r="N301" i="9" s="1"/>
  <c r="Q301" i="9"/>
  <c r="J302" i="9"/>
  <c r="Q302" i="9" s="1"/>
  <c r="P304" i="9"/>
  <c r="M305" i="9"/>
  <c r="N305" i="9" s="1"/>
  <c r="Q305" i="9"/>
  <c r="J306" i="9"/>
  <c r="Q306" i="9" s="1"/>
  <c r="P308" i="9"/>
  <c r="M309" i="9"/>
  <c r="N309" i="9" s="1"/>
  <c r="Q309" i="9"/>
  <c r="J310" i="9"/>
  <c r="Q310" i="9" s="1"/>
  <c r="P312" i="9"/>
  <c r="T312" i="9" s="1"/>
  <c r="U312" i="9" s="1"/>
  <c r="M313" i="9"/>
  <c r="N313" i="9" s="1"/>
  <c r="Q313" i="9"/>
  <c r="J314" i="9"/>
  <c r="Q314" i="9" s="1"/>
  <c r="P316" i="9"/>
  <c r="T316" i="9" s="1"/>
  <c r="U316" i="9" s="1"/>
  <c r="M317" i="9"/>
  <c r="N317" i="9" s="1"/>
  <c r="Q317" i="9"/>
  <c r="J318" i="9"/>
  <c r="Q318" i="9" s="1"/>
  <c r="P320" i="9"/>
  <c r="T320" i="9" s="1"/>
  <c r="U320" i="9" s="1"/>
  <c r="M321" i="9"/>
  <c r="N321" i="9" s="1"/>
  <c r="Q321" i="9"/>
  <c r="J322" i="9"/>
  <c r="Q322" i="9" s="1"/>
  <c r="P324" i="9"/>
  <c r="T324" i="9" s="1"/>
  <c r="U324" i="9" s="1"/>
  <c r="M325" i="9"/>
  <c r="N325" i="9" s="1"/>
  <c r="Q325" i="9"/>
  <c r="J326" i="9"/>
  <c r="Q326" i="9" s="1"/>
  <c r="P328" i="9"/>
  <c r="P332" i="9"/>
  <c r="P336" i="9"/>
  <c r="P340" i="9"/>
  <c r="P344" i="9"/>
  <c r="P348" i="9"/>
  <c r="P352" i="9"/>
  <c r="P356" i="9"/>
  <c r="P360" i="9"/>
  <c r="O363" i="9"/>
  <c r="T363" i="9" s="1"/>
  <c r="U363" i="9" s="1"/>
  <c r="S363" i="9"/>
  <c r="O367" i="9"/>
  <c r="S367" i="9"/>
  <c r="P368" i="9"/>
  <c r="O371" i="9"/>
  <c r="S371" i="9"/>
  <c r="P372" i="9"/>
  <c r="O375" i="9"/>
  <c r="S375" i="9"/>
  <c r="P376" i="9"/>
  <c r="Q378" i="9"/>
  <c r="W378" i="9"/>
  <c r="Y379" i="9"/>
  <c r="K380" i="9"/>
  <c r="V380" i="9"/>
  <c r="S381" i="9"/>
  <c r="X381" i="9"/>
  <c r="W383" i="9"/>
  <c r="AA383" i="9" s="1"/>
  <c r="AB383" i="9" s="1"/>
  <c r="S383" i="9"/>
  <c r="O383" i="9"/>
  <c r="M383" i="9"/>
  <c r="N383" i="9" s="1"/>
  <c r="R383" i="9"/>
  <c r="X383" i="9"/>
  <c r="J384" i="9"/>
  <c r="Q384" i="9" s="1"/>
  <c r="O384" i="9"/>
  <c r="Y385" i="9"/>
  <c r="Q385" i="9"/>
  <c r="M385" i="9"/>
  <c r="N385" i="9" s="1"/>
  <c r="R385" i="9"/>
  <c r="W385" i="9"/>
  <c r="AA385" i="9" s="1"/>
  <c r="AB385" i="9" s="1"/>
  <c r="O386" i="9"/>
  <c r="Y386" i="9"/>
  <c r="Q387" i="9"/>
  <c r="V387" i="9"/>
  <c r="L388" i="9"/>
  <c r="W388" i="9"/>
  <c r="O388" i="9"/>
  <c r="K388" i="9"/>
  <c r="Y391" i="9"/>
  <c r="AA417" i="9"/>
  <c r="AB417" i="9" s="1"/>
  <c r="T426" i="9"/>
  <c r="U426" i="9" s="1"/>
  <c r="AA449" i="9"/>
  <c r="AB449" i="9" s="1"/>
  <c r="AA469" i="9"/>
  <c r="AB469" i="9" s="1"/>
  <c r="X502" i="9"/>
  <c r="P389" i="9"/>
  <c r="T389" i="9" s="1"/>
  <c r="U389" i="9" s="1"/>
  <c r="X389" i="9"/>
  <c r="AA389" i="9" s="1"/>
  <c r="AB389" i="9" s="1"/>
  <c r="M390" i="9"/>
  <c r="N390" i="9" s="1"/>
  <c r="Q390" i="9"/>
  <c r="Y390" i="9"/>
  <c r="J391" i="9"/>
  <c r="V391" i="9"/>
  <c r="Z391" i="9"/>
  <c r="K392" i="9"/>
  <c r="O392" i="9"/>
  <c r="W392" i="9"/>
  <c r="P393" i="9"/>
  <c r="T393" i="9" s="1"/>
  <c r="U393" i="9" s="1"/>
  <c r="X393" i="9"/>
  <c r="M394" i="9"/>
  <c r="N394" i="9" s="1"/>
  <c r="Q394" i="9"/>
  <c r="Y394" i="9"/>
  <c r="J395" i="9"/>
  <c r="R395" i="9"/>
  <c r="V395" i="9"/>
  <c r="Z395" i="9"/>
  <c r="K396" i="9"/>
  <c r="O396" i="9"/>
  <c r="W396" i="9"/>
  <c r="P397" i="9"/>
  <c r="T397" i="9" s="1"/>
  <c r="U397" i="9" s="1"/>
  <c r="X397" i="9"/>
  <c r="AA397" i="9" s="1"/>
  <c r="AB397" i="9" s="1"/>
  <c r="M398" i="9"/>
  <c r="N398" i="9" s="1"/>
  <c r="Q398" i="9"/>
  <c r="Y398" i="9"/>
  <c r="J399" i="9"/>
  <c r="R399" i="9"/>
  <c r="V399" i="9"/>
  <c r="Z399" i="9"/>
  <c r="K400" i="9"/>
  <c r="O400" i="9"/>
  <c r="W400" i="9"/>
  <c r="P401" i="9"/>
  <c r="T401" i="9" s="1"/>
  <c r="U401" i="9" s="1"/>
  <c r="X401" i="9"/>
  <c r="M402" i="9"/>
  <c r="N402" i="9" s="1"/>
  <c r="Q402" i="9"/>
  <c r="Y402" i="9"/>
  <c r="J403" i="9"/>
  <c r="R403" i="9"/>
  <c r="V403" i="9"/>
  <c r="Z403" i="9"/>
  <c r="K404" i="9"/>
  <c r="O404" i="9"/>
  <c r="P405" i="9"/>
  <c r="T405" i="9" s="1"/>
  <c r="U405" i="9" s="1"/>
  <c r="X405" i="9"/>
  <c r="AA405" i="9" s="1"/>
  <c r="AB405" i="9" s="1"/>
  <c r="M406" i="9"/>
  <c r="N406" i="9" s="1"/>
  <c r="Q406" i="9"/>
  <c r="Y406" i="9"/>
  <c r="J407" i="9"/>
  <c r="R407" i="9"/>
  <c r="V407" i="9"/>
  <c r="Z407" i="9"/>
  <c r="K408" i="9"/>
  <c r="O408" i="9"/>
  <c r="P409" i="9"/>
  <c r="T409" i="9" s="1"/>
  <c r="U409" i="9" s="1"/>
  <c r="X409" i="9"/>
  <c r="M410" i="9"/>
  <c r="N410" i="9" s="1"/>
  <c r="Q410" i="9"/>
  <c r="Y410" i="9"/>
  <c r="J411" i="9"/>
  <c r="R411" i="9"/>
  <c r="V411" i="9"/>
  <c r="Z411" i="9"/>
  <c r="K412" i="9"/>
  <c r="O412" i="9"/>
  <c r="P413" i="9"/>
  <c r="T413" i="9" s="1"/>
  <c r="U413" i="9" s="1"/>
  <c r="X413" i="9"/>
  <c r="M414" i="9"/>
  <c r="N414" i="9" s="1"/>
  <c r="Q414" i="9"/>
  <c r="Y414" i="9"/>
  <c r="J415" i="9"/>
  <c r="R415" i="9"/>
  <c r="V415" i="9"/>
  <c r="Z415" i="9"/>
  <c r="K416" i="9"/>
  <c r="O416" i="9"/>
  <c r="W416" i="9"/>
  <c r="P417" i="9"/>
  <c r="T417" i="9" s="1"/>
  <c r="U417" i="9" s="1"/>
  <c r="X417" i="9"/>
  <c r="M418" i="9"/>
  <c r="N418" i="9" s="1"/>
  <c r="Q418" i="9"/>
  <c r="Y418" i="9"/>
  <c r="J419" i="9"/>
  <c r="R419" i="9"/>
  <c r="V419" i="9"/>
  <c r="Z419" i="9"/>
  <c r="K420" i="9"/>
  <c r="O420" i="9"/>
  <c r="W420" i="9"/>
  <c r="P421" i="9"/>
  <c r="T421" i="9" s="1"/>
  <c r="U421" i="9" s="1"/>
  <c r="X421" i="9"/>
  <c r="M422" i="9"/>
  <c r="N422" i="9" s="1"/>
  <c r="Q422" i="9"/>
  <c r="Y422" i="9"/>
  <c r="J423" i="9"/>
  <c r="R423" i="9"/>
  <c r="V423" i="9"/>
  <c r="Z423" i="9"/>
  <c r="K424" i="9"/>
  <c r="O424" i="9"/>
  <c r="W424" i="9"/>
  <c r="P425" i="9"/>
  <c r="T425" i="9" s="1"/>
  <c r="U425" i="9" s="1"/>
  <c r="X425" i="9"/>
  <c r="AA425" i="9" s="1"/>
  <c r="AB425" i="9" s="1"/>
  <c r="M426" i="9"/>
  <c r="N426" i="9" s="1"/>
  <c r="Q426" i="9"/>
  <c r="Y426" i="9"/>
  <c r="J427" i="9"/>
  <c r="R427" i="9"/>
  <c r="V427" i="9"/>
  <c r="Z427" i="9"/>
  <c r="K428" i="9"/>
  <c r="O428" i="9"/>
  <c r="P429" i="9"/>
  <c r="T429" i="9" s="1"/>
  <c r="U429" i="9" s="1"/>
  <c r="X429" i="9"/>
  <c r="AA429" i="9" s="1"/>
  <c r="AB429" i="9" s="1"/>
  <c r="M430" i="9"/>
  <c r="N430" i="9" s="1"/>
  <c r="Q430" i="9"/>
  <c r="Y430" i="9"/>
  <c r="J431" i="9"/>
  <c r="R431" i="9"/>
  <c r="V431" i="9"/>
  <c r="Z431" i="9"/>
  <c r="K432" i="9"/>
  <c r="O432" i="9"/>
  <c r="P433" i="9"/>
  <c r="T433" i="9" s="1"/>
  <c r="U433" i="9" s="1"/>
  <c r="X433" i="9"/>
  <c r="M434" i="9"/>
  <c r="N434" i="9" s="1"/>
  <c r="Q434" i="9"/>
  <c r="Y434" i="9"/>
  <c r="J435" i="9"/>
  <c r="R435" i="9"/>
  <c r="V435" i="9"/>
  <c r="Z435" i="9"/>
  <c r="K436" i="9"/>
  <c r="O436" i="9"/>
  <c r="W436" i="9"/>
  <c r="P437" i="9"/>
  <c r="T437" i="9" s="1"/>
  <c r="U437" i="9" s="1"/>
  <c r="X437" i="9"/>
  <c r="AA437" i="9" s="1"/>
  <c r="AB437" i="9" s="1"/>
  <c r="M438" i="9"/>
  <c r="N438" i="9" s="1"/>
  <c r="Q438" i="9"/>
  <c r="Y438" i="9"/>
  <c r="J439" i="9"/>
  <c r="R439" i="9"/>
  <c r="V439" i="9"/>
  <c r="Z439" i="9"/>
  <c r="K440" i="9"/>
  <c r="O440" i="9"/>
  <c r="P441" i="9"/>
  <c r="T441" i="9" s="1"/>
  <c r="U441" i="9" s="1"/>
  <c r="X441" i="9"/>
  <c r="AA441" i="9" s="1"/>
  <c r="AB441" i="9" s="1"/>
  <c r="M442" i="9"/>
  <c r="N442" i="9" s="1"/>
  <c r="Q442" i="9"/>
  <c r="Y442" i="9"/>
  <c r="J443" i="9"/>
  <c r="R443" i="9"/>
  <c r="V443" i="9"/>
  <c r="Z443" i="9"/>
  <c r="K444" i="9"/>
  <c r="O444" i="9"/>
  <c r="W444" i="9"/>
  <c r="P445" i="9"/>
  <c r="T445" i="9" s="1"/>
  <c r="U445" i="9" s="1"/>
  <c r="X445" i="9"/>
  <c r="M446" i="9"/>
  <c r="N446" i="9" s="1"/>
  <c r="Q446" i="9"/>
  <c r="Y446" i="9"/>
  <c r="J447" i="9"/>
  <c r="R447" i="9"/>
  <c r="V447" i="9"/>
  <c r="Z447" i="9"/>
  <c r="K448" i="9"/>
  <c r="O448" i="9"/>
  <c r="P449" i="9"/>
  <c r="T449" i="9" s="1"/>
  <c r="U449" i="9" s="1"/>
  <c r="X449" i="9"/>
  <c r="M450" i="9"/>
  <c r="N450" i="9" s="1"/>
  <c r="Q450" i="9"/>
  <c r="Y450" i="9"/>
  <c r="J451" i="9"/>
  <c r="R451" i="9"/>
  <c r="V451" i="9"/>
  <c r="Z451" i="9"/>
  <c r="K452" i="9"/>
  <c r="O452" i="9"/>
  <c r="P453" i="9"/>
  <c r="T453" i="9" s="1"/>
  <c r="U453" i="9" s="1"/>
  <c r="X453" i="9"/>
  <c r="M454" i="9"/>
  <c r="N454" i="9" s="1"/>
  <c r="Q454" i="9"/>
  <c r="Y454" i="9"/>
  <c r="J455" i="9"/>
  <c r="R455" i="9"/>
  <c r="V455" i="9"/>
  <c r="Z455" i="9"/>
  <c r="K456" i="9"/>
  <c r="O456" i="9"/>
  <c r="P457" i="9"/>
  <c r="T457" i="9" s="1"/>
  <c r="U457" i="9" s="1"/>
  <c r="X457" i="9"/>
  <c r="AA457" i="9" s="1"/>
  <c r="AB457" i="9" s="1"/>
  <c r="M458" i="9"/>
  <c r="N458" i="9" s="1"/>
  <c r="Q458" i="9"/>
  <c r="Y458" i="9"/>
  <c r="J459" i="9"/>
  <c r="R459" i="9"/>
  <c r="V459" i="9"/>
  <c r="Z459" i="9"/>
  <c r="K460" i="9"/>
  <c r="O460" i="9"/>
  <c r="W460" i="9"/>
  <c r="P461" i="9"/>
  <c r="T461" i="9" s="1"/>
  <c r="U461" i="9" s="1"/>
  <c r="X461" i="9"/>
  <c r="AA461" i="9" s="1"/>
  <c r="AB461" i="9" s="1"/>
  <c r="M462" i="9"/>
  <c r="N462" i="9" s="1"/>
  <c r="Q462" i="9"/>
  <c r="Y462" i="9"/>
  <c r="J463" i="9"/>
  <c r="R463" i="9"/>
  <c r="V463" i="9"/>
  <c r="Z463" i="9"/>
  <c r="K464" i="9"/>
  <c r="O464" i="9"/>
  <c r="W464" i="9"/>
  <c r="P465" i="9"/>
  <c r="T465" i="9" s="1"/>
  <c r="U465" i="9" s="1"/>
  <c r="X465" i="9"/>
  <c r="M466" i="9"/>
  <c r="N466" i="9" s="1"/>
  <c r="Q466" i="9"/>
  <c r="Y466" i="9"/>
  <c r="J467" i="9"/>
  <c r="R467" i="9"/>
  <c r="V467" i="9"/>
  <c r="Z467" i="9"/>
  <c r="K468" i="9"/>
  <c r="O468" i="9"/>
  <c r="P469" i="9"/>
  <c r="T469" i="9" s="1"/>
  <c r="U469" i="9" s="1"/>
  <c r="X469" i="9"/>
  <c r="M470" i="9"/>
  <c r="N470" i="9" s="1"/>
  <c r="Q470" i="9"/>
  <c r="Y470" i="9"/>
  <c r="J471" i="9"/>
  <c r="R471" i="9"/>
  <c r="V471" i="9"/>
  <c r="Z471" i="9"/>
  <c r="K472" i="9"/>
  <c r="O472" i="9"/>
  <c r="W472" i="9"/>
  <c r="P473" i="9"/>
  <c r="T473" i="9" s="1"/>
  <c r="U473" i="9" s="1"/>
  <c r="X473" i="9"/>
  <c r="AA473" i="9" s="1"/>
  <c r="AB473" i="9" s="1"/>
  <c r="M474" i="9"/>
  <c r="N474" i="9" s="1"/>
  <c r="Q474" i="9"/>
  <c r="Y474" i="9"/>
  <c r="J475" i="9"/>
  <c r="R475" i="9"/>
  <c r="V475" i="9"/>
  <c r="Z475" i="9"/>
  <c r="K476" i="9"/>
  <c r="O476" i="9"/>
  <c r="P477" i="9"/>
  <c r="T477" i="9" s="1"/>
  <c r="U477" i="9" s="1"/>
  <c r="X477" i="9"/>
  <c r="AA477" i="9" s="1"/>
  <c r="AB477" i="9" s="1"/>
  <c r="M478" i="9"/>
  <c r="N478" i="9" s="1"/>
  <c r="Q478" i="9"/>
  <c r="Y478" i="9"/>
  <c r="J479" i="9"/>
  <c r="R479" i="9"/>
  <c r="V479" i="9"/>
  <c r="Z479" i="9"/>
  <c r="K480" i="9"/>
  <c r="O480" i="9"/>
  <c r="W480" i="9"/>
  <c r="P481" i="9"/>
  <c r="T481" i="9" s="1"/>
  <c r="U481" i="9" s="1"/>
  <c r="X481" i="9"/>
  <c r="AA481" i="9" s="1"/>
  <c r="AB481" i="9" s="1"/>
  <c r="M482" i="9"/>
  <c r="N482" i="9" s="1"/>
  <c r="Q482" i="9"/>
  <c r="Y482" i="9"/>
  <c r="J483" i="9"/>
  <c r="R483" i="9"/>
  <c r="V483" i="9"/>
  <c r="Z483" i="9"/>
  <c r="K484" i="9"/>
  <c r="O484" i="9"/>
  <c r="P485" i="9"/>
  <c r="X485" i="9"/>
  <c r="M486" i="9"/>
  <c r="N486" i="9" s="1"/>
  <c r="Q486" i="9"/>
  <c r="Y486" i="9"/>
  <c r="R487" i="9"/>
  <c r="V487" i="9"/>
  <c r="AA487" i="9" s="1"/>
  <c r="AB487" i="9" s="1"/>
  <c r="Z487" i="9"/>
  <c r="K488" i="9"/>
  <c r="O488" i="9"/>
  <c r="W488" i="9"/>
  <c r="P489" i="9"/>
  <c r="X489" i="9"/>
  <c r="AA489" i="9" s="1"/>
  <c r="AB489" i="9" s="1"/>
  <c r="M490" i="9"/>
  <c r="N490" i="9" s="1"/>
  <c r="Q490" i="9"/>
  <c r="Y490" i="9"/>
  <c r="J491" i="9"/>
  <c r="W491" i="9" s="1"/>
  <c r="R491" i="9"/>
  <c r="V491" i="9"/>
  <c r="Z491" i="9"/>
  <c r="K492" i="9"/>
  <c r="O492" i="9"/>
  <c r="P493" i="9"/>
  <c r="X493" i="9"/>
  <c r="AA493" i="9" s="1"/>
  <c r="AB493" i="9" s="1"/>
  <c r="M494" i="9"/>
  <c r="N494" i="9" s="1"/>
  <c r="Y494" i="9"/>
  <c r="R495" i="9"/>
  <c r="V495" i="9"/>
  <c r="Z495" i="9"/>
  <c r="K496" i="9"/>
  <c r="O496" i="9"/>
  <c r="P497" i="9"/>
  <c r="X497" i="9"/>
  <c r="AA497" i="9" s="1"/>
  <c r="AB497" i="9" s="1"/>
  <c r="M498" i="9"/>
  <c r="N498" i="9" s="1"/>
  <c r="Y498" i="9"/>
  <c r="R499" i="9"/>
  <c r="V499" i="9"/>
  <c r="AA499" i="9" s="1"/>
  <c r="AB499" i="9" s="1"/>
  <c r="Z499" i="9"/>
  <c r="K500" i="9"/>
  <c r="O500" i="9"/>
  <c r="W500" i="9"/>
  <c r="P501" i="9"/>
  <c r="X501" i="9"/>
  <c r="AA501" i="9" s="1"/>
  <c r="AB501" i="9" s="1"/>
  <c r="M502" i="9"/>
  <c r="N502" i="9" s="1"/>
  <c r="Q502" i="9"/>
  <c r="Y502" i="9"/>
  <c r="R503" i="9"/>
  <c r="V503" i="9"/>
  <c r="Z503" i="9"/>
  <c r="K504" i="9"/>
  <c r="O504" i="9"/>
  <c r="W504" i="9"/>
  <c r="P505" i="9"/>
  <c r="X505" i="9"/>
  <c r="AA505" i="9" s="1"/>
  <c r="AB505" i="9" s="1"/>
  <c r="M506" i="9"/>
  <c r="N506" i="9" s="1"/>
  <c r="Q506" i="9"/>
  <c r="Y506" i="9"/>
  <c r="J507" i="9"/>
  <c r="R507" i="9"/>
  <c r="V507" i="9"/>
  <c r="Z507" i="9"/>
  <c r="K508" i="9"/>
  <c r="O508" i="9"/>
  <c r="W508" i="9"/>
  <c r="P509" i="9"/>
  <c r="T509" i="9" s="1"/>
  <c r="U509" i="9" s="1"/>
  <c r="X509" i="9"/>
  <c r="AA509" i="9" s="1"/>
  <c r="AB509" i="9" s="1"/>
  <c r="M510" i="9"/>
  <c r="N510" i="9" s="1"/>
  <c r="Q510" i="9"/>
  <c r="Y510" i="9"/>
  <c r="J511" i="9"/>
  <c r="P511" i="9"/>
  <c r="X512" i="9"/>
  <c r="S513" i="9"/>
  <c r="O514" i="9"/>
  <c r="W514" i="9"/>
  <c r="Y517" i="9"/>
  <c r="S533" i="9"/>
  <c r="Z533" i="9"/>
  <c r="AA533" i="9" s="1"/>
  <c r="AB533" i="9" s="1"/>
  <c r="T541" i="9"/>
  <c r="U541" i="9" s="1"/>
  <c r="S545" i="9"/>
  <c r="Z545" i="9"/>
  <c r="Y559" i="9"/>
  <c r="Q568" i="9"/>
  <c r="P380" i="9"/>
  <c r="P384" i="9"/>
  <c r="P388" i="9"/>
  <c r="M389" i="9"/>
  <c r="N389" i="9" s="1"/>
  <c r="Q389" i="9"/>
  <c r="R390" i="9"/>
  <c r="V390" i="9"/>
  <c r="AA390" i="9" s="1"/>
  <c r="AB390" i="9" s="1"/>
  <c r="Z390" i="9"/>
  <c r="K391" i="9"/>
  <c r="R391" i="9" s="1"/>
  <c r="O391" i="9"/>
  <c r="S391" i="9"/>
  <c r="W391" i="9"/>
  <c r="L392" i="9"/>
  <c r="P392" i="9"/>
  <c r="M393" i="9"/>
  <c r="N393" i="9" s="1"/>
  <c r="Q393" i="9"/>
  <c r="R394" i="9"/>
  <c r="V394" i="9"/>
  <c r="Z394" i="9"/>
  <c r="O395" i="9"/>
  <c r="S395" i="9"/>
  <c r="W395" i="9"/>
  <c r="L396" i="9"/>
  <c r="P396" i="9"/>
  <c r="M397" i="9"/>
  <c r="N397" i="9" s="1"/>
  <c r="Q397" i="9"/>
  <c r="R398" i="9"/>
  <c r="T398" i="9" s="1"/>
  <c r="U398" i="9" s="1"/>
  <c r="V398" i="9"/>
  <c r="Z398" i="9"/>
  <c r="O399" i="9"/>
  <c r="S399" i="9"/>
  <c r="W399" i="9"/>
  <c r="L400" i="9"/>
  <c r="P400" i="9"/>
  <c r="M401" i="9"/>
  <c r="N401" i="9" s="1"/>
  <c r="Q401" i="9"/>
  <c r="R402" i="9"/>
  <c r="V402" i="9"/>
  <c r="Z402" i="9"/>
  <c r="O403" i="9"/>
  <c r="S403" i="9"/>
  <c r="W403" i="9"/>
  <c r="L404" i="9"/>
  <c r="M405" i="9"/>
  <c r="N405" i="9" s="1"/>
  <c r="Q405" i="9"/>
  <c r="R406" i="9"/>
  <c r="V406" i="9"/>
  <c r="Z406" i="9"/>
  <c r="O407" i="9"/>
  <c r="S407" i="9"/>
  <c r="W407" i="9"/>
  <c r="L408" i="9"/>
  <c r="M409" i="9"/>
  <c r="N409" i="9" s="1"/>
  <c r="Q409" i="9"/>
  <c r="R410" i="9"/>
  <c r="V410" i="9"/>
  <c r="Z410" i="9"/>
  <c r="O411" i="9"/>
  <c r="S411" i="9"/>
  <c r="W411" i="9"/>
  <c r="L412" i="9"/>
  <c r="M413" i="9"/>
  <c r="N413" i="9" s="1"/>
  <c r="Q413" i="9"/>
  <c r="R414" i="9"/>
  <c r="V414" i="9"/>
  <c r="Z414" i="9"/>
  <c r="O415" i="9"/>
  <c r="S415" i="9"/>
  <c r="W415" i="9"/>
  <c r="L416" i="9"/>
  <c r="P416" i="9"/>
  <c r="M417" i="9"/>
  <c r="N417" i="9" s="1"/>
  <c r="Q417" i="9"/>
  <c r="R418" i="9"/>
  <c r="V418" i="9"/>
  <c r="Z418" i="9"/>
  <c r="O419" i="9"/>
  <c r="S419" i="9"/>
  <c r="W419" i="9"/>
  <c r="L420" i="9"/>
  <c r="P420" i="9"/>
  <c r="M421" i="9"/>
  <c r="N421" i="9" s="1"/>
  <c r="Q421" i="9"/>
  <c r="R422" i="9"/>
  <c r="T422" i="9" s="1"/>
  <c r="U422" i="9" s="1"/>
  <c r="V422" i="9"/>
  <c r="Z422" i="9"/>
  <c r="O423" i="9"/>
  <c r="S423" i="9"/>
  <c r="W423" i="9"/>
  <c r="L424" i="9"/>
  <c r="P424" i="9"/>
  <c r="M425" i="9"/>
  <c r="N425" i="9" s="1"/>
  <c r="Q425" i="9"/>
  <c r="R426" i="9"/>
  <c r="V426" i="9"/>
  <c r="Z426" i="9"/>
  <c r="O427" i="9"/>
  <c r="S427" i="9"/>
  <c r="W427" i="9"/>
  <c r="L428" i="9"/>
  <c r="M429" i="9"/>
  <c r="N429" i="9" s="1"/>
  <c r="Q429" i="9"/>
  <c r="R430" i="9"/>
  <c r="T430" i="9" s="1"/>
  <c r="U430" i="9" s="1"/>
  <c r="V430" i="9"/>
  <c r="Z430" i="9"/>
  <c r="O431" i="9"/>
  <c r="S431" i="9"/>
  <c r="W431" i="9"/>
  <c r="L432" i="9"/>
  <c r="M433" i="9"/>
  <c r="N433" i="9" s="1"/>
  <c r="Q433" i="9"/>
  <c r="R434" i="9"/>
  <c r="V434" i="9"/>
  <c r="Z434" i="9"/>
  <c r="O435" i="9"/>
  <c r="S435" i="9"/>
  <c r="W435" i="9"/>
  <c r="L436" i="9"/>
  <c r="P436" i="9"/>
  <c r="M437" i="9"/>
  <c r="N437" i="9" s="1"/>
  <c r="Q437" i="9"/>
  <c r="R438" i="9"/>
  <c r="V438" i="9"/>
  <c r="Z438" i="9"/>
  <c r="O439" i="9"/>
  <c r="S439" i="9"/>
  <c r="W439" i="9"/>
  <c r="L440" i="9"/>
  <c r="M441" i="9"/>
  <c r="N441" i="9" s="1"/>
  <c r="Q441" i="9"/>
  <c r="R442" i="9"/>
  <c r="V442" i="9"/>
  <c r="Z442" i="9"/>
  <c r="O443" i="9"/>
  <c r="S443" i="9"/>
  <c r="W443" i="9"/>
  <c r="L444" i="9"/>
  <c r="P444" i="9"/>
  <c r="M445" i="9"/>
  <c r="N445" i="9" s="1"/>
  <c r="Q445" i="9"/>
  <c r="R446" i="9"/>
  <c r="V446" i="9"/>
  <c r="Z446" i="9"/>
  <c r="O447" i="9"/>
  <c r="S447" i="9"/>
  <c r="W447" i="9"/>
  <c r="L448" i="9"/>
  <c r="M449" i="9"/>
  <c r="N449" i="9" s="1"/>
  <c r="Q449" i="9"/>
  <c r="R450" i="9"/>
  <c r="V450" i="9"/>
  <c r="Z450" i="9"/>
  <c r="O451" i="9"/>
  <c r="S451" i="9"/>
  <c r="W451" i="9"/>
  <c r="L452" i="9"/>
  <c r="M453" i="9"/>
  <c r="N453" i="9" s="1"/>
  <c r="Q453" i="9"/>
  <c r="R454" i="9"/>
  <c r="V454" i="9"/>
  <c r="Z454" i="9"/>
  <c r="O455" i="9"/>
  <c r="S455" i="9"/>
  <c r="W455" i="9"/>
  <c r="L456" i="9"/>
  <c r="M457" i="9"/>
  <c r="N457" i="9" s="1"/>
  <c r="Q457" i="9"/>
  <c r="R458" i="9"/>
  <c r="V458" i="9"/>
  <c r="Z458" i="9"/>
  <c r="O459" i="9"/>
  <c r="S459" i="9"/>
  <c r="W459" i="9"/>
  <c r="L460" i="9"/>
  <c r="P460" i="9"/>
  <c r="M461" i="9"/>
  <c r="N461" i="9" s="1"/>
  <c r="Q461" i="9"/>
  <c r="R462" i="9"/>
  <c r="V462" i="9"/>
  <c r="Z462" i="9"/>
  <c r="O463" i="9"/>
  <c r="S463" i="9"/>
  <c r="W463" i="9"/>
  <c r="L464" i="9"/>
  <c r="P464" i="9"/>
  <c r="M465" i="9"/>
  <c r="N465" i="9" s="1"/>
  <c r="Q465" i="9"/>
  <c r="R466" i="9"/>
  <c r="V466" i="9"/>
  <c r="Z466" i="9"/>
  <c r="O467" i="9"/>
  <c r="S467" i="9"/>
  <c r="W467" i="9"/>
  <c r="L468" i="9"/>
  <c r="M469" i="9"/>
  <c r="N469" i="9" s="1"/>
  <c r="Q469" i="9"/>
  <c r="R470" i="9"/>
  <c r="V470" i="9"/>
  <c r="Z470" i="9"/>
  <c r="O471" i="9"/>
  <c r="S471" i="9"/>
  <c r="W471" i="9"/>
  <c r="L472" i="9"/>
  <c r="P472" i="9"/>
  <c r="M473" i="9"/>
  <c r="N473" i="9" s="1"/>
  <c r="Q473" i="9"/>
  <c r="R474" i="9"/>
  <c r="V474" i="9"/>
  <c r="Z474" i="9"/>
  <c r="O475" i="9"/>
  <c r="S475" i="9"/>
  <c r="W475" i="9"/>
  <c r="L476" i="9"/>
  <c r="M477" i="9"/>
  <c r="N477" i="9" s="1"/>
  <c r="Q477" i="9"/>
  <c r="R478" i="9"/>
  <c r="V478" i="9"/>
  <c r="Z478" i="9"/>
  <c r="O479" i="9"/>
  <c r="S479" i="9"/>
  <c r="W479" i="9"/>
  <c r="L480" i="9"/>
  <c r="P480" i="9"/>
  <c r="M481" i="9"/>
  <c r="N481" i="9" s="1"/>
  <c r="Q481" i="9"/>
  <c r="R482" i="9"/>
  <c r="V482" i="9"/>
  <c r="Z482" i="9"/>
  <c r="O483" i="9"/>
  <c r="S483" i="9"/>
  <c r="W483" i="9"/>
  <c r="L484" i="9"/>
  <c r="M485" i="9"/>
  <c r="N485" i="9" s="1"/>
  <c r="Q485" i="9"/>
  <c r="Y485" i="9"/>
  <c r="AA485" i="9" s="1"/>
  <c r="AB485" i="9" s="1"/>
  <c r="J486" i="9"/>
  <c r="X486" i="9" s="1"/>
  <c r="R486" i="9"/>
  <c r="V486" i="9"/>
  <c r="Z486" i="9"/>
  <c r="O487" i="9"/>
  <c r="S487" i="9"/>
  <c r="W487" i="9"/>
  <c r="L488" i="9"/>
  <c r="P488" i="9"/>
  <c r="M489" i="9"/>
  <c r="N489" i="9" s="1"/>
  <c r="Q489" i="9"/>
  <c r="Y489" i="9"/>
  <c r="R490" i="9"/>
  <c r="V490" i="9"/>
  <c r="AA490" i="9" s="1"/>
  <c r="AB490" i="9" s="1"/>
  <c r="Z490" i="9"/>
  <c r="O491" i="9"/>
  <c r="S491" i="9"/>
  <c r="L492" i="9"/>
  <c r="M493" i="9"/>
  <c r="N493" i="9" s="1"/>
  <c r="Q493" i="9"/>
  <c r="Y493" i="9"/>
  <c r="J494" i="9"/>
  <c r="X494" i="9" s="1"/>
  <c r="R494" i="9"/>
  <c r="V494" i="9"/>
  <c r="Z494" i="9"/>
  <c r="O495" i="9"/>
  <c r="T495" i="9" s="1"/>
  <c r="U495" i="9" s="1"/>
  <c r="S495" i="9"/>
  <c r="W495" i="9"/>
  <c r="L496" i="9"/>
  <c r="P496" i="9"/>
  <c r="M497" i="9"/>
  <c r="N497" i="9" s="1"/>
  <c r="Q497" i="9"/>
  <c r="J498" i="9"/>
  <c r="Q498" i="9" s="1"/>
  <c r="R498" i="9"/>
  <c r="V498" i="9"/>
  <c r="Z498" i="9"/>
  <c r="O499" i="9"/>
  <c r="S499" i="9"/>
  <c r="W499" i="9"/>
  <c r="L500" i="9"/>
  <c r="M501" i="9"/>
  <c r="N501" i="9" s="1"/>
  <c r="Q501" i="9"/>
  <c r="Y501" i="9"/>
  <c r="J502" i="9"/>
  <c r="W502" i="9" s="1"/>
  <c r="R502" i="9"/>
  <c r="V502" i="9"/>
  <c r="Z502" i="9"/>
  <c r="O503" i="9"/>
  <c r="S503" i="9"/>
  <c r="W503" i="9"/>
  <c r="L504" i="9"/>
  <c r="P504" i="9"/>
  <c r="M505" i="9"/>
  <c r="N505" i="9" s="1"/>
  <c r="Q505" i="9"/>
  <c r="Y505" i="9"/>
  <c r="R506" i="9"/>
  <c r="V506" i="9"/>
  <c r="AA506" i="9" s="1"/>
  <c r="AB506" i="9" s="1"/>
  <c r="Z506" i="9"/>
  <c r="O507" i="9"/>
  <c r="T507" i="9" s="1"/>
  <c r="U507" i="9" s="1"/>
  <c r="S507" i="9"/>
  <c r="W507" i="9"/>
  <c r="L508" i="9"/>
  <c r="P508" i="9"/>
  <c r="M509" i="9"/>
  <c r="N509" i="9" s="1"/>
  <c r="Q509" i="9"/>
  <c r="R510" i="9"/>
  <c r="V510" i="9"/>
  <c r="Z510" i="9"/>
  <c r="L511" i="9"/>
  <c r="Z511" i="9" s="1"/>
  <c r="Q511" i="9"/>
  <c r="L512" i="9"/>
  <c r="Z512" i="9" s="1"/>
  <c r="K512" i="9"/>
  <c r="Y513" i="9"/>
  <c r="P514" i="9"/>
  <c r="X514" i="9"/>
  <c r="X518" i="9"/>
  <c r="S529" i="9"/>
  <c r="Z529" i="9"/>
  <c r="T537" i="9"/>
  <c r="U537" i="9" s="1"/>
  <c r="S541" i="9"/>
  <c r="Z541" i="9"/>
  <c r="Y543" i="9"/>
  <c r="S557" i="9"/>
  <c r="Z557" i="9"/>
  <c r="S569" i="9"/>
  <c r="Z569" i="9"/>
  <c r="Y595" i="9"/>
  <c r="O390" i="9"/>
  <c r="S390" i="9"/>
  <c r="W390" i="9"/>
  <c r="P391" i="9"/>
  <c r="X391" i="9"/>
  <c r="O394" i="9"/>
  <c r="T394" i="9" s="1"/>
  <c r="U394" i="9" s="1"/>
  <c r="S394" i="9"/>
  <c r="W394" i="9"/>
  <c r="P395" i="9"/>
  <c r="X395" i="9"/>
  <c r="M396" i="9"/>
  <c r="N396" i="9" s="1"/>
  <c r="P399" i="9"/>
  <c r="X399" i="9"/>
  <c r="M400" i="9"/>
  <c r="N400" i="9" s="1"/>
  <c r="P403" i="9"/>
  <c r="X403" i="9"/>
  <c r="M404" i="9"/>
  <c r="N404" i="9" s="1"/>
  <c r="P407" i="9"/>
  <c r="X407" i="9"/>
  <c r="M408" i="9"/>
  <c r="N408" i="9" s="1"/>
  <c r="P411" i="9"/>
  <c r="X411" i="9"/>
  <c r="M412" i="9"/>
  <c r="N412" i="9" s="1"/>
  <c r="P415" i="9"/>
  <c r="X415" i="9"/>
  <c r="M416" i="9"/>
  <c r="N416" i="9" s="1"/>
  <c r="P419" i="9"/>
  <c r="X419" i="9"/>
  <c r="M420" i="9"/>
  <c r="N420" i="9" s="1"/>
  <c r="P423" i="9"/>
  <c r="X423" i="9"/>
  <c r="M424" i="9"/>
  <c r="N424" i="9" s="1"/>
  <c r="P427" i="9"/>
  <c r="X427" i="9"/>
  <c r="M428" i="9"/>
  <c r="N428" i="9" s="1"/>
  <c r="P431" i="9"/>
  <c r="X431" i="9"/>
  <c r="M432" i="9"/>
  <c r="N432" i="9" s="1"/>
  <c r="P435" i="9"/>
  <c r="X435" i="9"/>
  <c r="M436" i="9"/>
  <c r="N436" i="9" s="1"/>
  <c r="P439" i="9"/>
  <c r="X439" i="9"/>
  <c r="M440" i="9"/>
  <c r="N440" i="9" s="1"/>
  <c r="P443" i="9"/>
  <c r="X443" i="9"/>
  <c r="M444" i="9"/>
  <c r="N444" i="9" s="1"/>
  <c r="P447" i="9"/>
  <c r="X447" i="9"/>
  <c r="M448" i="9"/>
  <c r="N448" i="9" s="1"/>
  <c r="P451" i="9"/>
  <c r="X451" i="9"/>
  <c r="M452" i="9"/>
  <c r="N452" i="9" s="1"/>
  <c r="P455" i="9"/>
  <c r="X455" i="9"/>
  <c r="M456" i="9"/>
  <c r="N456" i="9" s="1"/>
  <c r="P459" i="9"/>
  <c r="X459" i="9"/>
  <c r="M460" i="9"/>
  <c r="N460" i="9" s="1"/>
  <c r="P463" i="9"/>
  <c r="X463" i="9"/>
  <c r="M464" i="9"/>
  <c r="N464" i="9" s="1"/>
  <c r="P467" i="9"/>
  <c r="X467" i="9"/>
  <c r="M468" i="9"/>
  <c r="N468" i="9" s="1"/>
  <c r="P471" i="9"/>
  <c r="X471" i="9"/>
  <c r="M472" i="9"/>
  <c r="N472" i="9" s="1"/>
  <c r="P475" i="9"/>
  <c r="X475" i="9"/>
  <c r="M476" i="9"/>
  <c r="N476" i="9" s="1"/>
  <c r="P479" i="9"/>
  <c r="X479" i="9"/>
  <c r="M480" i="9"/>
  <c r="N480" i="9" s="1"/>
  <c r="P483" i="9"/>
  <c r="X483" i="9"/>
  <c r="M484" i="9"/>
  <c r="N484" i="9" s="1"/>
  <c r="P487" i="9"/>
  <c r="X487" i="9"/>
  <c r="M488" i="9"/>
  <c r="N488" i="9" s="1"/>
  <c r="X491" i="9"/>
  <c r="M492" i="9"/>
  <c r="N492" i="9" s="1"/>
  <c r="P495" i="9"/>
  <c r="X495" i="9"/>
  <c r="M496" i="9"/>
  <c r="N496" i="9" s="1"/>
  <c r="P499" i="9"/>
  <c r="X499" i="9"/>
  <c r="M500" i="9"/>
  <c r="N500" i="9" s="1"/>
  <c r="P503" i="9"/>
  <c r="X503" i="9"/>
  <c r="M504" i="9"/>
  <c r="N504" i="9" s="1"/>
  <c r="P507" i="9"/>
  <c r="X507" i="9"/>
  <c r="M508" i="9"/>
  <c r="N508" i="9" s="1"/>
  <c r="W511" i="9"/>
  <c r="O511" i="9"/>
  <c r="M511" i="9"/>
  <c r="N511" i="9" s="1"/>
  <c r="R511" i="9"/>
  <c r="X511" i="9"/>
  <c r="T513" i="9"/>
  <c r="U513" i="9" s="1"/>
  <c r="P515" i="9"/>
  <c r="W515" i="9"/>
  <c r="S515" i="9"/>
  <c r="O515" i="9"/>
  <c r="Z515" i="9"/>
  <c r="V515" i="9"/>
  <c r="R515" i="9"/>
  <c r="S521" i="9"/>
  <c r="Z521" i="9"/>
  <c r="AA521" i="9" s="1"/>
  <c r="AB521" i="9" s="1"/>
  <c r="AA529" i="9"/>
  <c r="AB529" i="9" s="1"/>
  <c r="S537" i="9"/>
  <c r="Z537" i="9"/>
  <c r="X540" i="9"/>
  <c r="S553" i="9"/>
  <c r="Z553" i="9"/>
  <c r="AA557" i="9"/>
  <c r="AB557" i="9" s="1"/>
  <c r="X567" i="9"/>
  <c r="P390" i="9"/>
  <c r="M391" i="9"/>
  <c r="N391" i="9" s="1"/>
  <c r="Q391" i="9"/>
  <c r="P394" i="9"/>
  <c r="M395" i="9"/>
  <c r="N395" i="9" s="1"/>
  <c r="Q395" i="9"/>
  <c r="J396" i="9"/>
  <c r="Q396" i="9" s="1"/>
  <c r="P398" i="9"/>
  <c r="M399" i="9"/>
  <c r="N399" i="9" s="1"/>
  <c r="Q399" i="9"/>
  <c r="J400" i="9"/>
  <c r="Q400" i="9" s="1"/>
  <c r="P402" i="9"/>
  <c r="M403" i="9"/>
  <c r="N403" i="9" s="1"/>
  <c r="Q403" i="9"/>
  <c r="J404" i="9"/>
  <c r="Q404" i="9" s="1"/>
  <c r="P406" i="9"/>
  <c r="T406" i="9" s="1"/>
  <c r="U406" i="9" s="1"/>
  <c r="M407" i="9"/>
  <c r="N407" i="9" s="1"/>
  <c r="Q407" i="9"/>
  <c r="J408" i="9"/>
  <c r="Q408" i="9" s="1"/>
  <c r="P410" i="9"/>
  <c r="T410" i="9" s="1"/>
  <c r="U410" i="9" s="1"/>
  <c r="M411" i="9"/>
  <c r="N411" i="9" s="1"/>
  <c r="Q411" i="9"/>
  <c r="J412" i="9"/>
  <c r="Q412" i="9" s="1"/>
  <c r="P414" i="9"/>
  <c r="T414" i="9" s="1"/>
  <c r="U414" i="9" s="1"/>
  <c r="M415" i="9"/>
  <c r="N415" i="9" s="1"/>
  <c r="Q415" i="9"/>
  <c r="J416" i="9"/>
  <c r="Q416" i="9" s="1"/>
  <c r="P418" i="9"/>
  <c r="T418" i="9" s="1"/>
  <c r="U418" i="9" s="1"/>
  <c r="M419" i="9"/>
  <c r="N419" i="9" s="1"/>
  <c r="Q419" i="9"/>
  <c r="J420" i="9"/>
  <c r="Q420" i="9" s="1"/>
  <c r="P422" i="9"/>
  <c r="M423" i="9"/>
  <c r="N423" i="9" s="1"/>
  <c r="Q423" i="9"/>
  <c r="J424" i="9"/>
  <c r="Q424" i="9" s="1"/>
  <c r="P426" i="9"/>
  <c r="M427" i="9"/>
  <c r="N427" i="9" s="1"/>
  <c r="Q427" i="9"/>
  <c r="J428" i="9"/>
  <c r="Q428" i="9" s="1"/>
  <c r="P430" i="9"/>
  <c r="M431" i="9"/>
  <c r="N431" i="9" s="1"/>
  <c r="Q431" i="9"/>
  <c r="J432" i="9"/>
  <c r="Q432" i="9" s="1"/>
  <c r="P434" i="9"/>
  <c r="T434" i="9" s="1"/>
  <c r="U434" i="9" s="1"/>
  <c r="M435" i="9"/>
  <c r="N435" i="9" s="1"/>
  <c r="Q435" i="9"/>
  <c r="J436" i="9"/>
  <c r="Q436" i="9" s="1"/>
  <c r="P438" i="9"/>
  <c r="T438" i="9" s="1"/>
  <c r="U438" i="9" s="1"/>
  <c r="M439" i="9"/>
  <c r="N439" i="9" s="1"/>
  <c r="Q439" i="9"/>
  <c r="J440" i="9"/>
  <c r="Q440" i="9" s="1"/>
  <c r="P442" i="9"/>
  <c r="T442" i="9" s="1"/>
  <c r="U442" i="9" s="1"/>
  <c r="M443" i="9"/>
  <c r="N443" i="9" s="1"/>
  <c r="Q443" i="9"/>
  <c r="J444" i="9"/>
  <c r="Q444" i="9" s="1"/>
  <c r="P446" i="9"/>
  <c r="T446" i="9" s="1"/>
  <c r="U446" i="9" s="1"/>
  <c r="M447" i="9"/>
  <c r="N447" i="9" s="1"/>
  <c r="Q447" i="9"/>
  <c r="J448" i="9"/>
  <c r="Q448" i="9" s="1"/>
  <c r="P450" i="9"/>
  <c r="T450" i="9" s="1"/>
  <c r="U450" i="9" s="1"/>
  <c r="M451" i="9"/>
  <c r="N451" i="9" s="1"/>
  <c r="Q451" i="9"/>
  <c r="J452" i="9"/>
  <c r="Q452" i="9" s="1"/>
  <c r="P454" i="9"/>
  <c r="T454" i="9" s="1"/>
  <c r="U454" i="9" s="1"/>
  <c r="M455" i="9"/>
  <c r="N455" i="9" s="1"/>
  <c r="Q455" i="9"/>
  <c r="J456" i="9"/>
  <c r="Q456" i="9" s="1"/>
  <c r="P458" i="9"/>
  <c r="T458" i="9" s="1"/>
  <c r="U458" i="9" s="1"/>
  <c r="M459" i="9"/>
  <c r="N459" i="9" s="1"/>
  <c r="Q459" i="9"/>
  <c r="J460" i="9"/>
  <c r="Q460" i="9" s="1"/>
  <c r="P462" i="9"/>
  <c r="T462" i="9" s="1"/>
  <c r="U462" i="9" s="1"/>
  <c r="M463" i="9"/>
  <c r="N463" i="9" s="1"/>
  <c r="Q463" i="9"/>
  <c r="J464" i="9"/>
  <c r="Q464" i="9" s="1"/>
  <c r="P466" i="9"/>
  <c r="T466" i="9" s="1"/>
  <c r="U466" i="9" s="1"/>
  <c r="M467" i="9"/>
  <c r="N467" i="9" s="1"/>
  <c r="Q467" i="9"/>
  <c r="J468" i="9"/>
  <c r="Q468" i="9" s="1"/>
  <c r="P470" i="9"/>
  <c r="T470" i="9" s="1"/>
  <c r="U470" i="9" s="1"/>
  <c r="M471" i="9"/>
  <c r="N471" i="9" s="1"/>
  <c r="Q471" i="9"/>
  <c r="J472" i="9"/>
  <c r="Q472" i="9" s="1"/>
  <c r="P474" i="9"/>
  <c r="T474" i="9" s="1"/>
  <c r="U474" i="9" s="1"/>
  <c r="M475" i="9"/>
  <c r="N475" i="9" s="1"/>
  <c r="Q475" i="9"/>
  <c r="J476" i="9"/>
  <c r="Q476" i="9" s="1"/>
  <c r="P478" i="9"/>
  <c r="T478" i="9" s="1"/>
  <c r="U478" i="9" s="1"/>
  <c r="M479" i="9"/>
  <c r="N479" i="9" s="1"/>
  <c r="Q479" i="9"/>
  <c r="J480" i="9"/>
  <c r="Q480" i="9" s="1"/>
  <c r="P482" i="9"/>
  <c r="T482" i="9" s="1"/>
  <c r="U482" i="9" s="1"/>
  <c r="M483" i="9"/>
  <c r="N483" i="9" s="1"/>
  <c r="Q483" i="9"/>
  <c r="J484" i="9"/>
  <c r="Q484" i="9" s="1"/>
  <c r="O485" i="9"/>
  <c r="S485" i="9"/>
  <c r="P486" i="9"/>
  <c r="T486" i="9" s="1"/>
  <c r="U486" i="9" s="1"/>
  <c r="M487" i="9"/>
  <c r="N487" i="9" s="1"/>
  <c r="Q487" i="9"/>
  <c r="J488" i="9"/>
  <c r="Q488" i="9" s="1"/>
  <c r="O489" i="9"/>
  <c r="S489" i="9"/>
  <c r="P490" i="9"/>
  <c r="T490" i="9" s="1"/>
  <c r="U490" i="9" s="1"/>
  <c r="M491" i="9"/>
  <c r="N491" i="9" s="1"/>
  <c r="J492" i="9"/>
  <c r="Q492" i="9" s="1"/>
  <c r="O493" i="9"/>
  <c r="S493" i="9"/>
  <c r="P494" i="9"/>
  <c r="M495" i="9"/>
  <c r="N495" i="9" s="1"/>
  <c r="Q495" i="9"/>
  <c r="J496" i="9"/>
  <c r="Q496" i="9" s="1"/>
  <c r="P498" i="9"/>
  <c r="T498" i="9" s="1"/>
  <c r="U498" i="9" s="1"/>
  <c r="M499" i="9"/>
  <c r="N499" i="9" s="1"/>
  <c r="Q499" i="9"/>
  <c r="J500" i="9"/>
  <c r="Q500" i="9" s="1"/>
  <c r="O501" i="9"/>
  <c r="S501" i="9"/>
  <c r="M503" i="9"/>
  <c r="N503" i="9" s="1"/>
  <c r="Q503" i="9"/>
  <c r="J504" i="9"/>
  <c r="Q504" i="9" s="1"/>
  <c r="O505" i="9"/>
  <c r="S505" i="9"/>
  <c r="P506" i="9"/>
  <c r="T506" i="9" s="1"/>
  <c r="U506" i="9" s="1"/>
  <c r="M507" i="9"/>
  <c r="N507" i="9" s="1"/>
  <c r="Q507" i="9"/>
  <c r="J508" i="9"/>
  <c r="Q508" i="9" s="1"/>
  <c r="P510" i="9"/>
  <c r="T510" i="9" s="1"/>
  <c r="U510" i="9" s="1"/>
  <c r="Y511" i="9"/>
  <c r="AA511" i="9" s="1"/>
  <c r="AB511" i="9" s="1"/>
  <c r="Z514" i="9"/>
  <c r="V514" i="9"/>
  <c r="R514" i="9"/>
  <c r="Y514" i="9"/>
  <c r="Q514" i="9"/>
  <c r="M514" i="9"/>
  <c r="N514" i="9" s="1"/>
  <c r="K515" i="9"/>
  <c r="Y515" i="9" s="1"/>
  <c r="J515" i="9"/>
  <c r="X515" i="9" s="1"/>
  <c r="S549" i="9"/>
  <c r="Z549" i="9"/>
  <c r="AA553" i="9"/>
  <c r="AB553" i="9" s="1"/>
  <c r="S561" i="9"/>
  <c r="Z561" i="9"/>
  <c r="O512" i="9"/>
  <c r="W512" i="9"/>
  <c r="P513" i="9"/>
  <c r="X513" i="9"/>
  <c r="AA513" i="9" s="1"/>
  <c r="AB513" i="9" s="1"/>
  <c r="K516" i="9"/>
  <c r="O516" i="9"/>
  <c r="W516" i="9"/>
  <c r="P517" i="9"/>
  <c r="X517" i="9"/>
  <c r="AA517" i="9" s="1"/>
  <c r="AB517" i="9" s="1"/>
  <c r="M518" i="9"/>
  <c r="N518" i="9" s="1"/>
  <c r="Q518" i="9"/>
  <c r="Y518" i="9"/>
  <c r="J519" i="9"/>
  <c r="Q519" i="9" s="1"/>
  <c r="V519" i="9"/>
  <c r="K520" i="9"/>
  <c r="O520" i="9"/>
  <c r="S520" i="9"/>
  <c r="W520" i="9"/>
  <c r="P521" i="9"/>
  <c r="T521" i="9" s="1"/>
  <c r="U521" i="9" s="1"/>
  <c r="X521" i="9"/>
  <c r="M522" i="9"/>
  <c r="N522" i="9" s="1"/>
  <c r="Q522" i="9"/>
  <c r="Y522" i="9"/>
  <c r="J523" i="9"/>
  <c r="R523" i="9"/>
  <c r="V523" i="9"/>
  <c r="Z523" i="9"/>
  <c r="K524" i="9"/>
  <c r="O524" i="9"/>
  <c r="W524" i="9"/>
  <c r="P525" i="9"/>
  <c r="T525" i="9" s="1"/>
  <c r="U525" i="9" s="1"/>
  <c r="X525" i="9"/>
  <c r="AA525" i="9" s="1"/>
  <c r="AB525" i="9" s="1"/>
  <c r="M526" i="9"/>
  <c r="N526" i="9" s="1"/>
  <c r="Q526" i="9"/>
  <c r="Y526" i="9"/>
  <c r="J527" i="9"/>
  <c r="Q527" i="9" s="1"/>
  <c r="V527" i="9"/>
  <c r="Z527" i="9"/>
  <c r="K528" i="9"/>
  <c r="Q528" i="9" s="1"/>
  <c r="O528" i="9"/>
  <c r="S528" i="9"/>
  <c r="W528" i="9"/>
  <c r="P529" i="9"/>
  <c r="T529" i="9" s="1"/>
  <c r="U529" i="9" s="1"/>
  <c r="X529" i="9"/>
  <c r="M530" i="9"/>
  <c r="N530" i="9" s="1"/>
  <c r="Q530" i="9"/>
  <c r="Y530" i="9"/>
  <c r="J531" i="9"/>
  <c r="V531" i="9"/>
  <c r="Z531" i="9"/>
  <c r="K532" i="9"/>
  <c r="O532" i="9"/>
  <c r="W532" i="9"/>
  <c r="P533" i="9"/>
  <c r="T533" i="9" s="1"/>
  <c r="U533" i="9" s="1"/>
  <c r="X533" i="9"/>
  <c r="M534" i="9"/>
  <c r="N534" i="9" s="1"/>
  <c r="Q534" i="9"/>
  <c r="Y534" i="9"/>
  <c r="J535" i="9"/>
  <c r="R535" i="9"/>
  <c r="V535" i="9"/>
  <c r="Z535" i="9"/>
  <c r="K536" i="9"/>
  <c r="O536" i="9"/>
  <c r="W536" i="9"/>
  <c r="P537" i="9"/>
  <c r="X537" i="9"/>
  <c r="AA537" i="9" s="1"/>
  <c r="AB537" i="9" s="1"/>
  <c r="M538" i="9"/>
  <c r="N538" i="9" s="1"/>
  <c r="Q538" i="9"/>
  <c r="Y538" i="9"/>
  <c r="J539" i="9"/>
  <c r="V539" i="9"/>
  <c r="Z539" i="9"/>
  <c r="K540" i="9"/>
  <c r="Q540" i="9" s="1"/>
  <c r="O540" i="9"/>
  <c r="S540" i="9"/>
  <c r="W540" i="9"/>
  <c r="P541" i="9"/>
  <c r="X541" i="9"/>
  <c r="AA541" i="9" s="1"/>
  <c r="AB541" i="9" s="1"/>
  <c r="M542" i="9"/>
  <c r="N542" i="9" s="1"/>
  <c r="Q542" i="9"/>
  <c r="Y542" i="9"/>
  <c r="J543" i="9"/>
  <c r="R543" i="9"/>
  <c r="V543" i="9"/>
  <c r="Z543" i="9"/>
  <c r="K544" i="9"/>
  <c r="O544" i="9"/>
  <c r="W544" i="9"/>
  <c r="P545" i="9"/>
  <c r="T545" i="9" s="1"/>
  <c r="U545" i="9" s="1"/>
  <c r="X545" i="9"/>
  <c r="AA545" i="9" s="1"/>
  <c r="AB545" i="9" s="1"/>
  <c r="M546" i="9"/>
  <c r="N546" i="9" s="1"/>
  <c r="Q546" i="9"/>
  <c r="Y546" i="9"/>
  <c r="J547" i="9"/>
  <c r="X547" i="9" s="1"/>
  <c r="V547" i="9"/>
  <c r="Z547" i="9"/>
  <c r="K548" i="9"/>
  <c r="O548" i="9"/>
  <c r="W548" i="9"/>
  <c r="P549" i="9"/>
  <c r="T549" i="9" s="1"/>
  <c r="U549" i="9" s="1"/>
  <c r="X549" i="9"/>
  <c r="AA549" i="9" s="1"/>
  <c r="AB549" i="9" s="1"/>
  <c r="M550" i="9"/>
  <c r="N550" i="9" s="1"/>
  <c r="Q550" i="9"/>
  <c r="Y550" i="9"/>
  <c r="J551" i="9"/>
  <c r="R551" i="9"/>
  <c r="V551" i="9"/>
  <c r="Z551" i="9"/>
  <c r="K552" i="9"/>
  <c r="O552" i="9"/>
  <c r="W552" i="9"/>
  <c r="P553" i="9"/>
  <c r="X553" i="9"/>
  <c r="M554" i="9"/>
  <c r="N554" i="9" s="1"/>
  <c r="Q554" i="9"/>
  <c r="Y554" i="9"/>
  <c r="J555" i="9"/>
  <c r="W555" i="9" s="1"/>
  <c r="V555" i="9"/>
  <c r="Z555" i="9"/>
  <c r="K556" i="9"/>
  <c r="X556" i="9" s="1"/>
  <c r="O556" i="9"/>
  <c r="S556" i="9"/>
  <c r="W556" i="9"/>
  <c r="P557" i="9"/>
  <c r="T557" i="9" s="1"/>
  <c r="U557" i="9" s="1"/>
  <c r="X557" i="9"/>
  <c r="M558" i="9"/>
  <c r="N558" i="9" s="1"/>
  <c r="Q558" i="9"/>
  <c r="Y558" i="9"/>
  <c r="J559" i="9"/>
  <c r="R559" i="9"/>
  <c r="V559" i="9"/>
  <c r="Z559" i="9"/>
  <c r="K560" i="9"/>
  <c r="O560" i="9"/>
  <c r="W560" i="9"/>
  <c r="P561" i="9"/>
  <c r="T561" i="9" s="1"/>
  <c r="U561" i="9" s="1"/>
  <c r="X561" i="9"/>
  <c r="AA561" i="9" s="1"/>
  <c r="AB561" i="9" s="1"/>
  <c r="M562" i="9"/>
  <c r="N562" i="9" s="1"/>
  <c r="Q562" i="9"/>
  <c r="Y562" i="9"/>
  <c r="J563" i="9"/>
  <c r="X563" i="9" s="1"/>
  <c r="V563" i="9"/>
  <c r="Z563" i="9"/>
  <c r="K564" i="9"/>
  <c r="Q564" i="9" s="1"/>
  <c r="O564" i="9"/>
  <c r="W564" i="9"/>
  <c r="P565" i="9"/>
  <c r="T565" i="9" s="1"/>
  <c r="U565" i="9" s="1"/>
  <c r="X565" i="9"/>
  <c r="AA565" i="9" s="1"/>
  <c r="AB565" i="9" s="1"/>
  <c r="M566" i="9"/>
  <c r="N566" i="9" s="1"/>
  <c r="Q566" i="9"/>
  <c r="Y566" i="9"/>
  <c r="J567" i="9"/>
  <c r="Q567" i="9" s="1"/>
  <c r="R567" i="9"/>
  <c r="V567" i="9"/>
  <c r="Z567" i="9"/>
  <c r="K568" i="9"/>
  <c r="O568" i="9"/>
  <c r="W568" i="9"/>
  <c r="P569" i="9"/>
  <c r="T569" i="9" s="1"/>
  <c r="U569" i="9" s="1"/>
  <c r="X569" i="9"/>
  <c r="AA569" i="9" s="1"/>
  <c r="AB569" i="9" s="1"/>
  <c r="M570" i="9"/>
  <c r="N570" i="9" s="1"/>
  <c r="Q570" i="9"/>
  <c r="Y570" i="9"/>
  <c r="J571" i="9"/>
  <c r="Q571" i="9" s="1"/>
  <c r="R571" i="9"/>
  <c r="V571" i="9"/>
  <c r="Z571" i="9"/>
  <c r="K572" i="9"/>
  <c r="O572" i="9"/>
  <c r="S572" i="9"/>
  <c r="L573" i="9"/>
  <c r="P573" i="9"/>
  <c r="M574" i="9"/>
  <c r="N574" i="9" s="1"/>
  <c r="Q574" i="9"/>
  <c r="Y574" i="9"/>
  <c r="J575" i="9"/>
  <c r="W575" i="9" s="1"/>
  <c r="R575" i="9"/>
  <c r="V575" i="9"/>
  <c r="Z575" i="9"/>
  <c r="K576" i="9"/>
  <c r="O576" i="9"/>
  <c r="L577" i="9"/>
  <c r="P577" i="9"/>
  <c r="M578" i="9"/>
  <c r="N578" i="9" s="1"/>
  <c r="Q578" i="9"/>
  <c r="Y578" i="9"/>
  <c r="J579" i="9"/>
  <c r="X579" i="9" s="1"/>
  <c r="R579" i="9"/>
  <c r="V579" i="9"/>
  <c r="Z579" i="9"/>
  <c r="K580" i="9"/>
  <c r="O580" i="9"/>
  <c r="S580" i="9"/>
  <c r="W580" i="9"/>
  <c r="L581" i="9"/>
  <c r="P581" i="9"/>
  <c r="M582" i="9"/>
  <c r="N582" i="9" s="1"/>
  <c r="Q582" i="9"/>
  <c r="Y582" i="9"/>
  <c r="J583" i="9"/>
  <c r="R583" i="9"/>
  <c r="V583" i="9"/>
  <c r="Z583" i="9"/>
  <c r="K584" i="9"/>
  <c r="O584" i="9"/>
  <c r="W584" i="9"/>
  <c r="L585" i="9"/>
  <c r="P585" i="9"/>
  <c r="M586" i="9"/>
  <c r="N586" i="9" s="1"/>
  <c r="Q586" i="9"/>
  <c r="Y586" i="9"/>
  <c r="J587" i="9"/>
  <c r="Q587" i="9" s="1"/>
  <c r="R587" i="9"/>
  <c r="V587" i="9"/>
  <c r="Z587" i="9"/>
  <c r="K588" i="9"/>
  <c r="O588" i="9"/>
  <c r="S588" i="9"/>
  <c r="W588" i="9"/>
  <c r="L589" i="9"/>
  <c r="P589" i="9"/>
  <c r="M590" i="9"/>
  <c r="N590" i="9" s="1"/>
  <c r="Q590" i="9"/>
  <c r="Y590" i="9"/>
  <c r="J591" i="9"/>
  <c r="W591" i="9" s="1"/>
  <c r="R591" i="9"/>
  <c r="V591" i="9"/>
  <c r="Z591" i="9"/>
  <c r="K592" i="9"/>
  <c r="O592" i="9"/>
  <c r="L593" i="9"/>
  <c r="P593" i="9"/>
  <c r="M594" i="9"/>
  <c r="N594" i="9" s="1"/>
  <c r="Q594" i="9"/>
  <c r="Y594" i="9"/>
  <c r="J595" i="9"/>
  <c r="W595" i="9" s="1"/>
  <c r="R595" i="9"/>
  <c r="V595" i="9"/>
  <c r="Z595" i="9"/>
  <c r="K596" i="9"/>
  <c r="O596" i="9"/>
  <c r="L597" i="9"/>
  <c r="P597" i="9"/>
  <c r="M598" i="9"/>
  <c r="N598" i="9" s="1"/>
  <c r="Q598" i="9"/>
  <c r="Y598" i="9"/>
  <c r="AA598" i="9" s="1"/>
  <c r="AB598" i="9" s="1"/>
  <c r="R599" i="9"/>
  <c r="V599" i="9"/>
  <c r="Z599" i="9"/>
  <c r="K600" i="9"/>
  <c r="Y600" i="9" s="1"/>
  <c r="O600" i="9"/>
  <c r="W600" i="9"/>
  <c r="L601" i="9"/>
  <c r="P601" i="9"/>
  <c r="M602" i="9"/>
  <c r="N602" i="9" s="1"/>
  <c r="Q602" i="9"/>
  <c r="Y602" i="9"/>
  <c r="J603" i="9"/>
  <c r="R603" i="9"/>
  <c r="V603" i="9"/>
  <c r="Z604" i="9"/>
  <c r="V604" i="9"/>
  <c r="R604" i="9"/>
  <c r="M604" i="9"/>
  <c r="N604" i="9" s="1"/>
  <c r="S604" i="9"/>
  <c r="X604" i="9"/>
  <c r="J605" i="9"/>
  <c r="P605" i="9"/>
  <c r="Z605" i="9"/>
  <c r="AA605" i="9" s="1"/>
  <c r="AB605" i="9" s="1"/>
  <c r="M606" i="9"/>
  <c r="N606" i="9" s="1"/>
  <c r="O607" i="9"/>
  <c r="L608" i="9"/>
  <c r="Q608" i="9"/>
  <c r="M610" i="9"/>
  <c r="N610" i="9" s="1"/>
  <c r="T611" i="9"/>
  <c r="U611" i="9" s="1"/>
  <c r="W625" i="9"/>
  <c r="S630" i="9"/>
  <c r="Z630" i="9"/>
  <c r="Q648" i="9"/>
  <c r="W648" i="9"/>
  <c r="S650" i="9"/>
  <c r="Z650" i="9"/>
  <c r="S658" i="9"/>
  <c r="Z658" i="9"/>
  <c r="X666" i="9"/>
  <c r="P512" i="9"/>
  <c r="M513" i="9"/>
  <c r="N513" i="9" s="1"/>
  <c r="Q513" i="9"/>
  <c r="L516" i="9"/>
  <c r="Z516" i="9" s="1"/>
  <c r="P516" i="9"/>
  <c r="M517" i="9"/>
  <c r="N517" i="9" s="1"/>
  <c r="Q517" i="9"/>
  <c r="T517" i="9" s="1"/>
  <c r="U517" i="9" s="1"/>
  <c r="R518" i="9"/>
  <c r="V518" i="9"/>
  <c r="Z518" i="9"/>
  <c r="K519" i="9"/>
  <c r="Y519" i="9" s="1"/>
  <c r="O519" i="9"/>
  <c r="W519" i="9"/>
  <c r="L520" i="9"/>
  <c r="Z520" i="9" s="1"/>
  <c r="P520" i="9"/>
  <c r="M521" i="9"/>
  <c r="N521" i="9" s="1"/>
  <c r="Q521" i="9"/>
  <c r="R522" i="9"/>
  <c r="V522" i="9"/>
  <c r="AA522" i="9" s="1"/>
  <c r="AB522" i="9" s="1"/>
  <c r="Z522" i="9"/>
  <c r="K523" i="9"/>
  <c r="Y523" i="9" s="1"/>
  <c r="O523" i="9"/>
  <c r="S523" i="9"/>
  <c r="W523" i="9"/>
  <c r="L524" i="9"/>
  <c r="Z524" i="9" s="1"/>
  <c r="P524" i="9"/>
  <c r="M525" i="9"/>
  <c r="N525" i="9" s="1"/>
  <c r="Q525" i="9"/>
  <c r="R526" i="9"/>
  <c r="V526" i="9"/>
  <c r="Z526" i="9"/>
  <c r="K527" i="9"/>
  <c r="Y527" i="9" s="1"/>
  <c r="O527" i="9"/>
  <c r="S527" i="9"/>
  <c r="W527" i="9"/>
  <c r="L528" i="9"/>
  <c r="Z528" i="9" s="1"/>
  <c r="P528" i="9"/>
  <c r="M529" i="9"/>
  <c r="N529" i="9" s="1"/>
  <c r="Q529" i="9"/>
  <c r="R530" i="9"/>
  <c r="V530" i="9"/>
  <c r="Z530" i="9"/>
  <c r="K531" i="9"/>
  <c r="X531" i="9" s="1"/>
  <c r="O531" i="9"/>
  <c r="S531" i="9"/>
  <c r="W531" i="9"/>
  <c r="L532" i="9"/>
  <c r="P532" i="9"/>
  <c r="M533" i="9"/>
  <c r="N533" i="9" s="1"/>
  <c r="Q533" i="9"/>
  <c r="R534" i="9"/>
  <c r="V534" i="9"/>
  <c r="Z534" i="9"/>
  <c r="K535" i="9"/>
  <c r="Y535" i="9" s="1"/>
  <c r="O535" i="9"/>
  <c r="S535" i="9"/>
  <c r="W535" i="9"/>
  <c r="L536" i="9"/>
  <c r="Z536" i="9" s="1"/>
  <c r="P536" i="9"/>
  <c r="M537" i="9"/>
  <c r="N537" i="9" s="1"/>
  <c r="Q537" i="9"/>
  <c r="R538" i="9"/>
  <c r="V538" i="9"/>
  <c r="AA538" i="9" s="1"/>
  <c r="AB538" i="9" s="1"/>
  <c r="Z538" i="9"/>
  <c r="K539" i="9"/>
  <c r="Y539" i="9" s="1"/>
  <c r="O539" i="9"/>
  <c r="S539" i="9"/>
  <c r="W539" i="9"/>
  <c r="L540" i="9"/>
  <c r="Z540" i="9" s="1"/>
  <c r="P540" i="9"/>
  <c r="M541" i="9"/>
  <c r="N541" i="9" s="1"/>
  <c r="Q541" i="9"/>
  <c r="R542" i="9"/>
  <c r="V542" i="9"/>
  <c r="Z542" i="9"/>
  <c r="K543" i="9"/>
  <c r="O543" i="9"/>
  <c r="S543" i="9"/>
  <c r="W543" i="9"/>
  <c r="L544" i="9"/>
  <c r="Z544" i="9" s="1"/>
  <c r="P544" i="9"/>
  <c r="M545" i="9"/>
  <c r="N545" i="9" s="1"/>
  <c r="Q545" i="9"/>
  <c r="R546" i="9"/>
  <c r="V546" i="9"/>
  <c r="AA546" i="9" s="1"/>
  <c r="AB546" i="9" s="1"/>
  <c r="Z546" i="9"/>
  <c r="K547" i="9"/>
  <c r="Y547" i="9" s="1"/>
  <c r="O547" i="9"/>
  <c r="S547" i="9"/>
  <c r="W547" i="9"/>
  <c r="L548" i="9"/>
  <c r="Z548" i="9" s="1"/>
  <c r="P548" i="9"/>
  <c r="M549" i="9"/>
  <c r="N549" i="9" s="1"/>
  <c r="Q549" i="9"/>
  <c r="R550" i="9"/>
  <c r="V550" i="9"/>
  <c r="Z550" i="9"/>
  <c r="K551" i="9"/>
  <c r="Y551" i="9" s="1"/>
  <c r="O551" i="9"/>
  <c r="S551" i="9"/>
  <c r="W551" i="9"/>
  <c r="L552" i="9"/>
  <c r="Z552" i="9" s="1"/>
  <c r="P552" i="9"/>
  <c r="M553" i="9"/>
  <c r="N553" i="9" s="1"/>
  <c r="Q553" i="9"/>
  <c r="T553" i="9" s="1"/>
  <c r="U553" i="9" s="1"/>
  <c r="R554" i="9"/>
  <c r="V554" i="9"/>
  <c r="AA554" i="9" s="1"/>
  <c r="AB554" i="9" s="1"/>
  <c r="Z554" i="9"/>
  <c r="K555" i="9"/>
  <c r="Y555" i="9" s="1"/>
  <c r="O555" i="9"/>
  <c r="S555" i="9"/>
  <c r="L556" i="9"/>
  <c r="Z556" i="9" s="1"/>
  <c r="P556" i="9"/>
  <c r="M557" i="9"/>
  <c r="N557" i="9" s="1"/>
  <c r="Q557" i="9"/>
  <c r="R558" i="9"/>
  <c r="V558" i="9"/>
  <c r="Z558" i="9"/>
  <c r="K559" i="9"/>
  <c r="O559" i="9"/>
  <c r="S559" i="9"/>
  <c r="W559" i="9"/>
  <c r="L560" i="9"/>
  <c r="Z560" i="9" s="1"/>
  <c r="P560" i="9"/>
  <c r="M561" i="9"/>
  <c r="N561" i="9" s="1"/>
  <c r="Q561" i="9"/>
  <c r="R562" i="9"/>
  <c r="V562" i="9"/>
  <c r="AA562" i="9" s="1"/>
  <c r="AB562" i="9" s="1"/>
  <c r="Z562" i="9"/>
  <c r="K563" i="9"/>
  <c r="R563" i="9" s="1"/>
  <c r="O563" i="9"/>
  <c r="S563" i="9"/>
  <c r="L564" i="9"/>
  <c r="Z564" i="9" s="1"/>
  <c r="P564" i="9"/>
  <c r="M565" i="9"/>
  <c r="N565" i="9" s="1"/>
  <c r="Q565" i="9"/>
  <c r="R566" i="9"/>
  <c r="V566" i="9"/>
  <c r="Z566" i="9"/>
  <c r="K567" i="9"/>
  <c r="Y567" i="9" s="1"/>
  <c r="O567" i="9"/>
  <c r="W567" i="9"/>
  <c r="L568" i="9"/>
  <c r="Z568" i="9" s="1"/>
  <c r="P568" i="9"/>
  <c r="M569" i="9"/>
  <c r="N569" i="9" s="1"/>
  <c r="Q569" i="9"/>
  <c r="R570" i="9"/>
  <c r="V570" i="9"/>
  <c r="AA570" i="9" s="1"/>
  <c r="AB570" i="9" s="1"/>
  <c r="Z570" i="9"/>
  <c r="O571" i="9"/>
  <c r="S571" i="9"/>
  <c r="W571" i="9"/>
  <c r="L572" i="9"/>
  <c r="Z572" i="9" s="1"/>
  <c r="Q573" i="9"/>
  <c r="R574" i="9"/>
  <c r="V574" i="9"/>
  <c r="Z574" i="9"/>
  <c r="O575" i="9"/>
  <c r="S575" i="9"/>
  <c r="L576" i="9"/>
  <c r="Z576" i="9" s="1"/>
  <c r="Q577" i="9"/>
  <c r="R578" i="9"/>
  <c r="V578" i="9"/>
  <c r="AA578" i="9" s="1"/>
  <c r="AB578" i="9" s="1"/>
  <c r="Z578" i="9"/>
  <c r="O579" i="9"/>
  <c r="S579" i="9"/>
  <c r="W579" i="9"/>
  <c r="L580" i="9"/>
  <c r="Z580" i="9" s="1"/>
  <c r="P580" i="9"/>
  <c r="Q581" i="9"/>
  <c r="R582" i="9"/>
  <c r="V582" i="9"/>
  <c r="Z582" i="9"/>
  <c r="O583" i="9"/>
  <c r="S583" i="9"/>
  <c r="W583" i="9"/>
  <c r="L584" i="9"/>
  <c r="Z584" i="9" s="1"/>
  <c r="P584" i="9"/>
  <c r="Q585" i="9"/>
  <c r="R586" i="9"/>
  <c r="V586" i="9"/>
  <c r="AA586" i="9" s="1"/>
  <c r="AB586" i="9" s="1"/>
  <c r="Z586" i="9"/>
  <c r="O587" i="9"/>
  <c r="S587" i="9"/>
  <c r="W587" i="9"/>
  <c r="L588" i="9"/>
  <c r="Z588" i="9" s="1"/>
  <c r="P588" i="9"/>
  <c r="Q589" i="9"/>
  <c r="R590" i="9"/>
  <c r="V590" i="9"/>
  <c r="Z590" i="9"/>
  <c r="O591" i="9"/>
  <c r="S591" i="9"/>
  <c r="L592" i="9"/>
  <c r="Z592" i="9" s="1"/>
  <c r="R594" i="9"/>
  <c r="V594" i="9"/>
  <c r="Z594" i="9"/>
  <c r="O595" i="9"/>
  <c r="S595" i="9"/>
  <c r="L596" i="9"/>
  <c r="Z596" i="9" s="1"/>
  <c r="M597" i="9"/>
  <c r="N597" i="9" s="1"/>
  <c r="O599" i="9"/>
  <c r="S599" i="9"/>
  <c r="W599" i="9"/>
  <c r="L600" i="9"/>
  <c r="Z600" i="9" s="1"/>
  <c r="P600" i="9"/>
  <c r="X600" i="9"/>
  <c r="Q601" i="9"/>
  <c r="R602" i="9"/>
  <c r="V602" i="9"/>
  <c r="Z602" i="9"/>
  <c r="K603" i="9"/>
  <c r="O603" i="9"/>
  <c r="S603" i="9"/>
  <c r="O604" i="9"/>
  <c r="Y604" i="9"/>
  <c r="Q605" i="9"/>
  <c r="S606" i="9"/>
  <c r="Z608" i="9"/>
  <c r="V608" i="9"/>
  <c r="R608" i="9"/>
  <c r="M608" i="9"/>
  <c r="N608" i="9" s="1"/>
  <c r="S608" i="9"/>
  <c r="X608" i="9"/>
  <c r="X610" i="9"/>
  <c r="S618" i="9"/>
  <c r="Z618" i="9"/>
  <c r="Y635" i="9"/>
  <c r="AA659" i="9"/>
  <c r="AB659" i="9" s="1"/>
  <c r="S666" i="9"/>
  <c r="Z666" i="9"/>
  <c r="O518" i="9"/>
  <c r="S518" i="9"/>
  <c r="W518" i="9"/>
  <c r="L519" i="9"/>
  <c r="Z519" i="9" s="1"/>
  <c r="P519" i="9"/>
  <c r="O522" i="9"/>
  <c r="S522" i="9"/>
  <c r="W522" i="9"/>
  <c r="P523" i="9"/>
  <c r="X523" i="9"/>
  <c r="O526" i="9"/>
  <c r="S526" i="9"/>
  <c r="W526" i="9"/>
  <c r="X527" i="9"/>
  <c r="O530" i="9"/>
  <c r="S530" i="9"/>
  <c r="W530" i="9"/>
  <c r="P531" i="9"/>
  <c r="O534" i="9"/>
  <c r="S534" i="9"/>
  <c r="W534" i="9"/>
  <c r="P535" i="9"/>
  <c r="X535" i="9"/>
  <c r="O538" i="9"/>
  <c r="S538" i="9"/>
  <c r="W538" i="9"/>
  <c r="P539" i="9"/>
  <c r="X539" i="9"/>
  <c r="O542" i="9"/>
  <c r="S542" i="9"/>
  <c r="W542" i="9"/>
  <c r="P543" i="9"/>
  <c r="X543" i="9"/>
  <c r="O546" i="9"/>
  <c r="S546" i="9"/>
  <c r="W546" i="9"/>
  <c r="P547" i="9"/>
  <c r="O550" i="9"/>
  <c r="S550" i="9"/>
  <c r="W550" i="9"/>
  <c r="P551" i="9"/>
  <c r="X551" i="9"/>
  <c r="O554" i="9"/>
  <c r="S554" i="9"/>
  <c r="W554" i="9"/>
  <c r="P555" i="9"/>
  <c r="O558" i="9"/>
  <c r="S558" i="9"/>
  <c r="W558" i="9"/>
  <c r="P559" i="9"/>
  <c r="X559" i="9"/>
  <c r="O562" i="9"/>
  <c r="S562" i="9"/>
  <c r="W562" i="9"/>
  <c r="P563" i="9"/>
  <c r="O566" i="9"/>
  <c r="S566" i="9"/>
  <c r="W566" i="9"/>
  <c r="L567" i="9"/>
  <c r="S567" i="9" s="1"/>
  <c r="P567" i="9"/>
  <c r="O570" i="9"/>
  <c r="S570" i="9"/>
  <c r="W570" i="9"/>
  <c r="P571" i="9"/>
  <c r="X571" i="9"/>
  <c r="M572" i="9"/>
  <c r="N572" i="9" s="1"/>
  <c r="X575" i="9"/>
  <c r="M576" i="9"/>
  <c r="N576" i="9" s="1"/>
  <c r="P579" i="9"/>
  <c r="M580" i="9"/>
  <c r="N580" i="9" s="1"/>
  <c r="P583" i="9"/>
  <c r="X583" i="9"/>
  <c r="M584" i="9"/>
  <c r="N584" i="9" s="1"/>
  <c r="P587" i="9"/>
  <c r="X587" i="9"/>
  <c r="M588" i="9"/>
  <c r="N588" i="9" s="1"/>
  <c r="X591" i="9"/>
  <c r="M592" i="9"/>
  <c r="N592" i="9" s="1"/>
  <c r="P595" i="9"/>
  <c r="M596" i="9"/>
  <c r="N596" i="9" s="1"/>
  <c r="P599" i="9"/>
  <c r="X599" i="9"/>
  <c r="M600" i="9"/>
  <c r="N600" i="9" s="1"/>
  <c r="Y603" i="9"/>
  <c r="P603" i="9"/>
  <c r="X603" i="9"/>
  <c r="P604" i="9"/>
  <c r="W605" i="9"/>
  <c r="S605" i="9"/>
  <c r="O605" i="9"/>
  <c r="T605" i="9" s="1"/>
  <c r="U605" i="9" s="1"/>
  <c r="M605" i="9"/>
  <c r="N605" i="9" s="1"/>
  <c r="R605" i="9"/>
  <c r="X605" i="9"/>
  <c r="J606" i="9"/>
  <c r="Q606" i="9" s="1"/>
  <c r="O606" i="9"/>
  <c r="Y607" i="9"/>
  <c r="Q607" i="9"/>
  <c r="M607" i="9"/>
  <c r="N607" i="9" s="1"/>
  <c r="R607" i="9"/>
  <c r="W607" i="9"/>
  <c r="AA607" i="9" s="1"/>
  <c r="AB607" i="9" s="1"/>
  <c r="O608" i="9"/>
  <c r="Y608" i="9"/>
  <c r="L610" i="9"/>
  <c r="W610" i="9"/>
  <c r="O610" i="9"/>
  <c r="K610" i="9"/>
  <c r="AA619" i="9"/>
  <c r="AB619" i="9" s="1"/>
  <c r="S626" i="9"/>
  <c r="Z626" i="9"/>
  <c r="S634" i="9"/>
  <c r="Z634" i="9"/>
  <c r="Y639" i="9"/>
  <c r="S654" i="9"/>
  <c r="Z654" i="9"/>
  <c r="P518" i="9"/>
  <c r="P522" i="9"/>
  <c r="M523" i="9"/>
  <c r="N523" i="9" s="1"/>
  <c r="Q523" i="9"/>
  <c r="P526" i="9"/>
  <c r="M527" i="9"/>
  <c r="N527" i="9" s="1"/>
  <c r="P530" i="9"/>
  <c r="M531" i="9"/>
  <c r="N531" i="9" s="1"/>
  <c r="P534" i="9"/>
  <c r="M535" i="9"/>
  <c r="N535" i="9" s="1"/>
  <c r="Q535" i="9"/>
  <c r="P538" i="9"/>
  <c r="M539" i="9"/>
  <c r="N539" i="9" s="1"/>
  <c r="Q539" i="9"/>
  <c r="P542" i="9"/>
  <c r="M543" i="9"/>
  <c r="N543" i="9" s="1"/>
  <c r="Q543" i="9"/>
  <c r="P546" i="9"/>
  <c r="M547" i="9"/>
  <c r="N547" i="9" s="1"/>
  <c r="P550" i="9"/>
  <c r="M551" i="9"/>
  <c r="N551" i="9" s="1"/>
  <c r="Q551" i="9"/>
  <c r="P554" i="9"/>
  <c r="M555" i="9"/>
  <c r="N555" i="9" s="1"/>
  <c r="Q555" i="9"/>
  <c r="P558" i="9"/>
  <c r="M559" i="9"/>
  <c r="N559" i="9" s="1"/>
  <c r="Q559" i="9"/>
  <c r="P562" i="9"/>
  <c r="M563" i="9"/>
  <c r="N563" i="9" s="1"/>
  <c r="P566" i="9"/>
  <c r="P570" i="9"/>
  <c r="M571" i="9"/>
  <c r="N571" i="9" s="1"/>
  <c r="J572" i="9"/>
  <c r="Q572" i="9" s="1"/>
  <c r="P574" i="9"/>
  <c r="T574" i="9" s="1"/>
  <c r="U574" i="9" s="1"/>
  <c r="M575" i="9"/>
  <c r="N575" i="9" s="1"/>
  <c r="J576" i="9"/>
  <c r="Q576" i="9" s="1"/>
  <c r="P578" i="9"/>
  <c r="T578" i="9" s="1"/>
  <c r="U578" i="9" s="1"/>
  <c r="M579" i="9"/>
  <c r="N579" i="9" s="1"/>
  <c r="J580" i="9"/>
  <c r="Q580" i="9" s="1"/>
  <c r="P582" i="9"/>
  <c r="T582" i="9" s="1"/>
  <c r="U582" i="9" s="1"/>
  <c r="M583" i="9"/>
  <c r="N583" i="9" s="1"/>
  <c r="Q583" i="9"/>
  <c r="J584" i="9"/>
  <c r="Q584" i="9" s="1"/>
  <c r="P586" i="9"/>
  <c r="T586" i="9" s="1"/>
  <c r="U586" i="9" s="1"/>
  <c r="M587" i="9"/>
  <c r="N587" i="9" s="1"/>
  <c r="J588" i="9"/>
  <c r="Q588" i="9" s="1"/>
  <c r="P590" i="9"/>
  <c r="T590" i="9" s="1"/>
  <c r="U590" i="9" s="1"/>
  <c r="M591" i="9"/>
  <c r="N591" i="9" s="1"/>
  <c r="J592" i="9"/>
  <c r="Q592" i="9" s="1"/>
  <c r="P594" i="9"/>
  <c r="T594" i="9" s="1"/>
  <c r="U594" i="9" s="1"/>
  <c r="M595" i="9"/>
  <c r="N595" i="9" s="1"/>
  <c r="J596" i="9"/>
  <c r="W596" i="9" s="1"/>
  <c r="K597" i="9"/>
  <c r="O597" i="9"/>
  <c r="P598" i="9"/>
  <c r="T598" i="9" s="1"/>
  <c r="U598" i="9" s="1"/>
  <c r="M599" i="9"/>
  <c r="N599" i="9" s="1"/>
  <c r="Q599" i="9"/>
  <c r="R600" i="9"/>
  <c r="V600" i="9"/>
  <c r="P602" i="9"/>
  <c r="T602" i="9" s="1"/>
  <c r="U602" i="9" s="1"/>
  <c r="M603" i="9"/>
  <c r="N603" i="9" s="1"/>
  <c r="Q603" i="9"/>
  <c r="Z603" i="9"/>
  <c r="L604" i="9"/>
  <c r="Q604" i="9"/>
  <c r="W604" i="9"/>
  <c r="Y605" i="9"/>
  <c r="K606" i="9"/>
  <c r="V606" i="9"/>
  <c r="S607" i="9"/>
  <c r="X607" i="9"/>
  <c r="K608" i="9"/>
  <c r="P608" i="9"/>
  <c r="W609" i="9"/>
  <c r="AA609" i="9" s="1"/>
  <c r="AB609" i="9" s="1"/>
  <c r="S609" i="9"/>
  <c r="O609" i="9"/>
  <c r="M609" i="9"/>
  <c r="N609" i="9" s="1"/>
  <c r="R609" i="9"/>
  <c r="X609" i="9"/>
  <c r="J610" i="9"/>
  <c r="Q610" i="9" s="1"/>
  <c r="S614" i="9"/>
  <c r="Z614" i="9"/>
  <c r="T616" i="9"/>
  <c r="U616" i="9" s="1"/>
  <c r="S622" i="9"/>
  <c r="Z622" i="9"/>
  <c r="X630" i="9"/>
  <c r="AA647" i="9"/>
  <c r="AB647" i="9" s="1"/>
  <c r="Z656" i="9"/>
  <c r="S662" i="9"/>
  <c r="Z662" i="9"/>
  <c r="P613" i="9"/>
  <c r="M614" i="9"/>
  <c r="N614" i="9" s="1"/>
  <c r="P617" i="9"/>
  <c r="M618" i="9"/>
  <c r="N618" i="9" s="1"/>
  <c r="P621" i="9"/>
  <c r="X621" i="9"/>
  <c r="M622" i="9"/>
  <c r="N622" i="9" s="1"/>
  <c r="M626" i="9"/>
  <c r="N626" i="9" s="1"/>
  <c r="P629" i="9"/>
  <c r="X629" i="9"/>
  <c r="M630" i="9"/>
  <c r="N630" i="9" s="1"/>
  <c r="P633" i="9"/>
  <c r="X633" i="9"/>
  <c r="M634" i="9"/>
  <c r="N634" i="9" s="1"/>
  <c r="P637" i="9"/>
  <c r="X637" i="9"/>
  <c r="M638" i="9"/>
  <c r="N638" i="9" s="1"/>
  <c r="P641" i="9"/>
  <c r="X641" i="9"/>
  <c r="M642" i="9"/>
  <c r="N642" i="9" s="1"/>
  <c r="P645" i="9"/>
  <c r="X645" i="9"/>
  <c r="M646" i="9"/>
  <c r="N646" i="9" s="1"/>
  <c r="P649" i="9"/>
  <c r="X649" i="9"/>
  <c r="M650" i="9"/>
  <c r="N650" i="9" s="1"/>
  <c r="P653" i="9"/>
  <c r="X653" i="9"/>
  <c r="M654" i="9"/>
  <c r="N654" i="9" s="1"/>
  <c r="P657" i="9"/>
  <c r="X657" i="9"/>
  <c r="M658" i="9"/>
  <c r="N658" i="9" s="1"/>
  <c r="P661" i="9"/>
  <c r="X661" i="9"/>
  <c r="M662" i="9"/>
  <c r="N662" i="9" s="1"/>
  <c r="P665" i="9"/>
  <c r="X665" i="9"/>
  <c r="M666" i="9"/>
  <c r="N666" i="9" s="1"/>
  <c r="O669" i="9"/>
  <c r="S671" i="9"/>
  <c r="W673" i="9"/>
  <c r="S673" i="9"/>
  <c r="O673" i="9"/>
  <c r="T673" i="9" s="1"/>
  <c r="U673" i="9" s="1"/>
  <c r="Z673" i="9"/>
  <c r="V673" i="9"/>
  <c r="R673" i="9"/>
  <c r="Y673" i="9"/>
  <c r="Q673" i="9"/>
  <c r="M673" i="9"/>
  <c r="N673" i="9" s="1"/>
  <c r="P673" i="9"/>
  <c r="Q675" i="9"/>
  <c r="W675" i="9"/>
  <c r="X677" i="9"/>
  <c r="X697" i="9"/>
  <c r="AA727" i="9"/>
  <c r="AB727" i="9" s="1"/>
  <c r="P612" i="9"/>
  <c r="X612" i="9"/>
  <c r="M613" i="9"/>
  <c r="N613" i="9" s="1"/>
  <c r="Q613" i="9"/>
  <c r="Y613" i="9"/>
  <c r="J614" i="9"/>
  <c r="Q614" i="9" s="1"/>
  <c r="V614" i="9"/>
  <c r="P616" i="9"/>
  <c r="X616" i="9"/>
  <c r="M617" i="9"/>
  <c r="N617" i="9" s="1"/>
  <c r="Y617" i="9"/>
  <c r="J618" i="9"/>
  <c r="V618" i="9"/>
  <c r="O619" i="9"/>
  <c r="S619" i="9"/>
  <c r="W619" i="9"/>
  <c r="L620" i="9"/>
  <c r="S620" i="9" s="1"/>
  <c r="P620" i="9"/>
  <c r="X620" i="9"/>
  <c r="M621" i="9"/>
  <c r="N621" i="9" s="1"/>
  <c r="Q621" i="9"/>
  <c r="Y621" i="9"/>
  <c r="J622" i="9"/>
  <c r="Q622" i="9" s="1"/>
  <c r="V622" i="9"/>
  <c r="O623" i="9"/>
  <c r="S623" i="9"/>
  <c r="W623" i="9"/>
  <c r="AA623" i="9" s="1"/>
  <c r="AB623" i="9" s="1"/>
  <c r="P624" i="9"/>
  <c r="T624" i="9" s="1"/>
  <c r="U624" i="9" s="1"/>
  <c r="X624" i="9"/>
  <c r="M625" i="9"/>
  <c r="N625" i="9" s="1"/>
  <c r="Y625" i="9"/>
  <c r="J626" i="9"/>
  <c r="Q626" i="9" s="1"/>
  <c r="V626" i="9"/>
  <c r="O627" i="9"/>
  <c r="S627" i="9"/>
  <c r="W627" i="9"/>
  <c r="AA627" i="9" s="1"/>
  <c r="AB627" i="9" s="1"/>
  <c r="L628" i="9"/>
  <c r="S628" i="9" s="1"/>
  <c r="P628" i="9"/>
  <c r="T628" i="9" s="1"/>
  <c r="U628" i="9" s="1"/>
  <c r="X628" i="9"/>
  <c r="M629" i="9"/>
  <c r="N629" i="9" s="1"/>
  <c r="Q629" i="9"/>
  <c r="Y629" i="9"/>
  <c r="J630" i="9"/>
  <c r="Q630" i="9" s="1"/>
  <c r="V630" i="9"/>
  <c r="O631" i="9"/>
  <c r="S631" i="9"/>
  <c r="W631" i="9"/>
  <c r="AA631" i="9" s="1"/>
  <c r="AB631" i="9" s="1"/>
  <c r="L632" i="9"/>
  <c r="S632" i="9" s="1"/>
  <c r="P632" i="9"/>
  <c r="X632" i="9"/>
  <c r="M633" i="9"/>
  <c r="N633" i="9" s="1"/>
  <c r="Q633" i="9"/>
  <c r="Y633" i="9"/>
  <c r="J634" i="9"/>
  <c r="X634" i="9" s="1"/>
  <c r="V634" i="9"/>
  <c r="O635" i="9"/>
  <c r="T635" i="9" s="1"/>
  <c r="U635" i="9" s="1"/>
  <c r="S635" i="9"/>
  <c r="W635" i="9"/>
  <c r="AA635" i="9" s="1"/>
  <c r="AB635" i="9" s="1"/>
  <c r="L636" i="9"/>
  <c r="P636" i="9"/>
  <c r="M637" i="9"/>
  <c r="N637" i="9" s="1"/>
  <c r="Q637" i="9"/>
  <c r="Y637" i="9"/>
  <c r="J638" i="9"/>
  <c r="Q638" i="9" s="1"/>
  <c r="V638" i="9"/>
  <c r="Z638" i="9"/>
  <c r="O639" i="9"/>
  <c r="T639" i="9" s="1"/>
  <c r="U639" i="9" s="1"/>
  <c r="S639" i="9"/>
  <c r="W639" i="9"/>
  <c r="AA639" i="9" s="1"/>
  <c r="AB639" i="9" s="1"/>
  <c r="L640" i="9"/>
  <c r="M641" i="9"/>
  <c r="N641" i="9" s="1"/>
  <c r="Q641" i="9"/>
  <c r="Y641" i="9"/>
  <c r="J642" i="9"/>
  <c r="Q642" i="9" s="1"/>
  <c r="V642" i="9"/>
  <c r="Z642" i="9"/>
  <c r="O643" i="9"/>
  <c r="T643" i="9" s="1"/>
  <c r="U643" i="9" s="1"/>
  <c r="S643" i="9"/>
  <c r="W643" i="9"/>
  <c r="AA643" i="9" s="1"/>
  <c r="AB643" i="9" s="1"/>
  <c r="L644" i="9"/>
  <c r="P644" i="9"/>
  <c r="M645" i="9"/>
  <c r="N645" i="9" s="1"/>
  <c r="Q645" i="9"/>
  <c r="Y645" i="9"/>
  <c r="J646" i="9"/>
  <c r="Q646" i="9" s="1"/>
  <c r="V646" i="9"/>
  <c r="Z646" i="9"/>
  <c r="O647" i="9"/>
  <c r="T647" i="9" s="1"/>
  <c r="U647" i="9" s="1"/>
  <c r="S647" i="9"/>
  <c r="W647" i="9"/>
  <c r="L648" i="9"/>
  <c r="S648" i="9" s="1"/>
  <c r="P648" i="9"/>
  <c r="T648" i="9" s="1"/>
  <c r="U648" i="9" s="1"/>
  <c r="X648" i="9"/>
  <c r="M649" i="9"/>
  <c r="N649" i="9" s="1"/>
  <c r="Q649" i="9"/>
  <c r="Y649" i="9"/>
  <c r="J650" i="9"/>
  <c r="V650" i="9"/>
  <c r="O651" i="9"/>
  <c r="S651" i="9"/>
  <c r="W651" i="9"/>
  <c r="AA651" i="9" s="1"/>
  <c r="AB651" i="9" s="1"/>
  <c r="L652" i="9"/>
  <c r="S652" i="9" s="1"/>
  <c r="P652" i="9"/>
  <c r="T652" i="9" s="1"/>
  <c r="U652" i="9" s="1"/>
  <c r="X652" i="9"/>
  <c r="M653" i="9"/>
  <c r="N653" i="9" s="1"/>
  <c r="Q653" i="9"/>
  <c r="Y653" i="9"/>
  <c r="J654" i="9"/>
  <c r="Q654" i="9" s="1"/>
  <c r="V654" i="9"/>
  <c r="O655" i="9"/>
  <c r="S655" i="9"/>
  <c r="W655" i="9"/>
  <c r="AA655" i="9" s="1"/>
  <c r="AB655" i="9" s="1"/>
  <c r="L656" i="9"/>
  <c r="S656" i="9" s="1"/>
  <c r="P656" i="9"/>
  <c r="T656" i="9" s="1"/>
  <c r="U656" i="9" s="1"/>
  <c r="X656" i="9"/>
  <c r="M657" i="9"/>
  <c r="N657" i="9" s="1"/>
  <c r="Q657" i="9"/>
  <c r="Y657" i="9"/>
  <c r="J658" i="9"/>
  <c r="Q658" i="9" s="1"/>
  <c r="V658" i="9"/>
  <c r="O659" i="9"/>
  <c r="S659" i="9"/>
  <c r="W659" i="9"/>
  <c r="L660" i="9"/>
  <c r="S660" i="9" s="1"/>
  <c r="P660" i="9"/>
  <c r="T660" i="9" s="1"/>
  <c r="U660" i="9" s="1"/>
  <c r="X660" i="9"/>
  <c r="M661" i="9"/>
  <c r="N661" i="9" s="1"/>
  <c r="Q661" i="9"/>
  <c r="Y661" i="9"/>
  <c r="J662" i="9"/>
  <c r="Q662" i="9" s="1"/>
  <c r="V662" i="9"/>
  <c r="O663" i="9"/>
  <c r="S663" i="9"/>
  <c r="W663" i="9"/>
  <c r="AA663" i="9" s="1"/>
  <c r="AB663" i="9" s="1"/>
  <c r="L664" i="9"/>
  <c r="S664" i="9" s="1"/>
  <c r="P664" i="9"/>
  <c r="T664" i="9" s="1"/>
  <c r="U664" i="9" s="1"/>
  <c r="X664" i="9"/>
  <c r="M665" i="9"/>
  <c r="N665" i="9" s="1"/>
  <c r="Q665" i="9"/>
  <c r="Y665" i="9"/>
  <c r="J666" i="9"/>
  <c r="Q666" i="9" s="1"/>
  <c r="V666" i="9"/>
  <c r="O667" i="9"/>
  <c r="S667" i="9"/>
  <c r="W667" i="9"/>
  <c r="Y668" i="9"/>
  <c r="L668" i="9"/>
  <c r="S668" i="9" s="1"/>
  <c r="P668" i="9"/>
  <c r="T668" i="9" s="1"/>
  <c r="U668" i="9" s="1"/>
  <c r="X668" i="9"/>
  <c r="K669" i="9"/>
  <c r="P669" i="9"/>
  <c r="W670" i="9"/>
  <c r="S670" i="9"/>
  <c r="O670" i="9"/>
  <c r="M670" i="9"/>
  <c r="N670" i="9" s="1"/>
  <c r="R670" i="9"/>
  <c r="J671" i="9"/>
  <c r="Q671" i="9" s="1"/>
  <c r="O671" i="9"/>
  <c r="Y672" i="9"/>
  <c r="X694" i="9"/>
  <c r="X702" i="9"/>
  <c r="Y703" i="9"/>
  <c r="Z707" i="9"/>
  <c r="S707" i="9"/>
  <c r="Z711" i="9"/>
  <c r="S711" i="9"/>
  <c r="X718" i="9"/>
  <c r="AA731" i="9"/>
  <c r="AB731" i="9" s="1"/>
  <c r="P611" i="9"/>
  <c r="X611" i="9"/>
  <c r="AA611" i="9" s="1"/>
  <c r="AB611" i="9" s="1"/>
  <c r="M612" i="9"/>
  <c r="N612" i="9" s="1"/>
  <c r="Q612" i="9"/>
  <c r="Y612" i="9"/>
  <c r="J613" i="9"/>
  <c r="X613" i="9" s="1"/>
  <c r="R613" i="9"/>
  <c r="V613" i="9"/>
  <c r="Z613" i="9"/>
  <c r="K614" i="9"/>
  <c r="O614" i="9"/>
  <c r="P615" i="9"/>
  <c r="T615" i="9" s="1"/>
  <c r="U615" i="9" s="1"/>
  <c r="X615" i="9"/>
  <c r="AA615" i="9" s="1"/>
  <c r="AB615" i="9" s="1"/>
  <c r="M616" i="9"/>
  <c r="N616" i="9" s="1"/>
  <c r="Q616" i="9"/>
  <c r="Y616" i="9"/>
  <c r="J617" i="9"/>
  <c r="W617" i="9" s="1"/>
  <c r="R617" i="9"/>
  <c r="V617" i="9"/>
  <c r="Z617" i="9"/>
  <c r="K618" i="9"/>
  <c r="O618" i="9"/>
  <c r="P619" i="9"/>
  <c r="X619" i="9"/>
  <c r="M620" i="9"/>
  <c r="N620" i="9" s="1"/>
  <c r="Q620" i="9"/>
  <c r="Y620" i="9"/>
  <c r="R621" i="9"/>
  <c r="V621" i="9"/>
  <c r="AA621" i="9" s="1"/>
  <c r="AB621" i="9" s="1"/>
  <c r="Z621" i="9"/>
  <c r="K622" i="9"/>
  <c r="O622" i="9"/>
  <c r="W622" i="9"/>
  <c r="P623" i="9"/>
  <c r="X623" i="9"/>
  <c r="M624" i="9"/>
  <c r="N624" i="9" s="1"/>
  <c r="Q624" i="9"/>
  <c r="Y624" i="9"/>
  <c r="J625" i="9"/>
  <c r="P625" i="9" s="1"/>
  <c r="R625" i="9"/>
  <c r="V625" i="9"/>
  <c r="Z625" i="9"/>
  <c r="K626" i="9"/>
  <c r="O626" i="9"/>
  <c r="W626" i="9"/>
  <c r="P627" i="9"/>
  <c r="X627" i="9"/>
  <c r="M628" i="9"/>
  <c r="N628" i="9" s="1"/>
  <c r="Q628" i="9"/>
  <c r="Y628" i="9"/>
  <c r="R629" i="9"/>
  <c r="V629" i="9"/>
  <c r="Z629" i="9"/>
  <c r="K630" i="9"/>
  <c r="O630" i="9"/>
  <c r="W630" i="9"/>
  <c r="P631" i="9"/>
  <c r="X631" i="9"/>
  <c r="M632" i="9"/>
  <c r="N632" i="9" s="1"/>
  <c r="Q632" i="9"/>
  <c r="T632" i="9" s="1"/>
  <c r="U632" i="9" s="1"/>
  <c r="Y632" i="9"/>
  <c r="R633" i="9"/>
  <c r="V633" i="9"/>
  <c r="AA633" i="9" s="1"/>
  <c r="AB633" i="9" s="1"/>
  <c r="Z633" i="9"/>
  <c r="K634" i="9"/>
  <c r="O634" i="9"/>
  <c r="W634" i="9"/>
  <c r="P635" i="9"/>
  <c r="X635" i="9"/>
  <c r="M636" i="9"/>
  <c r="N636" i="9" s="1"/>
  <c r="Y636" i="9"/>
  <c r="R637" i="9"/>
  <c r="V637" i="9"/>
  <c r="AA637" i="9" s="1"/>
  <c r="AB637" i="9" s="1"/>
  <c r="Z637" i="9"/>
  <c r="K638" i="9"/>
  <c r="Y638" i="9" s="1"/>
  <c r="O638" i="9"/>
  <c r="W638" i="9"/>
  <c r="P639" i="9"/>
  <c r="X639" i="9"/>
  <c r="M640" i="9"/>
  <c r="N640" i="9" s="1"/>
  <c r="Y640" i="9"/>
  <c r="R641" i="9"/>
  <c r="V641" i="9"/>
  <c r="AA641" i="9" s="1"/>
  <c r="AB641" i="9" s="1"/>
  <c r="Z641" i="9"/>
  <c r="K642" i="9"/>
  <c r="Y642" i="9" s="1"/>
  <c r="O642" i="9"/>
  <c r="W642" i="9"/>
  <c r="P643" i="9"/>
  <c r="X643" i="9"/>
  <c r="M644" i="9"/>
  <c r="N644" i="9" s="1"/>
  <c r="Y644" i="9"/>
  <c r="R645" i="9"/>
  <c r="V645" i="9"/>
  <c r="AA645" i="9" s="1"/>
  <c r="AB645" i="9" s="1"/>
  <c r="Z645" i="9"/>
  <c r="K646" i="9"/>
  <c r="Y646" i="9" s="1"/>
  <c r="O646" i="9"/>
  <c r="S646" i="9"/>
  <c r="P647" i="9"/>
  <c r="X647" i="9"/>
  <c r="M648" i="9"/>
  <c r="N648" i="9" s="1"/>
  <c r="R649" i="9"/>
  <c r="V649" i="9"/>
  <c r="Z649" i="9"/>
  <c r="K650" i="9"/>
  <c r="X650" i="9" s="1"/>
  <c r="O650" i="9"/>
  <c r="W650" i="9"/>
  <c r="P651" i="9"/>
  <c r="X651" i="9"/>
  <c r="M652" i="9"/>
  <c r="N652" i="9" s="1"/>
  <c r="Q652" i="9"/>
  <c r="Y652" i="9"/>
  <c r="R653" i="9"/>
  <c r="V653" i="9"/>
  <c r="Z653" i="9"/>
  <c r="K654" i="9"/>
  <c r="O654" i="9"/>
  <c r="P655" i="9"/>
  <c r="X655" i="9"/>
  <c r="M656" i="9"/>
  <c r="N656" i="9" s="1"/>
  <c r="Q656" i="9"/>
  <c r="Y656" i="9"/>
  <c r="R657" i="9"/>
  <c r="V657" i="9"/>
  <c r="AA657" i="9" s="1"/>
  <c r="AB657" i="9" s="1"/>
  <c r="Z657" i="9"/>
  <c r="K658" i="9"/>
  <c r="O658" i="9"/>
  <c r="W658" i="9"/>
  <c r="P659" i="9"/>
  <c r="X659" i="9"/>
  <c r="M660" i="9"/>
  <c r="N660" i="9" s="1"/>
  <c r="Q660" i="9"/>
  <c r="Y660" i="9"/>
  <c r="R661" i="9"/>
  <c r="V661" i="9"/>
  <c r="Z661" i="9"/>
  <c r="K662" i="9"/>
  <c r="O662" i="9"/>
  <c r="P663" i="9"/>
  <c r="X663" i="9"/>
  <c r="M664" i="9"/>
  <c r="N664" i="9" s="1"/>
  <c r="Q664" i="9"/>
  <c r="Y664" i="9"/>
  <c r="R665" i="9"/>
  <c r="V665" i="9"/>
  <c r="Z665" i="9"/>
  <c r="K666" i="9"/>
  <c r="O666" i="9"/>
  <c r="W666" i="9"/>
  <c r="P667" i="9"/>
  <c r="X667" i="9"/>
  <c r="AA667" i="9" s="1"/>
  <c r="AB667" i="9" s="1"/>
  <c r="M668" i="9"/>
  <c r="N668" i="9" s="1"/>
  <c r="Q668" i="9"/>
  <c r="Z668" i="9"/>
  <c r="L669" i="9"/>
  <c r="Z669" i="9" s="1"/>
  <c r="Y670" i="9"/>
  <c r="K671" i="9"/>
  <c r="V671" i="9"/>
  <c r="X673" i="9"/>
  <c r="X675" i="9"/>
  <c r="T688" i="9"/>
  <c r="U688" i="9" s="1"/>
  <c r="Z703" i="9"/>
  <c r="R703" i="9"/>
  <c r="S703" i="9"/>
  <c r="AA707" i="9"/>
  <c r="AB707" i="9" s="1"/>
  <c r="Z719" i="9"/>
  <c r="S719" i="9"/>
  <c r="P606" i="9"/>
  <c r="P610" i="9"/>
  <c r="M611" i="9"/>
  <c r="N611" i="9" s="1"/>
  <c r="Q611" i="9"/>
  <c r="R612" i="9"/>
  <c r="T612" i="9" s="1"/>
  <c r="U612" i="9" s="1"/>
  <c r="V612" i="9"/>
  <c r="O613" i="9"/>
  <c r="S613" i="9"/>
  <c r="P614" i="9"/>
  <c r="M615" i="9"/>
  <c r="N615" i="9" s="1"/>
  <c r="Q615" i="9"/>
  <c r="R616" i="9"/>
  <c r="V616" i="9"/>
  <c r="AA616" i="9" s="1"/>
  <c r="AB616" i="9" s="1"/>
  <c r="O617" i="9"/>
  <c r="S617" i="9"/>
  <c r="P618" i="9"/>
  <c r="M619" i="9"/>
  <c r="N619" i="9" s="1"/>
  <c r="Q619" i="9"/>
  <c r="R620" i="9"/>
  <c r="T620" i="9" s="1"/>
  <c r="U620" i="9" s="1"/>
  <c r="V620" i="9"/>
  <c r="O621" i="9"/>
  <c r="T621" i="9" s="1"/>
  <c r="U621" i="9" s="1"/>
  <c r="S621" i="9"/>
  <c r="P622" i="9"/>
  <c r="M623" i="9"/>
  <c r="N623" i="9" s="1"/>
  <c r="Q623" i="9"/>
  <c r="R624" i="9"/>
  <c r="V624" i="9"/>
  <c r="O625" i="9"/>
  <c r="S625" i="9"/>
  <c r="M627" i="9"/>
  <c r="N627" i="9" s="1"/>
  <c r="Q627" i="9"/>
  <c r="R628" i="9"/>
  <c r="V628" i="9"/>
  <c r="O629" i="9"/>
  <c r="T629" i="9" s="1"/>
  <c r="U629" i="9" s="1"/>
  <c r="S629" i="9"/>
  <c r="P630" i="9"/>
  <c r="M631" i="9"/>
  <c r="N631" i="9" s="1"/>
  <c r="Q631" i="9"/>
  <c r="R632" i="9"/>
  <c r="V632" i="9"/>
  <c r="O633" i="9"/>
  <c r="S633" i="9"/>
  <c r="P634" i="9"/>
  <c r="M635" i="9"/>
  <c r="N635" i="9" s="1"/>
  <c r="Q635" i="9"/>
  <c r="J636" i="9"/>
  <c r="O637" i="9"/>
  <c r="S637" i="9"/>
  <c r="P638" i="9"/>
  <c r="M639" i="9"/>
  <c r="N639" i="9" s="1"/>
  <c r="Q639" i="9"/>
  <c r="J640" i="9"/>
  <c r="O641" i="9"/>
  <c r="S641" i="9"/>
  <c r="P642" i="9"/>
  <c r="M643" i="9"/>
  <c r="N643" i="9" s="1"/>
  <c r="Q643" i="9"/>
  <c r="J644" i="9"/>
  <c r="Q644" i="9" s="1"/>
  <c r="O645" i="9"/>
  <c r="S645" i="9"/>
  <c r="M647" i="9"/>
  <c r="N647" i="9" s="1"/>
  <c r="Q647" i="9"/>
  <c r="R648" i="9"/>
  <c r="V648" i="9"/>
  <c r="O649" i="9"/>
  <c r="S649" i="9"/>
  <c r="P650" i="9"/>
  <c r="M651" i="9"/>
  <c r="N651" i="9" s="1"/>
  <c r="Q651" i="9"/>
  <c r="R652" i="9"/>
  <c r="V652" i="9"/>
  <c r="O653" i="9"/>
  <c r="S653" i="9"/>
  <c r="M655" i="9"/>
  <c r="N655" i="9" s="1"/>
  <c r="Q655" i="9"/>
  <c r="R656" i="9"/>
  <c r="V656" i="9"/>
  <c r="O657" i="9"/>
  <c r="T657" i="9" s="1"/>
  <c r="U657" i="9" s="1"/>
  <c r="S657" i="9"/>
  <c r="P658" i="9"/>
  <c r="M659" i="9"/>
  <c r="N659" i="9" s="1"/>
  <c r="Q659" i="9"/>
  <c r="R660" i="9"/>
  <c r="V660" i="9"/>
  <c r="O661" i="9"/>
  <c r="S661" i="9"/>
  <c r="M663" i="9"/>
  <c r="N663" i="9" s="1"/>
  <c r="Q663" i="9"/>
  <c r="R664" i="9"/>
  <c r="V664" i="9"/>
  <c r="O665" i="9"/>
  <c r="S665" i="9"/>
  <c r="P666" i="9"/>
  <c r="M667" i="9"/>
  <c r="N667" i="9" s="1"/>
  <c r="Q667" i="9"/>
  <c r="R668" i="9"/>
  <c r="V668" i="9"/>
  <c r="AA668" i="9" s="1"/>
  <c r="AB668" i="9" s="1"/>
  <c r="V669" i="9"/>
  <c r="M669" i="9"/>
  <c r="N669" i="9" s="1"/>
  <c r="X669" i="9"/>
  <c r="J670" i="9"/>
  <c r="Q670" i="9" s="1"/>
  <c r="P670" i="9"/>
  <c r="Z670" i="9"/>
  <c r="X671" i="9"/>
  <c r="M671" i="9"/>
  <c r="N671" i="9" s="1"/>
  <c r="W671" i="9"/>
  <c r="L674" i="9"/>
  <c r="K674" i="9"/>
  <c r="Y674" i="9" s="1"/>
  <c r="J674" i="9"/>
  <c r="Q674" i="9" s="1"/>
  <c r="X709" i="9"/>
  <c r="AA719" i="9"/>
  <c r="AB719" i="9" s="1"/>
  <c r="AA723" i="9"/>
  <c r="AB723" i="9" s="1"/>
  <c r="X725" i="9"/>
  <c r="P672" i="9"/>
  <c r="T672" i="9" s="1"/>
  <c r="U672" i="9" s="1"/>
  <c r="X672" i="9"/>
  <c r="AA672" i="9" s="1"/>
  <c r="AB672" i="9" s="1"/>
  <c r="R674" i="9"/>
  <c r="V674" i="9"/>
  <c r="Z674" i="9"/>
  <c r="P676" i="9"/>
  <c r="X676" i="9"/>
  <c r="M677" i="9"/>
  <c r="N677" i="9" s="1"/>
  <c r="Q677" i="9"/>
  <c r="Y677" i="9"/>
  <c r="J678" i="9"/>
  <c r="Q678" i="9" s="1"/>
  <c r="V678" i="9"/>
  <c r="P680" i="9"/>
  <c r="T680" i="9" s="1"/>
  <c r="U680" i="9" s="1"/>
  <c r="X680" i="9"/>
  <c r="M681" i="9"/>
  <c r="N681" i="9" s="1"/>
  <c r="Y681" i="9"/>
  <c r="J682" i="9"/>
  <c r="V682" i="9"/>
  <c r="P684" i="9"/>
  <c r="T684" i="9" s="1"/>
  <c r="U684" i="9" s="1"/>
  <c r="X684" i="9"/>
  <c r="M685" i="9"/>
  <c r="N685" i="9" s="1"/>
  <c r="Q685" i="9"/>
  <c r="Y685" i="9"/>
  <c r="J686" i="9"/>
  <c r="Q686" i="9" s="1"/>
  <c r="V686" i="9"/>
  <c r="P688" i="9"/>
  <c r="X688" i="9"/>
  <c r="M689" i="9"/>
  <c r="N689" i="9" s="1"/>
  <c r="Y689" i="9"/>
  <c r="J690" i="9"/>
  <c r="Q690" i="9" s="1"/>
  <c r="V690" i="9"/>
  <c r="P692" i="9"/>
  <c r="X692" i="9"/>
  <c r="M693" i="9"/>
  <c r="N693" i="9" s="1"/>
  <c r="Q693" i="9"/>
  <c r="Y693" i="9"/>
  <c r="J694" i="9"/>
  <c r="Q694" i="9" s="1"/>
  <c r="V694" i="9"/>
  <c r="W695" i="9"/>
  <c r="P696" i="9"/>
  <c r="X696" i="9"/>
  <c r="M697" i="9"/>
  <c r="N697" i="9" s="1"/>
  <c r="Q697" i="9"/>
  <c r="Y697" i="9"/>
  <c r="J698" i="9"/>
  <c r="Q698" i="9" s="1"/>
  <c r="V698" i="9"/>
  <c r="W699" i="9"/>
  <c r="P700" i="9"/>
  <c r="X700" i="9"/>
  <c r="M701" i="9"/>
  <c r="N701" i="9" s="1"/>
  <c r="Q701" i="9"/>
  <c r="Y701" i="9"/>
  <c r="J702" i="9"/>
  <c r="Q702" i="9" s="1"/>
  <c r="V702" i="9"/>
  <c r="P704" i="9"/>
  <c r="T704" i="9" s="1"/>
  <c r="U704" i="9" s="1"/>
  <c r="X704" i="9"/>
  <c r="M705" i="9"/>
  <c r="N705" i="9" s="1"/>
  <c r="Y705" i="9"/>
  <c r="J706" i="9"/>
  <c r="V706" i="9"/>
  <c r="P708" i="9"/>
  <c r="X708" i="9"/>
  <c r="M709" i="9"/>
  <c r="N709" i="9" s="1"/>
  <c r="Q709" i="9"/>
  <c r="Y709" i="9"/>
  <c r="J710" i="9"/>
  <c r="Q710" i="9" s="1"/>
  <c r="V710" i="9"/>
  <c r="P712" i="9"/>
  <c r="T712" i="9" s="1"/>
  <c r="U712" i="9" s="1"/>
  <c r="X712" i="9"/>
  <c r="M713" i="9"/>
  <c r="N713" i="9" s="1"/>
  <c r="Y713" i="9"/>
  <c r="J714" i="9"/>
  <c r="Q714" i="9" s="1"/>
  <c r="V714" i="9"/>
  <c r="P716" i="9"/>
  <c r="X716" i="9"/>
  <c r="M717" i="9"/>
  <c r="N717" i="9" s="1"/>
  <c r="Q717" i="9"/>
  <c r="Y717" i="9"/>
  <c r="J718" i="9"/>
  <c r="Q718" i="9" s="1"/>
  <c r="V718" i="9"/>
  <c r="P720" i="9"/>
  <c r="T720" i="9" s="1"/>
  <c r="U720" i="9" s="1"/>
  <c r="X720" i="9"/>
  <c r="M721" i="9"/>
  <c r="N721" i="9" s="1"/>
  <c r="Y721" i="9"/>
  <c r="J722" i="9"/>
  <c r="V722" i="9"/>
  <c r="P724" i="9"/>
  <c r="T724" i="9" s="1"/>
  <c r="U724" i="9" s="1"/>
  <c r="X724" i="9"/>
  <c r="M725" i="9"/>
  <c r="N725" i="9" s="1"/>
  <c r="Q725" i="9"/>
  <c r="Y725" i="9"/>
  <c r="J726" i="9"/>
  <c r="Q726" i="9" s="1"/>
  <c r="V726" i="9"/>
  <c r="P728" i="9"/>
  <c r="T728" i="9" s="1"/>
  <c r="U728" i="9" s="1"/>
  <c r="X728" i="9"/>
  <c r="M729" i="9"/>
  <c r="N729" i="9" s="1"/>
  <c r="Y729" i="9"/>
  <c r="J730" i="9"/>
  <c r="Q730" i="9" s="1"/>
  <c r="V730" i="9"/>
  <c r="P732" i="9"/>
  <c r="T732" i="9" s="1"/>
  <c r="U732" i="9" s="1"/>
  <c r="X732" i="9"/>
  <c r="M733" i="9"/>
  <c r="N733" i="9" s="1"/>
  <c r="R733" i="9"/>
  <c r="J734" i="9"/>
  <c r="Q734" i="9" s="1"/>
  <c r="O734" i="9"/>
  <c r="Z734" i="9"/>
  <c r="Y735" i="9"/>
  <c r="Q735" i="9"/>
  <c r="M735" i="9"/>
  <c r="N735" i="9" s="1"/>
  <c r="R735" i="9"/>
  <c r="W735" i="9"/>
  <c r="K736" i="9"/>
  <c r="Y736" i="9" s="1"/>
  <c r="J736" i="9"/>
  <c r="W736" i="9" s="1"/>
  <c r="Q736" i="9"/>
  <c r="Y752" i="9"/>
  <c r="Y760" i="9"/>
  <c r="Y764" i="9"/>
  <c r="Y796" i="9"/>
  <c r="S799" i="9"/>
  <c r="Z799" i="9"/>
  <c r="R799" i="9"/>
  <c r="AA799" i="9"/>
  <c r="AB799" i="9" s="1"/>
  <c r="P671" i="9"/>
  <c r="M672" i="9"/>
  <c r="N672" i="9" s="1"/>
  <c r="Q672" i="9"/>
  <c r="O674" i="9"/>
  <c r="S674" i="9"/>
  <c r="L675" i="9"/>
  <c r="Y675" i="9" s="1"/>
  <c r="P675" i="9"/>
  <c r="M676" i="9"/>
  <c r="N676" i="9" s="1"/>
  <c r="Q676" i="9"/>
  <c r="Y676" i="9"/>
  <c r="J677" i="9"/>
  <c r="R677" i="9"/>
  <c r="V677" i="9"/>
  <c r="Z677" i="9"/>
  <c r="K678" i="9"/>
  <c r="O678" i="9"/>
  <c r="S678" i="9"/>
  <c r="W678" i="9"/>
  <c r="L679" i="9"/>
  <c r="P679" i="9"/>
  <c r="M680" i="9"/>
  <c r="N680" i="9" s="1"/>
  <c r="Q680" i="9"/>
  <c r="Y680" i="9"/>
  <c r="J681" i="9"/>
  <c r="X681" i="9" s="1"/>
  <c r="R681" i="9"/>
  <c r="V681" i="9"/>
  <c r="Z681" i="9"/>
  <c r="K682" i="9"/>
  <c r="O682" i="9"/>
  <c r="W682" i="9"/>
  <c r="L683" i="9"/>
  <c r="P683" i="9"/>
  <c r="M684" i="9"/>
  <c r="N684" i="9" s="1"/>
  <c r="Q684" i="9"/>
  <c r="Y684" i="9"/>
  <c r="J685" i="9"/>
  <c r="X685" i="9" s="1"/>
  <c r="R685" i="9"/>
  <c r="V685" i="9"/>
  <c r="Z685" i="9"/>
  <c r="K686" i="9"/>
  <c r="O686" i="9"/>
  <c r="L687" i="9"/>
  <c r="P687" i="9"/>
  <c r="M688" i="9"/>
  <c r="N688" i="9" s="1"/>
  <c r="Q688" i="9"/>
  <c r="Y688" i="9"/>
  <c r="J689" i="9"/>
  <c r="X689" i="9" s="1"/>
  <c r="R689" i="9"/>
  <c r="V689" i="9"/>
  <c r="Z689" i="9"/>
  <c r="K690" i="9"/>
  <c r="O690" i="9"/>
  <c r="W690" i="9"/>
  <c r="L691" i="9"/>
  <c r="P691" i="9"/>
  <c r="M692" i="9"/>
  <c r="N692" i="9" s="1"/>
  <c r="Q692" i="9"/>
  <c r="Y692" i="9"/>
  <c r="J693" i="9"/>
  <c r="X693" i="9" s="1"/>
  <c r="R693" i="9"/>
  <c r="V693" i="9"/>
  <c r="Z693" i="9"/>
  <c r="K694" i="9"/>
  <c r="O694" i="9"/>
  <c r="S694" i="9"/>
  <c r="W694" i="9"/>
  <c r="L695" i="9"/>
  <c r="P695" i="9"/>
  <c r="M696" i="9"/>
  <c r="N696" i="9" s="1"/>
  <c r="Q696" i="9"/>
  <c r="T696" i="9" s="1"/>
  <c r="U696" i="9" s="1"/>
  <c r="Y696" i="9"/>
  <c r="J697" i="9"/>
  <c r="P697" i="9" s="1"/>
  <c r="R697" i="9"/>
  <c r="V697" i="9"/>
  <c r="Z697" i="9"/>
  <c r="K698" i="9"/>
  <c r="O698" i="9"/>
  <c r="L699" i="9"/>
  <c r="P699" i="9"/>
  <c r="M700" i="9"/>
  <c r="N700" i="9" s="1"/>
  <c r="Q700" i="9"/>
  <c r="Y700" i="9"/>
  <c r="J701" i="9"/>
  <c r="X701" i="9" s="1"/>
  <c r="R701" i="9"/>
  <c r="V701" i="9"/>
  <c r="Z701" i="9"/>
  <c r="K702" i="9"/>
  <c r="O702" i="9"/>
  <c r="W702" i="9"/>
  <c r="P703" i="9"/>
  <c r="T703" i="9" s="1"/>
  <c r="U703" i="9" s="1"/>
  <c r="X703" i="9"/>
  <c r="AA703" i="9" s="1"/>
  <c r="AB703" i="9" s="1"/>
  <c r="M704" i="9"/>
  <c r="N704" i="9" s="1"/>
  <c r="Q704" i="9"/>
  <c r="Y704" i="9"/>
  <c r="J705" i="9"/>
  <c r="X705" i="9" s="1"/>
  <c r="R705" i="9"/>
  <c r="V705" i="9"/>
  <c r="Z705" i="9"/>
  <c r="K706" i="9"/>
  <c r="X706" i="9" s="1"/>
  <c r="O706" i="9"/>
  <c r="W706" i="9"/>
  <c r="P707" i="9"/>
  <c r="T707" i="9" s="1"/>
  <c r="U707" i="9" s="1"/>
  <c r="X707" i="9"/>
  <c r="M708" i="9"/>
  <c r="N708" i="9" s="1"/>
  <c r="Q708" i="9"/>
  <c r="Y708" i="9"/>
  <c r="J709" i="9"/>
  <c r="R709" i="9"/>
  <c r="V709" i="9"/>
  <c r="Z709" i="9"/>
  <c r="K710" i="9"/>
  <c r="O710" i="9"/>
  <c r="S710" i="9"/>
  <c r="W710" i="9"/>
  <c r="P711" i="9"/>
  <c r="T711" i="9" s="1"/>
  <c r="U711" i="9" s="1"/>
  <c r="X711" i="9"/>
  <c r="AA711" i="9" s="1"/>
  <c r="AB711" i="9" s="1"/>
  <c r="M712" i="9"/>
  <c r="N712" i="9" s="1"/>
  <c r="Q712" i="9"/>
  <c r="Y712" i="9"/>
  <c r="J713" i="9"/>
  <c r="X713" i="9" s="1"/>
  <c r="R713" i="9"/>
  <c r="V713" i="9"/>
  <c r="Z713" i="9"/>
  <c r="K714" i="9"/>
  <c r="O714" i="9"/>
  <c r="W714" i="9"/>
  <c r="P715" i="9"/>
  <c r="T715" i="9" s="1"/>
  <c r="U715" i="9" s="1"/>
  <c r="X715" i="9"/>
  <c r="AA715" i="9" s="1"/>
  <c r="AB715" i="9" s="1"/>
  <c r="M716" i="9"/>
  <c r="N716" i="9" s="1"/>
  <c r="Q716" i="9"/>
  <c r="T716" i="9" s="1"/>
  <c r="U716" i="9" s="1"/>
  <c r="Y716" i="9"/>
  <c r="J717" i="9"/>
  <c r="X717" i="9" s="1"/>
  <c r="R717" i="9"/>
  <c r="V717" i="9"/>
  <c r="Z717" i="9"/>
  <c r="K718" i="9"/>
  <c r="O718" i="9"/>
  <c r="S718" i="9"/>
  <c r="P719" i="9"/>
  <c r="T719" i="9" s="1"/>
  <c r="U719" i="9" s="1"/>
  <c r="X719" i="9"/>
  <c r="M720" i="9"/>
  <c r="N720" i="9" s="1"/>
  <c r="Q720" i="9"/>
  <c r="Y720" i="9"/>
  <c r="J721" i="9"/>
  <c r="X721" i="9" s="1"/>
  <c r="R721" i="9"/>
  <c r="V721" i="9"/>
  <c r="Z721" i="9"/>
  <c r="K722" i="9"/>
  <c r="O722" i="9"/>
  <c r="W722" i="9"/>
  <c r="P723" i="9"/>
  <c r="T723" i="9" s="1"/>
  <c r="U723" i="9" s="1"/>
  <c r="X723" i="9"/>
  <c r="M724" i="9"/>
  <c r="N724" i="9" s="1"/>
  <c r="Q724" i="9"/>
  <c r="Y724" i="9"/>
  <c r="J725" i="9"/>
  <c r="R725" i="9"/>
  <c r="V725" i="9"/>
  <c r="Z725" i="9"/>
  <c r="K726" i="9"/>
  <c r="O726" i="9"/>
  <c r="W726" i="9"/>
  <c r="P727" i="9"/>
  <c r="T727" i="9" s="1"/>
  <c r="U727" i="9" s="1"/>
  <c r="X727" i="9"/>
  <c r="M728" i="9"/>
  <c r="N728" i="9" s="1"/>
  <c r="Q728" i="9"/>
  <c r="Y728" i="9"/>
  <c r="J729" i="9"/>
  <c r="Q729" i="9" s="1"/>
  <c r="R729" i="9"/>
  <c r="V729" i="9"/>
  <c r="Z729" i="9"/>
  <c r="K730" i="9"/>
  <c r="O730" i="9"/>
  <c r="W730" i="9"/>
  <c r="P731" i="9"/>
  <c r="T731" i="9" s="1"/>
  <c r="U731" i="9" s="1"/>
  <c r="X731" i="9"/>
  <c r="M732" i="9"/>
  <c r="N732" i="9" s="1"/>
  <c r="Q732" i="9"/>
  <c r="Y732" i="9"/>
  <c r="J733" i="9"/>
  <c r="X733" i="9" s="1"/>
  <c r="Y733" i="9"/>
  <c r="K734" i="9"/>
  <c r="V734" i="9"/>
  <c r="S735" i="9"/>
  <c r="X735" i="9"/>
  <c r="L737" i="9"/>
  <c r="Z737" i="9" s="1"/>
  <c r="K737" i="9"/>
  <c r="X753" i="9"/>
  <c r="X761" i="9"/>
  <c r="AA774" i="9"/>
  <c r="AB774" i="9" s="1"/>
  <c r="Q781" i="9"/>
  <c r="AA782" i="9"/>
  <c r="AB782" i="9" s="1"/>
  <c r="Q793" i="9"/>
  <c r="R676" i="9"/>
  <c r="T676" i="9" s="1"/>
  <c r="U676" i="9" s="1"/>
  <c r="V676" i="9"/>
  <c r="O677" i="9"/>
  <c r="S677" i="9"/>
  <c r="W677" i="9"/>
  <c r="L678" i="9"/>
  <c r="Z678" i="9" s="1"/>
  <c r="P678" i="9"/>
  <c r="R680" i="9"/>
  <c r="V680" i="9"/>
  <c r="AA680" i="9" s="1"/>
  <c r="AB680" i="9" s="1"/>
  <c r="O681" i="9"/>
  <c r="S681" i="9"/>
  <c r="W681" i="9"/>
  <c r="L682" i="9"/>
  <c r="Z682" i="9" s="1"/>
  <c r="P682" i="9"/>
  <c r="R684" i="9"/>
  <c r="V684" i="9"/>
  <c r="O685" i="9"/>
  <c r="T685" i="9" s="1"/>
  <c r="U685" i="9" s="1"/>
  <c r="S685" i="9"/>
  <c r="W685" i="9"/>
  <c r="L686" i="9"/>
  <c r="Z686" i="9" s="1"/>
  <c r="P686" i="9"/>
  <c r="R688" i="9"/>
  <c r="V688" i="9"/>
  <c r="AA688" i="9" s="1"/>
  <c r="AB688" i="9" s="1"/>
  <c r="O689" i="9"/>
  <c r="S689" i="9"/>
  <c r="L690" i="9"/>
  <c r="Z690" i="9" s="1"/>
  <c r="P690" i="9"/>
  <c r="R692" i="9"/>
  <c r="T692" i="9" s="1"/>
  <c r="U692" i="9" s="1"/>
  <c r="V692" i="9"/>
  <c r="O693" i="9"/>
  <c r="S693" i="9"/>
  <c r="W693" i="9"/>
  <c r="L694" i="9"/>
  <c r="Z694" i="9" s="1"/>
  <c r="P694" i="9"/>
  <c r="R696" i="9"/>
  <c r="V696" i="9"/>
  <c r="AA696" i="9" s="1"/>
  <c r="AB696" i="9" s="1"/>
  <c r="O697" i="9"/>
  <c r="S697" i="9"/>
  <c r="L698" i="9"/>
  <c r="Z698" i="9" s="1"/>
  <c r="R700" i="9"/>
  <c r="T700" i="9" s="1"/>
  <c r="U700" i="9" s="1"/>
  <c r="V700" i="9"/>
  <c r="O701" i="9"/>
  <c r="T701" i="9" s="1"/>
  <c r="U701" i="9" s="1"/>
  <c r="S701" i="9"/>
  <c r="W701" i="9"/>
  <c r="L702" i="9"/>
  <c r="Z702" i="9" s="1"/>
  <c r="P702" i="9"/>
  <c r="M703" i="9"/>
  <c r="N703" i="9" s="1"/>
  <c r="Q703" i="9"/>
  <c r="R704" i="9"/>
  <c r="V704" i="9"/>
  <c r="AA704" i="9" s="1"/>
  <c r="AB704" i="9" s="1"/>
  <c r="O705" i="9"/>
  <c r="S705" i="9"/>
  <c r="W705" i="9"/>
  <c r="L706" i="9"/>
  <c r="Z706" i="9" s="1"/>
  <c r="P706" i="9"/>
  <c r="M707" i="9"/>
  <c r="N707" i="9" s="1"/>
  <c r="Q707" i="9"/>
  <c r="R708" i="9"/>
  <c r="T708" i="9" s="1"/>
  <c r="U708" i="9" s="1"/>
  <c r="V708" i="9"/>
  <c r="O709" i="9"/>
  <c r="S709" i="9"/>
  <c r="W709" i="9"/>
  <c r="L710" i="9"/>
  <c r="Z710" i="9" s="1"/>
  <c r="M711" i="9"/>
  <c r="N711" i="9" s="1"/>
  <c r="Q711" i="9"/>
  <c r="R712" i="9"/>
  <c r="V712" i="9"/>
  <c r="AA712" i="9" s="1"/>
  <c r="AB712" i="9" s="1"/>
  <c r="O713" i="9"/>
  <c r="S713" i="9"/>
  <c r="L714" i="9"/>
  <c r="P714" i="9"/>
  <c r="M715" i="9"/>
  <c r="N715" i="9" s="1"/>
  <c r="Q715" i="9"/>
  <c r="R716" i="9"/>
  <c r="V716" i="9"/>
  <c r="O717" i="9"/>
  <c r="T717" i="9" s="1"/>
  <c r="U717" i="9" s="1"/>
  <c r="S717" i="9"/>
  <c r="W717" i="9"/>
  <c r="L718" i="9"/>
  <c r="Z718" i="9" s="1"/>
  <c r="P718" i="9"/>
  <c r="M719" i="9"/>
  <c r="N719" i="9" s="1"/>
  <c r="Q719" i="9"/>
  <c r="R720" i="9"/>
  <c r="V720" i="9"/>
  <c r="AA720" i="9" s="1"/>
  <c r="AB720" i="9" s="1"/>
  <c r="O721" i="9"/>
  <c r="S721" i="9"/>
  <c r="W721" i="9"/>
  <c r="L722" i="9"/>
  <c r="P722" i="9"/>
  <c r="M723" i="9"/>
  <c r="N723" i="9" s="1"/>
  <c r="Q723" i="9"/>
  <c r="R724" i="9"/>
  <c r="V724" i="9"/>
  <c r="O725" i="9"/>
  <c r="S725" i="9"/>
  <c r="W725" i="9"/>
  <c r="L726" i="9"/>
  <c r="P726" i="9"/>
  <c r="M727" i="9"/>
  <c r="N727" i="9" s="1"/>
  <c r="Q727" i="9"/>
  <c r="R728" i="9"/>
  <c r="V728" i="9"/>
  <c r="AA728" i="9" s="1"/>
  <c r="AB728" i="9" s="1"/>
  <c r="O729" i="9"/>
  <c r="S729" i="9"/>
  <c r="L730" i="9"/>
  <c r="P730" i="9"/>
  <c r="M731" i="9"/>
  <c r="N731" i="9" s="1"/>
  <c r="Q731" i="9"/>
  <c r="R732" i="9"/>
  <c r="V732" i="9"/>
  <c r="P733" i="9"/>
  <c r="M734" i="9"/>
  <c r="N734" i="9" s="1"/>
  <c r="O735" i="9"/>
  <c r="T735" i="9" s="1"/>
  <c r="U735" i="9" s="1"/>
  <c r="Z735" i="9"/>
  <c r="J737" i="9"/>
  <c r="Q737" i="9" s="1"/>
  <c r="Y740" i="9"/>
  <c r="S766" i="9"/>
  <c r="Z766" i="9"/>
  <c r="X791" i="9"/>
  <c r="R798" i="9"/>
  <c r="Y798" i="9"/>
  <c r="P677" i="9"/>
  <c r="P681" i="9"/>
  <c r="P685" i="9"/>
  <c r="P693" i="9"/>
  <c r="P701" i="9"/>
  <c r="P705" i="9"/>
  <c r="P709" i="9"/>
  <c r="P717" i="9"/>
  <c r="P721" i="9"/>
  <c r="P725" i="9"/>
  <c r="W733" i="9"/>
  <c r="S733" i="9"/>
  <c r="O733" i="9"/>
  <c r="V733" i="9"/>
  <c r="P735" i="9"/>
  <c r="V735" i="9"/>
  <c r="AA735" i="9" s="1"/>
  <c r="AB735" i="9" s="1"/>
  <c r="S736" i="9"/>
  <c r="O736" i="9"/>
  <c r="Z736" i="9"/>
  <c r="V736" i="9"/>
  <c r="R736" i="9"/>
  <c r="P736" i="9"/>
  <c r="X736" i="9"/>
  <c r="M737" i="9"/>
  <c r="N737" i="9" s="1"/>
  <c r="W738" i="9"/>
  <c r="Q738" i="9"/>
  <c r="X741" i="9"/>
  <c r="X745" i="9"/>
  <c r="T751" i="9"/>
  <c r="U751" i="9" s="1"/>
  <c r="S770" i="9"/>
  <c r="Z770" i="9"/>
  <c r="X776" i="9"/>
  <c r="X780" i="9"/>
  <c r="X784" i="9"/>
  <c r="X793" i="9"/>
  <c r="S804" i="9"/>
  <c r="Z804" i="9"/>
  <c r="P734" i="9"/>
  <c r="O737" i="9"/>
  <c r="S737" i="9"/>
  <c r="W737" i="9"/>
  <c r="L738" i="9"/>
  <c r="P738" i="9"/>
  <c r="M739" i="9"/>
  <c r="N739" i="9" s="1"/>
  <c r="Q739" i="9"/>
  <c r="Y739" i="9"/>
  <c r="J740" i="9"/>
  <c r="P740" i="9" s="1"/>
  <c r="R740" i="9"/>
  <c r="V740" i="9"/>
  <c r="Z740" i="9"/>
  <c r="K741" i="9"/>
  <c r="O741" i="9"/>
  <c r="S741" i="9"/>
  <c r="W741" i="9"/>
  <c r="L742" i="9"/>
  <c r="P742" i="9"/>
  <c r="M743" i="9"/>
  <c r="N743" i="9" s="1"/>
  <c r="Q743" i="9"/>
  <c r="Y743" i="9"/>
  <c r="J744" i="9"/>
  <c r="R744" i="9"/>
  <c r="V744" i="9"/>
  <c r="Z744" i="9"/>
  <c r="K745" i="9"/>
  <c r="O745" i="9"/>
  <c r="W745" i="9"/>
  <c r="L746" i="9"/>
  <c r="P746" i="9"/>
  <c r="M747" i="9"/>
  <c r="N747" i="9" s="1"/>
  <c r="Q747" i="9"/>
  <c r="Y747" i="9"/>
  <c r="J748" i="9"/>
  <c r="X748" i="9" s="1"/>
  <c r="R748" i="9"/>
  <c r="V748" i="9"/>
  <c r="Z748" i="9"/>
  <c r="K749" i="9"/>
  <c r="O749" i="9"/>
  <c r="S749" i="9"/>
  <c r="W749" i="9"/>
  <c r="L750" i="9"/>
  <c r="P750" i="9"/>
  <c r="M751" i="9"/>
  <c r="N751" i="9" s="1"/>
  <c r="Q751" i="9"/>
  <c r="Y751" i="9"/>
  <c r="J752" i="9"/>
  <c r="R752" i="9"/>
  <c r="V752" i="9"/>
  <c r="Z752" i="9"/>
  <c r="K753" i="9"/>
  <c r="O753" i="9"/>
  <c r="W753" i="9"/>
  <c r="L754" i="9"/>
  <c r="P754" i="9"/>
  <c r="M755" i="9"/>
  <c r="N755" i="9" s="1"/>
  <c r="Q755" i="9"/>
  <c r="Y755" i="9"/>
  <c r="J756" i="9"/>
  <c r="X756" i="9" s="1"/>
  <c r="R756" i="9"/>
  <c r="V756" i="9"/>
  <c r="Z756" i="9"/>
  <c r="K757" i="9"/>
  <c r="O757" i="9"/>
  <c r="S757" i="9"/>
  <c r="W757" i="9"/>
  <c r="L758" i="9"/>
  <c r="P758" i="9"/>
  <c r="M759" i="9"/>
  <c r="N759" i="9" s="1"/>
  <c r="Q759" i="9"/>
  <c r="Y759" i="9"/>
  <c r="AA759" i="9" s="1"/>
  <c r="AB759" i="9" s="1"/>
  <c r="J760" i="9"/>
  <c r="R760" i="9"/>
  <c r="V760" i="9"/>
  <c r="Z760" i="9"/>
  <c r="K761" i="9"/>
  <c r="O761" i="9"/>
  <c r="S761" i="9"/>
  <c r="W761" i="9"/>
  <c r="L762" i="9"/>
  <c r="P762" i="9"/>
  <c r="M763" i="9"/>
  <c r="N763" i="9" s="1"/>
  <c r="Q763" i="9"/>
  <c r="Y763" i="9"/>
  <c r="J764" i="9"/>
  <c r="W764" i="9" s="1"/>
  <c r="R764" i="9"/>
  <c r="V764" i="9"/>
  <c r="Z764" i="9"/>
  <c r="K765" i="9"/>
  <c r="O765" i="9"/>
  <c r="S765" i="9"/>
  <c r="P766" i="9"/>
  <c r="T766" i="9" s="1"/>
  <c r="U766" i="9" s="1"/>
  <c r="X766" i="9"/>
  <c r="AA766" i="9" s="1"/>
  <c r="AB766" i="9" s="1"/>
  <c r="M767" i="9"/>
  <c r="N767" i="9" s="1"/>
  <c r="Q767" i="9"/>
  <c r="Y767" i="9"/>
  <c r="J768" i="9"/>
  <c r="R768" i="9"/>
  <c r="V768" i="9"/>
  <c r="Z768" i="9"/>
  <c r="K769" i="9"/>
  <c r="O769" i="9"/>
  <c r="W769" i="9"/>
  <c r="P770" i="9"/>
  <c r="X770" i="9"/>
  <c r="AA770" i="9" s="1"/>
  <c r="AB770" i="9" s="1"/>
  <c r="M771" i="9"/>
  <c r="N771" i="9" s="1"/>
  <c r="Q771" i="9"/>
  <c r="Y771" i="9"/>
  <c r="J772" i="9"/>
  <c r="X772" i="9" s="1"/>
  <c r="V772" i="9"/>
  <c r="Z772" i="9"/>
  <c r="K773" i="9"/>
  <c r="O773" i="9"/>
  <c r="W773" i="9"/>
  <c r="P774" i="9"/>
  <c r="T774" i="9" s="1"/>
  <c r="U774" i="9" s="1"/>
  <c r="X774" i="9"/>
  <c r="M775" i="9"/>
  <c r="N775" i="9" s="1"/>
  <c r="Q775" i="9"/>
  <c r="Y775" i="9"/>
  <c r="J776" i="9"/>
  <c r="Q776" i="9" s="1"/>
  <c r="R776" i="9"/>
  <c r="V776" i="9"/>
  <c r="Z776" i="9"/>
  <c r="K777" i="9"/>
  <c r="O777" i="9"/>
  <c r="W777" i="9"/>
  <c r="P778" i="9"/>
  <c r="T778" i="9" s="1"/>
  <c r="U778" i="9" s="1"/>
  <c r="X778" i="9"/>
  <c r="AA778" i="9" s="1"/>
  <c r="AB778" i="9" s="1"/>
  <c r="M779" i="9"/>
  <c r="N779" i="9" s="1"/>
  <c r="Q779" i="9"/>
  <c r="Y779" i="9"/>
  <c r="J780" i="9"/>
  <c r="V780" i="9"/>
  <c r="Z780" i="9"/>
  <c r="K781" i="9"/>
  <c r="O781" i="9"/>
  <c r="W781" i="9"/>
  <c r="P782" i="9"/>
  <c r="T782" i="9" s="1"/>
  <c r="U782" i="9" s="1"/>
  <c r="X782" i="9"/>
  <c r="M783" i="9"/>
  <c r="N783" i="9" s="1"/>
  <c r="Q783" i="9"/>
  <c r="Y783" i="9"/>
  <c r="J784" i="9"/>
  <c r="Q784" i="9" s="1"/>
  <c r="R784" i="9"/>
  <c r="V784" i="9"/>
  <c r="Z784" i="9"/>
  <c r="P786" i="9"/>
  <c r="X786" i="9"/>
  <c r="M787" i="9"/>
  <c r="N787" i="9" s="1"/>
  <c r="Q787" i="9"/>
  <c r="Y787" i="9"/>
  <c r="J788" i="9"/>
  <c r="Q788" i="9" s="1"/>
  <c r="V788" i="9"/>
  <c r="P790" i="9"/>
  <c r="X790" i="9"/>
  <c r="M791" i="9"/>
  <c r="N791" i="9" s="1"/>
  <c r="Y791" i="9"/>
  <c r="J792" i="9"/>
  <c r="V792" i="9"/>
  <c r="K793" i="9"/>
  <c r="O793" i="9"/>
  <c r="W793" i="9"/>
  <c r="P794" i="9"/>
  <c r="X794" i="9"/>
  <c r="AA794" i="9" s="1"/>
  <c r="AB794" i="9" s="1"/>
  <c r="M795" i="9"/>
  <c r="N795" i="9" s="1"/>
  <c r="Q795" i="9"/>
  <c r="Y795" i="9"/>
  <c r="J796" i="9"/>
  <c r="Q796" i="9" s="1"/>
  <c r="R796" i="9"/>
  <c r="V796" i="9"/>
  <c r="Z796" i="9"/>
  <c r="K797" i="9"/>
  <c r="O797" i="9"/>
  <c r="S797" i="9"/>
  <c r="W797" i="9"/>
  <c r="L798" i="9"/>
  <c r="Z798" i="9" s="1"/>
  <c r="P798" i="9"/>
  <c r="X798" i="9"/>
  <c r="AA798" i="9" s="1"/>
  <c r="AB798" i="9" s="1"/>
  <c r="M799" i="9"/>
  <c r="N799" i="9" s="1"/>
  <c r="Q799" i="9"/>
  <c r="Y799" i="9"/>
  <c r="R800" i="9"/>
  <c r="V800" i="9"/>
  <c r="Z800" i="9"/>
  <c r="K801" i="9"/>
  <c r="X801" i="9" s="1"/>
  <c r="O801" i="9"/>
  <c r="W801" i="9"/>
  <c r="L802" i="9"/>
  <c r="Z802" i="9" s="1"/>
  <c r="P802" i="9"/>
  <c r="X802" i="9"/>
  <c r="AA802" i="9" s="1"/>
  <c r="AB802" i="9" s="1"/>
  <c r="M803" i="9"/>
  <c r="N803" i="9" s="1"/>
  <c r="Q803" i="9"/>
  <c r="Y803" i="9"/>
  <c r="AA803" i="9" s="1"/>
  <c r="AB803" i="9" s="1"/>
  <c r="K805" i="9"/>
  <c r="O805" i="9"/>
  <c r="S805" i="9"/>
  <c r="X805" i="9"/>
  <c r="J806" i="9"/>
  <c r="AA828" i="9"/>
  <c r="AB828" i="9" s="1"/>
  <c r="P737" i="9"/>
  <c r="R739" i="9"/>
  <c r="V739" i="9"/>
  <c r="AA739" i="9" s="1"/>
  <c r="AB739" i="9" s="1"/>
  <c r="Z739" i="9"/>
  <c r="O740" i="9"/>
  <c r="S740" i="9"/>
  <c r="W740" i="9"/>
  <c r="L741" i="9"/>
  <c r="Z741" i="9" s="1"/>
  <c r="P741" i="9"/>
  <c r="Q742" i="9"/>
  <c r="R743" i="9"/>
  <c r="V743" i="9"/>
  <c r="Z743" i="9"/>
  <c r="O744" i="9"/>
  <c r="S744" i="9"/>
  <c r="W744" i="9"/>
  <c r="L745" i="9"/>
  <c r="Z745" i="9" s="1"/>
  <c r="P745" i="9"/>
  <c r="Q746" i="9"/>
  <c r="R747" i="9"/>
  <c r="V747" i="9"/>
  <c r="AA747" i="9" s="1"/>
  <c r="AB747" i="9" s="1"/>
  <c r="Z747" i="9"/>
  <c r="O748" i="9"/>
  <c r="S748" i="9"/>
  <c r="W748" i="9"/>
  <c r="L749" i="9"/>
  <c r="Z749" i="9" s="1"/>
  <c r="P749" i="9"/>
  <c r="R751" i="9"/>
  <c r="V751" i="9"/>
  <c r="AA751" i="9" s="1"/>
  <c r="AB751" i="9" s="1"/>
  <c r="Z751" i="9"/>
  <c r="O752" i="9"/>
  <c r="S752" i="9"/>
  <c r="W752" i="9"/>
  <c r="L753" i="9"/>
  <c r="Z753" i="9" s="1"/>
  <c r="P753" i="9"/>
  <c r="R755" i="9"/>
  <c r="V755" i="9"/>
  <c r="AA755" i="9" s="1"/>
  <c r="AB755" i="9" s="1"/>
  <c r="Z755" i="9"/>
  <c r="O756" i="9"/>
  <c r="S756" i="9"/>
  <c r="W756" i="9"/>
  <c r="L757" i="9"/>
  <c r="Z757" i="9" s="1"/>
  <c r="P757" i="9"/>
  <c r="M758" i="9"/>
  <c r="N758" i="9" s="1"/>
  <c r="O760" i="9"/>
  <c r="S760" i="9"/>
  <c r="W760" i="9"/>
  <c r="L761" i="9"/>
  <c r="Z761" i="9" s="1"/>
  <c r="P761" i="9"/>
  <c r="Q762" i="9"/>
  <c r="R763" i="9"/>
  <c r="V763" i="9"/>
  <c r="Z763" i="9"/>
  <c r="O764" i="9"/>
  <c r="S764" i="9"/>
  <c r="L765" i="9"/>
  <c r="Z765" i="9" s="1"/>
  <c r="M766" i="9"/>
  <c r="N766" i="9" s="1"/>
  <c r="Q766" i="9"/>
  <c r="R767" i="9"/>
  <c r="V767" i="9"/>
  <c r="Z767" i="9"/>
  <c r="K768" i="9"/>
  <c r="Y768" i="9" s="1"/>
  <c r="O768" i="9"/>
  <c r="S768" i="9"/>
  <c r="W768" i="9"/>
  <c r="L769" i="9"/>
  <c r="Z769" i="9" s="1"/>
  <c r="P769" i="9"/>
  <c r="M770" i="9"/>
  <c r="N770" i="9" s="1"/>
  <c r="Q770" i="9"/>
  <c r="T770" i="9" s="1"/>
  <c r="U770" i="9" s="1"/>
  <c r="R771" i="9"/>
  <c r="V771" i="9"/>
  <c r="AA771" i="9" s="1"/>
  <c r="AB771" i="9" s="1"/>
  <c r="Z771" i="9"/>
  <c r="K772" i="9"/>
  <c r="R772" i="9" s="1"/>
  <c r="O772" i="9"/>
  <c r="S772" i="9"/>
  <c r="L773" i="9"/>
  <c r="Z773" i="9" s="1"/>
  <c r="P773" i="9"/>
  <c r="M774" i="9"/>
  <c r="N774" i="9" s="1"/>
  <c r="Q774" i="9"/>
  <c r="R775" i="9"/>
  <c r="V775" i="9"/>
  <c r="Z775" i="9"/>
  <c r="K776" i="9"/>
  <c r="Y776" i="9" s="1"/>
  <c r="O776" i="9"/>
  <c r="W776" i="9"/>
  <c r="L777" i="9"/>
  <c r="P777" i="9"/>
  <c r="M778" i="9"/>
  <c r="N778" i="9" s="1"/>
  <c r="Q778" i="9"/>
  <c r="R779" i="9"/>
  <c r="V779" i="9"/>
  <c r="AA779" i="9" s="1"/>
  <c r="AB779" i="9" s="1"/>
  <c r="Z779" i="9"/>
  <c r="K780" i="9"/>
  <c r="Y780" i="9" s="1"/>
  <c r="O780" i="9"/>
  <c r="S780" i="9"/>
  <c r="W780" i="9"/>
  <c r="L781" i="9"/>
  <c r="P781" i="9"/>
  <c r="M782" i="9"/>
  <c r="N782" i="9" s="1"/>
  <c r="Q782" i="9"/>
  <c r="R783" i="9"/>
  <c r="V783" i="9"/>
  <c r="Z783" i="9"/>
  <c r="K784" i="9"/>
  <c r="Y784" i="9" s="1"/>
  <c r="O784" i="9"/>
  <c r="W784" i="9"/>
  <c r="L785" i="9"/>
  <c r="P785" i="9"/>
  <c r="M786" i="9"/>
  <c r="N786" i="9" s="1"/>
  <c r="Q786" i="9"/>
  <c r="T786" i="9" s="1"/>
  <c r="U786" i="9" s="1"/>
  <c r="Y786" i="9"/>
  <c r="R787" i="9"/>
  <c r="V787" i="9"/>
  <c r="Z787" i="9"/>
  <c r="K788" i="9"/>
  <c r="O788" i="9"/>
  <c r="W788" i="9"/>
  <c r="L789" i="9"/>
  <c r="P789" i="9"/>
  <c r="M790" i="9"/>
  <c r="N790" i="9" s="1"/>
  <c r="Q790" i="9"/>
  <c r="Y790" i="9"/>
  <c r="J791" i="9"/>
  <c r="Q791" i="9" s="1"/>
  <c r="R791" i="9"/>
  <c r="V791" i="9"/>
  <c r="Z791" i="9"/>
  <c r="K792" i="9"/>
  <c r="O792" i="9"/>
  <c r="S792" i="9"/>
  <c r="L793" i="9"/>
  <c r="Z793" i="9" s="1"/>
  <c r="P793" i="9"/>
  <c r="M794" i="9"/>
  <c r="N794" i="9" s="1"/>
  <c r="Q794" i="9"/>
  <c r="Y794" i="9"/>
  <c r="R795" i="9"/>
  <c r="V795" i="9"/>
  <c r="AA795" i="9" s="1"/>
  <c r="AB795" i="9" s="1"/>
  <c r="Z795" i="9"/>
  <c r="O796" i="9"/>
  <c r="S796" i="9"/>
  <c r="W796" i="9"/>
  <c r="L797" i="9"/>
  <c r="Z797" i="9" s="1"/>
  <c r="P797" i="9"/>
  <c r="M798" i="9"/>
  <c r="N798" i="9" s="1"/>
  <c r="O800" i="9"/>
  <c r="T800" i="9" s="1"/>
  <c r="U800" i="9" s="1"/>
  <c r="S800" i="9"/>
  <c r="W800" i="9"/>
  <c r="L801" i="9"/>
  <c r="S801" i="9" s="1"/>
  <c r="P801" i="9"/>
  <c r="M802" i="9"/>
  <c r="N802" i="9" s="1"/>
  <c r="Q802" i="9"/>
  <c r="Y802" i="9"/>
  <c r="L805" i="9"/>
  <c r="P805" i="9"/>
  <c r="Y805" i="9"/>
  <c r="M806" i="9"/>
  <c r="N806" i="9" s="1"/>
  <c r="Y809" i="9"/>
  <c r="X814" i="9"/>
  <c r="Y817" i="9"/>
  <c r="S824" i="9"/>
  <c r="Z824" i="9"/>
  <c r="R827" i="9"/>
  <c r="Y827" i="9"/>
  <c r="R828" i="9"/>
  <c r="X740" i="9"/>
  <c r="M741" i="9"/>
  <c r="N741" i="9" s="1"/>
  <c r="P744" i="9"/>
  <c r="X744" i="9"/>
  <c r="M745" i="9"/>
  <c r="N745" i="9" s="1"/>
  <c r="O747" i="9"/>
  <c r="S747" i="9"/>
  <c r="W747" i="9"/>
  <c r="P748" i="9"/>
  <c r="M749" i="9"/>
  <c r="N749" i="9" s="1"/>
  <c r="P752" i="9"/>
  <c r="X752" i="9"/>
  <c r="M753" i="9"/>
  <c r="N753" i="9" s="1"/>
  <c r="P756" i="9"/>
  <c r="M757" i="9"/>
  <c r="N757" i="9" s="1"/>
  <c r="P760" i="9"/>
  <c r="X760" i="9"/>
  <c r="M761" i="9"/>
  <c r="N761" i="9" s="1"/>
  <c r="P764" i="9"/>
  <c r="M765" i="9"/>
  <c r="N765" i="9" s="1"/>
  <c r="P768" i="9"/>
  <c r="X768" i="9"/>
  <c r="O771" i="9"/>
  <c r="S771" i="9"/>
  <c r="W771" i="9"/>
  <c r="P772" i="9"/>
  <c r="O775" i="9"/>
  <c r="S775" i="9"/>
  <c r="W775" i="9"/>
  <c r="L776" i="9"/>
  <c r="S776" i="9" s="1"/>
  <c r="P776" i="9"/>
  <c r="O779" i="9"/>
  <c r="S779" i="9"/>
  <c r="W779" i="9"/>
  <c r="L780" i="9"/>
  <c r="P780" i="9"/>
  <c r="O783" i="9"/>
  <c r="S783" i="9"/>
  <c r="W783" i="9"/>
  <c r="L784" i="9"/>
  <c r="S784" i="9" s="1"/>
  <c r="P784" i="9"/>
  <c r="R786" i="9"/>
  <c r="V786" i="9"/>
  <c r="AA786" i="9" s="1"/>
  <c r="AB786" i="9" s="1"/>
  <c r="O787" i="9"/>
  <c r="S787" i="9"/>
  <c r="W787" i="9"/>
  <c r="L788" i="9"/>
  <c r="Z788" i="9" s="1"/>
  <c r="R790" i="9"/>
  <c r="V790" i="9"/>
  <c r="Z790" i="9"/>
  <c r="O791" i="9"/>
  <c r="S791" i="9"/>
  <c r="L792" i="9"/>
  <c r="Z792" i="9" s="1"/>
  <c r="P792" i="9"/>
  <c r="O795" i="9"/>
  <c r="T795" i="9" s="1"/>
  <c r="U795" i="9" s="1"/>
  <c r="S795" i="9"/>
  <c r="W795" i="9"/>
  <c r="P796" i="9"/>
  <c r="X796" i="9"/>
  <c r="M797" i="9"/>
  <c r="N797" i="9" s="1"/>
  <c r="P800" i="9"/>
  <c r="X800" i="9"/>
  <c r="M801" i="9"/>
  <c r="N801" i="9" s="1"/>
  <c r="Y801" i="9"/>
  <c r="K803" i="9"/>
  <c r="R803" i="9" s="1"/>
  <c r="O803" i="9"/>
  <c r="S803" i="9"/>
  <c r="W803" i="9"/>
  <c r="P804" i="9"/>
  <c r="T804" i="9" s="1"/>
  <c r="U804" i="9" s="1"/>
  <c r="X804" i="9"/>
  <c r="AA804" i="9" s="1"/>
  <c r="AB804" i="9" s="1"/>
  <c r="M805" i="9"/>
  <c r="N805" i="9" s="1"/>
  <c r="Q805" i="9"/>
  <c r="Z805" i="9"/>
  <c r="X806" i="9"/>
  <c r="Z822" i="9"/>
  <c r="Z830" i="9"/>
  <c r="P739" i="9"/>
  <c r="T739" i="9" s="1"/>
  <c r="U739" i="9" s="1"/>
  <c r="M740" i="9"/>
  <c r="N740" i="9" s="1"/>
  <c r="Q740" i="9"/>
  <c r="J741" i="9"/>
  <c r="Q741" i="9" s="1"/>
  <c r="P743" i="9"/>
  <c r="T743" i="9" s="1"/>
  <c r="U743" i="9" s="1"/>
  <c r="M744" i="9"/>
  <c r="N744" i="9" s="1"/>
  <c r="Q744" i="9"/>
  <c r="J745" i="9"/>
  <c r="Q745" i="9" s="1"/>
  <c r="P747" i="9"/>
  <c r="M748" i="9"/>
  <c r="N748" i="9" s="1"/>
  <c r="Q748" i="9"/>
  <c r="J749" i="9"/>
  <c r="Q749" i="9" s="1"/>
  <c r="P751" i="9"/>
  <c r="M752" i="9"/>
  <c r="N752" i="9" s="1"/>
  <c r="Q752" i="9"/>
  <c r="J753" i="9"/>
  <c r="Q753" i="9" s="1"/>
  <c r="P755" i="9"/>
  <c r="T755" i="9" s="1"/>
  <c r="U755" i="9" s="1"/>
  <c r="M756" i="9"/>
  <c r="N756" i="9" s="1"/>
  <c r="Q756" i="9"/>
  <c r="J757" i="9"/>
  <c r="Q757" i="9" s="1"/>
  <c r="K758" i="9"/>
  <c r="O758" i="9"/>
  <c r="P759" i="9"/>
  <c r="T759" i="9" s="1"/>
  <c r="U759" i="9" s="1"/>
  <c r="M760" i="9"/>
  <c r="N760" i="9" s="1"/>
  <c r="Q760" i="9"/>
  <c r="J761" i="9"/>
  <c r="Q761" i="9" s="1"/>
  <c r="P763" i="9"/>
  <c r="T763" i="9" s="1"/>
  <c r="U763" i="9" s="1"/>
  <c r="M764" i="9"/>
  <c r="N764" i="9" s="1"/>
  <c r="Q764" i="9"/>
  <c r="J765" i="9"/>
  <c r="Q765" i="9" s="1"/>
  <c r="P767" i="9"/>
  <c r="T767" i="9" s="1"/>
  <c r="U767" i="9" s="1"/>
  <c r="M768" i="9"/>
  <c r="N768" i="9" s="1"/>
  <c r="Q768" i="9"/>
  <c r="P771" i="9"/>
  <c r="M772" i="9"/>
  <c r="N772" i="9" s="1"/>
  <c r="P775" i="9"/>
  <c r="P779" i="9"/>
  <c r="P783" i="9"/>
  <c r="P787" i="9"/>
  <c r="O790" i="9"/>
  <c r="S790" i="9"/>
  <c r="P791" i="9"/>
  <c r="O794" i="9"/>
  <c r="S794" i="9"/>
  <c r="P795" i="9"/>
  <c r="M796" i="9"/>
  <c r="N796" i="9" s="1"/>
  <c r="J797" i="9"/>
  <c r="Q797" i="9" s="1"/>
  <c r="O798" i="9"/>
  <c r="S798" i="9"/>
  <c r="P799" i="9"/>
  <c r="T799" i="9" s="1"/>
  <c r="U799" i="9" s="1"/>
  <c r="M800" i="9"/>
  <c r="N800" i="9" s="1"/>
  <c r="Q800" i="9"/>
  <c r="R801" i="9"/>
  <c r="V801" i="9"/>
  <c r="O802" i="9"/>
  <c r="S802" i="9"/>
  <c r="P803" i="9"/>
  <c r="M804" i="9"/>
  <c r="N804" i="9" s="1"/>
  <c r="Q804" i="9"/>
  <c r="R805" i="9"/>
  <c r="V805" i="9"/>
  <c r="AA805" i="9" s="1"/>
  <c r="AB805" i="9" s="1"/>
  <c r="L806" i="9"/>
  <c r="Z806" i="9" s="1"/>
  <c r="K806" i="9"/>
  <c r="X810" i="9"/>
  <c r="S828" i="9"/>
  <c r="Z828" i="9"/>
  <c r="Q830" i="9"/>
  <c r="S831" i="9"/>
  <c r="T831" i="9" s="1"/>
  <c r="U831" i="9" s="1"/>
  <c r="Z831" i="9"/>
  <c r="O806" i="9"/>
  <c r="S806" i="9"/>
  <c r="W806" i="9"/>
  <c r="P807" i="9"/>
  <c r="X807" i="9"/>
  <c r="AA807" i="9" s="1"/>
  <c r="AB807" i="9" s="1"/>
  <c r="M808" i="9"/>
  <c r="N808" i="9" s="1"/>
  <c r="Q808" i="9"/>
  <c r="Y808" i="9"/>
  <c r="R809" i="9"/>
  <c r="V809" i="9"/>
  <c r="Z809" i="9"/>
  <c r="K810" i="9"/>
  <c r="O810" i="9"/>
  <c r="W810" i="9"/>
  <c r="P811" i="9"/>
  <c r="X811" i="9"/>
  <c r="AA811" i="9" s="1"/>
  <c r="AB811" i="9" s="1"/>
  <c r="M812" i="9"/>
  <c r="N812" i="9" s="1"/>
  <c r="Q812" i="9"/>
  <c r="Y812" i="9"/>
  <c r="R813" i="9"/>
  <c r="V813" i="9"/>
  <c r="Z813" i="9"/>
  <c r="K814" i="9"/>
  <c r="O814" i="9"/>
  <c r="W814" i="9"/>
  <c r="P815" i="9"/>
  <c r="X815" i="9"/>
  <c r="AA815" i="9" s="1"/>
  <c r="AB815" i="9" s="1"/>
  <c r="M816" i="9"/>
  <c r="N816" i="9" s="1"/>
  <c r="Q816" i="9"/>
  <c r="Y816" i="9"/>
  <c r="R817" i="9"/>
  <c r="V817" i="9"/>
  <c r="Z817" i="9"/>
  <c r="K818" i="9"/>
  <c r="O818" i="9"/>
  <c r="W818" i="9"/>
  <c r="P819" i="9"/>
  <c r="X819" i="9"/>
  <c r="AA819" i="9" s="1"/>
  <c r="AB819" i="9" s="1"/>
  <c r="M820" i="9"/>
  <c r="N820" i="9" s="1"/>
  <c r="Q820" i="9"/>
  <c r="Y820" i="9"/>
  <c r="R821" i="9"/>
  <c r="V821" i="9"/>
  <c r="Z821" i="9"/>
  <c r="K822" i="9"/>
  <c r="Y822" i="9" s="1"/>
  <c r="O822" i="9"/>
  <c r="W822" i="9"/>
  <c r="L823" i="9"/>
  <c r="Z823" i="9" s="1"/>
  <c r="P823" i="9"/>
  <c r="X823" i="9"/>
  <c r="M824" i="9"/>
  <c r="N824" i="9" s="1"/>
  <c r="Q824" i="9"/>
  <c r="Y824" i="9"/>
  <c r="AA824" i="9" s="1"/>
  <c r="AB824" i="9" s="1"/>
  <c r="R825" i="9"/>
  <c r="V825" i="9"/>
  <c r="AA825" i="9" s="1"/>
  <c r="AB825" i="9" s="1"/>
  <c r="Z825" i="9"/>
  <c r="K826" i="9"/>
  <c r="Y826" i="9" s="1"/>
  <c r="O826" i="9"/>
  <c r="W826" i="9"/>
  <c r="L827" i="9"/>
  <c r="Z827" i="9" s="1"/>
  <c r="P827" i="9"/>
  <c r="X827" i="9"/>
  <c r="AA827" i="9" s="1"/>
  <c r="AB827" i="9" s="1"/>
  <c r="M828" i="9"/>
  <c r="N828" i="9" s="1"/>
  <c r="Q828" i="9"/>
  <c r="Y828" i="9"/>
  <c r="R829" i="9"/>
  <c r="V829" i="9"/>
  <c r="Z829" i="9"/>
  <c r="K830" i="9"/>
  <c r="Y830" i="9" s="1"/>
  <c r="O830" i="9"/>
  <c r="S830" i="9"/>
  <c r="W830" i="9"/>
  <c r="P831" i="9"/>
  <c r="X831" i="9"/>
  <c r="AA831" i="9" s="1"/>
  <c r="AB831" i="9" s="1"/>
  <c r="M832" i="9"/>
  <c r="N832" i="9" s="1"/>
  <c r="Q832" i="9"/>
  <c r="Y832" i="9"/>
  <c r="R833" i="9"/>
  <c r="V833" i="9"/>
  <c r="Z833" i="9"/>
  <c r="K834" i="9"/>
  <c r="O834" i="9"/>
  <c r="W834" i="9"/>
  <c r="P835" i="9"/>
  <c r="X835" i="9"/>
  <c r="AA835" i="9" s="1"/>
  <c r="AB835" i="9" s="1"/>
  <c r="M836" i="9"/>
  <c r="N836" i="9" s="1"/>
  <c r="Q836" i="9"/>
  <c r="T836" i="9" s="1"/>
  <c r="U836" i="9" s="1"/>
  <c r="Y836" i="9"/>
  <c r="Y837" i="9"/>
  <c r="K838" i="9"/>
  <c r="V838" i="9"/>
  <c r="S839" i="9"/>
  <c r="X839" i="9"/>
  <c r="AA839" i="9" s="1"/>
  <c r="AB839" i="9" s="1"/>
  <c r="P840" i="9"/>
  <c r="S841" i="9"/>
  <c r="O841" i="9"/>
  <c r="M841" i="9"/>
  <c r="N841" i="9" s="1"/>
  <c r="R841" i="9"/>
  <c r="J842" i="9"/>
  <c r="Q842" i="9" s="1"/>
  <c r="O842" i="9"/>
  <c r="Z842" i="9"/>
  <c r="T863" i="9"/>
  <c r="U863" i="9" s="1"/>
  <c r="T867" i="9"/>
  <c r="U867" i="9" s="1"/>
  <c r="P806" i="9"/>
  <c r="M807" i="9"/>
  <c r="N807" i="9" s="1"/>
  <c r="Q807" i="9"/>
  <c r="Y807" i="9"/>
  <c r="R808" i="9"/>
  <c r="V808" i="9"/>
  <c r="Z808" i="9"/>
  <c r="O809" i="9"/>
  <c r="S809" i="9"/>
  <c r="W809" i="9"/>
  <c r="L810" i="9"/>
  <c r="Z810" i="9" s="1"/>
  <c r="P810" i="9"/>
  <c r="M811" i="9"/>
  <c r="N811" i="9" s="1"/>
  <c r="Q811" i="9"/>
  <c r="Y811" i="9"/>
  <c r="R812" i="9"/>
  <c r="V812" i="9"/>
  <c r="AA812" i="9" s="1"/>
  <c r="AB812" i="9" s="1"/>
  <c r="Z812" i="9"/>
  <c r="O813" i="9"/>
  <c r="T813" i="9" s="1"/>
  <c r="U813" i="9" s="1"/>
  <c r="S813" i="9"/>
  <c r="W813" i="9"/>
  <c r="L814" i="9"/>
  <c r="Z814" i="9" s="1"/>
  <c r="P814" i="9"/>
  <c r="M815" i="9"/>
  <c r="N815" i="9" s="1"/>
  <c r="Q815" i="9"/>
  <c r="Y815" i="9"/>
  <c r="R816" i="9"/>
  <c r="V816" i="9"/>
  <c r="Z816" i="9"/>
  <c r="O817" i="9"/>
  <c r="S817" i="9"/>
  <c r="W817" i="9"/>
  <c r="L818" i="9"/>
  <c r="Z818" i="9" s="1"/>
  <c r="P818" i="9"/>
  <c r="M819" i="9"/>
  <c r="N819" i="9" s="1"/>
  <c r="Q819" i="9"/>
  <c r="Y819" i="9"/>
  <c r="R820" i="9"/>
  <c r="V820" i="9"/>
  <c r="AA820" i="9" s="1"/>
  <c r="AB820" i="9" s="1"/>
  <c r="Z820" i="9"/>
  <c r="O821" i="9"/>
  <c r="S821" i="9"/>
  <c r="W821" i="9"/>
  <c r="L822" i="9"/>
  <c r="S822" i="9" s="1"/>
  <c r="P822" i="9"/>
  <c r="X822" i="9"/>
  <c r="M823" i="9"/>
  <c r="N823" i="9" s="1"/>
  <c r="Q823" i="9"/>
  <c r="Y823" i="9"/>
  <c r="AA823" i="9" s="1"/>
  <c r="AB823" i="9" s="1"/>
  <c r="O825" i="9"/>
  <c r="S825" i="9"/>
  <c r="W825" i="9"/>
  <c r="L826" i="9"/>
  <c r="S826" i="9" s="1"/>
  <c r="P826" i="9"/>
  <c r="X826" i="9"/>
  <c r="M827" i="9"/>
  <c r="N827" i="9" s="1"/>
  <c r="O829" i="9"/>
  <c r="S829" i="9"/>
  <c r="W829" i="9"/>
  <c r="L830" i="9"/>
  <c r="P830" i="9"/>
  <c r="X830" i="9"/>
  <c r="M831" i="9"/>
  <c r="N831" i="9" s="1"/>
  <c r="Q831" i="9"/>
  <c r="R832" i="9"/>
  <c r="V832" i="9"/>
  <c r="Z832" i="9"/>
  <c r="O833" i="9"/>
  <c r="S833" i="9"/>
  <c r="W833" i="9"/>
  <c r="L834" i="9"/>
  <c r="Z834" i="9" s="1"/>
  <c r="M835" i="9"/>
  <c r="N835" i="9" s="1"/>
  <c r="Q835" i="9"/>
  <c r="Y835" i="9"/>
  <c r="R836" i="9"/>
  <c r="V836" i="9"/>
  <c r="AA836" i="9" s="1"/>
  <c r="AB836" i="9" s="1"/>
  <c r="Z836" i="9"/>
  <c r="P837" i="9"/>
  <c r="M838" i="9"/>
  <c r="N838" i="9" s="1"/>
  <c r="W838" i="9"/>
  <c r="O839" i="9"/>
  <c r="Z839" i="9"/>
  <c r="L840" i="9"/>
  <c r="Q840" i="9"/>
  <c r="Y841" i="9"/>
  <c r="K842" i="9"/>
  <c r="V842" i="9"/>
  <c r="T851" i="9"/>
  <c r="U851" i="9" s="1"/>
  <c r="T859" i="9"/>
  <c r="U859" i="9" s="1"/>
  <c r="P809" i="9"/>
  <c r="X809" i="9"/>
  <c r="M810" i="9"/>
  <c r="N810" i="9" s="1"/>
  <c r="P813" i="9"/>
  <c r="X813" i="9"/>
  <c r="M814" i="9"/>
  <c r="N814" i="9" s="1"/>
  <c r="P817" i="9"/>
  <c r="X817" i="9"/>
  <c r="M818" i="9"/>
  <c r="N818" i="9" s="1"/>
  <c r="P821" i="9"/>
  <c r="X821" i="9"/>
  <c r="M822" i="9"/>
  <c r="N822" i="9" s="1"/>
  <c r="P825" i="9"/>
  <c r="X825" i="9"/>
  <c r="M826" i="9"/>
  <c r="N826" i="9" s="1"/>
  <c r="P829" i="9"/>
  <c r="X829" i="9"/>
  <c r="M830" i="9"/>
  <c r="N830" i="9" s="1"/>
  <c r="P833" i="9"/>
  <c r="X833" i="9"/>
  <c r="M834" i="9"/>
  <c r="N834" i="9" s="1"/>
  <c r="W837" i="9"/>
  <c r="S837" i="9"/>
  <c r="O837" i="9"/>
  <c r="Q837" i="9"/>
  <c r="V837" i="9"/>
  <c r="S838" i="9"/>
  <c r="P839" i="9"/>
  <c r="Z840" i="9"/>
  <c r="V840" i="9"/>
  <c r="R840" i="9"/>
  <c r="M840" i="9"/>
  <c r="N840" i="9" s="1"/>
  <c r="S840" i="9"/>
  <c r="X840" i="9"/>
  <c r="J841" i="9"/>
  <c r="W841" i="9" s="1"/>
  <c r="Z841" i="9"/>
  <c r="M842" i="9"/>
  <c r="N842" i="9" s="1"/>
  <c r="W848" i="9"/>
  <c r="O807" i="9"/>
  <c r="T807" i="9" s="1"/>
  <c r="U807" i="9" s="1"/>
  <c r="S807" i="9"/>
  <c r="P808" i="9"/>
  <c r="T808" i="9" s="1"/>
  <c r="U808" i="9" s="1"/>
  <c r="M809" i="9"/>
  <c r="N809" i="9" s="1"/>
  <c r="Q809" i="9"/>
  <c r="J810" i="9"/>
  <c r="Q810" i="9" s="1"/>
  <c r="O811" i="9"/>
  <c r="T811" i="9" s="1"/>
  <c r="U811" i="9" s="1"/>
  <c r="S811" i="9"/>
  <c r="P812" i="9"/>
  <c r="T812" i="9" s="1"/>
  <c r="U812" i="9" s="1"/>
  <c r="M813" i="9"/>
  <c r="N813" i="9" s="1"/>
  <c r="Q813" i="9"/>
  <c r="J814" i="9"/>
  <c r="Q814" i="9" s="1"/>
  <c r="O815" i="9"/>
  <c r="T815" i="9" s="1"/>
  <c r="U815" i="9" s="1"/>
  <c r="S815" i="9"/>
  <c r="P816" i="9"/>
  <c r="T816" i="9" s="1"/>
  <c r="U816" i="9" s="1"/>
  <c r="M817" i="9"/>
  <c r="N817" i="9" s="1"/>
  <c r="Q817" i="9"/>
  <c r="J818" i="9"/>
  <c r="Q818" i="9" s="1"/>
  <c r="O819" i="9"/>
  <c r="T819" i="9" s="1"/>
  <c r="U819" i="9" s="1"/>
  <c r="S819" i="9"/>
  <c r="P820" i="9"/>
  <c r="T820" i="9" s="1"/>
  <c r="U820" i="9" s="1"/>
  <c r="M821" i="9"/>
  <c r="N821" i="9" s="1"/>
  <c r="Q821" i="9"/>
  <c r="R822" i="9"/>
  <c r="V822" i="9"/>
  <c r="AA822" i="9" s="1"/>
  <c r="AB822" i="9" s="1"/>
  <c r="O823" i="9"/>
  <c r="S823" i="9"/>
  <c r="P824" i="9"/>
  <c r="T824" i="9" s="1"/>
  <c r="U824" i="9" s="1"/>
  <c r="M825" i="9"/>
  <c r="N825" i="9" s="1"/>
  <c r="Q825" i="9"/>
  <c r="V826" i="9"/>
  <c r="O827" i="9"/>
  <c r="P828" i="9"/>
  <c r="T828" i="9" s="1"/>
  <c r="U828" i="9" s="1"/>
  <c r="M829" i="9"/>
  <c r="N829" i="9" s="1"/>
  <c r="Q829" i="9"/>
  <c r="R830" i="9"/>
  <c r="V830" i="9"/>
  <c r="P832" i="9"/>
  <c r="T832" i="9" s="1"/>
  <c r="U832" i="9" s="1"/>
  <c r="M833" i="9"/>
  <c r="N833" i="9" s="1"/>
  <c r="Q833" i="9"/>
  <c r="J834" i="9"/>
  <c r="Q834" i="9" s="1"/>
  <c r="O835" i="9"/>
  <c r="S835" i="9"/>
  <c r="P836" i="9"/>
  <c r="M837" i="9"/>
  <c r="N837" i="9" s="1"/>
  <c r="R837" i="9"/>
  <c r="X837" i="9"/>
  <c r="J838" i="9"/>
  <c r="Q838" i="9" s="1"/>
  <c r="O838" i="9"/>
  <c r="Y839" i="9"/>
  <c r="Q839" i="9"/>
  <c r="M839" i="9"/>
  <c r="N839" i="9" s="1"/>
  <c r="R839" i="9"/>
  <c r="W839" i="9"/>
  <c r="O840" i="9"/>
  <c r="T840" i="9" s="1"/>
  <c r="U840" i="9" s="1"/>
  <c r="Y840" i="9"/>
  <c r="V841" i="9"/>
  <c r="W844" i="9"/>
  <c r="W868" i="9"/>
  <c r="P844" i="9"/>
  <c r="M845" i="9"/>
  <c r="N845" i="9" s="1"/>
  <c r="X848" i="9"/>
  <c r="M849" i="9"/>
  <c r="N849" i="9" s="1"/>
  <c r="M853" i="9"/>
  <c r="N853" i="9" s="1"/>
  <c r="M857" i="9"/>
  <c r="N857" i="9" s="1"/>
  <c r="M861" i="9"/>
  <c r="N861" i="9" s="1"/>
  <c r="P864" i="9"/>
  <c r="X864" i="9"/>
  <c r="M865" i="9"/>
  <c r="N865" i="9" s="1"/>
  <c r="P868" i="9"/>
  <c r="X868" i="9"/>
  <c r="W872" i="9"/>
  <c r="Z875" i="9"/>
  <c r="V875" i="9"/>
  <c r="R875" i="9"/>
  <c r="Y875" i="9"/>
  <c r="Q875" i="9"/>
  <c r="M875" i="9"/>
  <c r="N875" i="9" s="1"/>
  <c r="W875" i="9"/>
  <c r="S875" i="9"/>
  <c r="O875" i="9"/>
  <c r="K876" i="9"/>
  <c r="J876" i="9"/>
  <c r="L876" i="9"/>
  <c r="R876" i="9" s="1"/>
  <c r="W884" i="9"/>
  <c r="Z887" i="9"/>
  <c r="P843" i="9"/>
  <c r="X843" i="9"/>
  <c r="AA843" i="9" s="1"/>
  <c r="AB843" i="9" s="1"/>
  <c r="M844" i="9"/>
  <c r="N844" i="9" s="1"/>
  <c r="Q844" i="9"/>
  <c r="Y844" i="9"/>
  <c r="J845" i="9"/>
  <c r="Q845" i="9" s="1"/>
  <c r="V845" i="9"/>
  <c r="K846" i="9"/>
  <c r="O846" i="9"/>
  <c r="W846" i="9"/>
  <c r="P847" i="9"/>
  <c r="X847" i="9"/>
  <c r="AA847" i="9" s="1"/>
  <c r="AB847" i="9" s="1"/>
  <c r="M848" i="9"/>
  <c r="N848" i="9" s="1"/>
  <c r="Q848" i="9"/>
  <c r="Y848" i="9"/>
  <c r="J849" i="9"/>
  <c r="Q849" i="9" s="1"/>
  <c r="V849" i="9"/>
  <c r="W850" i="9"/>
  <c r="P851" i="9"/>
  <c r="X851" i="9"/>
  <c r="M852" i="9"/>
  <c r="N852" i="9" s="1"/>
  <c r="Y852" i="9"/>
  <c r="J853" i="9"/>
  <c r="W853" i="9" s="1"/>
  <c r="V853" i="9"/>
  <c r="K854" i="9"/>
  <c r="O854" i="9"/>
  <c r="W854" i="9"/>
  <c r="P855" i="9"/>
  <c r="T855" i="9" s="1"/>
  <c r="U855" i="9" s="1"/>
  <c r="X855" i="9"/>
  <c r="AA855" i="9" s="1"/>
  <c r="AB855" i="9" s="1"/>
  <c r="M856" i="9"/>
  <c r="N856" i="9" s="1"/>
  <c r="Y856" i="9"/>
  <c r="J857" i="9"/>
  <c r="Q857" i="9" s="1"/>
  <c r="V857" i="9"/>
  <c r="K858" i="9"/>
  <c r="O858" i="9"/>
  <c r="W858" i="9"/>
  <c r="P859" i="9"/>
  <c r="X859" i="9"/>
  <c r="AA859" i="9" s="1"/>
  <c r="AB859" i="9" s="1"/>
  <c r="M860" i="9"/>
  <c r="N860" i="9" s="1"/>
  <c r="Y860" i="9"/>
  <c r="J861" i="9"/>
  <c r="W861" i="9" s="1"/>
  <c r="V861" i="9"/>
  <c r="K862" i="9"/>
  <c r="O862" i="9"/>
  <c r="W862" i="9"/>
  <c r="P863" i="9"/>
  <c r="X863" i="9"/>
  <c r="AA863" i="9" s="1"/>
  <c r="AB863" i="9" s="1"/>
  <c r="M864" i="9"/>
  <c r="N864" i="9" s="1"/>
  <c r="Q864" i="9"/>
  <c r="Y864" i="9"/>
  <c r="J865" i="9"/>
  <c r="Q865" i="9" s="1"/>
  <c r="V865" i="9"/>
  <c r="Z865" i="9"/>
  <c r="K866" i="9"/>
  <c r="X866" i="9" s="1"/>
  <c r="O866" i="9"/>
  <c r="W866" i="9"/>
  <c r="P867" i="9"/>
  <c r="X867" i="9"/>
  <c r="AA867" i="9" s="1"/>
  <c r="AB867" i="9" s="1"/>
  <c r="M868" i="9"/>
  <c r="N868" i="9" s="1"/>
  <c r="Q868" i="9"/>
  <c r="Y868" i="9"/>
  <c r="J869" i="9"/>
  <c r="P869" i="9" s="1"/>
  <c r="X870" i="9"/>
  <c r="AA870" i="9" s="1"/>
  <c r="AB870" i="9" s="1"/>
  <c r="R870" i="9"/>
  <c r="Z871" i="9"/>
  <c r="V871" i="9"/>
  <c r="R871" i="9"/>
  <c r="Y871" i="9"/>
  <c r="Q871" i="9"/>
  <c r="M871" i="9"/>
  <c r="N871" i="9" s="1"/>
  <c r="W871" i="9"/>
  <c r="S871" i="9"/>
  <c r="O871" i="9"/>
  <c r="K872" i="9"/>
  <c r="J872" i="9"/>
  <c r="L872" i="9"/>
  <c r="Z872" i="9" s="1"/>
  <c r="X874" i="9"/>
  <c r="P875" i="9"/>
  <c r="M876" i="9"/>
  <c r="N876" i="9" s="1"/>
  <c r="S882" i="9"/>
  <c r="Z882" i="9"/>
  <c r="S889" i="9"/>
  <c r="Z889" i="9"/>
  <c r="S893" i="9"/>
  <c r="T893" i="9" s="1"/>
  <c r="U893" i="9" s="1"/>
  <c r="Z893" i="9"/>
  <c r="Y898" i="9"/>
  <c r="AA898" i="9" s="1"/>
  <c r="AB898" i="9" s="1"/>
  <c r="AA903" i="9"/>
  <c r="AB903" i="9" s="1"/>
  <c r="P838" i="9"/>
  <c r="P842" i="9"/>
  <c r="M843" i="9"/>
  <c r="N843" i="9" s="1"/>
  <c r="Q843" i="9"/>
  <c r="T843" i="9" s="1"/>
  <c r="U843" i="9" s="1"/>
  <c r="J844" i="9"/>
  <c r="X844" i="9" s="1"/>
  <c r="R844" i="9"/>
  <c r="V844" i="9"/>
  <c r="Z844" i="9"/>
  <c r="K845" i="9"/>
  <c r="O845" i="9"/>
  <c r="S845" i="9"/>
  <c r="L846" i="9"/>
  <c r="P846" i="9"/>
  <c r="M847" i="9"/>
  <c r="N847" i="9" s="1"/>
  <c r="Q847" i="9"/>
  <c r="T847" i="9" s="1"/>
  <c r="U847" i="9" s="1"/>
  <c r="J848" i="9"/>
  <c r="P848" i="9" s="1"/>
  <c r="R848" i="9"/>
  <c r="V848" i="9"/>
  <c r="Z848" i="9"/>
  <c r="K849" i="9"/>
  <c r="O849" i="9"/>
  <c r="S849" i="9"/>
  <c r="W849" i="9"/>
  <c r="L850" i="9"/>
  <c r="P850" i="9"/>
  <c r="M851" i="9"/>
  <c r="N851" i="9" s="1"/>
  <c r="Q851" i="9"/>
  <c r="Y851" i="9"/>
  <c r="J852" i="9"/>
  <c r="P852" i="9" s="1"/>
  <c r="R852" i="9"/>
  <c r="V852" i="9"/>
  <c r="Z852" i="9"/>
  <c r="K853" i="9"/>
  <c r="O853" i="9"/>
  <c r="S853" i="9"/>
  <c r="L854" i="9"/>
  <c r="P854" i="9"/>
  <c r="M855" i="9"/>
  <c r="N855" i="9" s="1"/>
  <c r="Q855" i="9"/>
  <c r="J856" i="9"/>
  <c r="X856" i="9" s="1"/>
  <c r="R856" i="9"/>
  <c r="V856" i="9"/>
  <c r="Z856" i="9"/>
  <c r="K857" i="9"/>
  <c r="O857" i="9"/>
  <c r="S857" i="9"/>
  <c r="L858" i="9"/>
  <c r="P858" i="9"/>
  <c r="M859" i="9"/>
  <c r="N859" i="9" s="1"/>
  <c r="Q859" i="9"/>
  <c r="J860" i="9"/>
  <c r="W860" i="9" s="1"/>
  <c r="R860" i="9"/>
  <c r="V860" i="9"/>
  <c r="Z860" i="9"/>
  <c r="K861" i="9"/>
  <c r="O861" i="9"/>
  <c r="S861" i="9"/>
  <c r="L862" i="9"/>
  <c r="P862" i="9"/>
  <c r="M863" i="9"/>
  <c r="N863" i="9" s="1"/>
  <c r="Q863" i="9"/>
  <c r="R864" i="9"/>
  <c r="V864" i="9"/>
  <c r="Z864" i="9"/>
  <c r="K865" i="9"/>
  <c r="Y865" i="9" s="1"/>
  <c r="O865" i="9"/>
  <c r="S865" i="9"/>
  <c r="W865" i="9"/>
  <c r="L866" i="9"/>
  <c r="P866" i="9"/>
  <c r="M867" i="9"/>
  <c r="N867" i="9" s="1"/>
  <c r="Q867" i="9"/>
  <c r="R868" i="9"/>
  <c r="V868" i="9"/>
  <c r="AA868" i="9" s="1"/>
  <c r="AB868" i="9" s="1"/>
  <c r="Z868" i="9"/>
  <c r="L869" i="9"/>
  <c r="R869" i="9" s="1"/>
  <c r="P871" i="9"/>
  <c r="M872" i="9"/>
  <c r="N872" i="9" s="1"/>
  <c r="AA890" i="9"/>
  <c r="AB890" i="9" s="1"/>
  <c r="AA893" i="9"/>
  <c r="AB893" i="9" s="1"/>
  <c r="O844" i="9"/>
  <c r="S844" i="9"/>
  <c r="O848" i="9"/>
  <c r="S848" i="9"/>
  <c r="P849" i="9"/>
  <c r="R851" i="9"/>
  <c r="V851" i="9"/>
  <c r="AA851" i="9" s="1"/>
  <c r="AB851" i="9" s="1"/>
  <c r="O852" i="9"/>
  <c r="S852" i="9"/>
  <c r="O856" i="9"/>
  <c r="S856" i="9"/>
  <c r="P857" i="9"/>
  <c r="O860" i="9"/>
  <c r="S860" i="9"/>
  <c r="O864" i="9"/>
  <c r="T864" i="9" s="1"/>
  <c r="U864" i="9" s="1"/>
  <c r="S864" i="9"/>
  <c r="P865" i="9"/>
  <c r="O868" i="9"/>
  <c r="S868" i="9"/>
  <c r="S869" i="9"/>
  <c r="O869" i="9"/>
  <c r="M869" i="9"/>
  <c r="N869" i="9" s="1"/>
  <c r="W876" i="9"/>
  <c r="Y878" i="9"/>
  <c r="R878" i="9"/>
  <c r="T887" i="9"/>
  <c r="U887" i="9" s="1"/>
  <c r="P872" i="9"/>
  <c r="M873" i="9"/>
  <c r="N873" i="9" s="1"/>
  <c r="Q873" i="9"/>
  <c r="X876" i="9"/>
  <c r="M877" i="9"/>
  <c r="N877" i="9" s="1"/>
  <c r="Q877" i="9"/>
  <c r="O879" i="9"/>
  <c r="S879" i="9"/>
  <c r="W879" i="9"/>
  <c r="L880" i="9"/>
  <c r="M881" i="9"/>
  <c r="N881" i="9" s="1"/>
  <c r="Q881" i="9"/>
  <c r="O883" i="9"/>
  <c r="S883" i="9"/>
  <c r="W883" i="9"/>
  <c r="L884" i="9"/>
  <c r="X884" i="9"/>
  <c r="M885" i="9"/>
  <c r="N885" i="9" s="1"/>
  <c r="P888" i="9"/>
  <c r="X888" i="9"/>
  <c r="M889" i="9"/>
  <c r="N889" i="9" s="1"/>
  <c r="K891" i="9"/>
  <c r="O891" i="9"/>
  <c r="W891" i="9"/>
  <c r="L892" i="9"/>
  <c r="Z892" i="9" s="1"/>
  <c r="P892" i="9"/>
  <c r="X892" i="9"/>
  <c r="AA892" i="9" s="1"/>
  <c r="AB892" i="9" s="1"/>
  <c r="M893" i="9"/>
  <c r="N893" i="9" s="1"/>
  <c r="Y893" i="9"/>
  <c r="R894" i="9"/>
  <c r="V894" i="9"/>
  <c r="Z894" i="9"/>
  <c r="K895" i="9"/>
  <c r="O895" i="9"/>
  <c r="S895" i="9"/>
  <c r="P896" i="9"/>
  <c r="X896" i="9"/>
  <c r="AA896" i="9" s="1"/>
  <c r="AB896" i="9" s="1"/>
  <c r="M897" i="9"/>
  <c r="N897" i="9" s="1"/>
  <c r="Q897" i="9"/>
  <c r="Z900" i="9"/>
  <c r="V900" i="9"/>
  <c r="R900" i="9"/>
  <c r="Q900" i="9"/>
  <c r="W900" i="9"/>
  <c r="Y901" i="9"/>
  <c r="K902" i="9"/>
  <c r="V902" i="9"/>
  <c r="M906" i="9"/>
  <c r="N906" i="9" s="1"/>
  <c r="P907" i="9"/>
  <c r="X907" i="9"/>
  <c r="W911" i="9"/>
  <c r="S911" i="9"/>
  <c r="O911" i="9"/>
  <c r="Z911" i="9"/>
  <c r="V911" i="9"/>
  <c r="R911" i="9"/>
  <c r="Y911" i="9"/>
  <c r="Q911" i="9"/>
  <c r="M911" i="9"/>
  <c r="N911" i="9" s="1"/>
  <c r="L912" i="9"/>
  <c r="S912" i="9" s="1"/>
  <c r="W912" i="9"/>
  <c r="O912" i="9"/>
  <c r="K912" i="9"/>
  <c r="Y912" i="9" s="1"/>
  <c r="J912" i="9"/>
  <c r="Q912" i="9" s="1"/>
  <c r="P879" i="9"/>
  <c r="X879" i="9"/>
  <c r="M880" i="9"/>
  <c r="N880" i="9" s="1"/>
  <c r="P883" i="9"/>
  <c r="X883" i="9"/>
  <c r="M884" i="9"/>
  <c r="N884" i="9" s="1"/>
  <c r="O886" i="9"/>
  <c r="T886" i="9" s="1"/>
  <c r="U886" i="9" s="1"/>
  <c r="S886" i="9"/>
  <c r="W886" i="9"/>
  <c r="AA886" i="9" s="1"/>
  <c r="AB886" i="9" s="1"/>
  <c r="L887" i="9"/>
  <c r="S887" i="9" s="1"/>
  <c r="P887" i="9"/>
  <c r="X887" i="9"/>
  <c r="M888" i="9"/>
  <c r="N888" i="9" s="1"/>
  <c r="Q888" i="9"/>
  <c r="Y888" i="9"/>
  <c r="J889" i="9"/>
  <c r="Q889" i="9" s="1"/>
  <c r="V889" i="9"/>
  <c r="O890" i="9"/>
  <c r="S890" i="9"/>
  <c r="W890" i="9"/>
  <c r="L891" i="9"/>
  <c r="Z891" i="9" s="1"/>
  <c r="P891" i="9"/>
  <c r="X891" i="9"/>
  <c r="M892" i="9"/>
  <c r="N892" i="9" s="1"/>
  <c r="Q892" i="9"/>
  <c r="Y892" i="9"/>
  <c r="O894" i="9"/>
  <c r="T894" i="9" s="1"/>
  <c r="U894" i="9" s="1"/>
  <c r="S894" i="9"/>
  <c r="W894" i="9"/>
  <c r="L895" i="9"/>
  <c r="Z895" i="9" s="1"/>
  <c r="M896" i="9"/>
  <c r="N896" i="9" s="1"/>
  <c r="Q896" i="9"/>
  <c r="Y896" i="9"/>
  <c r="J897" i="9"/>
  <c r="X897" i="9" s="1"/>
  <c r="V897" i="9"/>
  <c r="Z897" i="9"/>
  <c r="K898" i="9"/>
  <c r="R898" i="9" s="1"/>
  <c r="O898" i="9"/>
  <c r="S898" i="9"/>
  <c r="W898" i="9"/>
  <c r="L899" i="9"/>
  <c r="P899" i="9"/>
  <c r="M900" i="9"/>
  <c r="N900" i="9" s="1"/>
  <c r="S900" i="9"/>
  <c r="X900" i="9"/>
  <c r="J901" i="9"/>
  <c r="Q901" i="9" s="1"/>
  <c r="P901" i="9"/>
  <c r="M902" i="9"/>
  <c r="N902" i="9" s="1"/>
  <c r="W902" i="9"/>
  <c r="O903" i="9"/>
  <c r="R905" i="9"/>
  <c r="X906" i="9"/>
  <c r="O906" i="9"/>
  <c r="R907" i="9"/>
  <c r="Y909" i="9"/>
  <c r="R910" i="9"/>
  <c r="Y910" i="9"/>
  <c r="P911" i="9"/>
  <c r="X914" i="9"/>
  <c r="AA919" i="9"/>
  <c r="AB919" i="9" s="1"/>
  <c r="X922" i="9"/>
  <c r="AA927" i="9"/>
  <c r="AB927" i="9" s="1"/>
  <c r="X930" i="9"/>
  <c r="P870" i="9"/>
  <c r="T870" i="9" s="1"/>
  <c r="U870" i="9" s="1"/>
  <c r="V872" i="9"/>
  <c r="K873" i="9"/>
  <c r="R873" i="9" s="1"/>
  <c r="O873" i="9"/>
  <c r="S873" i="9"/>
  <c r="W873" i="9"/>
  <c r="L874" i="9"/>
  <c r="Y874" i="9" s="1"/>
  <c r="P874" i="9"/>
  <c r="V876" i="9"/>
  <c r="Z876" i="9"/>
  <c r="K877" i="9"/>
  <c r="R877" i="9" s="1"/>
  <c r="O877" i="9"/>
  <c r="S877" i="9"/>
  <c r="W877" i="9"/>
  <c r="L878" i="9"/>
  <c r="P878" i="9"/>
  <c r="M879" i="9"/>
  <c r="N879" i="9" s="1"/>
  <c r="Q879" i="9"/>
  <c r="Y879" i="9"/>
  <c r="J880" i="9"/>
  <c r="Q880" i="9" s="1"/>
  <c r="R880" i="9"/>
  <c r="V880" i="9"/>
  <c r="Z880" i="9"/>
  <c r="K881" i="9"/>
  <c r="R881" i="9" s="1"/>
  <c r="O881" i="9"/>
  <c r="S881" i="9"/>
  <c r="W881" i="9"/>
  <c r="P882" i="9"/>
  <c r="T882" i="9" s="1"/>
  <c r="U882" i="9" s="1"/>
  <c r="X882" i="9"/>
  <c r="AA882" i="9" s="1"/>
  <c r="AB882" i="9" s="1"/>
  <c r="M883" i="9"/>
  <c r="N883" i="9" s="1"/>
  <c r="Q883" i="9"/>
  <c r="Y883" i="9"/>
  <c r="J884" i="9"/>
  <c r="Q884" i="9" s="1"/>
  <c r="R884" i="9"/>
  <c r="V884" i="9"/>
  <c r="Z884" i="9"/>
  <c r="K885" i="9"/>
  <c r="O885" i="9"/>
  <c r="S885" i="9"/>
  <c r="W885" i="9"/>
  <c r="P886" i="9"/>
  <c r="X886" i="9"/>
  <c r="M887" i="9"/>
  <c r="N887" i="9" s="1"/>
  <c r="Q887" i="9"/>
  <c r="Y887" i="9"/>
  <c r="R888" i="9"/>
  <c r="V888" i="9"/>
  <c r="Z888" i="9"/>
  <c r="K889" i="9"/>
  <c r="O889" i="9"/>
  <c r="W889" i="9"/>
  <c r="P890" i="9"/>
  <c r="X890" i="9"/>
  <c r="M891" i="9"/>
  <c r="N891" i="9" s="1"/>
  <c r="Q891" i="9"/>
  <c r="Y891" i="9"/>
  <c r="P894" i="9"/>
  <c r="X894" i="9"/>
  <c r="M895" i="9"/>
  <c r="N895" i="9" s="1"/>
  <c r="K897" i="9"/>
  <c r="Y897" i="9" s="1"/>
  <c r="O897" i="9"/>
  <c r="S897" i="9"/>
  <c r="W897" i="9"/>
  <c r="P898" i="9"/>
  <c r="X898" i="9"/>
  <c r="O900" i="9"/>
  <c r="T900" i="9" s="1"/>
  <c r="U900" i="9" s="1"/>
  <c r="Y900" i="9"/>
  <c r="S902" i="9"/>
  <c r="X904" i="9"/>
  <c r="V906" i="9"/>
  <c r="J906" i="9"/>
  <c r="Q906" i="9" s="1"/>
  <c r="L906" i="9"/>
  <c r="W907" i="9"/>
  <c r="S907" i="9"/>
  <c r="O907" i="9"/>
  <c r="Y907" i="9"/>
  <c r="Q907" i="9"/>
  <c r="M907" i="9"/>
  <c r="N907" i="9" s="1"/>
  <c r="L908" i="9"/>
  <c r="S908" i="9" s="1"/>
  <c r="W908" i="9"/>
  <c r="O908" i="9"/>
  <c r="K908" i="9"/>
  <c r="Y908" i="9" s="1"/>
  <c r="J908" i="9"/>
  <c r="Q908" i="9" s="1"/>
  <c r="O872" i="9"/>
  <c r="P873" i="9"/>
  <c r="O876" i="9"/>
  <c r="P877" i="9"/>
  <c r="R879" i="9"/>
  <c r="V879" i="9"/>
  <c r="O880" i="9"/>
  <c r="S880" i="9"/>
  <c r="P881" i="9"/>
  <c r="M882" i="9"/>
  <c r="N882" i="9" s="1"/>
  <c r="Q882" i="9"/>
  <c r="R883" i="9"/>
  <c r="V883" i="9"/>
  <c r="AA883" i="9" s="1"/>
  <c r="AB883" i="9" s="1"/>
  <c r="O884" i="9"/>
  <c r="S884" i="9"/>
  <c r="P885" i="9"/>
  <c r="M886" i="9"/>
  <c r="N886" i="9" s="1"/>
  <c r="Q886" i="9"/>
  <c r="R887" i="9"/>
  <c r="V887" i="9"/>
  <c r="O888" i="9"/>
  <c r="T888" i="9" s="1"/>
  <c r="U888" i="9" s="1"/>
  <c r="S888" i="9"/>
  <c r="P889" i="9"/>
  <c r="M890" i="9"/>
  <c r="N890" i="9" s="1"/>
  <c r="Q890" i="9"/>
  <c r="R891" i="9"/>
  <c r="V891" i="9"/>
  <c r="O892" i="9"/>
  <c r="S892" i="9"/>
  <c r="P893" i="9"/>
  <c r="M894" i="9"/>
  <c r="N894" i="9" s="1"/>
  <c r="Q894" i="9"/>
  <c r="J895" i="9"/>
  <c r="Q895" i="9" s="1"/>
  <c r="O896" i="9"/>
  <c r="S896" i="9"/>
  <c r="P897" i="9"/>
  <c r="M898" i="9"/>
  <c r="N898" i="9" s="1"/>
  <c r="Q898" i="9"/>
  <c r="P900" i="9"/>
  <c r="W901" i="9"/>
  <c r="S901" i="9"/>
  <c r="O901" i="9"/>
  <c r="M901" i="9"/>
  <c r="N901" i="9" s="1"/>
  <c r="R901" i="9"/>
  <c r="X901" i="9"/>
  <c r="AA901" i="9" s="1"/>
  <c r="AB901" i="9" s="1"/>
  <c r="J902" i="9"/>
  <c r="O902" i="9"/>
  <c r="Y903" i="9"/>
  <c r="Q903" i="9"/>
  <c r="M903" i="9"/>
  <c r="N903" i="9" s="1"/>
  <c r="R903" i="9"/>
  <c r="W903" i="9"/>
  <c r="L904" i="9"/>
  <c r="S904" i="9" s="1"/>
  <c r="J904" i="9"/>
  <c r="Q904" i="9" s="1"/>
  <c r="Y905" i="9"/>
  <c r="Q905" i="9"/>
  <c r="M905" i="9"/>
  <c r="N905" i="9" s="1"/>
  <c r="W905" i="9"/>
  <c r="S905" i="9"/>
  <c r="O905" i="9"/>
  <c r="V905" i="9"/>
  <c r="AA905" i="9" s="1"/>
  <c r="AB905" i="9" s="1"/>
  <c r="K906" i="9"/>
  <c r="V907" i="9"/>
  <c r="M908" i="9"/>
  <c r="N908" i="9" s="1"/>
  <c r="AA909" i="9"/>
  <c r="AB909" i="9" s="1"/>
  <c r="X911" i="9"/>
  <c r="X918" i="9"/>
  <c r="X924" i="9"/>
  <c r="P902" i="9"/>
  <c r="R904" i="9"/>
  <c r="V904" i="9"/>
  <c r="P906" i="9"/>
  <c r="R908" i="9"/>
  <c r="V908" i="9"/>
  <c r="Z908" i="9"/>
  <c r="O909" i="9"/>
  <c r="S909" i="9"/>
  <c r="W909" i="9"/>
  <c r="L910" i="9"/>
  <c r="P910" i="9"/>
  <c r="R912" i="9"/>
  <c r="V912" i="9"/>
  <c r="Z912" i="9"/>
  <c r="O913" i="9"/>
  <c r="S913" i="9"/>
  <c r="W913" i="9"/>
  <c r="L914" i="9"/>
  <c r="P914" i="9"/>
  <c r="M915" i="9"/>
  <c r="N915" i="9" s="1"/>
  <c r="Q915" i="9"/>
  <c r="Y915" i="9"/>
  <c r="J916" i="9"/>
  <c r="V916" i="9"/>
  <c r="Z916" i="9"/>
  <c r="O917" i="9"/>
  <c r="S917" i="9"/>
  <c r="W917" i="9"/>
  <c r="AA917" i="9" s="1"/>
  <c r="AB917" i="9" s="1"/>
  <c r="L918" i="9"/>
  <c r="P918" i="9"/>
  <c r="M919" i="9"/>
  <c r="N919" i="9" s="1"/>
  <c r="Q919" i="9"/>
  <c r="Y919" i="9"/>
  <c r="J920" i="9"/>
  <c r="R920" i="9"/>
  <c r="V920" i="9"/>
  <c r="O921" i="9"/>
  <c r="S921" i="9"/>
  <c r="W921" i="9"/>
  <c r="L922" i="9"/>
  <c r="P922" i="9"/>
  <c r="M923" i="9"/>
  <c r="N923" i="9" s="1"/>
  <c r="Q923" i="9"/>
  <c r="Y923" i="9"/>
  <c r="J924" i="9"/>
  <c r="V924" i="9"/>
  <c r="O925" i="9"/>
  <c r="S925" i="9"/>
  <c r="W925" i="9"/>
  <c r="L926" i="9"/>
  <c r="P926" i="9"/>
  <c r="M927" i="9"/>
  <c r="N927" i="9" s="1"/>
  <c r="Q927" i="9"/>
  <c r="Y927" i="9"/>
  <c r="J928" i="9"/>
  <c r="R928" i="9"/>
  <c r="V928" i="9"/>
  <c r="O929" i="9"/>
  <c r="S929" i="9"/>
  <c r="W929" i="9"/>
  <c r="L930" i="9"/>
  <c r="M931" i="9"/>
  <c r="N931" i="9" s="1"/>
  <c r="Q931" i="9"/>
  <c r="Y931" i="9"/>
  <c r="AA931" i="9" s="1"/>
  <c r="AB931" i="9" s="1"/>
  <c r="J932" i="9"/>
  <c r="Q932" i="9" s="1"/>
  <c r="O932" i="9"/>
  <c r="Z932" i="9"/>
  <c r="Y933" i="9"/>
  <c r="Q933" i="9"/>
  <c r="T933" i="9" s="1"/>
  <c r="U933" i="9" s="1"/>
  <c r="M933" i="9"/>
  <c r="N933" i="9" s="1"/>
  <c r="R933" i="9"/>
  <c r="W933" i="9"/>
  <c r="AA933" i="9" s="1"/>
  <c r="AB933" i="9" s="1"/>
  <c r="O934" i="9"/>
  <c r="Y934" i="9"/>
  <c r="L935" i="9"/>
  <c r="Q935" i="9"/>
  <c r="Y939" i="9"/>
  <c r="Y943" i="9"/>
  <c r="P909" i="9"/>
  <c r="X909" i="9"/>
  <c r="M910" i="9"/>
  <c r="N910" i="9" s="1"/>
  <c r="P913" i="9"/>
  <c r="X913" i="9"/>
  <c r="AA913" i="9" s="1"/>
  <c r="AB913" i="9" s="1"/>
  <c r="M914" i="9"/>
  <c r="N914" i="9" s="1"/>
  <c r="Y914" i="9"/>
  <c r="R915" i="9"/>
  <c r="V915" i="9"/>
  <c r="Z915" i="9"/>
  <c r="K916" i="9"/>
  <c r="Y916" i="9" s="1"/>
  <c r="O916" i="9"/>
  <c r="W916" i="9"/>
  <c r="P917" i="9"/>
  <c r="X917" i="9"/>
  <c r="M918" i="9"/>
  <c r="N918" i="9" s="1"/>
  <c r="P921" i="9"/>
  <c r="X921" i="9"/>
  <c r="M922" i="9"/>
  <c r="N922" i="9" s="1"/>
  <c r="P925" i="9"/>
  <c r="X925" i="9"/>
  <c r="M926" i="9"/>
  <c r="N926" i="9" s="1"/>
  <c r="P929" i="9"/>
  <c r="X929" i="9"/>
  <c r="M930" i="9"/>
  <c r="N930" i="9" s="1"/>
  <c r="W935" i="9"/>
  <c r="S935" i="9"/>
  <c r="O935" i="9"/>
  <c r="Z935" i="9"/>
  <c r="V935" i="9"/>
  <c r="R935" i="9"/>
  <c r="M935" i="9"/>
  <c r="N935" i="9" s="1"/>
  <c r="L936" i="9"/>
  <c r="Z936" i="9" s="1"/>
  <c r="K936" i="9"/>
  <c r="P904" i="9"/>
  <c r="T904" i="9" s="1"/>
  <c r="U904" i="9" s="1"/>
  <c r="P908" i="9"/>
  <c r="M909" i="9"/>
  <c r="N909" i="9" s="1"/>
  <c r="Q909" i="9"/>
  <c r="J910" i="9"/>
  <c r="Q910" i="9" s="1"/>
  <c r="P912" i="9"/>
  <c r="M913" i="9"/>
  <c r="N913" i="9" s="1"/>
  <c r="Q913" i="9"/>
  <c r="J914" i="9"/>
  <c r="Q914" i="9" s="1"/>
  <c r="O915" i="9"/>
  <c r="S915" i="9"/>
  <c r="W915" i="9"/>
  <c r="L916" i="9"/>
  <c r="S916" i="9" s="1"/>
  <c r="P916" i="9"/>
  <c r="M917" i="9"/>
  <c r="N917" i="9" s="1"/>
  <c r="Q917" i="9"/>
  <c r="J918" i="9"/>
  <c r="Q918" i="9" s="1"/>
  <c r="V918" i="9"/>
  <c r="O919" i="9"/>
  <c r="S919" i="9"/>
  <c r="W919" i="9"/>
  <c r="L920" i="9"/>
  <c r="S920" i="9" s="1"/>
  <c r="P920" i="9"/>
  <c r="M921" i="9"/>
  <c r="N921" i="9" s="1"/>
  <c r="Q921" i="9"/>
  <c r="Y921" i="9"/>
  <c r="J922" i="9"/>
  <c r="Q922" i="9" s="1"/>
  <c r="V922" i="9"/>
  <c r="O923" i="9"/>
  <c r="S923" i="9"/>
  <c r="W923" i="9"/>
  <c r="AA923" i="9" s="1"/>
  <c r="AB923" i="9" s="1"/>
  <c r="L924" i="9"/>
  <c r="S924" i="9" s="1"/>
  <c r="M925" i="9"/>
  <c r="N925" i="9" s="1"/>
  <c r="Q925" i="9"/>
  <c r="Y925" i="9"/>
  <c r="J926" i="9"/>
  <c r="V926" i="9"/>
  <c r="O927" i="9"/>
  <c r="S927" i="9"/>
  <c r="W927" i="9"/>
  <c r="L928" i="9"/>
  <c r="S928" i="9" s="1"/>
  <c r="P928" i="9"/>
  <c r="M929" i="9"/>
  <c r="N929" i="9" s="1"/>
  <c r="Q929" i="9"/>
  <c r="Y929" i="9"/>
  <c r="J930" i="9"/>
  <c r="Q930" i="9" s="1"/>
  <c r="V930" i="9"/>
  <c r="O931" i="9"/>
  <c r="S931" i="9"/>
  <c r="W931" i="9"/>
  <c r="X932" i="9"/>
  <c r="AA932" i="9" s="1"/>
  <c r="AB932" i="9" s="1"/>
  <c r="M932" i="9"/>
  <c r="N932" i="9" s="1"/>
  <c r="R932" i="9"/>
  <c r="W932" i="9"/>
  <c r="L934" i="9"/>
  <c r="Z934" i="9" s="1"/>
  <c r="Q934" i="9"/>
  <c r="J936" i="9"/>
  <c r="Q936" i="9" s="1"/>
  <c r="X938" i="9"/>
  <c r="S941" i="9"/>
  <c r="Z941" i="9"/>
  <c r="AA949" i="9"/>
  <c r="AB949" i="9" s="1"/>
  <c r="P915" i="9"/>
  <c r="K918" i="9"/>
  <c r="O918" i="9"/>
  <c r="P919" i="9"/>
  <c r="R921" i="9"/>
  <c r="V921" i="9"/>
  <c r="K922" i="9"/>
  <c r="O922" i="9"/>
  <c r="P923" i="9"/>
  <c r="R925" i="9"/>
  <c r="V925" i="9"/>
  <c r="AA925" i="9" s="1"/>
  <c r="AB925" i="9" s="1"/>
  <c r="K926" i="9"/>
  <c r="O926" i="9"/>
  <c r="P927" i="9"/>
  <c r="R929" i="9"/>
  <c r="V929" i="9"/>
  <c r="K930" i="9"/>
  <c r="O930" i="9"/>
  <c r="P931" i="9"/>
  <c r="V934" i="9"/>
  <c r="R934" i="9"/>
  <c r="M934" i="9"/>
  <c r="N934" i="9" s="1"/>
  <c r="X934" i="9"/>
  <c r="P935" i="9"/>
  <c r="X935" i="9"/>
  <c r="M936" i="9"/>
  <c r="N936" i="9" s="1"/>
  <c r="T937" i="9"/>
  <c r="U937" i="9" s="1"/>
  <c r="X950" i="9"/>
  <c r="T950" i="9"/>
  <c r="U950" i="9" s="1"/>
  <c r="O936" i="9"/>
  <c r="W936" i="9"/>
  <c r="P937" i="9"/>
  <c r="X937" i="9"/>
  <c r="AA937" i="9" s="1"/>
  <c r="AB937" i="9" s="1"/>
  <c r="M938" i="9"/>
  <c r="N938" i="9" s="1"/>
  <c r="Q938" i="9"/>
  <c r="Y938" i="9"/>
  <c r="J939" i="9"/>
  <c r="W939" i="9" s="1"/>
  <c r="R939" i="9"/>
  <c r="V939" i="9"/>
  <c r="Z939" i="9"/>
  <c r="K940" i="9"/>
  <c r="O940" i="9"/>
  <c r="P941" i="9"/>
  <c r="T941" i="9" s="1"/>
  <c r="U941" i="9" s="1"/>
  <c r="X941" i="9"/>
  <c r="AA941" i="9" s="1"/>
  <c r="AB941" i="9" s="1"/>
  <c r="M942" i="9"/>
  <c r="N942" i="9" s="1"/>
  <c r="Q942" i="9"/>
  <c r="T942" i="9" s="1"/>
  <c r="U942" i="9" s="1"/>
  <c r="Y942" i="9"/>
  <c r="J943" i="9"/>
  <c r="W943" i="9" s="1"/>
  <c r="R943" i="9"/>
  <c r="V943" i="9"/>
  <c r="Z943" i="9"/>
  <c r="K944" i="9"/>
  <c r="O944" i="9"/>
  <c r="W944" i="9"/>
  <c r="P945" i="9"/>
  <c r="T945" i="9" s="1"/>
  <c r="U945" i="9" s="1"/>
  <c r="X945" i="9"/>
  <c r="AA945" i="9" s="1"/>
  <c r="AB945" i="9" s="1"/>
  <c r="M946" i="9"/>
  <c r="N946" i="9" s="1"/>
  <c r="Q946" i="9"/>
  <c r="Y946" i="9"/>
  <c r="J947" i="9"/>
  <c r="W947" i="9" s="1"/>
  <c r="R947" i="9"/>
  <c r="V947" i="9"/>
  <c r="Z947" i="9"/>
  <c r="K948" i="9"/>
  <c r="O948" i="9"/>
  <c r="P949" i="9"/>
  <c r="T949" i="9" s="1"/>
  <c r="U949" i="9" s="1"/>
  <c r="X949" i="9"/>
  <c r="M950" i="9"/>
  <c r="N950" i="9" s="1"/>
  <c r="Q950" i="9"/>
  <c r="Y950" i="9"/>
  <c r="J951" i="9"/>
  <c r="P951" i="9"/>
  <c r="X952" i="9"/>
  <c r="T960" i="9"/>
  <c r="U960" i="9" s="1"/>
  <c r="P932" i="9"/>
  <c r="M937" i="9"/>
  <c r="N937" i="9" s="1"/>
  <c r="Q937" i="9"/>
  <c r="R938" i="9"/>
  <c r="V938" i="9"/>
  <c r="Z938" i="9"/>
  <c r="O939" i="9"/>
  <c r="S939" i="9"/>
  <c r="L940" i="9"/>
  <c r="M941" i="9"/>
  <c r="N941" i="9" s="1"/>
  <c r="Q941" i="9"/>
  <c r="R942" i="9"/>
  <c r="V942" i="9"/>
  <c r="Z942" i="9"/>
  <c r="O943" i="9"/>
  <c r="S943" i="9"/>
  <c r="L944" i="9"/>
  <c r="Z944" i="9" s="1"/>
  <c r="P944" i="9"/>
  <c r="M945" i="9"/>
  <c r="N945" i="9" s="1"/>
  <c r="Q945" i="9"/>
  <c r="R946" i="9"/>
  <c r="T946" i="9" s="1"/>
  <c r="U946" i="9" s="1"/>
  <c r="V946" i="9"/>
  <c r="Z946" i="9"/>
  <c r="O947" i="9"/>
  <c r="S947" i="9"/>
  <c r="L948" i="9"/>
  <c r="M949" i="9"/>
  <c r="N949" i="9" s="1"/>
  <c r="Q949" i="9"/>
  <c r="R950" i="9"/>
  <c r="V950" i="9"/>
  <c r="Z950" i="9"/>
  <c r="L951" i="9"/>
  <c r="Z951" i="9" s="1"/>
  <c r="Q951" i="9"/>
  <c r="M952" i="9"/>
  <c r="N952" i="9" s="1"/>
  <c r="L952" i="9"/>
  <c r="O952" i="9"/>
  <c r="W952" i="9"/>
  <c r="W954" i="9"/>
  <c r="X955" i="9"/>
  <c r="S960" i="9"/>
  <c r="Z960" i="9"/>
  <c r="P939" i="9"/>
  <c r="M940" i="9"/>
  <c r="N940" i="9" s="1"/>
  <c r="X943" i="9"/>
  <c r="M944" i="9"/>
  <c r="N944" i="9" s="1"/>
  <c r="P947" i="9"/>
  <c r="X947" i="9"/>
  <c r="M948" i="9"/>
  <c r="N948" i="9" s="1"/>
  <c r="W951" i="9"/>
  <c r="AA951" i="9" s="1"/>
  <c r="AB951" i="9" s="1"/>
  <c r="S951" i="9"/>
  <c r="O951" i="9"/>
  <c r="M951" i="9"/>
  <c r="N951" i="9" s="1"/>
  <c r="R951" i="9"/>
  <c r="X951" i="9"/>
  <c r="Z953" i="9"/>
  <c r="V953" i="9"/>
  <c r="AA953" i="9" s="1"/>
  <c r="AB953" i="9" s="1"/>
  <c r="R953" i="9"/>
  <c r="Y953" i="9"/>
  <c r="Q953" i="9"/>
  <c r="M953" i="9"/>
  <c r="N953" i="9" s="1"/>
  <c r="W953" i="9"/>
  <c r="S953" i="9"/>
  <c r="O953" i="9"/>
  <c r="K954" i="9"/>
  <c r="Y954" i="9" s="1"/>
  <c r="J954" i="9"/>
  <c r="L954" i="9"/>
  <c r="Z954" i="9" s="1"/>
  <c r="AA970" i="9"/>
  <c r="AB970" i="9" s="1"/>
  <c r="P938" i="9"/>
  <c r="T938" i="9" s="1"/>
  <c r="U938" i="9" s="1"/>
  <c r="M939" i="9"/>
  <c r="N939" i="9" s="1"/>
  <c r="J940" i="9"/>
  <c r="Q940" i="9" s="1"/>
  <c r="P942" i="9"/>
  <c r="M943" i="9"/>
  <c r="N943" i="9" s="1"/>
  <c r="J944" i="9"/>
  <c r="Q944" i="9" s="1"/>
  <c r="P946" i="9"/>
  <c r="M947" i="9"/>
  <c r="N947" i="9" s="1"/>
  <c r="Q947" i="9"/>
  <c r="J948" i="9"/>
  <c r="Q948" i="9" s="1"/>
  <c r="P950" i="9"/>
  <c r="Y951" i="9"/>
  <c r="K952" i="9"/>
  <c r="P953" i="9"/>
  <c r="M954" i="9"/>
  <c r="N954" i="9" s="1"/>
  <c r="S964" i="9"/>
  <c r="Z964" i="9"/>
  <c r="AA964" i="9" s="1"/>
  <c r="AB964" i="9" s="1"/>
  <c r="P954" i="9"/>
  <c r="X954" i="9"/>
  <c r="M955" i="9"/>
  <c r="N955" i="9" s="1"/>
  <c r="Q955" i="9"/>
  <c r="R956" i="9"/>
  <c r="O957" i="9"/>
  <c r="S957" i="9"/>
  <c r="W957" i="9"/>
  <c r="L958" i="9"/>
  <c r="S958" i="9" s="1"/>
  <c r="P958" i="9"/>
  <c r="X958" i="9"/>
  <c r="M959" i="9"/>
  <c r="N959" i="9" s="1"/>
  <c r="Q959" i="9"/>
  <c r="O961" i="9"/>
  <c r="S961" i="9"/>
  <c r="W961" i="9"/>
  <c r="L962" i="9"/>
  <c r="M963" i="9"/>
  <c r="N963" i="9" s="1"/>
  <c r="Q963" i="9"/>
  <c r="O965" i="9"/>
  <c r="S965" i="9"/>
  <c r="W965" i="9"/>
  <c r="L966" i="9"/>
  <c r="Y966" i="9" s="1"/>
  <c r="X966" i="9"/>
  <c r="M967" i="9"/>
  <c r="N967" i="9" s="1"/>
  <c r="Q967" i="9"/>
  <c r="Y967" i="9"/>
  <c r="AA967" i="9" s="1"/>
  <c r="AB967" i="9" s="1"/>
  <c r="J968" i="9"/>
  <c r="W968" i="9" s="1"/>
  <c r="R968" i="9"/>
  <c r="V968" i="9"/>
  <c r="Z968" i="9"/>
  <c r="O969" i="9"/>
  <c r="T969" i="9" s="1"/>
  <c r="U969" i="9" s="1"/>
  <c r="S969" i="9"/>
  <c r="W969" i="9"/>
  <c r="Z970" i="9"/>
  <c r="S975" i="9"/>
  <c r="Z975" i="9"/>
  <c r="Z978" i="9"/>
  <c r="S978" i="9"/>
  <c r="X981" i="9"/>
  <c r="P957" i="9"/>
  <c r="X957" i="9"/>
  <c r="M958" i="9"/>
  <c r="N958" i="9" s="1"/>
  <c r="P961" i="9"/>
  <c r="X961" i="9"/>
  <c r="M962" i="9"/>
  <c r="N962" i="9" s="1"/>
  <c r="P965" i="9"/>
  <c r="X965" i="9"/>
  <c r="M966" i="9"/>
  <c r="N966" i="9" s="1"/>
  <c r="P969" i="9"/>
  <c r="Y969" i="9"/>
  <c r="X973" i="9"/>
  <c r="Y974" i="9"/>
  <c r="Z982" i="9"/>
  <c r="R982" i="9"/>
  <c r="S982" i="9"/>
  <c r="AA982" i="9"/>
  <c r="AB982" i="9" s="1"/>
  <c r="P952" i="9"/>
  <c r="V954" i="9"/>
  <c r="K955" i="9"/>
  <c r="R955" i="9" s="1"/>
  <c r="O955" i="9"/>
  <c r="S955" i="9"/>
  <c r="W955" i="9"/>
  <c r="L956" i="9"/>
  <c r="P956" i="9"/>
  <c r="M957" i="9"/>
  <c r="N957" i="9" s="1"/>
  <c r="Q957" i="9"/>
  <c r="Y957" i="9"/>
  <c r="J958" i="9"/>
  <c r="Q958" i="9" s="1"/>
  <c r="R958" i="9"/>
  <c r="V958" i="9"/>
  <c r="Z958" i="9"/>
  <c r="K959" i="9"/>
  <c r="R959" i="9" s="1"/>
  <c r="O959" i="9"/>
  <c r="S959" i="9"/>
  <c r="W959" i="9"/>
  <c r="P960" i="9"/>
  <c r="X960" i="9"/>
  <c r="AA960" i="9" s="1"/>
  <c r="AB960" i="9" s="1"/>
  <c r="M961" i="9"/>
  <c r="N961" i="9" s="1"/>
  <c r="Q961" i="9"/>
  <c r="Y961" i="9"/>
  <c r="J962" i="9"/>
  <c r="Q962" i="9" s="1"/>
  <c r="R962" i="9"/>
  <c r="V962" i="9"/>
  <c r="Z962" i="9"/>
  <c r="K963" i="9"/>
  <c r="R963" i="9" s="1"/>
  <c r="O963" i="9"/>
  <c r="S963" i="9"/>
  <c r="W963" i="9"/>
  <c r="P964" i="9"/>
  <c r="T964" i="9" s="1"/>
  <c r="U964" i="9" s="1"/>
  <c r="X964" i="9"/>
  <c r="M965" i="9"/>
  <c r="N965" i="9" s="1"/>
  <c r="Q965" i="9"/>
  <c r="Y965" i="9"/>
  <c r="J966" i="9"/>
  <c r="Q966" i="9" s="1"/>
  <c r="R966" i="9"/>
  <c r="V966" i="9"/>
  <c r="Z966" i="9"/>
  <c r="O967" i="9"/>
  <c r="S967" i="9"/>
  <c r="W967" i="9"/>
  <c r="M969" i="9"/>
  <c r="N969" i="9" s="1"/>
  <c r="Q969" i="9"/>
  <c r="Z969" i="9"/>
  <c r="O954" i="9"/>
  <c r="S954" i="9"/>
  <c r="P955" i="9"/>
  <c r="R957" i="9"/>
  <c r="V957" i="9"/>
  <c r="O958" i="9"/>
  <c r="P959" i="9"/>
  <c r="M960" i="9"/>
  <c r="N960" i="9" s="1"/>
  <c r="Q960" i="9"/>
  <c r="R961" i="9"/>
  <c r="V961" i="9"/>
  <c r="AA961" i="9" s="1"/>
  <c r="AB961" i="9" s="1"/>
  <c r="O962" i="9"/>
  <c r="S962" i="9"/>
  <c r="P963" i="9"/>
  <c r="M964" i="9"/>
  <c r="N964" i="9" s="1"/>
  <c r="Q964" i="9"/>
  <c r="R965" i="9"/>
  <c r="V965" i="9"/>
  <c r="O966" i="9"/>
  <c r="P967" i="9"/>
  <c r="M968" i="9"/>
  <c r="N968" i="9" s="1"/>
  <c r="Q968" i="9"/>
  <c r="R969" i="9"/>
  <c r="V969" i="9"/>
  <c r="AA969" i="9" s="1"/>
  <c r="AB969" i="9" s="1"/>
  <c r="T975" i="9"/>
  <c r="U975" i="9" s="1"/>
  <c r="P971" i="9"/>
  <c r="T971" i="9" s="1"/>
  <c r="U971" i="9" s="1"/>
  <c r="X971" i="9"/>
  <c r="M972" i="9"/>
  <c r="N972" i="9" s="1"/>
  <c r="Q972" i="9"/>
  <c r="Y972" i="9"/>
  <c r="J973" i="9"/>
  <c r="Q973" i="9" s="1"/>
  <c r="V973" i="9"/>
  <c r="Z973" i="9"/>
  <c r="K974" i="9"/>
  <c r="R974" i="9" s="1"/>
  <c r="O974" i="9"/>
  <c r="S974" i="9"/>
  <c r="W974" i="9"/>
  <c r="AA974" i="9" s="1"/>
  <c r="AB974" i="9" s="1"/>
  <c r="P975" i="9"/>
  <c r="X975" i="9"/>
  <c r="AA975" i="9" s="1"/>
  <c r="AB975" i="9" s="1"/>
  <c r="M976" i="9"/>
  <c r="N976" i="9" s="1"/>
  <c r="Q976" i="9"/>
  <c r="Y976" i="9"/>
  <c r="J977" i="9"/>
  <c r="Q977" i="9" s="1"/>
  <c r="R977" i="9"/>
  <c r="V977" i="9"/>
  <c r="P979" i="9"/>
  <c r="T979" i="9" s="1"/>
  <c r="U979" i="9" s="1"/>
  <c r="X979" i="9"/>
  <c r="M980" i="9"/>
  <c r="N980" i="9" s="1"/>
  <c r="Y980" i="9"/>
  <c r="J981" i="9"/>
  <c r="Q981" i="9" s="1"/>
  <c r="V981" i="9"/>
  <c r="P983" i="9"/>
  <c r="X983" i="9"/>
  <c r="S984" i="9"/>
  <c r="X984" i="9"/>
  <c r="AA984" i="9" s="1"/>
  <c r="AB984" i="9" s="1"/>
  <c r="K985" i="9"/>
  <c r="P985" i="9"/>
  <c r="W986" i="9"/>
  <c r="S986" i="9"/>
  <c r="O986" i="9"/>
  <c r="M986" i="9"/>
  <c r="N986" i="9" s="1"/>
  <c r="R986" i="9"/>
  <c r="X986" i="9"/>
  <c r="J987" i="9"/>
  <c r="Q987" i="9" s="1"/>
  <c r="O987" i="9"/>
  <c r="Z987" i="9"/>
  <c r="Y988" i="9"/>
  <c r="Q988" i="9"/>
  <c r="M988" i="9"/>
  <c r="N988" i="9" s="1"/>
  <c r="R988" i="9"/>
  <c r="W988" i="9"/>
  <c r="L989" i="9"/>
  <c r="K989" i="9"/>
  <c r="Y989" i="9" s="1"/>
  <c r="J989" i="9"/>
  <c r="Q989" i="9" s="1"/>
  <c r="P970" i="9"/>
  <c r="T970" i="9" s="1"/>
  <c r="U970" i="9" s="1"/>
  <c r="X970" i="9"/>
  <c r="M971" i="9"/>
  <c r="N971" i="9" s="1"/>
  <c r="Q971" i="9"/>
  <c r="Y971" i="9"/>
  <c r="R972" i="9"/>
  <c r="V972" i="9"/>
  <c r="AA972" i="9" s="1"/>
  <c r="AB972" i="9" s="1"/>
  <c r="Z972" i="9"/>
  <c r="K973" i="9"/>
  <c r="Y973" i="9" s="1"/>
  <c r="O973" i="9"/>
  <c r="S973" i="9"/>
  <c r="W973" i="9"/>
  <c r="P974" i="9"/>
  <c r="X974" i="9"/>
  <c r="M975" i="9"/>
  <c r="N975" i="9" s="1"/>
  <c r="Q975" i="9"/>
  <c r="R976" i="9"/>
  <c r="V976" i="9"/>
  <c r="Z976" i="9"/>
  <c r="K977" i="9"/>
  <c r="Y977" i="9" s="1"/>
  <c r="O977" i="9"/>
  <c r="S977" i="9"/>
  <c r="W977" i="9"/>
  <c r="P978" i="9"/>
  <c r="X978" i="9"/>
  <c r="AA978" i="9" s="1"/>
  <c r="AB978" i="9" s="1"/>
  <c r="M979" i="9"/>
  <c r="N979" i="9" s="1"/>
  <c r="Q979" i="9"/>
  <c r="Y979" i="9"/>
  <c r="J980" i="9"/>
  <c r="Q980" i="9" s="1"/>
  <c r="R980" i="9"/>
  <c r="V980" i="9"/>
  <c r="Z980" i="9"/>
  <c r="K981" i="9"/>
  <c r="O981" i="9"/>
  <c r="S981" i="9"/>
  <c r="W981" i="9"/>
  <c r="P982" i="9"/>
  <c r="T982" i="9" s="1"/>
  <c r="U982" i="9" s="1"/>
  <c r="X982" i="9"/>
  <c r="M983" i="9"/>
  <c r="N983" i="9" s="1"/>
  <c r="Q983" i="9"/>
  <c r="Y983" i="9"/>
  <c r="J984" i="9"/>
  <c r="O984" i="9"/>
  <c r="Z984" i="9"/>
  <c r="L985" i="9"/>
  <c r="Z985" i="9" s="1"/>
  <c r="Q985" i="9"/>
  <c r="Y986" i="9"/>
  <c r="K987" i="9"/>
  <c r="V987" i="9"/>
  <c r="S988" i="9"/>
  <c r="X988" i="9"/>
  <c r="M989" i="9"/>
  <c r="N989" i="9" s="1"/>
  <c r="S991" i="9"/>
  <c r="Z995" i="9"/>
  <c r="S995" i="9"/>
  <c r="M970" i="9"/>
  <c r="N970" i="9" s="1"/>
  <c r="Q970" i="9"/>
  <c r="R971" i="9"/>
  <c r="V971" i="9"/>
  <c r="AA971" i="9" s="1"/>
  <c r="AB971" i="9" s="1"/>
  <c r="O972" i="9"/>
  <c r="S972" i="9"/>
  <c r="W972" i="9"/>
  <c r="L973" i="9"/>
  <c r="P973" i="9"/>
  <c r="M974" i="9"/>
  <c r="N974" i="9" s="1"/>
  <c r="Q974" i="9"/>
  <c r="O976" i="9"/>
  <c r="S976" i="9"/>
  <c r="W976" i="9"/>
  <c r="L977" i="9"/>
  <c r="Z977" i="9" s="1"/>
  <c r="P977" i="9"/>
  <c r="M978" i="9"/>
  <c r="N978" i="9" s="1"/>
  <c r="Q978" i="9"/>
  <c r="T978" i="9" s="1"/>
  <c r="U978" i="9" s="1"/>
  <c r="R979" i="9"/>
  <c r="V979" i="9"/>
  <c r="AA979" i="9" s="1"/>
  <c r="AB979" i="9" s="1"/>
  <c r="O980" i="9"/>
  <c r="S980" i="9"/>
  <c r="L981" i="9"/>
  <c r="Z981" i="9" s="1"/>
  <c r="P981" i="9"/>
  <c r="M982" i="9"/>
  <c r="N982" i="9" s="1"/>
  <c r="Q982" i="9"/>
  <c r="R983" i="9"/>
  <c r="T983" i="9" s="1"/>
  <c r="U983" i="9" s="1"/>
  <c r="V983" i="9"/>
  <c r="P984" i="9"/>
  <c r="V985" i="9"/>
  <c r="M985" i="9"/>
  <c r="N985" i="9" s="1"/>
  <c r="X985" i="9"/>
  <c r="J986" i="9"/>
  <c r="Q986" i="9" s="1"/>
  <c r="P986" i="9"/>
  <c r="Z986" i="9"/>
  <c r="X987" i="9"/>
  <c r="M987" i="9"/>
  <c r="N987" i="9" s="1"/>
  <c r="W987" i="9"/>
  <c r="O988" i="9"/>
  <c r="Z988" i="9"/>
  <c r="X1001" i="9"/>
  <c r="P972" i="9"/>
  <c r="P976" i="9"/>
  <c r="Y984" i="9"/>
  <c r="Q984" i="9"/>
  <c r="M984" i="9"/>
  <c r="N984" i="9" s="1"/>
  <c r="R984" i="9"/>
  <c r="W984" i="9"/>
  <c r="O985" i="9"/>
  <c r="AA986" i="9"/>
  <c r="AB986" i="9" s="1"/>
  <c r="P988" i="9"/>
  <c r="V988" i="9"/>
  <c r="X989" i="9"/>
  <c r="X990" i="9"/>
  <c r="P992" i="9"/>
  <c r="X992" i="9"/>
  <c r="M993" i="9"/>
  <c r="N993" i="9" s="1"/>
  <c r="P996" i="9"/>
  <c r="X996" i="9"/>
  <c r="M997" i="9"/>
  <c r="N997" i="9" s="1"/>
  <c r="W999" i="9"/>
  <c r="P1000" i="9"/>
  <c r="X1000" i="9"/>
  <c r="M1001" i="9"/>
  <c r="N1001" i="9" s="1"/>
  <c r="Q1001" i="9"/>
  <c r="P987" i="9"/>
  <c r="V989" i="9"/>
  <c r="AA989" i="9" s="1"/>
  <c r="AB989" i="9" s="1"/>
  <c r="Z989" i="9"/>
  <c r="K990" i="9"/>
  <c r="O990" i="9"/>
  <c r="W990" i="9"/>
  <c r="P991" i="9"/>
  <c r="T991" i="9" s="1"/>
  <c r="U991" i="9" s="1"/>
  <c r="X991" i="9"/>
  <c r="AA991" i="9" s="1"/>
  <c r="AB991" i="9" s="1"/>
  <c r="M992" i="9"/>
  <c r="N992" i="9" s="1"/>
  <c r="Q992" i="9"/>
  <c r="Y992" i="9"/>
  <c r="J993" i="9"/>
  <c r="R993" i="9"/>
  <c r="V993" i="9"/>
  <c r="Z993" i="9"/>
  <c r="K994" i="9"/>
  <c r="O994" i="9"/>
  <c r="W994" i="9"/>
  <c r="P995" i="9"/>
  <c r="X995" i="9"/>
  <c r="AA995" i="9" s="1"/>
  <c r="AB995" i="9" s="1"/>
  <c r="M996" i="9"/>
  <c r="N996" i="9" s="1"/>
  <c r="Q996" i="9"/>
  <c r="Y996" i="9"/>
  <c r="J997" i="9"/>
  <c r="Q997" i="9" s="1"/>
  <c r="V997" i="9"/>
  <c r="Z997" i="9"/>
  <c r="K998" i="9"/>
  <c r="R998" i="9" s="1"/>
  <c r="O998" i="9"/>
  <c r="S998" i="9"/>
  <c r="W998" i="9"/>
  <c r="L999" i="9"/>
  <c r="P999" i="9"/>
  <c r="M1000" i="9"/>
  <c r="N1000" i="9" s="1"/>
  <c r="Q1000" i="9"/>
  <c r="Y1000" i="9"/>
  <c r="J1001" i="9"/>
  <c r="R1001" i="9"/>
  <c r="V1001" i="9"/>
  <c r="Z1001" i="9"/>
  <c r="O989" i="9"/>
  <c r="S989" i="9"/>
  <c r="W989" i="9"/>
  <c r="L990" i="9"/>
  <c r="Z990" i="9" s="1"/>
  <c r="P990" i="9"/>
  <c r="M991" i="9"/>
  <c r="N991" i="9" s="1"/>
  <c r="Q991" i="9"/>
  <c r="R992" i="9"/>
  <c r="V992" i="9"/>
  <c r="Z992" i="9"/>
  <c r="K993" i="9"/>
  <c r="Y993" i="9" s="1"/>
  <c r="O993" i="9"/>
  <c r="S993" i="9"/>
  <c r="W993" i="9"/>
  <c r="L994" i="9"/>
  <c r="Z994" i="9" s="1"/>
  <c r="P994" i="9"/>
  <c r="M995" i="9"/>
  <c r="N995" i="9" s="1"/>
  <c r="Q995" i="9"/>
  <c r="T995" i="9" s="1"/>
  <c r="U995" i="9" s="1"/>
  <c r="R996" i="9"/>
  <c r="V996" i="9"/>
  <c r="AA996" i="9" s="1"/>
  <c r="AB996" i="9" s="1"/>
  <c r="Z996" i="9"/>
  <c r="K997" i="9"/>
  <c r="Y997" i="9" s="1"/>
  <c r="O997" i="9"/>
  <c r="S997" i="9"/>
  <c r="P998" i="9"/>
  <c r="X998" i="9"/>
  <c r="R1000" i="9"/>
  <c r="V1000" i="9"/>
  <c r="Z1000" i="9"/>
  <c r="K1001" i="9"/>
  <c r="Y1001" i="9" s="1"/>
  <c r="O1001" i="9"/>
  <c r="T1001" i="9" s="1"/>
  <c r="U1001" i="9" s="1"/>
  <c r="S1001" i="9"/>
  <c r="W1001" i="9"/>
  <c r="P989" i="9"/>
  <c r="O992" i="9"/>
  <c r="T992" i="9" s="1"/>
  <c r="U992" i="9" s="1"/>
  <c r="S992" i="9"/>
  <c r="P993" i="9"/>
  <c r="O996" i="9"/>
  <c r="S996" i="9"/>
  <c r="M998" i="9"/>
  <c r="N998" i="9" s="1"/>
  <c r="Q998" i="9"/>
  <c r="O1000" i="9"/>
  <c r="T1000" i="9" s="1"/>
  <c r="U1000" i="9" s="1"/>
  <c r="S1000" i="9"/>
  <c r="P1001" i="9"/>
  <c r="Z10" i="7"/>
  <c r="S10" i="7"/>
  <c r="Y7" i="7"/>
  <c r="Z22" i="7"/>
  <c r="S22" i="7"/>
  <c r="Y43" i="7"/>
  <c r="Y83" i="7"/>
  <c r="Y87" i="7"/>
  <c r="Y99" i="7"/>
  <c r="Y103" i="7"/>
  <c r="Y115" i="7"/>
  <c r="Z125" i="7"/>
  <c r="R125" i="7"/>
  <c r="Y127" i="7"/>
  <c r="S14" i="7"/>
  <c r="Z14" i="7"/>
  <c r="Y3" i="7"/>
  <c r="Z18" i="7"/>
  <c r="S18" i="7"/>
  <c r="S26" i="7"/>
  <c r="Z26" i="7"/>
  <c r="S30" i="7"/>
  <c r="Z30" i="7"/>
  <c r="Y35" i="7"/>
  <c r="Y46" i="7"/>
  <c r="Y47" i="7"/>
  <c r="Y51" i="7"/>
  <c r="Y75" i="7"/>
  <c r="Y95" i="7"/>
  <c r="P15" i="7"/>
  <c r="X15" i="7"/>
  <c r="M16" i="7"/>
  <c r="N16" i="7" s="1"/>
  <c r="P27" i="7"/>
  <c r="X27" i="7"/>
  <c r="M28" i="7"/>
  <c r="N28" i="7" s="1"/>
  <c r="M2" i="7"/>
  <c r="N2" i="7" s="1"/>
  <c r="R3" i="7"/>
  <c r="V3" i="7"/>
  <c r="Z3" i="7"/>
  <c r="K4" i="7"/>
  <c r="O4" i="7"/>
  <c r="W4" i="7"/>
  <c r="K8" i="7"/>
  <c r="O8" i="7"/>
  <c r="K12" i="7"/>
  <c r="Y12" i="7" s="1"/>
  <c r="O12" i="7"/>
  <c r="W12" i="7"/>
  <c r="P13" i="7"/>
  <c r="X13" i="7"/>
  <c r="AA13" i="7" s="1"/>
  <c r="AB13" i="7" s="1"/>
  <c r="M14" i="7"/>
  <c r="N14" i="7" s="1"/>
  <c r="Y14" i="7"/>
  <c r="R15" i="7"/>
  <c r="V15" i="7"/>
  <c r="Z15" i="7"/>
  <c r="K16" i="7"/>
  <c r="O16" i="7"/>
  <c r="W16" i="7"/>
  <c r="P17" i="7"/>
  <c r="X17" i="7"/>
  <c r="AA17" i="7" s="1"/>
  <c r="AB17" i="7" s="1"/>
  <c r="M18" i="7"/>
  <c r="N18" i="7" s="1"/>
  <c r="Y18" i="7"/>
  <c r="R19" i="7"/>
  <c r="V19" i="7"/>
  <c r="Z19" i="7"/>
  <c r="K20" i="7"/>
  <c r="Q20" i="7" s="1"/>
  <c r="O20" i="7"/>
  <c r="W20" i="7"/>
  <c r="P21" i="7"/>
  <c r="X21" i="7"/>
  <c r="AA21" i="7" s="1"/>
  <c r="AB21" i="7" s="1"/>
  <c r="M22" i="7"/>
  <c r="N22" i="7" s="1"/>
  <c r="Y22" i="7"/>
  <c r="R23" i="7"/>
  <c r="V23" i="7"/>
  <c r="Z23" i="7"/>
  <c r="K24" i="7"/>
  <c r="Y24" i="7" s="1"/>
  <c r="O24" i="7"/>
  <c r="W24" i="7"/>
  <c r="P25" i="7"/>
  <c r="X25" i="7"/>
  <c r="AA25" i="7" s="1"/>
  <c r="AB25" i="7" s="1"/>
  <c r="M26" i="7"/>
  <c r="N26" i="7" s="1"/>
  <c r="Y26" i="7"/>
  <c r="R27" i="7"/>
  <c r="V27" i="7"/>
  <c r="Z27" i="7"/>
  <c r="K28" i="7"/>
  <c r="Y28" i="7" s="1"/>
  <c r="O28" i="7"/>
  <c r="W28" i="7"/>
  <c r="P29" i="7"/>
  <c r="X29" i="7"/>
  <c r="AA29" i="7" s="1"/>
  <c r="AB29" i="7" s="1"/>
  <c r="M30" i="7"/>
  <c r="N30" i="7" s="1"/>
  <c r="Y30" i="7"/>
  <c r="R31" i="7"/>
  <c r="V31" i="7"/>
  <c r="Z31" i="7"/>
  <c r="K32" i="7"/>
  <c r="O32" i="7"/>
  <c r="P33" i="7"/>
  <c r="X33" i="7"/>
  <c r="AA33" i="7" s="1"/>
  <c r="AB33" i="7" s="1"/>
  <c r="M34" i="7"/>
  <c r="N34" i="7" s="1"/>
  <c r="R35" i="7"/>
  <c r="V35" i="7"/>
  <c r="Z35" i="7"/>
  <c r="K36" i="7"/>
  <c r="O36" i="7"/>
  <c r="P37" i="7"/>
  <c r="X37" i="7"/>
  <c r="AA37" i="7" s="1"/>
  <c r="AB37" i="7" s="1"/>
  <c r="M38" i="7"/>
  <c r="N38" i="7" s="1"/>
  <c r="R39" i="7"/>
  <c r="V39" i="7"/>
  <c r="Z39" i="7"/>
  <c r="K40" i="7"/>
  <c r="O40" i="7"/>
  <c r="P41" i="7"/>
  <c r="X41" i="7"/>
  <c r="AA41" i="7" s="1"/>
  <c r="AB41" i="7" s="1"/>
  <c r="M42" i="7"/>
  <c r="N42" i="7" s="1"/>
  <c r="R43" i="7"/>
  <c r="V43" i="7"/>
  <c r="Z43" i="7"/>
  <c r="K44" i="7"/>
  <c r="O44" i="7"/>
  <c r="W44" i="7"/>
  <c r="P45" i="7"/>
  <c r="X45" i="7"/>
  <c r="AA45" i="7" s="1"/>
  <c r="AB45" i="7" s="1"/>
  <c r="M46" i="7"/>
  <c r="N46" i="7" s="1"/>
  <c r="R47" i="7"/>
  <c r="V47" i="7"/>
  <c r="Z47" i="7"/>
  <c r="K48" i="7"/>
  <c r="O48" i="7"/>
  <c r="P49" i="7"/>
  <c r="X49" i="7"/>
  <c r="AA49" i="7" s="1"/>
  <c r="AB49" i="7" s="1"/>
  <c r="M50" i="7"/>
  <c r="N50" i="7" s="1"/>
  <c r="P53" i="7"/>
  <c r="X53" i="7"/>
  <c r="M54" i="7"/>
  <c r="N54" i="7" s="1"/>
  <c r="P57" i="7"/>
  <c r="X57" i="7"/>
  <c r="M58" i="7"/>
  <c r="N58" i="7" s="1"/>
  <c r="Y58" i="7"/>
  <c r="R59" i="7"/>
  <c r="V59" i="7"/>
  <c r="Z59" i="7"/>
  <c r="K60" i="7"/>
  <c r="O60" i="7"/>
  <c r="P61" i="7"/>
  <c r="X61" i="7"/>
  <c r="AA61" i="7" s="1"/>
  <c r="AB61" i="7" s="1"/>
  <c r="M62" i="7"/>
  <c r="N62" i="7" s="1"/>
  <c r="Y62" i="7"/>
  <c r="V63" i="7"/>
  <c r="Z63" i="7"/>
  <c r="P65" i="7"/>
  <c r="X65" i="7"/>
  <c r="M66" i="7"/>
  <c r="N66" i="7" s="1"/>
  <c r="P69" i="7"/>
  <c r="X69" i="7"/>
  <c r="M70" i="7"/>
  <c r="N70" i="7" s="1"/>
  <c r="P73" i="7"/>
  <c r="X73" i="7"/>
  <c r="M74" i="7"/>
  <c r="N74" i="7" s="1"/>
  <c r="P77" i="7"/>
  <c r="X77" i="7"/>
  <c r="M78" i="7"/>
  <c r="N78" i="7" s="1"/>
  <c r="R79" i="7"/>
  <c r="V79" i="7"/>
  <c r="Z79" i="7"/>
  <c r="K80" i="7"/>
  <c r="O80" i="7"/>
  <c r="P81" i="7"/>
  <c r="X81" i="7"/>
  <c r="AA81" i="7" s="1"/>
  <c r="AB81" i="7" s="1"/>
  <c r="M82" i="7"/>
  <c r="N82" i="7" s="1"/>
  <c r="R83" i="7"/>
  <c r="V83" i="7"/>
  <c r="Z83" i="7"/>
  <c r="K84" i="7"/>
  <c r="O84" i="7"/>
  <c r="P85" i="7"/>
  <c r="X85" i="7"/>
  <c r="AA85" i="7" s="1"/>
  <c r="AB85" i="7" s="1"/>
  <c r="M86" i="7"/>
  <c r="N86" i="7" s="1"/>
  <c r="P89" i="7"/>
  <c r="X89" i="7"/>
  <c r="M90" i="7"/>
  <c r="N90" i="7" s="1"/>
  <c r="P93" i="7"/>
  <c r="X93" i="7"/>
  <c r="M94" i="7"/>
  <c r="N94" i="7" s="1"/>
  <c r="P97" i="7"/>
  <c r="X97" i="7"/>
  <c r="M98" i="7"/>
  <c r="N98" i="7" s="1"/>
  <c r="K100" i="7"/>
  <c r="O100" i="7"/>
  <c r="W100" i="7"/>
  <c r="P101" i="7"/>
  <c r="X101" i="7"/>
  <c r="AA101" i="7" s="1"/>
  <c r="AB101" i="7" s="1"/>
  <c r="M102" i="7"/>
  <c r="N102" i="7" s="1"/>
  <c r="Y102" i="7"/>
  <c r="R103" i="7"/>
  <c r="V103" i="7"/>
  <c r="Z103" i="7"/>
  <c r="K104" i="7"/>
  <c r="O104" i="7"/>
  <c r="P105" i="7"/>
  <c r="X105" i="7"/>
  <c r="AA105" i="7" s="1"/>
  <c r="AB105" i="7" s="1"/>
  <c r="M106" i="7"/>
  <c r="N106" i="7" s="1"/>
  <c r="Y106" i="7"/>
  <c r="R107" i="7"/>
  <c r="V107" i="7"/>
  <c r="Z107" i="7"/>
  <c r="K108" i="7"/>
  <c r="O108" i="7"/>
  <c r="P109" i="7"/>
  <c r="X109" i="7"/>
  <c r="AA109" i="7" s="1"/>
  <c r="AB109" i="7" s="1"/>
  <c r="M110" i="7"/>
  <c r="N110" i="7" s="1"/>
  <c r="R111" i="7"/>
  <c r="V111" i="7"/>
  <c r="Z111" i="7"/>
  <c r="K112" i="7"/>
  <c r="O112" i="7"/>
  <c r="P113" i="7"/>
  <c r="X113" i="7"/>
  <c r="AA113" i="7" s="1"/>
  <c r="AB113" i="7" s="1"/>
  <c r="M114" i="7"/>
  <c r="N114" i="7" s="1"/>
  <c r="R115" i="7"/>
  <c r="V115" i="7"/>
  <c r="Z115" i="7"/>
  <c r="K116" i="7"/>
  <c r="O116" i="7"/>
  <c r="P117" i="7"/>
  <c r="X117" i="7"/>
  <c r="AA117" i="7" s="1"/>
  <c r="AB117" i="7" s="1"/>
  <c r="M118" i="7"/>
  <c r="N118" i="7" s="1"/>
  <c r="Y118" i="7"/>
  <c r="R119" i="7"/>
  <c r="V119" i="7"/>
  <c r="Z119" i="7"/>
  <c r="K120" i="7"/>
  <c r="O120" i="7"/>
  <c r="P121" i="7"/>
  <c r="X121" i="7"/>
  <c r="AA121" i="7" s="1"/>
  <c r="AB121" i="7" s="1"/>
  <c r="M122" i="7"/>
  <c r="N122" i="7" s="1"/>
  <c r="R123" i="7"/>
  <c r="V123" i="7"/>
  <c r="Z123" i="7"/>
  <c r="K124" i="7"/>
  <c r="O124" i="7"/>
  <c r="P125" i="7"/>
  <c r="X125" i="7"/>
  <c r="AA125" i="7" s="1"/>
  <c r="AB125" i="7" s="1"/>
  <c r="M126" i="7"/>
  <c r="N126" i="7" s="1"/>
  <c r="Q126" i="7"/>
  <c r="Y126" i="7"/>
  <c r="J127" i="7"/>
  <c r="R127" i="7"/>
  <c r="V127" i="7"/>
  <c r="Z127" i="7"/>
  <c r="K128" i="7"/>
  <c r="O128" i="7"/>
  <c r="P129" i="7"/>
  <c r="T129" i="7" s="1"/>
  <c r="U129" i="7" s="1"/>
  <c r="X129" i="7"/>
  <c r="AA129" i="7" s="1"/>
  <c r="AB129" i="7" s="1"/>
  <c r="S132" i="7"/>
  <c r="S142" i="7"/>
  <c r="Z142" i="7"/>
  <c r="S158" i="7"/>
  <c r="Z158" i="7"/>
  <c r="Q212" i="7"/>
  <c r="W212" i="7"/>
  <c r="S214" i="7"/>
  <c r="Z214" i="7"/>
  <c r="S242" i="7"/>
  <c r="Z242" i="7"/>
  <c r="P7" i="7"/>
  <c r="X7" i="7"/>
  <c r="M8" i="7"/>
  <c r="N8" i="7" s="1"/>
  <c r="P5" i="7"/>
  <c r="X5" i="7"/>
  <c r="AA5" i="7" s="1"/>
  <c r="AB5" i="7" s="1"/>
  <c r="M6" i="7"/>
  <c r="N6" i="7" s="1"/>
  <c r="R7" i="7"/>
  <c r="V7" i="7"/>
  <c r="Z7" i="7"/>
  <c r="P9" i="7"/>
  <c r="X9" i="7"/>
  <c r="AA9" i="7" s="1"/>
  <c r="AB9" i="7" s="1"/>
  <c r="M10" i="7"/>
  <c r="N10" i="7" s="1"/>
  <c r="Y10" i="7"/>
  <c r="R11" i="7"/>
  <c r="V11" i="7"/>
  <c r="Z11" i="7"/>
  <c r="J2" i="7"/>
  <c r="R2" i="7"/>
  <c r="V2" i="7"/>
  <c r="Z2" i="7"/>
  <c r="O3" i="7"/>
  <c r="S3" i="7"/>
  <c r="W3" i="7"/>
  <c r="L4" i="7"/>
  <c r="P4" i="7"/>
  <c r="M5" i="7"/>
  <c r="N5" i="7" s="1"/>
  <c r="Q5" i="7"/>
  <c r="Y5" i="7"/>
  <c r="J6" i="7"/>
  <c r="R6" i="7"/>
  <c r="V6" i="7"/>
  <c r="Z6" i="7"/>
  <c r="O7" i="7"/>
  <c r="S7" i="7"/>
  <c r="W7" i="7"/>
  <c r="L8" i="7"/>
  <c r="M9" i="7"/>
  <c r="N9" i="7" s="1"/>
  <c r="Q9" i="7"/>
  <c r="Y9" i="7"/>
  <c r="J10" i="7"/>
  <c r="Q10" i="7" s="1"/>
  <c r="V10" i="7"/>
  <c r="O11" i="7"/>
  <c r="S11" i="7"/>
  <c r="W11" i="7"/>
  <c r="L12" i="7"/>
  <c r="S12" i="7" s="1"/>
  <c r="P12" i="7"/>
  <c r="X12" i="7"/>
  <c r="M13" i="7"/>
  <c r="N13" i="7" s="1"/>
  <c r="Q13" i="7"/>
  <c r="Y13" i="7"/>
  <c r="J14" i="7"/>
  <c r="Q14" i="7" s="1"/>
  <c r="V14" i="7"/>
  <c r="O15" i="7"/>
  <c r="S15" i="7"/>
  <c r="W15" i="7"/>
  <c r="L16" i="7"/>
  <c r="P16" i="7"/>
  <c r="M17" i="7"/>
  <c r="N17" i="7" s="1"/>
  <c r="Q17" i="7"/>
  <c r="Y17" i="7"/>
  <c r="J18" i="7"/>
  <c r="Q18" i="7" s="1"/>
  <c r="V18" i="7"/>
  <c r="O19" i="7"/>
  <c r="S19" i="7"/>
  <c r="W19" i="7"/>
  <c r="L20" i="7"/>
  <c r="S20" i="7" s="1"/>
  <c r="P20" i="7"/>
  <c r="X20" i="7"/>
  <c r="M21" i="7"/>
  <c r="N21" i="7" s="1"/>
  <c r="Q21" i="7"/>
  <c r="Y21" i="7"/>
  <c r="J22" i="7"/>
  <c r="Q22" i="7" s="1"/>
  <c r="V22" i="7"/>
  <c r="O23" i="7"/>
  <c r="S23" i="7"/>
  <c r="W23" i="7"/>
  <c r="L24" i="7"/>
  <c r="S24" i="7" s="1"/>
  <c r="P24" i="7"/>
  <c r="X24" i="7"/>
  <c r="M25" i="7"/>
  <c r="N25" i="7" s="1"/>
  <c r="Q25" i="7"/>
  <c r="Y25" i="7"/>
  <c r="J26" i="7"/>
  <c r="V26" i="7"/>
  <c r="O27" i="7"/>
  <c r="S27" i="7"/>
  <c r="W27" i="7"/>
  <c r="L28" i="7"/>
  <c r="S28" i="7" s="1"/>
  <c r="P28" i="7"/>
  <c r="X28" i="7"/>
  <c r="M29" i="7"/>
  <c r="N29" i="7" s="1"/>
  <c r="Q29" i="7"/>
  <c r="Y29" i="7"/>
  <c r="J30" i="7"/>
  <c r="X30" i="7" s="1"/>
  <c r="V30" i="7"/>
  <c r="O31" i="7"/>
  <c r="S31" i="7"/>
  <c r="W31" i="7"/>
  <c r="L32" i="7"/>
  <c r="M33" i="7"/>
  <c r="N33" i="7" s="1"/>
  <c r="Q33" i="7"/>
  <c r="Y33" i="7"/>
  <c r="J34" i="7"/>
  <c r="Q34" i="7" s="1"/>
  <c r="R34" i="7"/>
  <c r="V34" i="7"/>
  <c r="Z34" i="7"/>
  <c r="O35" i="7"/>
  <c r="S35" i="7"/>
  <c r="W35" i="7"/>
  <c r="L36" i="7"/>
  <c r="M37" i="7"/>
  <c r="N37" i="7" s="1"/>
  <c r="Q37" i="7"/>
  <c r="Y37" i="7"/>
  <c r="J38" i="7"/>
  <c r="Q38" i="7" s="1"/>
  <c r="R38" i="7"/>
  <c r="V38" i="7"/>
  <c r="Z38" i="7"/>
  <c r="O39" i="7"/>
  <c r="S39" i="7"/>
  <c r="W39" i="7"/>
  <c r="L40" i="7"/>
  <c r="M41" i="7"/>
  <c r="N41" i="7" s="1"/>
  <c r="Q41" i="7"/>
  <c r="Y41" i="7"/>
  <c r="J42" i="7"/>
  <c r="Q42" i="7" s="1"/>
  <c r="R42" i="7"/>
  <c r="V42" i="7"/>
  <c r="Z42" i="7"/>
  <c r="O43" i="7"/>
  <c r="S43" i="7"/>
  <c r="W43" i="7"/>
  <c r="L44" i="7"/>
  <c r="P44" i="7"/>
  <c r="M45" i="7"/>
  <c r="N45" i="7" s="1"/>
  <c r="Q45" i="7"/>
  <c r="Y45" i="7"/>
  <c r="J46" i="7"/>
  <c r="R46" i="7"/>
  <c r="V46" i="7"/>
  <c r="Z46" i="7"/>
  <c r="O47" i="7"/>
  <c r="S47" i="7"/>
  <c r="W47" i="7"/>
  <c r="L48" i="7"/>
  <c r="M49" i="7"/>
  <c r="N49" i="7" s="1"/>
  <c r="Q49" i="7"/>
  <c r="Y49" i="7"/>
  <c r="J50" i="7"/>
  <c r="V50" i="7"/>
  <c r="Z50" i="7"/>
  <c r="O51" i="7"/>
  <c r="S51" i="7"/>
  <c r="W51" i="7"/>
  <c r="AA51" i="7" s="1"/>
  <c r="AB51" i="7" s="1"/>
  <c r="L52" i="7"/>
  <c r="R52" i="7" s="1"/>
  <c r="M53" i="7"/>
  <c r="N53" i="7" s="1"/>
  <c r="Q53" i="7"/>
  <c r="Y53" i="7"/>
  <c r="J54" i="7"/>
  <c r="Q54" i="7" s="1"/>
  <c r="V54" i="7"/>
  <c r="Z54" i="7"/>
  <c r="O55" i="7"/>
  <c r="S55" i="7"/>
  <c r="W55" i="7"/>
  <c r="AA55" i="7" s="1"/>
  <c r="AB55" i="7" s="1"/>
  <c r="L56" i="7"/>
  <c r="M57" i="7"/>
  <c r="N57" i="7" s="1"/>
  <c r="Q57" i="7"/>
  <c r="Y57" i="7"/>
  <c r="J58" i="7"/>
  <c r="X58" i="7" s="1"/>
  <c r="R58" i="7"/>
  <c r="V58" i="7"/>
  <c r="Z58" i="7"/>
  <c r="O59" i="7"/>
  <c r="S59" i="7"/>
  <c r="W59" i="7"/>
  <c r="L60" i="7"/>
  <c r="M61" i="7"/>
  <c r="N61" i="7" s="1"/>
  <c r="Q61" i="7"/>
  <c r="Y61" i="7"/>
  <c r="J62" i="7"/>
  <c r="W62" i="7" s="1"/>
  <c r="R62" i="7"/>
  <c r="V62" i="7"/>
  <c r="Z62" i="7"/>
  <c r="K63" i="7"/>
  <c r="Y63" i="7" s="1"/>
  <c r="O63" i="7"/>
  <c r="S63" i="7"/>
  <c r="W63" i="7"/>
  <c r="L64" i="7"/>
  <c r="R64" i="7" s="1"/>
  <c r="P64" i="7"/>
  <c r="M65" i="7"/>
  <c r="N65" i="7" s="1"/>
  <c r="Q65" i="7"/>
  <c r="Y65" i="7"/>
  <c r="J66" i="7"/>
  <c r="Q66" i="7" s="1"/>
  <c r="V66" i="7"/>
  <c r="Z66" i="7"/>
  <c r="K67" i="7"/>
  <c r="R67" i="7" s="1"/>
  <c r="O67" i="7"/>
  <c r="S67" i="7"/>
  <c r="W67" i="7"/>
  <c r="L68" i="7"/>
  <c r="P68" i="7"/>
  <c r="M69" i="7"/>
  <c r="N69" i="7" s="1"/>
  <c r="Q69" i="7"/>
  <c r="Y69" i="7"/>
  <c r="J70" i="7"/>
  <c r="V70" i="7"/>
  <c r="Z70" i="7"/>
  <c r="K71" i="7"/>
  <c r="R71" i="7" s="1"/>
  <c r="O71" i="7"/>
  <c r="S71" i="7"/>
  <c r="W71" i="7"/>
  <c r="L72" i="7"/>
  <c r="P72" i="7"/>
  <c r="M73" i="7"/>
  <c r="N73" i="7" s="1"/>
  <c r="Q73" i="7"/>
  <c r="Y73" i="7"/>
  <c r="J74" i="7"/>
  <c r="Q74" i="7" s="1"/>
  <c r="V74" i="7"/>
  <c r="Z74" i="7"/>
  <c r="O75" i="7"/>
  <c r="S75" i="7"/>
  <c r="W75" i="7"/>
  <c r="AA75" i="7" s="1"/>
  <c r="AB75" i="7" s="1"/>
  <c r="L76" i="7"/>
  <c r="M77" i="7"/>
  <c r="N77" i="7" s="1"/>
  <c r="Q77" i="7"/>
  <c r="Y77" i="7"/>
  <c r="J78" i="7"/>
  <c r="R78" i="7"/>
  <c r="V78" i="7"/>
  <c r="Z78" i="7"/>
  <c r="O79" i="7"/>
  <c r="S79" i="7"/>
  <c r="W79" i="7"/>
  <c r="L80" i="7"/>
  <c r="M81" i="7"/>
  <c r="N81" i="7" s="1"/>
  <c r="Q81" i="7"/>
  <c r="Y81" i="7"/>
  <c r="J82" i="7"/>
  <c r="Q82" i="7" s="1"/>
  <c r="R82" i="7"/>
  <c r="V82" i="7"/>
  <c r="Z82" i="7"/>
  <c r="O83" i="7"/>
  <c r="S83" i="7"/>
  <c r="W83" i="7"/>
  <c r="L84" i="7"/>
  <c r="M85" i="7"/>
  <c r="N85" i="7" s="1"/>
  <c r="Q85" i="7"/>
  <c r="Y85" i="7"/>
  <c r="J86" i="7"/>
  <c r="X86" i="7" s="1"/>
  <c r="V86" i="7"/>
  <c r="Z86" i="7"/>
  <c r="O87" i="7"/>
  <c r="S87" i="7"/>
  <c r="W87" i="7"/>
  <c r="AA87" i="7" s="1"/>
  <c r="AB87" i="7" s="1"/>
  <c r="L88" i="7"/>
  <c r="M89" i="7"/>
  <c r="N89" i="7" s="1"/>
  <c r="Q89" i="7"/>
  <c r="Y89" i="7"/>
  <c r="J90" i="7"/>
  <c r="V90" i="7"/>
  <c r="Z90" i="7"/>
  <c r="O91" i="7"/>
  <c r="S91" i="7"/>
  <c r="W91" i="7"/>
  <c r="AA91" i="7" s="1"/>
  <c r="AB91" i="7" s="1"/>
  <c r="L92" i="7"/>
  <c r="M93" i="7"/>
  <c r="N93" i="7" s="1"/>
  <c r="Q93" i="7"/>
  <c r="Y93" i="7"/>
  <c r="J94" i="7"/>
  <c r="Q94" i="7" s="1"/>
  <c r="V94" i="7"/>
  <c r="Z94" i="7"/>
  <c r="O95" i="7"/>
  <c r="S95" i="7"/>
  <c r="W95" i="7"/>
  <c r="AA95" i="7" s="1"/>
  <c r="AB95" i="7" s="1"/>
  <c r="L96" i="7"/>
  <c r="P96" i="7"/>
  <c r="M97" i="7"/>
  <c r="N97" i="7" s="1"/>
  <c r="Q97" i="7"/>
  <c r="Y97" i="7"/>
  <c r="J98" i="7"/>
  <c r="Q98" i="7" s="1"/>
  <c r="V98" i="7"/>
  <c r="Z98" i="7"/>
  <c r="O99" i="7"/>
  <c r="S99" i="7"/>
  <c r="W99" i="7"/>
  <c r="AA99" i="7" s="1"/>
  <c r="AB99" i="7" s="1"/>
  <c r="L100" i="7"/>
  <c r="P100" i="7"/>
  <c r="M101" i="7"/>
  <c r="N101" i="7" s="1"/>
  <c r="Q101" i="7"/>
  <c r="Y101" i="7"/>
  <c r="J102" i="7"/>
  <c r="W102" i="7" s="1"/>
  <c r="R102" i="7"/>
  <c r="V102" i="7"/>
  <c r="Z102" i="7"/>
  <c r="O103" i="7"/>
  <c r="S103" i="7"/>
  <c r="W103" i="7"/>
  <c r="L104" i="7"/>
  <c r="M105" i="7"/>
  <c r="N105" i="7" s="1"/>
  <c r="Q105" i="7"/>
  <c r="Y105" i="7"/>
  <c r="J106" i="7"/>
  <c r="X106" i="7" s="1"/>
  <c r="R106" i="7"/>
  <c r="V106" i="7"/>
  <c r="Z106" i="7"/>
  <c r="O107" i="7"/>
  <c r="S107" i="7"/>
  <c r="W107" i="7"/>
  <c r="L108" i="7"/>
  <c r="M109" i="7"/>
  <c r="N109" i="7" s="1"/>
  <c r="Q109" i="7"/>
  <c r="Y109" i="7"/>
  <c r="J110" i="7"/>
  <c r="R110" i="7"/>
  <c r="V110" i="7"/>
  <c r="Z110" i="7"/>
  <c r="O111" i="7"/>
  <c r="S111" i="7"/>
  <c r="W111" i="7"/>
  <c r="L112" i="7"/>
  <c r="M113" i="7"/>
  <c r="N113" i="7" s="1"/>
  <c r="Q113" i="7"/>
  <c r="Y113" i="7"/>
  <c r="J114" i="7"/>
  <c r="Q114" i="7" s="1"/>
  <c r="R114" i="7"/>
  <c r="V114" i="7"/>
  <c r="Z114" i="7"/>
  <c r="O115" i="7"/>
  <c r="S115" i="7"/>
  <c r="W115" i="7"/>
  <c r="L116" i="7"/>
  <c r="M117" i="7"/>
  <c r="N117" i="7" s="1"/>
  <c r="Q117" i="7"/>
  <c r="Y117" i="7"/>
  <c r="J118" i="7"/>
  <c r="X118" i="7" s="1"/>
  <c r="R118" i="7"/>
  <c r="V118" i="7"/>
  <c r="Z118" i="7"/>
  <c r="O119" i="7"/>
  <c r="S119" i="7"/>
  <c r="W119" i="7"/>
  <c r="L120" i="7"/>
  <c r="M121" i="7"/>
  <c r="N121" i="7" s="1"/>
  <c r="Q121" i="7"/>
  <c r="Y121" i="7"/>
  <c r="J122" i="7"/>
  <c r="X122" i="7" s="1"/>
  <c r="R122" i="7"/>
  <c r="V122" i="7"/>
  <c r="Z122" i="7"/>
  <c r="O123" i="7"/>
  <c r="S123" i="7"/>
  <c r="W123" i="7"/>
  <c r="L124" i="7"/>
  <c r="Z124" i="7" s="1"/>
  <c r="M125" i="7"/>
  <c r="N125" i="7" s="1"/>
  <c r="Q125" i="7"/>
  <c r="Y125" i="7"/>
  <c r="R126" i="7"/>
  <c r="V126" i="7"/>
  <c r="Z126" i="7"/>
  <c r="O127" i="7"/>
  <c r="S127" i="7"/>
  <c r="W127" i="7"/>
  <c r="L128" i="7"/>
  <c r="Z128" i="7" s="1"/>
  <c r="M129" i="7"/>
  <c r="N129" i="7" s="1"/>
  <c r="Q129" i="7"/>
  <c r="J130" i="7"/>
  <c r="Q130" i="7" s="1"/>
  <c r="P130" i="7"/>
  <c r="S138" i="7"/>
  <c r="Z138" i="7"/>
  <c r="S154" i="7"/>
  <c r="Z154" i="7"/>
  <c r="Y163" i="7"/>
  <c r="Q168" i="7"/>
  <c r="W168" i="7"/>
  <c r="S170" i="7"/>
  <c r="Z170" i="7"/>
  <c r="Q176" i="7"/>
  <c r="W176" i="7"/>
  <c r="S178" i="7"/>
  <c r="Z178" i="7"/>
  <c r="Q184" i="7"/>
  <c r="W184" i="7"/>
  <c r="S186" i="7"/>
  <c r="Z186" i="7"/>
  <c r="Q192" i="7"/>
  <c r="W192" i="7"/>
  <c r="S194" i="7"/>
  <c r="Z194" i="7"/>
  <c r="Q200" i="7"/>
  <c r="W200" i="7"/>
  <c r="S202" i="7"/>
  <c r="Z202" i="7"/>
  <c r="S222" i="7"/>
  <c r="Z222" i="7"/>
  <c r="S234" i="7"/>
  <c r="Z234" i="7"/>
  <c r="R242" i="7"/>
  <c r="S246" i="7"/>
  <c r="Z246" i="7"/>
  <c r="S262" i="7"/>
  <c r="Z262" i="7"/>
  <c r="P11" i="7"/>
  <c r="X11" i="7"/>
  <c r="M12" i="7"/>
  <c r="N12" i="7" s="1"/>
  <c r="P19" i="7"/>
  <c r="X19" i="7"/>
  <c r="M20" i="7"/>
  <c r="N20" i="7" s="1"/>
  <c r="P35" i="7"/>
  <c r="X35" i="7"/>
  <c r="M36" i="7"/>
  <c r="N36" i="7" s="1"/>
  <c r="P39" i="7"/>
  <c r="X39" i="7"/>
  <c r="M40" i="7"/>
  <c r="N40" i="7" s="1"/>
  <c r="P43" i="7"/>
  <c r="X43" i="7"/>
  <c r="M44" i="7"/>
  <c r="N44" i="7" s="1"/>
  <c r="P47" i="7"/>
  <c r="X47" i="7"/>
  <c r="M48" i="7"/>
  <c r="N48" i="7" s="1"/>
  <c r="K50" i="7"/>
  <c r="Y50" i="7" s="1"/>
  <c r="O50" i="7"/>
  <c r="W50" i="7"/>
  <c r="P51" i="7"/>
  <c r="X51" i="7"/>
  <c r="M52" i="7"/>
  <c r="N52" i="7" s="1"/>
  <c r="Y52" i="7"/>
  <c r="R53" i="7"/>
  <c r="V53" i="7"/>
  <c r="Z53" i="7"/>
  <c r="K54" i="7"/>
  <c r="Y54" i="7" s="1"/>
  <c r="O54" i="7"/>
  <c r="W54" i="7"/>
  <c r="P55" i="7"/>
  <c r="X55" i="7"/>
  <c r="M56" i="7"/>
  <c r="N56" i="7" s="1"/>
  <c r="Y56" i="7"/>
  <c r="R57" i="7"/>
  <c r="V57" i="7"/>
  <c r="Z57" i="7"/>
  <c r="P59" i="7"/>
  <c r="X59" i="7"/>
  <c r="M60" i="7"/>
  <c r="N60" i="7" s="1"/>
  <c r="P63" i="7"/>
  <c r="X63" i="7"/>
  <c r="Y64" i="7"/>
  <c r="R65" i="7"/>
  <c r="V65" i="7"/>
  <c r="AA65" i="7" s="1"/>
  <c r="AB65" i="7" s="1"/>
  <c r="Z65" i="7"/>
  <c r="K66" i="7"/>
  <c r="Y66" i="7" s="1"/>
  <c r="O66" i="7"/>
  <c r="S66" i="7"/>
  <c r="W66" i="7"/>
  <c r="P67" i="7"/>
  <c r="X67" i="7"/>
  <c r="Y68" i="7"/>
  <c r="R69" i="7"/>
  <c r="V69" i="7"/>
  <c r="AA69" i="7" s="1"/>
  <c r="AB69" i="7" s="1"/>
  <c r="Z69" i="7"/>
  <c r="K70" i="7"/>
  <c r="Y70" i="7" s="1"/>
  <c r="O70" i="7"/>
  <c r="S70" i="7"/>
  <c r="W70" i="7"/>
  <c r="P71" i="7"/>
  <c r="X71" i="7"/>
  <c r="Y72" i="7"/>
  <c r="R73" i="7"/>
  <c r="V73" i="7"/>
  <c r="AA73" i="7" s="1"/>
  <c r="AB73" i="7" s="1"/>
  <c r="Z73" i="7"/>
  <c r="K74" i="7"/>
  <c r="Y74" i="7" s="1"/>
  <c r="O74" i="7"/>
  <c r="S74" i="7"/>
  <c r="W74" i="7"/>
  <c r="P75" i="7"/>
  <c r="X75" i="7"/>
  <c r="M76" i="7"/>
  <c r="N76" i="7" s="1"/>
  <c r="Y76" i="7"/>
  <c r="R77" i="7"/>
  <c r="V77" i="7"/>
  <c r="Z77" i="7"/>
  <c r="P79" i="7"/>
  <c r="X79" i="7"/>
  <c r="M80" i="7"/>
  <c r="N80" i="7" s="1"/>
  <c r="P83" i="7"/>
  <c r="X83" i="7"/>
  <c r="M84" i="7"/>
  <c r="N84" i="7" s="1"/>
  <c r="K86" i="7"/>
  <c r="Y86" i="7" s="1"/>
  <c r="O86" i="7"/>
  <c r="W86" i="7"/>
  <c r="P87" i="7"/>
  <c r="X87" i="7"/>
  <c r="M88" i="7"/>
  <c r="N88" i="7" s="1"/>
  <c r="Y88" i="7"/>
  <c r="R89" i="7"/>
  <c r="V89" i="7"/>
  <c r="Z89" i="7"/>
  <c r="K90" i="7"/>
  <c r="Y90" i="7" s="1"/>
  <c r="O90" i="7"/>
  <c r="W90" i="7"/>
  <c r="P91" i="7"/>
  <c r="X91" i="7"/>
  <c r="M92" i="7"/>
  <c r="N92" i="7" s="1"/>
  <c r="Y92" i="7"/>
  <c r="R93" i="7"/>
  <c r="V93" i="7"/>
  <c r="Z93" i="7"/>
  <c r="K94" i="7"/>
  <c r="Y94" i="7" s="1"/>
  <c r="O94" i="7"/>
  <c r="W94" i="7"/>
  <c r="P95" i="7"/>
  <c r="X95" i="7"/>
  <c r="M96" i="7"/>
  <c r="N96" i="7" s="1"/>
  <c r="Y96" i="7"/>
  <c r="R97" i="7"/>
  <c r="V97" i="7"/>
  <c r="Z97" i="7"/>
  <c r="K98" i="7"/>
  <c r="Y98" i="7" s="1"/>
  <c r="O98" i="7"/>
  <c r="W98" i="7"/>
  <c r="P99" i="7"/>
  <c r="X99" i="7"/>
  <c r="M100" i="7"/>
  <c r="N100" i="7" s="1"/>
  <c r="P103" i="7"/>
  <c r="X103" i="7"/>
  <c r="M104" i="7"/>
  <c r="N104" i="7" s="1"/>
  <c r="P107" i="7"/>
  <c r="X107" i="7"/>
  <c r="M108" i="7"/>
  <c r="N108" i="7" s="1"/>
  <c r="P111" i="7"/>
  <c r="X111" i="7"/>
  <c r="M112" i="7"/>
  <c r="N112" i="7" s="1"/>
  <c r="P115" i="7"/>
  <c r="X115" i="7"/>
  <c r="M116" i="7"/>
  <c r="N116" i="7" s="1"/>
  <c r="P119" i="7"/>
  <c r="X119" i="7"/>
  <c r="M120" i="7"/>
  <c r="N120" i="7" s="1"/>
  <c r="P123" i="7"/>
  <c r="X123" i="7"/>
  <c r="M124" i="7"/>
  <c r="N124" i="7" s="1"/>
  <c r="P127" i="7"/>
  <c r="X127" i="7"/>
  <c r="M128" i="7"/>
  <c r="N128" i="7" s="1"/>
  <c r="W133" i="7"/>
  <c r="S133" i="7"/>
  <c r="O133" i="7"/>
  <c r="Z133" i="7"/>
  <c r="V133" i="7"/>
  <c r="R133" i="7"/>
  <c r="Y133" i="7"/>
  <c r="Q133" i="7"/>
  <c r="M133" i="7"/>
  <c r="N133" i="7" s="1"/>
  <c r="L134" i="7"/>
  <c r="K134" i="7"/>
  <c r="Y134" i="7" s="1"/>
  <c r="J134" i="7"/>
  <c r="Q134" i="7" s="1"/>
  <c r="S146" i="7"/>
  <c r="Z146" i="7"/>
  <c r="Q148" i="7"/>
  <c r="W148" i="7"/>
  <c r="S150" i="7"/>
  <c r="Z150" i="7"/>
  <c r="Q160" i="7"/>
  <c r="W160" i="7"/>
  <c r="S162" i="7"/>
  <c r="Z162" i="7"/>
  <c r="S210" i="7"/>
  <c r="Z210" i="7"/>
  <c r="Q216" i="7"/>
  <c r="W216" i="7"/>
  <c r="S218" i="7"/>
  <c r="Z218" i="7"/>
  <c r="S230" i="7"/>
  <c r="Z230" i="7"/>
  <c r="S250" i="7"/>
  <c r="Z250" i="7"/>
  <c r="S258" i="7"/>
  <c r="Z258" i="7"/>
  <c r="AA262" i="7"/>
  <c r="AB262" i="7" s="1"/>
  <c r="P3" i="7"/>
  <c r="X3" i="7"/>
  <c r="M4" i="7"/>
  <c r="N4" i="7" s="1"/>
  <c r="P23" i="7"/>
  <c r="X23" i="7"/>
  <c r="M24" i="7"/>
  <c r="N24" i="7" s="1"/>
  <c r="P31" i="7"/>
  <c r="X31" i="7"/>
  <c r="M32" i="7"/>
  <c r="N32" i="7" s="1"/>
  <c r="P2" i="7"/>
  <c r="M3" i="7"/>
  <c r="N3" i="7" s="1"/>
  <c r="Q3" i="7"/>
  <c r="J4" i="7"/>
  <c r="Q4" i="7" s="1"/>
  <c r="O5" i="7"/>
  <c r="T5" i="7" s="1"/>
  <c r="U5" i="7" s="1"/>
  <c r="S5" i="7"/>
  <c r="P6" i="7"/>
  <c r="M7" i="7"/>
  <c r="N7" i="7" s="1"/>
  <c r="Q7" i="7"/>
  <c r="J8" i="7"/>
  <c r="Q8" i="7" s="1"/>
  <c r="O9" i="7"/>
  <c r="T9" i="7" s="1"/>
  <c r="U9" i="7" s="1"/>
  <c r="S9" i="7"/>
  <c r="P10" i="7"/>
  <c r="T10" i="7" s="1"/>
  <c r="U10" i="7" s="1"/>
  <c r="M11" i="7"/>
  <c r="N11" i="7" s="1"/>
  <c r="Q11" i="7"/>
  <c r="R12" i="7"/>
  <c r="V12" i="7"/>
  <c r="O13" i="7"/>
  <c r="S13" i="7"/>
  <c r="P14" i="7"/>
  <c r="T14" i="7" s="1"/>
  <c r="U14" i="7" s="1"/>
  <c r="M15" i="7"/>
  <c r="N15" i="7" s="1"/>
  <c r="Q15" i="7"/>
  <c r="J16" i="7"/>
  <c r="Q16" i="7" s="1"/>
  <c r="O17" i="7"/>
  <c r="S17" i="7"/>
  <c r="P18" i="7"/>
  <c r="T18" i="7" s="1"/>
  <c r="U18" i="7" s="1"/>
  <c r="M19" i="7"/>
  <c r="N19" i="7" s="1"/>
  <c r="Q19" i="7"/>
  <c r="R20" i="7"/>
  <c r="V20" i="7"/>
  <c r="O21" i="7"/>
  <c r="T21" i="7" s="1"/>
  <c r="U21" i="7" s="1"/>
  <c r="S21" i="7"/>
  <c r="P22" i="7"/>
  <c r="T22" i="7" s="1"/>
  <c r="U22" i="7" s="1"/>
  <c r="M23" i="7"/>
  <c r="N23" i="7" s="1"/>
  <c r="Q23" i="7"/>
  <c r="R24" i="7"/>
  <c r="V24" i="7"/>
  <c r="O25" i="7"/>
  <c r="S25" i="7"/>
  <c r="P26" i="7"/>
  <c r="M27" i="7"/>
  <c r="N27" i="7" s="1"/>
  <c r="Q27" i="7"/>
  <c r="R28" i="7"/>
  <c r="V28" i="7"/>
  <c r="O29" i="7"/>
  <c r="T29" i="7" s="1"/>
  <c r="U29" i="7" s="1"/>
  <c r="S29" i="7"/>
  <c r="P30" i="7"/>
  <c r="M31" i="7"/>
  <c r="N31" i="7" s="1"/>
  <c r="Q31" i="7"/>
  <c r="J32" i="7"/>
  <c r="Q32" i="7" s="1"/>
  <c r="O33" i="7"/>
  <c r="T33" i="7" s="1"/>
  <c r="U33" i="7" s="1"/>
  <c r="S33" i="7"/>
  <c r="P34" i="7"/>
  <c r="T34" i="7" s="1"/>
  <c r="U34" i="7" s="1"/>
  <c r="M35" i="7"/>
  <c r="N35" i="7" s="1"/>
  <c r="Q35" i="7"/>
  <c r="J36" i="7"/>
  <c r="Q36" i="7" s="1"/>
  <c r="O37" i="7"/>
  <c r="T37" i="7" s="1"/>
  <c r="U37" i="7" s="1"/>
  <c r="S37" i="7"/>
  <c r="P38" i="7"/>
  <c r="T38" i="7" s="1"/>
  <c r="U38" i="7" s="1"/>
  <c r="M39" i="7"/>
  <c r="N39" i="7" s="1"/>
  <c r="Q39" i="7"/>
  <c r="J40" i="7"/>
  <c r="Q40" i="7" s="1"/>
  <c r="O41" i="7"/>
  <c r="T41" i="7" s="1"/>
  <c r="U41" i="7" s="1"/>
  <c r="S41" i="7"/>
  <c r="P42" i="7"/>
  <c r="T42" i="7" s="1"/>
  <c r="U42" i="7" s="1"/>
  <c r="M43" i="7"/>
  <c r="N43" i="7" s="1"/>
  <c r="Q43" i="7"/>
  <c r="J44" i="7"/>
  <c r="Q44" i="7" s="1"/>
  <c r="O45" i="7"/>
  <c r="T45" i="7" s="1"/>
  <c r="U45" i="7" s="1"/>
  <c r="S45" i="7"/>
  <c r="P46" i="7"/>
  <c r="M47" i="7"/>
  <c r="N47" i="7" s="1"/>
  <c r="Q47" i="7"/>
  <c r="J48" i="7"/>
  <c r="Q48" i="7" s="1"/>
  <c r="O49" i="7"/>
  <c r="T49" i="7" s="1"/>
  <c r="U49" i="7" s="1"/>
  <c r="S49" i="7"/>
  <c r="P50" i="7"/>
  <c r="M51" i="7"/>
  <c r="N51" i="7" s="1"/>
  <c r="Q51" i="7"/>
  <c r="J52" i="7"/>
  <c r="O53" i="7"/>
  <c r="T53" i="7" s="1"/>
  <c r="U53" i="7" s="1"/>
  <c r="S53" i="7"/>
  <c r="P54" i="7"/>
  <c r="M55" i="7"/>
  <c r="N55" i="7" s="1"/>
  <c r="Q55" i="7"/>
  <c r="J56" i="7"/>
  <c r="P56" i="7" s="1"/>
  <c r="O57" i="7"/>
  <c r="T57" i="7" s="1"/>
  <c r="U57" i="7" s="1"/>
  <c r="S57" i="7"/>
  <c r="P58" i="7"/>
  <c r="M59" i="7"/>
  <c r="N59" i="7" s="1"/>
  <c r="Q59" i="7"/>
  <c r="J60" i="7"/>
  <c r="Q60" i="7" s="1"/>
  <c r="O61" i="7"/>
  <c r="T61" i="7" s="1"/>
  <c r="U61" i="7" s="1"/>
  <c r="S61" i="7"/>
  <c r="P62" i="7"/>
  <c r="M63" i="7"/>
  <c r="N63" i="7" s="1"/>
  <c r="Q63" i="7"/>
  <c r="O65" i="7"/>
  <c r="S65" i="7"/>
  <c r="P66" i="7"/>
  <c r="M67" i="7"/>
  <c r="N67" i="7" s="1"/>
  <c r="Q67" i="7"/>
  <c r="O69" i="7"/>
  <c r="T69" i="7" s="1"/>
  <c r="U69" i="7" s="1"/>
  <c r="S69" i="7"/>
  <c r="P70" i="7"/>
  <c r="M71" i="7"/>
  <c r="N71" i="7" s="1"/>
  <c r="Q71" i="7"/>
  <c r="O73" i="7"/>
  <c r="S73" i="7"/>
  <c r="P74" i="7"/>
  <c r="M75" i="7"/>
  <c r="N75" i="7" s="1"/>
  <c r="Q75" i="7"/>
  <c r="J76" i="7"/>
  <c r="O77" i="7"/>
  <c r="S77" i="7"/>
  <c r="P78" i="7"/>
  <c r="M79" i="7"/>
  <c r="N79" i="7" s="1"/>
  <c r="Q79" i="7"/>
  <c r="J80" i="7"/>
  <c r="Q80" i="7" s="1"/>
  <c r="O81" i="7"/>
  <c r="S81" i="7"/>
  <c r="P82" i="7"/>
  <c r="T82" i="7" s="1"/>
  <c r="U82" i="7" s="1"/>
  <c r="M83" i="7"/>
  <c r="N83" i="7" s="1"/>
  <c r="Q83" i="7"/>
  <c r="J84" i="7"/>
  <c r="Q84" i="7" s="1"/>
  <c r="O85" i="7"/>
  <c r="S85" i="7"/>
  <c r="P86" i="7"/>
  <c r="M87" i="7"/>
  <c r="N87" i="7" s="1"/>
  <c r="Q87" i="7"/>
  <c r="J88" i="7"/>
  <c r="X88" i="7" s="1"/>
  <c r="O89" i="7"/>
  <c r="S89" i="7"/>
  <c r="P90" i="7"/>
  <c r="M91" i="7"/>
  <c r="N91" i="7" s="1"/>
  <c r="Q91" i="7"/>
  <c r="J92" i="7"/>
  <c r="O93" i="7"/>
  <c r="S93" i="7"/>
  <c r="P94" i="7"/>
  <c r="M95" i="7"/>
  <c r="N95" i="7" s="1"/>
  <c r="Q95" i="7"/>
  <c r="J96" i="7"/>
  <c r="Q96" i="7" s="1"/>
  <c r="O97" i="7"/>
  <c r="S97" i="7"/>
  <c r="P98" i="7"/>
  <c r="M99" i="7"/>
  <c r="N99" i="7" s="1"/>
  <c r="Q99" i="7"/>
  <c r="J100" i="7"/>
  <c r="Q100" i="7" s="1"/>
  <c r="O101" i="7"/>
  <c r="S101" i="7"/>
  <c r="P102" i="7"/>
  <c r="M103" i="7"/>
  <c r="N103" i="7" s="1"/>
  <c r="Q103" i="7"/>
  <c r="J104" i="7"/>
  <c r="Q104" i="7" s="1"/>
  <c r="O105" i="7"/>
  <c r="S105" i="7"/>
  <c r="P106" i="7"/>
  <c r="M107" i="7"/>
  <c r="N107" i="7" s="1"/>
  <c r="Q107" i="7"/>
  <c r="J108" i="7"/>
  <c r="Q108" i="7" s="1"/>
  <c r="O109" i="7"/>
  <c r="S109" i="7"/>
  <c r="P110" i="7"/>
  <c r="M111" i="7"/>
  <c r="N111" i="7" s="1"/>
  <c r="Q111" i="7"/>
  <c r="J112" i="7"/>
  <c r="Q112" i="7" s="1"/>
  <c r="O113" i="7"/>
  <c r="S113" i="7"/>
  <c r="P114" i="7"/>
  <c r="T114" i="7" s="1"/>
  <c r="U114" i="7" s="1"/>
  <c r="M115" i="7"/>
  <c r="N115" i="7" s="1"/>
  <c r="Q115" i="7"/>
  <c r="J116" i="7"/>
  <c r="Q116" i="7" s="1"/>
  <c r="O117" i="7"/>
  <c r="S117" i="7"/>
  <c r="P118" i="7"/>
  <c r="M119" i="7"/>
  <c r="N119" i="7" s="1"/>
  <c r="Q119" i="7"/>
  <c r="J120" i="7"/>
  <c r="Q120" i="7" s="1"/>
  <c r="O121" i="7"/>
  <c r="S121" i="7"/>
  <c r="P122" i="7"/>
  <c r="M123" i="7"/>
  <c r="N123" i="7" s="1"/>
  <c r="Q123" i="7"/>
  <c r="J124" i="7"/>
  <c r="Q124" i="7" s="1"/>
  <c r="O125" i="7"/>
  <c r="S125" i="7"/>
  <c r="P126" i="7"/>
  <c r="T126" i="7" s="1"/>
  <c r="U126" i="7" s="1"/>
  <c r="M127" i="7"/>
  <c r="N127" i="7" s="1"/>
  <c r="Q127" i="7"/>
  <c r="J128" i="7"/>
  <c r="Q128" i="7" s="1"/>
  <c r="X130" i="7"/>
  <c r="W130" i="7"/>
  <c r="AA130" i="7" s="1"/>
  <c r="AB130" i="7" s="1"/>
  <c r="S130" i="7"/>
  <c r="O130" i="7"/>
  <c r="M130" i="7"/>
  <c r="N130" i="7" s="1"/>
  <c r="R130" i="7"/>
  <c r="Z130" i="7"/>
  <c r="Y132" i="7"/>
  <c r="P133" i="7"/>
  <c r="M134" i="7"/>
  <c r="N134" i="7" s="1"/>
  <c r="S166" i="7"/>
  <c r="Z166" i="7"/>
  <c r="Q172" i="7"/>
  <c r="W172" i="7"/>
  <c r="S174" i="7"/>
  <c r="Z174" i="7"/>
  <c r="S182" i="7"/>
  <c r="Z182" i="7"/>
  <c r="Q188" i="7"/>
  <c r="W188" i="7"/>
  <c r="S190" i="7"/>
  <c r="Z190" i="7"/>
  <c r="Q196" i="7"/>
  <c r="W196" i="7"/>
  <c r="S198" i="7"/>
  <c r="Z198" i="7"/>
  <c r="Q204" i="7"/>
  <c r="W204" i="7"/>
  <c r="S206" i="7"/>
  <c r="Z206" i="7"/>
  <c r="Q224" i="7"/>
  <c r="W224" i="7"/>
  <c r="S226" i="7"/>
  <c r="Z226" i="7"/>
  <c r="S238" i="7"/>
  <c r="Z238" i="7"/>
  <c r="S254" i="7"/>
  <c r="Z254" i="7"/>
  <c r="AA258" i="7"/>
  <c r="AB258" i="7" s="1"/>
  <c r="R261" i="7"/>
  <c r="Y261" i="7"/>
  <c r="P137" i="7"/>
  <c r="M138" i="7"/>
  <c r="N138" i="7" s="1"/>
  <c r="M142" i="7"/>
  <c r="N142" i="7" s="1"/>
  <c r="O144" i="7"/>
  <c r="S144" i="7"/>
  <c r="W144" i="7"/>
  <c r="L145" i="7"/>
  <c r="P145" i="7"/>
  <c r="M146" i="7"/>
  <c r="N146" i="7" s="1"/>
  <c r="P149" i="7"/>
  <c r="X149" i="7"/>
  <c r="M150" i="7"/>
  <c r="N150" i="7" s="1"/>
  <c r="P153" i="7"/>
  <c r="X153" i="7"/>
  <c r="M154" i="7"/>
  <c r="N154" i="7" s="1"/>
  <c r="P157" i="7"/>
  <c r="X157" i="7"/>
  <c r="M158" i="7"/>
  <c r="N158" i="7" s="1"/>
  <c r="P161" i="7"/>
  <c r="X161" i="7"/>
  <c r="M162" i="7"/>
  <c r="N162" i="7" s="1"/>
  <c r="P165" i="7"/>
  <c r="X165" i="7"/>
  <c r="M166" i="7"/>
  <c r="N166" i="7" s="1"/>
  <c r="P169" i="7"/>
  <c r="X169" i="7"/>
  <c r="M170" i="7"/>
  <c r="N170" i="7" s="1"/>
  <c r="P173" i="7"/>
  <c r="X173" i="7"/>
  <c r="M174" i="7"/>
  <c r="N174" i="7" s="1"/>
  <c r="P177" i="7"/>
  <c r="X177" i="7"/>
  <c r="M178" i="7"/>
  <c r="N178" i="7" s="1"/>
  <c r="Y178" i="7"/>
  <c r="R179" i="7"/>
  <c r="V179" i="7"/>
  <c r="Z179" i="7"/>
  <c r="P181" i="7"/>
  <c r="X181" i="7"/>
  <c r="M182" i="7"/>
  <c r="N182" i="7" s="1"/>
  <c r="P185" i="7"/>
  <c r="X185" i="7"/>
  <c r="M186" i="7"/>
  <c r="N186" i="7" s="1"/>
  <c r="P189" i="7"/>
  <c r="X189" i="7"/>
  <c r="M190" i="7"/>
  <c r="N190" i="7" s="1"/>
  <c r="P193" i="7"/>
  <c r="X193" i="7"/>
  <c r="M194" i="7"/>
  <c r="N194" i="7" s="1"/>
  <c r="P197" i="7"/>
  <c r="X197" i="7"/>
  <c r="M198" i="7"/>
  <c r="N198" i="7" s="1"/>
  <c r="P201" i="7"/>
  <c r="X201" i="7"/>
  <c r="M202" i="7"/>
  <c r="N202" i="7" s="1"/>
  <c r="P205" i="7"/>
  <c r="X205" i="7"/>
  <c r="M206" i="7"/>
  <c r="N206" i="7" s="1"/>
  <c r="P209" i="7"/>
  <c r="X209" i="7"/>
  <c r="M210" i="7"/>
  <c r="N210" i="7" s="1"/>
  <c r="P213" i="7"/>
  <c r="X213" i="7"/>
  <c r="M214" i="7"/>
  <c r="N214" i="7" s="1"/>
  <c r="P217" i="7"/>
  <c r="X217" i="7"/>
  <c r="M218" i="7"/>
  <c r="N218" i="7" s="1"/>
  <c r="P221" i="7"/>
  <c r="X221" i="7"/>
  <c r="M222" i="7"/>
  <c r="N222" i="7" s="1"/>
  <c r="P225" i="7"/>
  <c r="X225" i="7"/>
  <c r="M226" i="7"/>
  <c r="N226" i="7" s="1"/>
  <c r="P229" i="7"/>
  <c r="X229" i="7"/>
  <c r="M230" i="7"/>
  <c r="N230" i="7" s="1"/>
  <c r="P233" i="7"/>
  <c r="X233" i="7"/>
  <c r="M234" i="7"/>
  <c r="N234" i="7" s="1"/>
  <c r="Y234" i="7"/>
  <c r="R235" i="7"/>
  <c r="V235" i="7"/>
  <c r="Z235" i="7"/>
  <c r="K236" i="7"/>
  <c r="Y236" i="7" s="1"/>
  <c r="O236" i="7"/>
  <c r="W236" i="7"/>
  <c r="P237" i="7"/>
  <c r="X237" i="7"/>
  <c r="AA237" i="7" s="1"/>
  <c r="AB237" i="7" s="1"/>
  <c r="M238" i="7"/>
  <c r="N238" i="7" s="1"/>
  <c r="Y238" i="7"/>
  <c r="R239" i="7"/>
  <c r="V239" i="7"/>
  <c r="Z239" i="7"/>
  <c r="K240" i="7"/>
  <c r="Y240" i="7" s="1"/>
  <c r="O240" i="7"/>
  <c r="W240" i="7"/>
  <c r="P241" i="7"/>
  <c r="X241" i="7"/>
  <c r="AA241" i="7" s="1"/>
  <c r="AB241" i="7" s="1"/>
  <c r="M242" i="7"/>
  <c r="N242" i="7" s="1"/>
  <c r="Y242" i="7"/>
  <c r="R243" i="7"/>
  <c r="V243" i="7"/>
  <c r="Z243" i="7"/>
  <c r="K244" i="7"/>
  <c r="Y244" i="7" s="1"/>
  <c r="O244" i="7"/>
  <c r="W244" i="7"/>
  <c r="P245" i="7"/>
  <c r="X245" i="7"/>
  <c r="AA245" i="7" s="1"/>
  <c r="AB245" i="7" s="1"/>
  <c r="M246" i="7"/>
  <c r="N246" i="7" s="1"/>
  <c r="Y246" i="7"/>
  <c r="R247" i="7"/>
  <c r="V247" i="7"/>
  <c r="Z247" i="7"/>
  <c r="K248" i="7"/>
  <c r="Y248" i="7" s="1"/>
  <c r="O248" i="7"/>
  <c r="W248" i="7"/>
  <c r="P249" i="7"/>
  <c r="X249" i="7"/>
  <c r="AA249" i="7" s="1"/>
  <c r="AB249" i="7" s="1"/>
  <c r="M250" i="7"/>
  <c r="N250" i="7" s="1"/>
  <c r="Y250" i="7"/>
  <c r="R251" i="7"/>
  <c r="V251" i="7"/>
  <c r="Z251" i="7"/>
  <c r="L253" i="7"/>
  <c r="P253" i="7"/>
  <c r="X253" i="7"/>
  <c r="M254" i="7"/>
  <c r="N254" i="7" s="1"/>
  <c r="L257" i="7"/>
  <c r="P257" i="7"/>
  <c r="X257" i="7"/>
  <c r="M258" i="7"/>
  <c r="N258" i="7" s="1"/>
  <c r="R259" i="7"/>
  <c r="V259" i="7"/>
  <c r="Z259" i="7"/>
  <c r="K260" i="7"/>
  <c r="O260" i="7"/>
  <c r="W260" i="7"/>
  <c r="L261" i="7"/>
  <c r="Z261" i="7" s="1"/>
  <c r="P261" i="7"/>
  <c r="X261" i="7"/>
  <c r="AA261" i="7" s="1"/>
  <c r="AB261" i="7" s="1"/>
  <c r="M262" i="7"/>
  <c r="N262" i="7" s="1"/>
  <c r="R263" i="7"/>
  <c r="V263" i="7"/>
  <c r="Z263" i="7"/>
  <c r="K264" i="7"/>
  <c r="Y264" i="7" s="1"/>
  <c r="O264" i="7"/>
  <c r="W264" i="7"/>
  <c r="W265" i="7"/>
  <c r="O265" i="7"/>
  <c r="V265" i="7"/>
  <c r="R265" i="7"/>
  <c r="M265" i="7"/>
  <c r="N265" i="7" s="1"/>
  <c r="X270" i="7"/>
  <c r="S275" i="7"/>
  <c r="Z275" i="7"/>
  <c r="R321" i="7"/>
  <c r="Y321" i="7"/>
  <c r="S322" i="7"/>
  <c r="Z322" i="7"/>
  <c r="R325" i="7"/>
  <c r="Y325" i="7"/>
  <c r="S326" i="7"/>
  <c r="Z326" i="7"/>
  <c r="S330" i="7"/>
  <c r="Z330" i="7"/>
  <c r="R353" i="7"/>
  <c r="Y353" i="7"/>
  <c r="K131" i="7"/>
  <c r="O131" i="7"/>
  <c r="W131" i="7"/>
  <c r="P132" i="7"/>
  <c r="T132" i="7" s="1"/>
  <c r="U132" i="7" s="1"/>
  <c r="X132" i="7"/>
  <c r="AA132" i="7" s="1"/>
  <c r="AB132" i="7" s="1"/>
  <c r="R134" i="7"/>
  <c r="V134" i="7"/>
  <c r="Z134" i="7"/>
  <c r="P136" i="7"/>
  <c r="T136" i="7" s="1"/>
  <c r="U136" i="7" s="1"/>
  <c r="X136" i="7"/>
  <c r="M137" i="7"/>
  <c r="N137" i="7" s="1"/>
  <c r="Y137" i="7"/>
  <c r="J138" i="7"/>
  <c r="Q138" i="7" s="1"/>
  <c r="V138" i="7"/>
  <c r="P140" i="7"/>
  <c r="T140" i="7" s="1"/>
  <c r="U140" i="7" s="1"/>
  <c r="X140" i="7"/>
  <c r="M141" i="7"/>
  <c r="N141" i="7" s="1"/>
  <c r="Y141" i="7"/>
  <c r="J142" i="7"/>
  <c r="X142" i="7" s="1"/>
  <c r="V142" i="7"/>
  <c r="P144" i="7"/>
  <c r="X144" i="7"/>
  <c r="M145" i="7"/>
  <c r="N145" i="7" s="1"/>
  <c r="Y145" i="7"/>
  <c r="O147" i="7"/>
  <c r="S147" i="7"/>
  <c r="W147" i="7"/>
  <c r="AA147" i="7" s="1"/>
  <c r="AB147" i="7" s="1"/>
  <c r="L148" i="7"/>
  <c r="S148" i="7" s="1"/>
  <c r="P148" i="7"/>
  <c r="T148" i="7" s="1"/>
  <c r="U148" i="7" s="1"/>
  <c r="X148" i="7"/>
  <c r="M149" i="7"/>
  <c r="N149" i="7" s="1"/>
  <c r="Q149" i="7"/>
  <c r="Y149" i="7"/>
  <c r="J150" i="7"/>
  <c r="Q150" i="7" s="1"/>
  <c r="V150" i="7"/>
  <c r="O151" i="7"/>
  <c r="S151" i="7"/>
  <c r="W151" i="7"/>
  <c r="AA151" i="7" s="1"/>
  <c r="AB151" i="7" s="1"/>
  <c r="L152" i="7"/>
  <c r="S152" i="7" s="1"/>
  <c r="P152" i="7"/>
  <c r="T152" i="7" s="1"/>
  <c r="U152" i="7" s="1"/>
  <c r="X152" i="7"/>
  <c r="M153" i="7"/>
  <c r="N153" i="7" s="1"/>
  <c r="Q153" i="7"/>
  <c r="Y153" i="7"/>
  <c r="J154" i="7"/>
  <c r="V154" i="7"/>
  <c r="O155" i="7"/>
  <c r="S155" i="7"/>
  <c r="W155" i="7"/>
  <c r="AA155" i="7" s="1"/>
  <c r="AB155" i="7" s="1"/>
  <c r="L156" i="7"/>
  <c r="S156" i="7" s="1"/>
  <c r="P156" i="7"/>
  <c r="T156" i="7" s="1"/>
  <c r="U156" i="7" s="1"/>
  <c r="X156" i="7"/>
  <c r="M157" i="7"/>
  <c r="N157" i="7" s="1"/>
  <c r="Q157" i="7"/>
  <c r="Y157" i="7"/>
  <c r="J158" i="7"/>
  <c r="Q158" i="7" s="1"/>
  <c r="V158" i="7"/>
  <c r="O159" i="7"/>
  <c r="S159" i="7"/>
  <c r="W159" i="7"/>
  <c r="AA159" i="7" s="1"/>
  <c r="AB159" i="7" s="1"/>
  <c r="L160" i="7"/>
  <c r="S160" i="7" s="1"/>
  <c r="P160" i="7"/>
  <c r="T160" i="7" s="1"/>
  <c r="U160" i="7" s="1"/>
  <c r="X160" i="7"/>
  <c r="M161" i="7"/>
  <c r="N161" i="7" s="1"/>
  <c r="Q161" i="7"/>
  <c r="Y161" i="7"/>
  <c r="J162" i="7"/>
  <c r="X162" i="7" s="1"/>
  <c r="V162" i="7"/>
  <c r="O163" i="7"/>
  <c r="S163" i="7"/>
  <c r="W163" i="7"/>
  <c r="AA163" i="7" s="1"/>
  <c r="AB163" i="7" s="1"/>
  <c r="L164" i="7"/>
  <c r="P164" i="7"/>
  <c r="M165" i="7"/>
  <c r="N165" i="7" s="1"/>
  <c r="Q165" i="7"/>
  <c r="Y165" i="7"/>
  <c r="J166" i="7"/>
  <c r="V166" i="7"/>
  <c r="O167" i="7"/>
  <c r="S167" i="7"/>
  <c r="W167" i="7"/>
  <c r="AA167" i="7" s="1"/>
  <c r="AB167" i="7" s="1"/>
  <c r="L168" i="7"/>
  <c r="S168" i="7" s="1"/>
  <c r="P168" i="7"/>
  <c r="T168" i="7" s="1"/>
  <c r="U168" i="7" s="1"/>
  <c r="X168" i="7"/>
  <c r="M169" i="7"/>
  <c r="N169" i="7" s="1"/>
  <c r="Q169" i="7"/>
  <c r="Y169" i="7"/>
  <c r="J170" i="7"/>
  <c r="Q170" i="7" s="1"/>
  <c r="V170" i="7"/>
  <c r="O171" i="7"/>
  <c r="S171" i="7"/>
  <c r="W171" i="7"/>
  <c r="AA171" i="7" s="1"/>
  <c r="AB171" i="7" s="1"/>
  <c r="L172" i="7"/>
  <c r="S172" i="7" s="1"/>
  <c r="P172" i="7"/>
  <c r="T172" i="7" s="1"/>
  <c r="U172" i="7" s="1"/>
  <c r="X172" i="7"/>
  <c r="M173" i="7"/>
  <c r="N173" i="7" s="1"/>
  <c r="Q173" i="7"/>
  <c r="Y173" i="7"/>
  <c r="J174" i="7"/>
  <c r="X174" i="7" s="1"/>
  <c r="V174" i="7"/>
  <c r="O175" i="7"/>
  <c r="S175" i="7"/>
  <c r="W175" i="7"/>
  <c r="AA175" i="7" s="1"/>
  <c r="AB175" i="7" s="1"/>
  <c r="L176" i="7"/>
  <c r="S176" i="7" s="1"/>
  <c r="P176" i="7"/>
  <c r="T176" i="7" s="1"/>
  <c r="U176" i="7" s="1"/>
  <c r="X176" i="7"/>
  <c r="M177" i="7"/>
  <c r="N177" i="7" s="1"/>
  <c r="Q177" i="7"/>
  <c r="Y177" i="7"/>
  <c r="J178" i="7"/>
  <c r="X178" i="7" s="1"/>
  <c r="V178" i="7"/>
  <c r="O179" i="7"/>
  <c r="S179" i="7"/>
  <c r="W179" i="7"/>
  <c r="L180" i="7"/>
  <c r="S180" i="7" s="1"/>
  <c r="P180" i="7"/>
  <c r="T180" i="7" s="1"/>
  <c r="U180" i="7" s="1"/>
  <c r="X180" i="7"/>
  <c r="M181" i="7"/>
  <c r="N181" i="7" s="1"/>
  <c r="Q181" i="7"/>
  <c r="Y181" i="7"/>
  <c r="J182" i="7"/>
  <c r="Q182" i="7" s="1"/>
  <c r="V182" i="7"/>
  <c r="O183" i="7"/>
  <c r="S183" i="7"/>
  <c r="W183" i="7"/>
  <c r="AA183" i="7" s="1"/>
  <c r="AB183" i="7" s="1"/>
  <c r="L184" i="7"/>
  <c r="S184" i="7" s="1"/>
  <c r="P184" i="7"/>
  <c r="T184" i="7" s="1"/>
  <c r="U184" i="7" s="1"/>
  <c r="X184" i="7"/>
  <c r="M185" i="7"/>
  <c r="N185" i="7" s="1"/>
  <c r="Q185" i="7"/>
  <c r="Y185" i="7"/>
  <c r="J186" i="7"/>
  <c r="X186" i="7" s="1"/>
  <c r="V186" i="7"/>
  <c r="O187" i="7"/>
  <c r="S187" i="7"/>
  <c r="W187" i="7"/>
  <c r="AA187" i="7" s="1"/>
  <c r="AB187" i="7" s="1"/>
  <c r="L188" i="7"/>
  <c r="S188" i="7" s="1"/>
  <c r="P188" i="7"/>
  <c r="T188" i="7" s="1"/>
  <c r="U188" i="7" s="1"/>
  <c r="X188" i="7"/>
  <c r="M189" i="7"/>
  <c r="N189" i="7" s="1"/>
  <c r="Q189" i="7"/>
  <c r="Y189" i="7"/>
  <c r="J190" i="7"/>
  <c r="Q190" i="7" s="1"/>
  <c r="V190" i="7"/>
  <c r="O191" i="7"/>
  <c r="S191" i="7"/>
  <c r="W191" i="7"/>
  <c r="AA191" i="7" s="1"/>
  <c r="AB191" i="7" s="1"/>
  <c r="L192" i="7"/>
  <c r="S192" i="7" s="1"/>
  <c r="P192" i="7"/>
  <c r="T192" i="7" s="1"/>
  <c r="U192" i="7" s="1"/>
  <c r="X192" i="7"/>
  <c r="M193" i="7"/>
  <c r="N193" i="7" s="1"/>
  <c r="Q193" i="7"/>
  <c r="Y193" i="7"/>
  <c r="J194" i="7"/>
  <c r="Q194" i="7" s="1"/>
  <c r="V194" i="7"/>
  <c r="O195" i="7"/>
  <c r="S195" i="7"/>
  <c r="W195" i="7"/>
  <c r="AA195" i="7" s="1"/>
  <c r="AB195" i="7" s="1"/>
  <c r="L196" i="7"/>
  <c r="S196" i="7" s="1"/>
  <c r="P196" i="7"/>
  <c r="T196" i="7" s="1"/>
  <c r="U196" i="7" s="1"/>
  <c r="X196" i="7"/>
  <c r="M197" i="7"/>
  <c r="N197" i="7" s="1"/>
  <c r="Q197" i="7"/>
  <c r="Y197" i="7"/>
  <c r="J198" i="7"/>
  <c r="V198" i="7"/>
  <c r="O199" i="7"/>
  <c r="S199" i="7"/>
  <c r="W199" i="7"/>
  <c r="AA199" i="7" s="1"/>
  <c r="AB199" i="7" s="1"/>
  <c r="L200" i="7"/>
  <c r="S200" i="7" s="1"/>
  <c r="P200" i="7"/>
  <c r="T200" i="7" s="1"/>
  <c r="U200" i="7" s="1"/>
  <c r="X200" i="7"/>
  <c r="M201" i="7"/>
  <c r="N201" i="7" s="1"/>
  <c r="Q201" i="7"/>
  <c r="Y201" i="7"/>
  <c r="J202" i="7"/>
  <c r="V202" i="7"/>
  <c r="O203" i="7"/>
  <c r="S203" i="7"/>
  <c r="W203" i="7"/>
  <c r="AA203" i="7" s="1"/>
  <c r="AB203" i="7" s="1"/>
  <c r="L204" i="7"/>
  <c r="S204" i="7" s="1"/>
  <c r="P204" i="7"/>
  <c r="T204" i="7" s="1"/>
  <c r="U204" i="7" s="1"/>
  <c r="X204" i="7"/>
  <c r="M205" i="7"/>
  <c r="N205" i="7" s="1"/>
  <c r="Q205" i="7"/>
  <c r="Y205" i="7"/>
  <c r="J206" i="7"/>
  <c r="X206" i="7" s="1"/>
  <c r="V206" i="7"/>
  <c r="O207" i="7"/>
  <c r="S207" i="7"/>
  <c r="W207" i="7"/>
  <c r="AA207" i="7" s="1"/>
  <c r="AB207" i="7" s="1"/>
  <c r="L208" i="7"/>
  <c r="S208" i="7" s="1"/>
  <c r="P208" i="7"/>
  <c r="T208" i="7" s="1"/>
  <c r="U208" i="7" s="1"/>
  <c r="X208" i="7"/>
  <c r="M209" i="7"/>
  <c r="N209" i="7" s="1"/>
  <c r="Q209" i="7"/>
  <c r="Y209" i="7"/>
  <c r="J210" i="7"/>
  <c r="V210" i="7"/>
  <c r="O211" i="7"/>
  <c r="S211" i="7"/>
  <c r="W211" i="7"/>
  <c r="AA211" i="7" s="1"/>
  <c r="AB211" i="7" s="1"/>
  <c r="L212" i="7"/>
  <c r="S212" i="7" s="1"/>
  <c r="P212" i="7"/>
  <c r="T212" i="7" s="1"/>
  <c r="U212" i="7" s="1"/>
  <c r="X212" i="7"/>
  <c r="M213" i="7"/>
  <c r="N213" i="7" s="1"/>
  <c r="Q213" i="7"/>
  <c r="Y213" i="7"/>
  <c r="J214" i="7"/>
  <c r="Q214" i="7" s="1"/>
  <c r="V214" i="7"/>
  <c r="O215" i="7"/>
  <c r="S215" i="7"/>
  <c r="W215" i="7"/>
  <c r="AA215" i="7" s="1"/>
  <c r="AB215" i="7" s="1"/>
  <c r="L216" i="7"/>
  <c r="S216" i="7" s="1"/>
  <c r="P216" i="7"/>
  <c r="T216" i="7" s="1"/>
  <c r="U216" i="7" s="1"/>
  <c r="X216" i="7"/>
  <c r="M217" i="7"/>
  <c r="N217" i="7" s="1"/>
  <c r="Q217" i="7"/>
  <c r="Y217" i="7"/>
  <c r="J218" i="7"/>
  <c r="Q218" i="7" s="1"/>
  <c r="V218" i="7"/>
  <c r="O219" i="7"/>
  <c r="S219" i="7"/>
  <c r="W219" i="7"/>
  <c r="AA219" i="7" s="1"/>
  <c r="AB219" i="7" s="1"/>
  <c r="L220" i="7"/>
  <c r="S220" i="7" s="1"/>
  <c r="P220" i="7"/>
  <c r="T220" i="7" s="1"/>
  <c r="U220" i="7" s="1"/>
  <c r="X220" i="7"/>
  <c r="M221" i="7"/>
  <c r="N221" i="7" s="1"/>
  <c r="Q221" i="7"/>
  <c r="Y221" i="7"/>
  <c r="J222" i="7"/>
  <c r="Q222" i="7" s="1"/>
  <c r="V222" i="7"/>
  <c r="O223" i="7"/>
  <c r="S223" i="7"/>
  <c r="W223" i="7"/>
  <c r="AA223" i="7" s="1"/>
  <c r="AB223" i="7" s="1"/>
  <c r="L224" i="7"/>
  <c r="S224" i="7" s="1"/>
  <c r="P224" i="7"/>
  <c r="T224" i="7" s="1"/>
  <c r="U224" i="7" s="1"/>
  <c r="X224" i="7"/>
  <c r="M225" i="7"/>
  <c r="N225" i="7" s="1"/>
  <c r="Q225" i="7"/>
  <c r="Y225" i="7"/>
  <c r="J226" i="7"/>
  <c r="Q226" i="7" s="1"/>
  <c r="V226" i="7"/>
  <c r="O227" i="7"/>
  <c r="S227" i="7"/>
  <c r="W227" i="7"/>
  <c r="AA227" i="7" s="1"/>
  <c r="AB227" i="7" s="1"/>
  <c r="L228" i="7"/>
  <c r="S228" i="7" s="1"/>
  <c r="P228" i="7"/>
  <c r="T228" i="7" s="1"/>
  <c r="U228" i="7" s="1"/>
  <c r="X228" i="7"/>
  <c r="M229" i="7"/>
  <c r="N229" i="7" s="1"/>
  <c r="Q229" i="7"/>
  <c r="Y229" i="7"/>
  <c r="J230" i="7"/>
  <c r="V230" i="7"/>
  <c r="O231" i="7"/>
  <c r="S231" i="7"/>
  <c r="W231" i="7"/>
  <c r="AA231" i="7" s="1"/>
  <c r="AB231" i="7" s="1"/>
  <c r="L232" i="7"/>
  <c r="S232" i="7" s="1"/>
  <c r="P232" i="7"/>
  <c r="T232" i="7" s="1"/>
  <c r="U232" i="7" s="1"/>
  <c r="X232" i="7"/>
  <c r="M233" i="7"/>
  <c r="N233" i="7" s="1"/>
  <c r="Q233" i="7"/>
  <c r="Y233" i="7"/>
  <c r="J234" i="7"/>
  <c r="Q234" i="7" s="1"/>
  <c r="V234" i="7"/>
  <c r="O235" i="7"/>
  <c r="S235" i="7"/>
  <c r="W235" i="7"/>
  <c r="L236" i="7"/>
  <c r="S236" i="7" s="1"/>
  <c r="P236" i="7"/>
  <c r="X236" i="7"/>
  <c r="M237" i="7"/>
  <c r="N237" i="7" s="1"/>
  <c r="Q237" i="7"/>
  <c r="Y237" i="7"/>
  <c r="J238" i="7"/>
  <c r="X238" i="7" s="1"/>
  <c r="V238" i="7"/>
  <c r="O239" i="7"/>
  <c r="S239" i="7"/>
  <c r="W239" i="7"/>
  <c r="L240" i="7"/>
  <c r="S240" i="7" s="1"/>
  <c r="P240" i="7"/>
  <c r="X240" i="7"/>
  <c r="M241" i="7"/>
  <c r="N241" i="7" s="1"/>
  <c r="Q241" i="7"/>
  <c r="Y241" i="7"/>
  <c r="J242" i="7"/>
  <c r="X242" i="7" s="1"/>
  <c r="V242" i="7"/>
  <c r="O243" i="7"/>
  <c r="S243" i="7"/>
  <c r="W243" i="7"/>
  <c r="L244" i="7"/>
  <c r="S244" i="7" s="1"/>
  <c r="P244" i="7"/>
  <c r="X244" i="7"/>
  <c r="M245" i="7"/>
  <c r="N245" i="7" s="1"/>
  <c r="Q245" i="7"/>
  <c r="Y245" i="7"/>
  <c r="J246" i="7"/>
  <c r="V246" i="7"/>
  <c r="O247" i="7"/>
  <c r="S247" i="7"/>
  <c r="W247" i="7"/>
  <c r="L248" i="7"/>
  <c r="S248" i="7" s="1"/>
  <c r="P248" i="7"/>
  <c r="X248" i="7"/>
  <c r="M249" i="7"/>
  <c r="N249" i="7" s="1"/>
  <c r="Q249" i="7"/>
  <c r="Y249" i="7"/>
  <c r="J250" i="7"/>
  <c r="Q250" i="7" s="1"/>
  <c r="V250" i="7"/>
  <c r="O251" i="7"/>
  <c r="S251" i="7"/>
  <c r="W251" i="7"/>
  <c r="L252" i="7"/>
  <c r="S252" i="7" s="1"/>
  <c r="P252" i="7"/>
  <c r="T252" i="7" s="1"/>
  <c r="U252" i="7" s="1"/>
  <c r="X252" i="7"/>
  <c r="M253" i="7"/>
  <c r="N253" i="7" s="1"/>
  <c r="Q253" i="7"/>
  <c r="Y253" i="7"/>
  <c r="O255" i="7"/>
  <c r="S255" i="7"/>
  <c r="W255" i="7"/>
  <c r="AA255" i="7" s="1"/>
  <c r="AB255" i="7" s="1"/>
  <c r="L256" i="7"/>
  <c r="S256" i="7" s="1"/>
  <c r="P256" i="7"/>
  <c r="T256" i="7" s="1"/>
  <c r="U256" i="7" s="1"/>
  <c r="X256" i="7"/>
  <c r="M257" i="7"/>
  <c r="N257" i="7" s="1"/>
  <c r="Q257" i="7"/>
  <c r="Y257" i="7"/>
  <c r="O259" i="7"/>
  <c r="S259" i="7"/>
  <c r="W259" i="7"/>
  <c r="L260" i="7"/>
  <c r="Z260" i="7" s="1"/>
  <c r="P260" i="7"/>
  <c r="X260" i="7"/>
  <c r="M261" i="7"/>
  <c r="N261" i="7" s="1"/>
  <c r="O263" i="7"/>
  <c r="S263" i="7"/>
  <c r="W263" i="7"/>
  <c r="L264" i="7"/>
  <c r="S264" i="7" s="1"/>
  <c r="P264" i="7"/>
  <c r="X264" i="7"/>
  <c r="P265" i="7"/>
  <c r="X265" i="7"/>
  <c r="K269" i="7"/>
  <c r="J269" i="7"/>
  <c r="Q269" i="7" s="1"/>
  <c r="L269" i="7"/>
  <c r="R317" i="7"/>
  <c r="Y317" i="7"/>
  <c r="L131" i="7"/>
  <c r="Z131" i="7" s="1"/>
  <c r="P131" i="7"/>
  <c r="M132" i="7"/>
  <c r="N132" i="7" s="1"/>
  <c r="Q132" i="7"/>
  <c r="O134" i="7"/>
  <c r="S134" i="7"/>
  <c r="W134" i="7"/>
  <c r="P135" i="7"/>
  <c r="T135" i="7" s="1"/>
  <c r="U135" i="7" s="1"/>
  <c r="X135" i="7"/>
  <c r="AA135" i="7" s="1"/>
  <c r="AB135" i="7" s="1"/>
  <c r="M136" i="7"/>
  <c r="N136" i="7" s="1"/>
  <c r="Q136" i="7"/>
  <c r="Y136" i="7"/>
  <c r="J137" i="7"/>
  <c r="X137" i="7" s="1"/>
  <c r="R137" i="7"/>
  <c r="V137" i="7"/>
  <c r="Z137" i="7"/>
  <c r="K138" i="7"/>
  <c r="O138" i="7"/>
  <c r="W138" i="7"/>
  <c r="P139" i="7"/>
  <c r="T139" i="7" s="1"/>
  <c r="U139" i="7" s="1"/>
  <c r="X139" i="7"/>
  <c r="AA139" i="7" s="1"/>
  <c r="AB139" i="7" s="1"/>
  <c r="M140" i="7"/>
  <c r="N140" i="7" s="1"/>
  <c r="Q140" i="7"/>
  <c r="Y140" i="7"/>
  <c r="J141" i="7"/>
  <c r="W141" i="7" s="1"/>
  <c r="R141" i="7"/>
  <c r="V141" i="7"/>
  <c r="Z141" i="7"/>
  <c r="K142" i="7"/>
  <c r="O142" i="7"/>
  <c r="W142" i="7"/>
  <c r="P143" i="7"/>
  <c r="T143" i="7" s="1"/>
  <c r="U143" i="7" s="1"/>
  <c r="X143" i="7"/>
  <c r="AA143" i="7" s="1"/>
  <c r="AB143" i="7" s="1"/>
  <c r="M144" i="7"/>
  <c r="N144" i="7" s="1"/>
  <c r="Q144" i="7"/>
  <c r="Y144" i="7"/>
  <c r="J145" i="7"/>
  <c r="X145" i="7" s="1"/>
  <c r="R145" i="7"/>
  <c r="V145" i="7"/>
  <c r="Z145" i="7"/>
  <c r="K146" i="7"/>
  <c r="O146" i="7"/>
  <c r="W146" i="7"/>
  <c r="P147" i="7"/>
  <c r="X147" i="7"/>
  <c r="M148" i="7"/>
  <c r="N148" i="7" s="1"/>
  <c r="R149" i="7"/>
  <c r="V149" i="7"/>
  <c r="Z149" i="7"/>
  <c r="K150" i="7"/>
  <c r="O150" i="7"/>
  <c r="W150" i="7"/>
  <c r="P151" i="7"/>
  <c r="X151" i="7"/>
  <c r="M152" i="7"/>
  <c r="N152" i="7" s="1"/>
  <c r="Q152" i="7"/>
  <c r="Y152" i="7"/>
  <c r="R153" i="7"/>
  <c r="V153" i="7"/>
  <c r="AA153" i="7" s="1"/>
  <c r="AB153" i="7" s="1"/>
  <c r="Z153" i="7"/>
  <c r="K154" i="7"/>
  <c r="O154" i="7"/>
  <c r="W154" i="7"/>
  <c r="P155" i="7"/>
  <c r="X155" i="7"/>
  <c r="M156" i="7"/>
  <c r="N156" i="7" s="1"/>
  <c r="R157" i="7"/>
  <c r="V157" i="7"/>
  <c r="Z157" i="7"/>
  <c r="K158" i="7"/>
  <c r="O158" i="7"/>
  <c r="W158" i="7"/>
  <c r="P159" i="7"/>
  <c r="X159" i="7"/>
  <c r="M160" i="7"/>
  <c r="N160" i="7" s="1"/>
  <c r="R161" i="7"/>
  <c r="V161" i="7"/>
  <c r="AA161" i="7" s="1"/>
  <c r="AB161" i="7" s="1"/>
  <c r="Z161" i="7"/>
  <c r="K162" i="7"/>
  <c r="O162" i="7"/>
  <c r="W162" i="7"/>
  <c r="P163" i="7"/>
  <c r="X163" i="7"/>
  <c r="M164" i="7"/>
  <c r="N164" i="7" s="1"/>
  <c r="Y164" i="7"/>
  <c r="R165" i="7"/>
  <c r="V165" i="7"/>
  <c r="AA165" i="7" s="1"/>
  <c r="AB165" i="7" s="1"/>
  <c r="Z165" i="7"/>
  <c r="K166" i="7"/>
  <c r="O166" i="7"/>
  <c r="W166" i="7"/>
  <c r="P167" i="7"/>
  <c r="X167" i="7"/>
  <c r="M168" i="7"/>
  <c r="N168" i="7" s="1"/>
  <c r="R169" i="7"/>
  <c r="V169" i="7"/>
  <c r="Z169" i="7"/>
  <c r="K170" i="7"/>
  <c r="O170" i="7"/>
  <c r="W170" i="7"/>
  <c r="P171" i="7"/>
  <c r="X171" i="7"/>
  <c r="M172" i="7"/>
  <c r="N172" i="7" s="1"/>
  <c r="R173" i="7"/>
  <c r="V173" i="7"/>
  <c r="AA173" i="7" s="1"/>
  <c r="AB173" i="7" s="1"/>
  <c r="Z173" i="7"/>
  <c r="K174" i="7"/>
  <c r="O174" i="7"/>
  <c r="W174" i="7"/>
  <c r="P175" i="7"/>
  <c r="X175" i="7"/>
  <c r="M176" i="7"/>
  <c r="N176" i="7" s="1"/>
  <c r="R177" i="7"/>
  <c r="V177" i="7"/>
  <c r="AA177" i="7" s="1"/>
  <c r="AB177" i="7" s="1"/>
  <c r="Z177" i="7"/>
  <c r="P179" i="7"/>
  <c r="X179" i="7"/>
  <c r="M180" i="7"/>
  <c r="N180" i="7" s="1"/>
  <c r="R181" i="7"/>
  <c r="V181" i="7"/>
  <c r="Z181" i="7"/>
  <c r="K182" i="7"/>
  <c r="O182" i="7"/>
  <c r="W182" i="7"/>
  <c r="P183" i="7"/>
  <c r="X183" i="7"/>
  <c r="M184" i="7"/>
  <c r="N184" i="7" s="1"/>
  <c r="R185" i="7"/>
  <c r="V185" i="7"/>
  <c r="AA185" i="7" s="1"/>
  <c r="AB185" i="7" s="1"/>
  <c r="Z185" i="7"/>
  <c r="K186" i="7"/>
  <c r="O186" i="7"/>
  <c r="W186" i="7"/>
  <c r="P187" i="7"/>
  <c r="X187" i="7"/>
  <c r="M188" i="7"/>
  <c r="N188" i="7" s="1"/>
  <c r="R189" i="7"/>
  <c r="V189" i="7"/>
  <c r="AA189" i="7" s="1"/>
  <c r="AB189" i="7" s="1"/>
  <c r="Z189" i="7"/>
  <c r="K190" i="7"/>
  <c r="O190" i="7"/>
  <c r="W190" i="7"/>
  <c r="P191" i="7"/>
  <c r="X191" i="7"/>
  <c r="M192" i="7"/>
  <c r="N192" i="7" s="1"/>
  <c r="R193" i="7"/>
  <c r="V193" i="7"/>
  <c r="AA193" i="7" s="1"/>
  <c r="AB193" i="7" s="1"/>
  <c r="Z193" i="7"/>
  <c r="K194" i="7"/>
  <c r="O194" i="7"/>
  <c r="W194" i="7"/>
  <c r="P195" i="7"/>
  <c r="X195" i="7"/>
  <c r="M196" i="7"/>
  <c r="N196" i="7" s="1"/>
  <c r="R197" i="7"/>
  <c r="V197" i="7"/>
  <c r="Z197" i="7"/>
  <c r="K198" i="7"/>
  <c r="O198" i="7"/>
  <c r="W198" i="7"/>
  <c r="P199" i="7"/>
  <c r="X199" i="7"/>
  <c r="M200" i="7"/>
  <c r="N200" i="7" s="1"/>
  <c r="R201" i="7"/>
  <c r="V201" i="7"/>
  <c r="AA201" i="7" s="1"/>
  <c r="AB201" i="7" s="1"/>
  <c r="Z201" i="7"/>
  <c r="K202" i="7"/>
  <c r="O202" i="7"/>
  <c r="W202" i="7"/>
  <c r="P203" i="7"/>
  <c r="X203" i="7"/>
  <c r="M204" i="7"/>
  <c r="N204" i="7" s="1"/>
  <c r="R205" i="7"/>
  <c r="V205" i="7"/>
  <c r="AA205" i="7" s="1"/>
  <c r="AB205" i="7" s="1"/>
  <c r="Z205" i="7"/>
  <c r="K206" i="7"/>
  <c r="O206" i="7"/>
  <c r="W206" i="7"/>
  <c r="P207" i="7"/>
  <c r="X207" i="7"/>
  <c r="M208" i="7"/>
  <c r="N208" i="7" s="1"/>
  <c r="R209" i="7"/>
  <c r="V209" i="7"/>
  <c r="AA209" i="7" s="1"/>
  <c r="AB209" i="7" s="1"/>
  <c r="Z209" i="7"/>
  <c r="K210" i="7"/>
  <c r="O210" i="7"/>
  <c r="W210" i="7"/>
  <c r="P211" i="7"/>
  <c r="X211" i="7"/>
  <c r="M212" i="7"/>
  <c r="N212" i="7" s="1"/>
  <c r="R213" i="7"/>
  <c r="V213" i="7"/>
  <c r="Z213" i="7"/>
  <c r="K214" i="7"/>
  <c r="O214" i="7"/>
  <c r="W214" i="7"/>
  <c r="P215" i="7"/>
  <c r="X215" i="7"/>
  <c r="M216" i="7"/>
  <c r="N216" i="7" s="1"/>
  <c r="R217" i="7"/>
  <c r="V217" i="7"/>
  <c r="AA217" i="7" s="1"/>
  <c r="AB217" i="7" s="1"/>
  <c r="Z217" i="7"/>
  <c r="K218" i="7"/>
  <c r="O218" i="7"/>
  <c r="W218" i="7"/>
  <c r="P219" i="7"/>
  <c r="X219" i="7"/>
  <c r="M220" i="7"/>
  <c r="N220" i="7" s="1"/>
  <c r="R221" i="7"/>
  <c r="V221" i="7"/>
  <c r="AA221" i="7" s="1"/>
  <c r="AB221" i="7" s="1"/>
  <c r="Z221" i="7"/>
  <c r="K222" i="7"/>
  <c r="O222" i="7"/>
  <c r="W222" i="7"/>
  <c r="P223" i="7"/>
  <c r="X223" i="7"/>
  <c r="M224" i="7"/>
  <c r="N224" i="7" s="1"/>
  <c r="R225" i="7"/>
  <c r="V225" i="7"/>
  <c r="AA225" i="7" s="1"/>
  <c r="AB225" i="7" s="1"/>
  <c r="Z225" i="7"/>
  <c r="K226" i="7"/>
  <c r="O226" i="7"/>
  <c r="W226" i="7"/>
  <c r="P227" i="7"/>
  <c r="X227" i="7"/>
  <c r="M228" i="7"/>
  <c r="N228" i="7" s="1"/>
  <c r="R229" i="7"/>
  <c r="V229" i="7"/>
  <c r="Z229" i="7"/>
  <c r="K230" i="7"/>
  <c r="O230" i="7"/>
  <c r="W230" i="7"/>
  <c r="P231" i="7"/>
  <c r="X231" i="7"/>
  <c r="M232" i="7"/>
  <c r="N232" i="7" s="1"/>
  <c r="R233" i="7"/>
  <c r="V233" i="7"/>
  <c r="AA233" i="7" s="1"/>
  <c r="AB233" i="7" s="1"/>
  <c r="Z233" i="7"/>
  <c r="P235" i="7"/>
  <c r="X235" i="7"/>
  <c r="M236" i="7"/>
  <c r="N236" i="7" s="1"/>
  <c r="P239" i="7"/>
  <c r="X239" i="7"/>
  <c r="M240" i="7"/>
  <c r="N240" i="7" s="1"/>
  <c r="P243" i="7"/>
  <c r="X243" i="7"/>
  <c r="M244" i="7"/>
  <c r="N244" i="7" s="1"/>
  <c r="P247" i="7"/>
  <c r="X247" i="7"/>
  <c r="M248" i="7"/>
  <c r="N248" i="7" s="1"/>
  <c r="P251" i="7"/>
  <c r="X251" i="7"/>
  <c r="M252" i="7"/>
  <c r="N252" i="7" s="1"/>
  <c r="Q252" i="7"/>
  <c r="Y252" i="7"/>
  <c r="R253" i="7"/>
  <c r="V253" i="7"/>
  <c r="AA253" i="7" s="1"/>
  <c r="AB253" i="7" s="1"/>
  <c r="Z253" i="7"/>
  <c r="K254" i="7"/>
  <c r="O254" i="7"/>
  <c r="W254" i="7"/>
  <c r="P255" i="7"/>
  <c r="X255" i="7"/>
  <c r="M256" i="7"/>
  <c r="N256" i="7" s="1"/>
  <c r="Q256" i="7"/>
  <c r="Y256" i="7"/>
  <c r="R257" i="7"/>
  <c r="V257" i="7"/>
  <c r="Z257" i="7"/>
  <c r="P259" i="7"/>
  <c r="X259" i="7"/>
  <c r="M260" i="7"/>
  <c r="N260" i="7" s="1"/>
  <c r="Q260" i="7"/>
  <c r="Y260" i="7"/>
  <c r="P263" i="7"/>
  <c r="X263" i="7"/>
  <c r="M264" i="7"/>
  <c r="N264" i="7" s="1"/>
  <c r="X266" i="7"/>
  <c r="Z268" i="7"/>
  <c r="V268" i="7"/>
  <c r="AA268" i="7" s="1"/>
  <c r="AB268" i="7" s="1"/>
  <c r="R268" i="7"/>
  <c r="Y268" i="7"/>
  <c r="Q268" i="7"/>
  <c r="M268" i="7"/>
  <c r="N268" i="7" s="1"/>
  <c r="W268" i="7"/>
  <c r="S268" i="7"/>
  <c r="O268" i="7"/>
  <c r="P268" i="7"/>
  <c r="M269" i="7"/>
  <c r="N269" i="7" s="1"/>
  <c r="S271" i="7"/>
  <c r="Z271" i="7"/>
  <c r="S274" i="7"/>
  <c r="Z274" i="7"/>
  <c r="R285" i="7"/>
  <c r="Y285" i="7"/>
  <c r="Z288" i="7"/>
  <c r="S314" i="7"/>
  <c r="Z314" i="7"/>
  <c r="S331" i="7"/>
  <c r="Z331" i="7"/>
  <c r="S355" i="7"/>
  <c r="Z355" i="7"/>
  <c r="P134" i="7"/>
  <c r="M135" i="7"/>
  <c r="N135" i="7" s="1"/>
  <c r="Q135" i="7"/>
  <c r="R136" i="7"/>
  <c r="V136" i="7"/>
  <c r="AA136" i="7" s="1"/>
  <c r="AB136" i="7" s="1"/>
  <c r="O137" i="7"/>
  <c r="S137" i="7"/>
  <c r="P138" i="7"/>
  <c r="M139" i="7"/>
  <c r="N139" i="7" s="1"/>
  <c r="Q139" i="7"/>
  <c r="R140" i="7"/>
  <c r="V140" i="7"/>
  <c r="AA140" i="7" s="1"/>
  <c r="AB140" i="7" s="1"/>
  <c r="O141" i="7"/>
  <c r="S141" i="7"/>
  <c r="P142" i="7"/>
  <c r="M143" i="7"/>
  <c r="N143" i="7" s="1"/>
  <c r="Q143" i="7"/>
  <c r="R144" i="7"/>
  <c r="V144" i="7"/>
  <c r="AA144" i="7" s="1"/>
  <c r="AB144" i="7" s="1"/>
  <c r="O145" i="7"/>
  <c r="S145" i="7"/>
  <c r="P146" i="7"/>
  <c r="M147" i="7"/>
  <c r="N147" i="7" s="1"/>
  <c r="Q147" i="7"/>
  <c r="R148" i="7"/>
  <c r="V148" i="7"/>
  <c r="O149" i="7"/>
  <c r="T149" i="7" s="1"/>
  <c r="U149" i="7" s="1"/>
  <c r="S149" i="7"/>
  <c r="P150" i="7"/>
  <c r="M151" i="7"/>
  <c r="N151" i="7" s="1"/>
  <c r="Q151" i="7"/>
  <c r="R152" i="7"/>
  <c r="V152" i="7"/>
  <c r="O153" i="7"/>
  <c r="S153" i="7"/>
  <c r="P154" i="7"/>
  <c r="M155" i="7"/>
  <c r="N155" i="7" s="1"/>
  <c r="Q155" i="7"/>
  <c r="R156" i="7"/>
  <c r="V156" i="7"/>
  <c r="O157" i="7"/>
  <c r="T157" i="7" s="1"/>
  <c r="U157" i="7" s="1"/>
  <c r="S157" i="7"/>
  <c r="P158" i="7"/>
  <c r="M159" i="7"/>
  <c r="N159" i="7" s="1"/>
  <c r="Q159" i="7"/>
  <c r="R160" i="7"/>
  <c r="V160" i="7"/>
  <c r="O161" i="7"/>
  <c r="T161" i="7" s="1"/>
  <c r="U161" i="7" s="1"/>
  <c r="S161" i="7"/>
  <c r="P162" i="7"/>
  <c r="M163" i="7"/>
  <c r="N163" i="7" s="1"/>
  <c r="Q163" i="7"/>
  <c r="J164" i="7"/>
  <c r="Q164" i="7" s="1"/>
  <c r="O165" i="7"/>
  <c r="S165" i="7"/>
  <c r="P166" i="7"/>
  <c r="M167" i="7"/>
  <c r="N167" i="7" s="1"/>
  <c r="Q167" i="7"/>
  <c r="R168" i="7"/>
  <c r="V168" i="7"/>
  <c r="O169" i="7"/>
  <c r="T169" i="7" s="1"/>
  <c r="U169" i="7" s="1"/>
  <c r="S169" i="7"/>
  <c r="P170" i="7"/>
  <c r="M171" i="7"/>
  <c r="N171" i="7" s="1"/>
  <c r="Q171" i="7"/>
  <c r="R172" i="7"/>
  <c r="V172" i="7"/>
  <c r="O173" i="7"/>
  <c r="T173" i="7" s="1"/>
  <c r="U173" i="7" s="1"/>
  <c r="S173" i="7"/>
  <c r="P174" i="7"/>
  <c r="M175" i="7"/>
  <c r="N175" i="7" s="1"/>
  <c r="Q175" i="7"/>
  <c r="R176" i="7"/>
  <c r="V176" i="7"/>
  <c r="O177" i="7"/>
  <c r="T177" i="7" s="1"/>
  <c r="U177" i="7" s="1"/>
  <c r="S177" i="7"/>
  <c r="P178" i="7"/>
  <c r="M179" i="7"/>
  <c r="N179" i="7" s="1"/>
  <c r="Q179" i="7"/>
  <c r="R180" i="7"/>
  <c r="V180" i="7"/>
  <c r="O181" i="7"/>
  <c r="S181" i="7"/>
  <c r="P182" i="7"/>
  <c r="M183" i="7"/>
  <c r="N183" i="7" s="1"/>
  <c r="Q183" i="7"/>
  <c r="R184" i="7"/>
  <c r="V184" i="7"/>
  <c r="O185" i="7"/>
  <c r="T185" i="7" s="1"/>
  <c r="U185" i="7" s="1"/>
  <c r="S185" i="7"/>
  <c r="P186" i="7"/>
  <c r="M187" i="7"/>
  <c r="N187" i="7" s="1"/>
  <c r="Q187" i="7"/>
  <c r="R188" i="7"/>
  <c r="V188" i="7"/>
  <c r="O189" i="7"/>
  <c r="T189" i="7" s="1"/>
  <c r="U189" i="7" s="1"/>
  <c r="S189" i="7"/>
  <c r="P190" i="7"/>
  <c r="M191" i="7"/>
  <c r="N191" i="7" s="1"/>
  <c r="Q191" i="7"/>
  <c r="R192" i="7"/>
  <c r="V192" i="7"/>
  <c r="O193" i="7"/>
  <c r="T193" i="7" s="1"/>
  <c r="U193" i="7" s="1"/>
  <c r="S193" i="7"/>
  <c r="P194" i="7"/>
  <c r="M195" i="7"/>
  <c r="N195" i="7" s="1"/>
  <c r="Q195" i="7"/>
  <c r="R196" i="7"/>
  <c r="V196" i="7"/>
  <c r="O197" i="7"/>
  <c r="S197" i="7"/>
  <c r="P198" i="7"/>
  <c r="M199" i="7"/>
  <c r="N199" i="7" s="1"/>
  <c r="Q199" i="7"/>
  <c r="R200" i="7"/>
  <c r="V200" i="7"/>
  <c r="O201" i="7"/>
  <c r="T201" i="7" s="1"/>
  <c r="U201" i="7" s="1"/>
  <c r="S201" i="7"/>
  <c r="P202" i="7"/>
  <c r="M203" i="7"/>
  <c r="N203" i="7" s="1"/>
  <c r="Q203" i="7"/>
  <c r="R204" i="7"/>
  <c r="V204" i="7"/>
  <c r="O205" i="7"/>
  <c r="T205" i="7" s="1"/>
  <c r="U205" i="7" s="1"/>
  <c r="S205" i="7"/>
  <c r="P206" i="7"/>
  <c r="M207" i="7"/>
  <c r="N207" i="7" s="1"/>
  <c r="Q207" i="7"/>
  <c r="R208" i="7"/>
  <c r="V208" i="7"/>
  <c r="O209" i="7"/>
  <c r="T209" i="7" s="1"/>
  <c r="U209" i="7" s="1"/>
  <c r="S209" i="7"/>
  <c r="P210" i="7"/>
  <c r="M211" i="7"/>
  <c r="N211" i="7" s="1"/>
  <c r="Q211" i="7"/>
  <c r="R212" i="7"/>
  <c r="V212" i="7"/>
  <c r="O213" i="7"/>
  <c r="S213" i="7"/>
  <c r="P214" i="7"/>
  <c r="M215" i="7"/>
  <c r="N215" i="7" s="1"/>
  <c r="Q215" i="7"/>
  <c r="R216" i="7"/>
  <c r="V216" i="7"/>
  <c r="O217" i="7"/>
  <c r="T217" i="7" s="1"/>
  <c r="U217" i="7" s="1"/>
  <c r="S217" i="7"/>
  <c r="P218" i="7"/>
  <c r="M219" i="7"/>
  <c r="N219" i="7" s="1"/>
  <c r="Q219" i="7"/>
  <c r="R220" i="7"/>
  <c r="V220" i="7"/>
  <c r="O221" i="7"/>
  <c r="T221" i="7" s="1"/>
  <c r="U221" i="7" s="1"/>
  <c r="S221" i="7"/>
  <c r="P222" i="7"/>
  <c r="M223" i="7"/>
  <c r="N223" i="7" s="1"/>
  <c r="Q223" i="7"/>
  <c r="R224" i="7"/>
  <c r="V224" i="7"/>
  <c r="O225" i="7"/>
  <c r="T225" i="7" s="1"/>
  <c r="U225" i="7" s="1"/>
  <c r="S225" i="7"/>
  <c r="P226" i="7"/>
  <c r="M227" i="7"/>
  <c r="N227" i="7" s="1"/>
  <c r="Q227" i="7"/>
  <c r="R228" i="7"/>
  <c r="V228" i="7"/>
  <c r="O229" i="7"/>
  <c r="S229" i="7"/>
  <c r="P230" i="7"/>
  <c r="M231" i="7"/>
  <c r="N231" i="7" s="1"/>
  <c r="Q231" i="7"/>
  <c r="R232" i="7"/>
  <c r="V232" i="7"/>
  <c r="O233" i="7"/>
  <c r="T233" i="7" s="1"/>
  <c r="U233" i="7" s="1"/>
  <c r="S233" i="7"/>
  <c r="P234" i="7"/>
  <c r="T234" i="7" s="1"/>
  <c r="U234" i="7" s="1"/>
  <c r="M235" i="7"/>
  <c r="N235" i="7" s="1"/>
  <c r="Q235" i="7"/>
  <c r="R236" i="7"/>
  <c r="V236" i="7"/>
  <c r="O237" i="7"/>
  <c r="T237" i="7" s="1"/>
  <c r="U237" i="7" s="1"/>
  <c r="S237" i="7"/>
  <c r="P238" i="7"/>
  <c r="M239" i="7"/>
  <c r="N239" i="7" s="1"/>
  <c r="Q239" i="7"/>
  <c r="R240" i="7"/>
  <c r="V240" i="7"/>
  <c r="O241" i="7"/>
  <c r="T241" i="7" s="1"/>
  <c r="U241" i="7" s="1"/>
  <c r="S241" i="7"/>
  <c r="P242" i="7"/>
  <c r="M243" i="7"/>
  <c r="N243" i="7" s="1"/>
  <c r="Q243" i="7"/>
  <c r="R244" i="7"/>
  <c r="V244" i="7"/>
  <c r="O245" i="7"/>
  <c r="S245" i="7"/>
  <c r="P246" i="7"/>
  <c r="M247" i="7"/>
  <c r="N247" i="7" s="1"/>
  <c r="Q247" i="7"/>
  <c r="R248" i="7"/>
  <c r="V248" i="7"/>
  <c r="O249" i="7"/>
  <c r="T249" i="7" s="1"/>
  <c r="U249" i="7" s="1"/>
  <c r="S249" i="7"/>
  <c r="P250" i="7"/>
  <c r="T250" i="7" s="1"/>
  <c r="U250" i="7" s="1"/>
  <c r="M251" i="7"/>
  <c r="N251" i="7" s="1"/>
  <c r="Q251" i="7"/>
  <c r="R252" i="7"/>
  <c r="V252" i="7"/>
  <c r="O253" i="7"/>
  <c r="T253" i="7" s="1"/>
  <c r="U253" i="7" s="1"/>
  <c r="S253" i="7"/>
  <c r="P254" i="7"/>
  <c r="M255" i="7"/>
  <c r="N255" i="7" s="1"/>
  <c r="Q255" i="7"/>
  <c r="R256" i="7"/>
  <c r="V256" i="7"/>
  <c r="O257" i="7"/>
  <c r="T257" i="7" s="1"/>
  <c r="U257" i="7" s="1"/>
  <c r="S257" i="7"/>
  <c r="P258" i="7"/>
  <c r="T258" i="7" s="1"/>
  <c r="U258" i="7" s="1"/>
  <c r="M259" i="7"/>
  <c r="N259" i="7" s="1"/>
  <c r="Q259" i="7"/>
  <c r="R260" i="7"/>
  <c r="V260" i="7"/>
  <c r="O261" i="7"/>
  <c r="S261" i="7"/>
  <c r="P262" i="7"/>
  <c r="T262" i="7" s="1"/>
  <c r="U262" i="7" s="1"/>
  <c r="M263" i="7"/>
  <c r="N263" i="7" s="1"/>
  <c r="Q263" i="7"/>
  <c r="R264" i="7"/>
  <c r="V264" i="7"/>
  <c r="L265" i="7"/>
  <c r="Z265" i="7" s="1"/>
  <c r="L266" i="7"/>
  <c r="Z266" i="7" s="1"/>
  <c r="K266" i="7"/>
  <c r="Y267" i="7"/>
  <c r="S283" i="7"/>
  <c r="Z283" i="7"/>
  <c r="AA314" i="7"/>
  <c r="AB314" i="7" s="1"/>
  <c r="S318" i="7"/>
  <c r="Z318" i="7"/>
  <c r="AA318" i="7" s="1"/>
  <c r="AB318" i="7" s="1"/>
  <c r="S391" i="7"/>
  <c r="Z391" i="7"/>
  <c r="P269" i="7"/>
  <c r="X269" i="7"/>
  <c r="M270" i="7"/>
  <c r="N270" i="7" s="1"/>
  <c r="O272" i="7"/>
  <c r="S272" i="7"/>
  <c r="W272" i="7"/>
  <c r="L273" i="7"/>
  <c r="M274" i="7"/>
  <c r="N274" i="7" s="1"/>
  <c r="O276" i="7"/>
  <c r="S276" i="7"/>
  <c r="W276" i="7"/>
  <c r="L277" i="7"/>
  <c r="P277" i="7"/>
  <c r="M278" i="7"/>
  <c r="N278" i="7" s="1"/>
  <c r="R279" i="7"/>
  <c r="O280" i="7"/>
  <c r="S280" i="7"/>
  <c r="W280" i="7"/>
  <c r="L281" i="7"/>
  <c r="M282" i="7"/>
  <c r="N282" i="7" s="1"/>
  <c r="O284" i="7"/>
  <c r="S284" i="7"/>
  <c r="W284" i="7"/>
  <c r="L285" i="7"/>
  <c r="Z285" i="7" s="1"/>
  <c r="P285" i="7"/>
  <c r="M286" i="7"/>
  <c r="N286" i="7" s="1"/>
  <c r="Q286" i="7"/>
  <c r="Y286" i="7"/>
  <c r="J287" i="7"/>
  <c r="R287" i="7"/>
  <c r="V287" i="7"/>
  <c r="Z287" i="7"/>
  <c r="K288" i="7"/>
  <c r="O288" i="7"/>
  <c r="S288" i="7"/>
  <c r="W288" i="7"/>
  <c r="L289" i="7"/>
  <c r="P289" i="7"/>
  <c r="M290" i="7"/>
  <c r="N290" i="7" s="1"/>
  <c r="Q290" i="7"/>
  <c r="Y290" i="7"/>
  <c r="J291" i="7"/>
  <c r="V291" i="7"/>
  <c r="Z291" i="7"/>
  <c r="K292" i="7"/>
  <c r="R292" i="7" s="1"/>
  <c r="O292" i="7"/>
  <c r="S292" i="7"/>
  <c r="W292" i="7"/>
  <c r="L293" i="7"/>
  <c r="P293" i="7"/>
  <c r="M294" i="7"/>
  <c r="N294" i="7" s="1"/>
  <c r="Q294" i="7"/>
  <c r="Y294" i="7"/>
  <c r="J295" i="7"/>
  <c r="X295" i="7" s="1"/>
  <c r="V295" i="7"/>
  <c r="W296" i="7"/>
  <c r="P297" i="7"/>
  <c r="T297" i="7" s="1"/>
  <c r="U297" i="7" s="1"/>
  <c r="X297" i="7"/>
  <c r="M298" i="7"/>
  <c r="N298" i="7" s="1"/>
  <c r="Y298" i="7"/>
  <c r="J299" i="7"/>
  <c r="Q299" i="7" s="1"/>
  <c r="V299" i="7"/>
  <c r="W300" i="7"/>
  <c r="P301" i="7"/>
  <c r="X301" i="7"/>
  <c r="M302" i="7"/>
  <c r="N302" i="7" s="1"/>
  <c r="O304" i="7"/>
  <c r="S304" i="7"/>
  <c r="W304" i="7"/>
  <c r="AA304" i="7" s="1"/>
  <c r="AB304" i="7" s="1"/>
  <c r="P305" i="7"/>
  <c r="X305" i="7"/>
  <c r="M306" i="7"/>
  <c r="N306" i="7" s="1"/>
  <c r="L309" i="7"/>
  <c r="M310" i="7"/>
  <c r="N310" i="7" s="1"/>
  <c r="K312" i="7"/>
  <c r="O312" i="7"/>
  <c r="W312" i="7"/>
  <c r="L313" i="7"/>
  <c r="Z313" i="7" s="1"/>
  <c r="P313" i="7"/>
  <c r="X313" i="7"/>
  <c r="AA313" i="7" s="1"/>
  <c r="AB313" i="7" s="1"/>
  <c r="M314" i="7"/>
  <c r="N314" i="7" s="1"/>
  <c r="Q314" i="7"/>
  <c r="R315" i="7"/>
  <c r="V315" i="7"/>
  <c r="Z315" i="7"/>
  <c r="K316" i="7"/>
  <c r="O316" i="7"/>
  <c r="W316" i="7"/>
  <c r="L317" i="7"/>
  <c r="Z317" i="7" s="1"/>
  <c r="P317" i="7"/>
  <c r="X317" i="7"/>
  <c r="AA317" i="7" s="1"/>
  <c r="AB317" i="7" s="1"/>
  <c r="M318" i="7"/>
  <c r="N318" i="7" s="1"/>
  <c r="Q318" i="7"/>
  <c r="R319" i="7"/>
  <c r="V319" i="7"/>
  <c r="Z319" i="7"/>
  <c r="K320" i="7"/>
  <c r="O320" i="7"/>
  <c r="S320" i="7"/>
  <c r="W320" i="7"/>
  <c r="L321" i="7"/>
  <c r="Z321" i="7" s="1"/>
  <c r="M322" i="7"/>
  <c r="N322" i="7" s="1"/>
  <c r="Q322" i="7"/>
  <c r="Y322" i="7"/>
  <c r="AA322" i="7" s="1"/>
  <c r="AB322" i="7" s="1"/>
  <c r="R323" i="7"/>
  <c r="V323" i="7"/>
  <c r="Z323" i="7"/>
  <c r="O324" i="7"/>
  <c r="S324" i="7"/>
  <c r="W324" i="7"/>
  <c r="L325" i="7"/>
  <c r="Z325" i="7" s="1"/>
  <c r="P325" i="7"/>
  <c r="M326" i="7"/>
  <c r="N326" i="7" s="1"/>
  <c r="O328" i="7"/>
  <c r="S328" i="7"/>
  <c r="W328" i="7"/>
  <c r="L329" i="7"/>
  <c r="P329" i="7"/>
  <c r="M330" i="7"/>
  <c r="N330" i="7" s="1"/>
  <c r="O332" i="7"/>
  <c r="S332" i="7"/>
  <c r="W332" i="7"/>
  <c r="L333" i="7"/>
  <c r="M334" i="7"/>
  <c r="N334" i="7" s="1"/>
  <c r="R335" i="7"/>
  <c r="O336" i="7"/>
  <c r="S336" i="7"/>
  <c r="W336" i="7"/>
  <c r="L337" i="7"/>
  <c r="M338" i="7"/>
  <c r="N338" i="7" s="1"/>
  <c r="O340" i="7"/>
  <c r="S340" i="7"/>
  <c r="W340" i="7"/>
  <c r="L341" i="7"/>
  <c r="M342" i="7"/>
  <c r="N342" i="7" s="1"/>
  <c r="O344" i="7"/>
  <c r="S344" i="7"/>
  <c r="W344" i="7"/>
  <c r="L345" i="7"/>
  <c r="P345" i="7"/>
  <c r="M346" i="7"/>
  <c r="N346" i="7" s="1"/>
  <c r="R347" i="7"/>
  <c r="O348" i="7"/>
  <c r="S348" i="7"/>
  <c r="W348" i="7"/>
  <c r="L349" i="7"/>
  <c r="P349" i="7"/>
  <c r="M350" i="7"/>
  <c r="N350" i="7" s="1"/>
  <c r="Q350" i="7"/>
  <c r="R351" i="7"/>
  <c r="O352" i="7"/>
  <c r="S352" i="7"/>
  <c r="W352" i="7"/>
  <c r="L353" i="7"/>
  <c r="Z353" i="7" s="1"/>
  <c r="M354" i="7"/>
  <c r="N354" i="7" s="1"/>
  <c r="Q354" i="7"/>
  <c r="O356" i="7"/>
  <c r="S356" i="7"/>
  <c r="W356" i="7"/>
  <c r="L357" i="7"/>
  <c r="S357" i="7" s="1"/>
  <c r="M358" i="7"/>
  <c r="N358" i="7" s="1"/>
  <c r="Q358" i="7"/>
  <c r="O360" i="7"/>
  <c r="S360" i="7"/>
  <c r="W360" i="7"/>
  <c r="L361" i="7"/>
  <c r="S361" i="7" s="1"/>
  <c r="P361" i="7"/>
  <c r="X361" i="7"/>
  <c r="M362" i="7"/>
  <c r="N362" i="7" s="1"/>
  <c r="Q362" i="7"/>
  <c r="Y362" i="7"/>
  <c r="J363" i="7"/>
  <c r="Q363" i="7" s="1"/>
  <c r="V363" i="7"/>
  <c r="O364" i="7"/>
  <c r="S364" i="7"/>
  <c r="W364" i="7"/>
  <c r="AA364" i="7" s="1"/>
  <c r="AB364" i="7" s="1"/>
  <c r="L365" i="7"/>
  <c r="S365" i="7" s="1"/>
  <c r="P365" i="7"/>
  <c r="T365" i="7" s="1"/>
  <c r="U365" i="7" s="1"/>
  <c r="X365" i="7"/>
  <c r="M366" i="7"/>
  <c r="N366" i="7" s="1"/>
  <c r="Q366" i="7"/>
  <c r="Y366" i="7"/>
  <c r="J367" i="7"/>
  <c r="V367" i="7"/>
  <c r="O368" i="7"/>
  <c r="S368" i="7"/>
  <c r="W368" i="7"/>
  <c r="AA368" i="7" s="1"/>
  <c r="AB368" i="7" s="1"/>
  <c r="L369" i="7"/>
  <c r="P369" i="7"/>
  <c r="X369" i="7"/>
  <c r="M370" i="7"/>
  <c r="N370" i="7" s="1"/>
  <c r="Q370" i="7"/>
  <c r="O372" i="7"/>
  <c r="S372" i="7"/>
  <c r="W372" i="7"/>
  <c r="AA372" i="7" s="1"/>
  <c r="AB372" i="7" s="1"/>
  <c r="L373" i="7"/>
  <c r="M374" i="7"/>
  <c r="N374" i="7" s="1"/>
  <c r="Q374" i="7"/>
  <c r="O376" i="7"/>
  <c r="S376" i="7"/>
  <c r="W376" i="7"/>
  <c r="AA376" i="7" s="1"/>
  <c r="AB376" i="7" s="1"/>
  <c r="L377" i="7"/>
  <c r="P377" i="7"/>
  <c r="X377" i="7"/>
  <c r="M378" i="7"/>
  <c r="N378" i="7" s="1"/>
  <c r="Q378" i="7"/>
  <c r="O380" i="7"/>
  <c r="S380" i="7"/>
  <c r="W380" i="7"/>
  <c r="L381" i="7"/>
  <c r="P381" i="7"/>
  <c r="M382" i="7"/>
  <c r="N382" i="7" s="1"/>
  <c r="Q382" i="7"/>
  <c r="O384" i="7"/>
  <c r="S384" i="7"/>
  <c r="W384" i="7"/>
  <c r="L385" i="7"/>
  <c r="P385" i="7"/>
  <c r="M386" i="7"/>
  <c r="N386" i="7" s="1"/>
  <c r="Q386" i="7"/>
  <c r="O388" i="7"/>
  <c r="S388" i="7"/>
  <c r="W388" i="7"/>
  <c r="L389" i="7"/>
  <c r="P389" i="7"/>
  <c r="M390" i="7"/>
  <c r="N390" i="7" s="1"/>
  <c r="Q390" i="7"/>
  <c r="O392" i="7"/>
  <c r="S392" i="7"/>
  <c r="W392" i="7"/>
  <c r="Y393" i="7"/>
  <c r="M393" i="7"/>
  <c r="N393" i="7" s="1"/>
  <c r="L393" i="7"/>
  <c r="S393" i="7" s="1"/>
  <c r="R393" i="7"/>
  <c r="O394" i="7"/>
  <c r="P397" i="7"/>
  <c r="V398" i="7"/>
  <c r="M398" i="7"/>
  <c r="N398" i="7" s="1"/>
  <c r="X398" i="7"/>
  <c r="J399" i="7"/>
  <c r="Q399" i="7" s="1"/>
  <c r="M400" i="7"/>
  <c r="N400" i="7" s="1"/>
  <c r="W400" i="7"/>
  <c r="O401" i="7"/>
  <c r="Q402" i="7"/>
  <c r="Y403" i="7"/>
  <c r="K407" i="7"/>
  <c r="J407" i="7"/>
  <c r="Q407" i="7"/>
  <c r="Y407" i="7"/>
  <c r="X422" i="7"/>
  <c r="Y423" i="7"/>
  <c r="X434" i="7"/>
  <c r="Y435" i="7"/>
  <c r="Y443" i="7"/>
  <c r="X454" i="7"/>
  <c r="Y467" i="7"/>
  <c r="Y503" i="7"/>
  <c r="Y511" i="7"/>
  <c r="Q516" i="7"/>
  <c r="W516" i="7"/>
  <c r="Y519" i="7"/>
  <c r="Y527" i="7"/>
  <c r="P272" i="7"/>
  <c r="X272" i="7"/>
  <c r="M273" i="7"/>
  <c r="N273" i="7" s="1"/>
  <c r="P276" i="7"/>
  <c r="X276" i="7"/>
  <c r="M277" i="7"/>
  <c r="N277" i="7" s="1"/>
  <c r="P280" i="7"/>
  <c r="X280" i="7"/>
  <c r="M281" i="7"/>
  <c r="N281" i="7" s="1"/>
  <c r="P284" i="7"/>
  <c r="X284" i="7"/>
  <c r="M285" i="7"/>
  <c r="N285" i="7" s="1"/>
  <c r="P288" i="7"/>
  <c r="X288" i="7"/>
  <c r="R290" i="7"/>
  <c r="V290" i="7"/>
  <c r="Z290" i="7"/>
  <c r="K291" i="7"/>
  <c r="R291" i="7" s="1"/>
  <c r="O291" i="7"/>
  <c r="S291" i="7"/>
  <c r="W291" i="7"/>
  <c r="P292" i="7"/>
  <c r="X292" i="7"/>
  <c r="Y293" i="7"/>
  <c r="R294" i="7"/>
  <c r="V294" i="7"/>
  <c r="Z294" i="7"/>
  <c r="K295" i="7"/>
  <c r="R295" i="7" s="1"/>
  <c r="O295" i="7"/>
  <c r="W295" i="7"/>
  <c r="L296" i="7"/>
  <c r="P296" i="7"/>
  <c r="M297" i="7"/>
  <c r="N297" i="7" s="1"/>
  <c r="Q297" i="7"/>
  <c r="Y297" i="7"/>
  <c r="J298" i="7"/>
  <c r="Q298" i="7" s="1"/>
  <c r="R298" i="7"/>
  <c r="V298" i="7"/>
  <c r="Z298" i="7"/>
  <c r="K299" i="7"/>
  <c r="O299" i="7"/>
  <c r="W299" i="7"/>
  <c r="L300" i="7"/>
  <c r="P300" i="7"/>
  <c r="M301" i="7"/>
  <c r="N301" i="7" s="1"/>
  <c r="Q301" i="7"/>
  <c r="Y301" i="7"/>
  <c r="V302" i="7"/>
  <c r="Z302" i="7"/>
  <c r="K303" i="7"/>
  <c r="O303" i="7"/>
  <c r="W303" i="7"/>
  <c r="P304" i="7"/>
  <c r="X304" i="7"/>
  <c r="M305" i="7"/>
  <c r="N305" i="7" s="1"/>
  <c r="Q305" i="7"/>
  <c r="Y305" i="7"/>
  <c r="J306" i="7"/>
  <c r="X306" i="7" s="1"/>
  <c r="V306" i="7"/>
  <c r="Z306" i="7"/>
  <c r="K307" i="7"/>
  <c r="X307" i="7" s="1"/>
  <c r="O307" i="7"/>
  <c r="W307" i="7"/>
  <c r="P308" i="7"/>
  <c r="T308" i="7" s="1"/>
  <c r="U308" i="7" s="1"/>
  <c r="X308" i="7"/>
  <c r="AA308" i="7" s="1"/>
  <c r="AB308" i="7" s="1"/>
  <c r="M309" i="7"/>
  <c r="N309" i="7" s="1"/>
  <c r="Y309" i="7"/>
  <c r="L312" i="7"/>
  <c r="Z312" i="7" s="1"/>
  <c r="P312" i="7"/>
  <c r="X312" i="7"/>
  <c r="M313" i="7"/>
  <c r="N313" i="7" s="1"/>
  <c r="Q313" i="7"/>
  <c r="Y313" i="7"/>
  <c r="L316" i="7"/>
  <c r="S316" i="7" s="1"/>
  <c r="P316" i="7"/>
  <c r="X316" i="7"/>
  <c r="M317" i="7"/>
  <c r="N317" i="7" s="1"/>
  <c r="O319" i="7"/>
  <c r="S319" i="7"/>
  <c r="W319" i="7"/>
  <c r="P320" i="7"/>
  <c r="X320" i="7"/>
  <c r="M321" i="7"/>
  <c r="N321" i="7" s="1"/>
  <c r="P324" i="7"/>
  <c r="X324" i="7"/>
  <c r="M325" i="7"/>
  <c r="N325" i="7" s="1"/>
  <c r="P328" i="7"/>
  <c r="X328" i="7"/>
  <c r="M329" i="7"/>
  <c r="N329" i="7" s="1"/>
  <c r="P332" i="7"/>
  <c r="X332" i="7"/>
  <c r="M333" i="7"/>
  <c r="N333" i="7" s="1"/>
  <c r="P336" i="7"/>
  <c r="X336" i="7"/>
  <c r="M337" i="7"/>
  <c r="N337" i="7" s="1"/>
  <c r="Y337" i="7"/>
  <c r="P340" i="7"/>
  <c r="X340" i="7"/>
  <c r="M341" i="7"/>
  <c r="N341" i="7" s="1"/>
  <c r="Y341" i="7"/>
  <c r="W343" i="7"/>
  <c r="P344" i="7"/>
  <c r="X344" i="7"/>
  <c r="M345" i="7"/>
  <c r="N345" i="7" s="1"/>
  <c r="P348" i="7"/>
  <c r="X348" i="7"/>
  <c r="M349" i="7"/>
  <c r="N349" i="7" s="1"/>
  <c r="P352" i="7"/>
  <c r="X352" i="7"/>
  <c r="M353" i="7"/>
  <c r="N353" i="7" s="1"/>
  <c r="P356" i="7"/>
  <c r="X356" i="7"/>
  <c r="M357" i="7"/>
  <c r="N357" i="7" s="1"/>
  <c r="P360" i="7"/>
  <c r="X360" i="7"/>
  <c r="M361" i="7"/>
  <c r="N361" i="7" s="1"/>
  <c r="Q361" i="7"/>
  <c r="T361" i="7" s="1"/>
  <c r="U361" i="7" s="1"/>
  <c r="Y361" i="7"/>
  <c r="R362" i="7"/>
  <c r="V362" i="7"/>
  <c r="Z362" i="7"/>
  <c r="K363" i="7"/>
  <c r="O363" i="7"/>
  <c r="W363" i="7"/>
  <c r="P364" i="7"/>
  <c r="X364" i="7"/>
  <c r="M365" i="7"/>
  <c r="N365" i="7" s="1"/>
  <c r="Q365" i="7"/>
  <c r="Y365" i="7"/>
  <c r="R366" i="7"/>
  <c r="V366" i="7"/>
  <c r="Z366" i="7"/>
  <c r="K367" i="7"/>
  <c r="O367" i="7"/>
  <c r="W367" i="7"/>
  <c r="P368" i="7"/>
  <c r="X368" i="7"/>
  <c r="M369" i="7"/>
  <c r="N369" i="7" s="1"/>
  <c r="Q369" i="7"/>
  <c r="Y369" i="7"/>
  <c r="V370" i="7"/>
  <c r="Z370" i="7"/>
  <c r="K371" i="7"/>
  <c r="O371" i="7"/>
  <c r="W371" i="7"/>
  <c r="P372" i="7"/>
  <c r="X372" i="7"/>
  <c r="M373" i="7"/>
  <c r="N373" i="7" s="1"/>
  <c r="Y373" i="7"/>
  <c r="K375" i="7"/>
  <c r="O375" i="7"/>
  <c r="W375" i="7"/>
  <c r="P376" i="7"/>
  <c r="X376" i="7"/>
  <c r="M377" i="7"/>
  <c r="N377" i="7" s="1"/>
  <c r="Q377" i="7"/>
  <c r="Y377" i="7"/>
  <c r="V378" i="7"/>
  <c r="Z378" i="7"/>
  <c r="W379" i="7"/>
  <c r="P380" i="7"/>
  <c r="X380" i="7"/>
  <c r="M381" i="7"/>
  <c r="N381" i="7" s="1"/>
  <c r="Y381" i="7"/>
  <c r="P384" i="7"/>
  <c r="X384" i="7"/>
  <c r="M385" i="7"/>
  <c r="N385" i="7" s="1"/>
  <c r="Y385" i="7"/>
  <c r="P388" i="7"/>
  <c r="X388" i="7"/>
  <c r="M389" i="7"/>
  <c r="N389" i="7" s="1"/>
  <c r="P392" i="7"/>
  <c r="X392" i="7"/>
  <c r="W395" i="7"/>
  <c r="S395" i="7"/>
  <c r="O395" i="7"/>
  <c r="M395" i="7"/>
  <c r="N395" i="7" s="1"/>
  <c r="R395" i="7"/>
  <c r="Y397" i="7"/>
  <c r="Q397" i="7"/>
  <c r="M397" i="7"/>
  <c r="N397" i="7" s="1"/>
  <c r="R397" i="7"/>
  <c r="W397" i="7"/>
  <c r="AA397" i="7" s="1"/>
  <c r="AB397" i="7" s="1"/>
  <c r="O398" i="7"/>
  <c r="S400" i="7"/>
  <c r="Z402" i="7"/>
  <c r="V402" i="7"/>
  <c r="R402" i="7"/>
  <c r="M402" i="7"/>
  <c r="N402" i="7" s="1"/>
  <c r="S402" i="7"/>
  <c r="X402" i="7"/>
  <c r="Z406" i="7"/>
  <c r="V406" i="7"/>
  <c r="R406" i="7"/>
  <c r="Y406" i="7"/>
  <c r="Q406" i="7"/>
  <c r="M406" i="7"/>
  <c r="N406" i="7" s="1"/>
  <c r="O406" i="7"/>
  <c r="W406" i="7"/>
  <c r="L408" i="7"/>
  <c r="W408" i="7"/>
  <c r="O408" i="7"/>
  <c r="K408" i="7"/>
  <c r="Y411" i="7"/>
  <c r="M411" i="7"/>
  <c r="N411" i="7" s="1"/>
  <c r="W411" i="7"/>
  <c r="S411" i="7"/>
  <c r="O411" i="7"/>
  <c r="Z411" i="7"/>
  <c r="V411" i="7"/>
  <c r="R411" i="7"/>
  <c r="O266" i="7"/>
  <c r="S266" i="7"/>
  <c r="W266" i="7"/>
  <c r="P267" i="7"/>
  <c r="T267" i="7" s="1"/>
  <c r="U267" i="7" s="1"/>
  <c r="X267" i="7"/>
  <c r="AA267" i="7" s="1"/>
  <c r="AB267" i="7" s="1"/>
  <c r="R269" i="7"/>
  <c r="V269" i="7"/>
  <c r="Z269" i="7"/>
  <c r="K270" i="7"/>
  <c r="O270" i="7"/>
  <c r="S270" i="7"/>
  <c r="W270" i="7"/>
  <c r="P271" i="7"/>
  <c r="T271" i="7" s="1"/>
  <c r="U271" i="7" s="1"/>
  <c r="X271" i="7"/>
  <c r="AA271" i="7" s="1"/>
  <c r="AB271" i="7" s="1"/>
  <c r="M272" i="7"/>
  <c r="N272" i="7" s="1"/>
  <c r="Q272" i="7"/>
  <c r="Y272" i="7"/>
  <c r="J273" i="7"/>
  <c r="Q273" i="7" s="1"/>
  <c r="R273" i="7"/>
  <c r="V273" i="7"/>
  <c r="Z273" i="7"/>
  <c r="K274" i="7"/>
  <c r="O274" i="7"/>
  <c r="W274" i="7"/>
  <c r="P275" i="7"/>
  <c r="T275" i="7" s="1"/>
  <c r="U275" i="7" s="1"/>
  <c r="X275" i="7"/>
  <c r="AA275" i="7" s="1"/>
  <c r="AB275" i="7" s="1"/>
  <c r="M276" i="7"/>
  <c r="N276" i="7" s="1"/>
  <c r="Q276" i="7"/>
  <c r="Y276" i="7"/>
  <c r="J277" i="7"/>
  <c r="Q277" i="7" s="1"/>
  <c r="V277" i="7"/>
  <c r="K278" i="7"/>
  <c r="R278" i="7" s="1"/>
  <c r="O278" i="7"/>
  <c r="S278" i="7"/>
  <c r="W278" i="7"/>
  <c r="L279" i="7"/>
  <c r="P279" i="7"/>
  <c r="M280" i="7"/>
  <c r="N280" i="7" s="1"/>
  <c r="Q280" i="7"/>
  <c r="Y280" i="7"/>
  <c r="J281" i="7"/>
  <c r="Q281" i="7" s="1"/>
  <c r="R281" i="7"/>
  <c r="V281" i="7"/>
  <c r="Z281" i="7"/>
  <c r="K282" i="7"/>
  <c r="R282" i="7" s="1"/>
  <c r="O282" i="7"/>
  <c r="S282" i="7"/>
  <c r="W282" i="7"/>
  <c r="P283" i="7"/>
  <c r="T283" i="7" s="1"/>
  <c r="U283" i="7" s="1"/>
  <c r="X283" i="7"/>
  <c r="AA283" i="7" s="1"/>
  <c r="AB283" i="7" s="1"/>
  <c r="M284" i="7"/>
  <c r="N284" i="7" s="1"/>
  <c r="Q284" i="7"/>
  <c r="Y284" i="7"/>
  <c r="J285" i="7"/>
  <c r="Q285" i="7" s="1"/>
  <c r="V285" i="7"/>
  <c r="O286" i="7"/>
  <c r="S286" i="7"/>
  <c r="W286" i="7"/>
  <c r="AA286" i="7" s="1"/>
  <c r="AB286" i="7" s="1"/>
  <c r="P287" i="7"/>
  <c r="T287" i="7" s="1"/>
  <c r="U287" i="7" s="1"/>
  <c r="X287" i="7"/>
  <c r="M288" i="7"/>
  <c r="N288" i="7" s="1"/>
  <c r="Q288" i="7"/>
  <c r="Y288" i="7"/>
  <c r="O290" i="7"/>
  <c r="S290" i="7"/>
  <c r="W290" i="7"/>
  <c r="P291" i="7"/>
  <c r="X291" i="7"/>
  <c r="M292" i="7"/>
  <c r="N292" i="7" s="1"/>
  <c r="Q292" i="7"/>
  <c r="O294" i="7"/>
  <c r="S294" i="7"/>
  <c r="W294" i="7"/>
  <c r="L295" i="7"/>
  <c r="Z295" i="7" s="1"/>
  <c r="P295" i="7"/>
  <c r="R297" i="7"/>
  <c r="V297" i="7"/>
  <c r="AA297" i="7" s="1"/>
  <c r="AB297" i="7" s="1"/>
  <c r="O298" i="7"/>
  <c r="S298" i="7"/>
  <c r="W298" i="7"/>
  <c r="L299" i="7"/>
  <c r="Z299" i="7" s="1"/>
  <c r="P299" i="7"/>
  <c r="R301" i="7"/>
  <c r="V301" i="7"/>
  <c r="AA301" i="7" s="1"/>
  <c r="AB301" i="7" s="1"/>
  <c r="Z301" i="7"/>
  <c r="K302" i="7"/>
  <c r="X302" i="7" s="1"/>
  <c r="O302" i="7"/>
  <c r="S302" i="7"/>
  <c r="W302" i="7"/>
  <c r="L303" i="7"/>
  <c r="P303" i="7"/>
  <c r="M304" i="7"/>
  <c r="N304" i="7" s="1"/>
  <c r="Q304" i="7"/>
  <c r="R305" i="7"/>
  <c r="V305" i="7"/>
  <c r="AA305" i="7" s="1"/>
  <c r="AB305" i="7" s="1"/>
  <c r="Z305" i="7"/>
  <c r="K306" i="7"/>
  <c r="Y306" i="7" s="1"/>
  <c r="O306" i="7"/>
  <c r="S306" i="7"/>
  <c r="W306" i="7"/>
  <c r="L307" i="7"/>
  <c r="P307" i="7"/>
  <c r="M308" i="7"/>
  <c r="N308" i="7" s="1"/>
  <c r="Q308" i="7"/>
  <c r="J309" i="7"/>
  <c r="P309" i="7" s="1"/>
  <c r="R309" i="7"/>
  <c r="V309" i="7"/>
  <c r="Z309" i="7"/>
  <c r="K310" i="7"/>
  <c r="X310" i="7" s="1"/>
  <c r="O310" i="7"/>
  <c r="S310" i="7"/>
  <c r="W310" i="7"/>
  <c r="P311" i="7"/>
  <c r="T311" i="7" s="1"/>
  <c r="U311" i="7" s="1"/>
  <c r="X311" i="7"/>
  <c r="AA311" i="7" s="1"/>
  <c r="AB311" i="7" s="1"/>
  <c r="M312" i="7"/>
  <c r="N312" i="7" s="1"/>
  <c r="Q312" i="7"/>
  <c r="Y312" i="7"/>
  <c r="P315" i="7"/>
  <c r="T315" i="7" s="1"/>
  <c r="U315" i="7" s="1"/>
  <c r="X315" i="7"/>
  <c r="M316" i="7"/>
  <c r="N316" i="7" s="1"/>
  <c r="Q316" i="7"/>
  <c r="Y316" i="7"/>
  <c r="P319" i="7"/>
  <c r="X319" i="7"/>
  <c r="M320" i="7"/>
  <c r="N320" i="7" s="1"/>
  <c r="Q320" i="7"/>
  <c r="Y320" i="7"/>
  <c r="J321" i="7"/>
  <c r="Q321" i="7" s="1"/>
  <c r="V321" i="7"/>
  <c r="P323" i="7"/>
  <c r="T323" i="7" s="1"/>
  <c r="U323" i="7" s="1"/>
  <c r="X323" i="7"/>
  <c r="M324" i="7"/>
  <c r="N324" i="7" s="1"/>
  <c r="Q324" i="7"/>
  <c r="Y324" i="7"/>
  <c r="J325" i="7"/>
  <c r="Q325" i="7" s="1"/>
  <c r="V325" i="7"/>
  <c r="K326" i="7"/>
  <c r="O326" i="7"/>
  <c r="W326" i="7"/>
  <c r="P327" i="7"/>
  <c r="T327" i="7" s="1"/>
  <c r="U327" i="7" s="1"/>
  <c r="X327" i="7"/>
  <c r="AA327" i="7" s="1"/>
  <c r="AB327" i="7" s="1"/>
  <c r="M328" i="7"/>
  <c r="N328" i="7" s="1"/>
  <c r="Q328" i="7"/>
  <c r="Y328" i="7"/>
  <c r="J329" i="7"/>
  <c r="Q329" i="7" s="1"/>
  <c r="R329" i="7"/>
  <c r="V329" i="7"/>
  <c r="Z329" i="7"/>
  <c r="K330" i="7"/>
  <c r="Q330" i="7" s="1"/>
  <c r="O330" i="7"/>
  <c r="W330" i="7"/>
  <c r="P331" i="7"/>
  <c r="T331" i="7" s="1"/>
  <c r="U331" i="7" s="1"/>
  <c r="X331" i="7"/>
  <c r="AA331" i="7" s="1"/>
  <c r="AB331" i="7" s="1"/>
  <c r="M332" i="7"/>
  <c r="N332" i="7" s="1"/>
  <c r="Q332" i="7"/>
  <c r="Y332" i="7"/>
  <c r="J333" i="7"/>
  <c r="Q333" i="7" s="1"/>
  <c r="R333" i="7"/>
  <c r="V333" i="7"/>
  <c r="Z333" i="7"/>
  <c r="K334" i="7"/>
  <c r="O334" i="7"/>
  <c r="S334" i="7"/>
  <c r="W334" i="7"/>
  <c r="L335" i="7"/>
  <c r="P335" i="7"/>
  <c r="M336" i="7"/>
  <c r="N336" i="7" s="1"/>
  <c r="Q336" i="7"/>
  <c r="Y336" i="7"/>
  <c r="J337" i="7"/>
  <c r="W337" i="7" s="1"/>
  <c r="R337" i="7"/>
  <c r="V337" i="7"/>
  <c r="Z337" i="7"/>
  <c r="K338" i="7"/>
  <c r="O338" i="7"/>
  <c r="S338" i="7"/>
  <c r="W338" i="7"/>
  <c r="L339" i="7"/>
  <c r="P339" i="7"/>
  <c r="M340" i="7"/>
  <c r="N340" i="7" s="1"/>
  <c r="Q340" i="7"/>
  <c r="Y340" i="7"/>
  <c r="J341" i="7"/>
  <c r="P341" i="7" s="1"/>
  <c r="R341" i="7"/>
  <c r="V341" i="7"/>
  <c r="Z341" i="7"/>
  <c r="K342" i="7"/>
  <c r="O342" i="7"/>
  <c r="S342" i="7"/>
  <c r="W342" i="7"/>
  <c r="L343" i="7"/>
  <c r="P343" i="7"/>
  <c r="M344" i="7"/>
  <c r="N344" i="7" s="1"/>
  <c r="Q344" i="7"/>
  <c r="Y344" i="7"/>
  <c r="J345" i="7"/>
  <c r="Q345" i="7" s="1"/>
  <c r="R345" i="7"/>
  <c r="V345" i="7"/>
  <c r="Z345" i="7"/>
  <c r="K346" i="7"/>
  <c r="O346" i="7"/>
  <c r="S346" i="7"/>
  <c r="W346" i="7"/>
  <c r="L347" i="7"/>
  <c r="P347" i="7"/>
  <c r="M348" i="7"/>
  <c r="N348" i="7" s="1"/>
  <c r="Q348" i="7"/>
  <c r="Y348" i="7"/>
  <c r="J349" i="7"/>
  <c r="Q349" i="7" s="1"/>
  <c r="R349" i="7"/>
  <c r="V349" i="7"/>
  <c r="Z349" i="7"/>
  <c r="K350" i="7"/>
  <c r="R350" i="7" s="1"/>
  <c r="O350" i="7"/>
  <c r="S350" i="7"/>
  <c r="W350" i="7"/>
  <c r="L351" i="7"/>
  <c r="P351" i="7"/>
  <c r="M352" i="7"/>
  <c r="N352" i="7" s="1"/>
  <c r="Q352" i="7"/>
  <c r="Y352" i="7"/>
  <c r="J353" i="7"/>
  <c r="Q353" i="7" s="1"/>
  <c r="V353" i="7"/>
  <c r="K354" i="7"/>
  <c r="R354" i="7" s="1"/>
  <c r="O354" i="7"/>
  <c r="S354" i="7"/>
  <c r="W354" i="7"/>
  <c r="P355" i="7"/>
  <c r="T355" i="7" s="1"/>
  <c r="U355" i="7" s="1"/>
  <c r="X355" i="7"/>
  <c r="AA355" i="7" s="1"/>
  <c r="AB355" i="7" s="1"/>
  <c r="M356" i="7"/>
  <c r="N356" i="7" s="1"/>
  <c r="Q356" i="7"/>
  <c r="Y356" i="7"/>
  <c r="J357" i="7"/>
  <c r="Q357" i="7" s="1"/>
  <c r="V357" i="7"/>
  <c r="K358" i="7"/>
  <c r="R358" i="7" s="1"/>
  <c r="O358" i="7"/>
  <c r="S358" i="7"/>
  <c r="W358" i="7"/>
  <c r="L359" i="7"/>
  <c r="P359" i="7"/>
  <c r="M360" i="7"/>
  <c r="N360" i="7" s="1"/>
  <c r="Q360" i="7"/>
  <c r="Y360" i="7"/>
  <c r="R361" i="7"/>
  <c r="V361" i="7"/>
  <c r="O362" i="7"/>
  <c r="S362" i="7"/>
  <c r="W362" i="7"/>
  <c r="L363" i="7"/>
  <c r="P363" i="7"/>
  <c r="M364" i="7"/>
  <c r="N364" i="7" s="1"/>
  <c r="Q364" i="7"/>
  <c r="R365" i="7"/>
  <c r="V365" i="7"/>
  <c r="O366" i="7"/>
  <c r="S366" i="7"/>
  <c r="W366" i="7"/>
  <c r="L367" i="7"/>
  <c r="P367" i="7"/>
  <c r="M368" i="7"/>
  <c r="N368" i="7" s="1"/>
  <c r="Q368" i="7"/>
  <c r="R369" i="7"/>
  <c r="V369" i="7"/>
  <c r="AA369" i="7" s="1"/>
  <c r="AB369" i="7" s="1"/>
  <c r="Z369" i="7"/>
  <c r="K370" i="7"/>
  <c r="R370" i="7" s="1"/>
  <c r="O370" i="7"/>
  <c r="S370" i="7"/>
  <c r="W370" i="7"/>
  <c r="L371" i="7"/>
  <c r="P371" i="7"/>
  <c r="M372" i="7"/>
  <c r="N372" i="7" s="1"/>
  <c r="Q372" i="7"/>
  <c r="J373" i="7"/>
  <c r="X373" i="7" s="1"/>
  <c r="R373" i="7"/>
  <c r="V373" i="7"/>
  <c r="Z373" i="7"/>
  <c r="K374" i="7"/>
  <c r="R374" i="7" s="1"/>
  <c r="O374" i="7"/>
  <c r="S374" i="7"/>
  <c r="W374" i="7"/>
  <c r="L375" i="7"/>
  <c r="P375" i="7"/>
  <c r="M376" i="7"/>
  <c r="N376" i="7" s="1"/>
  <c r="Q376" i="7"/>
  <c r="R377" i="7"/>
  <c r="V377" i="7"/>
  <c r="AA377" i="7" s="1"/>
  <c r="AB377" i="7" s="1"/>
  <c r="Z377" i="7"/>
  <c r="K378" i="7"/>
  <c r="Y378" i="7" s="1"/>
  <c r="O378" i="7"/>
  <c r="S378" i="7"/>
  <c r="W378" i="7"/>
  <c r="L379" i="7"/>
  <c r="P379" i="7"/>
  <c r="M380" i="7"/>
  <c r="N380" i="7" s="1"/>
  <c r="Q380" i="7"/>
  <c r="Y380" i="7"/>
  <c r="J381" i="7"/>
  <c r="X381" i="7" s="1"/>
  <c r="R381" i="7"/>
  <c r="V381" i="7"/>
  <c r="Z381" i="7"/>
  <c r="K382" i="7"/>
  <c r="R382" i="7" s="1"/>
  <c r="O382" i="7"/>
  <c r="S382" i="7"/>
  <c r="W382" i="7"/>
  <c r="L383" i="7"/>
  <c r="P383" i="7"/>
  <c r="M384" i="7"/>
  <c r="N384" i="7" s="1"/>
  <c r="Q384" i="7"/>
  <c r="Y384" i="7"/>
  <c r="J385" i="7"/>
  <c r="X385" i="7" s="1"/>
  <c r="R385" i="7"/>
  <c r="V385" i="7"/>
  <c r="Z385" i="7"/>
  <c r="K386" i="7"/>
  <c r="R386" i="7" s="1"/>
  <c r="O386" i="7"/>
  <c r="S386" i="7"/>
  <c r="W386" i="7"/>
  <c r="L387" i="7"/>
  <c r="P387" i="7"/>
  <c r="M388" i="7"/>
  <c r="N388" i="7" s="1"/>
  <c r="Q388" i="7"/>
  <c r="Y388" i="7"/>
  <c r="J389" i="7"/>
  <c r="Q389" i="7" s="1"/>
  <c r="R389" i="7"/>
  <c r="V389" i="7"/>
  <c r="Z389" i="7"/>
  <c r="K390" i="7"/>
  <c r="R390" i="7" s="1"/>
  <c r="O390" i="7"/>
  <c r="S390" i="7"/>
  <c r="W390" i="7"/>
  <c r="P391" i="7"/>
  <c r="T391" i="7" s="1"/>
  <c r="U391" i="7" s="1"/>
  <c r="X391" i="7"/>
  <c r="AA391" i="7" s="1"/>
  <c r="AB391" i="7" s="1"/>
  <c r="M392" i="7"/>
  <c r="N392" i="7" s="1"/>
  <c r="Q392" i="7"/>
  <c r="Y392" i="7"/>
  <c r="J393" i="7"/>
  <c r="X393" i="7" s="1"/>
  <c r="O393" i="7"/>
  <c r="Z393" i="7"/>
  <c r="L394" i="7"/>
  <c r="Q394" i="7"/>
  <c r="Y395" i="7"/>
  <c r="K396" i="7"/>
  <c r="V396" i="7"/>
  <c r="S397" i="7"/>
  <c r="X397" i="7"/>
  <c r="K398" i="7"/>
  <c r="Y398" i="7" s="1"/>
  <c r="P398" i="7"/>
  <c r="W399" i="7"/>
  <c r="AA399" i="7" s="1"/>
  <c r="AB399" i="7" s="1"/>
  <c r="S399" i="7"/>
  <c r="O399" i="7"/>
  <c r="M399" i="7"/>
  <c r="N399" i="7" s="1"/>
  <c r="R399" i="7"/>
  <c r="X399" i="7"/>
  <c r="J400" i="7"/>
  <c r="Q400" i="7" s="1"/>
  <c r="O400" i="7"/>
  <c r="Y401" i="7"/>
  <c r="Q401" i="7"/>
  <c r="M401" i="7"/>
  <c r="N401" i="7" s="1"/>
  <c r="R401" i="7"/>
  <c r="W401" i="7"/>
  <c r="AA401" i="7" s="1"/>
  <c r="AB401" i="7" s="1"/>
  <c r="O402" i="7"/>
  <c r="Y402" i="7"/>
  <c r="L403" i="7"/>
  <c r="Z403" i="7" s="1"/>
  <c r="Q403" i="7"/>
  <c r="L404" i="7"/>
  <c r="W404" i="7"/>
  <c r="O404" i="7"/>
  <c r="K404" i="7"/>
  <c r="Y405" i="7"/>
  <c r="P406" i="7"/>
  <c r="X406" i="7"/>
  <c r="X418" i="7"/>
  <c r="X426" i="7"/>
  <c r="Y427" i="7"/>
  <c r="X438" i="7"/>
  <c r="Y439" i="7"/>
  <c r="X458" i="7"/>
  <c r="Y459" i="7"/>
  <c r="Y475" i="7"/>
  <c r="Y507" i="7"/>
  <c r="Y523" i="7"/>
  <c r="P266" i="7"/>
  <c r="M267" i="7"/>
  <c r="N267" i="7" s="1"/>
  <c r="Q267" i="7"/>
  <c r="O269" i="7"/>
  <c r="T269" i="7" s="1"/>
  <c r="U269" i="7" s="1"/>
  <c r="S269" i="7"/>
  <c r="P270" i="7"/>
  <c r="M271" i="7"/>
  <c r="N271" i="7" s="1"/>
  <c r="Q271" i="7"/>
  <c r="R272" i="7"/>
  <c r="V272" i="7"/>
  <c r="AA272" i="7" s="1"/>
  <c r="AB272" i="7" s="1"/>
  <c r="O273" i="7"/>
  <c r="S273" i="7"/>
  <c r="P274" i="7"/>
  <c r="M275" i="7"/>
  <c r="N275" i="7" s="1"/>
  <c r="Q275" i="7"/>
  <c r="R276" i="7"/>
  <c r="V276" i="7"/>
  <c r="AA276" i="7" s="1"/>
  <c r="AB276" i="7" s="1"/>
  <c r="K277" i="7"/>
  <c r="O277" i="7"/>
  <c r="P278" i="7"/>
  <c r="R280" i="7"/>
  <c r="V280" i="7"/>
  <c r="AA280" i="7" s="1"/>
  <c r="AB280" i="7" s="1"/>
  <c r="O281" i="7"/>
  <c r="S281" i="7"/>
  <c r="P282" i="7"/>
  <c r="M283" i="7"/>
  <c r="N283" i="7" s="1"/>
  <c r="Q283" i="7"/>
  <c r="R284" i="7"/>
  <c r="V284" i="7"/>
  <c r="AA284" i="7" s="1"/>
  <c r="AB284" i="7" s="1"/>
  <c r="O285" i="7"/>
  <c r="S285" i="7"/>
  <c r="P286" i="7"/>
  <c r="M287" i="7"/>
  <c r="N287" i="7" s="1"/>
  <c r="Q287" i="7"/>
  <c r="R288" i="7"/>
  <c r="V288" i="7"/>
  <c r="AA288" i="7" s="1"/>
  <c r="AB288" i="7" s="1"/>
  <c r="P290" i="7"/>
  <c r="M291" i="7"/>
  <c r="N291" i="7" s="1"/>
  <c r="Q291" i="7"/>
  <c r="P294" i="7"/>
  <c r="P298" i="7"/>
  <c r="O301" i="7"/>
  <c r="S301" i="7"/>
  <c r="P302" i="7"/>
  <c r="O305" i="7"/>
  <c r="S305" i="7"/>
  <c r="P306" i="7"/>
  <c r="O309" i="7"/>
  <c r="S309" i="7"/>
  <c r="P310" i="7"/>
  <c r="M311" i="7"/>
  <c r="N311" i="7" s="1"/>
  <c r="Q311" i="7"/>
  <c r="R312" i="7"/>
  <c r="V312" i="7"/>
  <c r="O313" i="7"/>
  <c r="T313" i="7" s="1"/>
  <c r="U313" i="7" s="1"/>
  <c r="S313" i="7"/>
  <c r="P314" i="7"/>
  <c r="T314" i="7" s="1"/>
  <c r="U314" i="7" s="1"/>
  <c r="M315" i="7"/>
  <c r="N315" i="7" s="1"/>
  <c r="Q315" i="7"/>
  <c r="R316" i="7"/>
  <c r="V316" i="7"/>
  <c r="O317" i="7"/>
  <c r="S317" i="7"/>
  <c r="P318" i="7"/>
  <c r="T318" i="7" s="1"/>
  <c r="U318" i="7" s="1"/>
  <c r="M319" i="7"/>
  <c r="N319" i="7" s="1"/>
  <c r="Q319" i="7"/>
  <c r="R320" i="7"/>
  <c r="V320" i="7"/>
  <c r="AA320" i="7" s="1"/>
  <c r="AB320" i="7" s="1"/>
  <c r="O321" i="7"/>
  <c r="S321" i="7"/>
  <c r="P322" i="7"/>
  <c r="T322" i="7" s="1"/>
  <c r="U322" i="7" s="1"/>
  <c r="M323" i="7"/>
  <c r="N323" i="7" s="1"/>
  <c r="Q323" i="7"/>
  <c r="R324" i="7"/>
  <c r="V324" i="7"/>
  <c r="AA324" i="7" s="1"/>
  <c r="AB324" i="7" s="1"/>
  <c r="O325" i="7"/>
  <c r="T325" i="7" s="1"/>
  <c r="U325" i="7" s="1"/>
  <c r="S325" i="7"/>
  <c r="P326" i="7"/>
  <c r="M327" i="7"/>
  <c r="N327" i="7" s="1"/>
  <c r="Q327" i="7"/>
  <c r="R328" i="7"/>
  <c r="V328" i="7"/>
  <c r="AA328" i="7" s="1"/>
  <c r="AB328" i="7" s="1"/>
  <c r="O329" i="7"/>
  <c r="T329" i="7" s="1"/>
  <c r="U329" i="7" s="1"/>
  <c r="S329" i="7"/>
  <c r="P330" i="7"/>
  <c r="M331" i="7"/>
  <c r="N331" i="7" s="1"/>
  <c r="Q331" i="7"/>
  <c r="R332" i="7"/>
  <c r="V332" i="7"/>
  <c r="AA332" i="7" s="1"/>
  <c r="AB332" i="7" s="1"/>
  <c r="O333" i="7"/>
  <c r="S333" i="7"/>
  <c r="P334" i="7"/>
  <c r="R336" i="7"/>
  <c r="V336" i="7"/>
  <c r="AA336" i="7" s="1"/>
  <c r="AB336" i="7" s="1"/>
  <c r="O337" i="7"/>
  <c r="S337" i="7"/>
  <c r="P338" i="7"/>
  <c r="R340" i="7"/>
  <c r="V340" i="7"/>
  <c r="AA340" i="7" s="1"/>
  <c r="AB340" i="7" s="1"/>
  <c r="O341" i="7"/>
  <c r="S341" i="7"/>
  <c r="P342" i="7"/>
  <c r="R344" i="7"/>
  <c r="V344" i="7"/>
  <c r="AA344" i="7" s="1"/>
  <c r="AB344" i="7" s="1"/>
  <c r="O345" i="7"/>
  <c r="S345" i="7"/>
  <c r="P346" i="7"/>
  <c r="R348" i="7"/>
  <c r="V348" i="7"/>
  <c r="AA348" i="7" s="1"/>
  <c r="AB348" i="7" s="1"/>
  <c r="O349" i="7"/>
  <c r="S349" i="7"/>
  <c r="P350" i="7"/>
  <c r="R352" i="7"/>
  <c r="V352" i="7"/>
  <c r="AA352" i="7" s="1"/>
  <c r="AB352" i="7" s="1"/>
  <c r="O353" i="7"/>
  <c r="S353" i="7"/>
  <c r="P354" i="7"/>
  <c r="M355" i="7"/>
  <c r="N355" i="7" s="1"/>
  <c r="Q355" i="7"/>
  <c r="R356" i="7"/>
  <c r="V356" i="7"/>
  <c r="AA356" i="7" s="1"/>
  <c r="AB356" i="7" s="1"/>
  <c r="K357" i="7"/>
  <c r="Y357" i="7" s="1"/>
  <c r="O357" i="7"/>
  <c r="P358" i="7"/>
  <c r="R360" i="7"/>
  <c r="V360" i="7"/>
  <c r="AA360" i="7" s="1"/>
  <c r="AB360" i="7" s="1"/>
  <c r="P362" i="7"/>
  <c r="P366" i="7"/>
  <c r="O369" i="7"/>
  <c r="S369" i="7"/>
  <c r="P370" i="7"/>
  <c r="O373" i="7"/>
  <c r="S373" i="7"/>
  <c r="P374" i="7"/>
  <c r="O377" i="7"/>
  <c r="T377" i="7" s="1"/>
  <c r="U377" i="7" s="1"/>
  <c r="S377" i="7"/>
  <c r="P378" i="7"/>
  <c r="R380" i="7"/>
  <c r="V380" i="7"/>
  <c r="AA380" i="7" s="1"/>
  <c r="AB380" i="7" s="1"/>
  <c r="O381" i="7"/>
  <c r="S381" i="7"/>
  <c r="P382" i="7"/>
  <c r="R384" i="7"/>
  <c r="V384" i="7"/>
  <c r="AA384" i="7" s="1"/>
  <c r="AB384" i="7" s="1"/>
  <c r="O385" i="7"/>
  <c r="S385" i="7"/>
  <c r="P386" i="7"/>
  <c r="R388" i="7"/>
  <c r="V388" i="7"/>
  <c r="AA388" i="7" s="1"/>
  <c r="AB388" i="7" s="1"/>
  <c r="O389" i="7"/>
  <c r="S389" i="7"/>
  <c r="P390" i="7"/>
  <c r="M391" i="7"/>
  <c r="N391" i="7" s="1"/>
  <c r="Q391" i="7"/>
  <c r="R392" i="7"/>
  <c r="V392" i="7"/>
  <c r="AA392" i="7" s="1"/>
  <c r="AB392" i="7" s="1"/>
  <c r="P393" i="7"/>
  <c r="V393" i="7"/>
  <c r="Z394" i="7"/>
  <c r="V394" i="7"/>
  <c r="R394" i="7"/>
  <c r="M394" i="7"/>
  <c r="N394" i="7" s="1"/>
  <c r="S394" i="7"/>
  <c r="X394" i="7"/>
  <c r="J395" i="7"/>
  <c r="Q395" i="7" s="1"/>
  <c r="P395" i="7"/>
  <c r="Z395" i="7"/>
  <c r="X396" i="7"/>
  <c r="M396" i="7"/>
  <c r="N396" i="7" s="1"/>
  <c r="W396" i="7"/>
  <c r="O397" i="7"/>
  <c r="T397" i="7" s="1"/>
  <c r="U397" i="7" s="1"/>
  <c r="Z397" i="7"/>
  <c r="L398" i="7"/>
  <c r="Z398" i="7" s="1"/>
  <c r="W398" i="7"/>
  <c r="Y399" i="7"/>
  <c r="K400" i="7"/>
  <c r="V400" i="7"/>
  <c r="S401" i="7"/>
  <c r="X401" i="7"/>
  <c r="P402" i="7"/>
  <c r="W403" i="7"/>
  <c r="AA403" i="7" s="1"/>
  <c r="AB403" i="7" s="1"/>
  <c r="S403" i="7"/>
  <c r="O403" i="7"/>
  <c r="T403" i="7" s="1"/>
  <c r="U403" i="7" s="1"/>
  <c r="M403" i="7"/>
  <c r="N403" i="7" s="1"/>
  <c r="R403" i="7"/>
  <c r="X403" i="7"/>
  <c r="S406" i="7"/>
  <c r="W407" i="7"/>
  <c r="S407" i="7"/>
  <c r="O407" i="7"/>
  <c r="Z407" i="7"/>
  <c r="V407" i="7"/>
  <c r="R407" i="7"/>
  <c r="P407" i="7"/>
  <c r="X407" i="7"/>
  <c r="M408" i="7"/>
  <c r="N408" i="7" s="1"/>
  <c r="X410" i="7"/>
  <c r="V412" i="7"/>
  <c r="J412" i="7"/>
  <c r="X412" i="7" s="1"/>
  <c r="L412" i="7"/>
  <c r="W412" i="7"/>
  <c r="O412" i="7"/>
  <c r="K412" i="7"/>
  <c r="X414" i="7"/>
  <c r="Y419" i="7"/>
  <c r="X430" i="7"/>
  <c r="Y431" i="7"/>
  <c r="X442" i="7"/>
  <c r="X450" i="7"/>
  <c r="Y451" i="7"/>
  <c r="Y471" i="7"/>
  <c r="P405" i="7"/>
  <c r="T405" i="7" s="1"/>
  <c r="U405" i="7" s="1"/>
  <c r="X405" i="7"/>
  <c r="AA405" i="7" s="1"/>
  <c r="AB405" i="7" s="1"/>
  <c r="P409" i="7"/>
  <c r="T409" i="7" s="1"/>
  <c r="U409" i="7" s="1"/>
  <c r="X409" i="7"/>
  <c r="AA409" i="7" s="1"/>
  <c r="AB409" i="7" s="1"/>
  <c r="M410" i="7"/>
  <c r="N410" i="7" s="1"/>
  <c r="Q410" i="7"/>
  <c r="Y410" i="7"/>
  <c r="J411" i="7"/>
  <c r="Q411" i="7" s="1"/>
  <c r="P413" i="7"/>
  <c r="T413" i="7" s="1"/>
  <c r="U413" i="7" s="1"/>
  <c r="X413" i="7"/>
  <c r="AA413" i="7" s="1"/>
  <c r="AB413" i="7" s="1"/>
  <c r="M414" i="7"/>
  <c r="N414" i="7" s="1"/>
  <c r="Q414" i="7"/>
  <c r="Y414" i="7"/>
  <c r="J415" i="7"/>
  <c r="R415" i="7"/>
  <c r="V415" i="7"/>
  <c r="Z415" i="7"/>
  <c r="K416" i="7"/>
  <c r="O416" i="7"/>
  <c r="W416" i="7"/>
  <c r="P417" i="7"/>
  <c r="T417" i="7" s="1"/>
  <c r="U417" i="7" s="1"/>
  <c r="X417" i="7"/>
  <c r="AA417" i="7" s="1"/>
  <c r="AB417" i="7" s="1"/>
  <c r="M418" i="7"/>
  <c r="N418" i="7" s="1"/>
  <c r="Q418" i="7"/>
  <c r="Y418" i="7"/>
  <c r="J419" i="7"/>
  <c r="R419" i="7"/>
  <c r="V419" i="7"/>
  <c r="Z419" i="7"/>
  <c r="K420" i="7"/>
  <c r="O420" i="7"/>
  <c r="W420" i="7"/>
  <c r="P421" i="7"/>
  <c r="T421" i="7" s="1"/>
  <c r="U421" i="7" s="1"/>
  <c r="X421" i="7"/>
  <c r="AA421" i="7" s="1"/>
  <c r="AB421" i="7" s="1"/>
  <c r="M422" i="7"/>
  <c r="N422" i="7" s="1"/>
  <c r="Q422" i="7"/>
  <c r="Y422" i="7"/>
  <c r="J423" i="7"/>
  <c r="R423" i="7"/>
  <c r="V423" i="7"/>
  <c r="Z423" i="7"/>
  <c r="K424" i="7"/>
  <c r="O424" i="7"/>
  <c r="W424" i="7"/>
  <c r="P425" i="7"/>
  <c r="T425" i="7" s="1"/>
  <c r="U425" i="7" s="1"/>
  <c r="X425" i="7"/>
  <c r="AA425" i="7" s="1"/>
  <c r="AB425" i="7" s="1"/>
  <c r="M426" i="7"/>
  <c r="N426" i="7" s="1"/>
  <c r="Q426" i="7"/>
  <c r="Y426" i="7"/>
  <c r="J427" i="7"/>
  <c r="R427" i="7"/>
  <c r="V427" i="7"/>
  <c r="Z427" i="7"/>
  <c r="K428" i="7"/>
  <c r="O428" i="7"/>
  <c r="P429" i="7"/>
  <c r="T429" i="7" s="1"/>
  <c r="U429" i="7" s="1"/>
  <c r="X429" i="7"/>
  <c r="AA429" i="7" s="1"/>
  <c r="AB429" i="7" s="1"/>
  <c r="M430" i="7"/>
  <c r="N430" i="7" s="1"/>
  <c r="Q430" i="7"/>
  <c r="Y430" i="7"/>
  <c r="J431" i="7"/>
  <c r="R431" i="7"/>
  <c r="V431" i="7"/>
  <c r="Z431" i="7"/>
  <c r="K432" i="7"/>
  <c r="O432" i="7"/>
  <c r="P433" i="7"/>
  <c r="T433" i="7" s="1"/>
  <c r="U433" i="7" s="1"/>
  <c r="X433" i="7"/>
  <c r="AA433" i="7" s="1"/>
  <c r="AB433" i="7" s="1"/>
  <c r="M434" i="7"/>
  <c r="N434" i="7" s="1"/>
  <c r="Q434" i="7"/>
  <c r="Y434" i="7"/>
  <c r="J435" i="7"/>
  <c r="R435" i="7"/>
  <c r="V435" i="7"/>
  <c r="Z435" i="7"/>
  <c r="K436" i="7"/>
  <c r="O436" i="7"/>
  <c r="W436" i="7"/>
  <c r="P437" i="7"/>
  <c r="T437" i="7" s="1"/>
  <c r="U437" i="7" s="1"/>
  <c r="X437" i="7"/>
  <c r="AA437" i="7" s="1"/>
  <c r="AB437" i="7" s="1"/>
  <c r="M438" i="7"/>
  <c r="N438" i="7" s="1"/>
  <c r="Q438" i="7"/>
  <c r="Y438" i="7"/>
  <c r="J439" i="7"/>
  <c r="R439" i="7"/>
  <c r="V439" i="7"/>
  <c r="Z439" i="7"/>
  <c r="K440" i="7"/>
  <c r="O440" i="7"/>
  <c r="P441" i="7"/>
  <c r="T441" i="7" s="1"/>
  <c r="U441" i="7" s="1"/>
  <c r="X441" i="7"/>
  <c r="AA441" i="7" s="1"/>
  <c r="AB441" i="7" s="1"/>
  <c r="M442" i="7"/>
  <c r="N442" i="7" s="1"/>
  <c r="Q442" i="7"/>
  <c r="Y442" i="7"/>
  <c r="J443" i="7"/>
  <c r="R443" i="7"/>
  <c r="V443" i="7"/>
  <c r="Z443" i="7"/>
  <c r="K444" i="7"/>
  <c r="O444" i="7"/>
  <c r="W444" i="7"/>
  <c r="P445" i="7"/>
  <c r="T445" i="7" s="1"/>
  <c r="U445" i="7" s="1"/>
  <c r="X445" i="7"/>
  <c r="AA445" i="7" s="1"/>
  <c r="AB445" i="7" s="1"/>
  <c r="M446" i="7"/>
  <c r="N446" i="7" s="1"/>
  <c r="Q446" i="7"/>
  <c r="Y446" i="7"/>
  <c r="J447" i="7"/>
  <c r="R447" i="7"/>
  <c r="V447" i="7"/>
  <c r="Z447" i="7"/>
  <c r="K448" i="7"/>
  <c r="O448" i="7"/>
  <c r="P449" i="7"/>
  <c r="T449" i="7" s="1"/>
  <c r="U449" i="7" s="1"/>
  <c r="X449" i="7"/>
  <c r="AA449" i="7" s="1"/>
  <c r="AB449" i="7" s="1"/>
  <c r="M450" i="7"/>
  <c r="N450" i="7" s="1"/>
  <c r="Q450" i="7"/>
  <c r="Y450" i="7"/>
  <c r="J451" i="7"/>
  <c r="R451" i="7"/>
  <c r="V451" i="7"/>
  <c r="Z451" i="7"/>
  <c r="K452" i="7"/>
  <c r="O452" i="7"/>
  <c r="P453" i="7"/>
  <c r="T453" i="7" s="1"/>
  <c r="U453" i="7" s="1"/>
  <c r="X453" i="7"/>
  <c r="AA453" i="7" s="1"/>
  <c r="AB453" i="7" s="1"/>
  <c r="M454" i="7"/>
  <c r="N454" i="7" s="1"/>
  <c r="Q454" i="7"/>
  <c r="Y454" i="7"/>
  <c r="J455" i="7"/>
  <c r="R455" i="7"/>
  <c r="V455" i="7"/>
  <c r="Z455" i="7"/>
  <c r="K456" i="7"/>
  <c r="O456" i="7"/>
  <c r="P457" i="7"/>
  <c r="T457" i="7" s="1"/>
  <c r="U457" i="7" s="1"/>
  <c r="X457" i="7"/>
  <c r="AA457" i="7" s="1"/>
  <c r="AB457" i="7" s="1"/>
  <c r="M458" i="7"/>
  <c r="N458" i="7" s="1"/>
  <c r="Q458" i="7"/>
  <c r="Y458" i="7"/>
  <c r="J459" i="7"/>
  <c r="R459" i="7"/>
  <c r="V459" i="7"/>
  <c r="Z459" i="7"/>
  <c r="K460" i="7"/>
  <c r="O460" i="7"/>
  <c r="W460" i="7"/>
  <c r="P461" i="7"/>
  <c r="T461" i="7" s="1"/>
  <c r="U461" i="7" s="1"/>
  <c r="X461" i="7"/>
  <c r="AA461" i="7" s="1"/>
  <c r="AB461" i="7" s="1"/>
  <c r="M462" i="7"/>
  <c r="N462" i="7" s="1"/>
  <c r="Y462" i="7"/>
  <c r="R463" i="7"/>
  <c r="V463" i="7"/>
  <c r="Z463" i="7"/>
  <c r="K464" i="7"/>
  <c r="O464" i="7"/>
  <c r="W464" i="7"/>
  <c r="P465" i="7"/>
  <c r="X465" i="7"/>
  <c r="AA465" i="7" s="1"/>
  <c r="AB465" i="7" s="1"/>
  <c r="M466" i="7"/>
  <c r="N466" i="7" s="1"/>
  <c r="Y466" i="7"/>
  <c r="R467" i="7"/>
  <c r="V467" i="7"/>
  <c r="Z467" i="7"/>
  <c r="K468" i="7"/>
  <c r="O468" i="7"/>
  <c r="P469" i="7"/>
  <c r="X469" i="7"/>
  <c r="AA469" i="7" s="1"/>
  <c r="AB469" i="7" s="1"/>
  <c r="M470" i="7"/>
  <c r="N470" i="7" s="1"/>
  <c r="Y470" i="7"/>
  <c r="R471" i="7"/>
  <c r="V471" i="7"/>
  <c r="Z471" i="7"/>
  <c r="K472" i="7"/>
  <c r="O472" i="7"/>
  <c r="W472" i="7"/>
  <c r="P473" i="7"/>
  <c r="X473" i="7"/>
  <c r="AA473" i="7" s="1"/>
  <c r="AB473" i="7" s="1"/>
  <c r="M474" i="7"/>
  <c r="N474" i="7" s="1"/>
  <c r="Y474" i="7"/>
  <c r="R475" i="7"/>
  <c r="V475" i="7"/>
  <c r="Z475" i="7"/>
  <c r="P477" i="7"/>
  <c r="X477" i="7"/>
  <c r="M478" i="7"/>
  <c r="N478" i="7" s="1"/>
  <c r="P481" i="7"/>
  <c r="X481" i="7"/>
  <c r="M482" i="7"/>
  <c r="N482" i="7" s="1"/>
  <c r="P485" i="7"/>
  <c r="X485" i="7"/>
  <c r="M486" i="7"/>
  <c r="N486" i="7" s="1"/>
  <c r="P489" i="7"/>
  <c r="X489" i="7"/>
  <c r="M490" i="7"/>
  <c r="N490" i="7" s="1"/>
  <c r="P493" i="7"/>
  <c r="X493" i="7"/>
  <c r="M494" i="7"/>
  <c r="N494" i="7" s="1"/>
  <c r="P497" i="7"/>
  <c r="X497" i="7"/>
  <c r="M498" i="7"/>
  <c r="N498" i="7" s="1"/>
  <c r="P501" i="7"/>
  <c r="X501" i="7"/>
  <c r="M502" i="7"/>
  <c r="N502" i="7" s="1"/>
  <c r="P505" i="7"/>
  <c r="X505" i="7"/>
  <c r="M506" i="7"/>
  <c r="N506" i="7" s="1"/>
  <c r="P509" i="7"/>
  <c r="X509" i="7"/>
  <c r="M510" i="7"/>
  <c r="N510" i="7" s="1"/>
  <c r="P513" i="7"/>
  <c r="X513" i="7"/>
  <c r="M514" i="7"/>
  <c r="N514" i="7" s="1"/>
  <c r="P517" i="7"/>
  <c r="X517" i="7"/>
  <c r="M518" i="7"/>
  <c r="N518" i="7" s="1"/>
  <c r="P521" i="7"/>
  <c r="X521" i="7"/>
  <c r="M522" i="7"/>
  <c r="N522" i="7" s="1"/>
  <c r="P525" i="7"/>
  <c r="X525" i="7"/>
  <c r="M526" i="7"/>
  <c r="N526" i="7" s="1"/>
  <c r="P529" i="7"/>
  <c r="X529" i="7"/>
  <c r="S530" i="7"/>
  <c r="Y530" i="7"/>
  <c r="P531" i="7"/>
  <c r="T531" i="7" s="1"/>
  <c r="U531" i="7" s="1"/>
  <c r="Z532" i="7"/>
  <c r="V532" i="7"/>
  <c r="R532" i="7"/>
  <c r="M532" i="7"/>
  <c r="N532" i="7" s="1"/>
  <c r="S532" i="7"/>
  <c r="X532" i="7"/>
  <c r="J533" i="7"/>
  <c r="P533" i="7"/>
  <c r="X534" i="7"/>
  <c r="R566" i="7"/>
  <c r="Y566" i="7"/>
  <c r="S567" i="7"/>
  <c r="Z567" i="7"/>
  <c r="Q585" i="7"/>
  <c r="W585" i="7"/>
  <c r="S587" i="7"/>
  <c r="Z587" i="7"/>
  <c r="P396" i="7"/>
  <c r="P400" i="7"/>
  <c r="P404" i="7"/>
  <c r="M405" i="7"/>
  <c r="N405" i="7" s="1"/>
  <c r="Q405" i="7"/>
  <c r="P408" i="7"/>
  <c r="M409" i="7"/>
  <c r="N409" i="7" s="1"/>
  <c r="Q409" i="7"/>
  <c r="R410" i="7"/>
  <c r="V410" i="7"/>
  <c r="Z410" i="7"/>
  <c r="P412" i="7"/>
  <c r="M413" i="7"/>
  <c r="N413" i="7" s="1"/>
  <c r="Q413" i="7"/>
  <c r="R414" i="7"/>
  <c r="V414" i="7"/>
  <c r="Z414" i="7"/>
  <c r="O415" i="7"/>
  <c r="S415" i="7"/>
  <c r="W415" i="7"/>
  <c r="L416" i="7"/>
  <c r="P416" i="7"/>
  <c r="M417" i="7"/>
  <c r="N417" i="7" s="1"/>
  <c r="Q417" i="7"/>
  <c r="R418" i="7"/>
  <c r="V418" i="7"/>
  <c r="Z418" i="7"/>
  <c r="O419" i="7"/>
  <c r="S419" i="7"/>
  <c r="W419" i="7"/>
  <c r="L420" i="7"/>
  <c r="P420" i="7"/>
  <c r="M421" i="7"/>
  <c r="N421" i="7" s="1"/>
  <c r="Q421" i="7"/>
  <c r="R422" i="7"/>
  <c r="V422" i="7"/>
  <c r="AA422" i="7" s="1"/>
  <c r="AB422" i="7" s="1"/>
  <c r="Z422" i="7"/>
  <c r="O423" i="7"/>
  <c r="S423" i="7"/>
  <c r="W423" i="7"/>
  <c r="L424" i="7"/>
  <c r="P424" i="7"/>
  <c r="M425" i="7"/>
  <c r="N425" i="7" s="1"/>
  <c r="Q425" i="7"/>
  <c r="R426" i="7"/>
  <c r="V426" i="7"/>
  <c r="Z426" i="7"/>
  <c r="O427" i="7"/>
  <c r="S427" i="7"/>
  <c r="W427" i="7"/>
  <c r="L428" i="7"/>
  <c r="M429" i="7"/>
  <c r="N429" i="7" s="1"/>
  <c r="Q429" i="7"/>
  <c r="R430" i="7"/>
  <c r="V430" i="7"/>
  <c r="AA430" i="7" s="1"/>
  <c r="AB430" i="7" s="1"/>
  <c r="Z430" i="7"/>
  <c r="O431" i="7"/>
  <c r="S431" i="7"/>
  <c r="W431" i="7"/>
  <c r="L432" i="7"/>
  <c r="M433" i="7"/>
  <c r="N433" i="7" s="1"/>
  <c r="Q433" i="7"/>
  <c r="R434" i="7"/>
  <c r="V434" i="7"/>
  <c r="Z434" i="7"/>
  <c r="O435" i="7"/>
  <c r="S435" i="7"/>
  <c r="W435" i="7"/>
  <c r="L436" i="7"/>
  <c r="P436" i="7"/>
  <c r="M437" i="7"/>
  <c r="N437" i="7" s="1"/>
  <c r="Q437" i="7"/>
  <c r="R438" i="7"/>
  <c r="V438" i="7"/>
  <c r="AA438" i="7" s="1"/>
  <c r="AB438" i="7" s="1"/>
  <c r="Z438" i="7"/>
  <c r="O439" i="7"/>
  <c r="S439" i="7"/>
  <c r="W439" i="7"/>
  <c r="L440" i="7"/>
  <c r="M441" i="7"/>
  <c r="N441" i="7" s="1"/>
  <c r="Q441" i="7"/>
  <c r="R442" i="7"/>
  <c r="V442" i="7"/>
  <c r="Z442" i="7"/>
  <c r="O443" i="7"/>
  <c r="S443" i="7"/>
  <c r="W443" i="7"/>
  <c r="L444" i="7"/>
  <c r="P444" i="7"/>
  <c r="M445" i="7"/>
  <c r="N445" i="7" s="1"/>
  <c r="Q445" i="7"/>
  <c r="R446" i="7"/>
  <c r="V446" i="7"/>
  <c r="AA446" i="7" s="1"/>
  <c r="AB446" i="7" s="1"/>
  <c r="Z446" i="7"/>
  <c r="O447" i="7"/>
  <c r="S447" i="7"/>
  <c r="W447" i="7"/>
  <c r="L448" i="7"/>
  <c r="M449" i="7"/>
  <c r="N449" i="7" s="1"/>
  <c r="Q449" i="7"/>
  <c r="R450" i="7"/>
  <c r="V450" i="7"/>
  <c r="Z450" i="7"/>
  <c r="O451" i="7"/>
  <c r="S451" i="7"/>
  <c r="W451" i="7"/>
  <c r="L452" i="7"/>
  <c r="M453" i="7"/>
  <c r="N453" i="7" s="1"/>
  <c r="Q453" i="7"/>
  <c r="R454" i="7"/>
  <c r="V454" i="7"/>
  <c r="AA454" i="7" s="1"/>
  <c r="AB454" i="7" s="1"/>
  <c r="Z454" i="7"/>
  <c r="O455" i="7"/>
  <c r="S455" i="7"/>
  <c r="W455" i="7"/>
  <c r="L456" i="7"/>
  <c r="M457" i="7"/>
  <c r="N457" i="7" s="1"/>
  <c r="Q457" i="7"/>
  <c r="R458" i="7"/>
  <c r="V458" i="7"/>
  <c r="Z458" i="7"/>
  <c r="O459" i="7"/>
  <c r="S459" i="7"/>
  <c r="W459" i="7"/>
  <c r="L460" i="7"/>
  <c r="P460" i="7"/>
  <c r="M461" i="7"/>
  <c r="N461" i="7" s="1"/>
  <c r="Q461" i="7"/>
  <c r="J462" i="7"/>
  <c r="W462" i="7" s="1"/>
  <c r="R462" i="7"/>
  <c r="V462" i="7"/>
  <c r="Z462" i="7"/>
  <c r="O463" i="7"/>
  <c r="S463" i="7"/>
  <c r="W463" i="7"/>
  <c r="L464" i="7"/>
  <c r="P464" i="7"/>
  <c r="M465" i="7"/>
  <c r="N465" i="7" s="1"/>
  <c r="Q465" i="7"/>
  <c r="Y465" i="7"/>
  <c r="J466" i="7"/>
  <c r="W466" i="7" s="1"/>
  <c r="R466" i="7"/>
  <c r="V466" i="7"/>
  <c r="Z466" i="7"/>
  <c r="O467" i="7"/>
  <c r="S467" i="7"/>
  <c r="W467" i="7"/>
  <c r="L468" i="7"/>
  <c r="M469" i="7"/>
  <c r="N469" i="7" s="1"/>
  <c r="Q469" i="7"/>
  <c r="Y469" i="7"/>
  <c r="J470" i="7"/>
  <c r="Q470" i="7" s="1"/>
  <c r="R470" i="7"/>
  <c r="V470" i="7"/>
  <c r="Z470" i="7"/>
  <c r="O471" i="7"/>
  <c r="S471" i="7"/>
  <c r="W471" i="7"/>
  <c r="L472" i="7"/>
  <c r="P472" i="7"/>
  <c r="M473" i="7"/>
  <c r="N473" i="7" s="1"/>
  <c r="Q473" i="7"/>
  <c r="Y473" i="7"/>
  <c r="J474" i="7"/>
  <c r="X474" i="7" s="1"/>
  <c r="R474" i="7"/>
  <c r="V474" i="7"/>
  <c r="Z474" i="7"/>
  <c r="O475" i="7"/>
  <c r="S475" i="7"/>
  <c r="W475" i="7"/>
  <c r="L476" i="7"/>
  <c r="M477" i="7"/>
  <c r="N477" i="7" s="1"/>
  <c r="Q477" i="7"/>
  <c r="Y477" i="7"/>
  <c r="J478" i="7"/>
  <c r="Q478" i="7" s="1"/>
  <c r="V478" i="7"/>
  <c r="Z478" i="7"/>
  <c r="K479" i="7"/>
  <c r="R479" i="7" s="1"/>
  <c r="O479" i="7"/>
  <c r="S479" i="7"/>
  <c r="W479" i="7"/>
  <c r="L480" i="7"/>
  <c r="P480" i="7"/>
  <c r="M481" i="7"/>
  <c r="N481" i="7" s="1"/>
  <c r="Q481" i="7"/>
  <c r="Y481" i="7"/>
  <c r="J482" i="7"/>
  <c r="Q482" i="7" s="1"/>
  <c r="V482" i="7"/>
  <c r="Z482" i="7"/>
  <c r="K483" i="7"/>
  <c r="R483" i="7" s="1"/>
  <c r="O483" i="7"/>
  <c r="S483" i="7"/>
  <c r="W483" i="7"/>
  <c r="L484" i="7"/>
  <c r="P484" i="7"/>
  <c r="M485" i="7"/>
  <c r="N485" i="7" s="1"/>
  <c r="Q485" i="7"/>
  <c r="Y485" i="7"/>
  <c r="J486" i="7"/>
  <c r="Q486" i="7" s="1"/>
  <c r="V486" i="7"/>
  <c r="Z486" i="7"/>
  <c r="K487" i="7"/>
  <c r="R487" i="7" s="1"/>
  <c r="O487" i="7"/>
  <c r="S487" i="7"/>
  <c r="W487" i="7"/>
  <c r="L488" i="7"/>
  <c r="P488" i="7"/>
  <c r="M489" i="7"/>
  <c r="N489" i="7" s="1"/>
  <c r="Q489" i="7"/>
  <c r="Y489" i="7"/>
  <c r="J490" i="7"/>
  <c r="Q490" i="7" s="1"/>
  <c r="V490" i="7"/>
  <c r="Z490" i="7"/>
  <c r="K491" i="7"/>
  <c r="R491" i="7" s="1"/>
  <c r="O491" i="7"/>
  <c r="S491" i="7"/>
  <c r="W491" i="7"/>
  <c r="L492" i="7"/>
  <c r="P492" i="7"/>
  <c r="M493" i="7"/>
  <c r="N493" i="7" s="1"/>
  <c r="Q493" i="7"/>
  <c r="Y493" i="7"/>
  <c r="J494" i="7"/>
  <c r="Q494" i="7" s="1"/>
  <c r="V494" i="7"/>
  <c r="Z494" i="7"/>
  <c r="O495" i="7"/>
  <c r="S495" i="7"/>
  <c r="W495" i="7"/>
  <c r="AA495" i="7" s="1"/>
  <c r="AB495" i="7" s="1"/>
  <c r="L496" i="7"/>
  <c r="M497" i="7"/>
  <c r="N497" i="7" s="1"/>
  <c r="Q497" i="7"/>
  <c r="Y497" i="7"/>
  <c r="J498" i="7"/>
  <c r="Q498" i="7" s="1"/>
  <c r="V498" i="7"/>
  <c r="Z498" i="7"/>
  <c r="K499" i="7"/>
  <c r="R499" i="7" s="1"/>
  <c r="O499" i="7"/>
  <c r="S499" i="7"/>
  <c r="W499" i="7"/>
  <c r="L500" i="7"/>
  <c r="P500" i="7"/>
  <c r="M501" i="7"/>
  <c r="N501" i="7" s="1"/>
  <c r="Q501" i="7"/>
  <c r="Y501" i="7"/>
  <c r="J502" i="7"/>
  <c r="X502" i="7" s="1"/>
  <c r="V502" i="7"/>
  <c r="Z502" i="7"/>
  <c r="O503" i="7"/>
  <c r="S503" i="7"/>
  <c r="W503" i="7"/>
  <c r="AA503" i="7" s="1"/>
  <c r="AB503" i="7" s="1"/>
  <c r="L504" i="7"/>
  <c r="P504" i="7"/>
  <c r="M505" i="7"/>
  <c r="N505" i="7" s="1"/>
  <c r="Q505" i="7"/>
  <c r="Y505" i="7"/>
  <c r="J506" i="7"/>
  <c r="Q506" i="7" s="1"/>
  <c r="V506" i="7"/>
  <c r="Z506" i="7"/>
  <c r="O507" i="7"/>
  <c r="S507" i="7"/>
  <c r="W507" i="7"/>
  <c r="AA507" i="7" s="1"/>
  <c r="AB507" i="7" s="1"/>
  <c r="L508" i="7"/>
  <c r="P508" i="7"/>
  <c r="M509" i="7"/>
  <c r="N509" i="7" s="1"/>
  <c r="Q509" i="7"/>
  <c r="Y509" i="7"/>
  <c r="J510" i="7"/>
  <c r="Q510" i="7" s="1"/>
  <c r="V510" i="7"/>
  <c r="Z510" i="7"/>
  <c r="O511" i="7"/>
  <c r="S511" i="7"/>
  <c r="W511" i="7"/>
  <c r="AA511" i="7" s="1"/>
  <c r="AB511" i="7" s="1"/>
  <c r="L512" i="7"/>
  <c r="M513" i="7"/>
  <c r="N513" i="7" s="1"/>
  <c r="Q513" i="7"/>
  <c r="Y513" i="7"/>
  <c r="J514" i="7"/>
  <c r="X514" i="7" s="1"/>
  <c r="V514" i="7"/>
  <c r="Z514" i="7"/>
  <c r="O515" i="7"/>
  <c r="S515" i="7"/>
  <c r="W515" i="7"/>
  <c r="AA515" i="7" s="1"/>
  <c r="AB515" i="7" s="1"/>
  <c r="L516" i="7"/>
  <c r="S516" i="7" s="1"/>
  <c r="P516" i="7"/>
  <c r="T516" i="7" s="1"/>
  <c r="U516" i="7" s="1"/>
  <c r="X516" i="7"/>
  <c r="M517" i="7"/>
  <c r="N517" i="7" s="1"/>
  <c r="Q517" i="7"/>
  <c r="Y517" i="7"/>
  <c r="J518" i="7"/>
  <c r="X518" i="7" s="1"/>
  <c r="V518" i="7"/>
  <c r="Z518" i="7"/>
  <c r="O519" i="7"/>
  <c r="S519" i="7"/>
  <c r="W519" i="7"/>
  <c r="AA519" i="7" s="1"/>
  <c r="AB519" i="7" s="1"/>
  <c r="L520" i="7"/>
  <c r="P520" i="7"/>
  <c r="M521" i="7"/>
  <c r="N521" i="7" s="1"/>
  <c r="Q521" i="7"/>
  <c r="Y521" i="7"/>
  <c r="J522" i="7"/>
  <c r="V522" i="7"/>
  <c r="Z522" i="7"/>
  <c r="O523" i="7"/>
  <c r="S523" i="7"/>
  <c r="W523" i="7"/>
  <c r="AA523" i="7" s="1"/>
  <c r="AB523" i="7" s="1"/>
  <c r="L524" i="7"/>
  <c r="P524" i="7"/>
  <c r="M525" i="7"/>
  <c r="N525" i="7" s="1"/>
  <c r="Q525" i="7"/>
  <c r="Y525" i="7"/>
  <c r="J526" i="7"/>
  <c r="X526" i="7" s="1"/>
  <c r="V526" i="7"/>
  <c r="Z526" i="7"/>
  <c r="O527" i="7"/>
  <c r="S527" i="7"/>
  <c r="W527" i="7"/>
  <c r="AA527" i="7" s="1"/>
  <c r="AB527" i="7" s="1"/>
  <c r="L528" i="7"/>
  <c r="M529" i="7"/>
  <c r="N529" i="7" s="1"/>
  <c r="Q529" i="7"/>
  <c r="Y529" i="7"/>
  <c r="J530" i="7"/>
  <c r="Q530" i="7" s="1"/>
  <c r="O530" i="7"/>
  <c r="Y531" i="7"/>
  <c r="Q531" i="7"/>
  <c r="M531" i="7"/>
  <c r="N531" i="7" s="1"/>
  <c r="R531" i="7"/>
  <c r="W531" i="7"/>
  <c r="AA531" i="7" s="1"/>
  <c r="AB531" i="7" s="1"/>
  <c r="O532" i="7"/>
  <c r="T532" i="7" s="1"/>
  <c r="U532" i="7" s="1"/>
  <c r="Y532" i="7"/>
  <c r="L533" i="7"/>
  <c r="Z533" i="7" s="1"/>
  <c r="Q533" i="7"/>
  <c r="W534" i="7"/>
  <c r="L534" i="7"/>
  <c r="R562" i="7"/>
  <c r="Y562" i="7"/>
  <c r="AA567" i="7"/>
  <c r="AB567" i="7" s="1"/>
  <c r="S571" i="7"/>
  <c r="Z571" i="7"/>
  <c r="S579" i="7"/>
  <c r="Z579" i="7"/>
  <c r="S595" i="7"/>
  <c r="Z595" i="7"/>
  <c r="P415" i="7"/>
  <c r="X415" i="7"/>
  <c r="M416" i="7"/>
  <c r="N416" i="7" s="1"/>
  <c r="P419" i="7"/>
  <c r="X419" i="7"/>
  <c r="M420" i="7"/>
  <c r="N420" i="7" s="1"/>
  <c r="P423" i="7"/>
  <c r="X423" i="7"/>
  <c r="M424" i="7"/>
  <c r="N424" i="7" s="1"/>
  <c r="P427" i="7"/>
  <c r="X427" i="7"/>
  <c r="M428" i="7"/>
  <c r="N428" i="7" s="1"/>
  <c r="P431" i="7"/>
  <c r="X431" i="7"/>
  <c r="M432" i="7"/>
  <c r="N432" i="7" s="1"/>
  <c r="P435" i="7"/>
  <c r="X435" i="7"/>
  <c r="M436" i="7"/>
  <c r="N436" i="7" s="1"/>
  <c r="P439" i="7"/>
  <c r="X439" i="7"/>
  <c r="M440" i="7"/>
  <c r="N440" i="7" s="1"/>
  <c r="P443" i="7"/>
  <c r="X443" i="7"/>
  <c r="M444" i="7"/>
  <c r="N444" i="7" s="1"/>
  <c r="P447" i="7"/>
  <c r="X447" i="7"/>
  <c r="M448" i="7"/>
  <c r="N448" i="7" s="1"/>
  <c r="P451" i="7"/>
  <c r="X451" i="7"/>
  <c r="M452" i="7"/>
  <c r="N452" i="7" s="1"/>
  <c r="P455" i="7"/>
  <c r="X455" i="7"/>
  <c r="M456" i="7"/>
  <c r="N456" i="7" s="1"/>
  <c r="P459" i="7"/>
  <c r="X459" i="7"/>
  <c r="M460" i="7"/>
  <c r="N460" i="7" s="1"/>
  <c r="P463" i="7"/>
  <c r="X463" i="7"/>
  <c r="M464" i="7"/>
  <c r="N464" i="7" s="1"/>
  <c r="P467" i="7"/>
  <c r="X467" i="7"/>
  <c r="M468" i="7"/>
  <c r="N468" i="7" s="1"/>
  <c r="P471" i="7"/>
  <c r="X471" i="7"/>
  <c r="M472" i="7"/>
  <c r="N472" i="7" s="1"/>
  <c r="P475" i="7"/>
  <c r="X475" i="7"/>
  <c r="M476" i="7"/>
  <c r="N476" i="7" s="1"/>
  <c r="Y476" i="7"/>
  <c r="R477" i="7"/>
  <c r="V477" i="7"/>
  <c r="Z477" i="7"/>
  <c r="K478" i="7"/>
  <c r="Y478" i="7" s="1"/>
  <c r="O478" i="7"/>
  <c r="W478" i="7"/>
  <c r="P479" i="7"/>
  <c r="X479" i="7"/>
  <c r="Y480" i="7"/>
  <c r="R481" i="7"/>
  <c r="V481" i="7"/>
  <c r="AA481" i="7" s="1"/>
  <c r="AB481" i="7" s="1"/>
  <c r="Z481" i="7"/>
  <c r="K482" i="7"/>
  <c r="Y482" i="7" s="1"/>
  <c r="O482" i="7"/>
  <c r="S482" i="7"/>
  <c r="W482" i="7"/>
  <c r="P483" i="7"/>
  <c r="X483" i="7"/>
  <c r="Y484" i="7"/>
  <c r="R485" i="7"/>
  <c r="V485" i="7"/>
  <c r="Z485" i="7"/>
  <c r="K486" i="7"/>
  <c r="Y486" i="7" s="1"/>
  <c r="O486" i="7"/>
  <c r="S486" i="7"/>
  <c r="W486" i="7"/>
  <c r="P487" i="7"/>
  <c r="X487" i="7"/>
  <c r="Y488" i="7"/>
  <c r="R489" i="7"/>
  <c r="V489" i="7"/>
  <c r="AA489" i="7" s="1"/>
  <c r="AB489" i="7" s="1"/>
  <c r="Z489" i="7"/>
  <c r="K490" i="7"/>
  <c r="Y490" i="7" s="1"/>
  <c r="O490" i="7"/>
  <c r="W490" i="7"/>
  <c r="P491" i="7"/>
  <c r="X491" i="7"/>
  <c r="Y492" i="7"/>
  <c r="R493" i="7"/>
  <c r="V493" i="7"/>
  <c r="AA493" i="7" s="1"/>
  <c r="AB493" i="7" s="1"/>
  <c r="Z493" i="7"/>
  <c r="K494" i="7"/>
  <c r="Y494" i="7" s="1"/>
  <c r="O494" i="7"/>
  <c r="S494" i="7"/>
  <c r="W494" i="7"/>
  <c r="P495" i="7"/>
  <c r="X495" i="7"/>
  <c r="M496" i="7"/>
  <c r="N496" i="7" s="1"/>
  <c r="Y496" i="7"/>
  <c r="R497" i="7"/>
  <c r="V497" i="7"/>
  <c r="AA497" i="7" s="1"/>
  <c r="AB497" i="7" s="1"/>
  <c r="Z497" i="7"/>
  <c r="K498" i="7"/>
  <c r="Y498" i="7" s="1"/>
  <c r="O498" i="7"/>
  <c r="S498" i="7"/>
  <c r="W498" i="7"/>
  <c r="P499" i="7"/>
  <c r="X499" i="7"/>
  <c r="Y500" i="7"/>
  <c r="R501" i="7"/>
  <c r="V501" i="7"/>
  <c r="Z501" i="7"/>
  <c r="K502" i="7"/>
  <c r="Y502" i="7" s="1"/>
  <c r="O502" i="7"/>
  <c r="S502" i="7"/>
  <c r="W502" i="7"/>
  <c r="P503" i="7"/>
  <c r="X503" i="7"/>
  <c r="M504" i="7"/>
  <c r="N504" i="7" s="1"/>
  <c r="Y504" i="7"/>
  <c r="R505" i="7"/>
  <c r="V505" i="7"/>
  <c r="AA505" i="7" s="1"/>
  <c r="AB505" i="7" s="1"/>
  <c r="Z505" i="7"/>
  <c r="K506" i="7"/>
  <c r="Y506" i="7" s="1"/>
  <c r="O506" i="7"/>
  <c r="W506" i="7"/>
  <c r="P507" i="7"/>
  <c r="X507" i="7"/>
  <c r="M508" i="7"/>
  <c r="N508" i="7" s="1"/>
  <c r="Y508" i="7"/>
  <c r="R509" i="7"/>
  <c r="V509" i="7"/>
  <c r="Z509" i="7"/>
  <c r="K510" i="7"/>
  <c r="Y510" i="7" s="1"/>
  <c r="O510" i="7"/>
  <c r="W510" i="7"/>
  <c r="P511" i="7"/>
  <c r="X511" i="7"/>
  <c r="M512" i="7"/>
  <c r="N512" i="7" s="1"/>
  <c r="Y512" i="7"/>
  <c r="R513" i="7"/>
  <c r="V513" i="7"/>
  <c r="Z513" i="7"/>
  <c r="K514" i="7"/>
  <c r="Y514" i="7" s="1"/>
  <c r="O514" i="7"/>
  <c r="W514" i="7"/>
  <c r="P515" i="7"/>
  <c r="X515" i="7"/>
  <c r="M516" i="7"/>
  <c r="N516" i="7" s="1"/>
  <c r="R517" i="7"/>
  <c r="V517" i="7"/>
  <c r="AA517" i="7" s="1"/>
  <c r="AB517" i="7" s="1"/>
  <c r="Z517" i="7"/>
  <c r="K518" i="7"/>
  <c r="Y518" i="7" s="1"/>
  <c r="O518" i="7"/>
  <c r="S518" i="7"/>
  <c r="W518" i="7"/>
  <c r="P519" i="7"/>
  <c r="X519" i="7"/>
  <c r="M520" i="7"/>
  <c r="N520" i="7" s="1"/>
  <c r="Y520" i="7"/>
  <c r="R521" i="7"/>
  <c r="V521" i="7"/>
  <c r="Z521" i="7"/>
  <c r="K522" i="7"/>
  <c r="Y522" i="7" s="1"/>
  <c r="O522" i="7"/>
  <c r="W522" i="7"/>
  <c r="P523" i="7"/>
  <c r="X523" i="7"/>
  <c r="M524" i="7"/>
  <c r="N524" i="7" s="1"/>
  <c r="Y524" i="7"/>
  <c r="R525" i="7"/>
  <c r="V525" i="7"/>
  <c r="Z525" i="7"/>
  <c r="K526" i="7"/>
  <c r="Y526" i="7" s="1"/>
  <c r="O526" i="7"/>
  <c r="W526" i="7"/>
  <c r="P527" i="7"/>
  <c r="X527" i="7"/>
  <c r="M528" i="7"/>
  <c r="N528" i="7" s="1"/>
  <c r="Y528" i="7"/>
  <c r="R529" i="7"/>
  <c r="V529" i="7"/>
  <c r="Z529" i="7"/>
  <c r="W533" i="7"/>
  <c r="AA533" i="7" s="1"/>
  <c r="AB533" i="7" s="1"/>
  <c r="S533" i="7"/>
  <c r="O533" i="7"/>
  <c r="M533" i="7"/>
  <c r="N533" i="7" s="1"/>
  <c r="R533" i="7"/>
  <c r="X533" i="7"/>
  <c r="AA547" i="7"/>
  <c r="AB547" i="7" s="1"/>
  <c r="Q562" i="7"/>
  <c r="Z569" i="7"/>
  <c r="AA571" i="7"/>
  <c r="AB571" i="7" s="1"/>
  <c r="AA579" i="7"/>
  <c r="AB579" i="7" s="1"/>
  <c r="Q589" i="7"/>
  <c r="W589" i="7"/>
  <c r="S591" i="7"/>
  <c r="Z591" i="7"/>
  <c r="Z597" i="7"/>
  <c r="Y600" i="7"/>
  <c r="P410" i="7"/>
  <c r="T410" i="7" s="1"/>
  <c r="U410" i="7" s="1"/>
  <c r="P414" i="7"/>
  <c r="T414" i="7" s="1"/>
  <c r="U414" i="7" s="1"/>
  <c r="M415" i="7"/>
  <c r="N415" i="7" s="1"/>
  <c r="Q415" i="7"/>
  <c r="J416" i="7"/>
  <c r="Q416" i="7" s="1"/>
  <c r="P418" i="7"/>
  <c r="T418" i="7" s="1"/>
  <c r="U418" i="7" s="1"/>
  <c r="M419" i="7"/>
  <c r="N419" i="7" s="1"/>
  <c r="Q419" i="7"/>
  <c r="J420" i="7"/>
  <c r="Q420" i="7" s="1"/>
  <c r="P422" i="7"/>
  <c r="T422" i="7" s="1"/>
  <c r="U422" i="7" s="1"/>
  <c r="M423" i="7"/>
  <c r="N423" i="7" s="1"/>
  <c r="Q423" i="7"/>
  <c r="J424" i="7"/>
  <c r="Q424" i="7" s="1"/>
  <c r="P426" i="7"/>
  <c r="T426" i="7" s="1"/>
  <c r="U426" i="7" s="1"/>
  <c r="M427" i="7"/>
  <c r="N427" i="7" s="1"/>
  <c r="Q427" i="7"/>
  <c r="J428" i="7"/>
  <c r="Q428" i="7" s="1"/>
  <c r="P430" i="7"/>
  <c r="T430" i="7" s="1"/>
  <c r="U430" i="7" s="1"/>
  <c r="M431" i="7"/>
  <c r="N431" i="7" s="1"/>
  <c r="Q431" i="7"/>
  <c r="J432" i="7"/>
  <c r="Q432" i="7" s="1"/>
  <c r="P434" i="7"/>
  <c r="T434" i="7" s="1"/>
  <c r="U434" i="7" s="1"/>
  <c r="M435" i="7"/>
  <c r="N435" i="7" s="1"/>
  <c r="Q435" i="7"/>
  <c r="J436" i="7"/>
  <c r="Q436" i="7" s="1"/>
  <c r="P438" i="7"/>
  <c r="T438" i="7" s="1"/>
  <c r="U438" i="7" s="1"/>
  <c r="M439" i="7"/>
  <c r="N439" i="7" s="1"/>
  <c r="Q439" i="7"/>
  <c r="J440" i="7"/>
  <c r="Q440" i="7" s="1"/>
  <c r="P442" i="7"/>
  <c r="T442" i="7" s="1"/>
  <c r="U442" i="7" s="1"/>
  <c r="M443" i="7"/>
  <c r="N443" i="7" s="1"/>
  <c r="Q443" i="7"/>
  <c r="J444" i="7"/>
  <c r="Q444" i="7" s="1"/>
  <c r="P446" i="7"/>
  <c r="T446" i="7" s="1"/>
  <c r="U446" i="7" s="1"/>
  <c r="M447" i="7"/>
  <c r="N447" i="7" s="1"/>
  <c r="Q447" i="7"/>
  <c r="J448" i="7"/>
  <c r="Q448" i="7" s="1"/>
  <c r="P450" i="7"/>
  <c r="T450" i="7" s="1"/>
  <c r="U450" i="7" s="1"/>
  <c r="M451" i="7"/>
  <c r="N451" i="7" s="1"/>
  <c r="Q451" i="7"/>
  <c r="J452" i="7"/>
  <c r="Q452" i="7" s="1"/>
  <c r="P454" i="7"/>
  <c r="T454" i="7" s="1"/>
  <c r="U454" i="7" s="1"/>
  <c r="M455" i="7"/>
  <c r="N455" i="7" s="1"/>
  <c r="Q455" i="7"/>
  <c r="J456" i="7"/>
  <c r="Q456" i="7" s="1"/>
  <c r="P458" i="7"/>
  <c r="T458" i="7" s="1"/>
  <c r="U458" i="7" s="1"/>
  <c r="M459" i="7"/>
  <c r="N459" i="7" s="1"/>
  <c r="Q459" i="7"/>
  <c r="J460" i="7"/>
  <c r="Q460" i="7" s="1"/>
  <c r="P462" i="7"/>
  <c r="M463" i="7"/>
  <c r="N463" i="7" s="1"/>
  <c r="Q463" i="7"/>
  <c r="J464" i="7"/>
  <c r="Q464" i="7" s="1"/>
  <c r="O465" i="7"/>
  <c r="S465" i="7"/>
  <c r="P466" i="7"/>
  <c r="M467" i="7"/>
  <c r="N467" i="7" s="1"/>
  <c r="Q467" i="7"/>
  <c r="J468" i="7"/>
  <c r="Q468" i="7" s="1"/>
  <c r="O469" i="7"/>
  <c r="S469" i="7"/>
  <c r="P470" i="7"/>
  <c r="T470" i="7" s="1"/>
  <c r="U470" i="7" s="1"/>
  <c r="M471" i="7"/>
  <c r="N471" i="7" s="1"/>
  <c r="Q471" i="7"/>
  <c r="J472" i="7"/>
  <c r="Q472" i="7" s="1"/>
  <c r="O473" i="7"/>
  <c r="S473" i="7"/>
  <c r="P474" i="7"/>
  <c r="M475" i="7"/>
  <c r="N475" i="7" s="1"/>
  <c r="Q475" i="7"/>
  <c r="J476" i="7"/>
  <c r="O477" i="7"/>
  <c r="S477" i="7"/>
  <c r="P478" i="7"/>
  <c r="M479" i="7"/>
  <c r="N479" i="7" s="1"/>
  <c r="Q479" i="7"/>
  <c r="O481" i="7"/>
  <c r="T481" i="7" s="1"/>
  <c r="U481" i="7" s="1"/>
  <c r="S481" i="7"/>
  <c r="P482" i="7"/>
  <c r="M483" i="7"/>
  <c r="N483" i="7" s="1"/>
  <c r="Q483" i="7"/>
  <c r="O485" i="7"/>
  <c r="S485" i="7"/>
  <c r="P486" i="7"/>
  <c r="M487" i="7"/>
  <c r="N487" i="7" s="1"/>
  <c r="Q487" i="7"/>
  <c r="O489" i="7"/>
  <c r="T489" i="7" s="1"/>
  <c r="U489" i="7" s="1"/>
  <c r="S489" i="7"/>
  <c r="P490" i="7"/>
  <c r="M491" i="7"/>
  <c r="N491" i="7" s="1"/>
  <c r="Q491" i="7"/>
  <c r="O493" i="7"/>
  <c r="S493" i="7"/>
  <c r="P494" i="7"/>
  <c r="M495" i="7"/>
  <c r="N495" i="7" s="1"/>
  <c r="Q495" i="7"/>
  <c r="J496" i="7"/>
  <c r="P496" i="7" s="1"/>
  <c r="O497" i="7"/>
  <c r="S497" i="7"/>
  <c r="P498" i="7"/>
  <c r="M499" i="7"/>
  <c r="N499" i="7" s="1"/>
  <c r="Q499" i="7"/>
  <c r="O501" i="7"/>
  <c r="T501" i="7" s="1"/>
  <c r="U501" i="7" s="1"/>
  <c r="S501" i="7"/>
  <c r="P502" i="7"/>
  <c r="M503" i="7"/>
  <c r="N503" i="7" s="1"/>
  <c r="Q503" i="7"/>
  <c r="J504" i="7"/>
  <c r="Q504" i="7" s="1"/>
  <c r="O505" i="7"/>
  <c r="T505" i="7" s="1"/>
  <c r="U505" i="7" s="1"/>
  <c r="S505" i="7"/>
  <c r="P506" i="7"/>
  <c r="M507" i="7"/>
  <c r="N507" i="7" s="1"/>
  <c r="Q507" i="7"/>
  <c r="J508" i="7"/>
  <c r="Q508" i="7" s="1"/>
  <c r="O509" i="7"/>
  <c r="T509" i="7" s="1"/>
  <c r="U509" i="7" s="1"/>
  <c r="S509" i="7"/>
  <c r="P510" i="7"/>
  <c r="M511" i="7"/>
  <c r="N511" i="7" s="1"/>
  <c r="Q511" i="7"/>
  <c r="J512" i="7"/>
  <c r="O513" i="7"/>
  <c r="T513" i="7" s="1"/>
  <c r="U513" i="7" s="1"/>
  <c r="S513" i="7"/>
  <c r="P514" i="7"/>
  <c r="M515" i="7"/>
  <c r="N515" i="7" s="1"/>
  <c r="Q515" i="7"/>
  <c r="R516" i="7"/>
  <c r="V516" i="7"/>
  <c r="O517" i="7"/>
  <c r="S517" i="7"/>
  <c r="P518" i="7"/>
  <c r="M519" i="7"/>
  <c r="N519" i="7" s="1"/>
  <c r="Q519" i="7"/>
  <c r="J520" i="7"/>
  <c r="Q520" i="7" s="1"/>
  <c r="O521" i="7"/>
  <c r="S521" i="7"/>
  <c r="P522" i="7"/>
  <c r="M523" i="7"/>
  <c r="N523" i="7" s="1"/>
  <c r="Q523" i="7"/>
  <c r="J524" i="7"/>
  <c r="Q524" i="7" s="1"/>
  <c r="O525" i="7"/>
  <c r="S525" i="7"/>
  <c r="P526" i="7"/>
  <c r="M527" i="7"/>
  <c r="N527" i="7" s="1"/>
  <c r="Q527" i="7"/>
  <c r="J528" i="7"/>
  <c r="X528" i="7" s="1"/>
  <c r="O529" i="7"/>
  <c r="S529" i="7"/>
  <c r="X530" i="7"/>
  <c r="M530" i="7"/>
  <c r="N530" i="7" s="1"/>
  <c r="W530" i="7"/>
  <c r="AA530" i="7" s="1"/>
  <c r="AB530" i="7" s="1"/>
  <c r="Y533" i="7"/>
  <c r="K534" i="7"/>
  <c r="X535" i="7"/>
  <c r="AA535" i="7" s="1"/>
  <c r="AB535" i="7" s="1"/>
  <c r="T551" i="7"/>
  <c r="U551" i="7" s="1"/>
  <c r="S563" i="7"/>
  <c r="Z563" i="7"/>
  <c r="AA563" i="7" s="1"/>
  <c r="AB563" i="7" s="1"/>
  <c r="R570" i="7"/>
  <c r="Y570" i="7"/>
  <c r="AA574" i="7"/>
  <c r="AB574" i="7" s="1"/>
  <c r="S575" i="7"/>
  <c r="Z575" i="7"/>
  <c r="Z585" i="7"/>
  <c r="S599" i="7"/>
  <c r="Z599" i="7"/>
  <c r="P530" i="7"/>
  <c r="P534" i="7"/>
  <c r="M535" i="7"/>
  <c r="N535" i="7" s="1"/>
  <c r="Q535" i="7"/>
  <c r="Y535" i="7"/>
  <c r="R536" i="7"/>
  <c r="V536" i="7"/>
  <c r="Z536" i="7"/>
  <c r="K537" i="7"/>
  <c r="O537" i="7"/>
  <c r="W537" i="7"/>
  <c r="L538" i="7"/>
  <c r="P538" i="7"/>
  <c r="M539" i="7"/>
  <c r="N539" i="7" s="1"/>
  <c r="Q539" i="7"/>
  <c r="Y539" i="7"/>
  <c r="AA539" i="7" s="1"/>
  <c r="AB539" i="7" s="1"/>
  <c r="R540" i="7"/>
  <c r="V540" i="7"/>
  <c r="Z540" i="7"/>
  <c r="K541" i="7"/>
  <c r="Y541" i="7" s="1"/>
  <c r="O541" i="7"/>
  <c r="W541" i="7"/>
  <c r="L542" i="7"/>
  <c r="P542" i="7"/>
  <c r="M543" i="7"/>
  <c r="N543" i="7" s="1"/>
  <c r="Q543" i="7"/>
  <c r="Y543" i="7"/>
  <c r="AA543" i="7" s="1"/>
  <c r="AB543" i="7" s="1"/>
  <c r="R544" i="7"/>
  <c r="V544" i="7"/>
  <c r="Z544" i="7"/>
  <c r="K545" i="7"/>
  <c r="Y545" i="7" s="1"/>
  <c r="O545" i="7"/>
  <c r="W545" i="7"/>
  <c r="L546" i="7"/>
  <c r="P546" i="7"/>
  <c r="M547" i="7"/>
  <c r="N547" i="7" s="1"/>
  <c r="Q547" i="7"/>
  <c r="Y547" i="7"/>
  <c r="R548" i="7"/>
  <c r="V548" i="7"/>
  <c r="Z548" i="7"/>
  <c r="K549" i="7"/>
  <c r="Y549" i="7" s="1"/>
  <c r="O549" i="7"/>
  <c r="W549" i="7"/>
  <c r="L550" i="7"/>
  <c r="P550" i="7"/>
  <c r="M551" i="7"/>
  <c r="N551" i="7" s="1"/>
  <c r="Q551" i="7"/>
  <c r="Y551" i="7"/>
  <c r="AA551" i="7" s="1"/>
  <c r="AB551" i="7" s="1"/>
  <c r="R552" i="7"/>
  <c r="V552" i="7"/>
  <c r="Z552" i="7"/>
  <c r="K553" i="7"/>
  <c r="O553" i="7"/>
  <c r="T553" i="7" s="1"/>
  <c r="U553" i="7" s="1"/>
  <c r="S553" i="7"/>
  <c r="W553" i="7"/>
  <c r="L554" i="7"/>
  <c r="P554" i="7"/>
  <c r="M555" i="7"/>
  <c r="N555" i="7" s="1"/>
  <c r="Q555" i="7"/>
  <c r="Y555" i="7"/>
  <c r="AA555" i="7" s="1"/>
  <c r="AB555" i="7" s="1"/>
  <c r="R556" i="7"/>
  <c r="V556" i="7"/>
  <c r="Z556" i="7"/>
  <c r="K557" i="7"/>
  <c r="O557" i="7"/>
  <c r="S557" i="7"/>
  <c r="W557" i="7"/>
  <c r="L558" i="7"/>
  <c r="P558" i="7"/>
  <c r="M559" i="7"/>
  <c r="N559" i="7" s="1"/>
  <c r="Q559" i="7"/>
  <c r="Y559" i="7"/>
  <c r="AA559" i="7" s="1"/>
  <c r="AB559" i="7" s="1"/>
  <c r="R560" i="7"/>
  <c r="V560" i="7"/>
  <c r="Z560" i="7"/>
  <c r="K561" i="7"/>
  <c r="O561" i="7"/>
  <c r="W561" i="7"/>
  <c r="L562" i="7"/>
  <c r="Z562" i="7" s="1"/>
  <c r="P562" i="7"/>
  <c r="X562" i="7"/>
  <c r="AA562" i="7" s="1"/>
  <c r="AB562" i="7" s="1"/>
  <c r="M563" i="7"/>
  <c r="N563" i="7" s="1"/>
  <c r="Q563" i="7"/>
  <c r="R564" i="7"/>
  <c r="V564" i="7"/>
  <c r="Z564" i="7"/>
  <c r="K565" i="7"/>
  <c r="O565" i="7"/>
  <c r="T565" i="7" s="1"/>
  <c r="U565" i="7" s="1"/>
  <c r="S565" i="7"/>
  <c r="W565" i="7"/>
  <c r="L566" i="7"/>
  <c r="Z566" i="7" s="1"/>
  <c r="M567" i="7"/>
  <c r="N567" i="7" s="1"/>
  <c r="Q567" i="7"/>
  <c r="R568" i="7"/>
  <c r="V568" i="7"/>
  <c r="Z568" i="7"/>
  <c r="K569" i="7"/>
  <c r="O569" i="7"/>
  <c r="W569" i="7"/>
  <c r="L570" i="7"/>
  <c r="Z570" i="7" s="1"/>
  <c r="P570" i="7"/>
  <c r="X570" i="7"/>
  <c r="AA570" i="7" s="1"/>
  <c r="AB570" i="7" s="1"/>
  <c r="M571" i="7"/>
  <c r="N571" i="7" s="1"/>
  <c r="Q571" i="7"/>
  <c r="R572" i="7"/>
  <c r="V572" i="7"/>
  <c r="Z572" i="7"/>
  <c r="K573" i="7"/>
  <c r="O573" i="7"/>
  <c r="W573" i="7"/>
  <c r="L574" i="7"/>
  <c r="Z574" i="7" s="1"/>
  <c r="P574" i="7"/>
  <c r="X574" i="7"/>
  <c r="M575" i="7"/>
  <c r="N575" i="7" s="1"/>
  <c r="Y575" i="7"/>
  <c r="AA575" i="7" s="1"/>
  <c r="AB575" i="7" s="1"/>
  <c r="R576" i="7"/>
  <c r="V576" i="7"/>
  <c r="Z576" i="7"/>
  <c r="K577" i="7"/>
  <c r="Y577" i="7" s="1"/>
  <c r="O577" i="7"/>
  <c r="W577" i="7"/>
  <c r="L578" i="7"/>
  <c r="Z578" i="7" s="1"/>
  <c r="P578" i="7"/>
  <c r="X578" i="7"/>
  <c r="AA578" i="7" s="1"/>
  <c r="AB578" i="7" s="1"/>
  <c r="M579" i="7"/>
  <c r="N579" i="7" s="1"/>
  <c r="Y579" i="7"/>
  <c r="R580" i="7"/>
  <c r="V580" i="7"/>
  <c r="Z580" i="7"/>
  <c r="K581" i="7"/>
  <c r="O581" i="7"/>
  <c r="P582" i="7"/>
  <c r="X582" i="7"/>
  <c r="AA582" i="7" s="1"/>
  <c r="AB582" i="7" s="1"/>
  <c r="M583" i="7"/>
  <c r="N583" i="7" s="1"/>
  <c r="P586" i="7"/>
  <c r="X586" i="7"/>
  <c r="M587" i="7"/>
  <c r="N587" i="7" s="1"/>
  <c r="P590" i="7"/>
  <c r="X590" i="7"/>
  <c r="M591" i="7"/>
  <c r="N591" i="7" s="1"/>
  <c r="P594" i="7"/>
  <c r="X594" i="7"/>
  <c r="M595" i="7"/>
  <c r="N595" i="7" s="1"/>
  <c r="P598" i="7"/>
  <c r="X598" i="7"/>
  <c r="M599" i="7"/>
  <c r="N599" i="7" s="1"/>
  <c r="S602" i="7"/>
  <c r="Y604" i="7"/>
  <c r="Q604" i="7"/>
  <c r="M604" i="7"/>
  <c r="N604" i="7" s="1"/>
  <c r="Z604" i="7"/>
  <c r="V604" i="7"/>
  <c r="R604" i="7"/>
  <c r="O604" i="7"/>
  <c r="W604" i="7"/>
  <c r="AA611" i="7"/>
  <c r="AB611" i="7" s="1"/>
  <c r="Z653" i="7"/>
  <c r="S653" i="7"/>
  <c r="Z661" i="7"/>
  <c r="S661" i="7"/>
  <c r="O536" i="7"/>
  <c r="S536" i="7"/>
  <c r="W536" i="7"/>
  <c r="L537" i="7"/>
  <c r="Z537" i="7" s="1"/>
  <c r="P537" i="7"/>
  <c r="X537" i="7"/>
  <c r="M538" i="7"/>
  <c r="N538" i="7" s="1"/>
  <c r="O540" i="7"/>
  <c r="S540" i="7"/>
  <c r="W540" i="7"/>
  <c r="L541" i="7"/>
  <c r="S541" i="7" s="1"/>
  <c r="P541" i="7"/>
  <c r="X541" i="7"/>
  <c r="M542" i="7"/>
  <c r="N542" i="7" s="1"/>
  <c r="O544" i="7"/>
  <c r="T544" i="7" s="1"/>
  <c r="U544" i="7" s="1"/>
  <c r="S544" i="7"/>
  <c r="W544" i="7"/>
  <c r="L545" i="7"/>
  <c r="Z545" i="7" s="1"/>
  <c r="P545" i="7"/>
  <c r="X545" i="7"/>
  <c r="M546" i="7"/>
  <c r="N546" i="7" s="1"/>
  <c r="O548" i="7"/>
  <c r="S548" i="7"/>
  <c r="W548" i="7"/>
  <c r="L549" i="7"/>
  <c r="Z549" i="7" s="1"/>
  <c r="P549" i="7"/>
  <c r="X549" i="7"/>
  <c r="M550" i="7"/>
  <c r="N550" i="7" s="1"/>
  <c r="O552" i="7"/>
  <c r="S552" i="7"/>
  <c r="W552" i="7"/>
  <c r="P553" i="7"/>
  <c r="X553" i="7"/>
  <c r="M554" i="7"/>
  <c r="N554" i="7" s="1"/>
  <c r="P557" i="7"/>
  <c r="X557" i="7"/>
  <c r="M558" i="7"/>
  <c r="N558" i="7" s="1"/>
  <c r="L561" i="7"/>
  <c r="S561" i="7" s="1"/>
  <c r="P561" i="7"/>
  <c r="X561" i="7"/>
  <c r="M562" i="7"/>
  <c r="N562" i="7" s="1"/>
  <c r="O564" i="7"/>
  <c r="S564" i="7"/>
  <c r="W564" i="7"/>
  <c r="P565" i="7"/>
  <c r="X565" i="7"/>
  <c r="M566" i="7"/>
  <c r="N566" i="7" s="1"/>
  <c r="L569" i="7"/>
  <c r="S569" i="7" s="1"/>
  <c r="P569" i="7"/>
  <c r="X569" i="7"/>
  <c r="M570" i="7"/>
  <c r="N570" i="7" s="1"/>
  <c r="O572" i="7"/>
  <c r="S572" i="7"/>
  <c r="W572" i="7"/>
  <c r="L573" i="7"/>
  <c r="Z573" i="7" s="1"/>
  <c r="P573" i="7"/>
  <c r="X573" i="7"/>
  <c r="M574" i="7"/>
  <c r="N574" i="7" s="1"/>
  <c r="Q574" i="7"/>
  <c r="Y574" i="7"/>
  <c r="O576" i="7"/>
  <c r="S576" i="7"/>
  <c r="W576" i="7"/>
  <c r="L577" i="7"/>
  <c r="Z577" i="7" s="1"/>
  <c r="P577" i="7"/>
  <c r="X577" i="7"/>
  <c r="M578" i="7"/>
  <c r="N578" i="7" s="1"/>
  <c r="Q578" i="7"/>
  <c r="Y578" i="7"/>
  <c r="O580" i="7"/>
  <c r="S580" i="7"/>
  <c r="W580" i="7"/>
  <c r="L581" i="7"/>
  <c r="M582" i="7"/>
  <c r="N582" i="7" s="1"/>
  <c r="Q582" i="7"/>
  <c r="Y582" i="7"/>
  <c r="J583" i="7"/>
  <c r="X583" i="7" s="1"/>
  <c r="R583" i="7"/>
  <c r="V583" i="7"/>
  <c r="Z583" i="7"/>
  <c r="O584" i="7"/>
  <c r="S584" i="7"/>
  <c r="W584" i="7"/>
  <c r="AA584" i="7" s="1"/>
  <c r="AB584" i="7" s="1"/>
  <c r="L585" i="7"/>
  <c r="S585" i="7" s="1"/>
  <c r="P585" i="7"/>
  <c r="T585" i="7" s="1"/>
  <c r="U585" i="7" s="1"/>
  <c r="X585" i="7"/>
  <c r="M586" i="7"/>
  <c r="N586" i="7" s="1"/>
  <c r="Q586" i="7"/>
  <c r="Y586" i="7"/>
  <c r="J587" i="7"/>
  <c r="Q587" i="7" s="1"/>
  <c r="V587" i="7"/>
  <c r="O588" i="7"/>
  <c r="S588" i="7"/>
  <c r="W588" i="7"/>
  <c r="AA588" i="7" s="1"/>
  <c r="AB588" i="7" s="1"/>
  <c r="L589" i="7"/>
  <c r="S589" i="7" s="1"/>
  <c r="P589" i="7"/>
  <c r="T589" i="7" s="1"/>
  <c r="U589" i="7" s="1"/>
  <c r="X589" i="7"/>
  <c r="M590" i="7"/>
  <c r="N590" i="7" s="1"/>
  <c r="Q590" i="7"/>
  <c r="Y590" i="7"/>
  <c r="J591" i="7"/>
  <c r="Q591" i="7" s="1"/>
  <c r="V591" i="7"/>
  <c r="O592" i="7"/>
  <c r="S592" i="7"/>
  <c r="W592" i="7"/>
  <c r="L593" i="7"/>
  <c r="S593" i="7" s="1"/>
  <c r="P593" i="7"/>
  <c r="T593" i="7" s="1"/>
  <c r="U593" i="7" s="1"/>
  <c r="X593" i="7"/>
  <c r="M594" i="7"/>
  <c r="N594" i="7" s="1"/>
  <c r="Q594" i="7"/>
  <c r="Y594" i="7"/>
  <c r="J595" i="7"/>
  <c r="Q595" i="7" s="1"/>
  <c r="V595" i="7"/>
  <c r="O596" i="7"/>
  <c r="S596" i="7"/>
  <c r="W596" i="7"/>
  <c r="AA596" i="7" s="1"/>
  <c r="AB596" i="7" s="1"/>
  <c r="L597" i="7"/>
  <c r="S597" i="7" s="1"/>
  <c r="P597" i="7"/>
  <c r="T597" i="7" s="1"/>
  <c r="U597" i="7" s="1"/>
  <c r="X597" i="7"/>
  <c r="M598" i="7"/>
  <c r="N598" i="7" s="1"/>
  <c r="Q598" i="7"/>
  <c r="Y598" i="7"/>
  <c r="J599" i="7"/>
  <c r="Q599" i="7" s="1"/>
  <c r="V599" i="7"/>
  <c r="O600" i="7"/>
  <c r="S600" i="7"/>
  <c r="W600" i="7"/>
  <c r="AA600" i="7" s="1"/>
  <c r="AB600" i="7" s="1"/>
  <c r="S601" i="7"/>
  <c r="O601" i="7"/>
  <c r="M601" i="7"/>
  <c r="N601" i="7" s="1"/>
  <c r="R601" i="7"/>
  <c r="J602" i="7"/>
  <c r="Q602" i="7" s="1"/>
  <c r="O602" i="7"/>
  <c r="X603" i="7"/>
  <c r="AA603" i="7" s="1"/>
  <c r="AB603" i="7" s="1"/>
  <c r="P604" i="7"/>
  <c r="X604" i="7"/>
  <c r="S615" i="7"/>
  <c r="Z615" i="7"/>
  <c r="S623" i="7"/>
  <c r="Z623" i="7"/>
  <c r="Y636" i="7"/>
  <c r="Z641" i="7"/>
  <c r="S644" i="7"/>
  <c r="Z644" i="7"/>
  <c r="S647" i="7"/>
  <c r="Z647" i="7"/>
  <c r="Z649" i="7"/>
  <c r="S649" i="7"/>
  <c r="P536" i="7"/>
  <c r="X536" i="7"/>
  <c r="M537" i="7"/>
  <c r="N537" i="7" s="1"/>
  <c r="Q537" i="7"/>
  <c r="Y537" i="7"/>
  <c r="P540" i="7"/>
  <c r="X540" i="7"/>
  <c r="M541" i="7"/>
  <c r="N541" i="7" s="1"/>
  <c r="P544" i="7"/>
  <c r="X544" i="7"/>
  <c r="M545" i="7"/>
  <c r="N545" i="7" s="1"/>
  <c r="P548" i="7"/>
  <c r="X548" i="7"/>
  <c r="M549" i="7"/>
  <c r="N549" i="7" s="1"/>
  <c r="P552" i="7"/>
  <c r="X552" i="7"/>
  <c r="M553" i="7"/>
  <c r="N553" i="7" s="1"/>
  <c r="Q553" i="7"/>
  <c r="Y553" i="7"/>
  <c r="J554" i="7"/>
  <c r="X554" i="7" s="1"/>
  <c r="V554" i="7"/>
  <c r="P556" i="7"/>
  <c r="T556" i="7" s="1"/>
  <c r="U556" i="7" s="1"/>
  <c r="X556" i="7"/>
  <c r="M557" i="7"/>
  <c r="N557" i="7" s="1"/>
  <c r="Q557" i="7"/>
  <c r="Y557" i="7"/>
  <c r="J558" i="7"/>
  <c r="Q558" i="7" s="1"/>
  <c r="V558" i="7"/>
  <c r="P560" i="7"/>
  <c r="T560" i="7" s="1"/>
  <c r="U560" i="7" s="1"/>
  <c r="X560" i="7"/>
  <c r="M561" i="7"/>
  <c r="N561" i="7" s="1"/>
  <c r="Q561" i="7"/>
  <c r="Y561" i="7"/>
  <c r="P564" i="7"/>
  <c r="X564" i="7"/>
  <c r="M565" i="7"/>
  <c r="N565" i="7" s="1"/>
  <c r="Q565" i="7"/>
  <c r="Y565" i="7"/>
  <c r="J566" i="7"/>
  <c r="Q566" i="7" s="1"/>
  <c r="V566" i="7"/>
  <c r="P568" i="7"/>
  <c r="T568" i="7" s="1"/>
  <c r="U568" i="7" s="1"/>
  <c r="X568" i="7"/>
  <c r="M569" i="7"/>
  <c r="N569" i="7" s="1"/>
  <c r="Q569" i="7"/>
  <c r="Y569" i="7"/>
  <c r="P572" i="7"/>
  <c r="X572" i="7"/>
  <c r="M573" i="7"/>
  <c r="N573" i="7" s="1"/>
  <c r="Q573" i="7"/>
  <c r="Y573" i="7"/>
  <c r="P576" i="7"/>
  <c r="X576" i="7"/>
  <c r="M577" i="7"/>
  <c r="N577" i="7" s="1"/>
  <c r="P580" i="7"/>
  <c r="X580" i="7"/>
  <c r="M581" i="7"/>
  <c r="N581" i="7" s="1"/>
  <c r="K583" i="7"/>
  <c r="Y583" i="7" s="1"/>
  <c r="O583" i="7"/>
  <c r="W583" i="7"/>
  <c r="P584" i="7"/>
  <c r="X584" i="7"/>
  <c r="M585" i="7"/>
  <c r="N585" i="7" s="1"/>
  <c r="R586" i="7"/>
  <c r="V586" i="7"/>
  <c r="Z586" i="7"/>
  <c r="K587" i="7"/>
  <c r="O587" i="7"/>
  <c r="W587" i="7"/>
  <c r="P588" i="7"/>
  <c r="X588" i="7"/>
  <c r="M589" i="7"/>
  <c r="N589" i="7" s="1"/>
  <c r="R590" i="7"/>
  <c r="V590" i="7"/>
  <c r="AA590" i="7" s="1"/>
  <c r="AB590" i="7" s="1"/>
  <c r="Z590" i="7"/>
  <c r="K591" i="7"/>
  <c r="O591" i="7"/>
  <c r="W591" i="7"/>
  <c r="P592" i="7"/>
  <c r="X592" i="7"/>
  <c r="AA592" i="7" s="1"/>
  <c r="AB592" i="7" s="1"/>
  <c r="M593" i="7"/>
  <c r="N593" i="7" s="1"/>
  <c r="Q593" i="7"/>
  <c r="Y593" i="7"/>
  <c r="R594" i="7"/>
  <c r="V594" i="7"/>
  <c r="Z594" i="7"/>
  <c r="K595" i="7"/>
  <c r="O595" i="7"/>
  <c r="P596" i="7"/>
  <c r="X596" i="7"/>
  <c r="M597" i="7"/>
  <c r="N597" i="7" s="1"/>
  <c r="Q597" i="7"/>
  <c r="Y597" i="7"/>
  <c r="R598" i="7"/>
  <c r="V598" i="7"/>
  <c r="AA598" i="7" s="1"/>
  <c r="AB598" i="7" s="1"/>
  <c r="Z598" i="7"/>
  <c r="K599" i="7"/>
  <c r="O599" i="7"/>
  <c r="W599" i="7"/>
  <c r="P600" i="7"/>
  <c r="X600" i="7"/>
  <c r="K602" i="7"/>
  <c r="V602" i="7"/>
  <c r="S604" i="7"/>
  <c r="Z605" i="7"/>
  <c r="Z613" i="7"/>
  <c r="Z621" i="7"/>
  <c r="AA644" i="7"/>
  <c r="AB644" i="7" s="1"/>
  <c r="Z657" i="7"/>
  <c r="S657" i="7"/>
  <c r="Y669" i="7"/>
  <c r="P535" i="7"/>
  <c r="T535" i="7" s="1"/>
  <c r="U535" i="7" s="1"/>
  <c r="M536" i="7"/>
  <c r="N536" i="7" s="1"/>
  <c r="Q536" i="7"/>
  <c r="R537" i="7"/>
  <c r="V537" i="7"/>
  <c r="K538" i="7"/>
  <c r="O538" i="7"/>
  <c r="P539" i="7"/>
  <c r="T539" i="7" s="1"/>
  <c r="U539" i="7" s="1"/>
  <c r="M540" i="7"/>
  <c r="N540" i="7" s="1"/>
  <c r="Q540" i="7"/>
  <c r="R541" i="7"/>
  <c r="V541" i="7"/>
  <c r="K542" i="7"/>
  <c r="O542" i="7"/>
  <c r="P543" i="7"/>
  <c r="T543" i="7" s="1"/>
  <c r="U543" i="7" s="1"/>
  <c r="M544" i="7"/>
  <c r="N544" i="7" s="1"/>
  <c r="Q544" i="7"/>
  <c r="R545" i="7"/>
  <c r="V545" i="7"/>
  <c r="K546" i="7"/>
  <c r="O546" i="7"/>
  <c r="P547" i="7"/>
  <c r="T547" i="7" s="1"/>
  <c r="U547" i="7" s="1"/>
  <c r="M548" i="7"/>
  <c r="N548" i="7" s="1"/>
  <c r="Q548" i="7"/>
  <c r="R549" i="7"/>
  <c r="V549" i="7"/>
  <c r="K550" i="7"/>
  <c r="O550" i="7"/>
  <c r="P551" i="7"/>
  <c r="M552" i="7"/>
  <c r="N552" i="7" s="1"/>
  <c r="Q552" i="7"/>
  <c r="R553" i="7"/>
  <c r="V553" i="7"/>
  <c r="K554" i="7"/>
  <c r="O554" i="7"/>
  <c r="P555" i="7"/>
  <c r="T555" i="7" s="1"/>
  <c r="U555" i="7" s="1"/>
  <c r="M556" i="7"/>
  <c r="N556" i="7" s="1"/>
  <c r="Q556" i="7"/>
  <c r="R557" i="7"/>
  <c r="V557" i="7"/>
  <c r="AA557" i="7" s="1"/>
  <c r="AB557" i="7" s="1"/>
  <c r="K558" i="7"/>
  <c r="O558" i="7"/>
  <c r="P559" i="7"/>
  <c r="T559" i="7" s="1"/>
  <c r="U559" i="7" s="1"/>
  <c r="M560" i="7"/>
  <c r="N560" i="7" s="1"/>
  <c r="Q560" i="7"/>
  <c r="R561" i="7"/>
  <c r="V561" i="7"/>
  <c r="O562" i="7"/>
  <c r="S562" i="7"/>
  <c r="P563" i="7"/>
  <c r="T563" i="7" s="1"/>
  <c r="U563" i="7" s="1"/>
  <c r="M564" i="7"/>
  <c r="N564" i="7" s="1"/>
  <c r="Q564" i="7"/>
  <c r="R565" i="7"/>
  <c r="V565" i="7"/>
  <c r="AA565" i="7" s="1"/>
  <c r="AB565" i="7" s="1"/>
  <c r="O566" i="7"/>
  <c r="S566" i="7"/>
  <c r="P567" i="7"/>
  <c r="T567" i="7" s="1"/>
  <c r="U567" i="7" s="1"/>
  <c r="M568" i="7"/>
  <c r="N568" i="7" s="1"/>
  <c r="Q568" i="7"/>
  <c r="R569" i="7"/>
  <c r="V569" i="7"/>
  <c r="AA569" i="7" s="1"/>
  <c r="AB569" i="7" s="1"/>
  <c r="O570" i="7"/>
  <c r="S570" i="7"/>
  <c r="P571" i="7"/>
  <c r="T571" i="7" s="1"/>
  <c r="U571" i="7" s="1"/>
  <c r="M572" i="7"/>
  <c r="N572" i="7" s="1"/>
  <c r="Q572" i="7"/>
  <c r="R573" i="7"/>
  <c r="V573" i="7"/>
  <c r="O574" i="7"/>
  <c r="S574" i="7"/>
  <c r="P575" i="7"/>
  <c r="T575" i="7" s="1"/>
  <c r="U575" i="7" s="1"/>
  <c r="M576" i="7"/>
  <c r="N576" i="7" s="1"/>
  <c r="Q576" i="7"/>
  <c r="R577" i="7"/>
  <c r="V577" i="7"/>
  <c r="O578" i="7"/>
  <c r="S578" i="7"/>
  <c r="P579" i="7"/>
  <c r="T579" i="7" s="1"/>
  <c r="U579" i="7" s="1"/>
  <c r="M580" i="7"/>
  <c r="N580" i="7" s="1"/>
  <c r="Q580" i="7"/>
  <c r="J581" i="7"/>
  <c r="Q581" i="7" s="1"/>
  <c r="O582" i="7"/>
  <c r="S582" i="7"/>
  <c r="P583" i="7"/>
  <c r="M584" i="7"/>
  <c r="N584" i="7" s="1"/>
  <c r="Q584" i="7"/>
  <c r="R585" i="7"/>
  <c r="V585" i="7"/>
  <c r="O586" i="7"/>
  <c r="S586" i="7"/>
  <c r="P587" i="7"/>
  <c r="M588" i="7"/>
  <c r="N588" i="7" s="1"/>
  <c r="Q588" i="7"/>
  <c r="R589" i="7"/>
  <c r="V589" i="7"/>
  <c r="O590" i="7"/>
  <c r="S590" i="7"/>
  <c r="P591" i="7"/>
  <c r="M592" i="7"/>
  <c r="N592" i="7" s="1"/>
  <c r="Q592" i="7"/>
  <c r="R593" i="7"/>
  <c r="V593" i="7"/>
  <c r="O594" i="7"/>
  <c r="T594" i="7" s="1"/>
  <c r="U594" i="7" s="1"/>
  <c r="S594" i="7"/>
  <c r="P595" i="7"/>
  <c r="M596" i="7"/>
  <c r="N596" i="7" s="1"/>
  <c r="Q596" i="7"/>
  <c r="R597" i="7"/>
  <c r="V597" i="7"/>
  <c r="AA597" i="7" s="1"/>
  <c r="AB597" i="7" s="1"/>
  <c r="O598" i="7"/>
  <c r="S598" i="7"/>
  <c r="P599" i="7"/>
  <c r="M600" i="7"/>
  <c r="N600" i="7" s="1"/>
  <c r="Q600" i="7"/>
  <c r="J601" i="7"/>
  <c r="Q601" i="7" s="1"/>
  <c r="M602" i="7"/>
  <c r="N602" i="7" s="1"/>
  <c r="W602" i="7"/>
  <c r="J605" i="7"/>
  <c r="Q605" i="7" s="1"/>
  <c r="L605" i="7"/>
  <c r="K605" i="7"/>
  <c r="Y605" i="7" s="1"/>
  <c r="R614" i="7"/>
  <c r="Y614" i="7"/>
  <c r="S619" i="7"/>
  <c r="Z619" i="7"/>
  <c r="Z669" i="7"/>
  <c r="R669" i="7"/>
  <c r="S669" i="7"/>
  <c r="P602" i="7"/>
  <c r="M603" i="7"/>
  <c r="N603" i="7" s="1"/>
  <c r="Q603" i="7"/>
  <c r="Y603" i="7"/>
  <c r="O605" i="7"/>
  <c r="S605" i="7"/>
  <c r="W605" i="7"/>
  <c r="L606" i="7"/>
  <c r="P606" i="7"/>
  <c r="M607" i="7"/>
  <c r="N607" i="7" s="1"/>
  <c r="Q607" i="7"/>
  <c r="Y607" i="7"/>
  <c r="AA607" i="7" s="1"/>
  <c r="AB607" i="7" s="1"/>
  <c r="R608" i="7"/>
  <c r="V608" i="7"/>
  <c r="Z608" i="7"/>
  <c r="K609" i="7"/>
  <c r="Y609" i="7" s="1"/>
  <c r="O609" i="7"/>
  <c r="W609" i="7"/>
  <c r="L610" i="7"/>
  <c r="P610" i="7"/>
  <c r="M611" i="7"/>
  <c r="N611" i="7" s="1"/>
  <c r="Q611" i="7"/>
  <c r="Y611" i="7"/>
  <c r="R612" i="7"/>
  <c r="V612" i="7"/>
  <c r="Z612" i="7"/>
  <c r="K613" i="7"/>
  <c r="Y613" i="7" s="1"/>
  <c r="O613" i="7"/>
  <c r="W613" i="7"/>
  <c r="L614" i="7"/>
  <c r="Z614" i="7" s="1"/>
  <c r="P614" i="7"/>
  <c r="X614" i="7"/>
  <c r="AA614" i="7" s="1"/>
  <c r="AB614" i="7" s="1"/>
  <c r="M615" i="7"/>
  <c r="N615" i="7" s="1"/>
  <c r="Q615" i="7"/>
  <c r="Y615" i="7"/>
  <c r="AA615" i="7" s="1"/>
  <c r="AB615" i="7" s="1"/>
  <c r="R616" i="7"/>
  <c r="V616" i="7"/>
  <c r="Z616" i="7"/>
  <c r="K617" i="7"/>
  <c r="Y617" i="7" s="1"/>
  <c r="O617" i="7"/>
  <c r="W617" i="7"/>
  <c r="L618" i="7"/>
  <c r="P618" i="7"/>
  <c r="M619" i="7"/>
  <c r="N619" i="7" s="1"/>
  <c r="Q619" i="7"/>
  <c r="Y619" i="7"/>
  <c r="AA619" i="7" s="1"/>
  <c r="AB619" i="7" s="1"/>
  <c r="R620" i="7"/>
  <c r="V620" i="7"/>
  <c r="Z620" i="7"/>
  <c r="K621" i="7"/>
  <c r="Y621" i="7" s="1"/>
  <c r="O621" i="7"/>
  <c r="S621" i="7"/>
  <c r="W621" i="7"/>
  <c r="L622" i="7"/>
  <c r="Z622" i="7" s="1"/>
  <c r="P622" i="7"/>
  <c r="X622" i="7"/>
  <c r="AA622" i="7" s="1"/>
  <c r="AB622" i="7" s="1"/>
  <c r="M623" i="7"/>
  <c r="N623" i="7" s="1"/>
  <c r="Y623" i="7"/>
  <c r="AA623" i="7" s="1"/>
  <c r="AB623" i="7" s="1"/>
  <c r="R624" i="7"/>
  <c r="V624" i="7"/>
  <c r="Z624" i="7"/>
  <c r="K625" i="7"/>
  <c r="Y625" i="7" s="1"/>
  <c r="O625" i="7"/>
  <c r="W625" i="7"/>
  <c r="P626" i="7"/>
  <c r="X626" i="7"/>
  <c r="AA626" i="7" s="1"/>
  <c r="AB626" i="7" s="1"/>
  <c r="M627" i="7"/>
  <c r="N627" i="7" s="1"/>
  <c r="Y627" i="7"/>
  <c r="R628" i="7"/>
  <c r="V628" i="7"/>
  <c r="Z628" i="7"/>
  <c r="K629" i="7"/>
  <c r="O629" i="7"/>
  <c r="P630" i="7"/>
  <c r="X630" i="7"/>
  <c r="AA630" i="7" s="1"/>
  <c r="AB630" i="7" s="1"/>
  <c r="M631" i="7"/>
  <c r="N631" i="7" s="1"/>
  <c r="Y631" i="7"/>
  <c r="R632" i="7"/>
  <c r="V632" i="7"/>
  <c r="Z632" i="7"/>
  <c r="K633" i="7"/>
  <c r="Y633" i="7" s="1"/>
  <c r="O633" i="7"/>
  <c r="W633" i="7"/>
  <c r="P634" i="7"/>
  <c r="X634" i="7"/>
  <c r="AA634" i="7" s="1"/>
  <c r="AB634" i="7" s="1"/>
  <c r="M635" i="7"/>
  <c r="N635" i="7" s="1"/>
  <c r="R636" i="7"/>
  <c r="V636" i="7"/>
  <c r="Z636" i="7"/>
  <c r="K637" i="7"/>
  <c r="O637" i="7"/>
  <c r="P638" i="7"/>
  <c r="X638" i="7"/>
  <c r="AA638" i="7" s="1"/>
  <c r="AB638" i="7" s="1"/>
  <c r="M639" i="7"/>
  <c r="N639" i="7" s="1"/>
  <c r="R640" i="7"/>
  <c r="V640" i="7"/>
  <c r="Z640" i="7"/>
  <c r="L642" i="7"/>
  <c r="P642" i="7"/>
  <c r="X642" i="7"/>
  <c r="M643" i="7"/>
  <c r="N643" i="7" s="1"/>
  <c r="L646" i="7"/>
  <c r="M647" i="7"/>
  <c r="N647" i="7" s="1"/>
  <c r="P650" i="7"/>
  <c r="X650" i="7"/>
  <c r="M651" i="7"/>
  <c r="N651" i="7" s="1"/>
  <c r="Q651" i="7"/>
  <c r="P654" i="7"/>
  <c r="X654" i="7"/>
  <c r="M655" i="7"/>
  <c r="N655" i="7" s="1"/>
  <c r="P658" i="7"/>
  <c r="X658" i="7"/>
  <c r="M659" i="7"/>
  <c r="N659" i="7" s="1"/>
  <c r="P662" i="7"/>
  <c r="X662" i="7"/>
  <c r="M663" i="7"/>
  <c r="N663" i="7" s="1"/>
  <c r="Y663" i="7"/>
  <c r="J664" i="7"/>
  <c r="V664" i="7"/>
  <c r="W665" i="7"/>
  <c r="P666" i="7"/>
  <c r="X666" i="7"/>
  <c r="M667" i="7"/>
  <c r="N667" i="7" s="1"/>
  <c r="Y667" i="7"/>
  <c r="J668" i="7"/>
  <c r="V668" i="7"/>
  <c r="P670" i="7"/>
  <c r="X670" i="7"/>
  <c r="M671" i="7"/>
  <c r="N671" i="7" s="1"/>
  <c r="V671" i="7"/>
  <c r="P673" i="7"/>
  <c r="T673" i="7" s="1"/>
  <c r="U673" i="7" s="1"/>
  <c r="Z674" i="7"/>
  <c r="V674" i="7"/>
  <c r="M674" i="7"/>
  <c r="N674" i="7" s="1"/>
  <c r="S674" i="7"/>
  <c r="X674" i="7"/>
  <c r="J675" i="7"/>
  <c r="Q675" i="7" s="1"/>
  <c r="P675" i="7"/>
  <c r="M676" i="7"/>
  <c r="N676" i="7" s="1"/>
  <c r="O677" i="7"/>
  <c r="Z677" i="7"/>
  <c r="R679" i="7"/>
  <c r="O680" i="7"/>
  <c r="R681" i="7"/>
  <c r="O682" i="7"/>
  <c r="L684" i="7"/>
  <c r="O684" i="7"/>
  <c r="K684" i="7"/>
  <c r="V684" i="7"/>
  <c r="J684" i="7"/>
  <c r="Q684" i="7" s="1"/>
  <c r="X696" i="7"/>
  <c r="Z718" i="7"/>
  <c r="P605" i="7"/>
  <c r="M606" i="7"/>
  <c r="N606" i="7" s="1"/>
  <c r="O608" i="7"/>
  <c r="S608" i="7"/>
  <c r="W608" i="7"/>
  <c r="L609" i="7"/>
  <c r="Z609" i="7" s="1"/>
  <c r="P609" i="7"/>
  <c r="X609" i="7"/>
  <c r="M610" i="7"/>
  <c r="N610" i="7" s="1"/>
  <c r="O612" i="7"/>
  <c r="T612" i="7" s="1"/>
  <c r="U612" i="7" s="1"/>
  <c r="S612" i="7"/>
  <c r="W612" i="7"/>
  <c r="L613" i="7"/>
  <c r="S613" i="7" s="1"/>
  <c r="P613" i="7"/>
  <c r="X613" i="7"/>
  <c r="M614" i="7"/>
  <c r="N614" i="7" s="1"/>
  <c r="O616" i="7"/>
  <c r="S616" i="7"/>
  <c r="W616" i="7"/>
  <c r="L617" i="7"/>
  <c r="Z617" i="7" s="1"/>
  <c r="P617" i="7"/>
  <c r="X617" i="7"/>
  <c r="M618" i="7"/>
  <c r="N618" i="7" s="1"/>
  <c r="O620" i="7"/>
  <c r="S620" i="7"/>
  <c r="W620" i="7"/>
  <c r="L621" i="7"/>
  <c r="P621" i="7"/>
  <c r="X621" i="7"/>
  <c r="M622" i="7"/>
  <c r="N622" i="7" s="1"/>
  <c r="Q622" i="7"/>
  <c r="Y622" i="7"/>
  <c r="O624" i="7"/>
  <c r="S624" i="7"/>
  <c r="W624" i="7"/>
  <c r="L625" i="7"/>
  <c r="Z625" i="7" s="1"/>
  <c r="P625" i="7"/>
  <c r="X625" i="7"/>
  <c r="M626" i="7"/>
  <c r="N626" i="7" s="1"/>
  <c r="Q626" i="7"/>
  <c r="Y626" i="7"/>
  <c r="J627" i="7"/>
  <c r="W627" i="7" s="1"/>
  <c r="R627" i="7"/>
  <c r="V627" i="7"/>
  <c r="Z627" i="7"/>
  <c r="O628" i="7"/>
  <c r="T628" i="7" s="1"/>
  <c r="U628" i="7" s="1"/>
  <c r="S628" i="7"/>
  <c r="W628" i="7"/>
  <c r="L629" i="7"/>
  <c r="P629" i="7"/>
  <c r="M630" i="7"/>
  <c r="N630" i="7" s="1"/>
  <c r="Q630" i="7"/>
  <c r="Y630" i="7"/>
  <c r="J631" i="7"/>
  <c r="W631" i="7" s="1"/>
  <c r="R631" i="7"/>
  <c r="V631" i="7"/>
  <c r="Z631" i="7"/>
  <c r="O632" i="7"/>
  <c r="T632" i="7" s="1"/>
  <c r="U632" i="7" s="1"/>
  <c r="S632" i="7"/>
  <c r="W632" i="7"/>
  <c r="L633" i="7"/>
  <c r="S633" i="7" s="1"/>
  <c r="P633" i="7"/>
  <c r="X633" i="7"/>
  <c r="M634" i="7"/>
  <c r="N634" i="7" s="1"/>
  <c r="Q634" i="7"/>
  <c r="Y634" i="7"/>
  <c r="J635" i="7"/>
  <c r="X635" i="7" s="1"/>
  <c r="R635" i="7"/>
  <c r="V635" i="7"/>
  <c r="Z635" i="7"/>
  <c r="O636" i="7"/>
  <c r="S636" i="7"/>
  <c r="W636" i="7"/>
  <c r="L637" i="7"/>
  <c r="M638" i="7"/>
  <c r="N638" i="7" s="1"/>
  <c r="Q638" i="7"/>
  <c r="Y638" i="7"/>
  <c r="J639" i="7"/>
  <c r="X639" i="7" s="1"/>
  <c r="R639" i="7"/>
  <c r="V639" i="7"/>
  <c r="Z639" i="7"/>
  <c r="O640" i="7"/>
  <c r="S640" i="7"/>
  <c r="W640" i="7"/>
  <c r="P641" i="7"/>
  <c r="T641" i="7" s="1"/>
  <c r="U641" i="7" s="1"/>
  <c r="X641" i="7"/>
  <c r="M642" i="7"/>
  <c r="N642" i="7" s="1"/>
  <c r="Q642" i="7"/>
  <c r="Y642" i="7"/>
  <c r="P645" i="7"/>
  <c r="X645" i="7"/>
  <c r="M646" i="7"/>
  <c r="N646" i="7" s="1"/>
  <c r="Q646" i="7"/>
  <c r="Y646" i="7"/>
  <c r="K648" i="7"/>
  <c r="R648" i="7" s="1"/>
  <c r="O648" i="7"/>
  <c r="S648" i="7"/>
  <c r="W648" i="7"/>
  <c r="P649" i="7"/>
  <c r="T649" i="7" s="1"/>
  <c r="U649" i="7" s="1"/>
  <c r="X649" i="7"/>
  <c r="AA649" i="7" s="1"/>
  <c r="AB649" i="7" s="1"/>
  <c r="M650" i="7"/>
  <c r="N650" i="7" s="1"/>
  <c r="Q650" i="7"/>
  <c r="Y650" i="7"/>
  <c r="J651" i="7"/>
  <c r="X651" i="7" s="1"/>
  <c r="R651" i="7"/>
  <c r="V651" i="7"/>
  <c r="Z651" i="7"/>
  <c r="K652" i="7"/>
  <c r="R652" i="7" s="1"/>
  <c r="O652" i="7"/>
  <c r="T652" i="7" s="1"/>
  <c r="U652" i="7" s="1"/>
  <c r="S652" i="7"/>
  <c r="W652" i="7"/>
  <c r="P653" i="7"/>
  <c r="T653" i="7" s="1"/>
  <c r="U653" i="7" s="1"/>
  <c r="X653" i="7"/>
  <c r="AA653" i="7" s="1"/>
  <c r="AB653" i="7" s="1"/>
  <c r="M654" i="7"/>
  <c r="N654" i="7" s="1"/>
  <c r="Q654" i="7"/>
  <c r="Y654" i="7"/>
  <c r="J655" i="7"/>
  <c r="X655" i="7" s="1"/>
  <c r="V655" i="7"/>
  <c r="Z655" i="7"/>
  <c r="K656" i="7"/>
  <c r="R656" i="7" s="1"/>
  <c r="O656" i="7"/>
  <c r="S656" i="7"/>
  <c r="W656" i="7"/>
  <c r="P657" i="7"/>
  <c r="T657" i="7" s="1"/>
  <c r="U657" i="7" s="1"/>
  <c r="X657" i="7"/>
  <c r="AA657" i="7" s="1"/>
  <c r="AB657" i="7" s="1"/>
  <c r="M658" i="7"/>
  <c r="N658" i="7" s="1"/>
  <c r="Q658" i="7"/>
  <c r="Y658" i="7"/>
  <c r="J659" i="7"/>
  <c r="X659" i="7" s="1"/>
  <c r="R659" i="7"/>
  <c r="V659" i="7"/>
  <c r="Z659" i="7"/>
  <c r="K660" i="7"/>
  <c r="O660" i="7"/>
  <c r="W660" i="7"/>
  <c r="P661" i="7"/>
  <c r="T661" i="7" s="1"/>
  <c r="U661" i="7" s="1"/>
  <c r="X661" i="7"/>
  <c r="AA661" i="7" s="1"/>
  <c r="AB661" i="7" s="1"/>
  <c r="M662" i="7"/>
  <c r="N662" i="7" s="1"/>
  <c r="Q662" i="7"/>
  <c r="Y662" i="7"/>
  <c r="J663" i="7"/>
  <c r="Q663" i="7" s="1"/>
  <c r="R663" i="7"/>
  <c r="V663" i="7"/>
  <c r="Z663" i="7"/>
  <c r="K664" i="7"/>
  <c r="O664" i="7"/>
  <c r="S664" i="7"/>
  <c r="W664" i="7"/>
  <c r="L665" i="7"/>
  <c r="P665" i="7"/>
  <c r="M666" i="7"/>
  <c r="N666" i="7" s="1"/>
  <c r="Q666" i="7"/>
  <c r="Y666" i="7"/>
  <c r="J667" i="7"/>
  <c r="Q667" i="7" s="1"/>
  <c r="R667" i="7"/>
  <c r="V667" i="7"/>
  <c r="Z667" i="7"/>
  <c r="K668" i="7"/>
  <c r="O668" i="7"/>
  <c r="W668" i="7"/>
  <c r="P669" i="7"/>
  <c r="T669" i="7" s="1"/>
  <c r="U669" i="7" s="1"/>
  <c r="X669" i="7"/>
  <c r="AA669" i="7" s="1"/>
  <c r="AB669" i="7" s="1"/>
  <c r="M670" i="7"/>
  <c r="N670" i="7" s="1"/>
  <c r="Q670" i="7"/>
  <c r="Y670" i="7"/>
  <c r="J671" i="7"/>
  <c r="Q671" i="7" s="1"/>
  <c r="R671" i="7"/>
  <c r="Y673" i="7"/>
  <c r="Q673" i="7"/>
  <c r="M673" i="7"/>
  <c r="N673" i="7" s="1"/>
  <c r="R673" i="7"/>
  <c r="W673" i="7"/>
  <c r="AA673" i="7" s="1"/>
  <c r="AB673" i="7" s="1"/>
  <c r="O674" i="7"/>
  <c r="L675" i="7"/>
  <c r="Y675" i="7" s="1"/>
  <c r="V675" i="7"/>
  <c r="S676" i="7"/>
  <c r="P677" i="7"/>
  <c r="Z678" i="7"/>
  <c r="L680" i="7"/>
  <c r="V680" i="7"/>
  <c r="J680" i="7"/>
  <c r="Q680" i="7" s="1"/>
  <c r="Y681" i="7"/>
  <c r="Q681" i="7"/>
  <c r="M681" i="7"/>
  <c r="N681" i="7" s="1"/>
  <c r="W681" i="7"/>
  <c r="S681" i="7"/>
  <c r="O681" i="7"/>
  <c r="T681" i="7" s="1"/>
  <c r="U681" i="7" s="1"/>
  <c r="J682" i="7"/>
  <c r="L682" i="7"/>
  <c r="S682" i="7" s="1"/>
  <c r="W683" i="7"/>
  <c r="S683" i="7"/>
  <c r="O683" i="7"/>
  <c r="Y683" i="7"/>
  <c r="Q683" i="7"/>
  <c r="M683" i="7"/>
  <c r="N683" i="7" s="1"/>
  <c r="V683" i="7"/>
  <c r="M684" i="7"/>
  <c r="N684" i="7" s="1"/>
  <c r="X692" i="7"/>
  <c r="W702" i="7"/>
  <c r="Q702" i="7"/>
  <c r="W710" i="7"/>
  <c r="Q710" i="7"/>
  <c r="W718" i="7"/>
  <c r="Q718" i="7"/>
  <c r="P608" i="7"/>
  <c r="X608" i="7"/>
  <c r="M609" i="7"/>
  <c r="N609" i="7" s="1"/>
  <c r="P612" i="7"/>
  <c r="X612" i="7"/>
  <c r="M613" i="7"/>
  <c r="N613" i="7" s="1"/>
  <c r="P616" i="7"/>
  <c r="X616" i="7"/>
  <c r="M617" i="7"/>
  <c r="N617" i="7" s="1"/>
  <c r="P620" i="7"/>
  <c r="X620" i="7"/>
  <c r="M621" i="7"/>
  <c r="N621" i="7" s="1"/>
  <c r="P624" i="7"/>
  <c r="X624" i="7"/>
  <c r="M625" i="7"/>
  <c r="N625" i="7" s="1"/>
  <c r="P628" i="7"/>
  <c r="X628" i="7"/>
  <c r="M629" i="7"/>
  <c r="N629" i="7" s="1"/>
  <c r="P632" i="7"/>
  <c r="X632" i="7"/>
  <c r="M633" i="7"/>
  <c r="N633" i="7" s="1"/>
  <c r="P636" i="7"/>
  <c r="X636" i="7"/>
  <c r="M637" i="7"/>
  <c r="N637" i="7" s="1"/>
  <c r="P640" i="7"/>
  <c r="X640" i="7"/>
  <c r="M641" i="7"/>
  <c r="N641" i="7" s="1"/>
  <c r="Q641" i="7"/>
  <c r="Y641" i="7"/>
  <c r="R642" i="7"/>
  <c r="V642" i="7"/>
  <c r="Z642" i="7"/>
  <c r="K643" i="7"/>
  <c r="O643" i="7"/>
  <c r="S643" i="7"/>
  <c r="W643" i="7"/>
  <c r="P644" i="7"/>
  <c r="T644" i="7" s="1"/>
  <c r="U644" i="7" s="1"/>
  <c r="X644" i="7"/>
  <c r="M645" i="7"/>
  <c r="N645" i="7" s="1"/>
  <c r="Q645" i="7"/>
  <c r="Y645" i="7"/>
  <c r="J646" i="7"/>
  <c r="X646" i="7" s="1"/>
  <c r="R646" i="7"/>
  <c r="V646" i="7"/>
  <c r="Z646" i="7"/>
  <c r="K647" i="7"/>
  <c r="X647" i="7" s="1"/>
  <c r="O647" i="7"/>
  <c r="W647" i="7"/>
  <c r="P648" i="7"/>
  <c r="X648" i="7"/>
  <c r="M649" i="7"/>
  <c r="N649" i="7" s="1"/>
  <c r="Q649" i="7"/>
  <c r="R650" i="7"/>
  <c r="V650" i="7"/>
  <c r="Z650" i="7"/>
  <c r="K651" i="7"/>
  <c r="Y651" i="7" s="1"/>
  <c r="O651" i="7"/>
  <c r="T651" i="7" s="1"/>
  <c r="U651" i="7" s="1"/>
  <c r="S651" i="7"/>
  <c r="W651" i="7"/>
  <c r="P652" i="7"/>
  <c r="X652" i="7"/>
  <c r="M653" i="7"/>
  <c r="N653" i="7" s="1"/>
  <c r="Q653" i="7"/>
  <c r="R654" i="7"/>
  <c r="V654" i="7"/>
  <c r="AA654" i="7" s="1"/>
  <c r="AB654" i="7" s="1"/>
  <c r="Z654" i="7"/>
  <c r="K655" i="7"/>
  <c r="R655" i="7" s="1"/>
  <c r="O655" i="7"/>
  <c r="S655" i="7"/>
  <c r="P656" i="7"/>
  <c r="M657" i="7"/>
  <c r="N657" i="7" s="1"/>
  <c r="Q657" i="7"/>
  <c r="R658" i="7"/>
  <c r="V658" i="7"/>
  <c r="Z658" i="7"/>
  <c r="K659" i="7"/>
  <c r="Y659" i="7" s="1"/>
  <c r="O659" i="7"/>
  <c r="S659" i="7"/>
  <c r="W659" i="7"/>
  <c r="L660" i="7"/>
  <c r="Z660" i="7" s="1"/>
  <c r="P660" i="7"/>
  <c r="M661" i="7"/>
  <c r="N661" i="7" s="1"/>
  <c r="Q661" i="7"/>
  <c r="R662" i="7"/>
  <c r="V662" i="7"/>
  <c r="AA662" i="7" s="1"/>
  <c r="AB662" i="7" s="1"/>
  <c r="Z662" i="7"/>
  <c r="O663" i="7"/>
  <c r="S663" i="7"/>
  <c r="W663" i="7"/>
  <c r="L664" i="7"/>
  <c r="Z664" i="7" s="1"/>
  <c r="P664" i="7"/>
  <c r="R666" i="7"/>
  <c r="V666" i="7"/>
  <c r="AA666" i="7" s="1"/>
  <c r="AB666" i="7" s="1"/>
  <c r="Z666" i="7"/>
  <c r="O667" i="7"/>
  <c r="S667" i="7"/>
  <c r="W667" i="7"/>
  <c r="L668" i="7"/>
  <c r="Z668" i="7" s="1"/>
  <c r="P668" i="7"/>
  <c r="M669" i="7"/>
  <c r="N669" i="7" s="1"/>
  <c r="Q669" i="7"/>
  <c r="R670" i="7"/>
  <c r="V670" i="7"/>
  <c r="AA670" i="7" s="1"/>
  <c r="AB670" i="7" s="1"/>
  <c r="Z670" i="7"/>
  <c r="O671" i="7"/>
  <c r="K672" i="7"/>
  <c r="V672" i="7"/>
  <c r="S673" i="7"/>
  <c r="X673" i="7"/>
  <c r="K674" i="7"/>
  <c r="Y674" i="7" s="1"/>
  <c r="P674" i="7"/>
  <c r="W675" i="7"/>
  <c r="S675" i="7"/>
  <c r="O675" i="7"/>
  <c r="M675" i="7"/>
  <c r="N675" i="7" s="1"/>
  <c r="X675" i="7"/>
  <c r="J676" i="7"/>
  <c r="Q676" i="7" s="1"/>
  <c r="O676" i="7"/>
  <c r="Y677" i="7"/>
  <c r="Q677" i="7"/>
  <c r="M677" i="7"/>
  <c r="N677" i="7" s="1"/>
  <c r="R677" i="7"/>
  <c r="W677" i="7"/>
  <c r="AA677" i="7" s="1"/>
  <c r="AB677" i="7" s="1"/>
  <c r="J678" i="7"/>
  <c r="Q678" i="7" s="1"/>
  <c r="L678" i="7"/>
  <c r="S678" i="7" s="1"/>
  <c r="W679" i="7"/>
  <c r="S679" i="7"/>
  <c r="O679" i="7"/>
  <c r="Y679" i="7"/>
  <c r="Q679" i="7"/>
  <c r="M679" i="7"/>
  <c r="N679" i="7" s="1"/>
  <c r="V679" i="7"/>
  <c r="K680" i="7"/>
  <c r="V681" i="7"/>
  <c r="K682" i="7"/>
  <c r="Y682" i="7" s="1"/>
  <c r="P683" i="7"/>
  <c r="X683" i="7"/>
  <c r="X688" i="7"/>
  <c r="AA697" i="7"/>
  <c r="AB697" i="7" s="1"/>
  <c r="Z714" i="7"/>
  <c r="X724" i="7"/>
  <c r="P603" i="7"/>
  <c r="T603" i="7" s="1"/>
  <c r="U603" i="7" s="1"/>
  <c r="R605" i="7"/>
  <c r="V605" i="7"/>
  <c r="K606" i="7"/>
  <c r="O606" i="7"/>
  <c r="P607" i="7"/>
  <c r="T607" i="7" s="1"/>
  <c r="U607" i="7" s="1"/>
  <c r="M608" i="7"/>
  <c r="N608" i="7" s="1"/>
  <c r="Q608" i="7"/>
  <c r="R609" i="7"/>
  <c r="V609" i="7"/>
  <c r="K610" i="7"/>
  <c r="O610" i="7"/>
  <c r="P611" i="7"/>
  <c r="T611" i="7" s="1"/>
  <c r="U611" i="7" s="1"/>
  <c r="M612" i="7"/>
  <c r="N612" i="7" s="1"/>
  <c r="Q612" i="7"/>
  <c r="R613" i="7"/>
  <c r="V613" i="7"/>
  <c r="O614" i="7"/>
  <c r="T614" i="7" s="1"/>
  <c r="U614" i="7" s="1"/>
  <c r="S614" i="7"/>
  <c r="P615" i="7"/>
  <c r="T615" i="7" s="1"/>
  <c r="U615" i="7" s="1"/>
  <c r="M616" i="7"/>
  <c r="N616" i="7" s="1"/>
  <c r="Q616" i="7"/>
  <c r="V617" i="7"/>
  <c r="K618" i="7"/>
  <c r="Q618" i="7" s="1"/>
  <c r="O618" i="7"/>
  <c r="P619" i="7"/>
  <c r="T619" i="7" s="1"/>
  <c r="U619" i="7" s="1"/>
  <c r="M620" i="7"/>
  <c r="N620" i="7" s="1"/>
  <c r="Q620" i="7"/>
  <c r="R621" i="7"/>
  <c r="V621" i="7"/>
  <c r="O622" i="7"/>
  <c r="P623" i="7"/>
  <c r="T623" i="7" s="1"/>
  <c r="U623" i="7" s="1"/>
  <c r="M624" i="7"/>
  <c r="N624" i="7" s="1"/>
  <c r="Q624" i="7"/>
  <c r="V625" i="7"/>
  <c r="O626" i="7"/>
  <c r="S626" i="7"/>
  <c r="M628" i="7"/>
  <c r="N628" i="7" s="1"/>
  <c r="Q628" i="7"/>
  <c r="J629" i="7"/>
  <c r="O630" i="7"/>
  <c r="S630" i="7"/>
  <c r="M632" i="7"/>
  <c r="N632" i="7" s="1"/>
  <c r="Q632" i="7"/>
  <c r="R633" i="7"/>
  <c r="V633" i="7"/>
  <c r="O634" i="7"/>
  <c r="T634" i="7" s="1"/>
  <c r="U634" i="7" s="1"/>
  <c r="S634" i="7"/>
  <c r="P635" i="7"/>
  <c r="M636" i="7"/>
  <c r="N636" i="7" s="1"/>
  <c r="Q636" i="7"/>
  <c r="J637" i="7"/>
  <c r="P637" i="7" s="1"/>
  <c r="O638" i="7"/>
  <c r="T638" i="7" s="1"/>
  <c r="U638" i="7" s="1"/>
  <c r="S638" i="7"/>
  <c r="P639" i="7"/>
  <c r="M640" i="7"/>
  <c r="N640" i="7" s="1"/>
  <c r="Q640" i="7"/>
  <c r="R641" i="7"/>
  <c r="V641" i="7"/>
  <c r="O642" i="7"/>
  <c r="S642" i="7"/>
  <c r="P643" i="7"/>
  <c r="M644" i="7"/>
  <c r="N644" i="7" s="1"/>
  <c r="Q644" i="7"/>
  <c r="R645" i="7"/>
  <c r="T645" i="7" s="1"/>
  <c r="U645" i="7" s="1"/>
  <c r="V645" i="7"/>
  <c r="O646" i="7"/>
  <c r="S646" i="7"/>
  <c r="P647" i="7"/>
  <c r="M648" i="7"/>
  <c r="N648" i="7" s="1"/>
  <c r="Q648" i="7"/>
  <c r="O650" i="7"/>
  <c r="S650" i="7"/>
  <c r="P651" i="7"/>
  <c r="M652" i="7"/>
  <c r="N652" i="7" s="1"/>
  <c r="Q652" i="7"/>
  <c r="O654" i="7"/>
  <c r="T654" i="7" s="1"/>
  <c r="U654" i="7" s="1"/>
  <c r="S654" i="7"/>
  <c r="M656" i="7"/>
  <c r="N656" i="7" s="1"/>
  <c r="Q656" i="7"/>
  <c r="O658" i="7"/>
  <c r="S658" i="7"/>
  <c r="P659" i="7"/>
  <c r="O662" i="7"/>
  <c r="T662" i="7" s="1"/>
  <c r="U662" i="7" s="1"/>
  <c r="S662" i="7"/>
  <c r="P663" i="7"/>
  <c r="O666" i="7"/>
  <c r="S666" i="7"/>
  <c r="P667" i="7"/>
  <c r="O670" i="7"/>
  <c r="T670" i="7" s="1"/>
  <c r="U670" i="7" s="1"/>
  <c r="S670" i="7"/>
  <c r="W671" i="7"/>
  <c r="S671" i="7"/>
  <c r="P671" i="7"/>
  <c r="Z671" i="7"/>
  <c r="K676" i="7"/>
  <c r="V676" i="7"/>
  <c r="M680" i="7"/>
  <c r="N680" i="7" s="1"/>
  <c r="P681" i="7"/>
  <c r="X681" i="7"/>
  <c r="M682" i="7"/>
  <c r="N682" i="7" s="1"/>
  <c r="R683" i="7"/>
  <c r="Z683" i="7"/>
  <c r="X684" i="7"/>
  <c r="W686" i="7"/>
  <c r="Q686" i="7"/>
  <c r="AA693" i="7"/>
  <c r="AB693" i="7" s="1"/>
  <c r="W698" i="7"/>
  <c r="Q698" i="7"/>
  <c r="T702" i="7"/>
  <c r="U702" i="7" s="1"/>
  <c r="W706" i="7"/>
  <c r="Q706" i="7"/>
  <c r="W714" i="7"/>
  <c r="Q714" i="7"/>
  <c r="W722" i="7"/>
  <c r="Q722" i="7"/>
  <c r="X727" i="7"/>
  <c r="Z730" i="7"/>
  <c r="P678" i="7"/>
  <c r="T678" i="7" s="1"/>
  <c r="U678" i="7" s="1"/>
  <c r="P682" i="7"/>
  <c r="X682" i="7"/>
  <c r="O685" i="7"/>
  <c r="S685" i="7"/>
  <c r="W685" i="7"/>
  <c r="AA685" i="7" s="1"/>
  <c r="AB685" i="7" s="1"/>
  <c r="L686" i="7"/>
  <c r="S686" i="7" s="1"/>
  <c r="P686" i="7"/>
  <c r="T686" i="7" s="1"/>
  <c r="U686" i="7" s="1"/>
  <c r="X686" i="7"/>
  <c r="M687" i="7"/>
  <c r="N687" i="7" s="1"/>
  <c r="Q687" i="7"/>
  <c r="Y687" i="7"/>
  <c r="J688" i="7"/>
  <c r="Q688" i="7" s="1"/>
  <c r="V688" i="7"/>
  <c r="O689" i="7"/>
  <c r="S689" i="7"/>
  <c r="W689" i="7"/>
  <c r="AA689" i="7" s="1"/>
  <c r="AB689" i="7" s="1"/>
  <c r="L690" i="7"/>
  <c r="S690" i="7" s="1"/>
  <c r="P690" i="7"/>
  <c r="T690" i="7" s="1"/>
  <c r="U690" i="7" s="1"/>
  <c r="X690" i="7"/>
  <c r="M691" i="7"/>
  <c r="N691" i="7" s="1"/>
  <c r="Q691" i="7"/>
  <c r="Y691" i="7"/>
  <c r="J692" i="7"/>
  <c r="Q692" i="7" s="1"/>
  <c r="V692" i="7"/>
  <c r="O693" i="7"/>
  <c r="S693" i="7"/>
  <c r="W693" i="7"/>
  <c r="L694" i="7"/>
  <c r="S694" i="7" s="1"/>
  <c r="P694" i="7"/>
  <c r="T694" i="7" s="1"/>
  <c r="U694" i="7" s="1"/>
  <c r="X694" i="7"/>
  <c r="M695" i="7"/>
  <c r="N695" i="7" s="1"/>
  <c r="Q695" i="7"/>
  <c r="Y695" i="7"/>
  <c r="J696" i="7"/>
  <c r="Q696" i="7" s="1"/>
  <c r="V696" i="7"/>
  <c r="O697" i="7"/>
  <c r="S697" i="7"/>
  <c r="W697" i="7"/>
  <c r="L698" i="7"/>
  <c r="S698" i="7" s="1"/>
  <c r="P698" i="7"/>
  <c r="T698" i="7" s="1"/>
  <c r="U698" i="7" s="1"/>
  <c r="X698" i="7"/>
  <c r="M699" i="7"/>
  <c r="N699" i="7" s="1"/>
  <c r="Q699" i="7"/>
  <c r="Y699" i="7"/>
  <c r="J700" i="7"/>
  <c r="Q700" i="7" s="1"/>
  <c r="V700" i="7"/>
  <c r="O701" i="7"/>
  <c r="S701" i="7"/>
  <c r="W701" i="7"/>
  <c r="AA701" i="7" s="1"/>
  <c r="AB701" i="7" s="1"/>
  <c r="L702" i="7"/>
  <c r="S702" i="7" s="1"/>
  <c r="P702" i="7"/>
  <c r="X702" i="7"/>
  <c r="M703" i="7"/>
  <c r="N703" i="7" s="1"/>
  <c r="Q703" i="7"/>
  <c r="Y703" i="7"/>
  <c r="J704" i="7"/>
  <c r="V704" i="7"/>
  <c r="O705" i="7"/>
  <c r="S705" i="7"/>
  <c r="W705" i="7"/>
  <c r="L706" i="7"/>
  <c r="S706" i="7" s="1"/>
  <c r="P706" i="7"/>
  <c r="X706" i="7"/>
  <c r="M707" i="7"/>
  <c r="N707" i="7" s="1"/>
  <c r="Q707" i="7"/>
  <c r="Y707" i="7"/>
  <c r="J708" i="7"/>
  <c r="Q708" i="7" s="1"/>
  <c r="V708" i="7"/>
  <c r="O709" i="7"/>
  <c r="S709" i="7"/>
  <c r="W709" i="7"/>
  <c r="AA709" i="7" s="1"/>
  <c r="AB709" i="7" s="1"/>
  <c r="L710" i="7"/>
  <c r="S710" i="7" s="1"/>
  <c r="P710" i="7"/>
  <c r="T710" i="7" s="1"/>
  <c r="U710" i="7" s="1"/>
  <c r="X710" i="7"/>
  <c r="M711" i="7"/>
  <c r="N711" i="7" s="1"/>
  <c r="Q711" i="7"/>
  <c r="Y711" i="7"/>
  <c r="J712" i="7"/>
  <c r="X712" i="7" s="1"/>
  <c r="V712" i="7"/>
  <c r="O713" i="7"/>
  <c r="S713" i="7"/>
  <c r="W713" i="7"/>
  <c r="AA713" i="7" s="1"/>
  <c r="AB713" i="7" s="1"/>
  <c r="L714" i="7"/>
  <c r="S714" i="7" s="1"/>
  <c r="P714" i="7"/>
  <c r="T714" i="7" s="1"/>
  <c r="U714" i="7" s="1"/>
  <c r="X714" i="7"/>
  <c r="M715" i="7"/>
  <c r="N715" i="7" s="1"/>
  <c r="Q715" i="7"/>
  <c r="Y715" i="7"/>
  <c r="J716" i="7"/>
  <c r="Q716" i="7" s="1"/>
  <c r="V716" i="7"/>
  <c r="O717" i="7"/>
  <c r="S717" i="7"/>
  <c r="W717" i="7"/>
  <c r="AA717" i="7" s="1"/>
  <c r="AB717" i="7" s="1"/>
  <c r="L718" i="7"/>
  <c r="S718" i="7" s="1"/>
  <c r="P718" i="7"/>
  <c r="T718" i="7" s="1"/>
  <c r="U718" i="7" s="1"/>
  <c r="X718" i="7"/>
  <c r="M719" i="7"/>
  <c r="N719" i="7" s="1"/>
  <c r="Q719" i="7"/>
  <c r="Y719" i="7"/>
  <c r="J720" i="7"/>
  <c r="X720" i="7" s="1"/>
  <c r="V720" i="7"/>
  <c r="O721" i="7"/>
  <c r="S721" i="7"/>
  <c r="W721" i="7"/>
  <c r="L722" i="7"/>
  <c r="S722" i="7" s="1"/>
  <c r="P722" i="7"/>
  <c r="T722" i="7" s="1"/>
  <c r="U722" i="7" s="1"/>
  <c r="X722" i="7"/>
  <c r="M723" i="7"/>
  <c r="N723" i="7" s="1"/>
  <c r="Q723" i="7"/>
  <c r="Y723" i="7"/>
  <c r="J724" i="7"/>
  <c r="Q724" i="7" s="1"/>
  <c r="V724" i="7"/>
  <c r="O725" i="7"/>
  <c r="S725" i="7"/>
  <c r="W725" i="7"/>
  <c r="AA725" i="7" s="1"/>
  <c r="AB725" i="7" s="1"/>
  <c r="L726" i="7"/>
  <c r="S726" i="7" s="1"/>
  <c r="P726" i="7"/>
  <c r="T726" i="7" s="1"/>
  <c r="U726" i="7" s="1"/>
  <c r="X726" i="7"/>
  <c r="M727" i="7"/>
  <c r="N727" i="7" s="1"/>
  <c r="Q727" i="7"/>
  <c r="Y727" i="7"/>
  <c r="J728" i="7"/>
  <c r="Q728" i="7" s="1"/>
  <c r="V728" i="7"/>
  <c r="O729" i="7"/>
  <c r="S729" i="7"/>
  <c r="W729" i="7"/>
  <c r="AA729" i="7" s="1"/>
  <c r="AB729" i="7" s="1"/>
  <c r="L730" i="7"/>
  <c r="S730" i="7" s="1"/>
  <c r="P730" i="7"/>
  <c r="T730" i="7" s="1"/>
  <c r="U730" i="7" s="1"/>
  <c r="X730" i="7"/>
  <c r="M731" i="7"/>
  <c r="N731" i="7" s="1"/>
  <c r="Q731" i="7"/>
  <c r="S732" i="7"/>
  <c r="O732" i="7"/>
  <c r="M732" i="7"/>
  <c r="N732" i="7" s="1"/>
  <c r="R732" i="7"/>
  <c r="X732" i="7"/>
  <c r="J733" i="7"/>
  <c r="Q733" i="7" s="1"/>
  <c r="O733" i="7"/>
  <c r="Z733" i="7"/>
  <c r="Y734" i="7"/>
  <c r="Q734" i="7"/>
  <c r="T734" i="7" s="1"/>
  <c r="U734" i="7" s="1"/>
  <c r="M734" i="7"/>
  <c r="N734" i="7" s="1"/>
  <c r="R734" i="7"/>
  <c r="W734" i="7"/>
  <c r="AA734" i="7" s="1"/>
  <c r="AB734" i="7" s="1"/>
  <c r="O735" i="7"/>
  <c r="Y735" i="7"/>
  <c r="Q736" i="7"/>
  <c r="L737" i="7"/>
  <c r="W737" i="7"/>
  <c r="O737" i="7"/>
  <c r="K737" i="7"/>
  <c r="Y738" i="7"/>
  <c r="X752" i="7"/>
  <c r="X764" i="7"/>
  <c r="X780" i="7"/>
  <c r="P685" i="7"/>
  <c r="X685" i="7"/>
  <c r="M686" i="7"/>
  <c r="N686" i="7" s="1"/>
  <c r="R687" i="7"/>
  <c r="V687" i="7"/>
  <c r="AA687" i="7" s="1"/>
  <c r="AB687" i="7" s="1"/>
  <c r="Z687" i="7"/>
  <c r="K688" i="7"/>
  <c r="O688" i="7"/>
  <c r="W688" i="7"/>
  <c r="P689" i="7"/>
  <c r="X689" i="7"/>
  <c r="M690" i="7"/>
  <c r="N690" i="7" s="1"/>
  <c r="R691" i="7"/>
  <c r="V691" i="7"/>
  <c r="Z691" i="7"/>
  <c r="K692" i="7"/>
  <c r="O692" i="7"/>
  <c r="P693" i="7"/>
  <c r="X693" i="7"/>
  <c r="M694" i="7"/>
  <c r="N694" i="7" s="1"/>
  <c r="R695" i="7"/>
  <c r="V695" i="7"/>
  <c r="AA695" i="7" s="1"/>
  <c r="AB695" i="7" s="1"/>
  <c r="Z695" i="7"/>
  <c r="K696" i="7"/>
  <c r="O696" i="7"/>
  <c r="W696" i="7"/>
  <c r="P697" i="7"/>
  <c r="X697" i="7"/>
  <c r="M698" i="7"/>
  <c r="N698" i="7" s="1"/>
  <c r="R699" i="7"/>
  <c r="V699" i="7"/>
  <c r="Z699" i="7"/>
  <c r="K700" i="7"/>
  <c r="O700" i="7"/>
  <c r="P701" i="7"/>
  <c r="X701" i="7"/>
  <c r="M702" i="7"/>
  <c r="N702" i="7" s="1"/>
  <c r="R703" i="7"/>
  <c r="V703" i="7"/>
  <c r="AA703" i="7" s="1"/>
  <c r="AB703" i="7" s="1"/>
  <c r="Z703" i="7"/>
  <c r="K704" i="7"/>
  <c r="O704" i="7"/>
  <c r="W704" i="7"/>
  <c r="P705" i="7"/>
  <c r="X705" i="7"/>
  <c r="AA705" i="7" s="1"/>
  <c r="AB705" i="7" s="1"/>
  <c r="M706" i="7"/>
  <c r="N706" i="7" s="1"/>
  <c r="R707" i="7"/>
  <c r="V707" i="7"/>
  <c r="Z707" i="7"/>
  <c r="K708" i="7"/>
  <c r="O708" i="7"/>
  <c r="P709" i="7"/>
  <c r="X709" i="7"/>
  <c r="M710" i="7"/>
  <c r="N710" i="7" s="1"/>
  <c r="R711" i="7"/>
  <c r="V711" i="7"/>
  <c r="AA711" i="7" s="1"/>
  <c r="AB711" i="7" s="1"/>
  <c r="Z711" i="7"/>
  <c r="K712" i="7"/>
  <c r="O712" i="7"/>
  <c r="W712" i="7"/>
  <c r="P713" i="7"/>
  <c r="X713" i="7"/>
  <c r="M714" i="7"/>
  <c r="N714" i="7" s="1"/>
  <c r="R715" i="7"/>
  <c r="V715" i="7"/>
  <c r="Z715" i="7"/>
  <c r="K716" i="7"/>
  <c r="O716" i="7"/>
  <c r="P717" i="7"/>
  <c r="X717" i="7"/>
  <c r="M718" i="7"/>
  <c r="N718" i="7" s="1"/>
  <c r="R719" i="7"/>
  <c r="V719" i="7"/>
  <c r="AA719" i="7" s="1"/>
  <c r="AB719" i="7" s="1"/>
  <c r="Z719" i="7"/>
  <c r="K720" i="7"/>
  <c r="O720" i="7"/>
  <c r="W720" i="7"/>
  <c r="P721" i="7"/>
  <c r="X721" i="7"/>
  <c r="AA721" i="7" s="1"/>
  <c r="AB721" i="7" s="1"/>
  <c r="M722" i="7"/>
  <c r="N722" i="7" s="1"/>
  <c r="R723" i="7"/>
  <c r="V723" i="7"/>
  <c r="Z723" i="7"/>
  <c r="K724" i="7"/>
  <c r="O724" i="7"/>
  <c r="P725" i="7"/>
  <c r="X725" i="7"/>
  <c r="M726" i="7"/>
  <c r="N726" i="7" s="1"/>
  <c r="R727" i="7"/>
  <c r="V727" i="7"/>
  <c r="AA727" i="7" s="1"/>
  <c r="AB727" i="7" s="1"/>
  <c r="Z727" i="7"/>
  <c r="K728" i="7"/>
  <c r="O728" i="7"/>
  <c r="W728" i="7"/>
  <c r="P729" i="7"/>
  <c r="X729" i="7"/>
  <c r="M730" i="7"/>
  <c r="N730" i="7" s="1"/>
  <c r="R731" i="7"/>
  <c r="W731" i="7"/>
  <c r="K733" i="7"/>
  <c r="V733" i="7"/>
  <c r="P735" i="7"/>
  <c r="W736" i="7"/>
  <c r="S736" i="7"/>
  <c r="O736" i="7"/>
  <c r="M736" i="7"/>
  <c r="N736" i="7" s="1"/>
  <c r="R736" i="7"/>
  <c r="X736" i="7"/>
  <c r="AA736" i="7" s="1"/>
  <c r="AB736" i="7" s="1"/>
  <c r="X741" i="7"/>
  <c r="P672" i="7"/>
  <c r="P676" i="7"/>
  <c r="R678" i="7"/>
  <c r="V678" i="7"/>
  <c r="P680" i="7"/>
  <c r="R682" i="7"/>
  <c r="V682" i="7"/>
  <c r="P684" i="7"/>
  <c r="M685" i="7"/>
  <c r="N685" i="7" s="1"/>
  <c r="Q685" i="7"/>
  <c r="R686" i="7"/>
  <c r="V686" i="7"/>
  <c r="O687" i="7"/>
  <c r="S687" i="7"/>
  <c r="W687" i="7"/>
  <c r="L688" i="7"/>
  <c r="P688" i="7"/>
  <c r="M689" i="7"/>
  <c r="N689" i="7" s="1"/>
  <c r="Q689" i="7"/>
  <c r="R690" i="7"/>
  <c r="V690" i="7"/>
  <c r="O691" i="7"/>
  <c r="S691" i="7"/>
  <c r="W691" i="7"/>
  <c r="L692" i="7"/>
  <c r="P692" i="7"/>
  <c r="M693" i="7"/>
  <c r="N693" i="7" s="1"/>
  <c r="Q693" i="7"/>
  <c r="R694" i="7"/>
  <c r="V694" i="7"/>
  <c r="O695" i="7"/>
  <c r="S695" i="7"/>
  <c r="W695" i="7"/>
  <c r="L696" i="7"/>
  <c r="P696" i="7"/>
  <c r="M697" i="7"/>
  <c r="N697" i="7" s="1"/>
  <c r="Q697" i="7"/>
  <c r="R698" i="7"/>
  <c r="V698" i="7"/>
  <c r="O699" i="7"/>
  <c r="S699" i="7"/>
  <c r="W699" i="7"/>
  <c r="L700" i="7"/>
  <c r="P700" i="7"/>
  <c r="M701" i="7"/>
  <c r="N701" i="7" s="1"/>
  <c r="Q701" i="7"/>
  <c r="R702" i="7"/>
  <c r="V702" i="7"/>
  <c r="O703" i="7"/>
  <c r="S703" i="7"/>
  <c r="W703" i="7"/>
  <c r="L704" i="7"/>
  <c r="P704" i="7"/>
  <c r="M705" i="7"/>
  <c r="N705" i="7" s="1"/>
  <c r="Q705" i="7"/>
  <c r="R706" i="7"/>
  <c r="T706" i="7" s="1"/>
  <c r="U706" i="7" s="1"/>
  <c r="V706" i="7"/>
  <c r="O707" i="7"/>
  <c r="S707" i="7"/>
  <c r="W707" i="7"/>
  <c r="L708" i="7"/>
  <c r="P708" i="7"/>
  <c r="M709" i="7"/>
  <c r="N709" i="7" s="1"/>
  <c r="Q709" i="7"/>
  <c r="R710" i="7"/>
  <c r="V710" i="7"/>
  <c r="O711" i="7"/>
  <c r="S711" i="7"/>
  <c r="W711" i="7"/>
  <c r="L712" i="7"/>
  <c r="P712" i="7"/>
  <c r="M713" i="7"/>
  <c r="N713" i="7" s="1"/>
  <c r="Q713" i="7"/>
  <c r="R714" i="7"/>
  <c r="V714" i="7"/>
  <c r="O715" i="7"/>
  <c r="S715" i="7"/>
  <c r="W715" i="7"/>
  <c r="L716" i="7"/>
  <c r="P716" i="7"/>
  <c r="M717" i="7"/>
  <c r="N717" i="7" s="1"/>
  <c r="Q717" i="7"/>
  <c r="R718" i="7"/>
  <c r="V718" i="7"/>
  <c r="AA718" i="7" s="1"/>
  <c r="AB718" i="7" s="1"/>
  <c r="O719" i="7"/>
  <c r="S719" i="7"/>
  <c r="W719" i="7"/>
  <c r="L720" i="7"/>
  <c r="P720" i="7"/>
  <c r="M721" i="7"/>
  <c r="N721" i="7" s="1"/>
  <c r="Q721" i="7"/>
  <c r="R722" i="7"/>
  <c r="V722" i="7"/>
  <c r="O723" i="7"/>
  <c r="S723" i="7"/>
  <c r="W723" i="7"/>
  <c r="L724" i="7"/>
  <c r="P724" i="7"/>
  <c r="M725" i="7"/>
  <c r="N725" i="7" s="1"/>
  <c r="Q725" i="7"/>
  <c r="R726" i="7"/>
  <c r="V726" i="7"/>
  <c r="O727" i="7"/>
  <c r="S727" i="7"/>
  <c r="W727" i="7"/>
  <c r="L728" i="7"/>
  <c r="P728" i="7"/>
  <c r="M729" i="7"/>
  <c r="N729" i="7" s="1"/>
  <c r="Q729" i="7"/>
  <c r="R730" i="7"/>
  <c r="V730" i="7"/>
  <c r="O731" i="7"/>
  <c r="T731" i="7" s="1"/>
  <c r="U731" i="7" s="1"/>
  <c r="S731" i="7"/>
  <c r="J732" i="7"/>
  <c r="Q732" i="7" s="1"/>
  <c r="Z732" i="7"/>
  <c r="X733" i="7"/>
  <c r="M733" i="7"/>
  <c r="N733" i="7" s="1"/>
  <c r="W733" i="7"/>
  <c r="L735" i="7"/>
  <c r="Z735" i="7" s="1"/>
  <c r="Q735" i="7"/>
  <c r="Y736" i="7"/>
  <c r="M737" i="7"/>
  <c r="N737" i="7" s="1"/>
  <c r="T738" i="7"/>
  <c r="U738" i="7" s="1"/>
  <c r="L740" i="7"/>
  <c r="K740" i="7"/>
  <c r="Y740" i="7" s="1"/>
  <c r="J740" i="7"/>
  <c r="Q740" i="7" s="1"/>
  <c r="X747" i="7"/>
  <c r="X751" i="7"/>
  <c r="X755" i="7"/>
  <c r="X759" i="7"/>
  <c r="AA762" i="7"/>
  <c r="AB762" i="7" s="1"/>
  <c r="X763" i="7"/>
  <c r="AA766" i="7"/>
  <c r="AB766" i="7" s="1"/>
  <c r="X767" i="7"/>
  <c r="AA770" i="7"/>
  <c r="AB770" i="7" s="1"/>
  <c r="X771" i="7"/>
  <c r="AA774" i="7"/>
  <c r="AB774" i="7" s="1"/>
  <c r="X775" i="7"/>
  <c r="AA778" i="7"/>
  <c r="AB778" i="7" s="1"/>
  <c r="X779" i="7"/>
  <c r="Q781" i="7"/>
  <c r="X783" i="7"/>
  <c r="X791" i="7"/>
  <c r="S794" i="7"/>
  <c r="T794" i="7" s="1"/>
  <c r="U794" i="7" s="1"/>
  <c r="Z794" i="7"/>
  <c r="P687" i="7"/>
  <c r="P691" i="7"/>
  <c r="P695" i="7"/>
  <c r="P699" i="7"/>
  <c r="P703" i="7"/>
  <c r="P707" i="7"/>
  <c r="P711" i="7"/>
  <c r="P715" i="7"/>
  <c r="P719" i="7"/>
  <c r="P723" i="7"/>
  <c r="P727" i="7"/>
  <c r="Z731" i="7"/>
  <c r="V731" i="7"/>
  <c r="P731" i="7"/>
  <c r="Y731" i="7"/>
  <c r="V735" i="7"/>
  <c r="R735" i="7"/>
  <c r="M735" i="7"/>
  <c r="N735" i="7" s="1"/>
  <c r="X735" i="7"/>
  <c r="W739" i="7"/>
  <c r="S739" i="7"/>
  <c r="O739" i="7"/>
  <c r="T739" i="7" s="1"/>
  <c r="U739" i="7" s="1"/>
  <c r="Z739" i="7"/>
  <c r="V739" i="7"/>
  <c r="AA739" i="7" s="1"/>
  <c r="AB739" i="7" s="1"/>
  <c r="R739" i="7"/>
  <c r="Y739" i="7"/>
  <c r="Q739" i="7"/>
  <c r="M739" i="7"/>
  <c r="N739" i="7" s="1"/>
  <c r="P739" i="7"/>
  <c r="Q741" i="7"/>
  <c r="W741" i="7"/>
  <c r="T750" i="7"/>
  <c r="U750" i="7" s="1"/>
  <c r="T766" i="7"/>
  <c r="U766" i="7" s="1"/>
  <c r="T782" i="7"/>
  <c r="U782" i="7" s="1"/>
  <c r="X792" i="7"/>
  <c r="P738" i="7"/>
  <c r="X738" i="7"/>
  <c r="AA738" i="7" s="1"/>
  <c r="AB738" i="7" s="1"/>
  <c r="V740" i="7"/>
  <c r="Z740" i="7"/>
  <c r="P742" i="7"/>
  <c r="T742" i="7" s="1"/>
  <c r="U742" i="7" s="1"/>
  <c r="X742" i="7"/>
  <c r="M743" i="7"/>
  <c r="N743" i="7" s="1"/>
  <c r="Y743" i="7"/>
  <c r="J744" i="7"/>
  <c r="X744" i="7" s="1"/>
  <c r="V744" i="7"/>
  <c r="K745" i="7"/>
  <c r="O745" i="7"/>
  <c r="W745" i="7"/>
  <c r="P746" i="7"/>
  <c r="T746" i="7" s="1"/>
  <c r="U746" i="7" s="1"/>
  <c r="X746" i="7"/>
  <c r="AA746" i="7" s="1"/>
  <c r="AB746" i="7" s="1"/>
  <c r="M747" i="7"/>
  <c r="N747" i="7" s="1"/>
  <c r="Q747" i="7"/>
  <c r="Y747" i="7"/>
  <c r="J748" i="7"/>
  <c r="Q748" i="7" s="1"/>
  <c r="R748" i="7"/>
  <c r="V748" i="7"/>
  <c r="Z748" i="7"/>
  <c r="K749" i="7"/>
  <c r="O749" i="7"/>
  <c r="W749" i="7"/>
  <c r="P750" i="7"/>
  <c r="X750" i="7"/>
  <c r="AA750" i="7" s="1"/>
  <c r="AB750" i="7" s="1"/>
  <c r="M751" i="7"/>
  <c r="N751" i="7" s="1"/>
  <c r="Q751" i="7"/>
  <c r="Y751" i="7"/>
  <c r="J752" i="7"/>
  <c r="Q752" i="7" s="1"/>
  <c r="R752" i="7"/>
  <c r="V752" i="7"/>
  <c r="K753" i="7"/>
  <c r="O753" i="7"/>
  <c r="W753" i="7"/>
  <c r="P754" i="7"/>
  <c r="T754" i="7" s="1"/>
  <c r="U754" i="7" s="1"/>
  <c r="X754" i="7"/>
  <c r="AA754" i="7" s="1"/>
  <c r="AB754" i="7" s="1"/>
  <c r="M755" i="7"/>
  <c r="N755" i="7" s="1"/>
  <c r="Q755" i="7"/>
  <c r="Y755" i="7"/>
  <c r="J756" i="7"/>
  <c r="Q756" i="7" s="1"/>
  <c r="R756" i="7"/>
  <c r="V756" i="7"/>
  <c r="Z756" i="7"/>
  <c r="K757" i="7"/>
  <c r="O757" i="7"/>
  <c r="W757" i="7"/>
  <c r="P758" i="7"/>
  <c r="X758" i="7"/>
  <c r="AA758" i="7" s="1"/>
  <c r="AB758" i="7" s="1"/>
  <c r="M759" i="7"/>
  <c r="N759" i="7" s="1"/>
  <c r="Q759" i="7"/>
  <c r="Y759" i="7"/>
  <c r="J760" i="7"/>
  <c r="X760" i="7" s="1"/>
  <c r="V760" i="7"/>
  <c r="K761" i="7"/>
  <c r="Q761" i="7" s="1"/>
  <c r="O761" i="7"/>
  <c r="W761" i="7"/>
  <c r="P762" i="7"/>
  <c r="T762" i="7" s="1"/>
  <c r="U762" i="7" s="1"/>
  <c r="X762" i="7"/>
  <c r="M763" i="7"/>
  <c r="N763" i="7" s="1"/>
  <c r="Q763" i="7"/>
  <c r="Y763" i="7"/>
  <c r="J764" i="7"/>
  <c r="R764" i="7"/>
  <c r="V764" i="7"/>
  <c r="Z764" i="7"/>
  <c r="K765" i="7"/>
  <c r="O765" i="7"/>
  <c r="W765" i="7"/>
  <c r="P766" i="7"/>
  <c r="X766" i="7"/>
  <c r="M767" i="7"/>
  <c r="N767" i="7" s="1"/>
  <c r="Q767" i="7"/>
  <c r="Y767" i="7"/>
  <c r="J768" i="7"/>
  <c r="X768" i="7" s="1"/>
  <c r="R768" i="7"/>
  <c r="V768" i="7"/>
  <c r="K769" i="7"/>
  <c r="O769" i="7"/>
  <c r="W769" i="7"/>
  <c r="P770" i="7"/>
  <c r="T770" i="7" s="1"/>
  <c r="U770" i="7" s="1"/>
  <c r="X770" i="7"/>
  <c r="M771" i="7"/>
  <c r="N771" i="7" s="1"/>
  <c r="Q771" i="7"/>
  <c r="Y771" i="7"/>
  <c r="J772" i="7"/>
  <c r="Q772" i="7" s="1"/>
  <c r="R772" i="7"/>
  <c r="V772" i="7"/>
  <c r="Z772" i="7"/>
  <c r="K773" i="7"/>
  <c r="O773" i="7"/>
  <c r="W773" i="7"/>
  <c r="P774" i="7"/>
  <c r="X774" i="7"/>
  <c r="M775" i="7"/>
  <c r="N775" i="7" s="1"/>
  <c r="Q775" i="7"/>
  <c r="Y775" i="7"/>
  <c r="J776" i="7"/>
  <c r="Q776" i="7" s="1"/>
  <c r="V776" i="7"/>
  <c r="K777" i="7"/>
  <c r="O777" i="7"/>
  <c r="W777" i="7"/>
  <c r="P778" i="7"/>
  <c r="T778" i="7" s="1"/>
  <c r="U778" i="7" s="1"/>
  <c r="X778" i="7"/>
  <c r="M779" i="7"/>
  <c r="N779" i="7" s="1"/>
  <c r="Q779" i="7"/>
  <c r="Y779" i="7"/>
  <c r="J780" i="7"/>
  <c r="R780" i="7"/>
  <c r="V780" i="7"/>
  <c r="Z780" i="7"/>
  <c r="K781" i="7"/>
  <c r="X781" i="7" s="1"/>
  <c r="O781" i="7"/>
  <c r="W781" i="7"/>
  <c r="P782" i="7"/>
  <c r="X782" i="7"/>
  <c r="AA782" i="7" s="1"/>
  <c r="AB782" i="7" s="1"/>
  <c r="M783" i="7"/>
  <c r="N783" i="7" s="1"/>
  <c r="Q783" i="7"/>
  <c r="Y783" i="7"/>
  <c r="J784" i="7"/>
  <c r="Q784" i="7" s="1"/>
  <c r="R784" i="7"/>
  <c r="V784" i="7"/>
  <c r="P786" i="7"/>
  <c r="T786" i="7" s="1"/>
  <c r="U786" i="7" s="1"/>
  <c r="X786" i="7"/>
  <c r="M787" i="7"/>
  <c r="N787" i="7" s="1"/>
  <c r="Q787" i="7"/>
  <c r="Y787" i="7"/>
  <c r="J788" i="7"/>
  <c r="Q788" i="7" s="1"/>
  <c r="V788" i="7"/>
  <c r="P790" i="7"/>
  <c r="T790" i="7" s="1"/>
  <c r="U790" i="7" s="1"/>
  <c r="X790" i="7"/>
  <c r="M791" i="7"/>
  <c r="N791" i="7" s="1"/>
  <c r="Y791" i="7"/>
  <c r="J792" i="7"/>
  <c r="V792" i="7"/>
  <c r="K793" i="7"/>
  <c r="O793" i="7"/>
  <c r="W793" i="7"/>
  <c r="P794" i="7"/>
  <c r="X794" i="7"/>
  <c r="AA794" i="7" s="1"/>
  <c r="AB794" i="7" s="1"/>
  <c r="M795" i="7"/>
  <c r="N795" i="7" s="1"/>
  <c r="Q795" i="7"/>
  <c r="Y795" i="7"/>
  <c r="J796" i="7"/>
  <c r="Q796" i="7" s="1"/>
  <c r="R796" i="7"/>
  <c r="V796" i="7"/>
  <c r="Z796" i="7"/>
  <c r="K797" i="7"/>
  <c r="O797" i="7"/>
  <c r="S797" i="7"/>
  <c r="W797" i="7"/>
  <c r="L798" i="7"/>
  <c r="P798" i="7"/>
  <c r="M799" i="7"/>
  <c r="N799" i="7" s="1"/>
  <c r="Q799" i="7"/>
  <c r="Y799" i="7"/>
  <c r="J800" i="7"/>
  <c r="V800" i="7"/>
  <c r="Z800" i="7"/>
  <c r="R803" i="7"/>
  <c r="Y803" i="7"/>
  <c r="X812" i="7"/>
  <c r="AA824" i="7"/>
  <c r="AB824" i="7" s="1"/>
  <c r="R831" i="7"/>
  <c r="Y831" i="7"/>
  <c r="P733" i="7"/>
  <c r="P737" i="7"/>
  <c r="M738" i="7"/>
  <c r="N738" i="7" s="1"/>
  <c r="Q738" i="7"/>
  <c r="O740" i="7"/>
  <c r="S740" i="7"/>
  <c r="W740" i="7"/>
  <c r="L741" i="7"/>
  <c r="P741" i="7"/>
  <c r="M742" i="7"/>
  <c r="N742" i="7" s="1"/>
  <c r="Q742" i="7"/>
  <c r="Y742" i="7"/>
  <c r="J743" i="7"/>
  <c r="Q743" i="7" s="1"/>
  <c r="R743" i="7"/>
  <c r="V743" i="7"/>
  <c r="Z743" i="7"/>
  <c r="K744" i="7"/>
  <c r="O744" i="7"/>
  <c r="W744" i="7"/>
  <c r="L745" i="7"/>
  <c r="P745" i="7"/>
  <c r="M746" i="7"/>
  <c r="N746" i="7" s="1"/>
  <c r="Q746" i="7"/>
  <c r="R747" i="7"/>
  <c r="V747" i="7"/>
  <c r="Z747" i="7"/>
  <c r="K748" i="7"/>
  <c r="Y748" i="7" s="1"/>
  <c r="O748" i="7"/>
  <c r="W748" i="7"/>
  <c r="L749" i="7"/>
  <c r="P749" i="7"/>
  <c r="M750" i="7"/>
  <c r="N750" i="7" s="1"/>
  <c r="Q750" i="7"/>
  <c r="R751" i="7"/>
  <c r="V751" i="7"/>
  <c r="AA751" i="7" s="1"/>
  <c r="AB751" i="7" s="1"/>
  <c r="Z751" i="7"/>
  <c r="K752" i="7"/>
  <c r="Y752" i="7" s="1"/>
  <c r="O752" i="7"/>
  <c r="W752" i="7"/>
  <c r="L753" i="7"/>
  <c r="P753" i="7"/>
  <c r="M754" i="7"/>
  <c r="N754" i="7" s="1"/>
  <c r="Q754" i="7"/>
  <c r="R755" i="7"/>
  <c r="V755" i="7"/>
  <c r="Z755" i="7"/>
  <c r="K756" i="7"/>
  <c r="Y756" i="7" s="1"/>
  <c r="O756" i="7"/>
  <c r="W756" i="7"/>
  <c r="L757" i="7"/>
  <c r="P757" i="7"/>
  <c r="M758" i="7"/>
  <c r="N758" i="7" s="1"/>
  <c r="Q758" i="7"/>
  <c r="T758" i="7" s="1"/>
  <c r="U758" i="7" s="1"/>
  <c r="R759" i="7"/>
  <c r="V759" i="7"/>
  <c r="Z759" i="7"/>
  <c r="K760" i="7"/>
  <c r="Y760" i="7" s="1"/>
  <c r="O760" i="7"/>
  <c r="W760" i="7"/>
  <c r="L761" i="7"/>
  <c r="P761" i="7"/>
  <c r="M762" i="7"/>
  <c r="N762" i="7" s="1"/>
  <c r="Q762" i="7"/>
  <c r="R763" i="7"/>
  <c r="V763" i="7"/>
  <c r="Z763" i="7"/>
  <c r="K764" i="7"/>
  <c r="O764" i="7"/>
  <c r="W764" i="7"/>
  <c r="L765" i="7"/>
  <c r="P765" i="7"/>
  <c r="M766" i="7"/>
  <c r="N766" i="7" s="1"/>
  <c r="Q766" i="7"/>
  <c r="R767" i="7"/>
  <c r="V767" i="7"/>
  <c r="AA767" i="7" s="1"/>
  <c r="AB767" i="7" s="1"/>
  <c r="Z767" i="7"/>
  <c r="K768" i="7"/>
  <c r="Y768" i="7" s="1"/>
  <c r="O768" i="7"/>
  <c r="W768" i="7"/>
  <c r="L769" i="7"/>
  <c r="P769" i="7"/>
  <c r="M770" i="7"/>
  <c r="N770" i="7" s="1"/>
  <c r="Q770" i="7"/>
  <c r="R771" i="7"/>
  <c r="V771" i="7"/>
  <c r="Z771" i="7"/>
  <c r="K772" i="7"/>
  <c r="Y772" i="7" s="1"/>
  <c r="O772" i="7"/>
  <c r="W772" i="7"/>
  <c r="L773" i="7"/>
  <c r="P773" i="7"/>
  <c r="M774" i="7"/>
  <c r="N774" i="7" s="1"/>
  <c r="Q774" i="7"/>
  <c r="T774" i="7" s="1"/>
  <c r="U774" i="7" s="1"/>
  <c r="R775" i="7"/>
  <c r="V775" i="7"/>
  <c r="AA775" i="7" s="1"/>
  <c r="AB775" i="7" s="1"/>
  <c r="Z775" i="7"/>
  <c r="K776" i="7"/>
  <c r="Y776" i="7" s="1"/>
  <c r="O776" i="7"/>
  <c r="W776" i="7"/>
  <c r="L777" i="7"/>
  <c r="P777" i="7"/>
  <c r="M778" i="7"/>
  <c r="N778" i="7" s="1"/>
  <c r="Q778" i="7"/>
  <c r="R779" i="7"/>
  <c r="V779" i="7"/>
  <c r="Z779" i="7"/>
  <c r="K780" i="7"/>
  <c r="Y780" i="7" s="1"/>
  <c r="O780" i="7"/>
  <c r="W780" i="7"/>
  <c r="L781" i="7"/>
  <c r="P781" i="7"/>
  <c r="M782" i="7"/>
  <c r="N782" i="7" s="1"/>
  <c r="Q782" i="7"/>
  <c r="R783" i="7"/>
  <c r="V783" i="7"/>
  <c r="AA783" i="7" s="1"/>
  <c r="AB783" i="7" s="1"/>
  <c r="Z783" i="7"/>
  <c r="K784" i="7"/>
  <c r="Y784" i="7" s="1"/>
  <c r="O784" i="7"/>
  <c r="W784" i="7"/>
  <c r="L785" i="7"/>
  <c r="P785" i="7"/>
  <c r="M786" i="7"/>
  <c r="N786" i="7" s="1"/>
  <c r="Q786" i="7"/>
  <c r="Y786" i="7"/>
  <c r="R787" i="7"/>
  <c r="V787" i="7"/>
  <c r="AA787" i="7" s="1"/>
  <c r="AB787" i="7" s="1"/>
  <c r="Z787" i="7"/>
  <c r="K788" i="7"/>
  <c r="Y788" i="7" s="1"/>
  <c r="O788" i="7"/>
  <c r="S788" i="7"/>
  <c r="L789" i="7"/>
  <c r="P789" i="7"/>
  <c r="M790" i="7"/>
  <c r="N790" i="7" s="1"/>
  <c r="Q790" i="7"/>
  <c r="Y790" i="7"/>
  <c r="J791" i="7"/>
  <c r="Q791" i="7" s="1"/>
  <c r="R791" i="7"/>
  <c r="V791" i="7"/>
  <c r="Z791" i="7"/>
  <c r="K792" i="7"/>
  <c r="O792" i="7"/>
  <c r="W792" i="7"/>
  <c r="L793" i="7"/>
  <c r="Z793" i="7" s="1"/>
  <c r="P793" i="7"/>
  <c r="M794" i="7"/>
  <c r="N794" i="7" s="1"/>
  <c r="Q794" i="7"/>
  <c r="R795" i="7"/>
  <c r="V795" i="7"/>
  <c r="AA795" i="7" s="1"/>
  <c r="AB795" i="7" s="1"/>
  <c r="Z795" i="7"/>
  <c r="O796" i="7"/>
  <c r="S796" i="7"/>
  <c r="W796" i="7"/>
  <c r="L797" i="7"/>
  <c r="Z797" i="7" s="1"/>
  <c r="P797" i="7"/>
  <c r="R799" i="7"/>
  <c r="V799" i="7"/>
  <c r="Z799" i="7"/>
  <c r="K800" i="7"/>
  <c r="Y800" i="7" s="1"/>
  <c r="O800" i="7"/>
  <c r="S800" i="7"/>
  <c r="W800" i="7"/>
  <c r="Z806" i="7"/>
  <c r="Z808" i="7"/>
  <c r="R808" i="7"/>
  <c r="Z810" i="7"/>
  <c r="R823" i="7"/>
  <c r="Y823" i="7"/>
  <c r="Z826" i="7"/>
  <c r="S828" i="7"/>
  <c r="Z828" i="7"/>
  <c r="R828" i="7"/>
  <c r="P740" i="7"/>
  <c r="R742" i="7"/>
  <c r="V742" i="7"/>
  <c r="AA742" i="7" s="1"/>
  <c r="AB742" i="7" s="1"/>
  <c r="O743" i="7"/>
  <c r="S743" i="7"/>
  <c r="L744" i="7"/>
  <c r="Z744" i="7" s="1"/>
  <c r="P744" i="7"/>
  <c r="O747" i="7"/>
  <c r="S747" i="7"/>
  <c r="W747" i="7"/>
  <c r="L748" i="7"/>
  <c r="S748" i="7" s="1"/>
  <c r="P748" i="7"/>
  <c r="O751" i="7"/>
  <c r="S751" i="7"/>
  <c r="W751" i="7"/>
  <c r="L752" i="7"/>
  <c r="S752" i="7" s="1"/>
  <c r="P752" i="7"/>
  <c r="O755" i="7"/>
  <c r="S755" i="7"/>
  <c r="W755" i="7"/>
  <c r="L756" i="7"/>
  <c r="S756" i="7" s="1"/>
  <c r="P756" i="7"/>
  <c r="O759" i="7"/>
  <c r="S759" i="7"/>
  <c r="W759" i="7"/>
  <c r="L760" i="7"/>
  <c r="Z760" i="7" s="1"/>
  <c r="P760" i="7"/>
  <c r="O763" i="7"/>
  <c r="S763" i="7"/>
  <c r="W763" i="7"/>
  <c r="L764" i="7"/>
  <c r="S764" i="7" s="1"/>
  <c r="P764" i="7"/>
  <c r="O767" i="7"/>
  <c r="S767" i="7"/>
  <c r="W767" i="7"/>
  <c r="L768" i="7"/>
  <c r="S768" i="7" s="1"/>
  <c r="P768" i="7"/>
  <c r="O771" i="7"/>
  <c r="S771" i="7"/>
  <c r="W771" i="7"/>
  <c r="L772" i="7"/>
  <c r="S772" i="7" s="1"/>
  <c r="P772" i="7"/>
  <c r="O775" i="7"/>
  <c r="S775" i="7"/>
  <c r="W775" i="7"/>
  <c r="L776" i="7"/>
  <c r="Z776" i="7" s="1"/>
  <c r="P776" i="7"/>
  <c r="O779" i="7"/>
  <c r="S779" i="7"/>
  <c r="W779" i="7"/>
  <c r="L780" i="7"/>
  <c r="S780" i="7" s="1"/>
  <c r="P780" i="7"/>
  <c r="O783" i="7"/>
  <c r="S783" i="7"/>
  <c r="W783" i="7"/>
  <c r="L784" i="7"/>
  <c r="S784" i="7" s="1"/>
  <c r="P784" i="7"/>
  <c r="R786" i="7"/>
  <c r="V786" i="7"/>
  <c r="O787" i="7"/>
  <c r="T787" i="7" s="1"/>
  <c r="U787" i="7" s="1"/>
  <c r="S787" i="7"/>
  <c r="W787" i="7"/>
  <c r="L788" i="7"/>
  <c r="Z788" i="7" s="1"/>
  <c r="P788" i="7"/>
  <c r="R790" i="7"/>
  <c r="V790" i="7"/>
  <c r="AA790" i="7" s="1"/>
  <c r="AB790" i="7" s="1"/>
  <c r="O791" i="7"/>
  <c r="S791" i="7"/>
  <c r="W791" i="7"/>
  <c r="L792" i="7"/>
  <c r="Z792" i="7" s="1"/>
  <c r="P792" i="7"/>
  <c r="O795" i="7"/>
  <c r="S795" i="7"/>
  <c r="W795" i="7"/>
  <c r="P796" i="7"/>
  <c r="X796" i="7"/>
  <c r="M797" i="7"/>
  <c r="N797" i="7" s="1"/>
  <c r="O799" i="7"/>
  <c r="S799" i="7"/>
  <c r="W799" i="7"/>
  <c r="P800" i="7"/>
  <c r="X800" i="7"/>
  <c r="S804" i="7"/>
  <c r="Z804" i="7"/>
  <c r="T813" i="7"/>
  <c r="U813" i="7" s="1"/>
  <c r="AA831" i="7"/>
  <c r="AB831" i="7" s="1"/>
  <c r="P747" i="7"/>
  <c r="P751" i="7"/>
  <c r="P755" i="7"/>
  <c r="P759" i="7"/>
  <c r="P763" i="7"/>
  <c r="P767" i="7"/>
  <c r="P771" i="7"/>
  <c r="P775" i="7"/>
  <c r="P779" i="7"/>
  <c r="P783" i="7"/>
  <c r="P787" i="7"/>
  <c r="P791" i="7"/>
  <c r="P795" i="7"/>
  <c r="M796" i="7"/>
  <c r="N796" i="7" s="1"/>
  <c r="J797" i="7"/>
  <c r="Q797" i="7" s="1"/>
  <c r="P799" i="7"/>
  <c r="M800" i="7"/>
  <c r="N800" i="7" s="1"/>
  <c r="Q800" i="7"/>
  <c r="R807" i="7"/>
  <c r="Y807" i="7"/>
  <c r="S813" i="7"/>
  <c r="Z813" i="7"/>
  <c r="Z822" i="7"/>
  <c r="R827" i="7"/>
  <c r="Y827" i="7"/>
  <c r="K802" i="7"/>
  <c r="O802" i="7"/>
  <c r="S802" i="7"/>
  <c r="W802" i="7"/>
  <c r="L803" i="7"/>
  <c r="Z803" i="7" s="1"/>
  <c r="P803" i="7"/>
  <c r="X803" i="7"/>
  <c r="AA803" i="7" s="1"/>
  <c r="AB803" i="7" s="1"/>
  <c r="M804" i="7"/>
  <c r="N804" i="7" s="1"/>
  <c r="Q804" i="7"/>
  <c r="Y804" i="7"/>
  <c r="AA804" i="7" s="1"/>
  <c r="AB804" i="7" s="1"/>
  <c r="R805" i="7"/>
  <c r="V805" i="7"/>
  <c r="AA805" i="7" s="1"/>
  <c r="AB805" i="7" s="1"/>
  <c r="Z805" i="7"/>
  <c r="K806" i="7"/>
  <c r="X806" i="7" s="1"/>
  <c r="O806" i="7"/>
  <c r="S806" i="7"/>
  <c r="W806" i="7"/>
  <c r="L807" i="7"/>
  <c r="Z807" i="7" s="1"/>
  <c r="P807" i="7"/>
  <c r="X807" i="7"/>
  <c r="AA807" i="7" s="1"/>
  <c r="AB807" i="7" s="1"/>
  <c r="M808" i="7"/>
  <c r="N808" i="7" s="1"/>
  <c r="Q808" i="7"/>
  <c r="Y808" i="7"/>
  <c r="R809" i="7"/>
  <c r="V809" i="7"/>
  <c r="Z809" i="7"/>
  <c r="K810" i="7"/>
  <c r="O810" i="7"/>
  <c r="S810" i="7"/>
  <c r="W810" i="7"/>
  <c r="L811" i="7"/>
  <c r="Z811" i="7" s="1"/>
  <c r="P811" i="7"/>
  <c r="X811" i="7"/>
  <c r="AA811" i="7" s="1"/>
  <c r="AB811" i="7" s="1"/>
  <c r="M812" i="7"/>
  <c r="N812" i="7" s="1"/>
  <c r="Y812" i="7"/>
  <c r="O814" i="7"/>
  <c r="S814" i="7"/>
  <c r="W814" i="7"/>
  <c r="L815" i="7"/>
  <c r="S815" i="7" s="1"/>
  <c r="P815" i="7"/>
  <c r="X815" i="7"/>
  <c r="M816" i="7"/>
  <c r="N816" i="7" s="1"/>
  <c r="K818" i="7"/>
  <c r="R818" i="7" s="1"/>
  <c r="O818" i="7"/>
  <c r="S818" i="7"/>
  <c r="W818" i="7"/>
  <c r="L819" i="7"/>
  <c r="P819" i="7"/>
  <c r="M820" i="7"/>
  <c r="N820" i="7" s="1"/>
  <c r="Q820" i="7"/>
  <c r="Y820" i="7"/>
  <c r="R821" i="7"/>
  <c r="V821" i="7"/>
  <c r="AA821" i="7" s="1"/>
  <c r="AB821" i="7" s="1"/>
  <c r="Z821" i="7"/>
  <c r="K822" i="7"/>
  <c r="Y822" i="7" s="1"/>
  <c r="O822" i="7"/>
  <c r="S822" i="7"/>
  <c r="W822" i="7"/>
  <c r="L823" i="7"/>
  <c r="Z823" i="7" s="1"/>
  <c r="P823" i="7"/>
  <c r="X823" i="7"/>
  <c r="AA823" i="7" s="1"/>
  <c r="AB823" i="7" s="1"/>
  <c r="M824" i="7"/>
  <c r="N824" i="7" s="1"/>
  <c r="Q824" i="7"/>
  <c r="Y824" i="7"/>
  <c r="J825" i="7"/>
  <c r="X825" i="7" s="1"/>
  <c r="R825" i="7"/>
  <c r="V825" i="7"/>
  <c r="Z825" i="7"/>
  <c r="K826" i="7"/>
  <c r="R826" i="7" s="1"/>
  <c r="O826" i="7"/>
  <c r="S826" i="7"/>
  <c r="W826" i="7"/>
  <c r="L827" i="7"/>
  <c r="Z827" i="7" s="1"/>
  <c r="P827" i="7"/>
  <c r="X827" i="7"/>
  <c r="AA827" i="7" s="1"/>
  <c r="AB827" i="7" s="1"/>
  <c r="M828" i="7"/>
  <c r="N828" i="7" s="1"/>
  <c r="Q828" i="7"/>
  <c r="Y828" i="7"/>
  <c r="AA828" i="7" s="1"/>
  <c r="AB828" i="7" s="1"/>
  <c r="R829" i="7"/>
  <c r="V829" i="7"/>
  <c r="Z829" i="7"/>
  <c r="K830" i="7"/>
  <c r="O830" i="7"/>
  <c r="W830" i="7"/>
  <c r="L831" i="7"/>
  <c r="Z831" i="7" s="1"/>
  <c r="P831" i="7"/>
  <c r="X831" i="7"/>
  <c r="M832" i="7"/>
  <c r="N832" i="7" s="1"/>
  <c r="Q832" i="7"/>
  <c r="Y832" i="7"/>
  <c r="R833" i="7"/>
  <c r="V833" i="7"/>
  <c r="Z833" i="7"/>
  <c r="O834" i="7"/>
  <c r="T834" i="7" s="1"/>
  <c r="U834" i="7" s="1"/>
  <c r="S834" i="7"/>
  <c r="S845" i="7"/>
  <c r="Z845" i="7"/>
  <c r="R849" i="7"/>
  <c r="Y849" i="7"/>
  <c r="AA866" i="7"/>
  <c r="AB866" i="7" s="1"/>
  <c r="P802" i="7"/>
  <c r="X802" i="7"/>
  <c r="M803" i="7"/>
  <c r="N803" i="7" s="1"/>
  <c r="O805" i="7"/>
  <c r="S805" i="7"/>
  <c r="W805" i="7"/>
  <c r="P806" i="7"/>
  <c r="M807" i="7"/>
  <c r="N807" i="7" s="1"/>
  <c r="O809" i="7"/>
  <c r="S809" i="7"/>
  <c r="W809" i="7"/>
  <c r="P810" i="7"/>
  <c r="X810" i="7"/>
  <c r="M811" i="7"/>
  <c r="N811" i="7" s="1"/>
  <c r="Q811" i="7"/>
  <c r="Y811" i="7"/>
  <c r="P814" i="7"/>
  <c r="X814" i="7"/>
  <c r="M815" i="7"/>
  <c r="N815" i="7" s="1"/>
  <c r="Q815" i="7"/>
  <c r="Y815" i="7"/>
  <c r="O817" i="7"/>
  <c r="S817" i="7"/>
  <c r="W817" i="7"/>
  <c r="AA817" i="7" s="1"/>
  <c r="AB817" i="7" s="1"/>
  <c r="P818" i="7"/>
  <c r="X818" i="7"/>
  <c r="M819" i="7"/>
  <c r="N819" i="7" s="1"/>
  <c r="P822" i="7"/>
  <c r="X822" i="7"/>
  <c r="M823" i="7"/>
  <c r="N823" i="7" s="1"/>
  <c r="O825" i="7"/>
  <c r="S825" i="7"/>
  <c r="P826" i="7"/>
  <c r="X826" i="7"/>
  <c r="M827" i="7"/>
  <c r="N827" i="7" s="1"/>
  <c r="O829" i="7"/>
  <c r="S829" i="7"/>
  <c r="W829" i="7"/>
  <c r="L830" i="7"/>
  <c r="S830" i="7" s="1"/>
  <c r="P830" i="7"/>
  <c r="X830" i="7"/>
  <c r="M831" i="7"/>
  <c r="N831" i="7" s="1"/>
  <c r="O833" i="7"/>
  <c r="T833" i="7" s="1"/>
  <c r="U833" i="7" s="1"/>
  <c r="S833" i="7"/>
  <c r="W833" i="7"/>
  <c r="Z834" i="7"/>
  <c r="V834" i="7"/>
  <c r="P834" i="7"/>
  <c r="Y834" i="7"/>
  <c r="M835" i="7"/>
  <c r="N835" i="7" s="1"/>
  <c r="Q849" i="7"/>
  <c r="Q853" i="7"/>
  <c r="S870" i="7"/>
  <c r="Z870" i="7"/>
  <c r="Y871" i="7"/>
  <c r="P801" i="7"/>
  <c r="X801" i="7"/>
  <c r="AA801" i="7" s="1"/>
  <c r="AB801" i="7" s="1"/>
  <c r="M802" i="7"/>
  <c r="N802" i="7" s="1"/>
  <c r="Q802" i="7"/>
  <c r="Y802" i="7"/>
  <c r="P805" i="7"/>
  <c r="X805" i="7"/>
  <c r="M806" i="7"/>
  <c r="N806" i="7" s="1"/>
  <c r="Y806" i="7"/>
  <c r="O808" i="7"/>
  <c r="S808" i="7"/>
  <c r="W808" i="7"/>
  <c r="AA808" i="7" s="1"/>
  <c r="AB808" i="7" s="1"/>
  <c r="P809" i="7"/>
  <c r="X809" i="7"/>
  <c r="M810" i="7"/>
  <c r="N810" i="7" s="1"/>
  <c r="Q810" i="7"/>
  <c r="Y810" i="7"/>
  <c r="K812" i="7"/>
  <c r="R812" i="7" s="1"/>
  <c r="O812" i="7"/>
  <c r="S812" i="7"/>
  <c r="W812" i="7"/>
  <c r="AA812" i="7" s="1"/>
  <c r="AB812" i="7" s="1"/>
  <c r="P813" i="7"/>
  <c r="X813" i="7"/>
  <c r="AA813" i="7" s="1"/>
  <c r="AB813" i="7" s="1"/>
  <c r="M814" i="7"/>
  <c r="N814" i="7" s="1"/>
  <c r="Q814" i="7"/>
  <c r="Y814" i="7"/>
  <c r="J815" i="7"/>
  <c r="R815" i="7"/>
  <c r="V815" i="7"/>
  <c r="K816" i="7"/>
  <c r="R816" i="7" s="1"/>
  <c r="O816" i="7"/>
  <c r="S816" i="7"/>
  <c r="W816" i="7"/>
  <c r="P817" i="7"/>
  <c r="X817" i="7"/>
  <c r="M818" i="7"/>
  <c r="N818" i="7" s="1"/>
  <c r="Q818" i="7"/>
  <c r="O820" i="7"/>
  <c r="S820" i="7"/>
  <c r="W820" i="7"/>
  <c r="AA820" i="7" s="1"/>
  <c r="AB820" i="7" s="1"/>
  <c r="P821" i="7"/>
  <c r="T821" i="7" s="1"/>
  <c r="U821" i="7" s="1"/>
  <c r="X821" i="7"/>
  <c r="M822" i="7"/>
  <c r="N822" i="7" s="1"/>
  <c r="Q822" i="7"/>
  <c r="O824" i="7"/>
  <c r="S824" i="7"/>
  <c r="W824" i="7"/>
  <c r="P825" i="7"/>
  <c r="M826" i="7"/>
  <c r="N826" i="7" s="1"/>
  <c r="Q826" i="7"/>
  <c r="Y826" i="7"/>
  <c r="P829" i="7"/>
  <c r="X829" i="7"/>
  <c r="M830" i="7"/>
  <c r="N830" i="7" s="1"/>
  <c r="Q830" i="7"/>
  <c r="Y830" i="7"/>
  <c r="O832" i="7"/>
  <c r="S832" i="7"/>
  <c r="W832" i="7"/>
  <c r="AA832" i="7" s="1"/>
  <c r="AB832" i="7" s="1"/>
  <c r="P833" i="7"/>
  <c r="X833" i="7"/>
  <c r="M834" i="7"/>
  <c r="N834" i="7" s="1"/>
  <c r="Q834" i="7"/>
  <c r="X835" i="7"/>
  <c r="X842" i="7"/>
  <c r="Y843" i="7"/>
  <c r="Y847" i="7"/>
  <c r="S854" i="7"/>
  <c r="Z854" i="7"/>
  <c r="Q856" i="7"/>
  <c r="AA870" i="7"/>
  <c r="AB870" i="7" s="1"/>
  <c r="M801" i="7"/>
  <c r="N801" i="7" s="1"/>
  <c r="Q801" i="7"/>
  <c r="T801" i="7" s="1"/>
  <c r="U801" i="7" s="1"/>
  <c r="R802" i="7"/>
  <c r="V802" i="7"/>
  <c r="AA802" i="7" s="1"/>
  <c r="AB802" i="7" s="1"/>
  <c r="O803" i="7"/>
  <c r="S803" i="7"/>
  <c r="P804" i="7"/>
  <c r="T804" i="7" s="1"/>
  <c r="U804" i="7" s="1"/>
  <c r="M805" i="7"/>
  <c r="N805" i="7" s="1"/>
  <c r="Q805" i="7"/>
  <c r="V806" i="7"/>
  <c r="O807" i="7"/>
  <c r="P808" i="7"/>
  <c r="M809" i="7"/>
  <c r="N809" i="7" s="1"/>
  <c r="Q809" i="7"/>
  <c r="R810" i="7"/>
  <c r="V810" i="7"/>
  <c r="O811" i="7"/>
  <c r="S811" i="7"/>
  <c r="P812" i="7"/>
  <c r="M813" i="7"/>
  <c r="N813" i="7" s="1"/>
  <c r="Q813" i="7"/>
  <c r="R814" i="7"/>
  <c r="V814" i="7"/>
  <c r="O815" i="7"/>
  <c r="P816" i="7"/>
  <c r="M817" i="7"/>
  <c r="N817" i="7" s="1"/>
  <c r="Q817" i="7"/>
  <c r="V818" i="7"/>
  <c r="K819" i="7"/>
  <c r="O819" i="7"/>
  <c r="P820" i="7"/>
  <c r="M821" i="7"/>
  <c r="N821" i="7" s="1"/>
  <c r="Q821" i="7"/>
  <c r="V822" i="7"/>
  <c r="O823" i="7"/>
  <c r="P824" i="7"/>
  <c r="M825" i="7"/>
  <c r="N825" i="7" s="1"/>
  <c r="Q825" i="7"/>
  <c r="V826" i="7"/>
  <c r="AA826" i="7" s="1"/>
  <c r="AB826" i="7" s="1"/>
  <c r="O827" i="7"/>
  <c r="S827" i="7"/>
  <c r="P828" i="7"/>
  <c r="T828" i="7" s="1"/>
  <c r="U828" i="7" s="1"/>
  <c r="M829" i="7"/>
  <c r="N829" i="7" s="1"/>
  <c r="Q829" i="7"/>
  <c r="R830" i="7"/>
  <c r="V830" i="7"/>
  <c r="O831" i="7"/>
  <c r="S831" i="7"/>
  <c r="P832" i="7"/>
  <c r="M833" i="7"/>
  <c r="N833" i="7" s="1"/>
  <c r="Q833" i="7"/>
  <c r="R834" i="7"/>
  <c r="W834" i="7"/>
  <c r="L835" i="7"/>
  <c r="Z835" i="7" s="1"/>
  <c r="K835" i="7"/>
  <c r="X853" i="7"/>
  <c r="AA858" i="7"/>
  <c r="AB858" i="7" s="1"/>
  <c r="K836" i="7"/>
  <c r="O836" i="7"/>
  <c r="W836" i="7"/>
  <c r="P837" i="7"/>
  <c r="X837" i="7"/>
  <c r="M838" i="7"/>
  <c r="N838" i="7" s="1"/>
  <c r="Y838" i="7"/>
  <c r="V839" i="7"/>
  <c r="Z839" i="7"/>
  <c r="K840" i="7"/>
  <c r="O840" i="7"/>
  <c r="W840" i="7"/>
  <c r="P841" i="7"/>
  <c r="X841" i="7"/>
  <c r="AA841" i="7" s="1"/>
  <c r="AB841" i="7" s="1"/>
  <c r="M842" i="7"/>
  <c r="N842" i="7" s="1"/>
  <c r="Q842" i="7"/>
  <c r="Y842" i="7"/>
  <c r="J843" i="7"/>
  <c r="X843" i="7" s="1"/>
  <c r="R843" i="7"/>
  <c r="V843" i="7"/>
  <c r="Z843" i="7"/>
  <c r="K844" i="7"/>
  <c r="X844" i="7" s="1"/>
  <c r="O844" i="7"/>
  <c r="W844" i="7"/>
  <c r="P845" i="7"/>
  <c r="T845" i="7" s="1"/>
  <c r="U845" i="7" s="1"/>
  <c r="X845" i="7"/>
  <c r="AA845" i="7" s="1"/>
  <c r="AB845" i="7" s="1"/>
  <c r="M846" i="7"/>
  <c r="N846" i="7" s="1"/>
  <c r="Q846" i="7"/>
  <c r="Y846" i="7"/>
  <c r="J847" i="7"/>
  <c r="X847" i="7" s="1"/>
  <c r="R847" i="7"/>
  <c r="V847" i="7"/>
  <c r="Z847" i="7"/>
  <c r="K848" i="7"/>
  <c r="O848" i="7"/>
  <c r="S848" i="7"/>
  <c r="L849" i="7"/>
  <c r="Z849" i="7" s="1"/>
  <c r="P849" i="7"/>
  <c r="X849" i="7"/>
  <c r="AA849" i="7" s="1"/>
  <c r="AB849" i="7" s="1"/>
  <c r="M850" i="7"/>
  <c r="N850" i="7" s="1"/>
  <c r="Q850" i="7"/>
  <c r="T850" i="7" s="1"/>
  <c r="U850" i="7" s="1"/>
  <c r="Y850" i="7"/>
  <c r="AA850" i="7" s="1"/>
  <c r="AB850" i="7" s="1"/>
  <c r="R851" i="7"/>
  <c r="V851" i="7"/>
  <c r="Z851" i="7"/>
  <c r="K852" i="7"/>
  <c r="O852" i="7"/>
  <c r="W852" i="7"/>
  <c r="L853" i="7"/>
  <c r="P853" i="7"/>
  <c r="M854" i="7"/>
  <c r="N854" i="7" s="1"/>
  <c r="Q854" i="7"/>
  <c r="Y854" i="7"/>
  <c r="AA854" i="7" s="1"/>
  <c r="AB854" i="7" s="1"/>
  <c r="R855" i="7"/>
  <c r="V855" i="7"/>
  <c r="Z855" i="7"/>
  <c r="K856" i="7"/>
  <c r="O856" i="7"/>
  <c r="W856" i="7"/>
  <c r="L857" i="7"/>
  <c r="P857" i="7"/>
  <c r="M858" i="7"/>
  <c r="N858" i="7" s="1"/>
  <c r="Q858" i="7"/>
  <c r="Y858" i="7"/>
  <c r="R859" i="7"/>
  <c r="V859" i="7"/>
  <c r="Z859" i="7"/>
  <c r="K860" i="7"/>
  <c r="Y860" i="7" s="1"/>
  <c r="O860" i="7"/>
  <c r="W860" i="7"/>
  <c r="L861" i="7"/>
  <c r="P861" i="7"/>
  <c r="M862" i="7"/>
  <c r="N862" i="7" s="1"/>
  <c r="Q862" i="7"/>
  <c r="T862" i="7" s="1"/>
  <c r="U862" i="7" s="1"/>
  <c r="Y862" i="7"/>
  <c r="R863" i="7"/>
  <c r="V863" i="7"/>
  <c r="Z863" i="7"/>
  <c r="K864" i="7"/>
  <c r="Y864" i="7" s="1"/>
  <c r="O864" i="7"/>
  <c r="W864" i="7"/>
  <c r="L865" i="7"/>
  <c r="P865" i="7"/>
  <c r="M866" i="7"/>
  <c r="N866" i="7" s="1"/>
  <c r="Q866" i="7"/>
  <c r="Y866" i="7"/>
  <c r="R867" i="7"/>
  <c r="V867" i="7"/>
  <c r="Z867" i="7"/>
  <c r="K868" i="7"/>
  <c r="Y868" i="7" s="1"/>
  <c r="O868" i="7"/>
  <c r="W868" i="7"/>
  <c r="L869" i="7"/>
  <c r="P869" i="7"/>
  <c r="M870" i="7"/>
  <c r="N870" i="7" s="1"/>
  <c r="Q870" i="7"/>
  <c r="Y870" i="7"/>
  <c r="R871" i="7"/>
  <c r="V871" i="7"/>
  <c r="Z871" i="7"/>
  <c r="K872" i="7"/>
  <c r="O872" i="7"/>
  <c r="W872" i="7"/>
  <c r="X873" i="7"/>
  <c r="P873" i="7"/>
  <c r="M873" i="7"/>
  <c r="N873" i="7" s="1"/>
  <c r="R873" i="7"/>
  <c r="T873" i="7" s="1"/>
  <c r="U873" i="7" s="1"/>
  <c r="W873" i="7"/>
  <c r="AA896" i="7"/>
  <c r="AB896" i="7" s="1"/>
  <c r="X907" i="7"/>
  <c r="O835" i="7"/>
  <c r="S835" i="7"/>
  <c r="W835" i="7"/>
  <c r="L836" i="7"/>
  <c r="P836" i="7"/>
  <c r="M837" i="7"/>
  <c r="N837" i="7" s="1"/>
  <c r="Q837" i="7"/>
  <c r="Y837" i="7"/>
  <c r="AA837" i="7" s="1"/>
  <c r="AB837" i="7" s="1"/>
  <c r="J838" i="7"/>
  <c r="Q838" i="7" s="1"/>
  <c r="R838" i="7"/>
  <c r="V838" i="7"/>
  <c r="Z838" i="7"/>
  <c r="K839" i="7"/>
  <c r="Y839" i="7" s="1"/>
  <c r="O839" i="7"/>
  <c r="S839" i="7"/>
  <c r="W839" i="7"/>
  <c r="L840" i="7"/>
  <c r="P840" i="7"/>
  <c r="M841" i="7"/>
  <c r="N841" i="7" s="1"/>
  <c r="Q841" i="7"/>
  <c r="T841" i="7" s="1"/>
  <c r="U841" i="7" s="1"/>
  <c r="R842" i="7"/>
  <c r="V842" i="7"/>
  <c r="AA842" i="7" s="1"/>
  <c r="AB842" i="7" s="1"/>
  <c r="Z842" i="7"/>
  <c r="O843" i="7"/>
  <c r="S843" i="7"/>
  <c r="L844" i="7"/>
  <c r="P844" i="7"/>
  <c r="M845" i="7"/>
  <c r="N845" i="7" s="1"/>
  <c r="Q845" i="7"/>
  <c r="R846" i="7"/>
  <c r="V846" i="7"/>
  <c r="AA846" i="7" s="1"/>
  <c r="AB846" i="7" s="1"/>
  <c r="Z846" i="7"/>
  <c r="O847" i="7"/>
  <c r="S847" i="7"/>
  <c r="W847" i="7"/>
  <c r="L848" i="7"/>
  <c r="Z848" i="7" s="1"/>
  <c r="P848" i="7"/>
  <c r="M849" i="7"/>
  <c r="N849" i="7" s="1"/>
  <c r="O851" i="7"/>
  <c r="S851" i="7"/>
  <c r="W851" i="7"/>
  <c r="L852" i="7"/>
  <c r="S852" i="7" s="1"/>
  <c r="P852" i="7"/>
  <c r="X852" i="7"/>
  <c r="M853" i="7"/>
  <c r="N853" i="7" s="1"/>
  <c r="O855" i="7"/>
  <c r="S855" i="7"/>
  <c r="W855" i="7"/>
  <c r="L856" i="7"/>
  <c r="S856" i="7" s="1"/>
  <c r="P856" i="7"/>
  <c r="X856" i="7"/>
  <c r="M857" i="7"/>
  <c r="N857" i="7" s="1"/>
  <c r="O859" i="7"/>
  <c r="S859" i="7"/>
  <c r="W859" i="7"/>
  <c r="L860" i="7"/>
  <c r="Z860" i="7" s="1"/>
  <c r="P860" i="7"/>
  <c r="X860" i="7"/>
  <c r="Q861" i="7"/>
  <c r="R862" i="7"/>
  <c r="V862" i="7"/>
  <c r="AA862" i="7" s="1"/>
  <c r="AB862" i="7" s="1"/>
  <c r="Z862" i="7"/>
  <c r="O863" i="7"/>
  <c r="T863" i="7" s="1"/>
  <c r="U863" i="7" s="1"/>
  <c r="S863" i="7"/>
  <c r="W863" i="7"/>
  <c r="L864" i="7"/>
  <c r="S864" i="7" s="1"/>
  <c r="P864" i="7"/>
  <c r="X864" i="7"/>
  <c r="M865" i="7"/>
  <c r="N865" i="7" s="1"/>
  <c r="O867" i="7"/>
  <c r="S867" i="7"/>
  <c r="W867" i="7"/>
  <c r="L868" i="7"/>
  <c r="S868" i="7" s="1"/>
  <c r="P868" i="7"/>
  <c r="X868" i="7"/>
  <c r="M869" i="7"/>
  <c r="N869" i="7" s="1"/>
  <c r="O871" i="7"/>
  <c r="T871" i="7" s="1"/>
  <c r="U871" i="7" s="1"/>
  <c r="S871" i="7"/>
  <c r="W871" i="7"/>
  <c r="L872" i="7"/>
  <c r="Z872" i="7" s="1"/>
  <c r="S873" i="7"/>
  <c r="Y873" i="7"/>
  <c r="P835" i="7"/>
  <c r="O838" i="7"/>
  <c r="S838" i="7"/>
  <c r="W838" i="7"/>
  <c r="P839" i="7"/>
  <c r="X839" i="7"/>
  <c r="M844" i="7"/>
  <c r="N844" i="7" s="1"/>
  <c r="P847" i="7"/>
  <c r="M848" i="7"/>
  <c r="N848" i="7" s="1"/>
  <c r="P851" i="7"/>
  <c r="X851" i="7"/>
  <c r="M852" i="7"/>
  <c r="N852" i="7" s="1"/>
  <c r="P855" i="7"/>
  <c r="X855" i="7"/>
  <c r="M856" i="7"/>
  <c r="N856" i="7" s="1"/>
  <c r="P859" i="7"/>
  <c r="X859" i="7"/>
  <c r="M860" i="7"/>
  <c r="N860" i="7" s="1"/>
  <c r="P863" i="7"/>
  <c r="X863" i="7"/>
  <c r="M864" i="7"/>
  <c r="N864" i="7" s="1"/>
  <c r="P867" i="7"/>
  <c r="X867" i="7"/>
  <c r="M868" i="7"/>
  <c r="N868" i="7" s="1"/>
  <c r="P871" i="7"/>
  <c r="X871" i="7"/>
  <c r="M872" i="7"/>
  <c r="N872" i="7" s="1"/>
  <c r="Y875" i="7"/>
  <c r="R875" i="7"/>
  <c r="AA890" i="7"/>
  <c r="AB890" i="7" s="1"/>
  <c r="Y892" i="7"/>
  <c r="X903" i="7"/>
  <c r="O837" i="7"/>
  <c r="S837" i="7"/>
  <c r="P838" i="7"/>
  <c r="M839" i="7"/>
  <c r="N839" i="7" s="1"/>
  <c r="Q839" i="7"/>
  <c r="P842" i="7"/>
  <c r="T842" i="7" s="1"/>
  <c r="U842" i="7" s="1"/>
  <c r="M843" i="7"/>
  <c r="N843" i="7" s="1"/>
  <c r="J844" i="7"/>
  <c r="P846" i="7"/>
  <c r="T846" i="7" s="1"/>
  <c r="U846" i="7" s="1"/>
  <c r="M847" i="7"/>
  <c r="N847" i="7" s="1"/>
  <c r="J848" i="7"/>
  <c r="O849" i="7"/>
  <c r="P850" i="7"/>
  <c r="M851" i="7"/>
  <c r="N851" i="7" s="1"/>
  <c r="Q851" i="7"/>
  <c r="R852" i="7"/>
  <c r="V852" i="7"/>
  <c r="K853" i="7"/>
  <c r="O853" i="7"/>
  <c r="P854" i="7"/>
  <c r="T854" i="7" s="1"/>
  <c r="U854" i="7" s="1"/>
  <c r="M855" i="7"/>
  <c r="N855" i="7" s="1"/>
  <c r="Q855" i="7"/>
  <c r="R856" i="7"/>
  <c r="V856" i="7"/>
  <c r="K857" i="7"/>
  <c r="O857" i="7"/>
  <c r="P858" i="7"/>
  <c r="T858" i="7" s="1"/>
  <c r="U858" i="7" s="1"/>
  <c r="M859" i="7"/>
  <c r="N859" i="7" s="1"/>
  <c r="Q859" i="7"/>
  <c r="R860" i="7"/>
  <c r="V860" i="7"/>
  <c r="P862" i="7"/>
  <c r="M863" i="7"/>
  <c r="N863" i="7" s="1"/>
  <c r="Q863" i="7"/>
  <c r="R864" i="7"/>
  <c r="V864" i="7"/>
  <c r="K865" i="7"/>
  <c r="O865" i="7"/>
  <c r="P866" i="7"/>
  <c r="T866" i="7" s="1"/>
  <c r="U866" i="7" s="1"/>
  <c r="M867" i="7"/>
  <c r="N867" i="7" s="1"/>
  <c r="Q867" i="7"/>
  <c r="R868" i="7"/>
  <c r="V868" i="7"/>
  <c r="K869" i="7"/>
  <c r="O869" i="7"/>
  <c r="P870" i="7"/>
  <c r="T870" i="7" s="1"/>
  <c r="U870" i="7" s="1"/>
  <c r="M871" i="7"/>
  <c r="N871" i="7" s="1"/>
  <c r="Q871" i="7"/>
  <c r="J872" i="7"/>
  <c r="Q872" i="7" s="1"/>
  <c r="Q873" i="7"/>
  <c r="V873" i="7"/>
  <c r="AA873" i="7" s="1"/>
  <c r="AB873" i="7" s="1"/>
  <c r="W905" i="7"/>
  <c r="M874" i="7"/>
  <c r="N874" i="7" s="1"/>
  <c r="Q874" i="7"/>
  <c r="O876" i="7"/>
  <c r="S876" i="7"/>
  <c r="W876" i="7"/>
  <c r="L877" i="7"/>
  <c r="P877" i="7"/>
  <c r="M878" i="7"/>
  <c r="N878" i="7" s="1"/>
  <c r="O880" i="7"/>
  <c r="S880" i="7"/>
  <c r="W880" i="7"/>
  <c r="L881" i="7"/>
  <c r="Z881" i="7" s="1"/>
  <c r="P881" i="7"/>
  <c r="X881" i="7"/>
  <c r="M882" i="7"/>
  <c r="N882" i="7" s="1"/>
  <c r="Q882" i="7"/>
  <c r="Y882" i="7"/>
  <c r="J883" i="7"/>
  <c r="R883" i="7"/>
  <c r="V883" i="7"/>
  <c r="O884" i="7"/>
  <c r="S884" i="7"/>
  <c r="W884" i="7"/>
  <c r="L885" i="7"/>
  <c r="S885" i="7" s="1"/>
  <c r="M886" i="7"/>
  <c r="N886" i="7" s="1"/>
  <c r="Q886" i="7"/>
  <c r="Y886" i="7"/>
  <c r="J887" i="7"/>
  <c r="R887" i="7"/>
  <c r="V887" i="7"/>
  <c r="O888" i="7"/>
  <c r="S888" i="7"/>
  <c r="W888" i="7"/>
  <c r="L889" i="7"/>
  <c r="P889" i="7"/>
  <c r="M890" i="7"/>
  <c r="N890" i="7" s="1"/>
  <c r="Q890" i="7"/>
  <c r="Y890" i="7"/>
  <c r="J891" i="7"/>
  <c r="Q891" i="7" s="1"/>
  <c r="V891" i="7"/>
  <c r="O892" i="7"/>
  <c r="S892" i="7"/>
  <c r="W892" i="7"/>
  <c r="AA892" i="7" s="1"/>
  <c r="AB892" i="7" s="1"/>
  <c r="L893" i="7"/>
  <c r="M894" i="7"/>
  <c r="N894" i="7" s="1"/>
  <c r="Q894" i="7"/>
  <c r="Y894" i="7"/>
  <c r="J895" i="7"/>
  <c r="Q895" i="7" s="1"/>
  <c r="V895" i="7"/>
  <c r="O896" i="7"/>
  <c r="T896" i="7" s="1"/>
  <c r="U896" i="7" s="1"/>
  <c r="S896" i="7"/>
  <c r="W896" i="7"/>
  <c r="L897" i="7"/>
  <c r="P897" i="7"/>
  <c r="M898" i="7"/>
  <c r="N898" i="7" s="1"/>
  <c r="Q898" i="7"/>
  <c r="R899" i="7"/>
  <c r="O900" i="7"/>
  <c r="S900" i="7"/>
  <c r="W900" i="7"/>
  <c r="L901" i="7"/>
  <c r="P901" i="7"/>
  <c r="M902" i="7"/>
  <c r="N902" i="7" s="1"/>
  <c r="Q902" i="7"/>
  <c r="Y902" i="7"/>
  <c r="J903" i="7"/>
  <c r="V903" i="7"/>
  <c r="O904" i="7"/>
  <c r="S904" i="7"/>
  <c r="W904" i="7"/>
  <c r="L905" i="7"/>
  <c r="P905" i="7"/>
  <c r="M906" i="7"/>
  <c r="N906" i="7" s="1"/>
  <c r="Q906" i="7"/>
  <c r="Y906" i="7"/>
  <c r="J907" i="7"/>
  <c r="R907" i="7"/>
  <c r="V907" i="7"/>
  <c r="Q908" i="7"/>
  <c r="AA914" i="7"/>
  <c r="AB914" i="7" s="1"/>
  <c r="T925" i="7"/>
  <c r="U925" i="7" s="1"/>
  <c r="AA937" i="7"/>
  <c r="AB937" i="7" s="1"/>
  <c r="P876" i="7"/>
  <c r="X876" i="7"/>
  <c r="M877" i="7"/>
  <c r="N877" i="7" s="1"/>
  <c r="W879" i="7"/>
  <c r="P880" i="7"/>
  <c r="X880" i="7"/>
  <c r="M881" i="7"/>
  <c r="N881" i="7" s="1"/>
  <c r="Q881" i="7"/>
  <c r="Y881" i="7"/>
  <c r="R882" i="7"/>
  <c r="V882" i="7"/>
  <c r="Z882" i="7"/>
  <c r="P884" i="7"/>
  <c r="X884" i="7"/>
  <c r="M885" i="7"/>
  <c r="N885" i="7" s="1"/>
  <c r="P888" i="7"/>
  <c r="X888" i="7"/>
  <c r="M889" i="7"/>
  <c r="N889" i="7" s="1"/>
  <c r="K891" i="7"/>
  <c r="Y891" i="7" s="1"/>
  <c r="O891" i="7"/>
  <c r="W891" i="7"/>
  <c r="P892" i="7"/>
  <c r="X892" i="7"/>
  <c r="M893" i="7"/>
  <c r="N893" i="7" s="1"/>
  <c r="Y893" i="7"/>
  <c r="R894" i="7"/>
  <c r="V894" i="7"/>
  <c r="Z894" i="7"/>
  <c r="K895" i="7"/>
  <c r="O895" i="7"/>
  <c r="P896" i="7"/>
  <c r="X896" i="7"/>
  <c r="M897" i="7"/>
  <c r="N897" i="7" s="1"/>
  <c r="P900" i="7"/>
  <c r="X900" i="7"/>
  <c r="M901" i="7"/>
  <c r="N901" i="7" s="1"/>
  <c r="P904" i="7"/>
  <c r="X904" i="7"/>
  <c r="M905" i="7"/>
  <c r="N905" i="7" s="1"/>
  <c r="W908" i="7"/>
  <c r="S908" i="7"/>
  <c r="O908" i="7"/>
  <c r="M908" i="7"/>
  <c r="N908" i="7" s="1"/>
  <c r="R908" i="7"/>
  <c r="X908" i="7"/>
  <c r="AA908" i="7" s="1"/>
  <c r="AB908" i="7" s="1"/>
  <c r="S920" i="7"/>
  <c r="Z920" i="7"/>
  <c r="AA924" i="7"/>
  <c r="AB924" i="7" s="1"/>
  <c r="Z925" i="7"/>
  <c r="S925" i="7"/>
  <c r="K874" i="7"/>
  <c r="R874" i="7" s="1"/>
  <c r="O874" i="7"/>
  <c r="T874" i="7" s="1"/>
  <c r="U874" i="7" s="1"/>
  <c r="S874" i="7"/>
  <c r="W874" i="7"/>
  <c r="L875" i="7"/>
  <c r="P875" i="7"/>
  <c r="M876" i="7"/>
  <c r="N876" i="7" s="1"/>
  <c r="Q876" i="7"/>
  <c r="Y876" i="7"/>
  <c r="J877" i="7"/>
  <c r="Q877" i="7" s="1"/>
  <c r="R877" i="7"/>
  <c r="V877" i="7"/>
  <c r="Z877" i="7"/>
  <c r="K878" i="7"/>
  <c r="O878" i="7"/>
  <c r="S878" i="7"/>
  <c r="W878" i="7"/>
  <c r="L879" i="7"/>
  <c r="Y879" i="7" s="1"/>
  <c r="P879" i="7"/>
  <c r="M880" i="7"/>
  <c r="N880" i="7" s="1"/>
  <c r="Q880" i="7"/>
  <c r="Y880" i="7"/>
  <c r="R881" i="7"/>
  <c r="V881" i="7"/>
  <c r="O882" i="7"/>
  <c r="T882" i="7" s="1"/>
  <c r="U882" i="7" s="1"/>
  <c r="S882" i="7"/>
  <c r="W882" i="7"/>
  <c r="L883" i="7"/>
  <c r="P883" i="7"/>
  <c r="M884" i="7"/>
  <c r="N884" i="7" s="1"/>
  <c r="Q884" i="7"/>
  <c r="Y884" i="7"/>
  <c r="J885" i="7"/>
  <c r="Q885" i="7" s="1"/>
  <c r="V885" i="7"/>
  <c r="O886" i="7"/>
  <c r="S886" i="7"/>
  <c r="W886" i="7"/>
  <c r="AA886" i="7" s="1"/>
  <c r="AB886" i="7" s="1"/>
  <c r="L887" i="7"/>
  <c r="S887" i="7" s="1"/>
  <c r="M888" i="7"/>
  <c r="N888" i="7" s="1"/>
  <c r="Q888" i="7"/>
  <c r="Y888" i="7"/>
  <c r="J889" i="7"/>
  <c r="Q889" i="7" s="1"/>
  <c r="V889" i="7"/>
  <c r="O890" i="7"/>
  <c r="S890" i="7"/>
  <c r="W890" i="7"/>
  <c r="L891" i="7"/>
  <c r="S891" i="7" s="1"/>
  <c r="P891" i="7"/>
  <c r="M892" i="7"/>
  <c r="N892" i="7" s="1"/>
  <c r="Q892" i="7"/>
  <c r="J893" i="7"/>
  <c r="P893" i="7" s="1"/>
  <c r="O894" i="7"/>
  <c r="S894" i="7"/>
  <c r="W894" i="7"/>
  <c r="L895" i="7"/>
  <c r="M896" i="7"/>
  <c r="N896" i="7" s="1"/>
  <c r="Q896" i="7"/>
  <c r="J897" i="7"/>
  <c r="Q897" i="7" s="1"/>
  <c r="R897" i="7"/>
  <c r="V897" i="7"/>
  <c r="Z897" i="7"/>
  <c r="K898" i="7"/>
  <c r="R898" i="7" s="1"/>
  <c r="O898" i="7"/>
  <c r="S898" i="7"/>
  <c r="W898" i="7"/>
  <c r="L899" i="7"/>
  <c r="P899" i="7"/>
  <c r="M900" i="7"/>
  <c r="N900" i="7" s="1"/>
  <c r="Q900" i="7"/>
  <c r="Y900" i="7"/>
  <c r="J901" i="7"/>
  <c r="Q901" i="7" s="1"/>
  <c r="R901" i="7"/>
  <c r="V901" i="7"/>
  <c r="Z901" i="7"/>
  <c r="O902" i="7"/>
  <c r="S902" i="7"/>
  <c r="W902" i="7"/>
  <c r="AA902" i="7" s="1"/>
  <c r="AB902" i="7" s="1"/>
  <c r="L903" i="7"/>
  <c r="Y903" i="7" s="1"/>
  <c r="P903" i="7"/>
  <c r="M904" i="7"/>
  <c r="N904" i="7" s="1"/>
  <c r="Q904" i="7"/>
  <c r="Y904" i="7"/>
  <c r="J905" i="7"/>
  <c r="Q905" i="7" s="1"/>
  <c r="V905" i="7"/>
  <c r="O906" i="7"/>
  <c r="S906" i="7"/>
  <c r="W906" i="7"/>
  <c r="AA906" i="7" s="1"/>
  <c r="AB906" i="7" s="1"/>
  <c r="L907" i="7"/>
  <c r="S907" i="7" s="1"/>
  <c r="Y908" i="7"/>
  <c r="X909" i="7"/>
  <c r="X911" i="7"/>
  <c r="X919" i="7"/>
  <c r="Y924" i="7"/>
  <c r="Y937" i="7"/>
  <c r="T937" i="7"/>
  <c r="U937" i="7" s="1"/>
  <c r="Y940" i="7"/>
  <c r="P874" i="7"/>
  <c r="R876" i="7"/>
  <c r="V876" i="7"/>
  <c r="O877" i="7"/>
  <c r="S877" i="7"/>
  <c r="P878" i="7"/>
  <c r="R880" i="7"/>
  <c r="V880" i="7"/>
  <c r="O881" i="7"/>
  <c r="S881" i="7"/>
  <c r="P882" i="7"/>
  <c r="R884" i="7"/>
  <c r="V884" i="7"/>
  <c r="K885" i="7"/>
  <c r="Y885" i="7" s="1"/>
  <c r="O885" i="7"/>
  <c r="P886" i="7"/>
  <c r="R888" i="7"/>
  <c r="V888" i="7"/>
  <c r="AA888" i="7" s="1"/>
  <c r="AB888" i="7" s="1"/>
  <c r="K889" i="7"/>
  <c r="O889" i="7"/>
  <c r="P890" i="7"/>
  <c r="P894" i="7"/>
  <c r="O897" i="7"/>
  <c r="S897" i="7"/>
  <c r="P898" i="7"/>
  <c r="R900" i="7"/>
  <c r="V900" i="7"/>
  <c r="O901" i="7"/>
  <c r="T901" i="7" s="1"/>
  <c r="U901" i="7" s="1"/>
  <c r="S901" i="7"/>
  <c r="P902" i="7"/>
  <c r="R904" i="7"/>
  <c r="V904" i="7"/>
  <c r="K905" i="7"/>
  <c r="O905" i="7"/>
  <c r="P906" i="7"/>
  <c r="P908" i="7"/>
  <c r="Z908" i="7"/>
  <c r="S914" i="7"/>
  <c r="Z914" i="7"/>
  <c r="Z929" i="7"/>
  <c r="AA929" i="7" s="1"/>
  <c r="AB929" i="7" s="1"/>
  <c r="S929" i="7"/>
  <c r="Z937" i="7"/>
  <c r="S937" i="7"/>
  <c r="P910" i="7"/>
  <c r="T910" i="7" s="1"/>
  <c r="U910" i="7" s="1"/>
  <c r="X910" i="7"/>
  <c r="M911" i="7"/>
  <c r="N911" i="7" s="1"/>
  <c r="Q911" i="7"/>
  <c r="Y911" i="7"/>
  <c r="J912" i="7"/>
  <c r="Q912" i="7" s="1"/>
  <c r="V912" i="7"/>
  <c r="K913" i="7"/>
  <c r="R913" i="7" s="1"/>
  <c r="O913" i="7"/>
  <c r="S913" i="7"/>
  <c r="W913" i="7"/>
  <c r="P914" i="7"/>
  <c r="T914" i="7" s="1"/>
  <c r="U914" i="7" s="1"/>
  <c r="X914" i="7"/>
  <c r="M915" i="7"/>
  <c r="N915" i="7" s="1"/>
  <c r="Q915" i="7"/>
  <c r="Y915" i="7"/>
  <c r="R916" i="7"/>
  <c r="V916" i="7"/>
  <c r="Z916" i="7"/>
  <c r="O917" i="7"/>
  <c r="T917" i="7" s="1"/>
  <c r="U917" i="7" s="1"/>
  <c r="S917" i="7"/>
  <c r="W917" i="7"/>
  <c r="L918" i="7"/>
  <c r="P918" i="7"/>
  <c r="M919" i="7"/>
  <c r="N919" i="7" s="1"/>
  <c r="Y919" i="7"/>
  <c r="O921" i="7"/>
  <c r="S921" i="7"/>
  <c r="W921" i="7"/>
  <c r="L922" i="7"/>
  <c r="Z922" i="7" s="1"/>
  <c r="P922" i="7"/>
  <c r="M923" i="7"/>
  <c r="N923" i="7" s="1"/>
  <c r="P926" i="7"/>
  <c r="X926" i="7"/>
  <c r="M927" i="7"/>
  <c r="N927" i="7" s="1"/>
  <c r="P930" i="7"/>
  <c r="X930" i="7"/>
  <c r="M931" i="7"/>
  <c r="N931" i="7" s="1"/>
  <c r="P934" i="7"/>
  <c r="X934" i="7"/>
  <c r="M935" i="7"/>
  <c r="N935" i="7" s="1"/>
  <c r="P938" i="7"/>
  <c r="X938" i="7"/>
  <c r="M939" i="7"/>
  <c r="N939" i="7" s="1"/>
  <c r="S942" i="7"/>
  <c r="X942" i="7"/>
  <c r="W944" i="7"/>
  <c r="S944" i="7"/>
  <c r="O944" i="7"/>
  <c r="M944" i="7"/>
  <c r="N944" i="7" s="1"/>
  <c r="R944" i="7"/>
  <c r="J945" i="7"/>
  <c r="Q945" i="7" s="1"/>
  <c r="O945" i="7"/>
  <c r="Z945" i="7"/>
  <c r="Y946" i="7"/>
  <c r="Q946" i="7"/>
  <c r="M946" i="7"/>
  <c r="N946" i="7" s="1"/>
  <c r="R946" i="7"/>
  <c r="W946" i="7"/>
  <c r="K947" i="7"/>
  <c r="Y947" i="7" s="1"/>
  <c r="J947" i="7"/>
  <c r="L947" i="7"/>
  <c r="S947" i="7" s="1"/>
  <c r="L909" i="7"/>
  <c r="P909" i="7"/>
  <c r="M910" i="7"/>
  <c r="N910" i="7" s="1"/>
  <c r="Q910" i="7"/>
  <c r="Y910" i="7"/>
  <c r="R911" i="7"/>
  <c r="V911" i="7"/>
  <c r="Z911" i="7"/>
  <c r="K912" i="7"/>
  <c r="O912" i="7"/>
  <c r="W912" i="7"/>
  <c r="P913" i="7"/>
  <c r="X913" i="7"/>
  <c r="M914" i="7"/>
  <c r="N914" i="7" s="1"/>
  <c r="Q914" i="7"/>
  <c r="R915" i="7"/>
  <c r="V915" i="7"/>
  <c r="AA915" i="7" s="1"/>
  <c r="AB915" i="7" s="1"/>
  <c r="Z915" i="7"/>
  <c r="O916" i="7"/>
  <c r="S916" i="7"/>
  <c r="W916" i="7"/>
  <c r="P917" i="7"/>
  <c r="X917" i="7"/>
  <c r="M918" i="7"/>
  <c r="N918" i="7" s="1"/>
  <c r="Q918" i="7"/>
  <c r="Y918" i="7"/>
  <c r="P921" i="7"/>
  <c r="X921" i="7"/>
  <c r="M922" i="7"/>
  <c r="N922" i="7" s="1"/>
  <c r="Y922" i="7"/>
  <c r="K924" i="7"/>
  <c r="R924" i="7" s="1"/>
  <c r="O924" i="7"/>
  <c r="S924" i="7"/>
  <c r="W924" i="7"/>
  <c r="P925" i="7"/>
  <c r="X925" i="7"/>
  <c r="AA925" i="7" s="1"/>
  <c r="AB925" i="7" s="1"/>
  <c r="M926" i="7"/>
  <c r="N926" i="7" s="1"/>
  <c r="Q926" i="7"/>
  <c r="Y926" i="7"/>
  <c r="J927" i="7"/>
  <c r="Q927" i="7" s="1"/>
  <c r="V927" i="7"/>
  <c r="Z927" i="7"/>
  <c r="K928" i="7"/>
  <c r="O928" i="7"/>
  <c r="S928" i="7"/>
  <c r="W928" i="7"/>
  <c r="P929" i="7"/>
  <c r="T929" i="7" s="1"/>
  <c r="U929" i="7" s="1"/>
  <c r="X929" i="7"/>
  <c r="M930" i="7"/>
  <c r="N930" i="7" s="1"/>
  <c r="Q930" i="7"/>
  <c r="Y930" i="7"/>
  <c r="J931" i="7"/>
  <c r="V931" i="7"/>
  <c r="Z931" i="7"/>
  <c r="K932" i="7"/>
  <c r="O932" i="7"/>
  <c r="W932" i="7"/>
  <c r="L933" i="7"/>
  <c r="P933" i="7"/>
  <c r="M934" i="7"/>
  <c r="N934" i="7" s="1"/>
  <c r="Q934" i="7"/>
  <c r="Y934" i="7"/>
  <c r="J935" i="7"/>
  <c r="V935" i="7"/>
  <c r="Z935" i="7"/>
  <c r="K936" i="7"/>
  <c r="R936" i="7" s="1"/>
  <c r="O936" i="7"/>
  <c r="S936" i="7"/>
  <c r="W936" i="7"/>
  <c r="P937" i="7"/>
  <c r="X937" i="7"/>
  <c r="M938" i="7"/>
  <c r="N938" i="7" s="1"/>
  <c r="Q938" i="7"/>
  <c r="Y938" i="7"/>
  <c r="J939" i="7"/>
  <c r="Q939" i="7" s="1"/>
  <c r="R939" i="7"/>
  <c r="V939" i="7"/>
  <c r="Z939" i="7"/>
  <c r="K940" i="7"/>
  <c r="R940" i="7" s="1"/>
  <c r="O940" i="7"/>
  <c r="T940" i="7" s="1"/>
  <c r="U940" i="7" s="1"/>
  <c r="S940" i="7"/>
  <c r="W940" i="7"/>
  <c r="X941" i="7"/>
  <c r="P941" i="7"/>
  <c r="T941" i="7" s="1"/>
  <c r="U941" i="7" s="1"/>
  <c r="M941" i="7"/>
  <c r="N941" i="7" s="1"/>
  <c r="R941" i="7"/>
  <c r="W941" i="7"/>
  <c r="AA941" i="7" s="1"/>
  <c r="AB941" i="7" s="1"/>
  <c r="O942" i="7"/>
  <c r="T942" i="7" s="1"/>
  <c r="U942" i="7" s="1"/>
  <c r="Z942" i="7"/>
  <c r="L943" i="7"/>
  <c r="Q943" i="7"/>
  <c r="Y944" i="7"/>
  <c r="K945" i="7"/>
  <c r="V945" i="7"/>
  <c r="S946" i="7"/>
  <c r="X946" i="7"/>
  <c r="M947" i="7"/>
  <c r="N947" i="7" s="1"/>
  <c r="R910" i="7"/>
  <c r="V910" i="7"/>
  <c r="O911" i="7"/>
  <c r="T911" i="7" s="1"/>
  <c r="U911" i="7" s="1"/>
  <c r="S911" i="7"/>
  <c r="W911" i="7"/>
  <c r="L912" i="7"/>
  <c r="Z912" i="7" s="1"/>
  <c r="P912" i="7"/>
  <c r="M913" i="7"/>
  <c r="N913" i="7" s="1"/>
  <c r="Q913" i="7"/>
  <c r="O915" i="7"/>
  <c r="S915" i="7"/>
  <c r="W915" i="7"/>
  <c r="P916" i="7"/>
  <c r="X916" i="7"/>
  <c r="M917" i="7"/>
  <c r="N917" i="7" s="1"/>
  <c r="Q917" i="7"/>
  <c r="Y917" i="7"/>
  <c r="J918" i="7"/>
  <c r="X918" i="7" s="1"/>
  <c r="R918" i="7"/>
  <c r="V918" i="7"/>
  <c r="Z918" i="7"/>
  <c r="K919" i="7"/>
  <c r="R919" i="7" s="1"/>
  <c r="O919" i="7"/>
  <c r="S919" i="7"/>
  <c r="W919" i="7"/>
  <c r="AA919" i="7" s="1"/>
  <c r="AB919" i="7" s="1"/>
  <c r="P920" i="7"/>
  <c r="T920" i="7" s="1"/>
  <c r="U920" i="7" s="1"/>
  <c r="X920" i="7"/>
  <c r="AA920" i="7" s="1"/>
  <c r="AB920" i="7" s="1"/>
  <c r="M921" i="7"/>
  <c r="N921" i="7" s="1"/>
  <c r="Q921" i="7"/>
  <c r="Y921" i="7"/>
  <c r="J922" i="7"/>
  <c r="X922" i="7" s="1"/>
  <c r="R922" i="7"/>
  <c r="V922" i="7"/>
  <c r="K923" i="7"/>
  <c r="O923" i="7"/>
  <c r="S923" i="7"/>
  <c r="W923" i="7"/>
  <c r="P924" i="7"/>
  <c r="X924" i="7"/>
  <c r="M925" i="7"/>
  <c r="N925" i="7" s="1"/>
  <c r="Q925" i="7"/>
  <c r="R926" i="7"/>
  <c r="V926" i="7"/>
  <c r="Z926" i="7"/>
  <c r="K927" i="7"/>
  <c r="Y927" i="7" s="1"/>
  <c r="O927" i="7"/>
  <c r="S927" i="7"/>
  <c r="L928" i="7"/>
  <c r="Z928" i="7" s="1"/>
  <c r="P928" i="7"/>
  <c r="M929" i="7"/>
  <c r="N929" i="7" s="1"/>
  <c r="Q929" i="7"/>
  <c r="R930" i="7"/>
  <c r="V930" i="7"/>
  <c r="AA930" i="7" s="1"/>
  <c r="AB930" i="7" s="1"/>
  <c r="Z930" i="7"/>
  <c r="K931" i="7"/>
  <c r="Y931" i="7" s="1"/>
  <c r="O931" i="7"/>
  <c r="S931" i="7"/>
  <c r="W931" i="7"/>
  <c r="L932" i="7"/>
  <c r="Z932" i="7" s="1"/>
  <c r="P932" i="7"/>
  <c r="Y933" i="7"/>
  <c r="R934" i="7"/>
  <c r="V934" i="7"/>
  <c r="AA934" i="7" s="1"/>
  <c r="AB934" i="7" s="1"/>
  <c r="Z934" i="7"/>
  <c r="K935" i="7"/>
  <c r="Y935" i="7" s="1"/>
  <c r="O935" i="7"/>
  <c r="S935" i="7"/>
  <c r="P936" i="7"/>
  <c r="X936" i="7"/>
  <c r="M937" i="7"/>
  <c r="N937" i="7" s="1"/>
  <c r="Q937" i="7"/>
  <c r="R938" i="7"/>
  <c r="V938" i="7"/>
  <c r="Z938" i="7"/>
  <c r="K939" i="7"/>
  <c r="Y939" i="7" s="1"/>
  <c r="O939" i="7"/>
  <c r="S939" i="7"/>
  <c r="W939" i="7"/>
  <c r="P940" i="7"/>
  <c r="X940" i="7"/>
  <c r="AA940" i="7" s="1"/>
  <c r="AB940" i="7" s="1"/>
  <c r="S941" i="7"/>
  <c r="Y941" i="7"/>
  <c r="P942" i="7"/>
  <c r="Z943" i="7"/>
  <c r="V943" i="7"/>
  <c r="R943" i="7"/>
  <c r="M943" i="7"/>
  <c r="N943" i="7" s="1"/>
  <c r="S943" i="7"/>
  <c r="X943" i="7"/>
  <c r="J944" i="7"/>
  <c r="X944" i="7" s="1"/>
  <c r="P944" i="7"/>
  <c r="Z944" i="7"/>
  <c r="M945" i="7"/>
  <c r="N945" i="7" s="1"/>
  <c r="O946" i="7"/>
  <c r="Z946" i="7"/>
  <c r="AA958" i="7"/>
  <c r="AB958" i="7" s="1"/>
  <c r="P911" i="7"/>
  <c r="P915" i="7"/>
  <c r="M916" i="7"/>
  <c r="N916" i="7" s="1"/>
  <c r="Q916" i="7"/>
  <c r="R917" i="7"/>
  <c r="V917" i="7"/>
  <c r="O918" i="7"/>
  <c r="S918" i="7"/>
  <c r="P919" i="7"/>
  <c r="M920" i="7"/>
  <c r="N920" i="7" s="1"/>
  <c r="Q920" i="7"/>
  <c r="R921" i="7"/>
  <c r="V921" i="7"/>
  <c r="AA921" i="7" s="1"/>
  <c r="AB921" i="7" s="1"/>
  <c r="O922" i="7"/>
  <c r="P923" i="7"/>
  <c r="M924" i="7"/>
  <c r="N924" i="7" s="1"/>
  <c r="Q924" i="7"/>
  <c r="O926" i="7"/>
  <c r="S926" i="7"/>
  <c r="O930" i="7"/>
  <c r="T930" i="7" s="1"/>
  <c r="U930" i="7" s="1"/>
  <c r="S930" i="7"/>
  <c r="P931" i="7"/>
  <c r="O934" i="7"/>
  <c r="S934" i="7"/>
  <c r="M936" i="7"/>
  <c r="N936" i="7" s="1"/>
  <c r="Q936" i="7"/>
  <c r="O938" i="7"/>
  <c r="S938" i="7"/>
  <c r="P939" i="7"/>
  <c r="M940" i="7"/>
  <c r="N940" i="7" s="1"/>
  <c r="Q940" i="7"/>
  <c r="Y942" i="7"/>
  <c r="Q942" i="7"/>
  <c r="M942" i="7"/>
  <c r="N942" i="7" s="1"/>
  <c r="R942" i="7"/>
  <c r="W942" i="7"/>
  <c r="AA942" i="7" s="1"/>
  <c r="AB942" i="7" s="1"/>
  <c r="O943" i="7"/>
  <c r="Q944" i="7"/>
  <c r="V944" i="7"/>
  <c r="P946" i="7"/>
  <c r="V946" i="7"/>
  <c r="W947" i="7"/>
  <c r="X948" i="7"/>
  <c r="P947" i="7"/>
  <c r="M948" i="7"/>
  <c r="N948" i="7" s="1"/>
  <c r="Q948" i="7"/>
  <c r="Y948" i="7"/>
  <c r="P951" i="7"/>
  <c r="X951" i="7"/>
  <c r="M952" i="7"/>
  <c r="N952" i="7" s="1"/>
  <c r="Q952" i="7"/>
  <c r="Z955" i="7"/>
  <c r="L955" i="7"/>
  <c r="P955" i="7"/>
  <c r="X955" i="7"/>
  <c r="J956" i="7"/>
  <c r="Q956" i="7" s="1"/>
  <c r="P956" i="7"/>
  <c r="M957" i="7"/>
  <c r="N957" i="7" s="1"/>
  <c r="S965" i="7"/>
  <c r="Z965" i="7"/>
  <c r="K949" i="7"/>
  <c r="O949" i="7"/>
  <c r="W949" i="7"/>
  <c r="P950" i="7"/>
  <c r="T950" i="7" s="1"/>
  <c r="U950" i="7" s="1"/>
  <c r="X950" i="7"/>
  <c r="AA950" i="7" s="1"/>
  <c r="AB950" i="7" s="1"/>
  <c r="M951" i="7"/>
  <c r="N951" i="7" s="1"/>
  <c r="Q951" i="7"/>
  <c r="Y951" i="7"/>
  <c r="J952" i="7"/>
  <c r="W952" i="7" s="1"/>
  <c r="V952" i="7"/>
  <c r="Z952" i="7"/>
  <c r="K953" i="7"/>
  <c r="O953" i="7"/>
  <c r="W953" i="7"/>
  <c r="P954" i="7"/>
  <c r="T954" i="7" s="1"/>
  <c r="U954" i="7" s="1"/>
  <c r="X954" i="7"/>
  <c r="AA954" i="7" s="1"/>
  <c r="AB954" i="7" s="1"/>
  <c r="M955" i="7"/>
  <c r="N955" i="7" s="1"/>
  <c r="Q955" i="7"/>
  <c r="Y955" i="7"/>
  <c r="L956" i="7"/>
  <c r="Z956" i="7" s="1"/>
  <c r="V956" i="7"/>
  <c r="S957" i="7"/>
  <c r="S961" i="7"/>
  <c r="Z961" i="7"/>
  <c r="X969" i="7"/>
  <c r="R947" i="7"/>
  <c r="V947" i="7"/>
  <c r="Z947" i="7"/>
  <c r="K948" i="7"/>
  <c r="R948" i="7" s="1"/>
  <c r="O948" i="7"/>
  <c r="T948" i="7" s="1"/>
  <c r="U948" i="7" s="1"/>
  <c r="S948" i="7"/>
  <c r="W948" i="7"/>
  <c r="AA948" i="7" s="1"/>
  <c r="AB948" i="7" s="1"/>
  <c r="L949" i="7"/>
  <c r="P949" i="7"/>
  <c r="M950" i="7"/>
  <c r="N950" i="7" s="1"/>
  <c r="Q950" i="7"/>
  <c r="R951" i="7"/>
  <c r="V951" i="7"/>
  <c r="AA951" i="7" s="1"/>
  <c r="AB951" i="7" s="1"/>
  <c r="Z951" i="7"/>
  <c r="K952" i="7"/>
  <c r="R952" i="7" s="1"/>
  <c r="O952" i="7"/>
  <c r="S952" i="7"/>
  <c r="L953" i="7"/>
  <c r="P953" i="7"/>
  <c r="M954" i="7"/>
  <c r="N954" i="7" s="1"/>
  <c r="Q954" i="7"/>
  <c r="R955" i="7"/>
  <c r="V955" i="7"/>
  <c r="W956" i="7"/>
  <c r="O956" i="7"/>
  <c r="M956" i="7"/>
  <c r="N956" i="7" s="1"/>
  <c r="R956" i="7"/>
  <c r="J957" i="7"/>
  <c r="Q957" i="7" s="1"/>
  <c r="O957" i="7"/>
  <c r="Y958" i="7"/>
  <c r="S969" i="7"/>
  <c r="Z969" i="7"/>
  <c r="T970" i="7"/>
  <c r="U970" i="7" s="1"/>
  <c r="O947" i="7"/>
  <c r="P948" i="7"/>
  <c r="O951" i="7"/>
  <c r="T951" i="7" s="1"/>
  <c r="U951" i="7" s="1"/>
  <c r="S951" i="7"/>
  <c r="P952" i="7"/>
  <c r="O955" i="7"/>
  <c r="S955" i="7"/>
  <c r="W955" i="7"/>
  <c r="K957" i="7"/>
  <c r="V957" i="7"/>
  <c r="P960" i="7"/>
  <c r="X960" i="7"/>
  <c r="M961" i="7"/>
  <c r="N961" i="7" s="1"/>
  <c r="X964" i="7"/>
  <c r="M965" i="7"/>
  <c r="N965" i="7" s="1"/>
  <c r="P968" i="7"/>
  <c r="M969" i="7"/>
  <c r="N969" i="7" s="1"/>
  <c r="O972" i="7"/>
  <c r="M972" i="7"/>
  <c r="N972" i="7" s="1"/>
  <c r="R972" i="7"/>
  <c r="T974" i="7"/>
  <c r="U974" i="7" s="1"/>
  <c r="X976" i="7"/>
  <c r="X977" i="7"/>
  <c r="X978" i="7"/>
  <c r="L959" i="7"/>
  <c r="S959" i="7" s="1"/>
  <c r="P959" i="7"/>
  <c r="X959" i="7"/>
  <c r="M960" i="7"/>
  <c r="N960" i="7" s="1"/>
  <c r="Q960" i="7"/>
  <c r="Y960" i="7"/>
  <c r="J961" i="7"/>
  <c r="Q961" i="7" s="1"/>
  <c r="V961" i="7"/>
  <c r="O962" i="7"/>
  <c r="S962" i="7"/>
  <c r="W962" i="7"/>
  <c r="AA962" i="7" s="1"/>
  <c r="AB962" i="7" s="1"/>
  <c r="P963" i="7"/>
  <c r="X963" i="7"/>
  <c r="M964" i="7"/>
  <c r="N964" i="7" s="1"/>
  <c r="Q964" i="7"/>
  <c r="Y964" i="7"/>
  <c r="J965" i="7"/>
  <c r="Q965" i="7" s="1"/>
  <c r="V965" i="7"/>
  <c r="P967" i="7"/>
  <c r="T967" i="7" s="1"/>
  <c r="U967" i="7" s="1"/>
  <c r="X967" i="7"/>
  <c r="M968" i="7"/>
  <c r="N968" i="7" s="1"/>
  <c r="Y968" i="7"/>
  <c r="J969" i="7"/>
  <c r="Q969" i="7" s="1"/>
  <c r="V969" i="7"/>
  <c r="Y972" i="7"/>
  <c r="Y975" i="7"/>
  <c r="O977" i="7"/>
  <c r="K977" i="7"/>
  <c r="V977" i="7"/>
  <c r="J977" i="7"/>
  <c r="Q977" i="7" s="1"/>
  <c r="L977" i="7"/>
  <c r="X981" i="7"/>
  <c r="AA983" i="7"/>
  <c r="AB983" i="7" s="1"/>
  <c r="P958" i="7"/>
  <c r="T958" i="7" s="1"/>
  <c r="U958" i="7" s="1"/>
  <c r="X958" i="7"/>
  <c r="M959" i="7"/>
  <c r="N959" i="7" s="1"/>
  <c r="Q959" i="7"/>
  <c r="T959" i="7" s="1"/>
  <c r="U959" i="7" s="1"/>
  <c r="Y959" i="7"/>
  <c r="R960" i="7"/>
  <c r="V960" i="7"/>
  <c r="Z960" i="7"/>
  <c r="K961" i="7"/>
  <c r="O961" i="7"/>
  <c r="P962" i="7"/>
  <c r="X962" i="7"/>
  <c r="M963" i="7"/>
  <c r="N963" i="7" s="1"/>
  <c r="Q963" i="7"/>
  <c r="Y963" i="7"/>
  <c r="J964" i="7"/>
  <c r="P964" i="7" s="1"/>
  <c r="R964" i="7"/>
  <c r="V964" i="7"/>
  <c r="Z964" i="7"/>
  <c r="K965" i="7"/>
  <c r="O965" i="7"/>
  <c r="W965" i="7"/>
  <c r="P966" i="7"/>
  <c r="T966" i="7" s="1"/>
  <c r="U966" i="7" s="1"/>
  <c r="X966" i="7"/>
  <c r="AA966" i="7" s="1"/>
  <c r="AB966" i="7" s="1"/>
  <c r="M967" i="7"/>
  <c r="N967" i="7" s="1"/>
  <c r="Q967" i="7"/>
  <c r="Y967" i="7"/>
  <c r="J968" i="7"/>
  <c r="X968" i="7" s="1"/>
  <c r="R968" i="7"/>
  <c r="V968" i="7"/>
  <c r="Z968" i="7"/>
  <c r="K969" i="7"/>
  <c r="O969" i="7"/>
  <c r="W969" i="7"/>
  <c r="Y970" i="7"/>
  <c r="Q970" i="7"/>
  <c r="P970" i="7"/>
  <c r="V970" i="7"/>
  <c r="Z971" i="7"/>
  <c r="V971" i="7"/>
  <c r="R971" i="7"/>
  <c r="M971" i="7"/>
  <c r="N971" i="7" s="1"/>
  <c r="S971" i="7"/>
  <c r="X971" i="7"/>
  <c r="J972" i="7"/>
  <c r="X972" i="7" s="1"/>
  <c r="W973" i="7"/>
  <c r="O973" i="7"/>
  <c r="K973" i="7"/>
  <c r="L973" i="7"/>
  <c r="X974" i="7"/>
  <c r="AA974" i="7" s="1"/>
  <c r="AB974" i="7" s="1"/>
  <c r="M977" i="7"/>
  <c r="N977" i="7" s="1"/>
  <c r="T978" i="7"/>
  <c r="U978" i="7" s="1"/>
  <c r="M958" i="7"/>
  <c r="N958" i="7" s="1"/>
  <c r="Q958" i="7"/>
  <c r="R959" i="7"/>
  <c r="V959" i="7"/>
  <c r="O960" i="7"/>
  <c r="S960" i="7"/>
  <c r="M962" i="7"/>
  <c r="N962" i="7" s="1"/>
  <c r="Q962" i="7"/>
  <c r="R963" i="7"/>
  <c r="T963" i="7" s="1"/>
  <c r="U963" i="7" s="1"/>
  <c r="V963" i="7"/>
  <c r="O964" i="7"/>
  <c r="S964" i="7"/>
  <c r="P965" i="7"/>
  <c r="M966" i="7"/>
  <c r="N966" i="7" s="1"/>
  <c r="Q966" i="7"/>
  <c r="R967" i="7"/>
  <c r="V967" i="7"/>
  <c r="AA967" i="7" s="1"/>
  <c r="AB967" i="7" s="1"/>
  <c r="O968" i="7"/>
  <c r="S968" i="7"/>
  <c r="P969" i="7"/>
  <c r="M970" i="7"/>
  <c r="N970" i="7" s="1"/>
  <c r="R970" i="7"/>
  <c r="W970" i="7"/>
  <c r="O971" i="7"/>
  <c r="Y971" i="7"/>
  <c r="L972" i="7"/>
  <c r="S972" i="7" s="1"/>
  <c r="Q972" i="7"/>
  <c r="V972" i="7"/>
  <c r="Z976" i="7"/>
  <c r="V976" i="7"/>
  <c r="Q976" i="7"/>
  <c r="M976" i="7"/>
  <c r="N976" i="7" s="1"/>
  <c r="W976" i="7"/>
  <c r="S976" i="7"/>
  <c r="O976" i="7"/>
  <c r="P973" i="7"/>
  <c r="M974" i="7"/>
  <c r="N974" i="7" s="1"/>
  <c r="Q974" i="7"/>
  <c r="Y974" i="7"/>
  <c r="R975" i="7"/>
  <c r="V975" i="7"/>
  <c r="AA975" i="7" s="1"/>
  <c r="AB975" i="7" s="1"/>
  <c r="Z975" i="7"/>
  <c r="K976" i="7"/>
  <c r="Y976" i="7" s="1"/>
  <c r="P977" i="7"/>
  <c r="M978" i="7"/>
  <c r="N978" i="7" s="1"/>
  <c r="Q978" i="7"/>
  <c r="Y978" i="7"/>
  <c r="AA978" i="7" s="1"/>
  <c r="AB978" i="7" s="1"/>
  <c r="R979" i="7"/>
  <c r="V979" i="7"/>
  <c r="AA979" i="7" s="1"/>
  <c r="AB979" i="7" s="1"/>
  <c r="Z979" i="7"/>
  <c r="K980" i="7"/>
  <c r="Q980" i="7" s="1"/>
  <c r="O980" i="7"/>
  <c r="S980" i="7"/>
  <c r="W980" i="7"/>
  <c r="L981" i="7"/>
  <c r="P981" i="7"/>
  <c r="M982" i="7"/>
  <c r="N982" i="7" s="1"/>
  <c r="Q982" i="7"/>
  <c r="Y982" i="7"/>
  <c r="AA982" i="7" s="1"/>
  <c r="AB982" i="7" s="1"/>
  <c r="R983" i="7"/>
  <c r="S984" i="7"/>
  <c r="X984" i="7"/>
  <c r="K985" i="7"/>
  <c r="Q985" i="7" s="1"/>
  <c r="W986" i="7"/>
  <c r="S986" i="7"/>
  <c r="O986" i="7"/>
  <c r="M986" i="7"/>
  <c r="N986" i="7" s="1"/>
  <c r="R986" i="7"/>
  <c r="X986" i="7"/>
  <c r="J987" i="7"/>
  <c r="Q987" i="7" s="1"/>
  <c r="O987" i="7"/>
  <c r="Z987" i="7"/>
  <c r="Y988" i="7"/>
  <c r="P980" i="7"/>
  <c r="X980" i="7"/>
  <c r="M981" i="7"/>
  <c r="N981" i="7" s="1"/>
  <c r="P975" i="7"/>
  <c r="X975" i="7"/>
  <c r="P979" i="7"/>
  <c r="T979" i="7" s="1"/>
  <c r="U979" i="7" s="1"/>
  <c r="X979" i="7"/>
  <c r="M980" i="7"/>
  <c r="N980" i="7" s="1"/>
  <c r="Y980" i="7"/>
  <c r="J981" i="7"/>
  <c r="Q981" i="7" s="1"/>
  <c r="V981" i="7"/>
  <c r="X983" i="7"/>
  <c r="P983" i="7"/>
  <c r="T983" i="7" s="1"/>
  <c r="U983" i="7" s="1"/>
  <c r="Y983" i="7"/>
  <c r="P984" i="7"/>
  <c r="T984" i="7" s="1"/>
  <c r="U984" i="7" s="1"/>
  <c r="Z985" i="7"/>
  <c r="V985" i="7"/>
  <c r="M985" i="7"/>
  <c r="N985" i="7" s="1"/>
  <c r="S985" i="7"/>
  <c r="X985" i="7"/>
  <c r="J986" i="7"/>
  <c r="Q986" i="7" s="1"/>
  <c r="P986" i="7"/>
  <c r="X987" i="7"/>
  <c r="M987" i="7"/>
  <c r="N987" i="7" s="1"/>
  <c r="R987" i="7"/>
  <c r="W987" i="7"/>
  <c r="AA987" i="7" s="1"/>
  <c r="AB987" i="7" s="1"/>
  <c r="R988" i="7"/>
  <c r="T988" i="7" s="1"/>
  <c r="U988" i="7" s="1"/>
  <c r="Z988" i="7"/>
  <c r="X991" i="7"/>
  <c r="AA1000" i="7"/>
  <c r="AB1000" i="7" s="1"/>
  <c r="P974" i="7"/>
  <c r="M975" i="7"/>
  <c r="N975" i="7" s="1"/>
  <c r="Q975" i="7"/>
  <c r="T975" i="7" s="1"/>
  <c r="U975" i="7" s="1"/>
  <c r="P978" i="7"/>
  <c r="M979" i="7"/>
  <c r="N979" i="7" s="1"/>
  <c r="Q979" i="7"/>
  <c r="R980" i="7"/>
  <c r="V980" i="7"/>
  <c r="K981" i="7"/>
  <c r="O981" i="7"/>
  <c r="P982" i="7"/>
  <c r="T982" i="7" s="1"/>
  <c r="U982" i="7" s="1"/>
  <c r="M983" i="7"/>
  <c r="N983" i="7" s="1"/>
  <c r="Q983" i="7"/>
  <c r="Z983" i="7"/>
  <c r="Y984" i="7"/>
  <c r="Q984" i="7"/>
  <c r="M984" i="7"/>
  <c r="N984" i="7" s="1"/>
  <c r="R984" i="7"/>
  <c r="W984" i="7"/>
  <c r="AA984" i="7" s="1"/>
  <c r="AB984" i="7" s="1"/>
  <c r="O985" i="7"/>
  <c r="Y985" i="7"/>
  <c r="L986" i="7"/>
  <c r="Z986" i="7" s="1"/>
  <c r="V986" i="7"/>
  <c r="Z992" i="7"/>
  <c r="R992" i="7"/>
  <c r="P988" i="7"/>
  <c r="X988" i="7"/>
  <c r="AA988" i="7" s="1"/>
  <c r="AB988" i="7" s="1"/>
  <c r="M989" i="7"/>
  <c r="N989" i="7" s="1"/>
  <c r="Q989" i="7"/>
  <c r="Y989" i="7"/>
  <c r="J990" i="7"/>
  <c r="P990" i="7" s="1"/>
  <c r="R990" i="7"/>
  <c r="V990" i="7"/>
  <c r="Z990" i="7"/>
  <c r="K991" i="7"/>
  <c r="O991" i="7"/>
  <c r="W991" i="7"/>
  <c r="P992" i="7"/>
  <c r="X992" i="7"/>
  <c r="AA992" i="7" s="1"/>
  <c r="AB992" i="7" s="1"/>
  <c r="M993" i="7"/>
  <c r="N993" i="7" s="1"/>
  <c r="Q993" i="7"/>
  <c r="Y993" i="7"/>
  <c r="J994" i="7"/>
  <c r="V994" i="7"/>
  <c r="Z994" i="7"/>
  <c r="K995" i="7"/>
  <c r="O995" i="7"/>
  <c r="W995" i="7"/>
  <c r="P996" i="7"/>
  <c r="X996" i="7"/>
  <c r="AA996" i="7" s="1"/>
  <c r="AB996" i="7" s="1"/>
  <c r="M997" i="7"/>
  <c r="N997" i="7" s="1"/>
  <c r="Q997" i="7"/>
  <c r="Y997" i="7"/>
  <c r="R998" i="7"/>
  <c r="V998" i="7"/>
  <c r="Z998" i="7"/>
  <c r="K999" i="7"/>
  <c r="O999" i="7"/>
  <c r="P1000" i="7"/>
  <c r="X1000" i="7"/>
  <c r="M1001" i="7"/>
  <c r="N1001" i="7" s="1"/>
  <c r="Y1001" i="7"/>
  <c r="P987" i="7"/>
  <c r="M988" i="7"/>
  <c r="N988" i="7" s="1"/>
  <c r="Q988" i="7"/>
  <c r="R989" i="7"/>
  <c r="V989" i="7"/>
  <c r="Z989" i="7"/>
  <c r="O990" i="7"/>
  <c r="S990" i="7"/>
  <c r="L991" i="7"/>
  <c r="Z991" i="7" s="1"/>
  <c r="P991" i="7"/>
  <c r="M992" i="7"/>
  <c r="N992" i="7" s="1"/>
  <c r="Q992" i="7"/>
  <c r="Y992" i="7"/>
  <c r="R993" i="7"/>
  <c r="V993" i="7"/>
  <c r="Z993" i="7"/>
  <c r="K994" i="7"/>
  <c r="Y994" i="7" s="1"/>
  <c r="O994" i="7"/>
  <c r="S994" i="7"/>
  <c r="W994" i="7"/>
  <c r="L995" i="7"/>
  <c r="Z995" i="7" s="1"/>
  <c r="P995" i="7"/>
  <c r="M996" i="7"/>
  <c r="N996" i="7" s="1"/>
  <c r="Q996" i="7"/>
  <c r="Y996" i="7"/>
  <c r="J997" i="7"/>
  <c r="W997" i="7" s="1"/>
  <c r="R997" i="7"/>
  <c r="V997" i="7"/>
  <c r="Z997" i="7"/>
  <c r="O998" i="7"/>
  <c r="S998" i="7"/>
  <c r="W998" i="7"/>
  <c r="L999" i="7"/>
  <c r="M1000" i="7"/>
  <c r="N1000" i="7" s="1"/>
  <c r="Q1000" i="7"/>
  <c r="Y1000" i="7"/>
  <c r="J1001" i="7"/>
  <c r="Q1001" i="7" s="1"/>
  <c r="R1001" i="7"/>
  <c r="V1001" i="7"/>
  <c r="Z1001" i="7"/>
  <c r="X990" i="7"/>
  <c r="M991" i="7"/>
  <c r="N991" i="7" s="1"/>
  <c r="O993" i="7"/>
  <c r="S993" i="7"/>
  <c r="W993" i="7"/>
  <c r="P994" i="7"/>
  <c r="X994" i="7"/>
  <c r="P998" i="7"/>
  <c r="X998" i="7"/>
  <c r="M999" i="7"/>
  <c r="N999" i="7" s="1"/>
  <c r="K1001" i="7"/>
  <c r="O1001" i="7"/>
  <c r="S1001" i="7"/>
  <c r="P989" i="7"/>
  <c r="T989" i="7" s="1"/>
  <c r="U989" i="7" s="1"/>
  <c r="M990" i="7"/>
  <c r="N990" i="7" s="1"/>
  <c r="Q990" i="7"/>
  <c r="J991" i="7"/>
  <c r="Q991" i="7" s="1"/>
  <c r="O992" i="7"/>
  <c r="S992" i="7"/>
  <c r="P993" i="7"/>
  <c r="M994" i="7"/>
  <c r="N994" i="7" s="1"/>
  <c r="Q994" i="7"/>
  <c r="O996" i="7"/>
  <c r="S996" i="7"/>
  <c r="M998" i="7"/>
  <c r="N998" i="7" s="1"/>
  <c r="Q998" i="7"/>
  <c r="J999" i="7"/>
  <c r="Q999" i="7" s="1"/>
  <c r="O1000" i="7"/>
  <c r="S1000" i="7"/>
  <c r="P1001" i="7"/>
  <c r="T789" i="9" l="1"/>
  <c r="U789" i="9" s="1"/>
  <c r="T746" i="9"/>
  <c r="U746" i="9" s="1"/>
  <c r="T577" i="9"/>
  <c r="U577" i="9" s="1"/>
  <c r="AA379" i="9"/>
  <c r="AB379" i="9" s="1"/>
  <c r="T362" i="9"/>
  <c r="U362" i="9" s="1"/>
  <c r="AA43" i="9"/>
  <c r="AB43" i="9" s="1"/>
  <c r="AA990" i="9"/>
  <c r="AB990" i="9" s="1"/>
  <c r="AA781" i="9"/>
  <c r="AB781" i="9" s="1"/>
  <c r="T117" i="9"/>
  <c r="U117" i="9" s="1"/>
  <c r="AA190" i="9"/>
  <c r="AB190" i="9" s="1"/>
  <c r="T999" i="9"/>
  <c r="U999" i="9" s="1"/>
  <c r="AA814" i="9"/>
  <c r="AB814" i="9" s="1"/>
  <c r="AA79" i="9"/>
  <c r="AB79" i="9" s="1"/>
  <c r="AA955" i="9"/>
  <c r="AB955" i="9" s="1"/>
  <c r="AA761" i="9"/>
  <c r="AB761" i="9" s="1"/>
  <c r="AA738" i="9"/>
  <c r="AB738" i="9" s="1"/>
  <c r="AA670" i="9"/>
  <c r="AB670" i="9" s="1"/>
  <c r="AA374" i="9"/>
  <c r="AB374" i="9" s="1"/>
  <c r="AA170" i="9"/>
  <c r="AB170" i="9" s="1"/>
  <c r="Z999" i="9"/>
  <c r="AA999" i="9" s="1"/>
  <c r="AB999" i="9" s="1"/>
  <c r="S999" i="9"/>
  <c r="AA980" i="9"/>
  <c r="AB980" i="9" s="1"/>
  <c r="Y998" i="9"/>
  <c r="AA998" i="9" s="1"/>
  <c r="AB998" i="9" s="1"/>
  <c r="S956" i="9"/>
  <c r="T956" i="9" s="1"/>
  <c r="U956" i="9" s="1"/>
  <c r="Z956" i="9"/>
  <c r="AA956" i="9" s="1"/>
  <c r="AB956" i="9" s="1"/>
  <c r="S944" i="9"/>
  <c r="T996" i="9"/>
  <c r="U996" i="9" s="1"/>
  <c r="T997" i="9"/>
  <c r="U997" i="9" s="1"/>
  <c r="AA1001" i="9"/>
  <c r="AB1001" i="9" s="1"/>
  <c r="Y994" i="9"/>
  <c r="AA994" i="9" s="1"/>
  <c r="AB994" i="9" s="1"/>
  <c r="R994" i="9"/>
  <c r="Q993" i="9"/>
  <c r="T993" i="9" s="1"/>
  <c r="U993" i="9" s="1"/>
  <c r="R989" i="9"/>
  <c r="X993" i="9"/>
  <c r="AA993" i="9" s="1"/>
  <c r="AB993" i="9" s="1"/>
  <c r="R985" i="9"/>
  <c r="T985" i="9" s="1"/>
  <c r="U985" i="9" s="1"/>
  <c r="AA983" i="9"/>
  <c r="AB983" i="9" s="1"/>
  <c r="T972" i="9"/>
  <c r="U972" i="9" s="1"/>
  <c r="AA976" i="9"/>
  <c r="AB976" i="9" s="1"/>
  <c r="X997" i="9"/>
  <c r="AA973" i="9"/>
  <c r="AB973" i="9" s="1"/>
  <c r="X980" i="9"/>
  <c r="AA965" i="9"/>
  <c r="AB965" i="9" s="1"/>
  <c r="X968" i="9"/>
  <c r="AA968" i="9" s="1"/>
  <c r="AB968" i="9" s="1"/>
  <c r="T967" i="9"/>
  <c r="U967" i="9" s="1"/>
  <c r="T963" i="9"/>
  <c r="U963" i="9" s="1"/>
  <c r="AA958" i="9"/>
  <c r="AB958" i="9" s="1"/>
  <c r="P966" i="9"/>
  <c r="T966" i="9" s="1"/>
  <c r="U966" i="9" s="1"/>
  <c r="T965" i="9"/>
  <c r="U965" i="9" s="1"/>
  <c r="X962" i="9"/>
  <c r="Y955" i="9"/>
  <c r="Y952" i="9"/>
  <c r="AA952" i="9" s="1"/>
  <c r="AB952" i="9" s="1"/>
  <c r="R952" i="9"/>
  <c r="Q943" i="9"/>
  <c r="Q939" i="9"/>
  <c r="W966" i="9"/>
  <c r="AA966" i="9" s="1"/>
  <c r="AB966" i="9" s="1"/>
  <c r="T953" i="9"/>
  <c r="U953" i="9" s="1"/>
  <c r="T951" i="9"/>
  <c r="U951" i="9" s="1"/>
  <c r="P943" i="9"/>
  <c r="AA950" i="9"/>
  <c r="AB950" i="9" s="1"/>
  <c r="P948" i="9"/>
  <c r="T948" i="9" s="1"/>
  <c r="U948" i="9" s="1"/>
  <c r="T947" i="9"/>
  <c r="U947" i="9" s="1"/>
  <c r="AA942" i="9"/>
  <c r="AB942" i="9" s="1"/>
  <c r="P940" i="9"/>
  <c r="T940" i="9" s="1"/>
  <c r="U940" i="9" s="1"/>
  <c r="T939" i="9"/>
  <c r="U939" i="9" s="1"/>
  <c r="R948" i="9"/>
  <c r="Y948" i="9"/>
  <c r="T944" i="9"/>
  <c r="U944" i="9" s="1"/>
  <c r="S936" i="9"/>
  <c r="AA921" i="9"/>
  <c r="AB921" i="9" s="1"/>
  <c r="R918" i="9"/>
  <c r="Y918" i="9"/>
  <c r="X948" i="9"/>
  <c r="T927" i="9"/>
  <c r="U927" i="9" s="1"/>
  <c r="T919" i="9"/>
  <c r="U919" i="9" s="1"/>
  <c r="R936" i="9"/>
  <c r="Y936" i="9"/>
  <c r="AA935" i="9"/>
  <c r="AB935" i="9" s="1"/>
  <c r="X936" i="9"/>
  <c r="AA936" i="9" s="1"/>
  <c r="AB936" i="9" s="1"/>
  <c r="P930" i="9"/>
  <c r="T930" i="9" s="1"/>
  <c r="U930" i="9" s="1"/>
  <c r="T929" i="9"/>
  <c r="U929" i="9" s="1"/>
  <c r="Q928" i="9"/>
  <c r="T928" i="9" s="1"/>
  <c r="U928" i="9" s="1"/>
  <c r="W928" i="9"/>
  <c r="T925" i="9"/>
  <c r="U925" i="9" s="1"/>
  <c r="Q924" i="9"/>
  <c r="W924" i="9"/>
  <c r="T921" i="9"/>
  <c r="U921" i="9" s="1"/>
  <c r="Q920" i="9"/>
  <c r="T920" i="9" s="1"/>
  <c r="U920" i="9" s="1"/>
  <c r="W920" i="9"/>
  <c r="AA920" i="9" s="1"/>
  <c r="AB920" i="9" s="1"/>
  <c r="T917" i="9"/>
  <c r="U917" i="9" s="1"/>
  <c r="Q916" i="9"/>
  <c r="T913" i="9"/>
  <c r="U913" i="9" s="1"/>
  <c r="T909" i="9"/>
  <c r="U909" i="9" s="1"/>
  <c r="X912" i="9"/>
  <c r="T905" i="9"/>
  <c r="U905" i="9" s="1"/>
  <c r="T892" i="9"/>
  <c r="U892" i="9" s="1"/>
  <c r="AA887" i="9"/>
  <c r="AB887" i="9" s="1"/>
  <c r="S872" i="9"/>
  <c r="W930" i="9"/>
  <c r="T907" i="9"/>
  <c r="U907" i="9" s="1"/>
  <c r="T897" i="9"/>
  <c r="U897" i="9" s="1"/>
  <c r="R889" i="9"/>
  <c r="Y889" i="9"/>
  <c r="R885" i="9"/>
  <c r="Y885" i="9"/>
  <c r="AA885" i="9" s="1"/>
  <c r="AB885" i="9" s="1"/>
  <c r="T881" i="9"/>
  <c r="U881" i="9" s="1"/>
  <c r="Y924" i="9"/>
  <c r="T898" i="9"/>
  <c r="U898" i="9" s="1"/>
  <c r="R897" i="9"/>
  <c r="T911" i="9"/>
  <c r="U911" i="9" s="1"/>
  <c r="AA900" i="9"/>
  <c r="AB900" i="9" s="1"/>
  <c r="AA894" i="9"/>
  <c r="AB894" i="9" s="1"/>
  <c r="S891" i="9"/>
  <c r="P884" i="9"/>
  <c r="T883" i="9"/>
  <c r="U883" i="9" s="1"/>
  <c r="X880" i="9"/>
  <c r="T869" i="9"/>
  <c r="U869" i="9" s="1"/>
  <c r="T868" i="9"/>
  <c r="U868" i="9" s="1"/>
  <c r="P861" i="9"/>
  <c r="T861" i="9" s="1"/>
  <c r="U861" i="9" s="1"/>
  <c r="T844" i="9"/>
  <c r="U844" i="9" s="1"/>
  <c r="Q869" i="9"/>
  <c r="S866" i="9"/>
  <c r="Z866" i="9"/>
  <c r="W857" i="9"/>
  <c r="S850" i="9"/>
  <c r="T850" i="9" s="1"/>
  <c r="U850" i="9" s="1"/>
  <c r="Z850" i="9"/>
  <c r="AA850" i="9" s="1"/>
  <c r="AB850" i="9" s="1"/>
  <c r="R849" i="9"/>
  <c r="Y849" i="9"/>
  <c r="S846" i="9"/>
  <c r="Z846" i="9"/>
  <c r="AA846" i="9" s="1"/>
  <c r="AB846" i="9" s="1"/>
  <c r="R845" i="9"/>
  <c r="Y845" i="9"/>
  <c r="Q872" i="9"/>
  <c r="X889" i="9"/>
  <c r="Q876" i="9"/>
  <c r="X860" i="9"/>
  <c r="P856" i="9"/>
  <c r="T856" i="9" s="1"/>
  <c r="U856" i="9" s="1"/>
  <c r="Q866" i="9"/>
  <c r="X849" i="9"/>
  <c r="AA849" i="9" s="1"/>
  <c r="AB849" i="9" s="1"/>
  <c r="T835" i="9"/>
  <c r="U835" i="9" s="1"/>
  <c r="X842" i="9"/>
  <c r="AA840" i="9"/>
  <c r="AB840" i="9" s="1"/>
  <c r="AA837" i="9"/>
  <c r="AB837" i="9" s="1"/>
  <c r="AA832" i="9"/>
  <c r="AB832" i="9" s="1"/>
  <c r="T825" i="9"/>
  <c r="U825" i="9" s="1"/>
  <c r="T817" i="9"/>
  <c r="U817" i="9" s="1"/>
  <c r="AA808" i="9"/>
  <c r="AB808" i="9" s="1"/>
  <c r="Y838" i="9"/>
  <c r="R838" i="9"/>
  <c r="S834" i="9"/>
  <c r="AA833" i="9"/>
  <c r="AB833" i="9" s="1"/>
  <c r="AA829" i="9"/>
  <c r="AB829" i="9" s="1"/>
  <c r="R818" i="9"/>
  <c r="Y818" i="9"/>
  <c r="R814" i="9"/>
  <c r="Y814" i="9"/>
  <c r="R810" i="9"/>
  <c r="Y810" i="9"/>
  <c r="AA810" i="9" s="1"/>
  <c r="AB810" i="9" s="1"/>
  <c r="T798" i="9"/>
  <c r="U798" i="9" s="1"/>
  <c r="T791" i="9"/>
  <c r="U791" i="9" s="1"/>
  <c r="P788" i="9"/>
  <c r="T787" i="9"/>
  <c r="U787" i="9" s="1"/>
  <c r="T779" i="9"/>
  <c r="U779" i="9" s="1"/>
  <c r="S788" i="9"/>
  <c r="AA787" i="9"/>
  <c r="AB787" i="9" s="1"/>
  <c r="AA783" i="9"/>
  <c r="AB783" i="9" s="1"/>
  <c r="Z777" i="9"/>
  <c r="S777" i="9"/>
  <c r="W772" i="9"/>
  <c r="AA767" i="9"/>
  <c r="AB767" i="9" s="1"/>
  <c r="P765" i="9"/>
  <c r="T765" i="9" s="1"/>
  <c r="U765" i="9" s="1"/>
  <c r="T764" i="9"/>
  <c r="U764" i="9" s="1"/>
  <c r="T744" i="9"/>
  <c r="U744" i="9" s="1"/>
  <c r="Z826" i="9"/>
  <c r="AA826" i="9" s="1"/>
  <c r="AB826" i="9" s="1"/>
  <c r="S793" i="9"/>
  <c r="Q792" i="9"/>
  <c r="T792" i="9" s="1"/>
  <c r="U792" i="9" s="1"/>
  <c r="R788" i="9"/>
  <c r="AA784" i="9"/>
  <c r="AB784" i="9" s="1"/>
  <c r="AA780" i="9"/>
  <c r="AB780" i="9" s="1"/>
  <c r="AA776" i="9"/>
  <c r="AB776" i="9" s="1"/>
  <c r="R769" i="9"/>
  <c r="Y769" i="9"/>
  <c r="AA769" i="9" s="1"/>
  <c r="AB769" i="9" s="1"/>
  <c r="AA760" i="9"/>
  <c r="AB760" i="9" s="1"/>
  <c r="S754" i="9"/>
  <c r="T754" i="9" s="1"/>
  <c r="U754" i="9" s="1"/>
  <c r="Z754" i="9"/>
  <c r="AA754" i="9" s="1"/>
  <c r="AB754" i="9" s="1"/>
  <c r="R753" i="9"/>
  <c r="Y753" i="9"/>
  <c r="AA753" i="9" s="1"/>
  <c r="AB753" i="9" s="1"/>
  <c r="S745" i="9"/>
  <c r="AA744" i="9"/>
  <c r="AB744" i="9" s="1"/>
  <c r="S738" i="9"/>
  <c r="T738" i="9" s="1"/>
  <c r="U738" i="9" s="1"/>
  <c r="Z738" i="9"/>
  <c r="T736" i="9"/>
  <c r="U736" i="9" s="1"/>
  <c r="P689" i="9"/>
  <c r="X757" i="9"/>
  <c r="W734" i="9"/>
  <c r="AA732" i="9"/>
  <c r="AB732" i="9" s="1"/>
  <c r="AA716" i="9"/>
  <c r="AB716" i="9" s="1"/>
  <c r="AA700" i="9"/>
  <c r="AB700" i="9" s="1"/>
  <c r="W697" i="9"/>
  <c r="AA684" i="9"/>
  <c r="AB684" i="9" s="1"/>
  <c r="P674" i="9"/>
  <c r="T674" i="9" s="1"/>
  <c r="U674" i="9" s="1"/>
  <c r="Y730" i="9"/>
  <c r="R730" i="9"/>
  <c r="Y726" i="9"/>
  <c r="R726" i="9"/>
  <c r="Y722" i="9"/>
  <c r="R722" i="9"/>
  <c r="AA709" i="9"/>
  <c r="AB709" i="9" s="1"/>
  <c r="Y702" i="9"/>
  <c r="AA702" i="9" s="1"/>
  <c r="AB702" i="9" s="1"/>
  <c r="R702" i="9"/>
  <c r="AA693" i="9"/>
  <c r="AB693" i="9" s="1"/>
  <c r="Z687" i="9"/>
  <c r="AA687" i="9" s="1"/>
  <c r="AB687" i="9" s="1"/>
  <c r="S687" i="9"/>
  <c r="T687" i="9" s="1"/>
  <c r="U687" i="9" s="1"/>
  <c r="Y686" i="9"/>
  <c r="R686" i="9"/>
  <c r="AA677" i="9"/>
  <c r="AB677" i="9" s="1"/>
  <c r="W674" i="9"/>
  <c r="AA674" i="9" s="1"/>
  <c r="AB674" i="9" s="1"/>
  <c r="Q721" i="9"/>
  <c r="Q705" i="9"/>
  <c r="Q681" i="9"/>
  <c r="T681" i="9" s="1"/>
  <c r="U681" i="9" s="1"/>
  <c r="X722" i="9"/>
  <c r="X686" i="9"/>
  <c r="R669" i="9"/>
  <c r="T661" i="9"/>
  <c r="U661" i="9" s="1"/>
  <c r="AA656" i="9"/>
  <c r="AB656" i="9" s="1"/>
  <c r="P654" i="9"/>
  <c r="T645" i="9"/>
  <c r="U645" i="9" s="1"/>
  <c r="T637" i="9"/>
  <c r="U637" i="9" s="1"/>
  <c r="R671" i="9"/>
  <c r="Y671" i="9"/>
  <c r="W662" i="9"/>
  <c r="AA661" i="9"/>
  <c r="AB661" i="9" s="1"/>
  <c r="R654" i="9"/>
  <c r="Y654" i="9"/>
  <c r="T646" i="9"/>
  <c r="U646" i="9" s="1"/>
  <c r="AA629" i="9"/>
  <c r="AB629" i="9" s="1"/>
  <c r="R618" i="9"/>
  <c r="Y618" i="9"/>
  <c r="R614" i="9"/>
  <c r="Y614" i="9"/>
  <c r="X730" i="9"/>
  <c r="X678" i="9"/>
  <c r="AA678" i="9" s="1"/>
  <c r="AB678" i="9" s="1"/>
  <c r="T671" i="9"/>
  <c r="U671" i="9" s="1"/>
  <c r="T667" i="9"/>
  <c r="U667" i="9" s="1"/>
  <c r="T651" i="9"/>
  <c r="U651" i="9" s="1"/>
  <c r="Z644" i="9"/>
  <c r="S644" i="9"/>
  <c r="T644" i="9" s="1"/>
  <c r="U644" i="9" s="1"/>
  <c r="Z640" i="9"/>
  <c r="S640" i="9"/>
  <c r="Z636" i="9"/>
  <c r="S636" i="9"/>
  <c r="Q618" i="9"/>
  <c r="X726" i="9"/>
  <c r="X625" i="9"/>
  <c r="X644" i="9"/>
  <c r="AA644" i="9" s="1"/>
  <c r="AB644" i="9" s="1"/>
  <c r="R636" i="9"/>
  <c r="R597" i="9"/>
  <c r="Y597" i="9"/>
  <c r="T608" i="9"/>
  <c r="U608" i="9" s="1"/>
  <c r="T570" i="9"/>
  <c r="U570" i="9" s="1"/>
  <c r="X555" i="9"/>
  <c r="T554" i="9"/>
  <c r="U554" i="9" s="1"/>
  <c r="T538" i="9"/>
  <c r="U538" i="9" s="1"/>
  <c r="P527" i="9"/>
  <c r="T522" i="9"/>
  <c r="U522" i="9" s="1"/>
  <c r="X654" i="9"/>
  <c r="AA608" i="9"/>
  <c r="AB608" i="9" s="1"/>
  <c r="P596" i="9"/>
  <c r="P592" i="9"/>
  <c r="T591" i="9"/>
  <c r="U591" i="9" s="1"/>
  <c r="AA582" i="9"/>
  <c r="AB582" i="9" s="1"/>
  <c r="P576" i="9"/>
  <c r="W563" i="9"/>
  <c r="AA563" i="9" s="1"/>
  <c r="AB563" i="9" s="1"/>
  <c r="AA558" i="9"/>
  <c r="AB558" i="9" s="1"/>
  <c r="T555" i="9"/>
  <c r="U555" i="9" s="1"/>
  <c r="AA542" i="9"/>
  <c r="AB542" i="9" s="1"/>
  <c r="T539" i="9"/>
  <c r="U539" i="9" s="1"/>
  <c r="AA526" i="9"/>
  <c r="AB526" i="9" s="1"/>
  <c r="T523" i="9"/>
  <c r="U523" i="9" s="1"/>
  <c r="Z664" i="9"/>
  <c r="W606" i="9"/>
  <c r="AA606" i="9" s="1"/>
  <c r="AB606" i="9" s="1"/>
  <c r="AA603" i="9"/>
  <c r="AB603" i="9" s="1"/>
  <c r="S593" i="9"/>
  <c r="T593" i="9" s="1"/>
  <c r="U593" i="9" s="1"/>
  <c r="Z593" i="9"/>
  <c r="AA593" i="9" s="1"/>
  <c r="AB593" i="9" s="1"/>
  <c r="R592" i="9"/>
  <c r="Y592" i="9"/>
  <c r="S584" i="9"/>
  <c r="AA583" i="9"/>
  <c r="AB583" i="9" s="1"/>
  <c r="S577" i="9"/>
  <c r="Z577" i="9"/>
  <c r="AA577" i="9" s="1"/>
  <c r="AB577" i="9" s="1"/>
  <c r="R576" i="9"/>
  <c r="Y576" i="9"/>
  <c r="S568" i="9"/>
  <c r="AA567" i="9"/>
  <c r="AB567" i="9" s="1"/>
  <c r="R560" i="9"/>
  <c r="T560" i="9" s="1"/>
  <c r="U560" i="9" s="1"/>
  <c r="Y560" i="9"/>
  <c r="AA560" i="9" s="1"/>
  <c r="AB560" i="9" s="1"/>
  <c r="R555" i="9"/>
  <c r="S552" i="9"/>
  <c r="AA551" i="9"/>
  <c r="AB551" i="9" s="1"/>
  <c r="R544" i="9"/>
  <c r="Y544" i="9"/>
  <c r="AA544" i="9" s="1"/>
  <c r="AB544" i="9" s="1"/>
  <c r="T540" i="9"/>
  <c r="U540" i="9" s="1"/>
  <c r="R539" i="9"/>
  <c r="S536" i="9"/>
  <c r="AA535" i="9"/>
  <c r="AB535" i="9" s="1"/>
  <c r="AA531" i="9"/>
  <c r="AB531" i="9" s="1"/>
  <c r="R524" i="9"/>
  <c r="Y524" i="9"/>
  <c r="AA524" i="9" s="1"/>
  <c r="AB524" i="9" s="1"/>
  <c r="R519" i="9"/>
  <c r="S516" i="9"/>
  <c r="T501" i="9"/>
  <c r="U501" i="9" s="1"/>
  <c r="Q491" i="9"/>
  <c r="T489" i="9"/>
  <c r="U489" i="9" s="1"/>
  <c r="X564" i="9"/>
  <c r="AA564" i="9" s="1"/>
  <c r="AB564" i="9" s="1"/>
  <c r="AA515" i="9"/>
  <c r="AB515" i="9" s="1"/>
  <c r="S511" i="9"/>
  <c r="P491" i="9"/>
  <c r="T491" i="9" s="1"/>
  <c r="U491" i="9" s="1"/>
  <c r="T390" i="9"/>
  <c r="U390" i="9" s="1"/>
  <c r="X588" i="9"/>
  <c r="X580" i="9"/>
  <c r="X572" i="9"/>
  <c r="R512" i="9"/>
  <c r="Y512" i="9"/>
  <c r="AA512" i="9" s="1"/>
  <c r="AB512" i="9" s="1"/>
  <c r="T503" i="9"/>
  <c r="U503" i="9" s="1"/>
  <c r="P500" i="9"/>
  <c r="T500" i="9" s="1"/>
  <c r="U500" i="9" s="1"/>
  <c r="T499" i="9"/>
  <c r="U499" i="9" s="1"/>
  <c r="Z496" i="9"/>
  <c r="S496" i="9"/>
  <c r="Z492" i="9"/>
  <c r="S492" i="9"/>
  <c r="AA486" i="9"/>
  <c r="AB486" i="9" s="1"/>
  <c r="AA482" i="9"/>
  <c r="AB482" i="9" s="1"/>
  <c r="T479" i="9"/>
  <c r="U479" i="9" s="1"/>
  <c r="AA474" i="9"/>
  <c r="AB474" i="9" s="1"/>
  <c r="T471" i="9"/>
  <c r="U471" i="9" s="1"/>
  <c r="AA466" i="9"/>
  <c r="AB466" i="9" s="1"/>
  <c r="T463" i="9"/>
  <c r="U463" i="9" s="1"/>
  <c r="AA458" i="9"/>
  <c r="AB458" i="9" s="1"/>
  <c r="P456" i="9"/>
  <c r="T455" i="9"/>
  <c r="U455" i="9" s="1"/>
  <c r="AA450" i="9"/>
  <c r="AB450" i="9" s="1"/>
  <c r="P448" i="9"/>
  <c r="T447" i="9"/>
  <c r="U447" i="9" s="1"/>
  <c r="AA442" i="9"/>
  <c r="AB442" i="9" s="1"/>
  <c r="P440" i="9"/>
  <c r="T440" i="9" s="1"/>
  <c r="U440" i="9" s="1"/>
  <c r="T439" i="9"/>
  <c r="U439" i="9" s="1"/>
  <c r="AA434" i="9"/>
  <c r="AB434" i="9" s="1"/>
  <c r="P432" i="9"/>
  <c r="T431" i="9"/>
  <c r="U431" i="9" s="1"/>
  <c r="AA426" i="9"/>
  <c r="AB426" i="9" s="1"/>
  <c r="T423" i="9"/>
  <c r="U423" i="9" s="1"/>
  <c r="AA418" i="9"/>
  <c r="AB418" i="9" s="1"/>
  <c r="T415" i="9"/>
  <c r="U415" i="9" s="1"/>
  <c r="AA410" i="9"/>
  <c r="AB410" i="9" s="1"/>
  <c r="P408" i="9"/>
  <c r="T407" i="9"/>
  <c r="U407" i="9" s="1"/>
  <c r="AA402" i="9"/>
  <c r="AB402" i="9" s="1"/>
  <c r="T399" i="9"/>
  <c r="U399" i="9" s="1"/>
  <c r="AA394" i="9"/>
  <c r="AB394" i="9" s="1"/>
  <c r="T391" i="9"/>
  <c r="U391" i="9" s="1"/>
  <c r="T514" i="9"/>
  <c r="U514" i="9" s="1"/>
  <c r="AA507" i="9"/>
  <c r="AB507" i="9" s="1"/>
  <c r="AA503" i="9"/>
  <c r="AB503" i="9" s="1"/>
  <c r="R496" i="9"/>
  <c r="T496" i="9" s="1"/>
  <c r="U496" i="9" s="1"/>
  <c r="Y496" i="9"/>
  <c r="W484" i="9"/>
  <c r="AA483" i="9"/>
  <c r="AB483" i="9" s="1"/>
  <c r="AA479" i="9"/>
  <c r="AB479" i="9" s="1"/>
  <c r="W476" i="9"/>
  <c r="AA475" i="9"/>
  <c r="AB475" i="9" s="1"/>
  <c r="AA471" i="9"/>
  <c r="AB471" i="9" s="1"/>
  <c r="W468" i="9"/>
  <c r="AA468" i="9" s="1"/>
  <c r="AB468" i="9" s="1"/>
  <c r="AA467" i="9"/>
  <c r="AB467" i="9" s="1"/>
  <c r="AA463" i="9"/>
  <c r="AB463" i="9" s="1"/>
  <c r="AA459" i="9"/>
  <c r="AB459" i="9" s="1"/>
  <c r="W456" i="9"/>
  <c r="AA455" i="9"/>
  <c r="AB455" i="9" s="1"/>
  <c r="W452" i="9"/>
  <c r="AA451" i="9"/>
  <c r="AB451" i="9" s="1"/>
  <c r="W448" i="9"/>
  <c r="AA447" i="9"/>
  <c r="AB447" i="9" s="1"/>
  <c r="AA443" i="9"/>
  <c r="AB443" i="9" s="1"/>
  <c r="W440" i="9"/>
  <c r="AA439" i="9"/>
  <c r="AB439" i="9" s="1"/>
  <c r="AA435" i="9"/>
  <c r="AB435" i="9" s="1"/>
  <c r="W432" i="9"/>
  <c r="AA431" i="9"/>
  <c r="AB431" i="9" s="1"/>
  <c r="W428" i="9"/>
  <c r="AA427" i="9"/>
  <c r="AB427" i="9" s="1"/>
  <c r="AA423" i="9"/>
  <c r="AB423" i="9" s="1"/>
  <c r="AA419" i="9"/>
  <c r="AB419" i="9" s="1"/>
  <c r="AA415" i="9"/>
  <c r="AB415" i="9" s="1"/>
  <c r="W412" i="9"/>
  <c r="AA411" i="9"/>
  <c r="AB411" i="9" s="1"/>
  <c r="W408" i="9"/>
  <c r="AA407" i="9"/>
  <c r="AB407" i="9" s="1"/>
  <c r="W404" i="9"/>
  <c r="AA403" i="9"/>
  <c r="AB403" i="9" s="1"/>
  <c r="AA399" i="9"/>
  <c r="AB399" i="9" s="1"/>
  <c r="AA395" i="9"/>
  <c r="AB395" i="9" s="1"/>
  <c r="AA391" i="9"/>
  <c r="AB391" i="9" s="1"/>
  <c r="X416" i="9"/>
  <c r="Y388" i="9"/>
  <c r="R388" i="9"/>
  <c r="T388" i="9" s="1"/>
  <c r="U388" i="9" s="1"/>
  <c r="Y380" i="9"/>
  <c r="R380" i="9"/>
  <c r="T367" i="9"/>
  <c r="U367" i="9" s="1"/>
  <c r="T295" i="9"/>
  <c r="U295" i="9" s="1"/>
  <c r="T287" i="9"/>
  <c r="U287" i="9" s="1"/>
  <c r="T382" i="9"/>
  <c r="U382" i="9" s="1"/>
  <c r="T372" i="9"/>
  <c r="U372" i="9" s="1"/>
  <c r="AA367" i="9"/>
  <c r="AB367" i="9" s="1"/>
  <c r="W364" i="9"/>
  <c r="AA359" i="9"/>
  <c r="AB359" i="9" s="1"/>
  <c r="T348" i="9"/>
  <c r="U348" i="9" s="1"/>
  <c r="T332" i="9"/>
  <c r="U332" i="9" s="1"/>
  <c r="X281" i="9"/>
  <c r="X265" i="9"/>
  <c r="X249" i="9"/>
  <c r="AA249" i="9" s="1"/>
  <c r="AB249" i="9" s="1"/>
  <c r="P245" i="9"/>
  <c r="X452" i="9"/>
  <c r="X432" i="9"/>
  <c r="X412" i="9"/>
  <c r="AA382" i="9"/>
  <c r="AB382" i="9" s="1"/>
  <c r="R372" i="9"/>
  <c r="AA368" i="9"/>
  <c r="AB368" i="9" s="1"/>
  <c r="Z362" i="9"/>
  <c r="AA362" i="9" s="1"/>
  <c r="AB362" i="9" s="1"/>
  <c r="S362" i="9"/>
  <c r="Y361" i="9"/>
  <c r="R361" i="9"/>
  <c r="T361" i="9" s="1"/>
  <c r="U361" i="9" s="1"/>
  <c r="AA352" i="9"/>
  <c r="AB352" i="9" s="1"/>
  <c r="AA344" i="9"/>
  <c r="AB344" i="9" s="1"/>
  <c r="T341" i="9"/>
  <c r="U341" i="9" s="1"/>
  <c r="Z338" i="9"/>
  <c r="S338" i="9"/>
  <c r="Y337" i="9"/>
  <c r="AA328" i="9"/>
  <c r="AB328" i="9" s="1"/>
  <c r="P326" i="9"/>
  <c r="T325" i="9"/>
  <c r="U325" i="9" s="1"/>
  <c r="AA320" i="9"/>
  <c r="AB320" i="9" s="1"/>
  <c r="P318" i="9"/>
  <c r="T318" i="9" s="1"/>
  <c r="U318" i="9" s="1"/>
  <c r="T317" i="9"/>
  <c r="U317" i="9" s="1"/>
  <c r="AA312" i="9"/>
  <c r="AB312" i="9" s="1"/>
  <c r="P310" i="9"/>
  <c r="T309" i="9"/>
  <c r="U309" i="9" s="1"/>
  <c r="AA276" i="9"/>
  <c r="AB276" i="9" s="1"/>
  <c r="P274" i="9"/>
  <c r="W269" i="9"/>
  <c r="AA268" i="9"/>
  <c r="AB268" i="9" s="1"/>
  <c r="T265" i="9"/>
  <c r="U265" i="9" s="1"/>
  <c r="AA260" i="9"/>
  <c r="AB260" i="9" s="1"/>
  <c r="AA252" i="9"/>
  <c r="AB252" i="9" s="1"/>
  <c r="W245" i="9"/>
  <c r="AA244" i="9"/>
  <c r="AB244" i="9" s="1"/>
  <c r="AA236" i="9"/>
  <c r="AB236" i="9" s="1"/>
  <c r="X387" i="9"/>
  <c r="AA387" i="9" s="1"/>
  <c r="AB387" i="9" s="1"/>
  <c r="Q368" i="9"/>
  <c r="R346" i="9"/>
  <c r="Y346" i="9"/>
  <c r="R342" i="9"/>
  <c r="Y342" i="9"/>
  <c r="AA342" i="9" s="1"/>
  <c r="AB342" i="9" s="1"/>
  <c r="Q341" i="9"/>
  <c r="R338" i="9"/>
  <c r="Y338" i="9"/>
  <c r="AA338" i="9" s="1"/>
  <c r="AB338" i="9" s="1"/>
  <c r="Q337" i="9"/>
  <c r="R334" i="9"/>
  <c r="Y334" i="9"/>
  <c r="AA334" i="9" s="1"/>
  <c r="AB334" i="9" s="1"/>
  <c r="R330" i="9"/>
  <c r="Y330" i="9"/>
  <c r="R326" i="9"/>
  <c r="Y326" i="9"/>
  <c r="R322" i="9"/>
  <c r="Y322" i="9"/>
  <c r="R318" i="9"/>
  <c r="Y318" i="9"/>
  <c r="R314" i="9"/>
  <c r="Y314" i="9"/>
  <c r="R310" i="9"/>
  <c r="Y310" i="9"/>
  <c r="R302" i="9"/>
  <c r="Y302" i="9"/>
  <c r="Q296" i="9"/>
  <c r="T296" i="9" s="1"/>
  <c r="U296" i="9" s="1"/>
  <c r="AA293" i="9"/>
  <c r="AB293" i="9" s="1"/>
  <c r="R286" i="9"/>
  <c r="Y286" i="9"/>
  <c r="X302" i="9"/>
  <c r="X294" i="9"/>
  <c r="AA294" i="9" s="1"/>
  <c r="AB294" i="9" s="1"/>
  <c r="X286" i="9"/>
  <c r="Q209" i="9"/>
  <c r="X274" i="9"/>
  <c r="X250" i="9"/>
  <c r="AA250" i="9" s="1"/>
  <c r="AB250" i="9" s="1"/>
  <c r="P209" i="9"/>
  <c r="T204" i="9"/>
  <c r="U204" i="9" s="1"/>
  <c r="T196" i="9"/>
  <c r="U196" i="9" s="1"/>
  <c r="T148" i="9"/>
  <c r="U148" i="9" s="1"/>
  <c r="R139" i="9"/>
  <c r="T139" i="9" s="1"/>
  <c r="U139" i="9" s="1"/>
  <c r="P133" i="9"/>
  <c r="T132" i="9"/>
  <c r="U132" i="9" s="1"/>
  <c r="S129" i="9"/>
  <c r="T129" i="9" s="1"/>
  <c r="U129" i="9" s="1"/>
  <c r="Z129" i="9"/>
  <c r="S125" i="9"/>
  <c r="T125" i="9" s="1"/>
  <c r="U125" i="9" s="1"/>
  <c r="Z125" i="9"/>
  <c r="S121" i="9"/>
  <c r="T121" i="9" s="1"/>
  <c r="U121" i="9" s="1"/>
  <c r="Z121" i="9"/>
  <c r="AA121" i="9" s="1"/>
  <c r="AB121" i="9" s="1"/>
  <c r="S117" i="9"/>
  <c r="Z117" i="9"/>
  <c r="AA117" i="9" s="1"/>
  <c r="AB117" i="9" s="1"/>
  <c r="S105" i="9"/>
  <c r="T105" i="9" s="1"/>
  <c r="U105" i="9" s="1"/>
  <c r="Z105" i="9"/>
  <c r="AA105" i="9" s="1"/>
  <c r="AB105" i="9" s="1"/>
  <c r="X356" i="9"/>
  <c r="X345" i="9"/>
  <c r="AA345" i="9" s="1"/>
  <c r="AB345" i="9" s="1"/>
  <c r="X330" i="9"/>
  <c r="X322" i="9"/>
  <c r="X290" i="9"/>
  <c r="R238" i="9"/>
  <c r="T238" i="9" s="1"/>
  <c r="U238" i="9" s="1"/>
  <c r="Y238" i="9"/>
  <c r="Q238" i="9"/>
  <c r="T229" i="9"/>
  <c r="U229" i="9" s="1"/>
  <c r="AA224" i="9"/>
  <c r="AB224" i="9" s="1"/>
  <c r="S213" i="9"/>
  <c r="AA212" i="9"/>
  <c r="AB212" i="9" s="1"/>
  <c r="AA200" i="9"/>
  <c r="AB200" i="9" s="1"/>
  <c r="S193" i="9"/>
  <c r="AA192" i="9"/>
  <c r="AB192" i="9" s="1"/>
  <c r="AA184" i="9"/>
  <c r="AB184" i="9" s="1"/>
  <c r="S181" i="9"/>
  <c r="AA180" i="9"/>
  <c r="AB180" i="9" s="1"/>
  <c r="S177" i="9"/>
  <c r="AA176" i="9"/>
  <c r="AB176" i="9" s="1"/>
  <c r="T173" i="9"/>
  <c r="U173" i="9" s="1"/>
  <c r="W161" i="9"/>
  <c r="S157" i="9"/>
  <c r="AA156" i="9"/>
  <c r="AB156" i="9" s="1"/>
  <c r="Y145" i="9"/>
  <c r="R145" i="9"/>
  <c r="AA100" i="9"/>
  <c r="AB100" i="9" s="1"/>
  <c r="X258" i="9"/>
  <c r="AA258" i="9" s="1"/>
  <c r="AB258" i="9" s="1"/>
  <c r="X238" i="9"/>
  <c r="AA213" i="9"/>
  <c r="AB213" i="9" s="1"/>
  <c r="R206" i="9"/>
  <c r="Y206" i="9"/>
  <c r="AA206" i="9" s="1"/>
  <c r="AB206" i="9" s="1"/>
  <c r="Q205" i="9"/>
  <c r="R201" i="9"/>
  <c r="AA197" i="9"/>
  <c r="AB197" i="9" s="1"/>
  <c r="Q189" i="9"/>
  <c r="T189" i="9" s="1"/>
  <c r="U189" i="9" s="1"/>
  <c r="T186" i="9"/>
  <c r="U186" i="9" s="1"/>
  <c r="R181" i="9"/>
  <c r="T170" i="9"/>
  <c r="U170" i="9" s="1"/>
  <c r="R169" i="9"/>
  <c r="Q165" i="9"/>
  <c r="R153" i="9"/>
  <c r="T153" i="9" s="1"/>
  <c r="U153" i="9" s="1"/>
  <c r="S150" i="9"/>
  <c r="AA149" i="9"/>
  <c r="AB149" i="9" s="1"/>
  <c r="T138" i="9"/>
  <c r="U138" i="9" s="1"/>
  <c r="P135" i="9"/>
  <c r="T134" i="9"/>
  <c r="U134" i="9" s="1"/>
  <c r="P131" i="9"/>
  <c r="T130" i="9"/>
  <c r="U130" i="9" s="1"/>
  <c r="Y124" i="9"/>
  <c r="AA124" i="9" s="1"/>
  <c r="AB124" i="9" s="1"/>
  <c r="P123" i="9"/>
  <c r="T122" i="9"/>
  <c r="U122" i="9" s="1"/>
  <c r="Y116" i="9"/>
  <c r="T114" i="9"/>
  <c r="U114" i="9" s="1"/>
  <c r="Y108" i="9"/>
  <c r="T106" i="9"/>
  <c r="U106" i="9" s="1"/>
  <c r="X205" i="9"/>
  <c r="Y190" i="9"/>
  <c r="X161" i="9"/>
  <c r="R90" i="9"/>
  <c r="Y90" i="9"/>
  <c r="AA85" i="9"/>
  <c r="AB85" i="9" s="1"/>
  <c r="T74" i="9"/>
  <c r="U74" i="9" s="1"/>
  <c r="AA69" i="9"/>
  <c r="AB69" i="9" s="1"/>
  <c r="T58" i="9"/>
  <c r="U58" i="9" s="1"/>
  <c r="AA53" i="9"/>
  <c r="AB53" i="9" s="1"/>
  <c r="T42" i="9"/>
  <c r="U42" i="9" s="1"/>
  <c r="R17" i="9"/>
  <c r="S14" i="9"/>
  <c r="T10" i="9"/>
  <c r="U10" i="9" s="1"/>
  <c r="AA5" i="9"/>
  <c r="AB5" i="9" s="1"/>
  <c r="AA2" i="9"/>
  <c r="AB2" i="9" s="1"/>
  <c r="Y174" i="9"/>
  <c r="AA174" i="9" s="1"/>
  <c r="AB174" i="9" s="1"/>
  <c r="Z103" i="9"/>
  <c r="AA103" i="9" s="1"/>
  <c r="AB103" i="9" s="1"/>
  <c r="R79" i="9"/>
  <c r="Y79" i="9"/>
  <c r="T75" i="9"/>
  <c r="U75" i="9" s="1"/>
  <c r="R63" i="9"/>
  <c r="Y63" i="9"/>
  <c r="T59" i="9"/>
  <c r="U59" i="9" s="1"/>
  <c r="R47" i="9"/>
  <c r="Y47" i="9"/>
  <c r="T43" i="9"/>
  <c r="U43" i="9" s="1"/>
  <c r="AA38" i="9"/>
  <c r="AB38" i="9" s="1"/>
  <c r="AA34" i="9"/>
  <c r="AB34" i="9" s="1"/>
  <c r="R23" i="9"/>
  <c r="Y23" i="9"/>
  <c r="AA23" i="9" s="1"/>
  <c r="AB23" i="9" s="1"/>
  <c r="Q206" i="9"/>
  <c r="Z163" i="9"/>
  <c r="X141" i="9"/>
  <c r="AA141" i="9" s="1"/>
  <c r="AB141" i="9" s="1"/>
  <c r="Y129" i="9"/>
  <c r="AA129" i="9" s="1"/>
  <c r="AB129" i="9" s="1"/>
  <c r="Z115" i="9"/>
  <c r="X92" i="9"/>
  <c r="X229" i="9"/>
  <c r="AA229" i="9" s="1"/>
  <c r="AB229" i="9" s="1"/>
  <c r="Y170" i="9"/>
  <c r="X96" i="9"/>
  <c r="S93" i="9"/>
  <c r="Z93" i="9"/>
  <c r="AA93" i="9" s="1"/>
  <c r="AB93" i="9" s="1"/>
  <c r="T89" i="9"/>
  <c r="U89" i="9" s="1"/>
  <c r="X86" i="9"/>
  <c r="AA86" i="9" s="1"/>
  <c r="AB86" i="9" s="1"/>
  <c r="T81" i="9"/>
  <c r="U81" i="9" s="1"/>
  <c r="X70" i="9"/>
  <c r="T65" i="9"/>
  <c r="U65" i="9" s="1"/>
  <c r="X54" i="9"/>
  <c r="P50" i="9"/>
  <c r="T49" i="9"/>
  <c r="U49" i="9" s="1"/>
  <c r="Y43" i="9"/>
  <c r="T41" i="9"/>
  <c r="U41" i="9" s="1"/>
  <c r="X30" i="9"/>
  <c r="P26" i="9"/>
  <c r="T26" i="9" s="1"/>
  <c r="U26" i="9" s="1"/>
  <c r="T25" i="9"/>
  <c r="U25" i="9" s="1"/>
  <c r="X10" i="9"/>
  <c r="X6" i="9"/>
  <c r="Q63" i="9"/>
  <c r="T63" i="9" s="1"/>
  <c r="U63" i="9" s="1"/>
  <c r="Q47" i="9"/>
  <c r="W26" i="9"/>
  <c r="W6" i="9"/>
  <c r="W78" i="9"/>
  <c r="S990" i="9"/>
  <c r="AA939" i="9"/>
  <c r="AB939" i="9" s="1"/>
  <c r="Y990" i="9"/>
  <c r="R990" i="9"/>
  <c r="AA988" i="9"/>
  <c r="AB988" i="9" s="1"/>
  <c r="T976" i="9"/>
  <c r="U976" i="9" s="1"/>
  <c r="Q990" i="9"/>
  <c r="T990" i="9" s="1"/>
  <c r="U990" i="9" s="1"/>
  <c r="Y981" i="9"/>
  <c r="R981" i="9"/>
  <c r="T981" i="9" s="1"/>
  <c r="U981" i="9" s="1"/>
  <c r="T977" i="9"/>
  <c r="U977" i="9" s="1"/>
  <c r="T987" i="9"/>
  <c r="U987" i="9" s="1"/>
  <c r="T974" i="9"/>
  <c r="U974" i="9" s="1"/>
  <c r="R973" i="9"/>
  <c r="T973" i="9" s="1"/>
  <c r="U973" i="9" s="1"/>
  <c r="T958" i="9"/>
  <c r="U958" i="9" s="1"/>
  <c r="P968" i="9"/>
  <c r="T968" i="9" s="1"/>
  <c r="U968" i="9" s="1"/>
  <c r="T959" i="9"/>
  <c r="U959" i="9" s="1"/>
  <c r="AA954" i="9"/>
  <c r="AB954" i="9" s="1"/>
  <c r="Y963" i="9"/>
  <c r="AA963" i="9" s="1"/>
  <c r="AB963" i="9" s="1"/>
  <c r="P962" i="9"/>
  <c r="T961" i="9"/>
  <c r="U961" i="9" s="1"/>
  <c r="Z948" i="9"/>
  <c r="S948" i="9"/>
  <c r="Z940" i="9"/>
  <c r="S940" i="9"/>
  <c r="R944" i="9"/>
  <c r="Y944" i="9"/>
  <c r="R940" i="9"/>
  <c r="Y940" i="9"/>
  <c r="AA934" i="9"/>
  <c r="AB934" i="9" s="1"/>
  <c r="R930" i="9"/>
  <c r="Y930" i="9"/>
  <c r="T915" i="9"/>
  <c r="U915" i="9" s="1"/>
  <c r="X944" i="9"/>
  <c r="AA944" i="9" s="1"/>
  <c r="AB944" i="9" s="1"/>
  <c r="AA915" i="9"/>
  <c r="AB915" i="9" s="1"/>
  <c r="S930" i="9"/>
  <c r="Z930" i="9"/>
  <c r="Z928" i="9"/>
  <c r="S926" i="9"/>
  <c r="Z926" i="9"/>
  <c r="Z924" i="9"/>
  <c r="S922" i="9"/>
  <c r="Z922" i="9"/>
  <c r="Z920" i="9"/>
  <c r="S918" i="9"/>
  <c r="Z918" i="9"/>
  <c r="AA918" i="9" s="1"/>
  <c r="AB918" i="9" s="1"/>
  <c r="S914" i="9"/>
  <c r="T914" i="9" s="1"/>
  <c r="U914" i="9" s="1"/>
  <c r="Z914" i="9"/>
  <c r="AA914" i="9" s="1"/>
  <c r="AB914" i="9" s="1"/>
  <c r="Z910" i="9"/>
  <c r="S910" i="9"/>
  <c r="T910" i="9" s="1"/>
  <c r="U910" i="9" s="1"/>
  <c r="Z904" i="9"/>
  <c r="AA904" i="9" s="1"/>
  <c r="AB904" i="9" s="1"/>
  <c r="AA907" i="9"/>
  <c r="AB907" i="9" s="1"/>
  <c r="AA891" i="9"/>
  <c r="AB891" i="9" s="1"/>
  <c r="S876" i="9"/>
  <c r="T877" i="9"/>
  <c r="U877" i="9" s="1"/>
  <c r="Z899" i="9"/>
  <c r="AA899" i="9" s="1"/>
  <c r="AB899" i="9" s="1"/>
  <c r="S899" i="9"/>
  <c r="T899" i="9" s="1"/>
  <c r="U899" i="9" s="1"/>
  <c r="P895" i="9"/>
  <c r="T895" i="9" s="1"/>
  <c r="U895" i="9" s="1"/>
  <c r="T891" i="9"/>
  <c r="U891" i="9" s="1"/>
  <c r="Y881" i="9"/>
  <c r="AA881" i="9" s="1"/>
  <c r="AB881" i="9" s="1"/>
  <c r="P880" i="9"/>
  <c r="T880" i="9" s="1"/>
  <c r="U880" i="9" s="1"/>
  <c r="T879" i="9"/>
  <c r="U879" i="9" s="1"/>
  <c r="X869" i="9"/>
  <c r="T848" i="9"/>
  <c r="U848" i="9" s="1"/>
  <c r="W880" i="9"/>
  <c r="AA860" i="9"/>
  <c r="AB860" i="9" s="1"/>
  <c r="W845" i="9"/>
  <c r="Y872" i="9"/>
  <c r="AA871" i="9"/>
  <c r="AB871" i="9" s="1"/>
  <c r="Z869" i="9"/>
  <c r="Q861" i="9"/>
  <c r="Y858" i="9"/>
  <c r="R858" i="9"/>
  <c r="Q856" i="9"/>
  <c r="Q853" i="9"/>
  <c r="Y846" i="9"/>
  <c r="R846" i="9"/>
  <c r="T846" i="9" s="1"/>
  <c r="U846" i="9" s="1"/>
  <c r="Y876" i="9"/>
  <c r="AA876" i="9" s="1"/>
  <c r="AB876" i="9" s="1"/>
  <c r="AA875" i="9"/>
  <c r="AB875" i="9" s="1"/>
  <c r="P860" i="9"/>
  <c r="Q841" i="9"/>
  <c r="T838" i="9"/>
  <c r="U838" i="9" s="1"/>
  <c r="AA830" i="9"/>
  <c r="AB830" i="9" s="1"/>
  <c r="R826" i="9"/>
  <c r="Y869" i="9"/>
  <c r="X865" i="9"/>
  <c r="AA865" i="9" s="1"/>
  <c r="AB865" i="9" s="1"/>
  <c r="W856" i="9"/>
  <c r="AA856" i="9" s="1"/>
  <c r="AB856" i="9" s="1"/>
  <c r="T829" i="9"/>
  <c r="U829" i="9" s="1"/>
  <c r="T821" i="9"/>
  <c r="U821" i="9" s="1"/>
  <c r="Q858" i="9"/>
  <c r="T858" i="9" s="1"/>
  <c r="U858" i="9" s="1"/>
  <c r="T830" i="9"/>
  <c r="U830" i="9" s="1"/>
  <c r="Y806" i="9"/>
  <c r="AA806" i="9" s="1"/>
  <c r="AB806" i="9" s="1"/>
  <c r="R806" i="9"/>
  <c r="T802" i="9"/>
  <c r="U802" i="9" s="1"/>
  <c r="T790" i="9"/>
  <c r="U790" i="9" s="1"/>
  <c r="R758" i="9"/>
  <c r="T758" i="9" s="1"/>
  <c r="U758" i="9" s="1"/>
  <c r="Y758" i="9"/>
  <c r="T775" i="9"/>
  <c r="U775" i="9" s="1"/>
  <c r="T796" i="9"/>
  <c r="U796" i="9" s="1"/>
  <c r="Y792" i="9"/>
  <c r="R792" i="9"/>
  <c r="T788" i="9"/>
  <c r="U788" i="9" s="1"/>
  <c r="T784" i="9"/>
  <c r="U784" i="9" s="1"/>
  <c r="Z781" i="9"/>
  <c r="S781" i="9"/>
  <c r="T768" i="9"/>
  <c r="U768" i="9" s="1"/>
  <c r="T760" i="9"/>
  <c r="U760" i="9" s="1"/>
  <c r="T740" i="9"/>
  <c r="U740" i="9" s="1"/>
  <c r="T805" i="9"/>
  <c r="U805" i="9" s="1"/>
  <c r="R797" i="9"/>
  <c r="T797" i="9" s="1"/>
  <c r="U797" i="9" s="1"/>
  <c r="Y797" i="9"/>
  <c r="R780" i="9"/>
  <c r="S773" i="9"/>
  <c r="R765" i="9"/>
  <c r="Y765" i="9"/>
  <c r="AA756" i="9"/>
  <c r="AB756" i="9" s="1"/>
  <c r="S750" i="9"/>
  <c r="T750" i="9" s="1"/>
  <c r="U750" i="9" s="1"/>
  <c r="Z750" i="9"/>
  <c r="AA750" i="9" s="1"/>
  <c r="AB750" i="9" s="1"/>
  <c r="R749" i="9"/>
  <c r="T749" i="9" s="1"/>
  <c r="U749" i="9" s="1"/>
  <c r="Y749" i="9"/>
  <c r="T745" i="9"/>
  <c r="U745" i="9" s="1"/>
  <c r="AA740" i="9"/>
  <c r="AB740" i="9" s="1"/>
  <c r="Y772" i="9"/>
  <c r="AA772" i="9" s="1"/>
  <c r="AB772" i="9" s="1"/>
  <c r="AA733" i="9"/>
  <c r="AB733" i="9" s="1"/>
  <c r="Z801" i="9"/>
  <c r="AA801" i="9" s="1"/>
  <c r="AB801" i="9" s="1"/>
  <c r="S730" i="9"/>
  <c r="Z730" i="9"/>
  <c r="T725" i="9"/>
  <c r="U725" i="9" s="1"/>
  <c r="S714" i="9"/>
  <c r="T714" i="9" s="1"/>
  <c r="U714" i="9" s="1"/>
  <c r="Z714" i="9"/>
  <c r="P710" i="9"/>
  <c r="T709" i="9"/>
  <c r="U709" i="9" s="1"/>
  <c r="T693" i="9"/>
  <c r="U693" i="9" s="1"/>
  <c r="T677" i="9"/>
  <c r="U677" i="9" s="1"/>
  <c r="X765" i="9"/>
  <c r="R737" i="9"/>
  <c r="Y737" i="9"/>
  <c r="Y718" i="9"/>
  <c r="R718" i="9"/>
  <c r="T718" i="9" s="1"/>
  <c r="U718" i="9" s="1"/>
  <c r="Y714" i="9"/>
  <c r="R714" i="9"/>
  <c r="S706" i="9"/>
  <c r="AA705" i="9"/>
  <c r="AB705" i="9" s="1"/>
  <c r="Z699" i="9"/>
  <c r="AA699" i="9" s="1"/>
  <c r="AB699" i="9" s="1"/>
  <c r="S699" i="9"/>
  <c r="T699" i="9" s="1"/>
  <c r="U699" i="9" s="1"/>
  <c r="Y698" i="9"/>
  <c r="R698" i="9"/>
  <c r="T698" i="9" s="1"/>
  <c r="U698" i="9" s="1"/>
  <c r="S690" i="9"/>
  <c r="W686" i="9"/>
  <c r="AA686" i="9" s="1"/>
  <c r="AB686" i="9" s="1"/>
  <c r="Z683" i="9"/>
  <c r="AA683" i="9" s="1"/>
  <c r="AB683" i="9" s="1"/>
  <c r="S683" i="9"/>
  <c r="T683" i="9" s="1"/>
  <c r="U683" i="9" s="1"/>
  <c r="Y682" i="9"/>
  <c r="R682" i="9"/>
  <c r="X749" i="9"/>
  <c r="AA749" i="9" s="1"/>
  <c r="AB749" i="9" s="1"/>
  <c r="X737" i="9"/>
  <c r="AA737" i="9" s="1"/>
  <c r="AB737" i="9" s="1"/>
  <c r="AA722" i="9"/>
  <c r="AB722" i="9" s="1"/>
  <c r="T665" i="9"/>
  <c r="U665" i="9" s="1"/>
  <c r="T649" i="9"/>
  <c r="U649" i="9" s="1"/>
  <c r="Q636" i="9"/>
  <c r="T636" i="9" s="1"/>
  <c r="U636" i="9" s="1"/>
  <c r="W636" i="9"/>
  <c r="AA636" i="9" s="1"/>
  <c r="AB636" i="9" s="1"/>
  <c r="AA624" i="9"/>
  <c r="AB624" i="9" s="1"/>
  <c r="T613" i="9"/>
  <c r="U613" i="9" s="1"/>
  <c r="X674" i="9"/>
  <c r="AA665" i="9"/>
  <c r="AB665" i="9" s="1"/>
  <c r="R658" i="9"/>
  <c r="T658" i="9" s="1"/>
  <c r="U658" i="9" s="1"/>
  <c r="Y658" i="9"/>
  <c r="AA649" i="9"/>
  <c r="AB649" i="9" s="1"/>
  <c r="R626" i="9"/>
  <c r="Y626" i="9"/>
  <c r="R622" i="9"/>
  <c r="T622" i="9" s="1"/>
  <c r="U622" i="9" s="1"/>
  <c r="Y622" i="9"/>
  <c r="X698" i="9"/>
  <c r="T670" i="9"/>
  <c r="U670" i="9" s="1"/>
  <c r="Y669" i="9"/>
  <c r="AA669" i="9" s="1"/>
  <c r="AB669" i="9" s="1"/>
  <c r="T655" i="9"/>
  <c r="U655" i="9" s="1"/>
  <c r="Q634" i="9"/>
  <c r="T627" i="9"/>
  <c r="U627" i="9" s="1"/>
  <c r="Q625" i="9"/>
  <c r="T625" i="9" s="1"/>
  <c r="U625" i="9" s="1"/>
  <c r="X729" i="9"/>
  <c r="X714" i="9"/>
  <c r="AA673" i="9"/>
  <c r="AB673" i="9" s="1"/>
  <c r="T609" i="9"/>
  <c r="U609" i="9" s="1"/>
  <c r="Y606" i="9"/>
  <c r="R606" i="9"/>
  <c r="Q596" i="9"/>
  <c r="T596" i="9" s="1"/>
  <c r="U596" i="9" s="1"/>
  <c r="X662" i="9"/>
  <c r="AA662" i="9" s="1"/>
  <c r="AB662" i="9" s="1"/>
  <c r="X622" i="9"/>
  <c r="AA622" i="9" s="1"/>
  <c r="AB622" i="9" s="1"/>
  <c r="X614" i="9"/>
  <c r="S610" i="9"/>
  <c r="T610" i="9" s="1"/>
  <c r="U610" i="9" s="1"/>
  <c r="Z610" i="9"/>
  <c r="T566" i="9"/>
  <c r="U566" i="9" s="1"/>
  <c r="T550" i="9"/>
  <c r="U550" i="9" s="1"/>
  <c r="T534" i="9"/>
  <c r="U534" i="9" s="1"/>
  <c r="T518" i="9"/>
  <c r="U518" i="9" s="1"/>
  <c r="Z652" i="9"/>
  <c r="X636" i="9"/>
  <c r="Z632" i="9"/>
  <c r="AA632" i="9" s="1"/>
  <c r="AB632" i="9" s="1"/>
  <c r="T604" i="9"/>
  <c r="U604" i="9" s="1"/>
  <c r="T587" i="9"/>
  <c r="U587" i="9" s="1"/>
  <c r="P572" i="9"/>
  <c r="T572" i="9" s="1"/>
  <c r="U572" i="9" s="1"/>
  <c r="T571" i="9"/>
  <c r="U571" i="9" s="1"/>
  <c r="T559" i="9"/>
  <c r="U559" i="9" s="1"/>
  <c r="T543" i="9"/>
  <c r="U543" i="9" s="1"/>
  <c r="AA530" i="9"/>
  <c r="AB530" i="9" s="1"/>
  <c r="S600" i="9"/>
  <c r="AA599" i="9"/>
  <c r="AB599" i="9" s="1"/>
  <c r="S596" i="9"/>
  <c r="W592" i="9"/>
  <c r="S589" i="9"/>
  <c r="T589" i="9" s="1"/>
  <c r="U589" i="9" s="1"/>
  <c r="Z589" i="9"/>
  <c r="AA589" i="9" s="1"/>
  <c r="AB589" i="9" s="1"/>
  <c r="R588" i="9"/>
  <c r="T588" i="9" s="1"/>
  <c r="U588" i="9" s="1"/>
  <c r="Y588" i="9"/>
  <c r="AA579" i="9"/>
  <c r="AB579" i="9" s="1"/>
  <c r="W576" i="9"/>
  <c r="AA576" i="9" s="1"/>
  <c r="AB576" i="9" s="1"/>
  <c r="S573" i="9"/>
  <c r="T573" i="9" s="1"/>
  <c r="U573" i="9" s="1"/>
  <c r="Z573" i="9"/>
  <c r="AA573" i="9" s="1"/>
  <c r="AB573" i="9" s="1"/>
  <c r="R572" i="9"/>
  <c r="Y572" i="9"/>
  <c r="S564" i="9"/>
  <c r="R556" i="9"/>
  <c r="Y556" i="9"/>
  <c r="AA556" i="9" s="1"/>
  <c r="AB556" i="9" s="1"/>
  <c r="S548" i="9"/>
  <c r="AA547" i="9"/>
  <c r="AB547" i="9" s="1"/>
  <c r="R540" i="9"/>
  <c r="Y540" i="9"/>
  <c r="AA540" i="9" s="1"/>
  <c r="AB540" i="9" s="1"/>
  <c r="T532" i="9"/>
  <c r="U532" i="9" s="1"/>
  <c r="R531" i="9"/>
  <c r="AA527" i="9"/>
  <c r="AB527" i="9" s="1"/>
  <c r="R520" i="9"/>
  <c r="T520" i="9" s="1"/>
  <c r="U520" i="9" s="1"/>
  <c r="Y520" i="9"/>
  <c r="AA520" i="9" s="1"/>
  <c r="AB520" i="9" s="1"/>
  <c r="AA514" i="9"/>
  <c r="AB514" i="9" s="1"/>
  <c r="Y563" i="9"/>
  <c r="X528" i="9"/>
  <c r="AA528" i="9" s="1"/>
  <c r="AB528" i="9" s="1"/>
  <c r="Y531" i="9"/>
  <c r="AA510" i="9"/>
  <c r="AB510" i="9" s="1"/>
  <c r="Z504" i="9"/>
  <c r="S504" i="9"/>
  <c r="Z500" i="9"/>
  <c r="S500" i="9"/>
  <c r="AA494" i="9"/>
  <c r="AB494" i="9" s="1"/>
  <c r="Z480" i="9"/>
  <c r="S480" i="9"/>
  <c r="Z472" i="9"/>
  <c r="S472" i="9"/>
  <c r="Z464" i="9"/>
  <c r="S464" i="9"/>
  <c r="Z456" i="9"/>
  <c r="S456" i="9"/>
  <c r="Z448" i="9"/>
  <c r="S448" i="9"/>
  <c r="Z440" i="9"/>
  <c r="S440" i="9"/>
  <c r="Z432" i="9"/>
  <c r="S432" i="9"/>
  <c r="Z424" i="9"/>
  <c r="S424" i="9"/>
  <c r="Z416" i="9"/>
  <c r="S416" i="9"/>
  <c r="Z408" i="9"/>
  <c r="S408" i="9"/>
  <c r="Z400" i="9"/>
  <c r="S400" i="9"/>
  <c r="Z392" i="9"/>
  <c r="S392" i="9"/>
  <c r="Q556" i="9"/>
  <c r="T556" i="9" s="1"/>
  <c r="U556" i="9" s="1"/>
  <c r="R500" i="9"/>
  <c r="Y500" i="9"/>
  <c r="Q494" i="9"/>
  <c r="T494" i="9" s="1"/>
  <c r="U494" i="9" s="1"/>
  <c r="W492" i="9"/>
  <c r="AA491" i="9"/>
  <c r="AB491" i="9" s="1"/>
  <c r="T484" i="9"/>
  <c r="U484" i="9" s="1"/>
  <c r="T468" i="9"/>
  <c r="U468" i="9" s="1"/>
  <c r="T452" i="9"/>
  <c r="U452" i="9" s="1"/>
  <c r="T436" i="9"/>
  <c r="U436" i="9" s="1"/>
  <c r="T420" i="9"/>
  <c r="U420" i="9" s="1"/>
  <c r="T404" i="9"/>
  <c r="U404" i="9" s="1"/>
  <c r="X448" i="9"/>
  <c r="T384" i="9"/>
  <c r="U384" i="9" s="1"/>
  <c r="T371" i="9"/>
  <c r="U371" i="9" s="1"/>
  <c r="P364" i="9"/>
  <c r="Q282" i="9"/>
  <c r="Q278" i="9"/>
  <c r="X464" i="9"/>
  <c r="AA464" i="9" s="1"/>
  <c r="AB464" i="9" s="1"/>
  <c r="X444" i="9"/>
  <c r="X388" i="9"/>
  <c r="AA388" i="9" s="1"/>
  <c r="AB388" i="9" s="1"/>
  <c r="AA386" i="9"/>
  <c r="AB386" i="9" s="1"/>
  <c r="T368" i="9"/>
  <c r="U368" i="9" s="1"/>
  <c r="P353" i="9"/>
  <c r="T353" i="9" s="1"/>
  <c r="U353" i="9" s="1"/>
  <c r="T344" i="9"/>
  <c r="U344" i="9" s="1"/>
  <c r="T328" i="9"/>
  <c r="U328" i="9" s="1"/>
  <c r="P281" i="9"/>
  <c r="T281" i="9" s="1"/>
  <c r="U281" i="9" s="1"/>
  <c r="X269" i="9"/>
  <c r="P265" i="9"/>
  <c r="X253" i="9"/>
  <c r="AA253" i="9" s="1"/>
  <c r="AB253" i="9" s="1"/>
  <c r="P249" i="9"/>
  <c r="X492" i="9"/>
  <c r="X420" i="9"/>
  <c r="T385" i="9"/>
  <c r="U385" i="9" s="1"/>
  <c r="Z374" i="9"/>
  <c r="S374" i="9"/>
  <c r="T374" i="9" s="1"/>
  <c r="U374" i="9" s="1"/>
  <c r="Y373" i="9"/>
  <c r="R373" i="9"/>
  <c r="S365" i="9"/>
  <c r="W361" i="9"/>
  <c r="Z358" i="9"/>
  <c r="AA358" i="9" s="1"/>
  <c r="AB358" i="9" s="1"/>
  <c r="S358" i="9"/>
  <c r="T358" i="9" s="1"/>
  <c r="U358" i="9" s="1"/>
  <c r="Y357" i="9"/>
  <c r="R357" i="9"/>
  <c r="S349" i="9"/>
  <c r="AA348" i="9"/>
  <c r="AB348" i="9" s="1"/>
  <c r="T345" i="9"/>
  <c r="U345" i="9" s="1"/>
  <c r="Z342" i="9"/>
  <c r="S342" i="9"/>
  <c r="Y341" i="9"/>
  <c r="S333" i="9"/>
  <c r="AA332" i="9"/>
  <c r="AB332" i="9" s="1"/>
  <c r="T329" i="9"/>
  <c r="U329" i="9" s="1"/>
  <c r="Z326" i="9"/>
  <c r="S326" i="9"/>
  <c r="Z318" i="9"/>
  <c r="S318" i="9"/>
  <c r="Z310" i="9"/>
  <c r="S310" i="9"/>
  <c r="P302" i="9"/>
  <c r="T301" i="9"/>
  <c r="U301" i="9" s="1"/>
  <c r="T297" i="9"/>
  <c r="U297" i="9" s="1"/>
  <c r="T293" i="9"/>
  <c r="U293" i="9" s="1"/>
  <c r="P290" i="9"/>
  <c r="T290" i="9" s="1"/>
  <c r="U290" i="9" s="1"/>
  <c r="T289" i="9"/>
  <c r="U289" i="9" s="1"/>
  <c r="P286" i="9"/>
  <c r="T285" i="9"/>
  <c r="U285" i="9" s="1"/>
  <c r="Z282" i="9"/>
  <c r="S282" i="9"/>
  <c r="Z274" i="9"/>
  <c r="S274" i="9"/>
  <c r="Z266" i="9"/>
  <c r="S266" i="9"/>
  <c r="Z258" i="9"/>
  <c r="S258" i="9"/>
  <c r="Z250" i="9"/>
  <c r="S250" i="9"/>
  <c r="X496" i="9"/>
  <c r="X428" i="9"/>
  <c r="X396" i="9"/>
  <c r="AA396" i="9" s="1"/>
  <c r="AB396" i="9" s="1"/>
  <c r="Y384" i="9"/>
  <c r="R384" i="9"/>
  <c r="X380" i="9"/>
  <c r="AA378" i="9"/>
  <c r="AB378" i="9" s="1"/>
  <c r="Y364" i="9"/>
  <c r="Z341" i="9"/>
  <c r="Z337" i="9"/>
  <c r="R306" i="9"/>
  <c r="Y306" i="9"/>
  <c r="Q300" i="9"/>
  <c r="T300" i="9" s="1"/>
  <c r="U300" i="9" s="1"/>
  <c r="AA297" i="9"/>
  <c r="AB297" i="9" s="1"/>
  <c r="R290" i="9"/>
  <c r="Y290" i="9"/>
  <c r="W282" i="9"/>
  <c r="AA281" i="9"/>
  <c r="AB281" i="9" s="1"/>
  <c r="W278" i="9"/>
  <c r="AA277" i="9"/>
  <c r="AB277" i="9" s="1"/>
  <c r="W274" i="9"/>
  <c r="AA269" i="9"/>
  <c r="AB269" i="9" s="1"/>
  <c r="AA265" i="9"/>
  <c r="AB265" i="9" s="1"/>
  <c r="AA261" i="9"/>
  <c r="AB261" i="9" s="1"/>
  <c r="W254" i="9"/>
  <c r="W246" i="9"/>
  <c r="AA245" i="9"/>
  <c r="AB245" i="9" s="1"/>
  <c r="X364" i="9"/>
  <c r="AA364" i="9" s="1"/>
  <c r="AB364" i="9" s="1"/>
  <c r="Q330" i="9"/>
  <c r="X318" i="9"/>
  <c r="X306" i="9"/>
  <c r="X300" i="9"/>
  <c r="X292" i="9"/>
  <c r="X254" i="9"/>
  <c r="T237" i="9"/>
  <c r="U237" i="9" s="1"/>
  <c r="Q237" i="9"/>
  <c r="T135" i="9"/>
  <c r="U135" i="9" s="1"/>
  <c r="T111" i="9"/>
  <c r="U111" i="9" s="1"/>
  <c r="X361" i="9"/>
  <c r="X353" i="9"/>
  <c r="X282" i="9"/>
  <c r="X262" i="9"/>
  <c r="AA262" i="9" s="1"/>
  <c r="AB262" i="9" s="1"/>
  <c r="Z242" i="9"/>
  <c r="S242" i="9"/>
  <c r="AA227" i="9"/>
  <c r="AB227" i="9" s="1"/>
  <c r="T200" i="9"/>
  <c r="U200" i="9" s="1"/>
  <c r="T184" i="9"/>
  <c r="U184" i="9" s="1"/>
  <c r="T168" i="9"/>
  <c r="U168" i="9" s="1"/>
  <c r="T144" i="9"/>
  <c r="U144" i="9" s="1"/>
  <c r="T136" i="9"/>
  <c r="U136" i="9" s="1"/>
  <c r="S133" i="9"/>
  <c r="Z133" i="9"/>
  <c r="AA131" i="9"/>
  <c r="AB131" i="9" s="1"/>
  <c r="AA115" i="9"/>
  <c r="AB115" i="9" s="1"/>
  <c r="T100" i="9"/>
  <c r="U100" i="9" s="1"/>
  <c r="Q373" i="9"/>
  <c r="T373" i="9" s="1"/>
  <c r="U373" i="9" s="1"/>
  <c r="X341" i="9"/>
  <c r="X329" i="9"/>
  <c r="X298" i="9"/>
  <c r="AA298" i="9" s="1"/>
  <c r="AB298" i="9" s="1"/>
  <c r="X288" i="9"/>
  <c r="AA288" i="9" s="1"/>
  <c r="AB288" i="9" s="1"/>
  <c r="X270" i="9"/>
  <c r="AA270" i="9" s="1"/>
  <c r="AB270" i="9" s="1"/>
  <c r="Y229" i="9"/>
  <c r="R229" i="9"/>
  <c r="S221" i="9"/>
  <c r="AA216" i="9"/>
  <c r="AB216" i="9" s="1"/>
  <c r="T213" i="9"/>
  <c r="U213" i="9" s="1"/>
  <c r="S205" i="9"/>
  <c r="T201" i="9"/>
  <c r="U201" i="9" s="1"/>
  <c r="Y189" i="9"/>
  <c r="T185" i="9"/>
  <c r="U185" i="9" s="1"/>
  <c r="T181" i="9"/>
  <c r="U181" i="9" s="1"/>
  <c r="AA164" i="9"/>
  <c r="AB164" i="9" s="1"/>
  <c r="S161" i="9"/>
  <c r="AA160" i="9"/>
  <c r="AB160" i="9" s="1"/>
  <c r="T157" i="9"/>
  <c r="U157" i="9" s="1"/>
  <c r="Y141" i="9"/>
  <c r="R141" i="9"/>
  <c r="AA116" i="9"/>
  <c r="AB116" i="9" s="1"/>
  <c r="AA104" i="9"/>
  <c r="AB104" i="9" s="1"/>
  <c r="Y97" i="9"/>
  <c r="R97" i="9"/>
  <c r="X278" i="9"/>
  <c r="Q228" i="9"/>
  <c r="Q221" i="9"/>
  <c r="T218" i="9"/>
  <c r="U218" i="9" s="1"/>
  <c r="R217" i="9"/>
  <c r="S210" i="9"/>
  <c r="AA209" i="9"/>
  <c r="AB209" i="9" s="1"/>
  <c r="R202" i="9"/>
  <c r="Y202" i="9"/>
  <c r="T198" i="9"/>
  <c r="U198" i="9" s="1"/>
  <c r="R197" i="9"/>
  <c r="Z189" i="9"/>
  <c r="S187" i="9"/>
  <c r="T187" i="9" s="1"/>
  <c r="U187" i="9" s="1"/>
  <c r="Z187" i="9"/>
  <c r="AA187" i="9" s="1"/>
  <c r="AB187" i="9" s="1"/>
  <c r="T182" i="9"/>
  <c r="U182" i="9" s="1"/>
  <c r="T178" i="9"/>
  <c r="U178" i="9" s="1"/>
  <c r="Z173" i="9"/>
  <c r="T162" i="9"/>
  <c r="U162" i="9" s="1"/>
  <c r="Z157" i="9"/>
  <c r="R154" i="9"/>
  <c r="T154" i="9" s="1"/>
  <c r="U154" i="9" s="1"/>
  <c r="Y154" i="9"/>
  <c r="R149" i="9"/>
  <c r="T142" i="9"/>
  <c r="U142" i="9" s="1"/>
  <c r="R129" i="9"/>
  <c r="X127" i="9"/>
  <c r="X119" i="9"/>
  <c r="X111" i="9"/>
  <c r="Q108" i="9"/>
  <c r="T98" i="9"/>
  <c r="U98" i="9" s="1"/>
  <c r="X232" i="9"/>
  <c r="X189" i="9"/>
  <c r="X137" i="9"/>
  <c r="Y115" i="9"/>
  <c r="AA91" i="9"/>
  <c r="AB91" i="9" s="1"/>
  <c r="AA89" i="9"/>
  <c r="AB89" i="9" s="1"/>
  <c r="T78" i="9"/>
  <c r="U78" i="9" s="1"/>
  <c r="AA73" i="9"/>
  <c r="AB73" i="9" s="1"/>
  <c r="T62" i="9"/>
  <c r="U62" i="9" s="1"/>
  <c r="AA57" i="9"/>
  <c r="AB57" i="9" s="1"/>
  <c r="T46" i="9"/>
  <c r="U46" i="9" s="1"/>
  <c r="AA41" i="9"/>
  <c r="AB41" i="9" s="1"/>
  <c r="T38" i="9"/>
  <c r="U38" i="9" s="1"/>
  <c r="AA25" i="9"/>
  <c r="AB25" i="9" s="1"/>
  <c r="S18" i="9"/>
  <c r="T14" i="9"/>
  <c r="U14" i="9" s="1"/>
  <c r="AA9" i="9"/>
  <c r="AB9" i="9" s="1"/>
  <c r="X173" i="9"/>
  <c r="Y158" i="9"/>
  <c r="AA158" i="9" s="1"/>
  <c r="AB158" i="9" s="1"/>
  <c r="R75" i="9"/>
  <c r="Y75" i="9"/>
  <c r="AA75" i="9" s="1"/>
  <c r="AB75" i="9" s="1"/>
  <c r="AA66" i="9"/>
  <c r="AB66" i="9" s="1"/>
  <c r="R59" i="9"/>
  <c r="Y59" i="9"/>
  <c r="AA59" i="9" s="1"/>
  <c r="AB59" i="9" s="1"/>
  <c r="T39" i="9"/>
  <c r="U39" i="9" s="1"/>
  <c r="AA6" i="9"/>
  <c r="AB6" i="9" s="1"/>
  <c r="W127" i="9"/>
  <c r="AA127" i="9" s="1"/>
  <c r="AB127" i="9" s="1"/>
  <c r="W92" i="9"/>
  <c r="AA92" i="9" s="1"/>
  <c r="AB92" i="9" s="1"/>
  <c r="X17" i="9"/>
  <c r="Y218" i="9"/>
  <c r="AA218" i="9" s="1"/>
  <c r="AB218" i="9" s="1"/>
  <c r="X169" i="9"/>
  <c r="X154" i="9"/>
  <c r="X128" i="9"/>
  <c r="AA128" i="9" s="1"/>
  <c r="AB128" i="9" s="1"/>
  <c r="X120" i="9"/>
  <c r="AA120" i="9" s="1"/>
  <c r="AB120" i="9" s="1"/>
  <c r="W111" i="9"/>
  <c r="R93" i="9"/>
  <c r="Y93" i="9"/>
  <c r="S90" i="9"/>
  <c r="Z90" i="9"/>
  <c r="T85" i="9"/>
  <c r="U85" i="9" s="1"/>
  <c r="X74" i="9"/>
  <c r="T69" i="9"/>
  <c r="U69" i="9" s="1"/>
  <c r="X58" i="9"/>
  <c r="T53" i="9"/>
  <c r="U53" i="9" s="1"/>
  <c r="Q36" i="9"/>
  <c r="W36" i="9"/>
  <c r="AA36" i="9" s="1"/>
  <c r="AB36" i="9" s="1"/>
  <c r="T29" i="9"/>
  <c r="U29" i="9" s="1"/>
  <c r="S17" i="9"/>
  <c r="AA16" i="9"/>
  <c r="AB16" i="9" s="1"/>
  <c r="T9" i="9"/>
  <c r="U9" i="9" s="1"/>
  <c r="P6" i="9"/>
  <c r="T5" i="9"/>
  <c r="U5" i="9" s="1"/>
  <c r="W50" i="9"/>
  <c r="T984" i="9"/>
  <c r="U984" i="9" s="1"/>
  <c r="AA981" i="9"/>
  <c r="AB981" i="9" s="1"/>
  <c r="S952" i="9"/>
  <c r="Z952" i="9"/>
  <c r="AA943" i="9"/>
  <c r="AB943" i="9" s="1"/>
  <c r="W940" i="9"/>
  <c r="P997" i="9"/>
  <c r="AA1000" i="9"/>
  <c r="AB1000" i="9" s="1"/>
  <c r="W997" i="9"/>
  <c r="AA997" i="9" s="1"/>
  <c r="AB997" i="9" s="1"/>
  <c r="AA992" i="9"/>
  <c r="AB992" i="9" s="1"/>
  <c r="T989" i="9"/>
  <c r="U989" i="9" s="1"/>
  <c r="T998" i="9"/>
  <c r="U998" i="9" s="1"/>
  <c r="R997" i="9"/>
  <c r="S994" i="9"/>
  <c r="T994" i="9" s="1"/>
  <c r="U994" i="9" s="1"/>
  <c r="P980" i="9"/>
  <c r="T980" i="9" s="1"/>
  <c r="U980" i="9" s="1"/>
  <c r="T988" i="9"/>
  <c r="U988" i="9" s="1"/>
  <c r="S985" i="9"/>
  <c r="W980" i="9"/>
  <c r="Y987" i="9"/>
  <c r="AA987" i="9" s="1"/>
  <c r="AB987" i="9" s="1"/>
  <c r="R987" i="9"/>
  <c r="T986" i="9"/>
  <c r="U986" i="9" s="1"/>
  <c r="Y985" i="9"/>
  <c r="AA985" i="9" s="1"/>
  <c r="AB985" i="9" s="1"/>
  <c r="X977" i="9"/>
  <c r="AA977" i="9" s="1"/>
  <c r="AB977" i="9" s="1"/>
  <c r="S966" i="9"/>
  <c r="T962" i="9"/>
  <c r="U962" i="9" s="1"/>
  <c r="AA957" i="9"/>
  <c r="AB957" i="9" s="1"/>
  <c r="T954" i="9"/>
  <c r="U954" i="9" s="1"/>
  <c r="T955" i="9"/>
  <c r="U955" i="9" s="1"/>
  <c r="R954" i="9"/>
  <c r="Y959" i="9"/>
  <c r="AA959" i="9" s="1"/>
  <c r="AB959" i="9" s="1"/>
  <c r="T957" i="9"/>
  <c r="U957" i="9" s="1"/>
  <c r="Q954" i="9"/>
  <c r="X939" i="9"/>
  <c r="T952" i="9"/>
  <c r="U952" i="9" s="1"/>
  <c r="AA946" i="9"/>
  <c r="AB946" i="9" s="1"/>
  <c r="T943" i="9"/>
  <c r="U943" i="9" s="1"/>
  <c r="AA938" i="9"/>
  <c r="AB938" i="9" s="1"/>
  <c r="P936" i="9"/>
  <c r="T936" i="9" s="1"/>
  <c r="U936" i="9" s="1"/>
  <c r="W962" i="9"/>
  <c r="AA962" i="9" s="1"/>
  <c r="AB962" i="9" s="1"/>
  <c r="W948" i="9"/>
  <c r="AA948" i="9" s="1"/>
  <c r="AB948" i="9" s="1"/>
  <c r="AA947" i="9"/>
  <c r="AB947" i="9" s="1"/>
  <c r="S934" i="9"/>
  <c r="T934" i="9" s="1"/>
  <c r="U934" i="9" s="1"/>
  <c r="AA929" i="9"/>
  <c r="AB929" i="9" s="1"/>
  <c r="R926" i="9"/>
  <c r="Y926" i="9"/>
  <c r="T931" i="9"/>
  <c r="U931" i="9" s="1"/>
  <c r="Q926" i="9"/>
  <c r="T926" i="9" s="1"/>
  <c r="U926" i="9" s="1"/>
  <c r="P924" i="9"/>
  <c r="T923" i="9"/>
  <c r="U923" i="9" s="1"/>
  <c r="T935" i="9"/>
  <c r="U935" i="9" s="1"/>
  <c r="AA924" i="9"/>
  <c r="AB924" i="9" s="1"/>
  <c r="AA912" i="9"/>
  <c r="AB912" i="9" s="1"/>
  <c r="AA908" i="9"/>
  <c r="AB908" i="9" s="1"/>
  <c r="X926" i="9"/>
  <c r="X910" i="9"/>
  <c r="AA910" i="9" s="1"/>
  <c r="AB910" i="9" s="1"/>
  <c r="R906" i="9"/>
  <c r="T906" i="9" s="1"/>
  <c r="U906" i="9" s="1"/>
  <c r="Y906" i="9"/>
  <c r="AA906" i="9" s="1"/>
  <c r="AB906" i="9" s="1"/>
  <c r="Q902" i="9"/>
  <c r="T902" i="9" s="1"/>
  <c r="U902" i="9" s="1"/>
  <c r="T901" i="9"/>
  <c r="U901" i="9" s="1"/>
  <c r="T896" i="9"/>
  <c r="U896" i="9" s="1"/>
  <c r="T884" i="9"/>
  <c r="U884" i="9" s="1"/>
  <c r="AA879" i="9"/>
  <c r="AB879" i="9" s="1"/>
  <c r="T908" i="9"/>
  <c r="U908" i="9" s="1"/>
  <c r="AA888" i="9"/>
  <c r="AB888" i="9" s="1"/>
  <c r="AA884" i="9"/>
  <c r="AB884" i="9" s="1"/>
  <c r="Z878" i="9"/>
  <c r="AA878" i="9" s="1"/>
  <c r="AB878" i="9" s="1"/>
  <c r="S878" i="9"/>
  <c r="T878" i="9" s="1"/>
  <c r="U878" i="9" s="1"/>
  <c r="T873" i="9"/>
  <c r="U873" i="9" s="1"/>
  <c r="R872" i="9"/>
  <c r="T872" i="9" s="1"/>
  <c r="U872" i="9" s="1"/>
  <c r="X928" i="9"/>
  <c r="AA928" i="9" s="1"/>
  <c r="AB928" i="9" s="1"/>
  <c r="X920" i="9"/>
  <c r="X908" i="9"/>
  <c r="X902" i="9"/>
  <c r="T890" i="9"/>
  <c r="U890" i="9" s="1"/>
  <c r="W926" i="9"/>
  <c r="AA926" i="9" s="1"/>
  <c r="AB926" i="9" s="1"/>
  <c r="AA911" i="9"/>
  <c r="AB911" i="9" s="1"/>
  <c r="R895" i="9"/>
  <c r="Y895" i="9"/>
  <c r="Y877" i="9"/>
  <c r="AA877" i="9" s="1"/>
  <c r="AB877" i="9" s="1"/>
  <c r="P876" i="9"/>
  <c r="T876" i="9" s="1"/>
  <c r="U876" i="9" s="1"/>
  <c r="X872" i="9"/>
  <c r="AA872" i="9" s="1"/>
  <c r="AB872" i="9" s="1"/>
  <c r="X895" i="9"/>
  <c r="W869" i="9"/>
  <c r="P853" i="9"/>
  <c r="P845" i="9"/>
  <c r="T845" i="9" s="1"/>
  <c r="U845" i="9" s="1"/>
  <c r="AA864" i="9"/>
  <c r="AB864" i="9" s="1"/>
  <c r="AA848" i="9"/>
  <c r="AB848" i="9" s="1"/>
  <c r="AA844" i="9"/>
  <c r="AB844" i="9" s="1"/>
  <c r="T871" i="9"/>
  <c r="U871" i="9" s="1"/>
  <c r="R865" i="9"/>
  <c r="T854" i="9"/>
  <c r="U854" i="9" s="1"/>
  <c r="T875" i="9"/>
  <c r="U875" i="9" s="1"/>
  <c r="X852" i="9"/>
  <c r="X853" i="9"/>
  <c r="AA853" i="9" s="1"/>
  <c r="AB853" i="9" s="1"/>
  <c r="S827" i="9"/>
  <c r="T823" i="9"/>
  <c r="U823" i="9" s="1"/>
  <c r="X858" i="9"/>
  <c r="AA858" i="9" s="1"/>
  <c r="AB858" i="9" s="1"/>
  <c r="W852" i="9"/>
  <c r="AA852" i="9" s="1"/>
  <c r="AB852" i="9" s="1"/>
  <c r="W842" i="9"/>
  <c r="AA842" i="9" s="1"/>
  <c r="AB842" i="9" s="1"/>
  <c r="P841" i="9"/>
  <c r="T841" i="9" s="1"/>
  <c r="U841" i="9" s="1"/>
  <c r="T837" i="9"/>
  <c r="U837" i="9" s="1"/>
  <c r="X861" i="9"/>
  <c r="AA861" i="9" s="1"/>
  <c r="AB861" i="9" s="1"/>
  <c r="Y842" i="9"/>
  <c r="R842" i="9"/>
  <c r="T842" i="9" s="1"/>
  <c r="U842" i="9" s="1"/>
  <c r="X838" i="9"/>
  <c r="P834" i="9"/>
  <c r="T834" i="9" s="1"/>
  <c r="U834" i="9" s="1"/>
  <c r="T833" i="9"/>
  <c r="U833" i="9" s="1"/>
  <c r="AA816" i="9"/>
  <c r="AB816" i="9" s="1"/>
  <c r="T809" i="9"/>
  <c r="U809" i="9" s="1"/>
  <c r="X845" i="9"/>
  <c r="AA845" i="9" s="1"/>
  <c r="AB845" i="9" s="1"/>
  <c r="X841" i="9"/>
  <c r="AA841" i="9" s="1"/>
  <c r="AB841" i="9" s="1"/>
  <c r="R834" i="9"/>
  <c r="Y834" i="9"/>
  <c r="T826" i="9"/>
  <c r="U826" i="9" s="1"/>
  <c r="AA821" i="9"/>
  <c r="AB821" i="9" s="1"/>
  <c r="S818" i="9"/>
  <c r="AA817" i="9"/>
  <c r="AB817" i="9" s="1"/>
  <c r="S814" i="9"/>
  <c r="T814" i="9" s="1"/>
  <c r="U814" i="9" s="1"/>
  <c r="AA813" i="9"/>
  <c r="AB813" i="9" s="1"/>
  <c r="S810" i="9"/>
  <c r="AA809" i="9"/>
  <c r="AB809" i="9" s="1"/>
  <c r="X818" i="9"/>
  <c r="AA818" i="9" s="1"/>
  <c r="AB818" i="9" s="1"/>
  <c r="T794" i="9"/>
  <c r="U794" i="9" s="1"/>
  <c r="Q772" i="9"/>
  <c r="Q801" i="9"/>
  <c r="W791" i="9"/>
  <c r="AA790" i="9"/>
  <c r="AB790" i="9" s="1"/>
  <c r="T771" i="9"/>
  <c r="U771" i="9" s="1"/>
  <c r="X764" i="9"/>
  <c r="T747" i="9"/>
  <c r="U747" i="9" s="1"/>
  <c r="X834" i="9"/>
  <c r="AA834" i="9" s="1"/>
  <c r="AB834" i="9" s="1"/>
  <c r="W792" i="9"/>
  <c r="Z789" i="9"/>
  <c r="AA789" i="9" s="1"/>
  <c r="AB789" i="9" s="1"/>
  <c r="S789" i="9"/>
  <c r="Y788" i="9"/>
  <c r="Z785" i="9"/>
  <c r="AA785" i="9" s="1"/>
  <c r="AB785" i="9" s="1"/>
  <c r="S785" i="9"/>
  <c r="T785" i="9" s="1"/>
  <c r="U785" i="9" s="1"/>
  <c r="AA775" i="9"/>
  <c r="AB775" i="9" s="1"/>
  <c r="T772" i="9"/>
  <c r="U772" i="9" s="1"/>
  <c r="AA763" i="9"/>
  <c r="AB763" i="9" s="1"/>
  <c r="AA743" i="9"/>
  <c r="AB743" i="9" s="1"/>
  <c r="Q806" i="9"/>
  <c r="AA800" i="9"/>
  <c r="AB800" i="9" s="1"/>
  <c r="R793" i="9"/>
  <c r="T793" i="9" s="1"/>
  <c r="U793" i="9" s="1"/>
  <c r="Y793" i="9"/>
  <c r="AA793" i="9" s="1"/>
  <c r="AB793" i="9" s="1"/>
  <c r="R781" i="9"/>
  <c r="T781" i="9" s="1"/>
  <c r="U781" i="9" s="1"/>
  <c r="Y781" i="9"/>
  <c r="Q780" i="9"/>
  <c r="T780" i="9" s="1"/>
  <c r="U780" i="9" s="1"/>
  <c r="R777" i="9"/>
  <c r="T777" i="9" s="1"/>
  <c r="U777" i="9" s="1"/>
  <c r="Y777" i="9"/>
  <c r="AA777" i="9" s="1"/>
  <c r="AB777" i="9" s="1"/>
  <c r="S769" i="9"/>
  <c r="AA768" i="9"/>
  <c r="AB768" i="9" s="1"/>
  <c r="W765" i="9"/>
  <c r="AA765" i="9" s="1"/>
  <c r="AB765" i="9" s="1"/>
  <c r="S762" i="9"/>
  <c r="T762" i="9" s="1"/>
  <c r="U762" i="9" s="1"/>
  <c r="Z762" i="9"/>
  <c r="AA762" i="9" s="1"/>
  <c r="AB762" i="9" s="1"/>
  <c r="R761" i="9"/>
  <c r="T761" i="9" s="1"/>
  <c r="U761" i="9" s="1"/>
  <c r="Y761" i="9"/>
  <c r="S753" i="9"/>
  <c r="AA752" i="9"/>
  <c r="AB752" i="9" s="1"/>
  <c r="S746" i="9"/>
  <c r="Z746" i="9"/>
  <c r="AA746" i="9" s="1"/>
  <c r="AB746" i="9" s="1"/>
  <c r="R745" i="9"/>
  <c r="Y745" i="9"/>
  <c r="AA745" i="9" s="1"/>
  <c r="AB745" i="9" s="1"/>
  <c r="X792" i="9"/>
  <c r="X781" i="9"/>
  <c r="AA736" i="9"/>
  <c r="AB736" i="9" s="1"/>
  <c r="Q733" i="9"/>
  <c r="P729" i="9"/>
  <c r="T729" i="9" s="1"/>
  <c r="U729" i="9" s="1"/>
  <c r="P713" i="9"/>
  <c r="T713" i="9" s="1"/>
  <c r="U713" i="9" s="1"/>
  <c r="X734" i="9"/>
  <c r="AA734" i="9" s="1"/>
  <c r="AB734" i="9" s="1"/>
  <c r="W729" i="9"/>
  <c r="S726" i="9"/>
  <c r="Z726" i="9"/>
  <c r="AA724" i="9"/>
  <c r="AB724" i="9" s="1"/>
  <c r="T721" i="9"/>
  <c r="U721" i="9" s="1"/>
  <c r="W713" i="9"/>
  <c r="AA708" i="9"/>
  <c r="AB708" i="9" s="1"/>
  <c r="T705" i="9"/>
  <c r="U705" i="9" s="1"/>
  <c r="P698" i="9"/>
  <c r="T697" i="9"/>
  <c r="U697" i="9" s="1"/>
  <c r="AA692" i="9"/>
  <c r="AB692" i="9" s="1"/>
  <c r="W689" i="9"/>
  <c r="AA689" i="9" s="1"/>
  <c r="AB689" i="9" s="1"/>
  <c r="AA676" i="9"/>
  <c r="AB676" i="9" s="1"/>
  <c r="X788" i="9"/>
  <c r="Y734" i="9"/>
  <c r="R734" i="9"/>
  <c r="T734" i="9" s="1"/>
  <c r="U734" i="9" s="1"/>
  <c r="AA729" i="9"/>
  <c r="AB729" i="9" s="1"/>
  <c r="AA725" i="9"/>
  <c r="AB725" i="9" s="1"/>
  <c r="AA721" i="9"/>
  <c r="AB721" i="9" s="1"/>
  <c r="W718" i="9"/>
  <c r="AA718" i="9" s="1"/>
  <c r="AB718" i="9" s="1"/>
  <c r="Y710" i="9"/>
  <c r="R710" i="9"/>
  <c r="T710" i="9" s="1"/>
  <c r="U710" i="9" s="1"/>
  <c r="S702" i="9"/>
  <c r="AA701" i="9"/>
  <c r="AB701" i="9" s="1"/>
  <c r="W698" i="9"/>
  <c r="AA698" i="9" s="1"/>
  <c r="AB698" i="9" s="1"/>
  <c r="Z695" i="9"/>
  <c r="AA695" i="9" s="1"/>
  <c r="AB695" i="9" s="1"/>
  <c r="S695" i="9"/>
  <c r="T695" i="9" s="1"/>
  <c r="U695" i="9" s="1"/>
  <c r="Y694" i="9"/>
  <c r="AA694" i="9" s="1"/>
  <c r="AB694" i="9" s="1"/>
  <c r="R694" i="9"/>
  <c r="T694" i="9" s="1"/>
  <c r="U694" i="9" s="1"/>
  <c r="S686" i="9"/>
  <c r="AA685" i="9"/>
  <c r="AB685" i="9" s="1"/>
  <c r="Z679" i="9"/>
  <c r="AA679" i="9" s="1"/>
  <c r="AB679" i="9" s="1"/>
  <c r="S679" i="9"/>
  <c r="T679" i="9" s="1"/>
  <c r="U679" i="9" s="1"/>
  <c r="Y678" i="9"/>
  <c r="R678" i="9"/>
  <c r="T678" i="9" s="1"/>
  <c r="U678" i="9" s="1"/>
  <c r="AA726" i="9"/>
  <c r="AB726" i="9" s="1"/>
  <c r="Q722" i="9"/>
  <c r="Q713" i="9"/>
  <c r="Q706" i="9"/>
  <c r="T706" i="9" s="1"/>
  <c r="U706" i="9" s="1"/>
  <c r="Q689" i="9"/>
  <c r="T689" i="9" s="1"/>
  <c r="U689" i="9" s="1"/>
  <c r="Q682" i="9"/>
  <c r="T682" i="9" s="1"/>
  <c r="U682" i="9" s="1"/>
  <c r="S669" i="9"/>
  <c r="AA664" i="9"/>
  <c r="AB664" i="9" s="1"/>
  <c r="P662" i="9"/>
  <c r="T662" i="9" s="1"/>
  <c r="U662" i="9" s="1"/>
  <c r="T653" i="9"/>
  <c r="U653" i="9" s="1"/>
  <c r="P646" i="9"/>
  <c r="T641" i="9"/>
  <c r="U641" i="9" s="1"/>
  <c r="T633" i="9"/>
  <c r="U633" i="9" s="1"/>
  <c r="AA628" i="9"/>
  <c r="AB628" i="9" s="1"/>
  <c r="P626" i="9"/>
  <c r="T626" i="9" s="1"/>
  <c r="U626" i="9" s="1"/>
  <c r="T617" i="9"/>
  <c r="U617" i="9" s="1"/>
  <c r="AA612" i="9"/>
  <c r="AB612" i="9" s="1"/>
  <c r="X682" i="9"/>
  <c r="AA682" i="9" s="1"/>
  <c r="AB682" i="9" s="1"/>
  <c r="Q669" i="9"/>
  <c r="T669" i="9" s="1"/>
  <c r="U669" i="9" s="1"/>
  <c r="R662" i="9"/>
  <c r="Y662" i="9"/>
  <c r="W654" i="9"/>
  <c r="AA653" i="9"/>
  <c r="AB653" i="9" s="1"/>
  <c r="W646" i="9"/>
  <c r="AA646" i="9" s="1"/>
  <c r="AB646" i="9" s="1"/>
  <c r="R630" i="9"/>
  <c r="T630" i="9" s="1"/>
  <c r="U630" i="9" s="1"/>
  <c r="Y630" i="9"/>
  <c r="W618" i="9"/>
  <c r="W614" i="9"/>
  <c r="AA613" i="9"/>
  <c r="AB613" i="9" s="1"/>
  <c r="X670" i="9"/>
  <c r="T659" i="9"/>
  <c r="U659" i="9" s="1"/>
  <c r="AA654" i="9"/>
  <c r="AB654" i="9" s="1"/>
  <c r="Q650" i="9"/>
  <c r="T650" i="9" s="1"/>
  <c r="U650" i="9" s="1"/>
  <c r="R646" i="9"/>
  <c r="R642" i="9"/>
  <c r="T642" i="9" s="1"/>
  <c r="U642" i="9" s="1"/>
  <c r="R638" i="9"/>
  <c r="T638" i="9" s="1"/>
  <c r="U638" i="9" s="1"/>
  <c r="T631" i="9"/>
  <c r="U631" i="9" s="1"/>
  <c r="T619" i="9"/>
  <c r="U619" i="9" s="1"/>
  <c r="Q617" i="9"/>
  <c r="AA614" i="9"/>
  <c r="AB614" i="9" s="1"/>
  <c r="X690" i="9"/>
  <c r="X617" i="9"/>
  <c r="AA617" i="9" s="1"/>
  <c r="AB617" i="9" s="1"/>
  <c r="X658" i="9"/>
  <c r="Z648" i="9"/>
  <c r="AA648" i="9" s="1"/>
  <c r="AB648" i="9" s="1"/>
  <c r="X642" i="9"/>
  <c r="AA642" i="9" s="1"/>
  <c r="AB642" i="9" s="1"/>
  <c r="Z628" i="9"/>
  <c r="AA600" i="9"/>
  <c r="AB600" i="9" s="1"/>
  <c r="Q595" i="9"/>
  <c r="T595" i="9" s="1"/>
  <c r="U595" i="9" s="1"/>
  <c r="Q591" i="9"/>
  <c r="Q579" i="9"/>
  <c r="Q575" i="9"/>
  <c r="Q563" i="9"/>
  <c r="T563" i="9" s="1"/>
  <c r="U563" i="9" s="1"/>
  <c r="Q547" i="9"/>
  <c r="Q531" i="9"/>
  <c r="X638" i="9"/>
  <c r="AA638" i="9" s="1"/>
  <c r="AB638" i="9" s="1"/>
  <c r="Z620" i="9"/>
  <c r="AA620" i="9" s="1"/>
  <c r="AB620" i="9" s="1"/>
  <c r="R610" i="9"/>
  <c r="Y610" i="9"/>
  <c r="AA610" i="9" s="1"/>
  <c r="AB610" i="9" s="1"/>
  <c r="T606" i="9"/>
  <c r="U606" i="9" s="1"/>
  <c r="X595" i="9"/>
  <c r="AA595" i="9" s="1"/>
  <c r="AB595" i="9" s="1"/>
  <c r="P591" i="9"/>
  <c r="P575" i="9"/>
  <c r="T575" i="9" s="1"/>
  <c r="U575" i="9" s="1"/>
  <c r="T562" i="9"/>
  <c r="U562" i="9" s="1"/>
  <c r="T546" i="9"/>
  <c r="U546" i="9" s="1"/>
  <c r="T530" i="9"/>
  <c r="U530" i="9" s="1"/>
  <c r="Z660" i="9"/>
  <c r="AA660" i="9" s="1"/>
  <c r="AB660" i="9" s="1"/>
  <c r="AA602" i="9"/>
  <c r="AB602" i="9" s="1"/>
  <c r="T599" i="9"/>
  <c r="U599" i="9" s="1"/>
  <c r="AA594" i="9"/>
  <c r="AB594" i="9" s="1"/>
  <c r="AA590" i="9"/>
  <c r="AB590" i="9" s="1"/>
  <c r="T583" i="9"/>
  <c r="U583" i="9" s="1"/>
  <c r="AA574" i="9"/>
  <c r="AB574" i="9" s="1"/>
  <c r="AA566" i="9"/>
  <c r="AB566" i="9" s="1"/>
  <c r="AA550" i="9"/>
  <c r="AB550" i="9" s="1"/>
  <c r="AA534" i="9"/>
  <c r="AB534" i="9" s="1"/>
  <c r="T531" i="9"/>
  <c r="U531" i="9" s="1"/>
  <c r="S519" i="9"/>
  <c r="AA518" i="9"/>
  <c r="AB518" i="9" s="1"/>
  <c r="X618" i="9"/>
  <c r="X606" i="9"/>
  <c r="AA604" i="9"/>
  <c r="AB604" i="9" s="1"/>
  <c r="T600" i="9"/>
  <c r="U600" i="9" s="1"/>
  <c r="S592" i="9"/>
  <c r="AA591" i="9"/>
  <c r="AB591" i="9" s="1"/>
  <c r="S585" i="9"/>
  <c r="T585" i="9" s="1"/>
  <c r="U585" i="9" s="1"/>
  <c r="Z585" i="9"/>
  <c r="AA585" i="9" s="1"/>
  <c r="AB585" i="9" s="1"/>
  <c r="R584" i="9"/>
  <c r="T584" i="9" s="1"/>
  <c r="U584" i="9" s="1"/>
  <c r="Y584" i="9"/>
  <c r="S576" i="9"/>
  <c r="AA575" i="9"/>
  <c r="AB575" i="9" s="1"/>
  <c r="W572" i="9"/>
  <c r="R568" i="9"/>
  <c r="T568" i="9" s="1"/>
  <c r="U568" i="9" s="1"/>
  <c r="Y568" i="9"/>
  <c r="S560" i="9"/>
  <c r="AA559" i="9"/>
  <c r="AB559" i="9" s="1"/>
  <c r="R552" i="9"/>
  <c r="T552" i="9" s="1"/>
  <c r="U552" i="9" s="1"/>
  <c r="Y552" i="9"/>
  <c r="AA552" i="9" s="1"/>
  <c r="AB552" i="9" s="1"/>
  <c r="R547" i="9"/>
  <c r="T547" i="9" s="1"/>
  <c r="U547" i="9" s="1"/>
  <c r="S544" i="9"/>
  <c r="AA543" i="9"/>
  <c r="AB543" i="9" s="1"/>
  <c r="R536" i="9"/>
  <c r="T536" i="9" s="1"/>
  <c r="U536" i="9" s="1"/>
  <c r="Y536" i="9"/>
  <c r="AA536" i="9" s="1"/>
  <c r="AB536" i="9" s="1"/>
  <c r="R532" i="9"/>
  <c r="Y532" i="9"/>
  <c r="R527" i="9"/>
  <c r="T527" i="9" s="1"/>
  <c r="U527" i="9" s="1"/>
  <c r="S524" i="9"/>
  <c r="AA523" i="9"/>
  <c r="AB523" i="9" s="1"/>
  <c r="Y516" i="9"/>
  <c r="AA516" i="9" s="1"/>
  <c r="AB516" i="9" s="1"/>
  <c r="R516" i="9"/>
  <c r="T516" i="9" s="1"/>
  <c r="U516" i="9" s="1"/>
  <c r="S512" i="9"/>
  <c r="X519" i="9"/>
  <c r="T505" i="9"/>
  <c r="U505" i="9" s="1"/>
  <c r="P502" i="9"/>
  <c r="T502" i="9" s="1"/>
  <c r="U502" i="9" s="1"/>
  <c r="T493" i="9"/>
  <c r="U493" i="9" s="1"/>
  <c r="T485" i="9"/>
  <c r="U485" i="9" s="1"/>
  <c r="X596" i="9"/>
  <c r="AA596" i="9" s="1"/>
  <c r="AB596" i="9" s="1"/>
  <c r="X568" i="9"/>
  <c r="AA568" i="9" s="1"/>
  <c r="AB568" i="9" s="1"/>
  <c r="Q515" i="9"/>
  <c r="T515" i="9"/>
  <c r="U515" i="9" s="1"/>
  <c r="X592" i="9"/>
  <c r="X584" i="9"/>
  <c r="AA584" i="9" s="1"/>
  <c r="AB584" i="9" s="1"/>
  <c r="X576" i="9"/>
  <c r="Z508" i="9"/>
  <c r="S508" i="9"/>
  <c r="AA502" i="9"/>
  <c r="AB502" i="9" s="1"/>
  <c r="AA498" i="9"/>
  <c r="AB498" i="9" s="1"/>
  <c r="T487" i="9"/>
  <c r="U487" i="9" s="1"/>
  <c r="P484" i="9"/>
  <c r="T483" i="9"/>
  <c r="U483" i="9" s="1"/>
  <c r="AA478" i="9"/>
  <c r="AB478" i="9" s="1"/>
  <c r="P476" i="9"/>
  <c r="T476" i="9" s="1"/>
  <c r="U476" i="9" s="1"/>
  <c r="T475" i="9"/>
  <c r="U475" i="9" s="1"/>
  <c r="AA470" i="9"/>
  <c r="AB470" i="9" s="1"/>
  <c r="P468" i="9"/>
  <c r="T467" i="9"/>
  <c r="U467" i="9" s="1"/>
  <c r="AA462" i="9"/>
  <c r="AB462" i="9" s="1"/>
  <c r="T459" i="9"/>
  <c r="U459" i="9" s="1"/>
  <c r="AA454" i="9"/>
  <c r="AB454" i="9" s="1"/>
  <c r="P452" i="9"/>
  <c r="T451" i="9"/>
  <c r="U451" i="9" s="1"/>
  <c r="AA446" i="9"/>
  <c r="AB446" i="9" s="1"/>
  <c r="T443" i="9"/>
  <c r="U443" i="9" s="1"/>
  <c r="AA438" i="9"/>
  <c r="AB438" i="9" s="1"/>
  <c r="T435" i="9"/>
  <c r="U435" i="9" s="1"/>
  <c r="AA430" i="9"/>
  <c r="AB430" i="9" s="1"/>
  <c r="P428" i="9"/>
  <c r="T428" i="9" s="1"/>
  <c r="U428" i="9" s="1"/>
  <c r="T427" i="9"/>
  <c r="U427" i="9" s="1"/>
  <c r="AA422" i="9"/>
  <c r="AB422" i="9" s="1"/>
  <c r="T419" i="9"/>
  <c r="U419" i="9" s="1"/>
  <c r="AA414" i="9"/>
  <c r="AB414" i="9" s="1"/>
  <c r="P412" i="9"/>
  <c r="T412" i="9" s="1"/>
  <c r="U412" i="9" s="1"/>
  <c r="T411" i="9"/>
  <c r="U411" i="9" s="1"/>
  <c r="AA406" i="9"/>
  <c r="AB406" i="9" s="1"/>
  <c r="P404" i="9"/>
  <c r="T403" i="9"/>
  <c r="U403" i="9" s="1"/>
  <c r="AA398" i="9"/>
  <c r="AB398" i="9" s="1"/>
  <c r="T395" i="9"/>
  <c r="U395" i="9" s="1"/>
  <c r="R508" i="9"/>
  <c r="T508" i="9" s="1"/>
  <c r="U508" i="9" s="1"/>
  <c r="Y508" i="9"/>
  <c r="R504" i="9"/>
  <c r="T504" i="9" s="1"/>
  <c r="U504" i="9" s="1"/>
  <c r="Y504" i="9"/>
  <c r="AA504" i="9" s="1"/>
  <c r="AB504" i="9" s="1"/>
  <c r="W496" i="9"/>
  <c r="AA496" i="9" s="1"/>
  <c r="AB496" i="9" s="1"/>
  <c r="AA495" i="9"/>
  <c r="AB495" i="9" s="1"/>
  <c r="R484" i="9"/>
  <c r="Y484" i="9"/>
  <c r="R480" i="9"/>
  <c r="T480" i="9" s="1"/>
  <c r="U480" i="9" s="1"/>
  <c r="Y480" i="9"/>
  <c r="R476" i="9"/>
  <c r="Y476" i="9"/>
  <c r="R472" i="9"/>
  <c r="T472" i="9" s="1"/>
  <c r="U472" i="9" s="1"/>
  <c r="Y472" i="9"/>
  <c r="R468" i="9"/>
  <c r="Y468" i="9"/>
  <c r="R464" i="9"/>
  <c r="T464" i="9" s="1"/>
  <c r="U464" i="9" s="1"/>
  <c r="Y464" i="9"/>
  <c r="R460" i="9"/>
  <c r="T460" i="9" s="1"/>
  <c r="U460" i="9" s="1"/>
  <c r="Y460" i="9"/>
  <c r="R456" i="9"/>
  <c r="T456" i="9" s="1"/>
  <c r="U456" i="9" s="1"/>
  <c r="Y456" i="9"/>
  <c r="R452" i="9"/>
  <c r="Y452" i="9"/>
  <c r="R448" i="9"/>
  <c r="T448" i="9" s="1"/>
  <c r="U448" i="9" s="1"/>
  <c r="Y448" i="9"/>
  <c r="R444" i="9"/>
  <c r="T444" i="9" s="1"/>
  <c r="U444" i="9" s="1"/>
  <c r="Y444" i="9"/>
  <c r="R440" i="9"/>
  <c r="Y440" i="9"/>
  <c r="R436" i="9"/>
  <c r="Y436" i="9"/>
  <c r="R432" i="9"/>
  <c r="T432" i="9" s="1"/>
  <c r="U432" i="9" s="1"/>
  <c r="Y432" i="9"/>
  <c r="R428" i="9"/>
  <c r="Y428" i="9"/>
  <c r="R424" i="9"/>
  <c r="T424" i="9" s="1"/>
  <c r="U424" i="9" s="1"/>
  <c r="Y424" i="9"/>
  <c r="R420" i="9"/>
  <c r="Y420" i="9"/>
  <c r="R416" i="9"/>
  <c r="T416" i="9" s="1"/>
  <c r="U416" i="9" s="1"/>
  <c r="Y416" i="9"/>
  <c r="R412" i="9"/>
  <c r="Y412" i="9"/>
  <c r="R408" i="9"/>
  <c r="T408" i="9" s="1"/>
  <c r="U408" i="9" s="1"/>
  <c r="Y408" i="9"/>
  <c r="R404" i="9"/>
  <c r="Y404" i="9"/>
  <c r="R400" i="9"/>
  <c r="T400" i="9" s="1"/>
  <c r="U400" i="9" s="1"/>
  <c r="Y400" i="9"/>
  <c r="R396" i="9"/>
  <c r="T396" i="9" s="1"/>
  <c r="U396" i="9" s="1"/>
  <c r="Y396" i="9"/>
  <c r="R392" i="9"/>
  <c r="Y392" i="9"/>
  <c r="X504" i="9"/>
  <c r="X468" i="9"/>
  <c r="X392" i="9"/>
  <c r="AA392" i="9" s="1"/>
  <c r="AB392" i="9" s="1"/>
  <c r="T383" i="9"/>
  <c r="U383" i="9" s="1"/>
  <c r="T375" i="9"/>
  <c r="U375" i="9" s="1"/>
  <c r="T299" i="9"/>
  <c r="U299" i="9" s="1"/>
  <c r="T291" i="9"/>
  <c r="U291" i="9" s="1"/>
  <c r="Q281" i="9"/>
  <c r="Q273" i="9"/>
  <c r="T273" i="9" s="1"/>
  <c r="U273" i="9" s="1"/>
  <c r="Q269" i="9"/>
  <c r="Q265" i="9"/>
  <c r="Q257" i="9"/>
  <c r="T257" i="9" s="1"/>
  <c r="U257" i="9" s="1"/>
  <c r="Q249" i="9"/>
  <c r="T249" i="9" s="1"/>
  <c r="U249" i="9" s="1"/>
  <c r="X484" i="9"/>
  <c r="X408" i="9"/>
  <c r="X400" i="9"/>
  <c r="AA400" i="9" s="1"/>
  <c r="AB400" i="9" s="1"/>
  <c r="S386" i="9"/>
  <c r="T386" i="9" s="1"/>
  <c r="U386" i="9" s="1"/>
  <c r="T380" i="9"/>
  <c r="U380" i="9" s="1"/>
  <c r="AA375" i="9"/>
  <c r="AB375" i="9" s="1"/>
  <c r="T364" i="9"/>
  <c r="U364" i="9" s="1"/>
  <c r="P357" i="9"/>
  <c r="T357" i="9" s="1"/>
  <c r="U357" i="9" s="1"/>
  <c r="T356" i="9"/>
  <c r="U356" i="9" s="1"/>
  <c r="AA351" i="9"/>
  <c r="AB351" i="9" s="1"/>
  <c r="T340" i="9"/>
  <c r="U340" i="9" s="1"/>
  <c r="X273" i="9"/>
  <c r="AA273" i="9" s="1"/>
  <c r="AB273" i="9" s="1"/>
  <c r="X257" i="9"/>
  <c r="AA257" i="9" s="1"/>
  <c r="AB257" i="9" s="1"/>
  <c r="X500" i="9"/>
  <c r="AA500" i="9" s="1"/>
  <c r="AB500" i="9" s="1"/>
  <c r="X488" i="9"/>
  <c r="AA488" i="9" s="1"/>
  <c r="AB488" i="9" s="1"/>
  <c r="Q392" i="9"/>
  <c r="T392" i="9" s="1"/>
  <c r="U392" i="9" s="1"/>
  <c r="W384" i="9"/>
  <c r="AA384" i="9" s="1"/>
  <c r="AB384" i="9" s="1"/>
  <c r="AA376" i="9"/>
  <c r="AB376" i="9" s="1"/>
  <c r="Z370" i="9"/>
  <c r="AA370" i="9" s="1"/>
  <c r="AB370" i="9" s="1"/>
  <c r="S370" i="9"/>
  <c r="T370" i="9" s="1"/>
  <c r="U370" i="9" s="1"/>
  <c r="Y369" i="9"/>
  <c r="AA369" i="9" s="1"/>
  <c r="AB369" i="9" s="1"/>
  <c r="R369" i="9"/>
  <c r="T369" i="9" s="1"/>
  <c r="U369" i="9" s="1"/>
  <c r="S361" i="9"/>
  <c r="AA360" i="9"/>
  <c r="AB360" i="9" s="1"/>
  <c r="W357" i="9"/>
  <c r="Z354" i="9"/>
  <c r="AA354" i="9" s="1"/>
  <c r="AB354" i="9" s="1"/>
  <c r="S354" i="9"/>
  <c r="T354" i="9" s="1"/>
  <c r="U354" i="9" s="1"/>
  <c r="Y353" i="9"/>
  <c r="R353" i="9"/>
  <c r="T349" i="9"/>
  <c r="U349" i="9" s="1"/>
  <c r="Z346" i="9"/>
  <c r="S346" i="9"/>
  <c r="AA336" i="9"/>
  <c r="AB336" i="9" s="1"/>
  <c r="T333" i="9"/>
  <c r="U333" i="9" s="1"/>
  <c r="Z330" i="9"/>
  <c r="S330" i="9"/>
  <c r="AA324" i="9"/>
  <c r="AB324" i="9" s="1"/>
  <c r="T321" i="9"/>
  <c r="U321" i="9" s="1"/>
  <c r="AA316" i="9"/>
  <c r="AB316" i="9" s="1"/>
  <c r="P314" i="9"/>
  <c r="T313" i="9"/>
  <c r="U313" i="9" s="1"/>
  <c r="AA308" i="9"/>
  <c r="AB308" i="9" s="1"/>
  <c r="P306" i="9"/>
  <c r="T306" i="9" s="1"/>
  <c r="U306" i="9" s="1"/>
  <c r="T305" i="9"/>
  <c r="U305" i="9" s="1"/>
  <c r="Z302" i="9"/>
  <c r="S302" i="9"/>
  <c r="T302" i="9" s="1"/>
  <c r="U302" i="9" s="1"/>
  <c r="Z298" i="9"/>
  <c r="S298" i="9"/>
  <c r="Z294" i="9"/>
  <c r="S294" i="9"/>
  <c r="Z290" i="9"/>
  <c r="S290" i="9"/>
  <c r="Z286" i="9"/>
  <c r="S286" i="9"/>
  <c r="AA280" i="9"/>
  <c r="AB280" i="9" s="1"/>
  <c r="P278" i="9"/>
  <c r="T277" i="9"/>
  <c r="U277" i="9" s="1"/>
  <c r="AA272" i="9"/>
  <c r="AB272" i="9" s="1"/>
  <c r="T269" i="9"/>
  <c r="U269" i="9" s="1"/>
  <c r="AA264" i="9"/>
  <c r="AB264" i="9" s="1"/>
  <c r="T261" i="9"/>
  <c r="U261" i="9" s="1"/>
  <c r="AA256" i="9"/>
  <c r="AB256" i="9" s="1"/>
  <c r="P254" i="9"/>
  <c r="T254" i="9" s="1"/>
  <c r="U254" i="9" s="1"/>
  <c r="T253" i="9"/>
  <c r="U253" i="9" s="1"/>
  <c r="AA248" i="9"/>
  <c r="AB248" i="9" s="1"/>
  <c r="P246" i="9"/>
  <c r="T245" i="9"/>
  <c r="U245" i="9" s="1"/>
  <c r="AA240" i="9"/>
  <c r="AB240" i="9" s="1"/>
  <c r="X476" i="9"/>
  <c r="X460" i="9"/>
  <c r="AA460" i="9" s="1"/>
  <c r="AB460" i="9" s="1"/>
  <c r="X440" i="9"/>
  <c r="X404" i="9"/>
  <c r="AA361" i="9"/>
  <c r="AB361" i="9" s="1"/>
  <c r="AA357" i="9"/>
  <c r="AB357" i="9" s="1"/>
  <c r="AA353" i="9"/>
  <c r="AB353" i="9" s="1"/>
  <c r="AA349" i="9"/>
  <c r="AB349" i="9" s="1"/>
  <c r="AA341" i="9"/>
  <c r="AB341" i="9" s="1"/>
  <c r="AA337" i="9"/>
  <c r="AB337" i="9" s="1"/>
  <c r="AA333" i="9"/>
  <c r="AB333" i="9" s="1"/>
  <c r="AA329" i="9"/>
  <c r="AB329" i="9" s="1"/>
  <c r="W326" i="9"/>
  <c r="AA326" i="9" s="1"/>
  <c r="AB326" i="9" s="1"/>
  <c r="AA325" i="9"/>
  <c r="AB325" i="9" s="1"/>
  <c r="AA321" i="9"/>
  <c r="AB321" i="9" s="1"/>
  <c r="W318" i="9"/>
  <c r="AA317" i="9"/>
  <c r="AB317" i="9" s="1"/>
  <c r="W314" i="9"/>
  <c r="AA313" i="9"/>
  <c r="AB313" i="9" s="1"/>
  <c r="W310" i="9"/>
  <c r="AA309" i="9"/>
  <c r="AB309" i="9" s="1"/>
  <c r="W306" i="9"/>
  <c r="AA306" i="9" s="1"/>
  <c r="AB306" i="9" s="1"/>
  <c r="Q304" i="9"/>
  <c r="T304" i="9" s="1"/>
  <c r="U304" i="9" s="1"/>
  <c r="W302" i="9"/>
  <c r="AA302" i="9" s="1"/>
  <c r="AB302" i="9" s="1"/>
  <c r="AA301" i="9"/>
  <c r="AB301" i="9" s="1"/>
  <c r="R294" i="9"/>
  <c r="T294" i="9" s="1"/>
  <c r="U294" i="9" s="1"/>
  <c r="Y294" i="9"/>
  <c r="Q288" i="9"/>
  <c r="T288" i="9" s="1"/>
  <c r="U288" i="9" s="1"/>
  <c r="W286" i="9"/>
  <c r="AA286" i="9" s="1"/>
  <c r="AB286" i="9" s="1"/>
  <c r="AA285" i="9"/>
  <c r="AB285" i="9" s="1"/>
  <c r="X373" i="9"/>
  <c r="AA373" i="9" s="1"/>
  <c r="AB373" i="9" s="1"/>
  <c r="X304" i="9"/>
  <c r="AA304" i="9" s="1"/>
  <c r="AB304" i="9" s="1"/>
  <c r="AA138" i="9"/>
  <c r="AB138" i="9" s="1"/>
  <c r="AA122" i="9"/>
  <c r="AB122" i="9" s="1"/>
  <c r="AA114" i="9"/>
  <c r="AB114" i="9" s="1"/>
  <c r="R242" i="9"/>
  <c r="Y242" i="9"/>
  <c r="Q242" i="9"/>
  <c r="T242" i="9" s="1"/>
  <c r="U242" i="9" s="1"/>
  <c r="S233" i="9"/>
  <c r="T233" i="9" s="1"/>
  <c r="U233" i="9" s="1"/>
  <c r="T232" i="9"/>
  <c r="U232" i="9" s="1"/>
  <c r="AA223" i="9"/>
  <c r="AB223" i="9" s="1"/>
  <c r="T220" i="9"/>
  <c r="U220" i="9" s="1"/>
  <c r="T212" i="9"/>
  <c r="U212" i="9" s="1"/>
  <c r="T188" i="9"/>
  <c r="U188" i="9" s="1"/>
  <c r="T180" i="9"/>
  <c r="U180" i="9" s="1"/>
  <c r="T172" i="9"/>
  <c r="U172" i="9" s="1"/>
  <c r="T164" i="9"/>
  <c r="U164" i="9" s="1"/>
  <c r="T156" i="9"/>
  <c r="U156" i="9" s="1"/>
  <c r="AA143" i="9"/>
  <c r="AB143" i="9" s="1"/>
  <c r="P141" i="9"/>
  <c r="T140" i="9"/>
  <c r="U140" i="9" s="1"/>
  <c r="S137" i="9"/>
  <c r="T137" i="9" s="1"/>
  <c r="U137" i="9" s="1"/>
  <c r="Z137" i="9"/>
  <c r="AA137" i="9" s="1"/>
  <c r="AB137" i="9" s="1"/>
  <c r="R131" i="9"/>
  <c r="R127" i="9"/>
  <c r="R123" i="9"/>
  <c r="T123" i="9" s="1"/>
  <c r="U123" i="9" s="1"/>
  <c r="R119" i="9"/>
  <c r="T112" i="9"/>
  <c r="U112" i="9" s="1"/>
  <c r="T108" i="9"/>
  <c r="U108" i="9" s="1"/>
  <c r="S101" i="9"/>
  <c r="Z101" i="9"/>
  <c r="P97" i="9"/>
  <c r="T97" i="9" s="1"/>
  <c r="U97" i="9" s="1"/>
  <c r="T96" i="9"/>
  <c r="U96" i="9" s="1"/>
  <c r="X337" i="9"/>
  <c r="X314" i="9"/>
  <c r="X296" i="9"/>
  <c r="X241" i="9"/>
  <c r="AA241" i="9" s="1"/>
  <c r="AB241" i="9" s="1"/>
  <c r="W238" i="9"/>
  <c r="AA238" i="9" s="1"/>
  <c r="AB238" i="9" s="1"/>
  <c r="S234" i="9"/>
  <c r="Z234" i="9"/>
  <c r="AA232" i="9"/>
  <c r="AB232" i="9" s="1"/>
  <c r="W229" i="9"/>
  <c r="Y225" i="9"/>
  <c r="AA225" i="9" s="1"/>
  <c r="AB225" i="9" s="1"/>
  <c r="R225" i="9"/>
  <c r="T225" i="9" s="1"/>
  <c r="U225" i="9" s="1"/>
  <c r="T221" i="9"/>
  <c r="U221" i="9" s="1"/>
  <c r="T217" i="9"/>
  <c r="U217" i="9" s="1"/>
  <c r="Z214" i="9"/>
  <c r="S214" i="9"/>
  <c r="AA208" i="9"/>
  <c r="AB208" i="9" s="1"/>
  <c r="Y201" i="9"/>
  <c r="AA196" i="9"/>
  <c r="AB196" i="9" s="1"/>
  <c r="Y193" i="9"/>
  <c r="W189" i="9"/>
  <c r="X186" i="9"/>
  <c r="AA186" i="9" s="1"/>
  <c r="AB186" i="9" s="1"/>
  <c r="Y181" i="9"/>
  <c r="Y177" i="9"/>
  <c r="R177" i="9"/>
  <c r="T177" i="9" s="1"/>
  <c r="U177" i="9" s="1"/>
  <c r="S169" i="9"/>
  <c r="AA168" i="9"/>
  <c r="AB168" i="9" s="1"/>
  <c r="T165" i="9"/>
  <c r="U165" i="9" s="1"/>
  <c r="Y157" i="9"/>
  <c r="AA148" i="9"/>
  <c r="AB148" i="9" s="1"/>
  <c r="S145" i="9"/>
  <c r="T145" i="9" s="1"/>
  <c r="U145" i="9" s="1"/>
  <c r="AA144" i="9"/>
  <c r="AB144" i="9" s="1"/>
  <c r="R104" i="9"/>
  <c r="Y101" i="9"/>
  <c r="AA101" i="9" s="1"/>
  <c r="AB101" i="9" s="1"/>
  <c r="R101" i="9"/>
  <c r="T101" i="9" s="1"/>
  <c r="U101" i="9" s="1"/>
  <c r="X266" i="9"/>
  <c r="X246" i="9"/>
  <c r="T241" i="9"/>
  <c r="U241" i="9" s="1"/>
  <c r="X234" i="9"/>
  <c r="AA234" i="9" s="1"/>
  <c r="AB234" i="9" s="1"/>
  <c r="R214" i="9"/>
  <c r="T214" i="9" s="1"/>
  <c r="U214" i="9" s="1"/>
  <c r="Y214" i="9"/>
  <c r="AA214" i="9" s="1"/>
  <c r="AB214" i="9" s="1"/>
  <c r="T210" i="9"/>
  <c r="U210" i="9" s="1"/>
  <c r="R209" i="9"/>
  <c r="S206" i="9"/>
  <c r="AA205" i="9"/>
  <c r="AB205" i="9" s="1"/>
  <c r="S199" i="9"/>
  <c r="T199" i="9" s="1"/>
  <c r="U199" i="9" s="1"/>
  <c r="Z199" i="9"/>
  <c r="AA199" i="9" s="1"/>
  <c r="AB199" i="9" s="1"/>
  <c r="T194" i="9"/>
  <c r="U194" i="9" s="1"/>
  <c r="R193" i="9"/>
  <c r="T193" i="9" s="1"/>
  <c r="U193" i="9" s="1"/>
  <c r="AA189" i="9"/>
  <c r="AB189" i="9" s="1"/>
  <c r="Z185" i="9"/>
  <c r="AA173" i="9"/>
  <c r="AB173" i="9" s="1"/>
  <c r="T166" i="9"/>
  <c r="U166" i="9" s="1"/>
  <c r="R150" i="9"/>
  <c r="T150" i="9" s="1"/>
  <c r="U150" i="9" s="1"/>
  <c r="Y150" i="9"/>
  <c r="AA150" i="9" s="1"/>
  <c r="AB150" i="9" s="1"/>
  <c r="T146" i="9"/>
  <c r="U146" i="9" s="1"/>
  <c r="Y128" i="9"/>
  <c r="P127" i="9"/>
  <c r="T126" i="9"/>
  <c r="U126" i="9" s="1"/>
  <c r="Y120" i="9"/>
  <c r="P119" i="9"/>
  <c r="T119" i="9" s="1"/>
  <c r="U119" i="9" s="1"/>
  <c r="T118" i="9"/>
  <c r="U118" i="9" s="1"/>
  <c r="Y112" i="9"/>
  <c r="AA112" i="9" s="1"/>
  <c r="AB112" i="9" s="1"/>
  <c r="P111" i="9"/>
  <c r="T110" i="9"/>
  <c r="U110" i="9" s="1"/>
  <c r="T102" i="9"/>
  <c r="U102" i="9" s="1"/>
  <c r="X221" i="9"/>
  <c r="AA221" i="9" s="1"/>
  <c r="AB221" i="9" s="1"/>
  <c r="Q202" i="9"/>
  <c r="T202" i="9" s="1"/>
  <c r="U202" i="9" s="1"/>
  <c r="X177" i="9"/>
  <c r="AA177" i="9" s="1"/>
  <c r="AB177" i="9" s="1"/>
  <c r="Z167" i="9"/>
  <c r="AA167" i="9" s="1"/>
  <c r="AB167" i="9" s="1"/>
  <c r="X145" i="9"/>
  <c r="Y125" i="9"/>
  <c r="AA125" i="9" s="1"/>
  <c r="AB125" i="9" s="1"/>
  <c r="Z99" i="9"/>
  <c r="AA99" i="9" s="1"/>
  <c r="AB99" i="9" s="1"/>
  <c r="S91" i="9"/>
  <c r="T82" i="9"/>
  <c r="U82" i="9" s="1"/>
  <c r="AA77" i="9"/>
  <c r="AB77" i="9" s="1"/>
  <c r="T66" i="9"/>
  <c r="U66" i="9" s="1"/>
  <c r="AA61" i="9"/>
  <c r="AB61" i="9" s="1"/>
  <c r="T50" i="9"/>
  <c r="U50" i="9" s="1"/>
  <c r="AA45" i="9"/>
  <c r="AB45" i="9" s="1"/>
  <c r="AA37" i="9"/>
  <c r="AB37" i="9" s="1"/>
  <c r="T34" i="9"/>
  <c r="U34" i="9" s="1"/>
  <c r="AA29" i="9"/>
  <c r="AB29" i="9" s="1"/>
  <c r="T18" i="9"/>
  <c r="U18" i="9" s="1"/>
  <c r="AA13" i="9"/>
  <c r="AB13" i="9" s="1"/>
  <c r="T2" i="9"/>
  <c r="U2" i="9" s="1"/>
  <c r="P237" i="9"/>
  <c r="X220" i="9"/>
  <c r="AA220" i="9" s="1"/>
  <c r="AB220" i="9" s="1"/>
  <c r="X181" i="9"/>
  <c r="AA181" i="9" s="1"/>
  <c r="AB181" i="9" s="1"/>
  <c r="X157" i="9"/>
  <c r="AA157" i="9" s="1"/>
  <c r="AB157" i="9" s="1"/>
  <c r="X149" i="9"/>
  <c r="Z123" i="9"/>
  <c r="Q90" i="9"/>
  <c r="T87" i="9"/>
  <c r="U87" i="9" s="1"/>
  <c r="AA78" i="9"/>
  <c r="AB78" i="9" s="1"/>
  <c r="R71" i="9"/>
  <c r="T71" i="9" s="1"/>
  <c r="U71" i="9" s="1"/>
  <c r="Y71" i="9"/>
  <c r="AA71" i="9" s="1"/>
  <c r="AB71" i="9" s="1"/>
  <c r="R55" i="9"/>
  <c r="Y55" i="9"/>
  <c r="AA46" i="9"/>
  <c r="AB46" i="9" s="1"/>
  <c r="S40" i="9"/>
  <c r="T40" i="9" s="1"/>
  <c r="U40" i="9" s="1"/>
  <c r="Z40" i="9"/>
  <c r="AA40" i="9" s="1"/>
  <c r="AB40" i="9" s="1"/>
  <c r="P36" i="9"/>
  <c r="T35" i="9"/>
  <c r="U35" i="9" s="1"/>
  <c r="R31" i="9"/>
  <c r="T31" i="9" s="1"/>
  <c r="U31" i="9" s="1"/>
  <c r="Y31" i="9"/>
  <c r="AA10" i="9"/>
  <c r="AB10" i="9" s="1"/>
  <c r="T7" i="9"/>
  <c r="U7" i="9" s="1"/>
  <c r="X202" i="9"/>
  <c r="AA202" i="9" s="1"/>
  <c r="AB202" i="9" s="1"/>
  <c r="Y194" i="9"/>
  <c r="AA194" i="9" s="1"/>
  <c r="AB194" i="9" s="1"/>
  <c r="Y186" i="9"/>
  <c r="Z139" i="9"/>
  <c r="X97" i="9"/>
  <c r="X217" i="9"/>
  <c r="AA217" i="9" s="1"/>
  <c r="AB217" i="9" s="1"/>
  <c r="X153" i="9"/>
  <c r="AA153" i="9" s="1"/>
  <c r="AB153" i="9" s="1"/>
  <c r="Z127" i="9"/>
  <c r="Z119" i="9"/>
  <c r="T93" i="9"/>
  <c r="U93" i="9" s="1"/>
  <c r="AA88" i="9"/>
  <c r="AB88" i="9" s="1"/>
  <c r="X78" i="9"/>
  <c r="T73" i="9"/>
  <c r="U73" i="9" s="1"/>
  <c r="X62" i="9"/>
  <c r="T57" i="9"/>
  <c r="U57" i="9" s="1"/>
  <c r="X46" i="9"/>
  <c r="Y39" i="9"/>
  <c r="T37" i="9"/>
  <c r="U37" i="9" s="1"/>
  <c r="T33" i="9"/>
  <c r="U33" i="9" s="1"/>
  <c r="AA20" i="9"/>
  <c r="AB20" i="9" s="1"/>
  <c r="T17" i="9"/>
  <c r="U17" i="9" s="1"/>
  <c r="T13" i="9"/>
  <c r="U13" i="9" s="1"/>
  <c r="X90" i="9"/>
  <c r="X31" i="9"/>
  <c r="AA31" i="9" s="1"/>
  <c r="AB31" i="9" s="1"/>
  <c r="X63" i="9"/>
  <c r="AA63" i="9" s="1"/>
  <c r="AB63" i="9" s="1"/>
  <c r="X55" i="9"/>
  <c r="AA55" i="9" s="1"/>
  <c r="AB55" i="9" s="1"/>
  <c r="X47" i="9"/>
  <c r="AA47" i="9" s="1"/>
  <c r="AB47" i="9" s="1"/>
  <c r="X39" i="9"/>
  <c r="AA39" i="9" s="1"/>
  <c r="AB39" i="9" s="1"/>
  <c r="X36" i="9"/>
  <c r="R922" i="9"/>
  <c r="T922" i="9" s="1"/>
  <c r="U922" i="9" s="1"/>
  <c r="Y922" i="9"/>
  <c r="AA922" i="9" s="1"/>
  <c r="AB922" i="9" s="1"/>
  <c r="T918" i="9"/>
  <c r="U918" i="9" s="1"/>
  <c r="AA930" i="9"/>
  <c r="AB930" i="9" s="1"/>
  <c r="X940" i="9"/>
  <c r="T932" i="9"/>
  <c r="U932" i="9" s="1"/>
  <c r="R924" i="9"/>
  <c r="R916" i="9"/>
  <c r="T916" i="9" s="1"/>
  <c r="U916" i="9" s="1"/>
  <c r="X916" i="9"/>
  <c r="AA916" i="9" s="1"/>
  <c r="AB916" i="9" s="1"/>
  <c r="Z906" i="9"/>
  <c r="S906" i="9"/>
  <c r="T889" i="9"/>
  <c r="U889" i="9" s="1"/>
  <c r="T885" i="9"/>
  <c r="U885" i="9" s="1"/>
  <c r="AA880" i="9"/>
  <c r="AB880" i="9" s="1"/>
  <c r="Z874" i="9"/>
  <c r="AA874" i="9" s="1"/>
  <c r="AB874" i="9" s="1"/>
  <c r="S874" i="9"/>
  <c r="T903" i="9"/>
  <c r="U903" i="9" s="1"/>
  <c r="AA897" i="9"/>
  <c r="AB897" i="9" s="1"/>
  <c r="AA889" i="9"/>
  <c r="AB889" i="9" s="1"/>
  <c r="T912" i="9"/>
  <c r="U912" i="9" s="1"/>
  <c r="Y902" i="9"/>
  <c r="AA902" i="9" s="1"/>
  <c r="AB902" i="9" s="1"/>
  <c r="R902" i="9"/>
  <c r="W895" i="9"/>
  <c r="Y873" i="9"/>
  <c r="AA873" i="9" s="1"/>
  <c r="AB873" i="9" s="1"/>
  <c r="T865" i="9"/>
  <c r="U865" i="9" s="1"/>
  <c r="S862" i="9"/>
  <c r="Z862" i="9"/>
  <c r="R861" i="9"/>
  <c r="Y861" i="9"/>
  <c r="S858" i="9"/>
  <c r="Z858" i="9"/>
  <c r="R857" i="9"/>
  <c r="T857" i="9" s="1"/>
  <c r="U857" i="9" s="1"/>
  <c r="Y857" i="9"/>
  <c r="S854" i="9"/>
  <c r="Z854" i="9"/>
  <c r="R853" i="9"/>
  <c r="T853" i="9" s="1"/>
  <c r="U853" i="9" s="1"/>
  <c r="Y853" i="9"/>
  <c r="T849" i="9"/>
  <c r="U849" i="9" s="1"/>
  <c r="Y866" i="9"/>
  <c r="AA866" i="9" s="1"/>
  <c r="AB866" i="9" s="1"/>
  <c r="R866" i="9"/>
  <c r="T866" i="9" s="1"/>
  <c r="U866" i="9" s="1"/>
  <c r="Y862" i="9"/>
  <c r="AA862" i="9" s="1"/>
  <c r="AB862" i="9" s="1"/>
  <c r="R862" i="9"/>
  <c r="T862" i="9" s="1"/>
  <c r="U862" i="9" s="1"/>
  <c r="Q860" i="9"/>
  <c r="T860" i="9" s="1"/>
  <c r="U860" i="9" s="1"/>
  <c r="Y854" i="9"/>
  <c r="AA854" i="9" s="1"/>
  <c r="AB854" i="9" s="1"/>
  <c r="R854" i="9"/>
  <c r="Q852" i="9"/>
  <c r="T852" i="9" s="1"/>
  <c r="U852" i="9" s="1"/>
  <c r="R874" i="9"/>
  <c r="T874" i="9" s="1"/>
  <c r="U874" i="9" s="1"/>
  <c r="T827" i="9"/>
  <c r="U827" i="9" s="1"/>
  <c r="X857" i="9"/>
  <c r="AA857" i="9" s="1"/>
  <c r="AB857" i="9" s="1"/>
  <c r="T839" i="9"/>
  <c r="U839" i="9" s="1"/>
  <c r="AA838" i="9"/>
  <c r="AB838" i="9" s="1"/>
  <c r="T822" i="9"/>
  <c r="U822" i="9" s="1"/>
  <c r="T818" i="9"/>
  <c r="U818" i="9" s="1"/>
  <c r="T810" i="9"/>
  <c r="U810" i="9" s="1"/>
  <c r="T806" i="9"/>
  <c r="U806" i="9" s="1"/>
  <c r="T803" i="9"/>
  <c r="U803" i="9" s="1"/>
  <c r="T783" i="9"/>
  <c r="U783" i="9" s="1"/>
  <c r="AA791" i="9"/>
  <c r="AB791" i="9" s="1"/>
  <c r="T776" i="9"/>
  <c r="U776" i="9" s="1"/>
  <c r="T756" i="9"/>
  <c r="U756" i="9" s="1"/>
  <c r="T752" i="9"/>
  <c r="U752" i="9" s="1"/>
  <c r="T748" i="9"/>
  <c r="U748" i="9" s="1"/>
  <c r="T801" i="9"/>
  <c r="U801" i="9" s="1"/>
  <c r="AA796" i="9"/>
  <c r="AB796" i="9" s="1"/>
  <c r="AA792" i="9"/>
  <c r="AB792" i="9" s="1"/>
  <c r="AA788" i="9"/>
  <c r="AB788" i="9" s="1"/>
  <c r="R773" i="9"/>
  <c r="T773" i="9" s="1"/>
  <c r="U773" i="9" s="1"/>
  <c r="Y773" i="9"/>
  <c r="AA773" i="9" s="1"/>
  <c r="AB773" i="9" s="1"/>
  <c r="T769" i="9"/>
  <c r="U769" i="9" s="1"/>
  <c r="AA764" i="9"/>
  <c r="AB764" i="9" s="1"/>
  <c r="S758" i="9"/>
  <c r="Z758" i="9"/>
  <c r="R757" i="9"/>
  <c r="T757" i="9" s="1"/>
  <c r="U757" i="9" s="1"/>
  <c r="Y757" i="9"/>
  <c r="T753" i="9"/>
  <c r="U753" i="9" s="1"/>
  <c r="AA748" i="9"/>
  <c r="AB748" i="9" s="1"/>
  <c r="S742" i="9"/>
  <c r="T742" i="9" s="1"/>
  <c r="U742" i="9" s="1"/>
  <c r="Z742" i="9"/>
  <c r="AA742" i="9" s="1"/>
  <c r="AB742" i="9" s="1"/>
  <c r="R741" i="9"/>
  <c r="T741" i="9" s="1"/>
  <c r="U741" i="9" s="1"/>
  <c r="Y741" i="9"/>
  <c r="AA741" i="9" s="1"/>
  <c r="AB741" i="9" s="1"/>
  <c r="T737" i="9"/>
  <c r="U737" i="9" s="1"/>
  <c r="T733" i="9"/>
  <c r="U733" i="9" s="1"/>
  <c r="S722" i="9"/>
  <c r="T722" i="9" s="1"/>
  <c r="U722" i="9" s="1"/>
  <c r="Z722" i="9"/>
  <c r="X797" i="9"/>
  <c r="AA797" i="9" s="1"/>
  <c r="AB797" i="9" s="1"/>
  <c r="T730" i="9"/>
  <c r="U730" i="9" s="1"/>
  <c r="T726" i="9"/>
  <c r="U726" i="9" s="1"/>
  <c r="AA717" i="9"/>
  <c r="AB717" i="9" s="1"/>
  <c r="AA713" i="9"/>
  <c r="AB713" i="9" s="1"/>
  <c r="Y706" i="9"/>
  <c r="AA706" i="9" s="1"/>
  <c r="AB706" i="9" s="1"/>
  <c r="R706" i="9"/>
  <c r="T702" i="9"/>
  <c r="U702" i="9" s="1"/>
  <c r="S698" i="9"/>
  <c r="AA697" i="9"/>
  <c r="AB697" i="9" s="1"/>
  <c r="Z691" i="9"/>
  <c r="AA691" i="9" s="1"/>
  <c r="AB691" i="9" s="1"/>
  <c r="S691" i="9"/>
  <c r="T691" i="9" s="1"/>
  <c r="U691" i="9" s="1"/>
  <c r="Y690" i="9"/>
  <c r="AA690" i="9" s="1"/>
  <c r="AB690" i="9" s="1"/>
  <c r="R690" i="9"/>
  <c r="T690" i="9" s="1"/>
  <c r="U690" i="9" s="1"/>
  <c r="T686" i="9"/>
  <c r="U686" i="9" s="1"/>
  <c r="S682" i="9"/>
  <c r="AA681" i="9"/>
  <c r="AB681" i="9" s="1"/>
  <c r="S675" i="9"/>
  <c r="Z675" i="9"/>
  <c r="AA675" i="9" s="1"/>
  <c r="AB675" i="9" s="1"/>
  <c r="R675" i="9"/>
  <c r="T675" i="9" s="1"/>
  <c r="U675" i="9" s="1"/>
  <c r="AA730" i="9"/>
  <c r="AB730" i="9" s="1"/>
  <c r="AA714" i="9"/>
  <c r="AB714" i="9" s="1"/>
  <c r="AA652" i="9"/>
  <c r="AB652" i="9" s="1"/>
  <c r="Q640" i="9"/>
  <c r="W640" i="9"/>
  <c r="AA640" i="9" s="1"/>
  <c r="AB640" i="9" s="1"/>
  <c r="AA671" i="9"/>
  <c r="AB671" i="9" s="1"/>
  <c r="R666" i="9"/>
  <c r="T666" i="9" s="1"/>
  <c r="U666" i="9" s="1"/>
  <c r="Y666" i="9"/>
  <c r="AA666" i="9" s="1"/>
  <c r="AB666" i="9" s="1"/>
  <c r="T654" i="9"/>
  <c r="U654" i="9" s="1"/>
  <c r="R650" i="9"/>
  <c r="Y650" i="9"/>
  <c r="AA650" i="9" s="1"/>
  <c r="AB650" i="9" s="1"/>
  <c r="R634" i="9"/>
  <c r="T634" i="9" s="1"/>
  <c r="U634" i="9" s="1"/>
  <c r="Y634" i="9"/>
  <c r="AA634" i="9" s="1"/>
  <c r="AB634" i="9" s="1"/>
  <c r="AA625" i="9"/>
  <c r="AB625" i="9" s="1"/>
  <c r="T618" i="9"/>
  <c r="U618" i="9" s="1"/>
  <c r="T614" i="9"/>
  <c r="U614" i="9" s="1"/>
  <c r="T663" i="9"/>
  <c r="U663" i="9" s="1"/>
  <c r="AA658" i="9"/>
  <c r="AB658" i="9" s="1"/>
  <c r="P640" i="9"/>
  <c r="T640" i="9" s="1"/>
  <c r="U640" i="9" s="1"/>
  <c r="AA630" i="9"/>
  <c r="AB630" i="9" s="1"/>
  <c r="T623" i="9"/>
  <c r="U623" i="9" s="1"/>
  <c r="AA618" i="9"/>
  <c r="AB618" i="9" s="1"/>
  <c r="X710" i="9"/>
  <c r="AA710" i="9" s="1"/>
  <c r="AB710" i="9" s="1"/>
  <c r="T597" i="9"/>
  <c r="U597" i="9" s="1"/>
  <c r="X640" i="9"/>
  <c r="T558" i="9"/>
  <c r="U558" i="9" s="1"/>
  <c r="T542" i="9"/>
  <c r="U542" i="9" s="1"/>
  <c r="T526" i="9"/>
  <c r="U526" i="9" s="1"/>
  <c r="X646" i="9"/>
  <c r="X626" i="9"/>
  <c r="AA626" i="9" s="1"/>
  <c r="AB626" i="9" s="1"/>
  <c r="T603" i="9"/>
  <c r="U603" i="9" s="1"/>
  <c r="T579" i="9"/>
  <c r="U579" i="9" s="1"/>
  <c r="T567" i="9"/>
  <c r="U567" i="9" s="1"/>
  <c r="T551" i="9"/>
  <c r="U551" i="9" s="1"/>
  <c r="T535" i="9"/>
  <c r="U535" i="9" s="1"/>
  <c r="Z532" i="9"/>
  <c r="S532" i="9"/>
  <c r="T519" i="9"/>
  <c r="U519" i="9" s="1"/>
  <c r="T607" i="9"/>
  <c r="U607" i="9" s="1"/>
  <c r="S601" i="9"/>
  <c r="T601" i="9" s="1"/>
  <c r="U601" i="9" s="1"/>
  <c r="Z601" i="9"/>
  <c r="AA601" i="9" s="1"/>
  <c r="AB601" i="9" s="1"/>
  <c r="S597" i="9"/>
  <c r="Z597" i="9"/>
  <c r="R596" i="9"/>
  <c r="Y596" i="9"/>
  <c r="T592" i="9"/>
  <c r="U592" i="9" s="1"/>
  <c r="AA587" i="9"/>
  <c r="AB587" i="9" s="1"/>
  <c r="S581" i="9"/>
  <c r="T581" i="9" s="1"/>
  <c r="U581" i="9" s="1"/>
  <c r="Z581" i="9"/>
  <c r="AA581" i="9" s="1"/>
  <c r="AB581" i="9" s="1"/>
  <c r="R580" i="9"/>
  <c r="T580" i="9" s="1"/>
  <c r="U580" i="9" s="1"/>
  <c r="Y580" i="9"/>
  <c r="AA580" i="9" s="1"/>
  <c r="AB580" i="9" s="1"/>
  <c r="T576" i="9"/>
  <c r="U576" i="9" s="1"/>
  <c r="AA571" i="9"/>
  <c r="AB571" i="9" s="1"/>
  <c r="R564" i="9"/>
  <c r="T564" i="9" s="1"/>
  <c r="U564" i="9" s="1"/>
  <c r="Y564" i="9"/>
  <c r="AA555" i="9"/>
  <c r="AB555" i="9" s="1"/>
  <c r="R548" i="9"/>
  <c r="T548" i="9" s="1"/>
  <c r="U548" i="9" s="1"/>
  <c r="Y548" i="9"/>
  <c r="AA548" i="9" s="1"/>
  <c r="AB548" i="9" s="1"/>
  <c r="T544" i="9"/>
  <c r="U544" i="9" s="1"/>
  <c r="AA539" i="9"/>
  <c r="AB539" i="9" s="1"/>
  <c r="R528" i="9"/>
  <c r="T528" i="9" s="1"/>
  <c r="U528" i="9" s="1"/>
  <c r="Y528" i="9"/>
  <c r="T524" i="9"/>
  <c r="U524" i="9" s="1"/>
  <c r="AA519" i="9"/>
  <c r="AB519" i="9" s="1"/>
  <c r="T512" i="9"/>
  <c r="U512" i="9" s="1"/>
  <c r="T511" i="9"/>
  <c r="U511" i="9" s="1"/>
  <c r="P492" i="9"/>
  <c r="T492" i="9" s="1"/>
  <c r="U492" i="9" s="1"/>
  <c r="Z488" i="9"/>
  <c r="S488" i="9"/>
  <c r="Z484" i="9"/>
  <c r="S484" i="9"/>
  <c r="Z476" i="9"/>
  <c r="S476" i="9"/>
  <c r="Z468" i="9"/>
  <c r="S468" i="9"/>
  <c r="Z460" i="9"/>
  <c r="S460" i="9"/>
  <c r="Z452" i="9"/>
  <c r="S452" i="9"/>
  <c r="Z444" i="9"/>
  <c r="S444" i="9"/>
  <c r="Z436" i="9"/>
  <c r="S436" i="9"/>
  <c r="Z428" i="9"/>
  <c r="S428" i="9"/>
  <c r="Z420" i="9"/>
  <c r="AA420" i="9" s="1"/>
  <c r="AB420" i="9" s="1"/>
  <c r="S420" i="9"/>
  <c r="Z412" i="9"/>
  <c r="S412" i="9"/>
  <c r="Z404" i="9"/>
  <c r="S404" i="9"/>
  <c r="Z396" i="9"/>
  <c r="S396" i="9"/>
  <c r="R492" i="9"/>
  <c r="Y492" i="9"/>
  <c r="R488" i="9"/>
  <c r="T488" i="9" s="1"/>
  <c r="U488" i="9" s="1"/>
  <c r="Y488" i="9"/>
  <c r="X456" i="9"/>
  <c r="S388" i="9"/>
  <c r="Z388" i="9"/>
  <c r="AA380" i="9"/>
  <c r="AB380" i="9" s="1"/>
  <c r="X508" i="9"/>
  <c r="AA508" i="9" s="1"/>
  <c r="AB508" i="9" s="1"/>
  <c r="X436" i="9"/>
  <c r="AA436" i="9" s="1"/>
  <c r="AB436" i="9" s="1"/>
  <c r="X424" i="9"/>
  <c r="AA424" i="9" s="1"/>
  <c r="AB424" i="9" s="1"/>
  <c r="T376" i="9"/>
  <c r="U376" i="9" s="1"/>
  <c r="T360" i="9"/>
  <c r="U360" i="9" s="1"/>
  <c r="X480" i="9"/>
  <c r="AA480" i="9" s="1"/>
  <c r="AB480" i="9" s="1"/>
  <c r="X472" i="9"/>
  <c r="AA472" i="9" s="1"/>
  <c r="AB472" i="9" s="1"/>
  <c r="T378" i="9"/>
  <c r="U378" i="9" s="1"/>
  <c r="AA372" i="9"/>
  <c r="AB372" i="9" s="1"/>
  <c r="Z366" i="9"/>
  <c r="R366" i="9"/>
  <c r="T366" i="9" s="1"/>
  <c r="U366" i="9" s="1"/>
  <c r="S366" i="9"/>
  <c r="Y365" i="9"/>
  <c r="AA365" i="9" s="1"/>
  <c r="AB365" i="9" s="1"/>
  <c r="R365" i="9"/>
  <c r="T365" i="9" s="1"/>
  <c r="U365" i="9" s="1"/>
  <c r="S357" i="9"/>
  <c r="AA356" i="9"/>
  <c r="AB356" i="9" s="1"/>
  <c r="Z350" i="9"/>
  <c r="AA350" i="9" s="1"/>
  <c r="AB350" i="9" s="1"/>
  <c r="S350" i="9"/>
  <c r="T350" i="9" s="1"/>
  <c r="U350" i="9" s="1"/>
  <c r="S341" i="9"/>
  <c r="T337" i="9"/>
  <c r="U337" i="9" s="1"/>
  <c r="Z334" i="9"/>
  <c r="S334" i="9"/>
  <c r="Z322" i="9"/>
  <c r="S322" i="9"/>
  <c r="T322" i="9" s="1"/>
  <c r="U322" i="9" s="1"/>
  <c r="Z314" i="9"/>
  <c r="S314" i="9"/>
  <c r="AA300" i="9"/>
  <c r="AB300" i="9" s="1"/>
  <c r="AA296" i="9"/>
  <c r="AB296" i="9" s="1"/>
  <c r="AA292" i="9"/>
  <c r="AB292" i="9" s="1"/>
  <c r="Z278" i="9"/>
  <c r="S278" i="9"/>
  <c r="T278" i="9" s="1"/>
  <c r="U278" i="9" s="1"/>
  <c r="Z270" i="9"/>
  <c r="S270" i="9"/>
  <c r="Z262" i="9"/>
  <c r="S262" i="9"/>
  <c r="T262" i="9" s="1"/>
  <c r="U262" i="9" s="1"/>
  <c r="Z254" i="9"/>
  <c r="S254" i="9"/>
  <c r="Z246" i="9"/>
  <c r="S246" i="9"/>
  <c r="T246" i="9" s="1"/>
  <c r="U246" i="9" s="1"/>
  <c r="T387" i="9"/>
  <c r="U387" i="9" s="1"/>
  <c r="R349" i="9"/>
  <c r="T346" i="9"/>
  <c r="U346" i="9" s="1"/>
  <c r="T342" i="9"/>
  <c r="U342" i="9" s="1"/>
  <c r="T338" i="9"/>
  <c r="U338" i="9" s="1"/>
  <c r="T334" i="9"/>
  <c r="U334" i="9" s="1"/>
  <c r="R333" i="9"/>
  <c r="T330" i="9"/>
  <c r="U330" i="9" s="1"/>
  <c r="T326" i="9"/>
  <c r="U326" i="9" s="1"/>
  <c r="T314" i="9"/>
  <c r="U314" i="9" s="1"/>
  <c r="T310" i="9"/>
  <c r="U310" i="9" s="1"/>
  <c r="S306" i="9"/>
  <c r="R298" i="9"/>
  <c r="T298" i="9" s="1"/>
  <c r="U298" i="9" s="1"/>
  <c r="Y298" i="9"/>
  <c r="W290" i="9"/>
  <c r="AA289" i="9"/>
  <c r="AB289" i="9" s="1"/>
  <c r="T286" i="9"/>
  <c r="U286" i="9" s="1"/>
  <c r="R282" i="9"/>
  <c r="T282" i="9" s="1"/>
  <c r="U282" i="9" s="1"/>
  <c r="Y282" i="9"/>
  <c r="R278" i="9"/>
  <c r="Y278" i="9"/>
  <c r="R274" i="9"/>
  <c r="T274" i="9" s="1"/>
  <c r="U274" i="9" s="1"/>
  <c r="Y274" i="9"/>
  <c r="R270" i="9"/>
  <c r="T270" i="9" s="1"/>
  <c r="U270" i="9" s="1"/>
  <c r="Y270" i="9"/>
  <c r="R266" i="9"/>
  <c r="T266" i="9" s="1"/>
  <c r="U266" i="9" s="1"/>
  <c r="Y266" i="9"/>
  <c r="R262" i="9"/>
  <c r="Y262" i="9"/>
  <c r="R258" i="9"/>
  <c r="T258" i="9" s="1"/>
  <c r="U258" i="9" s="1"/>
  <c r="Y258" i="9"/>
  <c r="R254" i="9"/>
  <c r="Y254" i="9"/>
  <c r="R250" i="9"/>
  <c r="T250" i="9" s="1"/>
  <c r="U250" i="9" s="1"/>
  <c r="Y250" i="9"/>
  <c r="R246" i="9"/>
  <c r="Y246" i="9"/>
  <c r="AA237" i="9"/>
  <c r="AB237" i="9" s="1"/>
  <c r="W237" i="9"/>
  <c r="R234" i="9"/>
  <c r="T234" i="9" s="1"/>
  <c r="U234" i="9" s="1"/>
  <c r="Y234" i="9"/>
  <c r="T127" i="9"/>
  <c r="U127" i="9" s="1"/>
  <c r="X357" i="9"/>
  <c r="AA242" i="9"/>
  <c r="AB242" i="9" s="1"/>
  <c r="T228" i="9"/>
  <c r="U228" i="9" s="1"/>
  <c r="S165" i="9"/>
  <c r="Z165" i="9"/>
  <c r="AA163" i="9"/>
  <c r="AB163" i="9" s="1"/>
  <c r="S141" i="9"/>
  <c r="T141" i="9" s="1"/>
  <c r="U141" i="9" s="1"/>
  <c r="Z141" i="9"/>
  <c r="AA139" i="9"/>
  <c r="AB139" i="9" s="1"/>
  <c r="Q131" i="9"/>
  <c r="T131" i="9" s="1"/>
  <c r="U131" i="9" s="1"/>
  <c r="T124" i="9"/>
  <c r="U124" i="9" s="1"/>
  <c r="T116" i="9"/>
  <c r="U116" i="9" s="1"/>
  <c r="S113" i="9"/>
  <c r="T113" i="9" s="1"/>
  <c r="U113" i="9" s="1"/>
  <c r="Z113" i="9"/>
  <c r="AA113" i="9" s="1"/>
  <c r="AB113" i="9" s="1"/>
  <c r="S109" i="9"/>
  <c r="T109" i="9" s="1"/>
  <c r="U109" i="9" s="1"/>
  <c r="Z109" i="9"/>
  <c r="AA109" i="9" s="1"/>
  <c r="AB109" i="9" s="1"/>
  <c r="T104" i="9"/>
  <c r="U104" i="9" s="1"/>
  <c r="S97" i="9"/>
  <c r="Z97" i="9"/>
  <c r="AA97" i="9" s="1"/>
  <c r="AB97" i="9" s="1"/>
  <c r="Z238" i="9"/>
  <c r="S238" i="9"/>
  <c r="AA233" i="9"/>
  <c r="AB233" i="9" s="1"/>
  <c r="AA228" i="9"/>
  <c r="AB228" i="9" s="1"/>
  <c r="Y221" i="9"/>
  <c r="R221" i="9"/>
  <c r="T209" i="9"/>
  <c r="U209" i="9" s="1"/>
  <c r="T197" i="9"/>
  <c r="U197" i="9" s="1"/>
  <c r="S189" i="9"/>
  <c r="T169" i="9"/>
  <c r="U169" i="9" s="1"/>
  <c r="Y165" i="9"/>
  <c r="AA165" i="9" s="1"/>
  <c r="AB165" i="9" s="1"/>
  <c r="R165" i="9"/>
  <c r="Y161" i="9"/>
  <c r="AA161" i="9" s="1"/>
  <c r="AB161" i="9" s="1"/>
  <c r="R161" i="9"/>
  <c r="T161" i="9" s="1"/>
  <c r="U161" i="9" s="1"/>
  <c r="T149" i="9"/>
  <c r="U149" i="9" s="1"/>
  <c r="AA96" i="9"/>
  <c r="AB96" i="9" s="1"/>
  <c r="Y366" i="9"/>
  <c r="AA366" i="9" s="1"/>
  <c r="AB366" i="9" s="1"/>
  <c r="X310" i="9"/>
  <c r="S211" i="9"/>
  <c r="T211" i="9" s="1"/>
  <c r="U211" i="9" s="1"/>
  <c r="Z211" i="9"/>
  <c r="AA211" i="9" s="1"/>
  <c r="AB211" i="9" s="1"/>
  <c r="R210" i="9"/>
  <c r="Y210" i="9"/>
  <c r="AA210" i="9" s="1"/>
  <c r="AB210" i="9" s="1"/>
  <c r="T206" i="9"/>
  <c r="U206" i="9" s="1"/>
  <c r="R205" i="9"/>
  <c r="T205" i="9" s="1"/>
  <c r="U205" i="9" s="1"/>
  <c r="AA201" i="9"/>
  <c r="AB201" i="9" s="1"/>
  <c r="S195" i="9"/>
  <c r="T195" i="9" s="1"/>
  <c r="U195" i="9" s="1"/>
  <c r="Z195" i="9"/>
  <c r="AA195" i="9" s="1"/>
  <c r="AB195" i="9" s="1"/>
  <c r="AA185" i="9"/>
  <c r="AB185" i="9" s="1"/>
  <c r="AA169" i="9"/>
  <c r="AB169" i="9" s="1"/>
  <c r="AA145" i="9"/>
  <c r="AB145" i="9" s="1"/>
  <c r="Q133" i="9"/>
  <c r="W133" i="9"/>
  <c r="AA133" i="9" s="1"/>
  <c r="AB133" i="9" s="1"/>
  <c r="X131" i="9"/>
  <c r="X123" i="9"/>
  <c r="X107" i="9"/>
  <c r="AA107" i="9" s="1"/>
  <c r="AB107" i="9" s="1"/>
  <c r="W123" i="9"/>
  <c r="AA123" i="9" s="1"/>
  <c r="AB123" i="9" s="1"/>
  <c r="Z111" i="9"/>
  <c r="AA111" i="9" s="1"/>
  <c r="AB111" i="9" s="1"/>
  <c r="T90" i="9"/>
  <c r="U90" i="9" s="1"/>
  <c r="AA17" i="9"/>
  <c r="AB17" i="9" s="1"/>
  <c r="T6" i="9"/>
  <c r="U6" i="9" s="1"/>
  <c r="Q210" i="9"/>
  <c r="R83" i="9"/>
  <c r="T83" i="9" s="1"/>
  <c r="U83" i="9" s="1"/>
  <c r="Y83" i="9"/>
  <c r="AA83" i="9" s="1"/>
  <c r="AB83" i="9" s="1"/>
  <c r="T79" i="9"/>
  <c r="U79" i="9" s="1"/>
  <c r="AA74" i="9"/>
  <c r="AB74" i="9" s="1"/>
  <c r="R67" i="9"/>
  <c r="T67" i="9" s="1"/>
  <c r="U67" i="9" s="1"/>
  <c r="Y67" i="9"/>
  <c r="AA67" i="9" s="1"/>
  <c r="AB67" i="9" s="1"/>
  <c r="AA58" i="9"/>
  <c r="AB58" i="9" s="1"/>
  <c r="R51" i="9"/>
  <c r="T51" i="9" s="1"/>
  <c r="U51" i="9" s="1"/>
  <c r="Y51" i="9"/>
  <c r="AA51" i="9" s="1"/>
  <c r="AB51" i="9" s="1"/>
  <c r="T47" i="9"/>
  <c r="U47" i="9" s="1"/>
  <c r="AA42" i="9"/>
  <c r="AB42" i="9" s="1"/>
  <c r="S36" i="9"/>
  <c r="Z36" i="9"/>
  <c r="R27" i="9"/>
  <c r="T27" i="9" s="1"/>
  <c r="U27" i="9" s="1"/>
  <c r="Y27" i="9"/>
  <c r="AA27" i="9" s="1"/>
  <c r="AB27" i="9" s="1"/>
  <c r="T23" i="9"/>
  <c r="U23" i="9" s="1"/>
  <c r="R7" i="9"/>
  <c r="Y7" i="9"/>
  <c r="AA7" i="9" s="1"/>
  <c r="AB7" i="9" s="1"/>
  <c r="R3" i="9"/>
  <c r="T3" i="9" s="1"/>
  <c r="U3" i="9" s="1"/>
  <c r="Y3" i="9"/>
  <c r="AA3" i="9" s="1"/>
  <c r="AB3" i="9" s="1"/>
  <c r="X193" i="9"/>
  <c r="AA193" i="9" s="1"/>
  <c r="AB193" i="9" s="1"/>
  <c r="X165" i="9"/>
  <c r="W119" i="9"/>
  <c r="AA119" i="9" s="1"/>
  <c r="AB119" i="9" s="1"/>
  <c r="X108" i="9"/>
  <c r="AA108" i="9" s="1"/>
  <c r="AB108" i="9" s="1"/>
  <c r="T92" i="9"/>
  <c r="U92" i="9" s="1"/>
  <c r="W135" i="9"/>
  <c r="AA135" i="9" s="1"/>
  <c r="AB135" i="9" s="1"/>
  <c r="T91" i="9"/>
  <c r="U91" i="9" s="1"/>
  <c r="X82" i="9"/>
  <c r="AA82" i="9" s="1"/>
  <c r="AB82" i="9" s="1"/>
  <c r="T77" i="9"/>
  <c r="U77" i="9" s="1"/>
  <c r="X66" i="9"/>
  <c r="T61" i="9"/>
  <c r="U61" i="9" s="1"/>
  <c r="X50" i="9"/>
  <c r="AA50" i="9" s="1"/>
  <c r="AB50" i="9" s="1"/>
  <c r="T45" i="9"/>
  <c r="U45" i="9" s="1"/>
  <c r="X26" i="9"/>
  <c r="AA26" i="9" s="1"/>
  <c r="AB26" i="9" s="1"/>
  <c r="T21" i="9"/>
  <c r="U21" i="9" s="1"/>
  <c r="Q55" i="9"/>
  <c r="T55" i="9" s="1"/>
  <c r="U55" i="9" s="1"/>
  <c r="W30" i="9"/>
  <c r="AA30" i="9" s="1"/>
  <c r="AB30" i="9" s="1"/>
  <c r="W70" i="9"/>
  <c r="AA70" i="9" s="1"/>
  <c r="AB70" i="9" s="1"/>
  <c r="W62" i="9"/>
  <c r="AA62" i="9" s="1"/>
  <c r="AB62" i="9" s="1"/>
  <c r="W54" i="9"/>
  <c r="AA54" i="9" s="1"/>
  <c r="AB54" i="9" s="1"/>
  <c r="W46" i="9"/>
  <c r="W90" i="9"/>
  <c r="AA90" i="9" s="1"/>
  <c r="AB90" i="9" s="1"/>
  <c r="X999" i="7"/>
  <c r="X965" i="7"/>
  <c r="T992" i="7"/>
  <c r="U992" i="7" s="1"/>
  <c r="T993" i="7"/>
  <c r="U993" i="7" s="1"/>
  <c r="R994" i="7"/>
  <c r="S991" i="7"/>
  <c r="S981" i="7"/>
  <c r="Z981" i="7"/>
  <c r="R976" i="7"/>
  <c r="T976" i="7" s="1"/>
  <c r="U976" i="7" s="1"/>
  <c r="T964" i="7"/>
  <c r="U964" i="7" s="1"/>
  <c r="P957" i="7"/>
  <c r="R973" i="7"/>
  <c r="Y973" i="7"/>
  <c r="AA973" i="7" s="1"/>
  <c r="AB973" i="7" s="1"/>
  <c r="S977" i="7"/>
  <c r="Z977" i="7"/>
  <c r="W972" i="7"/>
  <c r="Y957" i="7"/>
  <c r="R957" i="7"/>
  <c r="Y953" i="7"/>
  <c r="AA953" i="7" s="1"/>
  <c r="AB953" i="7" s="1"/>
  <c r="R953" i="7"/>
  <c r="Y949" i="7"/>
  <c r="AA949" i="7" s="1"/>
  <c r="AB949" i="7" s="1"/>
  <c r="R949" i="7"/>
  <c r="W957" i="7"/>
  <c r="T938" i="7"/>
  <c r="U938" i="7" s="1"/>
  <c r="AA917" i="7"/>
  <c r="AB917" i="7" s="1"/>
  <c r="W927" i="7"/>
  <c r="AA927" i="7" s="1"/>
  <c r="AB927" i="7" s="1"/>
  <c r="AA922" i="7"/>
  <c r="AB922" i="7" s="1"/>
  <c r="Q935" i="7"/>
  <c r="R931" i="7"/>
  <c r="T916" i="7"/>
  <c r="U916" i="7" s="1"/>
  <c r="X952" i="7"/>
  <c r="T944" i="7"/>
  <c r="U944" i="7" s="1"/>
  <c r="AA904" i="7"/>
  <c r="AB904" i="7" s="1"/>
  <c r="AA880" i="7"/>
  <c r="AB880" i="7" s="1"/>
  <c r="T877" i="7"/>
  <c r="U877" i="7" s="1"/>
  <c r="AA881" i="7"/>
  <c r="AB881" i="7" s="1"/>
  <c r="Q907" i="7"/>
  <c r="W907" i="7"/>
  <c r="T904" i="7"/>
  <c r="U904" i="7" s="1"/>
  <c r="T900" i="7"/>
  <c r="U900" i="7" s="1"/>
  <c r="T892" i="7"/>
  <c r="U892" i="7" s="1"/>
  <c r="T888" i="7"/>
  <c r="U888" i="7" s="1"/>
  <c r="Q887" i="7"/>
  <c r="W887" i="7"/>
  <c r="X885" i="7"/>
  <c r="Q883" i="7"/>
  <c r="T883" i="7" s="1"/>
  <c r="U883" i="7" s="1"/>
  <c r="W883" i="7"/>
  <c r="T876" i="7"/>
  <c r="U876" i="7" s="1"/>
  <c r="R865" i="7"/>
  <c r="Y865" i="7"/>
  <c r="R857" i="7"/>
  <c r="Y857" i="7"/>
  <c r="Q847" i="7"/>
  <c r="T847" i="7" s="1"/>
  <c r="U847" i="7" s="1"/>
  <c r="Q843" i="7"/>
  <c r="P843" i="7"/>
  <c r="P872" i="7"/>
  <c r="T872" i="7" s="1"/>
  <c r="U872" i="7" s="1"/>
  <c r="T859" i="7"/>
  <c r="U859" i="7" s="1"/>
  <c r="W843" i="7"/>
  <c r="AA843" i="7" s="1"/>
  <c r="AB843" i="7" s="1"/>
  <c r="X887" i="7"/>
  <c r="T868" i="7"/>
  <c r="U868" i="7" s="1"/>
  <c r="T864" i="7"/>
  <c r="U864" i="7" s="1"/>
  <c r="T856" i="7"/>
  <c r="U856" i="7" s="1"/>
  <c r="AA847" i="7"/>
  <c r="AB847" i="7" s="1"/>
  <c r="AA839" i="7"/>
  <c r="AB839" i="7" s="1"/>
  <c r="Y835" i="7"/>
  <c r="AA835" i="7" s="1"/>
  <c r="AB835" i="7" s="1"/>
  <c r="R835" i="7"/>
  <c r="T831" i="7"/>
  <c r="U831" i="7" s="1"/>
  <c r="R822" i="7"/>
  <c r="T815" i="7"/>
  <c r="U815" i="7" s="1"/>
  <c r="AA810" i="7"/>
  <c r="AB810" i="7" s="1"/>
  <c r="R806" i="7"/>
  <c r="Z868" i="7"/>
  <c r="Y818" i="7"/>
  <c r="Z856" i="7"/>
  <c r="T817" i="7"/>
  <c r="U817" i="7" s="1"/>
  <c r="AA833" i="7"/>
  <c r="AB833" i="7" s="1"/>
  <c r="Q816" i="7"/>
  <c r="T810" i="7"/>
  <c r="U810" i="7" s="1"/>
  <c r="Z830" i="7"/>
  <c r="T799" i="7"/>
  <c r="U799" i="7" s="1"/>
  <c r="T771" i="7"/>
  <c r="U771" i="7" s="1"/>
  <c r="T755" i="7"/>
  <c r="U755" i="7" s="1"/>
  <c r="T796" i="7"/>
  <c r="U796" i="7" s="1"/>
  <c r="Z789" i="7"/>
  <c r="AA789" i="7" s="1"/>
  <c r="AB789" i="7" s="1"/>
  <c r="S789" i="7"/>
  <c r="T789" i="7" s="1"/>
  <c r="U789" i="7" s="1"/>
  <c r="Z785" i="7"/>
  <c r="AA785" i="7" s="1"/>
  <c r="AB785" i="7" s="1"/>
  <c r="S785" i="7"/>
  <c r="T785" i="7" s="1"/>
  <c r="U785" i="7" s="1"/>
  <c r="S776" i="7"/>
  <c r="T772" i="7"/>
  <c r="U772" i="7" s="1"/>
  <c r="Z769" i="7"/>
  <c r="S769" i="7"/>
  <c r="S760" i="7"/>
  <c r="AA759" i="7"/>
  <c r="AB759" i="7" s="1"/>
  <c r="T756" i="7"/>
  <c r="U756" i="7" s="1"/>
  <c r="Z753" i="7"/>
  <c r="S753" i="7"/>
  <c r="S744" i="7"/>
  <c r="R800" i="7"/>
  <c r="AA796" i="7"/>
  <c r="AB796" i="7" s="1"/>
  <c r="Z784" i="7"/>
  <c r="Z768" i="7"/>
  <c r="Z752" i="7"/>
  <c r="AA735" i="7"/>
  <c r="AB735" i="7" s="1"/>
  <c r="X797" i="7"/>
  <c r="AA797" i="7" s="1"/>
  <c r="AB797" i="7" s="1"/>
  <c r="S728" i="7"/>
  <c r="Z728" i="7"/>
  <c r="T723" i="7"/>
  <c r="U723" i="7" s="1"/>
  <c r="S712" i="7"/>
  <c r="Z712" i="7"/>
  <c r="T707" i="7"/>
  <c r="U707" i="7" s="1"/>
  <c r="S696" i="7"/>
  <c r="Z696" i="7"/>
  <c r="T691" i="7"/>
  <c r="U691" i="7" s="1"/>
  <c r="Y733" i="7"/>
  <c r="R733" i="7"/>
  <c r="Y728" i="7"/>
  <c r="R728" i="7"/>
  <c r="Y712" i="7"/>
  <c r="R712" i="7"/>
  <c r="Y696" i="7"/>
  <c r="AA696" i="7" s="1"/>
  <c r="AB696" i="7" s="1"/>
  <c r="R696" i="7"/>
  <c r="X784" i="7"/>
  <c r="X772" i="7"/>
  <c r="T733" i="7"/>
  <c r="U733" i="7" s="1"/>
  <c r="T717" i="7"/>
  <c r="U717" i="7" s="1"/>
  <c r="AA712" i="7"/>
  <c r="AB712" i="7" s="1"/>
  <c r="T701" i="7"/>
  <c r="U701" i="7" s="1"/>
  <c r="T685" i="7"/>
  <c r="U685" i="7" s="1"/>
  <c r="P655" i="7"/>
  <c r="AA641" i="7"/>
  <c r="AB641" i="7" s="1"/>
  <c r="Q629" i="7"/>
  <c r="AA617" i="7"/>
  <c r="AB617" i="7" s="1"/>
  <c r="Y606" i="7"/>
  <c r="R606" i="7"/>
  <c r="X708" i="7"/>
  <c r="X700" i="7"/>
  <c r="AA679" i="7"/>
  <c r="AB679" i="7" s="1"/>
  <c r="T679" i="7"/>
  <c r="U679" i="7" s="1"/>
  <c r="T671" i="7"/>
  <c r="U671" i="7" s="1"/>
  <c r="AA642" i="7"/>
  <c r="AB642" i="7" s="1"/>
  <c r="X671" i="7"/>
  <c r="Z665" i="7"/>
  <c r="AA665" i="7" s="1"/>
  <c r="AB665" i="7" s="1"/>
  <c r="S665" i="7"/>
  <c r="T665" i="7" s="1"/>
  <c r="U665" i="7" s="1"/>
  <c r="Y664" i="7"/>
  <c r="R664" i="7"/>
  <c r="T620" i="7"/>
  <c r="U620" i="7" s="1"/>
  <c r="Z702" i="7"/>
  <c r="Z682" i="7"/>
  <c r="AA674" i="7"/>
  <c r="AB674" i="7" s="1"/>
  <c r="Q659" i="7"/>
  <c r="T659" i="7" s="1"/>
  <c r="U659" i="7" s="1"/>
  <c r="Y655" i="7"/>
  <c r="P646" i="7"/>
  <c r="T646" i="7" s="1"/>
  <c r="U646" i="7" s="1"/>
  <c r="W637" i="7"/>
  <c r="AA636" i="7"/>
  <c r="AB636" i="7" s="1"/>
  <c r="Q631" i="7"/>
  <c r="W629" i="7"/>
  <c r="AA628" i="7"/>
  <c r="AB628" i="7" s="1"/>
  <c r="S625" i="7"/>
  <c r="AA624" i="7"/>
  <c r="AB624" i="7" s="1"/>
  <c r="AA620" i="7"/>
  <c r="AB620" i="7" s="1"/>
  <c r="S617" i="7"/>
  <c r="AA616" i="7"/>
  <c r="AB616" i="7" s="1"/>
  <c r="X602" i="7"/>
  <c r="T586" i="7"/>
  <c r="U586" i="7" s="1"/>
  <c r="T574" i="7"/>
  <c r="U574" i="7" s="1"/>
  <c r="R558" i="7"/>
  <c r="Y558" i="7"/>
  <c r="AA553" i="7"/>
  <c r="AB553" i="7" s="1"/>
  <c r="R542" i="7"/>
  <c r="Y542" i="7"/>
  <c r="AA537" i="7"/>
  <c r="AB537" i="7" s="1"/>
  <c r="Y648" i="7"/>
  <c r="AA648" i="7" s="1"/>
  <c r="AB648" i="7" s="1"/>
  <c r="R599" i="7"/>
  <c r="Y599" i="7"/>
  <c r="Y652" i="7"/>
  <c r="AA652" i="7" s="1"/>
  <c r="AB652" i="7" s="1"/>
  <c r="Q617" i="7"/>
  <c r="W601" i="7"/>
  <c r="T588" i="7"/>
  <c r="U588" i="7" s="1"/>
  <c r="Z581" i="7"/>
  <c r="S581" i="7"/>
  <c r="T576" i="7"/>
  <c r="U576" i="7" s="1"/>
  <c r="T552" i="7"/>
  <c r="U552" i="7" s="1"/>
  <c r="T536" i="7"/>
  <c r="U536" i="7" s="1"/>
  <c r="X663" i="7"/>
  <c r="X581" i="7"/>
  <c r="W566" i="7"/>
  <c r="Q476" i="7"/>
  <c r="W476" i="7"/>
  <c r="W554" i="7"/>
  <c r="Q542" i="7"/>
  <c r="Z589" i="7"/>
  <c r="AA526" i="7"/>
  <c r="AB526" i="7" s="1"/>
  <c r="AA518" i="7"/>
  <c r="AB518" i="7" s="1"/>
  <c r="Z512" i="7"/>
  <c r="S512" i="7"/>
  <c r="Z508" i="7"/>
  <c r="S508" i="7"/>
  <c r="T508" i="7" s="1"/>
  <c r="U508" i="7" s="1"/>
  <c r="Z504" i="7"/>
  <c r="S504" i="7"/>
  <c r="T504" i="7" s="1"/>
  <c r="U504" i="7" s="1"/>
  <c r="Z500" i="7"/>
  <c r="AA500" i="7" s="1"/>
  <c r="AB500" i="7" s="1"/>
  <c r="S500" i="7"/>
  <c r="T500" i="7" s="1"/>
  <c r="U500" i="7" s="1"/>
  <c r="T495" i="7"/>
  <c r="U495" i="7" s="1"/>
  <c r="T491" i="7"/>
  <c r="U491" i="7" s="1"/>
  <c r="R490" i="7"/>
  <c r="Z480" i="7"/>
  <c r="AA480" i="7" s="1"/>
  <c r="AB480" i="7" s="1"/>
  <c r="S480" i="7"/>
  <c r="T480" i="7" s="1"/>
  <c r="U480" i="7" s="1"/>
  <c r="P476" i="7"/>
  <c r="T475" i="7"/>
  <c r="U475" i="7" s="1"/>
  <c r="T471" i="7"/>
  <c r="U471" i="7" s="1"/>
  <c r="P468" i="7"/>
  <c r="T467" i="7"/>
  <c r="U467" i="7" s="1"/>
  <c r="T463" i="7"/>
  <c r="U463" i="7" s="1"/>
  <c r="Z460" i="7"/>
  <c r="S460" i="7"/>
  <c r="Z452" i="7"/>
  <c r="S452" i="7"/>
  <c r="Z444" i="7"/>
  <c r="S444" i="7"/>
  <c r="Z436" i="7"/>
  <c r="S436" i="7"/>
  <c r="Z428" i="7"/>
  <c r="S428" i="7"/>
  <c r="Z420" i="7"/>
  <c r="S420" i="7"/>
  <c r="X595" i="7"/>
  <c r="Z561" i="7"/>
  <c r="Z541" i="7"/>
  <c r="Q474" i="7"/>
  <c r="T474" i="7" s="1"/>
  <c r="U474" i="7" s="1"/>
  <c r="AA471" i="7"/>
  <c r="AB471" i="7" s="1"/>
  <c r="R464" i="7"/>
  <c r="Y464" i="7"/>
  <c r="Y491" i="7"/>
  <c r="AA491" i="7" s="1"/>
  <c r="AB491" i="7" s="1"/>
  <c r="Y483" i="7"/>
  <c r="AA483" i="7" s="1"/>
  <c r="AB483" i="7" s="1"/>
  <c r="X524" i="7"/>
  <c r="X506" i="7"/>
  <c r="R396" i="7"/>
  <c r="T396" i="7" s="1"/>
  <c r="U396" i="7" s="1"/>
  <c r="Y396" i="7"/>
  <c r="S387" i="7"/>
  <c r="Z387" i="7"/>
  <c r="T382" i="7"/>
  <c r="U382" i="7" s="1"/>
  <c r="T374" i="7"/>
  <c r="U374" i="7" s="1"/>
  <c r="T370" i="7"/>
  <c r="U370" i="7" s="1"/>
  <c r="S367" i="7"/>
  <c r="Z367" i="7"/>
  <c r="T362" i="7"/>
  <c r="U362" i="7" s="1"/>
  <c r="S343" i="7"/>
  <c r="T343" i="7" s="1"/>
  <c r="U343" i="7" s="1"/>
  <c r="Z343" i="7"/>
  <c r="AA343" i="7" s="1"/>
  <c r="AB343" i="7" s="1"/>
  <c r="R342" i="7"/>
  <c r="Y342" i="7"/>
  <c r="AA342" i="7" s="1"/>
  <c r="AB342" i="7" s="1"/>
  <c r="T294" i="7"/>
  <c r="U294" i="7" s="1"/>
  <c r="Y487" i="7"/>
  <c r="AA487" i="7" s="1"/>
  <c r="AB487" i="7" s="1"/>
  <c r="Y479" i="7"/>
  <c r="AA479" i="7" s="1"/>
  <c r="AB479" i="7" s="1"/>
  <c r="X436" i="7"/>
  <c r="AA436" i="7" s="1"/>
  <c r="AB436" i="7" s="1"/>
  <c r="X424" i="7"/>
  <c r="AA424" i="7" s="1"/>
  <c r="AB424" i="7" s="1"/>
  <c r="R408" i="7"/>
  <c r="Y408" i="7"/>
  <c r="X395" i="7"/>
  <c r="AA395" i="7" s="1"/>
  <c r="AB395" i="7" s="1"/>
  <c r="Q385" i="7"/>
  <c r="R378" i="7"/>
  <c r="Y375" i="7"/>
  <c r="AA375" i="7" s="1"/>
  <c r="AB375" i="7" s="1"/>
  <c r="R375" i="7"/>
  <c r="Y371" i="7"/>
  <c r="AA371" i="7" s="1"/>
  <c r="AB371" i="7" s="1"/>
  <c r="R371" i="7"/>
  <c r="AA362" i="7"/>
  <c r="AB362" i="7" s="1"/>
  <c r="T319" i="7"/>
  <c r="U319" i="7" s="1"/>
  <c r="Q309" i="7"/>
  <c r="AA306" i="7"/>
  <c r="AB306" i="7" s="1"/>
  <c r="S299" i="7"/>
  <c r="T291" i="7"/>
  <c r="U291" i="7" s="1"/>
  <c r="X470" i="7"/>
  <c r="X462" i="7"/>
  <c r="R398" i="7"/>
  <c r="R387" i="7"/>
  <c r="T387" i="7" s="1"/>
  <c r="U387" i="7" s="1"/>
  <c r="Y374" i="7"/>
  <c r="AA374" i="7" s="1"/>
  <c r="AB374" i="7" s="1"/>
  <c r="P373" i="7"/>
  <c r="T372" i="7"/>
  <c r="U372" i="7" s="1"/>
  <c r="T364" i="7"/>
  <c r="U364" i="7" s="1"/>
  <c r="Y358" i="7"/>
  <c r="AA358" i="7" s="1"/>
  <c r="AB358" i="7" s="1"/>
  <c r="P357" i="7"/>
  <c r="T357" i="7" s="1"/>
  <c r="U357" i="7" s="1"/>
  <c r="T356" i="7"/>
  <c r="U356" i="7" s="1"/>
  <c r="X353" i="7"/>
  <c r="X337" i="7"/>
  <c r="X333" i="7"/>
  <c r="T328" i="7"/>
  <c r="U328" i="7" s="1"/>
  <c r="T304" i="7"/>
  <c r="U304" i="7" s="1"/>
  <c r="S289" i="7"/>
  <c r="T289" i="7" s="1"/>
  <c r="U289" i="7" s="1"/>
  <c r="Z289" i="7"/>
  <c r="AA289" i="7" s="1"/>
  <c r="AB289" i="7" s="1"/>
  <c r="X285" i="7"/>
  <c r="AA285" i="7" s="1"/>
  <c r="AB285" i="7" s="1"/>
  <c r="Y278" i="7"/>
  <c r="S277" i="7"/>
  <c r="Z277" i="7"/>
  <c r="W321" i="7"/>
  <c r="Q310" i="7"/>
  <c r="Y266" i="7"/>
  <c r="AA266" i="7" s="1"/>
  <c r="AB266" i="7" s="1"/>
  <c r="R266" i="7"/>
  <c r="Z365" i="7"/>
  <c r="AA365" i="7" s="1"/>
  <c r="AB365" i="7" s="1"/>
  <c r="R226" i="7"/>
  <c r="Y226" i="7"/>
  <c r="R210" i="7"/>
  <c r="Y210" i="7"/>
  <c r="R194" i="7"/>
  <c r="Y194" i="7"/>
  <c r="R166" i="7"/>
  <c r="Y166" i="7"/>
  <c r="R154" i="7"/>
  <c r="Y154" i="7"/>
  <c r="R146" i="7"/>
  <c r="Y146" i="7"/>
  <c r="R142" i="7"/>
  <c r="Y142" i="7"/>
  <c r="R138" i="7"/>
  <c r="Y138" i="7"/>
  <c r="T134" i="7"/>
  <c r="U134" i="7" s="1"/>
  <c r="Q307" i="7"/>
  <c r="X298" i="7"/>
  <c r="AA298" i="7" s="1"/>
  <c r="AB298" i="7" s="1"/>
  <c r="W273" i="7"/>
  <c r="W246" i="7"/>
  <c r="Q246" i="7"/>
  <c r="T246" i="7" s="1"/>
  <c r="U246" i="7" s="1"/>
  <c r="T239" i="7"/>
  <c r="U239" i="7" s="1"/>
  <c r="Q230" i="7"/>
  <c r="T223" i="7"/>
  <c r="U223" i="7" s="1"/>
  <c r="T207" i="7"/>
  <c r="U207" i="7" s="1"/>
  <c r="Q198" i="7"/>
  <c r="T191" i="7"/>
  <c r="U191" i="7" s="1"/>
  <c r="T175" i="7"/>
  <c r="U175" i="7" s="1"/>
  <c r="Q166" i="7"/>
  <c r="T163" i="7"/>
  <c r="U163" i="7" s="1"/>
  <c r="Q154" i="7"/>
  <c r="T147" i="7"/>
  <c r="U147" i="7" s="1"/>
  <c r="Q137" i="7"/>
  <c r="Y131" i="7"/>
  <c r="R131" i="7"/>
  <c r="Y292" i="7"/>
  <c r="AA292" i="7" s="1"/>
  <c r="AB292" i="7" s="1"/>
  <c r="W281" i="7"/>
  <c r="AA281" i="7" s="1"/>
  <c r="AB281" i="7" s="1"/>
  <c r="S265" i="7"/>
  <c r="AA251" i="7"/>
  <c r="AB251" i="7" s="1"/>
  <c r="AA243" i="7"/>
  <c r="AB243" i="7" s="1"/>
  <c r="AA235" i="7"/>
  <c r="AB235" i="7" s="1"/>
  <c r="X214" i="7"/>
  <c r="Q92" i="7"/>
  <c r="W92" i="7"/>
  <c r="Q76" i="7"/>
  <c r="W76" i="7"/>
  <c r="X198" i="7"/>
  <c r="Z188" i="7"/>
  <c r="AA188" i="7" s="1"/>
  <c r="AB188" i="7" s="1"/>
  <c r="X166" i="7"/>
  <c r="Z264" i="7"/>
  <c r="X230" i="7"/>
  <c r="X218" i="7"/>
  <c r="AA118" i="7"/>
  <c r="AB118" i="7" s="1"/>
  <c r="AA106" i="7"/>
  <c r="AB106" i="7" s="1"/>
  <c r="AA86" i="7"/>
  <c r="AB86" i="7" s="1"/>
  <c r="Z68" i="7"/>
  <c r="AA68" i="7" s="1"/>
  <c r="AB68" i="7" s="1"/>
  <c r="S68" i="7"/>
  <c r="T68" i="7" s="1"/>
  <c r="U68" i="7" s="1"/>
  <c r="R54" i="7"/>
  <c r="R50" i="7"/>
  <c r="T27" i="7"/>
  <c r="U27" i="7" s="1"/>
  <c r="T15" i="7"/>
  <c r="U15" i="7" s="1"/>
  <c r="Z228" i="7"/>
  <c r="Z208" i="7"/>
  <c r="Z168" i="7"/>
  <c r="S124" i="7"/>
  <c r="AA123" i="7"/>
  <c r="AB123" i="7" s="1"/>
  <c r="Q118" i="7"/>
  <c r="T118" i="7" s="1"/>
  <c r="U118" i="7" s="1"/>
  <c r="W116" i="7"/>
  <c r="AA115" i="7"/>
  <c r="AB115" i="7" s="1"/>
  <c r="R108" i="7"/>
  <c r="Y108" i="7"/>
  <c r="Q102" i="7"/>
  <c r="T102" i="7" s="1"/>
  <c r="U102" i="7" s="1"/>
  <c r="W80" i="7"/>
  <c r="AA79" i="7"/>
  <c r="AB79" i="7" s="1"/>
  <c r="R63" i="7"/>
  <c r="T63" i="7" s="1"/>
  <c r="U63" i="7" s="1"/>
  <c r="R60" i="7"/>
  <c r="Y60" i="7"/>
  <c r="AA43" i="7"/>
  <c r="AB43" i="7" s="1"/>
  <c r="R36" i="7"/>
  <c r="Y36" i="7"/>
  <c r="T24" i="7"/>
  <c r="U24" i="7" s="1"/>
  <c r="W8" i="7"/>
  <c r="X116" i="7"/>
  <c r="X102" i="7"/>
  <c r="AA102" i="7" s="1"/>
  <c r="AB102" i="7" s="1"/>
  <c r="X84" i="7"/>
  <c r="Y67" i="7"/>
  <c r="AA67" i="7" s="1"/>
  <c r="AB67" i="7" s="1"/>
  <c r="X128" i="7"/>
  <c r="X108" i="7"/>
  <c r="X92" i="7"/>
  <c r="X82" i="7"/>
  <c r="AA82" i="7" s="1"/>
  <c r="AB82" i="7" s="1"/>
  <c r="Z24" i="7"/>
  <c r="AA24" i="7" s="1"/>
  <c r="AB24" i="7" s="1"/>
  <c r="X100" i="7"/>
  <c r="AA100" i="7" s="1"/>
  <c r="AB100" i="7" s="1"/>
  <c r="Z12" i="7"/>
  <c r="AA12" i="7" s="1"/>
  <c r="AB12" i="7" s="1"/>
  <c r="X124" i="7"/>
  <c r="X56" i="7"/>
  <c r="AA985" i="7"/>
  <c r="AB985" i="7" s="1"/>
  <c r="Z999" i="7"/>
  <c r="S999" i="7"/>
  <c r="R981" i="7"/>
  <c r="Y981" i="7"/>
  <c r="AA981" i="7" s="1"/>
  <c r="AB981" i="7" s="1"/>
  <c r="T987" i="7"/>
  <c r="U987" i="7" s="1"/>
  <c r="T1000" i="7"/>
  <c r="U1000" i="7" s="1"/>
  <c r="P997" i="7"/>
  <c r="T997" i="7" s="1"/>
  <c r="U997" i="7" s="1"/>
  <c r="W1001" i="7"/>
  <c r="AA1001" i="7"/>
  <c r="AB1001" i="7" s="1"/>
  <c r="W990" i="7"/>
  <c r="AA990" i="7" s="1"/>
  <c r="AB990" i="7" s="1"/>
  <c r="AA989" i="7"/>
  <c r="AB989" i="7" s="1"/>
  <c r="R999" i="7"/>
  <c r="Y999" i="7"/>
  <c r="R995" i="7"/>
  <c r="T995" i="7" s="1"/>
  <c r="U995" i="7" s="1"/>
  <c r="Y995" i="7"/>
  <c r="AA995" i="7" s="1"/>
  <c r="AB995" i="7" s="1"/>
  <c r="AA980" i="7"/>
  <c r="AB980" i="7" s="1"/>
  <c r="X1001" i="7"/>
  <c r="R985" i="7"/>
  <c r="T985" i="7" s="1"/>
  <c r="U985" i="7" s="1"/>
  <c r="T986" i="7"/>
  <c r="U986" i="7" s="1"/>
  <c r="AA976" i="7"/>
  <c r="AB976" i="7" s="1"/>
  <c r="AA963" i="7"/>
  <c r="AB963" i="7" s="1"/>
  <c r="P961" i="7"/>
  <c r="T961" i="7" s="1"/>
  <c r="U961" i="7" s="1"/>
  <c r="AA971" i="7"/>
  <c r="AB971" i="7" s="1"/>
  <c r="R969" i="7"/>
  <c r="T969" i="7" s="1"/>
  <c r="U969" i="7" s="1"/>
  <c r="Y969" i="7"/>
  <c r="AA969" i="7" s="1"/>
  <c r="AB969" i="7" s="1"/>
  <c r="R965" i="7"/>
  <c r="T965" i="7" s="1"/>
  <c r="U965" i="7" s="1"/>
  <c r="Y965" i="7"/>
  <c r="R961" i="7"/>
  <c r="Y961" i="7"/>
  <c r="W977" i="7"/>
  <c r="AA977" i="7" s="1"/>
  <c r="AB977" i="7" s="1"/>
  <c r="Q968" i="7"/>
  <c r="T968" i="7" s="1"/>
  <c r="U968" i="7" s="1"/>
  <c r="AA965" i="7"/>
  <c r="AB965" i="7" s="1"/>
  <c r="Z972" i="7"/>
  <c r="W964" i="7"/>
  <c r="T957" i="7"/>
  <c r="U957" i="7" s="1"/>
  <c r="AA955" i="7"/>
  <c r="AB955" i="7" s="1"/>
  <c r="T952" i="7"/>
  <c r="U952" i="7" s="1"/>
  <c r="S949" i="7"/>
  <c r="Z949" i="7"/>
  <c r="P945" i="7"/>
  <c r="Z959" i="7"/>
  <c r="AA959" i="7" s="1"/>
  <c r="AB959" i="7" s="1"/>
  <c r="W968" i="7"/>
  <c r="X961" i="7"/>
  <c r="Y952" i="7"/>
  <c r="X947" i="7"/>
  <c r="AA946" i="7"/>
  <c r="AB946" i="7" s="1"/>
  <c r="T943" i="7"/>
  <c r="U943" i="7" s="1"/>
  <c r="T934" i="7"/>
  <c r="U934" i="7" s="1"/>
  <c r="P927" i="7"/>
  <c r="X945" i="7"/>
  <c r="AA943" i="7"/>
  <c r="AB943" i="7" s="1"/>
  <c r="AA938" i="7"/>
  <c r="AB938" i="7" s="1"/>
  <c r="AA926" i="7"/>
  <c r="AB926" i="7" s="1"/>
  <c r="AA918" i="7"/>
  <c r="AB918" i="7" s="1"/>
  <c r="Y945" i="7"/>
  <c r="R945" i="7"/>
  <c r="Z933" i="7"/>
  <c r="AA933" i="7" s="1"/>
  <c r="AB933" i="7" s="1"/>
  <c r="S933" i="7"/>
  <c r="T933" i="7" s="1"/>
  <c r="U933" i="7" s="1"/>
  <c r="Y932" i="7"/>
  <c r="AA932" i="7" s="1"/>
  <c r="AB932" i="7" s="1"/>
  <c r="R932" i="7"/>
  <c r="T932" i="7" s="1"/>
  <c r="U932" i="7" s="1"/>
  <c r="Q931" i="7"/>
  <c r="R927" i="7"/>
  <c r="Q922" i="7"/>
  <c r="T922" i="7" s="1"/>
  <c r="U922" i="7" s="1"/>
  <c r="S912" i="7"/>
  <c r="AA911" i="7"/>
  <c r="AB911" i="7" s="1"/>
  <c r="Q919" i="7"/>
  <c r="AA900" i="7"/>
  <c r="AB900" i="7" s="1"/>
  <c r="T897" i="7"/>
  <c r="U897" i="7" s="1"/>
  <c r="R889" i="7"/>
  <c r="T889" i="7" s="1"/>
  <c r="U889" i="7" s="1"/>
  <c r="Y889" i="7"/>
  <c r="AA876" i="7"/>
  <c r="AB876" i="7" s="1"/>
  <c r="X939" i="7"/>
  <c r="AA939" i="7" s="1"/>
  <c r="AB939" i="7" s="1"/>
  <c r="X931" i="7"/>
  <c r="T902" i="7"/>
  <c r="U902" i="7" s="1"/>
  <c r="T898" i="7"/>
  <c r="U898" i="7" s="1"/>
  <c r="P895" i="7"/>
  <c r="T894" i="7"/>
  <c r="U894" i="7" s="1"/>
  <c r="T890" i="7"/>
  <c r="U890" i="7" s="1"/>
  <c r="R885" i="7"/>
  <c r="T908" i="7"/>
  <c r="U908" i="7" s="1"/>
  <c r="W895" i="7"/>
  <c r="AA894" i="7"/>
  <c r="AB894" i="7" s="1"/>
  <c r="AA882" i="7"/>
  <c r="AB882" i="7" s="1"/>
  <c r="Y936" i="7"/>
  <c r="AA936" i="7" s="1"/>
  <c r="AB936" i="7" s="1"/>
  <c r="X927" i="7"/>
  <c r="Y913" i="7"/>
  <c r="AA913" i="7" s="1"/>
  <c r="AB913" i="7" s="1"/>
  <c r="Z907" i="7"/>
  <c r="S905" i="7"/>
  <c r="Z905" i="7"/>
  <c r="X897" i="7"/>
  <c r="AA897" i="7" s="1"/>
  <c r="AB897" i="7" s="1"/>
  <c r="S893" i="7"/>
  <c r="Z893" i="7"/>
  <c r="Z891" i="7"/>
  <c r="S889" i="7"/>
  <c r="Z889" i="7"/>
  <c r="Z887" i="7"/>
  <c r="P885" i="7"/>
  <c r="T885" i="7" s="1"/>
  <c r="U885" i="7" s="1"/>
  <c r="T884" i="7"/>
  <c r="U884" i="7" s="1"/>
  <c r="T880" i="7"/>
  <c r="U880" i="7" s="1"/>
  <c r="Y874" i="7"/>
  <c r="R869" i="7"/>
  <c r="Y869" i="7"/>
  <c r="S849" i="7"/>
  <c r="X905" i="7"/>
  <c r="AA905" i="7" s="1"/>
  <c r="AB905" i="7" s="1"/>
  <c r="X895" i="7"/>
  <c r="X891" i="7"/>
  <c r="T838" i="7"/>
  <c r="U838" i="7" s="1"/>
  <c r="X883" i="7"/>
  <c r="Z840" i="7"/>
  <c r="S840" i="7"/>
  <c r="T835" i="7"/>
  <c r="U835" i="7" s="1"/>
  <c r="R872" i="7"/>
  <c r="Y872" i="7"/>
  <c r="S869" i="7"/>
  <c r="Z869" i="7"/>
  <c r="S865" i="7"/>
  <c r="Z865" i="7"/>
  <c r="S861" i="7"/>
  <c r="T861" i="7" s="1"/>
  <c r="U861" i="7" s="1"/>
  <c r="Z861" i="7"/>
  <c r="AA861" i="7" s="1"/>
  <c r="AB861" i="7" s="1"/>
  <c r="S857" i="7"/>
  <c r="Z857" i="7"/>
  <c r="Y856" i="7"/>
  <c r="AA856" i="7" s="1"/>
  <c r="AB856" i="7" s="1"/>
  <c r="S853" i="7"/>
  <c r="Z853" i="7"/>
  <c r="Y852" i="7"/>
  <c r="AA852" i="7" s="1"/>
  <c r="AB852" i="7" s="1"/>
  <c r="R839" i="7"/>
  <c r="T839" i="7" s="1"/>
  <c r="U839" i="7" s="1"/>
  <c r="Y836" i="7"/>
  <c r="R836" i="7"/>
  <c r="T836" i="7" s="1"/>
  <c r="U836" i="7" s="1"/>
  <c r="Z852" i="7"/>
  <c r="AA830" i="7"/>
  <c r="AB830" i="7" s="1"/>
  <c r="S823" i="7"/>
  <c r="R819" i="7"/>
  <c r="T819" i="7" s="1"/>
  <c r="U819" i="7" s="1"/>
  <c r="Y819" i="7"/>
  <c r="AA814" i="7"/>
  <c r="AB814" i="7" s="1"/>
  <c r="S807" i="7"/>
  <c r="T803" i="7"/>
  <c r="U803" i="7" s="1"/>
  <c r="Z864" i="7"/>
  <c r="AA864" i="7" s="1"/>
  <c r="AB864" i="7" s="1"/>
  <c r="X838" i="7"/>
  <c r="Z815" i="7"/>
  <c r="T808" i="7"/>
  <c r="U808" i="7" s="1"/>
  <c r="T829" i="7"/>
  <c r="U829" i="7" s="1"/>
  <c r="W825" i="7"/>
  <c r="T809" i="7"/>
  <c r="U809" i="7" s="1"/>
  <c r="Q869" i="7"/>
  <c r="T869" i="7" s="1"/>
  <c r="U869" i="7" s="1"/>
  <c r="Q852" i="7"/>
  <c r="T852" i="7" s="1"/>
  <c r="U852" i="7" s="1"/>
  <c r="AA829" i="7"/>
  <c r="AB829" i="7" s="1"/>
  <c r="T822" i="7"/>
  <c r="U822" i="7" s="1"/>
  <c r="T818" i="7"/>
  <c r="U818" i="7" s="1"/>
  <c r="Q812" i="7"/>
  <c r="T812" i="7" s="1"/>
  <c r="U812" i="7" s="1"/>
  <c r="T783" i="7"/>
  <c r="U783" i="7" s="1"/>
  <c r="T767" i="7"/>
  <c r="U767" i="7" s="1"/>
  <c r="T751" i="7"/>
  <c r="U751" i="7" s="1"/>
  <c r="W743" i="7"/>
  <c r="AA743" i="7" s="1"/>
  <c r="AB743" i="7" s="1"/>
  <c r="S792" i="7"/>
  <c r="AA791" i="7"/>
  <c r="AB791" i="7" s="1"/>
  <c r="W788" i="7"/>
  <c r="AA788" i="7" s="1"/>
  <c r="AB788" i="7" s="1"/>
  <c r="AA779" i="7"/>
  <c r="AB779" i="7" s="1"/>
  <c r="Z773" i="7"/>
  <c r="S773" i="7"/>
  <c r="AA763" i="7"/>
  <c r="AB763" i="7" s="1"/>
  <c r="Z757" i="7"/>
  <c r="S757" i="7"/>
  <c r="AA747" i="7"/>
  <c r="AB747" i="7" s="1"/>
  <c r="S793" i="7"/>
  <c r="Q792" i="7"/>
  <c r="R788" i="7"/>
  <c r="AA784" i="7"/>
  <c r="AB784" i="7" s="1"/>
  <c r="AA780" i="7"/>
  <c r="AB780" i="7" s="1"/>
  <c r="AA772" i="7"/>
  <c r="AB772" i="7" s="1"/>
  <c r="AA768" i="7"/>
  <c r="AB768" i="7" s="1"/>
  <c r="AA760" i="7"/>
  <c r="AB760" i="7" s="1"/>
  <c r="AA752" i="7"/>
  <c r="AB752" i="7" s="1"/>
  <c r="Q744" i="7"/>
  <c r="T744" i="7" s="1"/>
  <c r="U744" i="7" s="1"/>
  <c r="R740" i="7"/>
  <c r="S735" i="7"/>
  <c r="AA731" i="7"/>
  <c r="AB731" i="7" s="1"/>
  <c r="S724" i="7"/>
  <c r="Z724" i="7"/>
  <c r="T719" i="7"/>
  <c r="U719" i="7" s="1"/>
  <c r="S708" i="7"/>
  <c r="Z708" i="7"/>
  <c r="T703" i="7"/>
  <c r="U703" i="7" s="1"/>
  <c r="S692" i="7"/>
  <c r="Z692" i="7"/>
  <c r="T687" i="7"/>
  <c r="U687" i="7" s="1"/>
  <c r="Y724" i="7"/>
  <c r="R724" i="7"/>
  <c r="T724" i="7" s="1"/>
  <c r="U724" i="7" s="1"/>
  <c r="W716" i="7"/>
  <c r="AA716" i="7" s="1"/>
  <c r="AB716" i="7" s="1"/>
  <c r="AA715" i="7"/>
  <c r="AB715" i="7" s="1"/>
  <c r="Y708" i="7"/>
  <c r="R708" i="7"/>
  <c r="T708" i="7" s="1"/>
  <c r="U708" i="7" s="1"/>
  <c r="W700" i="7"/>
  <c r="AA699" i="7"/>
  <c r="AB699" i="7" s="1"/>
  <c r="Y692" i="7"/>
  <c r="R692" i="7"/>
  <c r="T692" i="7" s="1"/>
  <c r="U692" i="7" s="1"/>
  <c r="X756" i="7"/>
  <c r="AA756" i="7" s="1"/>
  <c r="AB756" i="7" s="1"/>
  <c r="T735" i="7"/>
  <c r="U735" i="7" s="1"/>
  <c r="T721" i="7"/>
  <c r="U721" i="7" s="1"/>
  <c r="Q712" i="7"/>
  <c r="T705" i="7"/>
  <c r="U705" i="7" s="1"/>
  <c r="T689" i="7"/>
  <c r="U689" i="7" s="1"/>
  <c r="Z694" i="7"/>
  <c r="AA694" i="7" s="1"/>
  <c r="AB694" i="7" s="1"/>
  <c r="T658" i="7"/>
  <c r="U658" i="7" s="1"/>
  <c r="AA645" i="7"/>
  <c r="AB645" i="7" s="1"/>
  <c r="P631" i="7"/>
  <c r="T631" i="7" s="1"/>
  <c r="U631" i="7" s="1"/>
  <c r="T626" i="7"/>
  <c r="U626" i="7" s="1"/>
  <c r="AA621" i="7"/>
  <c r="AB621" i="7" s="1"/>
  <c r="R617" i="7"/>
  <c r="T617" i="7" s="1"/>
  <c r="U617" i="7" s="1"/>
  <c r="R610" i="7"/>
  <c r="T610" i="7" s="1"/>
  <c r="U610" i="7" s="1"/>
  <c r="Y610" i="7"/>
  <c r="X716" i="7"/>
  <c r="Z706" i="7"/>
  <c r="AA706" i="7" s="1"/>
  <c r="AB706" i="7" s="1"/>
  <c r="Z698" i="7"/>
  <c r="Z686" i="7"/>
  <c r="R675" i="7"/>
  <c r="W655" i="7"/>
  <c r="AA655" i="7" s="1"/>
  <c r="AB655" i="7" s="1"/>
  <c r="AA650" i="7"/>
  <c r="AB650" i="7" s="1"/>
  <c r="R647" i="7"/>
  <c r="Y647" i="7"/>
  <c r="AA647" i="7" s="1"/>
  <c r="AB647" i="7" s="1"/>
  <c r="AA683" i="7"/>
  <c r="AB683" i="7" s="1"/>
  <c r="T683" i="7"/>
  <c r="U683" i="7" s="1"/>
  <c r="Q682" i="7"/>
  <c r="S668" i="7"/>
  <c r="AA667" i="7"/>
  <c r="AB667" i="7" s="1"/>
  <c r="Y660" i="7"/>
  <c r="AA660" i="7" s="1"/>
  <c r="AB660" i="7" s="1"/>
  <c r="R660" i="7"/>
  <c r="T660" i="7" s="1"/>
  <c r="U660" i="7" s="1"/>
  <c r="T656" i="7"/>
  <c r="U656" i="7" s="1"/>
  <c r="AA651" i="7"/>
  <c r="AB651" i="7" s="1"/>
  <c r="T640" i="7"/>
  <c r="U640" i="7" s="1"/>
  <c r="W639" i="7"/>
  <c r="Q639" i="7"/>
  <c r="T639" i="7" s="1"/>
  <c r="U639" i="7" s="1"/>
  <c r="T636" i="7"/>
  <c r="U636" i="7" s="1"/>
  <c r="W635" i="7"/>
  <c r="Q635" i="7"/>
  <c r="T635" i="7" s="1"/>
  <c r="U635" i="7" s="1"/>
  <c r="T608" i="7"/>
  <c r="U608" i="7" s="1"/>
  <c r="Z710" i="7"/>
  <c r="AA710" i="7" s="1"/>
  <c r="AB710" i="7" s="1"/>
  <c r="W684" i="7"/>
  <c r="X676" i="7"/>
  <c r="Q668" i="7"/>
  <c r="Q664" i="7"/>
  <c r="Q655" i="7"/>
  <c r="AA632" i="7"/>
  <c r="AB632" i="7" s="1"/>
  <c r="T621" i="7"/>
  <c r="U621" i="7" s="1"/>
  <c r="AA612" i="7"/>
  <c r="AB612" i="7" s="1"/>
  <c r="S609" i="7"/>
  <c r="AA608" i="7"/>
  <c r="AB608" i="7" s="1"/>
  <c r="Z675" i="7"/>
  <c r="P601" i="7"/>
  <c r="T590" i="7"/>
  <c r="U590" i="7" s="1"/>
  <c r="AA585" i="7"/>
  <c r="AB585" i="7" s="1"/>
  <c r="T578" i="7"/>
  <c r="U578" i="7" s="1"/>
  <c r="AA573" i="7"/>
  <c r="AB573" i="7" s="1"/>
  <c r="T562" i="7"/>
  <c r="U562" i="7" s="1"/>
  <c r="R546" i="7"/>
  <c r="T546" i="7" s="1"/>
  <c r="U546" i="7" s="1"/>
  <c r="Y546" i="7"/>
  <c r="AA541" i="7"/>
  <c r="AB541" i="7" s="1"/>
  <c r="Q647" i="7"/>
  <c r="T647" i="7" s="1"/>
  <c r="U647" i="7" s="1"/>
  <c r="Q633" i="7"/>
  <c r="W595" i="7"/>
  <c r="AA594" i="7"/>
  <c r="AB594" i="7" s="1"/>
  <c r="AA586" i="7"/>
  <c r="AB586" i="7" s="1"/>
  <c r="Q554" i="7"/>
  <c r="X667" i="7"/>
  <c r="T592" i="7"/>
  <c r="U592" i="7" s="1"/>
  <c r="AA583" i="7"/>
  <c r="AB583" i="7" s="1"/>
  <c r="T572" i="7"/>
  <c r="U572" i="7" s="1"/>
  <c r="T540" i="7"/>
  <c r="U540" i="7" s="1"/>
  <c r="W680" i="7"/>
  <c r="AA680" i="7" s="1"/>
  <c r="AB680" i="7" s="1"/>
  <c r="W646" i="7"/>
  <c r="T604" i="7"/>
  <c r="U604" i="7" s="1"/>
  <c r="W581" i="7"/>
  <c r="AA580" i="7"/>
  <c r="AB580" i="7" s="1"/>
  <c r="S577" i="7"/>
  <c r="AA576" i="7"/>
  <c r="AB576" i="7" s="1"/>
  <c r="S573" i="7"/>
  <c r="AA572" i="7"/>
  <c r="AB572" i="7" s="1"/>
  <c r="AA568" i="7"/>
  <c r="AB568" i="7" s="1"/>
  <c r="X566" i="7"/>
  <c r="AA566" i="7" s="1"/>
  <c r="AB566" i="7" s="1"/>
  <c r="AA564" i="7"/>
  <c r="AB564" i="7" s="1"/>
  <c r="AA560" i="7"/>
  <c r="AB560" i="7" s="1"/>
  <c r="AA556" i="7"/>
  <c r="AB556" i="7" s="1"/>
  <c r="AA552" i="7"/>
  <c r="AB552" i="7" s="1"/>
  <c r="S549" i="7"/>
  <c r="AA548" i="7"/>
  <c r="AB548" i="7" s="1"/>
  <c r="S545" i="7"/>
  <c r="AA544" i="7"/>
  <c r="AB544" i="7" s="1"/>
  <c r="AA540" i="7"/>
  <c r="AB540" i="7" s="1"/>
  <c r="S537" i="7"/>
  <c r="AA536" i="7"/>
  <c r="AB536" i="7" s="1"/>
  <c r="X587" i="7"/>
  <c r="AA587" i="7" s="1"/>
  <c r="AB587" i="7" s="1"/>
  <c r="Q577" i="7"/>
  <c r="T529" i="7"/>
  <c r="U529" i="7" s="1"/>
  <c r="T521" i="7"/>
  <c r="U521" i="7" s="1"/>
  <c r="T497" i="7"/>
  <c r="U497" i="7" s="1"/>
  <c r="T485" i="7"/>
  <c r="U485" i="7" s="1"/>
  <c r="T473" i="7"/>
  <c r="U473" i="7" s="1"/>
  <c r="T465" i="7"/>
  <c r="U465" i="7" s="1"/>
  <c r="X599" i="7"/>
  <c r="AA599" i="7" s="1"/>
  <c r="AB599" i="7" s="1"/>
  <c r="AA525" i="7"/>
  <c r="AB525" i="7" s="1"/>
  <c r="AA509" i="7"/>
  <c r="AB509" i="7" s="1"/>
  <c r="T490" i="7"/>
  <c r="U490" i="7" s="1"/>
  <c r="AA477" i="7"/>
  <c r="AB477" i="7" s="1"/>
  <c r="T530" i="7"/>
  <c r="U530" i="7" s="1"/>
  <c r="R526" i="7"/>
  <c r="R522" i="7"/>
  <c r="R518" i="7"/>
  <c r="AA514" i="7"/>
  <c r="AB514" i="7" s="1"/>
  <c r="AA506" i="7"/>
  <c r="AB506" i="7" s="1"/>
  <c r="AA502" i="7"/>
  <c r="AB502" i="7" s="1"/>
  <c r="Z496" i="7"/>
  <c r="S496" i="7"/>
  <c r="Z492" i="7"/>
  <c r="AA492" i="7" s="1"/>
  <c r="AB492" i="7" s="1"/>
  <c r="S492" i="7"/>
  <c r="T492" i="7" s="1"/>
  <c r="U492" i="7" s="1"/>
  <c r="T487" i="7"/>
  <c r="U487" i="7" s="1"/>
  <c r="R486" i="7"/>
  <c r="AA482" i="7"/>
  <c r="AB482" i="7" s="1"/>
  <c r="Z476" i="7"/>
  <c r="S476" i="7"/>
  <c r="Z472" i="7"/>
  <c r="S472" i="7"/>
  <c r="Z468" i="7"/>
  <c r="S468" i="7"/>
  <c r="Z464" i="7"/>
  <c r="S464" i="7"/>
  <c r="AA458" i="7"/>
  <c r="AB458" i="7" s="1"/>
  <c r="P456" i="7"/>
  <c r="T455" i="7"/>
  <c r="U455" i="7" s="1"/>
  <c r="AA450" i="7"/>
  <c r="AB450" i="7" s="1"/>
  <c r="P448" i="7"/>
  <c r="T447" i="7"/>
  <c r="U447" i="7" s="1"/>
  <c r="AA442" i="7"/>
  <c r="AB442" i="7" s="1"/>
  <c r="P440" i="7"/>
  <c r="T439" i="7"/>
  <c r="U439" i="7" s="1"/>
  <c r="AA434" i="7"/>
  <c r="AB434" i="7" s="1"/>
  <c r="P432" i="7"/>
  <c r="T431" i="7"/>
  <c r="U431" i="7" s="1"/>
  <c r="AA426" i="7"/>
  <c r="AB426" i="7" s="1"/>
  <c r="T423" i="7"/>
  <c r="U423" i="7" s="1"/>
  <c r="AA418" i="7"/>
  <c r="AB418" i="7" s="1"/>
  <c r="T415" i="7"/>
  <c r="U415" i="7" s="1"/>
  <c r="AA410" i="7"/>
  <c r="AB410" i="7" s="1"/>
  <c r="AA475" i="7"/>
  <c r="AB475" i="7" s="1"/>
  <c r="R468" i="7"/>
  <c r="T468" i="7" s="1"/>
  <c r="U468" i="7" s="1"/>
  <c r="Y468" i="7"/>
  <c r="Q462" i="7"/>
  <c r="T462" i="7" s="1"/>
  <c r="U462" i="7" s="1"/>
  <c r="AA459" i="7"/>
  <c r="AB459" i="7" s="1"/>
  <c r="W456" i="7"/>
  <c r="AA455" i="7"/>
  <c r="AB455" i="7" s="1"/>
  <c r="W452" i="7"/>
  <c r="AA451" i="7"/>
  <c r="AB451" i="7" s="1"/>
  <c r="W448" i="7"/>
  <c r="AA447" i="7"/>
  <c r="AB447" i="7" s="1"/>
  <c r="AA443" i="7"/>
  <c r="AB443" i="7" s="1"/>
  <c r="W440" i="7"/>
  <c r="AA439" i="7"/>
  <c r="AB439" i="7" s="1"/>
  <c r="AA435" i="7"/>
  <c r="AB435" i="7" s="1"/>
  <c r="W432" i="7"/>
  <c r="AA431" i="7"/>
  <c r="AB431" i="7" s="1"/>
  <c r="W428" i="7"/>
  <c r="AA427" i="7"/>
  <c r="AB427" i="7" s="1"/>
  <c r="AA423" i="7"/>
  <c r="AB423" i="7" s="1"/>
  <c r="AA419" i="7"/>
  <c r="AB419" i="7" s="1"/>
  <c r="AA415" i="7"/>
  <c r="AB415" i="7" s="1"/>
  <c r="X490" i="7"/>
  <c r="X482" i="7"/>
  <c r="Z412" i="7"/>
  <c r="S412" i="7"/>
  <c r="T407" i="7"/>
  <c r="U407" i="7" s="1"/>
  <c r="T389" i="7"/>
  <c r="U389" i="7" s="1"/>
  <c r="T349" i="7"/>
  <c r="U349" i="7" s="1"/>
  <c r="T333" i="7"/>
  <c r="U333" i="7" s="1"/>
  <c r="T317" i="7"/>
  <c r="U317" i="7" s="1"/>
  <c r="AA312" i="7"/>
  <c r="AB312" i="7" s="1"/>
  <c r="T301" i="7"/>
  <c r="U301" i="7" s="1"/>
  <c r="T285" i="7"/>
  <c r="U285" i="7" s="1"/>
  <c r="R277" i="7"/>
  <c r="T277" i="7" s="1"/>
  <c r="U277" i="7" s="1"/>
  <c r="Y277" i="7"/>
  <c r="X508" i="7"/>
  <c r="AA508" i="7" s="1"/>
  <c r="AB508" i="7" s="1"/>
  <c r="X456" i="7"/>
  <c r="X411" i="7"/>
  <c r="AA411" i="7" s="1"/>
  <c r="AB411" i="7" s="1"/>
  <c r="S404" i="7"/>
  <c r="Z404" i="7"/>
  <c r="T402" i="7"/>
  <c r="U402" i="7" s="1"/>
  <c r="S383" i="7"/>
  <c r="T383" i="7" s="1"/>
  <c r="U383" i="7" s="1"/>
  <c r="Z383" i="7"/>
  <c r="AA383" i="7" s="1"/>
  <c r="AB383" i="7" s="1"/>
  <c r="T378" i="7"/>
  <c r="U378" i="7" s="1"/>
  <c r="S375" i="7"/>
  <c r="Z375" i="7"/>
  <c r="S371" i="7"/>
  <c r="Z371" i="7"/>
  <c r="S363" i="7"/>
  <c r="Z363" i="7"/>
  <c r="R357" i="7"/>
  <c r="T350" i="7"/>
  <c r="U350" i="7" s="1"/>
  <c r="S339" i="7"/>
  <c r="T339" i="7" s="1"/>
  <c r="U339" i="7" s="1"/>
  <c r="Z339" i="7"/>
  <c r="AA339" i="7" s="1"/>
  <c r="AB339" i="7" s="1"/>
  <c r="R338" i="7"/>
  <c r="T338" i="7" s="1"/>
  <c r="U338" i="7" s="1"/>
  <c r="Y338" i="7"/>
  <c r="AA338" i="7" s="1"/>
  <c r="AB338" i="7" s="1"/>
  <c r="S303" i="7"/>
  <c r="Z303" i="7"/>
  <c r="T298" i="7"/>
  <c r="U298" i="7" s="1"/>
  <c r="R274" i="7"/>
  <c r="T274" i="7" s="1"/>
  <c r="U274" i="7" s="1"/>
  <c r="Y274" i="7"/>
  <c r="AA274" i="7" s="1"/>
  <c r="AB274" i="7" s="1"/>
  <c r="X494" i="7"/>
  <c r="X486" i="7"/>
  <c r="AA486" i="7" s="1"/>
  <c r="AB486" i="7" s="1"/>
  <c r="X478" i="7"/>
  <c r="T406" i="7"/>
  <c r="U406" i="7" s="1"/>
  <c r="AA402" i="7"/>
  <c r="AB402" i="7" s="1"/>
  <c r="Q381" i="7"/>
  <c r="AA366" i="7"/>
  <c r="AB366" i="7" s="1"/>
  <c r="Q341" i="7"/>
  <c r="R306" i="7"/>
  <c r="R302" i="7"/>
  <c r="S295" i="7"/>
  <c r="AA294" i="7"/>
  <c r="AB294" i="7" s="1"/>
  <c r="X520" i="7"/>
  <c r="X420" i="7"/>
  <c r="AA420" i="7" s="1"/>
  <c r="AB420" i="7" s="1"/>
  <c r="AA398" i="7"/>
  <c r="AB398" i="7" s="1"/>
  <c r="T394" i="7"/>
  <c r="U394" i="7" s="1"/>
  <c r="Y386" i="7"/>
  <c r="AA386" i="7" s="1"/>
  <c r="AB386" i="7" s="1"/>
  <c r="T384" i="7"/>
  <c r="U384" i="7" s="1"/>
  <c r="Y370" i="7"/>
  <c r="T368" i="7"/>
  <c r="U368" i="7" s="1"/>
  <c r="Y354" i="7"/>
  <c r="AA354" i="7" s="1"/>
  <c r="AB354" i="7" s="1"/>
  <c r="P353" i="7"/>
  <c r="T353" i="7" s="1"/>
  <c r="U353" i="7" s="1"/>
  <c r="T352" i="7"/>
  <c r="U352" i="7" s="1"/>
  <c r="X341" i="7"/>
  <c r="P337" i="7"/>
  <c r="T337" i="7" s="1"/>
  <c r="U337" i="7" s="1"/>
  <c r="T336" i="7"/>
  <c r="U336" i="7" s="1"/>
  <c r="P333" i="7"/>
  <c r="T332" i="7"/>
  <c r="U332" i="7" s="1"/>
  <c r="AA323" i="7"/>
  <c r="AB323" i="7" s="1"/>
  <c r="Y302" i="7"/>
  <c r="AA302" i="7" s="1"/>
  <c r="AB302" i="7" s="1"/>
  <c r="T284" i="7"/>
  <c r="U284" i="7" s="1"/>
  <c r="X281" i="7"/>
  <c r="Q278" i="7"/>
  <c r="X273" i="7"/>
  <c r="W373" i="7"/>
  <c r="X330" i="7"/>
  <c r="AA330" i="7" s="1"/>
  <c r="AB330" i="7" s="1"/>
  <c r="T261" i="7"/>
  <c r="U261" i="7" s="1"/>
  <c r="T245" i="7"/>
  <c r="U245" i="7" s="1"/>
  <c r="T229" i="7"/>
  <c r="U229" i="7" s="1"/>
  <c r="T213" i="7"/>
  <c r="U213" i="7" s="1"/>
  <c r="AA208" i="7"/>
  <c r="AB208" i="7" s="1"/>
  <c r="T197" i="7"/>
  <c r="U197" i="7" s="1"/>
  <c r="T181" i="7"/>
  <c r="U181" i="7" s="1"/>
  <c r="T165" i="7"/>
  <c r="U165" i="7" s="1"/>
  <c r="T153" i="7"/>
  <c r="U153" i="7" s="1"/>
  <c r="T137" i="7"/>
  <c r="U137" i="7" s="1"/>
  <c r="W341" i="7"/>
  <c r="X278" i="7"/>
  <c r="AA278" i="7" s="1"/>
  <c r="AB278" i="7" s="1"/>
  <c r="T268" i="7"/>
  <c r="U268" i="7" s="1"/>
  <c r="AA257" i="7"/>
  <c r="AB257" i="7" s="1"/>
  <c r="AA229" i="7"/>
  <c r="AB229" i="7" s="1"/>
  <c r="R222" i="7"/>
  <c r="T222" i="7" s="1"/>
  <c r="U222" i="7" s="1"/>
  <c r="Y222" i="7"/>
  <c r="AA213" i="7"/>
  <c r="AB213" i="7" s="1"/>
  <c r="R206" i="7"/>
  <c r="Y206" i="7"/>
  <c r="AA206" i="7" s="1"/>
  <c r="AB206" i="7" s="1"/>
  <c r="AA197" i="7"/>
  <c r="AB197" i="7" s="1"/>
  <c r="R190" i="7"/>
  <c r="T190" i="7" s="1"/>
  <c r="U190" i="7" s="1"/>
  <c r="Y190" i="7"/>
  <c r="AA181" i="7"/>
  <c r="AB181" i="7" s="1"/>
  <c r="AA169" i="7"/>
  <c r="AB169" i="7" s="1"/>
  <c r="AA157" i="7"/>
  <c r="AB157" i="7" s="1"/>
  <c r="AA149" i="7"/>
  <c r="AB149" i="7" s="1"/>
  <c r="Q408" i="7"/>
  <c r="T408" i="7" s="1"/>
  <c r="U408" i="7" s="1"/>
  <c r="Z357" i="7"/>
  <c r="Y269" i="7"/>
  <c r="T259" i="7"/>
  <c r="U259" i="7" s="1"/>
  <c r="T243" i="7"/>
  <c r="U243" i="7" s="1"/>
  <c r="T227" i="7"/>
  <c r="U227" i="7" s="1"/>
  <c r="T211" i="7"/>
  <c r="U211" i="7" s="1"/>
  <c r="Q202" i="7"/>
  <c r="T195" i="7"/>
  <c r="U195" i="7" s="1"/>
  <c r="Q186" i="7"/>
  <c r="T186" i="7" s="1"/>
  <c r="U186" i="7" s="1"/>
  <c r="T179" i="7"/>
  <c r="U179" i="7" s="1"/>
  <c r="Z164" i="7"/>
  <c r="S164" i="7"/>
  <c r="T164" i="7" s="1"/>
  <c r="U164" i="7" s="1"/>
  <c r="T151" i="7"/>
  <c r="U151" i="7" s="1"/>
  <c r="Q141" i="7"/>
  <c r="X363" i="7"/>
  <c r="AA363" i="7" s="1"/>
  <c r="AB363" i="7" s="1"/>
  <c r="Z316" i="7"/>
  <c r="Y291" i="7"/>
  <c r="AA291" i="7" s="1"/>
  <c r="AB291" i="7" s="1"/>
  <c r="AA265" i="7"/>
  <c r="AB265" i="7" s="1"/>
  <c r="S260" i="7"/>
  <c r="AA259" i="7"/>
  <c r="AB259" i="7" s="1"/>
  <c r="T244" i="7"/>
  <c r="U244" i="7" s="1"/>
  <c r="T236" i="7"/>
  <c r="U236" i="7" s="1"/>
  <c r="X141" i="7"/>
  <c r="Z212" i="7"/>
  <c r="Y148" i="7"/>
  <c r="AA148" i="7" s="1"/>
  <c r="AB148" i="7" s="1"/>
  <c r="T121" i="7"/>
  <c r="U121" i="7" s="1"/>
  <c r="T113" i="7"/>
  <c r="U113" i="7" s="1"/>
  <c r="T105" i="7"/>
  <c r="U105" i="7" s="1"/>
  <c r="T97" i="7"/>
  <c r="U97" i="7" s="1"/>
  <c r="T89" i="7"/>
  <c r="U89" i="7" s="1"/>
  <c r="T81" i="7"/>
  <c r="U81" i="7" s="1"/>
  <c r="T73" i="7"/>
  <c r="U73" i="7" s="1"/>
  <c r="Q52" i="7"/>
  <c r="W52" i="7"/>
  <c r="T17" i="7"/>
  <c r="U17" i="7" s="1"/>
  <c r="Z196" i="7"/>
  <c r="Z172" i="7"/>
  <c r="AA172" i="7" s="1"/>
  <c r="AB172" i="7" s="1"/>
  <c r="AA133" i="7"/>
  <c r="AB133" i="7" s="1"/>
  <c r="AA93" i="7"/>
  <c r="AB93" i="7" s="1"/>
  <c r="AA53" i="7"/>
  <c r="AB53" i="7" s="1"/>
  <c r="Z248" i="7"/>
  <c r="Z216" i="7"/>
  <c r="X164" i="7"/>
  <c r="AA164" i="7" s="1"/>
  <c r="AB164" i="7" s="1"/>
  <c r="Z160" i="7"/>
  <c r="AA160" i="7" s="1"/>
  <c r="AB160" i="7" s="1"/>
  <c r="X146" i="7"/>
  <c r="AA146" i="7" s="1"/>
  <c r="AB146" i="7" s="1"/>
  <c r="AA126" i="7"/>
  <c r="AB126" i="7" s="1"/>
  <c r="R98" i="7"/>
  <c r="T98" i="7" s="1"/>
  <c r="U98" i="7" s="1"/>
  <c r="R94" i="7"/>
  <c r="R90" i="7"/>
  <c r="R86" i="7"/>
  <c r="R74" i="7"/>
  <c r="Z64" i="7"/>
  <c r="AA64" i="7" s="1"/>
  <c r="AB64" i="7" s="1"/>
  <c r="S64" i="7"/>
  <c r="T64" i="7" s="1"/>
  <c r="U64" i="7" s="1"/>
  <c r="P60" i="7"/>
  <c r="T59" i="7"/>
  <c r="U59" i="7" s="1"/>
  <c r="T55" i="7"/>
  <c r="U55" i="7" s="1"/>
  <c r="P52" i="7"/>
  <c r="T51" i="7"/>
  <c r="U51" i="7" s="1"/>
  <c r="Q50" i="7"/>
  <c r="T50" i="7" s="1"/>
  <c r="U50" i="7" s="1"/>
  <c r="P48" i="7"/>
  <c r="T48" i="7" s="1"/>
  <c r="U48" i="7" s="1"/>
  <c r="T47" i="7"/>
  <c r="U47" i="7" s="1"/>
  <c r="W46" i="7"/>
  <c r="Q46" i="7"/>
  <c r="T46" i="7" s="1"/>
  <c r="U46" i="7" s="1"/>
  <c r="T43" i="7"/>
  <c r="U43" i="7" s="1"/>
  <c r="P40" i="7"/>
  <c r="T39" i="7"/>
  <c r="U39" i="7" s="1"/>
  <c r="P36" i="7"/>
  <c r="T35" i="7"/>
  <c r="U35" i="7" s="1"/>
  <c r="P32" i="7"/>
  <c r="T32" i="7" s="1"/>
  <c r="U32" i="7" s="1"/>
  <c r="T31" i="7"/>
  <c r="U31" i="7" s="1"/>
  <c r="Z16" i="7"/>
  <c r="S16" i="7"/>
  <c r="P8" i="7"/>
  <c r="T7" i="7"/>
  <c r="U7" i="7" s="1"/>
  <c r="W6" i="7"/>
  <c r="Q6" i="7"/>
  <c r="T6" i="7" s="1"/>
  <c r="U6" i="7" s="1"/>
  <c r="T3" i="7"/>
  <c r="U3" i="7" s="1"/>
  <c r="W2" i="7"/>
  <c r="Q2" i="7"/>
  <c r="T2" i="7" s="1"/>
  <c r="U2" i="7" s="1"/>
  <c r="X246" i="7"/>
  <c r="X194" i="7"/>
  <c r="Z184" i="7"/>
  <c r="Z176" i="7"/>
  <c r="AA176" i="7" s="1"/>
  <c r="AB176" i="7" s="1"/>
  <c r="X138" i="7"/>
  <c r="AA138" i="7" s="1"/>
  <c r="AB138" i="7" s="1"/>
  <c r="R128" i="7"/>
  <c r="Y128" i="7"/>
  <c r="W120" i="7"/>
  <c r="AA120" i="7" s="1"/>
  <c r="AB120" i="7" s="1"/>
  <c r="AA119" i="7"/>
  <c r="AB119" i="7" s="1"/>
  <c r="W112" i="7"/>
  <c r="AA111" i="7"/>
  <c r="AB111" i="7" s="1"/>
  <c r="Q106" i="7"/>
  <c r="T106" i="7" s="1"/>
  <c r="U106" i="7" s="1"/>
  <c r="W104" i="7"/>
  <c r="AA103" i="7"/>
  <c r="AB103" i="7" s="1"/>
  <c r="T100" i="7"/>
  <c r="U100" i="7" s="1"/>
  <c r="R84" i="7"/>
  <c r="Y84" i="7"/>
  <c r="Q58" i="7"/>
  <c r="T58" i="7" s="1"/>
  <c r="U58" i="7" s="1"/>
  <c r="R48" i="7"/>
  <c r="Y48" i="7"/>
  <c r="W40" i="7"/>
  <c r="AA40" i="7" s="1"/>
  <c r="AB40" i="7" s="1"/>
  <c r="AA39" i="7"/>
  <c r="AB39" i="7" s="1"/>
  <c r="R32" i="7"/>
  <c r="Y32" i="7"/>
  <c r="AA27" i="7"/>
  <c r="AB27" i="7" s="1"/>
  <c r="AA19" i="7"/>
  <c r="AB19" i="7" s="1"/>
  <c r="R16" i="7"/>
  <c r="T16" i="7" s="1"/>
  <c r="U16" i="7" s="1"/>
  <c r="Y16" i="7"/>
  <c r="R4" i="7"/>
  <c r="T4" i="7" s="1"/>
  <c r="U4" i="7" s="1"/>
  <c r="Y4" i="7"/>
  <c r="X94" i="7"/>
  <c r="AA94" i="7" s="1"/>
  <c r="AB94" i="7" s="1"/>
  <c r="X74" i="7"/>
  <c r="AA74" i="7" s="1"/>
  <c r="AB74" i="7" s="1"/>
  <c r="X66" i="7"/>
  <c r="X50" i="7"/>
  <c r="X44" i="7"/>
  <c r="AA44" i="7" s="1"/>
  <c r="AB44" i="7" s="1"/>
  <c r="X8" i="7"/>
  <c r="Z28" i="7"/>
  <c r="AA28" i="7" s="1"/>
  <c r="AB28" i="7" s="1"/>
  <c r="X120" i="7"/>
  <c r="X42" i="7"/>
  <c r="X32" i="7"/>
  <c r="X18" i="7"/>
  <c r="X48" i="7"/>
  <c r="X112" i="7"/>
  <c r="X80" i="7"/>
  <c r="X62" i="7"/>
  <c r="X22" i="7"/>
  <c r="AA22" i="7" s="1"/>
  <c r="AB22" i="7" s="1"/>
  <c r="AA993" i="7"/>
  <c r="AB993" i="7" s="1"/>
  <c r="AA986" i="7"/>
  <c r="AB986" i="7" s="1"/>
  <c r="AA952" i="7"/>
  <c r="AB952" i="7" s="1"/>
  <c r="X957" i="7"/>
  <c r="T939" i="7"/>
  <c r="U939" i="7" s="1"/>
  <c r="R923" i="7"/>
  <c r="T923" i="7" s="1"/>
  <c r="U923" i="7" s="1"/>
  <c r="Y923" i="7"/>
  <c r="AA923" i="7" s="1"/>
  <c r="AB923" i="7" s="1"/>
  <c r="T919" i="7"/>
  <c r="U919" i="7" s="1"/>
  <c r="Y928" i="7"/>
  <c r="AA928" i="7" s="1"/>
  <c r="AB928" i="7" s="1"/>
  <c r="R928" i="7"/>
  <c r="T928" i="7" s="1"/>
  <c r="U928" i="7" s="1"/>
  <c r="AA916" i="7"/>
  <c r="AB916" i="7" s="1"/>
  <c r="S903" i="7"/>
  <c r="Z903" i="7"/>
  <c r="S895" i="7"/>
  <c r="Z895" i="7"/>
  <c r="W893" i="7"/>
  <c r="AA893" i="7" s="1"/>
  <c r="AB893" i="7" s="1"/>
  <c r="Q893" i="7"/>
  <c r="T893" i="7" s="1"/>
  <c r="U893" i="7" s="1"/>
  <c r="S879" i="7"/>
  <c r="Z879" i="7"/>
  <c r="AA879" i="7" s="1"/>
  <c r="AB879" i="7" s="1"/>
  <c r="R879" i="7"/>
  <c r="T879" i="7" s="1"/>
  <c r="U879" i="7" s="1"/>
  <c r="R878" i="7"/>
  <c r="T878" i="7" s="1"/>
  <c r="U878" i="7" s="1"/>
  <c r="Y878" i="7"/>
  <c r="AA878" i="7" s="1"/>
  <c r="AB878" i="7" s="1"/>
  <c r="X935" i="7"/>
  <c r="AA907" i="7"/>
  <c r="AB907" i="7" s="1"/>
  <c r="R903" i="7"/>
  <c r="Y898" i="7"/>
  <c r="AA898" i="7" s="1"/>
  <c r="AB898" i="7" s="1"/>
  <c r="AA891" i="7"/>
  <c r="AB891" i="7" s="1"/>
  <c r="AA887" i="7"/>
  <c r="AB887" i="7" s="1"/>
  <c r="W885" i="7"/>
  <c r="AA885" i="7" s="1"/>
  <c r="AB885" i="7" s="1"/>
  <c r="AA868" i="7"/>
  <c r="AB868" i="7" s="1"/>
  <c r="AA860" i="7"/>
  <c r="AB860" i="7" s="1"/>
  <c r="T849" i="7"/>
  <c r="U849" i="7" s="1"/>
  <c r="X893" i="7"/>
  <c r="T851" i="7"/>
  <c r="U851" i="7" s="1"/>
  <c r="T843" i="7"/>
  <c r="U843" i="7" s="1"/>
  <c r="S836" i="7"/>
  <c r="Z836" i="7"/>
  <c r="R848" i="7"/>
  <c r="Y848" i="7"/>
  <c r="R844" i="7"/>
  <c r="Y844" i="7"/>
  <c r="AA844" i="7" s="1"/>
  <c r="AB844" i="7" s="1"/>
  <c r="R840" i="7"/>
  <c r="T840" i="7" s="1"/>
  <c r="U840" i="7" s="1"/>
  <c r="Y840" i="7"/>
  <c r="AA840" i="7" s="1"/>
  <c r="AB840" i="7" s="1"/>
  <c r="X848" i="7"/>
  <c r="T823" i="7"/>
  <c r="U823" i="7" s="1"/>
  <c r="AA818" i="7"/>
  <c r="AB818" i="7" s="1"/>
  <c r="T807" i="7"/>
  <c r="U807" i="7" s="1"/>
  <c r="T832" i="7"/>
  <c r="U832" i="7" s="1"/>
  <c r="AA815" i="7"/>
  <c r="AB815" i="7" s="1"/>
  <c r="AA834" i="7"/>
  <c r="AB834" i="7" s="1"/>
  <c r="T830" i="7"/>
  <c r="U830" i="7" s="1"/>
  <c r="AA825" i="7"/>
  <c r="AB825" i="7" s="1"/>
  <c r="S819" i="7"/>
  <c r="Z819" i="7"/>
  <c r="T802" i="7"/>
  <c r="U802" i="7" s="1"/>
  <c r="T795" i="7"/>
  <c r="U795" i="7" s="1"/>
  <c r="T779" i="7"/>
  <c r="U779" i="7" s="1"/>
  <c r="T763" i="7"/>
  <c r="U763" i="7" s="1"/>
  <c r="T747" i="7"/>
  <c r="U747" i="7" s="1"/>
  <c r="AA799" i="7"/>
  <c r="AB799" i="7" s="1"/>
  <c r="T792" i="7"/>
  <c r="U792" i="7" s="1"/>
  <c r="Z777" i="7"/>
  <c r="S777" i="7"/>
  <c r="Z761" i="7"/>
  <c r="S761" i="7"/>
  <c r="T748" i="7"/>
  <c r="U748" i="7" s="1"/>
  <c r="Z745" i="7"/>
  <c r="S745" i="7"/>
  <c r="Y744" i="7"/>
  <c r="AA744" i="7" s="1"/>
  <c r="AB744" i="7" s="1"/>
  <c r="R744" i="7"/>
  <c r="T740" i="7"/>
  <c r="U740" i="7" s="1"/>
  <c r="S798" i="7"/>
  <c r="T798" i="7" s="1"/>
  <c r="U798" i="7" s="1"/>
  <c r="Z798" i="7"/>
  <c r="AA798" i="7" s="1"/>
  <c r="AB798" i="7" s="1"/>
  <c r="R797" i="7"/>
  <c r="T797" i="7" s="1"/>
  <c r="U797" i="7" s="1"/>
  <c r="Y797" i="7"/>
  <c r="R776" i="7"/>
  <c r="T776" i="7" s="1"/>
  <c r="U776" i="7" s="1"/>
  <c r="T761" i="7"/>
  <c r="U761" i="7" s="1"/>
  <c r="R760" i="7"/>
  <c r="X743" i="7"/>
  <c r="X788" i="7"/>
  <c r="S720" i="7"/>
  <c r="Z720" i="7"/>
  <c r="T715" i="7"/>
  <c r="U715" i="7" s="1"/>
  <c r="S704" i="7"/>
  <c r="Z704" i="7"/>
  <c r="T699" i="7"/>
  <c r="U699" i="7" s="1"/>
  <c r="S688" i="7"/>
  <c r="Z688" i="7"/>
  <c r="AA688" i="7" s="1"/>
  <c r="AB688" i="7" s="1"/>
  <c r="AA686" i="7"/>
  <c r="AB686" i="7" s="1"/>
  <c r="Y720" i="7"/>
  <c r="R720" i="7"/>
  <c r="Y704" i="7"/>
  <c r="R704" i="7"/>
  <c r="Y688" i="7"/>
  <c r="R688" i="7"/>
  <c r="T688" i="7" s="1"/>
  <c r="U688" i="7" s="1"/>
  <c r="S737" i="7"/>
  <c r="Z737" i="7"/>
  <c r="T725" i="7"/>
  <c r="U725" i="7" s="1"/>
  <c r="AA720" i="7"/>
  <c r="AB720" i="7" s="1"/>
  <c r="T709" i="7"/>
  <c r="U709" i="7" s="1"/>
  <c r="T693" i="7"/>
  <c r="U693" i="7" s="1"/>
  <c r="Y676" i="7"/>
  <c r="R676" i="7"/>
  <c r="T676" i="7" s="1"/>
  <c r="U676" i="7" s="1"/>
  <c r="AA625" i="7"/>
  <c r="AB625" i="7" s="1"/>
  <c r="AA609" i="7"/>
  <c r="AB609" i="7" s="1"/>
  <c r="AA681" i="7"/>
  <c r="AB681" i="7" s="1"/>
  <c r="T667" i="7"/>
  <c r="U667" i="7" s="1"/>
  <c r="T663" i="7"/>
  <c r="U663" i="7" s="1"/>
  <c r="R643" i="7"/>
  <c r="Y643" i="7"/>
  <c r="Z680" i="7"/>
  <c r="S680" i="7"/>
  <c r="AA663" i="7"/>
  <c r="AB663" i="7" s="1"/>
  <c r="Z637" i="7"/>
  <c r="S637" i="7"/>
  <c r="S684" i="7"/>
  <c r="Z684" i="7"/>
  <c r="T680" i="7"/>
  <c r="U680" i="7" s="1"/>
  <c r="T677" i="7"/>
  <c r="U677" i="7" s="1"/>
  <c r="R637" i="7"/>
  <c r="Y637" i="7"/>
  <c r="T633" i="7"/>
  <c r="U633" i="7" s="1"/>
  <c r="R629" i="7"/>
  <c r="T629" i="7" s="1"/>
  <c r="U629" i="7" s="1"/>
  <c r="Y629" i="7"/>
  <c r="S618" i="7"/>
  <c r="Z618" i="7"/>
  <c r="T613" i="7"/>
  <c r="U613" i="7" s="1"/>
  <c r="T609" i="7"/>
  <c r="U609" i="7" s="1"/>
  <c r="T605" i="7"/>
  <c r="U605" i="7" s="1"/>
  <c r="Y656" i="7"/>
  <c r="AA589" i="7"/>
  <c r="AB589" i="7" s="1"/>
  <c r="AA577" i="7"/>
  <c r="AB577" i="7" s="1"/>
  <c r="AA561" i="7"/>
  <c r="AB561" i="7" s="1"/>
  <c r="R550" i="7"/>
  <c r="T550" i="7" s="1"/>
  <c r="U550" i="7" s="1"/>
  <c r="Y550" i="7"/>
  <c r="AA545" i="7"/>
  <c r="AB545" i="7" s="1"/>
  <c r="X629" i="7"/>
  <c r="T595" i="7"/>
  <c r="U595" i="7" s="1"/>
  <c r="R591" i="7"/>
  <c r="T591" i="7" s="1"/>
  <c r="U591" i="7" s="1"/>
  <c r="Y591" i="7"/>
  <c r="T601" i="7"/>
  <c r="U601" i="7" s="1"/>
  <c r="T596" i="7"/>
  <c r="U596" i="7" s="1"/>
  <c r="X631" i="7"/>
  <c r="AA631" i="7" s="1"/>
  <c r="AB631" i="7" s="1"/>
  <c r="T581" i="7"/>
  <c r="U581" i="7" s="1"/>
  <c r="T577" i="7"/>
  <c r="U577" i="7" s="1"/>
  <c r="T573" i="7"/>
  <c r="U573" i="7" s="1"/>
  <c r="T569" i="7"/>
  <c r="U569" i="7" s="1"/>
  <c r="P566" i="7"/>
  <c r="T566" i="7" s="1"/>
  <c r="U566" i="7" s="1"/>
  <c r="T561" i="7"/>
  <c r="U561" i="7" s="1"/>
  <c r="T557" i="7"/>
  <c r="U557" i="7" s="1"/>
  <c r="T549" i="7"/>
  <c r="U549" i="7" s="1"/>
  <c r="T545" i="7"/>
  <c r="U545" i="7" s="1"/>
  <c r="T541" i="7"/>
  <c r="U541" i="7" s="1"/>
  <c r="T537" i="7"/>
  <c r="U537" i="7" s="1"/>
  <c r="Q528" i="7"/>
  <c r="W528" i="7"/>
  <c r="AA528" i="7" s="1"/>
  <c r="AB528" i="7" s="1"/>
  <c r="Q496" i="7"/>
  <c r="T496" i="7" s="1"/>
  <c r="U496" i="7" s="1"/>
  <c r="W496" i="7"/>
  <c r="X558" i="7"/>
  <c r="AA558" i="7" s="1"/>
  <c r="AB558" i="7" s="1"/>
  <c r="T526" i="7"/>
  <c r="U526" i="7" s="1"/>
  <c r="AA501" i="7"/>
  <c r="AB501" i="7" s="1"/>
  <c r="AA485" i="7"/>
  <c r="AB485" i="7" s="1"/>
  <c r="T478" i="7"/>
  <c r="U478" i="7" s="1"/>
  <c r="S534" i="7"/>
  <c r="Z534" i="7"/>
  <c r="P528" i="7"/>
  <c r="T527" i="7"/>
  <c r="U527" i="7" s="1"/>
  <c r="Q526" i="7"/>
  <c r="T523" i="7"/>
  <c r="U523" i="7" s="1"/>
  <c r="Q522" i="7"/>
  <c r="T522" i="7" s="1"/>
  <c r="U522" i="7" s="1"/>
  <c r="T519" i="7"/>
  <c r="U519" i="7" s="1"/>
  <c r="Q518" i="7"/>
  <c r="R514" i="7"/>
  <c r="R510" i="7"/>
  <c r="T510" i="7" s="1"/>
  <c r="U510" i="7" s="1"/>
  <c r="R506" i="7"/>
  <c r="T506" i="7" s="1"/>
  <c r="U506" i="7" s="1"/>
  <c r="R502" i="7"/>
  <c r="AA494" i="7"/>
  <c r="AB494" i="7" s="1"/>
  <c r="Z488" i="7"/>
  <c r="AA488" i="7" s="1"/>
  <c r="AB488" i="7" s="1"/>
  <c r="S488" i="7"/>
  <c r="T488" i="7" s="1"/>
  <c r="U488" i="7" s="1"/>
  <c r="T483" i="7"/>
  <c r="U483" i="7" s="1"/>
  <c r="R482" i="7"/>
  <c r="T482" i="7" s="1"/>
  <c r="U482" i="7" s="1"/>
  <c r="AA478" i="7"/>
  <c r="AB478" i="7" s="1"/>
  <c r="AA474" i="7"/>
  <c r="AB474" i="7" s="1"/>
  <c r="AA470" i="7"/>
  <c r="AB470" i="7" s="1"/>
  <c r="AA462" i="7"/>
  <c r="AB462" i="7" s="1"/>
  <c r="Z456" i="7"/>
  <c r="S456" i="7"/>
  <c r="Z448" i="7"/>
  <c r="S448" i="7"/>
  <c r="Z440" i="7"/>
  <c r="S440" i="7"/>
  <c r="Z432" i="7"/>
  <c r="S432" i="7"/>
  <c r="Z424" i="7"/>
  <c r="S424" i="7"/>
  <c r="Z416" i="7"/>
  <c r="S416" i="7"/>
  <c r="AA532" i="7"/>
  <c r="AB532" i="7" s="1"/>
  <c r="R472" i="7"/>
  <c r="T472" i="7" s="1"/>
  <c r="U472" i="7" s="1"/>
  <c r="Y472" i="7"/>
  <c r="Q466" i="7"/>
  <c r="T466" i="7" s="1"/>
  <c r="U466" i="7" s="1"/>
  <c r="AA463" i="7"/>
  <c r="AB463" i="7" s="1"/>
  <c r="T452" i="7"/>
  <c r="U452" i="7" s="1"/>
  <c r="T436" i="7"/>
  <c r="U436" i="7" s="1"/>
  <c r="T420" i="7"/>
  <c r="U420" i="7" s="1"/>
  <c r="Z516" i="7"/>
  <c r="AA516" i="7" s="1"/>
  <c r="AB516" i="7" s="1"/>
  <c r="X440" i="7"/>
  <c r="R412" i="7"/>
  <c r="T412" i="7" s="1"/>
  <c r="U412" i="7" s="1"/>
  <c r="Y412" i="7"/>
  <c r="Q412" i="7"/>
  <c r="T385" i="7"/>
  <c r="U385" i="7" s="1"/>
  <c r="T369" i="7"/>
  <c r="U369" i="7" s="1"/>
  <c r="T345" i="7"/>
  <c r="U345" i="7" s="1"/>
  <c r="AA316" i="7"/>
  <c r="AB316" i="7" s="1"/>
  <c r="T305" i="7"/>
  <c r="U305" i="7" s="1"/>
  <c r="Y499" i="7"/>
  <c r="AA499" i="7" s="1"/>
  <c r="AB499" i="7" s="1"/>
  <c r="X468" i="7"/>
  <c r="R404" i="7"/>
  <c r="Y404" i="7"/>
  <c r="AA404" i="7" s="1"/>
  <c r="AB404" i="7" s="1"/>
  <c r="T390" i="7"/>
  <c r="U390" i="7" s="1"/>
  <c r="AA385" i="7"/>
  <c r="AB385" i="7" s="1"/>
  <c r="S379" i="7"/>
  <c r="T379" i="7" s="1"/>
  <c r="U379" i="7" s="1"/>
  <c r="Z379" i="7"/>
  <c r="AA379" i="7" s="1"/>
  <c r="AB379" i="7" s="1"/>
  <c r="T358" i="7"/>
  <c r="U358" i="7" s="1"/>
  <c r="T354" i="7"/>
  <c r="U354" i="7" s="1"/>
  <c r="S351" i="7"/>
  <c r="T351" i="7" s="1"/>
  <c r="U351" i="7" s="1"/>
  <c r="Z351" i="7"/>
  <c r="AA351" i="7" s="1"/>
  <c r="AB351" i="7" s="1"/>
  <c r="AA341" i="7"/>
  <c r="AB341" i="7" s="1"/>
  <c r="S335" i="7"/>
  <c r="T335" i="7" s="1"/>
  <c r="U335" i="7" s="1"/>
  <c r="Z335" i="7"/>
  <c r="AA335" i="7" s="1"/>
  <c r="AB335" i="7" s="1"/>
  <c r="R334" i="7"/>
  <c r="T334" i="7" s="1"/>
  <c r="U334" i="7" s="1"/>
  <c r="Y334" i="7"/>
  <c r="AA334" i="7" s="1"/>
  <c r="AB334" i="7" s="1"/>
  <c r="R330" i="7"/>
  <c r="T330" i="7" s="1"/>
  <c r="U330" i="7" s="1"/>
  <c r="Y330" i="7"/>
  <c r="R326" i="7"/>
  <c r="Y326" i="7"/>
  <c r="AA321" i="7"/>
  <c r="AB321" i="7" s="1"/>
  <c r="R310" i="7"/>
  <c r="T310" i="7" s="1"/>
  <c r="U310" i="7" s="1"/>
  <c r="Y310" i="7"/>
  <c r="AA310" i="7" s="1"/>
  <c r="AB310" i="7" s="1"/>
  <c r="S307" i="7"/>
  <c r="Z307" i="7"/>
  <c r="T278" i="7"/>
  <c r="U278" i="7" s="1"/>
  <c r="Y270" i="7"/>
  <c r="AA270" i="7" s="1"/>
  <c r="AB270" i="7" s="1"/>
  <c r="R270" i="7"/>
  <c r="T270" i="7" s="1"/>
  <c r="U270" i="7" s="1"/>
  <c r="T266" i="7"/>
  <c r="U266" i="7" s="1"/>
  <c r="X444" i="7"/>
  <c r="AA444" i="7" s="1"/>
  <c r="AB444" i="7" s="1"/>
  <c r="T411" i="7"/>
  <c r="U411" i="7" s="1"/>
  <c r="AA406" i="7"/>
  <c r="AB406" i="7" s="1"/>
  <c r="Q373" i="7"/>
  <c r="AA370" i="7"/>
  <c r="AB370" i="7" s="1"/>
  <c r="Y363" i="7"/>
  <c r="R363" i="7"/>
  <c r="T363" i="7" s="1"/>
  <c r="U363" i="7" s="1"/>
  <c r="Q337" i="7"/>
  <c r="Y307" i="7"/>
  <c r="AA307" i="7" s="1"/>
  <c r="AB307" i="7" s="1"/>
  <c r="R307" i="7"/>
  <c r="T307" i="7" s="1"/>
  <c r="U307" i="7" s="1"/>
  <c r="Y303" i="7"/>
  <c r="AA303" i="7" s="1"/>
  <c r="AB303" i="7" s="1"/>
  <c r="R303" i="7"/>
  <c r="T303" i="7" s="1"/>
  <c r="U303" i="7" s="1"/>
  <c r="Z300" i="7"/>
  <c r="AA300" i="7" s="1"/>
  <c r="AB300" i="7" s="1"/>
  <c r="S300" i="7"/>
  <c r="T300" i="7" s="1"/>
  <c r="U300" i="7" s="1"/>
  <c r="Y299" i="7"/>
  <c r="AA299" i="7" s="1"/>
  <c r="AB299" i="7" s="1"/>
  <c r="R299" i="7"/>
  <c r="T299" i="7" s="1"/>
  <c r="U299" i="7" s="1"/>
  <c r="X510" i="7"/>
  <c r="AA510" i="7" s="1"/>
  <c r="AB510" i="7" s="1"/>
  <c r="X452" i="7"/>
  <c r="X432" i="7"/>
  <c r="X400" i="7"/>
  <c r="AA400" i="7" s="1"/>
  <c r="AB400" i="7" s="1"/>
  <c r="S398" i="7"/>
  <c r="T398" i="7" s="1"/>
  <c r="U398" i="7" s="1"/>
  <c r="W393" i="7"/>
  <c r="AA393" i="7" s="1"/>
  <c r="AB393" i="7" s="1"/>
  <c r="Q393" i="7"/>
  <c r="T393" i="7" s="1"/>
  <c r="U393" i="7" s="1"/>
  <c r="T392" i="7"/>
  <c r="U392" i="7" s="1"/>
  <c r="X389" i="7"/>
  <c r="AA389" i="7" s="1"/>
  <c r="AB389" i="7" s="1"/>
  <c r="Y382" i="7"/>
  <c r="AA382" i="7" s="1"/>
  <c r="AB382" i="7" s="1"/>
  <c r="T380" i="7"/>
  <c r="U380" i="7" s="1"/>
  <c r="X349" i="7"/>
  <c r="AA349" i="7" s="1"/>
  <c r="AB349" i="7" s="1"/>
  <c r="X345" i="7"/>
  <c r="AA345" i="7" s="1"/>
  <c r="AB345" i="7" s="1"/>
  <c r="T340" i="7"/>
  <c r="U340" i="7" s="1"/>
  <c r="X325" i="7"/>
  <c r="X321" i="7"/>
  <c r="AA319" i="7"/>
  <c r="AB319" i="7" s="1"/>
  <c r="AA315" i="7"/>
  <c r="AB315" i="7" s="1"/>
  <c r="S312" i="7"/>
  <c r="X309" i="7"/>
  <c r="Q306" i="7"/>
  <c r="T306" i="7" s="1"/>
  <c r="U306" i="7" s="1"/>
  <c r="Q302" i="7"/>
  <c r="T302" i="7" s="1"/>
  <c r="U302" i="7" s="1"/>
  <c r="Q295" i="7"/>
  <c r="T295" i="7" s="1"/>
  <c r="U295" i="7" s="1"/>
  <c r="T292" i="7"/>
  <c r="U292" i="7" s="1"/>
  <c r="AA287" i="7"/>
  <c r="AB287" i="7" s="1"/>
  <c r="Y282" i="7"/>
  <c r="P281" i="7"/>
  <c r="T281" i="7" s="1"/>
  <c r="U281" i="7" s="1"/>
  <c r="T280" i="7"/>
  <c r="U280" i="7" s="1"/>
  <c r="P273" i="7"/>
  <c r="T273" i="7" s="1"/>
  <c r="U273" i="7" s="1"/>
  <c r="T272" i="7"/>
  <c r="U272" i="7" s="1"/>
  <c r="Y387" i="7"/>
  <c r="AA387" i="7" s="1"/>
  <c r="AB387" i="7" s="1"/>
  <c r="X326" i="7"/>
  <c r="AA326" i="7" s="1"/>
  <c r="AB326" i="7" s="1"/>
  <c r="AA260" i="7"/>
  <c r="AB260" i="7" s="1"/>
  <c r="AA228" i="7"/>
  <c r="AB228" i="7" s="1"/>
  <c r="AA212" i="7"/>
  <c r="AB212" i="7" s="1"/>
  <c r="AA196" i="7"/>
  <c r="AB196" i="7" s="1"/>
  <c r="W357" i="7"/>
  <c r="AA357" i="7" s="1"/>
  <c r="AB357" i="7" s="1"/>
  <c r="X277" i="7"/>
  <c r="AA277" i="7" s="1"/>
  <c r="AB277" i="7" s="1"/>
  <c r="R254" i="7"/>
  <c r="T254" i="7" s="1"/>
  <c r="U254" i="7" s="1"/>
  <c r="Y254" i="7"/>
  <c r="AA254" i="7" s="1"/>
  <c r="AB254" i="7" s="1"/>
  <c r="T230" i="7"/>
  <c r="U230" i="7" s="1"/>
  <c r="R218" i="7"/>
  <c r="T218" i="7" s="1"/>
  <c r="U218" i="7" s="1"/>
  <c r="Y218" i="7"/>
  <c r="AA218" i="7" s="1"/>
  <c r="AB218" i="7" s="1"/>
  <c r="R202" i="7"/>
  <c r="T202" i="7" s="1"/>
  <c r="U202" i="7" s="1"/>
  <c r="Y202" i="7"/>
  <c r="R186" i="7"/>
  <c r="Y186" i="7"/>
  <c r="AA186" i="7" s="1"/>
  <c r="AB186" i="7" s="1"/>
  <c r="R174" i="7"/>
  <c r="Y174" i="7"/>
  <c r="AA174" i="7" s="1"/>
  <c r="AB174" i="7" s="1"/>
  <c r="T170" i="7"/>
  <c r="U170" i="7" s="1"/>
  <c r="R162" i="7"/>
  <c r="Y162" i="7"/>
  <c r="AA162" i="7" s="1"/>
  <c r="AB162" i="7" s="1"/>
  <c r="AA145" i="7"/>
  <c r="AB145" i="7" s="1"/>
  <c r="AA141" i="7"/>
  <c r="AB141" i="7" s="1"/>
  <c r="AA137" i="7"/>
  <c r="AB137" i="7" s="1"/>
  <c r="W309" i="7"/>
  <c r="AA309" i="7" s="1"/>
  <c r="AB309" i="7" s="1"/>
  <c r="T263" i="7"/>
  <c r="U263" i="7" s="1"/>
  <c r="T255" i="7"/>
  <c r="U255" i="7" s="1"/>
  <c r="T247" i="7"/>
  <c r="U247" i="7" s="1"/>
  <c r="AA242" i="7"/>
  <c r="AB242" i="7" s="1"/>
  <c r="W238" i="7"/>
  <c r="AA238" i="7" s="1"/>
  <c r="AB238" i="7" s="1"/>
  <c r="Q238" i="7"/>
  <c r="T238" i="7" s="1"/>
  <c r="U238" i="7" s="1"/>
  <c r="T231" i="7"/>
  <c r="U231" i="7" s="1"/>
  <c r="T215" i="7"/>
  <c r="U215" i="7" s="1"/>
  <c r="Q206" i="7"/>
  <c r="T206" i="7" s="1"/>
  <c r="U206" i="7" s="1"/>
  <c r="T199" i="7"/>
  <c r="U199" i="7" s="1"/>
  <c r="AA194" i="7"/>
  <c r="AB194" i="7" s="1"/>
  <c r="T183" i="7"/>
  <c r="U183" i="7" s="1"/>
  <c r="Q174" i="7"/>
  <c r="T174" i="7" s="1"/>
  <c r="U174" i="7" s="1"/>
  <c r="T167" i="7"/>
  <c r="U167" i="7" s="1"/>
  <c r="Q162" i="7"/>
  <c r="T162" i="7" s="1"/>
  <c r="U162" i="7" s="1"/>
  <c r="T155" i="7"/>
  <c r="U155" i="7" s="1"/>
  <c r="Q145" i="7"/>
  <c r="AA142" i="7"/>
  <c r="AB142" i="7" s="1"/>
  <c r="S131" i="7"/>
  <c r="Z361" i="7"/>
  <c r="AA361" i="7" s="1"/>
  <c r="AB361" i="7" s="1"/>
  <c r="W269" i="7"/>
  <c r="AA269" i="7" s="1"/>
  <c r="AB269" i="7" s="1"/>
  <c r="AA263" i="7"/>
  <c r="AB263" i="7" s="1"/>
  <c r="T260" i="7"/>
  <c r="U260" i="7" s="1"/>
  <c r="AA247" i="7"/>
  <c r="AB247" i="7" s="1"/>
  <c r="AA239" i="7"/>
  <c r="AB239" i="7" s="1"/>
  <c r="AA179" i="7"/>
  <c r="AB179" i="7" s="1"/>
  <c r="P141" i="7"/>
  <c r="T141" i="7" s="1"/>
  <c r="U141" i="7" s="1"/>
  <c r="Z220" i="7"/>
  <c r="AA220" i="7" s="1"/>
  <c r="AB220" i="7" s="1"/>
  <c r="X158" i="7"/>
  <c r="AA158" i="7" s="1"/>
  <c r="AB158" i="7" s="1"/>
  <c r="Q146" i="7"/>
  <c r="T130" i="7"/>
  <c r="U130" i="7" s="1"/>
  <c r="Q88" i="7"/>
  <c r="W88" i="7"/>
  <c r="Z256" i="7"/>
  <c r="AA256" i="7" s="1"/>
  <c r="AB256" i="7" s="1"/>
  <c r="Z236" i="7"/>
  <c r="AA236" i="7" s="1"/>
  <c r="AB236" i="7" s="1"/>
  <c r="X226" i="7"/>
  <c r="AA226" i="7" s="1"/>
  <c r="AB226" i="7" s="1"/>
  <c r="Z204" i="7"/>
  <c r="AA204" i="7" s="1"/>
  <c r="AB204" i="7" s="1"/>
  <c r="Y184" i="7"/>
  <c r="Z156" i="7"/>
  <c r="X131" i="7"/>
  <c r="AA131" i="7" s="1"/>
  <c r="AB131" i="7" s="1"/>
  <c r="T94" i="7"/>
  <c r="U94" i="7" s="1"/>
  <c r="T86" i="7"/>
  <c r="U86" i="7" s="1"/>
  <c r="T54" i="7"/>
  <c r="U54" i="7" s="1"/>
  <c r="X150" i="7"/>
  <c r="AA150" i="7" s="1"/>
  <c r="AB150" i="7" s="1"/>
  <c r="X134" i="7"/>
  <c r="AA134" i="7" s="1"/>
  <c r="AB134" i="7" s="1"/>
  <c r="P124" i="7"/>
  <c r="T124" i="7" s="1"/>
  <c r="U124" i="7" s="1"/>
  <c r="T123" i="7"/>
  <c r="U123" i="7" s="1"/>
  <c r="W122" i="7"/>
  <c r="AA122" i="7" s="1"/>
  <c r="AB122" i="7" s="1"/>
  <c r="Q122" i="7"/>
  <c r="T122" i="7" s="1"/>
  <c r="U122" i="7" s="1"/>
  <c r="P120" i="7"/>
  <c r="T119" i="7"/>
  <c r="U119" i="7" s="1"/>
  <c r="P116" i="7"/>
  <c r="T116" i="7" s="1"/>
  <c r="U116" i="7" s="1"/>
  <c r="T115" i="7"/>
  <c r="U115" i="7" s="1"/>
  <c r="P112" i="7"/>
  <c r="T112" i="7" s="1"/>
  <c r="U112" i="7" s="1"/>
  <c r="T111" i="7"/>
  <c r="U111" i="7" s="1"/>
  <c r="W110" i="7"/>
  <c r="AA110" i="7" s="1"/>
  <c r="AB110" i="7" s="1"/>
  <c r="Q110" i="7"/>
  <c r="T110" i="7" s="1"/>
  <c r="U110" i="7" s="1"/>
  <c r="P108" i="7"/>
  <c r="T107" i="7"/>
  <c r="U107" i="7" s="1"/>
  <c r="P104" i="7"/>
  <c r="T103" i="7"/>
  <c r="U103" i="7" s="1"/>
  <c r="T99" i="7"/>
  <c r="U99" i="7" s="1"/>
  <c r="T95" i="7"/>
  <c r="U95" i="7" s="1"/>
  <c r="P92" i="7"/>
  <c r="T92" i="7" s="1"/>
  <c r="U92" i="7" s="1"/>
  <c r="T91" i="7"/>
  <c r="U91" i="7" s="1"/>
  <c r="Q90" i="7"/>
  <c r="T90" i="7" s="1"/>
  <c r="U90" i="7" s="1"/>
  <c r="P88" i="7"/>
  <c r="T87" i="7"/>
  <c r="U87" i="7" s="1"/>
  <c r="Q86" i="7"/>
  <c r="P84" i="7"/>
  <c r="T84" i="7" s="1"/>
  <c r="U84" i="7" s="1"/>
  <c r="T83" i="7"/>
  <c r="U83" i="7" s="1"/>
  <c r="P80" i="7"/>
  <c r="T80" i="7" s="1"/>
  <c r="U80" i="7" s="1"/>
  <c r="T79" i="7"/>
  <c r="U79" i="7" s="1"/>
  <c r="W78" i="7"/>
  <c r="AA78" i="7" s="1"/>
  <c r="AB78" i="7" s="1"/>
  <c r="Q78" i="7"/>
  <c r="T78" i="7" s="1"/>
  <c r="U78" i="7" s="1"/>
  <c r="P76" i="7"/>
  <c r="T76" i="7" s="1"/>
  <c r="U76" i="7" s="1"/>
  <c r="T75" i="7"/>
  <c r="U75" i="7" s="1"/>
  <c r="T71" i="7"/>
  <c r="U71" i="7" s="1"/>
  <c r="R70" i="7"/>
  <c r="AA66" i="7"/>
  <c r="AB66" i="7" s="1"/>
  <c r="Z60" i="7"/>
  <c r="S60" i="7"/>
  <c r="Z56" i="7"/>
  <c r="S56" i="7"/>
  <c r="Z52" i="7"/>
  <c r="S52" i="7"/>
  <c r="Z48" i="7"/>
  <c r="S48" i="7"/>
  <c r="Z44" i="7"/>
  <c r="S44" i="7"/>
  <c r="Z40" i="7"/>
  <c r="S40" i="7"/>
  <c r="Z36" i="7"/>
  <c r="S36" i="7"/>
  <c r="Z32" i="7"/>
  <c r="S32" i="7"/>
  <c r="W26" i="7"/>
  <c r="AA26" i="7" s="1"/>
  <c r="AB26" i="7" s="1"/>
  <c r="Q26" i="7"/>
  <c r="T26" i="7" s="1"/>
  <c r="U26" i="7" s="1"/>
  <c r="T19" i="7"/>
  <c r="U19" i="7" s="1"/>
  <c r="Z8" i="7"/>
  <c r="S8" i="7"/>
  <c r="Z4" i="7"/>
  <c r="S4" i="7"/>
  <c r="AA7" i="7"/>
  <c r="AB7" i="7" s="1"/>
  <c r="Q240" i="7"/>
  <c r="X222" i="7"/>
  <c r="AA222" i="7" s="1"/>
  <c r="AB222" i="7" s="1"/>
  <c r="X202" i="7"/>
  <c r="AA202" i="7" s="1"/>
  <c r="AB202" i="7" s="1"/>
  <c r="Z192" i="7"/>
  <c r="AA192" i="7" s="1"/>
  <c r="AB192" i="7" s="1"/>
  <c r="X154" i="7"/>
  <c r="W128" i="7"/>
  <c r="AA128" i="7" s="1"/>
  <c r="AB128" i="7" s="1"/>
  <c r="R124" i="7"/>
  <c r="Y124" i="7"/>
  <c r="R116" i="7"/>
  <c r="Y116" i="7"/>
  <c r="W108" i="7"/>
  <c r="AA107" i="7"/>
  <c r="AB107" i="7" s="1"/>
  <c r="T104" i="7"/>
  <c r="U104" i="7" s="1"/>
  <c r="R100" i="7"/>
  <c r="Y100" i="7"/>
  <c r="R80" i="7"/>
  <c r="Y80" i="7"/>
  <c r="Q62" i="7"/>
  <c r="T62" i="7" s="1"/>
  <c r="U62" i="7" s="1"/>
  <c r="W60" i="7"/>
  <c r="AA59" i="7"/>
  <c r="AB59" i="7" s="1"/>
  <c r="R44" i="7"/>
  <c r="T44" i="7" s="1"/>
  <c r="U44" i="7" s="1"/>
  <c r="Y44" i="7"/>
  <c r="W36" i="7"/>
  <c r="AA35" i="7"/>
  <c r="AB35" i="7" s="1"/>
  <c r="T28" i="7"/>
  <c r="U28" i="7" s="1"/>
  <c r="T20" i="7"/>
  <c r="U20" i="7" s="1"/>
  <c r="R8" i="7"/>
  <c r="T8" i="7" s="1"/>
  <c r="U8" i="7" s="1"/>
  <c r="Y8" i="7"/>
  <c r="X96" i="7"/>
  <c r="X76" i="7"/>
  <c r="X52" i="7"/>
  <c r="X38" i="7"/>
  <c r="X6" i="7"/>
  <c r="X26" i="7"/>
  <c r="X114" i="7"/>
  <c r="AA114" i="7" s="1"/>
  <c r="AB114" i="7" s="1"/>
  <c r="X90" i="7"/>
  <c r="AA90" i="7" s="1"/>
  <c r="AB90" i="7" s="1"/>
  <c r="X60" i="7"/>
  <c r="Q12" i="7"/>
  <c r="T12" i="7" s="1"/>
  <c r="U12" i="7" s="1"/>
  <c r="Y71" i="7"/>
  <c r="AA71" i="7" s="1"/>
  <c r="AB71" i="7" s="1"/>
  <c r="X46" i="7"/>
  <c r="X14" i="7"/>
  <c r="AA14" i="7" s="1"/>
  <c r="AB14" i="7" s="1"/>
  <c r="X4" i="7"/>
  <c r="AA4" i="7" s="1"/>
  <c r="AB4" i="7" s="1"/>
  <c r="X110" i="7"/>
  <c r="X78" i="7"/>
  <c r="X54" i="7"/>
  <c r="X40" i="7"/>
  <c r="R991" i="7"/>
  <c r="T991" i="7" s="1"/>
  <c r="U991" i="7" s="1"/>
  <c r="Y991" i="7"/>
  <c r="AA991" i="7" s="1"/>
  <c r="AB991" i="7" s="1"/>
  <c r="T962" i="7"/>
  <c r="U962" i="7" s="1"/>
  <c r="S953" i="7"/>
  <c r="T953" i="7" s="1"/>
  <c r="U953" i="7" s="1"/>
  <c r="Z953" i="7"/>
  <c r="T946" i="7"/>
  <c r="U946" i="7" s="1"/>
  <c r="T927" i="7"/>
  <c r="U927" i="7" s="1"/>
  <c r="T924" i="7"/>
  <c r="U924" i="7" s="1"/>
  <c r="S899" i="7"/>
  <c r="T899" i="7" s="1"/>
  <c r="U899" i="7" s="1"/>
  <c r="Z899" i="7"/>
  <c r="AA899" i="7" s="1"/>
  <c r="AB899" i="7" s="1"/>
  <c r="AA889" i="7"/>
  <c r="AB889" i="7" s="1"/>
  <c r="X912" i="7"/>
  <c r="AA912" i="7" s="1"/>
  <c r="AB912" i="7" s="1"/>
  <c r="T996" i="7"/>
  <c r="U996" i="7" s="1"/>
  <c r="T1001" i="7"/>
  <c r="U1001" i="7" s="1"/>
  <c r="P999" i="7"/>
  <c r="T999" i="7" s="1"/>
  <c r="U999" i="7" s="1"/>
  <c r="T998" i="7"/>
  <c r="U998" i="7" s="1"/>
  <c r="T994" i="7"/>
  <c r="U994" i="7" s="1"/>
  <c r="T990" i="7"/>
  <c r="U990" i="7" s="1"/>
  <c r="W999" i="7"/>
  <c r="AA999" i="7" s="1"/>
  <c r="AB999" i="7" s="1"/>
  <c r="AA998" i="7"/>
  <c r="AB998" i="7" s="1"/>
  <c r="S995" i="7"/>
  <c r="AA994" i="7"/>
  <c r="AB994" i="7" s="1"/>
  <c r="T981" i="7"/>
  <c r="U981" i="7" s="1"/>
  <c r="X997" i="7"/>
  <c r="AA997" i="7" s="1"/>
  <c r="AB997" i="7" s="1"/>
  <c r="T980" i="7"/>
  <c r="U980" i="7" s="1"/>
  <c r="AA972" i="7"/>
  <c r="AB972" i="7" s="1"/>
  <c r="T971" i="7"/>
  <c r="U971" i="7" s="1"/>
  <c r="T960" i="7"/>
  <c r="U960" i="7" s="1"/>
  <c r="S973" i="7"/>
  <c r="T973" i="7" s="1"/>
  <c r="U973" i="7" s="1"/>
  <c r="Z973" i="7"/>
  <c r="P972" i="7"/>
  <c r="T972" i="7" s="1"/>
  <c r="U972" i="7" s="1"/>
  <c r="AA970" i="7"/>
  <c r="AB970" i="7" s="1"/>
  <c r="AA968" i="7"/>
  <c r="AB968" i="7" s="1"/>
  <c r="AA964" i="7"/>
  <c r="AB964" i="7" s="1"/>
  <c r="W961" i="7"/>
  <c r="AA961" i="7" s="1"/>
  <c r="AB961" i="7" s="1"/>
  <c r="AA960" i="7"/>
  <c r="AB960" i="7" s="1"/>
  <c r="R977" i="7"/>
  <c r="T977" i="7" s="1"/>
  <c r="U977" i="7" s="1"/>
  <c r="Y977" i="7"/>
  <c r="AA957" i="7"/>
  <c r="AB957" i="7" s="1"/>
  <c r="T955" i="7"/>
  <c r="U955" i="7" s="1"/>
  <c r="X956" i="7"/>
  <c r="S956" i="7"/>
  <c r="T956" i="7" s="1"/>
  <c r="U956" i="7" s="1"/>
  <c r="AA947" i="7"/>
  <c r="AB947" i="7" s="1"/>
  <c r="AA956" i="7"/>
  <c r="AB956" i="7" s="1"/>
  <c r="T949" i="7"/>
  <c r="U949" i="7" s="1"/>
  <c r="AA944" i="7"/>
  <c r="AB944" i="7" s="1"/>
  <c r="P935" i="7"/>
  <c r="T935" i="7" s="1"/>
  <c r="U935" i="7" s="1"/>
  <c r="T926" i="7"/>
  <c r="U926" i="7" s="1"/>
  <c r="S922" i="7"/>
  <c r="T918" i="7"/>
  <c r="U918" i="7" s="1"/>
  <c r="W945" i="7"/>
  <c r="AA945" i="7" s="1"/>
  <c r="AB945" i="7" s="1"/>
  <c r="W935" i="7"/>
  <c r="AA935" i="7" s="1"/>
  <c r="AB935" i="7" s="1"/>
  <c r="T931" i="7"/>
  <c r="U931" i="7" s="1"/>
  <c r="T915" i="7"/>
  <c r="U915" i="7" s="1"/>
  <c r="AA910" i="7"/>
  <c r="AB910" i="7" s="1"/>
  <c r="T936" i="7"/>
  <c r="U936" i="7" s="1"/>
  <c r="R935" i="7"/>
  <c r="S932" i="7"/>
  <c r="AA931" i="7"/>
  <c r="AB931" i="7" s="1"/>
  <c r="Y912" i="7"/>
  <c r="R912" i="7"/>
  <c r="T912" i="7" s="1"/>
  <c r="U912" i="7" s="1"/>
  <c r="S909" i="7"/>
  <c r="T909" i="7" s="1"/>
  <c r="U909" i="7" s="1"/>
  <c r="Z909" i="7"/>
  <c r="AA909" i="7" s="1"/>
  <c r="AB909" i="7" s="1"/>
  <c r="Q947" i="7"/>
  <c r="T947" i="7" s="1"/>
  <c r="U947" i="7" s="1"/>
  <c r="T945" i="7"/>
  <c r="U945" i="7" s="1"/>
  <c r="T921" i="7"/>
  <c r="U921" i="7" s="1"/>
  <c r="T913" i="7"/>
  <c r="U913" i="7" s="1"/>
  <c r="R905" i="7"/>
  <c r="T905" i="7" s="1"/>
  <c r="U905" i="7" s="1"/>
  <c r="Y905" i="7"/>
  <c r="AA884" i="7"/>
  <c r="AB884" i="7" s="1"/>
  <c r="T881" i="7"/>
  <c r="U881" i="7" s="1"/>
  <c r="P907" i="7"/>
  <c r="T907" i="7" s="1"/>
  <c r="U907" i="7" s="1"/>
  <c r="T906" i="7"/>
  <c r="U906" i="7" s="1"/>
  <c r="P887" i="7"/>
  <c r="T887" i="7" s="1"/>
  <c r="U887" i="7" s="1"/>
  <c r="T886" i="7"/>
  <c r="U886" i="7" s="1"/>
  <c r="S883" i="7"/>
  <c r="Z883" i="7"/>
  <c r="AA883" i="7" s="1"/>
  <c r="AB883" i="7" s="1"/>
  <c r="Z875" i="7"/>
  <c r="AA875" i="7" s="1"/>
  <c r="AB875" i="7" s="1"/>
  <c r="S875" i="7"/>
  <c r="T875" i="7" s="1"/>
  <c r="U875" i="7" s="1"/>
  <c r="Y895" i="7"/>
  <c r="AA895" i="7" s="1"/>
  <c r="AB895" i="7" s="1"/>
  <c r="R895" i="7"/>
  <c r="T895" i="7" s="1"/>
  <c r="U895" i="7" s="1"/>
  <c r="Q903" i="7"/>
  <c r="T903" i="7" s="1"/>
  <c r="U903" i="7" s="1"/>
  <c r="W903" i="7"/>
  <c r="AA903" i="7" s="1"/>
  <c r="AB903" i="7" s="1"/>
  <c r="X901" i="7"/>
  <c r="AA901" i="7" s="1"/>
  <c r="AB901" i="7" s="1"/>
  <c r="R891" i="7"/>
  <c r="T891" i="7" s="1"/>
  <c r="U891" i="7" s="1"/>
  <c r="X877" i="7"/>
  <c r="AA877" i="7" s="1"/>
  <c r="AB877" i="7" s="1"/>
  <c r="T865" i="7"/>
  <c r="U865" i="7" s="1"/>
  <c r="T857" i="7"/>
  <c r="U857" i="7" s="1"/>
  <c r="R853" i="7"/>
  <c r="T853" i="7" s="1"/>
  <c r="U853" i="7" s="1"/>
  <c r="Y853" i="7"/>
  <c r="AA853" i="7" s="1"/>
  <c r="AB853" i="7" s="1"/>
  <c r="Q848" i="7"/>
  <c r="T848" i="7" s="1"/>
  <c r="U848" i="7" s="1"/>
  <c r="Q844" i="7"/>
  <c r="T844" i="7" s="1"/>
  <c r="U844" i="7" s="1"/>
  <c r="T837" i="7"/>
  <c r="U837" i="7" s="1"/>
  <c r="Z885" i="7"/>
  <c r="X874" i="7"/>
  <c r="AA874" i="7" s="1"/>
  <c r="AB874" i="7" s="1"/>
  <c r="T867" i="7"/>
  <c r="U867" i="7" s="1"/>
  <c r="T855" i="7"/>
  <c r="U855" i="7" s="1"/>
  <c r="Z844" i="7"/>
  <c r="S844" i="7"/>
  <c r="AA838" i="7"/>
  <c r="AB838" i="7" s="1"/>
  <c r="X889" i="7"/>
  <c r="S872" i="7"/>
  <c r="AA871" i="7"/>
  <c r="AB871" i="7" s="1"/>
  <c r="AA867" i="7"/>
  <c r="AB867" i="7" s="1"/>
  <c r="AA863" i="7"/>
  <c r="AB863" i="7" s="1"/>
  <c r="S860" i="7"/>
  <c r="T860" i="7" s="1"/>
  <c r="U860" i="7" s="1"/>
  <c r="AA859" i="7"/>
  <c r="AB859" i="7" s="1"/>
  <c r="AA855" i="7"/>
  <c r="AB855" i="7" s="1"/>
  <c r="AA851" i="7"/>
  <c r="AB851" i="7" s="1"/>
  <c r="W848" i="7"/>
  <c r="AA848" i="7" s="1"/>
  <c r="AB848" i="7" s="1"/>
  <c r="X872" i="7"/>
  <c r="AA872" i="7" s="1"/>
  <c r="AB872" i="7" s="1"/>
  <c r="T827" i="7"/>
  <c r="U827" i="7" s="1"/>
  <c r="AA822" i="7"/>
  <c r="AB822" i="7" s="1"/>
  <c r="T811" i="7"/>
  <c r="U811" i="7" s="1"/>
  <c r="AA806" i="7"/>
  <c r="AB806" i="7" s="1"/>
  <c r="X869" i="7"/>
  <c r="AA869" i="7" s="1"/>
  <c r="AB869" i="7" s="1"/>
  <c r="T824" i="7"/>
  <c r="U824" i="7" s="1"/>
  <c r="T820" i="7"/>
  <c r="U820" i="7" s="1"/>
  <c r="T816" i="7"/>
  <c r="U816" i="7" s="1"/>
  <c r="Q806" i="7"/>
  <c r="T806" i="7" s="1"/>
  <c r="U806" i="7" s="1"/>
  <c r="T825" i="7"/>
  <c r="U825" i="7" s="1"/>
  <c r="T805" i="7"/>
  <c r="U805" i="7" s="1"/>
  <c r="T826" i="7"/>
  <c r="U826" i="7" s="1"/>
  <c r="Y816" i="7"/>
  <c r="T814" i="7"/>
  <c r="U814" i="7" s="1"/>
  <c r="AA809" i="7"/>
  <c r="AB809" i="7" s="1"/>
  <c r="P743" i="7"/>
  <c r="T743" i="7" s="1"/>
  <c r="U743" i="7" s="1"/>
  <c r="X816" i="7"/>
  <c r="AA816" i="7" s="1"/>
  <c r="AB816" i="7" s="1"/>
  <c r="T791" i="7"/>
  <c r="U791" i="7" s="1"/>
  <c r="AA786" i="7"/>
  <c r="AB786" i="7" s="1"/>
  <c r="T775" i="7"/>
  <c r="U775" i="7" s="1"/>
  <c r="T759" i="7"/>
  <c r="U759" i="7" s="1"/>
  <c r="T800" i="7"/>
  <c r="U800" i="7" s="1"/>
  <c r="Y792" i="7"/>
  <c r="AA792" i="7" s="1"/>
  <c r="AB792" i="7" s="1"/>
  <c r="R792" i="7"/>
  <c r="T788" i="7"/>
  <c r="U788" i="7" s="1"/>
  <c r="T784" i="7"/>
  <c r="U784" i="7" s="1"/>
  <c r="Z781" i="7"/>
  <c r="S781" i="7"/>
  <c r="AA771" i="7"/>
  <c r="AB771" i="7" s="1"/>
  <c r="T768" i="7"/>
  <c r="U768" i="7" s="1"/>
  <c r="Z765" i="7"/>
  <c r="S765" i="7"/>
  <c r="Y764" i="7"/>
  <c r="AA764" i="7" s="1"/>
  <c r="AB764" i="7" s="1"/>
  <c r="AA755" i="7"/>
  <c r="AB755" i="7" s="1"/>
  <c r="T752" i="7"/>
  <c r="U752" i="7" s="1"/>
  <c r="Z749" i="7"/>
  <c r="S749" i="7"/>
  <c r="S741" i="7"/>
  <c r="T741" i="7" s="1"/>
  <c r="U741" i="7" s="1"/>
  <c r="Z741" i="7"/>
  <c r="AA741" i="7" s="1"/>
  <c r="AB741" i="7" s="1"/>
  <c r="AA800" i="7"/>
  <c r="AB800" i="7" s="1"/>
  <c r="R793" i="7"/>
  <c r="Y793" i="7"/>
  <c r="R781" i="7"/>
  <c r="T781" i="7" s="1"/>
  <c r="U781" i="7" s="1"/>
  <c r="Y781" i="7"/>
  <c r="AA781" i="7" s="1"/>
  <c r="AB781" i="7" s="1"/>
  <c r="Q780" i="7"/>
  <c r="T780" i="7" s="1"/>
  <c r="U780" i="7" s="1"/>
  <c r="R777" i="7"/>
  <c r="T777" i="7" s="1"/>
  <c r="U777" i="7" s="1"/>
  <c r="Y777" i="7"/>
  <c r="AA777" i="7" s="1"/>
  <c r="AB777" i="7" s="1"/>
  <c r="R773" i="7"/>
  <c r="T773" i="7" s="1"/>
  <c r="U773" i="7" s="1"/>
  <c r="Y773" i="7"/>
  <c r="AA773" i="7" s="1"/>
  <c r="AB773" i="7" s="1"/>
  <c r="R769" i="7"/>
  <c r="T769" i="7" s="1"/>
  <c r="U769" i="7" s="1"/>
  <c r="Y769" i="7"/>
  <c r="AA769" i="7" s="1"/>
  <c r="AB769" i="7" s="1"/>
  <c r="Q768" i="7"/>
  <c r="R765" i="7"/>
  <c r="T765" i="7" s="1"/>
  <c r="U765" i="7" s="1"/>
  <c r="Y765" i="7"/>
  <c r="AA765" i="7" s="1"/>
  <c r="AB765" i="7" s="1"/>
  <c r="Q764" i="7"/>
  <c r="T764" i="7" s="1"/>
  <c r="U764" i="7" s="1"/>
  <c r="R761" i="7"/>
  <c r="Y761" i="7"/>
  <c r="Q760" i="7"/>
  <c r="T760" i="7" s="1"/>
  <c r="U760" i="7" s="1"/>
  <c r="R757" i="7"/>
  <c r="T757" i="7" s="1"/>
  <c r="U757" i="7" s="1"/>
  <c r="Y757" i="7"/>
  <c r="AA757" i="7" s="1"/>
  <c r="AB757" i="7" s="1"/>
  <c r="R753" i="7"/>
  <c r="T753" i="7" s="1"/>
  <c r="U753" i="7" s="1"/>
  <c r="Y753" i="7"/>
  <c r="AA753" i="7" s="1"/>
  <c r="AB753" i="7" s="1"/>
  <c r="R749" i="7"/>
  <c r="T749" i="7" s="1"/>
  <c r="U749" i="7" s="1"/>
  <c r="Y749" i="7"/>
  <c r="AA749" i="7" s="1"/>
  <c r="AB749" i="7" s="1"/>
  <c r="R745" i="7"/>
  <c r="T745" i="7" s="1"/>
  <c r="U745" i="7" s="1"/>
  <c r="Y745" i="7"/>
  <c r="AA745" i="7" s="1"/>
  <c r="AB745" i="7" s="1"/>
  <c r="X793" i="7"/>
  <c r="AA793" i="7" s="1"/>
  <c r="AB793" i="7" s="1"/>
  <c r="P732" i="7"/>
  <c r="T732" i="7" s="1"/>
  <c r="U732" i="7" s="1"/>
  <c r="AA730" i="7"/>
  <c r="AB730" i="7" s="1"/>
  <c r="T727" i="7"/>
  <c r="U727" i="7" s="1"/>
  <c r="S716" i="7"/>
  <c r="Z716" i="7"/>
  <c r="AA714" i="7"/>
  <c r="AB714" i="7" s="1"/>
  <c r="T711" i="7"/>
  <c r="U711" i="7" s="1"/>
  <c r="S700" i="7"/>
  <c r="T700" i="7" s="1"/>
  <c r="U700" i="7" s="1"/>
  <c r="Z700" i="7"/>
  <c r="AA698" i="7"/>
  <c r="AB698" i="7" s="1"/>
  <c r="T695" i="7"/>
  <c r="U695" i="7" s="1"/>
  <c r="AA682" i="7"/>
  <c r="AB682" i="7" s="1"/>
  <c r="Q793" i="7"/>
  <c r="T793" i="7" s="1"/>
  <c r="U793" i="7" s="1"/>
  <c r="X740" i="7"/>
  <c r="AA740" i="7" s="1"/>
  <c r="AB740" i="7" s="1"/>
  <c r="T736" i="7"/>
  <c r="U736" i="7" s="1"/>
  <c r="AA733" i="7"/>
  <c r="AB733" i="7" s="1"/>
  <c r="T728" i="7"/>
  <c r="U728" i="7" s="1"/>
  <c r="W724" i="7"/>
  <c r="AA724" i="7" s="1"/>
  <c r="AB724" i="7" s="1"/>
  <c r="AA723" i="7"/>
  <c r="AB723" i="7" s="1"/>
  <c r="Y716" i="7"/>
  <c r="R716" i="7"/>
  <c r="T716" i="7" s="1"/>
  <c r="U716" i="7" s="1"/>
  <c r="T712" i="7"/>
  <c r="U712" i="7" s="1"/>
  <c r="W708" i="7"/>
  <c r="AA707" i="7"/>
  <c r="AB707" i="7" s="1"/>
  <c r="Y700" i="7"/>
  <c r="AA700" i="7" s="1"/>
  <c r="AB700" i="7" s="1"/>
  <c r="R700" i="7"/>
  <c r="T696" i="7"/>
  <c r="U696" i="7" s="1"/>
  <c r="W692" i="7"/>
  <c r="AA692" i="7" s="1"/>
  <c r="AB692" i="7" s="1"/>
  <c r="AA691" i="7"/>
  <c r="AB691" i="7" s="1"/>
  <c r="X776" i="7"/>
  <c r="AA776" i="7" s="1"/>
  <c r="AB776" i="7" s="1"/>
  <c r="X761" i="7"/>
  <c r="AA761" i="7" s="1"/>
  <c r="AB761" i="7" s="1"/>
  <c r="X748" i="7"/>
  <c r="AA748" i="7" s="1"/>
  <c r="AB748" i="7" s="1"/>
  <c r="R737" i="7"/>
  <c r="T737" i="7" s="1"/>
  <c r="U737" i="7" s="1"/>
  <c r="Y737" i="7"/>
  <c r="W732" i="7"/>
  <c r="AA732" i="7" s="1"/>
  <c r="AB732" i="7" s="1"/>
  <c r="T729" i="7"/>
  <c r="U729" i="7" s="1"/>
  <c r="Q720" i="7"/>
  <c r="T720" i="7" s="1"/>
  <c r="U720" i="7" s="1"/>
  <c r="T713" i="7"/>
  <c r="U713" i="7" s="1"/>
  <c r="AA708" i="7"/>
  <c r="AB708" i="7" s="1"/>
  <c r="Q704" i="7"/>
  <c r="T704" i="7" s="1"/>
  <c r="U704" i="7" s="1"/>
  <c r="T697" i="7"/>
  <c r="U697" i="7" s="1"/>
  <c r="X678" i="7"/>
  <c r="AA678" i="7" s="1"/>
  <c r="AB678" i="7" s="1"/>
  <c r="T666" i="7"/>
  <c r="U666" i="7" s="1"/>
  <c r="T650" i="7"/>
  <c r="U650" i="7" s="1"/>
  <c r="T642" i="7"/>
  <c r="U642" i="7" s="1"/>
  <c r="Q637" i="7"/>
  <c r="T637" i="7" s="1"/>
  <c r="U637" i="7" s="1"/>
  <c r="T630" i="7"/>
  <c r="U630" i="7" s="1"/>
  <c r="P627" i="7"/>
  <c r="R625" i="7"/>
  <c r="T625" i="7" s="1"/>
  <c r="U625" i="7" s="1"/>
  <c r="S622" i="7"/>
  <c r="T622" i="7" s="1"/>
  <c r="U622" i="7" s="1"/>
  <c r="R618" i="7"/>
  <c r="T618" i="7" s="1"/>
  <c r="U618" i="7" s="1"/>
  <c r="Y618" i="7"/>
  <c r="AA613" i="7"/>
  <c r="AB613" i="7" s="1"/>
  <c r="T606" i="7"/>
  <c r="U606" i="7" s="1"/>
  <c r="Z722" i="7"/>
  <c r="AA722" i="7" s="1"/>
  <c r="AB722" i="7" s="1"/>
  <c r="Y702" i="7"/>
  <c r="AA702" i="7" s="1"/>
  <c r="AB702" i="7" s="1"/>
  <c r="R680" i="7"/>
  <c r="Y680" i="7"/>
  <c r="T675" i="7"/>
  <c r="U675" i="7" s="1"/>
  <c r="R672" i="7"/>
  <c r="T672" i="7" s="1"/>
  <c r="U672" i="7" s="1"/>
  <c r="Y672" i="7"/>
  <c r="AA672" i="7" s="1"/>
  <c r="AB672" i="7" s="1"/>
  <c r="AA658" i="7"/>
  <c r="AB658" i="7" s="1"/>
  <c r="X656" i="7"/>
  <c r="T655" i="7"/>
  <c r="U655" i="7" s="1"/>
  <c r="AA646" i="7"/>
  <c r="AB646" i="7" s="1"/>
  <c r="X728" i="7"/>
  <c r="AA728" i="7" s="1"/>
  <c r="AB728" i="7" s="1"/>
  <c r="AA675" i="7"/>
  <c r="AB675" i="7" s="1"/>
  <c r="Y668" i="7"/>
  <c r="R668" i="7"/>
  <c r="T668" i="7" s="1"/>
  <c r="U668" i="7" s="1"/>
  <c r="T664" i="7"/>
  <c r="U664" i="7" s="1"/>
  <c r="S660" i="7"/>
  <c r="AA659" i="7"/>
  <c r="AB659" i="7" s="1"/>
  <c r="T648" i="7"/>
  <c r="U648" i="7" s="1"/>
  <c r="AA639" i="7"/>
  <c r="AB639" i="7" s="1"/>
  <c r="AA635" i="7"/>
  <c r="AB635" i="7" s="1"/>
  <c r="Z629" i="7"/>
  <c r="S629" i="7"/>
  <c r="T624" i="7"/>
  <c r="U624" i="7" s="1"/>
  <c r="T616" i="7"/>
  <c r="U616" i="7" s="1"/>
  <c r="X605" i="7"/>
  <c r="AA605" i="7" s="1"/>
  <c r="AB605" i="7" s="1"/>
  <c r="Z726" i="7"/>
  <c r="AA726" i="7" s="1"/>
  <c r="AB726" i="7" s="1"/>
  <c r="X704" i="7"/>
  <c r="AA704" i="7" s="1"/>
  <c r="AB704" i="7" s="1"/>
  <c r="Z690" i="7"/>
  <c r="AA690" i="7" s="1"/>
  <c r="AB690" i="7" s="1"/>
  <c r="R684" i="7"/>
  <c r="T684" i="7" s="1"/>
  <c r="U684" i="7" s="1"/>
  <c r="Y684" i="7"/>
  <c r="AA684" i="7" s="1"/>
  <c r="AB684" i="7" s="1"/>
  <c r="T682" i="7"/>
  <c r="U682" i="7" s="1"/>
  <c r="X680" i="7"/>
  <c r="W676" i="7"/>
  <c r="AA676" i="7" s="1"/>
  <c r="AB676" i="7" s="1"/>
  <c r="R674" i="7"/>
  <c r="T674" i="7" s="1"/>
  <c r="U674" i="7" s="1"/>
  <c r="AA671" i="7"/>
  <c r="AB671" i="7" s="1"/>
  <c r="AA640" i="7"/>
  <c r="AB640" i="7" s="1"/>
  <c r="Q627" i="7"/>
  <c r="S610" i="7"/>
  <c r="Z610" i="7"/>
  <c r="S606" i="7"/>
  <c r="Z606" i="7"/>
  <c r="W682" i="7"/>
  <c r="X637" i="7"/>
  <c r="T598" i="7"/>
  <c r="U598" i="7" s="1"/>
  <c r="T582" i="7"/>
  <c r="U582" i="7" s="1"/>
  <c r="T570" i="7"/>
  <c r="U570" i="7" s="1"/>
  <c r="R554" i="7"/>
  <c r="T554" i="7" s="1"/>
  <c r="U554" i="7" s="1"/>
  <c r="Y554" i="7"/>
  <c r="AA554" i="7" s="1"/>
  <c r="AB554" i="7" s="1"/>
  <c r="AA549" i="7"/>
  <c r="AB549" i="7" s="1"/>
  <c r="R538" i="7"/>
  <c r="T538" i="7" s="1"/>
  <c r="U538" i="7" s="1"/>
  <c r="Y538" i="7"/>
  <c r="AA538" i="7" s="1"/>
  <c r="AB538" i="7" s="1"/>
  <c r="X668" i="7"/>
  <c r="AA668" i="7" s="1"/>
  <c r="AB668" i="7" s="1"/>
  <c r="X643" i="7"/>
  <c r="AA643" i="7" s="1"/>
  <c r="AB643" i="7" s="1"/>
  <c r="X627" i="7"/>
  <c r="AA627" i="7" s="1"/>
  <c r="AB627" i="7" s="1"/>
  <c r="R602" i="7"/>
  <c r="T602" i="7" s="1"/>
  <c r="U602" i="7" s="1"/>
  <c r="Y602" i="7"/>
  <c r="AA602" i="7" s="1"/>
  <c r="AB602" i="7" s="1"/>
  <c r="T599" i="7"/>
  <c r="U599" i="7" s="1"/>
  <c r="R595" i="7"/>
  <c r="Y595" i="7"/>
  <c r="R587" i="7"/>
  <c r="T587" i="7" s="1"/>
  <c r="U587" i="7" s="1"/>
  <c r="Y587" i="7"/>
  <c r="X664" i="7"/>
  <c r="AA664" i="7" s="1"/>
  <c r="AB664" i="7" s="1"/>
  <c r="Z633" i="7"/>
  <c r="AA633" i="7" s="1"/>
  <c r="AB633" i="7" s="1"/>
  <c r="X601" i="7"/>
  <c r="T600" i="7"/>
  <c r="U600" i="7" s="1"/>
  <c r="AA595" i="7"/>
  <c r="AB595" i="7" s="1"/>
  <c r="T584" i="7"/>
  <c r="U584" i="7" s="1"/>
  <c r="Q583" i="7"/>
  <c r="T583" i="7" s="1"/>
  <c r="U583" i="7" s="1"/>
  <c r="P581" i="7"/>
  <c r="T580" i="7"/>
  <c r="U580" i="7" s="1"/>
  <c r="T564" i="7"/>
  <c r="U564" i="7" s="1"/>
  <c r="T548" i="7"/>
  <c r="U548" i="7" s="1"/>
  <c r="Q643" i="7"/>
  <c r="T643" i="7" s="1"/>
  <c r="U643" i="7" s="1"/>
  <c r="X618" i="7"/>
  <c r="AA604" i="7"/>
  <c r="AB604" i="7" s="1"/>
  <c r="R581" i="7"/>
  <c r="Y581" i="7"/>
  <c r="S558" i="7"/>
  <c r="T558" i="7" s="1"/>
  <c r="U558" i="7" s="1"/>
  <c r="Z558" i="7"/>
  <c r="S554" i="7"/>
  <c r="Z554" i="7"/>
  <c r="S550" i="7"/>
  <c r="Z550" i="7"/>
  <c r="S546" i="7"/>
  <c r="Z546" i="7"/>
  <c r="S542" i="7"/>
  <c r="T542" i="7" s="1"/>
  <c r="U542" i="7" s="1"/>
  <c r="Z542" i="7"/>
  <c r="S538" i="7"/>
  <c r="Z538" i="7"/>
  <c r="Z593" i="7"/>
  <c r="AA593" i="7" s="1"/>
  <c r="AB593" i="7" s="1"/>
  <c r="Y534" i="7"/>
  <c r="AA534" i="7" s="1"/>
  <c r="AB534" i="7" s="1"/>
  <c r="R534" i="7"/>
  <c r="T534" i="7" s="1"/>
  <c r="U534" i="7" s="1"/>
  <c r="T525" i="7"/>
  <c r="U525" i="7" s="1"/>
  <c r="T517" i="7"/>
  <c r="U517" i="7" s="1"/>
  <c r="Q512" i="7"/>
  <c r="W512" i="7"/>
  <c r="T493" i="7"/>
  <c r="U493" i="7" s="1"/>
  <c r="T477" i="7"/>
  <c r="U477" i="7" s="1"/>
  <c r="T469" i="7"/>
  <c r="U469" i="7" s="1"/>
  <c r="T533" i="7"/>
  <c r="U533" i="7" s="1"/>
  <c r="AA529" i="7"/>
  <c r="AB529" i="7" s="1"/>
  <c r="AA521" i="7"/>
  <c r="AB521" i="7" s="1"/>
  <c r="T518" i="7"/>
  <c r="U518" i="7" s="1"/>
  <c r="AA513" i="7"/>
  <c r="AB513" i="7" s="1"/>
  <c r="T486" i="7"/>
  <c r="U486" i="7" s="1"/>
  <c r="X591" i="7"/>
  <c r="AA591" i="7" s="1"/>
  <c r="AB591" i="7" s="1"/>
  <c r="Z528" i="7"/>
  <c r="S528" i="7"/>
  <c r="Z524" i="7"/>
  <c r="S524" i="7"/>
  <c r="T524" i="7" s="1"/>
  <c r="U524" i="7" s="1"/>
  <c r="Z520" i="7"/>
  <c r="S520" i="7"/>
  <c r="T520" i="7" s="1"/>
  <c r="U520" i="7" s="1"/>
  <c r="T515" i="7"/>
  <c r="U515" i="7" s="1"/>
  <c r="Q514" i="7"/>
  <c r="T514" i="7" s="1"/>
  <c r="U514" i="7" s="1"/>
  <c r="P512" i="7"/>
  <c r="T511" i="7"/>
  <c r="U511" i="7" s="1"/>
  <c r="T507" i="7"/>
  <c r="U507" i="7" s="1"/>
  <c r="T503" i="7"/>
  <c r="U503" i="7" s="1"/>
  <c r="Q502" i="7"/>
  <c r="T502" i="7" s="1"/>
  <c r="U502" i="7" s="1"/>
  <c r="T499" i="7"/>
  <c r="U499" i="7" s="1"/>
  <c r="R498" i="7"/>
  <c r="T498" i="7" s="1"/>
  <c r="U498" i="7" s="1"/>
  <c r="R494" i="7"/>
  <c r="T494" i="7" s="1"/>
  <c r="U494" i="7" s="1"/>
  <c r="AA490" i="7"/>
  <c r="AB490" i="7" s="1"/>
  <c r="Z484" i="7"/>
  <c r="AA484" i="7" s="1"/>
  <c r="AB484" i="7" s="1"/>
  <c r="S484" i="7"/>
  <c r="T484" i="7" s="1"/>
  <c r="U484" i="7" s="1"/>
  <c r="T479" i="7"/>
  <c r="U479" i="7" s="1"/>
  <c r="R478" i="7"/>
  <c r="T459" i="7"/>
  <c r="U459" i="7" s="1"/>
  <c r="P452" i="7"/>
  <c r="T451" i="7"/>
  <c r="U451" i="7" s="1"/>
  <c r="T443" i="7"/>
  <c r="U443" i="7" s="1"/>
  <c r="T435" i="7"/>
  <c r="U435" i="7" s="1"/>
  <c r="P428" i="7"/>
  <c r="T428" i="7" s="1"/>
  <c r="U428" i="7" s="1"/>
  <c r="T427" i="7"/>
  <c r="U427" i="7" s="1"/>
  <c r="T419" i="7"/>
  <c r="U419" i="7" s="1"/>
  <c r="AA414" i="7"/>
  <c r="AB414" i="7" s="1"/>
  <c r="X542" i="7"/>
  <c r="W468" i="7"/>
  <c r="AA468" i="7" s="1"/>
  <c r="AB468" i="7" s="1"/>
  <c r="AA467" i="7"/>
  <c r="AB467" i="7" s="1"/>
  <c r="T464" i="7"/>
  <c r="U464" i="7" s="1"/>
  <c r="R460" i="7"/>
  <c r="T460" i="7" s="1"/>
  <c r="U460" i="7" s="1"/>
  <c r="Y460" i="7"/>
  <c r="R456" i="7"/>
  <c r="T456" i="7" s="1"/>
  <c r="U456" i="7" s="1"/>
  <c r="Y456" i="7"/>
  <c r="R452" i="7"/>
  <c r="Y452" i="7"/>
  <c r="R448" i="7"/>
  <c r="T448" i="7" s="1"/>
  <c r="U448" i="7" s="1"/>
  <c r="Y448" i="7"/>
  <c r="R444" i="7"/>
  <c r="T444" i="7" s="1"/>
  <c r="U444" i="7" s="1"/>
  <c r="Y444" i="7"/>
  <c r="R440" i="7"/>
  <c r="T440" i="7" s="1"/>
  <c r="U440" i="7" s="1"/>
  <c r="Y440" i="7"/>
  <c r="R436" i="7"/>
  <c r="Y436" i="7"/>
  <c r="R432" i="7"/>
  <c r="T432" i="7" s="1"/>
  <c r="U432" i="7" s="1"/>
  <c r="Y432" i="7"/>
  <c r="R428" i="7"/>
  <c r="Y428" i="7"/>
  <c r="R424" i="7"/>
  <c r="T424" i="7" s="1"/>
  <c r="U424" i="7" s="1"/>
  <c r="Y424" i="7"/>
  <c r="R420" i="7"/>
  <c r="Y420" i="7"/>
  <c r="R416" i="7"/>
  <c r="T416" i="7" s="1"/>
  <c r="U416" i="7" s="1"/>
  <c r="Y416" i="7"/>
  <c r="X460" i="7"/>
  <c r="AA460" i="7" s="1"/>
  <c r="AB460" i="7" s="1"/>
  <c r="X428" i="7"/>
  <c r="AA412" i="7"/>
  <c r="AB412" i="7" s="1"/>
  <c r="AA407" i="7"/>
  <c r="AB407" i="7" s="1"/>
  <c r="Y400" i="7"/>
  <c r="R400" i="7"/>
  <c r="AA394" i="7"/>
  <c r="AB394" i="7" s="1"/>
  <c r="T381" i="7"/>
  <c r="U381" i="7" s="1"/>
  <c r="T373" i="7"/>
  <c r="U373" i="7" s="1"/>
  <c r="T341" i="7"/>
  <c r="U341" i="7" s="1"/>
  <c r="T309" i="7"/>
  <c r="U309" i="7" s="1"/>
  <c r="X522" i="7"/>
  <c r="AA522" i="7" s="1"/>
  <c r="AB522" i="7" s="1"/>
  <c r="X498" i="7"/>
  <c r="AA498" i="7" s="1"/>
  <c r="AB498" i="7" s="1"/>
  <c r="X466" i="7"/>
  <c r="AA466" i="7" s="1"/>
  <c r="AB466" i="7" s="1"/>
  <c r="X448" i="7"/>
  <c r="X416" i="7"/>
  <c r="AA416" i="7" s="1"/>
  <c r="AB416" i="7" s="1"/>
  <c r="T404" i="7"/>
  <c r="U404" i="7" s="1"/>
  <c r="T400" i="7"/>
  <c r="U400" i="7" s="1"/>
  <c r="AA396" i="7"/>
  <c r="AB396" i="7" s="1"/>
  <c r="T386" i="7"/>
  <c r="U386" i="7" s="1"/>
  <c r="AA381" i="7"/>
  <c r="AB381" i="7" s="1"/>
  <c r="AA373" i="7"/>
  <c r="AB373" i="7" s="1"/>
  <c r="T366" i="7"/>
  <c r="U366" i="7" s="1"/>
  <c r="S359" i="7"/>
  <c r="T359" i="7" s="1"/>
  <c r="U359" i="7" s="1"/>
  <c r="Z359" i="7"/>
  <c r="AA359" i="7" s="1"/>
  <c r="AB359" i="7" s="1"/>
  <c r="S347" i="7"/>
  <c r="T347" i="7" s="1"/>
  <c r="U347" i="7" s="1"/>
  <c r="Z347" i="7"/>
  <c r="AA347" i="7" s="1"/>
  <c r="AB347" i="7" s="1"/>
  <c r="R346" i="7"/>
  <c r="T346" i="7" s="1"/>
  <c r="U346" i="7" s="1"/>
  <c r="Y346" i="7"/>
  <c r="AA346" i="7" s="1"/>
  <c r="AB346" i="7" s="1"/>
  <c r="T342" i="7"/>
  <c r="U342" i="7" s="1"/>
  <c r="AA337" i="7"/>
  <c r="AB337" i="7" s="1"/>
  <c r="AA325" i="7"/>
  <c r="AB325" i="7" s="1"/>
  <c r="T290" i="7"/>
  <c r="U290" i="7" s="1"/>
  <c r="T286" i="7"/>
  <c r="U286" i="7" s="1"/>
  <c r="S279" i="7"/>
  <c r="T279" i="7" s="1"/>
  <c r="U279" i="7" s="1"/>
  <c r="Z279" i="7"/>
  <c r="AA279" i="7" s="1"/>
  <c r="AB279" i="7" s="1"/>
  <c r="AA273" i="7"/>
  <c r="AB273" i="7" s="1"/>
  <c r="X496" i="7"/>
  <c r="X472" i="7"/>
  <c r="AA472" i="7" s="1"/>
  <c r="AB472" i="7" s="1"/>
  <c r="S408" i="7"/>
  <c r="Z408" i="7"/>
  <c r="T395" i="7"/>
  <c r="U395" i="7" s="1"/>
  <c r="AA378" i="7"/>
  <c r="AB378" i="7" s="1"/>
  <c r="T375" i="7"/>
  <c r="U375" i="7" s="1"/>
  <c r="T371" i="7"/>
  <c r="U371" i="7" s="1"/>
  <c r="Y367" i="7"/>
  <c r="R367" i="7"/>
  <c r="Z296" i="7"/>
  <c r="AA296" i="7" s="1"/>
  <c r="AB296" i="7" s="1"/>
  <c r="S296" i="7"/>
  <c r="T296" i="7" s="1"/>
  <c r="U296" i="7" s="1"/>
  <c r="Y295" i="7"/>
  <c r="AA295" i="7" s="1"/>
  <c r="AB295" i="7" s="1"/>
  <c r="AA290" i="7"/>
  <c r="AB290" i="7" s="1"/>
  <c r="X512" i="7"/>
  <c r="X504" i="7"/>
  <c r="AA504" i="7" s="1"/>
  <c r="AB504" i="7" s="1"/>
  <c r="X476" i="7"/>
  <c r="X464" i="7"/>
  <c r="AA464" i="7" s="1"/>
  <c r="AB464" i="7" s="1"/>
  <c r="X408" i="7"/>
  <c r="AA408" i="7" s="1"/>
  <c r="AB408" i="7" s="1"/>
  <c r="T401" i="7"/>
  <c r="U401" i="7" s="1"/>
  <c r="P399" i="7"/>
  <c r="T399" i="7" s="1"/>
  <c r="U399" i="7" s="1"/>
  <c r="Y390" i="7"/>
  <c r="AA390" i="7" s="1"/>
  <c r="AB390" i="7" s="1"/>
  <c r="T388" i="7"/>
  <c r="U388" i="7" s="1"/>
  <c r="T376" i="7"/>
  <c r="U376" i="7" s="1"/>
  <c r="Q367" i="7"/>
  <c r="T367" i="7" s="1"/>
  <c r="U367" i="7" s="1"/>
  <c r="T360" i="7"/>
  <c r="U360" i="7" s="1"/>
  <c r="X357" i="7"/>
  <c r="Y350" i="7"/>
  <c r="AA350" i="7" s="1"/>
  <c r="AB350" i="7" s="1"/>
  <c r="T348" i="7"/>
  <c r="U348" i="7" s="1"/>
  <c r="T344" i="7"/>
  <c r="U344" i="7" s="1"/>
  <c r="X329" i="7"/>
  <c r="AA329" i="7" s="1"/>
  <c r="AB329" i="7" s="1"/>
  <c r="T324" i="7"/>
  <c r="U324" i="7" s="1"/>
  <c r="P321" i="7"/>
  <c r="T321" i="7" s="1"/>
  <c r="U321" i="7" s="1"/>
  <c r="T320" i="7"/>
  <c r="U320" i="7" s="1"/>
  <c r="T316" i="7"/>
  <c r="U316" i="7" s="1"/>
  <c r="T312" i="7"/>
  <c r="U312" i="7" s="1"/>
  <c r="S293" i="7"/>
  <c r="T293" i="7" s="1"/>
  <c r="U293" i="7" s="1"/>
  <c r="Z293" i="7"/>
  <c r="AA293" i="7" s="1"/>
  <c r="AB293" i="7" s="1"/>
  <c r="T288" i="7"/>
  <c r="U288" i="7" s="1"/>
  <c r="Q282" i="7"/>
  <c r="T282" i="7" s="1"/>
  <c r="U282" i="7" s="1"/>
  <c r="T276" i="7"/>
  <c r="U276" i="7" s="1"/>
  <c r="X367" i="7"/>
  <c r="AA367" i="7" s="1"/>
  <c r="AB367" i="7" s="1"/>
  <c r="W353" i="7"/>
  <c r="AA353" i="7" s="1"/>
  <c r="AB353" i="7" s="1"/>
  <c r="AA264" i="7"/>
  <c r="AB264" i="7" s="1"/>
  <c r="AA248" i="7"/>
  <c r="AB248" i="7" s="1"/>
  <c r="AA216" i="7"/>
  <c r="AB216" i="7" s="1"/>
  <c r="AA184" i="7"/>
  <c r="AB184" i="7" s="1"/>
  <c r="AA168" i="7"/>
  <c r="AB168" i="7" s="1"/>
  <c r="AA156" i="7"/>
  <c r="AB156" i="7" s="1"/>
  <c r="T145" i="7"/>
  <c r="U145" i="7" s="1"/>
  <c r="X299" i="7"/>
  <c r="R230" i="7"/>
  <c r="Y230" i="7"/>
  <c r="T226" i="7"/>
  <c r="U226" i="7" s="1"/>
  <c r="R214" i="7"/>
  <c r="T214" i="7" s="1"/>
  <c r="U214" i="7" s="1"/>
  <c r="Y214" i="7"/>
  <c r="AA214" i="7" s="1"/>
  <c r="AB214" i="7" s="1"/>
  <c r="T210" i="7"/>
  <c r="U210" i="7" s="1"/>
  <c r="R198" i="7"/>
  <c r="T198" i="7" s="1"/>
  <c r="U198" i="7" s="1"/>
  <c r="Y198" i="7"/>
  <c r="T194" i="7"/>
  <c r="U194" i="7" s="1"/>
  <c r="R182" i="7"/>
  <c r="T182" i="7" s="1"/>
  <c r="U182" i="7" s="1"/>
  <c r="Y182" i="7"/>
  <c r="R170" i="7"/>
  <c r="Y170" i="7"/>
  <c r="T166" i="7"/>
  <c r="U166" i="7" s="1"/>
  <c r="R158" i="7"/>
  <c r="T158" i="7" s="1"/>
  <c r="U158" i="7" s="1"/>
  <c r="Y158" i="7"/>
  <c r="T154" i="7"/>
  <c r="U154" i="7" s="1"/>
  <c r="R150" i="7"/>
  <c r="T150" i="7" s="1"/>
  <c r="U150" i="7" s="1"/>
  <c r="Y150" i="7"/>
  <c r="T146" i="7"/>
  <c r="U146" i="7" s="1"/>
  <c r="T142" i="7"/>
  <c r="U142" i="7" s="1"/>
  <c r="T138" i="7"/>
  <c r="U138" i="7" s="1"/>
  <c r="W333" i="7"/>
  <c r="AA333" i="7" s="1"/>
  <c r="AB333" i="7" s="1"/>
  <c r="Q326" i="7"/>
  <c r="T326" i="7" s="1"/>
  <c r="U326" i="7" s="1"/>
  <c r="T251" i="7"/>
  <c r="U251" i="7" s="1"/>
  <c r="AA246" i="7"/>
  <c r="AB246" i="7" s="1"/>
  <c r="W242" i="7"/>
  <c r="Q242" i="7"/>
  <c r="T242" i="7" s="1"/>
  <c r="U242" i="7" s="1"/>
  <c r="T235" i="7"/>
  <c r="U235" i="7" s="1"/>
  <c r="AA230" i="7"/>
  <c r="AB230" i="7" s="1"/>
  <c r="T219" i="7"/>
  <c r="U219" i="7" s="1"/>
  <c r="Q210" i="7"/>
  <c r="T203" i="7"/>
  <c r="U203" i="7" s="1"/>
  <c r="AA198" i="7"/>
  <c r="AB198" i="7" s="1"/>
  <c r="T187" i="7"/>
  <c r="U187" i="7" s="1"/>
  <c r="AA182" i="7"/>
  <c r="AB182" i="7" s="1"/>
  <c r="W178" i="7"/>
  <c r="AA178" i="7" s="1"/>
  <c r="AB178" i="7" s="1"/>
  <c r="Q178" i="7"/>
  <c r="T178" i="7" s="1"/>
  <c r="U178" i="7" s="1"/>
  <c r="T171" i="7"/>
  <c r="U171" i="7" s="1"/>
  <c r="AA166" i="7"/>
  <c r="AB166" i="7" s="1"/>
  <c r="T159" i="7"/>
  <c r="U159" i="7" s="1"/>
  <c r="AA154" i="7"/>
  <c r="AB154" i="7" s="1"/>
  <c r="Q142" i="7"/>
  <c r="X282" i="7"/>
  <c r="AA282" i="7" s="1"/>
  <c r="AB282" i="7" s="1"/>
  <c r="T265" i="7"/>
  <c r="U265" i="7" s="1"/>
  <c r="T264" i="7"/>
  <c r="U264" i="7" s="1"/>
  <c r="T248" i="7"/>
  <c r="U248" i="7" s="1"/>
  <c r="T240" i="7"/>
  <c r="U240" i="7" s="1"/>
  <c r="T144" i="7"/>
  <c r="U144" i="7" s="1"/>
  <c r="Z252" i="7"/>
  <c r="AA252" i="7" s="1"/>
  <c r="AB252" i="7" s="1"/>
  <c r="Z240" i="7"/>
  <c r="AA240" i="7" s="1"/>
  <c r="AB240" i="7" s="1"/>
  <c r="Z232" i="7"/>
  <c r="AA232" i="7" s="1"/>
  <c r="AB232" i="7" s="1"/>
  <c r="Z152" i="7"/>
  <c r="AA152" i="7" s="1"/>
  <c r="AB152" i="7" s="1"/>
  <c r="T125" i="7"/>
  <c r="U125" i="7" s="1"/>
  <c r="T117" i="7"/>
  <c r="U117" i="7" s="1"/>
  <c r="T109" i="7"/>
  <c r="U109" i="7" s="1"/>
  <c r="T101" i="7"/>
  <c r="U101" i="7" s="1"/>
  <c r="T93" i="7"/>
  <c r="U93" i="7" s="1"/>
  <c r="T85" i="7"/>
  <c r="U85" i="7" s="1"/>
  <c r="T77" i="7"/>
  <c r="U77" i="7" s="1"/>
  <c r="T65" i="7"/>
  <c r="U65" i="7" s="1"/>
  <c r="Q56" i="7"/>
  <c r="T56" i="7" s="1"/>
  <c r="U56" i="7" s="1"/>
  <c r="W56" i="7"/>
  <c r="AA56" i="7" s="1"/>
  <c r="AB56" i="7" s="1"/>
  <c r="T25" i="7"/>
  <c r="U25" i="7" s="1"/>
  <c r="T13" i="7"/>
  <c r="U13" i="7" s="1"/>
  <c r="Z224" i="7"/>
  <c r="AA224" i="7" s="1"/>
  <c r="AB224" i="7" s="1"/>
  <c r="X190" i="7"/>
  <c r="AA190" i="7" s="1"/>
  <c r="AB190" i="7" s="1"/>
  <c r="X182" i="7"/>
  <c r="Y168" i="7"/>
  <c r="T133" i="7"/>
  <c r="U133" i="7" s="1"/>
  <c r="AA97" i="7"/>
  <c r="AB97" i="7" s="1"/>
  <c r="AA89" i="7"/>
  <c r="AB89" i="7" s="1"/>
  <c r="AA77" i="7"/>
  <c r="AB77" i="7" s="1"/>
  <c r="T74" i="7"/>
  <c r="U74" i="7" s="1"/>
  <c r="AA57" i="7"/>
  <c r="AB57" i="7" s="1"/>
  <c r="X250" i="7"/>
  <c r="AA250" i="7" s="1"/>
  <c r="AB250" i="7" s="1"/>
  <c r="X210" i="7"/>
  <c r="AA210" i="7" s="1"/>
  <c r="AB210" i="7" s="1"/>
  <c r="Z180" i="7"/>
  <c r="AA180" i="7" s="1"/>
  <c r="AB180" i="7" s="1"/>
  <c r="Z148" i="7"/>
  <c r="P128" i="7"/>
  <c r="T128" i="7" s="1"/>
  <c r="U128" i="7" s="1"/>
  <c r="T127" i="7"/>
  <c r="U127" i="7" s="1"/>
  <c r="Z120" i="7"/>
  <c r="S120" i="7"/>
  <c r="Z116" i="7"/>
  <c r="S116" i="7"/>
  <c r="Z112" i="7"/>
  <c r="S112" i="7"/>
  <c r="Z108" i="7"/>
  <c r="S108" i="7"/>
  <c r="T108" i="7" s="1"/>
  <c r="U108" i="7" s="1"/>
  <c r="Z104" i="7"/>
  <c r="S104" i="7"/>
  <c r="Z100" i="7"/>
  <c r="S100" i="7"/>
  <c r="Z96" i="7"/>
  <c r="S96" i="7"/>
  <c r="T96" i="7" s="1"/>
  <c r="U96" i="7" s="1"/>
  <c r="Z92" i="7"/>
  <c r="S92" i="7"/>
  <c r="Z88" i="7"/>
  <c r="S88" i="7"/>
  <c r="Z84" i="7"/>
  <c r="S84" i="7"/>
  <c r="Z80" i="7"/>
  <c r="S80" i="7"/>
  <c r="Z76" i="7"/>
  <c r="S76" i="7"/>
  <c r="Z72" i="7"/>
  <c r="AA72" i="7" s="1"/>
  <c r="AB72" i="7" s="1"/>
  <c r="S72" i="7"/>
  <c r="T72" i="7" s="1"/>
  <c r="U72" i="7" s="1"/>
  <c r="Q70" i="7"/>
  <c r="T70" i="7" s="1"/>
  <c r="U70" i="7" s="1"/>
  <c r="T67" i="7"/>
  <c r="U67" i="7" s="1"/>
  <c r="R66" i="7"/>
  <c r="T66" i="7" s="1"/>
  <c r="U66" i="7" s="1"/>
  <c r="AA62" i="7"/>
  <c r="AB62" i="7" s="1"/>
  <c r="AA58" i="7"/>
  <c r="AB58" i="7" s="1"/>
  <c r="AA54" i="7"/>
  <c r="AB54" i="7" s="1"/>
  <c r="AA50" i="7"/>
  <c r="AB50" i="7" s="1"/>
  <c r="AA46" i="7"/>
  <c r="AB46" i="7" s="1"/>
  <c r="AA42" i="7"/>
  <c r="AB42" i="7" s="1"/>
  <c r="AA38" i="7"/>
  <c r="AB38" i="7" s="1"/>
  <c r="AA34" i="7"/>
  <c r="AB34" i="7" s="1"/>
  <c r="W30" i="7"/>
  <c r="AA30" i="7" s="1"/>
  <c r="AB30" i="7" s="1"/>
  <c r="Q30" i="7"/>
  <c r="T30" i="7" s="1"/>
  <c r="U30" i="7" s="1"/>
  <c r="T23" i="7"/>
  <c r="U23" i="7" s="1"/>
  <c r="AA18" i="7"/>
  <c r="AB18" i="7" s="1"/>
  <c r="T11" i="7"/>
  <c r="U11" i="7" s="1"/>
  <c r="AA6" i="7"/>
  <c r="AB6" i="7" s="1"/>
  <c r="AA2" i="7"/>
  <c r="AB2" i="7" s="1"/>
  <c r="AA11" i="7"/>
  <c r="AB11" i="7" s="1"/>
  <c r="Z244" i="7"/>
  <c r="AA244" i="7" s="1"/>
  <c r="AB244" i="7" s="1"/>
  <c r="X234" i="7"/>
  <c r="AA234" i="7" s="1"/>
  <c r="AB234" i="7" s="1"/>
  <c r="Z200" i="7"/>
  <c r="AA200" i="7" s="1"/>
  <c r="AB200" i="7" s="1"/>
  <c r="X170" i="7"/>
  <c r="AA170" i="7" s="1"/>
  <c r="AB170" i="7" s="1"/>
  <c r="Q131" i="7"/>
  <c r="T131" i="7" s="1"/>
  <c r="U131" i="7" s="1"/>
  <c r="S128" i="7"/>
  <c r="AA127" i="7"/>
  <c r="AB127" i="7" s="1"/>
  <c r="W124" i="7"/>
  <c r="AA124" i="7" s="1"/>
  <c r="AB124" i="7" s="1"/>
  <c r="R120" i="7"/>
  <c r="T120" i="7" s="1"/>
  <c r="U120" i="7" s="1"/>
  <c r="Y120" i="7"/>
  <c r="R112" i="7"/>
  <c r="Y112" i="7"/>
  <c r="R104" i="7"/>
  <c r="Y104" i="7"/>
  <c r="W84" i="7"/>
  <c r="AA84" i="7" s="1"/>
  <c r="AB84" i="7" s="1"/>
  <c r="AA83" i="7"/>
  <c r="AB83" i="7" s="1"/>
  <c r="AA63" i="7"/>
  <c r="AB63" i="7" s="1"/>
  <c r="T60" i="7"/>
  <c r="U60" i="7" s="1"/>
  <c r="W48" i="7"/>
  <c r="AA48" i="7" s="1"/>
  <c r="AB48" i="7" s="1"/>
  <c r="AA47" i="7"/>
  <c r="AB47" i="7" s="1"/>
  <c r="R40" i="7"/>
  <c r="T40" i="7" s="1"/>
  <c r="U40" i="7" s="1"/>
  <c r="Y40" i="7"/>
  <c r="T36" i="7"/>
  <c r="U36" i="7" s="1"/>
  <c r="W32" i="7"/>
  <c r="AA31" i="7"/>
  <c r="AB31" i="7" s="1"/>
  <c r="AA23" i="7"/>
  <c r="AB23" i="7" s="1"/>
  <c r="Y20" i="7"/>
  <c r="AA20" i="7" s="1"/>
  <c r="AB20" i="7" s="1"/>
  <c r="AA15" i="7"/>
  <c r="AB15" i="7" s="1"/>
  <c r="AA3" i="7"/>
  <c r="AB3" i="7" s="1"/>
  <c r="X104" i="7"/>
  <c r="R88" i="7"/>
  <c r="X10" i="7"/>
  <c r="AA10" i="7" s="1"/>
  <c r="AB10" i="7" s="1"/>
  <c r="X16" i="7"/>
  <c r="AA16" i="7" s="1"/>
  <c r="AB16" i="7" s="1"/>
  <c r="X98" i="7"/>
  <c r="AA98" i="7" s="1"/>
  <c r="AB98" i="7" s="1"/>
  <c r="X70" i="7"/>
  <c r="AA70" i="7" s="1"/>
  <c r="AB70" i="7" s="1"/>
  <c r="X36" i="7"/>
  <c r="X2" i="7"/>
  <c r="X34" i="7"/>
  <c r="Z20" i="7"/>
  <c r="AA254" i="9" l="1"/>
  <c r="AB254" i="9" s="1"/>
  <c r="AA278" i="9"/>
  <c r="AB278" i="9" s="1"/>
  <c r="AA444" i="9"/>
  <c r="AB444" i="9" s="1"/>
  <c r="AA346" i="9"/>
  <c r="AB346" i="9" s="1"/>
  <c r="AA428" i="9"/>
  <c r="AB428" i="9" s="1"/>
  <c r="AA448" i="9"/>
  <c r="AB448" i="9" s="1"/>
  <c r="AA456" i="9"/>
  <c r="AB456" i="9" s="1"/>
  <c r="AA895" i="9"/>
  <c r="AB895" i="9" s="1"/>
  <c r="T36" i="9"/>
  <c r="U36" i="9" s="1"/>
  <c r="AA310" i="9"/>
  <c r="AB310" i="9" s="1"/>
  <c r="AA318" i="9"/>
  <c r="AB318" i="9" s="1"/>
  <c r="AA572" i="9"/>
  <c r="AB572" i="9" s="1"/>
  <c r="T924" i="9"/>
  <c r="U924" i="9" s="1"/>
  <c r="AA246" i="9"/>
  <c r="AB246" i="9" s="1"/>
  <c r="AA758" i="9"/>
  <c r="AB758" i="9" s="1"/>
  <c r="AA408" i="9"/>
  <c r="AB408" i="9" s="1"/>
  <c r="AA440" i="9"/>
  <c r="AB440" i="9" s="1"/>
  <c r="AA597" i="9"/>
  <c r="AB597" i="9" s="1"/>
  <c r="AA290" i="9"/>
  <c r="AB290" i="9" s="1"/>
  <c r="AA266" i="9"/>
  <c r="AB266" i="9" s="1"/>
  <c r="AA532" i="9"/>
  <c r="AB532" i="9" s="1"/>
  <c r="AA940" i="9"/>
  <c r="AB940" i="9" s="1"/>
  <c r="AA154" i="9"/>
  <c r="AB154" i="9" s="1"/>
  <c r="AA274" i="9"/>
  <c r="AB274" i="9" s="1"/>
  <c r="AA282" i="9"/>
  <c r="AB282" i="9" s="1"/>
  <c r="AA492" i="9"/>
  <c r="AB492" i="9" s="1"/>
  <c r="AA322" i="9"/>
  <c r="AB322" i="9" s="1"/>
  <c r="T133" i="9"/>
  <c r="U133" i="9" s="1"/>
  <c r="AA416" i="9"/>
  <c r="AB416" i="9" s="1"/>
  <c r="AA432" i="9"/>
  <c r="AB432" i="9" s="1"/>
  <c r="AA452" i="9"/>
  <c r="AB452" i="9" s="1"/>
  <c r="AA484" i="9"/>
  <c r="AB484" i="9" s="1"/>
  <c r="AA588" i="9"/>
  <c r="AB588" i="9" s="1"/>
  <c r="AA757" i="9"/>
  <c r="AB757" i="9" s="1"/>
  <c r="AA314" i="9"/>
  <c r="AB314" i="9" s="1"/>
  <c r="AA869" i="9"/>
  <c r="AB869" i="9" s="1"/>
  <c r="AA592" i="9"/>
  <c r="AB592" i="9" s="1"/>
  <c r="AA330" i="9"/>
  <c r="AB330" i="9" s="1"/>
  <c r="AA404" i="9"/>
  <c r="AB404" i="9" s="1"/>
  <c r="AA412" i="9"/>
  <c r="AB412" i="9" s="1"/>
  <c r="AA476" i="9"/>
  <c r="AB476" i="9" s="1"/>
  <c r="T627" i="7"/>
  <c r="U627" i="7" s="1"/>
  <c r="AA737" i="7"/>
  <c r="AB737" i="7" s="1"/>
  <c r="AA96" i="7"/>
  <c r="AB96" i="7" s="1"/>
  <c r="AA60" i="7"/>
  <c r="AB60" i="7" s="1"/>
  <c r="AA108" i="7"/>
  <c r="AB108" i="7" s="1"/>
  <c r="AA496" i="7"/>
  <c r="AB496" i="7" s="1"/>
  <c r="AA104" i="7"/>
  <c r="AB104" i="7" s="1"/>
  <c r="AA520" i="7"/>
  <c r="AB520" i="7" s="1"/>
  <c r="AA440" i="7"/>
  <c r="AB440" i="7" s="1"/>
  <c r="AA546" i="7"/>
  <c r="AB546" i="7" s="1"/>
  <c r="AA76" i="7"/>
  <c r="AB76" i="7" s="1"/>
  <c r="AA476" i="7"/>
  <c r="AB476" i="7" s="1"/>
  <c r="AA629" i="7"/>
  <c r="AB629" i="7" s="1"/>
  <c r="AA606" i="7"/>
  <c r="AB606" i="7" s="1"/>
  <c r="AA857" i="7"/>
  <c r="AB857" i="7" s="1"/>
  <c r="AA32" i="7"/>
  <c r="AB32" i="7" s="1"/>
  <c r="T512" i="7"/>
  <c r="U512" i="7" s="1"/>
  <c r="AA512" i="7"/>
  <c r="AB512" i="7" s="1"/>
  <c r="AA656" i="7"/>
  <c r="AB656" i="7" s="1"/>
  <c r="AA88" i="7"/>
  <c r="AB88" i="7" s="1"/>
  <c r="AA52" i="7"/>
  <c r="AB52" i="7" s="1"/>
  <c r="AA432" i="7"/>
  <c r="AB432" i="7" s="1"/>
  <c r="AA452" i="7"/>
  <c r="AB452" i="7" s="1"/>
  <c r="AA836" i="7"/>
  <c r="AB836" i="7" s="1"/>
  <c r="AA8" i="7"/>
  <c r="AB8" i="7" s="1"/>
  <c r="AA80" i="7"/>
  <c r="AB80" i="7" s="1"/>
  <c r="AA524" i="7"/>
  <c r="AB524" i="7" s="1"/>
  <c r="AA601" i="7"/>
  <c r="AB601" i="7" s="1"/>
  <c r="AA610" i="7"/>
  <c r="AB610" i="7" s="1"/>
  <c r="AA92" i="7"/>
  <c r="AB92" i="7" s="1"/>
  <c r="AA865" i="7"/>
  <c r="AB865" i="7" s="1"/>
  <c r="AA542" i="7"/>
  <c r="AB542" i="7" s="1"/>
  <c r="AA618" i="7"/>
  <c r="AB618" i="7" s="1"/>
  <c r="AA36" i="7"/>
  <c r="AB36" i="7" s="1"/>
  <c r="T88" i="7"/>
  <c r="U88" i="7" s="1"/>
  <c r="T528" i="7"/>
  <c r="U528" i="7" s="1"/>
  <c r="AA550" i="7"/>
  <c r="AB550" i="7" s="1"/>
  <c r="AA112" i="7"/>
  <c r="AB112" i="7" s="1"/>
  <c r="T52" i="7"/>
  <c r="U52" i="7" s="1"/>
  <c r="AA428" i="7"/>
  <c r="AB428" i="7" s="1"/>
  <c r="AA448" i="7"/>
  <c r="AB448" i="7" s="1"/>
  <c r="AA456" i="7"/>
  <c r="AB456" i="7" s="1"/>
  <c r="AA581" i="7"/>
  <c r="AB581" i="7" s="1"/>
  <c r="AA819" i="7"/>
  <c r="AB819" i="7" s="1"/>
  <c r="AA116" i="7"/>
  <c r="AB116" i="7" s="1"/>
  <c r="T476" i="7"/>
  <c r="U476" i="7" s="1"/>
  <c r="AA637" i="7"/>
  <c r="AB637" i="7" s="1"/>
  <c r="D4" i="4" l="1"/>
  <c r="D3" i="4"/>
  <c r="D2" i="4"/>
</calcChain>
</file>

<file path=xl/sharedStrings.xml><?xml version="1.0" encoding="utf-8"?>
<sst xmlns="http://schemas.openxmlformats.org/spreadsheetml/2006/main" count="53212" uniqueCount="22362">
  <si>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</si>
  <si>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</si>
  <si>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</si>
  <si>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</si>
  <si>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</si>
  <si>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</si>
  <si>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</si>
  <si>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</si>
  <si>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</si>
  <si>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</si>
  <si>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</si>
  <si>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</si>
  <si>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</si>
  <si>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</si>
  <si>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</si>
  <si>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</si>
  <si>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</si>
  <si>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</si>
  <si>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</si>
  <si>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</si>
  <si>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</si>
  <si>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</si>
  <si>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</si>
  <si>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</si>
  <si>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</si>
  <si>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</si>
  <si>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</si>
  <si>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</si>
  <si>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</si>
  <si>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</si>
  <si>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</si>
  <si>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</si>
  <si>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</si>
  <si>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</si>
  <si>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</si>
  <si>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</si>
  <si>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</si>
  <si>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</si>
  <si>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</si>
  <si>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</si>
  <si>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</si>
  <si>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</si>
  <si>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</si>
  <si>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</si>
  <si>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</si>
  <si>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</si>
  <si>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</si>
  <si>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</si>
  <si>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</si>
  <si>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</si>
  <si>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</si>
  <si>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</si>
  <si>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</si>
  <si>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</si>
  <si>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</si>
  <si>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</si>
  <si>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</si>
  <si>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</si>
  <si>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</si>
  <si>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</si>
  <si>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</si>
  <si>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</si>
  <si>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</si>
  <si>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</si>
  <si>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</si>
  <si>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</si>
  <si>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</si>
  <si>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</si>
  <si>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</si>
  <si>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</si>
  <si>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</si>
  <si>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</si>
  <si>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</si>
  <si>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</si>
  <si>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</si>
  <si>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</si>
  <si>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</si>
  <si>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</si>
  <si>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</si>
  <si>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</si>
  <si>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</si>
  <si>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</si>
  <si>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</si>
  <si>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</si>
  <si>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</si>
  <si>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</si>
  <si>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</si>
  <si>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</si>
  <si>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</si>
  <si>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</si>
  <si>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</si>
  <si>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</si>
  <si>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</si>
  <si>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</si>
  <si>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</si>
  <si>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</si>
  <si>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</si>
  <si>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</si>
  <si>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</si>
  <si>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</si>
  <si>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</si>
  <si>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</si>
  <si>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</si>
  <si>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</si>
  <si>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</si>
  <si>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</si>
  <si>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</si>
  <si>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</si>
  <si>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</si>
  <si>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</si>
  <si>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</si>
  <si>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</si>
  <si>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</si>
  <si>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</si>
  <si>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</si>
  <si>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</si>
  <si>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</si>
  <si>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</si>
  <si>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</si>
  <si>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</si>
  <si>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</si>
  <si>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</si>
  <si>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</si>
  <si>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</si>
  <si>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</si>
  <si>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</si>
  <si>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</si>
  <si>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</si>
  <si>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</si>
  <si>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</si>
  <si>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</si>
  <si>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</si>
  <si>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</si>
  <si>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</si>
  <si>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</si>
  <si>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</si>
  <si>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</si>
  <si>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</si>
  <si>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</si>
  <si>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</si>
  <si>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</si>
  <si>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</si>
  <si>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</si>
  <si>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</si>
  <si>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</si>
  <si>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</si>
  <si>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</si>
  <si>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</si>
  <si>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</si>
  <si>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</si>
  <si>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</si>
  <si>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</si>
  <si>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</si>
  <si>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</si>
  <si>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</si>
  <si>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</si>
  <si>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</si>
  <si>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</si>
  <si>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</si>
  <si>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</si>
  <si>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</si>
  <si>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</si>
  <si>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</si>
  <si>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</si>
  <si>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</si>
  <si>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</si>
  <si>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</si>
  <si>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</si>
  <si>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</si>
  <si>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</si>
  <si>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</si>
  <si>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</si>
  <si>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</si>
  <si>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</si>
  <si>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</si>
  <si>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</si>
  <si>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</si>
  <si>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</si>
  <si>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</si>
  <si>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</si>
  <si>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</si>
  <si>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</si>
  <si>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</si>
  <si>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</si>
  <si>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</si>
  <si>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</si>
  <si>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</si>
  <si>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</si>
  <si>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</si>
  <si>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</si>
  <si>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</si>
  <si>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</si>
  <si>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</si>
  <si>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</si>
  <si>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</si>
  <si>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</si>
  <si>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</si>
  <si>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</si>
  <si>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</si>
  <si>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</si>
  <si>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</si>
  <si>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</si>
  <si>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</si>
  <si>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</si>
  <si>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</si>
  <si>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</si>
  <si>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</si>
  <si>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</si>
  <si>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</si>
  <si>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</si>
  <si>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</si>
  <si>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</si>
  <si>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</si>
  <si>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</si>
  <si>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</si>
  <si>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</si>
  <si>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</si>
  <si>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</si>
  <si>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</si>
  <si>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</si>
  <si>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</si>
  <si>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</si>
  <si>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</si>
  <si>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</si>
  <si>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</si>
  <si>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</si>
  <si>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</si>
  <si>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</si>
  <si>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</si>
  <si>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</si>
  <si>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</si>
  <si>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</si>
  <si>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</si>
  <si>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</si>
  <si>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</si>
  <si>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</si>
  <si>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</si>
  <si>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</si>
  <si>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</si>
  <si>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</si>
  <si>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</si>
  <si>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</si>
  <si>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</si>
  <si>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</si>
  <si>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</si>
  <si>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</si>
  <si>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</si>
  <si>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</si>
  <si>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</si>
  <si>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</si>
  <si>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</si>
  <si>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</si>
  <si>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</si>
  <si>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</si>
  <si>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</si>
  <si>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</si>
  <si>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</si>
  <si>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</si>
  <si>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</si>
  <si>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</si>
  <si>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</si>
  <si>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</si>
  <si>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</si>
  <si>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</si>
  <si>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</si>
  <si>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</si>
  <si>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</si>
  <si>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</si>
  <si>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</si>
  <si>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</si>
  <si>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</si>
  <si>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</si>
  <si>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</si>
  <si>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</si>
  <si>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</si>
  <si>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</si>
  <si>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</si>
  <si>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</si>
  <si>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</si>
  <si>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</si>
  <si>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</si>
  <si>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</si>
  <si>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</si>
  <si>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</si>
  <si>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</si>
  <si>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</si>
  <si>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</si>
  <si>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</si>
  <si>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</si>
  <si>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</si>
  <si>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</si>
  <si>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</si>
  <si>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</si>
  <si>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</si>
  <si>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</si>
  <si>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</si>
  <si>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</si>
  <si>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</si>
  <si>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</si>
  <si>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</si>
  <si>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</si>
  <si>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</si>
  <si>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</si>
  <si>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</si>
  <si>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</si>
  <si>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</si>
  <si>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</si>
  <si>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</si>
  <si>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</si>
  <si>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</si>
  <si>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</si>
  <si>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</si>
  <si>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</si>
  <si>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</si>
  <si>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</si>
  <si>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</si>
  <si>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</si>
  <si>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</si>
  <si>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</si>
  <si>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</si>
  <si>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</si>
  <si>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</si>
  <si>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</si>
  <si>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</si>
  <si>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</si>
  <si>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</si>
  <si>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</si>
  <si>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</si>
  <si>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</si>
  <si>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</si>
  <si>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</si>
  <si>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</si>
  <si>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</si>
  <si>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</si>
  <si>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</si>
  <si>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</si>
  <si>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</si>
  <si>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</si>
  <si>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</si>
  <si>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</si>
  <si>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</si>
  <si>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</si>
  <si>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</si>
  <si>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</si>
  <si>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</si>
  <si>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</si>
  <si>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</si>
  <si>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</si>
  <si>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</si>
  <si>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</si>
  <si>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</si>
  <si>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</si>
  <si>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</si>
  <si>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</si>
  <si>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</si>
  <si>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</si>
  <si>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</si>
  <si>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</si>
  <si>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</si>
  <si>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</si>
  <si>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</si>
  <si>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</si>
  <si>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</si>
  <si>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</si>
  <si>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</si>
  <si>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</si>
  <si>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</si>
  <si>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</si>
  <si>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</si>
  <si>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</si>
  <si>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</si>
  <si>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</si>
  <si>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</si>
  <si>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</si>
  <si>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</si>
  <si>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</si>
  <si>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</si>
  <si>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</si>
  <si>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</si>
  <si>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</si>
  <si>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</si>
  <si>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</si>
  <si>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</si>
  <si>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</si>
  <si>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</si>
  <si>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</si>
  <si>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</si>
  <si>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</si>
  <si>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</si>
  <si>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</si>
  <si>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</si>
  <si>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</si>
  <si>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</si>
  <si>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</si>
  <si>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</si>
  <si>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</si>
  <si>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</si>
  <si>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</si>
  <si>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</si>
  <si>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</si>
  <si>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</si>
  <si>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</si>
  <si>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</si>
  <si>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</si>
  <si>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</si>
  <si>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</si>
  <si>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</si>
  <si>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</si>
  <si>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</si>
  <si>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</si>
  <si>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</si>
  <si>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</si>
  <si>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</si>
  <si>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</si>
  <si>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</si>
  <si>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</si>
  <si>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</si>
  <si>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</si>
  <si>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</si>
  <si>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</si>
  <si>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</si>
  <si>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</si>
  <si>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</si>
  <si>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</si>
  <si>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</si>
  <si>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</si>
  <si>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</si>
  <si>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</si>
  <si>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</si>
  <si>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</si>
  <si>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</si>
  <si>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</si>
  <si>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</si>
  <si>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</si>
  <si>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</si>
  <si>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</si>
  <si>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</si>
  <si>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</si>
  <si>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</si>
  <si>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</si>
  <si>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</si>
  <si>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</si>
  <si>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</si>
  <si>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</si>
  <si>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</si>
  <si>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</si>
  <si>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</si>
  <si>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</si>
  <si>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</si>
  <si>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</si>
  <si>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</si>
  <si>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</si>
  <si>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</si>
  <si>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</si>
  <si>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</si>
  <si>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</si>
  <si>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</si>
  <si>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</si>
  <si>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</si>
  <si>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</si>
  <si>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</si>
  <si>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</si>
  <si>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</si>
  <si>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</si>
  <si>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</si>
  <si>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</si>
  <si>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</si>
  <si>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</si>
  <si>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</si>
  <si>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</si>
  <si>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</si>
  <si>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</si>
  <si>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</si>
  <si>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</si>
  <si>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</si>
  <si>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</si>
  <si>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</si>
  <si>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</si>
  <si>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</si>
  <si>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</si>
  <si>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</si>
  <si>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</si>
  <si>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</si>
  <si>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</si>
  <si>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</si>
  <si>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</si>
  <si>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</si>
  <si>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</si>
  <si>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</si>
  <si>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</si>
  <si>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</si>
  <si>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</si>
  <si>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</si>
  <si>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</si>
  <si>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</si>
  <si>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</si>
  <si>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</si>
  <si>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</si>
  <si>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</si>
  <si>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</si>
  <si>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</si>
  <si>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</si>
  <si>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</si>
  <si>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</si>
  <si>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</si>
  <si>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</si>
  <si>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</si>
  <si>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</si>
  <si>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</si>
  <si>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</si>
  <si>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</si>
  <si>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</si>
  <si>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</si>
  <si>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</si>
  <si>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</si>
  <si>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</si>
  <si>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</si>
  <si>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</si>
  <si>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</si>
  <si>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</si>
  <si>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</si>
  <si>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</si>
  <si>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</si>
  <si>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</si>
  <si>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</si>
  <si>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</si>
  <si>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</si>
  <si>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</si>
  <si>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</si>
  <si>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</si>
  <si>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</si>
  <si>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</si>
  <si>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</si>
  <si>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</si>
  <si>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</si>
  <si>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</si>
  <si>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</si>
  <si>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</si>
  <si>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</si>
  <si>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</si>
  <si>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</si>
  <si>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</si>
  <si>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</si>
  <si>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</si>
  <si>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</si>
  <si>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</si>
  <si>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</si>
  <si>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</si>
  <si>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</si>
  <si>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</si>
  <si>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</si>
  <si>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</si>
  <si>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</si>
  <si>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</si>
  <si>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</si>
  <si>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</si>
  <si>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</si>
  <si>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</si>
  <si>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</si>
  <si>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</si>
  <si>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</si>
  <si>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</si>
  <si>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</si>
  <si>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</si>
  <si>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</si>
  <si>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</si>
  <si>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</si>
  <si>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</si>
  <si>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</si>
  <si>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</si>
  <si>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</si>
  <si>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</si>
  <si>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</si>
  <si>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</si>
  <si>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</si>
  <si>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</si>
  <si>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</si>
  <si>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</si>
  <si>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</si>
  <si>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</si>
  <si>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</si>
  <si>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</si>
  <si>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</si>
  <si>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</si>
  <si>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</si>
  <si>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</si>
  <si>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</si>
  <si>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</si>
  <si>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</si>
  <si>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</si>
  <si>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</si>
  <si>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</si>
  <si>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</si>
  <si>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</si>
  <si>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</si>
  <si>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</si>
  <si>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</si>
  <si>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</si>
  <si>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</si>
  <si>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</si>
  <si>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</si>
  <si>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</si>
  <si>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</si>
  <si>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</si>
  <si>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</si>
  <si>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</si>
  <si>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</si>
  <si>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</si>
  <si>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</si>
  <si>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</si>
  <si>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</si>
  <si>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</si>
  <si>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</si>
  <si>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</si>
  <si>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</si>
  <si>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</si>
  <si>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</si>
  <si>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</si>
  <si>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</si>
  <si>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</si>
  <si>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</si>
  <si>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</si>
  <si>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</si>
  <si>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</si>
  <si>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</si>
  <si>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</si>
  <si>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</si>
  <si>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</si>
  <si>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</si>
  <si>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</si>
  <si>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</si>
  <si>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</si>
  <si>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</si>
  <si>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</si>
  <si>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</si>
  <si>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</si>
  <si>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</si>
  <si>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</si>
  <si>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</si>
  <si>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</si>
  <si>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</si>
  <si>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</si>
  <si>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</si>
  <si>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</si>
  <si>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</si>
  <si>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</si>
  <si>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</si>
  <si>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</si>
  <si>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</si>
  <si>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</si>
  <si>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</si>
  <si>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</si>
  <si>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</si>
  <si>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</si>
  <si>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</si>
  <si>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</si>
  <si>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</si>
  <si>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</si>
  <si>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</si>
  <si>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</si>
  <si>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</si>
  <si>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</si>
  <si>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</si>
  <si>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</si>
  <si>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</si>
  <si>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</si>
  <si>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</si>
  <si>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</si>
  <si>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</si>
  <si>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</si>
  <si>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</si>
  <si>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</si>
  <si>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</si>
  <si>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</si>
  <si>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</si>
  <si>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</si>
  <si>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</si>
  <si>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</si>
  <si>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</si>
  <si>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</si>
  <si>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</si>
  <si>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</si>
  <si>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</si>
  <si>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</si>
  <si>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</si>
  <si>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</si>
  <si>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</si>
  <si>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</si>
  <si>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</si>
  <si>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</si>
  <si>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</si>
  <si>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</si>
  <si>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</si>
  <si>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</si>
  <si>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</si>
  <si>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</si>
  <si>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</si>
  <si>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</si>
  <si>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</si>
  <si>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</si>
  <si>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</si>
  <si>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</si>
  <si>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</si>
  <si>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</si>
  <si>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</si>
  <si>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</si>
  <si>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</si>
  <si>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</si>
  <si>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</si>
  <si>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</si>
  <si>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</si>
  <si>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</si>
  <si>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</si>
  <si>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</si>
  <si>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</si>
  <si>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</si>
  <si>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</si>
  <si>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</si>
  <si>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</si>
  <si>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</si>
  <si>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</si>
  <si>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</si>
  <si>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</si>
  <si>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</si>
  <si>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</si>
  <si>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</si>
  <si>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</si>
  <si>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</si>
  <si>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</si>
  <si>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</si>
  <si>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</si>
  <si>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</si>
  <si>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</si>
  <si>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</si>
  <si>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</si>
  <si>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</si>
  <si>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</si>
  <si>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</si>
  <si>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</si>
  <si>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</si>
  <si>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</si>
  <si>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</si>
  <si>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</si>
  <si>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</si>
  <si>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</si>
  <si>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</si>
  <si>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</si>
  <si>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</si>
  <si>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</si>
  <si>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</si>
  <si>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</si>
  <si>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</si>
  <si>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</si>
  <si>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</si>
  <si>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</si>
  <si>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</si>
  <si>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</si>
  <si>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</si>
  <si>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</si>
  <si>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</si>
  <si>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</si>
  <si>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</si>
  <si>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</si>
  <si>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</si>
  <si>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</si>
  <si>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</si>
  <si>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</si>
  <si>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</si>
  <si>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</si>
  <si>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</si>
  <si>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</si>
  <si>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</si>
  <si>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</si>
  <si>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</si>
  <si>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</si>
  <si>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</si>
  <si>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</si>
  <si>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</si>
  <si>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</si>
  <si>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</si>
  <si>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</si>
  <si>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</si>
  <si>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</si>
  <si>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</si>
  <si>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</si>
  <si>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</si>
  <si>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</si>
  <si>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</si>
  <si>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</si>
  <si>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</si>
  <si>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</si>
  <si>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</si>
  <si>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</si>
  <si>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</si>
  <si>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</si>
  <si>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</si>
  <si>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</si>
  <si>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</si>
  <si>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</si>
  <si>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</si>
  <si>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</si>
  <si>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</si>
  <si>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</si>
  <si>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</si>
  <si>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</si>
  <si>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</si>
  <si>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</si>
  <si>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</si>
  <si>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</si>
  <si>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</si>
  <si>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</si>
  <si>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</si>
  <si>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</si>
  <si>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</si>
  <si>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</si>
  <si>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</si>
  <si>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</si>
  <si>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</si>
  <si>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</si>
  <si>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</si>
  <si>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</si>
  <si>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</si>
  <si>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</si>
  <si>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</si>
  <si>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</si>
  <si>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</si>
  <si>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</si>
  <si>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</si>
  <si>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</si>
  <si>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</si>
  <si>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</si>
  <si>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</si>
  <si>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</si>
  <si>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</si>
  <si>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</si>
  <si>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</si>
  <si>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</si>
  <si>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</si>
  <si>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</si>
  <si>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</si>
  <si>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</si>
  <si>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</si>
  <si>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</si>
  <si>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</si>
  <si>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</si>
  <si>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</si>
  <si>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</si>
  <si>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</si>
  <si>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</si>
  <si>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</si>
  <si>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</si>
  <si>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</si>
  <si>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</si>
  <si>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</si>
  <si>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</si>
  <si>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</si>
  <si>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</si>
  <si>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</si>
  <si>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</si>
  <si>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</si>
  <si>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</si>
  <si>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</si>
  <si>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</si>
  <si>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</si>
  <si>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</si>
  <si>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</si>
  <si>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</si>
  <si>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</si>
  <si>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</si>
  <si>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</si>
  <si>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</si>
  <si>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</si>
  <si>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</si>
  <si>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</si>
  <si>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</si>
  <si>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</si>
  <si>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</si>
  <si>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</si>
  <si>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</si>
  <si>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</si>
  <si>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</si>
  <si>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</si>
  <si>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</si>
  <si>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</si>
  <si>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</si>
  <si>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</si>
  <si>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</si>
  <si>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</si>
  <si>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</si>
  <si>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</si>
  <si>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</si>
  <si>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</si>
  <si>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</si>
  <si>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</si>
  <si>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</si>
  <si>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</si>
  <si>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</si>
  <si>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</si>
  <si>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</si>
  <si>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</si>
  <si>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</si>
  <si>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</si>
  <si>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</si>
  <si>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</si>
  <si>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</si>
  <si>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</si>
  <si>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</si>
  <si>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</si>
  <si>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</si>
  <si>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</si>
  <si>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</si>
  <si>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</si>
  <si>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</si>
  <si>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</si>
  <si>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</si>
  <si>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</si>
  <si>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</si>
  <si>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</si>
  <si>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</si>
  <si>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</si>
  <si>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</si>
  <si>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</si>
  <si>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</si>
  <si>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</si>
  <si>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</si>
  <si>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</si>
  <si>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</si>
  <si>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</si>
  <si>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</si>
  <si>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</si>
  <si>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</si>
  <si>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</si>
  <si>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</si>
  <si>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</si>
  <si>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</si>
  <si>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</si>
  <si>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</si>
  <si>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</si>
  <si>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</si>
  <si>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</si>
  <si>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</si>
  <si>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</si>
  <si>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</si>
  <si>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</si>
  <si>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</si>
  <si>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</si>
  <si>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</si>
  <si>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</si>
  <si>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</si>
  <si>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</si>
  <si>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</si>
  <si>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</si>
  <si>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</si>
  <si>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</si>
  <si>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</si>
  <si>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</si>
  <si>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</si>
  <si>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</si>
  <si>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</si>
  <si>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</si>
  <si>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</si>
  <si>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</si>
  <si>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</si>
  <si>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</si>
  <si>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</si>
  <si>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</si>
  <si>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</si>
  <si>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</si>
  <si>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</si>
  <si>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</si>
  <si>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</si>
  <si>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</si>
  <si>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</si>
  <si>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</si>
  <si>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</si>
  <si>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</si>
  <si>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</si>
  <si>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</si>
  <si>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</si>
  <si>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</si>
  <si>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</si>
  <si>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</si>
  <si>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</si>
  <si>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</si>
  <si>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</si>
  <si>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</si>
  <si>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</si>
  <si>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</si>
  <si>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</si>
  <si>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</si>
  <si>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</si>
  <si>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</si>
  <si>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</si>
  <si>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</si>
  <si>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</si>
  <si>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</si>
  <si>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</si>
  <si>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</si>
  <si>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</si>
  <si>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</si>
  <si>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</si>
  <si>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</si>
  <si>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</si>
  <si>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</si>
  <si>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</si>
  <si>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</si>
  <si>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</si>
  <si>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</si>
  <si>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</si>
  <si>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</si>
  <si>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</si>
  <si>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</si>
  <si>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</si>
  <si>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</si>
  <si>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</si>
  <si>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</si>
  <si>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</si>
  <si>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</si>
  <si>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</si>
  <si>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</si>
  <si>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</si>
  <si>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</si>
  <si>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</si>
  <si>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</si>
  <si>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</si>
  <si>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</si>
  <si>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</si>
  <si>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</si>
  <si>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</si>
  <si>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</si>
  <si>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</si>
  <si>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</si>
  <si>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</si>
  <si>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</si>
  <si>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</si>
  <si>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</si>
  <si>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</si>
  <si>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</si>
  <si>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</si>
  <si>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</si>
  <si>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</si>
  <si>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</si>
  <si>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</si>
  <si>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</si>
  <si>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</si>
  <si>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</si>
  <si>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</si>
  <si>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</si>
  <si>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</si>
  <si>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</si>
  <si>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</si>
  <si>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</si>
  <si>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</si>
  <si>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</si>
  <si>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</si>
  <si>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</si>
  <si>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</si>
  <si>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</si>
  <si>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</si>
  <si>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</si>
  <si>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</si>
  <si>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</si>
  <si>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</si>
  <si>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</si>
  <si>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</si>
  <si>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</si>
  <si>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</si>
  <si>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</si>
  <si>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</si>
  <si>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</si>
  <si>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</si>
  <si>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</si>
  <si>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</si>
  <si>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</si>
  <si>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</si>
  <si>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</si>
  <si>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</si>
  <si>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</si>
  <si>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</si>
  <si>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</si>
  <si>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</si>
  <si>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</si>
  <si>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</si>
  <si>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</si>
  <si>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</si>
  <si>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</si>
  <si>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</si>
  <si>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</si>
  <si>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</si>
  <si>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</si>
  <si>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</si>
  <si>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</si>
  <si>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</si>
  <si>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</si>
  <si>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</si>
  <si>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</si>
  <si>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</si>
  <si>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</si>
  <si>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</si>
  <si>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</si>
  <si>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</si>
  <si>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</si>
  <si>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</si>
  <si>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</si>
  <si>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</si>
  <si>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</si>
  <si>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</si>
  <si>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</si>
  <si>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</si>
  <si>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</si>
  <si>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</si>
  <si>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</si>
  <si>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</si>
  <si>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</si>
  <si>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</si>
  <si>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</si>
  <si>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</si>
  <si>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</si>
  <si>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</si>
  <si>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</si>
  <si>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</si>
  <si>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</si>
  <si>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</si>
  <si>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</si>
  <si>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</si>
  <si>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</si>
  <si>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</si>
  <si>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</si>
  <si>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</si>
  <si>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</si>
  <si>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</si>
  <si>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</si>
  <si>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</si>
  <si>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</si>
  <si>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</si>
  <si>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</si>
  <si>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</si>
  <si>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</si>
  <si>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</si>
  <si>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</si>
  <si>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</si>
  <si>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</si>
  <si>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</si>
  <si>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</si>
  <si>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</si>
  <si>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</si>
  <si>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</si>
  <si>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</si>
  <si>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</si>
  <si>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</si>
  <si>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</si>
  <si>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</si>
  <si>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</si>
  <si>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</si>
  <si>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</si>
  <si>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</si>
  <si>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</si>
  <si>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</si>
  <si>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</si>
  <si>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</si>
  <si>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</si>
  <si>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</si>
  <si>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</si>
  <si>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</si>
  <si>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</si>
  <si>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</si>
  <si>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</si>
  <si>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</si>
  <si>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</si>
  <si>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</si>
  <si>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</si>
  <si>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</si>
  <si>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</si>
  <si>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</si>
  <si>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</si>
  <si>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</si>
  <si>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</si>
  <si>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</si>
  <si>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</si>
  <si>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</si>
  <si>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</si>
  <si>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</si>
  <si>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</si>
  <si>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</si>
  <si>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</si>
  <si>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</si>
  <si>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</si>
  <si>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</si>
  <si>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</si>
  <si>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</si>
  <si>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</si>
  <si>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</si>
  <si>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</si>
  <si>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</si>
  <si>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</si>
  <si>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</si>
  <si>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</si>
  <si>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</si>
  <si>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</si>
  <si>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</si>
  <si>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</si>
  <si>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</si>
  <si>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</si>
  <si>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</si>
  <si>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</si>
  <si>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</si>
  <si>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</si>
  <si>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</si>
  <si>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</si>
  <si>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</si>
  <si>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</si>
  <si>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</si>
  <si>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</si>
  <si>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</si>
  <si>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</si>
  <si>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</si>
  <si>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</si>
  <si>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</si>
  <si>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</si>
  <si>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</si>
  <si>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</si>
  <si>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</si>
  <si>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</si>
  <si>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</si>
  <si>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</si>
  <si>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</si>
  <si>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</si>
  <si>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</si>
  <si>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</si>
  <si>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</si>
  <si>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</si>
  <si>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</si>
  <si>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</si>
  <si>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</si>
  <si>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</si>
  <si>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</si>
  <si>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</si>
  <si>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</si>
  <si>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</si>
  <si>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</si>
  <si>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</si>
  <si>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</si>
  <si>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</si>
  <si>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</si>
  <si>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</si>
  <si>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</si>
  <si>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</si>
  <si>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</si>
  <si>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</si>
  <si>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</si>
  <si>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</si>
  <si>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</si>
  <si>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</si>
  <si>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</si>
  <si>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</si>
  <si>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</si>
  <si>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</si>
  <si>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</si>
  <si>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</si>
  <si>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</si>
  <si>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</si>
  <si>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</si>
  <si>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</si>
  <si>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</si>
  <si>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</si>
  <si>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</si>
  <si>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</si>
  <si>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</si>
  <si>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</si>
  <si>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</si>
  <si>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</si>
  <si>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</si>
  <si>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</si>
  <si>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</si>
  <si>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</si>
  <si>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</si>
  <si>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</si>
  <si>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</si>
  <si>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</si>
  <si>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</si>
  <si>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</si>
  <si>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</si>
  <si>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</si>
  <si>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</si>
  <si>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</si>
  <si>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</si>
  <si>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</si>
  <si>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</si>
  <si>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</si>
  <si>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</si>
  <si>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</si>
  <si>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</si>
  <si>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</si>
  <si>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</si>
  <si>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</si>
  <si>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</si>
  <si>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</si>
  <si>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</si>
  <si>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</si>
  <si>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</si>
  <si>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</si>
  <si>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</si>
  <si>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</si>
  <si>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</si>
  <si>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</si>
  <si>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</si>
  <si>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</si>
  <si>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</si>
  <si>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</si>
  <si>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</si>
  <si>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</si>
  <si>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</si>
  <si>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</si>
  <si>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</si>
  <si>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</si>
  <si>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</si>
  <si>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</si>
  <si>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</si>
  <si>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</si>
  <si>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</si>
  <si>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</si>
  <si>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</si>
  <si>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</si>
  <si>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</si>
  <si>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</si>
  <si>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</si>
  <si>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</si>
  <si>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</si>
  <si>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</si>
  <si>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</si>
  <si>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</si>
  <si>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</si>
  <si>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</si>
  <si>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</si>
  <si>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</si>
  <si>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</si>
  <si>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</si>
  <si>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</si>
  <si>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</si>
  <si>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</si>
  <si>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</si>
  <si>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</si>
  <si>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</si>
  <si>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</si>
  <si>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</si>
  <si>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</si>
  <si>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</si>
  <si>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</si>
  <si>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</si>
  <si>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</si>
  <si>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</si>
  <si>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</si>
  <si>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</si>
  <si>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</si>
  <si>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</si>
  <si>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</si>
  <si>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</si>
  <si>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</si>
  <si>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</si>
  <si>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</si>
  <si>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</si>
  <si>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</si>
  <si>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</si>
  <si>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</si>
  <si>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</si>
  <si>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</si>
  <si>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</si>
  <si>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</si>
  <si>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</si>
  <si>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</si>
  <si>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</si>
  <si>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</si>
  <si>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</si>
  <si>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</si>
  <si>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</si>
  <si>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</si>
  <si>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</si>
  <si>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</si>
  <si>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</si>
  <si>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</si>
  <si>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</si>
  <si>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</si>
  <si>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</si>
  <si>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</si>
  <si>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</si>
  <si>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</si>
  <si>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</si>
  <si>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</si>
  <si>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</si>
  <si>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</si>
  <si>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</si>
  <si>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</si>
  <si>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</si>
  <si>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</si>
  <si>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</si>
  <si>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</si>
  <si>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</si>
  <si>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</si>
  <si>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</si>
  <si>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</si>
  <si>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</si>
  <si>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</si>
  <si>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</si>
  <si>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</si>
  <si>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</si>
  <si>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</si>
  <si>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</si>
  <si>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</si>
  <si>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</si>
  <si>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</si>
  <si>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</si>
  <si>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</si>
  <si>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</si>
  <si>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</si>
  <si>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</si>
  <si>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</si>
  <si>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</si>
  <si>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</si>
  <si>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</si>
  <si>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</si>
  <si>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</si>
  <si>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</si>
  <si>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</si>
  <si>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</si>
  <si>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</si>
  <si>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</si>
  <si>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</si>
  <si>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</si>
  <si>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</si>
  <si>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</si>
  <si>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</si>
  <si>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</si>
  <si>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</si>
  <si>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</si>
  <si>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</si>
  <si>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</si>
  <si>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</si>
  <si>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</si>
  <si>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</si>
  <si>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</si>
  <si>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</si>
  <si>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</si>
  <si>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</si>
  <si>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</si>
  <si>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</si>
  <si>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</si>
  <si>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</si>
  <si>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</si>
  <si>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</si>
  <si>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</si>
  <si>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</si>
  <si>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</si>
  <si>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</si>
  <si>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</si>
  <si>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</si>
  <si>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</si>
  <si>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</si>
  <si>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</si>
  <si>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</si>
  <si>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</si>
  <si>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</si>
  <si>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</si>
  <si>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</si>
  <si>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</si>
  <si>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</si>
  <si>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</si>
  <si>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</si>
  <si>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</si>
  <si>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</si>
  <si>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</si>
  <si>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</si>
  <si>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</si>
  <si>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</si>
  <si>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</si>
  <si>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</si>
  <si>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</si>
  <si>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</si>
  <si>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</si>
  <si>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</si>
  <si>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</si>
  <si>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</si>
  <si>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</si>
  <si>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</si>
  <si>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</si>
  <si>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</si>
  <si>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</si>
  <si>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</si>
  <si>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</si>
  <si>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</si>
  <si>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</si>
  <si>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</si>
  <si>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</si>
  <si>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</si>
  <si>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</si>
  <si>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</si>
  <si>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</si>
  <si>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</si>
  <si>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</si>
  <si>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</si>
  <si>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</si>
  <si>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</si>
  <si>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</si>
  <si>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</si>
  <si>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</si>
  <si>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</si>
  <si>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</si>
  <si>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</si>
  <si>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</si>
  <si>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</si>
  <si>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</si>
  <si>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</si>
  <si>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</si>
  <si>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</si>
  <si>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</si>
  <si>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</si>
  <si>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</si>
  <si>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</si>
  <si>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</si>
  <si>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</si>
  <si>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</si>
  <si>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</si>
  <si>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</si>
  <si>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</si>
  <si>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</si>
  <si>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</si>
  <si>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</si>
  <si>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</si>
  <si>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</si>
  <si>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</si>
  <si>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</si>
  <si>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</si>
  <si>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</si>
  <si>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</si>
  <si>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</si>
  <si>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</si>
  <si>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</si>
  <si>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</si>
  <si>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</si>
  <si>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</si>
  <si>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</si>
  <si>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</si>
  <si>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</si>
  <si>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</si>
  <si>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</si>
  <si>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</si>
  <si>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</si>
  <si>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</si>
  <si>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</si>
  <si>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</si>
  <si>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</si>
  <si>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</si>
  <si>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</si>
  <si>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</si>
  <si>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</si>
  <si>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</si>
  <si>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</si>
  <si>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</si>
  <si>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</si>
  <si>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</si>
  <si>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</si>
  <si>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</si>
  <si>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</si>
  <si>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</si>
  <si>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</si>
  <si>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</si>
  <si>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</si>
  <si>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</si>
  <si>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</si>
  <si>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</si>
  <si>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</si>
  <si>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</si>
  <si>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</si>
  <si>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</si>
  <si>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</si>
  <si>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</si>
  <si>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</si>
  <si>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</si>
  <si>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</si>
  <si>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</si>
  <si>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</si>
  <si>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</si>
  <si>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</si>
  <si>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</si>
  <si>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</si>
  <si>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</si>
  <si>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</si>
  <si>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</si>
  <si>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</si>
  <si>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</si>
  <si>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</si>
  <si>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</si>
  <si>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</si>
  <si>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</si>
  <si>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</si>
  <si>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</si>
  <si>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</si>
  <si>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</si>
  <si>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</si>
  <si>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</si>
  <si>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</si>
  <si>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</si>
  <si>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</si>
  <si>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</si>
  <si>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</si>
  <si>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</si>
  <si>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</si>
  <si>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</si>
  <si>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</si>
  <si>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</si>
  <si>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</si>
  <si>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</si>
  <si>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</si>
  <si>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</si>
  <si>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</si>
  <si>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</si>
  <si>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</si>
  <si>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</si>
  <si>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</si>
  <si>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</si>
  <si>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</si>
  <si>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</si>
  <si>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</si>
  <si>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</si>
  <si>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</si>
  <si>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</si>
  <si>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</si>
  <si>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</si>
  <si>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</si>
  <si>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</si>
  <si>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</si>
  <si>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</si>
  <si>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</si>
  <si>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</si>
  <si>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</si>
  <si>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</si>
  <si>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</si>
  <si>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</si>
  <si>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</si>
  <si>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</si>
  <si>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</si>
  <si>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</si>
  <si>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</si>
  <si>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</si>
  <si>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</si>
  <si>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</si>
  <si>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</si>
  <si>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</si>
  <si>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</si>
  <si>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</si>
  <si>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</si>
  <si>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</si>
  <si>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</si>
  <si>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</si>
  <si>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</si>
  <si>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</si>
  <si>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</si>
  <si>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</si>
  <si>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</si>
  <si>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</si>
  <si>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</si>
  <si>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</si>
  <si>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</si>
  <si>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</si>
  <si>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</si>
  <si>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</si>
  <si>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</si>
  <si>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</si>
  <si>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</si>
  <si>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</si>
  <si>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</si>
  <si>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</si>
  <si>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</si>
  <si>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</si>
  <si>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</si>
  <si>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</si>
  <si>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</si>
  <si>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</si>
  <si>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</si>
  <si>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</si>
  <si>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</si>
  <si>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</si>
  <si>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</si>
  <si>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</si>
  <si>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</si>
  <si>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</si>
  <si>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</si>
  <si>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</si>
  <si>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</si>
  <si>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</si>
  <si>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</si>
  <si>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</si>
  <si>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</si>
  <si>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</si>
  <si>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</si>
  <si>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</si>
  <si>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</si>
  <si>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</si>
  <si>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</si>
  <si>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</si>
  <si>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</si>
  <si>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</si>
  <si>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</si>
  <si>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</si>
  <si>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</si>
  <si>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</si>
  <si>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</si>
  <si>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</si>
  <si>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</si>
  <si>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</si>
  <si>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</si>
  <si>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</si>
  <si>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</si>
  <si>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</si>
  <si>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</si>
  <si>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</si>
  <si>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</si>
  <si>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</si>
  <si>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</si>
  <si>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</si>
  <si>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</si>
  <si>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</si>
  <si>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</si>
  <si>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</si>
  <si>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</si>
  <si>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</si>
  <si>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</si>
  <si>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</si>
  <si>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</si>
  <si>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</si>
  <si>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</si>
  <si>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</si>
  <si>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</si>
  <si>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</si>
  <si>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</si>
  <si>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</si>
  <si>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</si>
  <si>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</si>
  <si>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</si>
  <si>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</si>
  <si>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</si>
  <si>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</si>
  <si>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</si>
  <si>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</si>
  <si>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</si>
  <si>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</si>
  <si>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</si>
  <si>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</si>
  <si>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</si>
  <si>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</si>
  <si>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</si>
  <si>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</si>
  <si>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</si>
  <si>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</si>
  <si>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</si>
  <si>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</si>
  <si>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</si>
  <si>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</si>
  <si>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</si>
  <si>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</si>
  <si>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</si>
  <si>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</si>
  <si>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</si>
  <si>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</si>
  <si>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</si>
  <si>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</si>
  <si>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</si>
  <si>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</si>
  <si>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</si>
  <si>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</si>
  <si>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</si>
  <si>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</si>
  <si>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</si>
  <si>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</si>
  <si>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</si>
  <si>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</si>
  <si>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</si>
  <si>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</si>
  <si>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</si>
  <si>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</si>
  <si>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</si>
  <si>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</si>
  <si>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</si>
  <si>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</si>
  <si>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</si>
  <si>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</si>
  <si>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</si>
  <si>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</si>
  <si>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</si>
  <si>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</si>
  <si>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</si>
  <si>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</si>
  <si>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</si>
  <si>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</si>
  <si>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</si>
  <si>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</si>
  <si>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</si>
  <si>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</si>
  <si>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</si>
  <si>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</si>
  <si>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</si>
  <si>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</si>
  <si>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</si>
  <si>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</si>
  <si>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</si>
  <si>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</si>
  <si>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</si>
  <si>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</si>
  <si>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</si>
  <si>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</si>
  <si>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</si>
  <si>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</si>
  <si>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</si>
  <si>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</si>
  <si>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</si>
  <si>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</si>
  <si>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</si>
  <si>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</si>
  <si>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</si>
  <si>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</si>
  <si>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</si>
  <si>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</si>
  <si>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</si>
  <si>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</si>
  <si>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</si>
  <si>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</si>
  <si>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</si>
  <si>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</si>
  <si>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</si>
  <si>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</si>
  <si>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</si>
  <si>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</si>
  <si>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</si>
  <si>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</si>
  <si>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</si>
  <si>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</si>
  <si>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</si>
  <si>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</si>
  <si>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</si>
  <si>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</si>
  <si>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</si>
  <si>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</si>
  <si>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</si>
  <si>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</si>
  <si>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</si>
  <si>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</si>
  <si>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</si>
  <si>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</si>
  <si>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</si>
  <si>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</si>
  <si>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</si>
  <si>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</si>
  <si>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</si>
  <si>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</si>
  <si>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</si>
  <si>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</si>
  <si>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</si>
  <si>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</si>
  <si>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</si>
  <si>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</si>
  <si>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</si>
  <si>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</si>
  <si>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</si>
  <si>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</si>
  <si>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</si>
  <si>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</si>
  <si>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</si>
  <si>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</si>
  <si>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</si>
  <si>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</si>
  <si>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</si>
  <si>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</si>
  <si>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</si>
  <si>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</si>
  <si>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</si>
  <si>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</si>
  <si>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</si>
  <si>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</si>
  <si>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</si>
  <si>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</si>
  <si>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</si>
  <si>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</si>
  <si>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</si>
  <si>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</si>
  <si>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</si>
  <si>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</si>
  <si>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</si>
  <si>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</si>
  <si>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</si>
  <si>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</si>
  <si>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</si>
  <si>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</si>
  <si>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</si>
  <si>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</si>
  <si>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</si>
  <si>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</si>
  <si>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</si>
  <si>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</si>
  <si>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</si>
  <si>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</si>
  <si>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</si>
  <si>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</si>
  <si>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</si>
  <si>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</si>
  <si>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</si>
  <si>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</si>
  <si>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</si>
  <si>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</si>
  <si>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</si>
  <si>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</si>
  <si>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</si>
  <si>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</si>
  <si>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</si>
  <si>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</si>
  <si>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</si>
  <si>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</si>
  <si>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</si>
  <si>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</si>
  <si>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</si>
  <si>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</si>
  <si>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</si>
  <si>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</si>
  <si>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</si>
  <si>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</si>
  <si>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</si>
  <si>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</si>
  <si>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</si>
  <si>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</si>
  <si>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</si>
  <si>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</si>
  <si>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</si>
  <si>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</si>
  <si>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</si>
  <si>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</si>
  <si>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</si>
  <si>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</si>
  <si>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</si>
  <si>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</si>
  <si>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</si>
  <si>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</si>
  <si>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</si>
  <si>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</si>
  <si>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</si>
  <si>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</si>
  <si>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</si>
  <si>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</si>
  <si>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</si>
  <si>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</si>
  <si>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</si>
  <si>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</si>
  <si>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</si>
  <si>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</si>
  <si>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</si>
  <si>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</si>
  <si>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</si>
  <si>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</si>
  <si>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</si>
  <si>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</si>
  <si>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</si>
  <si>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</si>
  <si>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</si>
  <si>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</si>
  <si>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</si>
  <si>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</si>
  <si>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</si>
  <si>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</si>
  <si>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</si>
  <si>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</si>
  <si>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</si>
  <si>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</si>
  <si>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</si>
  <si>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</si>
  <si>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</si>
  <si>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</si>
  <si>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</si>
  <si>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</si>
  <si>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</si>
  <si>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</si>
  <si>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</si>
  <si>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</si>
  <si>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</si>
  <si>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</si>
  <si>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</si>
  <si>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</si>
  <si>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</si>
  <si>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</si>
  <si>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</si>
  <si>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</si>
  <si>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</si>
  <si>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</si>
  <si>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</si>
  <si>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</si>
  <si>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</si>
  <si>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</si>
  <si>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</si>
  <si>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</si>
  <si>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</si>
  <si>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</si>
  <si>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</si>
  <si>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</si>
  <si>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</si>
  <si>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</si>
  <si>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</si>
  <si>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</si>
  <si>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</si>
  <si>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</si>
  <si>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</si>
  <si>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</si>
  <si>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</si>
  <si>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</si>
  <si>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</si>
  <si>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</si>
  <si>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</si>
  <si>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</si>
  <si>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</si>
  <si>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</si>
  <si>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</si>
  <si>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</si>
  <si>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</si>
  <si>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</si>
  <si>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</si>
  <si>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</si>
  <si>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</si>
  <si>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</si>
  <si>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</si>
  <si>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</si>
  <si>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</si>
  <si>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</si>
  <si>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</si>
  <si>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</si>
  <si>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</si>
  <si>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</si>
  <si>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</si>
  <si>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</si>
  <si>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</si>
  <si>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</si>
  <si>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</si>
  <si>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</si>
  <si>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</si>
  <si>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</si>
  <si>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</si>
  <si>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</si>
  <si>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</si>
  <si>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</si>
  <si>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</si>
  <si>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</si>
  <si>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</si>
  <si>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</si>
  <si>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</si>
  <si>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</si>
  <si>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</si>
  <si>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</si>
  <si>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</si>
  <si>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</si>
  <si>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</si>
  <si>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</si>
  <si>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</si>
  <si>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</si>
  <si>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</si>
  <si>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</si>
  <si>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</si>
  <si>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</si>
  <si>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</si>
  <si>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</si>
  <si>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</si>
  <si>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</si>
  <si>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</si>
  <si>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</si>
  <si>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</si>
  <si>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</si>
  <si>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</si>
  <si>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</si>
  <si>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</si>
  <si>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</si>
  <si>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</si>
  <si>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</si>
  <si>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</si>
  <si>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</si>
  <si>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</si>
  <si>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</si>
  <si>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</si>
  <si>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</si>
  <si>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</si>
  <si>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</si>
  <si>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</si>
  <si>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</si>
  <si>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</si>
  <si>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</si>
  <si>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</si>
  <si>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</si>
  <si>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</si>
  <si>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</si>
  <si>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</si>
  <si>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</si>
  <si>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</si>
  <si>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</si>
  <si>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</si>
  <si>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</si>
  <si>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</si>
  <si>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</si>
  <si>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</si>
  <si>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</si>
  <si>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</si>
  <si>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</si>
  <si>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</si>
  <si>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</si>
  <si>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</si>
  <si>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</si>
  <si>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</si>
  <si>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</si>
  <si>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</si>
  <si>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</si>
  <si>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</si>
  <si>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</si>
  <si>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</si>
  <si>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</si>
  <si>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</si>
  <si>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</si>
  <si>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</si>
  <si>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</si>
  <si>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</si>
  <si>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</si>
  <si>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</si>
  <si>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</si>
  <si>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</si>
  <si>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</si>
  <si>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</si>
  <si>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</si>
  <si>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</si>
  <si>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</si>
  <si>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</si>
  <si>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</si>
  <si>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</si>
  <si>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</si>
  <si>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</si>
  <si>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</si>
  <si>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</si>
  <si>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</si>
  <si>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</si>
  <si>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</si>
  <si>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</si>
  <si>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</si>
  <si>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</si>
  <si>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</si>
  <si>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</si>
  <si>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</si>
  <si>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</si>
  <si>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</si>
  <si>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</si>
  <si>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</si>
  <si>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</si>
  <si>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</si>
  <si>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</si>
  <si>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</si>
  <si>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</si>
  <si>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</si>
  <si>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</si>
  <si>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</si>
  <si>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</si>
  <si>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</si>
  <si>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</si>
  <si>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</si>
  <si>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</si>
  <si>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</si>
  <si>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</si>
  <si>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</si>
  <si>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</si>
  <si>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</si>
  <si>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</si>
  <si>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</si>
  <si>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</si>
  <si>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</si>
  <si>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</si>
  <si>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</si>
  <si>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</si>
  <si>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</si>
  <si>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</si>
  <si>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</si>
  <si>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</si>
  <si>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</si>
  <si>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</si>
  <si>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</si>
  <si>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</si>
  <si>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</si>
  <si>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</si>
  <si>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</si>
  <si>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</si>
  <si>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</si>
  <si>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</si>
  <si>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</si>
  <si>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</si>
  <si>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</si>
  <si>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</si>
  <si>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</si>
  <si>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</si>
  <si>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</si>
  <si>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</si>
  <si>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</si>
  <si>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</si>
  <si>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</si>
  <si>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</si>
  <si>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</si>
  <si>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</si>
  <si>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</si>
  <si>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</si>
  <si>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</si>
  <si>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</si>
  <si>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</si>
  <si>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</si>
  <si>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</si>
  <si>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</si>
  <si>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</si>
  <si>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</si>
  <si>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</si>
  <si>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</si>
  <si>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</si>
  <si>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</si>
  <si>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</si>
  <si>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</si>
  <si>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</si>
  <si>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</si>
  <si>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</si>
  <si>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</si>
  <si>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</si>
  <si>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</si>
  <si>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</si>
  <si>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</si>
  <si>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</si>
  <si>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</si>
  <si>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</si>
  <si>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</si>
  <si>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</si>
  <si>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</si>
  <si>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</si>
  <si>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</si>
  <si>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</si>
  <si>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</si>
  <si>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</si>
  <si>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</si>
  <si>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</si>
  <si>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</si>
  <si>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</si>
  <si>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</si>
  <si>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</si>
  <si>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</si>
  <si>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</si>
  <si>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</si>
  <si>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</si>
  <si>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</si>
  <si>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</si>
  <si>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</si>
  <si>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</si>
  <si>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</si>
  <si>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</si>
  <si>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</si>
  <si>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</si>
  <si>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</si>
  <si>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</si>
  <si>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</si>
  <si>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</si>
  <si>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</si>
  <si>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</si>
  <si>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</si>
  <si>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</si>
  <si>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</si>
  <si>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</si>
  <si>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</si>
  <si>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</si>
  <si>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</si>
  <si>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</si>
  <si>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</si>
  <si>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</si>
  <si>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</si>
  <si>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</si>
  <si>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</si>
  <si>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</si>
  <si>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</si>
  <si>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</si>
  <si>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</si>
  <si>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</si>
  <si>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</si>
  <si>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</si>
  <si>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</si>
  <si>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</si>
  <si>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</si>
  <si>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</si>
  <si>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</si>
  <si>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</si>
  <si>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</si>
  <si>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</si>
  <si>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</si>
  <si>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</si>
  <si>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</si>
  <si>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</si>
  <si>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</si>
  <si>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</si>
  <si>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</si>
  <si>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</si>
  <si>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</si>
  <si>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</si>
  <si>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</si>
  <si>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</si>
  <si>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</si>
  <si>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</si>
  <si>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</si>
  <si>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</si>
  <si>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</si>
  <si>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</si>
  <si>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</si>
  <si>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</si>
  <si>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</si>
  <si>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</si>
  <si>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</si>
  <si>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</si>
  <si>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</si>
  <si>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</si>
  <si>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</si>
  <si>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</si>
  <si>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</si>
  <si>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</si>
  <si>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</si>
  <si>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</si>
  <si>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</si>
  <si>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</si>
  <si>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</si>
  <si>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</si>
  <si>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</si>
  <si>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</si>
  <si>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</si>
  <si>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</si>
  <si>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</si>
  <si>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</si>
  <si>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</si>
  <si>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</si>
  <si>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</si>
  <si>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</si>
  <si>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</si>
  <si>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</si>
  <si>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</si>
  <si>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</si>
  <si>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</si>
  <si>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</si>
  <si>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</si>
  <si>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</si>
  <si>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</si>
  <si>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</si>
  <si>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</si>
  <si>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</si>
  <si>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</si>
  <si>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</si>
  <si>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</si>
  <si>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</si>
  <si>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</si>
  <si>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</si>
  <si>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</si>
  <si>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</si>
  <si>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</si>
  <si>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</si>
  <si>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</si>
  <si>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</si>
  <si>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</si>
  <si>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</si>
  <si>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</si>
  <si>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</si>
  <si>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</si>
  <si>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</si>
  <si>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</si>
  <si>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</si>
  <si>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</si>
  <si>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</si>
  <si>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</si>
  <si>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</si>
  <si>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</si>
  <si>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</si>
  <si>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</si>
  <si>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</si>
  <si>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</si>
  <si>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</si>
  <si>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</si>
  <si>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</si>
  <si>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</si>
  <si>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</si>
  <si>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</si>
  <si>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</si>
  <si>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</si>
  <si>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</si>
  <si>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</si>
  <si>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</si>
  <si>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</si>
  <si>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</si>
  <si>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</si>
  <si>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</si>
  <si>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</si>
  <si>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</si>
  <si>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</si>
  <si>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</si>
  <si>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</si>
  <si>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</si>
  <si>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</si>
  <si>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</si>
  <si>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</si>
  <si>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</si>
  <si>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</si>
  <si>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</si>
  <si>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</si>
  <si>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</si>
  <si>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</si>
  <si>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</si>
  <si>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</si>
  <si>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</si>
  <si>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</si>
  <si>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</si>
  <si>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</si>
  <si>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</si>
  <si>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</si>
  <si>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</si>
  <si>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</si>
  <si>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</si>
  <si>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</si>
  <si>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</si>
  <si>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</si>
  <si>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</si>
  <si>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</si>
  <si>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</si>
  <si>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</si>
  <si>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</si>
  <si>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</si>
  <si>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</si>
  <si>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</si>
  <si>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</si>
  <si>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</si>
  <si>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</si>
  <si>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</si>
  <si>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</si>
  <si>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</si>
  <si>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</si>
  <si>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</si>
  <si>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</si>
  <si>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</si>
  <si>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</si>
  <si>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</si>
  <si>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</si>
  <si>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</si>
  <si>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</si>
  <si>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</si>
  <si>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</si>
  <si>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</si>
  <si>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</si>
  <si>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</si>
  <si>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</si>
  <si>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</si>
  <si>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</si>
  <si>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</si>
  <si>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</si>
  <si>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</si>
  <si>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</si>
  <si>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</si>
  <si>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</si>
  <si>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</si>
  <si>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</si>
  <si>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</si>
  <si>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</si>
  <si>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</si>
  <si>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</si>
  <si>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</si>
  <si>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</si>
  <si>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</si>
  <si>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</si>
  <si>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</si>
  <si>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</si>
  <si>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</si>
  <si>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</si>
  <si>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</si>
  <si>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</si>
  <si>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</si>
  <si>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</si>
  <si>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</si>
  <si>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</si>
  <si>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</si>
  <si>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</si>
  <si>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</si>
  <si>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</si>
  <si>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</si>
  <si>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</si>
  <si>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</si>
  <si>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</si>
  <si>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</si>
  <si>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</si>
  <si>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</si>
  <si>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</si>
  <si>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</si>
  <si>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</si>
  <si>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</si>
  <si>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</si>
  <si>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</si>
  <si>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</si>
  <si>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</si>
  <si>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</si>
  <si>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</si>
  <si>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</si>
  <si>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</si>
  <si>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</si>
  <si>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</si>
  <si>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</si>
  <si>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</si>
  <si>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</si>
  <si>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</si>
  <si>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</si>
  <si>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</si>
  <si>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</si>
  <si>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</si>
  <si>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</si>
  <si>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</si>
  <si>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</si>
  <si>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</si>
  <si>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</si>
  <si>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</si>
  <si>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</si>
  <si>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</si>
  <si>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</si>
  <si>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</si>
  <si>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</si>
  <si>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</si>
  <si>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</si>
  <si>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</si>
  <si>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</si>
  <si>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</si>
  <si>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</si>
  <si>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</si>
  <si>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</si>
  <si>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</si>
  <si>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</si>
  <si>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</si>
  <si>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</si>
  <si>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</si>
  <si>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</si>
  <si>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</si>
  <si>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</si>
  <si>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</si>
  <si>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</si>
  <si>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</si>
  <si>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</si>
  <si>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</si>
  <si>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</si>
  <si>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</si>
  <si>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</si>
  <si>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</si>
  <si>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</si>
  <si>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</si>
  <si>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</si>
  <si>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</si>
  <si>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</si>
  <si>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</si>
  <si>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</si>
  <si>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</si>
  <si>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</si>
  <si>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</si>
  <si>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</si>
  <si>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</si>
  <si>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</si>
  <si>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</si>
  <si>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</si>
  <si>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</si>
  <si>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</si>
  <si>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</si>
  <si>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</si>
  <si>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</si>
  <si>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</si>
  <si>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</si>
  <si>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</si>
  <si>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</si>
  <si>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</si>
  <si>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</si>
  <si>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</si>
  <si>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</si>
  <si>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</si>
  <si>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</si>
  <si>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</si>
  <si>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</si>
  <si>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</si>
  <si>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</si>
  <si>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</si>
  <si>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</si>
  <si>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</si>
  <si>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</si>
  <si>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</si>
  <si>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</si>
  <si>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</si>
  <si>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</si>
  <si>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</si>
  <si>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</si>
  <si>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</si>
  <si>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</si>
  <si>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</si>
  <si>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</si>
  <si>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</si>
  <si>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</si>
  <si>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</si>
  <si>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</si>
  <si>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</si>
  <si>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</si>
  <si>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</si>
  <si>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</si>
  <si>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</si>
  <si>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</si>
  <si>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</si>
  <si>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</si>
  <si>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</si>
  <si>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</si>
  <si>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</si>
  <si>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</si>
  <si>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</si>
  <si>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</si>
  <si>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</si>
  <si>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</si>
  <si>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</si>
  <si>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</si>
  <si>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</si>
  <si>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</si>
  <si>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</si>
  <si>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</si>
  <si>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</si>
  <si>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</si>
  <si>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</si>
  <si>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</si>
  <si>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</si>
  <si>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</si>
  <si>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</si>
  <si>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</si>
  <si>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</si>
  <si>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</si>
  <si>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</si>
  <si>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</si>
  <si>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</si>
  <si>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</si>
  <si>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</si>
  <si>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</si>
  <si>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</si>
  <si>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</si>
  <si>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</si>
  <si>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</si>
  <si>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</si>
  <si>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</si>
  <si>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</si>
  <si>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</si>
  <si>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</si>
  <si>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</si>
  <si>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</si>
  <si>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</si>
  <si>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</si>
  <si>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</si>
  <si>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</si>
  <si>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</si>
  <si>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</si>
  <si>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</si>
  <si>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</si>
  <si>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</si>
  <si>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</si>
  <si>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</si>
  <si>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</si>
  <si>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</si>
  <si>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</si>
  <si>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</si>
  <si>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</si>
  <si>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</si>
  <si>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</si>
  <si>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</si>
  <si>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</si>
  <si>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</si>
  <si>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</si>
  <si>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</si>
  <si>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</si>
  <si>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</si>
  <si>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</si>
  <si>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</si>
  <si>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</si>
  <si>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</si>
  <si>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</si>
  <si>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</si>
  <si>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</si>
  <si>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</si>
  <si>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</si>
  <si>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</si>
  <si>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</si>
  <si>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</si>
  <si>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</si>
  <si>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</si>
  <si>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</si>
  <si>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</si>
  <si>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</si>
  <si>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</si>
  <si>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</si>
  <si>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</si>
  <si>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</si>
  <si>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</si>
  <si>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</si>
  <si>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</si>
  <si>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</si>
  <si>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</si>
  <si>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</si>
  <si>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</si>
  <si>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</si>
  <si>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</si>
  <si>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</si>
  <si>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</si>
  <si>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</si>
  <si>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</si>
  <si>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</si>
  <si>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</si>
  <si>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</si>
  <si>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</si>
  <si>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</si>
  <si>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</si>
  <si>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</si>
  <si>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</si>
  <si>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</si>
  <si>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</si>
  <si>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</si>
  <si>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</si>
  <si>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</si>
  <si>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</si>
  <si>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</si>
  <si>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</si>
  <si>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</si>
  <si>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</si>
  <si>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</si>
  <si>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</si>
  <si>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</si>
  <si>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</si>
  <si>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</si>
  <si>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</si>
  <si>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</si>
  <si>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</si>
  <si>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</si>
  <si>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</si>
  <si>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</si>
  <si>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</si>
  <si>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</si>
  <si>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</si>
  <si>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</si>
  <si>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</si>
  <si>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</si>
  <si>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</si>
  <si>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</si>
  <si>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</si>
  <si>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</si>
  <si>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</si>
  <si>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</si>
  <si>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</si>
  <si>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</si>
  <si>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</si>
  <si>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</si>
  <si>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</si>
  <si>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</si>
  <si>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</si>
  <si>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</si>
  <si>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</si>
  <si>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</si>
  <si>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</si>
  <si>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</si>
  <si>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</si>
  <si>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</si>
  <si>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</si>
  <si>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</si>
  <si>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</si>
  <si>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</si>
  <si>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</si>
  <si>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</si>
  <si>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</si>
  <si>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</si>
  <si>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</si>
  <si>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</si>
  <si>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</si>
  <si>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</si>
  <si>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</si>
  <si>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</si>
  <si>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</si>
  <si>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</si>
  <si>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</si>
  <si>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</si>
  <si>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</si>
  <si>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</si>
  <si>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</si>
  <si>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</si>
  <si>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</si>
  <si>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</si>
  <si>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</si>
  <si>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</si>
  <si>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</si>
  <si>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</si>
  <si>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</si>
  <si>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</si>
  <si>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</si>
  <si>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</si>
  <si>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</si>
  <si>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</si>
  <si>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</si>
  <si>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</si>
  <si>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</si>
  <si>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</si>
  <si>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</si>
  <si>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</si>
  <si>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</si>
  <si>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</si>
  <si>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</si>
  <si>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</si>
  <si>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</si>
  <si>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</si>
  <si>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</si>
  <si>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</si>
  <si>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</si>
  <si>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</si>
  <si>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</si>
  <si>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</si>
  <si>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</si>
  <si>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</si>
  <si>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</si>
  <si>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</si>
  <si>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</si>
  <si>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</si>
  <si>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</si>
  <si>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</si>
  <si>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</si>
  <si>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</si>
  <si>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</si>
  <si>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</si>
  <si>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</si>
  <si>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</si>
  <si>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</si>
  <si>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</si>
  <si>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</si>
  <si>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</si>
  <si>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</si>
  <si>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</si>
  <si>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</si>
  <si>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</si>
  <si>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</si>
  <si>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</si>
  <si>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</si>
  <si>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</si>
  <si>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</si>
  <si>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</si>
  <si>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</si>
  <si>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</si>
  <si>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</si>
  <si>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</si>
  <si>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</si>
  <si>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</si>
  <si>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</si>
  <si>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</si>
  <si>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</si>
  <si>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</si>
  <si>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</si>
  <si>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</si>
  <si>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</si>
  <si>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</si>
  <si>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</si>
  <si>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</si>
  <si>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</si>
  <si>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</si>
  <si>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</si>
  <si>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</si>
  <si>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</si>
  <si>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</si>
  <si>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</si>
  <si>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</si>
  <si>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</si>
  <si>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</si>
  <si>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</si>
  <si>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</si>
  <si>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</si>
  <si>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</si>
  <si>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</si>
  <si>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</si>
  <si>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</si>
  <si>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</si>
  <si>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</si>
  <si>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</si>
  <si>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</si>
  <si>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</si>
  <si>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</si>
  <si>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</si>
  <si>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</si>
  <si>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</si>
  <si>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</si>
  <si>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</si>
  <si>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</si>
  <si>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</si>
  <si>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</si>
  <si>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</si>
  <si>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</si>
  <si>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</si>
  <si>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</si>
  <si>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</si>
  <si>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</si>
  <si>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</si>
  <si>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</si>
  <si>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</si>
  <si>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</si>
  <si>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</si>
  <si>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</si>
  <si>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</si>
  <si>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</si>
  <si>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</si>
  <si>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</si>
  <si>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</si>
  <si>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</si>
  <si>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</si>
  <si>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</si>
  <si>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</si>
  <si>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</si>
  <si>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</si>
  <si>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</si>
  <si>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</si>
  <si>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</si>
  <si>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</si>
  <si>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</si>
  <si>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</si>
  <si>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</si>
  <si>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</si>
  <si>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</si>
  <si>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</si>
  <si>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</si>
  <si>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</si>
  <si>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</si>
  <si>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</si>
  <si>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</si>
  <si>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</si>
  <si>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</si>
  <si>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</si>
  <si>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</si>
  <si>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</si>
  <si>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</si>
  <si>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</si>
  <si>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</si>
  <si>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</si>
  <si>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</si>
  <si>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</si>
  <si>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</si>
  <si>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</si>
  <si>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</si>
  <si>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</si>
  <si>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</si>
  <si>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</si>
  <si>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</si>
  <si>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</si>
  <si>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</si>
  <si>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</si>
  <si>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</si>
  <si>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</si>
  <si>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</si>
  <si>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</si>
  <si>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</si>
  <si>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</si>
  <si>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</si>
  <si>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</si>
  <si>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</si>
  <si>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</si>
  <si>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</si>
  <si>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</si>
  <si>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</si>
  <si>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</si>
  <si>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</si>
  <si>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</si>
  <si>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</si>
  <si>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</si>
  <si>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</si>
  <si>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</si>
  <si>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</si>
  <si>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</si>
  <si>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</si>
  <si>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</si>
  <si>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</si>
  <si>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</si>
  <si>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</si>
  <si>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</si>
  <si>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</si>
  <si>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</si>
  <si>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</si>
  <si>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</si>
  <si>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</si>
  <si>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</si>
  <si>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</si>
  <si>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</si>
  <si>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</si>
  <si>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</si>
  <si>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</si>
  <si>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</si>
  <si>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</si>
  <si>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</si>
  <si>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</si>
  <si>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</si>
  <si>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</si>
  <si>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</si>
  <si>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</si>
  <si>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</si>
  <si>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</si>
  <si>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</si>
  <si>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</si>
  <si>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</si>
  <si>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</si>
  <si>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</si>
  <si>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</si>
  <si>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</si>
  <si>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</si>
  <si>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</si>
  <si>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</si>
  <si>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</si>
  <si>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</si>
  <si>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</si>
  <si>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</si>
  <si>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</si>
  <si>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</si>
  <si>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</si>
  <si>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</si>
  <si>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</si>
  <si>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</si>
  <si>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</si>
  <si>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</si>
  <si>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</si>
  <si>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</si>
  <si>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</si>
  <si>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</si>
  <si>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</si>
  <si>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</si>
  <si>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</si>
  <si>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</si>
  <si>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</si>
  <si>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</si>
  <si>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</si>
  <si>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</si>
  <si>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</si>
  <si>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</si>
  <si>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</si>
  <si>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</si>
  <si>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</si>
  <si>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</si>
  <si>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</si>
  <si>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</si>
  <si>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</si>
  <si>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</si>
  <si>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</si>
  <si>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</si>
  <si>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</si>
  <si>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</si>
  <si>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</si>
  <si>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</si>
  <si>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</si>
  <si>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</si>
  <si>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</si>
  <si>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</si>
  <si>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</si>
  <si>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</si>
  <si>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</si>
  <si>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</si>
  <si>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</si>
  <si>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</si>
  <si>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</si>
  <si>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</si>
  <si>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</si>
  <si>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</si>
  <si>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</si>
  <si>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</si>
  <si>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</si>
  <si>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</si>
  <si>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</si>
  <si>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</si>
  <si>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</si>
  <si>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</si>
  <si>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</si>
  <si>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</si>
  <si>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</si>
  <si>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</si>
  <si>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</si>
  <si>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</si>
  <si>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</si>
  <si>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</si>
  <si>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</si>
  <si>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</si>
  <si>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</si>
  <si>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</si>
  <si>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</si>
  <si>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</si>
  <si>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</si>
  <si>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</si>
  <si>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</si>
  <si>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</si>
  <si>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</si>
  <si>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</si>
  <si>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</si>
  <si>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</si>
  <si>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</si>
  <si>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</si>
  <si>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</si>
  <si>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</si>
  <si>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</si>
  <si>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</si>
  <si>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</si>
  <si>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</si>
  <si>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</si>
  <si>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</si>
  <si>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</si>
  <si>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</si>
  <si>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</si>
  <si>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</si>
  <si>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</si>
  <si>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</si>
  <si>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</si>
  <si>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</si>
  <si>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</si>
  <si>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</si>
  <si>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</si>
  <si>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</si>
  <si>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</si>
  <si>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</si>
  <si>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</si>
  <si>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</si>
  <si>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</si>
  <si>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</si>
  <si>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</si>
  <si>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</si>
  <si>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</si>
  <si>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</si>
  <si>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</si>
  <si>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</si>
  <si>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</si>
  <si>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</si>
  <si>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</si>
  <si>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</si>
  <si>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</si>
  <si>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</si>
  <si>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</si>
  <si>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</si>
  <si>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</si>
  <si>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</si>
  <si>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</si>
  <si>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</si>
  <si>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</si>
  <si>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</si>
  <si>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</si>
  <si>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</si>
  <si>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</si>
  <si>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</si>
  <si>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</si>
  <si>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</si>
  <si>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</si>
  <si>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</si>
  <si>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</si>
  <si>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</si>
  <si>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</si>
  <si>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</si>
  <si>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</si>
  <si>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</si>
  <si>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</si>
  <si>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</si>
  <si>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</si>
  <si>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</si>
  <si>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</si>
  <si>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</si>
  <si>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</si>
  <si>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</si>
  <si>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</si>
  <si>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</si>
  <si>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</si>
  <si>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</si>
  <si>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</si>
  <si>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</si>
  <si>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</si>
  <si>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</si>
  <si>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</si>
  <si>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</si>
  <si>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</si>
  <si>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</si>
  <si>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</si>
  <si>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</si>
  <si>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</si>
  <si>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</si>
  <si>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</si>
  <si>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</si>
  <si>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</si>
  <si>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</si>
  <si>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</si>
  <si>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</si>
  <si>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</si>
  <si>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</si>
  <si>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</si>
  <si>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</si>
  <si>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</si>
  <si>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</si>
  <si>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</si>
  <si>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</si>
  <si>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</si>
  <si>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</si>
  <si>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</si>
  <si>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</si>
  <si>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</si>
  <si>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</si>
  <si>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</si>
  <si>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</si>
  <si>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</si>
  <si>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</si>
  <si>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</si>
  <si>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</si>
  <si>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</si>
  <si>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</si>
  <si>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</si>
  <si>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</si>
  <si>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</si>
  <si>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</si>
  <si>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</si>
  <si>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</si>
  <si>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</si>
  <si>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</si>
  <si>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</si>
  <si>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</si>
  <si>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</si>
  <si>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</si>
  <si>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</si>
  <si>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</si>
  <si>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</si>
  <si>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</si>
  <si>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</si>
  <si>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</si>
  <si>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</si>
  <si>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</si>
  <si>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</si>
  <si>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</si>
  <si>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</si>
  <si>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</si>
  <si>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</si>
  <si>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</si>
  <si>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</si>
  <si>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</si>
  <si>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</si>
  <si>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</si>
  <si>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</si>
  <si>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</si>
  <si>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</si>
  <si>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</si>
  <si>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</si>
  <si>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</si>
  <si>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</si>
  <si>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</si>
  <si>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</si>
  <si>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</si>
  <si>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</si>
  <si>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</si>
  <si>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</si>
  <si>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</si>
  <si>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</si>
  <si>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</si>
  <si>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</si>
  <si>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</si>
  <si>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</si>
  <si>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</si>
  <si>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</si>
  <si>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</si>
  <si>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</si>
  <si>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</si>
  <si>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</si>
  <si>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</si>
  <si>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</si>
  <si>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</si>
  <si>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</si>
  <si>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</si>
  <si>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</si>
  <si>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</si>
  <si>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</si>
  <si>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</si>
  <si>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</si>
  <si>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</si>
  <si>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</si>
  <si>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</si>
  <si>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</si>
  <si>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</si>
  <si>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</si>
  <si>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</si>
  <si>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</si>
  <si>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</si>
  <si>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</si>
  <si>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</si>
  <si>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</si>
  <si>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</si>
  <si>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</si>
  <si>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</si>
  <si>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</si>
  <si>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</si>
  <si>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</si>
  <si>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</si>
  <si>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</si>
  <si>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</si>
  <si>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</si>
  <si>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</si>
  <si>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</si>
  <si>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</si>
  <si>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</si>
  <si>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</si>
  <si>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</si>
  <si>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</si>
  <si>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</si>
  <si>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</si>
  <si>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</si>
  <si>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</si>
  <si>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</si>
  <si>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</si>
  <si>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</si>
  <si>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</si>
  <si>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</si>
  <si>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</si>
  <si>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</si>
  <si>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</si>
  <si>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</si>
  <si>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</si>
  <si>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</si>
  <si>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</si>
  <si>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</si>
  <si>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</si>
  <si>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</si>
  <si>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</si>
  <si>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</si>
  <si>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</si>
  <si>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</si>
  <si>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</si>
  <si>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</si>
  <si>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</si>
  <si>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</si>
  <si>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</si>
  <si>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</si>
  <si>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</si>
  <si>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</si>
  <si>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</si>
  <si>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</si>
  <si>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</si>
  <si>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</si>
  <si>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</si>
  <si>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</si>
  <si>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</si>
  <si>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</si>
  <si>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</si>
  <si>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</si>
  <si>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</si>
  <si>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</si>
  <si>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</si>
  <si>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</si>
  <si>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</si>
  <si>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</si>
  <si>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</si>
  <si>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</si>
  <si>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</si>
  <si>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</si>
  <si>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</si>
  <si>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</si>
  <si>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</si>
  <si>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</si>
  <si>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</si>
  <si>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</si>
  <si>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</si>
  <si>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</si>
  <si>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</si>
  <si>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</si>
  <si>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</si>
  <si>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</si>
  <si>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</si>
  <si>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</si>
  <si>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</si>
  <si>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</si>
  <si>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</si>
  <si>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</si>
  <si>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</si>
  <si>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</si>
  <si>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</si>
  <si>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</si>
  <si>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</si>
  <si>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</si>
  <si>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</si>
  <si>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</si>
  <si>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</si>
  <si>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</si>
  <si>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</si>
  <si>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</si>
  <si>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</si>
  <si>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</si>
  <si>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</si>
  <si>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</si>
  <si>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</si>
  <si>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</si>
  <si>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</si>
  <si>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</si>
  <si>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</si>
  <si>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</si>
  <si>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</si>
  <si>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</si>
  <si>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</si>
  <si>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</si>
  <si>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</si>
  <si>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</si>
  <si>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</si>
  <si>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</si>
  <si>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</si>
  <si>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</si>
  <si>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</si>
  <si>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</si>
  <si>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</si>
  <si>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</si>
  <si>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</si>
  <si>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</si>
  <si>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</si>
  <si>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</si>
  <si>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</si>
  <si>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</si>
  <si>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</si>
  <si>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</si>
  <si>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</si>
  <si>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</si>
  <si>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</si>
  <si>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</si>
  <si>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</si>
  <si>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</si>
  <si>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</si>
  <si>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</si>
  <si>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</si>
  <si>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</si>
  <si>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</si>
  <si>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</si>
  <si>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</si>
  <si>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</si>
  <si>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</si>
  <si>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</si>
  <si>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</si>
  <si>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</si>
  <si>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</si>
  <si>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</si>
  <si>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</si>
  <si>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</si>
  <si>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</si>
  <si>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</si>
  <si>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</si>
  <si>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</si>
  <si>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</si>
  <si>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</si>
  <si>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</si>
  <si>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</si>
  <si>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</si>
  <si>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</si>
  <si>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</si>
  <si>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</si>
  <si>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</si>
  <si>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</si>
  <si>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</si>
  <si>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</si>
  <si>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</si>
  <si>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</si>
  <si>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</si>
  <si>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</si>
  <si>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</si>
  <si>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</si>
  <si>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</si>
  <si>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</si>
  <si>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</si>
  <si>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</si>
  <si>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</si>
  <si>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</si>
  <si>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</si>
  <si>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</si>
  <si>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</si>
  <si>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</si>
  <si>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</si>
  <si>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</si>
  <si>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</si>
  <si>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</si>
  <si>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</si>
  <si>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</si>
  <si>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</si>
  <si>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</si>
  <si>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</si>
  <si>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</si>
  <si>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</si>
  <si>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</si>
  <si>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</si>
  <si>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</si>
  <si>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</si>
  <si>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</si>
  <si>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</si>
  <si>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</si>
  <si>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</si>
  <si>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</si>
  <si>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</si>
  <si>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</si>
  <si>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</si>
  <si>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</si>
  <si>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</si>
  <si>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</si>
  <si>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</si>
  <si>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</si>
  <si>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</si>
  <si>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</si>
  <si>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</si>
  <si>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</si>
  <si>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</si>
  <si>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</si>
  <si>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</si>
  <si>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</si>
  <si>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</si>
  <si>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</si>
  <si>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</si>
  <si>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</si>
  <si>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</si>
  <si>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</si>
  <si>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</si>
  <si>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</si>
  <si>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</si>
  <si>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</si>
  <si>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</si>
  <si>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</si>
  <si>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</si>
  <si>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</si>
  <si>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</si>
  <si>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</si>
  <si>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</si>
  <si>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</si>
  <si>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</si>
  <si>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</si>
  <si>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</si>
  <si>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</si>
  <si>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</si>
  <si>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</si>
  <si>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</si>
  <si>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</si>
  <si>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</si>
  <si>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</si>
  <si>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</si>
  <si>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</si>
  <si>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</si>
  <si>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</si>
  <si>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</si>
  <si>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</si>
  <si>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</si>
  <si>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</si>
  <si>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</si>
  <si>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</si>
  <si>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</si>
  <si>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</si>
  <si>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</si>
  <si>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</si>
  <si>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</si>
  <si>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</si>
  <si>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</si>
  <si>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</si>
  <si>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</si>
  <si>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</si>
  <si>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</si>
  <si>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</si>
  <si>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</si>
  <si>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</si>
  <si>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</si>
  <si>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</si>
  <si>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</si>
  <si>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</si>
  <si>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</si>
  <si>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</si>
  <si>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</si>
  <si>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</si>
  <si>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</si>
  <si>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</si>
  <si>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</si>
  <si>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</si>
  <si>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</si>
  <si>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</si>
  <si>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</si>
  <si>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</si>
  <si>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</si>
  <si>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</si>
  <si>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</si>
  <si>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</si>
  <si>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</si>
  <si>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</si>
  <si>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</si>
  <si>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</si>
  <si>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</si>
  <si>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</si>
  <si>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</si>
  <si>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</si>
  <si>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</si>
  <si>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</si>
  <si>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</si>
  <si>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</si>
  <si>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</si>
  <si>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</si>
  <si>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</si>
  <si>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</si>
  <si>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</si>
  <si>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</si>
  <si>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</si>
  <si>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</si>
  <si>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</si>
  <si>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</si>
  <si>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</si>
  <si>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</si>
  <si>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</si>
  <si>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</si>
  <si>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</si>
  <si>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</si>
  <si>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</si>
  <si>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</si>
  <si>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</si>
  <si>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</si>
  <si>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</si>
  <si>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</si>
  <si>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</si>
  <si>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</si>
  <si>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</si>
  <si>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</si>
  <si>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</si>
  <si>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</si>
  <si>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</si>
  <si>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</si>
  <si>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</si>
  <si>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</si>
  <si>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</si>
  <si>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</si>
  <si>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</si>
  <si>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</si>
  <si>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</si>
  <si>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</si>
  <si>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</si>
  <si>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</si>
  <si>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</si>
  <si>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</si>
  <si>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</si>
  <si>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</si>
  <si>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</si>
  <si>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</si>
  <si>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</si>
  <si>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</si>
  <si>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</si>
  <si>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</si>
  <si>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</si>
  <si>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</si>
  <si>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</si>
  <si>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</si>
  <si>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</si>
  <si>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</si>
  <si>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</si>
  <si>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</si>
  <si>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</si>
  <si>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</si>
  <si>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</si>
  <si>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</si>
  <si>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</si>
  <si>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</si>
  <si>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</si>
  <si>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</si>
  <si>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</si>
  <si>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</si>
  <si>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</si>
  <si>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</si>
  <si>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</si>
  <si>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</si>
  <si>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</si>
  <si>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</si>
  <si>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</si>
  <si>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</si>
  <si>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</si>
  <si>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</si>
  <si>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</si>
  <si>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</si>
  <si>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</si>
  <si>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</si>
  <si>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</si>
  <si>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</si>
  <si>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</si>
  <si>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</si>
  <si>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</si>
  <si>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</si>
  <si>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</si>
  <si>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</si>
  <si>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</si>
  <si>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</si>
  <si>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</si>
  <si>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</si>
  <si>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</si>
  <si>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</si>
  <si>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</si>
  <si>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</si>
  <si>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</si>
  <si>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</si>
  <si>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</si>
  <si>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</si>
  <si>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</si>
  <si>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</si>
  <si>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</si>
  <si>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</si>
  <si>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</si>
  <si>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</si>
  <si>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</si>
  <si>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</si>
  <si>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</si>
  <si>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</si>
  <si>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</si>
  <si>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</si>
  <si>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</si>
  <si>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</si>
  <si>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</si>
  <si>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</si>
  <si>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</si>
  <si>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</si>
  <si>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</si>
  <si>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</si>
  <si>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</si>
  <si>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</si>
  <si>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</si>
  <si>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</si>
  <si>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</si>
  <si>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</si>
  <si>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</si>
  <si>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</si>
  <si>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</si>
  <si>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</si>
  <si>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</si>
  <si>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</si>
  <si>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</si>
  <si>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</si>
  <si>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</si>
  <si>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</si>
  <si>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</si>
  <si>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</si>
  <si>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</si>
  <si>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</si>
  <si>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</si>
  <si>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</si>
  <si>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</si>
  <si>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</si>
  <si>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</si>
  <si>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</si>
  <si>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</si>
  <si>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</si>
  <si>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</si>
  <si>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</si>
  <si>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</si>
  <si>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</si>
  <si>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</si>
  <si>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</si>
  <si>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</si>
  <si>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</si>
  <si>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</si>
  <si>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</si>
  <si>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</si>
  <si>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</si>
  <si>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</si>
  <si>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</si>
  <si>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</si>
  <si>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</si>
  <si>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</si>
  <si>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</si>
  <si>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</si>
  <si>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</si>
  <si>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</si>
  <si>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</si>
  <si>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</si>
  <si>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</si>
  <si>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</si>
  <si>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</si>
  <si>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</si>
  <si>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</si>
  <si>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</si>
  <si>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</si>
  <si>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</si>
  <si>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</si>
  <si>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</si>
  <si>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</si>
  <si>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</si>
  <si>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</si>
  <si>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</si>
  <si>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</si>
  <si>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</si>
  <si>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</si>
  <si>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</si>
  <si>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</si>
  <si>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</si>
  <si>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</si>
  <si>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</si>
  <si>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</si>
  <si>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</si>
  <si>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</si>
  <si>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</si>
  <si>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</si>
  <si>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</si>
  <si>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</si>
  <si>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</si>
  <si>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</si>
  <si>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</si>
  <si>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</si>
  <si>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</si>
  <si>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</si>
  <si>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</si>
  <si>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</si>
  <si>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</si>
  <si>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</si>
  <si>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</si>
  <si>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</si>
  <si>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</si>
  <si>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</si>
  <si>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</si>
  <si>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</si>
  <si>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</si>
  <si>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</si>
  <si>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</si>
  <si>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</si>
  <si>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</si>
  <si>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</si>
  <si>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</si>
  <si>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</si>
  <si>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</si>
  <si>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</si>
  <si>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</si>
  <si>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</si>
  <si>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</si>
  <si>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</si>
  <si>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</si>
  <si>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</si>
  <si>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</si>
  <si>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</si>
  <si>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</si>
  <si>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</si>
  <si>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</si>
  <si>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</si>
  <si>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</si>
  <si>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</si>
  <si>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</si>
  <si>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</si>
  <si>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</si>
  <si>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</si>
  <si>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</si>
  <si>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</si>
  <si>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</si>
  <si>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</si>
  <si>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</si>
  <si>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</si>
  <si>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</si>
  <si>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</si>
  <si>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</si>
  <si>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</si>
  <si>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</si>
  <si>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</si>
  <si>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</si>
  <si>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</si>
  <si>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</si>
  <si>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</si>
  <si>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</si>
  <si>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</si>
  <si>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</si>
  <si>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</si>
  <si>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</si>
  <si>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</si>
  <si>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</si>
  <si>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</si>
  <si>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</si>
  <si>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</si>
  <si>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</si>
  <si>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</si>
  <si>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</si>
  <si>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</si>
  <si>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</si>
  <si>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</si>
  <si>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</si>
  <si>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</si>
  <si>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</si>
  <si>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</si>
  <si>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</si>
  <si>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</si>
  <si>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</si>
  <si>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</si>
  <si>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</si>
  <si>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</si>
  <si>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</si>
  <si>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</si>
  <si>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</si>
  <si>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</si>
  <si>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</si>
  <si>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</si>
  <si>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</si>
  <si>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</si>
  <si>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</si>
  <si>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</si>
  <si>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</si>
  <si>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</si>
  <si>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</si>
  <si>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</si>
  <si>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</si>
  <si>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</si>
  <si>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</si>
  <si>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</si>
  <si>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</si>
  <si>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</si>
  <si>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</si>
  <si>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</si>
  <si>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</si>
  <si>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</si>
  <si>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</si>
  <si>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</si>
  <si>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</si>
  <si>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</si>
  <si>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</si>
  <si>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</si>
  <si>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</si>
  <si>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</si>
  <si>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</si>
  <si>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</si>
  <si>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</si>
  <si>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</si>
  <si>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</si>
  <si>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</si>
  <si>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</si>
  <si>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</si>
  <si>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</si>
  <si>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</si>
  <si>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</si>
  <si>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</si>
  <si>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</si>
  <si>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</si>
  <si>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</si>
  <si>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</si>
  <si>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</si>
  <si>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</si>
  <si>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</si>
  <si>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</si>
  <si>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</si>
  <si>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</si>
  <si>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</si>
  <si>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</si>
  <si>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</si>
  <si>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</si>
  <si>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</si>
  <si>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</si>
  <si>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</si>
  <si>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</si>
  <si>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</si>
  <si>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</si>
  <si>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</si>
  <si>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</si>
  <si>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</si>
  <si>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</si>
  <si>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</si>
  <si>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</si>
  <si>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</si>
  <si>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</si>
  <si>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</si>
  <si>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</si>
  <si>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</si>
  <si>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</si>
  <si>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</si>
  <si>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</si>
  <si>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</si>
  <si>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</si>
  <si>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</si>
  <si>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</si>
  <si>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</si>
  <si>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</si>
  <si>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</si>
  <si>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</si>
  <si>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</si>
  <si>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</si>
  <si>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</si>
  <si>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</si>
  <si>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</si>
  <si>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</si>
  <si>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</si>
  <si>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</si>
  <si>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</si>
  <si>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</si>
  <si>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</si>
  <si>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</si>
  <si>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</si>
  <si>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</si>
  <si>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</si>
  <si>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</si>
  <si>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</si>
  <si>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</si>
  <si>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</si>
  <si>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</si>
  <si>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</si>
  <si>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</si>
  <si>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</si>
  <si>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</si>
  <si>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</si>
  <si>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</si>
  <si>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</si>
  <si>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</si>
  <si>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</si>
  <si>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</si>
  <si>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</si>
  <si>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</si>
  <si>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</si>
  <si>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</si>
  <si>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</si>
  <si>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</si>
  <si>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</si>
  <si>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</si>
  <si>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</si>
  <si>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</si>
  <si>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</si>
  <si>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</si>
  <si>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</si>
  <si>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</si>
  <si>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</si>
  <si>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</si>
  <si>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</si>
  <si>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</si>
  <si>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</si>
  <si>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</si>
  <si>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</si>
  <si>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</si>
  <si>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</si>
  <si>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</si>
  <si>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</si>
  <si>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</si>
  <si>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</si>
  <si>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</si>
  <si>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</si>
  <si>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</si>
  <si>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</si>
  <si>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</si>
  <si>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</si>
  <si>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</si>
  <si>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</si>
  <si>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</si>
  <si>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</si>
  <si>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</si>
  <si>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</si>
  <si>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</si>
  <si>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</si>
  <si>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</si>
  <si>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</si>
  <si>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</si>
  <si>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</si>
  <si>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</si>
  <si>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</si>
  <si>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</si>
  <si>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</si>
  <si>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</si>
  <si>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</si>
  <si>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</si>
  <si>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</si>
  <si>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</si>
  <si>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</si>
  <si>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</si>
  <si>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</si>
  <si>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</si>
  <si>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</si>
  <si>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</si>
  <si>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</si>
  <si>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</si>
  <si>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</si>
  <si>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</si>
  <si>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</si>
  <si>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</si>
  <si>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</si>
  <si>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</si>
  <si>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</si>
  <si>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</si>
  <si>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</si>
  <si>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</si>
  <si>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</si>
  <si>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</si>
  <si>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</si>
  <si>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</si>
  <si>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</si>
  <si>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</si>
  <si>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</si>
  <si>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</si>
  <si>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</si>
  <si>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</si>
  <si>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</si>
  <si>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</si>
  <si>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</si>
  <si>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</si>
  <si>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</si>
  <si>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</si>
  <si>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</si>
  <si>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</si>
  <si>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</si>
  <si>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</si>
  <si>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</si>
  <si>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</si>
  <si>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</si>
  <si>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</si>
  <si>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</si>
  <si>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</si>
  <si>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</si>
  <si>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</si>
  <si>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</si>
  <si>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</si>
  <si>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</si>
  <si>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</si>
  <si>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</si>
  <si>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</si>
  <si>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</si>
  <si>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</si>
  <si>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</si>
  <si>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</si>
  <si>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</si>
  <si>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</si>
  <si>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</si>
  <si>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</si>
  <si>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</si>
  <si>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</si>
  <si>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</si>
  <si>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</si>
  <si>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</si>
  <si>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</si>
  <si>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</si>
  <si>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</si>
  <si>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</si>
  <si>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</si>
  <si>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</si>
  <si>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</si>
  <si>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</si>
  <si>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</si>
  <si>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</si>
  <si>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</si>
  <si>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</si>
  <si>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</si>
  <si>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</si>
  <si>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</si>
  <si>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</si>
  <si>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</si>
  <si>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</si>
  <si>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</si>
  <si>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</si>
  <si>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</si>
  <si>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</si>
  <si>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</si>
  <si>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</si>
  <si>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</si>
  <si>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</si>
  <si>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</si>
  <si>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</si>
  <si>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</si>
  <si>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</si>
  <si>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</si>
  <si>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</si>
  <si>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</si>
  <si>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</si>
  <si>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</si>
  <si>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</si>
  <si>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</si>
  <si>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</si>
  <si>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</si>
  <si>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</si>
  <si>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</si>
  <si>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</si>
  <si>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</si>
  <si>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</si>
  <si>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</si>
  <si>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</si>
  <si>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</si>
  <si>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</si>
  <si>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</si>
  <si>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</si>
  <si>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</si>
  <si>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</si>
  <si>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</si>
  <si>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</si>
  <si>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</si>
  <si>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</si>
  <si>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</si>
  <si>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</si>
  <si>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</si>
  <si>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</si>
  <si>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</si>
  <si>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</si>
  <si>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</si>
  <si>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</si>
  <si>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</si>
  <si>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</si>
  <si>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</si>
  <si>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</si>
  <si>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</si>
  <si>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</si>
  <si>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</si>
  <si>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</si>
  <si>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</si>
  <si>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</si>
  <si>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</si>
  <si>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</si>
  <si>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</si>
  <si>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</si>
  <si>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</si>
  <si>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</si>
  <si>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</si>
  <si>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</si>
  <si>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</si>
  <si>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</si>
  <si>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</si>
  <si>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</si>
  <si>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</si>
  <si>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</si>
  <si>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</si>
  <si>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</si>
  <si>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</si>
  <si>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</si>
  <si>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</si>
  <si>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</si>
  <si>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</si>
  <si>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</si>
  <si>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</si>
  <si>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</si>
  <si>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</si>
  <si>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</si>
  <si>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</si>
  <si>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</si>
  <si>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</si>
  <si>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</si>
  <si>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</si>
  <si>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</si>
  <si>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</si>
  <si>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</si>
  <si>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</si>
  <si>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</si>
  <si>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</si>
  <si>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</si>
  <si>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</si>
  <si>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</si>
  <si>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</si>
  <si>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</si>
  <si>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</si>
  <si>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</si>
  <si>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</si>
  <si>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</si>
  <si>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</si>
  <si>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</si>
  <si>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</si>
  <si>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</si>
  <si>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</si>
  <si>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</si>
  <si>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</si>
  <si>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</si>
  <si>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</si>
  <si>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</si>
  <si>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</si>
  <si>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</si>
  <si>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</si>
  <si>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</si>
  <si>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</si>
  <si>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</si>
  <si>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</si>
  <si>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</si>
  <si>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</si>
  <si>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</si>
  <si>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</si>
  <si>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</si>
  <si>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</si>
  <si>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</si>
  <si>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</si>
  <si>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</si>
  <si>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</si>
  <si>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</si>
  <si>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</si>
  <si>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</si>
  <si>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</si>
  <si>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</si>
  <si>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</si>
  <si>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</si>
  <si>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</si>
  <si>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</si>
  <si>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</si>
  <si>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</si>
  <si>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</si>
  <si>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</si>
  <si>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</si>
  <si>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</si>
  <si>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</si>
  <si>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</si>
  <si>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</si>
  <si>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</si>
  <si>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</si>
  <si>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</si>
  <si>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</si>
  <si>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</si>
  <si>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</si>
  <si>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</si>
  <si>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</si>
  <si>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</si>
  <si>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</si>
  <si>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</si>
  <si>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</si>
  <si>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</si>
  <si>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</si>
  <si>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</si>
  <si>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</si>
  <si>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</si>
  <si>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</si>
  <si>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</si>
  <si>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</si>
  <si>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</si>
  <si>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</si>
  <si>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</si>
  <si>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</si>
  <si>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</si>
  <si>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</si>
  <si>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</si>
  <si>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</si>
  <si>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</si>
  <si>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</si>
  <si>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</si>
  <si>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</si>
  <si>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</si>
  <si>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</si>
  <si>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</si>
  <si>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</si>
  <si>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</si>
  <si>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</si>
  <si>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</si>
  <si>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</si>
  <si>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</si>
  <si>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</si>
  <si>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</si>
  <si>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</si>
  <si>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</si>
  <si>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</si>
  <si>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</si>
  <si>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</si>
  <si>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</si>
  <si>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</si>
  <si>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</si>
  <si>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</si>
  <si>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</si>
  <si>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</si>
  <si>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</si>
  <si>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</si>
  <si>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</si>
  <si>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</si>
  <si>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</si>
  <si>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</si>
  <si>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</si>
  <si>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</si>
  <si>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</si>
  <si>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</si>
  <si>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</si>
  <si>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</si>
  <si>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</si>
  <si>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</si>
  <si>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</si>
  <si>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</si>
  <si>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</si>
  <si>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</si>
  <si>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</si>
  <si>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</si>
  <si>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</si>
  <si>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</si>
  <si>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</si>
  <si>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</si>
  <si>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</si>
  <si>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</si>
  <si>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</si>
  <si>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</si>
  <si>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</si>
  <si>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</si>
  <si>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</si>
  <si>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</si>
  <si>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</si>
  <si>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</si>
  <si>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</si>
  <si>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</si>
  <si>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</si>
  <si>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</si>
  <si>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</si>
  <si>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</si>
  <si>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</si>
  <si>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</si>
  <si>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</si>
  <si>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</si>
  <si>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</si>
  <si>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</si>
  <si>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</si>
  <si>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</si>
  <si>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</si>
  <si>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</si>
  <si>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</si>
  <si>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</si>
  <si>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</si>
  <si>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</si>
  <si>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</si>
  <si>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</si>
  <si>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</si>
  <si>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</si>
  <si>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</si>
  <si>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</si>
  <si>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</si>
  <si>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</si>
  <si>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</si>
  <si>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</si>
  <si>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</si>
  <si>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</si>
  <si>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</si>
  <si>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</si>
  <si>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</si>
  <si>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</si>
  <si>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</si>
  <si>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</si>
  <si>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</si>
  <si>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</si>
  <si>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</si>
  <si>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</si>
  <si>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</si>
  <si>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</si>
  <si>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</si>
  <si>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</si>
  <si>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</si>
  <si>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</si>
  <si>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</si>
  <si>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</si>
  <si>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</si>
  <si>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</si>
  <si>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</si>
  <si>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</si>
  <si>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</si>
  <si>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</si>
  <si>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</si>
  <si>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</si>
  <si>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</si>
  <si>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</si>
  <si>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</si>
  <si>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</si>
  <si>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</si>
  <si>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</si>
  <si>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</si>
  <si>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</si>
  <si>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</si>
  <si>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</si>
  <si>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</si>
  <si>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</si>
  <si>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</si>
  <si>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</si>
  <si>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</si>
  <si>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</si>
  <si>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</si>
  <si>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</si>
  <si>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</si>
  <si>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</si>
  <si>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</si>
  <si>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</si>
  <si>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</si>
  <si>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</si>
  <si>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</si>
  <si>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</si>
  <si>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</si>
  <si>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</si>
  <si>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</si>
  <si>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</si>
  <si>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</si>
  <si>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</si>
  <si>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</si>
  <si>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</si>
  <si>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</si>
  <si>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</si>
  <si>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</si>
  <si>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</si>
  <si>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</si>
  <si>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</si>
  <si>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</si>
  <si>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</si>
  <si>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</si>
  <si>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</si>
  <si>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</si>
  <si>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</si>
  <si>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</si>
  <si>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</si>
  <si>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</si>
  <si>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</si>
  <si>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</si>
  <si>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</si>
  <si>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</si>
  <si>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</si>
  <si>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</si>
  <si>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</si>
  <si>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</si>
  <si>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</si>
  <si>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</si>
  <si>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</si>
  <si>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</si>
  <si>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</si>
  <si>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</si>
  <si>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</si>
  <si>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</si>
  <si>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</si>
  <si>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</si>
  <si>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</si>
  <si>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</si>
  <si>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</si>
  <si>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</si>
  <si>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</si>
  <si>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</si>
  <si>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</si>
  <si>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</si>
  <si>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</si>
  <si>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</si>
  <si>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</si>
  <si>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</si>
  <si>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</si>
  <si>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</si>
  <si>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</si>
  <si>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</si>
  <si>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</si>
  <si>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</si>
  <si>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</si>
  <si>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</si>
  <si>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</si>
  <si>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</si>
  <si>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</si>
  <si>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</si>
  <si>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</si>
  <si>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</si>
  <si>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</si>
  <si>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</si>
  <si>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</si>
  <si>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</si>
  <si>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</si>
  <si>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</si>
  <si>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</si>
  <si>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</si>
  <si>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</si>
  <si>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</si>
  <si>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</si>
  <si>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</si>
  <si>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</si>
  <si>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</si>
  <si>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</si>
  <si>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</si>
  <si>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</si>
  <si>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</si>
  <si>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</si>
  <si>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</si>
  <si>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</si>
  <si>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</si>
  <si>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</si>
  <si>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</si>
  <si>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</si>
  <si>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</si>
  <si>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</si>
  <si>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</si>
  <si>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</si>
  <si>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</si>
  <si>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</si>
  <si>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</si>
  <si>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</si>
  <si>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</si>
  <si>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</si>
  <si>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</si>
  <si>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</si>
  <si>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</si>
  <si>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</si>
  <si>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</si>
  <si>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</si>
  <si>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</si>
  <si>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</si>
  <si>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</si>
  <si>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</si>
  <si>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</si>
  <si>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</si>
  <si>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</si>
  <si>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</si>
  <si>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</si>
  <si>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</si>
  <si>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</si>
  <si>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</si>
  <si>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</si>
  <si>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</si>
  <si>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</si>
  <si>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</si>
  <si>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</si>
  <si>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</si>
  <si>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</si>
  <si>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</si>
  <si>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</si>
  <si>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</si>
  <si>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</si>
  <si>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</si>
  <si>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</si>
  <si>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</si>
  <si>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</si>
  <si>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</si>
  <si>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</si>
  <si>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</si>
  <si>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</si>
  <si>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</si>
  <si>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</si>
  <si>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</si>
  <si>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</si>
  <si>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</si>
  <si>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</si>
  <si>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</si>
  <si>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</si>
  <si>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</si>
  <si>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</si>
  <si>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</si>
  <si>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</si>
  <si>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</si>
  <si>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</si>
  <si>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</si>
  <si>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</si>
  <si>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</si>
  <si>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</si>
  <si>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</si>
  <si>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</si>
  <si>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</si>
  <si>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</si>
  <si>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</si>
  <si>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</si>
  <si>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</si>
  <si>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</si>
  <si>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</si>
  <si>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</si>
  <si>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</si>
  <si>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</si>
  <si>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</si>
  <si>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</si>
  <si>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</si>
  <si>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</si>
  <si>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</si>
  <si>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</si>
  <si>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</si>
  <si>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</si>
  <si>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</si>
  <si>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</si>
  <si>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</si>
  <si>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</si>
  <si>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</si>
  <si>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</si>
  <si>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</si>
  <si>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</si>
  <si>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</si>
  <si>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</si>
  <si>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</si>
  <si>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</si>
  <si>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</si>
  <si>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</si>
  <si>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</si>
  <si>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</si>
  <si>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</si>
  <si>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</si>
  <si>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</si>
  <si>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</si>
  <si>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</si>
  <si>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</si>
  <si>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</si>
  <si>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</si>
  <si>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</si>
  <si>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</si>
  <si>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</si>
  <si>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</si>
  <si>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</si>
  <si>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</si>
  <si>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</si>
  <si>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</si>
  <si>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</si>
  <si>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</si>
  <si>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</si>
  <si>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</si>
  <si>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</si>
  <si>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</si>
  <si>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</si>
  <si>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</si>
  <si>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</si>
  <si>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</si>
  <si>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</si>
  <si>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</si>
  <si>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</si>
  <si>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</si>
  <si>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</si>
  <si>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</si>
  <si>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</si>
  <si>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</si>
  <si>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</si>
  <si>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</si>
  <si>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</si>
  <si>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</si>
  <si>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</si>
  <si>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</si>
  <si>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</si>
  <si>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</si>
  <si>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</si>
  <si>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</si>
  <si>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</si>
  <si>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</si>
  <si>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</si>
  <si>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</si>
  <si>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</si>
  <si>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</si>
  <si>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</si>
  <si>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</si>
  <si>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</si>
  <si>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</si>
  <si>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</si>
  <si>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</si>
  <si>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</si>
  <si>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</si>
  <si>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</si>
  <si>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</si>
  <si>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</si>
  <si>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</si>
  <si>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</si>
  <si>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</si>
  <si>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</si>
  <si>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</si>
  <si>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</si>
  <si>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</si>
  <si>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</si>
  <si>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</si>
  <si>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</si>
  <si>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</si>
  <si>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</si>
  <si>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</si>
  <si>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</si>
  <si>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</si>
  <si>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</si>
  <si>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</si>
  <si>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</si>
  <si>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</si>
  <si>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</si>
  <si>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</si>
  <si>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</si>
  <si>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</si>
  <si>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</si>
  <si>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</si>
  <si>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</si>
  <si>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</si>
  <si>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</si>
  <si>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</si>
  <si>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</si>
  <si>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</si>
  <si>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</si>
  <si>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</si>
  <si>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</si>
  <si>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</si>
  <si>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</si>
  <si>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</si>
  <si>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</si>
  <si>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</si>
  <si>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</si>
  <si>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</si>
  <si>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</si>
  <si>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</si>
  <si>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</si>
  <si>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</si>
  <si>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</si>
  <si>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</si>
  <si>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</si>
  <si>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</si>
  <si>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</si>
  <si>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</si>
  <si>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</si>
  <si>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</si>
  <si>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</si>
  <si>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</si>
  <si>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</si>
  <si>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</si>
  <si>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</si>
  <si>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</si>
  <si>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</si>
  <si>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</si>
  <si>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</si>
  <si>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</si>
  <si>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</si>
  <si>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</si>
  <si>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</si>
  <si>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</si>
  <si>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</si>
  <si>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</si>
  <si>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</si>
  <si>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</si>
  <si>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</si>
  <si>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</si>
  <si>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</si>
  <si>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</si>
  <si>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</si>
  <si>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</si>
  <si>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</si>
  <si>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</si>
  <si>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</si>
  <si>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</si>
  <si>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</si>
  <si>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</si>
  <si>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</si>
  <si>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</si>
  <si>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</si>
  <si>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</si>
  <si>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</si>
  <si>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</si>
  <si>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</si>
  <si>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</si>
  <si>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</si>
  <si>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</si>
  <si>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</si>
  <si>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</si>
  <si>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</si>
  <si>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</si>
  <si>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</si>
  <si>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</si>
  <si>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</si>
  <si>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</si>
  <si>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</si>
  <si>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</si>
  <si>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</si>
  <si>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</si>
  <si>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</si>
  <si>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</si>
  <si>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</si>
  <si>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</si>
  <si>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</si>
  <si>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</si>
  <si>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</si>
  <si>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</si>
  <si>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</si>
  <si>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</si>
  <si>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</si>
  <si>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</si>
  <si>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</si>
  <si>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</si>
  <si>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</si>
  <si>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</si>
  <si>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</si>
  <si>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</si>
  <si>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</si>
  <si>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</si>
  <si>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</si>
  <si>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</si>
  <si>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</si>
  <si>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</si>
  <si>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</si>
  <si>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</si>
  <si>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</si>
  <si>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</si>
  <si>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</si>
  <si>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</si>
  <si>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</si>
  <si>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</si>
  <si>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</si>
  <si>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</si>
  <si>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</si>
  <si>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</si>
  <si>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</si>
  <si>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</si>
  <si>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</si>
  <si>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</si>
  <si>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</si>
  <si>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</si>
  <si>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</si>
  <si>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</si>
  <si>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</si>
  <si>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</si>
  <si>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</si>
  <si>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</si>
  <si>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</si>
  <si>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</si>
  <si>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</si>
  <si>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</si>
  <si>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</si>
  <si>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</si>
  <si>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</si>
  <si>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</si>
  <si>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</si>
  <si>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</si>
  <si>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</si>
  <si>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</si>
  <si>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</si>
  <si>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</si>
  <si>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</si>
  <si>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</si>
  <si>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</si>
  <si>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</si>
  <si>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</si>
  <si>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</si>
  <si>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</si>
  <si>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</si>
  <si>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</si>
  <si>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</si>
  <si>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</si>
  <si>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</si>
  <si>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</si>
  <si>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</si>
  <si>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</si>
  <si>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</si>
  <si>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</si>
  <si>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</si>
  <si>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</si>
  <si>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</si>
  <si>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</si>
  <si>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</si>
  <si>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</si>
  <si>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</si>
  <si>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</si>
  <si>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</si>
  <si>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</si>
  <si>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</si>
  <si>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</si>
  <si>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</si>
  <si>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</si>
  <si>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</si>
  <si>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</si>
  <si>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</si>
  <si>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</si>
  <si>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</si>
  <si>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</si>
  <si>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</si>
  <si>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</si>
  <si>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</si>
  <si>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</si>
  <si>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</si>
  <si>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</si>
  <si>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</si>
  <si>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</si>
  <si>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</si>
  <si>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</si>
  <si>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</si>
  <si>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</si>
  <si>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</si>
  <si>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</si>
  <si>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</si>
  <si>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</si>
  <si>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</si>
  <si>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</si>
  <si>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</si>
  <si>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</si>
  <si>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</si>
  <si>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</si>
  <si>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</si>
  <si>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</si>
  <si>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</si>
  <si>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</si>
  <si>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</si>
  <si>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</si>
  <si>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</si>
  <si>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</si>
  <si>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</si>
  <si>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</si>
  <si>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</si>
  <si>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</si>
  <si>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</si>
  <si>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</si>
  <si>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</si>
  <si>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</si>
  <si>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</si>
  <si>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</si>
  <si>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</si>
  <si>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</si>
  <si>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</si>
  <si>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</si>
  <si>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</si>
  <si>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</si>
  <si>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</si>
  <si>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</si>
  <si>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</si>
  <si>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</si>
  <si>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</si>
  <si>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</si>
  <si>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</si>
  <si>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</si>
  <si>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</si>
  <si>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</si>
  <si>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</si>
  <si>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</si>
  <si>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</si>
  <si>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</si>
  <si>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</si>
  <si>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</si>
  <si>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</si>
  <si>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</si>
  <si>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</si>
  <si>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</si>
  <si>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</si>
  <si>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</si>
  <si>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</si>
  <si>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</si>
  <si>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</si>
  <si>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</si>
  <si>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</si>
  <si>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</si>
  <si>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</si>
  <si>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</si>
  <si>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</si>
  <si>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</si>
  <si>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</si>
  <si>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</si>
  <si>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</si>
  <si>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</si>
  <si>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</si>
  <si>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</si>
  <si>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</si>
  <si>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</si>
  <si>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</si>
  <si>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</si>
  <si>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</si>
  <si>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</si>
  <si>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</si>
  <si>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</si>
  <si>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</si>
  <si>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</si>
  <si>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</si>
  <si>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</si>
  <si>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</si>
  <si>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</si>
  <si>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</si>
  <si>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</si>
  <si>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</si>
  <si>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</si>
  <si>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</si>
  <si>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</si>
  <si>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</si>
  <si>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</si>
  <si>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</si>
  <si>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</si>
  <si>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</si>
  <si>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</si>
  <si>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</si>
  <si>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</si>
  <si>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</si>
  <si>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</si>
  <si>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</si>
  <si>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</si>
  <si>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</si>
  <si>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</si>
  <si>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</si>
  <si>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</si>
  <si>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</si>
  <si>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</si>
  <si>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</si>
  <si>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</si>
  <si>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</si>
  <si>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</si>
  <si>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</si>
  <si>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</si>
  <si>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</si>
  <si>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</si>
  <si>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</si>
  <si>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</si>
  <si>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</si>
  <si>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</si>
  <si>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</si>
  <si>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</si>
  <si>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</si>
  <si>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</si>
  <si>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</si>
  <si>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</si>
  <si>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</si>
  <si>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</si>
  <si>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</si>
  <si>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</si>
  <si>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</si>
  <si>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</si>
  <si>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</si>
  <si>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</si>
  <si>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</si>
  <si>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</si>
  <si>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</si>
  <si>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</si>
  <si>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</si>
  <si>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</si>
  <si>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</si>
  <si>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</si>
  <si>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</si>
  <si>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</si>
  <si>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</si>
  <si>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</si>
  <si>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</si>
  <si>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</si>
  <si>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</si>
  <si>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</si>
  <si>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</si>
  <si>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</si>
  <si>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</si>
  <si>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</si>
  <si>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</si>
  <si>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</si>
  <si>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</si>
  <si>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</si>
  <si>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</si>
  <si>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</si>
  <si>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</si>
  <si>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</si>
  <si>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</si>
  <si>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</si>
  <si>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</si>
  <si>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</si>
  <si>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</si>
  <si>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</si>
  <si>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</si>
  <si>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</si>
  <si>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</si>
  <si>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</si>
  <si>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</si>
  <si>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</si>
  <si>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</si>
  <si>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</si>
  <si>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</si>
  <si>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</si>
  <si>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</si>
  <si>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</si>
  <si>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</si>
  <si>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</si>
  <si>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</si>
  <si>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</si>
  <si>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</si>
  <si>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</si>
  <si>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</si>
  <si>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</si>
  <si>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</si>
  <si>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</si>
  <si>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</si>
  <si>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</si>
  <si>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</si>
  <si>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</si>
  <si>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</si>
  <si>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</si>
  <si>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</si>
  <si>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</si>
  <si>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</si>
  <si>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</si>
  <si>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</si>
  <si>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</si>
  <si>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</si>
  <si>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</si>
  <si>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</si>
  <si>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</si>
  <si>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</si>
  <si>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</si>
  <si>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</si>
  <si>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</si>
  <si>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</si>
  <si>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</si>
  <si>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</si>
  <si>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</si>
  <si>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</si>
  <si>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</si>
  <si>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</si>
  <si>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</si>
  <si>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</si>
  <si>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</si>
  <si>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</si>
  <si>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</si>
  <si>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</si>
  <si>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</si>
  <si>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</si>
  <si>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</si>
  <si>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</si>
  <si>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</si>
  <si>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</si>
  <si>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</si>
  <si>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</si>
  <si>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</si>
  <si>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</si>
  <si>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</si>
  <si>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</si>
  <si>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</si>
  <si>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</si>
  <si>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</si>
  <si>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</si>
  <si>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</si>
  <si>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</si>
  <si>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</si>
  <si>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</si>
  <si>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</si>
  <si>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</si>
  <si>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</si>
  <si>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</si>
  <si>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</si>
  <si>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</si>
  <si>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</si>
  <si>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</si>
  <si>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</si>
  <si>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</si>
  <si>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</si>
  <si>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</si>
  <si>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</si>
  <si>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</si>
  <si>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</si>
  <si>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</si>
  <si>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</si>
  <si>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</si>
  <si>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</si>
  <si>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</si>
  <si>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</si>
  <si>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</si>
  <si>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</si>
  <si>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</si>
  <si>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</si>
  <si>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</si>
  <si>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</si>
  <si>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</si>
  <si>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</si>
  <si>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</si>
  <si>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</si>
  <si>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</si>
  <si>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</si>
  <si>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</si>
  <si>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</si>
  <si>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</si>
  <si>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</si>
  <si>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</si>
  <si>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</si>
  <si>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</si>
  <si>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</si>
  <si>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</si>
  <si>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</si>
  <si>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</si>
  <si>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</si>
  <si>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</si>
  <si>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</si>
  <si>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</si>
  <si>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</si>
  <si>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</si>
  <si>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</si>
  <si>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</si>
  <si>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</si>
  <si>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</si>
  <si>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</si>
  <si>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</si>
  <si>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</si>
  <si>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</si>
  <si>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</si>
  <si>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</si>
  <si>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</si>
  <si>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</si>
  <si>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</si>
  <si>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</si>
  <si>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</si>
  <si>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</si>
  <si>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</si>
  <si>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</si>
  <si>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</si>
  <si>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</si>
  <si>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</si>
  <si>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</si>
  <si>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</si>
  <si>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</si>
  <si>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</si>
  <si>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</si>
  <si>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</si>
  <si>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</si>
  <si>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</si>
  <si>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</si>
  <si>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</si>
  <si>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</si>
  <si>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</si>
  <si>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</si>
  <si>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</si>
  <si>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</si>
  <si>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</si>
  <si>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</si>
  <si>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</si>
  <si>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</si>
  <si>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</si>
  <si>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</si>
  <si>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</si>
  <si>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</si>
  <si>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</si>
  <si>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</si>
  <si>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</si>
  <si>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</si>
  <si>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</si>
  <si>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</si>
  <si>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</si>
  <si>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</si>
  <si>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</si>
  <si>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</si>
  <si>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</si>
  <si>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</si>
  <si>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</si>
  <si>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</si>
  <si>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</si>
  <si>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</si>
  <si>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</si>
  <si>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</si>
  <si>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</si>
  <si>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</si>
  <si>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</si>
  <si>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</si>
  <si>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</si>
  <si>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</si>
  <si>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</si>
  <si>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</si>
  <si>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</si>
  <si>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</si>
  <si>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</si>
  <si>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</si>
  <si>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</si>
  <si>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</si>
  <si>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</si>
  <si>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</si>
  <si>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</si>
  <si>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</si>
  <si>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</si>
  <si>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</si>
  <si>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</si>
  <si>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</si>
  <si>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</si>
  <si>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</si>
  <si>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</si>
  <si>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</si>
  <si>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</si>
  <si>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</si>
  <si>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</si>
  <si>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</si>
  <si>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</si>
  <si>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</si>
  <si>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</si>
  <si>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</si>
  <si>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</si>
  <si>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</si>
  <si>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</si>
  <si>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</si>
  <si>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</si>
  <si>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</si>
  <si>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</si>
  <si>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</si>
  <si>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</si>
  <si>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</si>
  <si>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</si>
  <si>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</si>
  <si>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</si>
  <si>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</si>
  <si>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</si>
  <si>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</si>
  <si>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</si>
  <si>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</si>
  <si>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</si>
  <si>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</si>
  <si>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</si>
  <si>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</si>
  <si>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</si>
  <si>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</si>
  <si>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</si>
  <si>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</si>
  <si>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</si>
  <si>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</si>
  <si>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</si>
  <si>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</si>
  <si>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</si>
  <si>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</si>
  <si>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</si>
  <si>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</si>
  <si>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</si>
  <si>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</si>
  <si>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</si>
  <si>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</si>
  <si>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</si>
  <si>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</si>
  <si>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</si>
  <si>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</si>
  <si>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</si>
  <si>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</si>
  <si>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</si>
  <si>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</si>
  <si>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</si>
  <si>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</si>
  <si>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</si>
  <si>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</si>
  <si>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</si>
  <si>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</si>
  <si>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</si>
  <si>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</si>
  <si>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</si>
  <si>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</si>
  <si>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</si>
  <si>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</si>
  <si>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</si>
  <si>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</si>
  <si>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</si>
  <si>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</si>
  <si>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</si>
  <si>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</si>
  <si>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</si>
  <si>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</si>
  <si>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</si>
  <si>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</si>
  <si>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</si>
  <si>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</si>
  <si>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</si>
  <si>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</si>
  <si>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</si>
  <si>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</si>
  <si>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</si>
  <si>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</si>
  <si>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</si>
  <si>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</si>
  <si>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</si>
  <si>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</si>
  <si>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</si>
  <si>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</si>
  <si>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</si>
  <si>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</si>
  <si>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</si>
  <si>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</si>
  <si>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</si>
  <si>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</si>
  <si>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</si>
  <si>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</si>
  <si>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</si>
  <si>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</si>
  <si>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</si>
  <si>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</si>
  <si>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</si>
  <si>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</si>
  <si>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</si>
  <si>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</si>
  <si>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</si>
  <si>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</si>
  <si>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</si>
  <si>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</si>
  <si>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</si>
  <si>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</si>
  <si>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</si>
  <si>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</si>
  <si>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</si>
  <si>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</si>
  <si>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</si>
  <si>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</si>
  <si>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</si>
  <si>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</si>
  <si>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</si>
  <si>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</si>
  <si>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</si>
  <si>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</si>
  <si>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</si>
  <si>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</si>
  <si>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</si>
  <si>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</si>
  <si>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</si>
  <si>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</si>
  <si>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</si>
  <si>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</si>
  <si>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</si>
  <si>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</si>
  <si>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</si>
  <si>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</si>
  <si>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</si>
  <si>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</si>
  <si>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</si>
  <si>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</si>
  <si>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</si>
  <si>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</si>
  <si>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</si>
  <si>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</si>
  <si>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</si>
  <si>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</si>
  <si>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</si>
  <si>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</si>
  <si>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</si>
  <si>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</si>
  <si>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</si>
  <si>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</si>
  <si>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</si>
  <si>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</si>
  <si>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</si>
  <si>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</si>
  <si>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</si>
  <si>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</si>
  <si>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</si>
  <si>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</si>
  <si>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</si>
  <si>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</si>
  <si>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</si>
  <si>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</si>
  <si>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</si>
  <si>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</si>
  <si>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</si>
  <si>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</si>
  <si>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</si>
  <si>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</si>
  <si>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</si>
  <si>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</si>
  <si>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</si>
  <si>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</si>
  <si>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</si>
  <si>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</si>
  <si>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</si>
  <si>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</si>
  <si>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</si>
  <si>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</si>
  <si>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</si>
  <si>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</si>
  <si>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</si>
  <si>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</si>
  <si>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</si>
  <si>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</si>
  <si>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</si>
  <si>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</si>
  <si>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</si>
  <si>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</si>
  <si>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</si>
  <si>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</si>
  <si>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</si>
  <si>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</si>
  <si>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</si>
  <si>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</si>
  <si>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</si>
  <si>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</si>
  <si>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</si>
  <si>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</si>
  <si>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</si>
  <si>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</si>
  <si>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</si>
  <si>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</si>
  <si>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</si>
  <si>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</si>
  <si>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</si>
  <si>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</si>
  <si>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</si>
  <si>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</si>
  <si>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</si>
  <si>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</si>
  <si>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</si>
  <si>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</si>
  <si>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</si>
  <si>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</si>
  <si>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</si>
  <si>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</si>
  <si>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</si>
  <si>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</si>
  <si>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</si>
  <si>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</si>
  <si>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</si>
  <si>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</si>
  <si>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</si>
  <si>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</si>
  <si>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</si>
  <si>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</si>
  <si>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</si>
  <si>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</si>
  <si>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</si>
  <si>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</si>
  <si>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</si>
  <si>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</si>
  <si>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</si>
  <si>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</si>
  <si>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</si>
  <si>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</si>
  <si>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</si>
  <si>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</si>
  <si>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</si>
  <si>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</si>
  <si>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</si>
  <si>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</si>
  <si>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</si>
  <si>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</si>
  <si>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</si>
  <si>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</si>
  <si>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</si>
  <si>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</si>
  <si>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</si>
  <si>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</si>
  <si>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</si>
  <si>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</si>
  <si>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</si>
  <si>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</si>
  <si>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</si>
  <si>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</si>
  <si>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</si>
  <si>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</si>
  <si>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</si>
  <si>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</si>
  <si>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</si>
  <si>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</si>
  <si>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</si>
  <si>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</si>
  <si>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</si>
  <si>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</si>
  <si>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</si>
  <si>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</si>
  <si>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</si>
  <si>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</si>
  <si>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</si>
  <si>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</si>
  <si>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</si>
  <si>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</si>
  <si>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</si>
  <si>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</si>
  <si>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</si>
  <si>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</si>
  <si>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</si>
  <si>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</si>
  <si>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</si>
  <si>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</si>
  <si>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</si>
  <si>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</si>
  <si>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</si>
  <si>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</si>
  <si>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</si>
  <si>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</si>
  <si>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</si>
  <si>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</si>
  <si>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</si>
  <si>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</si>
  <si>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</si>
  <si>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</si>
  <si>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</si>
  <si>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</si>
  <si>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</si>
  <si>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</si>
  <si>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</si>
  <si>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</si>
  <si>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</si>
  <si>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</si>
  <si>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</si>
  <si>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</si>
  <si>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</si>
  <si>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</si>
  <si>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</si>
  <si>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</si>
  <si>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</si>
  <si>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</si>
  <si>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</si>
  <si>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</si>
  <si>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</si>
  <si>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</si>
  <si>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</si>
  <si>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</si>
  <si>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</si>
  <si>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</si>
  <si>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</si>
  <si>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</si>
  <si>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</si>
  <si>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</si>
  <si>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</si>
  <si>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</si>
  <si>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</si>
  <si>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</si>
  <si>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</si>
  <si>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</si>
  <si>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</si>
  <si>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</si>
  <si>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</si>
  <si>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</si>
  <si>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</si>
  <si>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</si>
  <si>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</si>
  <si>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</si>
  <si>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</si>
  <si>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</si>
  <si>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</si>
  <si>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</si>
  <si>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</si>
  <si>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</si>
  <si>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</si>
  <si>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</si>
  <si>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</si>
  <si>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</si>
  <si>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</si>
  <si>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</si>
  <si>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</si>
  <si>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</si>
  <si>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</si>
  <si>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</si>
  <si>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</si>
  <si>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</si>
  <si>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</si>
  <si>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</si>
  <si>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</si>
  <si>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</si>
  <si>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</si>
  <si>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</si>
  <si>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</si>
  <si>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</si>
  <si>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</si>
  <si>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</si>
  <si>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</si>
  <si>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</si>
  <si>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</si>
  <si>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</si>
  <si>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</si>
  <si>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</si>
  <si>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</si>
  <si>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</si>
  <si>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</si>
  <si>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</si>
  <si>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</si>
  <si>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</si>
  <si>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</si>
  <si>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</si>
  <si>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</si>
  <si>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</si>
  <si>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</si>
  <si>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</si>
  <si>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</si>
  <si>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</si>
  <si>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</si>
  <si>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</si>
  <si>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</si>
  <si>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</si>
  <si>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</si>
  <si>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</si>
  <si>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</si>
  <si>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</si>
  <si>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</si>
  <si>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</si>
  <si>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</si>
  <si>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</si>
  <si>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</si>
  <si>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</si>
  <si>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</si>
  <si>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</si>
  <si>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</si>
  <si>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</si>
  <si>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</si>
  <si>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</si>
  <si>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</si>
  <si>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</si>
  <si>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</si>
  <si>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</si>
  <si>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</si>
  <si>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</si>
  <si>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</si>
  <si>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</si>
  <si>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</si>
  <si>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</si>
  <si>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</si>
  <si>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</si>
  <si>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</si>
  <si>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</si>
  <si>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</si>
  <si>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</si>
  <si>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</si>
  <si>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</si>
  <si>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</si>
  <si>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</si>
  <si>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</si>
  <si>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</si>
  <si>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</si>
  <si>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</si>
  <si>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</si>
  <si>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</si>
  <si>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</si>
  <si>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</si>
  <si>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</si>
  <si>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</si>
  <si>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</si>
  <si>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</si>
  <si>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</si>
  <si>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</si>
  <si>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</si>
  <si>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</si>
  <si>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</si>
  <si>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</si>
  <si>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</si>
  <si>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</si>
  <si>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</si>
  <si>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</si>
  <si>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</si>
  <si>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</si>
  <si>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</si>
  <si>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</si>
  <si>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</si>
  <si>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</si>
  <si>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</si>
  <si>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</si>
  <si>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</si>
  <si>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</si>
  <si>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</si>
  <si>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</si>
  <si>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</si>
  <si>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</si>
  <si>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</si>
  <si>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</si>
  <si>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</si>
  <si>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</si>
  <si>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</si>
  <si>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</si>
  <si>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</si>
  <si>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</si>
  <si>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</si>
  <si>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</si>
  <si>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</si>
  <si>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</si>
  <si>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</si>
  <si>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</si>
  <si>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</si>
  <si>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</si>
  <si>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</si>
  <si>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</si>
  <si>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</si>
  <si>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</si>
  <si>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</si>
  <si>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</si>
  <si>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</si>
  <si>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</si>
  <si>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</si>
  <si>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</si>
  <si>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</si>
  <si>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</si>
  <si>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</si>
  <si>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</si>
  <si>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</si>
  <si>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</si>
  <si>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</si>
  <si>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</si>
  <si>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</si>
  <si>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</si>
  <si>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</si>
  <si>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</si>
  <si>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</si>
  <si>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</si>
  <si>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</si>
  <si>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</si>
  <si>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</si>
  <si>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</si>
  <si>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</si>
  <si>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</si>
  <si>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</si>
  <si>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</si>
  <si>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</si>
  <si>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</si>
  <si>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</si>
  <si>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</si>
  <si>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</si>
  <si>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</si>
  <si>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</si>
  <si>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</si>
  <si>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</si>
  <si>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</si>
  <si>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</si>
  <si>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</si>
  <si>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</si>
  <si>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</si>
  <si>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</si>
  <si>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</si>
  <si>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</si>
  <si>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</si>
  <si>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</si>
  <si>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</si>
  <si>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</si>
  <si>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</si>
  <si>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</si>
  <si>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</si>
  <si>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</si>
  <si>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</si>
  <si>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</si>
  <si>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</si>
  <si>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</si>
  <si>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</si>
  <si>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</si>
  <si>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</si>
  <si>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</si>
  <si>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</si>
  <si>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</si>
  <si>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</si>
  <si>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</si>
  <si>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</si>
  <si>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</si>
  <si>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</si>
  <si>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</si>
  <si>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</si>
  <si>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</si>
  <si>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</si>
  <si>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</si>
  <si>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</si>
  <si>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</si>
  <si>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</si>
  <si>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</si>
  <si>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</si>
  <si>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</si>
  <si>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</si>
  <si>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</si>
  <si>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</si>
  <si>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</si>
  <si>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</si>
  <si>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</si>
  <si>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</si>
  <si>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</si>
  <si>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</si>
  <si>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</si>
  <si>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</si>
  <si>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</si>
  <si>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</si>
  <si>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</si>
  <si>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</si>
  <si>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</si>
  <si>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</si>
  <si>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</si>
  <si>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</si>
  <si>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</si>
  <si>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</si>
  <si>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</si>
  <si>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</si>
  <si>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</si>
  <si>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</si>
  <si>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</si>
  <si>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</si>
  <si>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</si>
  <si>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</si>
  <si>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</si>
  <si>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</si>
  <si>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</si>
  <si>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</si>
  <si>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</si>
  <si>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</si>
  <si>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</si>
  <si>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</si>
  <si>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</si>
  <si>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</si>
  <si>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</si>
  <si>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</si>
  <si>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</si>
  <si>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</si>
  <si>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</si>
  <si>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</si>
  <si>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</si>
  <si>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</si>
  <si>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</si>
  <si>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</si>
  <si>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</si>
  <si>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</si>
  <si>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</si>
  <si>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</si>
  <si>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</si>
  <si>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</si>
  <si>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</si>
  <si>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</si>
  <si>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</si>
  <si>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</si>
  <si>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</si>
  <si>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</si>
  <si>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</si>
  <si>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</si>
  <si>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</si>
  <si>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</si>
  <si>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</si>
  <si>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</si>
  <si>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</si>
  <si>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</si>
  <si>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</si>
  <si>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</si>
  <si>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</si>
  <si>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</si>
  <si>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</si>
  <si>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</si>
  <si>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</si>
  <si>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</si>
  <si>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</si>
  <si>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</si>
  <si>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</si>
  <si>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</si>
  <si>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</si>
  <si>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</si>
  <si>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</si>
  <si>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</si>
  <si>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</si>
  <si>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</si>
  <si>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</si>
  <si>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</si>
  <si>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</si>
  <si>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</si>
  <si>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</si>
  <si>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</si>
  <si>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</si>
  <si>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</si>
  <si>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</si>
  <si>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</si>
  <si>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</si>
  <si>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</si>
  <si>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</si>
  <si>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</si>
  <si>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</si>
  <si>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</si>
  <si>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</si>
  <si>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</si>
  <si>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</si>
  <si>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</si>
  <si>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</si>
  <si>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</si>
  <si>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</si>
  <si>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</si>
  <si>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</si>
  <si>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</si>
  <si>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</si>
  <si>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</si>
  <si>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</si>
  <si>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</si>
  <si>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</si>
  <si>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</si>
  <si>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</si>
  <si>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</si>
  <si>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</si>
  <si>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</si>
  <si>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</si>
  <si>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</si>
  <si>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</si>
  <si>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</si>
  <si>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</si>
  <si>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</si>
  <si>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</si>
  <si>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</si>
  <si>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</si>
  <si>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</si>
  <si>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</si>
  <si>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</si>
  <si>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</si>
  <si>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</si>
  <si>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</si>
  <si>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</si>
  <si>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</si>
  <si>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</si>
  <si>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</si>
  <si>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</si>
  <si>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</si>
  <si>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</si>
  <si>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</si>
  <si>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</si>
  <si>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</si>
  <si>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</si>
  <si>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</si>
  <si>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</si>
  <si>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</si>
  <si>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</si>
  <si>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</si>
  <si>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</si>
  <si>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</si>
  <si>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</si>
  <si>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</si>
  <si>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</si>
  <si>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</si>
  <si>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</si>
  <si>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</si>
  <si>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</si>
  <si>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</si>
  <si>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</si>
  <si>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</si>
  <si>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</si>
  <si>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</si>
  <si>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</si>
  <si>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</si>
  <si>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</si>
  <si>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</si>
  <si>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</si>
  <si>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</si>
  <si>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</si>
  <si>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</si>
  <si>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</si>
  <si>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</si>
  <si>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</si>
  <si>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</si>
  <si>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</si>
  <si>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</si>
  <si>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</si>
  <si>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</si>
  <si>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</si>
  <si>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</si>
  <si>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</si>
  <si>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</si>
  <si>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</si>
  <si>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</si>
  <si>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</si>
  <si>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</si>
  <si>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</si>
  <si>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</si>
  <si>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</si>
  <si>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</si>
  <si>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</si>
  <si>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</si>
  <si>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</si>
  <si>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</si>
  <si>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</si>
  <si>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</si>
  <si>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</si>
  <si>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</si>
  <si>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</si>
  <si>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</si>
  <si>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</si>
  <si>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</si>
  <si>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</si>
  <si>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</si>
  <si>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</si>
  <si>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</si>
  <si>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</si>
  <si>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</si>
  <si>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</si>
  <si>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</si>
  <si>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</si>
  <si>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</si>
  <si>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</si>
  <si>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</si>
  <si>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</si>
  <si>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</si>
  <si>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</si>
  <si>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</si>
  <si>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</si>
  <si>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</si>
  <si>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</si>
  <si>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</si>
  <si>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</si>
  <si>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</si>
  <si>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</si>
  <si>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</si>
  <si>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</si>
  <si>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</si>
  <si>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</si>
  <si>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</si>
  <si>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</si>
  <si>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</si>
  <si>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</si>
  <si>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</si>
  <si>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</si>
  <si>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</si>
  <si>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</si>
  <si>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</si>
  <si>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</si>
  <si>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</si>
  <si>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</si>
  <si>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</si>
  <si>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</si>
  <si>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</si>
  <si>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</si>
  <si>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</si>
  <si>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</si>
  <si>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</si>
  <si>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</si>
  <si>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</si>
  <si>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</si>
  <si>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</si>
  <si>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</si>
  <si>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</si>
  <si>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</si>
  <si>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</si>
  <si>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</si>
  <si>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</si>
  <si>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</si>
  <si>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</si>
  <si>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</si>
  <si>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</si>
  <si>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</si>
  <si>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</si>
  <si>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</si>
  <si>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</si>
  <si>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</si>
  <si>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</si>
  <si>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</si>
  <si>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</si>
  <si>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</si>
  <si>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</si>
  <si>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</si>
  <si>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</si>
  <si>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</si>
  <si>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</si>
  <si>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</si>
  <si>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</si>
  <si>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</si>
  <si>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</si>
  <si>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</si>
  <si>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</si>
  <si>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</si>
  <si>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</si>
  <si>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</si>
  <si>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</si>
  <si>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</si>
  <si>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</si>
  <si>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</si>
  <si>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</si>
  <si>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</si>
  <si>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</si>
  <si>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</si>
  <si>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</si>
  <si>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</si>
  <si>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</si>
  <si>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</si>
  <si>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</si>
  <si>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</si>
  <si>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</si>
  <si>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</si>
  <si>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</si>
  <si>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</si>
  <si>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</si>
  <si>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</si>
  <si>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</si>
  <si>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</si>
  <si>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</si>
  <si>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</si>
  <si>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</si>
  <si>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</si>
  <si>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</si>
  <si>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</si>
  <si>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</si>
  <si>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</si>
  <si>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</si>
  <si>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</si>
  <si>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</si>
  <si>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</si>
  <si>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</si>
  <si>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</si>
  <si>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</si>
  <si>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</si>
  <si>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</si>
  <si>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</si>
  <si>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</si>
  <si>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</si>
  <si>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</si>
  <si>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</si>
  <si>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</si>
  <si>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</si>
  <si>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</si>
  <si>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</si>
  <si>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</si>
  <si>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</si>
  <si>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</si>
  <si>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</si>
  <si>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</si>
  <si>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</si>
  <si>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</si>
  <si>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</si>
  <si>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</si>
  <si>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</si>
  <si>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</si>
  <si>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</si>
  <si>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</si>
  <si>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</si>
  <si>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</si>
  <si>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</si>
  <si>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</si>
  <si>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</si>
  <si>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</si>
  <si>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</si>
  <si>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</si>
  <si>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</si>
  <si>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</si>
  <si>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</si>
  <si>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</si>
  <si>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</si>
  <si>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</si>
  <si>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</si>
  <si>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</si>
  <si>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</si>
  <si>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</si>
  <si>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</si>
  <si>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</si>
  <si>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</si>
  <si>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</si>
  <si>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</si>
  <si>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</si>
  <si>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</si>
  <si>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</si>
  <si>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</si>
  <si>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</si>
  <si>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</si>
  <si>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</si>
  <si>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</si>
  <si>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</si>
  <si>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</si>
  <si>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</si>
  <si>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</si>
  <si>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</si>
  <si>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</si>
  <si>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</si>
  <si>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</si>
  <si>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</si>
  <si>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</si>
  <si>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</si>
  <si>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</si>
  <si>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</si>
  <si>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</si>
  <si>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</si>
  <si>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</si>
  <si>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</si>
  <si>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</si>
  <si>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</si>
  <si>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</si>
  <si>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</si>
  <si>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</si>
  <si>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</si>
  <si>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</si>
  <si>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</si>
  <si>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</si>
  <si>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</si>
  <si>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</si>
  <si>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</si>
  <si>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</si>
  <si>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</si>
  <si>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</si>
  <si>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</si>
  <si>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</si>
  <si>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</si>
  <si>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</si>
  <si>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</si>
  <si>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</si>
  <si>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</si>
  <si>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</si>
  <si>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</si>
  <si>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</si>
  <si>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</si>
  <si>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</si>
  <si>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</si>
  <si>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</si>
  <si>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</si>
  <si>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</si>
  <si>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</si>
  <si>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</si>
  <si>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</si>
  <si>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</si>
  <si>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</si>
  <si>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</si>
  <si>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</si>
  <si>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</si>
  <si>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</si>
  <si>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</si>
  <si>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</si>
  <si>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</si>
  <si>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</si>
  <si>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</si>
  <si>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</si>
  <si>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</si>
  <si>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</si>
  <si>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</si>
  <si>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</si>
  <si>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</si>
  <si>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</si>
  <si>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</si>
  <si>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</si>
  <si>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</si>
  <si>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</si>
  <si>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</si>
  <si>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</si>
  <si>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</si>
  <si>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</si>
  <si>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</si>
  <si>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</si>
  <si>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</si>
  <si>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</si>
  <si>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</si>
  <si>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</si>
  <si>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</si>
  <si>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</si>
  <si>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</si>
  <si>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</si>
  <si>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</si>
  <si>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</si>
  <si>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</si>
  <si>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</si>
  <si>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</si>
  <si>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</si>
  <si>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</si>
  <si>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</si>
  <si>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</si>
  <si>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</si>
  <si>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</si>
  <si>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</si>
  <si>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</si>
  <si>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</si>
  <si>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</si>
  <si>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</si>
  <si>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</si>
  <si>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</si>
  <si>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</si>
  <si>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</si>
  <si>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</si>
  <si>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</si>
  <si>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</si>
  <si>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</si>
  <si>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</si>
  <si>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</si>
  <si>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</si>
  <si>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</si>
  <si>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</si>
  <si>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</si>
  <si>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</si>
  <si>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</si>
  <si>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</si>
  <si>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</si>
  <si>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</si>
  <si>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</si>
  <si>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</si>
  <si>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</si>
  <si>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</si>
  <si>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</si>
  <si>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</si>
  <si>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</si>
  <si>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</si>
  <si>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</si>
  <si>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</si>
  <si>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</si>
  <si>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</si>
  <si>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</si>
  <si>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</si>
  <si>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</si>
  <si>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</si>
  <si>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</si>
  <si>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</si>
  <si>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</si>
  <si>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</si>
  <si>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</si>
  <si>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</si>
  <si>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</si>
  <si>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</si>
  <si>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</si>
  <si>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</si>
  <si>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</si>
  <si>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</si>
  <si>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</si>
  <si>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</si>
  <si>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</si>
  <si>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</si>
  <si>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</si>
  <si>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</si>
  <si>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</si>
  <si>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</si>
  <si>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</si>
  <si>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</si>
  <si>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</si>
  <si>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</si>
  <si>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</si>
  <si>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</si>
  <si>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</si>
  <si>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</si>
  <si>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</si>
  <si>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</si>
  <si>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</si>
  <si>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</si>
  <si>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</si>
  <si>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</si>
  <si>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</si>
  <si>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</si>
  <si>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</si>
  <si>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</si>
  <si>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</si>
  <si>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</si>
  <si>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</si>
  <si>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</si>
  <si>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</si>
  <si>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</si>
  <si>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</si>
  <si>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</si>
  <si>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</si>
  <si>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</si>
  <si>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</si>
  <si>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</si>
  <si>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</si>
  <si>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</si>
  <si>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</si>
  <si>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</si>
  <si>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</si>
  <si>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</si>
  <si>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</si>
  <si>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</si>
  <si>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</si>
  <si>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</si>
  <si>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</si>
  <si>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</si>
  <si>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</si>
  <si>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</si>
  <si>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</si>
  <si>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</si>
  <si>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</si>
  <si>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</si>
  <si>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</si>
  <si>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</si>
  <si>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</si>
  <si>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</si>
  <si>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</si>
  <si>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</si>
  <si>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</si>
  <si>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</si>
  <si>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</si>
  <si>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</si>
  <si>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</si>
  <si>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</si>
  <si>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</si>
  <si>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</si>
  <si>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</si>
  <si>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</si>
  <si>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</si>
  <si>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</si>
  <si>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</si>
  <si>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</si>
  <si>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</si>
  <si>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</si>
  <si>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</si>
  <si>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</si>
  <si>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</si>
  <si>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</si>
  <si>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</si>
  <si>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</si>
  <si>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</si>
  <si>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</si>
  <si>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</si>
  <si>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</si>
  <si>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</si>
  <si>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</si>
  <si>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</si>
  <si>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</si>
  <si>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</si>
  <si>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</si>
  <si>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</si>
  <si>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</si>
  <si>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</si>
  <si>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</si>
  <si>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</si>
  <si>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</si>
  <si>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</si>
  <si>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</si>
  <si>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</si>
  <si>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</si>
  <si>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</si>
  <si>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</si>
  <si>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</si>
  <si>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</si>
  <si>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</si>
  <si>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</si>
  <si>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</si>
  <si>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</si>
  <si>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</si>
  <si>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</si>
  <si>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</si>
  <si>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</si>
  <si>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</si>
  <si>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</si>
  <si>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</si>
  <si>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</si>
  <si>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</si>
  <si>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</si>
  <si>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</si>
  <si>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</si>
  <si>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</si>
  <si>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</si>
  <si>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</si>
  <si>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</si>
  <si>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</si>
  <si>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</si>
  <si>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</si>
  <si>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</si>
  <si>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</si>
  <si>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</si>
  <si>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</si>
  <si>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</si>
  <si>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</si>
  <si>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</si>
  <si>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</si>
  <si>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</si>
  <si>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</si>
  <si>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</si>
  <si>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</si>
  <si>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</si>
  <si>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</si>
  <si>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</si>
  <si>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</si>
  <si>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</si>
  <si>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</si>
  <si>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</si>
  <si>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</si>
  <si>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</si>
  <si>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</si>
  <si>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</si>
  <si>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</si>
  <si>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</si>
  <si>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</si>
  <si>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</si>
  <si>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</si>
  <si>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</si>
  <si>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</si>
  <si>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</si>
  <si>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</si>
  <si>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</si>
  <si>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</si>
  <si>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</si>
  <si>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</si>
  <si>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</si>
  <si>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</si>
  <si>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</si>
  <si>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</si>
  <si>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</si>
  <si>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</si>
  <si>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</si>
  <si>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</si>
  <si>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</si>
  <si>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</si>
  <si>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</si>
  <si>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</si>
  <si>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</si>
  <si>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</si>
  <si>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</si>
  <si>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</si>
  <si>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</si>
  <si>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</si>
  <si>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</si>
  <si>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</si>
  <si>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</si>
  <si>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</si>
  <si>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</si>
  <si>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</si>
  <si>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</si>
  <si>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</si>
  <si>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</si>
  <si>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</si>
  <si>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</si>
  <si>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</si>
  <si>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</si>
  <si>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</si>
  <si>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</si>
  <si>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</si>
  <si>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</si>
  <si>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</si>
  <si>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</si>
  <si>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</si>
  <si>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</si>
  <si>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</si>
  <si>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</si>
  <si>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</si>
  <si>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</si>
  <si>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</si>
  <si>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</si>
  <si>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</si>
  <si>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</si>
  <si>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</si>
  <si>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</si>
  <si>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</si>
  <si>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</si>
  <si>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</si>
  <si>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</si>
  <si>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</si>
  <si>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</si>
  <si>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</si>
  <si>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</si>
  <si>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</si>
  <si>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</si>
  <si>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</si>
  <si>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</si>
  <si>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</si>
  <si>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</si>
  <si>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</si>
  <si>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</si>
  <si>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</si>
  <si>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</si>
  <si>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</si>
  <si>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</si>
  <si>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</si>
  <si>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</si>
  <si>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</si>
  <si>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</si>
  <si>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</si>
  <si>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</si>
  <si>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</si>
  <si>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</si>
  <si>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</si>
  <si>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</si>
  <si>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</si>
  <si>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</si>
  <si>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</si>
  <si>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</si>
  <si>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</si>
  <si>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</si>
  <si>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</si>
  <si>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</si>
  <si>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</si>
  <si>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</si>
  <si>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</si>
  <si>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</si>
  <si>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</si>
  <si>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</si>
  <si>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</si>
  <si>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</si>
  <si>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</si>
  <si>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</si>
  <si>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</si>
  <si>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</si>
  <si>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</si>
  <si>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</si>
  <si>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</si>
  <si>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</si>
  <si>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</si>
  <si>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</si>
  <si>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</si>
  <si>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</si>
  <si>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</si>
  <si>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</si>
  <si>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</si>
  <si>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</si>
  <si>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</si>
  <si>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</si>
  <si>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</si>
  <si>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</si>
  <si>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</si>
  <si>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</si>
  <si>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</si>
  <si>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</si>
  <si>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</si>
  <si>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</si>
  <si>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</si>
  <si>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</si>
  <si>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</si>
  <si>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</si>
  <si>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</si>
  <si>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</si>
  <si>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</si>
  <si>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</si>
  <si>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</si>
  <si>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</si>
  <si>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</si>
  <si>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</si>
  <si>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</si>
  <si>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</si>
  <si>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</si>
  <si>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</si>
  <si>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</si>
  <si>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</si>
  <si>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</si>
  <si>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</si>
  <si>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</si>
  <si>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</si>
  <si>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</si>
  <si>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</si>
  <si>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</si>
  <si>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</si>
  <si>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</si>
  <si>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</si>
  <si>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</si>
  <si>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</si>
  <si>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</si>
  <si>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</si>
  <si>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</si>
  <si>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</si>
  <si>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</si>
  <si>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</si>
  <si>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</si>
  <si>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</si>
  <si>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</si>
  <si>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</si>
  <si>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</si>
  <si>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</si>
  <si>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</si>
  <si>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</si>
  <si>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</si>
  <si>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</si>
  <si>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</si>
  <si>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</si>
  <si>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</si>
  <si>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</si>
  <si>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</si>
  <si>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</si>
  <si>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</si>
  <si>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</si>
  <si>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</si>
  <si>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</si>
  <si>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</si>
  <si>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</si>
  <si>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</si>
  <si>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</si>
  <si>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</si>
  <si>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</si>
  <si>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</si>
  <si>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</si>
  <si>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</si>
  <si>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</si>
  <si>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</si>
  <si>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</si>
  <si>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</si>
  <si>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</si>
  <si>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</si>
  <si>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</si>
  <si>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</si>
  <si>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</si>
  <si>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</si>
  <si>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</si>
  <si>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</si>
  <si>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</si>
  <si>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</si>
  <si>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</si>
  <si>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</si>
  <si>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</si>
  <si>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</si>
  <si>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</si>
  <si>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</si>
  <si>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</si>
  <si>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</si>
  <si>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</si>
  <si>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</si>
  <si>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</si>
  <si>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</si>
  <si>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</si>
  <si>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</si>
  <si>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</si>
  <si>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</si>
  <si>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</si>
  <si>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</si>
  <si>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</si>
  <si>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</si>
  <si>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</si>
  <si>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</si>
  <si>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</si>
  <si>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</si>
  <si>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</si>
  <si>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</si>
  <si>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</si>
  <si>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</si>
  <si>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</si>
  <si>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</si>
  <si>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</si>
  <si>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</si>
  <si>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</si>
  <si>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</si>
  <si>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</si>
  <si>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</si>
  <si>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</si>
  <si>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</si>
  <si>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</si>
  <si>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</si>
  <si>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</si>
  <si>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</si>
  <si>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</si>
  <si>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</si>
  <si>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</si>
  <si>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</si>
  <si>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</si>
  <si>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</si>
  <si>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</si>
  <si>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</si>
  <si>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</si>
  <si>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</si>
  <si>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</si>
  <si>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</si>
  <si>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</si>
  <si>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</si>
  <si>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</si>
  <si>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</si>
  <si>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</si>
  <si>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</si>
  <si>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</si>
  <si>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</si>
  <si>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</si>
  <si>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</si>
  <si>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</si>
  <si>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</si>
  <si>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</si>
  <si>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</si>
  <si>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</si>
  <si>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</si>
  <si>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</si>
  <si>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</si>
  <si>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</si>
  <si>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</si>
  <si>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</si>
  <si>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</si>
  <si>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</si>
  <si>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</si>
  <si>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</si>
  <si>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</si>
  <si>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</si>
  <si>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</si>
  <si>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</si>
  <si>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</si>
  <si>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</si>
  <si>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</si>
  <si>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</si>
  <si>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</si>
  <si>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</si>
  <si>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</si>
  <si>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</si>
  <si>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</si>
  <si>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</si>
  <si>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</si>
  <si>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</si>
  <si>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</si>
  <si>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</si>
  <si>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</si>
  <si>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</si>
  <si>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</si>
  <si>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</si>
  <si>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</si>
  <si>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</si>
  <si>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</si>
  <si>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</si>
  <si>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</si>
  <si>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</si>
  <si>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</si>
  <si>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</si>
  <si>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</si>
  <si>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</si>
  <si>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</si>
  <si>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</si>
  <si>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</si>
  <si>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</si>
  <si>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</si>
  <si>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</si>
  <si>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</si>
  <si>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</si>
  <si>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</si>
  <si>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</si>
  <si>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</si>
  <si>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</si>
  <si>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</si>
  <si>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</si>
  <si>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</si>
  <si>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</si>
  <si>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</si>
  <si>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</si>
  <si>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</si>
  <si>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</si>
  <si>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</si>
  <si>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</si>
  <si>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</si>
  <si>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</si>
  <si>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</si>
  <si>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</si>
  <si>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</si>
  <si>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</si>
  <si>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</si>
  <si>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</si>
  <si>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</si>
  <si>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</si>
  <si>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</si>
  <si>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</si>
  <si>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</si>
  <si>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</si>
  <si>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</si>
  <si>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</si>
  <si>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</si>
  <si>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</si>
  <si>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</si>
  <si>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</si>
  <si>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</si>
  <si>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</si>
  <si>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</si>
  <si>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</si>
  <si>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</si>
  <si>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</si>
  <si>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</si>
  <si>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</si>
  <si>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</si>
  <si>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</si>
  <si>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</si>
  <si>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</si>
  <si>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</si>
  <si>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</si>
  <si>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</si>
  <si>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</si>
  <si>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</si>
  <si>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</si>
  <si>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</si>
  <si>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</si>
  <si>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</si>
  <si>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</si>
  <si>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</si>
  <si>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</si>
  <si>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</si>
  <si>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</si>
  <si>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</si>
  <si>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</si>
  <si>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</si>
  <si>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</si>
  <si>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</si>
  <si>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</si>
  <si>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</si>
  <si>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</si>
  <si>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</si>
  <si>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</si>
  <si>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</si>
  <si>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</si>
  <si>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</si>
  <si>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</si>
  <si>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</si>
  <si>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</si>
  <si>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</si>
  <si>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</si>
  <si>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</si>
  <si>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</si>
  <si>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</si>
  <si>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</si>
  <si>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</si>
  <si>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</si>
  <si>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</si>
  <si>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</si>
  <si>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</si>
  <si>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</si>
  <si>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</si>
  <si>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</si>
  <si>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</si>
  <si>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</si>
  <si>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</si>
  <si>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</si>
  <si>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</si>
  <si>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</si>
  <si>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</si>
  <si>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</si>
  <si>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</si>
  <si>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</si>
  <si>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</si>
  <si>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</si>
  <si>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</si>
  <si>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</si>
  <si>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</si>
  <si>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</si>
  <si>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</si>
  <si>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</si>
  <si>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</si>
  <si>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</si>
  <si>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</si>
  <si>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</si>
  <si>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</si>
  <si>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</si>
  <si>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</si>
  <si>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</si>
  <si>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</si>
  <si>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</si>
  <si>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</si>
  <si>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</si>
  <si>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</si>
  <si>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</si>
  <si>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</si>
  <si>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</si>
  <si>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</si>
  <si>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</si>
  <si>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</si>
  <si>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</si>
  <si>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</si>
  <si>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</si>
  <si>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</si>
  <si>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</si>
  <si>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</si>
  <si>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</si>
  <si>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</si>
  <si>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</si>
  <si>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</si>
  <si>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</si>
  <si>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</si>
  <si>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</si>
  <si>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</si>
  <si>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</si>
  <si>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</si>
  <si>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</si>
  <si>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</si>
  <si>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</si>
  <si>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</si>
  <si>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</si>
  <si>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</si>
  <si>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</si>
  <si>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</si>
  <si>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</si>
  <si>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</si>
  <si>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</si>
  <si>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</si>
  <si>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</si>
  <si>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</si>
  <si>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</si>
  <si>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</si>
  <si>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</si>
  <si>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</si>
  <si>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</si>
  <si>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</si>
  <si>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</si>
  <si>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</si>
  <si>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</si>
  <si>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</si>
  <si>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</si>
  <si>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</si>
  <si>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</si>
  <si>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</si>
  <si>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</si>
  <si>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</si>
  <si>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</si>
  <si>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</si>
  <si>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</si>
  <si>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</si>
  <si>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</si>
  <si>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</si>
  <si>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</si>
  <si>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</si>
  <si>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</si>
  <si>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</si>
  <si>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</si>
  <si>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</si>
  <si>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</si>
  <si>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</si>
  <si>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</si>
  <si>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</si>
  <si>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</si>
  <si>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</si>
  <si>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</si>
  <si>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</si>
  <si>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</si>
  <si>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</si>
  <si>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</si>
  <si>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</si>
  <si>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</si>
  <si>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</si>
  <si>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</si>
  <si>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</si>
  <si>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</si>
  <si>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</si>
  <si>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</si>
  <si>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</si>
  <si>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</si>
  <si>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</si>
  <si>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</si>
  <si>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</si>
  <si>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</si>
  <si>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</si>
  <si>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</si>
  <si>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</si>
  <si>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</si>
  <si>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</si>
  <si>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</si>
  <si>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</si>
  <si>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</si>
  <si>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</si>
  <si>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</si>
  <si>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</si>
  <si>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</si>
  <si>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</si>
  <si>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</si>
  <si>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</si>
  <si>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</si>
  <si>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</si>
  <si>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</si>
  <si>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</si>
  <si>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</si>
  <si>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</si>
  <si>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</si>
  <si>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</si>
  <si>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</si>
  <si>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</si>
  <si>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</si>
  <si>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</si>
  <si>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</si>
  <si>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</si>
  <si>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</si>
  <si>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</si>
  <si>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</si>
  <si>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</si>
  <si>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</si>
  <si>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</si>
  <si>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</si>
  <si>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</si>
  <si>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</si>
  <si>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</si>
  <si>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</si>
  <si>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</si>
  <si>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</si>
  <si>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</si>
  <si>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</si>
  <si>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</si>
  <si>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</si>
  <si>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</si>
  <si>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</si>
  <si>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</si>
  <si>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</si>
  <si>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</si>
  <si>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</si>
  <si>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</si>
  <si>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</si>
  <si>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</si>
  <si>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</si>
  <si>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</si>
  <si>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</si>
  <si>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</si>
  <si>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</si>
  <si>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</si>
  <si>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</si>
  <si>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</si>
  <si>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</si>
  <si>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</si>
  <si>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</si>
  <si>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</si>
  <si>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</si>
  <si>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</si>
  <si>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</si>
  <si>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</si>
  <si>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</si>
  <si>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</si>
  <si>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</si>
  <si>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</si>
  <si>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</si>
  <si>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</si>
  <si>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</si>
  <si>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</si>
  <si>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</si>
  <si>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</si>
  <si>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</si>
  <si>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</si>
  <si>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</si>
  <si>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</si>
  <si>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</si>
  <si>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</si>
  <si>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</si>
  <si>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</si>
  <si>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</si>
  <si>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</si>
  <si>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</si>
  <si>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</si>
  <si>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</si>
  <si>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</si>
  <si>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</si>
  <si>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</si>
  <si>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</si>
  <si>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</si>
  <si>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</si>
  <si>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</si>
  <si>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</si>
  <si>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</si>
  <si>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</si>
  <si>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</si>
  <si>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</si>
  <si>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</si>
  <si>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</si>
  <si>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</si>
  <si>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</si>
  <si>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</si>
  <si>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</si>
  <si>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</si>
  <si>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</si>
  <si>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</si>
  <si>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</si>
  <si>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</si>
  <si>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</si>
  <si>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</si>
  <si>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</si>
  <si>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</si>
  <si>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</si>
  <si>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</si>
  <si>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</si>
  <si>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</si>
  <si>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</si>
  <si>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</si>
  <si>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</si>
  <si>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</si>
  <si>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</si>
  <si>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</si>
  <si>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</si>
  <si>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</si>
  <si>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</si>
  <si>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</si>
  <si>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</si>
  <si>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</si>
  <si>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</si>
  <si>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</si>
  <si>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</si>
  <si>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</si>
  <si>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</si>
  <si>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</si>
  <si>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</si>
  <si>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</si>
  <si>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</si>
  <si>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</si>
  <si>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</si>
  <si>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</si>
  <si>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</si>
  <si>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</si>
  <si>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</si>
  <si>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</si>
  <si>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</si>
  <si>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</si>
  <si>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</si>
  <si>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</si>
  <si>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</si>
  <si>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</si>
  <si>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</si>
  <si>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</si>
  <si>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</si>
  <si>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</si>
  <si>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</si>
  <si>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</si>
  <si>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</si>
  <si>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</si>
  <si>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</si>
  <si>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</si>
  <si>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</si>
  <si>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</si>
  <si>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</si>
  <si>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</si>
  <si>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</si>
  <si>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</si>
  <si>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</si>
  <si>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</si>
  <si>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</si>
  <si>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</si>
  <si>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</si>
  <si>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</si>
  <si>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</si>
  <si>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</si>
  <si>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</si>
  <si>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</si>
  <si>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</si>
  <si>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</si>
  <si>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</si>
  <si>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</si>
  <si>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</si>
  <si>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</si>
  <si>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</si>
  <si>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</si>
  <si>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</si>
  <si>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</si>
  <si>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</si>
  <si>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</si>
  <si>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</si>
  <si>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</si>
  <si>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</si>
  <si>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</si>
  <si>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</si>
  <si>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</si>
  <si>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</si>
  <si>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</si>
  <si>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</si>
  <si>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</si>
  <si>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</si>
  <si>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</si>
  <si>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</si>
  <si>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</si>
  <si>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</si>
  <si>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</si>
  <si>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</si>
  <si>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</si>
  <si>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</si>
  <si>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</si>
  <si>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</si>
  <si>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</si>
  <si>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</si>
  <si>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</si>
  <si>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</si>
  <si>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</si>
  <si>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</si>
  <si>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</si>
  <si>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</si>
  <si>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</si>
  <si>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</si>
  <si>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</si>
  <si>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</si>
  <si>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</si>
  <si>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</si>
  <si>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</si>
  <si>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</si>
  <si>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</si>
  <si>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</si>
  <si>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</si>
  <si>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</si>
  <si>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</si>
  <si>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</si>
  <si>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</si>
  <si>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</si>
  <si>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</si>
  <si>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</si>
  <si>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</si>
  <si>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</si>
  <si>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</si>
  <si>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</si>
  <si>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</si>
  <si>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</si>
  <si>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</si>
  <si>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</si>
  <si>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</si>
  <si>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</si>
  <si>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</si>
  <si>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</si>
  <si>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</si>
  <si>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</si>
  <si>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</si>
  <si>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</si>
  <si>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</si>
  <si>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</si>
  <si>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</si>
  <si>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</si>
  <si>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</si>
  <si>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</si>
  <si>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</si>
  <si>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</si>
  <si>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</si>
  <si>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</si>
  <si>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</si>
  <si>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</si>
  <si>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</si>
  <si>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</si>
  <si>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</si>
  <si>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</si>
  <si>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</si>
  <si>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</si>
  <si>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</si>
  <si>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</si>
  <si>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</si>
  <si>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</si>
  <si>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</si>
  <si>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</si>
  <si>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</si>
  <si>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</si>
  <si>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</si>
  <si>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</si>
  <si>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</si>
  <si>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</si>
  <si>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</si>
  <si>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</si>
  <si>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</si>
  <si>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</si>
  <si>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</si>
  <si>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</si>
  <si>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</si>
  <si>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</si>
  <si>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</si>
  <si>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</si>
  <si>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</si>
  <si>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</si>
  <si>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</si>
  <si>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</si>
  <si>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</si>
  <si>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</si>
  <si>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</si>
  <si>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</si>
  <si>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</si>
  <si>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</si>
  <si>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</si>
  <si>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</si>
  <si>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</si>
  <si>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</si>
  <si>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</si>
  <si>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</si>
  <si>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</si>
  <si>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</si>
  <si>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</si>
  <si>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</si>
  <si>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</si>
  <si>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</si>
  <si>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</si>
  <si>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</si>
  <si>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</si>
  <si>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</si>
  <si>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</si>
  <si>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</si>
  <si>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</si>
  <si>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</si>
  <si>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</si>
  <si>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</si>
  <si>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</si>
  <si>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</si>
  <si>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</si>
  <si>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</si>
  <si>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</si>
  <si>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</si>
  <si>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</si>
  <si>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</si>
  <si>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</si>
  <si>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</si>
  <si>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</si>
  <si>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</si>
  <si>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</si>
  <si>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</si>
  <si>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</si>
  <si>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</si>
  <si>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</si>
  <si>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</si>
  <si>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</si>
  <si>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</si>
  <si>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</si>
  <si>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</si>
  <si>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</si>
  <si>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</si>
  <si>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</si>
  <si>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</si>
  <si>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</si>
  <si>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</si>
  <si>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</si>
  <si>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</si>
  <si>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</si>
  <si>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</si>
  <si>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</si>
  <si>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</si>
  <si>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</si>
  <si>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</si>
  <si>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</si>
  <si>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</si>
  <si>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</si>
  <si>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</si>
  <si>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</si>
  <si>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</si>
  <si>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</si>
  <si>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</si>
  <si>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</si>
  <si>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</si>
  <si>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</si>
  <si>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</si>
  <si>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</si>
  <si>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</si>
  <si>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</si>
  <si>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</si>
  <si>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</si>
  <si>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</si>
  <si>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</si>
  <si>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</si>
  <si>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</si>
  <si>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</si>
  <si>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</si>
  <si>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</si>
  <si>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</si>
  <si>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</si>
  <si>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</si>
  <si>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</si>
  <si>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</si>
  <si>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</si>
  <si>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</si>
  <si>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</si>
  <si>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</si>
  <si>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</si>
  <si>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</si>
  <si>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</si>
  <si>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</si>
  <si>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</si>
  <si>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</si>
  <si>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</si>
  <si>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</si>
  <si>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</si>
  <si>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</si>
  <si>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</si>
  <si>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</si>
  <si>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</si>
  <si>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</si>
  <si>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</si>
  <si>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</si>
  <si>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</si>
  <si>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</si>
  <si>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</si>
  <si>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</si>
  <si>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</si>
  <si>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</si>
  <si>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</si>
  <si>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</si>
  <si>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</si>
  <si>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</si>
  <si>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</si>
  <si>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</si>
  <si>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</si>
  <si>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</si>
  <si>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</si>
  <si>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</si>
  <si>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</si>
  <si>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</si>
  <si>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</si>
  <si>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</si>
  <si>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</si>
  <si>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</si>
  <si>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</si>
  <si>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</si>
  <si>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</si>
  <si>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</si>
  <si>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</si>
  <si>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</si>
  <si>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</si>
  <si>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</si>
  <si>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</si>
  <si>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</si>
  <si>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</si>
  <si>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</si>
  <si>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</si>
  <si>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</si>
  <si>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</si>
  <si>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</si>
  <si>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</si>
  <si>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</si>
  <si>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</si>
  <si>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</si>
  <si>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</si>
  <si>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</si>
  <si>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</si>
  <si>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</si>
  <si>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</si>
  <si>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</si>
  <si>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</si>
  <si>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</si>
  <si>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</si>
  <si>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</si>
  <si>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</si>
  <si>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</si>
  <si>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</si>
  <si>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</si>
  <si>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</si>
  <si>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</si>
  <si>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</si>
  <si>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</si>
  <si>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</si>
  <si>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</si>
  <si>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</si>
  <si>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</si>
  <si>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</si>
  <si>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</si>
  <si>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</si>
  <si>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</si>
  <si>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</si>
  <si>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</si>
  <si>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</si>
  <si>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</si>
  <si>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</si>
  <si>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</si>
  <si>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</si>
  <si>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</si>
  <si>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</si>
  <si>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</si>
  <si>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</si>
  <si>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</si>
  <si>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</si>
  <si>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</si>
  <si>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</si>
  <si>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</si>
  <si>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</si>
  <si>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</si>
  <si>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</si>
  <si>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</si>
  <si>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</si>
  <si>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</si>
  <si>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</si>
  <si>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</si>
  <si>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</si>
  <si>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</si>
  <si>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</si>
  <si>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</si>
  <si>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</si>
  <si>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</si>
  <si>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</si>
  <si>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</si>
  <si>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</si>
  <si>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</si>
  <si>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</si>
  <si>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</si>
  <si>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</si>
  <si>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</si>
  <si>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</si>
  <si>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</si>
  <si>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</si>
  <si>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</si>
  <si>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</si>
  <si>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</si>
  <si>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</si>
  <si>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</si>
  <si>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</si>
  <si>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</si>
  <si>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</si>
  <si>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</si>
  <si>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</si>
  <si>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</si>
  <si>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</si>
  <si>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</si>
  <si>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</si>
  <si>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</si>
  <si>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</si>
  <si>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</si>
  <si>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</si>
  <si>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</si>
  <si>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</si>
  <si>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</si>
  <si>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</si>
  <si>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</si>
  <si>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</si>
  <si>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</si>
  <si>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</si>
  <si>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</si>
  <si>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</si>
  <si>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</si>
  <si>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</si>
  <si>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</si>
  <si>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</si>
  <si>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</si>
  <si>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</si>
  <si>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</si>
  <si>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</si>
  <si>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</si>
  <si>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</si>
  <si>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</si>
  <si>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</si>
  <si>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</si>
  <si>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</si>
  <si>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</si>
  <si>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</si>
  <si>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</si>
  <si>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</si>
  <si>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</si>
  <si>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</si>
  <si>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</si>
  <si>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</si>
  <si>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</si>
  <si>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</si>
  <si>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</si>
  <si>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</si>
  <si>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</si>
  <si>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</si>
  <si>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</si>
  <si>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</si>
  <si>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</si>
  <si>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</si>
  <si>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</si>
  <si>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</si>
  <si>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</si>
  <si>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</si>
  <si>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</si>
  <si>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</si>
  <si>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</si>
  <si>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</si>
  <si>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</si>
  <si>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</si>
  <si>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</si>
  <si>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</si>
  <si>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</si>
  <si>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</si>
  <si>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</si>
  <si>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</si>
  <si>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</si>
  <si>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</si>
  <si>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</si>
  <si>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</si>
  <si>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</si>
  <si>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</si>
  <si>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</si>
  <si>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</si>
  <si>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</si>
  <si>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</si>
  <si>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</si>
  <si>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</si>
  <si>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</si>
  <si>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</si>
  <si>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</si>
  <si>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</si>
  <si>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</si>
  <si>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</si>
  <si>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</si>
  <si>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</si>
  <si>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</si>
  <si>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</si>
  <si>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</si>
  <si>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</si>
  <si>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</si>
  <si>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</si>
  <si>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</si>
  <si>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</si>
  <si>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</si>
  <si>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</si>
  <si>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</si>
  <si>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</si>
  <si>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</si>
  <si>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</si>
  <si>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</si>
  <si>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</si>
  <si>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</si>
  <si>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</si>
  <si>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</si>
  <si>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</si>
  <si>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</si>
  <si>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</si>
  <si>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</si>
  <si>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</si>
  <si>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</si>
  <si>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</si>
  <si>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</si>
  <si>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</si>
  <si>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</si>
  <si>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</si>
  <si>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</si>
  <si>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</si>
  <si>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</si>
  <si>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</si>
  <si>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</si>
  <si>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</si>
  <si>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</si>
  <si>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</si>
  <si>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</si>
  <si>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</si>
  <si>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</si>
  <si>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</si>
  <si>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</si>
  <si>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</si>
  <si>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</si>
  <si>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</si>
  <si>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</si>
  <si>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</si>
  <si>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</si>
  <si>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</si>
  <si>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</si>
  <si>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</si>
  <si>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</si>
  <si>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</si>
  <si>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</si>
  <si>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</si>
  <si>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</si>
  <si>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</si>
  <si>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</si>
  <si>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</si>
  <si>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</si>
  <si>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</si>
  <si>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</si>
  <si>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</si>
  <si>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</si>
  <si>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</si>
  <si>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</si>
  <si>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</si>
  <si>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</si>
  <si>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</si>
  <si>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</si>
  <si>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</si>
  <si>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</si>
  <si>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</si>
  <si>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</si>
  <si>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</si>
  <si>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</si>
  <si>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</si>
  <si>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</si>
  <si>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</si>
  <si>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</si>
  <si>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</si>
  <si>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</si>
  <si>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</si>
  <si>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</si>
  <si>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</si>
  <si>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</si>
  <si>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</si>
  <si>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</si>
  <si>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</si>
  <si>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</si>
  <si>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</si>
  <si>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</si>
  <si>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</si>
  <si>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</si>
  <si>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</si>
  <si>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</si>
  <si>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</si>
  <si>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</si>
  <si>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</si>
  <si>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</si>
  <si>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</si>
  <si>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</si>
  <si>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</si>
  <si>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</si>
  <si>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</si>
  <si>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</si>
  <si>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</si>
  <si>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</si>
  <si>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</si>
  <si>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</si>
  <si>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</si>
  <si>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</si>
  <si>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</si>
  <si>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</si>
  <si>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</si>
  <si>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</si>
  <si>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</si>
  <si>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</si>
  <si>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</si>
  <si>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</si>
  <si>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</si>
  <si>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</si>
  <si>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</si>
  <si>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</si>
  <si>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</si>
  <si>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</si>
  <si>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</si>
  <si>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</si>
  <si>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</si>
  <si>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</si>
  <si>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</si>
  <si>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</si>
  <si>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</si>
  <si>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</si>
  <si>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</si>
  <si>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</si>
  <si>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</si>
  <si>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</si>
  <si>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</si>
  <si>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</si>
  <si>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</si>
  <si>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</si>
  <si>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</si>
  <si>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</si>
  <si>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</si>
  <si>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</si>
  <si>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</si>
  <si>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</si>
  <si>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</si>
  <si>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</si>
  <si>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</si>
  <si>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</si>
  <si>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</si>
  <si>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</si>
  <si>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</si>
  <si>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</si>
  <si>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</si>
  <si>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</si>
  <si>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</si>
  <si>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</si>
  <si>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</si>
  <si>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</si>
  <si>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</si>
  <si>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</si>
  <si>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</si>
  <si>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</si>
  <si>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</si>
  <si>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</si>
  <si>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</si>
  <si>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</si>
  <si>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</si>
  <si>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</si>
  <si>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</si>
  <si>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</si>
  <si>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</si>
  <si>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</si>
  <si>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</si>
  <si>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</si>
  <si>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</si>
  <si>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</si>
  <si>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</si>
  <si>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</si>
  <si>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</si>
  <si>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</si>
  <si>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</si>
  <si>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</si>
  <si>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</si>
  <si>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</si>
  <si>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</si>
  <si>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</si>
  <si>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</si>
  <si>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</si>
  <si>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</si>
  <si>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</si>
  <si>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</si>
  <si>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</si>
  <si>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</si>
  <si>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</si>
  <si>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</si>
  <si>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</si>
  <si>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</si>
  <si>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</si>
  <si>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</si>
  <si>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</si>
  <si>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</si>
  <si>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</si>
  <si>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</si>
  <si>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</si>
  <si>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</si>
  <si>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</si>
  <si>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</si>
  <si>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</si>
  <si>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</si>
  <si>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</si>
  <si>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</si>
  <si>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</si>
  <si>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</si>
  <si>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</si>
  <si>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</si>
  <si>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</si>
  <si>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</si>
  <si>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</si>
  <si>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</si>
  <si>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</si>
  <si>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</si>
  <si>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</si>
  <si>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</si>
  <si>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</si>
  <si>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</si>
  <si>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</si>
  <si>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</si>
  <si>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</si>
  <si>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</si>
  <si>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</si>
  <si>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</si>
  <si>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</si>
  <si>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</si>
  <si>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</si>
  <si>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</si>
  <si>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</si>
  <si>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</si>
  <si>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</si>
  <si>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</si>
  <si>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</si>
  <si>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</si>
  <si>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</si>
  <si>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</si>
  <si>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</si>
  <si>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</si>
  <si>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</si>
  <si>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</si>
  <si>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</si>
  <si>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</si>
  <si>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</si>
  <si>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</si>
  <si>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</si>
  <si>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</si>
  <si>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</si>
  <si>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</si>
  <si>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</si>
  <si>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</si>
  <si>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</si>
  <si>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</si>
  <si>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</si>
  <si>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</si>
  <si>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</si>
  <si>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</si>
  <si>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</si>
  <si>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</si>
  <si>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</si>
  <si>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</si>
  <si>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</si>
  <si>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</si>
  <si>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</si>
  <si>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</si>
  <si>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</si>
  <si>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</si>
  <si>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</si>
  <si>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</si>
  <si>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</si>
  <si>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</si>
  <si>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</si>
  <si>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</si>
  <si>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</si>
  <si>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</si>
  <si>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</si>
  <si>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</si>
  <si>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</si>
  <si>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</si>
  <si>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</si>
  <si>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</si>
  <si>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</si>
  <si>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</si>
  <si>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</si>
  <si>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</si>
  <si>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</si>
  <si>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</si>
  <si>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</si>
  <si>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</si>
  <si>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</si>
  <si>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</si>
  <si>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</si>
  <si>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</si>
  <si>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</si>
  <si>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</si>
  <si>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</si>
  <si>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</si>
  <si>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</si>
  <si>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</si>
  <si>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</si>
  <si>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</si>
  <si>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</si>
  <si>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</si>
  <si>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</si>
  <si>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</si>
  <si>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</si>
  <si>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</si>
  <si>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</si>
  <si>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</si>
  <si>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</si>
  <si>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</si>
  <si>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</si>
  <si>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</si>
  <si>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</si>
  <si>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</si>
  <si>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</si>
  <si>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</si>
  <si>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</si>
  <si>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</si>
  <si>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</si>
  <si>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</si>
  <si>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</si>
  <si>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</si>
  <si>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</si>
  <si>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</si>
  <si>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</si>
  <si>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</si>
  <si>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</si>
  <si>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</si>
  <si>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</si>
  <si>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</si>
  <si>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</si>
  <si>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</si>
  <si>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</si>
  <si>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</si>
  <si>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</si>
  <si>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</si>
  <si>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</si>
  <si>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</si>
  <si>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</si>
  <si>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</si>
  <si>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</si>
  <si>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</si>
  <si>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</si>
  <si>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</si>
  <si>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</si>
  <si>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</si>
  <si>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</si>
  <si>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</si>
  <si>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</si>
  <si>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</si>
  <si>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</si>
  <si>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</si>
  <si>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</si>
  <si>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</si>
  <si>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</si>
  <si>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</si>
  <si>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</si>
  <si>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</si>
  <si>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</si>
  <si>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</si>
  <si>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</si>
  <si>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</si>
  <si>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</si>
  <si>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</si>
  <si>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</si>
  <si>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</si>
  <si>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</si>
  <si>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</si>
  <si>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</si>
  <si>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</si>
  <si>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</si>
  <si>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</si>
  <si>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</si>
  <si>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</si>
  <si>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</si>
  <si>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</si>
  <si>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</si>
  <si>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</si>
  <si>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</si>
  <si>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</si>
  <si>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</si>
  <si>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</si>
  <si>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</si>
  <si>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</si>
  <si>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</si>
  <si>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</si>
  <si>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</si>
  <si>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</si>
  <si>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</si>
  <si>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</si>
  <si>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</si>
  <si>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</si>
  <si>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</si>
  <si>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</si>
  <si>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</si>
  <si>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</si>
  <si>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</si>
  <si>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</si>
  <si>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</si>
  <si>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</si>
  <si>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</si>
  <si>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</si>
  <si>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</si>
  <si>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</si>
  <si>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</si>
  <si>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</si>
  <si>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</si>
  <si>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</si>
  <si>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</si>
  <si>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</si>
  <si>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</si>
  <si>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</si>
  <si>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</si>
  <si>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</si>
  <si>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</si>
  <si>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</si>
  <si>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</si>
  <si>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</si>
  <si>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</si>
  <si>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</si>
  <si>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</si>
  <si>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</si>
  <si>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</si>
  <si>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</si>
  <si>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</si>
  <si>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</si>
  <si>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</si>
  <si>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</si>
  <si>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</si>
  <si>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</si>
  <si>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</si>
  <si>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</si>
  <si>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</si>
  <si>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</si>
  <si>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</si>
  <si>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</si>
  <si>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</si>
  <si>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</si>
  <si>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</si>
  <si>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</si>
  <si>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</si>
  <si>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</si>
  <si>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</si>
  <si>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</si>
  <si>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</si>
  <si>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</si>
  <si>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</si>
  <si>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</si>
  <si>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</si>
  <si>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</si>
  <si>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</si>
  <si>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</si>
  <si>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</si>
  <si>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</si>
  <si>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</si>
  <si>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</si>
  <si>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</si>
  <si>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</si>
  <si>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</si>
  <si>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</si>
  <si>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</si>
  <si>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</si>
  <si>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</si>
  <si>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</si>
  <si>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</si>
  <si>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</si>
  <si>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</si>
  <si>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</si>
  <si>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</si>
  <si>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</si>
  <si>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</si>
  <si>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</si>
  <si>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</si>
  <si>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</si>
  <si>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</si>
  <si>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</si>
  <si>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</si>
  <si>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</si>
  <si>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</si>
  <si>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</si>
  <si>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</si>
  <si>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</si>
  <si>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</si>
  <si>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</si>
  <si>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</si>
  <si>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</si>
  <si>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</si>
  <si>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</si>
  <si>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</si>
  <si>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</si>
  <si>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</si>
  <si>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</si>
  <si>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</si>
  <si>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</si>
  <si>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</si>
  <si>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</si>
  <si>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</si>
  <si>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</si>
  <si>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</si>
  <si>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</si>
  <si>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</si>
  <si>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</si>
  <si>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</si>
  <si>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</si>
  <si>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</si>
  <si>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</si>
  <si>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</si>
  <si>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</si>
  <si>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</si>
  <si>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</si>
  <si>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</si>
  <si>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</si>
  <si>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</si>
  <si>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</si>
  <si>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</si>
  <si>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</si>
  <si>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</si>
  <si>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</si>
  <si>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</si>
  <si>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</si>
  <si>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</si>
  <si>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</si>
  <si>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</si>
  <si>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</si>
  <si>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</si>
  <si>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</si>
  <si>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</si>
  <si>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</si>
  <si>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</si>
  <si>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</si>
  <si>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</si>
  <si>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</si>
  <si>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</si>
  <si>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</si>
  <si>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</si>
  <si>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</si>
  <si>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</si>
  <si>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</si>
  <si>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</si>
  <si>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</si>
  <si>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</si>
  <si>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</si>
  <si>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</si>
  <si>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</si>
  <si>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</si>
  <si>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</si>
  <si>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</si>
  <si>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</si>
  <si>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</si>
  <si>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</si>
  <si>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</si>
  <si>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</si>
  <si>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</si>
  <si>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</si>
  <si>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</si>
  <si>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</si>
  <si>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</si>
  <si>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</si>
  <si>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</si>
  <si>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</si>
  <si>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</si>
  <si>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</si>
  <si>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</si>
  <si>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</si>
  <si>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</si>
  <si>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</si>
  <si>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</si>
  <si>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</si>
  <si>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</si>
  <si>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</si>
  <si>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</si>
  <si>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</si>
  <si>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</si>
  <si>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</si>
  <si>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</si>
  <si>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</si>
  <si>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</si>
  <si>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</si>
  <si>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</si>
  <si>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</si>
  <si>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</si>
  <si>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</si>
  <si>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</si>
  <si>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</si>
  <si>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</si>
  <si>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</si>
  <si>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</si>
  <si>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</si>
  <si>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</si>
  <si>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</si>
  <si>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</si>
  <si>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</si>
  <si>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</si>
  <si>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</si>
  <si>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</si>
  <si>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</si>
  <si>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</si>
  <si>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</si>
  <si>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</si>
  <si>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</si>
  <si>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</si>
  <si>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</si>
  <si>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</si>
  <si>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</si>
  <si>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</si>
  <si>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</si>
  <si>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</si>
  <si>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</si>
  <si>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</si>
  <si>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</si>
  <si>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</si>
  <si>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</si>
  <si>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</si>
  <si>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</si>
  <si>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</si>
  <si>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</si>
  <si>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</si>
  <si>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</si>
  <si>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</si>
  <si>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</si>
  <si>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</si>
  <si>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</si>
  <si>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</si>
  <si>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</si>
  <si>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</si>
  <si>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</si>
  <si>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</si>
  <si>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</si>
  <si>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</si>
  <si>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</si>
  <si>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</si>
  <si>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</si>
  <si>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</si>
  <si>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</si>
  <si>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</si>
  <si>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</si>
  <si>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</si>
  <si>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</si>
  <si>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</si>
  <si>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</si>
  <si>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</si>
  <si>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</si>
  <si>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</si>
  <si>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</si>
  <si>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</si>
  <si>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</si>
  <si>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</si>
  <si>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</si>
  <si>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</si>
  <si>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</si>
  <si>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</si>
  <si>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</si>
  <si>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</si>
  <si>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</si>
  <si>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</si>
  <si>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</si>
  <si>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</si>
  <si>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</si>
  <si>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</si>
  <si>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</si>
  <si>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</si>
  <si>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</si>
  <si>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</si>
  <si>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</si>
  <si>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</si>
  <si>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</si>
  <si>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</si>
  <si>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</si>
  <si>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</si>
  <si>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</si>
  <si>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</si>
  <si>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</si>
  <si>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</si>
  <si>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</si>
  <si>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</si>
  <si>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</si>
  <si>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</si>
  <si>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</si>
  <si>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</si>
  <si>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</si>
  <si>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</si>
  <si>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</si>
  <si>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</si>
  <si>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</si>
  <si>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</si>
  <si>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</si>
  <si>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</si>
  <si>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</si>
  <si>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</si>
  <si>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</si>
  <si>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</si>
  <si>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</si>
  <si>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</si>
  <si>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</si>
  <si>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</si>
  <si>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</si>
  <si>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</si>
  <si>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</si>
  <si>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</si>
  <si>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</si>
  <si>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</si>
  <si>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</si>
  <si>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</si>
  <si>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</si>
  <si>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</si>
  <si>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</si>
  <si>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</si>
  <si>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</si>
  <si>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</si>
  <si>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</si>
  <si>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</si>
  <si>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</si>
  <si>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</si>
  <si>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</si>
  <si>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</si>
  <si>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</si>
  <si>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</si>
  <si>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</si>
  <si>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</si>
  <si>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</si>
  <si>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</si>
  <si>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</si>
  <si>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</si>
  <si>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</si>
  <si>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</si>
  <si>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</si>
  <si>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</si>
  <si>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</si>
  <si>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</si>
  <si>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</si>
  <si>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</si>
  <si>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</si>
  <si>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</si>
  <si>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</si>
  <si>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</si>
  <si>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</si>
  <si>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</si>
  <si>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</si>
  <si>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</si>
  <si>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</si>
  <si>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</si>
  <si>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</si>
  <si>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</si>
  <si>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</si>
  <si>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</si>
  <si>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</si>
  <si>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</si>
  <si>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</si>
  <si>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</si>
  <si>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</si>
  <si>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</si>
  <si>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</si>
  <si>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</si>
  <si>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</si>
  <si>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</si>
  <si>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</si>
  <si>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</si>
  <si>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</si>
  <si>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</si>
  <si>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</si>
  <si>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</si>
  <si>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</si>
  <si>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</si>
  <si>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</si>
  <si>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</si>
  <si>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</si>
  <si>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</si>
  <si>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</si>
  <si>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</si>
  <si>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</si>
  <si>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</si>
  <si>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</si>
  <si>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</si>
  <si>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</si>
  <si>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</si>
  <si>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</si>
  <si>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</si>
  <si>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</si>
  <si>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</si>
  <si>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</si>
  <si>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</si>
  <si>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</si>
  <si>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</si>
  <si>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</si>
  <si>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</si>
  <si>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</si>
  <si>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</si>
  <si>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</si>
  <si>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</si>
  <si>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</si>
  <si>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</si>
  <si>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</si>
  <si>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</si>
  <si>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</si>
  <si>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</si>
  <si>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</si>
  <si>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</si>
  <si>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</si>
  <si>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</si>
  <si>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</si>
  <si>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</si>
  <si>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</si>
  <si>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</si>
  <si>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</si>
  <si>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</si>
  <si>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</si>
  <si>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</si>
  <si>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</si>
  <si>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</si>
  <si>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</si>
  <si>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</si>
  <si>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</si>
  <si>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</si>
  <si>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</si>
  <si>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</si>
  <si>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</si>
  <si>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</si>
  <si>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</si>
  <si>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</si>
  <si>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</si>
  <si>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</si>
  <si>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</si>
  <si>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</si>
  <si>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</si>
  <si>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</si>
  <si>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</si>
  <si>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</si>
  <si>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</si>
  <si>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</si>
  <si>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</si>
  <si>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</si>
  <si>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</si>
  <si>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</si>
  <si>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</si>
  <si>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</si>
  <si>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</si>
  <si>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</si>
  <si>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</si>
  <si>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</si>
  <si>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</si>
  <si>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</si>
  <si>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</si>
  <si>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</si>
  <si>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</si>
  <si>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</si>
  <si>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</si>
  <si>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</si>
  <si>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</si>
  <si>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</si>
  <si>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</si>
  <si>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</si>
  <si>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</si>
  <si>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</si>
  <si>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</si>
  <si>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</si>
  <si>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</si>
  <si>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</si>
  <si>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</si>
  <si>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</si>
  <si>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</si>
  <si>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</si>
  <si>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</si>
  <si>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</si>
  <si>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</si>
  <si>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</si>
  <si>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</si>
  <si>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</si>
  <si>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</si>
  <si>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</si>
  <si>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</si>
  <si>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</si>
  <si>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</si>
  <si>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</si>
  <si>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</si>
  <si>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</si>
  <si>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</si>
  <si>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</si>
  <si>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</si>
  <si>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</si>
  <si>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</si>
  <si>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</si>
  <si>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</si>
  <si>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</si>
  <si>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</si>
  <si>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</si>
  <si>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</si>
  <si>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</si>
  <si>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</si>
  <si>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</si>
  <si>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</si>
  <si>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</si>
  <si>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</si>
  <si>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</si>
  <si>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</si>
  <si>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</si>
  <si>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</si>
  <si>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</si>
  <si>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</si>
  <si>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</si>
  <si>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</si>
  <si>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</si>
  <si>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</si>
  <si>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</si>
  <si>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</si>
  <si>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</si>
  <si>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</si>
  <si>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</si>
  <si>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</si>
  <si>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</si>
  <si>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</si>
  <si>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</si>
  <si>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</si>
  <si>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</si>
  <si>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</si>
  <si>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</si>
  <si>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</si>
  <si>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</si>
  <si>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</si>
  <si>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</si>
  <si>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</si>
  <si>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</si>
  <si>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</si>
  <si>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</si>
  <si>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</si>
  <si>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</si>
  <si>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</si>
  <si>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</si>
  <si>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</si>
  <si>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</si>
  <si>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</si>
  <si>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</si>
  <si>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</si>
  <si>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</si>
  <si>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</si>
  <si>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</si>
  <si>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</si>
  <si>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</si>
  <si>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</si>
  <si>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</si>
  <si>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</si>
  <si>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</si>
  <si>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</si>
  <si>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</si>
  <si>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</si>
  <si>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</si>
  <si>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</si>
  <si>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</si>
  <si>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</si>
  <si>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</si>
  <si>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</si>
  <si>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</si>
  <si>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</si>
  <si>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</si>
  <si>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</si>
  <si>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</si>
  <si>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</si>
  <si>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</si>
  <si>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</si>
  <si>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</si>
  <si>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</si>
  <si>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</si>
  <si>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</si>
  <si>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</si>
  <si>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</si>
  <si>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</si>
  <si>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</si>
  <si>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</si>
  <si>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</si>
  <si>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</si>
  <si>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</si>
  <si>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</si>
  <si>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</si>
  <si>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</si>
  <si>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</si>
  <si>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</si>
  <si>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</si>
  <si>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</si>
  <si>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</si>
  <si>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</si>
  <si>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</si>
  <si>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</si>
  <si>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</si>
  <si>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</si>
  <si>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</si>
  <si>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</si>
  <si>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</si>
  <si>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</si>
  <si>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</si>
  <si>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</si>
  <si>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</si>
  <si>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</si>
  <si>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</si>
  <si>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</si>
  <si>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</si>
  <si>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</si>
  <si>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</si>
  <si>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</si>
  <si>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</si>
  <si>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</si>
  <si>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</si>
  <si>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</si>
  <si>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</si>
  <si>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</si>
  <si>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</si>
  <si>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</si>
  <si>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</si>
  <si>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</si>
  <si>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</si>
  <si>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</si>
  <si>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</si>
  <si>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</si>
  <si>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</si>
  <si>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</si>
  <si>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</si>
  <si>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</si>
  <si>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</si>
  <si>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</si>
  <si>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</si>
  <si>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</si>
  <si>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</si>
  <si>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</si>
  <si>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</si>
  <si>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</si>
  <si>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</si>
  <si>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</si>
  <si>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</si>
  <si>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</si>
  <si>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</si>
  <si>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</si>
  <si>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</si>
  <si>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</si>
  <si>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</si>
  <si>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</si>
  <si>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</si>
  <si>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</si>
  <si>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</si>
  <si>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</si>
  <si>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</si>
  <si>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</si>
  <si>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</si>
  <si>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</si>
  <si>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</si>
  <si>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</si>
  <si>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</si>
  <si>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</si>
  <si>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</si>
  <si>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</si>
  <si>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</si>
  <si>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</si>
  <si>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</si>
  <si>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</si>
  <si>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</si>
  <si>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</si>
  <si>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</si>
  <si>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</si>
  <si>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</si>
  <si>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</si>
  <si>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</si>
  <si>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</si>
  <si>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</si>
  <si>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</si>
  <si>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</si>
  <si>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</si>
  <si>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</si>
  <si>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</si>
  <si>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</si>
  <si>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</si>
  <si>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</si>
  <si>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</si>
  <si>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</si>
  <si>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</si>
  <si>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</si>
  <si>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</si>
  <si>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</si>
  <si>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</si>
  <si>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</si>
  <si>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</si>
  <si>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</si>
  <si>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</si>
  <si>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</si>
  <si>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</si>
  <si>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</si>
  <si>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</si>
  <si>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</si>
  <si>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</si>
  <si>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</si>
  <si>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</si>
  <si>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</si>
  <si>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</si>
  <si>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</si>
  <si>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</si>
  <si>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</si>
  <si>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</si>
  <si>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</si>
  <si>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</si>
  <si>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</si>
  <si>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</si>
  <si>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</si>
  <si>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</si>
  <si>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</si>
  <si>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</si>
  <si>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</si>
  <si>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</si>
  <si>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</si>
  <si>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</si>
  <si>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</si>
  <si>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</si>
  <si>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</si>
  <si>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</si>
  <si>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</si>
  <si>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</si>
  <si>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</si>
  <si>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</si>
  <si>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</si>
  <si>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</si>
  <si>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</si>
  <si>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</si>
  <si>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</si>
  <si>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</si>
  <si>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</si>
  <si>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</si>
  <si>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</si>
  <si>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</si>
  <si>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</si>
  <si>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</si>
  <si>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</si>
  <si>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</si>
  <si>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</si>
  <si>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</si>
  <si>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</si>
  <si>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</si>
  <si>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</si>
  <si>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</si>
  <si>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</si>
  <si>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</si>
  <si>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</si>
  <si>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</si>
  <si>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</si>
  <si>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</si>
  <si>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</si>
  <si>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</si>
  <si>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</si>
  <si>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</si>
  <si>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</si>
  <si>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</si>
  <si>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</si>
  <si>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</si>
  <si>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</si>
  <si>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</si>
  <si>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</si>
  <si>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</si>
  <si>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</si>
  <si>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</si>
  <si>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</si>
  <si>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</si>
  <si>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</si>
  <si>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</si>
  <si>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</si>
  <si>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</si>
  <si>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</si>
  <si>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</si>
  <si>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</si>
  <si>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</si>
  <si>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</si>
  <si>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</si>
  <si>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</si>
  <si>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</si>
  <si>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</si>
  <si>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</si>
  <si>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</si>
  <si>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</si>
  <si>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</si>
  <si>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</si>
  <si>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</si>
  <si>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</si>
  <si>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</si>
  <si>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</si>
  <si>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</si>
  <si>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</si>
  <si>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</si>
  <si>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</si>
  <si>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</si>
  <si>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</si>
  <si>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</si>
  <si>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</si>
  <si>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</si>
  <si>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</si>
  <si>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</si>
  <si>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</si>
  <si>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</si>
  <si>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</si>
  <si>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</si>
  <si>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</si>
  <si>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</si>
  <si>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</si>
  <si>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</si>
  <si>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</si>
  <si>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</si>
  <si>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</si>
  <si>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</si>
  <si>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</si>
  <si>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</si>
  <si>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</si>
  <si>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</si>
  <si>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</si>
  <si>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</si>
  <si>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</si>
  <si>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</si>
  <si>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</si>
  <si>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</si>
  <si>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</si>
  <si>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</si>
  <si>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</si>
  <si>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</si>
  <si>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</si>
  <si>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</si>
  <si>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</si>
  <si>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</si>
  <si>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</si>
  <si>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</si>
  <si>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</si>
  <si>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</si>
  <si>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</si>
  <si>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</si>
  <si>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</si>
  <si>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</si>
  <si>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</si>
  <si>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</si>
  <si>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</si>
  <si>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</si>
  <si>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</si>
  <si>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</si>
  <si>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</si>
  <si>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</si>
  <si>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</si>
  <si>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</si>
  <si>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</si>
  <si>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</si>
  <si>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</si>
  <si>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</si>
  <si>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</si>
  <si>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</si>
  <si>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</si>
  <si>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</si>
  <si>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</si>
  <si>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</si>
  <si>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</si>
  <si>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</si>
  <si>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</si>
  <si>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</si>
  <si>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</si>
  <si>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</si>
  <si>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</si>
  <si>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</si>
  <si>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</si>
  <si>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</si>
  <si>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</si>
  <si>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</si>
  <si>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</si>
  <si>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</si>
  <si>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</si>
  <si>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</si>
  <si>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</si>
  <si>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</si>
  <si>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</si>
  <si>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</si>
  <si>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</si>
  <si>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</si>
  <si>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</si>
  <si>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</si>
  <si>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</si>
  <si>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</si>
  <si>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</si>
  <si>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</si>
  <si>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</si>
  <si>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</si>
  <si>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</si>
  <si>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</si>
  <si>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</si>
  <si>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</si>
  <si>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</si>
  <si>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</si>
  <si>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</si>
  <si>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</si>
  <si>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</si>
  <si>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</si>
  <si>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</si>
  <si>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</si>
  <si>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</si>
  <si>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</si>
  <si>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</si>
  <si>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</si>
  <si>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</si>
  <si>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</si>
  <si>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</si>
  <si>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</si>
  <si>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</si>
  <si>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</si>
  <si>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</si>
  <si>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</si>
  <si>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</si>
  <si>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</si>
  <si>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</si>
  <si>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</si>
  <si>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</si>
  <si>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</si>
  <si>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</si>
  <si>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</si>
  <si>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</si>
  <si>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</si>
  <si>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</si>
  <si>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</si>
  <si>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</si>
  <si>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</si>
  <si>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</si>
  <si>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</si>
  <si>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</si>
  <si>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</si>
  <si>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</si>
  <si>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</si>
  <si>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</si>
  <si>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</si>
  <si>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</si>
  <si>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</si>
  <si>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</si>
  <si>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</si>
  <si>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</si>
  <si>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</si>
  <si>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</si>
  <si>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</si>
  <si>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</si>
  <si>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</si>
  <si>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</si>
  <si>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</si>
  <si>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</si>
  <si>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</si>
  <si>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</si>
  <si>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</si>
  <si>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</si>
  <si>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</si>
  <si>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</si>
  <si>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</si>
  <si>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</si>
  <si>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</si>
  <si>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</si>
  <si>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</si>
  <si>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</si>
  <si>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</si>
  <si>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</si>
  <si>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</si>
  <si>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</si>
  <si>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</si>
  <si>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</si>
  <si>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</si>
  <si>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</si>
  <si>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</si>
  <si>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</si>
  <si>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</si>
  <si>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</si>
  <si>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</si>
  <si>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</si>
  <si>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</si>
  <si>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</si>
  <si>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</si>
  <si>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</si>
  <si>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</si>
  <si>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</si>
  <si>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</si>
  <si>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</si>
  <si>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</si>
  <si>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</si>
  <si>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</si>
  <si>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</si>
  <si>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</si>
  <si>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</si>
  <si>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</si>
  <si>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</si>
  <si>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</si>
  <si>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</si>
  <si>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</si>
  <si>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</si>
  <si>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</si>
  <si>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</si>
  <si>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</si>
  <si>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</si>
  <si>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</si>
  <si>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</si>
  <si>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</si>
  <si>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</si>
  <si>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</si>
  <si>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</si>
  <si>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</si>
  <si>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</si>
  <si>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</si>
  <si>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</si>
  <si>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</si>
  <si>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</si>
  <si>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</si>
  <si>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</si>
  <si>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</si>
  <si>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</si>
  <si>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</si>
  <si>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</si>
  <si>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</si>
  <si>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</si>
  <si>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</si>
  <si>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</si>
  <si>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</si>
  <si>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</si>
  <si>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</si>
  <si>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</si>
  <si>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</si>
  <si>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</si>
  <si>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</si>
  <si>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</si>
  <si>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</si>
  <si>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</si>
  <si>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</si>
  <si>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</si>
  <si>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</si>
  <si>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</si>
  <si>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</si>
  <si>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</si>
  <si>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</si>
  <si>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</si>
  <si>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</si>
  <si>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</si>
  <si>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</si>
  <si>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</si>
  <si>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</si>
  <si>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</si>
  <si>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</si>
  <si>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</si>
  <si>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</si>
  <si>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</si>
  <si>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</si>
  <si>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</si>
  <si>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</si>
  <si>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</si>
  <si>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</si>
  <si>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</si>
  <si>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</si>
  <si>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</si>
  <si>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</si>
  <si>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</si>
  <si>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</si>
  <si>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</si>
  <si>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</si>
  <si>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</si>
  <si>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</si>
  <si>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</si>
  <si>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</si>
  <si>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</si>
  <si>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</si>
  <si>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</si>
  <si>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</si>
  <si>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</si>
  <si>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</si>
  <si>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</si>
  <si>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</si>
  <si>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</si>
  <si>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</si>
  <si>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</si>
  <si>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</si>
  <si>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</si>
  <si>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</si>
  <si>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</si>
  <si>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</si>
  <si>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</si>
  <si>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</si>
  <si>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</si>
  <si>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</si>
  <si>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</si>
  <si>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</si>
  <si>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</si>
  <si>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</si>
  <si>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</si>
  <si>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</si>
  <si>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</si>
  <si>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</si>
  <si>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</si>
  <si>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</si>
  <si>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</si>
  <si>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</si>
  <si>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</si>
  <si>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</si>
  <si>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</si>
  <si>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</si>
  <si>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</si>
  <si>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</si>
  <si>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</si>
  <si>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</si>
  <si>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</si>
  <si>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</si>
  <si>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</si>
  <si>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</si>
  <si>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</si>
  <si>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</si>
  <si>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</si>
  <si>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</si>
  <si>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</si>
  <si>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</si>
  <si>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</si>
  <si>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</si>
  <si>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</si>
  <si>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</si>
  <si>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</si>
  <si>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</si>
  <si>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</si>
  <si>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</si>
  <si>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</si>
  <si>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</si>
  <si>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</si>
  <si>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</si>
  <si>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</si>
  <si>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</si>
  <si>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</si>
  <si>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</si>
  <si>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</si>
  <si>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</si>
  <si>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</si>
  <si>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</si>
  <si>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</si>
  <si>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</si>
  <si>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</si>
  <si>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</si>
  <si>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</si>
  <si>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</si>
  <si>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</si>
  <si>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</si>
  <si>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</si>
  <si>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</si>
  <si>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</si>
  <si>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</si>
  <si>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</si>
  <si>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</si>
  <si>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</si>
  <si>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</si>
  <si>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</si>
  <si>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</si>
  <si>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</si>
  <si>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</si>
  <si>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</si>
  <si>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</si>
  <si>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</si>
  <si>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</si>
  <si>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</si>
  <si>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</si>
  <si>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</si>
  <si>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</si>
  <si>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</si>
  <si>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</si>
  <si>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</si>
  <si>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</si>
  <si>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</si>
  <si>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</si>
  <si>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</si>
  <si>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</si>
  <si>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</si>
  <si>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</si>
  <si>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</si>
  <si>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</si>
  <si>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</si>
  <si>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</si>
  <si>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</si>
  <si>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</si>
  <si>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</si>
  <si>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</si>
  <si>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</si>
  <si>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</si>
  <si>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</si>
  <si>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</si>
  <si>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</si>
  <si>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</si>
  <si>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</si>
  <si>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</si>
  <si>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</si>
  <si>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</si>
  <si>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</si>
  <si>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</si>
  <si>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</si>
  <si>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</si>
  <si>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</si>
  <si>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</si>
  <si>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</si>
  <si>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</si>
  <si>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</si>
  <si>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</si>
  <si>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</si>
  <si>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</si>
  <si>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</si>
  <si>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</si>
  <si>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</si>
  <si>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</si>
  <si>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</si>
  <si>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</si>
  <si>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</si>
  <si>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</si>
  <si>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</si>
  <si>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</si>
  <si>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</si>
  <si>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</si>
  <si>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</si>
  <si>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</si>
  <si>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</si>
  <si>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</si>
  <si>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</si>
  <si>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</si>
  <si>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</si>
  <si>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</si>
  <si>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</si>
  <si>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</si>
  <si>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</si>
  <si>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</si>
  <si>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</si>
  <si>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</si>
  <si>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</si>
  <si>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</si>
  <si>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</si>
  <si>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</si>
  <si>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</si>
  <si>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</si>
  <si>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</si>
  <si>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</si>
  <si>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</si>
  <si>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</si>
  <si>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</si>
  <si>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</si>
  <si>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</si>
  <si>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</si>
  <si>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</si>
  <si>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</si>
  <si>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</si>
  <si>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</si>
  <si>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</si>
  <si>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</si>
  <si>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</si>
  <si>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</si>
  <si>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</si>
  <si>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</si>
  <si>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</si>
  <si>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</si>
  <si>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</si>
  <si>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</si>
  <si>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</si>
  <si>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</si>
  <si>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</si>
  <si>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</si>
  <si>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</si>
  <si>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</si>
  <si>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</si>
  <si>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</si>
  <si>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</si>
  <si>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</si>
  <si>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</si>
  <si>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</si>
  <si>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</si>
  <si>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</si>
  <si>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</si>
  <si>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</si>
  <si>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</si>
  <si>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</si>
  <si>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</si>
  <si>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</si>
  <si>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</si>
  <si>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</si>
  <si>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</si>
  <si>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</si>
  <si>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</si>
  <si>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</si>
  <si>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</si>
  <si>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</si>
  <si>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</si>
  <si>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</si>
  <si>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</si>
  <si>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</si>
  <si>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</si>
  <si>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</si>
  <si>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</si>
  <si>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</si>
  <si>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</si>
  <si>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</si>
  <si>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</si>
  <si>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</si>
  <si>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</si>
  <si>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</si>
  <si>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</si>
  <si>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</si>
  <si>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</si>
  <si>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</si>
  <si>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</si>
  <si>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</si>
  <si>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</si>
  <si>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</si>
  <si>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</si>
  <si>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</si>
  <si>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</si>
  <si>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</si>
  <si>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</si>
  <si>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</si>
  <si>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</si>
  <si>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</si>
  <si>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</si>
  <si>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</si>
  <si>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</si>
  <si>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</si>
  <si>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</si>
  <si>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</si>
  <si>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</si>
  <si>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</si>
  <si>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</si>
  <si>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</si>
  <si>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</si>
  <si>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</si>
  <si>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</si>
  <si>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</si>
  <si>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</si>
  <si>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</si>
  <si>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</si>
  <si>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</si>
  <si>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</si>
  <si>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</si>
  <si>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</si>
  <si>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</si>
  <si>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</si>
  <si>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</si>
  <si>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</si>
  <si>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</si>
  <si>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</si>
  <si>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</si>
  <si>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</si>
  <si>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</si>
  <si>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</si>
  <si>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</si>
  <si>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</si>
  <si>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</si>
  <si>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</si>
  <si>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</si>
  <si>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</si>
  <si>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</si>
  <si>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</si>
  <si>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</si>
  <si>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</si>
  <si>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</si>
  <si>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</si>
  <si>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</si>
  <si>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</si>
  <si>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</si>
  <si>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</si>
  <si>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</si>
  <si>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</si>
  <si>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</si>
  <si>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</si>
  <si>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</si>
  <si>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</si>
  <si>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</si>
  <si>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</si>
  <si>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</si>
  <si>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</si>
  <si>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</si>
  <si>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</si>
  <si>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</si>
  <si>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</si>
  <si>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</si>
  <si>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</si>
  <si>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</si>
  <si>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</si>
  <si>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</si>
  <si>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</si>
  <si>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</si>
  <si>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</si>
  <si>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</si>
  <si>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</si>
  <si>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</si>
  <si>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</si>
  <si>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</si>
  <si>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</si>
  <si>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</si>
  <si>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</si>
  <si>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</si>
  <si>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</si>
  <si>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</si>
  <si>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</si>
  <si>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</si>
  <si>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</si>
  <si>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</si>
  <si>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</si>
  <si>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</si>
  <si>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</si>
  <si>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</si>
  <si>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</si>
  <si>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</si>
  <si>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</si>
  <si>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</si>
  <si>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</si>
  <si>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</si>
  <si>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</si>
  <si>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</si>
  <si>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</si>
  <si>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</si>
  <si>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</si>
  <si>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</si>
  <si>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</si>
  <si>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</si>
  <si>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</si>
  <si>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</si>
  <si>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</si>
  <si>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</si>
  <si>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</si>
  <si>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</si>
  <si>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</si>
  <si>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</si>
  <si>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</si>
  <si>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</si>
  <si>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</si>
  <si>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</si>
  <si>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</si>
  <si>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</si>
  <si>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</si>
  <si>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</si>
  <si>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</si>
  <si>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</si>
  <si>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</si>
  <si>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</si>
  <si>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</si>
  <si>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</si>
  <si>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</si>
  <si>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</si>
  <si>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</si>
  <si>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</si>
  <si>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</si>
  <si>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</si>
  <si>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</si>
  <si>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</si>
  <si>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</si>
  <si>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</si>
  <si>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</si>
  <si>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</si>
  <si>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</si>
  <si>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</si>
  <si>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</si>
  <si>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</si>
  <si>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</si>
  <si>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</si>
  <si>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</si>
  <si>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</si>
  <si>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</si>
  <si>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</si>
  <si>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</si>
  <si>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</si>
  <si>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</si>
  <si>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</si>
  <si>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</si>
  <si>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</si>
  <si>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</si>
  <si>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</si>
  <si>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</si>
  <si>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</si>
  <si>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</si>
  <si>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</si>
  <si>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</si>
  <si>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</si>
  <si>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</si>
  <si>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</si>
  <si>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</si>
  <si>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</si>
  <si>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</si>
  <si>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</si>
  <si>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</si>
  <si>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</si>
  <si>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</si>
  <si>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</si>
  <si>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</si>
  <si>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</si>
  <si>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</si>
  <si>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</si>
  <si>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</si>
  <si>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</si>
  <si>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</si>
  <si>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</si>
  <si>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</si>
  <si>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</si>
  <si>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</si>
  <si>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</si>
  <si>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</si>
  <si>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</si>
  <si>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</si>
  <si>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</si>
  <si>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</si>
  <si>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</si>
  <si>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</si>
  <si>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</si>
  <si>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</si>
  <si>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</si>
  <si>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</si>
  <si>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</si>
  <si>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</si>
  <si>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</si>
  <si>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</si>
  <si>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</si>
  <si>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</si>
  <si>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</si>
  <si>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</si>
  <si>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</si>
  <si>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</si>
  <si>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</si>
  <si>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</si>
  <si>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</si>
  <si>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</si>
  <si>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</si>
  <si>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</si>
  <si>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</si>
  <si>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</si>
  <si>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</si>
  <si>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</si>
  <si>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</si>
  <si>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</si>
  <si>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</si>
  <si>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</si>
  <si>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</si>
  <si>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</si>
  <si>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</si>
  <si>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</si>
  <si>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</si>
  <si>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</si>
  <si>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</si>
  <si>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</si>
  <si>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</si>
  <si>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</si>
  <si>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</si>
  <si>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</si>
  <si>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</si>
  <si>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</si>
  <si>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</si>
  <si>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</si>
  <si>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</si>
  <si>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</si>
  <si>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</si>
  <si>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</si>
  <si>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</si>
  <si>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</si>
  <si>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</si>
  <si>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</si>
  <si>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</si>
  <si>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</si>
  <si>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</si>
  <si>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</si>
  <si>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</si>
  <si>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</si>
  <si>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</si>
  <si>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</si>
  <si>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</si>
  <si>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</si>
  <si>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</si>
  <si>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</si>
  <si>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</si>
  <si>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</si>
  <si>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</si>
  <si>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</si>
  <si>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</si>
  <si>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</si>
  <si>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</si>
  <si>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</si>
  <si>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</si>
  <si>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</si>
  <si>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</si>
  <si>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</si>
  <si>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</si>
  <si>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</si>
  <si>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</si>
  <si>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</si>
  <si>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</si>
  <si>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</si>
  <si>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</si>
  <si>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</si>
  <si>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</si>
  <si>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</si>
  <si>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</si>
  <si>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</si>
  <si>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</si>
  <si>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</si>
  <si>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</si>
  <si>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</si>
  <si>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</si>
  <si>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</si>
  <si>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</si>
  <si>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</si>
  <si>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</si>
  <si>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</si>
  <si>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</si>
  <si>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</si>
  <si>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</si>
  <si>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</si>
  <si>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</si>
  <si>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</si>
  <si>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</si>
  <si>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</si>
  <si>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</si>
  <si>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</si>
  <si>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</si>
  <si>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</si>
  <si>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</si>
  <si>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</si>
  <si>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</si>
  <si>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</si>
  <si>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</si>
  <si>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</si>
  <si>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</si>
  <si>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</si>
  <si>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</si>
  <si>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</si>
  <si>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</si>
  <si>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</si>
  <si>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</si>
  <si>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</si>
  <si>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</si>
  <si>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</si>
  <si>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</si>
  <si>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</si>
  <si>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</si>
  <si>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</si>
  <si>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</si>
  <si>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</si>
  <si>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</si>
  <si>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</si>
  <si>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</si>
  <si>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</si>
  <si>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</si>
  <si>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</si>
  <si>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</si>
  <si>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</si>
  <si>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</si>
  <si>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</si>
  <si>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</si>
  <si>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</si>
  <si>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</si>
  <si>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</si>
  <si>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</si>
  <si>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</si>
  <si>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</si>
  <si>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</si>
  <si>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</si>
  <si>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</si>
  <si>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</si>
  <si>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</si>
  <si>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</si>
  <si>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</si>
  <si>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</si>
  <si>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</si>
  <si>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</si>
  <si>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</si>
  <si>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</si>
  <si>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</si>
  <si>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</si>
  <si>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</si>
  <si>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</si>
  <si>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</si>
  <si>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</si>
  <si>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</si>
  <si>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</si>
  <si>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</si>
  <si>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</si>
  <si>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</si>
  <si>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</si>
  <si>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</si>
  <si>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</si>
  <si>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</si>
  <si>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</si>
  <si>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</si>
  <si>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</si>
  <si>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</si>
  <si>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</si>
  <si>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</si>
  <si>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</si>
  <si>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</si>
  <si>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</si>
  <si>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</si>
  <si>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</si>
  <si>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</si>
  <si>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</si>
  <si>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</si>
  <si>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</si>
  <si>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</si>
  <si>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</si>
  <si>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</si>
  <si>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</si>
  <si>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</si>
  <si>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</si>
  <si>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</si>
  <si>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</si>
  <si>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</si>
  <si>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</si>
  <si>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</si>
  <si>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</si>
  <si>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</si>
  <si>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</si>
  <si>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</si>
  <si>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</si>
  <si>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</si>
  <si>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</si>
  <si>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</si>
  <si>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</si>
  <si>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</si>
  <si>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</si>
  <si>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</si>
  <si>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</si>
  <si>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</si>
  <si>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</si>
  <si>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</si>
  <si>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</si>
  <si>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</si>
  <si>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</si>
  <si>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</si>
  <si>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</si>
  <si>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</si>
  <si>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</si>
  <si>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</si>
  <si>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</si>
  <si>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</si>
  <si>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</si>
  <si>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</si>
  <si>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</si>
  <si>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</si>
  <si>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</si>
  <si>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</si>
  <si>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</si>
  <si>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</si>
  <si>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</si>
  <si>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</si>
  <si>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</si>
  <si>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</si>
  <si>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</si>
  <si>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</si>
  <si>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</si>
  <si>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</si>
  <si>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</si>
  <si>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</si>
  <si>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</si>
  <si>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</si>
  <si>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</si>
  <si>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</si>
  <si>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</si>
  <si>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</si>
  <si>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</si>
  <si>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</si>
  <si>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</si>
  <si>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</si>
  <si>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</si>
  <si>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</si>
  <si>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</si>
  <si>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</si>
  <si>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</si>
  <si>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</si>
  <si>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</si>
  <si>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</si>
  <si>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</si>
  <si>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</si>
  <si>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</si>
  <si>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</si>
  <si>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</si>
  <si>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</si>
  <si>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</si>
  <si>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</si>
  <si>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</si>
  <si>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</si>
  <si>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</si>
  <si>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</si>
  <si>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</si>
  <si>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</si>
  <si>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</si>
  <si>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</si>
  <si>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</si>
  <si>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</si>
  <si>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</si>
  <si>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</si>
  <si>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</si>
  <si>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</si>
  <si>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</si>
  <si>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</si>
  <si>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</si>
  <si>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</si>
  <si>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</si>
  <si>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</si>
  <si>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</si>
  <si>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</si>
  <si>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</si>
  <si>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</si>
  <si>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</si>
  <si>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</si>
  <si>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</si>
  <si>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</si>
  <si>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</si>
  <si>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</si>
  <si>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</si>
  <si>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</si>
  <si>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</si>
  <si>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</si>
  <si>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</si>
  <si>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</si>
  <si>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</si>
  <si>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</si>
  <si>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</si>
  <si>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</si>
  <si>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</si>
  <si>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</si>
  <si>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</si>
  <si>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</si>
  <si>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</si>
  <si>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</si>
  <si>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</si>
  <si>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</si>
  <si>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</si>
  <si>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</si>
  <si>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</si>
  <si>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</si>
  <si>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</si>
  <si>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</si>
  <si>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</si>
  <si>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</si>
  <si>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</si>
  <si>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</si>
  <si>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</si>
  <si>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</si>
  <si>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</si>
  <si>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</si>
  <si>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</si>
  <si>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</si>
  <si>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</si>
  <si>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</si>
  <si>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</si>
  <si>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</si>
  <si>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</si>
  <si>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</si>
  <si>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</si>
  <si>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</si>
  <si>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</si>
  <si>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</si>
  <si>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</si>
  <si>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</si>
  <si>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</si>
  <si>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</si>
  <si>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</si>
  <si>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</si>
  <si>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</si>
  <si>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</si>
  <si>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</si>
  <si>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</si>
  <si>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</si>
  <si>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</si>
  <si>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</si>
  <si>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</si>
  <si>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</si>
  <si>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</si>
  <si>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</si>
  <si>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</si>
  <si>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</si>
  <si>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</si>
  <si>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</si>
  <si>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</si>
  <si>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</si>
  <si>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</si>
  <si>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</si>
  <si>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</si>
  <si>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</si>
  <si>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</si>
  <si>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</si>
  <si>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</si>
  <si>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</si>
  <si>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</si>
  <si>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</si>
  <si>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</si>
  <si>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</si>
  <si>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</si>
  <si>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</si>
  <si>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</si>
  <si>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</si>
  <si>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</si>
  <si>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</si>
  <si>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</si>
  <si>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</si>
  <si>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</si>
  <si>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</si>
  <si>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</si>
  <si>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</si>
  <si>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</si>
  <si>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</si>
  <si>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</si>
  <si>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</si>
  <si>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</si>
  <si>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</si>
  <si>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</si>
  <si>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</si>
  <si>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</si>
  <si>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</si>
  <si>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</si>
  <si>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</si>
  <si>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</si>
  <si>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</si>
  <si>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</si>
  <si>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</si>
  <si>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</si>
  <si>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</si>
  <si>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</si>
  <si>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</si>
  <si>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</si>
  <si>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</si>
  <si>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</si>
  <si>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</si>
  <si>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</si>
  <si>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</si>
  <si>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</si>
  <si>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</si>
  <si>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</si>
  <si>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</si>
  <si>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</si>
  <si>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</si>
  <si>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</si>
  <si>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</si>
  <si>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</si>
  <si>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</si>
  <si>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</si>
  <si>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</si>
  <si>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</si>
  <si>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</si>
  <si>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</si>
  <si>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</si>
  <si>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</si>
  <si>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</si>
  <si>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</si>
  <si>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</si>
  <si>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</si>
  <si>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</si>
  <si>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</si>
  <si>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</si>
  <si>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</si>
  <si>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</si>
  <si>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</si>
  <si>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</si>
  <si>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</si>
  <si>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</si>
  <si>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</si>
  <si>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</si>
  <si>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</si>
  <si>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</si>
  <si>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</si>
  <si>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</si>
  <si>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</si>
  <si>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</si>
  <si>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</si>
  <si>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</si>
  <si>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</si>
  <si>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</si>
  <si>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</si>
  <si>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</si>
  <si>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</si>
  <si>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</si>
  <si>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</si>
  <si>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</si>
  <si>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</si>
  <si>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</si>
  <si>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</si>
  <si>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</si>
  <si>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</si>
  <si>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</si>
  <si>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</si>
  <si>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</si>
  <si>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</si>
  <si>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</si>
  <si>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</si>
  <si>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</si>
  <si>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</si>
  <si>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</si>
  <si>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</si>
  <si>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</si>
  <si>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</si>
  <si>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</si>
  <si>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</si>
  <si>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</si>
  <si>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</si>
  <si>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</si>
  <si>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</si>
  <si>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</si>
  <si>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</si>
  <si>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</si>
  <si>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</si>
  <si>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</si>
  <si>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</si>
  <si>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</si>
  <si>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</si>
  <si>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</si>
  <si>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</si>
  <si>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</si>
  <si>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</si>
  <si>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</si>
  <si>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</si>
  <si>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</si>
  <si>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</si>
  <si>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</si>
  <si>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</si>
  <si>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</si>
  <si>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</si>
  <si>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</si>
  <si>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</si>
  <si>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</si>
  <si>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</si>
  <si>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</si>
  <si>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</si>
  <si>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</si>
  <si>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</si>
  <si>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</si>
  <si>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</si>
  <si>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</si>
  <si>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</si>
  <si>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</si>
  <si>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</si>
  <si>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</si>
  <si>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</si>
  <si>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</si>
  <si>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</si>
  <si>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</si>
  <si>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</si>
  <si>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</si>
  <si>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</si>
  <si>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</si>
  <si>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</si>
  <si>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</si>
  <si>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</si>
  <si>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</si>
  <si>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</si>
  <si>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</si>
  <si>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</si>
  <si>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</si>
  <si>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</si>
  <si>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</si>
  <si>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</si>
  <si>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</si>
  <si>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</si>
  <si>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</si>
  <si>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</si>
  <si>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</si>
  <si>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</si>
  <si>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</si>
  <si>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</si>
  <si>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</si>
  <si>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</si>
  <si>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</si>
  <si>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</si>
  <si>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</si>
  <si>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</si>
  <si>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</si>
  <si>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</si>
  <si>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</si>
  <si>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</si>
  <si>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</si>
  <si>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</si>
  <si>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</si>
  <si>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</si>
  <si>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</si>
  <si>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</si>
  <si>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</si>
  <si>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</si>
  <si>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</si>
  <si>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</si>
  <si>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</si>
  <si>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</si>
  <si>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</si>
  <si>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</si>
  <si>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</si>
  <si>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</si>
  <si>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</si>
  <si>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</si>
  <si>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</si>
  <si>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</si>
  <si>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</si>
  <si>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</si>
  <si>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</si>
  <si>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</si>
  <si>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</si>
  <si>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</si>
  <si>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</si>
  <si>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</si>
  <si>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</si>
  <si>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</si>
  <si>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</si>
  <si>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</si>
  <si>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</si>
  <si>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</si>
  <si>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</si>
  <si>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</si>
  <si>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</si>
  <si>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</si>
  <si>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</si>
  <si>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</si>
  <si>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</si>
  <si>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</si>
  <si>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</si>
  <si>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</si>
  <si>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</si>
  <si>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</si>
  <si>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</si>
  <si>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</si>
  <si>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</si>
  <si>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</si>
  <si>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</si>
  <si>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</si>
  <si>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</si>
  <si>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</si>
  <si>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</si>
  <si>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</si>
  <si>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</si>
  <si>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</si>
  <si>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</si>
  <si>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</si>
  <si>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</si>
  <si>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</si>
  <si>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</si>
  <si>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</si>
  <si>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</si>
  <si>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</si>
  <si>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</si>
  <si>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</si>
  <si>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</si>
  <si>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</si>
  <si>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</si>
  <si>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</si>
  <si>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</si>
  <si>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</si>
  <si>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</si>
  <si>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</si>
  <si>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</si>
  <si>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</si>
  <si>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</si>
  <si>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</si>
  <si>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</si>
  <si>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</si>
  <si>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</si>
  <si>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</si>
  <si>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</si>
  <si>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</si>
  <si>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</si>
  <si>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</si>
  <si>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</si>
  <si>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</si>
  <si>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</si>
  <si>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</si>
  <si>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</si>
  <si>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</si>
  <si>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</si>
  <si>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</si>
  <si>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</si>
  <si>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</si>
  <si>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</si>
  <si>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</si>
  <si>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</si>
  <si>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</si>
  <si>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</si>
  <si>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</si>
  <si>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</si>
  <si>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</si>
  <si>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</si>
  <si>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</si>
  <si>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</si>
  <si>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</si>
  <si>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</si>
  <si>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</si>
  <si>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</si>
  <si>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</si>
  <si>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</si>
  <si>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</si>
  <si>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</si>
  <si>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</si>
  <si>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</si>
  <si>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</si>
  <si>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</si>
  <si>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</si>
  <si>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</si>
  <si>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</si>
  <si>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</si>
  <si>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</si>
  <si>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</si>
  <si>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</si>
  <si>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</si>
  <si>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</si>
  <si>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</si>
  <si>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</si>
  <si>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</si>
  <si>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</si>
  <si>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</si>
  <si>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</si>
  <si>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</si>
  <si>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</si>
  <si>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</si>
  <si>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</si>
  <si>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</si>
  <si>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</si>
  <si>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</si>
  <si>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</si>
  <si>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</si>
  <si>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</si>
  <si>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</si>
  <si>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</si>
  <si>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</si>
  <si>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</si>
  <si>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</si>
  <si>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</si>
  <si>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</si>
  <si>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</si>
  <si>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</si>
  <si>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</si>
  <si>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</si>
  <si>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</si>
  <si>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</si>
  <si>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</si>
  <si>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</si>
  <si>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</si>
  <si>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</si>
  <si>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</si>
  <si>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</si>
  <si>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</si>
  <si>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</si>
  <si>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</si>
  <si>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</si>
  <si>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</si>
  <si>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</si>
  <si>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</si>
  <si>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</si>
  <si>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</si>
  <si>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</si>
  <si>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</si>
  <si>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</si>
  <si>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</si>
  <si>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</si>
  <si>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</si>
  <si>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</si>
  <si>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</si>
  <si>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</si>
  <si>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</si>
  <si>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</si>
  <si>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</si>
  <si>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</si>
  <si>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</si>
  <si>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</si>
  <si>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</si>
  <si>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</si>
  <si>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</si>
  <si>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</si>
  <si>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</si>
  <si>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</si>
  <si>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</si>
  <si>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</si>
  <si>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</si>
  <si>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</si>
  <si>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</si>
  <si>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</si>
  <si>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</si>
  <si>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</si>
  <si>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</si>
  <si>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</si>
  <si>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</si>
  <si>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</si>
  <si>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</si>
  <si>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</si>
  <si>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</si>
  <si>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</si>
  <si>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</si>
  <si>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</si>
  <si>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</si>
  <si>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</si>
  <si>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</si>
  <si>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</si>
  <si>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</si>
  <si>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</si>
  <si>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</si>
  <si>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</si>
  <si>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</si>
  <si>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</si>
  <si>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</si>
  <si>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</si>
  <si>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</si>
  <si>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</si>
  <si>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</si>
  <si>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</si>
  <si>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</si>
  <si>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</si>
  <si>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</si>
  <si>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</si>
  <si>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</si>
  <si>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</si>
  <si>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</si>
  <si>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</si>
  <si>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</si>
  <si>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</si>
  <si>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</si>
  <si>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</si>
  <si>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</si>
  <si>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</si>
  <si>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</si>
  <si>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</si>
  <si>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</si>
  <si>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</si>
  <si>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</si>
  <si>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</si>
  <si>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</si>
  <si>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</si>
  <si>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</si>
  <si>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</si>
  <si>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</si>
  <si>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</si>
  <si>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</si>
  <si>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</si>
  <si>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</si>
  <si>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</si>
  <si>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</si>
  <si>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</si>
  <si>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</si>
  <si>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</si>
  <si>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</si>
  <si>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</si>
  <si>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</si>
  <si>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</si>
  <si>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</si>
  <si>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</si>
  <si>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</si>
  <si>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</si>
  <si>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</si>
  <si>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</si>
  <si>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</si>
  <si>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</si>
  <si>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</si>
  <si>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</si>
  <si>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</si>
  <si>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</si>
  <si>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</si>
  <si>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</si>
  <si>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</si>
  <si>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</si>
  <si>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</si>
  <si>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</si>
  <si>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</si>
  <si>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</si>
  <si>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</si>
  <si>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</si>
  <si>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</si>
  <si>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</si>
  <si>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</si>
  <si>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</si>
  <si>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</si>
  <si>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</si>
  <si>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</si>
  <si>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</si>
  <si>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</si>
  <si>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</si>
  <si>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</si>
  <si>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</si>
  <si>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</si>
  <si>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</si>
  <si>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</si>
  <si>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</si>
  <si>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</si>
  <si>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</si>
  <si>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</si>
  <si>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</si>
  <si>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</si>
  <si>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</si>
  <si>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</si>
  <si>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</si>
  <si>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</si>
  <si>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</si>
  <si>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</si>
  <si>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</si>
  <si>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</si>
  <si>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</si>
  <si>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</si>
  <si>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</si>
  <si>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</si>
  <si>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</si>
  <si>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</si>
  <si>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</si>
  <si>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</si>
  <si>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</si>
  <si>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</si>
  <si>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</si>
  <si>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</si>
  <si>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</si>
  <si>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</si>
  <si>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</si>
  <si>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</si>
  <si>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</si>
  <si>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</si>
  <si>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</si>
  <si>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</si>
  <si>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</si>
  <si>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</si>
  <si>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</si>
  <si>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</si>
  <si>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</si>
  <si>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</si>
  <si>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</si>
  <si>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</si>
  <si>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</si>
  <si>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</si>
  <si>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</si>
  <si>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</si>
  <si>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</si>
  <si>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</si>
  <si>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</si>
  <si>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</si>
  <si>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</si>
  <si>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</si>
  <si>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</si>
  <si>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</si>
  <si>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</si>
  <si>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</si>
  <si>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</si>
  <si>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</si>
  <si>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</si>
  <si>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</si>
  <si>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</si>
  <si>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</si>
  <si>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</si>
  <si>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</si>
  <si>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</si>
  <si>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</si>
  <si>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</si>
  <si>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</si>
  <si>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</si>
  <si>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</si>
  <si>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</si>
  <si>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</si>
  <si>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</si>
  <si>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</si>
  <si>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</si>
  <si>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</si>
  <si>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</si>
  <si>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</si>
  <si>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</si>
  <si>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</si>
  <si>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</si>
  <si>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</si>
  <si>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</si>
  <si>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</si>
  <si>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</si>
  <si>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</si>
  <si>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</si>
  <si>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</si>
  <si>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</si>
  <si>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</si>
  <si>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</si>
  <si>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</si>
  <si>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</si>
  <si>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</si>
  <si>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</si>
  <si>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</si>
  <si>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</si>
  <si>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</si>
  <si>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</si>
  <si>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</si>
  <si>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</si>
  <si>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</si>
  <si>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</si>
  <si>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</si>
  <si>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</si>
  <si>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</si>
  <si>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</si>
  <si>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</si>
  <si>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</si>
  <si>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</si>
  <si>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</si>
  <si>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</si>
  <si>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</si>
  <si>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</si>
  <si>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</si>
  <si>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</si>
  <si>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</si>
  <si>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</si>
  <si>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</si>
  <si>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</si>
  <si>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</si>
  <si>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</si>
  <si>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</si>
  <si>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</si>
  <si>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</si>
  <si>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</si>
  <si>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</si>
  <si>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</si>
  <si>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</si>
  <si>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</si>
  <si>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</si>
  <si>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</si>
  <si>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</si>
  <si>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</si>
  <si>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</si>
  <si>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</si>
  <si>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</si>
  <si>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</si>
  <si>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</si>
  <si>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</si>
  <si>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</si>
  <si>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</si>
  <si>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</si>
  <si>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</si>
  <si>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</si>
  <si>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</si>
  <si>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</si>
  <si>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</si>
  <si>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</si>
  <si>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</si>
  <si>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</si>
  <si>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</si>
  <si>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</si>
  <si>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</si>
  <si>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</si>
  <si>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</si>
  <si>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</si>
  <si>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</si>
  <si>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</si>
  <si>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</si>
  <si>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</si>
  <si>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</si>
  <si>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</si>
  <si>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</si>
  <si>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</si>
  <si>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</si>
  <si>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</si>
  <si>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</si>
  <si>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</si>
  <si>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</si>
  <si>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</si>
  <si>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</si>
  <si>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</si>
  <si>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</si>
  <si>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</si>
  <si>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</si>
  <si>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</si>
  <si>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</si>
  <si>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</si>
  <si>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</si>
  <si>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</si>
  <si>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</si>
  <si>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</si>
  <si>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</si>
  <si>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</si>
  <si>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</si>
  <si>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</si>
  <si>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</si>
  <si>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</si>
  <si>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</si>
  <si>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</si>
  <si>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</si>
  <si>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</si>
  <si>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</si>
  <si>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</si>
  <si>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</si>
  <si>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</si>
  <si>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</si>
  <si>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</si>
  <si>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</si>
  <si>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</si>
  <si>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</si>
  <si>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</si>
  <si>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</si>
  <si>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</si>
  <si>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</si>
  <si>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</si>
  <si>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</si>
  <si>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</si>
  <si>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</si>
  <si>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</si>
  <si>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</si>
  <si>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</si>
  <si>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</si>
  <si>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</si>
  <si>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</si>
  <si>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</si>
  <si>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</si>
  <si>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</si>
  <si>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</si>
  <si>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</si>
  <si>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</si>
  <si>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</si>
  <si>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</si>
  <si>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</si>
  <si>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</si>
  <si>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</si>
  <si>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</si>
  <si>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</si>
  <si>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</si>
  <si>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</si>
  <si>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</si>
  <si>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</si>
  <si>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</si>
  <si>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</si>
  <si>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</si>
  <si>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</si>
  <si>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</si>
  <si>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</si>
  <si>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</si>
  <si>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</si>
  <si>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</si>
  <si>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</si>
  <si>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</si>
  <si>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</si>
  <si>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</si>
  <si>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</si>
  <si>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</si>
  <si>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</si>
  <si>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</si>
  <si>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</si>
  <si>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</si>
  <si>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</si>
  <si>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</si>
  <si>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</si>
  <si>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</si>
  <si>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</si>
  <si>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</si>
  <si>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</si>
  <si>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</si>
  <si>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</si>
  <si>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</si>
  <si>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</si>
  <si>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</si>
  <si>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</si>
  <si>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</si>
  <si>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</si>
  <si>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</si>
  <si>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</si>
  <si>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</si>
  <si>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</si>
  <si>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</si>
  <si>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</si>
  <si>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</si>
  <si>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</si>
  <si>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</si>
  <si>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</si>
  <si>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</si>
  <si>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</si>
  <si>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</si>
  <si>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</si>
  <si>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</si>
  <si>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</si>
  <si>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</si>
  <si>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</si>
  <si>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</si>
  <si>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</si>
  <si>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</si>
  <si>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</si>
  <si>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</si>
  <si>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</si>
  <si>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</si>
  <si>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</si>
  <si>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</si>
  <si>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</si>
  <si>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</si>
  <si>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</si>
  <si>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</si>
  <si>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</si>
  <si>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</si>
  <si>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</si>
  <si>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</si>
  <si>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</si>
  <si>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</si>
  <si>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</si>
  <si>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</si>
  <si>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</si>
  <si>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</si>
  <si>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</si>
  <si>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</si>
  <si>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</si>
  <si>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</si>
  <si>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</si>
  <si>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</si>
  <si>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</si>
  <si>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</si>
  <si>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</si>
  <si>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</si>
  <si>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</si>
  <si>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</si>
  <si>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</si>
  <si>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</si>
  <si>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</si>
  <si>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</si>
  <si>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</si>
  <si>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</si>
  <si>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</si>
  <si>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</si>
  <si>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</si>
  <si>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</si>
  <si>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</si>
  <si>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</si>
  <si>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</si>
  <si>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</si>
  <si>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</si>
  <si>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</si>
  <si>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</si>
  <si>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</si>
  <si>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</si>
  <si>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</si>
  <si>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</si>
  <si>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</si>
  <si>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</si>
  <si>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</si>
  <si>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</si>
  <si>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</si>
  <si>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</si>
  <si>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</si>
  <si>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</si>
  <si>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</si>
  <si>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</si>
  <si>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</si>
  <si>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</si>
  <si>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</si>
  <si>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</si>
  <si>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</si>
  <si>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</si>
  <si>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</si>
  <si>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</si>
  <si>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</si>
  <si>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</si>
  <si>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</si>
  <si>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</si>
  <si>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</si>
  <si>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</si>
  <si>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</si>
  <si>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</si>
  <si>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</si>
  <si>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</si>
  <si>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</si>
  <si>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</si>
  <si>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</si>
  <si>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</si>
  <si>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</si>
  <si>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</si>
  <si>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</si>
  <si>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</si>
  <si>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</si>
  <si>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</si>
  <si>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</si>
  <si>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</si>
  <si>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</si>
  <si>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</si>
  <si>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</si>
  <si>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</si>
  <si>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</si>
  <si>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</si>
  <si>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</si>
  <si>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</si>
  <si>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</si>
  <si>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</si>
  <si>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</si>
  <si>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</si>
  <si>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</si>
  <si>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</si>
  <si>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</si>
  <si>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</si>
  <si>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</si>
  <si>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</si>
  <si>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</si>
  <si>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</si>
  <si>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</si>
  <si>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</si>
  <si>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</si>
  <si>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</si>
  <si>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</si>
  <si>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</si>
  <si>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</si>
  <si>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</si>
  <si>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</si>
  <si>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</si>
  <si>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</si>
  <si>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</si>
  <si>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</si>
  <si>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</si>
  <si>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</si>
  <si>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</si>
  <si>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</si>
  <si>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</si>
  <si>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</si>
  <si>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</si>
  <si>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</si>
  <si>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</si>
  <si>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</si>
  <si>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</si>
  <si>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</si>
  <si>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</si>
  <si>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</si>
  <si>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</si>
  <si>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</si>
  <si>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</si>
  <si>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</si>
  <si>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</si>
  <si>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</si>
  <si>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</si>
  <si>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</si>
  <si>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</si>
  <si>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</si>
  <si>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</si>
  <si>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</si>
  <si>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</si>
  <si>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</si>
  <si>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</si>
  <si>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</si>
  <si>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</si>
  <si>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</si>
  <si>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</si>
  <si>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</si>
  <si>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</si>
  <si>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</si>
  <si>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</si>
  <si>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</si>
  <si>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</si>
  <si>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</si>
  <si>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</si>
  <si>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</si>
  <si>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</si>
  <si>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</si>
  <si>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</si>
  <si>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</si>
  <si>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</si>
  <si>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</si>
  <si>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</si>
  <si>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</si>
  <si>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</si>
  <si>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</si>
  <si>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</si>
  <si>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</si>
  <si>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</si>
  <si>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</si>
  <si>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</si>
  <si>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</si>
  <si>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</si>
  <si>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</si>
  <si>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</si>
  <si>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</si>
  <si>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</si>
  <si>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</si>
  <si>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</si>
  <si>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</si>
  <si>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</si>
  <si>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</si>
  <si>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</si>
  <si>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</si>
  <si>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</si>
  <si>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</si>
  <si>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</si>
  <si>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</si>
  <si>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</si>
  <si>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</si>
  <si>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</si>
  <si>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</si>
  <si>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</si>
  <si>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</si>
  <si>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</si>
  <si>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</si>
  <si>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</si>
  <si>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</si>
  <si>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</si>
  <si>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</si>
  <si>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</si>
  <si>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</si>
  <si>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</si>
  <si>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</si>
  <si>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</si>
  <si>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</si>
  <si>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</si>
  <si>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</si>
  <si>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</si>
  <si>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</si>
  <si>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</si>
  <si>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</si>
  <si>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</si>
  <si>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</si>
  <si>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</si>
  <si>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</si>
  <si>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</si>
  <si>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</si>
  <si>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</si>
  <si>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</si>
  <si>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</si>
  <si>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</si>
  <si>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</si>
  <si>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</si>
  <si>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</si>
  <si>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</si>
  <si>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</si>
  <si>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</si>
  <si>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</si>
  <si>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</si>
  <si>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</si>
  <si>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</si>
  <si>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</si>
  <si>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</si>
  <si>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</si>
  <si>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</si>
  <si>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</si>
  <si>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</si>
  <si>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</si>
  <si>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</si>
  <si>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</si>
  <si>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</si>
  <si>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</si>
  <si>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</si>
  <si>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</si>
  <si>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</si>
  <si>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</si>
  <si>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</si>
  <si>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</si>
  <si>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</si>
  <si>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</si>
  <si>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</si>
  <si>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</si>
  <si>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</si>
  <si>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</si>
  <si>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</si>
  <si>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</si>
  <si>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</si>
  <si>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</si>
  <si>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</si>
  <si>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</si>
  <si>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</si>
  <si>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</si>
  <si>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</si>
  <si>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</si>
  <si>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</si>
  <si>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</si>
  <si>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</si>
  <si>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</si>
  <si>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</si>
  <si>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</si>
  <si>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</si>
  <si>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</si>
  <si>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</si>
  <si>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</si>
  <si>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</si>
  <si>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</si>
  <si>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</si>
  <si>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</si>
  <si>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</si>
  <si>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</si>
  <si>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</si>
  <si>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</si>
  <si>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</si>
  <si>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</si>
  <si>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</si>
  <si>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</si>
  <si>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</si>
  <si>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</si>
  <si>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</si>
  <si>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</si>
  <si>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</si>
  <si>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</si>
  <si>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</si>
  <si>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</si>
  <si>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</si>
  <si>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</si>
  <si>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</si>
  <si>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</si>
  <si>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</si>
  <si>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</si>
  <si>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</si>
  <si>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</si>
  <si>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</si>
  <si>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</si>
  <si>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</si>
  <si>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</si>
  <si>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</si>
  <si>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</si>
  <si>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</si>
  <si>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</si>
  <si>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</si>
  <si>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</si>
  <si>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</si>
  <si>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</si>
  <si>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</si>
  <si>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</si>
  <si>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</si>
  <si>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</si>
  <si>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</si>
  <si>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</si>
  <si>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</si>
  <si>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</si>
  <si>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</si>
  <si>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</si>
  <si>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</si>
  <si>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</si>
  <si>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</si>
  <si>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</si>
  <si>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</si>
  <si>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</si>
  <si>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</si>
  <si>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</si>
  <si>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</si>
  <si>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</si>
  <si>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</si>
  <si>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</si>
  <si>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</si>
  <si>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</si>
  <si>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</si>
  <si>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</si>
  <si>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</si>
  <si>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</si>
  <si>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</si>
  <si>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</si>
  <si>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</si>
  <si>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</si>
  <si>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</si>
  <si>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</si>
  <si>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</si>
  <si>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</si>
  <si>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</si>
  <si>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</si>
  <si>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</si>
  <si>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</si>
  <si>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</si>
  <si>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</si>
  <si>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</si>
  <si>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</si>
  <si>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</si>
  <si>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</si>
  <si>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</si>
  <si>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</si>
  <si>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</si>
  <si>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</si>
  <si>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</si>
  <si>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</si>
  <si>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</si>
  <si>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</si>
  <si>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</si>
  <si>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</si>
  <si>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</si>
  <si>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</si>
  <si>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</si>
  <si>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</si>
  <si>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</si>
  <si>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</si>
  <si>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</si>
  <si>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</si>
  <si>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</si>
  <si>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</si>
  <si>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</si>
  <si>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</si>
  <si>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</si>
  <si>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</si>
  <si>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</si>
  <si>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</si>
  <si>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</si>
  <si>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</si>
  <si>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</si>
  <si>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</si>
  <si>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</si>
  <si>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</si>
  <si>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</si>
  <si>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</si>
  <si>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</si>
  <si>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</si>
  <si>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</si>
  <si>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</si>
  <si>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</si>
  <si>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</si>
  <si>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</si>
  <si>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</si>
  <si>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</si>
  <si>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</si>
  <si>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</si>
  <si>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</si>
  <si>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</si>
  <si>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</si>
  <si>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</si>
  <si>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</si>
  <si>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</si>
  <si>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</si>
  <si>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</si>
  <si>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</si>
  <si>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</si>
  <si>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</si>
  <si>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</si>
  <si>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</si>
  <si>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</si>
  <si>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</si>
  <si>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</si>
  <si>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</si>
  <si>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</si>
  <si>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</si>
  <si>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</si>
  <si>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</si>
  <si>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</si>
  <si>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</si>
  <si>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</si>
  <si>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</si>
  <si>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</si>
  <si>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</si>
  <si>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</si>
  <si>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</si>
  <si>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</si>
  <si>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</si>
  <si>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</si>
  <si>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</si>
  <si>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</si>
  <si>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</si>
  <si>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</si>
  <si>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</si>
  <si>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</si>
  <si>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</si>
  <si>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</si>
  <si>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</si>
  <si>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</si>
  <si>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</si>
  <si>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</si>
  <si>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</si>
  <si>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</si>
  <si>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</si>
  <si>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</si>
  <si>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</si>
  <si>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</si>
  <si>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</si>
  <si>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</si>
  <si>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</si>
  <si>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</si>
  <si>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</si>
  <si>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</si>
  <si>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</si>
  <si>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</si>
  <si>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</si>
  <si>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</si>
  <si>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</si>
  <si>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</si>
  <si>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</si>
  <si>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</si>
  <si>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</si>
  <si>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</si>
  <si>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</si>
  <si>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</si>
  <si>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</si>
  <si>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</si>
  <si>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</si>
  <si>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</si>
  <si>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</si>
  <si>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</si>
  <si>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</si>
  <si>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</si>
  <si>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</si>
  <si>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</si>
  <si>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</si>
  <si>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</si>
  <si>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</si>
  <si>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</si>
  <si>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</si>
  <si>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</si>
  <si>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</si>
  <si>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</si>
  <si>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</si>
  <si>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</si>
  <si>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</si>
  <si>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</si>
  <si>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</si>
  <si>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</si>
  <si>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</si>
  <si>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</si>
  <si>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</si>
  <si>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</si>
  <si>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</si>
  <si>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</si>
  <si>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</si>
  <si>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</si>
  <si>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</si>
  <si>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</si>
  <si>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</si>
  <si>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</si>
  <si>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</si>
  <si>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</si>
  <si>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</si>
  <si>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</si>
  <si>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</si>
  <si>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</si>
  <si>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</si>
  <si>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</si>
  <si>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</si>
  <si>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</si>
  <si>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</si>
  <si>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</si>
  <si>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</si>
  <si>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</si>
  <si>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</si>
  <si>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</si>
  <si>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</si>
  <si>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</si>
  <si>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</si>
  <si>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</si>
  <si>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</si>
  <si>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</si>
  <si>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</si>
  <si>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</si>
  <si>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</si>
  <si>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</si>
  <si>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</si>
  <si>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</si>
  <si>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</si>
  <si>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</si>
  <si>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</si>
  <si>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</si>
  <si>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</si>
  <si>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</si>
  <si>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</si>
  <si>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</si>
  <si>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</si>
  <si>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</si>
  <si>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</si>
  <si>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</si>
  <si>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</si>
  <si>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</si>
  <si>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</si>
  <si>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</si>
  <si>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</si>
  <si>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</si>
  <si>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</si>
  <si>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</si>
  <si>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</si>
  <si>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</si>
  <si>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</si>
  <si>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</si>
  <si>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</si>
  <si>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</si>
  <si>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</si>
  <si>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</si>
  <si>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</si>
  <si>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</si>
  <si>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</si>
  <si>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</si>
  <si>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</si>
  <si>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</si>
  <si>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</si>
  <si>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</si>
  <si>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</si>
  <si>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</si>
  <si>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</si>
  <si>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</si>
  <si>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</si>
  <si>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</si>
  <si>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</si>
  <si>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</si>
  <si>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</si>
  <si>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</si>
  <si>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</si>
  <si>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</si>
  <si>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</si>
  <si>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</si>
  <si>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</si>
  <si>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</si>
  <si>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</si>
  <si>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</si>
  <si>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</si>
  <si>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</si>
  <si>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</si>
  <si>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</si>
  <si>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</si>
  <si>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</si>
  <si>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</si>
  <si>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</si>
  <si>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</si>
  <si>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</si>
  <si>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</si>
  <si>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</si>
  <si>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</si>
  <si>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</si>
  <si>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</si>
  <si>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</si>
  <si>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</si>
  <si>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</si>
  <si>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</si>
  <si>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</si>
  <si>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</si>
  <si>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</si>
  <si>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</si>
  <si>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</si>
  <si>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</si>
  <si>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</si>
  <si>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</si>
  <si>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</si>
  <si>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</si>
  <si>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</si>
  <si>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</si>
  <si>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</si>
  <si>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</si>
  <si>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</si>
  <si>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</si>
  <si>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</si>
  <si>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</si>
  <si>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</si>
  <si>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</si>
  <si>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</si>
  <si>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</si>
  <si>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</si>
  <si>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</si>
  <si>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</si>
  <si>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</si>
  <si>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</si>
  <si>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</si>
  <si>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</si>
  <si>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</si>
  <si>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</si>
  <si>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</si>
  <si>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</si>
  <si>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</si>
  <si>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</si>
  <si>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</si>
  <si>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</si>
  <si>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</si>
  <si>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</si>
  <si>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</si>
  <si>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</si>
  <si>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</si>
  <si>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</si>
  <si>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</si>
  <si>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</si>
  <si>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</si>
  <si>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</si>
  <si>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</si>
  <si>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</si>
  <si>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</si>
  <si>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</si>
  <si>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</si>
  <si>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</si>
  <si>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</si>
  <si>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</si>
  <si>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</si>
  <si>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</si>
  <si>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</si>
  <si>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</si>
  <si>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</si>
  <si>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</si>
  <si>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</si>
  <si>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</si>
  <si>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</si>
  <si>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</si>
  <si>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</si>
  <si>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</si>
  <si>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</si>
  <si>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</si>
  <si>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</si>
  <si>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</si>
  <si>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</si>
  <si>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</si>
  <si>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</si>
  <si>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</si>
  <si>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</si>
  <si>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</si>
  <si>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</si>
  <si>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</si>
  <si>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</si>
  <si>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</si>
  <si>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</si>
  <si>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</si>
  <si>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</si>
  <si>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</si>
  <si>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</si>
  <si>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</si>
  <si>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</si>
  <si>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</si>
  <si>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</si>
  <si>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</si>
  <si>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</si>
  <si>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</si>
  <si>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</si>
  <si>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</si>
  <si>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</si>
  <si>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</si>
  <si>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</si>
  <si>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</si>
  <si>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</si>
  <si>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</si>
  <si>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</si>
  <si>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</si>
  <si>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</si>
  <si>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</si>
  <si>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</si>
  <si>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</si>
  <si>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</si>
  <si>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</si>
  <si>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</si>
  <si>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</si>
  <si>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</si>
  <si>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</si>
  <si>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</si>
  <si>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</si>
  <si>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</si>
  <si>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</si>
  <si>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</si>
  <si>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</si>
  <si>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</si>
  <si>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</si>
  <si>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</si>
  <si>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</si>
  <si>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</si>
  <si>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</si>
  <si>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</si>
  <si>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</si>
  <si>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</si>
  <si>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</si>
  <si>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</si>
  <si>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</si>
  <si>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</si>
  <si>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</si>
  <si>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</si>
  <si>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</si>
  <si>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</si>
  <si>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</si>
  <si>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</si>
  <si>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</si>
  <si>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</si>
  <si>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</si>
  <si>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</si>
  <si>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</si>
  <si>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</si>
  <si>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</si>
  <si>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</si>
  <si>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</si>
  <si>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</si>
  <si>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</si>
  <si>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</si>
  <si>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</si>
  <si>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</si>
  <si>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</si>
  <si>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</si>
  <si>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</si>
  <si>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</si>
  <si>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</si>
  <si>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</si>
  <si>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</si>
  <si>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</si>
  <si>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</si>
  <si>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</si>
  <si>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</si>
  <si>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</si>
  <si>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</si>
  <si>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</si>
  <si>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</si>
  <si>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</si>
  <si>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</si>
  <si>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</si>
  <si>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</si>
  <si>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</si>
  <si>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</si>
  <si>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</si>
  <si>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</si>
  <si>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</si>
  <si>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</si>
  <si>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</si>
  <si>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</si>
  <si>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</si>
  <si>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</si>
  <si>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</si>
  <si>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</si>
  <si>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</si>
  <si>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</si>
  <si>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</si>
  <si>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</si>
  <si>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</si>
  <si>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</si>
  <si>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</si>
  <si>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</si>
  <si>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</si>
  <si>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</si>
  <si>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</si>
  <si>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</si>
  <si>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</si>
  <si>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</si>
  <si>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</si>
  <si>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</si>
  <si>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</si>
  <si>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</si>
  <si>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</si>
  <si>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</si>
  <si>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</si>
  <si>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</si>
  <si>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</si>
  <si>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</si>
  <si>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</si>
  <si>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</si>
  <si>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</si>
  <si>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</si>
  <si>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</si>
  <si>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</si>
  <si>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</si>
  <si>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</si>
  <si>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</si>
  <si>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</si>
  <si>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</si>
  <si>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</si>
  <si>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</si>
  <si>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</si>
  <si>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</si>
  <si>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</si>
  <si>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</si>
  <si>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</si>
  <si>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</si>
  <si>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</si>
  <si>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</si>
  <si>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</si>
  <si>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</si>
  <si>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</si>
  <si>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</si>
  <si>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</si>
  <si>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</si>
  <si>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</si>
  <si>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</si>
  <si>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</si>
  <si>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</si>
  <si>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</si>
  <si>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</si>
  <si>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</si>
  <si>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</si>
  <si>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</si>
  <si>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</si>
  <si>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</si>
  <si>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</si>
  <si>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</si>
  <si>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</si>
  <si>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</si>
  <si>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</si>
  <si>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</si>
  <si>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</si>
  <si>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</si>
  <si>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</si>
  <si>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</si>
  <si>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</si>
  <si>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</si>
  <si>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</si>
  <si>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</si>
  <si>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</si>
  <si>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</si>
  <si>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</si>
  <si>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</si>
  <si>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</si>
  <si>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</si>
  <si>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</si>
  <si>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</si>
  <si>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</si>
  <si>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</si>
  <si>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</si>
  <si>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</si>
  <si>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</si>
  <si>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</si>
  <si>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</si>
  <si>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</si>
  <si>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</si>
  <si>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</si>
  <si>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</si>
  <si>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</si>
  <si>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</si>
  <si>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</si>
  <si>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</si>
  <si>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</si>
  <si>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</si>
  <si>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</si>
  <si>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</si>
  <si>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</si>
  <si>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</si>
  <si>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</si>
  <si>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</si>
  <si>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</si>
  <si>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</si>
  <si>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</si>
  <si>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</si>
  <si>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</si>
  <si>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</si>
  <si>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</si>
  <si>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</si>
  <si>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</si>
  <si>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</si>
  <si>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</si>
  <si>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</si>
  <si>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</si>
  <si>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</si>
  <si>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</si>
  <si>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</si>
  <si>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</si>
  <si>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</si>
  <si>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</si>
  <si>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</si>
  <si>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</si>
  <si>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</si>
  <si>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</si>
  <si>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</si>
  <si>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</si>
  <si>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</si>
  <si>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</si>
  <si>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</si>
  <si>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</si>
  <si>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</si>
  <si>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</si>
  <si>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</si>
  <si>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</si>
  <si>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</si>
  <si>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</si>
  <si>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</si>
  <si>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</si>
  <si>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</si>
  <si>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</si>
  <si>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</si>
  <si>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</si>
  <si>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</si>
  <si>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</si>
  <si>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</si>
  <si>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</si>
  <si>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</si>
  <si>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</si>
  <si>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</si>
  <si>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</si>
  <si>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</si>
  <si>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</si>
  <si>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</si>
  <si>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</si>
  <si>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</si>
  <si>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</si>
  <si>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</si>
  <si>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</si>
  <si>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</si>
  <si>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</si>
  <si>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</si>
  <si>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</si>
  <si>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</si>
  <si>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</si>
  <si>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</si>
  <si>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</si>
  <si>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</si>
  <si>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</si>
  <si>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</si>
  <si>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</si>
  <si>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</si>
  <si>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</si>
  <si>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</si>
  <si>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</si>
  <si>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</si>
  <si>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</si>
  <si>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</si>
  <si>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</si>
  <si>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</si>
  <si>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</si>
  <si>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</si>
  <si>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</si>
  <si>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</si>
  <si>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</si>
  <si>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</si>
  <si>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</si>
  <si>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</si>
  <si>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</si>
  <si>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</si>
  <si>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</si>
  <si>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</si>
  <si>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</si>
  <si>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</si>
  <si>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</si>
  <si>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</si>
  <si>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</si>
  <si>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</si>
  <si>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</si>
  <si>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</si>
  <si>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</si>
  <si>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</si>
  <si>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</si>
  <si>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</si>
  <si>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</si>
  <si>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</si>
  <si>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</si>
  <si>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</si>
  <si>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</si>
  <si>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</si>
  <si>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</si>
  <si>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</si>
  <si>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</si>
  <si>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</si>
  <si>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</si>
  <si>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</si>
  <si>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</si>
  <si>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</si>
  <si>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</si>
  <si>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</si>
  <si>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</si>
  <si>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</si>
  <si>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</si>
  <si>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</si>
  <si>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</si>
  <si>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</si>
  <si>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</si>
  <si>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</si>
  <si>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</si>
  <si>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</si>
  <si>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</si>
  <si>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</si>
  <si>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</si>
  <si>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</si>
  <si>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</si>
  <si>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</si>
  <si>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</si>
  <si>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</si>
  <si>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</si>
  <si>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</si>
  <si>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</si>
  <si>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</si>
  <si>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</si>
  <si>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</si>
  <si>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</si>
  <si>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</si>
  <si>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</si>
  <si>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</si>
  <si>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</si>
  <si>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</si>
  <si>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</si>
  <si>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</si>
  <si>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</si>
  <si>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</si>
  <si>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</si>
  <si>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</si>
  <si>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</si>
  <si>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</si>
  <si>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</si>
  <si>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</si>
  <si>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</si>
  <si>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</si>
  <si>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</si>
  <si>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</si>
  <si>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</si>
  <si>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</si>
  <si>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</si>
  <si>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</si>
  <si>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</si>
  <si>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</si>
  <si>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</si>
  <si>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</si>
  <si>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</si>
  <si>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</si>
  <si>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</si>
  <si>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</si>
  <si>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</si>
  <si>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</si>
  <si>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</si>
  <si>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</si>
  <si>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</si>
  <si>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</si>
  <si>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</si>
  <si>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</si>
  <si>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</si>
  <si>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</si>
  <si>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</si>
  <si>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</si>
  <si>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</si>
  <si>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</si>
  <si>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</si>
  <si>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</si>
  <si>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</si>
  <si>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</si>
  <si>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</si>
  <si>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</si>
  <si>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</si>
  <si>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</si>
  <si>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</si>
  <si>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</si>
  <si>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</si>
  <si>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</si>
  <si>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</si>
  <si>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</si>
  <si>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</si>
  <si>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</si>
  <si>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</si>
  <si>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</si>
  <si>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</si>
  <si>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</si>
  <si>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</si>
  <si>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</si>
  <si>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</si>
  <si>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</si>
  <si>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</si>
  <si>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</si>
  <si>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</si>
  <si>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</si>
  <si>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</si>
  <si>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</si>
  <si>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</si>
  <si>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</si>
  <si>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</si>
  <si>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</si>
  <si>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</si>
  <si>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</si>
  <si>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</si>
  <si>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</si>
  <si>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</si>
  <si>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</si>
  <si>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</si>
  <si>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</si>
  <si>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</si>
  <si>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</si>
  <si>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</si>
  <si>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</si>
  <si>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</si>
  <si>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</si>
  <si>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</si>
  <si>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</si>
  <si>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</si>
  <si>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</si>
  <si>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</si>
  <si>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</si>
  <si>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</si>
  <si>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</si>
  <si>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</si>
  <si>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</si>
  <si>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</si>
  <si>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</si>
  <si>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</si>
  <si>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</si>
  <si>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</si>
  <si>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</si>
  <si>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</si>
  <si>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</si>
  <si>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</si>
  <si>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</si>
  <si>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</si>
  <si>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</si>
  <si>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</si>
  <si>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</si>
  <si>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</si>
  <si>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</si>
  <si>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</si>
  <si>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</si>
  <si>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</si>
  <si>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</si>
  <si>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</si>
  <si>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</si>
  <si>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</si>
  <si>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</si>
  <si>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</si>
  <si>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</si>
  <si>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</si>
  <si>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</si>
  <si>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</si>
  <si>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</si>
  <si>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</si>
  <si>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</si>
  <si>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</si>
  <si>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</si>
  <si>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</si>
  <si>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</si>
  <si>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</si>
  <si>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</si>
  <si>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</si>
  <si>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</si>
  <si>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</si>
  <si>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</si>
  <si>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</si>
  <si>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</si>
  <si>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</si>
  <si>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</si>
  <si>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</si>
  <si>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</si>
  <si>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</si>
  <si>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</si>
  <si>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</si>
  <si>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</si>
  <si>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</si>
  <si>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</si>
  <si>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</si>
  <si>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</si>
  <si>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</si>
  <si>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</si>
  <si>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</si>
  <si>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</si>
  <si>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</si>
  <si>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</si>
  <si>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</si>
  <si>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</si>
  <si>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</si>
  <si>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</si>
  <si>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</si>
  <si>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</si>
  <si>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</si>
  <si>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</si>
  <si>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</si>
  <si>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</si>
  <si>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</si>
  <si>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</si>
  <si>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</si>
  <si>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</si>
  <si>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</si>
  <si>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</si>
  <si>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</si>
  <si>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</si>
  <si>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</si>
  <si>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</si>
  <si>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</si>
  <si>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</si>
  <si>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</si>
  <si>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</si>
  <si>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</si>
  <si>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</si>
  <si>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</si>
  <si>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</si>
  <si>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</si>
  <si>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</si>
  <si>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</si>
  <si>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</si>
  <si>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</si>
  <si>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</si>
  <si>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</si>
  <si>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</si>
  <si>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</si>
  <si>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</si>
  <si>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</si>
  <si>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</si>
  <si>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</si>
  <si>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</si>
  <si>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</si>
  <si>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</si>
  <si>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</si>
  <si>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</si>
  <si>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</si>
  <si>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</si>
  <si>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</si>
  <si>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</si>
  <si>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</si>
  <si>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</si>
  <si>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</si>
  <si>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</si>
  <si>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</si>
  <si>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</si>
  <si>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</si>
  <si>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</si>
  <si>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</si>
  <si>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</si>
  <si>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</si>
  <si>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</si>
  <si>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</si>
  <si>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</si>
  <si>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</si>
  <si>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</si>
  <si>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</si>
  <si>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</si>
  <si>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</si>
  <si>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</si>
  <si>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</si>
  <si>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</si>
  <si>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</si>
  <si>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</si>
  <si>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</si>
  <si>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</si>
  <si>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</si>
  <si>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</si>
  <si>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</si>
  <si>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</si>
  <si>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</si>
  <si>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</si>
  <si>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</si>
  <si>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</si>
  <si>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</si>
  <si>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</si>
  <si>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</si>
  <si>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</si>
  <si>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</si>
  <si>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</si>
  <si>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</si>
  <si>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</si>
  <si>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</si>
  <si>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</si>
  <si>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</si>
  <si>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</si>
  <si>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</si>
  <si>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</si>
  <si>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</si>
  <si>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</si>
  <si>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</si>
  <si>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</si>
  <si>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</si>
  <si>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</si>
  <si>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</si>
  <si>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</si>
  <si>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</si>
  <si>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</si>
  <si>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</si>
  <si>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</si>
  <si>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</si>
  <si>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</si>
  <si>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</si>
  <si>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</si>
  <si>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</si>
  <si>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</si>
  <si>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</si>
  <si>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</si>
  <si>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</si>
  <si>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</si>
  <si>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</si>
  <si>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</si>
  <si>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</si>
  <si>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</si>
  <si>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</si>
  <si>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</si>
  <si>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</si>
  <si>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</si>
  <si>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</si>
  <si>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</si>
  <si>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</si>
  <si>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</si>
  <si>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</si>
  <si>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</si>
  <si>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</si>
  <si>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</si>
  <si>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</si>
  <si>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</si>
  <si>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</si>
  <si>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</si>
  <si>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</si>
  <si>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</si>
  <si>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</si>
  <si>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</si>
  <si>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</si>
  <si>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</si>
  <si>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</si>
  <si>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</si>
  <si>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</si>
  <si>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</si>
  <si>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</si>
  <si>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</si>
  <si>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</si>
  <si>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</si>
  <si>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</si>
  <si>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</si>
  <si>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</si>
  <si>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</si>
  <si>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</si>
  <si>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</si>
  <si>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</si>
  <si>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</si>
  <si>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</si>
  <si>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</si>
  <si>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</si>
  <si>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</si>
  <si>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</si>
  <si>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</si>
  <si>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</si>
  <si>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</si>
  <si>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</si>
  <si>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</si>
  <si>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</si>
  <si>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</si>
  <si>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</si>
  <si>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</si>
  <si>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</si>
  <si>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</si>
  <si>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</si>
  <si>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</si>
  <si>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</si>
  <si>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</si>
  <si>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</si>
  <si>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</si>
  <si>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</si>
  <si>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</si>
  <si>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</si>
  <si>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</si>
  <si>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</si>
  <si>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</si>
  <si>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</si>
  <si>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</si>
  <si>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</si>
  <si>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</si>
  <si>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</si>
  <si>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</si>
  <si>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</si>
  <si>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</si>
  <si>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</si>
  <si>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</si>
  <si>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</si>
  <si>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</si>
  <si>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</si>
  <si>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</si>
  <si>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</si>
  <si>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</si>
  <si>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</si>
  <si>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</si>
  <si>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</si>
  <si>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</si>
  <si>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</si>
  <si>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</si>
  <si>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</si>
  <si>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</si>
  <si>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</si>
  <si>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</si>
  <si>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</si>
  <si>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</si>
  <si>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</si>
  <si>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</si>
  <si>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</si>
  <si>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</si>
  <si>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</si>
  <si>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</si>
  <si>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</si>
  <si>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</si>
  <si>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</si>
  <si>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</si>
  <si>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</si>
  <si>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</si>
  <si>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</si>
  <si>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</si>
  <si>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</si>
  <si>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</si>
  <si>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</si>
  <si>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</si>
  <si>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</si>
  <si>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</si>
  <si>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</si>
  <si>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</si>
  <si>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</si>
  <si>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</si>
  <si>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</si>
  <si>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</si>
  <si>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</si>
  <si>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</si>
  <si>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</si>
  <si>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</si>
  <si>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</si>
  <si>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</si>
  <si>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</si>
  <si>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</si>
  <si>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</si>
  <si>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</si>
  <si>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</si>
  <si>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</si>
  <si>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</si>
  <si>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</si>
  <si>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</si>
  <si>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</si>
  <si>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</si>
  <si>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</si>
  <si>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</si>
  <si>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</si>
  <si>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</si>
  <si>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</si>
  <si>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</si>
  <si>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</si>
  <si>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</si>
  <si>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</si>
  <si>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</si>
  <si>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</si>
  <si>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</si>
  <si>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</si>
  <si>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</si>
  <si>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</si>
  <si>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</si>
  <si>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</si>
  <si>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</si>
  <si>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</si>
  <si>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</si>
  <si>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</si>
  <si>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</si>
  <si>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</si>
  <si>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</si>
  <si>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</si>
  <si>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</si>
  <si>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</si>
  <si>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</si>
  <si>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</si>
  <si>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</si>
  <si>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</si>
  <si>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</si>
  <si>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</si>
  <si>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</si>
  <si>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</si>
  <si>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</si>
  <si>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</si>
  <si>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</si>
  <si>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</si>
  <si>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</si>
  <si>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</si>
  <si>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</si>
  <si>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</si>
  <si>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</si>
  <si>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</si>
  <si>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</si>
  <si>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</si>
  <si>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</si>
  <si>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</si>
  <si>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</si>
  <si>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</si>
  <si>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</si>
  <si>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</si>
  <si>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</si>
  <si>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</si>
  <si>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</si>
  <si>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</si>
  <si>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</si>
  <si>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</si>
  <si>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</si>
  <si>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</si>
  <si>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</si>
  <si>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</si>
  <si>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</si>
  <si>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</si>
  <si>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</si>
  <si>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</si>
  <si>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</si>
  <si>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</si>
  <si>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</si>
  <si>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</si>
  <si>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</si>
  <si>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</si>
  <si>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</si>
  <si>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</si>
  <si>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</si>
  <si>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</si>
  <si>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</si>
  <si>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</si>
  <si>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</si>
  <si>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</si>
  <si>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</si>
  <si>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</si>
  <si>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</si>
  <si>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</si>
  <si>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</si>
  <si>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</si>
  <si>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</si>
  <si>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</si>
  <si>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</si>
  <si>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</si>
  <si>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</si>
  <si>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</si>
  <si>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</si>
  <si>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</si>
  <si>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</si>
  <si>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</si>
  <si>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</si>
  <si>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</si>
  <si>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</si>
  <si>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</si>
  <si>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</si>
  <si>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</si>
  <si>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</si>
  <si>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</si>
  <si>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</si>
  <si>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</si>
  <si>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</si>
  <si>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</si>
  <si>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</si>
  <si>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</si>
  <si>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</si>
  <si>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</si>
  <si>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</si>
  <si>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</si>
  <si>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</si>
  <si>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</si>
  <si>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</si>
  <si>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</si>
  <si>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</si>
  <si>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</si>
  <si>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</si>
  <si>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</si>
  <si>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</si>
  <si>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</si>
  <si>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</si>
  <si>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</si>
  <si>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</si>
  <si>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</si>
  <si>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</si>
  <si>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</si>
  <si>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</si>
  <si>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</si>
  <si>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</si>
  <si>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</si>
  <si>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</si>
  <si>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</si>
  <si>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</si>
  <si>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</si>
  <si>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</si>
  <si>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</si>
  <si>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</si>
  <si>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</si>
  <si>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</si>
  <si>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</si>
  <si>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</si>
  <si>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</si>
  <si>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</si>
  <si>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</si>
  <si>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</si>
  <si>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</si>
  <si>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</si>
  <si>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</si>
  <si>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</si>
  <si>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</si>
  <si>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</si>
  <si>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</si>
  <si>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</si>
  <si>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</si>
  <si>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</si>
  <si>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</si>
  <si>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</si>
  <si>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</si>
  <si>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</si>
  <si>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</si>
  <si>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</si>
  <si>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</si>
  <si>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</si>
  <si>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</si>
  <si>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</si>
  <si>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</si>
  <si>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</si>
  <si>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</si>
  <si>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</si>
  <si>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</si>
  <si>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</si>
  <si>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</si>
  <si>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</si>
  <si>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</si>
  <si>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</si>
  <si>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</si>
  <si>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</si>
  <si>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</si>
  <si>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</si>
  <si>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</si>
  <si>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</si>
  <si>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</si>
  <si>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</si>
  <si>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</si>
  <si>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</si>
  <si>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</si>
  <si>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</si>
  <si>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</si>
  <si>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</si>
  <si>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</si>
  <si>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</si>
  <si>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</si>
  <si>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</si>
  <si>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</si>
  <si>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</si>
  <si>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</si>
  <si>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</si>
  <si>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</si>
  <si>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</si>
  <si>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</si>
  <si>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</si>
  <si>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</si>
  <si>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</si>
  <si>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</si>
  <si>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</si>
  <si>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</si>
  <si>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</si>
  <si>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</si>
  <si>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</si>
  <si>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</si>
  <si>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</si>
  <si>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</si>
  <si>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</si>
  <si>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</si>
  <si>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</si>
  <si>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</si>
  <si>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</si>
  <si>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</si>
  <si>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</si>
  <si>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</si>
  <si>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</si>
  <si>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</si>
  <si>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</si>
  <si>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</si>
  <si>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</si>
  <si>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</si>
  <si>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</si>
  <si>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</si>
  <si>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</si>
  <si>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</si>
  <si>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</si>
  <si>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</si>
  <si>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</si>
  <si>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</si>
  <si>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</si>
  <si>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</si>
  <si>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</si>
  <si>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</si>
  <si>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</si>
  <si>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</si>
  <si>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</si>
  <si>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</si>
  <si>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</si>
  <si>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</si>
  <si>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</si>
  <si>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</si>
  <si>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</si>
  <si>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</si>
  <si>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</si>
  <si>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</si>
  <si>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</si>
  <si>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</si>
  <si>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</si>
  <si>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</si>
  <si>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</si>
  <si>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</si>
  <si>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</si>
  <si>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</si>
  <si>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</si>
  <si>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</si>
  <si>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</si>
  <si>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</si>
  <si>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</si>
  <si>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</si>
  <si>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</si>
  <si>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</si>
  <si>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</si>
  <si>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</si>
  <si>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</si>
  <si>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</si>
  <si>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</si>
  <si>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</si>
  <si>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</si>
  <si>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</si>
  <si>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</si>
  <si>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</si>
  <si>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</si>
  <si>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</si>
  <si>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</si>
  <si>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</si>
  <si>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</si>
  <si>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</si>
  <si>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</si>
  <si>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</si>
  <si>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</si>
  <si>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</si>
  <si>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</si>
  <si>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</si>
  <si>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</si>
  <si>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</si>
  <si>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</si>
  <si>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</si>
  <si>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</si>
  <si>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</si>
  <si>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</si>
  <si>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</si>
  <si>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</si>
  <si>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</si>
  <si>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</si>
  <si>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</si>
  <si>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</si>
  <si>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</si>
  <si>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</si>
  <si>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</si>
  <si>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</si>
  <si>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</si>
  <si>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</si>
  <si>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</si>
  <si>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</si>
  <si>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</si>
  <si>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</si>
  <si>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</si>
  <si>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</si>
  <si>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</si>
  <si>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</si>
  <si>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</si>
  <si>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</si>
  <si>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</si>
  <si>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</si>
  <si>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</si>
  <si>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</si>
  <si>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</si>
  <si>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</si>
  <si>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</si>
  <si>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</si>
  <si>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</si>
  <si>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</si>
  <si>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</si>
  <si>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</si>
  <si>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</si>
  <si>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</si>
  <si>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</si>
  <si>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</si>
  <si>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</si>
  <si>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</si>
  <si>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</si>
  <si>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</si>
  <si>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</si>
  <si>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</si>
  <si>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</si>
  <si>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</si>
  <si>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</si>
  <si>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</si>
  <si>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</si>
  <si>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</si>
  <si>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</si>
  <si>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</si>
  <si>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</si>
  <si>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</si>
  <si>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</si>
  <si>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</si>
  <si>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</si>
  <si>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</si>
  <si>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</si>
  <si>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</si>
  <si>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</si>
  <si>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</si>
  <si>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</si>
  <si>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</si>
  <si>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</si>
  <si>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</si>
  <si>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</si>
  <si>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</si>
  <si>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</si>
  <si>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</si>
  <si>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</si>
  <si>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</si>
  <si>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</si>
  <si>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</si>
  <si>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</si>
  <si>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</si>
  <si>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</si>
  <si>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</si>
  <si>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</si>
  <si>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</si>
  <si>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</si>
  <si>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</si>
  <si>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</si>
  <si>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</si>
  <si>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</si>
  <si>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</si>
  <si>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</si>
  <si>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</si>
  <si>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</si>
  <si>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</si>
  <si>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</si>
  <si>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</si>
  <si>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</si>
  <si>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</si>
  <si>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</si>
  <si>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</si>
  <si>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</si>
  <si>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</si>
  <si>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</si>
  <si>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</si>
  <si>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</si>
  <si>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</si>
  <si>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</si>
  <si>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</si>
  <si>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</si>
  <si>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</si>
  <si>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</si>
  <si>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</si>
  <si>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</si>
  <si>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</si>
  <si>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</si>
  <si>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</si>
  <si>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</si>
  <si>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</si>
  <si>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</si>
  <si>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</si>
  <si>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</si>
  <si>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</si>
  <si>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</si>
  <si>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</si>
  <si>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</si>
  <si>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</si>
  <si>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</si>
  <si>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</si>
  <si>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</si>
  <si>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</si>
  <si>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</si>
  <si>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</si>
  <si>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</si>
  <si>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</si>
  <si>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</si>
  <si>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</si>
  <si>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</si>
  <si>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</si>
  <si>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</si>
  <si>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</si>
  <si>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</si>
  <si>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</si>
  <si>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</si>
  <si>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</si>
  <si>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</si>
  <si>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</si>
  <si>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</si>
  <si>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</si>
  <si>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</si>
  <si>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</si>
  <si>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</si>
  <si>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</si>
  <si>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</si>
  <si>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</si>
  <si>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</si>
  <si>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</si>
  <si>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</si>
  <si>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</si>
  <si>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</si>
  <si>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</si>
  <si>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</si>
  <si>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</si>
  <si>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</si>
  <si>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</si>
  <si>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</si>
  <si>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</si>
  <si>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</si>
  <si>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</si>
  <si>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</si>
  <si>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</si>
  <si>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</si>
  <si>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</si>
  <si>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</si>
  <si>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</si>
  <si>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</si>
  <si>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</si>
  <si>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</si>
  <si>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</si>
  <si>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</si>
  <si>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</si>
  <si>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</si>
  <si>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</si>
  <si>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</si>
  <si>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</si>
  <si>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</si>
  <si>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</si>
  <si>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</si>
  <si>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</si>
  <si>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</si>
  <si>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</si>
  <si>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</si>
  <si>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</si>
  <si>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</si>
  <si>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</si>
  <si>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</si>
  <si>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</si>
  <si>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</si>
  <si>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</si>
  <si>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</si>
  <si>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</si>
  <si>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</si>
  <si>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</si>
  <si>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</si>
  <si>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</si>
  <si>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</si>
  <si>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</si>
  <si>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</si>
  <si>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</si>
  <si>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</si>
  <si>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</si>
  <si>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</si>
  <si>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</si>
  <si>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</si>
  <si>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</si>
  <si>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</si>
  <si>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</si>
  <si>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</si>
  <si>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</si>
  <si>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</si>
  <si>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</si>
  <si>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</si>
  <si>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</si>
  <si>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</si>
  <si>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</si>
  <si>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</si>
  <si>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</si>
  <si>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</si>
  <si>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</si>
  <si>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</si>
  <si>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</si>
  <si>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</si>
  <si>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</si>
  <si>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</si>
  <si>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</si>
  <si>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</si>
  <si>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</si>
  <si>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</si>
  <si>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</si>
  <si>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</si>
  <si>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</si>
  <si>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</si>
  <si>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</si>
  <si>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</si>
  <si>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</si>
  <si>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</si>
  <si>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</si>
  <si>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</si>
  <si>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</si>
  <si>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</si>
  <si>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</si>
  <si>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</si>
  <si>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</si>
  <si>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</si>
  <si>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</si>
  <si>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</si>
  <si>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</si>
  <si>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</si>
  <si>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</si>
  <si>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</si>
  <si>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</si>
  <si>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</si>
  <si>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</si>
  <si>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</si>
  <si>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</si>
  <si>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</si>
  <si>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</si>
  <si>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</si>
  <si>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</si>
  <si>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</si>
  <si>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</si>
  <si>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</si>
  <si>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</si>
  <si>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</si>
  <si>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</si>
  <si>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</si>
  <si>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</si>
  <si>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</si>
  <si>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</si>
  <si>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</si>
  <si>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</si>
  <si>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</si>
  <si>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</si>
  <si>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</si>
  <si>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</si>
  <si>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</si>
  <si>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</si>
  <si>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</si>
  <si>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</si>
  <si>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</si>
  <si>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</si>
  <si>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</si>
  <si>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</si>
  <si>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</si>
  <si>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</si>
  <si>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</si>
  <si>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</si>
  <si>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</si>
  <si>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</si>
  <si>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</si>
  <si>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</si>
  <si>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</si>
  <si>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</si>
  <si>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</si>
  <si>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</si>
  <si>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</si>
  <si>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</si>
  <si>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</si>
  <si>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</si>
  <si>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</si>
  <si>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</si>
  <si>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</si>
  <si>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</si>
  <si>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</si>
  <si>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</si>
  <si>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</si>
  <si>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</si>
  <si>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</si>
  <si>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</si>
  <si>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</si>
  <si>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</si>
  <si>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</si>
  <si>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</si>
  <si>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</si>
  <si>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</si>
  <si>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</si>
  <si>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</si>
  <si>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</si>
  <si>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</si>
  <si>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</si>
  <si>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</si>
  <si>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</si>
  <si>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</si>
  <si>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</si>
  <si>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</si>
  <si>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</si>
  <si>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</si>
  <si>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</si>
  <si>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</si>
  <si>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</si>
  <si>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</si>
  <si>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</si>
  <si>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</si>
  <si>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</si>
  <si>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</si>
  <si>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</si>
  <si>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</si>
  <si>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</si>
  <si>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</si>
  <si>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</si>
  <si>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</si>
  <si>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</si>
  <si>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</si>
  <si>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</si>
  <si>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</si>
  <si>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</si>
  <si>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</si>
  <si>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</si>
  <si>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</si>
  <si>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</si>
  <si>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</si>
  <si>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</si>
  <si>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</si>
  <si>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</si>
  <si>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</si>
  <si>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</si>
  <si>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</si>
  <si>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</si>
  <si>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</si>
  <si>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</si>
  <si>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</si>
  <si>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</si>
  <si>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</si>
  <si>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</si>
  <si>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</si>
  <si>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</si>
  <si>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</si>
  <si>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</si>
  <si>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</si>
  <si>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</si>
  <si>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</si>
  <si>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</si>
  <si>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</si>
  <si>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</si>
  <si>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</si>
  <si>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</si>
  <si>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</si>
  <si>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</si>
  <si>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</si>
  <si>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</si>
  <si>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</si>
  <si>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</si>
  <si>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</si>
  <si>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</si>
  <si>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</si>
  <si>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</si>
  <si>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</si>
  <si>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</si>
  <si>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</si>
  <si>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</si>
  <si>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</si>
  <si>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</si>
  <si>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</si>
  <si>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</si>
  <si>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</si>
  <si>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</si>
  <si>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</si>
  <si>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</si>
  <si>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</si>
  <si>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</si>
  <si>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</si>
  <si>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</si>
  <si>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</si>
  <si>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</si>
  <si>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</si>
  <si>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</si>
  <si>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</si>
  <si>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</si>
  <si>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</si>
  <si>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</si>
  <si>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</si>
  <si>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</si>
  <si>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</si>
  <si>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</si>
  <si>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</si>
  <si>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</si>
  <si>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</si>
  <si>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</si>
  <si>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</si>
  <si>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</si>
  <si>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</si>
  <si>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</si>
  <si>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</si>
  <si>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</si>
  <si>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</si>
  <si>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</si>
  <si>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</si>
  <si>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</si>
  <si>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</si>
  <si>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</si>
  <si>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</si>
  <si>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</si>
  <si>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</si>
  <si>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</si>
  <si>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</si>
  <si>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</si>
  <si>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</si>
  <si>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</si>
  <si>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</si>
  <si>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</si>
  <si>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</si>
  <si>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</si>
  <si>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</si>
  <si>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</si>
  <si>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</si>
  <si>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</si>
  <si>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</si>
  <si>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</si>
  <si>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</si>
  <si>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</si>
  <si>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</si>
  <si>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</si>
  <si>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</si>
  <si>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</si>
  <si>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</si>
  <si>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</si>
  <si>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</si>
  <si>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</si>
  <si>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</si>
  <si>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</si>
  <si>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</si>
  <si>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</si>
  <si>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</si>
  <si>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</si>
  <si>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</si>
  <si>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</si>
  <si>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</si>
  <si>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</si>
  <si>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</si>
  <si>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</si>
  <si>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</si>
  <si>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</si>
  <si>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</si>
  <si>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</si>
  <si>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</si>
  <si>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</si>
  <si>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</si>
  <si>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</si>
  <si>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</si>
  <si>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</si>
  <si>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</si>
  <si>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</si>
  <si>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</si>
  <si>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</si>
  <si>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</si>
  <si>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</si>
  <si>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</si>
  <si>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</si>
  <si>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</si>
  <si>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</si>
  <si>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</si>
  <si>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</si>
  <si>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</si>
  <si>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</si>
  <si>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</si>
  <si>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</si>
  <si>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</si>
  <si>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</si>
  <si>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</si>
  <si>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</si>
  <si>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</si>
  <si>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</si>
  <si>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</si>
  <si>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</si>
  <si>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</si>
  <si>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</si>
  <si>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</si>
  <si>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</si>
  <si>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</si>
  <si>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</si>
  <si>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</si>
  <si>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</si>
  <si>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</si>
  <si>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</si>
  <si>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</si>
  <si>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</si>
  <si>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</si>
  <si>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</si>
  <si>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</si>
  <si>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</si>
  <si>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</si>
  <si>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</si>
  <si>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</si>
  <si>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</si>
  <si>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</si>
  <si>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</si>
  <si>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</si>
  <si>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</si>
  <si>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</si>
  <si>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</si>
  <si>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</si>
  <si>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</si>
  <si>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</si>
  <si>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</si>
  <si>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</si>
  <si>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</si>
  <si>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</si>
  <si>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</si>
  <si>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</si>
  <si>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</si>
  <si>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</si>
  <si>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</si>
  <si>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</si>
  <si>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</si>
  <si>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</si>
  <si>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</si>
  <si>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</si>
  <si>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</si>
  <si>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</si>
  <si>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</si>
  <si>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</si>
  <si>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</si>
  <si>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</si>
  <si>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</si>
  <si>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</si>
  <si>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</si>
  <si>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</si>
  <si>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</si>
  <si>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</si>
  <si>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</si>
  <si>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</si>
  <si>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</si>
  <si>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</si>
  <si>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</si>
  <si>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</si>
  <si>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</si>
  <si>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</si>
  <si>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</si>
  <si>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</si>
  <si>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</si>
  <si>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</si>
  <si>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</si>
  <si>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</si>
  <si>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</si>
  <si>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</si>
  <si>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</si>
  <si>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</si>
  <si>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</si>
  <si>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</si>
  <si>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</si>
  <si>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</si>
  <si>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</si>
  <si>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</si>
  <si>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</si>
  <si>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</si>
  <si>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</si>
  <si>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</si>
  <si>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</si>
  <si>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</si>
  <si>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</si>
  <si>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</si>
  <si>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</si>
  <si>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</si>
  <si>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</si>
  <si>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</si>
  <si>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</si>
  <si>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</si>
  <si>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</si>
  <si>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</si>
  <si>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</si>
  <si>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</si>
  <si>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</si>
  <si>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</si>
  <si>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</si>
  <si>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</si>
  <si>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</si>
  <si>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</si>
  <si>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</si>
  <si>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</si>
  <si>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</si>
  <si>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</si>
  <si>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</si>
  <si>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</si>
  <si>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</si>
  <si>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</si>
  <si>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</si>
  <si>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</si>
  <si>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</si>
  <si>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</si>
  <si>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</si>
  <si>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</si>
  <si>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</si>
  <si>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</si>
  <si>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</si>
  <si>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</si>
  <si>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</si>
  <si>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</si>
  <si>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</si>
  <si>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</si>
  <si>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</si>
  <si>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</si>
  <si>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</si>
  <si>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</si>
  <si>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</si>
  <si>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</si>
  <si>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</si>
  <si>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</si>
  <si>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</si>
  <si>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</si>
  <si>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</si>
  <si>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</si>
  <si>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</si>
  <si>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</si>
  <si>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</si>
  <si>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</si>
  <si>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</si>
  <si>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</si>
  <si>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</si>
  <si>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</si>
  <si>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</si>
  <si>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</si>
  <si>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</si>
  <si>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</si>
  <si>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</si>
  <si>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</si>
  <si>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</si>
  <si>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</si>
  <si>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</si>
  <si>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</si>
  <si>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</si>
  <si>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</si>
  <si>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</si>
  <si>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</si>
  <si>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</si>
  <si>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</si>
  <si>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</si>
  <si>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</si>
  <si>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</si>
  <si>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</si>
  <si>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</si>
  <si>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</si>
  <si>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</si>
  <si>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</si>
  <si>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</si>
  <si>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</si>
  <si>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</si>
  <si>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</si>
  <si>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</si>
  <si>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</si>
  <si>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</si>
  <si>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</si>
  <si>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</si>
  <si>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</si>
  <si>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</si>
  <si>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</si>
  <si>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</si>
  <si>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</si>
  <si>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</si>
  <si>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</si>
  <si>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</si>
  <si>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</si>
  <si>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</si>
  <si>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</si>
  <si>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</si>
  <si>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</si>
  <si>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</si>
  <si>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</si>
  <si>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</si>
  <si>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</si>
  <si>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</si>
  <si>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</si>
  <si>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</si>
  <si>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</si>
  <si>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</si>
  <si>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</si>
  <si>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</si>
  <si>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</si>
  <si>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</si>
  <si>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</si>
  <si>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</si>
  <si>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</si>
  <si>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</si>
  <si>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</si>
  <si>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</si>
  <si>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</si>
  <si>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</si>
  <si>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</si>
  <si>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</si>
  <si>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</si>
  <si>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</si>
  <si>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</si>
  <si>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</si>
  <si>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</si>
  <si>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</si>
  <si>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</si>
  <si>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</si>
  <si>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</si>
  <si>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</si>
  <si>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</si>
  <si>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</si>
  <si>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</si>
  <si>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</si>
  <si>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</si>
  <si>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</si>
  <si>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</si>
  <si>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</si>
  <si>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</si>
  <si>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</si>
  <si>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</si>
  <si>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</si>
  <si>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</si>
  <si>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</si>
  <si>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</si>
  <si>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</si>
  <si>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</si>
  <si>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</si>
  <si>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</si>
  <si>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</si>
  <si>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</si>
  <si>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</si>
  <si>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</si>
  <si>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</si>
  <si>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</si>
  <si>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</si>
  <si>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</si>
  <si>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</si>
  <si>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</si>
  <si>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</si>
  <si>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</si>
  <si>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</si>
  <si>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</si>
  <si>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</si>
  <si>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</si>
  <si>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</si>
  <si>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</si>
  <si>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</si>
  <si>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</si>
  <si>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</si>
  <si>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</si>
  <si>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</si>
  <si>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</si>
  <si>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</si>
  <si>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</si>
  <si>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</si>
  <si>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</si>
  <si>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</si>
  <si>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</si>
  <si>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</si>
  <si>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</si>
  <si>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</si>
  <si>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</si>
  <si>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</si>
  <si>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</si>
  <si>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</si>
  <si>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</si>
  <si>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</si>
  <si>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</si>
  <si>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</si>
  <si>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</si>
  <si>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</si>
  <si>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</si>
  <si>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</si>
  <si>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</si>
  <si>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</si>
  <si>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</si>
  <si>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</si>
  <si>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</si>
  <si>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</si>
  <si>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</si>
  <si>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</si>
  <si>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</si>
  <si>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</si>
  <si>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</si>
  <si>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</si>
  <si>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</si>
  <si>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</si>
  <si>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</si>
  <si>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</si>
  <si>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</si>
  <si>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</si>
  <si>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</si>
  <si>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</si>
  <si>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</si>
  <si>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</si>
  <si>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</si>
  <si>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</si>
  <si>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</si>
  <si>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</si>
  <si>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</si>
  <si>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</si>
  <si>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</si>
  <si>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</si>
  <si>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</si>
  <si>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</si>
  <si>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</si>
  <si>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</si>
  <si>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</si>
  <si>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</si>
  <si>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</si>
  <si>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</si>
  <si>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</si>
  <si>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</si>
  <si>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</si>
  <si>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</si>
  <si>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</si>
  <si>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</si>
  <si>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</si>
  <si>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</si>
  <si>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</si>
  <si>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</si>
  <si>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</si>
  <si>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</si>
  <si>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</si>
  <si>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</si>
  <si>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</si>
  <si>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</si>
  <si>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</si>
  <si>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</si>
  <si>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</si>
  <si>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</si>
  <si>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</si>
  <si>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</si>
  <si>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</si>
  <si>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</si>
  <si>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</si>
  <si>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</si>
  <si>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</si>
  <si>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</si>
  <si>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</si>
  <si>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</si>
  <si>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</si>
  <si>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</si>
  <si>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</si>
  <si>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</si>
  <si>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</si>
  <si>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</si>
  <si>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</si>
  <si>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</si>
  <si>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</si>
  <si>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</si>
  <si>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</si>
  <si>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</si>
  <si>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</si>
  <si>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</si>
  <si>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</si>
  <si>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</si>
  <si>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</si>
  <si>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</si>
  <si>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</si>
  <si>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</si>
  <si>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</si>
  <si>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</si>
  <si>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</si>
  <si>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</si>
  <si>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</si>
  <si>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</si>
  <si>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</si>
  <si>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</si>
  <si>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</si>
  <si>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</si>
  <si>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</si>
  <si>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</si>
  <si>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</si>
  <si>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</si>
  <si>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</si>
  <si>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</si>
  <si>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</si>
  <si>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</si>
  <si>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</si>
  <si>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</si>
  <si>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</si>
  <si>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</si>
  <si>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</si>
  <si>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</si>
  <si>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</si>
  <si>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</si>
  <si>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</si>
  <si>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</si>
  <si>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</si>
  <si>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</si>
  <si>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</si>
  <si>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</si>
  <si>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</si>
  <si>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</si>
  <si>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</si>
  <si>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</si>
  <si>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</si>
  <si>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</si>
  <si>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</si>
  <si>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</si>
  <si>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</si>
  <si>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</si>
  <si>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</si>
  <si>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</si>
  <si>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</si>
  <si>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</si>
  <si>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</si>
  <si>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</si>
  <si>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</si>
  <si>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</si>
  <si>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</si>
  <si>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</si>
  <si>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</si>
  <si>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</si>
  <si>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</si>
  <si>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</si>
  <si>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</si>
  <si>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</si>
  <si>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</si>
  <si>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</si>
  <si>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</si>
  <si>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</si>
  <si>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</si>
  <si>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</si>
  <si>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</si>
  <si>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</si>
  <si>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</si>
  <si>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</si>
  <si>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</si>
  <si>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</si>
  <si>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</si>
  <si>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</si>
  <si>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</si>
  <si>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</si>
  <si>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</si>
  <si>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</si>
  <si>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</si>
  <si>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</si>
  <si>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</si>
  <si>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</si>
  <si>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</si>
  <si>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</si>
  <si>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</si>
  <si>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</si>
  <si>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</si>
  <si>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</si>
  <si>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</si>
  <si>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</si>
  <si>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</si>
  <si>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</si>
  <si>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</si>
  <si>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</si>
  <si>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</si>
  <si>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</si>
  <si>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</si>
  <si>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</si>
  <si>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</si>
  <si>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</si>
  <si>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</si>
  <si>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</si>
  <si>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</si>
  <si>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</si>
  <si>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</si>
  <si>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</si>
  <si>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</si>
  <si>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</si>
  <si>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</si>
  <si>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</si>
  <si>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</si>
  <si>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</si>
  <si>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</si>
  <si>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</si>
  <si>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</si>
  <si>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</si>
  <si>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</si>
  <si>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</si>
  <si>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</si>
  <si>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</si>
  <si>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</si>
  <si>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</si>
  <si>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</si>
  <si>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</si>
  <si>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</si>
  <si>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</si>
  <si>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</si>
  <si>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</si>
  <si>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</si>
  <si>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</si>
  <si>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</si>
  <si>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</si>
  <si>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</si>
  <si>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</si>
  <si>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</si>
  <si>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</si>
  <si>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</si>
  <si>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</si>
  <si>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</si>
  <si>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</si>
  <si>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</si>
  <si>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</si>
  <si>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</si>
  <si>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</si>
  <si>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</si>
  <si>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</si>
  <si>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</si>
  <si>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</si>
  <si>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</si>
  <si>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</si>
  <si>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</si>
  <si>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</si>
  <si>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</si>
  <si>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</si>
  <si>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</si>
  <si>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</si>
  <si>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</si>
  <si>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</si>
  <si>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</si>
  <si>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</si>
  <si>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</si>
  <si>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</si>
  <si>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</si>
  <si>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</si>
  <si>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</si>
  <si>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</si>
  <si>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</si>
  <si>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</si>
  <si>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</si>
  <si>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</si>
  <si>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</si>
  <si>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</si>
  <si>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</si>
  <si>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</si>
  <si>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</si>
  <si>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</si>
  <si>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</si>
  <si>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</si>
  <si>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</si>
  <si>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</si>
  <si>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</si>
  <si>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</si>
  <si>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</si>
  <si>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</si>
  <si>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</si>
  <si>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</si>
  <si>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</si>
  <si>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</si>
  <si>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</si>
  <si>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</si>
  <si>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</si>
  <si>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</si>
  <si>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</si>
  <si>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</si>
  <si>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</si>
  <si>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</si>
  <si>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</si>
  <si>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</si>
  <si>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</si>
  <si>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</si>
  <si>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</si>
  <si>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</si>
  <si>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</si>
  <si>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</si>
  <si>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</si>
  <si>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</si>
  <si>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</si>
  <si>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</si>
  <si>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</si>
  <si>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</si>
  <si>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</si>
  <si>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</si>
  <si>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</si>
  <si>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</si>
  <si>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</si>
  <si>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</si>
  <si>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</si>
  <si>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</si>
  <si>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</si>
  <si>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</si>
  <si>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</si>
  <si>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</si>
  <si>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</si>
  <si>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</si>
  <si>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</si>
  <si>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</si>
  <si>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</si>
  <si>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</si>
  <si>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</si>
  <si>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</si>
  <si>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</si>
  <si>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</si>
  <si>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</si>
  <si>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</si>
  <si>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</si>
  <si>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</si>
  <si>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</si>
  <si>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</si>
  <si>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</si>
  <si>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</si>
  <si>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</si>
  <si>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</si>
  <si>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</si>
  <si>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</si>
  <si>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</si>
  <si>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</si>
  <si>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</si>
  <si>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</si>
  <si>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</si>
  <si>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</si>
  <si>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</si>
  <si>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</si>
  <si>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</si>
  <si>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</si>
  <si>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</si>
  <si>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</si>
  <si>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</si>
  <si>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</si>
  <si>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</si>
  <si>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</si>
  <si>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</si>
  <si>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</si>
  <si>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</si>
  <si>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</si>
  <si>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</si>
  <si>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</si>
  <si>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</si>
  <si>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</si>
  <si>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</si>
  <si>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</si>
  <si>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</si>
  <si>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</si>
  <si>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</si>
  <si>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</si>
  <si>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</si>
  <si>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</si>
  <si>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</si>
  <si>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</si>
  <si>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</si>
  <si>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</si>
  <si>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</si>
  <si>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</si>
  <si>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</si>
  <si>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</si>
  <si>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</si>
  <si>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</si>
  <si>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</si>
  <si>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</si>
  <si>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</si>
  <si>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</si>
  <si>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</si>
  <si>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</si>
  <si>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</si>
  <si>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</si>
  <si>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</si>
  <si>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</si>
  <si>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</si>
  <si>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</si>
  <si>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</si>
  <si>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</si>
  <si>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</si>
  <si>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</si>
  <si>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</si>
  <si>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</si>
  <si>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</si>
  <si>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</si>
  <si>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</si>
  <si>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</si>
  <si>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</si>
  <si>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</si>
  <si>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</si>
  <si>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</si>
  <si>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</si>
  <si>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</si>
  <si>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</si>
  <si>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</si>
  <si>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</si>
  <si>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</si>
  <si>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</si>
  <si>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</si>
  <si>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</si>
  <si>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</si>
  <si>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</si>
  <si>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</si>
  <si>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</si>
  <si>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</si>
  <si>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</si>
  <si>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</si>
  <si>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</si>
  <si>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</si>
  <si>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</si>
  <si>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</si>
  <si>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</si>
  <si>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</si>
  <si>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</si>
  <si>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</si>
  <si>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</si>
  <si>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</si>
  <si>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</si>
  <si>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</si>
  <si>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</si>
  <si>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</si>
  <si>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</si>
  <si>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</si>
  <si>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</si>
  <si>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</si>
  <si>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</si>
  <si>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</si>
  <si>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</si>
  <si>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</si>
  <si>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</si>
  <si>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</si>
  <si>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</si>
  <si>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</si>
  <si>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</si>
  <si>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</si>
  <si>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</si>
  <si>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</si>
  <si>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</si>
  <si>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</si>
  <si>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</si>
  <si>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</si>
  <si>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</si>
  <si>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</si>
  <si>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</si>
  <si>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</si>
  <si>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</si>
  <si>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</si>
  <si>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</si>
  <si>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</si>
  <si>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</si>
  <si>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</si>
  <si>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</si>
  <si>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</si>
  <si>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</si>
  <si>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</si>
  <si>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</si>
  <si>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</si>
  <si>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</si>
  <si>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</si>
  <si>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</si>
  <si>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</si>
  <si>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</si>
  <si>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</si>
  <si>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</si>
  <si>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</si>
  <si>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</si>
  <si>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</si>
  <si>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</si>
  <si>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</si>
  <si>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</si>
  <si>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</si>
  <si>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</si>
  <si>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</si>
  <si>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</si>
  <si>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</si>
  <si>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</si>
  <si>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</si>
  <si>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</si>
  <si>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</si>
  <si>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</si>
  <si>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</si>
  <si>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</si>
  <si>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</si>
  <si>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</si>
  <si>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</si>
  <si>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</si>
  <si>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</si>
  <si>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</si>
  <si>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</si>
  <si>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</si>
  <si>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</si>
  <si>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</si>
  <si>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</si>
  <si>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</si>
  <si>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</si>
  <si>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</si>
  <si>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</si>
  <si>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</si>
  <si>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</si>
  <si>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</si>
  <si>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</si>
  <si>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</si>
  <si>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</si>
  <si>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</si>
  <si>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</si>
  <si>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</si>
  <si>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</si>
  <si>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</si>
  <si>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</si>
  <si>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</si>
  <si>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</si>
  <si>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</si>
  <si>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</si>
  <si>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</si>
  <si>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</si>
  <si>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</si>
  <si>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</si>
  <si>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</si>
  <si>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</si>
  <si>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</si>
  <si>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</si>
  <si>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</si>
  <si>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</si>
  <si>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</si>
  <si>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</si>
  <si>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</si>
  <si>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</si>
  <si>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</si>
  <si>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</si>
  <si>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</si>
  <si>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</si>
  <si>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</si>
  <si>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</si>
  <si>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</si>
  <si>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</si>
  <si>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</si>
  <si>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</si>
  <si>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</si>
  <si>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</si>
  <si>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</si>
  <si>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</si>
  <si>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</si>
  <si>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</si>
  <si>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</si>
  <si>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</si>
  <si>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</si>
  <si>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</si>
  <si>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</si>
  <si>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</si>
  <si>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</si>
  <si>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</si>
  <si>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</si>
  <si>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</si>
  <si>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</si>
  <si>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</si>
  <si>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</si>
  <si>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</si>
  <si>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</si>
  <si>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</si>
  <si>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</si>
  <si>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</si>
  <si>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</si>
  <si>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</si>
  <si>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</si>
  <si>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</si>
  <si>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</si>
  <si>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</si>
  <si>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</si>
  <si>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</si>
  <si>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</si>
  <si>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</si>
  <si>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</si>
  <si>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</si>
  <si>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</si>
  <si>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</si>
  <si>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</si>
  <si>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</si>
  <si>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</si>
  <si>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</si>
  <si>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</si>
  <si>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</si>
  <si>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</si>
  <si>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</si>
  <si>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</si>
  <si>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</si>
  <si>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</si>
  <si>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</si>
  <si>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</si>
  <si>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</si>
  <si>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</si>
  <si>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</si>
  <si>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</si>
  <si>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</si>
  <si>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</si>
  <si>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</si>
  <si>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</si>
  <si>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</si>
  <si>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</si>
  <si>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</si>
  <si>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</si>
  <si>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</si>
  <si>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</si>
  <si>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</si>
  <si>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</si>
  <si>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</si>
  <si>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</si>
  <si>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</si>
  <si>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</si>
  <si>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</si>
  <si>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</si>
  <si>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</si>
  <si>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</si>
  <si>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</si>
  <si>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</si>
  <si>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</si>
  <si>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</si>
  <si>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</si>
  <si>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</si>
  <si>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</si>
  <si>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</si>
  <si>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</si>
  <si>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</si>
  <si>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</si>
  <si>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</si>
  <si>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</si>
  <si>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</si>
  <si>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</si>
  <si>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</si>
  <si>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</si>
  <si>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</si>
  <si>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</si>
  <si>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</si>
  <si>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</si>
  <si>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</si>
  <si>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</si>
  <si>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</si>
  <si>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</si>
  <si>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</si>
  <si>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</si>
  <si>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</si>
  <si>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</si>
  <si>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</si>
  <si>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</si>
  <si>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</si>
  <si>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</si>
  <si>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</si>
  <si>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</si>
  <si>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</si>
  <si>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</si>
  <si>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</si>
  <si>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</si>
  <si>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</si>
  <si>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</si>
  <si>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</si>
  <si>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</si>
  <si>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</si>
  <si>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</si>
  <si>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</si>
  <si>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</si>
  <si>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</si>
  <si>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</si>
  <si>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</si>
  <si>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</si>
  <si>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</si>
  <si>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</si>
  <si>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</si>
  <si>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</si>
  <si>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</si>
  <si>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</si>
  <si>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</si>
  <si>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</si>
  <si>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</si>
  <si>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</si>
  <si>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</si>
  <si>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</si>
  <si>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</si>
  <si>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</si>
  <si>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</si>
  <si>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</si>
  <si>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</si>
  <si>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</si>
  <si>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</si>
  <si>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</si>
  <si>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</si>
  <si>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</si>
  <si>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</si>
  <si>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</si>
  <si>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</si>
  <si>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</si>
  <si>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</si>
  <si>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</si>
  <si>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</si>
  <si>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</si>
  <si>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</si>
  <si>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</si>
  <si>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</si>
  <si>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</si>
  <si>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</si>
  <si>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</si>
  <si>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</si>
  <si>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</si>
  <si>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</si>
  <si>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</si>
  <si>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</si>
  <si>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</si>
  <si>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</si>
  <si>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</si>
  <si>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</si>
  <si>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</si>
  <si>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</si>
  <si>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</si>
  <si>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</si>
  <si>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</si>
  <si>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</si>
  <si>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</si>
  <si>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</si>
  <si>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</si>
  <si>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</si>
  <si>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</si>
  <si>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</si>
  <si>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</si>
  <si>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</si>
  <si>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</si>
  <si>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</si>
  <si>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</si>
  <si>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</si>
  <si>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</si>
  <si>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</si>
  <si>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</si>
  <si>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</si>
  <si>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</si>
  <si>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</si>
  <si>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</si>
  <si>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</si>
  <si>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</si>
  <si>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</si>
  <si>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</si>
  <si>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</si>
  <si>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</si>
  <si>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</si>
  <si>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</si>
  <si>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</si>
  <si>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</si>
  <si>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</si>
  <si>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</si>
  <si>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</si>
  <si>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</si>
  <si>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</si>
  <si>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</si>
  <si>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</si>
  <si>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</si>
  <si>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</si>
  <si>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</si>
  <si>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</si>
  <si>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</si>
  <si>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</si>
  <si>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</si>
  <si>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</si>
  <si>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</si>
  <si>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</si>
  <si>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</si>
  <si>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</si>
  <si>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</si>
  <si>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</si>
  <si>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</si>
  <si>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</si>
  <si>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</si>
  <si>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</si>
  <si>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</si>
  <si>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</si>
  <si>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</si>
  <si>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</si>
  <si>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</si>
  <si>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</si>
  <si>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</si>
  <si>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</si>
  <si>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</si>
  <si>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</si>
  <si>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</si>
  <si>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</si>
  <si>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</si>
  <si>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</si>
  <si>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</si>
  <si>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</si>
  <si>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</si>
  <si>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</si>
  <si>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</si>
  <si>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</si>
  <si>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</si>
  <si>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</si>
  <si>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</si>
  <si>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</si>
  <si>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</si>
  <si>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</si>
  <si>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</si>
  <si>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</si>
  <si>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</si>
  <si>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</si>
  <si>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</si>
  <si>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</si>
  <si>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</si>
  <si>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</si>
  <si>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</si>
  <si>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</si>
  <si>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</si>
  <si>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</si>
  <si>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</si>
  <si>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</si>
  <si>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</si>
  <si>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</si>
  <si>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</si>
  <si>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</si>
  <si>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</si>
  <si>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</si>
  <si>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</si>
  <si>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</si>
  <si>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</si>
  <si>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</si>
  <si>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</si>
  <si>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</si>
  <si>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</si>
  <si>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</si>
  <si>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</si>
  <si>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</si>
  <si>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</si>
  <si>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</si>
  <si>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</si>
  <si>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</si>
  <si>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</si>
  <si>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</si>
  <si>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</si>
  <si>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</si>
  <si>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</si>
  <si>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</si>
  <si>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</si>
  <si>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</si>
  <si>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</si>
  <si>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</si>
  <si>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</si>
  <si>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</si>
  <si>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</si>
  <si>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</si>
  <si>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</si>
  <si>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</si>
  <si>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</si>
  <si>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</si>
  <si>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</si>
  <si>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</si>
  <si>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</si>
  <si>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</si>
  <si>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</si>
  <si>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</si>
  <si>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</si>
  <si>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</si>
  <si>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</si>
  <si>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</si>
  <si>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</si>
  <si>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</si>
  <si>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</si>
  <si>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</si>
  <si>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</si>
  <si>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</si>
  <si>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</si>
  <si>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</si>
  <si>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</si>
  <si>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</si>
  <si>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</si>
  <si>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</si>
  <si>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</si>
  <si>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</si>
  <si>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</si>
  <si>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</si>
  <si>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</si>
  <si>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</si>
  <si>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</si>
  <si>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</si>
  <si>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</si>
  <si>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</si>
  <si>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</si>
  <si>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</si>
  <si>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</si>
  <si>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</si>
  <si>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</si>
  <si>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</si>
  <si>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</si>
  <si>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</si>
  <si>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</si>
  <si>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</si>
  <si>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</si>
  <si>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</si>
  <si>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</si>
  <si>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</si>
  <si>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</si>
  <si>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</si>
  <si>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</si>
  <si>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</si>
  <si>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</si>
  <si>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</si>
  <si>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</si>
  <si>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</si>
  <si>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</si>
  <si>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</si>
  <si>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</si>
  <si>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</si>
  <si>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</si>
  <si>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</si>
  <si>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</si>
  <si>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</si>
  <si>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</si>
  <si>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</si>
  <si>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</si>
  <si>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</si>
  <si>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</si>
  <si>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</si>
  <si>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</si>
  <si>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</si>
  <si>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</si>
  <si>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</si>
  <si>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</si>
  <si>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</si>
  <si>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</si>
  <si>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</si>
  <si>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</si>
  <si>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</si>
  <si>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</si>
  <si>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</si>
  <si>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</si>
  <si>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</si>
  <si>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</si>
  <si>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</si>
  <si>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</si>
  <si>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</si>
  <si>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</si>
  <si>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</si>
  <si>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</si>
  <si>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</si>
  <si>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</si>
  <si>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</si>
  <si>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</si>
  <si>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</si>
  <si>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</si>
  <si>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</si>
  <si>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</si>
  <si>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</si>
  <si>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</si>
  <si>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</si>
  <si>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</si>
  <si>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</si>
  <si>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</si>
  <si>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</si>
  <si>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</si>
  <si>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</si>
  <si>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</si>
  <si>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</si>
  <si>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</si>
  <si>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</si>
  <si>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</si>
  <si>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</si>
  <si>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</si>
  <si>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</si>
  <si>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</si>
  <si>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</si>
  <si>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</si>
  <si>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</si>
  <si>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</si>
  <si>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</si>
  <si>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</si>
  <si>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</si>
  <si>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</si>
  <si>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</si>
  <si>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</si>
  <si>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</si>
  <si>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</si>
  <si>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</si>
  <si>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</si>
  <si>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</si>
  <si>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</si>
  <si>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</si>
  <si>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</si>
  <si>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</si>
  <si>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</si>
  <si>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</si>
  <si>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</si>
  <si>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</si>
  <si>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</si>
  <si>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</si>
  <si>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</si>
  <si>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</si>
  <si>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</si>
  <si>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</si>
  <si>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</si>
  <si>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</si>
  <si>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</si>
  <si>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</si>
  <si>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</si>
  <si>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</si>
  <si>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</si>
  <si>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</si>
  <si>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</si>
  <si>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</si>
  <si>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</si>
  <si>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</si>
  <si>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</si>
  <si>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</si>
  <si>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</si>
  <si>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</si>
  <si>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</si>
  <si>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</si>
  <si>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</si>
  <si>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</si>
  <si>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</si>
  <si>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</si>
  <si>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</si>
  <si>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</si>
  <si>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</si>
  <si>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</si>
  <si>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</si>
  <si>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</si>
  <si>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</si>
  <si>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</si>
  <si>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</si>
  <si>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</si>
  <si>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</si>
  <si>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</si>
  <si>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</si>
  <si>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</si>
  <si>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</si>
  <si>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</si>
  <si>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</si>
  <si>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</si>
  <si>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</si>
  <si>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</si>
  <si>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</si>
  <si>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</si>
  <si>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</si>
  <si>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</si>
  <si>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</si>
  <si>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</si>
  <si>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</si>
  <si>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</si>
  <si>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</si>
  <si>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</si>
  <si>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</si>
  <si>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</si>
  <si>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</si>
  <si>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</si>
  <si>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</si>
  <si>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</si>
  <si>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</si>
  <si>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</si>
  <si>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</si>
  <si>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</si>
  <si>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</si>
  <si>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</si>
  <si>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</si>
  <si>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</si>
  <si>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</si>
  <si>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</si>
  <si>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</si>
  <si>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</si>
  <si>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</si>
  <si>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</si>
  <si>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</si>
  <si>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</si>
  <si>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</si>
  <si>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</si>
  <si>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</si>
  <si>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</si>
  <si>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</si>
  <si>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</si>
  <si>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</si>
  <si>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</si>
  <si>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</si>
  <si>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</si>
  <si>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</si>
  <si>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</si>
  <si>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</si>
  <si>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</si>
  <si>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</si>
  <si>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</si>
  <si>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</si>
  <si>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</si>
  <si>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</si>
  <si>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</si>
  <si>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</si>
  <si>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</si>
  <si>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</si>
  <si>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</si>
  <si>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</si>
  <si>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</si>
  <si>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</si>
  <si>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</si>
  <si>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</si>
  <si>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</si>
  <si>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</si>
  <si>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</si>
  <si>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</si>
  <si>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</si>
  <si>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</si>
  <si>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</si>
  <si>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</si>
  <si>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</si>
  <si>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</si>
  <si>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</si>
  <si>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</si>
  <si>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</si>
  <si>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</si>
  <si>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</si>
  <si>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</si>
  <si>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</si>
  <si>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</si>
  <si>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</si>
  <si>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</si>
  <si>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</si>
  <si>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</si>
  <si>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</si>
  <si>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</si>
  <si>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</si>
  <si>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</si>
  <si>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</si>
  <si>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</si>
  <si>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</si>
  <si>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</si>
  <si>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</si>
  <si>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</si>
  <si>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</si>
  <si>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</si>
  <si>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</si>
  <si>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</si>
  <si>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</si>
  <si>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</si>
  <si>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</si>
  <si>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</si>
  <si>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</si>
  <si>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</si>
  <si>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</si>
  <si>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</si>
  <si>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</si>
  <si>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</si>
  <si>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</si>
  <si>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</si>
  <si>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</si>
  <si>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</si>
  <si>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</si>
  <si>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</si>
  <si>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</si>
  <si>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</si>
  <si>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</si>
  <si>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</si>
  <si>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</si>
  <si>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</si>
  <si>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</si>
  <si>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</si>
  <si>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</si>
  <si>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</si>
  <si>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</si>
  <si>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</si>
  <si>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</si>
  <si>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</si>
  <si>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</si>
  <si>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</si>
  <si>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</si>
  <si>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</si>
  <si>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</si>
  <si>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</si>
  <si>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</si>
  <si>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</si>
  <si>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</si>
  <si>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</si>
  <si>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</si>
  <si>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</si>
  <si>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</si>
  <si>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</si>
  <si>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</si>
  <si>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</si>
  <si>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</si>
  <si>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</si>
  <si>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</si>
  <si>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</si>
  <si>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</si>
  <si>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</si>
  <si>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</si>
  <si>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</si>
  <si>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</si>
  <si>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</si>
  <si>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</si>
  <si>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</si>
  <si>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</si>
  <si>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</si>
  <si>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</si>
  <si>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</si>
  <si>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</si>
  <si>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</si>
  <si>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</si>
  <si>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</si>
  <si>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</si>
  <si>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</si>
  <si>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</si>
  <si>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</si>
  <si>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</si>
  <si>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</si>
  <si>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</si>
  <si>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</si>
  <si>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</si>
  <si>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</si>
  <si>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</si>
  <si>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</si>
  <si>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</si>
  <si>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</si>
  <si>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</si>
  <si>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</si>
  <si>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</si>
  <si>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</si>
  <si>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</si>
  <si>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</si>
  <si>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</si>
  <si>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</si>
  <si>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</si>
  <si>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</si>
  <si>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</si>
  <si>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</si>
  <si>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</si>
  <si>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</si>
  <si>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</si>
  <si>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</si>
  <si>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</si>
  <si>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</si>
  <si>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</si>
  <si>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</si>
  <si>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</si>
  <si>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</si>
  <si>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</si>
  <si>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</si>
  <si>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</si>
  <si>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</si>
  <si>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</si>
  <si>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</si>
  <si>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</si>
  <si>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</si>
  <si>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</si>
  <si>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</si>
  <si>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</si>
  <si>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</si>
  <si>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</si>
  <si>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</si>
  <si>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</si>
  <si>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</si>
  <si>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</si>
  <si>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</si>
  <si>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</si>
  <si>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</si>
  <si>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</si>
  <si>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</si>
  <si>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</si>
  <si>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</si>
  <si>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</si>
  <si>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</si>
  <si>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</si>
  <si>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</si>
  <si>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</si>
  <si>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</si>
  <si>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</si>
  <si>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</si>
  <si>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</si>
  <si>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</si>
  <si>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</si>
  <si>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</si>
  <si>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</si>
  <si>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</si>
  <si>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</si>
  <si>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</si>
  <si>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</si>
  <si>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</si>
  <si>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</si>
  <si>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</si>
  <si>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</si>
  <si>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</si>
  <si>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</si>
  <si>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</si>
  <si>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</si>
  <si>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</si>
  <si>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</si>
  <si>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</si>
  <si>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</si>
  <si>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</si>
  <si>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</si>
  <si>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</si>
  <si>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</si>
  <si>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</si>
  <si>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</si>
  <si>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</si>
  <si>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</si>
  <si>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</si>
  <si>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</si>
  <si>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</si>
  <si>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</si>
  <si>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</si>
  <si>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</si>
  <si>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</si>
  <si>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</si>
  <si>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</si>
  <si>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</si>
  <si>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</si>
  <si>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</si>
  <si>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</si>
  <si>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</si>
  <si>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</si>
  <si>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</si>
  <si>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</si>
  <si>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</si>
  <si>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</si>
  <si>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</si>
  <si>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</si>
  <si>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</si>
  <si>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</si>
  <si>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</si>
  <si>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</si>
  <si>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</si>
  <si>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</si>
  <si>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</si>
  <si>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</si>
  <si>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</si>
  <si>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</si>
  <si>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</si>
  <si>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</si>
  <si>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</si>
  <si>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</si>
  <si>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</si>
  <si>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</si>
  <si>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</si>
  <si>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</si>
  <si>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</si>
  <si>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</si>
  <si>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</si>
  <si>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</si>
  <si>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</si>
  <si>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</si>
  <si>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</si>
  <si>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</si>
  <si>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</si>
  <si>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</si>
  <si>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</si>
  <si>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</si>
  <si>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</si>
  <si>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</si>
  <si>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</si>
  <si>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</si>
  <si>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</si>
  <si>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</si>
  <si>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</si>
  <si>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</si>
  <si>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</si>
  <si>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</si>
  <si>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</si>
  <si>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</si>
  <si>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</si>
  <si>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</si>
  <si>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</si>
  <si>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</si>
  <si>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</si>
  <si>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</si>
  <si>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</si>
  <si>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</si>
  <si>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</si>
  <si>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</si>
  <si>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</si>
  <si>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</si>
  <si>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</si>
  <si>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</si>
  <si>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</si>
  <si>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</si>
  <si>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</si>
  <si>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</si>
  <si>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</si>
  <si>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</si>
  <si>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</si>
  <si>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</si>
  <si>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</si>
  <si>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</si>
  <si>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</si>
  <si>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</si>
  <si>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</si>
  <si>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</si>
  <si>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</si>
  <si>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</si>
  <si>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</si>
  <si>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</si>
  <si>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</si>
  <si>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</si>
  <si>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</si>
  <si>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</si>
  <si>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</si>
  <si>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</si>
  <si>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</si>
  <si>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</si>
  <si>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</si>
  <si>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</si>
  <si>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</si>
  <si>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</si>
  <si>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</si>
  <si>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</si>
  <si>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</si>
  <si>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</si>
  <si>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</si>
  <si>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</si>
  <si>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</si>
  <si>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</si>
  <si>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</si>
  <si>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</si>
  <si>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</si>
  <si>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</si>
  <si>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</si>
  <si>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</si>
  <si>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</si>
  <si>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</si>
  <si>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</si>
  <si>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</si>
  <si>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</si>
  <si>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</si>
  <si>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</si>
  <si>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</si>
  <si>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</si>
  <si>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</si>
  <si>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</si>
  <si>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</si>
  <si>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</si>
  <si>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</si>
  <si>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</si>
  <si>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</si>
  <si>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</si>
  <si>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</si>
  <si>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</si>
  <si>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</si>
  <si>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</si>
  <si>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</si>
  <si>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</si>
  <si>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</si>
  <si>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</si>
  <si>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</si>
  <si>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</si>
  <si>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</si>
  <si>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</si>
  <si>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</si>
  <si>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</si>
  <si>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</si>
  <si>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</si>
  <si>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</si>
  <si>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</si>
  <si>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</si>
  <si>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</si>
  <si>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</si>
  <si>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</si>
  <si>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</si>
  <si>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</si>
  <si>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</si>
  <si>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</si>
  <si>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</si>
  <si>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</si>
  <si>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</si>
  <si>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</si>
  <si>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</si>
  <si>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</si>
  <si>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</si>
  <si>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</si>
  <si>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</si>
  <si>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</si>
  <si>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</si>
  <si>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</si>
  <si>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</si>
  <si>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</si>
  <si>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</si>
  <si>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</si>
  <si>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</si>
  <si>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</si>
  <si>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</si>
  <si>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</si>
  <si>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</si>
  <si>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</si>
  <si>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</si>
  <si>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</si>
  <si>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</si>
  <si>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</si>
  <si>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</si>
  <si>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</si>
  <si>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</si>
  <si>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</si>
  <si>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</si>
  <si>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</si>
  <si>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</si>
  <si>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</si>
  <si>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</si>
  <si>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</si>
  <si>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</si>
  <si>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</si>
  <si>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</si>
  <si>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</si>
  <si>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</si>
  <si>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</si>
  <si>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</si>
  <si>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</si>
  <si>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</si>
  <si>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</si>
  <si>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</si>
  <si>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</si>
  <si>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</si>
  <si>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</si>
  <si>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</si>
  <si>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</si>
  <si>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</si>
  <si>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</si>
  <si>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</si>
  <si>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</si>
  <si>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</si>
  <si>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</si>
  <si>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</si>
  <si>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</si>
  <si>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</si>
  <si>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</si>
  <si>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</si>
  <si>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</si>
  <si>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</si>
  <si>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</si>
  <si>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</si>
  <si>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</si>
  <si>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</si>
  <si>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</si>
  <si>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</si>
  <si>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</si>
  <si>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</si>
  <si>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</si>
  <si>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</si>
  <si>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</si>
  <si>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</si>
  <si>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</si>
  <si>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</si>
  <si>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</si>
  <si>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</si>
  <si>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</si>
  <si>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</si>
  <si>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</si>
  <si>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</si>
  <si>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</si>
  <si>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</si>
  <si>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</si>
  <si>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</si>
  <si>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</si>
  <si>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</si>
  <si>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</si>
  <si>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</si>
  <si>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</si>
  <si>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</si>
  <si>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</si>
  <si>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</si>
  <si>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</si>
  <si>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</si>
  <si>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</si>
  <si>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</si>
  <si>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</si>
  <si>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</si>
  <si>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</si>
  <si>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</si>
  <si>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</si>
  <si>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</si>
  <si>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</si>
  <si>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</si>
  <si>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</si>
  <si>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</si>
  <si>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</si>
  <si>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</si>
  <si>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</si>
  <si>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</si>
  <si>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</si>
  <si>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</si>
  <si>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</si>
  <si>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</si>
  <si>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</si>
  <si>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</si>
  <si>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</si>
  <si>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</si>
  <si>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</si>
  <si>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</si>
  <si>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</si>
  <si>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</si>
  <si>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</si>
  <si>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</si>
  <si>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</si>
  <si>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</si>
  <si>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</si>
  <si>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</si>
  <si>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</si>
  <si>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</si>
  <si>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</si>
  <si>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</si>
  <si>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</si>
  <si>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</si>
  <si>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</si>
  <si>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</si>
  <si>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</si>
  <si>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</si>
  <si>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</si>
  <si>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</si>
  <si>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</si>
  <si>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</si>
  <si>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</si>
  <si>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</si>
  <si>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</si>
  <si>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</si>
  <si>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</si>
  <si>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</si>
  <si>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</si>
  <si>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</si>
  <si>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</si>
  <si>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</si>
  <si>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</si>
  <si>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</si>
  <si>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</si>
  <si>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</si>
  <si>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</si>
  <si>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</si>
  <si>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</si>
  <si>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</si>
  <si>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</si>
  <si>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</si>
  <si>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</si>
  <si>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</si>
  <si>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</si>
  <si>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</si>
  <si>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</si>
  <si>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</si>
  <si>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</si>
  <si>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</si>
  <si>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</si>
  <si>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</si>
  <si>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</si>
  <si>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</si>
  <si>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</si>
  <si>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</si>
  <si>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</si>
  <si>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</si>
  <si>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</si>
  <si>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</si>
  <si>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</si>
  <si>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</si>
  <si>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</si>
  <si>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</si>
  <si>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</si>
  <si>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</si>
  <si>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</si>
  <si>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</si>
  <si>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</si>
  <si>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</si>
  <si>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</si>
  <si>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</si>
  <si>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</si>
  <si>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</si>
  <si>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</si>
  <si>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</si>
  <si>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</si>
  <si>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</si>
  <si>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</si>
  <si>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</si>
  <si>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</si>
  <si>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</si>
  <si>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</si>
  <si>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</si>
  <si>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</si>
  <si>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</si>
  <si>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</si>
  <si>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</si>
  <si>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</si>
  <si>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</si>
  <si>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</si>
  <si>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</si>
  <si>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</si>
  <si>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</si>
  <si>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</si>
  <si>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</si>
  <si>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</si>
  <si>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</si>
  <si>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</si>
  <si>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</si>
  <si>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</si>
  <si>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</si>
  <si>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</si>
  <si>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</si>
  <si>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</si>
  <si>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</si>
  <si>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</si>
  <si>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</si>
  <si>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</si>
  <si>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</si>
  <si>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</si>
  <si>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</si>
  <si>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</si>
  <si>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</si>
  <si>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</si>
  <si>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</si>
  <si>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</si>
  <si>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</si>
  <si>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</si>
  <si>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</si>
  <si>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</si>
  <si>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</si>
  <si>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</si>
  <si>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</si>
  <si>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</si>
  <si>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</si>
  <si>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</si>
  <si>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</si>
  <si>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</si>
  <si>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</si>
  <si>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</si>
  <si>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</si>
  <si>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</si>
  <si>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</si>
  <si>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</si>
  <si>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</si>
  <si>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</si>
  <si>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</si>
  <si>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</si>
  <si>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</si>
  <si>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</si>
  <si>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</si>
  <si>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</si>
  <si>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</si>
  <si>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</si>
  <si>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</si>
  <si>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</si>
  <si>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</si>
  <si>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</si>
  <si>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</si>
  <si>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</si>
  <si>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</si>
  <si>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</si>
  <si>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</si>
  <si>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</si>
  <si>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</si>
  <si>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</si>
  <si>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</si>
  <si>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</si>
  <si>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</si>
  <si>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</si>
  <si>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</si>
  <si>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</si>
  <si>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</si>
  <si>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</si>
  <si>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</si>
  <si>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</si>
  <si>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</si>
  <si>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</si>
  <si>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</si>
  <si>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</si>
  <si>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</si>
  <si>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</si>
  <si>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</si>
  <si>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</si>
  <si>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</si>
  <si>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</si>
  <si>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</si>
  <si>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</si>
  <si>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</si>
  <si>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</si>
  <si>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</si>
  <si>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</si>
  <si>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</si>
  <si>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</si>
  <si>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</si>
  <si>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</si>
  <si>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</si>
  <si>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</si>
  <si>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</si>
  <si>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</si>
  <si>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</si>
  <si>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</si>
  <si>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</si>
  <si>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</si>
  <si>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</si>
  <si>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</si>
  <si>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</si>
  <si>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</si>
  <si>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</si>
  <si>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</si>
  <si>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</si>
  <si>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</si>
  <si>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</si>
  <si>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</si>
  <si>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</si>
  <si>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</si>
  <si>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</si>
  <si>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</si>
  <si>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</si>
  <si>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</si>
  <si>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</si>
  <si>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</si>
  <si>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</si>
  <si>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</si>
  <si>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</si>
  <si>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</si>
  <si>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</si>
  <si>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</si>
  <si>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</si>
  <si>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</si>
  <si>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</si>
  <si>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</si>
  <si>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</si>
  <si>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</si>
  <si>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</si>
  <si>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</si>
  <si>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</si>
  <si>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</si>
  <si>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</si>
  <si>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</si>
  <si>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</si>
  <si>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</si>
  <si>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</si>
  <si>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</si>
  <si>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</si>
  <si>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</si>
  <si>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</si>
  <si>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</si>
  <si>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</si>
  <si>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</si>
  <si>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</si>
  <si>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</si>
  <si>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</si>
  <si>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</si>
  <si>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</si>
  <si>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</si>
  <si>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</si>
  <si>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</si>
  <si>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</si>
  <si>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</si>
  <si>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</si>
  <si>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</si>
  <si>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</si>
  <si>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</si>
  <si>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</si>
  <si>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</si>
  <si>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</si>
  <si>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</si>
  <si>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</si>
  <si>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</si>
  <si>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</si>
  <si>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</si>
  <si>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</si>
  <si>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</si>
  <si>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</si>
  <si>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</si>
  <si>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</si>
  <si>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</si>
  <si>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</si>
  <si>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</si>
  <si>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</si>
  <si>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</si>
  <si>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</si>
  <si>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</si>
  <si>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</si>
  <si>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</si>
  <si>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</si>
  <si>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</si>
  <si>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</si>
  <si>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</si>
  <si>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</si>
  <si>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</si>
  <si>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</si>
  <si>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</si>
  <si>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</si>
  <si>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</si>
  <si>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</si>
  <si>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</si>
  <si>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</si>
  <si>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</si>
  <si>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</si>
  <si>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</si>
  <si>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</si>
  <si>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</si>
  <si>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</si>
  <si>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</si>
  <si>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</si>
  <si>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</si>
  <si>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</si>
  <si>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</si>
  <si>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</si>
  <si>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</si>
  <si>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</si>
  <si>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</si>
  <si>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</si>
  <si>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</si>
  <si>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</si>
  <si>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</si>
  <si>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</si>
  <si>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</si>
  <si>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</si>
  <si>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</si>
  <si>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</si>
  <si>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</si>
  <si>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</si>
  <si>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</si>
  <si>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</si>
  <si>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</si>
  <si>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</si>
  <si>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</si>
  <si>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</si>
  <si>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</si>
  <si>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</si>
  <si>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</si>
  <si>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</si>
  <si>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</si>
  <si>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</si>
  <si>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</si>
  <si>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</si>
  <si>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</si>
  <si>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</si>
  <si>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</si>
  <si>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</si>
  <si>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</si>
  <si>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</si>
  <si>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</si>
  <si>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</si>
  <si>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</si>
  <si>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</si>
  <si>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</si>
  <si>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</si>
  <si>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</si>
  <si>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</si>
  <si>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</si>
  <si>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</si>
  <si>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</si>
  <si>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</si>
  <si>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</si>
  <si>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</si>
  <si>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</si>
  <si>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</si>
  <si>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</si>
  <si>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</si>
  <si>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</si>
  <si>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</si>
  <si>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</si>
  <si>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</si>
  <si>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</si>
  <si>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</si>
  <si>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</si>
  <si>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</si>
  <si>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</si>
  <si>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</si>
  <si>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</si>
  <si>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</si>
  <si>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</si>
  <si>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</si>
  <si>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</si>
  <si>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</si>
  <si>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</si>
  <si>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</si>
  <si>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</si>
  <si>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</si>
  <si>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</si>
  <si>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</si>
  <si>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</si>
  <si>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</si>
  <si>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</si>
  <si>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</si>
  <si>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</si>
  <si>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</si>
  <si>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</si>
  <si>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</si>
  <si>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</si>
  <si>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</si>
  <si>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</si>
  <si>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</si>
  <si>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</si>
  <si>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</si>
  <si>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</si>
  <si>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</si>
  <si>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</si>
  <si>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</si>
  <si>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</si>
  <si>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</si>
  <si>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</si>
  <si>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</si>
  <si>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</si>
  <si>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</si>
  <si>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</si>
  <si>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</si>
  <si>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</si>
  <si>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</si>
  <si>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</si>
  <si>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</si>
  <si>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</si>
  <si>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</si>
  <si>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</si>
  <si>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</si>
  <si>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</si>
  <si>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</si>
  <si>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</si>
  <si>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</si>
  <si>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</si>
  <si>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</si>
  <si>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</si>
  <si>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</si>
  <si>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</si>
  <si>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</si>
  <si>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</si>
  <si>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</si>
  <si>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</si>
  <si>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</si>
  <si>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</si>
  <si>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</si>
  <si>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</si>
  <si>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</si>
  <si>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</si>
  <si>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</si>
  <si>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</si>
  <si>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</si>
  <si>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</si>
  <si>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</si>
  <si>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</si>
  <si>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</si>
  <si>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</si>
  <si>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</si>
  <si>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</si>
  <si>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</si>
  <si>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</si>
  <si>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</si>
  <si>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</si>
  <si>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</si>
  <si>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</si>
  <si>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</si>
  <si>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</si>
  <si>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</si>
  <si>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</si>
  <si>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</si>
  <si>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</si>
  <si>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</si>
  <si>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</si>
  <si>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</si>
  <si>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</si>
  <si>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</si>
  <si>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</si>
  <si>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</si>
  <si>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</si>
  <si>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</si>
  <si>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</si>
  <si>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</si>
  <si>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</si>
  <si>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</si>
  <si>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</si>
  <si>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</si>
  <si>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</si>
  <si>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</si>
  <si>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</si>
  <si>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</si>
  <si>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</si>
  <si>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</si>
  <si>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</si>
  <si>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</si>
  <si>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</si>
  <si>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</si>
  <si>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</si>
  <si>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</si>
  <si>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</si>
  <si>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</si>
  <si>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</si>
  <si>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</si>
  <si>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</si>
  <si>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</si>
  <si>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</si>
  <si>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</si>
  <si>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</si>
  <si>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</si>
  <si>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</si>
  <si>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</si>
  <si>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</si>
  <si>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</si>
  <si>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</si>
  <si>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</si>
  <si>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</si>
  <si>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</si>
  <si>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</si>
  <si>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</si>
  <si>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</si>
  <si>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</si>
  <si>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</si>
  <si>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</si>
  <si>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</si>
  <si>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</si>
  <si>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</si>
  <si>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</si>
  <si>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</si>
  <si>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</si>
  <si>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</si>
  <si>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</si>
  <si>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</si>
  <si>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</si>
  <si>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</si>
  <si>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</si>
  <si>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</si>
  <si>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</si>
  <si>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</si>
  <si>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</si>
  <si>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</si>
  <si>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</si>
  <si>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</si>
  <si>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</si>
  <si>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</si>
  <si>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</si>
  <si>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</si>
  <si>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</si>
  <si>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</si>
  <si>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</si>
  <si>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</si>
  <si>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</si>
  <si>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</si>
  <si>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</si>
  <si>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</si>
  <si>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</si>
  <si>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</si>
  <si>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</si>
  <si>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</si>
  <si>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</si>
  <si>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</si>
  <si>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</si>
  <si>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</si>
  <si>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</si>
  <si>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</si>
  <si>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</si>
  <si>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</si>
  <si>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</si>
  <si>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</si>
  <si>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</si>
  <si>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</si>
  <si>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</si>
  <si>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</si>
  <si>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</si>
  <si>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</si>
  <si>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</si>
  <si>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</si>
  <si>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</si>
  <si>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</si>
  <si>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</si>
  <si>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</si>
  <si>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</si>
  <si>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</si>
  <si>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</si>
  <si>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</si>
  <si>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</si>
  <si>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</si>
  <si>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</si>
  <si>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</si>
  <si>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</si>
  <si>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</si>
  <si>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</si>
  <si>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</si>
  <si>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</si>
  <si>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</si>
  <si>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</si>
  <si>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</si>
  <si>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</si>
  <si>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</si>
  <si>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</si>
  <si>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</si>
  <si>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</si>
  <si>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</si>
  <si>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</si>
  <si>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</si>
  <si>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</si>
  <si>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</si>
  <si>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</si>
  <si>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</si>
  <si>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</si>
  <si>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</si>
  <si>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</si>
  <si>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</si>
  <si>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</si>
  <si>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</si>
  <si>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</si>
  <si>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</si>
  <si>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</si>
  <si>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</si>
  <si>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</si>
  <si>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</si>
  <si>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</si>
  <si>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</si>
  <si>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</si>
  <si>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</si>
  <si>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</si>
  <si>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</si>
  <si>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</si>
  <si>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</si>
  <si>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</si>
  <si>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</si>
  <si>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</si>
  <si>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</si>
  <si>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</si>
  <si>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</si>
  <si>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</si>
  <si>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</si>
  <si>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</si>
  <si>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</si>
  <si>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</si>
  <si>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</si>
  <si>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</si>
  <si>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</si>
  <si>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</si>
  <si>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</si>
  <si>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</si>
  <si>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</si>
  <si>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</si>
  <si>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</si>
  <si>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</si>
  <si>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</si>
  <si>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</si>
  <si>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</si>
  <si>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</si>
  <si>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</si>
  <si>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</si>
  <si>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</si>
  <si>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</si>
  <si>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</si>
  <si>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</si>
  <si>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</si>
  <si>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</si>
  <si>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</si>
  <si>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</si>
  <si>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</si>
  <si>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</si>
  <si>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</si>
  <si>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</si>
  <si>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</si>
  <si>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</si>
  <si>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</si>
  <si>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</si>
  <si>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</si>
  <si>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</si>
  <si>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</si>
  <si>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</si>
  <si>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</si>
  <si>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</si>
  <si>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</si>
  <si>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</si>
  <si>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</si>
  <si>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</si>
  <si>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</si>
  <si>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</si>
  <si>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</si>
  <si>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</si>
  <si>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</si>
  <si>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</si>
  <si>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</si>
  <si>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</si>
  <si>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</si>
  <si>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</si>
  <si>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</si>
  <si>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</si>
  <si>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</si>
  <si>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</si>
  <si>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</si>
  <si>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</si>
  <si>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</si>
  <si>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</si>
  <si>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</si>
  <si>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</si>
  <si>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</si>
  <si>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</si>
  <si>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</si>
  <si>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</si>
  <si>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</si>
  <si>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</si>
  <si>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</si>
  <si>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</si>
  <si>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</si>
  <si>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</si>
  <si>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</si>
  <si>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</si>
  <si>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</si>
  <si>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</si>
  <si>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</si>
  <si>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</si>
  <si>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</si>
  <si>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</si>
  <si>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</si>
  <si>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</si>
  <si>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</si>
  <si>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</si>
  <si>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</si>
  <si>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</si>
  <si>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</si>
  <si>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</si>
  <si>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</si>
  <si>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</si>
  <si>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</si>
  <si>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</si>
  <si>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</si>
  <si>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</si>
  <si>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</si>
  <si>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</si>
  <si>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</si>
  <si>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</si>
  <si>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</si>
  <si>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</si>
  <si>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</si>
  <si>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</si>
  <si>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</si>
  <si>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</si>
  <si>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</si>
  <si>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</si>
  <si>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</si>
  <si>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</si>
  <si>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</si>
  <si>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</si>
  <si>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</si>
  <si>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</si>
  <si>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</si>
  <si>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</si>
  <si>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</si>
  <si>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</si>
  <si>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</si>
  <si>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</si>
  <si>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</si>
  <si>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</si>
  <si>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</si>
  <si>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</si>
  <si>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</si>
  <si>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</si>
  <si>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</si>
  <si>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</si>
  <si>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</si>
  <si>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</si>
  <si>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</si>
  <si>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</si>
  <si>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</si>
  <si>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</si>
  <si>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</si>
  <si>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</si>
  <si>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</si>
  <si>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</si>
  <si>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</si>
  <si>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</si>
  <si>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</si>
  <si>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</si>
  <si>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</si>
  <si>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</si>
  <si>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</si>
  <si>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</si>
  <si>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</si>
  <si>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</si>
  <si>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</si>
  <si>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</si>
  <si>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</si>
  <si>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</si>
  <si>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</si>
  <si>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</si>
  <si>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</si>
  <si>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</si>
  <si>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</si>
  <si>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</si>
  <si>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</si>
  <si>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</si>
  <si>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</si>
  <si>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</si>
  <si>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</si>
  <si>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</si>
  <si>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</si>
  <si>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</si>
  <si>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</si>
  <si>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</si>
  <si>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</si>
  <si>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</si>
  <si>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</si>
  <si>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</si>
  <si>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</si>
  <si>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</si>
  <si>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</si>
  <si>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</si>
  <si>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</si>
  <si>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</si>
  <si>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</si>
  <si>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</si>
  <si>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</si>
  <si>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</si>
  <si>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</si>
  <si>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</si>
  <si>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</si>
  <si>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</si>
  <si>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</si>
  <si>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</si>
  <si>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</si>
  <si>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</si>
  <si>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</si>
  <si>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</si>
  <si>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</si>
  <si>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</si>
  <si>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</si>
  <si>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</si>
  <si>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</si>
  <si>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</si>
  <si>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</si>
  <si>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</si>
  <si>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</si>
  <si>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</si>
  <si>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</si>
  <si>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</si>
  <si>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</si>
  <si>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</si>
  <si>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</si>
  <si>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</si>
  <si>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</si>
  <si>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</si>
  <si>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</si>
  <si>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</si>
  <si>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</si>
  <si>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</si>
  <si>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</si>
  <si>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</si>
  <si>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</si>
  <si>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</si>
  <si>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</si>
  <si>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</si>
  <si>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</si>
  <si>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</si>
  <si>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</si>
  <si>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</si>
  <si>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</si>
  <si>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</si>
  <si>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</si>
  <si>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</si>
  <si>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</si>
  <si>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</si>
  <si>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</si>
  <si>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</si>
  <si>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</si>
  <si>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</si>
  <si>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</si>
  <si>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</si>
  <si>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</si>
  <si>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</si>
  <si>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</si>
  <si>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</si>
  <si>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</si>
  <si>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</si>
  <si>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</si>
  <si>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</si>
  <si>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</si>
  <si>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</si>
  <si>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</si>
  <si>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</si>
  <si>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</si>
  <si>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</si>
  <si>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</si>
  <si>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</si>
  <si>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</si>
  <si>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</si>
  <si>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</si>
  <si>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</si>
  <si>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</si>
  <si>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</si>
  <si>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</si>
  <si>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</si>
  <si>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</si>
  <si>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</si>
  <si>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</si>
  <si>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</si>
  <si>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</si>
  <si>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</si>
  <si>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</si>
  <si>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</si>
  <si>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</si>
  <si>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</si>
  <si>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</si>
  <si>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</si>
  <si>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</si>
  <si>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</si>
  <si>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</si>
  <si>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</si>
  <si>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</si>
  <si>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</si>
  <si>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</si>
  <si>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</si>
  <si>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</si>
  <si>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</si>
  <si>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</si>
  <si>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</si>
  <si>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</si>
  <si>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</si>
  <si>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</si>
  <si>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</si>
  <si>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</si>
  <si>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</si>
  <si>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</si>
  <si>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</si>
  <si>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</si>
  <si>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</si>
  <si>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</si>
  <si>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</si>
  <si>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</si>
  <si>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</si>
  <si>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</si>
  <si>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</si>
  <si>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</si>
  <si>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</si>
  <si>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</si>
  <si>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</si>
  <si>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</si>
  <si>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</si>
  <si>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</si>
  <si>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</si>
  <si>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</si>
  <si>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</si>
  <si>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</si>
  <si>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</si>
  <si>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</si>
  <si>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</si>
  <si>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</si>
  <si>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</si>
  <si>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</si>
  <si>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</si>
  <si>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</si>
  <si>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</si>
  <si>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</si>
  <si>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</si>
  <si>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</si>
  <si>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</si>
  <si>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</si>
  <si>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</si>
  <si>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</si>
  <si>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</si>
  <si>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</si>
  <si>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</si>
  <si>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</si>
  <si>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</si>
  <si>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</si>
  <si>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</si>
  <si>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</si>
  <si>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</si>
  <si>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</si>
  <si>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</si>
  <si>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</si>
  <si>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</si>
  <si>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</si>
  <si>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</si>
  <si>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</si>
  <si>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</si>
  <si>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</si>
  <si>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</si>
  <si>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</si>
  <si>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</si>
  <si>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</si>
  <si>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</si>
  <si>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</si>
  <si>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</si>
  <si>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</si>
  <si>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</si>
  <si>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</si>
  <si>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</si>
  <si>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</si>
  <si>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</si>
  <si>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</si>
  <si>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</si>
  <si>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</si>
  <si>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</si>
  <si>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</si>
  <si>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</si>
  <si>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</si>
  <si>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</si>
  <si>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</si>
  <si>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</si>
  <si>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</si>
  <si>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</si>
  <si>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</si>
  <si>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</si>
  <si>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</si>
  <si>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</si>
  <si>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</si>
  <si>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</si>
  <si>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</si>
  <si>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</si>
  <si>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</si>
  <si>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</si>
  <si>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</si>
  <si>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</si>
  <si>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</si>
  <si>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</si>
  <si>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</si>
  <si>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</si>
  <si>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</si>
  <si>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</si>
  <si>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</si>
  <si>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</si>
  <si>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</si>
  <si>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</si>
  <si>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</si>
  <si>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</si>
  <si>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</si>
  <si>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</si>
  <si>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</si>
  <si>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</si>
  <si>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</si>
  <si>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</si>
  <si>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</si>
  <si>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</si>
  <si>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</si>
  <si>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</si>
  <si>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</si>
  <si>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</si>
  <si>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</si>
  <si>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</si>
  <si>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</si>
  <si>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</si>
  <si>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</si>
  <si>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</si>
  <si>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</si>
  <si>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</si>
  <si>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</si>
  <si>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</si>
  <si>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</si>
  <si>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</si>
  <si>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</si>
  <si>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</si>
  <si>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</si>
  <si>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</si>
  <si>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</si>
  <si>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</si>
  <si>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</si>
  <si>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</si>
  <si>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</si>
  <si>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</si>
  <si>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</si>
  <si>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</si>
  <si>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</si>
  <si>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</si>
  <si>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</si>
  <si>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</si>
  <si>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</si>
  <si>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</si>
  <si>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</si>
  <si>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</si>
  <si>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</si>
  <si>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</si>
  <si>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</si>
  <si>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</si>
  <si>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</si>
  <si>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</si>
  <si>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</si>
  <si>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</si>
  <si>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</si>
  <si>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</si>
  <si>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</si>
  <si>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</si>
  <si>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</si>
  <si>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</si>
  <si>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</si>
  <si>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</si>
  <si>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</si>
  <si>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</si>
  <si>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</si>
  <si>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</si>
  <si>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</si>
  <si>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</si>
  <si>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</si>
  <si>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</si>
  <si>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</si>
  <si>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</si>
  <si>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</si>
  <si>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</si>
  <si>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</si>
  <si>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</si>
  <si>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</si>
  <si>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</si>
  <si>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</si>
  <si>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</si>
  <si>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</si>
  <si>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</si>
  <si>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</si>
  <si>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</si>
  <si>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</si>
  <si>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</si>
  <si>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</si>
  <si>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</si>
  <si>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</si>
  <si>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</si>
  <si>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</si>
  <si>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</si>
  <si>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</si>
  <si>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</si>
  <si>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</si>
  <si>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</si>
  <si>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</si>
  <si>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</si>
  <si>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</si>
  <si>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</si>
  <si>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</si>
  <si>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</si>
  <si>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</si>
  <si>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</si>
  <si>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</si>
  <si>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</si>
  <si>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</si>
  <si>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</si>
  <si>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</si>
  <si>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</si>
  <si>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</si>
  <si>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</si>
  <si>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</si>
  <si>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</si>
  <si>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</si>
  <si>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</si>
  <si>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</si>
  <si>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</si>
  <si>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</si>
  <si>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</si>
  <si>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</si>
  <si>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</si>
  <si>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</si>
  <si>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</si>
  <si>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</si>
  <si>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</si>
  <si>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</si>
  <si>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</si>
  <si>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</si>
  <si>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</si>
  <si>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</si>
  <si>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</si>
  <si>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</si>
  <si>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</si>
  <si>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</si>
  <si>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</si>
  <si>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</si>
  <si>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</si>
  <si>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</si>
  <si>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</si>
  <si>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</si>
  <si>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</si>
  <si>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</si>
  <si>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</si>
  <si>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</si>
  <si>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</si>
  <si>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</si>
  <si>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</si>
  <si>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</si>
  <si>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</si>
  <si>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</si>
  <si>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</si>
  <si>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</si>
  <si>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</si>
  <si>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</si>
  <si>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</si>
  <si>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</si>
  <si>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</si>
  <si>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</si>
  <si>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</si>
  <si>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</si>
  <si>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</si>
  <si>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</si>
  <si>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</si>
  <si>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</si>
  <si>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</si>
  <si>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</si>
  <si>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</si>
  <si>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</si>
  <si>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</si>
  <si>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</si>
  <si>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</si>
  <si>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</si>
  <si>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</si>
  <si>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</si>
  <si>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</si>
  <si>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</si>
  <si>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</si>
  <si>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</si>
  <si>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</si>
  <si>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</si>
  <si>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</si>
  <si>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</si>
  <si>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</si>
  <si>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</si>
  <si>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</si>
  <si>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</si>
  <si>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</si>
  <si>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</si>
  <si>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</si>
  <si>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</si>
  <si>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</si>
  <si>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</si>
  <si>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</si>
  <si>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</si>
  <si>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</si>
  <si>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</si>
  <si>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</si>
  <si>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</si>
  <si>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</si>
  <si>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</si>
  <si>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</si>
  <si>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</si>
  <si>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</si>
  <si>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</si>
  <si>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</si>
  <si>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</si>
  <si>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</si>
  <si>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</si>
  <si>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</si>
  <si>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</si>
  <si>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</si>
  <si>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</si>
  <si>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</si>
  <si>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</si>
  <si>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</si>
  <si>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</si>
  <si>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</si>
  <si>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</si>
  <si>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</si>
  <si>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</si>
  <si>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</si>
  <si>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</si>
  <si>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</si>
  <si>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</si>
  <si>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</si>
  <si>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</si>
  <si>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</si>
  <si>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</si>
  <si>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</si>
  <si>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</si>
  <si>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</si>
  <si>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</si>
  <si>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</si>
  <si>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</si>
  <si>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</si>
  <si>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</si>
  <si>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</si>
  <si>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</si>
  <si>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</si>
  <si>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</si>
  <si>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</si>
  <si>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</si>
  <si>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</si>
  <si>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</si>
  <si>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</si>
  <si>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</si>
  <si>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</si>
  <si>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</si>
  <si>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</si>
  <si>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</si>
  <si>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</si>
  <si>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</si>
  <si>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</si>
  <si>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</si>
  <si>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</si>
  <si>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</si>
  <si>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</si>
  <si>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</si>
  <si>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</si>
  <si>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</si>
  <si>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</si>
  <si>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</si>
  <si>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</si>
  <si>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</si>
  <si>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</si>
  <si>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</si>
  <si>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</si>
  <si>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</si>
  <si>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</si>
  <si>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</si>
  <si>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</si>
  <si>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</si>
  <si>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</si>
  <si>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</si>
  <si>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</si>
  <si>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</si>
  <si>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</si>
  <si>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</si>
  <si>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</si>
  <si>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</si>
  <si>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</si>
  <si>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</si>
  <si>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</si>
  <si>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</si>
  <si>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</si>
  <si>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</si>
  <si>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</si>
  <si>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</si>
  <si>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</si>
  <si>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</si>
  <si>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</si>
  <si>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</si>
  <si>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</si>
  <si>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</si>
  <si>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</si>
  <si>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</si>
  <si>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</si>
  <si>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</si>
  <si>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</si>
  <si>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</si>
  <si>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</si>
  <si>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</si>
  <si>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</si>
  <si>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</si>
  <si>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</si>
  <si>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</si>
  <si>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</si>
  <si>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</si>
  <si>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</si>
  <si>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</si>
  <si>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</si>
  <si>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</si>
  <si>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</si>
  <si>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</si>
  <si>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</si>
  <si>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</si>
  <si>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</si>
  <si>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</si>
  <si>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</si>
  <si>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</si>
  <si>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</si>
  <si>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</si>
  <si>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</si>
  <si>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</si>
  <si>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</si>
  <si>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</si>
  <si>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</si>
  <si>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</si>
  <si>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</si>
  <si>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</si>
  <si>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</si>
  <si>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</si>
  <si>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</si>
  <si>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</si>
  <si>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</si>
  <si>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</si>
  <si>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</si>
  <si>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</si>
  <si>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</si>
  <si>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</si>
  <si>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</si>
  <si>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</si>
  <si>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</si>
  <si>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</si>
  <si>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</si>
  <si>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</si>
  <si>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</si>
  <si>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</si>
  <si>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</si>
  <si>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</si>
  <si>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</si>
  <si>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</si>
  <si>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</si>
  <si>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</si>
  <si>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</si>
  <si>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</si>
  <si>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</si>
  <si>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</si>
  <si>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</si>
  <si>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</si>
  <si>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</si>
  <si>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</si>
  <si>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</si>
  <si>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</si>
  <si>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</si>
  <si>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</si>
  <si>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</si>
  <si>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</si>
  <si>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</si>
  <si>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</si>
  <si>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</si>
  <si>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</si>
  <si>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</si>
  <si>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</si>
  <si>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</si>
  <si>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</si>
  <si>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</si>
  <si>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</si>
  <si>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</si>
  <si>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</si>
  <si>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</si>
  <si>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</si>
  <si>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</si>
  <si>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</si>
  <si>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</si>
  <si>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</si>
  <si>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</si>
  <si>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</si>
  <si>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</si>
  <si>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</si>
  <si>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</si>
  <si>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</si>
  <si>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</si>
  <si>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</si>
  <si>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</si>
  <si>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</si>
  <si>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</si>
  <si>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</si>
  <si>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</si>
  <si>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</si>
  <si>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</si>
  <si>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</si>
  <si>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</si>
  <si>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</si>
  <si>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</si>
  <si>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</si>
  <si>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</si>
  <si>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</si>
  <si>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</si>
  <si>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</si>
  <si>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</si>
  <si>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</si>
  <si>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</si>
  <si>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</si>
  <si>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</si>
  <si>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</si>
  <si>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</si>
  <si>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</si>
  <si>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</si>
  <si>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</si>
  <si>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</si>
  <si>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</si>
  <si>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</si>
  <si>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</si>
  <si>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</si>
  <si>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</si>
  <si>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</si>
  <si>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</si>
  <si>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</si>
  <si>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</si>
  <si>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</si>
  <si>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</si>
  <si>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</si>
  <si>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</si>
  <si>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</si>
  <si>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</si>
  <si>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</si>
  <si>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</si>
  <si>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</si>
  <si>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</si>
  <si>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</si>
  <si>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</si>
  <si>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</si>
  <si>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</si>
  <si>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</si>
  <si>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</si>
  <si>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</si>
  <si>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</si>
  <si>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</si>
  <si>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</si>
  <si>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</si>
  <si>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</si>
  <si>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</si>
  <si>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</si>
  <si>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</si>
  <si>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</si>
  <si>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</si>
  <si>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</si>
  <si>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</si>
  <si>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</si>
  <si>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</si>
  <si>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</si>
  <si>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</si>
  <si>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</si>
  <si>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</si>
  <si>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</si>
  <si>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</si>
  <si>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</si>
  <si>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</si>
  <si>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</si>
  <si>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</si>
  <si>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</si>
  <si>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</si>
  <si>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</si>
  <si>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</si>
  <si>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</si>
  <si>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</si>
  <si>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</si>
  <si>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</si>
  <si>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</si>
  <si>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</si>
  <si>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</si>
  <si>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</si>
  <si>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</si>
  <si>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</si>
  <si>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</si>
  <si>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</si>
  <si>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</si>
  <si>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</si>
  <si>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</si>
  <si>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</si>
  <si>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</si>
  <si>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</si>
  <si>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</si>
  <si>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</si>
  <si>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</si>
  <si>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</si>
  <si>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</si>
  <si>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</si>
  <si>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</si>
  <si>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</si>
  <si>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</si>
  <si>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</si>
  <si>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</si>
  <si>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</si>
  <si>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</si>
  <si>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</si>
  <si>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</si>
  <si>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</si>
  <si>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</si>
  <si>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</si>
  <si>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</si>
  <si>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</si>
  <si>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</si>
  <si>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</si>
  <si>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</si>
  <si>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</si>
  <si>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</si>
  <si>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</si>
  <si>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</si>
  <si>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</si>
  <si>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</si>
  <si>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</si>
  <si>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</si>
  <si>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</si>
  <si>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</si>
  <si>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</si>
  <si>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</si>
  <si>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</si>
  <si>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</si>
  <si>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</si>
  <si>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</si>
  <si>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</si>
  <si>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</si>
  <si>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</si>
  <si>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</si>
  <si>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</si>
  <si>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</si>
  <si>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</si>
  <si>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</si>
  <si>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</si>
  <si>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</si>
  <si>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</si>
  <si>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</si>
  <si>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</si>
  <si>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</si>
  <si>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</si>
  <si>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</si>
  <si>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</si>
  <si>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</si>
  <si>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</si>
  <si>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</si>
  <si>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</si>
  <si>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</si>
  <si>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</si>
  <si>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</si>
  <si>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</si>
  <si>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</si>
  <si>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</si>
  <si>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</si>
  <si>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</si>
  <si>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</si>
  <si>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</si>
  <si>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</si>
  <si>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</si>
  <si>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</si>
  <si>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</si>
  <si>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</si>
  <si>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</si>
  <si>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</si>
  <si>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</si>
  <si>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</si>
  <si>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</si>
  <si>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</si>
  <si>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</si>
  <si>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</si>
  <si>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</si>
  <si>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</si>
  <si>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</si>
  <si>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</si>
  <si>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</si>
  <si>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</si>
  <si>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</si>
  <si>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</si>
  <si>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</si>
  <si>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</si>
  <si>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</si>
  <si>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</si>
  <si>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</si>
  <si>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</si>
  <si>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</si>
  <si>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</si>
  <si>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</si>
  <si>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</si>
  <si>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</si>
  <si>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</si>
  <si>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</si>
  <si>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</si>
  <si>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</si>
  <si>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</si>
  <si>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</si>
  <si>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</si>
  <si>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</si>
  <si>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</si>
  <si>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</si>
  <si>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</si>
  <si>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</si>
  <si>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</si>
  <si>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</si>
  <si>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</si>
  <si>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</si>
  <si>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</si>
  <si>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</si>
  <si>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</si>
  <si>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</si>
  <si>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</si>
  <si>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</si>
  <si>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</si>
  <si>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</si>
  <si>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</si>
  <si>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</si>
  <si>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</si>
  <si>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</si>
  <si>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</si>
  <si>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</si>
  <si>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</si>
  <si>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</si>
  <si>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</si>
  <si>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</si>
  <si>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</si>
  <si>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</si>
  <si>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</si>
  <si>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</si>
  <si>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</si>
  <si>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</si>
  <si>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</si>
  <si>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</si>
  <si>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</si>
  <si>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</si>
  <si>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</si>
  <si>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</si>
  <si>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</si>
  <si>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</si>
  <si>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</si>
  <si>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</si>
  <si>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</si>
  <si>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</si>
  <si>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</si>
  <si>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</si>
  <si>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</si>
  <si>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</si>
  <si>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</si>
  <si>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</si>
  <si>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</si>
  <si>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</si>
  <si>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</si>
  <si>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</si>
  <si>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</si>
  <si>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</si>
  <si>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</si>
  <si>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</si>
  <si>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</si>
  <si>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</si>
  <si>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</si>
  <si>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</si>
  <si>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</si>
  <si>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</si>
  <si>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</si>
  <si>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</si>
  <si>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</si>
  <si>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</si>
  <si>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</si>
  <si>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</si>
  <si>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</si>
  <si>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</si>
  <si>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</si>
  <si>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</si>
  <si>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</si>
  <si>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</si>
  <si>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</si>
  <si>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</si>
  <si>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</si>
  <si>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</si>
  <si>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</si>
  <si>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</si>
  <si>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</si>
  <si>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</si>
  <si>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</si>
  <si>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</si>
  <si>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</si>
  <si>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</si>
  <si>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</si>
  <si>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</si>
  <si>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</si>
  <si>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</si>
  <si>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</si>
  <si>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</si>
  <si>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</si>
  <si>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</si>
  <si>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</si>
  <si>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</si>
  <si>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</si>
  <si>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</si>
  <si>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</si>
  <si>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</si>
  <si>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</si>
  <si>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</si>
  <si>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</si>
  <si>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</si>
  <si>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</si>
  <si>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</si>
  <si>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</si>
  <si>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</si>
  <si>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</si>
  <si>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</si>
  <si>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</si>
  <si>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</si>
  <si>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</si>
  <si>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</si>
  <si>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</si>
  <si>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</si>
  <si>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</si>
  <si>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</si>
  <si>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</si>
  <si>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</si>
  <si>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</si>
  <si>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</si>
  <si>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</si>
  <si>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</si>
  <si>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</si>
  <si>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</si>
  <si>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</si>
  <si>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</si>
  <si>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</si>
  <si>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</si>
  <si>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</si>
  <si>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</si>
  <si>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</si>
  <si>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</si>
  <si>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</si>
  <si>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</si>
  <si>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</si>
  <si>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</si>
  <si>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</si>
  <si>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</si>
  <si>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</si>
  <si>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</si>
  <si>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</si>
  <si>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</si>
  <si>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</si>
  <si>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</si>
  <si>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</si>
  <si>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</si>
  <si>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</si>
  <si>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</si>
  <si>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</si>
  <si>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</si>
  <si>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</si>
  <si>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</si>
  <si>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</si>
  <si>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</si>
  <si>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</si>
  <si>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</si>
  <si>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</si>
  <si>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</si>
  <si>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</si>
  <si>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</si>
  <si>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</si>
  <si>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</si>
  <si>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</si>
  <si>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</si>
  <si>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</si>
  <si>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</si>
  <si>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</si>
  <si>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</si>
  <si>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</si>
  <si>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</si>
  <si>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</si>
  <si>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</si>
  <si>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</si>
  <si>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</si>
  <si>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</si>
  <si>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</si>
  <si>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</si>
  <si>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</si>
  <si>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</si>
  <si>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</si>
  <si>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</si>
  <si>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</si>
  <si>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</si>
  <si>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</si>
  <si>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</si>
  <si>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</si>
  <si>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</si>
  <si>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</si>
  <si>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</si>
  <si>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</si>
  <si>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</si>
  <si>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</si>
  <si>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</si>
  <si>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</si>
  <si>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</si>
  <si>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</si>
  <si>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</si>
  <si>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</si>
  <si>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</si>
  <si>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</si>
  <si>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</si>
  <si>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</si>
  <si>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</si>
  <si>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</si>
  <si>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</si>
  <si>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</si>
  <si>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</si>
  <si>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</si>
  <si>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</si>
  <si>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</si>
  <si>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</si>
  <si>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</si>
  <si>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</si>
  <si>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</si>
  <si>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</si>
  <si>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</si>
  <si>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</si>
  <si>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</si>
  <si>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</si>
  <si>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</si>
  <si>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</si>
  <si>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</si>
  <si>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</si>
  <si>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</si>
  <si>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</si>
  <si>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</si>
  <si>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</si>
  <si>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</si>
  <si>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</si>
  <si>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</si>
  <si>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</si>
  <si>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</si>
  <si>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</si>
  <si>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</si>
  <si>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</si>
  <si>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</si>
  <si>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</si>
  <si>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</si>
  <si>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</si>
  <si>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</si>
  <si>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</si>
  <si>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</si>
  <si>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</si>
  <si>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</si>
  <si>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</si>
  <si>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</si>
  <si>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</si>
  <si>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</si>
  <si>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</si>
  <si>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</si>
  <si>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</si>
  <si>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</si>
  <si>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</si>
  <si>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</si>
  <si>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</si>
  <si>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</si>
  <si>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</si>
  <si>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</si>
  <si>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</si>
  <si>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</si>
  <si>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</si>
  <si>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</si>
  <si>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</si>
  <si>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</si>
  <si>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</si>
  <si>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</si>
  <si>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</si>
  <si>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</si>
  <si>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</si>
  <si>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</si>
  <si>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</si>
  <si>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</si>
  <si>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</si>
  <si>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</si>
  <si>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</si>
  <si>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</si>
  <si>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</si>
  <si>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</si>
  <si>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</si>
  <si>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</si>
  <si>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</si>
  <si>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</si>
  <si>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</si>
  <si>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</si>
  <si>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</si>
  <si>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</si>
  <si>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</si>
  <si>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</si>
  <si>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</si>
  <si>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</si>
  <si>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</si>
  <si>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</si>
  <si>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</si>
  <si>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</si>
  <si>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</si>
  <si>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</si>
  <si>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</si>
  <si>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</si>
  <si>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</si>
  <si>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</si>
  <si>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</si>
  <si>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</si>
  <si>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</si>
  <si>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</si>
  <si>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</si>
  <si>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</si>
  <si>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</si>
  <si>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</si>
  <si>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</si>
  <si>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</si>
  <si>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</si>
  <si>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</si>
  <si>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</si>
  <si>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</si>
  <si>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</si>
  <si>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</si>
  <si>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</si>
  <si>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</si>
  <si>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</si>
  <si>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</si>
  <si>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</si>
  <si>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</si>
  <si>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</si>
  <si>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</si>
  <si>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</si>
  <si>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</si>
  <si>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</si>
  <si>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</si>
  <si>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</si>
  <si>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</si>
  <si>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</si>
  <si>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</si>
  <si>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</si>
  <si>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</si>
  <si>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</si>
  <si>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</si>
  <si>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</si>
  <si>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</si>
  <si>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</si>
  <si>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</si>
  <si>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</si>
  <si>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</si>
  <si>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</si>
  <si>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</si>
  <si>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</si>
  <si>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</si>
  <si>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</si>
  <si>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</si>
  <si>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</si>
  <si>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</si>
  <si>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</si>
  <si>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</si>
  <si>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</si>
  <si>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</si>
  <si>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</si>
  <si>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</si>
  <si>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</si>
  <si>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</si>
  <si>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</si>
  <si>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</si>
  <si>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</si>
  <si>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</si>
  <si>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</si>
  <si>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</si>
  <si>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</si>
  <si>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</si>
  <si>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</si>
  <si>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</si>
  <si>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</si>
  <si>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</si>
  <si>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</si>
  <si>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</si>
  <si>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</si>
  <si>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</si>
  <si>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</si>
  <si>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</si>
  <si>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</si>
  <si>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</si>
  <si>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</si>
  <si>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</si>
  <si>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</si>
  <si>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</si>
  <si>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</si>
  <si>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</si>
  <si>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</si>
  <si>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</si>
  <si>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</si>
  <si>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</si>
  <si>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</si>
  <si>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</si>
  <si>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</si>
  <si>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</si>
  <si>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</si>
  <si>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</si>
  <si>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</si>
  <si>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</si>
  <si>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</si>
  <si>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</si>
  <si>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</si>
  <si>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</si>
  <si>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</si>
  <si>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</si>
  <si>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</si>
  <si>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</si>
  <si>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</si>
  <si>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</si>
  <si>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</si>
  <si>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</si>
  <si>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</si>
  <si>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</si>
  <si>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</si>
  <si>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</si>
  <si>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</si>
  <si>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</si>
  <si>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</si>
  <si>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</si>
  <si>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</si>
  <si>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</si>
  <si>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</si>
  <si>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</si>
  <si>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</si>
  <si>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</si>
  <si>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</si>
  <si>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</si>
  <si>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</si>
  <si>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</si>
  <si>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</si>
  <si>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</si>
  <si>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</si>
  <si>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</si>
  <si>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</si>
  <si>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</si>
  <si>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</si>
  <si>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</si>
  <si>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</si>
  <si>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</si>
  <si>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</si>
  <si>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</si>
  <si>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</si>
  <si>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</si>
  <si>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</si>
  <si>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</si>
  <si>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</si>
  <si>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</si>
  <si>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</si>
  <si>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</si>
  <si>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</si>
  <si>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</si>
  <si>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</si>
  <si>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</si>
  <si>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</si>
  <si>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</si>
  <si>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</si>
  <si>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</si>
  <si>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</si>
  <si>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</si>
  <si>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</si>
  <si>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</si>
  <si>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</si>
  <si>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</si>
  <si>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</si>
  <si>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</si>
  <si>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</si>
  <si>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</si>
  <si>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</si>
  <si>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</si>
  <si>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</si>
  <si>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</si>
  <si>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</si>
  <si>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</si>
  <si>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</si>
  <si>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</si>
  <si>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</si>
  <si>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</si>
  <si>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</si>
  <si>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</si>
  <si>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</si>
  <si>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</si>
  <si>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</si>
  <si>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</si>
  <si>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</si>
  <si>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</si>
  <si>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</si>
  <si>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</si>
  <si>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</si>
  <si>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</si>
  <si>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</si>
  <si>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</si>
  <si>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</si>
  <si>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</si>
  <si>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</si>
  <si>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</si>
  <si>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</si>
  <si>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</si>
  <si>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</si>
  <si>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</si>
  <si>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</si>
  <si>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</si>
  <si>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</si>
  <si>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</si>
  <si>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</si>
  <si>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</si>
  <si>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</si>
  <si>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</si>
  <si>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</si>
  <si>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</si>
  <si>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</si>
  <si>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</si>
  <si>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</si>
  <si>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</si>
  <si>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</si>
  <si>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</si>
  <si>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</si>
  <si>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</si>
  <si>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</si>
  <si>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</si>
  <si>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</si>
  <si>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</si>
  <si>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</si>
  <si>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</si>
  <si>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</si>
  <si>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</si>
  <si>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</si>
  <si>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</si>
  <si>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</si>
  <si>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</si>
  <si>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</si>
  <si>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</si>
  <si>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</si>
  <si>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</si>
  <si>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</si>
  <si>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</si>
  <si>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</si>
  <si>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</si>
  <si>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</si>
  <si>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</si>
  <si>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</si>
  <si>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</si>
  <si>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</si>
  <si>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</si>
  <si>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</si>
  <si>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</si>
  <si>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</si>
  <si>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</si>
  <si>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</si>
  <si>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</si>
  <si>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</si>
  <si>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</si>
  <si>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</si>
  <si>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</si>
  <si>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</si>
  <si>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</si>
  <si>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</si>
  <si>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</si>
  <si>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</si>
  <si>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</si>
  <si>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</si>
  <si>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</si>
  <si>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</si>
  <si>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</si>
  <si>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</si>
  <si>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</si>
  <si>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</si>
  <si>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</si>
  <si>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</si>
  <si>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</si>
  <si>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</si>
  <si>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</si>
  <si>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</si>
  <si>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</si>
  <si>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</si>
  <si>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</si>
  <si>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</si>
  <si>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</si>
  <si>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</si>
  <si>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</si>
  <si>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</si>
  <si>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</si>
  <si>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</si>
  <si>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</si>
  <si>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</si>
  <si>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</si>
  <si>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</si>
  <si>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</si>
  <si>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</si>
  <si>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</si>
  <si>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</si>
  <si>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</si>
  <si>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</si>
  <si>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</si>
  <si>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</si>
  <si>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</si>
  <si>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</si>
  <si>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</si>
  <si>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</si>
  <si>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</si>
  <si>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</si>
  <si>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</si>
  <si>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</si>
  <si>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</si>
  <si>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</si>
  <si>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</si>
  <si>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</si>
  <si>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</si>
  <si>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</si>
  <si>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</si>
  <si>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</si>
  <si>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</si>
  <si>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</si>
  <si>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</si>
  <si>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</si>
  <si>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</si>
  <si>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</si>
  <si>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</si>
  <si>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</si>
  <si>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</si>
  <si>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</si>
  <si>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</si>
  <si>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</si>
  <si>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</si>
  <si>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</si>
  <si>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</si>
  <si>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</si>
  <si>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</si>
  <si>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</si>
  <si>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</si>
  <si>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</si>
  <si>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</si>
  <si>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</si>
  <si>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</si>
  <si>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</si>
  <si>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</si>
  <si>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</si>
  <si>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</si>
  <si>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</si>
  <si>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</si>
  <si>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</si>
  <si>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</si>
  <si>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</si>
  <si>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</si>
  <si>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</si>
  <si>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</si>
  <si>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</si>
  <si>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</si>
  <si>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</si>
  <si>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</si>
  <si>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</si>
  <si>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</si>
  <si>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</si>
  <si>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</si>
  <si>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</si>
  <si>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</si>
  <si>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</si>
  <si>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</si>
  <si>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</si>
  <si>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</si>
  <si>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</si>
  <si>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</si>
  <si>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</si>
  <si>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</si>
  <si>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</si>
  <si>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</si>
  <si>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</si>
  <si>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</si>
  <si>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</si>
  <si>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</si>
  <si>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</si>
  <si>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</si>
  <si>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</si>
  <si>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</si>
  <si>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</si>
  <si>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</si>
  <si>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</si>
  <si>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</si>
  <si>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</si>
  <si>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</si>
  <si>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</si>
  <si>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</si>
  <si>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</si>
  <si>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</si>
  <si>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</si>
  <si>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</si>
  <si>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</si>
  <si>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</si>
  <si>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</si>
  <si>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</si>
  <si>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</si>
  <si>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</si>
  <si>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</si>
  <si>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</si>
  <si>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</si>
  <si>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</si>
  <si>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</si>
  <si>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</si>
  <si>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</si>
  <si>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</si>
  <si>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</si>
  <si>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</si>
  <si>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</si>
  <si>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</si>
  <si>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</si>
  <si>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</si>
  <si>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</si>
  <si>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</si>
  <si>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</si>
  <si>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</si>
  <si>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</si>
  <si>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</si>
  <si>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</si>
  <si>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</si>
  <si>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</si>
  <si>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</si>
  <si>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</si>
  <si>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</si>
  <si>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</si>
  <si>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</si>
  <si>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</si>
  <si>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</si>
  <si>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</si>
  <si>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</si>
  <si>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</si>
  <si>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</si>
  <si>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</si>
  <si>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</si>
  <si>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</si>
  <si>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</si>
  <si>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</si>
  <si>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</si>
  <si>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</si>
  <si>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</si>
  <si>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</si>
  <si>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</si>
  <si>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</si>
  <si>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</si>
  <si>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</si>
  <si>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</si>
  <si>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</si>
  <si>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</si>
  <si>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</si>
  <si>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</si>
  <si>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</si>
  <si>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</si>
  <si>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</si>
  <si>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</si>
  <si>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</si>
  <si>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</si>
  <si>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</si>
  <si>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</si>
  <si>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</si>
  <si>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</si>
  <si>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</si>
  <si>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</si>
  <si>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</si>
  <si>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</si>
  <si>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</si>
  <si>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</si>
  <si>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</si>
  <si>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</si>
  <si>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</si>
  <si>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</si>
  <si>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</si>
  <si>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</si>
  <si>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</si>
  <si>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</si>
  <si>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</si>
  <si>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</si>
  <si>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</si>
  <si>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</si>
  <si>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</si>
  <si>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</si>
  <si>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</si>
  <si>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</si>
  <si>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</si>
  <si>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</si>
  <si>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</si>
  <si>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</si>
  <si>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</si>
  <si>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</si>
  <si>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</si>
  <si>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</si>
  <si>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</si>
  <si>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</si>
  <si>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</si>
  <si>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</si>
  <si>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</si>
  <si>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</si>
  <si>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</si>
  <si>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</si>
  <si>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</si>
  <si>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</si>
  <si>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</si>
  <si>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</si>
  <si>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</si>
  <si>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</si>
  <si>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</si>
  <si>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</si>
  <si>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</si>
  <si>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</si>
  <si>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</si>
  <si>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</si>
  <si>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</si>
  <si>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</si>
  <si>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</si>
  <si>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</si>
  <si>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</si>
  <si>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</si>
  <si>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</si>
  <si>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</si>
  <si>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</si>
  <si>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</si>
  <si>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</si>
  <si>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</si>
  <si>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</si>
  <si>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</si>
  <si>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</si>
  <si>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</si>
  <si>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</si>
  <si>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</si>
  <si>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</si>
  <si>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</si>
  <si>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</si>
  <si>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</si>
  <si>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</si>
  <si>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</si>
  <si>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</si>
  <si>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</si>
  <si>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</si>
  <si>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</si>
  <si>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</si>
  <si>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</si>
  <si>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</si>
  <si>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</si>
  <si>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</si>
  <si>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</si>
  <si>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</si>
  <si>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</si>
  <si>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</si>
  <si>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</si>
  <si>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</si>
  <si>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</si>
  <si>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</si>
  <si>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</si>
  <si>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</si>
  <si>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</si>
  <si>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</si>
  <si>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</si>
  <si>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</si>
  <si>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</si>
  <si>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</si>
  <si>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</si>
  <si>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</si>
  <si>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</si>
  <si>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</si>
  <si>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</si>
  <si>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</si>
  <si>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</si>
  <si>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</si>
  <si>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</si>
  <si>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</si>
  <si>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</si>
  <si>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</si>
  <si>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</si>
  <si>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</si>
  <si>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</si>
  <si>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</si>
  <si>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</si>
  <si>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</si>
  <si>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</si>
  <si>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</si>
  <si>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</si>
  <si>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</si>
  <si>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</si>
  <si>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</si>
  <si>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</si>
  <si>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</si>
  <si>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</si>
  <si>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</si>
  <si>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</si>
  <si>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</si>
  <si>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</si>
  <si>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</si>
  <si>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</si>
  <si>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</si>
  <si>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</si>
  <si>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</si>
  <si>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</si>
  <si>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</si>
  <si>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</si>
  <si>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</si>
  <si>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</si>
  <si>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</si>
  <si>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</si>
  <si>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</si>
  <si>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</si>
  <si>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</si>
  <si>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</si>
  <si>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</si>
  <si>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</si>
  <si>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</si>
  <si>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</si>
  <si>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</si>
  <si>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</si>
  <si>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</si>
  <si>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</si>
  <si>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</si>
  <si>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</si>
  <si>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</si>
  <si>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</si>
  <si>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</si>
  <si>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</si>
  <si>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</si>
  <si>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</si>
  <si>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</si>
  <si>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</si>
  <si>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</si>
  <si>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</si>
  <si>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</si>
  <si>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</si>
  <si>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</si>
  <si>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</si>
  <si>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</si>
  <si>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</si>
  <si>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</si>
  <si>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</si>
  <si>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</si>
  <si>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</si>
  <si>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</si>
  <si>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</si>
  <si>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</si>
  <si>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</si>
  <si>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</si>
  <si>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</si>
  <si>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</si>
  <si>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</si>
  <si>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</si>
  <si>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</si>
  <si>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</si>
  <si>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</si>
  <si>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</si>
  <si>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</si>
  <si>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</si>
  <si>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</si>
  <si>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</si>
  <si>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</si>
  <si>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</si>
  <si>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</si>
  <si>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</si>
  <si>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</si>
  <si>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</si>
  <si>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</si>
  <si>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</si>
  <si>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</si>
  <si>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</si>
  <si>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</si>
  <si>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</si>
  <si>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</si>
  <si>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</si>
  <si>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</si>
  <si>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</si>
  <si>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</si>
  <si>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</si>
  <si>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</si>
  <si>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</si>
  <si>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</si>
  <si>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</si>
  <si>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</si>
  <si>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</si>
  <si>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</si>
  <si>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</si>
  <si>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</si>
  <si>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</si>
  <si>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</si>
  <si>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</si>
  <si>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</si>
  <si>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</si>
  <si>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</si>
  <si>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</si>
  <si>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</si>
  <si>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</si>
  <si>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</si>
  <si>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</si>
  <si>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</si>
  <si>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</si>
  <si>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</si>
  <si>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</si>
  <si>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</si>
  <si>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</si>
  <si>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</si>
  <si>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</si>
  <si>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</si>
  <si>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</si>
  <si>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</si>
  <si>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</si>
  <si>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</si>
  <si>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</si>
  <si>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</si>
  <si>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</si>
  <si>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</si>
  <si>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</si>
  <si>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</si>
  <si>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</si>
  <si>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</si>
  <si>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</si>
  <si>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</si>
  <si>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</si>
  <si>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</si>
  <si>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</si>
  <si>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</si>
  <si>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</si>
  <si>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</si>
  <si>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</si>
  <si>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</si>
  <si>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</si>
  <si>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</si>
  <si>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</si>
  <si>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</si>
  <si>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</si>
  <si>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</si>
  <si>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</si>
  <si>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</si>
  <si>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</si>
  <si>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</si>
  <si>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</si>
  <si>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</si>
  <si>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</si>
  <si>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</si>
  <si>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</si>
  <si>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</si>
  <si>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</si>
  <si>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</si>
  <si>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</si>
  <si>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</si>
  <si>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</si>
  <si>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</si>
  <si>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</si>
  <si>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</si>
  <si>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</si>
  <si>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</si>
  <si>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</si>
  <si>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</si>
  <si>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</si>
  <si>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</si>
  <si>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</si>
  <si>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</si>
  <si>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</si>
  <si>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</si>
  <si>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</si>
  <si>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</si>
  <si>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</si>
  <si>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</si>
  <si>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</si>
  <si>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</si>
  <si>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</si>
  <si>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</si>
  <si>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</si>
  <si>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</si>
  <si>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</si>
  <si>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</si>
  <si>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</si>
  <si>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</si>
  <si>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</si>
  <si>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</si>
  <si>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</si>
  <si>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</si>
  <si>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</si>
  <si>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</si>
  <si>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</si>
  <si>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</si>
  <si>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</si>
  <si>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</si>
  <si>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</si>
  <si>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</si>
  <si>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</si>
  <si>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</si>
  <si>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</si>
  <si>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</si>
  <si>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</si>
  <si>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</si>
  <si>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</si>
  <si>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</si>
  <si>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</si>
  <si>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</si>
  <si>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</si>
  <si>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</si>
  <si>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</si>
  <si>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</si>
  <si>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</si>
  <si>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</si>
  <si>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</si>
  <si>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</si>
  <si>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</si>
  <si>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</si>
  <si>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</si>
  <si>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</si>
  <si>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</si>
  <si>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</si>
  <si>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</si>
  <si>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</si>
  <si>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</si>
  <si>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</si>
  <si>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</si>
  <si>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</si>
  <si>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</si>
  <si>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</si>
  <si>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</si>
  <si>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</si>
  <si>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</si>
  <si>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</si>
  <si>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</si>
  <si>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</si>
  <si>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</si>
  <si>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</si>
  <si>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</si>
  <si>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</si>
  <si>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</si>
  <si>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</si>
  <si>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</si>
  <si>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</si>
  <si>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</si>
  <si>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</si>
  <si>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</si>
  <si>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</si>
  <si>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</si>
  <si>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</si>
  <si>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</si>
  <si>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</si>
  <si>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</si>
  <si>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</si>
  <si>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</si>
  <si>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</si>
  <si>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</si>
  <si>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</si>
  <si>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</si>
  <si>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</si>
  <si>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</si>
  <si>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</si>
  <si>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</si>
  <si>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</si>
  <si>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</si>
  <si>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</si>
  <si>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</si>
  <si>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</si>
  <si>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</si>
  <si>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</si>
  <si>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</si>
  <si>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</si>
  <si>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</si>
  <si>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</si>
  <si>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</si>
  <si>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</si>
  <si>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</si>
  <si>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</si>
  <si>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</si>
  <si>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</si>
  <si>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</si>
  <si>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</si>
  <si>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</si>
  <si>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</si>
  <si>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</si>
  <si>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</si>
  <si>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</si>
  <si>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</si>
  <si>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</si>
  <si>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</si>
  <si>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</si>
  <si>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</si>
  <si>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</si>
  <si>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</si>
  <si>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</si>
  <si>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</si>
  <si>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</si>
  <si>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</si>
  <si>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</si>
  <si>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</si>
  <si>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</si>
  <si>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</si>
  <si>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</si>
  <si>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</si>
  <si>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</si>
  <si>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</si>
  <si>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</si>
  <si>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</si>
  <si>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</si>
  <si>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</si>
  <si>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</si>
  <si>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</si>
  <si>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</si>
  <si>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</si>
  <si>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</si>
  <si>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</si>
  <si>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</si>
  <si>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</si>
  <si>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</si>
  <si>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</si>
  <si>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</si>
  <si>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</si>
  <si>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</si>
  <si>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</si>
  <si>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</si>
  <si>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</si>
  <si>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</si>
  <si>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</si>
  <si>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</si>
  <si>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</si>
  <si>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</si>
  <si>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</si>
  <si>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</si>
  <si>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</si>
  <si>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</si>
  <si>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</si>
  <si>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</si>
  <si>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</si>
  <si>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</si>
  <si>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</si>
  <si>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</si>
  <si>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</si>
  <si>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</si>
  <si>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</si>
  <si>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</si>
  <si>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</si>
  <si>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</si>
  <si>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</si>
  <si>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</si>
  <si>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</si>
  <si>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</si>
  <si>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</si>
  <si>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</si>
  <si>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</si>
  <si>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</si>
  <si>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</si>
  <si>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</si>
  <si>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</si>
  <si>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</si>
  <si>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</si>
  <si>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</si>
  <si>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</si>
  <si>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</si>
  <si>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</si>
  <si>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</si>
  <si>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</si>
  <si>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</si>
  <si>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</si>
  <si>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</si>
  <si>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</si>
  <si>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</si>
  <si>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</si>
  <si>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</si>
  <si>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</si>
  <si>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</si>
  <si>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</si>
  <si>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</si>
  <si>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</si>
  <si>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</si>
  <si>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</si>
  <si>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</si>
  <si>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</si>
  <si>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</si>
  <si>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</si>
  <si>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</si>
  <si>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</si>
  <si>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</si>
  <si>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</si>
  <si>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</si>
  <si>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</si>
  <si>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</si>
  <si>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</si>
  <si>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</si>
  <si>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</si>
  <si>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</si>
  <si>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</si>
  <si>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</si>
  <si>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</si>
  <si>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</si>
  <si>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</si>
  <si>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</si>
  <si>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</si>
  <si>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</si>
  <si>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</si>
  <si>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</si>
  <si>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</si>
  <si>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</si>
  <si>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</si>
  <si>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</si>
  <si>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</si>
  <si>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</si>
  <si>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</si>
  <si>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</si>
  <si>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</si>
  <si>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</si>
  <si>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</si>
  <si>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</si>
  <si>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</si>
  <si>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</si>
  <si>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</si>
  <si>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</si>
  <si>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</si>
  <si>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</si>
  <si>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</si>
  <si>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</si>
  <si>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</si>
  <si>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</si>
  <si>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</si>
  <si>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</si>
  <si>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</si>
  <si>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</si>
  <si>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</si>
  <si>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</si>
  <si>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</si>
  <si>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</si>
  <si>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</si>
  <si>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</si>
  <si>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</si>
  <si>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</si>
  <si>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</si>
  <si>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</si>
  <si>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</si>
  <si>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</si>
  <si>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</si>
  <si>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</si>
  <si>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</si>
  <si>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</si>
  <si>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</si>
  <si>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</si>
  <si>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</si>
  <si>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</si>
  <si>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</si>
  <si>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</si>
  <si>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</si>
  <si>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</si>
  <si>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</si>
  <si>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</si>
  <si>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</si>
  <si>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</si>
  <si>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</si>
  <si>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</si>
  <si>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</si>
  <si>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</si>
  <si>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</si>
  <si>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</si>
  <si>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</si>
  <si>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</si>
  <si>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</si>
  <si>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</si>
  <si>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</si>
  <si>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</si>
  <si>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</si>
  <si>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</si>
  <si>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</si>
  <si>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</si>
  <si>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</si>
  <si>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</si>
  <si>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</si>
  <si>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</si>
  <si>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</si>
  <si>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</si>
  <si>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</si>
  <si>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</si>
  <si>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</si>
  <si>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</si>
  <si>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</si>
  <si>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</si>
  <si>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</si>
  <si>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</si>
  <si>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</si>
  <si>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</si>
  <si>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</si>
  <si>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</si>
  <si>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</si>
  <si>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</si>
  <si>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</si>
  <si>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</si>
  <si>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</si>
  <si>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</si>
  <si>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</si>
  <si>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</si>
  <si>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</si>
  <si>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</si>
  <si>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</si>
  <si>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</si>
  <si>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</si>
  <si>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</si>
  <si>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</si>
  <si>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</si>
  <si>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</si>
  <si>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</si>
  <si>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</si>
  <si>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</si>
  <si>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</si>
  <si>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</si>
  <si>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</si>
  <si>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</si>
  <si>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</si>
  <si>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</si>
  <si>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</si>
  <si>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</si>
  <si>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</si>
  <si>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</si>
  <si>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</si>
  <si>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</si>
  <si>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</si>
  <si>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</si>
  <si>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</si>
  <si>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</si>
  <si>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</si>
  <si>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</si>
  <si>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</si>
  <si>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</si>
  <si>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</si>
  <si>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</si>
  <si>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</si>
  <si>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</si>
  <si>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</si>
  <si>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</si>
  <si>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</si>
  <si>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</si>
  <si>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</si>
  <si>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</si>
  <si>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</si>
  <si>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</si>
  <si>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</si>
  <si>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</si>
  <si>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</si>
  <si>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</si>
  <si>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</si>
  <si>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</si>
  <si>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</si>
  <si>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</si>
  <si>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</si>
  <si>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</si>
  <si>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</si>
  <si>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</si>
  <si>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</si>
  <si>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</si>
  <si>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</si>
  <si>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</si>
  <si>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</si>
  <si>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</si>
  <si>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</si>
  <si>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</si>
  <si>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</si>
  <si>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</si>
  <si>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</si>
  <si>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</si>
  <si>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</si>
  <si>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</si>
  <si>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</si>
  <si>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</si>
  <si>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</si>
  <si>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</si>
  <si>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</si>
  <si>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</si>
  <si>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</si>
  <si>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</si>
  <si>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</si>
  <si>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</si>
  <si>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</si>
  <si>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</si>
  <si>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</si>
  <si>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</si>
  <si>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</si>
  <si>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</si>
  <si>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</si>
  <si>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</si>
  <si>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</si>
  <si>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</si>
  <si>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</si>
  <si>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</si>
  <si>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</si>
  <si>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</si>
  <si>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</si>
  <si>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</si>
  <si>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</si>
  <si>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</si>
  <si>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</si>
  <si>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</si>
  <si>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</si>
  <si>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</si>
  <si>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</si>
  <si>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</si>
  <si>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</si>
  <si>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</si>
  <si>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</si>
  <si>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</si>
  <si>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</si>
  <si>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</si>
  <si>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</si>
  <si>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</si>
  <si>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</si>
  <si>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</si>
  <si>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</si>
  <si>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</si>
  <si>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</si>
  <si>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</si>
  <si>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</si>
  <si>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</si>
  <si>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</si>
  <si>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</si>
  <si>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</si>
  <si>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</si>
  <si>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</si>
  <si>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</si>
  <si>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</si>
  <si>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</si>
  <si>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</si>
  <si>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</si>
  <si>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</si>
  <si>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</si>
  <si>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</si>
  <si>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</si>
  <si>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</si>
  <si>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</si>
  <si>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</si>
  <si>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</si>
  <si>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</si>
  <si>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</si>
  <si>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</si>
  <si>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</si>
  <si>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</si>
  <si>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</si>
  <si>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</si>
  <si>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</si>
  <si>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</si>
  <si>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</si>
  <si>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</si>
  <si>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</si>
  <si>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</si>
  <si>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</si>
  <si>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</si>
  <si>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</si>
  <si>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</si>
  <si>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</si>
  <si>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</si>
  <si>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</si>
  <si>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</si>
  <si>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</si>
  <si>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</si>
  <si>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</si>
  <si>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</si>
  <si>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</si>
  <si>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</si>
  <si>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</si>
  <si>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</si>
  <si>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</si>
  <si>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</si>
  <si>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</si>
  <si>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</si>
  <si>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</si>
  <si>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</si>
  <si>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</si>
  <si>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</si>
  <si>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</si>
  <si>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</si>
  <si>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</si>
  <si>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</si>
  <si>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</si>
  <si>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</si>
  <si>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</si>
  <si>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</si>
  <si>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</si>
  <si>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</si>
  <si>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</si>
  <si>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</si>
  <si>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</si>
  <si>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</si>
  <si>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</si>
  <si>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</si>
  <si>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</si>
  <si>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</si>
  <si>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</si>
  <si>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</si>
  <si>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</si>
  <si>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</si>
  <si>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</si>
  <si>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</si>
  <si>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</si>
  <si>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</si>
  <si>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</si>
  <si>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</si>
  <si>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</si>
  <si>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</si>
  <si>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</si>
  <si>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</si>
  <si>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</si>
  <si>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</si>
  <si>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</si>
  <si>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</si>
  <si>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</si>
  <si>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</si>
  <si>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</si>
  <si>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</si>
  <si>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</si>
  <si>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</si>
  <si>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</si>
  <si>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</si>
  <si>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</si>
  <si>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</si>
  <si>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</si>
  <si>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</si>
  <si>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</si>
  <si>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</si>
  <si>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</si>
  <si>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</si>
  <si>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</si>
  <si>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</si>
  <si>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</si>
  <si>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</si>
  <si>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</si>
  <si>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</si>
  <si>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</si>
  <si>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</si>
  <si>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</si>
  <si>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</si>
  <si>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</si>
  <si>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</si>
  <si>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</si>
  <si>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</si>
  <si>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</si>
  <si>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</si>
  <si>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</si>
  <si>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</si>
  <si>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</si>
  <si>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</si>
  <si>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</si>
  <si>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</si>
  <si>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</si>
  <si>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</si>
  <si>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</si>
  <si>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</si>
  <si>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</si>
  <si>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</si>
  <si>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</si>
  <si>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</si>
  <si>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</si>
  <si>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</si>
  <si>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</si>
  <si>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</si>
  <si>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</si>
  <si>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</si>
  <si>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</si>
  <si>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</si>
  <si>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</si>
  <si>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</si>
  <si>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</si>
  <si>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</si>
  <si>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</si>
  <si>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</si>
  <si>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</si>
  <si>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</si>
  <si>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</si>
  <si>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</si>
  <si>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</si>
  <si>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</si>
  <si>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</si>
  <si>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</si>
  <si>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</si>
  <si>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</si>
  <si>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</si>
  <si>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</si>
  <si>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</si>
  <si>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</si>
  <si>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</si>
  <si>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</si>
  <si>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</si>
  <si>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</si>
  <si>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</si>
  <si>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</si>
  <si>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</si>
  <si>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</si>
  <si>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</si>
  <si>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</si>
  <si>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</si>
  <si>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</si>
  <si>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</si>
  <si>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</si>
  <si>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</si>
  <si>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</si>
  <si>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</si>
  <si>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</si>
  <si>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</si>
  <si>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</si>
  <si>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</si>
  <si>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</si>
  <si>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</si>
  <si>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</si>
  <si>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</si>
  <si>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</si>
  <si>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</si>
  <si>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</si>
  <si>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</si>
  <si>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</si>
  <si>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</si>
  <si>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</si>
  <si>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</si>
  <si>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</si>
  <si>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</si>
  <si>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</si>
  <si>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</si>
  <si>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</si>
  <si>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</si>
  <si>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</si>
  <si>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</si>
  <si>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</si>
  <si>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</si>
  <si>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</si>
  <si>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</si>
  <si>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</si>
  <si>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</si>
  <si>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</si>
  <si>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</si>
  <si>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</si>
  <si>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</si>
  <si>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</si>
  <si>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</si>
  <si>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</si>
  <si>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</si>
  <si>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</si>
  <si>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</si>
  <si>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</si>
  <si>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</si>
  <si>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</si>
  <si>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</si>
  <si>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</si>
  <si>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</si>
  <si>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</si>
  <si>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</si>
  <si>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</si>
  <si>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</si>
  <si>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</si>
  <si>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</si>
  <si>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</si>
  <si>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</si>
  <si>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</si>
  <si>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</si>
  <si>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</si>
  <si>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</si>
  <si>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</si>
  <si>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</si>
  <si>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</si>
  <si>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</si>
  <si>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</si>
  <si>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</si>
  <si>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</si>
  <si>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</si>
  <si>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</si>
  <si>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</si>
  <si>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</si>
  <si>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</si>
  <si>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</si>
  <si>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</si>
  <si>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</si>
  <si>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</si>
  <si>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</si>
  <si>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</si>
  <si>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</si>
  <si>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</si>
  <si>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</si>
  <si>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</si>
  <si>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</si>
  <si>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</si>
  <si>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</si>
  <si>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</si>
  <si>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</si>
  <si>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</si>
  <si>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</si>
  <si>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</si>
  <si>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</si>
  <si>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</si>
  <si>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</si>
  <si>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</si>
  <si>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</si>
  <si>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</si>
  <si>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</si>
  <si>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</si>
  <si>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</si>
  <si>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</si>
  <si>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</si>
  <si>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</si>
  <si>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</si>
  <si>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</si>
  <si>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</si>
  <si>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</si>
  <si>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</si>
  <si>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</si>
  <si>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</si>
  <si>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</si>
  <si>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</si>
  <si>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</si>
  <si>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</si>
  <si>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</si>
  <si>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</si>
  <si>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</si>
  <si>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</si>
  <si>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</si>
  <si>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</si>
  <si>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</si>
  <si>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</si>
  <si>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</si>
  <si>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</si>
  <si>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</si>
  <si>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</si>
  <si>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</si>
  <si>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</si>
  <si>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</si>
  <si>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</si>
  <si>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</si>
  <si>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</si>
  <si>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</si>
  <si>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</si>
  <si>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</si>
  <si>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</si>
  <si>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</si>
  <si>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</si>
  <si>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</si>
  <si>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</si>
  <si>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</si>
  <si>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</si>
  <si>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</si>
  <si>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</si>
  <si>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</si>
  <si>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</si>
  <si>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</si>
  <si>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</si>
  <si>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</si>
  <si>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</si>
  <si>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</si>
  <si>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</si>
  <si>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</si>
  <si>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</si>
  <si>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</si>
  <si>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</si>
  <si>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</si>
  <si>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</si>
  <si>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</si>
  <si>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</si>
  <si>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</si>
  <si>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</si>
  <si>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</si>
  <si>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</si>
  <si>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</si>
  <si>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</si>
  <si>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</si>
  <si>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</si>
  <si>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</si>
  <si>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</si>
  <si>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</si>
  <si>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</si>
  <si>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</si>
  <si>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</si>
  <si>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</si>
  <si>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</si>
  <si>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</si>
  <si>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</si>
  <si>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</si>
  <si>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</si>
  <si>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</si>
  <si>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</si>
  <si>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</si>
  <si>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</si>
  <si>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</si>
  <si>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</si>
  <si>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</si>
  <si>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</si>
  <si>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</si>
  <si>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</si>
  <si>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</si>
  <si>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</si>
  <si>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</si>
  <si>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</si>
  <si>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</si>
  <si>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</si>
  <si>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</si>
  <si>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</si>
  <si>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</si>
  <si>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</si>
  <si>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</si>
  <si>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</si>
  <si>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</si>
  <si>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</si>
  <si>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</si>
  <si>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</si>
  <si>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</si>
  <si>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</si>
  <si>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</si>
  <si>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</si>
  <si>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</si>
  <si>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</si>
  <si>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</si>
  <si>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</si>
  <si>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</si>
  <si>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</si>
  <si>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</si>
  <si>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</si>
  <si>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</si>
  <si>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</si>
  <si>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</si>
  <si>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</si>
  <si>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</si>
  <si>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</si>
  <si>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</si>
  <si>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</si>
  <si>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</si>
  <si>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</si>
  <si>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</si>
  <si>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</si>
  <si>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</si>
  <si>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</si>
  <si>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</si>
  <si>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</si>
  <si>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</si>
  <si>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</si>
  <si>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</si>
  <si>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</si>
  <si>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</si>
  <si>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</si>
  <si>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</si>
  <si>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</si>
  <si>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</si>
  <si>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</si>
  <si>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</si>
  <si>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</si>
  <si>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</si>
  <si>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</si>
  <si>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</si>
  <si>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</si>
  <si>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</si>
  <si>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</si>
  <si>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</si>
  <si>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</si>
  <si>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</si>
  <si>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</si>
  <si>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</si>
  <si>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</si>
  <si>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</si>
  <si>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</si>
  <si>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</si>
  <si>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</si>
  <si>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</si>
  <si>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</si>
  <si>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</si>
  <si>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</si>
  <si>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</si>
  <si>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</si>
  <si>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</si>
  <si>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</si>
  <si>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</si>
  <si>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</si>
  <si>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</si>
  <si>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</si>
  <si>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</si>
  <si>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</si>
  <si>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</si>
  <si>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</si>
  <si>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</si>
  <si>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</si>
  <si>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</si>
  <si>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</si>
  <si>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</si>
  <si>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</si>
  <si>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</si>
  <si>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</si>
  <si>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</si>
  <si>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</si>
  <si>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</si>
  <si>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</si>
  <si>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</si>
  <si>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</si>
  <si>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</si>
  <si>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</si>
  <si>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</si>
  <si>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</si>
  <si>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</si>
  <si>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</si>
  <si>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</si>
  <si>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</si>
  <si>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</si>
  <si>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</si>
  <si>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</si>
  <si>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</si>
  <si>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</si>
  <si>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</si>
  <si>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</si>
  <si>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</si>
  <si>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</si>
  <si>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</si>
  <si>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</si>
  <si>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</si>
  <si>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</si>
  <si>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</si>
  <si>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</si>
  <si>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</si>
  <si>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</si>
  <si>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</si>
  <si>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</si>
  <si>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</si>
  <si>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</si>
  <si>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</si>
  <si>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</si>
  <si>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</si>
  <si>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</si>
  <si>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</si>
  <si>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</si>
  <si>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</si>
  <si>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</si>
  <si>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</si>
  <si>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</si>
  <si>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</si>
  <si>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</si>
  <si>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</si>
  <si>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</si>
  <si>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</si>
  <si>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</si>
  <si>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</si>
  <si>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</si>
  <si>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</si>
  <si>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</si>
  <si>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</si>
  <si>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</si>
  <si>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</si>
  <si>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</si>
  <si>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</si>
  <si>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</si>
  <si>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</si>
  <si>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</si>
  <si>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</si>
  <si>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</si>
  <si>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</si>
  <si>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</si>
  <si>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</si>
  <si>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</si>
  <si>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</si>
  <si>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</si>
  <si>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</si>
  <si>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</si>
  <si>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</si>
  <si>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</si>
  <si>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</si>
  <si>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</si>
  <si>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</si>
  <si>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</si>
  <si>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</si>
  <si>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</si>
  <si>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</si>
  <si>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</si>
  <si>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</si>
  <si>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</si>
  <si>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</si>
  <si>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</si>
  <si>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</si>
  <si>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</si>
  <si>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</si>
  <si>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</si>
  <si>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</si>
  <si>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</si>
  <si>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</si>
  <si>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</si>
  <si>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</si>
  <si>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</si>
  <si>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</si>
  <si>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</si>
  <si>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</si>
  <si>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</si>
  <si>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</si>
  <si>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</si>
  <si>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</si>
  <si>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</si>
  <si>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</si>
  <si>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</si>
  <si>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</si>
  <si>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</si>
  <si>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</si>
  <si>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</si>
  <si>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</si>
  <si>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</si>
  <si>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</si>
  <si>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</si>
  <si>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</si>
  <si>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</si>
  <si>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</si>
  <si>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</si>
  <si>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</si>
  <si>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</si>
  <si>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</si>
  <si>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</si>
  <si>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</si>
  <si>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</si>
  <si>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</si>
  <si>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</si>
  <si>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</si>
  <si>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</si>
  <si>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</si>
  <si>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</si>
  <si>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</si>
  <si>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</si>
  <si>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</si>
  <si>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</si>
  <si>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</si>
  <si>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</si>
  <si>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</si>
  <si>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</si>
  <si>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</si>
  <si>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</si>
  <si>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</si>
  <si>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</si>
  <si>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</si>
  <si>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</si>
  <si>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</si>
  <si>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</si>
  <si>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</si>
  <si>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</si>
  <si>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</si>
  <si>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</si>
  <si>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</si>
  <si>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</si>
  <si>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</si>
  <si>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</si>
  <si>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</si>
  <si>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</si>
  <si>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</si>
  <si>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</si>
  <si>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</si>
  <si>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</si>
  <si>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</si>
  <si>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</si>
  <si>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</si>
  <si>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</si>
  <si>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</si>
  <si>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</si>
  <si>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</si>
  <si>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</si>
  <si>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</si>
  <si>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</si>
  <si>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</si>
  <si>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</si>
  <si>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</si>
  <si>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</si>
  <si>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</si>
  <si>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</si>
  <si>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</si>
  <si>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</si>
  <si>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</si>
  <si>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</si>
  <si>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</si>
  <si>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</si>
  <si>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</si>
  <si>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</si>
  <si>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</si>
  <si>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</si>
  <si>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</si>
  <si>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</si>
  <si>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</si>
  <si>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</si>
  <si>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</si>
  <si>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</si>
  <si>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</si>
  <si>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</si>
  <si>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</si>
  <si>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</si>
  <si>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</si>
  <si>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</si>
  <si>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</si>
  <si>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</si>
  <si>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</si>
  <si>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</si>
  <si>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</si>
  <si>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</si>
  <si>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</si>
  <si>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</si>
  <si>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</si>
  <si>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</si>
  <si>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</si>
  <si>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</si>
  <si>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</si>
  <si>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</si>
  <si>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</si>
  <si>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</si>
  <si>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</si>
  <si>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</si>
  <si>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</si>
  <si>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</si>
  <si>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</si>
  <si>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</si>
  <si>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</si>
  <si>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</si>
  <si>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</si>
  <si>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</si>
  <si>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</si>
  <si>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</si>
  <si>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</si>
  <si>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</si>
  <si>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</si>
  <si>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</si>
  <si>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</si>
  <si>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</si>
  <si>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</si>
  <si>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</si>
  <si>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</si>
  <si>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</si>
  <si>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</si>
  <si>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</si>
  <si>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</si>
  <si>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</si>
  <si>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</si>
  <si>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</si>
  <si>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</si>
  <si>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</si>
  <si>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</si>
  <si>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</si>
  <si>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</si>
  <si>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</si>
  <si>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</si>
  <si>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</si>
  <si>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</si>
  <si>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</si>
  <si>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</si>
  <si>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</si>
  <si>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</si>
  <si>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</si>
  <si>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</si>
  <si>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</si>
  <si>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</si>
  <si>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</si>
  <si>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</si>
  <si>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</si>
  <si>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</si>
  <si>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</si>
  <si>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</si>
  <si>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</si>
  <si>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</si>
  <si>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</si>
  <si>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</si>
  <si>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</si>
  <si>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</si>
  <si>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</si>
  <si>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</si>
  <si>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</si>
  <si>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</si>
  <si>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</si>
  <si>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</si>
  <si>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</si>
  <si>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</si>
  <si>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</si>
  <si>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</si>
  <si>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</si>
  <si>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</si>
  <si>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</si>
  <si>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</si>
  <si>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</si>
  <si>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</si>
  <si>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</si>
  <si>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</si>
  <si>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</si>
  <si>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</si>
  <si>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</si>
  <si>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</si>
  <si>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</si>
  <si>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</si>
  <si>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</si>
  <si>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</si>
  <si>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</si>
  <si>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</si>
  <si>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</si>
  <si>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</si>
  <si>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</si>
  <si>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</si>
  <si>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</si>
  <si>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</si>
  <si>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</si>
  <si>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</si>
  <si>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</si>
  <si>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</si>
  <si>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</si>
  <si>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</si>
  <si>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</si>
  <si>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</si>
  <si>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</si>
  <si>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</si>
  <si>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</si>
  <si>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</si>
  <si>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</si>
  <si>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</si>
  <si>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</si>
  <si>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</si>
  <si>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</si>
  <si>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</si>
  <si>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</si>
  <si>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</si>
  <si>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</si>
  <si>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</si>
  <si>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</si>
  <si>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</si>
  <si>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</si>
  <si>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</si>
  <si>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</si>
  <si>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</si>
  <si>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</si>
  <si>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</si>
  <si>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</si>
  <si>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</si>
  <si>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</si>
  <si>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</si>
  <si>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</si>
  <si>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</si>
  <si>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</si>
  <si>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</si>
  <si>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</si>
  <si>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</si>
  <si>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</si>
  <si>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</si>
  <si>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</si>
  <si>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</si>
  <si>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</si>
  <si>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</si>
  <si>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</si>
  <si>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</si>
  <si>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</si>
  <si>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</si>
  <si>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</si>
  <si>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</si>
  <si>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</si>
  <si>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</si>
  <si>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</si>
  <si>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</si>
  <si>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</si>
  <si>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</si>
  <si>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</si>
  <si>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</si>
  <si>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</si>
  <si>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</si>
  <si>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</si>
  <si>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</si>
  <si>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</si>
  <si>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</si>
  <si>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</si>
  <si>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</si>
  <si>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</si>
  <si>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</si>
  <si>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</si>
  <si>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</si>
  <si>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</si>
  <si>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</si>
  <si>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</si>
  <si>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</si>
  <si>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</si>
  <si>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</si>
  <si>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</si>
  <si>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</si>
  <si>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</si>
  <si>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</si>
  <si>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</si>
  <si>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</si>
  <si>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</si>
  <si>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</si>
  <si>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</si>
  <si>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</si>
  <si>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</si>
  <si>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</si>
  <si>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</si>
  <si>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</si>
  <si>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</si>
  <si>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</si>
  <si>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</si>
  <si>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</si>
  <si>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</si>
  <si>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</si>
  <si>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</si>
  <si>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</si>
  <si>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</si>
  <si>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</si>
  <si>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</si>
  <si>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</si>
  <si>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</si>
  <si>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</si>
  <si>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</si>
  <si>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</si>
  <si>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</si>
  <si>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</si>
  <si>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</si>
  <si>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</si>
  <si>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</si>
  <si>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</si>
  <si>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</si>
  <si>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</si>
  <si>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</si>
  <si>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</si>
  <si>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</si>
  <si>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</si>
  <si>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</si>
  <si>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</si>
  <si>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</si>
  <si>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</si>
  <si>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</si>
  <si>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</si>
  <si>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</si>
  <si>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</si>
  <si>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</si>
  <si>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</si>
  <si>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</si>
  <si>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</si>
  <si>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</si>
  <si>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</si>
  <si>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</si>
  <si>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</si>
  <si>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</si>
  <si>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</si>
  <si>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</si>
  <si>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</si>
  <si>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</si>
  <si>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</si>
  <si>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</si>
  <si>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</si>
  <si>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</si>
  <si>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</si>
  <si>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</si>
  <si>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</si>
  <si>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</si>
  <si>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</si>
  <si>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</si>
  <si>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</si>
  <si>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</si>
  <si>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</si>
  <si>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</si>
  <si>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</si>
  <si>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</si>
  <si>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</si>
  <si>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</si>
  <si>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</si>
  <si>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</si>
  <si>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</si>
  <si>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</si>
  <si>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</si>
  <si>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</si>
  <si>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</si>
  <si>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</si>
  <si>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</si>
  <si>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</si>
  <si>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</si>
  <si>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</si>
  <si>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</si>
  <si>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</si>
  <si>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</si>
  <si>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</si>
  <si>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</si>
  <si>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</si>
  <si>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</si>
  <si>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</si>
  <si>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</si>
  <si>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</si>
  <si>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</si>
  <si>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</si>
  <si>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</si>
  <si>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</si>
  <si>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</si>
  <si>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</si>
  <si>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</si>
  <si>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</si>
  <si>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</si>
  <si>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</si>
  <si>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</si>
  <si>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</si>
  <si>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</si>
  <si>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</si>
  <si>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</si>
  <si>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</si>
  <si>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</si>
  <si>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</si>
  <si>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</si>
  <si>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</si>
  <si>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</si>
  <si>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</si>
  <si>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</si>
  <si>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</si>
  <si>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</si>
  <si>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</si>
  <si>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</si>
  <si>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</si>
  <si>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</si>
  <si>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</si>
  <si>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</si>
  <si>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</si>
  <si>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</si>
  <si>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</si>
  <si>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</si>
  <si>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</si>
  <si>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</si>
  <si>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</si>
  <si>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</si>
  <si>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</si>
  <si>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</si>
  <si>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</si>
  <si>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</si>
  <si>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</si>
  <si>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</si>
  <si>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</si>
  <si>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</si>
  <si>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</si>
  <si>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</si>
  <si>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</si>
  <si>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</si>
  <si>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</si>
  <si>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</si>
  <si>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</si>
  <si>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</si>
  <si>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</si>
  <si>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</si>
  <si>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</si>
  <si>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</si>
  <si>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</si>
  <si>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</si>
  <si>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</si>
  <si>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</si>
  <si>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</si>
  <si>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</si>
  <si>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</si>
  <si>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</si>
  <si>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</si>
  <si>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</si>
  <si>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</si>
  <si>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</si>
  <si>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</si>
  <si>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</si>
  <si>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</si>
  <si>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</si>
  <si>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</si>
  <si>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</si>
  <si>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</si>
  <si>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</si>
  <si>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</si>
  <si>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</si>
  <si>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</si>
  <si>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</si>
  <si>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</si>
  <si>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</si>
  <si>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</si>
  <si>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</si>
  <si>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</si>
  <si>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</si>
  <si>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</si>
  <si>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</si>
  <si>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</si>
  <si>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</si>
  <si>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</si>
  <si>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</si>
  <si>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</si>
  <si>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</si>
  <si>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</si>
  <si>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</si>
  <si>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</si>
  <si>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</si>
  <si>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</si>
  <si>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</si>
  <si>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</si>
  <si>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</si>
  <si>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</si>
  <si>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</si>
  <si>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</si>
  <si>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</si>
  <si>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</si>
  <si>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</si>
  <si>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</si>
  <si>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</si>
  <si>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</si>
  <si>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</si>
  <si>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</si>
  <si>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</si>
  <si>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</si>
  <si>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</si>
  <si>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</si>
  <si>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</si>
  <si>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</si>
  <si>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</si>
  <si>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</si>
  <si>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</si>
  <si>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</si>
  <si>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</si>
  <si>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</si>
  <si>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</si>
  <si>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</si>
  <si>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</si>
  <si>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</si>
  <si>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</si>
  <si>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</si>
  <si>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</si>
  <si>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</si>
  <si>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</si>
  <si>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</si>
  <si>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</si>
  <si>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</si>
  <si>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</si>
  <si>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</si>
  <si>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</si>
  <si>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</si>
  <si>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</si>
  <si>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</si>
  <si>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</si>
  <si>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</si>
  <si>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</si>
  <si>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</si>
  <si>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</si>
  <si>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</si>
  <si>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</si>
  <si>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</si>
  <si>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</si>
  <si>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</si>
  <si>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</si>
  <si>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</si>
  <si>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</si>
  <si>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</si>
  <si>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</si>
  <si>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</si>
  <si>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</si>
  <si>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</si>
  <si>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</si>
  <si>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</si>
  <si>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</si>
  <si>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</si>
  <si>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</si>
  <si>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</si>
  <si>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</si>
  <si>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</si>
  <si>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</si>
  <si>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</si>
  <si>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</si>
  <si>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</si>
  <si>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</si>
  <si>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</si>
  <si>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</si>
  <si>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</si>
  <si>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</si>
  <si>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</si>
  <si>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</si>
  <si>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</si>
  <si>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</si>
  <si>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</si>
  <si>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</si>
  <si>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</si>
  <si>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</si>
  <si>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</si>
  <si>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</si>
  <si>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</si>
  <si>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</si>
  <si>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</si>
  <si>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</si>
  <si>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</si>
  <si>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</si>
  <si>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</si>
  <si>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</si>
  <si>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</si>
  <si>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</si>
  <si>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</si>
  <si>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</si>
  <si>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</si>
  <si>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</si>
  <si>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</si>
  <si>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</si>
  <si>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</si>
  <si>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</si>
  <si>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</si>
  <si>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</si>
  <si>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</si>
  <si>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</si>
  <si>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</si>
  <si>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</si>
  <si>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</si>
  <si>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</si>
  <si>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</si>
  <si>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</si>
  <si>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</si>
  <si>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</si>
  <si>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</si>
  <si>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</si>
  <si>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</si>
  <si>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</si>
  <si>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</si>
  <si>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</si>
  <si>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</si>
  <si>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</si>
  <si>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</si>
  <si>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</si>
  <si>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</si>
  <si>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</si>
  <si>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</si>
  <si>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</si>
  <si>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</si>
  <si>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</si>
  <si>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</si>
  <si>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</si>
  <si>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</si>
  <si>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</si>
  <si>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</si>
  <si>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</si>
  <si>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</si>
  <si>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</si>
  <si>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</si>
  <si>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</si>
  <si>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</si>
  <si>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</si>
  <si>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</si>
  <si>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</si>
  <si>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</si>
  <si>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</si>
  <si>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</si>
  <si>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</si>
  <si>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</si>
  <si>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</si>
  <si>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</si>
  <si>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</si>
  <si>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</si>
  <si>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</si>
  <si>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</si>
  <si>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</si>
  <si>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</si>
  <si>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</si>
  <si>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</si>
  <si>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</si>
  <si>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</si>
  <si>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</si>
  <si>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</si>
  <si>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</si>
  <si>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</si>
  <si>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</si>
  <si>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</si>
  <si>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</si>
  <si>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</si>
  <si>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</si>
  <si>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</si>
  <si>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</si>
  <si>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</si>
  <si>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</si>
  <si>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</si>
  <si>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</si>
  <si>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</si>
  <si>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</si>
  <si>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</si>
  <si>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</si>
  <si>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</si>
  <si>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</si>
  <si>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</si>
  <si>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</si>
  <si>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</si>
  <si>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</si>
  <si>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</si>
  <si>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</si>
  <si>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</si>
  <si>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</si>
  <si>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</si>
  <si>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</si>
  <si>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</si>
  <si>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</si>
  <si>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</si>
  <si>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</si>
  <si>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</si>
  <si>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</si>
  <si>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</si>
  <si>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</si>
  <si>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</si>
  <si>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</si>
  <si>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</si>
  <si>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</si>
  <si>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</si>
  <si>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</si>
  <si>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</si>
  <si>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</si>
  <si>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</si>
  <si>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</si>
  <si>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</si>
  <si>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</si>
  <si>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</si>
  <si>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</si>
  <si>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</si>
  <si>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</si>
  <si>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</si>
  <si>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</si>
  <si>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</si>
  <si>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</si>
  <si>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</si>
  <si>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</si>
  <si>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</si>
  <si>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</si>
  <si>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</si>
  <si>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</si>
  <si>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</si>
  <si>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</si>
  <si>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</si>
  <si>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</si>
  <si>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</si>
  <si>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</si>
  <si>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</si>
  <si>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</si>
  <si>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</si>
  <si>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</si>
  <si>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</si>
  <si>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</si>
  <si>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</si>
  <si>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</si>
  <si>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</si>
  <si>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</si>
  <si>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</si>
  <si>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</si>
  <si>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</si>
  <si>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</si>
  <si>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</si>
  <si>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</si>
  <si>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</si>
  <si>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</si>
  <si>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</si>
  <si>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</si>
  <si>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</si>
  <si>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</si>
  <si>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</si>
  <si>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</si>
  <si>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</si>
  <si>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</si>
  <si>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</si>
  <si>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</si>
  <si>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</si>
  <si>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</si>
  <si>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</si>
  <si>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</si>
  <si>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</si>
  <si>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</si>
  <si>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</si>
  <si>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</si>
  <si>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</si>
  <si>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</si>
  <si>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</si>
  <si>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</si>
  <si>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</si>
  <si>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</si>
  <si>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</si>
  <si>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</si>
  <si>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</si>
  <si>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</si>
  <si>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</si>
  <si>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</si>
  <si>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</si>
  <si>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</si>
  <si>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</si>
  <si>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</si>
  <si>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</si>
  <si>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</si>
  <si>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</si>
  <si>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</si>
  <si>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</si>
  <si>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</si>
  <si>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</si>
  <si>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</si>
  <si>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</si>
  <si>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</si>
  <si>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</si>
  <si>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</si>
  <si>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</si>
  <si>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</si>
  <si>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</si>
  <si>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</si>
  <si>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</si>
  <si>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</si>
  <si>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</si>
  <si>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</si>
  <si>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</si>
  <si>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</si>
  <si>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</si>
  <si>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</si>
  <si>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</si>
  <si>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</si>
  <si>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</si>
  <si>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</si>
  <si>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</si>
  <si>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</si>
  <si>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</si>
  <si>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</si>
  <si>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</si>
  <si>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</si>
  <si>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</si>
  <si>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</si>
  <si>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</si>
  <si>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</si>
  <si>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</si>
  <si>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</si>
  <si>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</si>
  <si>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</si>
  <si>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</si>
  <si>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</si>
  <si>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</si>
  <si>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</si>
  <si>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</si>
  <si>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</si>
  <si>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</si>
  <si>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</si>
  <si>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</si>
  <si>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</si>
  <si>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</si>
  <si>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</si>
  <si>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</si>
  <si>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</si>
  <si>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</si>
  <si>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</si>
  <si>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</si>
  <si>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</si>
  <si>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</si>
  <si>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</si>
  <si>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</si>
  <si>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</si>
  <si>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</si>
  <si>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</si>
  <si>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</si>
  <si>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</si>
  <si>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</si>
  <si>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</si>
  <si>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</si>
  <si>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</si>
  <si>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</si>
  <si>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</si>
  <si>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</si>
  <si>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</si>
  <si>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</si>
  <si>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</si>
  <si>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</si>
  <si>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</si>
  <si>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</si>
  <si>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</si>
  <si>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</si>
  <si>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</si>
  <si>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</si>
  <si>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</si>
  <si>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</si>
  <si>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</si>
  <si>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</si>
  <si>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</si>
  <si>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</si>
  <si>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</si>
  <si>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</si>
  <si>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</si>
  <si>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</si>
  <si>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</si>
  <si>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</si>
  <si>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</si>
  <si>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</si>
  <si>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</si>
  <si>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</si>
  <si>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</si>
  <si>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</si>
  <si>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</si>
  <si>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</si>
  <si>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</si>
  <si>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</si>
  <si>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</si>
  <si>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</si>
  <si>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</si>
  <si>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</si>
  <si>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</si>
  <si>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</si>
  <si>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</si>
  <si>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</si>
  <si>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</si>
  <si>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</si>
  <si>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</si>
  <si>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</si>
  <si>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</si>
  <si>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</si>
  <si>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</si>
  <si>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</si>
  <si>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</si>
  <si>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</si>
  <si>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</si>
  <si>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</si>
  <si>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</si>
  <si>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</si>
  <si>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</si>
  <si>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</si>
  <si>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</si>
  <si>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</si>
  <si>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</si>
  <si>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</si>
  <si>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</si>
  <si>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</si>
  <si>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</si>
  <si>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</si>
  <si>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</si>
  <si>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</si>
  <si>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</si>
  <si>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</si>
  <si>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</si>
  <si>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</si>
  <si>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</si>
  <si>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</si>
  <si>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</si>
  <si>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</si>
  <si>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</si>
  <si>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</si>
  <si>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</si>
  <si>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</si>
  <si>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</si>
  <si>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</si>
  <si>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</si>
  <si>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</si>
  <si>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</si>
  <si>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</si>
  <si>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</si>
  <si>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</si>
  <si>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</si>
  <si>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</si>
  <si>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</si>
  <si>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</si>
  <si>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</si>
  <si>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</si>
  <si>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</si>
  <si>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</si>
  <si>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</si>
  <si>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</si>
  <si>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</si>
  <si>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</si>
  <si>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</si>
  <si>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</si>
  <si>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</si>
  <si>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</si>
  <si>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</si>
  <si>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</si>
  <si>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</si>
  <si>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</si>
  <si>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</si>
  <si>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</si>
  <si>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</si>
  <si>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</si>
  <si>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</si>
  <si>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</si>
  <si>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</si>
  <si>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</si>
  <si>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</si>
  <si>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</si>
  <si>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</si>
  <si>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</si>
  <si>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</si>
  <si>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</si>
  <si>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</si>
  <si>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</si>
  <si>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</si>
  <si>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</si>
  <si>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</si>
  <si>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</si>
  <si>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</si>
  <si>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</si>
  <si>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</si>
  <si>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</si>
  <si>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</si>
  <si>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</si>
  <si>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</si>
  <si>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</si>
  <si>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</si>
  <si>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</si>
  <si>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</si>
  <si>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</si>
  <si>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</si>
  <si>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</si>
  <si>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</si>
  <si>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</si>
  <si>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</si>
  <si>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</si>
  <si>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</si>
  <si>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</si>
  <si>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</si>
  <si>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</si>
  <si>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</si>
  <si>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</si>
  <si>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</si>
  <si>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</si>
  <si>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</si>
  <si>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</si>
  <si>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</si>
  <si>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</si>
  <si>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</si>
  <si>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</si>
  <si>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</si>
  <si>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</si>
  <si>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</si>
  <si>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</si>
  <si>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</si>
  <si>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</si>
  <si>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</si>
  <si>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</si>
  <si>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</si>
  <si>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</si>
  <si>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</si>
  <si>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</si>
  <si>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</si>
  <si>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</si>
  <si>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</si>
  <si>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</si>
  <si>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</si>
  <si>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</si>
  <si>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</si>
  <si>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</si>
  <si>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</si>
  <si>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</si>
  <si>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</si>
  <si>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</si>
  <si>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</si>
  <si>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</si>
  <si>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</si>
  <si>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</si>
  <si>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</si>
  <si>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</si>
  <si>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</si>
  <si>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</si>
  <si>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</si>
  <si>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</si>
  <si>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</si>
  <si>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</si>
  <si>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</si>
  <si>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</si>
  <si>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</si>
  <si>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</si>
  <si>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</si>
  <si>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</si>
  <si>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</si>
  <si>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</si>
  <si>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</si>
  <si>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</si>
  <si>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</si>
  <si>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</si>
  <si>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</si>
  <si>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</si>
  <si>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</si>
  <si>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</si>
  <si>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</si>
  <si>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</si>
  <si>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</si>
  <si>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</si>
  <si>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</si>
  <si>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</si>
  <si>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</si>
  <si>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</si>
  <si>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</si>
  <si>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</si>
  <si>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</si>
  <si>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</si>
  <si>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</si>
  <si>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</si>
  <si>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</si>
  <si>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</si>
  <si>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</si>
  <si>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</si>
  <si>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</si>
  <si>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</si>
  <si>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</si>
  <si>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</si>
  <si>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</si>
  <si>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</si>
  <si>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</si>
  <si>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</si>
  <si>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</si>
  <si>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</si>
  <si>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</si>
  <si>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</si>
  <si>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</si>
  <si>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</si>
  <si>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</si>
  <si>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</si>
  <si>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</si>
  <si>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</si>
  <si>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</si>
  <si>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</si>
  <si>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</si>
  <si>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</si>
  <si>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</si>
  <si>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</si>
  <si>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</si>
  <si>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</si>
  <si>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</si>
  <si>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</si>
  <si>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</si>
  <si>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</si>
  <si>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</si>
  <si>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</si>
  <si>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</si>
  <si>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</si>
  <si>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</si>
  <si>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</si>
  <si>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</si>
  <si>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</si>
  <si>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</si>
  <si>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</si>
  <si>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</si>
  <si>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</si>
  <si>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</si>
  <si>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</si>
  <si>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</si>
  <si>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</si>
  <si>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</si>
  <si>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</si>
  <si>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</si>
  <si>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</si>
  <si>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</si>
  <si>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</si>
  <si>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</si>
  <si>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</si>
  <si>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</si>
  <si>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</si>
  <si>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</si>
  <si>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</si>
  <si>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</si>
  <si>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</si>
  <si>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</si>
  <si>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</si>
  <si>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</si>
  <si>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</si>
  <si>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</si>
  <si>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</si>
  <si>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</si>
  <si>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</si>
  <si>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</si>
  <si>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</si>
  <si>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</si>
  <si>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</si>
  <si>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</si>
  <si>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</si>
  <si>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</si>
  <si>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</si>
  <si>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</si>
  <si>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</si>
  <si>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</si>
  <si>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</si>
  <si>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</si>
  <si>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</si>
  <si>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</si>
  <si>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</si>
  <si>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</si>
  <si>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</si>
  <si>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</si>
  <si>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</si>
  <si>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</si>
  <si>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</si>
  <si>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</si>
  <si>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</si>
  <si>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</si>
  <si>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</si>
  <si>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</si>
  <si>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</si>
  <si>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</si>
  <si>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</si>
  <si>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</si>
  <si>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</si>
  <si>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</si>
  <si>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</si>
  <si>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</si>
  <si>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</si>
  <si>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</si>
  <si>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</si>
  <si>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</si>
  <si>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</si>
  <si>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</si>
  <si>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</si>
  <si>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</si>
  <si>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</si>
  <si>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</si>
  <si>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</si>
  <si>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</si>
  <si>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</si>
  <si>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</si>
  <si>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</si>
  <si>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</si>
  <si>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</si>
  <si>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</si>
  <si>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</si>
  <si>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</si>
  <si>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</si>
  <si>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</si>
  <si>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</si>
  <si>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</si>
  <si>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</si>
  <si>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</si>
  <si>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</si>
  <si>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</si>
  <si>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</si>
  <si>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</si>
  <si>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</si>
  <si>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</si>
  <si>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</si>
  <si>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</si>
  <si>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</si>
  <si>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</si>
  <si>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</si>
  <si>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</si>
  <si>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</si>
  <si>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</si>
  <si>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</si>
  <si>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</si>
  <si>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</si>
  <si>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</si>
  <si>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</si>
  <si>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</si>
  <si>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</si>
  <si>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</si>
  <si>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</si>
  <si>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</si>
  <si>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</si>
  <si>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</si>
  <si>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</si>
  <si>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</si>
  <si>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</si>
  <si>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</si>
  <si>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</si>
  <si>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</si>
  <si>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</si>
  <si>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</si>
  <si>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</si>
  <si>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</si>
  <si>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</si>
  <si>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</si>
  <si>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</si>
  <si>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</si>
  <si>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</si>
  <si>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</si>
  <si>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</si>
  <si>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</si>
  <si>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</si>
  <si>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</si>
  <si>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</si>
  <si>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</si>
  <si>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</si>
  <si>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</si>
  <si>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</si>
  <si>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</si>
  <si>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</si>
  <si>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</si>
  <si>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</si>
  <si>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</si>
  <si>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</si>
  <si>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</si>
  <si>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</si>
  <si>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</si>
  <si>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</si>
  <si>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</si>
  <si>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</si>
  <si>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</si>
  <si>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</si>
  <si>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</si>
  <si>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</si>
  <si>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</si>
  <si>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</si>
  <si>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</si>
  <si>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</si>
  <si>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</si>
  <si>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</si>
  <si>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</si>
  <si>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</si>
  <si>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</si>
  <si>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</si>
  <si>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</si>
  <si>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</si>
  <si>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</si>
  <si>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</si>
  <si>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</si>
  <si>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</si>
  <si>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</si>
  <si>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</si>
  <si>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</si>
  <si>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</si>
  <si>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</si>
  <si>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</si>
  <si>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</si>
  <si>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</si>
  <si>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</si>
  <si>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</si>
  <si>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</si>
  <si>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</si>
  <si>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</si>
  <si>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</si>
  <si>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</si>
  <si>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</si>
  <si>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</si>
  <si>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</si>
  <si>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</si>
  <si>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</si>
  <si>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</si>
  <si>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</si>
  <si>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</si>
  <si>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</si>
  <si>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</si>
  <si>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</si>
  <si>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</si>
  <si>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</si>
  <si>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</si>
  <si>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</si>
  <si>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</si>
  <si>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</si>
  <si>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</si>
  <si>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</si>
  <si>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</si>
  <si>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</si>
  <si>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</si>
  <si>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</si>
  <si>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</si>
  <si>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</si>
  <si>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</si>
  <si>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</si>
  <si>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</si>
  <si>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</si>
  <si>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</si>
  <si>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</si>
  <si>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</si>
  <si>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</si>
  <si>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</si>
  <si>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</si>
  <si>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</si>
  <si>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</si>
  <si>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</si>
  <si>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</si>
  <si>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</si>
  <si>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</si>
  <si>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</si>
  <si>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</si>
  <si>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</si>
  <si>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</si>
  <si>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</si>
  <si>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</si>
  <si>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</si>
  <si>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</si>
  <si>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</si>
  <si>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</si>
  <si>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</si>
  <si>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</si>
  <si>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</si>
  <si>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</si>
  <si>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</si>
  <si>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</si>
  <si>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</si>
  <si>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</si>
  <si>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</si>
  <si>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</si>
  <si>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</si>
  <si>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</si>
  <si>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</si>
  <si>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</si>
  <si>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</si>
  <si>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</si>
  <si>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</si>
  <si>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</si>
  <si>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</si>
  <si>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</si>
  <si>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</si>
  <si>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</si>
  <si>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</si>
  <si>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</si>
  <si>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</si>
  <si>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</si>
  <si>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</si>
  <si>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</si>
  <si>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</si>
  <si>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</si>
  <si>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</si>
  <si>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</si>
  <si>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</si>
  <si>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</si>
  <si>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</si>
  <si>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</si>
  <si>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</si>
  <si>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</si>
  <si>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</si>
  <si>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</si>
  <si>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</si>
  <si>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</si>
  <si>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</si>
  <si>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</si>
  <si>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</si>
  <si>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</si>
  <si>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</si>
  <si>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</si>
  <si>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</si>
  <si>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</si>
  <si>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</si>
  <si>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</si>
  <si>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</si>
  <si>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</si>
  <si>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</si>
  <si>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</si>
  <si>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</si>
  <si>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</si>
  <si>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</si>
  <si>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</si>
  <si>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</si>
  <si>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</si>
  <si>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</si>
  <si>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</si>
  <si>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</si>
  <si>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</si>
  <si>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</si>
  <si>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</si>
  <si>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</si>
  <si>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</si>
  <si>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</si>
  <si>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</si>
  <si>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</si>
  <si>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</si>
  <si>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</si>
  <si>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</si>
  <si>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</si>
  <si>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</si>
  <si>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</si>
  <si>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</si>
  <si>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</si>
  <si>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</si>
  <si>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</si>
  <si>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</si>
  <si>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</si>
  <si>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</si>
  <si>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</si>
  <si>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</si>
  <si>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</si>
  <si>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</si>
  <si>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</si>
  <si>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</si>
  <si>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</si>
  <si>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</si>
  <si>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</si>
  <si>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</si>
  <si>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</si>
  <si>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</si>
  <si>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</si>
  <si>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</si>
  <si>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</si>
  <si>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</si>
  <si>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</si>
  <si>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</si>
  <si>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</si>
  <si>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</si>
  <si>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</si>
  <si>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</si>
  <si>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</si>
  <si>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</si>
  <si>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</si>
  <si>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</si>
  <si>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</si>
  <si>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</si>
  <si>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</si>
  <si>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</si>
  <si>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</si>
  <si>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</si>
  <si>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</si>
  <si>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</si>
  <si>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</si>
  <si>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</si>
  <si>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</si>
  <si>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</si>
  <si>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</si>
  <si>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</si>
  <si>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</si>
  <si>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</si>
  <si>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</si>
  <si>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</si>
  <si>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</si>
  <si>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</si>
  <si>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</si>
  <si>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</si>
  <si>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</si>
  <si>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</si>
  <si>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</si>
  <si>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</si>
  <si>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</si>
  <si>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</si>
  <si>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</si>
  <si>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</si>
  <si>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</si>
  <si>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</si>
  <si>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</si>
  <si>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</si>
  <si>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</si>
  <si>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</si>
  <si>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</si>
  <si>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</si>
  <si>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</si>
  <si>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</si>
  <si>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</si>
  <si>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</si>
  <si>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</si>
  <si>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</si>
  <si>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</si>
  <si>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</si>
  <si>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</si>
  <si>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</si>
  <si>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</si>
  <si>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</si>
  <si>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</si>
  <si>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</si>
  <si>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</si>
  <si>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</si>
  <si>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</si>
  <si>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</si>
  <si>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</si>
  <si>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</si>
  <si>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</si>
  <si>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</si>
  <si>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</si>
  <si>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</si>
  <si>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</si>
  <si>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</si>
  <si>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</si>
  <si>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</si>
  <si>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</si>
  <si>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</si>
  <si>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</si>
  <si>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</si>
  <si>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</si>
  <si>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</si>
  <si>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</si>
  <si>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</si>
  <si>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</si>
  <si>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</si>
  <si>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</si>
  <si>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</si>
  <si>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</si>
  <si>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</si>
  <si>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</si>
  <si>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</si>
  <si>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</si>
  <si>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</si>
  <si>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</si>
  <si>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</si>
  <si>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</si>
  <si>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</si>
  <si>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</si>
  <si>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</si>
  <si>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</si>
  <si>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</si>
  <si>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</si>
  <si>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</si>
  <si>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</si>
  <si>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</si>
  <si>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</si>
  <si>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</si>
  <si>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</si>
  <si>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</si>
  <si>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</si>
  <si>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</si>
  <si>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</si>
  <si>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</si>
  <si>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</si>
  <si>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</si>
  <si>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</si>
  <si>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</si>
  <si>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</si>
  <si>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</si>
  <si>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</si>
  <si>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</si>
  <si>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</si>
  <si>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</si>
  <si>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</si>
  <si>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</si>
  <si>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</si>
  <si>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</si>
  <si>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</si>
  <si>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</si>
  <si>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</si>
  <si>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</si>
  <si>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</si>
  <si>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</si>
  <si>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</si>
  <si>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</si>
  <si>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</si>
  <si>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</si>
  <si>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</si>
  <si>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</si>
  <si>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</si>
  <si>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</si>
  <si>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</si>
  <si>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</si>
  <si>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</si>
  <si>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</si>
  <si>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</si>
  <si>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</si>
  <si>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</si>
  <si>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</si>
  <si>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</si>
  <si>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</si>
  <si>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</si>
  <si>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</si>
  <si>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</si>
  <si>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</si>
  <si>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</si>
  <si>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</si>
  <si>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</si>
  <si>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</si>
  <si>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</si>
  <si>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</si>
  <si>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</si>
  <si>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</si>
  <si>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</si>
  <si>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</si>
  <si>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</si>
  <si>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</si>
  <si>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</si>
  <si>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</si>
  <si>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</si>
  <si>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</si>
  <si>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</si>
  <si>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</si>
  <si>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</si>
  <si>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</si>
  <si>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</si>
  <si>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</si>
  <si>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</si>
  <si>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</si>
  <si>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</si>
  <si>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</si>
  <si>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</si>
  <si>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</si>
  <si>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</si>
  <si>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</si>
  <si>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</si>
  <si>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</si>
  <si>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</si>
  <si>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</si>
  <si>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</si>
  <si>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</si>
  <si>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</si>
  <si>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</si>
  <si>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</si>
  <si>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</si>
  <si>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</si>
  <si>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</si>
  <si>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</si>
  <si>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</si>
  <si>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</si>
  <si>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</si>
  <si>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</si>
  <si>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</si>
  <si>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</si>
  <si>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</si>
  <si>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</si>
  <si>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</si>
  <si>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</si>
  <si>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</si>
  <si>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</si>
  <si>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</si>
  <si>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</si>
  <si>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</si>
  <si>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</si>
  <si>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</si>
  <si>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</si>
  <si>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</si>
  <si>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</si>
  <si>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</si>
  <si>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</si>
  <si>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</si>
  <si>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</si>
  <si>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</si>
  <si>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</si>
  <si>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</si>
  <si>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</si>
  <si>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</si>
  <si>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</si>
  <si>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</si>
  <si>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</si>
  <si>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</si>
  <si>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</si>
  <si>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</si>
  <si>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</si>
  <si>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</si>
  <si>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</si>
  <si>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</si>
  <si>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</si>
  <si>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</si>
  <si>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</si>
  <si>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</si>
  <si>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</si>
  <si>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</si>
  <si>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</si>
  <si>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</si>
  <si>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</si>
  <si>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</si>
  <si>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</si>
  <si>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</si>
  <si>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</si>
  <si>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</si>
  <si>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</si>
  <si>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</si>
  <si>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</si>
  <si>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</si>
  <si>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</si>
  <si>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</si>
  <si>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</si>
  <si>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</si>
  <si>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</si>
  <si>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</si>
  <si>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</si>
  <si>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</si>
  <si>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</si>
  <si>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</si>
  <si>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</si>
  <si>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</si>
  <si>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</si>
  <si>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</si>
  <si>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</si>
  <si>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</si>
  <si>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</si>
  <si>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</si>
  <si>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</si>
  <si>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</si>
  <si>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</si>
  <si>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</si>
  <si>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</si>
  <si>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</si>
  <si>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</si>
  <si>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</si>
  <si>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</si>
  <si>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</si>
  <si>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</si>
  <si>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</si>
  <si>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</si>
  <si>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</si>
  <si>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</si>
  <si>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</si>
  <si>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</si>
  <si>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</si>
  <si>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</si>
  <si>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</si>
  <si>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</si>
  <si>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</si>
  <si>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</si>
  <si>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</si>
  <si>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</si>
  <si>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</si>
  <si>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</si>
  <si>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</si>
  <si>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</si>
  <si>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</si>
  <si>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</si>
  <si>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</si>
  <si>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</si>
  <si>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</si>
  <si>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</si>
  <si>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</si>
  <si>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</si>
  <si>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</si>
  <si>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</si>
  <si>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</si>
  <si>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</si>
  <si>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</si>
  <si>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</si>
  <si>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</si>
  <si>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</si>
  <si>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</si>
  <si>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</si>
  <si>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</si>
  <si>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</si>
  <si>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</si>
  <si>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</si>
  <si>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</si>
  <si>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</si>
  <si>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</si>
  <si>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</si>
  <si>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</si>
  <si>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</si>
  <si>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</si>
  <si>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</si>
  <si>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</si>
  <si>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</si>
  <si>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</si>
  <si>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</si>
  <si>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</si>
  <si>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</si>
  <si>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</si>
  <si>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</si>
  <si>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</si>
  <si>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</si>
  <si>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</si>
  <si>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</si>
  <si>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</si>
  <si>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</si>
  <si>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</si>
  <si>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</si>
  <si>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</si>
  <si>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</si>
  <si>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</si>
  <si>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</si>
  <si>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</si>
  <si>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</si>
  <si>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</si>
  <si>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</si>
  <si>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</si>
  <si>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</si>
  <si>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</si>
  <si>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</si>
  <si>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</si>
  <si>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</si>
  <si>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</si>
  <si>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</si>
  <si>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</si>
  <si>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</si>
  <si>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</si>
  <si>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</si>
  <si>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</si>
  <si>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</si>
  <si>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</si>
  <si>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</si>
  <si>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</si>
  <si>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</si>
  <si>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</si>
  <si>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</si>
  <si>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</si>
  <si>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</si>
  <si>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</si>
  <si>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</si>
  <si>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</si>
  <si>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</si>
  <si>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</si>
  <si>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</si>
  <si>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</si>
  <si>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</si>
  <si>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</si>
  <si>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</si>
  <si>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</si>
  <si>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</si>
  <si>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</si>
  <si>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</si>
  <si>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</si>
  <si>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</si>
  <si>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</si>
  <si>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</si>
  <si>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</si>
  <si>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</si>
  <si>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</si>
  <si>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</si>
  <si>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</si>
  <si>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</si>
  <si>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</si>
  <si>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</si>
  <si>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</si>
  <si>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</si>
  <si>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</si>
  <si>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</si>
  <si>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</si>
  <si>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</si>
  <si>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</si>
  <si>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</si>
  <si>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</si>
  <si>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</si>
  <si>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</si>
  <si>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</si>
  <si>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</si>
  <si>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</si>
  <si>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</si>
  <si>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</si>
  <si>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</si>
  <si>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</si>
  <si>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</si>
  <si>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</si>
  <si>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</si>
  <si>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</si>
  <si>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</si>
  <si>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</si>
  <si>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</si>
  <si>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</si>
  <si>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</si>
  <si>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</si>
  <si>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</si>
  <si>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</si>
  <si>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</si>
  <si>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</si>
  <si>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</si>
  <si>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</si>
  <si>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</si>
  <si>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</si>
  <si>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</si>
  <si>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</si>
  <si>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</si>
  <si>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</si>
  <si>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</si>
  <si>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</si>
  <si>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</si>
  <si>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</si>
  <si>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</si>
  <si>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</si>
  <si>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</si>
  <si>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</si>
  <si>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</si>
  <si>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</si>
  <si>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</si>
  <si>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</si>
  <si>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</si>
  <si>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</si>
  <si>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</si>
  <si>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</si>
  <si>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</si>
  <si>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</si>
  <si>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</si>
  <si>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</si>
  <si>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</si>
  <si>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</si>
  <si>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</si>
  <si>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</si>
  <si>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</si>
  <si>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</si>
  <si>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</si>
  <si>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</si>
  <si>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</si>
  <si>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</si>
  <si>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</si>
  <si>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</si>
  <si>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</si>
  <si>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</si>
  <si>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</si>
  <si>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</si>
  <si>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</si>
  <si>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</si>
  <si>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</si>
  <si>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</si>
  <si>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</si>
  <si>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</si>
  <si>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</si>
  <si>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</si>
  <si>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</si>
  <si>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</si>
  <si>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</si>
  <si>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</si>
  <si>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</si>
  <si>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</si>
  <si>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</si>
  <si>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</si>
  <si>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</si>
  <si>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</si>
  <si>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</si>
  <si>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</si>
  <si>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</si>
  <si>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</si>
  <si>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</si>
  <si>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</si>
  <si>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</si>
  <si>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</si>
  <si>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</si>
  <si>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</si>
  <si>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</si>
  <si>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</si>
  <si>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</si>
  <si>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</si>
  <si>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</si>
  <si>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</si>
  <si>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</si>
  <si>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</si>
  <si>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</si>
  <si>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</si>
  <si>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</si>
  <si>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</si>
  <si>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</si>
  <si>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</si>
  <si>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</si>
  <si>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</si>
  <si>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</si>
  <si>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</si>
  <si>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</si>
  <si>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</si>
  <si>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</si>
  <si>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</si>
  <si>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</si>
  <si>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</si>
  <si>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</si>
  <si>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</si>
  <si>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</si>
  <si>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</si>
  <si>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</si>
  <si>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</si>
  <si>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</si>
  <si>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</si>
  <si>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</si>
  <si>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</si>
  <si>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</si>
  <si>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</si>
  <si>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</si>
  <si>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</si>
  <si>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</si>
  <si>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</si>
  <si>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</si>
  <si>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</si>
  <si>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</si>
  <si>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</si>
  <si>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</si>
  <si>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</si>
  <si>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</si>
  <si>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</si>
  <si>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</si>
  <si>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</si>
  <si>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</si>
  <si>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</si>
  <si>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</si>
  <si>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</si>
  <si>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</si>
  <si>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</si>
  <si>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</si>
  <si>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</si>
  <si>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</si>
  <si>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</si>
  <si>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</si>
  <si>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</si>
  <si>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</si>
  <si>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</si>
  <si>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</si>
  <si>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</si>
  <si>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</si>
  <si>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</si>
  <si>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</si>
  <si>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</si>
  <si>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</si>
  <si>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</si>
  <si>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</si>
  <si>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</si>
  <si>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</si>
  <si>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</si>
  <si>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</si>
  <si>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</si>
  <si>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</si>
  <si>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</si>
  <si>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</si>
  <si>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</si>
  <si>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</si>
  <si>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</si>
  <si>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</si>
  <si>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</si>
  <si>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</si>
  <si>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</si>
  <si>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</si>
  <si>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</si>
  <si>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</si>
  <si>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</si>
  <si>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</si>
  <si>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</si>
  <si>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</si>
  <si>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</si>
  <si>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</si>
  <si>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</si>
  <si>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</si>
  <si>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</si>
  <si>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</si>
  <si>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</si>
  <si>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</si>
  <si>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</si>
  <si>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</si>
  <si>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</si>
  <si>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</si>
  <si>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</si>
  <si>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</si>
  <si>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</si>
  <si>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</si>
  <si>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</si>
  <si>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</si>
  <si>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</si>
  <si>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</si>
  <si>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</si>
  <si>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</si>
  <si>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</si>
  <si>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</si>
  <si>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</si>
  <si>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</si>
  <si>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</si>
  <si>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</si>
  <si>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</si>
  <si>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</si>
  <si>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</si>
  <si>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</si>
  <si>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</si>
  <si>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</si>
  <si>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</si>
  <si>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</si>
  <si>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</si>
  <si>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</si>
  <si>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</si>
  <si>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</si>
  <si>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</si>
  <si>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</si>
  <si>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</si>
  <si>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</si>
  <si>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</si>
  <si>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</si>
  <si>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</si>
  <si>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</si>
  <si>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</si>
  <si>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</si>
  <si>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</si>
  <si>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</si>
  <si>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</si>
  <si>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</si>
  <si>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</si>
  <si>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</si>
  <si>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</si>
  <si>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</si>
  <si>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</si>
  <si>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</si>
  <si>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</si>
  <si>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</si>
  <si>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</si>
  <si>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</si>
  <si>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</si>
  <si>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</si>
  <si>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</si>
  <si>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</si>
  <si>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</si>
  <si>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</si>
  <si>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</si>
  <si>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</si>
  <si>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</si>
  <si>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</si>
  <si>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</si>
  <si>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</si>
  <si>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</si>
  <si>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</si>
  <si>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</si>
  <si>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</si>
  <si>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</si>
  <si>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</si>
  <si>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</si>
  <si>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</si>
  <si>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</si>
  <si>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</si>
  <si>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</si>
  <si>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</si>
  <si>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</si>
  <si>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</si>
  <si>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</si>
  <si>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</si>
  <si>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</si>
  <si>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</si>
  <si>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</si>
  <si>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</si>
  <si>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</si>
  <si>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</si>
  <si>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</si>
  <si>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</si>
  <si>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</si>
  <si>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</si>
  <si>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</si>
  <si>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</si>
  <si>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</si>
  <si>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</si>
  <si>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</si>
  <si>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</si>
  <si>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</si>
  <si>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</si>
  <si>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</si>
  <si>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</si>
  <si>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</si>
  <si>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</si>
  <si>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</si>
  <si>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</si>
  <si>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</si>
  <si>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</si>
  <si>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</si>
  <si>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</si>
  <si>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</si>
  <si>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</si>
  <si>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</si>
  <si>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</si>
  <si>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</si>
  <si>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</si>
  <si>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</si>
  <si>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</si>
  <si>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</si>
  <si>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</si>
  <si>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</si>
  <si>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</si>
  <si>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</si>
  <si>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</si>
  <si>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</si>
  <si>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</si>
  <si>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</si>
  <si>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</si>
  <si>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</si>
  <si>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</si>
  <si>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</si>
  <si>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</si>
  <si>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</si>
  <si>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</si>
  <si>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</si>
  <si>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</si>
  <si>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</si>
  <si>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</si>
  <si>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</si>
  <si>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</si>
  <si>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</si>
  <si>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</si>
  <si>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</si>
  <si>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</si>
  <si>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</si>
  <si>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</si>
  <si>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</si>
  <si>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</si>
  <si>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</si>
  <si>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</si>
  <si>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</si>
  <si>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</si>
  <si>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</si>
  <si>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</si>
  <si>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</si>
  <si>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</si>
  <si>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</si>
  <si>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</si>
  <si>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</si>
  <si>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</si>
  <si>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</si>
  <si>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</si>
  <si>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</si>
  <si>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</si>
  <si>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</si>
  <si>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</si>
  <si>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</si>
  <si>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</si>
  <si>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</si>
  <si>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</si>
  <si>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</si>
  <si>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</si>
  <si>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</si>
  <si>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</si>
  <si>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</si>
  <si>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</si>
  <si>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</si>
  <si>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</si>
  <si>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</si>
  <si>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</si>
  <si>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</si>
  <si>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</si>
  <si>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</si>
  <si>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</si>
  <si>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</si>
  <si>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</si>
  <si>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</si>
  <si>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</si>
  <si>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</si>
  <si>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</si>
  <si>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</si>
  <si>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</si>
  <si>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</si>
  <si>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</si>
  <si>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</si>
  <si>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</si>
  <si>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</si>
  <si>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</si>
  <si>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</si>
  <si>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</si>
  <si>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</si>
  <si>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</si>
  <si>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</si>
  <si>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</si>
  <si>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</si>
  <si>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</si>
  <si>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</si>
  <si>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</si>
  <si>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</si>
  <si>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</si>
  <si>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</si>
  <si>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</si>
  <si>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</si>
  <si>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</si>
  <si>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</si>
  <si>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</si>
  <si>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</si>
  <si>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</si>
  <si>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</si>
  <si>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</si>
  <si>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</si>
  <si>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</si>
  <si>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</si>
  <si>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</si>
  <si>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</si>
  <si>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</si>
  <si>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</si>
  <si>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</si>
  <si>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</si>
  <si>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</si>
  <si>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</si>
  <si>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</si>
  <si>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</si>
  <si>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</si>
  <si>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</si>
  <si>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</si>
  <si>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</si>
  <si>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</si>
  <si>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</si>
  <si>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</si>
  <si>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</si>
  <si>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</si>
  <si>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</si>
  <si>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</si>
  <si>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</si>
  <si>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</si>
  <si>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</si>
  <si>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</si>
  <si>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</si>
  <si>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</si>
  <si>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</si>
  <si>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</si>
  <si>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</si>
  <si>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</si>
  <si>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</si>
  <si>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</si>
  <si>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</si>
  <si>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</si>
  <si>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</si>
  <si>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</si>
  <si>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</si>
  <si>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</si>
  <si>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</si>
  <si>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</si>
  <si>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</si>
  <si>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</si>
  <si>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</si>
  <si>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</si>
  <si>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</si>
  <si>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</si>
  <si>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</si>
  <si>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</si>
  <si>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</si>
  <si>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</si>
  <si>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</si>
  <si>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</si>
  <si>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</si>
  <si>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</si>
  <si>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</si>
  <si>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</si>
  <si>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</si>
  <si>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</si>
  <si>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</si>
  <si>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</si>
  <si>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</si>
  <si>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</si>
  <si>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</si>
  <si>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</si>
  <si>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</si>
  <si>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</si>
  <si>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</si>
  <si>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</si>
  <si>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</si>
  <si>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</si>
  <si>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</si>
  <si>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</si>
  <si>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</si>
  <si>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</si>
  <si>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</si>
  <si>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</si>
  <si>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</si>
  <si>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</si>
  <si>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</si>
  <si>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</si>
  <si>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</si>
  <si>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</si>
  <si>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</si>
  <si>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</si>
  <si>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</si>
  <si>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</si>
  <si>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</si>
  <si>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</si>
  <si>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</si>
  <si>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</si>
  <si>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</si>
  <si>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</si>
  <si>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</si>
  <si>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</si>
  <si>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</si>
  <si>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</si>
  <si>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</si>
  <si>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</si>
  <si>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</si>
  <si>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</si>
  <si>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</si>
  <si>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</si>
  <si>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</si>
  <si>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</si>
  <si>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</si>
  <si>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</si>
  <si>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</si>
  <si>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</si>
  <si>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</si>
  <si>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</si>
  <si>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</si>
  <si>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</si>
  <si>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</si>
  <si>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</si>
  <si>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</si>
  <si>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</si>
  <si>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</si>
  <si>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</si>
  <si>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</si>
  <si>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</si>
  <si>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</si>
  <si>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</si>
  <si>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</si>
  <si>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</si>
  <si>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</si>
  <si>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</si>
  <si>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</si>
  <si>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</si>
  <si>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</si>
  <si>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</si>
  <si>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</si>
  <si>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</si>
  <si>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</si>
  <si>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</si>
  <si>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</si>
  <si>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</si>
  <si>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</si>
  <si>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</si>
  <si>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</si>
  <si>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</si>
  <si>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</si>
  <si>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</si>
  <si>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</si>
  <si>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</si>
  <si>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</si>
  <si>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</si>
  <si>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</si>
  <si>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</si>
  <si>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</si>
  <si>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</si>
  <si>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</si>
  <si>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</si>
  <si>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</si>
  <si>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</si>
  <si>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</si>
  <si>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</si>
  <si>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</si>
  <si>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</si>
  <si>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</si>
  <si>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</si>
  <si>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</si>
  <si>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</si>
  <si>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</si>
  <si>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</si>
  <si>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</si>
  <si>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</si>
  <si>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</si>
  <si>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</si>
  <si>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</si>
  <si>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</si>
  <si>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</si>
  <si>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</si>
  <si>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</si>
  <si>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</si>
  <si>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</si>
  <si>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</si>
  <si>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</si>
  <si>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</si>
  <si>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</si>
  <si>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</si>
  <si>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</si>
  <si>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</si>
  <si>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</si>
  <si>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</si>
  <si>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</si>
  <si>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</si>
  <si>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</si>
  <si>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</si>
  <si>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</si>
  <si>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</si>
  <si>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</si>
  <si>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</si>
  <si>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</si>
  <si>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</si>
  <si>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</si>
  <si>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</si>
  <si>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</si>
  <si>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</si>
  <si>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</si>
  <si>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</si>
  <si>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</si>
  <si>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</si>
  <si>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</si>
  <si>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</si>
  <si>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</si>
  <si>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</si>
  <si>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</si>
  <si>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</si>
  <si>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</si>
  <si>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</si>
  <si>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</si>
  <si>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</si>
  <si>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</si>
  <si>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</si>
  <si>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</si>
  <si>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</si>
  <si>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</si>
  <si>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</si>
  <si>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</si>
  <si>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</si>
  <si>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</si>
  <si>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</si>
  <si>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</si>
  <si>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</si>
  <si>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</si>
  <si>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</si>
  <si>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</si>
  <si>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</si>
  <si>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</si>
  <si>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</si>
  <si>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</si>
  <si>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</si>
  <si>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</si>
  <si>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</si>
  <si>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</si>
  <si>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</si>
  <si>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</si>
  <si>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</si>
  <si>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</si>
  <si>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</si>
  <si>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</si>
  <si>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</si>
  <si>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</si>
  <si>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</si>
  <si>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</si>
  <si>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</si>
  <si>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</si>
  <si>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</si>
  <si>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</si>
  <si>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</si>
  <si>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</si>
  <si>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</si>
  <si>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</si>
  <si>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</si>
  <si>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</si>
  <si>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</si>
  <si>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</si>
  <si>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</si>
  <si>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</si>
  <si>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</si>
  <si>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</si>
  <si>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</si>
  <si>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</si>
  <si>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</si>
  <si>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</si>
  <si>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</si>
  <si>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</si>
  <si>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</si>
  <si>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</si>
  <si>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</si>
  <si>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</si>
  <si>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</si>
  <si>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</si>
  <si>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</si>
  <si>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</si>
  <si>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</si>
  <si>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</si>
  <si>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</si>
  <si>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</si>
  <si>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</si>
  <si>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</si>
  <si>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</si>
  <si>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</si>
  <si>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</si>
  <si>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</si>
  <si>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</si>
  <si>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</si>
  <si>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</si>
  <si>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</si>
  <si>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</si>
  <si>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</si>
  <si>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</si>
  <si>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</si>
  <si>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</si>
  <si>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</si>
  <si>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</si>
  <si>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</si>
  <si>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</si>
  <si>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</si>
  <si>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</si>
  <si>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</si>
  <si>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</si>
  <si>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</si>
  <si>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</si>
  <si>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</si>
  <si>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</si>
  <si>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</si>
  <si>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</si>
  <si>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</si>
  <si>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</si>
  <si>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</si>
  <si>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</si>
  <si>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</si>
  <si>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</si>
  <si>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</si>
  <si>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</si>
  <si>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</si>
  <si>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</si>
  <si>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</si>
  <si>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</si>
  <si>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</si>
  <si>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</si>
  <si>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</si>
  <si>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</si>
  <si>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</si>
  <si>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</si>
  <si>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</si>
  <si>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</si>
  <si>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</si>
  <si>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</si>
  <si>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</si>
  <si>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</si>
  <si>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</si>
  <si>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</si>
  <si>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</si>
  <si>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</si>
  <si>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</si>
  <si>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</si>
  <si>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</si>
  <si>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</si>
  <si>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</si>
  <si>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</si>
  <si>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</si>
  <si>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</si>
  <si>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</si>
  <si>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</si>
  <si>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</si>
  <si>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</si>
  <si>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</si>
  <si>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</si>
  <si>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</si>
  <si>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</si>
  <si>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</si>
  <si>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</si>
  <si>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</si>
  <si>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</si>
  <si>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</si>
  <si>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</si>
  <si>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</si>
  <si>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</si>
  <si>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</si>
  <si>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</si>
  <si>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</si>
  <si>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</si>
  <si>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</si>
  <si>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</si>
  <si>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</si>
  <si>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</si>
  <si>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</si>
  <si>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</si>
  <si>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</si>
  <si>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</si>
  <si>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</si>
  <si>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</si>
  <si>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</si>
  <si>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</si>
  <si>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</si>
  <si>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</si>
  <si>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</si>
  <si>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</si>
  <si>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</si>
  <si>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</si>
  <si>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</si>
  <si>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</si>
  <si>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</si>
  <si>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</si>
  <si>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</si>
  <si>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</si>
  <si>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</si>
  <si>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</si>
  <si>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</si>
  <si>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</si>
  <si>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</si>
  <si>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</si>
  <si>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</si>
  <si>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</si>
  <si>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</si>
  <si>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</si>
  <si>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</si>
  <si>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</si>
  <si>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</si>
  <si>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</si>
  <si>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</si>
  <si>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</si>
  <si>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</si>
  <si>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</si>
  <si>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</si>
  <si>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</si>
  <si>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</si>
  <si>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</si>
  <si>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</si>
  <si>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</si>
  <si>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</si>
  <si>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</si>
  <si>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</si>
  <si>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</si>
  <si>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</si>
  <si>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</si>
  <si>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</si>
  <si>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</si>
  <si>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</si>
  <si>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</si>
  <si>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</si>
  <si>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</si>
  <si>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</si>
  <si>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</si>
  <si>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</si>
  <si>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</si>
  <si>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</si>
  <si>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</si>
  <si>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</si>
  <si>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</si>
  <si>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</si>
  <si>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</si>
  <si>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</si>
  <si>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</si>
  <si>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</si>
  <si>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</si>
  <si>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</si>
  <si>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</si>
  <si>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</si>
  <si>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</si>
  <si>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</si>
  <si>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</si>
  <si>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</si>
  <si>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</si>
  <si>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</si>
  <si>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</si>
  <si>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</si>
  <si>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</si>
  <si>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</si>
  <si>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</si>
  <si>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</si>
  <si>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</si>
  <si>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</si>
  <si>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</si>
  <si>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</si>
  <si>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</si>
  <si>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</si>
  <si>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</si>
  <si>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</si>
  <si>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</si>
  <si>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</si>
  <si>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</si>
  <si>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</si>
  <si>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</si>
  <si>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</si>
  <si>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</si>
  <si>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</si>
  <si>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</si>
  <si>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</si>
  <si>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</si>
  <si>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</si>
  <si>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</si>
  <si>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</si>
  <si>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</si>
  <si>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</si>
  <si>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</si>
  <si>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</si>
  <si>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</si>
  <si>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</si>
  <si>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</si>
  <si>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</si>
  <si>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</si>
  <si>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</si>
  <si>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</si>
  <si>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</si>
  <si>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</si>
  <si>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</si>
  <si>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</si>
  <si>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</si>
  <si>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</si>
  <si>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</si>
  <si>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</si>
  <si>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</si>
  <si>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</si>
  <si>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</si>
  <si>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</si>
  <si>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</si>
  <si>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</si>
  <si>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</si>
  <si>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</si>
  <si>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</si>
  <si>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</si>
  <si>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</si>
  <si>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</si>
  <si>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</si>
  <si>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</si>
  <si>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</si>
  <si>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</si>
  <si>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</si>
  <si>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</si>
  <si>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</si>
  <si>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</si>
  <si>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</si>
  <si>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</si>
  <si>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</si>
  <si>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</si>
  <si>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</si>
  <si>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</si>
  <si>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</si>
  <si>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</si>
  <si>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</si>
  <si>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</si>
  <si>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</si>
  <si>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</si>
  <si>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</si>
  <si>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</si>
  <si>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</si>
  <si>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</si>
  <si>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</si>
  <si>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</si>
  <si>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</si>
  <si>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</si>
  <si>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</si>
  <si>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</si>
  <si>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</si>
  <si>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</si>
  <si>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</si>
  <si>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</si>
  <si>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</si>
  <si>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</si>
  <si>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</si>
  <si>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</si>
  <si>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</si>
  <si>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</si>
  <si>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</si>
  <si>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</si>
  <si>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</si>
  <si>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</si>
  <si>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</si>
  <si>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</si>
  <si>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</si>
  <si>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</si>
  <si>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</si>
  <si>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</si>
  <si>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</si>
  <si>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</si>
  <si>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</si>
  <si>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</si>
  <si>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</si>
  <si>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</si>
  <si>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</si>
  <si>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</si>
  <si>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</si>
  <si>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</si>
  <si>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</si>
  <si>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</si>
  <si>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</si>
  <si>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</si>
  <si>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</si>
  <si>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</si>
  <si>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</si>
  <si>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</si>
  <si>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</si>
  <si>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</si>
  <si>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</si>
  <si>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</si>
  <si>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</si>
  <si>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</si>
  <si>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</si>
  <si>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</si>
  <si>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</si>
  <si>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</si>
  <si>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</si>
  <si>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</si>
  <si>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</si>
  <si>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</si>
  <si>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</si>
  <si>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</si>
  <si>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</si>
  <si>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</si>
  <si>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</si>
  <si>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</si>
  <si>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</si>
  <si>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</si>
  <si>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</si>
  <si>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</si>
  <si>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</si>
  <si>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</si>
  <si>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</si>
  <si>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</si>
  <si>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</si>
  <si>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</si>
  <si>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</si>
  <si>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</si>
  <si>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</si>
  <si>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</si>
  <si>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</si>
  <si>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</si>
  <si>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</si>
  <si>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</si>
  <si>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</si>
  <si>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</si>
  <si>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</si>
  <si>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</si>
  <si>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</si>
  <si>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</si>
  <si>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</si>
  <si>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</si>
  <si>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</si>
  <si>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</si>
  <si>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</si>
  <si>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</si>
  <si>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</si>
  <si>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</si>
  <si>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</si>
  <si>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</si>
  <si>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</si>
  <si>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</si>
  <si>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</si>
  <si>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</si>
  <si>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</si>
  <si>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</si>
  <si>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</si>
  <si>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</si>
  <si>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</si>
  <si>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</si>
  <si>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</si>
  <si>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</si>
  <si>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</si>
  <si>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</si>
  <si>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</si>
  <si>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</si>
  <si>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</si>
  <si>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</si>
  <si>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</si>
  <si>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</si>
  <si>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</si>
  <si>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</si>
  <si>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</si>
  <si>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</si>
  <si>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</si>
  <si>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</si>
  <si>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</si>
  <si>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</si>
  <si>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</si>
  <si>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</si>
  <si>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</si>
  <si>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</si>
  <si>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</si>
  <si>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</si>
  <si>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</si>
  <si>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</si>
  <si>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</si>
  <si>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</si>
  <si>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</si>
  <si>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</si>
  <si>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</si>
  <si>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</si>
  <si>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</si>
  <si>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</si>
  <si>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</si>
  <si>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</si>
  <si>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</si>
  <si>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</si>
  <si>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</si>
  <si>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</si>
  <si>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</si>
  <si>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</si>
  <si>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</si>
  <si>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</si>
  <si>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</si>
  <si>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</si>
  <si>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</si>
  <si>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</si>
  <si>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</si>
  <si>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</si>
  <si>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</si>
  <si>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</si>
  <si>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</si>
  <si>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</si>
  <si>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</si>
  <si>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</si>
  <si>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</si>
  <si>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</si>
  <si>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</si>
  <si>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</si>
  <si>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</si>
  <si>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</si>
  <si>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</si>
  <si>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</si>
  <si>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</si>
  <si>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</si>
  <si>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</si>
  <si>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</si>
  <si>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</si>
  <si>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</si>
  <si>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</si>
  <si>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</si>
  <si>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</si>
  <si>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</si>
  <si>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</si>
  <si>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</si>
  <si>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</si>
  <si>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</si>
  <si>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</si>
  <si>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</si>
  <si>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</si>
  <si>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</si>
  <si>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</si>
  <si>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</si>
  <si>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</si>
  <si>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</si>
  <si>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</si>
  <si>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</si>
  <si>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</si>
  <si>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</si>
  <si>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</si>
  <si>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</si>
  <si>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</si>
  <si>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</si>
  <si>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</si>
  <si>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</si>
  <si>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</si>
  <si>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</si>
  <si>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</si>
  <si>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</si>
  <si>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</si>
  <si>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</si>
  <si>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</si>
  <si>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</si>
  <si>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</si>
  <si>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</si>
  <si>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</si>
  <si>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</si>
  <si>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</si>
  <si>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</si>
  <si>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</si>
  <si>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</si>
  <si>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</si>
  <si>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</si>
  <si>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</si>
  <si>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</si>
  <si>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</si>
  <si>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</si>
  <si>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</si>
  <si>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</si>
  <si>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</si>
  <si>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</si>
  <si>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</si>
  <si>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</si>
  <si>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</si>
  <si>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</si>
  <si>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</si>
  <si>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</si>
  <si>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</si>
  <si>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</si>
  <si>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</si>
  <si>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</si>
  <si>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</si>
  <si>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</si>
  <si>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</si>
  <si>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</si>
  <si>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</si>
  <si>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</si>
  <si>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</si>
  <si>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</si>
  <si>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</si>
  <si>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</si>
  <si>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</si>
  <si>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</si>
  <si>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</si>
  <si>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</si>
  <si>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</si>
  <si>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</si>
  <si>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</si>
  <si>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</si>
  <si>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</si>
  <si>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</si>
  <si>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</si>
  <si>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</si>
  <si>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</si>
  <si>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</si>
  <si>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</si>
  <si>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</si>
  <si>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</si>
  <si>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</si>
  <si>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</si>
  <si>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</si>
  <si>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</si>
  <si>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</si>
  <si>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</si>
  <si>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</si>
  <si>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</si>
  <si>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</si>
  <si>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</si>
  <si>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</si>
  <si>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</si>
  <si>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</si>
  <si>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</si>
  <si>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</si>
  <si>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</si>
  <si>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</si>
  <si>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</si>
  <si>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</si>
  <si>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</si>
  <si>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</si>
  <si>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</si>
  <si>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</si>
  <si>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</si>
  <si>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</si>
  <si>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</si>
  <si>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</si>
  <si>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</si>
  <si>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</si>
  <si>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</si>
  <si>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</si>
  <si>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</si>
  <si>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</si>
  <si>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</si>
  <si>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</si>
  <si>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</si>
  <si>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</si>
  <si>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</si>
  <si>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</si>
  <si>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</si>
  <si>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</si>
  <si>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</si>
  <si>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</si>
  <si>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</si>
  <si>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</si>
  <si>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</si>
  <si>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</si>
  <si>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</si>
  <si>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</si>
  <si>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</si>
  <si>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</si>
  <si>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</si>
  <si>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</si>
  <si>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</si>
  <si>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</si>
  <si>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</si>
  <si>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</si>
  <si>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</si>
  <si>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</si>
  <si>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</si>
  <si>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</si>
  <si>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</si>
  <si>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</si>
  <si>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</si>
  <si>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</si>
  <si>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</si>
  <si>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</si>
  <si>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</si>
  <si>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</si>
  <si>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</si>
  <si>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</si>
  <si>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</si>
  <si>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</si>
  <si>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</si>
  <si>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</si>
  <si>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</si>
  <si>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</si>
  <si>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</si>
  <si>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</si>
  <si>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</si>
  <si>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</si>
  <si>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</si>
  <si>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</si>
  <si>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</si>
  <si>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</si>
  <si>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</si>
  <si>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</si>
  <si>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</si>
  <si>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</si>
  <si>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</si>
  <si>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</si>
  <si>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</si>
  <si>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</si>
  <si>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</si>
  <si>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</si>
  <si>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</si>
  <si>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</si>
  <si>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</si>
  <si>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</si>
  <si>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</si>
  <si>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</si>
  <si>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</si>
  <si>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</si>
  <si>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</si>
  <si>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</si>
  <si>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</si>
  <si>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</si>
  <si>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</si>
  <si>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</si>
  <si>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</si>
  <si>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</si>
  <si>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</si>
  <si>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</si>
  <si>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</si>
  <si>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</si>
  <si>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</si>
  <si>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</si>
  <si>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</si>
  <si>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</si>
  <si>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</si>
  <si>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</si>
  <si>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</si>
  <si>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</si>
  <si>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</si>
  <si>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</si>
  <si>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</si>
  <si>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</si>
  <si>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</si>
  <si>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</si>
  <si>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</si>
  <si>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</si>
  <si>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</si>
  <si>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</si>
  <si>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</si>
  <si>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</si>
  <si>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</si>
  <si>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</si>
  <si>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</si>
  <si>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</si>
  <si>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</si>
  <si>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</si>
  <si>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</si>
  <si>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</si>
  <si>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</si>
  <si>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</si>
  <si>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</si>
  <si>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</si>
  <si>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</si>
  <si>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</si>
  <si>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</si>
  <si>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</si>
  <si>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</si>
  <si>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</si>
  <si>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</si>
  <si>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</si>
  <si>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</si>
  <si>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</si>
  <si>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</si>
  <si>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</si>
  <si>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</si>
  <si>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</si>
  <si>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</si>
  <si>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</si>
  <si>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</si>
  <si>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</si>
  <si>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</si>
  <si>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</si>
  <si>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</si>
  <si>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</si>
  <si>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</si>
  <si>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</si>
  <si>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</si>
  <si>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</si>
  <si>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</si>
  <si>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</si>
  <si>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</si>
  <si>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</si>
  <si>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</si>
  <si>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</si>
  <si>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</si>
  <si>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</si>
  <si>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</si>
  <si>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</si>
  <si>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</si>
  <si>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</si>
  <si>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</si>
  <si>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</si>
  <si>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</si>
  <si>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</si>
  <si>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</si>
  <si>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</si>
  <si>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</si>
  <si>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</si>
  <si>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</si>
  <si>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</si>
  <si>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</si>
  <si>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</si>
  <si>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</si>
  <si>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</si>
  <si>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</si>
  <si>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</si>
  <si>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</si>
  <si>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</si>
  <si>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</si>
  <si>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</si>
  <si>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</si>
  <si>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</si>
  <si>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</si>
  <si>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</si>
  <si>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</si>
  <si>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</si>
  <si>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</si>
  <si>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</si>
  <si>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</si>
  <si>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</si>
  <si>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</si>
  <si>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</si>
  <si>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</si>
  <si>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</si>
  <si>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</si>
  <si>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</si>
  <si>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</si>
  <si>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</si>
  <si>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</si>
  <si>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</si>
  <si>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</si>
  <si>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</si>
  <si>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</si>
  <si>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</si>
  <si>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</si>
  <si>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</si>
  <si>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</si>
  <si>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</si>
  <si>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</si>
  <si>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</si>
  <si>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</si>
  <si>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</si>
  <si>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</si>
  <si>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</si>
  <si>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</si>
  <si>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</si>
  <si>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</si>
  <si>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</si>
  <si>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</si>
  <si>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</si>
  <si>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</si>
  <si>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</si>
  <si>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</si>
  <si>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</si>
  <si>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</si>
  <si>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</si>
  <si>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</si>
  <si>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</si>
  <si>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</si>
  <si>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</si>
  <si>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</si>
  <si>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</si>
  <si>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</si>
  <si>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</si>
  <si>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</si>
  <si>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</si>
  <si>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</si>
  <si>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</si>
  <si>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</si>
  <si>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</si>
  <si>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</si>
  <si>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</si>
  <si>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</si>
  <si>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</si>
  <si>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</si>
  <si>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</si>
  <si>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</si>
  <si>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</si>
  <si>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</si>
  <si>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</si>
  <si>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</si>
  <si>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</si>
  <si>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</si>
  <si>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</si>
  <si>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</si>
  <si>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</si>
  <si>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</si>
  <si>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</si>
  <si>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</si>
  <si>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</si>
  <si>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</si>
  <si>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</si>
  <si>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</si>
  <si>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</si>
  <si>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</si>
  <si>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</si>
  <si>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</si>
  <si>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</si>
  <si>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</si>
  <si>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</si>
  <si>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</si>
  <si>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</si>
  <si>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</si>
  <si>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</si>
  <si>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</si>
  <si>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</si>
  <si>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</si>
  <si>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</si>
  <si>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</si>
  <si>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</si>
  <si>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</si>
  <si>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</si>
  <si>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</si>
  <si>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</si>
  <si>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</si>
  <si>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</si>
  <si>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</si>
  <si>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</si>
  <si>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</si>
  <si>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</si>
  <si>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</si>
  <si>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</si>
  <si>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</si>
  <si>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</si>
  <si>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</si>
  <si>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</si>
  <si>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</si>
  <si>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</si>
  <si>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</si>
  <si>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</si>
  <si>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</si>
  <si>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</si>
  <si>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</si>
  <si>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</si>
  <si>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</si>
  <si>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</si>
  <si>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</si>
  <si>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</si>
  <si>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</si>
  <si>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</si>
  <si>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</si>
  <si>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</si>
  <si>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</si>
  <si>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</si>
  <si>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</si>
  <si>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</si>
  <si>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</si>
  <si>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</si>
  <si>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</si>
  <si>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</si>
  <si>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</si>
  <si>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</si>
  <si>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</si>
  <si>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</si>
  <si>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</si>
  <si>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</si>
  <si>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</si>
  <si>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</si>
  <si>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</si>
  <si>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</si>
  <si>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</si>
  <si>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</si>
  <si>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</si>
  <si>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</si>
  <si>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</si>
  <si>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</si>
  <si>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</si>
  <si>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</si>
  <si>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</si>
  <si>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</si>
  <si>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</si>
  <si>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</si>
  <si>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</si>
  <si>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</si>
  <si>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</si>
  <si>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</si>
  <si>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</si>
  <si>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</si>
  <si>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</si>
  <si>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</si>
  <si>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</si>
  <si>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</si>
  <si>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</si>
  <si>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</si>
  <si>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</si>
  <si>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</si>
  <si>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</si>
  <si>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</si>
  <si>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</si>
  <si>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</si>
  <si>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</si>
  <si>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</si>
  <si>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</si>
  <si>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</si>
  <si>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</si>
  <si>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</si>
  <si>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</si>
  <si>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</si>
  <si>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</si>
  <si>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</si>
  <si>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</si>
  <si>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</si>
  <si>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</si>
  <si>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</si>
  <si>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</si>
  <si>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</si>
  <si>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</si>
  <si>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</si>
  <si>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</si>
  <si>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</si>
  <si>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</si>
  <si>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</si>
  <si>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</si>
  <si>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</si>
  <si>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</si>
  <si>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</si>
  <si>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</si>
  <si>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</si>
  <si>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</si>
  <si>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</si>
  <si>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</si>
  <si>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</si>
  <si>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</si>
  <si>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</si>
  <si>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</si>
  <si>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</si>
  <si>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</si>
  <si>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</si>
  <si>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</si>
  <si>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</si>
  <si>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</si>
  <si>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</si>
  <si>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</si>
  <si>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</si>
  <si>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</si>
  <si>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</si>
  <si>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</si>
  <si>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</si>
  <si>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</si>
  <si>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</si>
  <si>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</si>
  <si>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</si>
  <si>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</si>
  <si>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</si>
  <si>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</si>
  <si>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</si>
  <si>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</si>
  <si>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</si>
  <si>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</si>
  <si>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</si>
  <si>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</si>
  <si>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</si>
  <si>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</si>
  <si>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</si>
  <si>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</si>
  <si>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</si>
  <si>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</si>
  <si>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</si>
  <si>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</si>
  <si>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</si>
  <si>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</si>
  <si>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</si>
  <si>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</si>
  <si>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</si>
  <si>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</si>
  <si>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</si>
  <si>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</si>
  <si>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</si>
  <si>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</si>
  <si>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</si>
  <si>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</si>
  <si>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</si>
  <si>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</si>
  <si>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</si>
  <si>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</si>
  <si>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</si>
  <si>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</si>
  <si>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</si>
  <si>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</si>
  <si>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</si>
  <si>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</si>
  <si>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</si>
  <si>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</si>
  <si>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</si>
  <si>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</si>
  <si>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</si>
  <si>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</si>
  <si>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</si>
  <si>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</si>
  <si>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</si>
  <si>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</si>
  <si>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</si>
  <si>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</si>
  <si>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</si>
  <si>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</si>
  <si>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</si>
  <si>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</si>
  <si>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</si>
  <si>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</si>
  <si>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</si>
  <si>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</si>
  <si>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</si>
  <si>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</si>
  <si>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</si>
  <si>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</si>
  <si>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</si>
  <si>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</si>
  <si>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</si>
  <si>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</si>
  <si>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</si>
  <si>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</si>
  <si>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</si>
  <si>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</si>
  <si>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</si>
  <si>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</si>
  <si>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</si>
  <si>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</si>
  <si>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</si>
  <si>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</si>
  <si>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</si>
  <si>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</si>
  <si>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</si>
  <si>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</si>
  <si>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</si>
  <si>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</si>
  <si>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</si>
  <si>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</si>
  <si>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</si>
  <si>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</si>
  <si>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</si>
  <si>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</si>
  <si>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</si>
  <si>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</si>
  <si>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</si>
  <si>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</si>
  <si>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</si>
  <si>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</si>
  <si>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</si>
  <si>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</si>
  <si>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</si>
  <si>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</si>
  <si>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</si>
  <si>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</si>
  <si>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</si>
  <si>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</si>
  <si>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</si>
  <si>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</si>
  <si>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</si>
  <si>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</si>
  <si>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</si>
  <si>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</si>
  <si>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</si>
  <si>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</si>
  <si>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</si>
  <si>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</si>
  <si>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</si>
  <si>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</si>
  <si>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</si>
  <si>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</si>
  <si>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</si>
  <si>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</si>
  <si>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</si>
  <si>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</si>
  <si>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</si>
  <si>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</si>
  <si>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</si>
  <si>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</si>
  <si>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</si>
  <si>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</si>
  <si>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</si>
  <si>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</si>
  <si>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</si>
  <si>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</si>
  <si>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</si>
  <si>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</si>
  <si>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</si>
  <si>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</si>
  <si>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</si>
  <si>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</si>
  <si>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</si>
  <si>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</si>
  <si>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</si>
  <si>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</si>
  <si>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</si>
  <si>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</si>
  <si>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</si>
  <si>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</si>
  <si>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</si>
  <si>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</si>
  <si>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</si>
  <si>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</si>
  <si>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</si>
  <si>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</si>
  <si>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</si>
  <si>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</si>
  <si>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</si>
  <si>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</si>
  <si>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</si>
  <si>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</si>
  <si>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</si>
  <si>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</si>
  <si>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</si>
  <si>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</si>
  <si>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</si>
  <si>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</si>
  <si>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</si>
  <si>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</si>
  <si>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</si>
  <si>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</si>
  <si>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</si>
  <si>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</si>
  <si>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</si>
  <si>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</si>
  <si>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</si>
  <si>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</si>
  <si>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</si>
  <si>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</si>
  <si>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</si>
  <si>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 xml:space="preserve"> Title</t>
  </si>
  <si>
    <t>Benchmark Base</t>
  </si>
  <si>
    <t>Benchmark Commission</t>
  </si>
  <si>
    <t>Benchmark Total Pay</t>
  </si>
  <si>
    <t>Benchmark Base Salary</t>
  </si>
  <si>
    <t xml:space="preserve">2018 Total Pay </t>
  </si>
  <si>
    <t>Job Title</t>
  </si>
  <si>
    <t>Performance Analysis</t>
  </si>
  <si>
    <t>2018 Commission</t>
  </si>
  <si>
    <t>Row Labels</t>
  </si>
  <si>
    <t>Grand Total</t>
  </si>
  <si>
    <t>2018 Average Base Salary</t>
  </si>
  <si>
    <t>Sum of 2018 Base Salary</t>
  </si>
  <si>
    <t>Average of Sum of 2018 Base Salary</t>
  </si>
  <si>
    <t>Employee Full Name</t>
  </si>
  <si>
    <t>number_of_accounts</t>
  </si>
  <si>
    <t>revenue</t>
  </si>
  <si>
    <t>quota</t>
  </si>
  <si>
    <t>125%_of_quota</t>
  </si>
  <si>
    <t>150%_of_quota</t>
  </si>
  <si>
    <t>200%_of_quota</t>
  </si>
  <si>
    <t>%_to_quota</t>
  </si>
  <si>
    <t>quota_tier</t>
  </si>
  <si>
    <t>total_commission</t>
  </si>
  <si>
    <t>total_pay</t>
  </si>
  <si>
    <t>Revenue</t>
  </si>
  <si>
    <t>Total Revenue</t>
  </si>
  <si>
    <t>Sum of revenue</t>
  </si>
  <si>
    <t>(blank)</t>
  </si>
  <si>
    <t>Average of revenue2</t>
  </si>
  <si>
    <t>Average Revenue</t>
  </si>
  <si>
    <t>Count of number_of_accounts</t>
  </si>
  <si>
    <t>Number of Accounts Closed</t>
  </si>
  <si>
    <t>Target Revenue</t>
  </si>
  <si>
    <t>Sum of quota</t>
  </si>
  <si>
    <t>% to Target</t>
  </si>
  <si>
    <t>Employee Name</t>
  </si>
  <si>
    <t>Elva Hamsher</t>
  </si>
  <si>
    <t>Productivity Analysis Per Employee</t>
  </si>
  <si>
    <t>Employee</t>
  </si>
  <si>
    <t>Information</t>
  </si>
  <si>
    <t>Productivity</t>
  </si>
  <si>
    <t>by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</si>
</sst>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71" formatCode="0.0%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0" fillId="0" borderId="0" xfId="0" applyFill="1"/>
    <xf numFmtId="0" fontId="0" fillId="0" borderId="0" xfId="0" applyFill="1" applyBorder="1"/>
    <xf numFmtId="164" fontId="0" fillId="0" borderId="0" xfId="1" applyNumberFormat="1" applyFont="1" applyFill="1" applyBorder="1"/>
    <xf numFmtId="0" fontId="0" fillId="0" borderId="0" xfId="2" applyNumberFormat="1" applyFont="1" applyFill="1" applyBorder="1"/>
    <xf numFmtId="164" fontId="0" fillId="0" borderId="0" xfId="1" applyNumberFormat="1" applyFont="1"/>
    <xf numFmtId="0" fontId="2" fillId="0" borderId="0" xfId="3"/>
    <xf numFmtId="0" fontId="1" fillId="0" borderId="0" xfId="3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2" fillId="0" borderId="0" xfId="1" applyNumberFormat="1" applyFont="1"/>
    <xf numFmtId="164" fontId="1" fillId="2" borderId="0" xfId="4" applyNumberFormat="1" applyFill="1"/>
    <xf numFmtId="0" fontId="1" fillId="3" borderId="0" xfId="4" applyFill="1"/>
    <xf numFmtId="0" fontId="1" fillId="4" borderId="0" xfId="4" applyFill="1"/>
    <xf numFmtId="164" fontId="1" fillId="4" borderId="0" xfId="4" applyNumberFormat="1" applyFill="1"/>
    <xf numFmtId="0" fontId="1" fillId="0" borderId="0" xfId="4"/>
    <xf numFmtId="164" fontId="0" fillId="0" borderId="0" xfId="5" applyNumberFormat="1" applyFont="1"/>
    <xf numFmtId="171" fontId="0" fillId="0" borderId="0" xfId="6" applyNumberFormat="1" applyFont="1"/>
    <xf numFmtId="164" fontId="1" fillId="0" borderId="0" xfId="4" applyNumberFormat="1"/>
    <xf numFmtId="164" fontId="2" fillId="0" borderId="0" xfId="3" applyNumberFormat="1"/>
    <xf numFmtId="0" fontId="0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10" xfId="0" applyBorder="1"/>
    <xf numFmtId="164" fontId="0" fillId="0" borderId="10" xfId="1" applyNumberFormat="1" applyFont="1" applyBorder="1"/>
    <xf numFmtId="9" fontId="0" fillId="0" borderId="10" xfId="2" applyFont="1" applyBorder="1"/>
    <xf numFmtId="0" fontId="0" fillId="0" borderId="11" xfId="0" applyBorder="1"/>
    <xf numFmtId="0" fontId="0" fillId="0" borderId="13" xfId="0" applyBorder="1"/>
    <xf numFmtId="0" fontId="7" fillId="0" borderId="0" xfId="0" applyFont="1"/>
    <xf numFmtId="0" fontId="5" fillId="0" borderId="10" xfId="0" applyFont="1" applyBorder="1"/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6" fillId="0" borderId="0" xfId="3" applyFont="1"/>
    <xf numFmtId="0" fontId="2" fillId="0" borderId="10" xfId="3" applyBorder="1"/>
    <xf numFmtId="164" fontId="2" fillId="0" borderId="10" xfId="1" applyNumberFormat="1" applyFont="1" applyBorder="1"/>
    <xf numFmtId="0" fontId="1" fillId="0" borderId="10" xfId="3" applyFont="1" applyBorder="1"/>
    <xf numFmtId="0" fontId="2" fillId="0" borderId="10" xfId="3" applyNumberFormat="1" applyBorder="1"/>
    <xf numFmtId="9" fontId="2" fillId="0" borderId="10" xfId="2" applyFont="1" applyBorder="1"/>
    <xf numFmtId="0" fontId="4" fillId="0" borderId="10" xfId="3" applyFont="1" applyBorder="1"/>
    <xf numFmtId="0" fontId="1" fillId="0" borderId="0" xfId="3" applyFont="1" applyBorder="1"/>
    <xf numFmtId="9" fontId="2" fillId="0" borderId="0" xfId="2" applyFont="1" applyBorder="1"/>
    <xf numFmtId="0" fontId="2" fillId="0" borderId="0" xfId="3" applyBorder="1"/>
  </cellXfs>
  <cellStyles count="7">
    <cellStyle name="Currency" xfId="1" builtinId="4"/>
    <cellStyle name="Currency 2" xfId="5" xr:uid="{9E5F0BF4-81EA-6E44-8D72-CE776518614C}"/>
    <cellStyle name="Normal" xfId="0" builtinId="0"/>
    <cellStyle name="Normal 2" xfId="3" xr:uid="{F52DF6A8-91D2-CB44-A6E8-B2409A74BE64}"/>
    <cellStyle name="Normal 3" xfId="4" xr:uid="{477E4111-57B6-7B40-BC11-2655FBB0B192}"/>
    <cellStyle name="Percent" xfId="2" builtinId="5"/>
    <cellStyle name="Percent 2" xfId="6" xr:uid="{4382B0D6-C0D6-784E-951B-A91DC621860C}"/>
  </cellStyles>
  <dxfs count="3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at Each Job Level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Challenge!$A$6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Challenge!$B$6:$D$6</c:f>
              <c:numCache>
                <c:formatCode>_("$"* #,##0_);_("$"* \(#,##0\);_("$"* "-"??_);_(@_)</c:formatCode>
                <c:ptCount val="3"/>
                <c:pt idx="0">
                  <c:v>210180123</c:v>
                </c:pt>
                <c:pt idx="1">
                  <c:v>242195437</c:v>
                </c:pt>
                <c:pt idx="2">
                  <c:v>246768638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B8-DC4A-8A7C-97B6ABFB5190}"/>
            </c:ext>
          </c:extLst>
        </c:ser>
        <c:ser>
          <c:idx val="1"/>
          <c:order val="1"/>
          <c:tx>
            <c:strRef>
              <c:f>Challenge!$A$7</c:f>
              <c:strCache>
                <c:ptCount val="1"/>
                <c:pt idx="0">
                  <c:v>Target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Challenge!$B$7:$D$7</c:f>
              <c:numCache>
                <c:formatCode>_("$"* #,##0_);_("$"* \(#,##0\);_("$"* "-"??_);_(@_)</c:formatCode>
                <c:ptCount val="3"/>
                <c:pt idx="0">
                  <c:v>155000000</c:v>
                </c:pt>
                <c:pt idx="1">
                  <c:v>205800000</c:v>
                </c:pt>
                <c:pt idx="2">
                  <c:v>260250000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B8-DC4A-8A7C-97B6ABFB51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6995327"/>
        <c:axId val="1386997279"/>
      </c:barChart>
      <c:catAx>
        <c:axId val="1386995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 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997279"/>
        <c:crosses val="autoZero"/>
        <c:auto val="1"/>
        <c:lblAlgn val="ctr"/>
        <c:lblOffset val="100"/>
        <c:noMultiLvlLbl val="0"/>
      </c:catAx>
      <c:valAx>
        <c:axId val="138699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99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Challenge!$A$5</c:f>
              <c:strCache>
                <c:ptCount val="1"/>
                <c:pt idx="0">
                  <c:v>Number of Accounts Closed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Challenge!$B$5:$D$5</c:f>
              <c:numCache>
                <c:formatCode>General</c:formatCode>
                <c:ptCount val="3"/>
                <c:pt idx="0">
                  <c:v>310</c:v>
                </c:pt>
                <c:pt idx="1">
                  <c:v>343</c:v>
                </c:pt>
                <c:pt idx="2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F-1243-BBD6-DC0EA81D1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5239119"/>
        <c:axId val="1387852719"/>
      </c:barChart>
      <c:catAx>
        <c:axId val="1385239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 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852719"/>
        <c:crosses val="autoZero"/>
        <c:auto val="0"/>
        <c:lblAlgn val="ctr"/>
        <c:lblOffset val="100"/>
        <c:noMultiLvlLbl val="0"/>
      </c:catAx>
      <c:valAx>
        <c:axId val="138785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23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7E-A84D-B69B-56ECD92002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'Challenge 2'!$C$7:$C$8</c:f>
              <c:strCache>
                <c:ptCount val="2"/>
                <c:pt idx="0">
                  <c:v>Total Revenue</c:v>
                </c:pt>
                <c:pt idx="1">
                  <c:v>Target Revenue</c:v>
                </c:pt>
              </c:strCache>
            </c:strRef>
          </c:cat>
          <c:val>
            <c:numRef>
              <c:f>'Challenge 2'!$D$7:$D$8</c:f>
              <c:numCache>
                <c:formatCode>_("$"* #,##0_);_("$"* \(#,##0\);_("$"* "-"??_);_(@_)</c:formatCode>
                <c:ptCount val="2"/>
                <c:pt idx="0">
                  <c:v>690078</c:v>
                </c:pt>
                <c:pt idx="1">
                  <c:v>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A84D-B69B-56ECD9200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34880175"/>
        <c:axId val="1434920847"/>
      </c:barChart>
      <c:catAx>
        <c:axId val="143488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920847"/>
        <c:crosses val="autoZero"/>
        <c:auto val="1"/>
        <c:lblAlgn val="ctr"/>
        <c:lblOffset val="100"/>
        <c:noMultiLvlLbl val="0"/>
      </c:catAx>
      <c:valAx>
        <c:axId val="143492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88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17</xdr:row>
      <xdr:rowOff>152400</xdr:rowOff>
    </xdr:from>
    <xdr:to>
      <xdr:col>3</xdr:col>
      <xdr:colOff>889000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4B38F-5605-3140-AFB5-2B0DFCF96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412750</xdr:colOff>
      <xdr:row>17</xdr:row>
      <xdr:rowOff>165100</xdr:rowOff>
    </xdr:from>
    <xdr:to>
      <xdr:col>10</xdr:col>
      <xdr:colOff>812800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EC5E2-581C-334E-87B9-DA08AE871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0.05584</cdr:x>
      <cdr:y>0.82879</cdr:y>
    </cdr:from>
    <cdr:to>
      <cdr:x>0.32234</cdr:x>
      <cdr:y>0.91051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DC04474-E740-B84B-99BD-39D717C45A40}"/>
            </a:ext>
          </a:extLst>
        </cdr:cNvPr>
        <cdr:cNvSpPr txBox="1"/>
      </cdr:nvSpPr>
      <cdr:spPr>
        <a:xfrm xmlns:a="http://schemas.openxmlformats.org/drawingml/2006/main">
          <a:off x="279400" y="2705100"/>
          <a:ext cx="133350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0</xdr:rowOff>
    </xdr:from>
    <xdr:to>
      <xdr:col>11</xdr:col>
      <xdr:colOff>12700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3AB17-C4C0-1144-A603-61341D105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celfoundationsivcheckpoint6-0424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s"/>
      <sheetName val="model"/>
      <sheetName val="calcs"/>
      <sheetName val="Employee Dashboard-Start"/>
      <sheetName val="Employee Dashboard-Finish"/>
      <sheetName val="2018_commission_structure "/>
      <sheetName val="2018_commission_structure (2)"/>
      <sheetName val="Sheet7"/>
      <sheetName val="Calculations"/>
      <sheetName val="base_salary"/>
      <sheetName val="deals_closed"/>
      <sheetName val="2018_commission_structure-Start"/>
      <sheetName val="2018_commission_structure-Finis"/>
      <sheetName val="benchmark_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C1" t="str">
            <v>closed_amount</v>
          </cell>
          <cell r="D1" t="str">
            <v>employee_id</v>
          </cell>
        </row>
        <row r="2">
          <cell r="C2">
            <v>56950</v>
          </cell>
          <cell r="D2">
            <v>5422052862</v>
          </cell>
        </row>
        <row r="3">
          <cell r="C3">
            <v>48209</v>
          </cell>
          <cell r="D3">
            <v>8565880958</v>
          </cell>
        </row>
        <row r="4">
          <cell r="C4">
            <v>21451</v>
          </cell>
          <cell r="D4">
            <v>5511711233</v>
          </cell>
        </row>
        <row r="5">
          <cell r="C5">
            <v>25987</v>
          </cell>
          <cell r="D5">
            <v>3547596165</v>
          </cell>
        </row>
        <row r="6">
          <cell r="C6">
            <v>34774</v>
          </cell>
          <cell r="D6">
            <v>4175195971</v>
          </cell>
        </row>
        <row r="7">
          <cell r="C7">
            <v>14259</v>
          </cell>
          <cell r="D7">
            <v>6183510505</v>
          </cell>
        </row>
        <row r="8">
          <cell r="C8">
            <v>14971</v>
          </cell>
          <cell r="D8">
            <v>9483290694</v>
          </cell>
        </row>
        <row r="9">
          <cell r="C9">
            <v>56182</v>
          </cell>
          <cell r="D9">
            <v>264454596</v>
          </cell>
        </row>
        <row r="10">
          <cell r="C10">
            <v>37022</v>
          </cell>
          <cell r="D10">
            <v>3935718624</v>
          </cell>
        </row>
        <row r="11">
          <cell r="C11">
            <v>54203</v>
          </cell>
          <cell r="D11">
            <v>2355104786</v>
          </cell>
        </row>
        <row r="12">
          <cell r="C12">
            <v>17688</v>
          </cell>
          <cell r="D12">
            <v>2533903736</v>
          </cell>
        </row>
        <row r="13">
          <cell r="C13">
            <v>53718</v>
          </cell>
          <cell r="D13">
            <v>9293760045</v>
          </cell>
        </row>
        <row r="14">
          <cell r="C14">
            <v>22114</v>
          </cell>
          <cell r="D14">
            <v>3933561566</v>
          </cell>
        </row>
        <row r="15">
          <cell r="C15">
            <v>56954</v>
          </cell>
          <cell r="D15">
            <v>7402856011</v>
          </cell>
        </row>
        <row r="16">
          <cell r="C16">
            <v>36601</v>
          </cell>
          <cell r="D16">
            <v>4323171323</v>
          </cell>
        </row>
        <row r="17">
          <cell r="C17">
            <v>34798</v>
          </cell>
          <cell r="D17">
            <v>594961432</v>
          </cell>
        </row>
        <row r="18">
          <cell r="C18">
            <v>58683</v>
          </cell>
          <cell r="D18">
            <v>3381164996</v>
          </cell>
        </row>
        <row r="19">
          <cell r="C19">
            <v>39579</v>
          </cell>
          <cell r="D19">
            <v>8467388188</v>
          </cell>
        </row>
        <row r="20">
          <cell r="C20">
            <v>34362</v>
          </cell>
          <cell r="D20">
            <v>2138131904</v>
          </cell>
        </row>
        <row r="21">
          <cell r="C21">
            <v>36916</v>
          </cell>
          <cell r="D21">
            <v>3145039288</v>
          </cell>
        </row>
        <row r="22">
          <cell r="C22">
            <v>20514</v>
          </cell>
          <cell r="D22">
            <v>299663825</v>
          </cell>
        </row>
        <row r="23">
          <cell r="C23">
            <v>36420</v>
          </cell>
          <cell r="D23">
            <v>1839046880</v>
          </cell>
        </row>
        <row r="24">
          <cell r="C24">
            <v>29041</v>
          </cell>
          <cell r="D24">
            <v>7560031153</v>
          </cell>
        </row>
        <row r="25">
          <cell r="C25">
            <v>39244</v>
          </cell>
          <cell r="D25">
            <v>5637692440</v>
          </cell>
        </row>
        <row r="26">
          <cell r="C26">
            <v>49572</v>
          </cell>
          <cell r="D26">
            <v>4862005330</v>
          </cell>
        </row>
        <row r="27">
          <cell r="C27">
            <v>54376</v>
          </cell>
          <cell r="D27">
            <v>6286877770</v>
          </cell>
        </row>
        <row r="28">
          <cell r="C28">
            <v>54964</v>
          </cell>
          <cell r="D28">
            <v>7326611955</v>
          </cell>
        </row>
        <row r="29">
          <cell r="C29">
            <v>34620</v>
          </cell>
          <cell r="D29">
            <v>9163060264</v>
          </cell>
        </row>
        <row r="30">
          <cell r="C30">
            <v>17792</v>
          </cell>
          <cell r="D30">
            <v>3259018638</v>
          </cell>
        </row>
        <row r="31">
          <cell r="C31">
            <v>13775</v>
          </cell>
          <cell r="D31">
            <v>6819637888</v>
          </cell>
        </row>
        <row r="32">
          <cell r="C32">
            <v>45277</v>
          </cell>
          <cell r="D32">
            <v>5474718616</v>
          </cell>
        </row>
        <row r="33">
          <cell r="C33">
            <v>33594</v>
          </cell>
          <cell r="D33">
            <v>4192879565</v>
          </cell>
        </row>
        <row r="34">
          <cell r="C34">
            <v>25434</v>
          </cell>
          <cell r="D34">
            <v>6776868107</v>
          </cell>
        </row>
        <row r="35">
          <cell r="C35">
            <v>56499</v>
          </cell>
          <cell r="D35">
            <v>2565093969</v>
          </cell>
        </row>
        <row r="36">
          <cell r="C36">
            <v>38741</v>
          </cell>
          <cell r="D36">
            <v>9207464802</v>
          </cell>
        </row>
        <row r="37">
          <cell r="C37">
            <v>50162</v>
          </cell>
          <cell r="D37">
            <v>7132417177</v>
          </cell>
        </row>
        <row r="38">
          <cell r="C38">
            <v>58300</v>
          </cell>
          <cell r="D38">
            <v>9548500949</v>
          </cell>
        </row>
        <row r="39">
          <cell r="C39">
            <v>17246</v>
          </cell>
          <cell r="D39">
            <v>397599129</v>
          </cell>
        </row>
        <row r="40">
          <cell r="C40">
            <v>58781</v>
          </cell>
          <cell r="D40">
            <v>1518783783</v>
          </cell>
        </row>
        <row r="41">
          <cell r="C41">
            <v>44609</v>
          </cell>
          <cell r="D41">
            <v>8002426673</v>
          </cell>
        </row>
        <row r="42">
          <cell r="C42">
            <v>19443</v>
          </cell>
          <cell r="D42">
            <v>1268934771</v>
          </cell>
        </row>
        <row r="43">
          <cell r="C43">
            <v>20581</v>
          </cell>
          <cell r="D43">
            <v>4900475084</v>
          </cell>
        </row>
        <row r="44">
          <cell r="C44">
            <v>24071</v>
          </cell>
          <cell r="D44">
            <v>7338728615</v>
          </cell>
        </row>
        <row r="45">
          <cell r="C45">
            <v>31450</v>
          </cell>
          <cell r="D45">
            <v>6148235056</v>
          </cell>
        </row>
        <row r="46">
          <cell r="C46">
            <v>26995</v>
          </cell>
          <cell r="D46">
            <v>2376099331</v>
          </cell>
        </row>
        <row r="47">
          <cell r="C47">
            <v>28746</v>
          </cell>
          <cell r="D47">
            <v>9545462825</v>
          </cell>
        </row>
        <row r="48">
          <cell r="C48">
            <v>59225</v>
          </cell>
          <cell r="D48">
            <v>4852897158</v>
          </cell>
        </row>
        <row r="49">
          <cell r="C49">
            <v>57868</v>
          </cell>
          <cell r="D49">
            <v>4691333258</v>
          </cell>
        </row>
        <row r="50">
          <cell r="C50">
            <v>24547</v>
          </cell>
          <cell r="D50">
            <v>1739513533</v>
          </cell>
        </row>
        <row r="51">
          <cell r="C51">
            <v>23450</v>
          </cell>
          <cell r="D51">
            <v>5795848808</v>
          </cell>
        </row>
        <row r="52">
          <cell r="C52">
            <v>20598</v>
          </cell>
          <cell r="D52">
            <v>1462166245</v>
          </cell>
        </row>
        <row r="53">
          <cell r="C53">
            <v>20792</v>
          </cell>
          <cell r="D53">
            <v>9483290694</v>
          </cell>
        </row>
        <row r="54">
          <cell r="C54">
            <v>39299</v>
          </cell>
          <cell r="D54">
            <v>8127128031</v>
          </cell>
        </row>
        <row r="55">
          <cell r="C55">
            <v>54613</v>
          </cell>
          <cell r="D55">
            <v>3213290963</v>
          </cell>
        </row>
        <row r="56">
          <cell r="C56">
            <v>15967</v>
          </cell>
          <cell r="D56">
            <v>3986480021</v>
          </cell>
        </row>
        <row r="57">
          <cell r="C57">
            <v>25047</v>
          </cell>
          <cell r="D57">
            <v>1053331541</v>
          </cell>
        </row>
        <row r="58">
          <cell r="C58">
            <v>48477</v>
          </cell>
          <cell r="D58">
            <v>5197585250</v>
          </cell>
        </row>
        <row r="59">
          <cell r="C59">
            <v>21275</v>
          </cell>
          <cell r="D59">
            <v>3877279783</v>
          </cell>
        </row>
        <row r="60">
          <cell r="C60">
            <v>30039</v>
          </cell>
          <cell r="D60">
            <v>5079859830</v>
          </cell>
        </row>
        <row r="61">
          <cell r="C61">
            <v>14895</v>
          </cell>
          <cell r="D61">
            <v>5687748091</v>
          </cell>
        </row>
        <row r="62">
          <cell r="C62">
            <v>27539</v>
          </cell>
          <cell r="D62">
            <v>8267733809</v>
          </cell>
        </row>
        <row r="63">
          <cell r="C63">
            <v>10836</v>
          </cell>
          <cell r="D63">
            <v>7645724897</v>
          </cell>
        </row>
        <row r="64">
          <cell r="C64">
            <v>20834</v>
          </cell>
          <cell r="D64">
            <v>9885165231</v>
          </cell>
        </row>
        <row r="65">
          <cell r="C65">
            <v>15147</v>
          </cell>
          <cell r="D65">
            <v>9128677390</v>
          </cell>
        </row>
        <row r="66">
          <cell r="C66">
            <v>26500</v>
          </cell>
          <cell r="D66">
            <v>209942509</v>
          </cell>
        </row>
        <row r="67">
          <cell r="C67">
            <v>35913</v>
          </cell>
          <cell r="D67">
            <v>4162153728</v>
          </cell>
        </row>
        <row r="68">
          <cell r="C68">
            <v>52124</v>
          </cell>
          <cell r="D68">
            <v>3507341514</v>
          </cell>
        </row>
        <row r="69">
          <cell r="C69">
            <v>20964</v>
          </cell>
          <cell r="D69">
            <v>2314136845</v>
          </cell>
        </row>
        <row r="70">
          <cell r="C70">
            <v>49247</v>
          </cell>
          <cell r="D70">
            <v>7236563277</v>
          </cell>
        </row>
        <row r="71">
          <cell r="C71">
            <v>16928</v>
          </cell>
          <cell r="D71">
            <v>9312128221</v>
          </cell>
        </row>
        <row r="72">
          <cell r="C72">
            <v>57926</v>
          </cell>
          <cell r="D72">
            <v>1953937357</v>
          </cell>
        </row>
        <row r="73">
          <cell r="C73">
            <v>39932</v>
          </cell>
          <cell r="D73">
            <v>7205288142</v>
          </cell>
        </row>
        <row r="74">
          <cell r="C74">
            <v>19364</v>
          </cell>
          <cell r="D74">
            <v>1958063002</v>
          </cell>
        </row>
        <row r="75">
          <cell r="C75">
            <v>46426</v>
          </cell>
          <cell r="D75">
            <v>9163060264</v>
          </cell>
        </row>
        <row r="76">
          <cell r="C76">
            <v>31106</v>
          </cell>
          <cell r="D76">
            <v>19662963</v>
          </cell>
        </row>
        <row r="77">
          <cell r="C77">
            <v>49263</v>
          </cell>
          <cell r="D77">
            <v>3661649302</v>
          </cell>
        </row>
        <row r="78">
          <cell r="C78">
            <v>14614</v>
          </cell>
          <cell r="D78">
            <v>5837066497</v>
          </cell>
        </row>
        <row r="79">
          <cell r="C79">
            <v>47449</v>
          </cell>
          <cell r="D79">
            <v>6515844751</v>
          </cell>
        </row>
        <row r="80">
          <cell r="C80">
            <v>17319</v>
          </cell>
          <cell r="D80">
            <v>1419116835</v>
          </cell>
        </row>
        <row r="81">
          <cell r="C81">
            <v>59484</v>
          </cell>
          <cell r="D81">
            <v>4525743115</v>
          </cell>
        </row>
        <row r="82">
          <cell r="C82">
            <v>28158</v>
          </cell>
          <cell r="D82">
            <v>3524504531</v>
          </cell>
        </row>
        <row r="83">
          <cell r="C83">
            <v>52673</v>
          </cell>
          <cell r="D83">
            <v>244523738</v>
          </cell>
        </row>
        <row r="84">
          <cell r="C84">
            <v>50816</v>
          </cell>
          <cell r="D84">
            <v>3213290963</v>
          </cell>
        </row>
        <row r="85">
          <cell r="C85">
            <v>17278</v>
          </cell>
          <cell r="D85">
            <v>5907724676</v>
          </cell>
        </row>
        <row r="86">
          <cell r="C86">
            <v>24000</v>
          </cell>
          <cell r="D86">
            <v>7273123196</v>
          </cell>
        </row>
        <row r="87">
          <cell r="C87">
            <v>13677</v>
          </cell>
          <cell r="D87">
            <v>9854387496</v>
          </cell>
        </row>
        <row r="88">
          <cell r="C88">
            <v>53522</v>
          </cell>
          <cell r="D88">
            <v>1472093461</v>
          </cell>
        </row>
        <row r="89">
          <cell r="C89">
            <v>26620</v>
          </cell>
          <cell r="D89">
            <v>4786629839</v>
          </cell>
        </row>
        <row r="90">
          <cell r="C90">
            <v>54950</v>
          </cell>
          <cell r="D90">
            <v>1532722974</v>
          </cell>
        </row>
        <row r="91">
          <cell r="C91">
            <v>24489</v>
          </cell>
          <cell r="D91">
            <v>8349606134</v>
          </cell>
        </row>
        <row r="92">
          <cell r="C92">
            <v>47329</v>
          </cell>
          <cell r="D92">
            <v>6734537986</v>
          </cell>
        </row>
        <row r="93">
          <cell r="C93">
            <v>24507</v>
          </cell>
          <cell r="D93">
            <v>7160109333</v>
          </cell>
        </row>
        <row r="94">
          <cell r="C94">
            <v>29852</v>
          </cell>
          <cell r="D94">
            <v>9491257560</v>
          </cell>
        </row>
        <row r="95">
          <cell r="C95">
            <v>44345</v>
          </cell>
          <cell r="D95">
            <v>9854387496</v>
          </cell>
        </row>
        <row r="96">
          <cell r="C96">
            <v>45664</v>
          </cell>
          <cell r="D96">
            <v>2575500974</v>
          </cell>
        </row>
        <row r="97">
          <cell r="C97">
            <v>55090</v>
          </cell>
          <cell r="D97">
            <v>3097425365</v>
          </cell>
        </row>
        <row r="98">
          <cell r="C98">
            <v>44305</v>
          </cell>
          <cell r="D98">
            <v>5439294325</v>
          </cell>
        </row>
        <row r="99">
          <cell r="C99">
            <v>57491</v>
          </cell>
          <cell r="D99">
            <v>4786629839</v>
          </cell>
        </row>
        <row r="100">
          <cell r="C100">
            <v>28270</v>
          </cell>
          <cell r="D100">
            <v>3935718624</v>
          </cell>
        </row>
        <row r="101">
          <cell r="C101">
            <v>16811</v>
          </cell>
          <cell r="D101">
            <v>9023313240</v>
          </cell>
        </row>
        <row r="102">
          <cell r="C102">
            <v>23250</v>
          </cell>
          <cell r="D102">
            <v>999389173</v>
          </cell>
        </row>
        <row r="103">
          <cell r="C103">
            <v>44942</v>
          </cell>
          <cell r="D103">
            <v>25254650</v>
          </cell>
        </row>
        <row r="104">
          <cell r="C104">
            <v>47618</v>
          </cell>
          <cell r="D104">
            <v>7521557441</v>
          </cell>
        </row>
        <row r="105">
          <cell r="C105">
            <v>21420</v>
          </cell>
          <cell r="D105">
            <v>9829586073</v>
          </cell>
        </row>
        <row r="106">
          <cell r="C106">
            <v>22322</v>
          </cell>
          <cell r="D106">
            <v>8971738782</v>
          </cell>
        </row>
        <row r="107">
          <cell r="C107">
            <v>35175</v>
          </cell>
          <cell r="D107">
            <v>4039266773</v>
          </cell>
        </row>
        <row r="108">
          <cell r="C108">
            <v>42121</v>
          </cell>
          <cell r="D108">
            <v>2376099331</v>
          </cell>
        </row>
        <row r="109">
          <cell r="C109">
            <v>13812</v>
          </cell>
          <cell r="D109">
            <v>9223618401</v>
          </cell>
        </row>
        <row r="110">
          <cell r="C110">
            <v>11811</v>
          </cell>
          <cell r="D110">
            <v>2924550912</v>
          </cell>
        </row>
        <row r="111">
          <cell r="C111">
            <v>43166</v>
          </cell>
          <cell r="D111">
            <v>4472356473</v>
          </cell>
        </row>
        <row r="112">
          <cell r="C112">
            <v>53338</v>
          </cell>
          <cell r="D112">
            <v>3569414450</v>
          </cell>
        </row>
        <row r="113">
          <cell r="C113">
            <v>10227</v>
          </cell>
          <cell r="D113">
            <v>4029727026</v>
          </cell>
        </row>
        <row r="114">
          <cell r="C114">
            <v>55237</v>
          </cell>
          <cell r="D114">
            <v>6769297310</v>
          </cell>
        </row>
        <row r="115">
          <cell r="C115">
            <v>39708</v>
          </cell>
          <cell r="D115">
            <v>5837501576</v>
          </cell>
        </row>
        <row r="116">
          <cell r="C116">
            <v>38975</v>
          </cell>
          <cell r="D116">
            <v>5422052862</v>
          </cell>
        </row>
        <row r="117">
          <cell r="C117">
            <v>23962</v>
          </cell>
          <cell r="D117">
            <v>6009848660</v>
          </cell>
        </row>
        <row r="118">
          <cell r="C118">
            <v>10865</v>
          </cell>
          <cell r="D118">
            <v>8482007106</v>
          </cell>
        </row>
        <row r="119">
          <cell r="C119">
            <v>13333</v>
          </cell>
          <cell r="D119">
            <v>2209340063</v>
          </cell>
        </row>
        <row r="120">
          <cell r="C120">
            <v>48782</v>
          </cell>
          <cell r="D120">
            <v>2012142672</v>
          </cell>
        </row>
        <row r="121">
          <cell r="C121">
            <v>47206</v>
          </cell>
          <cell r="D121">
            <v>1522190236</v>
          </cell>
        </row>
        <row r="122">
          <cell r="C122">
            <v>20974</v>
          </cell>
          <cell r="D122">
            <v>6255831884</v>
          </cell>
        </row>
        <row r="123">
          <cell r="C123">
            <v>46258</v>
          </cell>
          <cell r="D123">
            <v>7866715386</v>
          </cell>
        </row>
        <row r="124">
          <cell r="C124">
            <v>50755</v>
          </cell>
          <cell r="D124">
            <v>3661649302</v>
          </cell>
        </row>
        <row r="125">
          <cell r="C125">
            <v>51133</v>
          </cell>
          <cell r="D125">
            <v>1992195951</v>
          </cell>
        </row>
        <row r="126">
          <cell r="C126">
            <v>39723</v>
          </cell>
          <cell r="D126">
            <v>6255831884</v>
          </cell>
        </row>
        <row r="127">
          <cell r="C127">
            <v>22745</v>
          </cell>
          <cell r="D127">
            <v>2779378506</v>
          </cell>
        </row>
        <row r="128">
          <cell r="C128">
            <v>26121</v>
          </cell>
          <cell r="D128">
            <v>4579641655</v>
          </cell>
        </row>
        <row r="129">
          <cell r="C129">
            <v>22846</v>
          </cell>
          <cell r="D129">
            <v>5358183647</v>
          </cell>
        </row>
        <row r="130">
          <cell r="C130">
            <v>20196</v>
          </cell>
          <cell r="D130">
            <v>9726873223</v>
          </cell>
        </row>
        <row r="131">
          <cell r="C131">
            <v>32581</v>
          </cell>
          <cell r="D131">
            <v>4119729087</v>
          </cell>
        </row>
        <row r="132">
          <cell r="C132">
            <v>42212</v>
          </cell>
          <cell r="D132">
            <v>8676088039</v>
          </cell>
        </row>
        <row r="133">
          <cell r="C133">
            <v>29597</v>
          </cell>
          <cell r="D133">
            <v>1592980554</v>
          </cell>
        </row>
        <row r="134">
          <cell r="C134">
            <v>31132</v>
          </cell>
          <cell r="D134">
            <v>4150450668</v>
          </cell>
        </row>
        <row r="135">
          <cell r="C135">
            <v>13388</v>
          </cell>
          <cell r="D135">
            <v>3569414450</v>
          </cell>
        </row>
        <row r="136">
          <cell r="C136">
            <v>23992</v>
          </cell>
          <cell r="D136">
            <v>8603912793</v>
          </cell>
        </row>
        <row r="137">
          <cell r="C137">
            <v>33047</v>
          </cell>
          <cell r="D137">
            <v>2698184272</v>
          </cell>
        </row>
        <row r="138">
          <cell r="C138">
            <v>35228</v>
          </cell>
          <cell r="D138">
            <v>9732655267</v>
          </cell>
        </row>
        <row r="139">
          <cell r="C139">
            <v>53987</v>
          </cell>
          <cell r="D139">
            <v>7885796000</v>
          </cell>
        </row>
        <row r="140">
          <cell r="C140">
            <v>32119</v>
          </cell>
          <cell r="D140">
            <v>5603330430</v>
          </cell>
        </row>
        <row r="141">
          <cell r="C141">
            <v>54560</v>
          </cell>
          <cell r="D141">
            <v>7493076952</v>
          </cell>
        </row>
        <row r="142">
          <cell r="C142">
            <v>17125</v>
          </cell>
          <cell r="D142">
            <v>6769297310</v>
          </cell>
        </row>
        <row r="143">
          <cell r="C143">
            <v>40615</v>
          </cell>
          <cell r="D143">
            <v>4876404933</v>
          </cell>
        </row>
        <row r="144">
          <cell r="C144">
            <v>30817</v>
          </cell>
          <cell r="D144">
            <v>6732216945</v>
          </cell>
        </row>
        <row r="145">
          <cell r="C145">
            <v>51939</v>
          </cell>
          <cell r="D145">
            <v>3266408608</v>
          </cell>
        </row>
        <row r="146">
          <cell r="C146">
            <v>58389</v>
          </cell>
          <cell r="D146">
            <v>3129526900</v>
          </cell>
        </row>
        <row r="147">
          <cell r="C147">
            <v>18432</v>
          </cell>
          <cell r="D147">
            <v>5629875752</v>
          </cell>
        </row>
        <row r="148">
          <cell r="C148">
            <v>35972</v>
          </cell>
          <cell r="D148">
            <v>2565093969</v>
          </cell>
        </row>
        <row r="149">
          <cell r="C149">
            <v>33229</v>
          </cell>
          <cell r="D149">
            <v>7892446737</v>
          </cell>
        </row>
        <row r="150">
          <cell r="C150">
            <v>11039</v>
          </cell>
          <cell r="D150">
            <v>2257563263</v>
          </cell>
        </row>
        <row r="151">
          <cell r="C151">
            <v>42481</v>
          </cell>
          <cell r="D151">
            <v>4409014943</v>
          </cell>
        </row>
        <row r="152">
          <cell r="C152">
            <v>26380</v>
          </cell>
          <cell r="D152">
            <v>7286297414</v>
          </cell>
        </row>
        <row r="153">
          <cell r="C153">
            <v>53854</v>
          </cell>
          <cell r="D153">
            <v>4786629839</v>
          </cell>
        </row>
        <row r="154">
          <cell r="C154">
            <v>46838</v>
          </cell>
          <cell r="D154">
            <v>8750494546</v>
          </cell>
        </row>
        <row r="155">
          <cell r="C155">
            <v>29588</v>
          </cell>
          <cell r="D155">
            <v>4269946768</v>
          </cell>
        </row>
        <row r="156">
          <cell r="C156">
            <v>26462</v>
          </cell>
          <cell r="D156">
            <v>6276010022</v>
          </cell>
        </row>
        <row r="157">
          <cell r="C157">
            <v>20836</v>
          </cell>
          <cell r="D157">
            <v>8481632066</v>
          </cell>
        </row>
        <row r="158">
          <cell r="C158">
            <v>34589</v>
          </cell>
          <cell r="D158">
            <v>4638232353</v>
          </cell>
        </row>
        <row r="159">
          <cell r="C159">
            <v>12355</v>
          </cell>
          <cell r="D159">
            <v>1472093461</v>
          </cell>
        </row>
        <row r="160">
          <cell r="C160">
            <v>42793</v>
          </cell>
          <cell r="D160">
            <v>8349606134</v>
          </cell>
        </row>
        <row r="161">
          <cell r="C161">
            <v>48671</v>
          </cell>
          <cell r="D161">
            <v>5588978080</v>
          </cell>
        </row>
        <row r="162">
          <cell r="C162">
            <v>34771</v>
          </cell>
          <cell r="D162">
            <v>5304381319</v>
          </cell>
        </row>
        <row r="163">
          <cell r="C163">
            <v>44489</v>
          </cell>
          <cell r="D163">
            <v>4877108939</v>
          </cell>
        </row>
        <row r="164">
          <cell r="C164">
            <v>30964</v>
          </cell>
          <cell r="D164">
            <v>8115985503</v>
          </cell>
        </row>
        <row r="165">
          <cell r="C165">
            <v>22259</v>
          </cell>
          <cell r="D165">
            <v>4009257075</v>
          </cell>
        </row>
        <row r="166">
          <cell r="C166">
            <v>19024</v>
          </cell>
          <cell r="D166">
            <v>8187246642</v>
          </cell>
        </row>
        <row r="167">
          <cell r="C167">
            <v>25576</v>
          </cell>
          <cell r="D167">
            <v>2924550912</v>
          </cell>
        </row>
        <row r="168">
          <cell r="C168">
            <v>38882</v>
          </cell>
          <cell r="D168">
            <v>1888605537</v>
          </cell>
        </row>
        <row r="169">
          <cell r="C169">
            <v>14014</v>
          </cell>
          <cell r="D169">
            <v>5623178685</v>
          </cell>
        </row>
        <row r="170">
          <cell r="C170">
            <v>12786</v>
          </cell>
          <cell r="D170">
            <v>115757341</v>
          </cell>
        </row>
        <row r="171">
          <cell r="C171">
            <v>49665</v>
          </cell>
          <cell r="D171">
            <v>858481901</v>
          </cell>
        </row>
        <row r="172">
          <cell r="C172">
            <v>55240</v>
          </cell>
          <cell r="D172">
            <v>9619649427</v>
          </cell>
        </row>
        <row r="173">
          <cell r="C173">
            <v>38308</v>
          </cell>
          <cell r="D173">
            <v>9782845590</v>
          </cell>
        </row>
        <row r="174">
          <cell r="C174">
            <v>36597</v>
          </cell>
          <cell r="D174">
            <v>9726873223</v>
          </cell>
        </row>
        <row r="175">
          <cell r="C175">
            <v>37901</v>
          </cell>
          <cell r="D175">
            <v>3021692982</v>
          </cell>
        </row>
        <row r="176">
          <cell r="C176">
            <v>41390</v>
          </cell>
          <cell r="D176">
            <v>2497321256</v>
          </cell>
        </row>
        <row r="177">
          <cell r="C177">
            <v>55722</v>
          </cell>
          <cell r="D177">
            <v>7402856011</v>
          </cell>
        </row>
        <row r="178">
          <cell r="C178">
            <v>20058</v>
          </cell>
          <cell r="D178">
            <v>899126162</v>
          </cell>
        </row>
        <row r="179">
          <cell r="C179">
            <v>36567</v>
          </cell>
          <cell r="D179">
            <v>8644362151</v>
          </cell>
        </row>
        <row r="180">
          <cell r="C180">
            <v>12641</v>
          </cell>
          <cell r="D180">
            <v>7180536660</v>
          </cell>
        </row>
        <row r="181">
          <cell r="C181">
            <v>15023</v>
          </cell>
          <cell r="D181">
            <v>6172549286</v>
          </cell>
        </row>
        <row r="182">
          <cell r="C182">
            <v>20120</v>
          </cell>
          <cell r="D182">
            <v>5412518958</v>
          </cell>
        </row>
        <row r="183">
          <cell r="C183">
            <v>50114</v>
          </cell>
          <cell r="D183">
            <v>7338728615</v>
          </cell>
        </row>
        <row r="184">
          <cell r="C184">
            <v>54161</v>
          </cell>
          <cell r="D184">
            <v>7178607831</v>
          </cell>
        </row>
        <row r="185">
          <cell r="C185">
            <v>34254</v>
          </cell>
          <cell r="D185">
            <v>27852261</v>
          </cell>
        </row>
        <row r="186">
          <cell r="C186">
            <v>21624</v>
          </cell>
          <cell r="D186">
            <v>630160104</v>
          </cell>
        </row>
        <row r="187">
          <cell r="C187">
            <v>14566</v>
          </cell>
          <cell r="D187">
            <v>9529277938</v>
          </cell>
        </row>
        <row r="188">
          <cell r="C188">
            <v>31875</v>
          </cell>
          <cell r="D188">
            <v>9373778889</v>
          </cell>
        </row>
        <row r="189">
          <cell r="C189">
            <v>11253</v>
          </cell>
          <cell r="D189">
            <v>5574535556</v>
          </cell>
        </row>
        <row r="190">
          <cell r="C190">
            <v>30061</v>
          </cell>
          <cell r="D190">
            <v>2353272215</v>
          </cell>
        </row>
        <row r="191">
          <cell r="C191">
            <v>53114</v>
          </cell>
          <cell r="D191">
            <v>6183510505</v>
          </cell>
        </row>
        <row r="192">
          <cell r="C192">
            <v>46711</v>
          </cell>
          <cell r="D192">
            <v>7492341709</v>
          </cell>
        </row>
        <row r="193">
          <cell r="C193">
            <v>14481</v>
          </cell>
          <cell r="D193">
            <v>1296185559</v>
          </cell>
        </row>
        <row r="194">
          <cell r="C194">
            <v>41134</v>
          </cell>
          <cell r="D194">
            <v>1469328364</v>
          </cell>
        </row>
        <row r="195">
          <cell r="C195">
            <v>52539</v>
          </cell>
          <cell r="D195">
            <v>4783377790</v>
          </cell>
        </row>
        <row r="196">
          <cell r="C196">
            <v>20853</v>
          </cell>
          <cell r="D196">
            <v>4639895275</v>
          </cell>
        </row>
        <row r="197">
          <cell r="C197">
            <v>45281</v>
          </cell>
          <cell r="D197">
            <v>9966428720</v>
          </cell>
        </row>
        <row r="198">
          <cell r="C198">
            <v>58017</v>
          </cell>
          <cell r="D198">
            <v>2859566597</v>
          </cell>
        </row>
        <row r="199">
          <cell r="C199">
            <v>12575</v>
          </cell>
          <cell r="D199">
            <v>9238967105</v>
          </cell>
        </row>
        <row r="200">
          <cell r="C200">
            <v>48978</v>
          </cell>
          <cell r="D200">
            <v>784224471</v>
          </cell>
        </row>
        <row r="201">
          <cell r="C201">
            <v>35692</v>
          </cell>
          <cell r="D201">
            <v>784224471</v>
          </cell>
        </row>
        <row r="202">
          <cell r="C202">
            <v>27591</v>
          </cell>
          <cell r="D202">
            <v>1729795870</v>
          </cell>
        </row>
        <row r="203">
          <cell r="C203">
            <v>40384</v>
          </cell>
          <cell r="D203">
            <v>2177097355</v>
          </cell>
        </row>
        <row r="204">
          <cell r="C204">
            <v>42140</v>
          </cell>
          <cell r="D204">
            <v>9854387496</v>
          </cell>
        </row>
        <row r="205">
          <cell r="C205">
            <v>50490</v>
          </cell>
          <cell r="D205">
            <v>7191906499</v>
          </cell>
        </row>
        <row r="206">
          <cell r="C206">
            <v>41444</v>
          </cell>
          <cell r="D206">
            <v>7645724897</v>
          </cell>
        </row>
        <row r="207">
          <cell r="C207">
            <v>20831</v>
          </cell>
          <cell r="D207">
            <v>9491257560</v>
          </cell>
        </row>
        <row r="208">
          <cell r="C208">
            <v>57872</v>
          </cell>
          <cell r="D208">
            <v>299663825</v>
          </cell>
        </row>
        <row r="209">
          <cell r="C209">
            <v>50013</v>
          </cell>
          <cell r="D209">
            <v>5561472151</v>
          </cell>
        </row>
        <row r="210">
          <cell r="C210">
            <v>37841</v>
          </cell>
          <cell r="D210">
            <v>901154172</v>
          </cell>
        </row>
        <row r="211">
          <cell r="C211">
            <v>46440</v>
          </cell>
          <cell r="D211">
            <v>6842797632</v>
          </cell>
        </row>
        <row r="212">
          <cell r="C212">
            <v>10901</v>
          </cell>
          <cell r="D212">
            <v>5792300712</v>
          </cell>
        </row>
        <row r="213">
          <cell r="C213">
            <v>48124</v>
          </cell>
          <cell r="D213">
            <v>3227873028</v>
          </cell>
        </row>
        <row r="214">
          <cell r="C214">
            <v>29028</v>
          </cell>
          <cell r="D214">
            <v>3409869514</v>
          </cell>
        </row>
        <row r="215">
          <cell r="C215">
            <v>38277</v>
          </cell>
          <cell r="D215">
            <v>1462119603</v>
          </cell>
        </row>
        <row r="216">
          <cell r="C216">
            <v>26988</v>
          </cell>
          <cell r="D216">
            <v>2670196322</v>
          </cell>
        </row>
        <row r="217">
          <cell r="C217">
            <v>52553</v>
          </cell>
          <cell r="D217">
            <v>7938954179</v>
          </cell>
        </row>
        <row r="218">
          <cell r="C218">
            <v>46866</v>
          </cell>
          <cell r="D218">
            <v>9151658844</v>
          </cell>
        </row>
        <row r="219">
          <cell r="C219">
            <v>27767</v>
          </cell>
          <cell r="D219">
            <v>6253520369</v>
          </cell>
        </row>
        <row r="220">
          <cell r="C220">
            <v>15135</v>
          </cell>
          <cell r="D220">
            <v>7180110256</v>
          </cell>
        </row>
        <row r="221">
          <cell r="C221">
            <v>40186</v>
          </cell>
          <cell r="D221">
            <v>3145039288</v>
          </cell>
        </row>
        <row r="222">
          <cell r="C222">
            <v>32911</v>
          </cell>
          <cell r="D222">
            <v>9963057691</v>
          </cell>
        </row>
        <row r="223">
          <cell r="C223">
            <v>25100</v>
          </cell>
          <cell r="D223">
            <v>7188904251</v>
          </cell>
        </row>
        <row r="224">
          <cell r="C224">
            <v>12480</v>
          </cell>
          <cell r="D224">
            <v>6183510505</v>
          </cell>
        </row>
        <row r="225">
          <cell r="C225">
            <v>40298</v>
          </cell>
          <cell r="D225">
            <v>9621571960</v>
          </cell>
        </row>
        <row r="226">
          <cell r="C226">
            <v>42253</v>
          </cell>
          <cell r="D226">
            <v>7778092905</v>
          </cell>
        </row>
        <row r="227">
          <cell r="C227">
            <v>32716</v>
          </cell>
          <cell r="D227">
            <v>2936088178</v>
          </cell>
        </row>
        <row r="228">
          <cell r="C228">
            <v>10124</v>
          </cell>
          <cell r="D228">
            <v>9052475601</v>
          </cell>
        </row>
        <row r="229">
          <cell r="C229">
            <v>43043</v>
          </cell>
          <cell r="D229">
            <v>5412518958</v>
          </cell>
        </row>
        <row r="230">
          <cell r="C230">
            <v>27582</v>
          </cell>
          <cell r="D230">
            <v>9491257560</v>
          </cell>
        </row>
        <row r="231">
          <cell r="C231">
            <v>30142</v>
          </cell>
          <cell r="D231">
            <v>1149008652</v>
          </cell>
        </row>
        <row r="232">
          <cell r="C232">
            <v>53134</v>
          </cell>
          <cell r="D232">
            <v>8187246642</v>
          </cell>
        </row>
        <row r="233">
          <cell r="C233">
            <v>36140</v>
          </cell>
          <cell r="D233">
            <v>3661649302</v>
          </cell>
        </row>
        <row r="234">
          <cell r="C234">
            <v>43552</v>
          </cell>
          <cell r="D234">
            <v>8875305560</v>
          </cell>
        </row>
        <row r="235">
          <cell r="C235">
            <v>29720</v>
          </cell>
          <cell r="D235">
            <v>9529277938</v>
          </cell>
        </row>
        <row r="236">
          <cell r="C236">
            <v>52427</v>
          </cell>
          <cell r="D236">
            <v>509393462</v>
          </cell>
        </row>
        <row r="237">
          <cell r="C237">
            <v>56195</v>
          </cell>
          <cell r="D237">
            <v>7325246862</v>
          </cell>
        </row>
        <row r="238">
          <cell r="C238">
            <v>37591</v>
          </cell>
          <cell r="D238">
            <v>6279928705</v>
          </cell>
        </row>
        <row r="239">
          <cell r="C239">
            <v>29708</v>
          </cell>
          <cell r="D239">
            <v>3935718624</v>
          </cell>
        </row>
        <row r="240">
          <cell r="C240">
            <v>18969</v>
          </cell>
          <cell r="D240">
            <v>4406664351</v>
          </cell>
        </row>
        <row r="241">
          <cell r="C241">
            <v>45456</v>
          </cell>
          <cell r="D241">
            <v>5372344725</v>
          </cell>
        </row>
        <row r="242">
          <cell r="C242">
            <v>23323</v>
          </cell>
          <cell r="D242">
            <v>8162941088</v>
          </cell>
        </row>
        <row r="243">
          <cell r="C243">
            <v>20110</v>
          </cell>
          <cell r="D243">
            <v>6961242316</v>
          </cell>
        </row>
        <row r="244">
          <cell r="C244">
            <v>37449</v>
          </cell>
          <cell r="D244">
            <v>4185019157</v>
          </cell>
        </row>
        <row r="245">
          <cell r="C245">
            <v>41490</v>
          </cell>
          <cell r="D245">
            <v>2294342399</v>
          </cell>
        </row>
        <row r="246">
          <cell r="C246">
            <v>32597</v>
          </cell>
          <cell r="D246">
            <v>2053848936</v>
          </cell>
        </row>
        <row r="247">
          <cell r="C247">
            <v>54973</v>
          </cell>
          <cell r="D247">
            <v>6720857681</v>
          </cell>
        </row>
        <row r="248">
          <cell r="C248">
            <v>43193</v>
          </cell>
          <cell r="D248">
            <v>8099854152</v>
          </cell>
        </row>
        <row r="249">
          <cell r="C249">
            <v>34729</v>
          </cell>
          <cell r="D249">
            <v>2352201101</v>
          </cell>
        </row>
        <row r="250">
          <cell r="C250">
            <v>39499</v>
          </cell>
          <cell r="D250">
            <v>6842797632</v>
          </cell>
        </row>
        <row r="251">
          <cell r="C251">
            <v>16808</v>
          </cell>
          <cell r="D251">
            <v>8044612831</v>
          </cell>
        </row>
        <row r="252">
          <cell r="C252">
            <v>36804</v>
          </cell>
          <cell r="D252">
            <v>2873915978</v>
          </cell>
        </row>
        <row r="253">
          <cell r="C253">
            <v>28082</v>
          </cell>
          <cell r="D253">
            <v>4453705328</v>
          </cell>
        </row>
        <row r="254">
          <cell r="C254">
            <v>56377</v>
          </cell>
          <cell r="D254">
            <v>3956653289</v>
          </cell>
        </row>
        <row r="255">
          <cell r="C255">
            <v>51382</v>
          </cell>
          <cell r="D255">
            <v>6973806759</v>
          </cell>
        </row>
        <row r="256">
          <cell r="C256">
            <v>42199</v>
          </cell>
          <cell r="D256">
            <v>5138969978</v>
          </cell>
        </row>
        <row r="257">
          <cell r="C257">
            <v>49221</v>
          </cell>
          <cell r="D257">
            <v>197180590</v>
          </cell>
        </row>
        <row r="258">
          <cell r="C258">
            <v>33288</v>
          </cell>
          <cell r="D258">
            <v>1739513533</v>
          </cell>
        </row>
        <row r="259">
          <cell r="C259">
            <v>29943</v>
          </cell>
          <cell r="D259">
            <v>6259267215</v>
          </cell>
        </row>
        <row r="260">
          <cell r="C260">
            <v>38788</v>
          </cell>
          <cell r="D260">
            <v>2450711406</v>
          </cell>
        </row>
        <row r="261">
          <cell r="C261">
            <v>58336</v>
          </cell>
          <cell r="D261">
            <v>8533410514</v>
          </cell>
        </row>
        <row r="262">
          <cell r="C262">
            <v>37197</v>
          </cell>
          <cell r="D262">
            <v>8034345962</v>
          </cell>
        </row>
        <row r="263">
          <cell r="C263">
            <v>44948</v>
          </cell>
          <cell r="D263">
            <v>5764917026</v>
          </cell>
        </row>
        <row r="264">
          <cell r="C264">
            <v>54488</v>
          </cell>
          <cell r="D264">
            <v>9803956825</v>
          </cell>
        </row>
        <row r="265">
          <cell r="C265">
            <v>29734</v>
          </cell>
          <cell r="D265">
            <v>8676088039</v>
          </cell>
        </row>
        <row r="266">
          <cell r="C266">
            <v>52017</v>
          </cell>
          <cell r="D266">
            <v>893122882</v>
          </cell>
        </row>
        <row r="267">
          <cell r="C267">
            <v>57662</v>
          </cell>
          <cell r="D267">
            <v>6614458434</v>
          </cell>
        </row>
        <row r="268">
          <cell r="C268">
            <v>28017</v>
          </cell>
          <cell r="D268">
            <v>2698184272</v>
          </cell>
        </row>
        <row r="269">
          <cell r="C269">
            <v>36490</v>
          </cell>
          <cell r="D269">
            <v>9287480133</v>
          </cell>
        </row>
        <row r="270">
          <cell r="C270">
            <v>45170</v>
          </cell>
          <cell r="D270">
            <v>6713405010</v>
          </cell>
        </row>
        <row r="271">
          <cell r="C271">
            <v>12245</v>
          </cell>
          <cell r="D271">
            <v>7621218967</v>
          </cell>
        </row>
        <row r="272">
          <cell r="C272">
            <v>10088</v>
          </cell>
          <cell r="D272">
            <v>4188124377</v>
          </cell>
        </row>
        <row r="273">
          <cell r="C273">
            <v>55441</v>
          </cell>
          <cell r="D273">
            <v>9958099322</v>
          </cell>
        </row>
        <row r="274">
          <cell r="C274">
            <v>11350</v>
          </cell>
          <cell r="D274">
            <v>9820632102</v>
          </cell>
        </row>
        <row r="275">
          <cell r="C275">
            <v>22878</v>
          </cell>
          <cell r="D275">
            <v>2792636599</v>
          </cell>
        </row>
        <row r="276">
          <cell r="C276">
            <v>28631</v>
          </cell>
          <cell r="D276">
            <v>5407735911</v>
          </cell>
        </row>
        <row r="277">
          <cell r="C277">
            <v>53470</v>
          </cell>
          <cell r="D277">
            <v>9547713507</v>
          </cell>
        </row>
        <row r="278">
          <cell r="C278">
            <v>23937</v>
          </cell>
          <cell r="D278">
            <v>7192290785</v>
          </cell>
        </row>
        <row r="279">
          <cell r="C279">
            <v>52615</v>
          </cell>
          <cell r="D279">
            <v>325547246</v>
          </cell>
        </row>
        <row r="280">
          <cell r="C280">
            <v>59269</v>
          </cell>
          <cell r="D280">
            <v>6260817967</v>
          </cell>
        </row>
        <row r="281">
          <cell r="C281">
            <v>57697</v>
          </cell>
          <cell r="D281">
            <v>3933021111</v>
          </cell>
        </row>
        <row r="282">
          <cell r="C282">
            <v>19267</v>
          </cell>
          <cell r="D282">
            <v>4759627103</v>
          </cell>
        </row>
        <row r="283">
          <cell r="C283">
            <v>33604</v>
          </cell>
          <cell r="D283">
            <v>4472356473</v>
          </cell>
        </row>
        <row r="284">
          <cell r="C284">
            <v>59630</v>
          </cell>
          <cell r="D284">
            <v>532074068</v>
          </cell>
        </row>
        <row r="285">
          <cell r="C285">
            <v>38139</v>
          </cell>
          <cell r="D285">
            <v>1268934771</v>
          </cell>
        </row>
        <row r="286">
          <cell r="C286">
            <v>53457</v>
          </cell>
          <cell r="D286">
            <v>6283719635</v>
          </cell>
        </row>
        <row r="287">
          <cell r="C287">
            <v>31513</v>
          </cell>
          <cell r="D287">
            <v>9963057691</v>
          </cell>
        </row>
        <row r="288">
          <cell r="C288">
            <v>12585</v>
          </cell>
          <cell r="D288">
            <v>7957976743</v>
          </cell>
        </row>
        <row r="289">
          <cell r="C289">
            <v>48135</v>
          </cell>
          <cell r="D289">
            <v>3473885983</v>
          </cell>
        </row>
        <row r="290">
          <cell r="C290">
            <v>43951</v>
          </cell>
          <cell r="D290">
            <v>6478891895</v>
          </cell>
        </row>
        <row r="291">
          <cell r="C291">
            <v>24357</v>
          </cell>
          <cell r="D291">
            <v>4691333258</v>
          </cell>
        </row>
        <row r="292">
          <cell r="C292">
            <v>59667</v>
          </cell>
          <cell r="D292">
            <v>2423731264</v>
          </cell>
        </row>
        <row r="293">
          <cell r="C293">
            <v>58235</v>
          </cell>
          <cell r="D293">
            <v>7885796000</v>
          </cell>
        </row>
        <row r="294">
          <cell r="C294">
            <v>16421</v>
          </cell>
          <cell r="D294">
            <v>7966083349</v>
          </cell>
        </row>
        <row r="295">
          <cell r="C295">
            <v>50804</v>
          </cell>
          <cell r="D295">
            <v>2599557828</v>
          </cell>
        </row>
        <row r="296">
          <cell r="C296">
            <v>23005</v>
          </cell>
          <cell r="D296">
            <v>3824197065</v>
          </cell>
        </row>
        <row r="297">
          <cell r="C297">
            <v>53820</v>
          </cell>
          <cell r="D297">
            <v>9155356869</v>
          </cell>
        </row>
        <row r="298">
          <cell r="C298">
            <v>54127</v>
          </cell>
          <cell r="D298">
            <v>4768342426</v>
          </cell>
        </row>
        <row r="299">
          <cell r="C299">
            <v>46800</v>
          </cell>
          <cell r="D299">
            <v>1149008652</v>
          </cell>
        </row>
        <row r="300">
          <cell r="C300">
            <v>58354</v>
          </cell>
          <cell r="D300">
            <v>1502791994</v>
          </cell>
        </row>
        <row r="301">
          <cell r="C301">
            <v>30959</v>
          </cell>
          <cell r="D301">
            <v>9369490930</v>
          </cell>
        </row>
        <row r="302">
          <cell r="C302">
            <v>46652</v>
          </cell>
          <cell r="D302">
            <v>7688943361</v>
          </cell>
        </row>
        <row r="303">
          <cell r="C303">
            <v>31559</v>
          </cell>
          <cell r="D303">
            <v>7112955017</v>
          </cell>
        </row>
        <row r="304">
          <cell r="C304">
            <v>21548</v>
          </cell>
          <cell r="D304">
            <v>7573774818</v>
          </cell>
        </row>
        <row r="305">
          <cell r="C305">
            <v>10591</v>
          </cell>
          <cell r="D305">
            <v>6235447353</v>
          </cell>
        </row>
        <row r="306">
          <cell r="C306">
            <v>41729</v>
          </cell>
          <cell r="D306">
            <v>3086393343</v>
          </cell>
        </row>
        <row r="307">
          <cell r="C307">
            <v>54357</v>
          </cell>
          <cell r="D307">
            <v>4185019157</v>
          </cell>
        </row>
        <row r="308">
          <cell r="C308">
            <v>59311</v>
          </cell>
          <cell r="D308">
            <v>4009257075</v>
          </cell>
        </row>
        <row r="309">
          <cell r="C309">
            <v>59135</v>
          </cell>
          <cell r="D309">
            <v>8238030943</v>
          </cell>
        </row>
        <row r="310">
          <cell r="C310">
            <v>55929</v>
          </cell>
          <cell r="D310">
            <v>5984294621</v>
          </cell>
        </row>
        <row r="311">
          <cell r="C311">
            <v>18645</v>
          </cell>
          <cell r="D311">
            <v>37593587</v>
          </cell>
        </row>
        <row r="312">
          <cell r="C312">
            <v>34429</v>
          </cell>
          <cell r="D312">
            <v>3569414450</v>
          </cell>
        </row>
        <row r="313">
          <cell r="C313">
            <v>44705</v>
          </cell>
          <cell r="D313">
            <v>4502817627</v>
          </cell>
        </row>
        <row r="314">
          <cell r="C314">
            <v>14784</v>
          </cell>
          <cell r="D314">
            <v>6364724701</v>
          </cell>
        </row>
        <row r="315">
          <cell r="C315">
            <v>39633</v>
          </cell>
          <cell r="D315">
            <v>5837501576</v>
          </cell>
        </row>
        <row r="316">
          <cell r="C316">
            <v>32902</v>
          </cell>
          <cell r="D316">
            <v>8682006391</v>
          </cell>
        </row>
        <row r="317">
          <cell r="C317">
            <v>49209</v>
          </cell>
          <cell r="D317">
            <v>9892583027</v>
          </cell>
        </row>
        <row r="318">
          <cell r="C318">
            <v>14064</v>
          </cell>
          <cell r="D318">
            <v>5077974136</v>
          </cell>
        </row>
        <row r="319">
          <cell r="C319">
            <v>28410</v>
          </cell>
          <cell r="D319">
            <v>7251959615</v>
          </cell>
        </row>
        <row r="320">
          <cell r="C320">
            <v>50595</v>
          </cell>
          <cell r="D320">
            <v>9795921177</v>
          </cell>
        </row>
        <row r="321">
          <cell r="C321">
            <v>11917</v>
          </cell>
          <cell r="D321">
            <v>6842797632</v>
          </cell>
        </row>
        <row r="322">
          <cell r="C322">
            <v>43111</v>
          </cell>
          <cell r="D322">
            <v>3516592710</v>
          </cell>
        </row>
        <row r="323">
          <cell r="C323">
            <v>50221</v>
          </cell>
          <cell r="D323">
            <v>2873915978</v>
          </cell>
        </row>
        <row r="324">
          <cell r="C324">
            <v>51028</v>
          </cell>
          <cell r="D324">
            <v>8908432159</v>
          </cell>
        </row>
        <row r="325">
          <cell r="C325">
            <v>57766</v>
          </cell>
          <cell r="D325">
            <v>5285704227</v>
          </cell>
        </row>
        <row r="326">
          <cell r="C326">
            <v>17807</v>
          </cell>
          <cell r="D326">
            <v>6259267215</v>
          </cell>
        </row>
        <row r="327">
          <cell r="C327">
            <v>26635</v>
          </cell>
          <cell r="D327">
            <v>6375014751</v>
          </cell>
        </row>
        <row r="328">
          <cell r="C328">
            <v>15549</v>
          </cell>
          <cell r="D328">
            <v>9412192312</v>
          </cell>
        </row>
        <row r="329">
          <cell r="C329">
            <v>12598</v>
          </cell>
          <cell r="D329">
            <v>2405876701</v>
          </cell>
        </row>
        <row r="330">
          <cell r="C330">
            <v>54820</v>
          </cell>
          <cell r="D330">
            <v>819852252</v>
          </cell>
        </row>
        <row r="331">
          <cell r="C331">
            <v>35146</v>
          </cell>
          <cell r="D331">
            <v>5519420165</v>
          </cell>
        </row>
        <row r="332">
          <cell r="C332">
            <v>57069</v>
          </cell>
          <cell r="D332">
            <v>4306425231</v>
          </cell>
        </row>
        <row r="333">
          <cell r="C333">
            <v>59340</v>
          </cell>
          <cell r="D333">
            <v>3932861779</v>
          </cell>
        </row>
        <row r="334">
          <cell r="C334">
            <v>13495</v>
          </cell>
          <cell r="D334">
            <v>9196221739</v>
          </cell>
        </row>
        <row r="335">
          <cell r="C335">
            <v>58879</v>
          </cell>
          <cell r="D335">
            <v>2234966051</v>
          </cell>
        </row>
        <row r="336">
          <cell r="C336">
            <v>11727</v>
          </cell>
          <cell r="D336">
            <v>8333777430</v>
          </cell>
        </row>
        <row r="337">
          <cell r="C337">
            <v>15990</v>
          </cell>
          <cell r="D337">
            <v>2130919499</v>
          </cell>
        </row>
        <row r="338">
          <cell r="C338">
            <v>35693</v>
          </cell>
          <cell r="D338">
            <v>7205256240</v>
          </cell>
        </row>
        <row r="339">
          <cell r="C339">
            <v>54349</v>
          </cell>
          <cell r="D339">
            <v>3463222345</v>
          </cell>
        </row>
        <row r="340">
          <cell r="C340">
            <v>45053</v>
          </cell>
          <cell r="D340">
            <v>6279928705</v>
          </cell>
        </row>
        <row r="341">
          <cell r="C341">
            <v>33329</v>
          </cell>
          <cell r="D341">
            <v>1522190236</v>
          </cell>
        </row>
        <row r="342">
          <cell r="C342">
            <v>40061</v>
          </cell>
          <cell r="D342">
            <v>9597202352</v>
          </cell>
        </row>
        <row r="343">
          <cell r="C343">
            <v>54084</v>
          </cell>
          <cell r="D343">
            <v>8644362151</v>
          </cell>
        </row>
        <row r="344">
          <cell r="C344">
            <v>22138</v>
          </cell>
          <cell r="D344">
            <v>7001733199</v>
          </cell>
        </row>
        <row r="345">
          <cell r="C345">
            <v>49663</v>
          </cell>
          <cell r="D345">
            <v>2524572722</v>
          </cell>
        </row>
        <row r="346">
          <cell r="C346">
            <v>22395</v>
          </cell>
          <cell r="D346">
            <v>4877108939</v>
          </cell>
        </row>
        <row r="347">
          <cell r="C347">
            <v>51819</v>
          </cell>
          <cell r="D347">
            <v>4969679754</v>
          </cell>
        </row>
        <row r="348">
          <cell r="C348">
            <v>15758</v>
          </cell>
          <cell r="D348">
            <v>8238030943</v>
          </cell>
        </row>
        <row r="349">
          <cell r="C349">
            <v>31387</v>
          </cell>
          <cell r="D349">
            <v>3569619966</v>
          </cell>
        </row>
        <row r="350">
          <cell r="C350">
            <v>45691</v>
          </cell>
          <cell r="D350">
            <v>6322781804</v>
          </cell>
        </row>
        <row r="351">
          <cell r="C351">
            <v>23296</v>
          </cell>
          <cell r="D351">
            <v>2255261316</v>
          </cell>
        </row>
        <row r="352">
          <cell r="C352">
            <v>40744</v>
          </cell>
          <cell r="D352">
            <v>9590888275</v>
          </cell>
        </row>
        <row r="353">
          <cell r="C353">
            <v>37649</v>
          </cell>
          <cell r="D353">
            <v>3145010581</v>
          </cell>
        </row>
        <row r="354">
          <cell r="C354">
            <v>18274</v>
          </cell>
          <cell r="D354">
            <v>4969679754</v>
          </cell>
        </row>
        <row r="355">
          <cell r="C355">
            <v>52017</v>
          </cell>
          <cell r="D355">
            <v>3547596165</v>
          </cell>
        </row>
        <row r="356">
          <cell r="C356">
            <v>14482</v>
          </cell>
          <cell r="D356">
            <v>4175195971</v>
          </cell>
        </row>
        <row r="357">
          <cell r="C357">
            <v>33730</v>
          </cell>
          <cell r="D357">
            <v>8757371024</v>
          </cell>
        </row>
        <row r="358">
          <cell r="C358">
            <v>25176</v>
          </cell>
          <cell r="D358">
            <v>7912639675</v>
          </cell>
        </row>
        <row r="359">
          <cell r="C359">
            <v>50347</v>
          </cell>
          <cell r="D359">
            <v>304906506</v>
          </cell>
        </row>
        <row r="360">
          <cell r="C360">
            <v>25714</v>
          </cell>
          <cell r="D360">
            <v>6731572691</v>
          </cell>
        </row>
        <row r="361">
          <cell r="C361">
            <v>10385</v>
          </cell>
          <cell r="D361">
            <v>6084639828</v>
          </cell>
        </row>
        <row r="362">
          <cell r="C362">
            <v>55149</v>
          </cell>
          <cell r="D362">
            <v>3867281491</v>
          </cell>
        </row>
        <row r="363">
          <cell r="C363">
            <v>21992</v>
          </cell>
          <cell r="D363">
            <v>1856596435</v>
          </cell>
        </row>
        <row r="364">
          <cell r="C364">
            <v>56452</v>
          </cell>
          <cell r="D364">
            <v>5395528121</v>
          </cell>
        </row>
        <row r="365">
          <cell r="C365">
            <v>42297</v>
          </cell>
          <cell r="D365">
            <v>6471464479</v>
          </cell>
        </row>
        <row r="366">
          <cell r="C366">
            <v>25475</v>
          </cell>
          <cell r="D366">
            <v>4260324861</v>
          </cell>
        </row>
        <row r="367">
          <cell r="C367">
            <v>12376</v>
          </cell>
          <cell r="D367">
            <v>2492824950</v>
          </cell>
        </row>
        <row r="368">
          <cell r="C368">
            <v>44916</v>
          </cell>
          <cell r="D368">
            <v>8971738782</v>
          </cell>
        </row>
        <row r="369">
          <cell r="C369">
            <v>32795</v>
          </cell>
          <cell r="D369">
            <v>8333777430</v>
          </cell>
        </row>
        <row r="370">
          <cell r="C370">
            <v>53642</v>
          </cell>
          <cell r="D370">
            <v>4698538416</v>
          </cell>
        </row>
        <row r="371">
          <cell r="C371">
            <v>11166</v>
          </cell>
          <cell r="D371">
            <v>858481901</v>
          </cell>
        </row>
        <row r="372">
          <cell r="C372">
            <v>55813</v>
          </cell>
          <cell r="D372">
            <v>7707009371</v>
          </cell>
        </row>
        <row r="373">
          <cell r="C373">
            <v>23254</v>
          </cell>
          <cell r="D373">
            <v>7373156215</v>
          </cell>
        </row>
        <row r="374">
          <cell r="C374">
            <v>20939</v>
          </cell>
          <cell r="D374">
            <v>2237103631</v>
          </cell>
        </row>
        <row r="375">
          <cell r="C375">
            <v>32618</v>
          </cell>
          <cell r="D375">
            <v>2259282237</v>
          </cell>
        </row>
        <row r="376">
          <cell r="C376">
            <v>40231</v>
          </cell>
          <cell r="D376">
            <v>7621218967</v>
          </cell>
        </row>
        <row r="377">
          <cell r="C377">
            <v>16801</v>
          </cell>
          <cell r="D377">
            <v>4398950745</v>
          </cell>
        </row>
        <row r="378">
          <cell r="C378">
            <v>53896</v>
          </cell>
          <cell r="D378">
            <v>8462409454</v>
          </cell>
        </row>
        <row r="379">
          <cell r="C379">
            <v>39186</v>
          </cell>
          <cell r="D379">
            <v>6402318035</v>
          </cell>
        </row>
        <row r="380">
          <cell r="C380">
            <v>54317</v>
          </cell>
          <cell r="D380">
            <v>7118642576</v>
          </cell>
        </row>
        <row r="381">
          <cell r="C381">
            <v>32967</v>
          </cell>
          <cell r="D381">
            <v>8977805007</v>
          </cell>
        </row>
        <row r="382">
          <cell r="C382">
            <v>14624</v>
          </cell>
          <cell r="D382">
            <v>4290015026</v>
          </cell>
        </row>
        <row r="383">
          <cell r="C383">
            <v>55785</v>
          </cell>
          <cell r="D383">
            <v>858481901</v>
          </cell>
        </row>
        <row r="384">
          <cell r="C384">
            <v>58408</v>
          </cell>
          <cell r="D384">
            <v>2022565827</v>
          </cell>
        </row>
        <row r="385">
          <cell r="C385">
            <v>56647</v>
          </cell>
          <cell r="D385">
            <v>8565880958</v>
          </cell>
        </row>
        <row r="386">
          <cell r="C386">
            <v>16142</v>
          </cell>
          <cell r="D386">
            <v>8832488175</v>
          </cell>
        </row>
        <row r="387">
          <cell r="C387">
            <v>34038</v>
          </cell>
          <cell r="D387">
            <v>1231429186</v>
          </cell>
        </row>
        <row r="388">
          <cell r="C388">
            <v>58905</v>
          </cell>
          <cell r="D388">
            <v>6618120233</v>
          </cell>
        </row>
        <row r="389">
          <cell r="C389">
            <v>31609</v>
          </cell>
          <cell r="D389">
            <v>4439073344</v>
          </cell>
        </row>
        <row r="390">
          <cell r="C390">
            <v>27341</v>
          </cell>
          <cell r="D390">
            <v>9163060264</v>
          </cell>
        </row>
        <row r="391">
          <cell r="C391">
            <v>58622</v>
          </cell>
          <cell r="D391">
            <v>4525743115</v>
          </cell>
        </row>
        <row r="392">
          <cell r="C392">
            <v>21692</v>
          </cell>
          <cell r="D392">
            <v>3145039288</v>
          </cell>
        </row>
        <row r="393">
          <cell r="C393">
            <v>27281</v>
          </cell>
          <cell r="D393">
            <v>5811999097</v>
          </cell>
        </row>
        <row r="394">
          <cell r="C394">
            <v>54546</v>
          </cell>
          <cell r="D394">
            <v>8658719154</v>
          </cell>
        </row>
        <row r="395">
          <cell r="C395">
            <v>19223</v>
          </cell>
          <cell r="D395">
            <v>2659144249</v>
          </cell>
        </row>
        <row r="396">
          <cell r="C396">
            <v>34324</v>
          </cell>
          <cell r="D396">
            <v>583595162</v>
          </cell>
        </row>
        <row r="397">
          <cell r="C397">
            <v>54526</v>
          </cell>
          <cell r="D397">
            <v>2922893758</v>
          </cell>
        </row>
        <row r="398">
          <cell r="C398">
            <v>23792</v>
          </cell>
          <cell r="D398">
            <v>710473923</v>
          </cell>
        </row>
        <row r="399">
          <cell r="C399">
            <v>36657</v>
          </cell>
          <cell r="D399">
            <v>8189289020</v>
          </cell>
        </row>
        <row r="400">
          <cell r="C400">
            <v>47186</v>
          </cell>
          <cell r="D400">
            <v>6183510505</v>
          </cell>
        </row>
        <row r="401">
          <cell r="C401">
            <v>38519</v>
          </cell>
          <cell r="D401">
            <v>8254304106</v>
          </cell>
        </row>
        <row r="402">
          <cell r="C402">
            <v>41267</v>
          </cell>
          <cell r="D402">
            <v>483886254</v>
          </cell>
        </row>
        <row r="403">
          <cell r="C403">
            <v>45624</v>
          </cell>
          <cell r="D403">
            <v>7152427402</v>
          </cell>
        </row>
        <row r="404">
          <cell r="C404">
            <v>16549</v>
          </cell>
          <cell r="D404">
            <v>1918356416</v>
          </cell>
        </row>
        <row r="405">
          <cell r="C405">
            <v>47807</v>
          </cell>
          <cell r="D405">
            <v>5519420165</v>
          </cell>
        </row>
        <row r="406">
          <cell r="C406">
            <v>38737</v>
          </cell>
          <cell r="D406">
            <v>5149710571</v>
          </cell>
        </row>
        <row r="407">
          <cell r="C407">
            <v>51143</v>
          </cell>
          <cell r="D407">
            <v>1279282711</v>
          </cell>
        </row>
        <row r="408">
          <cell r="C408">
            <v>42961</v>
          </cell>
          <cell r="D408">
            <v>513904581</v>
          </cell>
        </row>
        <row r="409">
          <cell r="C409">
            <v>29351</v>
          </cell>
          <cell r="D409">
            <v>5511711233</v>
          </cell>
        </row>
        <row r="410">
          <cell r="C410">
            <v>50926</v>
          </cell>
          <cell r="D410">
            <v>5603330430</v>
          </cell>
        </row>
        <row r="411">
          <cell r="C411">
            <v>24294</v>
          </cell>
          <cell r="D411">
            <v>879297433</v>
          </cell>
        </row>
        <row r="412">
          <cell r="C412">
            <v>20276</v>
          </cell>
          <cell r="D412">
            <v>8047841793</v>
          </cell>
        </row>
        <row r="413">
          <cell r="C413">
            <v>33248</v>
          </cell>
          <cell r="D413">
            <v>2177097355</v>
          </cell>
        </row>
        <row r="414">
          <cell r="C414">
            <v>18743</v>
          </cell>
          <cell r="D414">
            <v>8289594380</v>
          </cell>
        </row>
        <row r="415">
          <cell r="C415">
            <v>13285</v>
          </cell>
          <cell r="D415">
            <v>9381484503</v>
          </cell>
        </row>
        <row r="416">
          <cell r="C416">
            <v>55295</v>
          </cell>
          <cell r="D416">
            <v>5383734902</v>
          </cell>
        </row>
        <row r="417">
          <cell r="C417">
            <v>24827</v>
          </cell>
          <cell r="D417">
            <v>4406664351</v>
          </cell>
        </row>
        <row r="418">
          <cell r="C418">
            <v>12914</v>
          </cell>
          <cell r="D418">
            <v>9095573850</v>
          </cell>
        </row>
        <row r="419">
          <cell r="C419">
            <v>36832</v>
          </cell>
          <cell r="D419">
            <v>2841287114</v>
          </cell>
        </row>
        <row r="420">
          <cell r="C420">
            <v>41814</v>
          </cell>
          <cell r="D420">
            <v>2138131904</v>
          </cell>
        </row>
        <row r="421">
          <cell r="C421">
            <v>43334</v>
          </cell>
          <cell r="D421">
            <v>965285472</v>
          </cell>
        </row>
        <row r="422">
          <cell r="C422">
            <v>17766</v>
          </cell>
          <cell r="D422">
            <v>9966428720</v>
          </cell>
        </row>
        <row r="423">
          <cell r="C423">
            <v>53448</v>
          </cell>
          <cell r="D423">
            <v>8694120054</v>
          </cell>
        </row>
        <row r="424">
          <cell r="C424">
            <v>40512</v>
          </cell>
          <cell r="D424">
            <v>4492546545</v>
          </cell>
        </row>
        <row r="425">
          <cell r="C425">
            <v>40131</v>
          </cell>
          <cell r="D425">
            <v>7118642576</v>
          </cell>
        </row>
        <row r="426">
          <cell r="C426">
            <v>53520</v>
          </cell>
          <cell r="D426">
            <v>5422052862</v>
          </cell>
        </row>
        <row r="427">
          <cell r="C427">
            <v>55180</v>
          </cell>
          <cell r="D427">
            <v>7914395587</v>
          </cell>
        </row>
        <row r="428">
          <cell r="C428">
            <v>43579</v>
          </cell>
          <cell r="D428">
            <v>1442784075</v>
          </cell>
        </row>
        <row r="429">
          <cell r="C429">
            <v>13159</v>
          </cell>
          <cell r="D429">
            <v>2607689635</v>
          </cell>
        </row>
        <row r="430">
          <cell r="C430">
            <v>44155</v>
          </cell>
          <cell r="D430">
            <v>2423731264</v>
          </cell>
        </row>
        <row r="431">
          <cell r="C431">
            <v>53503</v>
          </cell>
          <cell r="D431">
            <v>5623930522</v>
          </cell>
        </row>
        <row r="432">
          <cell r="C432">
            <v>58367</v>
          </cell>
          <cell r="D432">
            <v>8093156364</v>
          </cell>
        </row>
        <row r="433">
          <cell r="C433">
            <v>44054</v>
          </cell>
          <cell r="D433">
            <v>5244119095</v>
          </cell>
        </row>
        <row r="434">
          <cell r="C434">
            <v>44073</v>
          </cell>
          <cell r="D434">
            <v>5975948169</v>
          </cell>
        </row>
        <row r="435">
          <cell r="C435">
            <v>33723</v>
          </cell>
          <cell r="D435">
            <v>1518783783</v>
          </cell>
        </row>
        <row r="436">
          <cell r="C436">
            <v>42656</v>
          </cell>
          <cell r="D436">
            <v>6446166575</v>
          </cell>
        </row>
        <row r="437">
          <cell r="C437">
            <v>38291</v>
          </cell>
          <cell r="D437">
            <v>6842911427</v>
          </cell>
        </row>
        <row r="438">
          <cell r="C438">
            <v>10922</v>
          </cell>
          <cell r="D438">
            <v>2533903736</v>
          </cell>
        </row>
        <row r="439">
          <cell r="C439">
            <v>48438</v>
          </cell>
          <cell r="D439">
            <v>8858733592</v>
          </cell>
        </row>
        <row r="440">
          <cell r="C440">
            <v>16118</v>
          </cell>
          <cell r="D440">
            <v>6183510505</v>
          </cell>
        </row>
        <row r="441">
          <cell r="C441">
            <v>15142</v>
          </cell>
          <cell r="D441">
            <v>5795848808</v>
          </cell>
        </row>
        <row r="442">
          <cell r="C442">
            <v>54814</v>
          </cell>
          <cell r="D442">
            <v>4499766028</v>
          </cell>
        </row>
        <row r="443">
          <cell r="C443">
            <v>25617</v>
          </cell>
          <cell r="D443">
            <v>2893065872</v>
          </cell>
        </row>
        <row r="444">
          <cell r="C444">
            <v>26311</v>
          </cell>
          <cell r="D444">
            <v>4011453366</v>
          </cell>
        </row>
        <row r="445">
          <cell r="C445">
            <v>38520</v>
          </cell>
          <cell r="D445">
            <v>1895483948</v>
          </cell>
        </row>
        <row r="446">
          <cell r="C446">
            <v>15797</v>
          </cell>
          <cell r="D446">
            <v>2421688019</v>
          </cell>
        </row>
        <row r="447">
          <cell r="C447">
            <v>49671</v>
          </cell>
          <cell r="D447">
            <v>5603330430</v>
          </cell>
        </row>
        <row r="448">
          <cell r="C448">
            <v>52372</v>
          </cell>
          <cell r="D448">
            <v>9684187432</v>
          </cell>
        </row>
        <row r="449">
          <cell r="C449">
            <v>54626</v>
          </cell>
          <cell r="D449">
            <v>3288836432</v>
          </cell>
        </row>
        <row r="450">
          <cell r="C450">
            <v>40768</v>
          </cell>
          <cell r="D450">
            <v>7979647432</v>
          </cell>
        </row>
        <row r="451">
          <cell r="C451">
            <v>11671</v>
          </cell>
          <cell r="D451">
            <v>844376051</v>
          </cell>
        </row>
        <row r="452">
          <cell r="C452">
            <v>35352</v>
          </cell>
          <cell r="D452">
            <v>2973558387</v>
          </cell>
        </row>
        <row r="453">
          <cell r="C453">
            <v>37878</v>
          </cell>
          <cell r="D453">
            <v>3271497702</v>
          </cell>
        </row>
        <row r="454">
          <cell r="C454">
            <v>23176</v>
          </cell>
          <cell r="D454">
            <v>2306669465</v>
          </cell>
        </row>
        <row r="455">
          <cell r="C455">
            <v>43038</v>
          </cell>
          <cell r="D455">
            <v>3000763902</v>
          </cell>
        </row>
        <row r="456">
          <cell r="C456">
            <v>28811</v>
          </cell>
          <cell r="D456">
            <v>7188904251</v>
          </cell>
        </row>
        <row r="457">
          <cell r="C457">
            <v>47925</v>
          </cell>
          <cell r="D457">
            <v>5138969978</v>
          </cell>
        </row>
        <row r="458">
          <cell r="C458">
            <v>46836</v>
          </cell>
          <cell r="D458">
            <v>2158895349</v>
          </cell>
        </row>
        <row r="459">
          <cell r="C459">
            <v>37888</v>
          </cell>
          <cell r="D459">
            <v>6510701464</v>
          </cell>
        </row>
        <row r="460">
          <cell r="C460">
            <v>27676</v>
          </cell>
          <cell r="D460">
            <v>6732216945</v>
          </cell>
        </row>
        <row r="461">
          <cell r="C461">
            <v>40455</v>
          </cell>
          <cell r="D461">
            <v>7007279686</v>
          </cell>
        </row>
        <row r="462">
          <cell r="C462">
            <v>34380</v>
          </cell>
          <cell r="D462">
            <v>4011453366</v>
          </cell>
        </row>
        <row r="463">
          <cell r="C463">
            <v>31211</v>
          </cell>
          <cell r="D463">
            <v>6378969205</v>
          </cell>
        </row>
        <row r="464">
          <cell r="C464">
            <v>56372</v>
          </cell>
          <cell r="D464">
            <v>3164004753</v>
          </cell>
        </row>
        <row r="465">
          <cell r="C465">
            <v>15129</v>
          </cell>
          <cell r="D465">
            <v>2237103631</v>
          </cell>
        </row>
        <row r="466">
          <cell r="C466">
            <v>15098</v>
          </cell>
          <cell r="D466">
            <v>1565607864</v>
          </cell>
        </row>
        <row r="467">
          <cell r="C467">
            <v>45114</v>
          </cell>
          <cell r="D467">
            <v>4958503722</v>
          </cell>
        </row>
        <row r="468">
          <cell r="C468">
            <v>22968</v>
          </cell>
          <cell r="D468">
            <v>4290015026</v>
          </cell>
        </row>
        <row r="469">
          <cell r="C469">
            <v>52873</v>
          </cell>
          <cell r="D469">
            <v>1411873114</v>
          </cell>
        </row>
        <row r="470">
          <cell r="C470">
            <v>31163</v>
          </cell>
          <cell r="D470">
            <v>7979647432</v>
          </cell>
        </row>
        <row r="471">
          <cell r="C471">
            <v>58789</v>
          </cell>
          <cell r="D471">
            <v>1152386727</v>
          </cell>
        </row>
        <row r="472">
          <cell r="C472">
            <v>26409</v>
          </cell>
          <cell r="D472">
            <v>4256220232</v>
          </cell>
        </row>
        <row r="473">
          <cell r="C473">
            <v>12554</v>
          </cell>
          <cell r="D473">
            <v>3819859829</v>
          </cell>
        </row>
        <row r="474">
          <cell r="C474">
            <v>26410</v>
          </cell>
          <cell r="D474">
            <v>5552170407</v>
          </cell>
        </row>
        <row r="475">
          <cell r="C475">
            <v>50758</v>
          </cell>
          <cell r="D475">
            <v>9966428720</v>
          </cell>
        </row>
        <row r="476">
          <cell r="C476">
            <v>51185</v>
          </cell>
          <cell r="D476">
            <v>1425230725</v>
          </cell>
        </row>
        <row r="477">
          <cell r="C477">
            <v>55868</v>
          </cell>
          <cell r="D477">
            <v>2060025532</v>
          </cell>
        </row>
        <row r="478">
          <cell r="C478">
            <v>33822</v>
          </cell>
          <cell r="D478">
            <v>8109358470</v>
          </cell>
        </row>
        <row r="479">
          <cell r="C479">
            <v>41004</v>
          </cell>
          <cell r="D479">
            <v>515647594</v>
          </cell>
        </row>
        <row r="480">
          <cell r="C480">
            <v>24961</v>
          </cell>
          <cell r="D480">
            <v>885693418</v>
          </cell>
        </row>
        <row r="481">
          <cell r="C481">
            <v>14090</v>
          </cell>
          <cell r="D481">
            <v>2426144645</v>
          </cell>
        </row>
        <row r="482">
          <cell r="C482">
            <v>24841</v>
          </cell>
          <cell r="D482">
            <v>5519420165</v>
          </cell>
        </row>
        <row r="483">
          <cell r="C483">
            <v>31385</v>
          </cell>
          <cell r="D483">
            <v>5460394635</v>
          </cell>
        </row>
        <row r="484">
          <cell r="C484">
            <v>38385</v>
          </cell>
          <cell r="D484">
            <v>8370379001</v>
          </cell>
        </row>
        <row r="485">
          <cell r="C485">
            <v>48632</v>
          </cell>
          <cell r="D485">
            <v>7007279686</v>
          </cell>
        </row>
        <row r="486">
          <cell r="C486">
            <v>38750</v>
          </cell>
          <cell r="D486">
            <v>6776868107</v>
          </cell>
        </row>
        <row r="487">
          <cell r="C487">
            <v>18537</v>
          </cell>
          <cell r="D487">
            <v>4815280800</v>
          </cell>
        </row>
        <row r="488">
          <cell r="C488">
            <v>30019</v>
          </cell>
          <cell r="D488">
            <v>2234966051</v>
          </cell>
        </row>
        <row r="489">
          <cell r="C489">
            <v>16432</v>
          </cell>
          <cell r="D489">
            <v>7489370671</v>
          </cell>
        </row>
        <row r="490">
          <cell r="C490">
            <v>30621</v>
          </cell>
          <cell r="D490">
            <v>4849214614</v>
          </cell>
        </row>
        <row r="491">
          <cell r="C491">
            <v>30313</v>
          </cell>
          <cell r="D491">
            <v>8254304106</v>
          </cell>
        </row>
        <row r="492">
          <cell r="C492">
            <v>33026</v>
          </cell>
          <cell r="D492">
            <v>304906506</v>
          </cell>
        </row>
        <row r="493">
          <cell r="C493">
            <v>32688</v>
          </cell>
          <cell r="D493">
            <v>1469328364</v>
          </cell>
        </row>
        <row r="494">
          <cell r="C494">
            <v>35230</v>
          </cell>
          <cell r="D494">
            <v>2763158331</v>
          </cell>
        </row>
        <row r="495">
          <cell r="C495">
            <v>41065</v>
          </cell>
          <cell r="D495">
            <v>6842801095</v>
          </cell>
        </row>
        <row r="496">
          <cell r="C496">
            <v>57416</v>
          </cell>
          <cell r="D496">
            <v>3509620267</v>
          </cell>
        </row>
        <row r="497">
          <cell r="C497">
            <v>35064</v>
          </cell>
          <cell r="D497">
            <v>3819859829</v>
          </cell>
        </row>
        <row r="498">
          <cell r="C498">
            <v>45507</v>
          </cell>
          <cell r="D498">
            <v>2079803735</v>
          </cell>
        </row>
        <row r="499">
          <cell r="C499">
            <v>45981</v>
          </cell>
          <cell r="D499">
            <v>4439073344</v>
          </cell>
        </row>
        <row r="500">
          <cell r="C500">
            <v>48111</v>
          </cell>
          <cell r="D500">
            <v>8617243198</v>
          </cell>
        </row>
        <row r="501">
          <cell r="C501">
            <v>12179</v>
          </cell>
          <cell r="D501">
            <v>9619649427</v>
          </cell>
        </row>
        <row r="502">
          <cell r="C502">
            <v>12428</v>
          </cell>
          <cell r="D502">
            <v>2579936017</v>
          </cell>
        </row>
        <row r="503">
          <cell r="C503">
            <v>33653</v>
          </cell>
          <cell r="D503">
            <v>304906506</v>
          </cell>
        </row>
        <row r="504">
          <cell r="C504">
            <v>38083</v>
          </cell>
          <cell r="D504">
            <v>6471464479</v>
          </cell>
        </row>
        <row r="505">
          <cell r="C505">
            <v>38668</v>
          </cell>
          <cell r="D505">
            <v>1096335336</v>
          </cell>
        </row>
        <row r="506">
          <cell r="C506">
            <v>29882</v>
          </cell>
          <cell r="D506">
            <v>1628738227</v>
          </cell>
        </row>
        <row r="507">
          <cell r="C507">
            <v>32132</v>
          </cell>
          <cell r="D507">
            <v>2136806068</v>
          </cell>
        </row>
        <row r="508">
          <cell r="C508">
            <v>20881</v>
          </cell>
          <cell r="D508">
            <v>701563818</v>
          </cell>
        </row>
        <row r="509">
          <cell r="C509">
            <v>37824</v>
          </cell>
          <cell r="D509">
            <v>116428384</v>
          </cell>
        </row>
        <row r="510">
          <cell r="C510">
            <v>36875</v>
          </cell>
          <cell r="D510">
            <v>8044612831</v>
          </cell>
        </row>
        <row r="511">
          <cell r="C511">
            <v>44989</v>
          </cell>
          <cell r="D511">
            <v>7180536660</v>
          </cell>
        </row>
        <row r="512">
          <cell r="C512">
            <v>29371</v>
          </cell>
          <cell r="D512">
            <v>4849214614</v>
          </cell>
        </row>
        <row r="513">
          <cell r="C513">
            <v>18246</v>
          </cell>
          <cell r="D513">
            <v>1252810490</v>
          </cell>
        </row>
        <row r="514">
          <cell r="C514">
            <v>32921</v>
          </cell>
          <cell r="D514">
            <v>7166957409</v>
          </cell>
        </row>
        <row r="515">
          <cell r="C515">
            <v>54918</v>
          </cell>
          <cell r="D515">
            <v>2209340063</v>
          </cell>
        </row>
        <row r="516">
          <cell r="C516">
            <v>28085</v>
          </cell>
          <cell r="D516">
            <v>4439073344</v>
          </cell>
        </row>
        <row r="517">
          <cell r="C517">
            <v>11467</v>
          </cell>
          <cell r="D517">
            <v>6410530811</v>
          </cell>
        </row>
        <row r="518">
          <cell r="C518">
            <v>10751</v>
          </cell>
          <cell r="D518">
            <v>7567063646</v>
          </cell>
        </row>
        <row r="519">
          <cell r="C519">
            <v>51336</v>
          </cell>
          <cell r="D519">
            <v>3101620996</v>
          </cell>
        </row>
        <row r="520">
          <cell r="C520">
            <v>40369</v>
          </cell>
          <cell r="D520">
            <v>7118642576</v>
          </cell>
        </row>
        <row r="521">
          <cell r="C521">
            <v>30998</v>
          </cell>
          <cell r="D521">
            <v>9373778889</v>
          </cell>
        </row>
        <row r="522">
          <cell r="C522">
            <v>40437</v>
          </cell>
          <cell r="D522">
            <v>4323727860</v>
          </cell>
        </row>
        <row r="523">
          <cell r="C523">
            <v>59474</v>
          </cell>
          <cell r="D523">
            <v>9264026959</v>
          </cell>
        </row>
        <row r="524">
          <cell r="C524">
            <v>29018</v>
          </cell>
          <cell r="D524">
            <v>7888574610</v>
          </cell>
        </row>
        <row r="525">
          <cell r="C525">
            <v>18801</v>
          </cell>
          <cell r="D525">
            <v>5974179625</v>
          </cell>
        </row>
        <row r="526">
          <cell r="C526">
            <v>47137</v>
          </cell>
          <cell r="D526">
            <v>1755716656</v>
          </cell>
        </row>
        <row r="527">
          <cell r="C527">
            <v>59290</v>
          </cell>
          <cell r="D527">
            <v>7596173217</v>
          </cell>
        </row>
        <row r="528">
          <cell r="C528">
            <v>33320</v>
          </cell>
          <cell r="D528">
            <v>5353923685</v>
          </cell>
        </row>
        <row r="529">
          <cell r="C529">
            <v>22768</v>
          </cell>
          <cell r="D529">
            <v>3670950885</v>
          </cell>
        </row>
        <row r="530">
          <cell r="C530">
            <v>45979</v>
          </cell>
          <cell r="D530">
            <v>9107581297</v>
          </cell>
        </row>
        <row r="531">
          <cell r="C531">
            <v>32914</v>
          </cell>
          <cell r="D531">
            <v>1502791994</v>
          </cell>
        </row>
        <row r="532">
          <cell r="C532">
            <v>16239</v>
          </cell>
          <cell r="D532">
            <v>9684187432</v>
          </cell>
        </row>
        <row r="533">
          <cell r="C533">
            <v>25101</v>
          </cell>
          <cell r="D533">
            <v>5211527984</v>
          </cell>
        </row>
        <row r="534">
          <cell r="C534">
            <v>41113</v>
          </cell>
          <cell r="D534">
            <v>6383978705</v>
          </cell>
        </row>
        <row r="535">
          <cell r="C535">
            <v>28322</v>
          </cell>
          <cell r="D535">
            <v>4037854406</v>
          </cell>
        </row>
        <row r="536">
          <cell r="C536">
            <v>34640</v>
          </cell>
          <cell r="D536">
            <v>2053848936</v>
          </cell>
        </row>
        <row r="537">
          <cell r="C537">
            <v>45955</v>
          </cell>
          <cell r="D537">
            <v>7242677408</v>
          </cell>
        </row>
        <row r="538">
          <cell r="C538">
            <v>31736</v>
          </cell>
          <cell r="D538">
            <v>939715988</v>
          </cell>
        </row>
        <row r="539">
          <cell r="C539">
            <v>34450</v>
          </cell>
          <cell r="D539">
            <v>6596440737</v>
          </cell>
        </row>
        <row r="540">
          <cell r="C540">
            <v>47201</v>
          </cell>
          <cell r="D540">
            <v>6789690301</v>
          </cell>
        </row>
        <row r="541">
          <cell r="C541">
            <v>53201</v>
          </cell>
          <cell r="D541">
            <v>2074776004</v>
          </cell>
        </row>
        <row r="542">
          <cell r="C542">
            <v>40308</v>
          </cell>
          <cell r="D542">
            <v>8204786093</v>
          </cell>
        </row>
        <row r="543">
          <cell r="C543">
            <v>44626</v>
          </cell>
          <cell r="D543">
            <v>6854809452</v>
          </cell>
        </row>
        <row r="544">
          <cell r="C544">
            <v>18434</v>
          </cell>
          <cell r="D544">
            <v>263573389</v>
          </cell>
        </row>
        <row r="545">
          <cell r="C545">
            <v>47845</v>
          </cell>
          <cell r="D545">
            <v>1391414047</v>
          </cell>
        </row>
        <row r="546">
          <cell r="C546">
            <v>44059</v>
          </cell>
          <cell r="D546">
            <v>4097160079</v>
          </cell>
        </row>
        <row r="547">
          <cell r="C547">
            <v>28735</v>
          </cell>
          <cell r="D547">
            <v>7760701055</v>
          </cell>
        </row>
        <row r="548">
          <cell r="C548">
            <v>34823</v>
          </cell>
          <cell r="D548">
            <v>630160104</v>
          </cell>
        </row>
        <row r="549">
          <cell r="C549">
            <v>15612</v>
          </cell>
          <cell r="D549">
            <v>3418374697</v>
          </cell>
        </row>
        <row r="550">
          <cell r="C550">
            <v>36559</v>
          </cell>
          <cell r="D550">
            <v>4499766028</v>
          </cell>
        </row>
        <row r="551">
          <cell r="C551">
            <v>21261</v>
          </cell>
          <cell r="D551">
            <v>495702854</v>
          </cell>
        </row>
        <row r="552">
          <cell r="C552">
            <v>49647</v>
          </cell>
          <cell r="D552">
            <v>8467388188</v>
          </cell>
        </row>
        <row r="553">
          <cell r="C553">
            <v>53592</v>
          </cell>
          <cell r="D553">
            <v>264454596</v>
          </cell>
        </row>
        <row r="554">
          <cell r="C554">
            <v>18582</v>
          </cell>
          <cell r="D554">
            <v>4972162740</v>
          </cell>
        </row>
        <row r="555">
          <cell r="C555">
            <v>10634</v>
          </cell>
          <cell r="D555">
            <v>2524572722</v>
          </cell>
        </row>
        <row r="556">
          <cell r="C556">
            <v>19055</v>
          </cell>
          <cell r="D556">
            <v>9458563771</v>
          </cell>
        </row>
        <row r="557">
          <cell r="C557">
            <v>59242</v>
          </cell>
          <cell r="D557">
            <v>9855833406</v>
          </cell>
        </row>
        <row r="558">
          <cell r="C558">
            <v>17285</v>
          </cell>
          <cell r="D558">
            <v>9155356869</v>
          </cell>
        </row>
        <row r="559">
          <cell r="C559">
            <v>33923</v>
          </cell>
          <cell r="D559">
            <v>2279888742</v>
          </cell>
        </row>
        <row r="560">
          <cell r="C560">
            <v>46203</v>
          </cell>
          <cell r="D560">
            <v>6410530811</v>
          </cell>
        </row>
        <row r="561">
          <cell r="C561">
            <v>13702</v>
          </cell>
          <cell r="D561">
            <v>8875320292</v>
          </cell>
        </row>
        <row r="562">
          <cell r="C562">
            <v>30781</v>
          </cell>
          <cell r="D562">
            <v>7070564503</v>
          </cell>
        </row>
        <row r="563">
          <cell r="C563">
            <v>17735</v>
          </cell>
          <cell r="D563">
            <v>1268934771</v>
          </cell>
        </row>
        <row r="564">
          <cell r="C564">
            <v>54399</v>
          </cell>
          <cell r="D564">
            <v>858481901</v>
          </cell>
        </row>
        <row r="565">
          <cell r="C565">
            <v>15464</v>
          </cell>
          <cell r="D565">
            <v>5687748091</v>
          </cell>
        </row>
        <row r="566">
          <cell r="C566">
            <v>13225</v>
          </cell>
          <cell r="D566">
            <v>2922893758</v>
          </cell>
        </row>
        <row r="567">
          <cell r="C567">
            <v>43907</v>
          </cell>
          <cell r="D567">
            <v>5138969978</v>
          </cell>
        </row>
        <row r="568">
          <cell r="C568">
            <v>26727</v>
          </cell>
          <cell r="D568">
            <v>7070564503</v>
          </cell>
        </row>
        <row r="569">
          <cell r="C569">
            <v>11242</v>
          </cell>
          <cell r="D569">
            <v>3547596165</v>
          </cell>
        </row>
        <row r="570">
          <cell r="C570">
            <v>42114</v>
          </cell>
          <cell r="D570">
            <v>2659144249</v>
          </cell>
        </row>
        <row r="571">
          <cell r="C571">
            <v>24766</v>
          </cell>
          <cell r="D571">
            <v>2698184272</v>
          </cell>
        </row>
        <row r="572">
          <cell r="C572">
            <v>25323</v>
          </cell>
          <cell r="D572">
            <v>5907724676</v>
          </cell>
        </row>
        <row r="573">
          <cell r="C573">
            <v>57361</v>
          </cell>
          <cell r="D573">
            <v>3986480021</v>
          </cell>
        </row>
        <row r="574">
          <cell r="C574">
            <v>56504</v>
          </cell>
          <cell r="D574">
            <v>5074304008</v>
          </cell>
        </row>
        <row r="575">
          <cell r="C575">
            <v>28466</v>
          </cell>
          <cell r="D575">
            <v>8127128031</v>
          </cell>
        </row>
        <row r="576">
          <cell r="C576">
            <v>30523</v>
          </cell>
          <cell r="D576">
            <v>2757793764</v>
          </cell>
        </row>
        <row r="577">
          <cell r="C577">
            <v>19913</v>
          </cell>
          <cell r="D577">
            <v>2936088178</v>
          </cell>
        </row>
        <row r="578">
          <cell r="C578">
            <v>32386</v>
          </cell>
          <cell r="D578">
            <v>2450711406</v>
          </cell>
        </row>
        <row r="579">
          <cell r="C579">
            <v>33445</v>
          </cell>
          <cell r="D579">
            <v>701563818</v>
          </cell>
        </row>
        <row r="580">
          <cell r="C580">
            <v>39828</v>
          </cell>
          <cell r="D580">
            <v>5422052862</v>
          </cell>
        </row>
        <row r="581">
          <cell r="C581">
            <v>11900</v>
          </cell>
          <cell r="D581">
            <v>7286297414</v>
          </cell>
        </row>
        <row r="582">
          <cell r="C582">
            <v>22635</v>
          </cell>
          <cell r="D582">
            <v>2575500974</v>
          </cell>
        </row>
        <row r="583">
          <cell r="C583">
            <v>57162</v>
          </cell>
          <cell r="D583">
            <v>6084639828</v>
          </cell>
        </row>
        <row r="584">
          <cell r="C584">
            <v>30079</v>
          </cell>
          <cell r="D584">
            <v>5974179625</v>
          </cell>
        </row>
        <row r="585">
          <cell r="C585">
            <v>11587</v>
          </cell>
          <cell r="D585">
            <v>710473923</v>
          </cell>
        </row>
        <row r="586">
          <cell r="C586">
            <v>34830</v>
          </cell>
          <cell r="D586">
            <v>7180536660</v>
          </cell>
        </row>
        <row r="587">
          <cell r="C587">
            <v>42506</v>
          </cell>
          <cell r="D587">
            <v>7367438190</v>
          </cell>
        </row>
        <row r="588">
          <cell r="C588">
            <v>19688</v>
          </cell>
          <cell r="D588">
            <v>6293335589</v>
          </cell>
        </row>
        <row r="589">
          <cell r="C589">
            <v>14256</v>
          </cell>
          <cell r="D589">
            <v>6734537986</v>
          </cell>
        </row>
        <row r="590">
          <cell r="C590">
            <v>43634</v>
          </cell>
          <cell r="D590">
            <v>8731494560</v>
          </cell>
        </row>
        <row r="591">
          <cell r="C591">
            <v>27609</v>
          </cell>
          <cell r="D591">
            <v>6520635286</v>
          </cell>
        </row>
        <row r="592">
          <cell r="C592">
            <v>49258</v>
          </cell>
          <cell r="D592">
            <v>9516781780</v>
          </cell>
        </row>
        <row r="593">
          <cell r="C593">
            <v>32955</v>
          </cell>
          <cell r="D593">
            <v>7039995972</v>
          </cell>
        </row>
        <row r="594">
          <cell r="C594">
            <v>32301</v>
          </cell>
          <cell r="D594">
            <v>1755716656</v>
          </cell>
        </row>
        <row r="595">
          <cell r="C595">
            <v>15767</v>
          </cell>
          <cell r="D595">
            <v>8482007106</v>
          </cell>
        </row>
        <row r="596">
          <cell r="C596">
            <v>40335</v>
          </cell>
          <cell r="D596">
            <v>9621331862</v>
          </cell>
        </row>
        <row r="597">
          <cell r="C597">
            <v>44954</v>
          </cell>
          <cell r="D597">
            <v>2958692264</v>
          </cell>
        </row>
        <row r="598">
          <cell r="C598">
            <v>57154</v>
          </cell>
          <cell r="D598">
            <v>8550875457</v>
          </cell>
        </row>
        <row r="599">
          <cell r="C599">
            <v>57572</v>
          </cell>
          <cell r="D599">
            <v>6172549286</v>
          </cell>
        </row>
        <row r="600">
          <cell r="C600">
            <v>30708</v>
          </cell>
          <cell r="D600">
            <v>7912639675</v>
          </cell>
        </row>
        <row r="601">
          <cell r="C601">
            <v>34767</v>
          </cell>
          <cell r="D601">
            <v>4862005330</v>
          </cell>
        </row>
        <row r="602">
          <cell r="C602">
            <v>12245</v>
          </cell>
          <cell r="D602">
            <v>7914395587</v>
          </cell>
        </row>
        <row r="603">
          <cell r="C603">
            <v>31820</v>
          </cell>
          <cell r="D603">
            <v>9458901820</v>
          </cell>
        </row>
        <row r="604">
          <cell r="C604">
            <v>34912</v>
          </cell>
          <cell r="D604">
            <v>8099854152</v>
          </cell>
        </row>
        <row r="605">
          <cell r="C605">
            <v>31954</v>
          </cell>
          <cell r="D605">
            <v>1079691642</v>
          </cell>
        </row>
        <row r="606">
          <cell r="C606">
            <v>53567</v>
          </cell>
          <cell r="D606">
            <v>7180536660</v>
          </cell>
        </row>
        <row r="607">
          <cell r="C607">
            <v>12628</v>
          </cell>
          <cell r="D607">
            <v>7628323464</v>
          </cell>
        </row>
        <row r="608">
          <cell r="C608">
            <v>30631</v>
          </cell>
          <cell r="D608">
            <v>6915102108</v>
          </cell>
        </row>
        <row r="609">
          <cell r="C609">
            <v>31905</v>
          </cell>
          <cell r="D609">
            <v>9892583027</v>
          </cell>
        </row>
        <row r="610">
          <cell r="C610">
            <v>27607</v>
          </cell>
          <cell r="D610">
            <v>4878156686</v>
          </cell>
        </row>
        <row r="611">
          <cell r="C611">
            <v>43861</v>
          </cell>
          <cell r="D611">
            <v>7281103514</v>
          </cell>
        </row>
        <row r="612">
          <cell r="C612">
            <v>41458</v>
          </cell>
          <cell r="D612">
            <v>8187246642</v>
          </cell>
        </row>
        <row r="613">
          <cell r="C613">
            <v>53950</v>
          </cell>
          <cell r="D613">
            <v>7286297414</v>
          </cell>
        </row>
        <row r="614">
          <cell r="C614">
            <v>29852</v>
          </cell>
          <cell r="D614">
            <v>7778092905</v>
          </cell>
        </row>
        <row r="615">
          <cell r="C615">
            <v>31064</v>
          </cell>
          <cell r="D615">
            <v>4359854056</v>
          </cell>
        </row>
        <row r="616">
          <cell r="C616">
            <v>45921</v>
          </cell>
          <cell r="D616">
            <v>9674189459</v>
          </cell>
        </row>
        <row r="617">
          <cell r="C617">
            <v>11857</v>
          </cell>
          <cell r="D617">
            <v>3418374697</v>
          </cell>
        </row>
        <row r="618">
          <cell r="C618">
            <v>42951</v>
          </cell>
          <cell r="D618">
            <v>2492824950</v>
          </cell>
        </row>
        <row r="619">
          <cell r="C619">
            <v>17921</v>
          </cell>
          <cell r="D619">
            <v>5928086253</v>
          </cell>
        </row>
        <row r="620">
          <cell r="C620">
            <v>36903</v>
          </cell>
          <cell r="D620">
            <v>6227038881</v>
          </cell>
        </row>
        <row r="621">
          <cell r="C621">
            <v>17877</v>
          </cell>
          <cell r="D621">
            <v>8115985503</v>
          </cell>
        </row>
        <row r="622">
          <cell r="C622">
            <v>34581</v>
          </cell>
          <cell r="D622">
            <v>9619649427</v>
          </cell>
        </row>
        <row r="623">
          <cell r="C623">
            <v>42464</v>
          </cell>
          <cell r="D623">
            <v>2973558387</v>
          </cell>
        </row>
        <row r="624">
          <cell r="C624">
            <v>40455</v>
          </cell>
          <cell r="D624">
            <v>5412518958</v>
          </cell>
        </row>
        <row r="625">
          <cell r="C625">
            <v>26020</v>
          </cell>
          <cell r="D625">
            <v>8315800957</v>
          </cell>
        </row>
        <row r="626">
          <cell r="C626">
            <v>10381</v>
          </cell>
          <cell r="D626">
            <v>7118642576</v>
          </cell>
        </row>
        <row r="627">
          <cell r="C627">
            <v>33844</v>
          </cell>
          <cell r="D627">
            <v>1598957961</v>
          </cell>
        </row>
        <row r="628">
          <cell r="C628">
            <v>49960</v>
          </cell>
          <cell r="D628">
            <v>5623930522</v>
          </cell>
        </row>
        <row r="629">
          <cell r="C629">
            <v>39541</v>
          </cell>
          <cell r="D629">
            <v>222477806</v>
          </cell>
        </row>
        <row r="630">
          <cell r="C630">
            <v>26346</v>
          </cell>
          <cell r="D630">
            <v>6148235056</v>
          </cell>
        </row>
        <row r="631">
          <cell r="C631">
            <v>56879</v>
          </cell>
          <cell r="D631">
            <v>844376051</v>
          </cell>
        </row>
        <row r="632">
          <cell r="C632">
            <v>22672</v>
          </cell>
          <cell r="D632">
            <v>6487054410</v>
          </cell>
        </row>
        <row r="633">
          <cell r="C633">
            <v>16149</v>
          </cell>
          <cell r="D633">
            <v>483886254</v>
          </cell>
        </row>
        <row r="634">
          <cell r="C634">
            <v>54052</v>
          </cell>
          <cell r="D634">
            <v>4877108939</v>
          </cell>
        </row>
        <row r="635">
          <cell r="C635">
            <v>47077</v>
          </cell>
          <cell r="D635">
            <v>7273123196</v>
          </cell>
        </row>
        <row r="636">
          <cell r="C636">
            <v>14979</v>
          </cell>
          <cell r="D636">
            <v>4260324861</v>
          </cell>
        </row>
        <row r="637">
          <cell r="C637">
            <v>29640</v>
          </cell>
          <cell r="D637">
            <v>6614458434</v>
          </cell>
        </row>
        <row r="638">
          <cell r="C638">
            <v>39505</v>
          </cell>
          <cell r="D638">
            <v>2408183758</v>
          </cell>
        </row>
        <row r="639">
          <cell r="C639">
            <v>35012</v>
          </cell>
          <cell r="D639">
            <v>5637692440</v>
          </cell>
        </row>
        <row r="640">
          <cell r="C640">
            <v>21425</v>
          </cell>
          <cell r="D640">
            <v>9089601147</v>
          </cell>
        </row>
        <row r="641">
          <cell r="C641">
            <v>40724</v>
          </cell>
          <cell r="D641">
            <v>5675852751</v>
          </cell>
        </row>
        <row r="642">
          <cell r="C642">
            <v>12617</v>
          </cell>
          <cell r="D642">
            <v>2230983466</v>
          </cell>
        </row>
        <row r="643">
          <cell r="C643">
            <v>20762</v>
          </cell>
          <cell r="D643">
            <v>8646243699</v>
          </cell>
        </row>
        <row r="644">
          <cell r="C644">
            <v>38413</v>
          </cell>
          <cell r="D644">
            <v>9617190826</v>
          </cell>
        </row>
        <row r="645">
          <cell r="C645">
            <v>28857</v>
          </cell>
          <cell r="D645">
            <v>1382734301</v>
          </cell>
        </row>
        <row r="646">
          <cell r="C646">
            <v>10505</v>
          </cell>
          <cell r="D646">
            <v>7453397081</v>
          </cell>
        </row>
        <row r="647">
          <cell r="C647">
            <v>14285</v>
          </cell>
          <cell r="D647">
            <v>7760701055</v>
          </cell>
        </row>
        <row r="648">
          <cell r="C648">
            <v>49678</v>
          </cell>
          <cell r="D648">
            <v>8256403403</v>
          </cell>
        </row>
        <row r="649">
          <cell r="C649">
            <v>36811</v>
          </cell>
          <cell r="D649">
            <v>2060025532</v>
          </cell>
        </row>
        <row r="650">
          <cell r="C650">
            <v>23484</v>
          </cell>
          <cell r="D650">
            <v>17898579</v>
          </cell>
        </row>
        <row r="651">
          <cell r="C651">
            <v>51128</v>
          </cell>
          <cell r="D651">
            <v>8640079943</v>
          </cell>
        </row>
        <row r="652">
          <cell r="C652">
            <v>48530</v>
          </cell>
          <cell r="D652">
            <v>6271204627</v>
          </cell>
        </row>
        <row r="653">
          <cell r="C653">
            <v>38365</v>
          </cell>
          <cell r="D653">
            <v>9153408497</v>
          </cell>
        </row>
        <row r="654">
          <cell r="C654">
            <v>17802</v>
          </cell>
          <cell r="D654">
            <v>1532722974</v>
          </cell>
        </row>
        <row r="655">
          <cell r="C655">
            <v>35056</v>
          </cell>
          <cell r="D655">
            <v>4359854056</v>
          </cell>
        </row>
        <row r="656">
          <cell r="C656">
            <v>48987</v>
          </cell>
          <cell r="D656">
            <v>9293760045</v>
          </cell>
        </row>
        <row r="657">
          <cell r="C657">
            <v>12469</v>
          </cell>
          <cell r="D657">
            <v>8419732141</v>
          </cell>
        </row>
        <row r="658">
          <cell r="C658">
            <v>18626</v>
          </cell>
          <cell r="D658">
            <v>9965847037</v>
          </cell>
        </row>
        <row r="659">
          <cell r="C659">
            <v>31755</v>
          </cell>
          <cell r="D659">
            <v>1074899180</v>
          </cell>
        </row>
        <row r="660">
          <cell r="C660">
            <v>15300</v>
          </cell>
          <cell r="D660">
            <v>7931128354</v>
          </cell>
        </row>
        <row r="661">
          <cell r="C661">
            <v>46352</v>
          </cell>
          <cell r="D661">
            <v>5209112160</v>
          </cell>
        </row>
        <row r="662">
          <cell r="C662">
            <v>28964</v>
          </cell>
          <cell r="D662">
            <v>994826516</v>
          </cell>
        </row>
        <row r="663">
          <cell r="C663">
            <v>52939</v>
          </cell>
          <cell r="D663">
            <v>1532722974</v>
          </cell>
        </row>
        <row r="664">
          <cell r="C664">
            <v>48837</v>
          </cell>
          <cell r="D664">
            <v>7866715386</v>
          </cell>
        </row>
        <row r="665">
          <cell r="C665">
            <v>37836</v>
          </cell>
          <cell r="D665">
            <v>7938954179</v>
          </cell>
        </row>
        <row r="666">
          <cell r="C666">
            <v>17014</v>
          </cell>
          <cell r="D666">
            <v>797787712</v>
          </cell>
        </row>
        <row r="667">
          <cell r="C667">
            <v>17431</v>
          </cell>
          <cell r="D667">
            <v>2480515559</v>
          </cell>
        </row>
        <row r="668">
          <cell r="C668">
            <v>50852</v>
          </cell>
          <cell r="D668">
            <v>6286877770</v>
          </cell>
        </row>
        <row r="669">
          <cell r="C669">
            <v>39465</v>
          </cell>
          <cell r="D669">
            <v>9939542542</v>
          </cell>
        </row>
        <row r="670">
          <cell r="C670">
            <v>35136</v>
          </cell>
          <cell r="D670">
            <v>3670950885</v>
          </cell>
        </row>
        <row r="671">
          <cell r="C671">
            <v>23218</v>
          </cell>
          <cell r="D671">
            <v>2158895349</v>
          </cell>
        </row>
        <row r="672">
          <cell r="C672">
            <v>18016</v>
          </cell>
          <cell r="D672">
            <v>9916787441</v>
          </cell>
        </row>
        <row r="673">
          <cell r="C673">
            <v>35439</v>
          </cell>
          <cell r="D673">
            <v>1296185559</v>
          </cell>
        </row>
        <row r="674">
          <cell r="C674">
            <v>29812</v>
          </cell>
          <cell r="D674">
            <v>9114174103</v>
          </cell>
        </row>
        <row r="675">
          <cell r="C675">
            <v>50713</v>
          </cell>
          <cell r="D675">
            <v>247438790</v>
          </cell>
        </row>
        <row r="676">
          <cell r="C676">
            <v>30010</v>
          </cell>
          <cell r="D676">
            <v>3819859829</v>
          </cell>
        </row>
        <row r="677">
          <cell r="C677">
            <v>30632</v>
          </cell>
          <cell r="D677">
            <v>8187246642</v>
          </cell>
        </row>
        <row r="678">
          <cell r="C678">
            <v>39937</v>
          </cell>
          <cell r="D678">
            <v>483886254</v>
          </cell>
        </row>
        <row r="679">
          <cell r="C679">
            <v>20856</v>
          </cell>
          <cell r="D679">
            <v>1391414047</v>
          </cell>
        </row>
        <row r="680">
          <cell r="C680">
            <v>39038</v>
          </cell>
          <cell r="D680">
            <v>8467388188</v>
          </cell>
        </row>
        <row r="681">
          <cell r="C681">
            <v>54000</v>
          </cell>
          <cell r="D681">
            <v>76572129</v>
          </cell>
        </row>
        <row r="682">
          <cell r="C682">
            <v>56287</v>
          </cell>
          <cell r="D682">
            <v>8335120919</v>
          </cell>
        </row>
        <row r="683">
          <cell r="C683">
            <v>16489</v>
          </cell>
          <cell r="D683">
            <v>7070564503</v>
          </cell>
        </row>
        <row r="684">
          <cell r="C684">
            <v>46901</v>
          </cell>
          <cell r="D684">
            <v>9312128221</v>
          </cell>
        </row>
        <row r="685">
          <cell r="C685">
            <v>40921</v>
          </cell>
          <cell r="D685">
            <v>893122882</v>
          </cell>
        </row>
        <row r="686">
          <cell r="C686">
            <v>10316</v>
          </cell>
          <cell r="D686">
            <v>4688336071</v>
          </cell>
        </row>
        <row r="687">
          <cell r="C687">
            <v>51702</v>
          </cell>
          <cell r="D687">
            <v>3935718624</v>
          </cell>
        </row>
        <row r="688">
          <cell r="C688">
            <v>51822</v>
          </cell>
          <cell r="D688">
            <v>1053331541</v>
          </cell>
        </row>
        <row r="689">
          <cell r="C689">
            <v>28736</v>
          </cell>
          <cell r="D689">
            <v>4877108939</v>
          </cell>
        </row>
        <row r="690">
          <cell r="C690">
            <v>14879</v>
          </cell>
          <cell r="D690">
            <v>9447906176</v>
          </cell>
        </row>
        <row r="691">
          <cell r="C691">
            <v>25326</v>
          </cell>
          <cell r="D691">
            <v>4011453366</v>
          </cell>
        </row>
        <row r="692">
          <cell r="C692">
            <v>56783</v>
          </cell>
          <cell r="D692">
            <v>1522190236</v>
          </cell>
        </row>
        <row r="693">
          <cell r="C693">
            <v>13327</v>
          </cell>
          <cell r="D693">
            <v>2792499575</v>
          </cell>
        </row>
        <row r="694">
          <cell r="C694">
            <v>17740</v>
          </cell>
          <cell r="D694">
            <v>6978367184</v>
          </cell>
        </row>
        <row r="695">
          <cell r="C695">
            <v>19837</v>
          </cell>
          <cell r="D695">
            <v>1545110042</v>
          </cell>
        </row>
        <row r="696">
          <cell r="C696">
            <v>35822</v>
          </cell>
          <cell r="D696">
            <v>9238967105</v>
          </cell>
        </row>
        <row r="697">
          <cell r="C697">
            <v>20618</v>
          </cell>
          <cell r="D697">
            <v>222477806</v>
          </cell>
        </row>
        <row r="698">
          <cell r="C698">
            <v>13966</v>
          </cell>
          <cell r="D698">
            <v>6731572691</v>
          </cell>
        </row>
        <row r="699">
          <cell r="C699">
            <v>21931</v>
          </cell>
          <cell r="D699">
            <v>3569619966</v>
          </cell>
        </row>
        <row r="700">
          <cell r="C700">
            <v>23879</v>
          </cell>
          <cell r="D700">
            <v>6227038881</v>
          </cell>
        </row>
        <row r="701">
          <cell r="C701">
            <v>41500</v>
          </cell>
          <cell r="D701">
            <v>8545135858</v>
          </cell>
        </row>
        <row r="702">
          <cell r="C702">
            <v>51816</v>
          </cell>
          <cell r="D702">
            <v>7007279686</v>
          </cell>
        </row>
        <row r="703">
          <cell r="C703">
            <v>11942</v>
          </cell>
          <cell r="D703">
            <v>3381164996</v>
          </cell>
        </row>
        <row r="704">
          <cell r="C704">
            <v>57483</v>
          </cell>
          <cell r="D704">
            <v>3129526900</v>
          </cell>
        </row>
        <row r="705">
          <cell r="C705">
            <v>43721</v>
          </cell>
          <cell r="D705">
            <v>3458178171</v>
          </cell>
        </row>
        <row r="706">
          <cell r="C706">
            <v>11188</v>
          </cell>
          <cell r="D706">
            <v>2976436541</v>
          </cell>
        </row>
        <row r="707">
          <cell r="C707">
            <v>23533</v>
          </cell>
          <cell r="D707">
            <v>1895483948</v>
          </cell>
        </row>
        <row r="708">
          <cell r="C708">
            <v>41172</v>
          </cell>
          <cell r="D708">
            <v>8373529241</v>
          </cell>
        </row>
        <row r="709">
          <cell r="C709">
            <v>16319</v>
          </cell>
          <cell r="D709">
            <v>5412518958</v>
          </cell>
        </row>
        <row r="710">
          <cell r="C710">
            <v>32752</v>
          </cell>
          <cell r="D710">
            <v>556704134</v>
          </cell>
        </row>
        <row r="711">
          <cell r="C711">
            <v>28412</v>
          </cell>
          <cell r="D711">
            <v>6378969205</v>
          </cell>
        </row>
        <row r="712">
          <cell r="C712">
            <v>52070</v>
          </cell>
          <cell r="D712">
            <v>6126779991</v>
          </cell>
        </row>
        <row r="713">
          <cell r="C713">
            <v>49111</v>
          </cell>
          <cell r="D713">
            <v>7794042674</v>
          </cell>
        </row>
        <row r="714">
          <cell r="C714">
            <v>20455</v>
          </cell>
          <cell r="D714">
            <v>1522190236</v>
          </cell>
        </row>
        <row r="715">
          <cell r="C715">
            <v>36586</v>
          </cell>
          <cell r="D715">
            <v>2592292012</v>
          </cell>
        </row>
        <row r="716">
          <cell r="C716">
            <v>15695</v>
          </cell>
          <cell r="D716">
            <v>2012142672</v>
          </cell>
        </row>
        <row r="717">
          <cell r="C717">
            <v>26863</v>
          </cell>
          <cell r="D717">
            <v>8552526727</v>
          </cell>
        </row>
        <row r="718">
          <cell r="C718">
            <v>11983</v>
          </cell>
          <cell r="D718">
            <v>5304381319</v>
          </cell>
        </row>
        <row r="719">
          <cell r="C719">
            <v>58032</v>
          </cell>
          <cell r="D719">
            <v>8875320292</v>
          </cell>
        </row>
        <row r="720">
          <cell r="C720">
            <v>43901</v>
          </cell>
          <cell r="D720">
            <v>4548725172</v>
          </cell>
        </row>
        <row r="721">
          <cell r="C721">
            <v>42541</v>
          </cell>
          <cell r="D721">
            <v>7906441400</v>
          </cell>
        </row>
        <row r="722">
          <cell r="C722">
            <v>33740</v>
          </cell>
          <cell r="D722">
            <v>7240169995</v>
          </cell>
        </row>
        <row r="723">
          <cell r="C723">
            <v>35530</v>
          </cell>
          <cell r="D723">
            <v>4579641655</v>
          </cell>
        </row>
        <row r="724">
          <cell r="C724">
            <v>46529</v>
          </cell>
          <cell r="D724">
            <v>3904109642</v>
          </cell>
        </row>
        <row r="725">
          <cell r="C725">
            <v>44828</v>
          </cell>
          <cell r="D725">
            <v>115757341</v>
          </cell>
        </row>
        <row r="726">
          <cell r="C726">
            <v>39962</v>
          </cell>
          <cell r="D726">
            <v>1953937357</v>
          </cell>
        </row>
        <row r="727">
          <cell r="C727">
            <v>52988</v>
          </cell>
          <cell r="D727">
            <v>3642988458</v>
          </cell>
        </row>
        <row r="728">
          <cell r="C728">
            <v>59395</v>
          </cell>
          <cell r="D728">
            <v>9287480133</v>
          </cell>
        </row>
        <row r="729">
          <cell r="C729">
            <v>37746</v>
          </cell>
          <cell r="D729">
            <v>6408517315</v>
          </cell>
        </row>
        <row r="730">
          <cell r="C730">
            <v>49040</v>
          </cell>
          <cell r="D730">
            <v>6520635286</v>
          </cell>
        </row>
        <row r="731">
          <cell r="C731">
            <v>14730</v>
          </cell>
          <cell r="D731">
            <v>2565093969</v>
          </cell>
        </row>
        <row r="732">
          <cell r="C732">
            <v>44342</v>
          </cell>
          <cell r="D732">
            <v>9207464802</v>
          </cell>
        </row>
        <row r="733">
          <cell r="C733">
            <v>37516</v>
          </cell>
          <cell r="D733">
            <v>4256220232</v>
          </cell>
        </row>
        <row r="734">
          <cell r="C734">
            <v>40424</v>
          </cell>
          <cell r="D734">
            <v>7961231404</v>
          </cell>
        </row>
        <row r="735">
          <cell r="C735">
            <v>18259</v>
          </cell>
          <cell r="D735">
            <v>9434604370</v>
          </cell>
        </row>
        <row r="736">
          <cell r="C736">
            <v>57095</v>
          </cell>
          <cell r="D736">
            <v>3642452728</v>
          </cell>
        </row>
        <row r="737">
          <cell r="C737">
            <v>12878</v>
          </cell>
          <cell r="D737">
            <v>594961432</v>
          </cell>
        </row>
        <row r="738">
          <cell r="C738">
            <v>31629</v>
          </cell>
          <cell r="D738">
            <v>8501525324</v>
          </cell>
        </row>
        <row r="739">
          <cell r="C739">
            <v>40547</v>
          </cell>
          <cell r="D739">
            <v>5079859830</v>
          </cell>
        </row>
        <row r="740">
          <cell r="C740">
            <v>40412</v>
          </cell>
          <cell r="D740">
            <v>7178607831</v>
          </cell>
        </row>
        <row r="741">
          <cell r="C741">
            <v>53938</v>
          </cell>
          <cell r="D741">
            <v>8908432159</v>
          </cell>
        </row>
        <row r="742">
          <cell r="C742">
            <v>55341</v>
          </cell>
          <cell r="D742">
            <v>7281103514</v>
          </cell>
        </row>
        <row r="743">
          <cell r="C743">
            <v>10255</v>
          </cell>
          <cell r="D743">
            <v>2561690342</v>
          </cell>
        </row>
        <row r="744">
          <cell r="C744">
            <v>30144</v>
          </cell>
          <cell r="D744">
            <v>2314136845</v>
          </cell>
        </row>
        <row r="745">
          <cell r="C745">
            <v>32770</v>
          </cell>
          <cell r="D745">
            <v>8315800957</v>
          </cell>
        </row>
        <row r="746">
          <cell r="C746">
            <v>25532</v>
          </cell>
          <cell r="D746">
            <v>5372344725</v>
          </cell>
        </row>
        <row r="747">
          <cell r="C747">
            <v>59900</v>
          </cell>
          <cell r="D747">
            <v>9292607561</v>
          </cell>
        </row>
        <row r="748">
          <cell r="C748">
            <v>38155</v>
          </cell>
          <cell r="D748">
            <v>2779378506</v>
          </cell>
        </row>
        <row r="749">
          <cell r="C749">
            <v>46911</v>
          </cell>
          <cell r="D749">
            <v>6819596901</v>
          </cell>
        </row>
        <row r="750">
          <cell r="C750">
            <v>56652</v>
          </cell>
          <cell r="D750">
            <v>5792300712</v>
          </cell>
        </row>
        <row r="751">
          <cell r="C751">
            <v>52007</v>
          </cell>
          <cell r="D751">
            <v>3779559293</v>
          </cell>
        </row>
        <row r="752">
          <cell r="C752">
            <v>38970</v>
          </cell>
          <cell r="D752">
            <v>1456229036</v>
          </cell>
        </row>
        <row r="753">
          <cell r="C753">
            <v>56222</v>
          </cell>
          <cell r="D753">
            <v>6842797632</v>
          </cell>
        </row>
        <row r="754">
          <cell r="C754">
            <v>13689</v>
          </cell>
          <cell r="D754">
            <v>6478891895</v>
          </cell>
        </row>
        <row r="755">
          <cell r="C755">
            <v>26214</v>
          </cell>
          <cell r="D755">
            <v>4409014943</v>
          </cell>
        </row>
        <row r="756">
          <cell r="C756">
            <v>51979</v>
          </cell>
          <cell r="D756">
            <v>6253520369</v>
          </cell>
        </row>
        <row r="757">
          <cell r="C757">
            <v>49051</v>
          </cell>
          <cell r="D757">
            <v>2575500974</v>
          </cell>
        </row>
        <row r="758">
          <cell r="C758">
            <v>12970</v>
          </cell>
          <cell r="D758">
            <v>6402318035</v>
          </cell>
        </row>
        <row r="759">
          <cell r="C759">
            <v>31691</v>
          </cell>
          <cell r="D759">
            <v>4638232353</v>
          </cell>
        </row>
        <row r="760">
          <cell r="C760">
            <v>40343</v>
          </cell>
          <cell r="D760">
            <v>9317454674</v>
          </cell>
        </row>
        <row r="761">
          <cell r="C761">
            <v>35116</v>
          </cell>
          <cell r="D761">
            <v>3991963221</v>
          </cell>
        </row>
        <row r="762">
          <cell r="C762">
            <v>21908</v>
          </cell>
          <cell r="D762">
            <v>7783641539</v>
          </cell>
        </row>
        <row r="763">
          <cell r="C763">
            <v>54939</v>
          </cell>
          <cell r="D763">
            <v>8895721314</v>
          </cell>
        </row>
        <row r="764">
          <cell r="C764">
            <v>52210</v>
          </cell>
          <cell r="D764">
            <v>1266227768</v>
          </cell>
        </row>
        <row r="765">
          <cell r="C765">
            <v>36742</v>
          </cell>
          <cell r="D765">
            <v>6383978705</v>
          </cell>
        </row>
        <row r="766">
          <cell r="C766">
            <v>45352</v>
          </cell>
          <cell r="D766">
            <v>4739588234</v>
          </cell>
        </row>
        <row r="767">
          <cell r="C767">
            <v>35291</v>
          </cell>
          <cell r="D767">
            <v>1841759848</v>
          </cell>
        </row>
        <row r="768">
          <cell r="C768">
            <v>54197</v>
          </cell>
          <cell r="D768">
            <v>4256220232</v>
          </cell>
        </row>
        <row r="769">
          <cell r="C769">
            <v>57818</v>
          </cell>
          <cell r="D769">
            <v>1152386727</v>
          </cell>
        </row>
        <row r="770">
          <cell r="C770">
            <v>59019</v>
          </cell>
          <cell r="D770">
            <v>6850203894</v>
          </cell>
        </row>
        <row r="771">
          <cell r="C771">
            <v>35506</v>
          </cell>
          <cell r="D771">
            <v>2138131904</v>
          </cell>
        </row>
        <row r="772">
          <cell r="C772">
            <v>14443</v>
          </cell>
          <cell r="D772">
            <v>583595162</v>
          </cell>
        </row>
        <row r="773">
          <cell r="C773">
            <v>28132</v>
          </cell>
          <cell r="D773">
            <v>8289594380</v>
          </cell>
        </row>
        <row r="774">
          <cell r="C774">
            <v>50423</v>
          </cell>
          <cell r="D774">
            <v>8705788102</v>
          </cell>
        </row>
        <row r="775">
          <cell r="C775">
            <v>49808</v>
          </cell>
          <cell r="D775">
            <v>6000780338</v>
          </cell>
        </row>
        <row r="776">
          <cell r="C776">
            <v>19142</v>
          </cell>
          <cell r="D776">
            <v>2012142672</v>
          </cell>
        </row>
        <row r="777">
          <cell r="C777">
            <v>30902</v>
          </cell>
          <cell r="D777">
            <v>2138131904</v>
          </cell>
        </row>
        <row r="778">
          <cell r="C778">
            <v>41453</v>
          </cell>
          <cell r="D778">
            <v>5117202538</v>
          </cell>
        </row>
        <row r="779">
          <cell r="C779">
            <v>17797</v>
          </cell>
          <cell r="D779">
            <v>769312748</v>
          </cell>
        </row>
        <row r="780">
          <cell r="C780">
            <v>30989</v>
          </cell>
          <cell r="D780">
            <v>4937054791</v>
          </cell>
        </row>
        <row r="781">
          <cell r="C781">
            <v>48100</v>
          </cell>
          <cell r="D781">
            <v>5974179625</v>
          </cell>
        </row>
        <row r="782">
          <cell r="C782">
            <v>40612</v>
          </cell>
          <cell r="D782">
            <v>2257563263</v>
          </cell>
        </row>
        <row r="783">
          <cell r="C783">
            <v>52485</v>
          </cell>
          <cell r="D783">
            <v>3554200719</v>
          </cell>
        </row>
        <row r="784">
          <cell r="C784">
            <v>23172</v>
          </cell>
          <cell r="D784">
            <v>4639895275</v>
          </cell>
        </row>
        <row r="785">
          <cell r="C785">
            <v>39232</v>
          </cell>
          <cell r="D785">
            <v>8277918739</v>
          </cell>
        </row>
        <row r="786">
          <cell r="C786">
            <v>14784</v>
          </cell>
          <cell r="D786">
            <v>140020098</v>
          </cell>
        </row>
        <row r="787">
          <cell r="C787">
            <v>58495</v>
          </cell>
          <cell r="D787">
            <v>9483290694</v>
          </cell>
        </row>
        <row r="788">
          <cell r="C788">
            <v>46930</v>
          </cell>
          <cell r="D788">
            <v>4839119791</v>
          </cell>
        </row>
        <row r="789">
          <cell r="C789">
            <v>51627</v>
          </cell>
          <cell r="D789">
            <v>325547246</v>
          </cell>
        </row>
        <row r="790">
          <cell r="C790">
            <v>36773</v>
          </cell>
          <cell r="D790">
            <v>8267733809</v>
          </cell>
        </row>
        <row r="791">
          <cell r="C791">
            <v>25314</v>
          </cell>
          <cell r="D791">
            <v>3227873028</v>
          </cell>
        </row>
        <row r="792">
          <cell r="C792">
            <v>41037</v>
          </cell>
          <cell r="D792">
            <v>25254650</v>
          </cell>
        </row>
        <row r="793">
          <cell r="C793">
            <v>59459</v>
          </cell>
          <cell r="D793">
            <v>7325246862</v>
          </cell>
        </row>
        <row r="794">
          <cell r="C794">
            <v>31393</v>
          </cell>
          <cell r="D794">
            <v>1231429186</v>
          </cell>
        </row>
        <row r="795">
          <cell r="C795">
            <v>25794</v>
          </cell>
          <cell r="D795">
            <v>2230983466</v>
          </cell>
        </row>
        <row r="796">
          <cell r="C796">
            <v>50143</v>
          </cell>
          <cell r="D796">
            <v>4986200380</v>
          </cell>
        </row>
        <row r="797">
          <cell r="C797">
            <v>39287</v>
          </cell>
          <cell r="D797">
            <v>7961231404</v>
          </cell>
        </row>
        <row r="798">
          <cell r="C798">
            <v>34463</v>
          </cell>
          <cell r="D798">
            <v>85304042</v>
          </cell>
        </row>
        <row r="799">
          <cell r="C799">
            <v>22560</v>
          </cell>
          <cell r="D799">
            <v>3000763902</v>
          </cell>
        </row>
        <row r="800">
          <cell r="C800">
            <v>14251</v>
          </cell>
          <cell r="D800">
            <v>6183510505</v>
          </cell>
        </row>
        <row r="801">
          <cell r="C801">
            <v>50233</v>
          </cell>
          <cell r="D801">
            <v>8617243198</v>
          </cell>
        </row>
        <row r="802">
          <cell r="C802">
            <v>22253</v>
          </cell>
          <cell r="D802">
            <v>481875921</v>
          </cell>
        </row>
        <row r="803">
          <cell r="C803">
            <v>27710</v>
          </cell>
          <cell r="D803">
            <v>8519669638</v>
          </cell>
        </row>
        <row r="804">
          <cell r="C804">
            <v>22527</v>
          </cell>
          <cell r="D804">
            <v>7001733199</v>
          </cell>
        </row>
        <row r="805">
          <cell r="C805">
            <v>31686</v>
          </cell>
          <cell r="D805">
            <v>3133221701</v>
          </cell>
        </row>
        <row r="806">
          <cell r="C806">
            <v>16235</v>
          </cell>
          <cell r="D806">
            <v>7440017404</v>
          </cell>
        </row>
        <row r="807">
          <cell r="C807">
            <v>16132</v>
          </cell>
          <cell r="D807">
            <v>3819859829</v>
          </cell>
        </row>
        <row r="808">
          <cell r="C808">
            <v>33057</v>
          </cell>
          <cell r="D808">
            <v>9619649427</v>
          </cell>
        </row>
        <row r="809">
          <cell r="C809">
            <v>18992</v>
          </cell>
          <cell r="D809">
            <v>3824197065</v>
          </cell>
        </row>
        <row r="810">
          <cell r="C810">
            <v>14614</v>
          </cell>
          <cell r="D810">
            <v>2702941109</v>
          </cell>
        </row>
        <row r="811">
          <cell r="C811">
            <v>54519</v>
          </cell>
          <cell r="D811">
            <v>3932861779</v>
          </cell>
        </row>
        <row r="812">
          <cell r="C812">
            <v>42090</v>
          </cell>
          <cell r="D812">
            <v>8676088039</v>
          </cell>
        </row>
        <row r="813">
          <cell r="C813">
            <v>25041</v>
          </cell>
          <cell r="D813">
            <v>3642452728</v>
          </cell>
        </row>
        <row r="814">
          <cell r="C814">
            <v>31403</v>
          </cell>
          <cell r="D814">
            <v>3435517239</v>
          </cell>
        </row>
        <row r="815">
          <cell r="C815">
            <v>44094</v>
          </cell>
          <cell r="D815">
            <v>37593587</v>
          </cell>
        </row>
        <row r="816">
          <cell r="C816">
            <v>14596</v>
          </cell>
          <cell r="D816">
            <v>1855604000</v>
          </cell>
        </row>
        <row r="817">
          <cell r="C817">
            <v>26277</v>
          </cell>
          <cell r="D817">
            <v>9597202352</v>
          </cell>
        </row>
        <row r="818">
          <cell r="C818">
            <v>13486</v>
          </cell>
          <cell r="D818">
            <v>6380488901</v>
          </cell>
        </row>
        <row r="819">
          <cell r="C819">
            <v>35847</v>
          </cell>
          <cell r="D819">
            <v>1606657585</v>
          </cell>
        </row>
        <row r="820">
          <cell r="C820">
            <v>36138</v>
          </cell>
          <cell r="D820">
            <v>9726644925</v>
          </cell>
        </row>
        <row r="821">
          <cell r="C821">
            <v>47246</v>
          </cell>
          <cell r="D821">
            <v>1888252693</v>
          </cell>
        </row>
        <row r="822">
          <cell r="C822">
            <v>13306</v>
          </cell>
          <cell r="D822">
            <v>1888605537</v>
          </cell>
        </row>
        <row r="823">
          <cell r="C823">
            <v>44500</v>
          </cell>
          <cell r="D823">
            <v>8908432159</v>
          </cell>
        </row>
        <row r="824">
          <cell r="C824">
            <v>22256</v>
          </cell>
          <cell r="D824">
            <v>1659418720</v>
          </cell>
        </row>
        <row r="825">
          <cell r="C825">
            <v>17246</v>
          </cell>
          <cell r="D825">
            <v>3259018638</v>
          </cell>
        </row>
        <row r="826">
          <cell r="C826">
            <v>58140</v>
          </cell>
          <cell r="D826">
            <v>2117567142</v>
          </cell>
        </row>
        <row r="827">
          <cell r="C827">
            <v>21327</v>
          </cell>
          <cell r="D827">
            <v>4997183822</v>
          </cell>
        </row>
        <row r="828">
          <cell r="C828">
            <v>53828</v>
          </cell>
          <cell r="D828">
            <v>6819596901</v>
          </cell>
        </row>
        <row r="829">
          <cell r="C829">
            <v>29550</v>
          </cell>
          <cell r="D829">
            <v>8552526727</v>
          </cell>
        </row>
        <row r="830">
          <cell r="C830">
            <v>39136</v>
          </cell>
          <cell r="D830">
            <v>7402856011</v>
          </cell>
        </row>
        <row r="831">
          <cell r="C831">
            <v>26648</v>
          </cell>
          <cell r="D831">
            <v>6293335589</v>
          </cell>
        </row>
        <row r="832">
          <cell r="C832">
            <v>15373</v>
          </cell>
          <cell r="D832">
            <v>5347887761</v>
          </cell>
        </row>
        <row r="833">
          <cell r="C833">
            <v>23220</v>
          </cell>
          <cell r="D833">
            <v>8145387981</v>
          </cell>
        </row>
        <row r="834">
          <cell r="C834">
            <v>49453</v>
          </cell>
          <cell r="D834">
            <v>589071254</v>
          </cell>
        </row>
        <row r="835">
          <cell r="C835">
            <v>10884</v>
          </cell>
          <cell r="D835">
            <v>6973806759</v>
          </cell>
        </row>
        <row r="836">
          <cell r="C836">
            <v>18740</v>
          </cell>
          <cell r="D836">
            <v>3597778305</v>
          </cell>
        </row>
        <row r="837">
          <cell r="C837">
            <v>43250</v>
          </cell>
          <cell r="D837">
            <v>9782845590</v>
          </cell>
        </row>
        <row r="838">
          <cell r="C838">
            <v>46560</v>
          </cell>
          <cell r="D838">
            <v>9590888275</v>
          </cell>
        </row>
        <row r="839">
          <cell r="C839">
            <v>23450</v>
          </cell>
          <cell r="D839">
            <v>5075915108</v>
          </cell>
        </row>
        <row r="840">
          <cell r="C840">
            <v>17299</v>
          </cell>
          <cell r="D840">
            <v>4649590612</v>
          </cell>
        </row>
        <row r="841">
          <cell r="C841">
            <v>30480</v>
          </cell>
          <cell r="D841">
            <v>6819637888</v>
          </cell>
        </row>
        <row r="842">
          <cell r="C842">
            <v>30045</v>
          </cell>
          <cell r="D842">
            <v>5928086253</v>
          </cell>
        </row>
        <row r="843">
          <cell r="C843">
            <v>54536</v>
          </cell>
          <cell r="D843">
            <v>9114174103</v>
          </cell>
        </row>
        <row r="844">
          <cell r="C844">
            <v>42686</v>
          </cell>
          <cell r="D844">
            <v>4031884281</v>
          </cell>
        </row>
        <row r="845">
          <cell r="C845">
            <v>44137</v>
          </cell>
          <cell r="D845">
            <v>4323171323</v>
          </cell>
        </row>
        <row r="846">
          <cell r="C846">
            <v>57635</v>
          </cell>
          <cell r="D846">
            <v>4578004252</v>
          </cell>
        </row>
        <row r="847">
          <cell r="C847">
            <v>56627</v>
          </cell>
          <cell r="D847">
            <v>3642988458</v>
          </cell>
        </row>
        <row r="848">
          <cell r="C848">
            <v>52550</v>
          </cell>
          <cell r="D848">
            <v>8047841793</v>
          </cell>
        </row>
        <row r="849">
          <cell r="C849">
            <v>59383</v>
          </cell>
          <cell r="D849">
            <v>2510440322</v>
          </cell>
        </row>
        <row r="850">
          <cell r="C850">
            <v>18096</v>
          </cell>
          <cell r="D850">
            <v>9013891098</v>
          </cell>
        </row>
        <row r="851">
          <cell r="C851">
            <v>43839</v>
          </cell>
          <cell r="D851">
            <v>4323171323</v>
          </cell>
        </row>
        <row r="852">
          <cell r="C852">
            <v>51241</v>
          </cell>
          <cell r="D852">
            <v>3381164996</v>
          </cell>
        </row>
        <row r="853">
          <cell r="C853">
            <v>28539</v>
          </cell>
          <cell r="D853">
            <v>923191143</v>
          </cell>
        </row>
        <row r="854">
          <cell r="C854">
            <v>26224</v>
          </cell>
          <cell r="D854">
            <v>7489370671</v>
          </cell>
        </row>
        <row r="855">
          <cell r="C855">
            <v>58676</v>
          </cell>
          <cell r="D855">
            <v>7011563598</v>
          </cell>
        </row>
        <row r="856">
          <cell r="C856">
            <v>55680</v>
          </cell>
          <cell r="D856">
            <v>2149326663</v>
          </cell>
        </row>
        <row r="857">
          <cell r="C857">
            <v>11122</v>
          </cell>
          <cell r="D857">
            <v>4795089876</v>
          </cell>
        </row>
        <row r="858">
          <cell r="C858">
            <v>22362</v>
          </cell>
          <cell r="D858">
            <v>6731572691</v>
          </cell>
        </row>
        <row r="859">
          <cell r="C859">
            <v>47212</v>
          </cell>
          <cell r="D859">
            <v>9766606919</v>
          </cell>
        </row>
        <row r="860">
          <cell r="C860">
            <v>42981</v>
          </cell>
          <cell r="D860">
            <v>6260817967</v>
          </cell>
        </row>
        <row r="861">
          <cell r="C861">
            <v>30671</v>
          </cell>
          <cell r="D861">
            <v>9803956825</v>
          </cell>
        </row>
        <row r="862">
          <cell r="C862">
            <v>14900</v>
          </cell>
          <cell r="D862">
            <v>2138131904</v>
          </cell>
        </row>
        <row r="863">
          <cell r="C863">
            <v>46682</v>
          </cell>
          <cell r="D863">
            <v>3806430489</v>
          </cell>
        </row>
        <row r="864">
          <cell r="C864">
            <v>59240</v>
          </cell>
          <cell r="D864">
            <v>2607689635</v>
          </cell>
        </row>
        <row r="865">
          <cell r="C865">
            <v>24816</v>
          </cell>
          <cell r="D865">
            <v>1573192775</v>
          </cell>
        </row>
        <row r="866">
          <cell r="C866">
            <v>54776</v>
          </cell>
          <cell r="D866">
            <v>6820956614</v>
          </cell>
        </row>
        <row r="867">
          <cell r="C867">
            <v>34609</v>
          </cell>
          <cell r="D867">
            <v>2307209530</v>
          </cell>
        </row>
        <row r="868">
          <cell r="C868">
            <v>14164</v>
          </cell>
          <cell r="D868">
            <v>1096335336</v>
          </cell>
        </row>
        <row r="869">
          <cell r="C869">
            <v>55639</v>
          </cell>
          <cell r="D869">
            <v>4808886316</v>
          </cell>
        </row>
        <row r="870">
          <cell r="C870">
            <v>25043</v>
          </cell>
          <cell r="D870">
            <v>4260324861</v>
          </cell>
        </row>
        <row r="871">
          <cell r="C871">
            <v>38561</v>
          </cell>
          <cell r="D871">
            <v>8676088039</v>
          </cell>
        </row>
        <row r="872">
          <cell r="C872">
            <v>20898</v>
          </cell>
          <cell r="D872">
            <v>5211527984</v>
          </cell>
        </row>
        <row r="873">
          <cell r="C873">
            <v>46291</v>
          </cell>
          <cell r="D873">
            <v>5503746279</v>
          </cell>
        </row>
        <row r="874">
          <cell r="C874">
            <v>30566</v>
          </cell>
          <cell r="D874">
            <v>6109997811</v>
          </cell>
        </row>
        <row r="875">
          <cell r="C875">
            <v>30790</v>
          </cell>
          <cell r="D875">
            <v>7112955017</v>
          </cell>
        </row>
        <row r="876">
          <cell r="C876">
            <v>10880</v>
          </cell>
          <cell r="D876">
            <v>4342145855</v>
          </cell>
        </row>
        <row r="877">
          <cell r="C877">
            <v>49482</v>
          </cell>
          <cell r="D877">
            <v>9627071331</v>
          </cell>
        </row>
        <row r="878">
          <cell r="C878">
            <v>44207</v>
          </cell>
          <cell r="D878">
            <v>7243767311</v>
          </cell>
        </row>
        <row r="879">
          <cell r="C879">
            <v>46808</v>
          </cell>
          <cell r="D879">
            <v>1081492333</v>
          </cell>
        </row>
        <row r="880">
          <cell r="C880">
            <v>44154</v>
          </cell>
          <cell r="D880">
            <v>9766606919</v>
          </cell>
        </row>
        <row r="881">
          <cell r="C881">
            <v>33489</v>
          </cell>
          <cell r="D881">
            <v>5623896162</v>
          </cell>
        </row>
        <row r="882">
          <cell r="C882">
            <v>48460</v>
          </cell>
          <cell r="D882">
            <v>8154943166</v>
          </cell>
        </row>
        <row r="883">
          <cell r="C883">
            <v>13654</v>
          </cell>
          <cell r="D883">
            <v>2551917727</v>
          </cell>
        </row>
        <row r="884">
          <cell r="C884">
            <v>40036</v>
          </cell>
          <cell r="D884">
            <v>7304628987</v>
          </cell>
        </row>
        <row r="885">
          <cell r="C885">
            <v>50848</v>
          </cell>
          <cell r="D885">
            <v>9726873223</v>
          </cell>
        </row>
        <row r="886">
          <cell r="C886">
            <v>27562</v>
          </cell>
          <cell r="D886">
            <v>4656574848</v>
          </cell>
        </row>
        <row r="887">
          <cell r="C887">
            <v>27200</v>
          </cell>
          <cell r="D887">
            <v>6227038881</v>
          </cell>
        </row>
        <row r="888">
          <cell r="C888">
            <v>55248</v>
          </cell>
          <cell r="D888">
            <v>8238030943</v>
          </cell>
        </row>
        <row r="889">
          <cell r="C889">
            <v>17053</v>
          </cell>
          <cell r="D889">
            <v>2209340063</v>
          </cell>
        </row>
        <row r="890">
          <cell r="C890">
            <v>19309</v>
          </cell>
          <cell r="D890">
            <v>7888574610</v>
          </cell>
        </row>
        <row r="891">
          <cell r="C891">
            <v>26213</v>
          </cell>
          <cell r="D891">
            <v>4525743115</v>
          </cell>
        </row>
        <row r="892">
          <cell r="C892">
            <v>35024</v>
          </cell>
          <cell r="D892">
            <v>813371287</v>
          </cell>
        </row>
        <row r="893">
          <cell r="C893">
            <v>54492</v>
          </cell>
          <cell r="D893">
            <v>9095573850</v>
          </cell>
        </row>
        <row r="894">
          <cell r="C894">
            <v>31165</v>
          </cell>
          <cell r="D894">
            <v>3259018638</v>
          </cell>
        </row>
        <row r="895">
          <cell r="C895">
            <v>23261</v>
          </cell>
          <cell r="D895">
            <v>4795089876</v>
          </cell>
        </row>
        <row r="896">
          <cell r="C896">
            <v>32726</v>
          </cell>
          <cell r="D896">
            <v>2677632772</v>
          </cell>
        </row>
        <row r="897">
          <cell r="C897">
            <v>33116</v>
          </cell>
          <cell r="D897">
            <v>9153408497</v>
          </cell>
        </row>
        <row r="898">
          <cell r="C898">
            <v>46325</v>
          </cell>
          <cell r="D898">
            <v>6271204627</v>
          </cell>
        </row>
        <row r="899">
          <cell r="C899">
            <v>29136</v>
          </cell>
          <cell r="D899">
            <v>4037854406</v>
          </cell>
        </row>
        <row r="900">
          <cell r="C900">
            <v>31743</v>
          </cell>
          <cell r="D900">
            <v>5079859830</v>
          </cell>
        </row>
        <row r="901">
          <cell r="C901">
            <v>53848</v>
          </cell>
          <cell r="D901">
            <v>2158895349</v>
          </cell>
        </row>
        <row r="902">
          <cell r="C902">
            <v>33683</v>
          </cell>
          <cell r="D902">
            <v>977779009</v>
          </cell>
        </row>
        <row r="903">
          <cell r="C903">
            <v>32719</v>
          </cell>
          <cell r="D903">
            <v>5002048994</v>
          </cell>
        </row>
        <row r="904">
          <cell r="C904">
            <v>41763</v>
          </cell>
          <cell r="D904">
            <v>5197585250</v>
          </cell>
        </row>
        <row r="905">
          <cell r="C905">
            <v>53950</v>
          </cell>
          <cell r="D905">
            <v>4578004252</v>
          </cell>
        </row>
        <row r="906">
          <cell r="C906">
            <v>18736</v>
          </cell>
          <cell r="D906">
            <v>7118642576</v>
          </cell>
        </row>
        <row r="907">
          <cell r="C907">
            <v>55812</v>
          </cell>
          <cell r="D907">
            <v>244523738</v>
          </cell>
        </row>
        <row r="908">
          <cell r="C908">
            <v>23539</v>
          </cell>
          <cell r="D908">
            <v>6978367184</v>
          </cell>
        </row>
        <row r="909">
          <cell r="C909">
            <v>40387</v>
          </cell>
          <cell r="D909">
            <v>966588630</v>
          </cell>
        </row>
        <row r="910">
          <cell r="C910">
            <v>56858</v>
          </cell>
          <cell r="D910">
            <v>5623930522</v>
          </cell>
        </row>
        <row r="911">
          <cell r="C911">
            <v>20799</v>
          </cell>
          <cell r="D911">
            <v>5405945366</v>
          </cell>
        </row>
        <row r="912">
          <cell r="C912">
            <v>30008</v>
          </cell>
          <cell r="D912">
            <v>3021692982</v>
          </cell>
        </row>
        <row r="913">
          <cell r="C913">
            <v>41984</v>
          </cell>
          <cell r="D913">
            <v>4286367630</v>
          </cell>
        </row>
        <row r="914">
          <cell r="C914">
            <v>13561</v>
          </cell>
          <cell r="D914">
            <v>9312128221</v>
          </cell>
        </row>
        <row r="915">
          <cell r="C915">
            <v>57854</v>
          </cell>
          <cell r="D915">
            <v>8685064791</v>
          </cell>
        </row>
        <row r="916">
          <cell r="C916">
            <v>25143</v>
          </cell>
          <cell r="D916">
            <v>2297168497</v>
          </cell>
        </row>
        <row r="917">
          <cell r="C917">
            <v>50158</v>
          </cell>
          <cell r="D917">
            <v>6271204627</v>
          </cell>
        </row>
        <row r="918">
          <cell r="C918">
            <v>26774</v>
          </cell>
          <cell r="D918">
            <v>8519669638</v>
          </cell>
        </row>
        <row r="919">
          <cell r="C919">
            <v>19946</v>
          </cell>
          <cell r="D919">
            <v>2510440322</v>
          </cell>
        </row>
        <row r="920">
          <cell r="C920">
            <v>18720</v>
          </cell>
          <cell r="D920">
            <v>2280674246</v>
          </cell>
        </row>
        <row r="921">
          <cell r="C921">
            <v>35753</v>
          </cell>
          <cell r="D921">
            <v>6009848660</v>
          </cell>
        </row>
        <row r="922">
          <cell r="C922">
            <v>15641</v>
          </cell>
          <cell r="D922">
            <v>7596173217</v>
          </cell>
        </row>
        <row r="923">
          <cell r="C923">
            <v>26047</v>
          </cell>
          <cell r="D923">
            <v>6172549286</v>
          </cell>
        </row>
        <row r="924">
          <cell r="C924">
            <v>54332</v>
          </cell>
          <cell r="D924">
            <v>8875305560</v>
          </cell>
        </row>
        <row r="925">
          <cell r="C925">
            <v>26351</v>
          </cell>
          <cell r="D925">
            <v>2158895349</v>
          </cell>
        </row>
        <row r="926">
          <cell r="C926">
            <v>52724</v>
          </cell>
          <cell r="D926">
            <v>1296185559</v>
          </cell>
        </row>
        <row r="927">
          <cell r="C927">
            <v>15814</v>
          </cell>
          <cell r="D927">
            <v>8032296239</v>
          </cell>
        </row>
        <row r="928">
          <cell r="C928">
            <v>11407</v>
          </cell>
          <cell r="D928">
            <v>4323727860</v>
          </cell>
        </row>
        <row r="929">
          <cell r="C929">
            <v>48495</v>
          </cell>
          <cell r="D929">
            <v>3211170715</v>
          </cell>
        </row>
        <row r="930">
          <cell r="C930">
            <v>36404</v>
          </cell>
          <cell r="D930">
            <v>5074304008</v>
          </cell>
        </row>
        <row r="931">
          <cell r="C931">
            <v>41366</v>
          </cell>
          <cell r="D931">
            <v>7621218967</v>
          </cell>
        </row>
        <row r="932">
          <cell r="C932">
            <v>50908</v>
          </cell>
          <cell r="D932">
            <v>8099854152</v>
          </cell>
        </row>
        <row r="933">
          <cell r="C933">
            <v>50516</v>
          </cell>
          <cell r="D933">
            <v>4688336071</v>
          </cell>
        </row>
        <row r="934">
          <cell r="C934">
            <v>38864</v>
          </cell>
          <cell r="D934">
            <v>4085082426</v>
          </cell>
        </row>
        <row r="935">
          <cell r="C935">
            <v>13613</v>
          </cell>
          <cell r="D935">
            <v>7325246862</v>
          </cell>
        </row>
        <row r="936">
          <cell r="C936">
            <v>35649</v>
          </cell>
          <cell r="D936">
            <v>9885165231</v>
          </cell>
        </row>
        <row r="937">
          <cell r="C937">
            <v>13615</v>
          </cell>
          <cell r="D937">
            <v>6209983448</v>
          </cell>
        </row>
        <row r="938">
          <cell r="C938">
            <v>27378</v>
          </cell>
          <cell r="D938">
            <v>6471464479</v>
          </cell>
        </row>
        <row r="939">
          <cell r="C939">
            <v>56923</v>
          </cell>
          <cell r="D939">
            <v>4074728869</v>
          </cell>
        </row>
        <row r="940">
          <cell r="C940">
            <v>28523</v>
          </cell>
          <cell r="D940">
            <v>6255831884</v>
          </cell>
        </row>
        <row r="941">
          <cell r="C941">
            <v>48637</v>
          </cell>
          <cell r="D941">
            <v>2497321256</v>
          </cell>
        </row>
        <row r="942">
          <cell r="C942">
            <v>22280</v>
          </cell>
          <cell r="D942">
            <v>6380488901</v>
          </cell>
        </row>
        <row r="943">
          <cell r="C943">
            <v>18660</v>
          </cell>
          <cell r="D943">
            <v>7192290785</v>
          </cell>
        </row>
        <row r="944">
          <cell r="C944">
            <v>53129</v>
          </cell>
          <cell r="D944">
            <v>2908560011</v>
          </cell>
        </row>
        <row r="945">
          <cell r="C945">
            <v>53835</v>
          </cell>
          <cell r="D945">
            <v>303831626</v>
          </cell>
        </row>
        <row r="946">
          <cell r="C946">
            <v>51866</v>
          </cell>
          <cell r="D946">
            <v>9800744517</v>
          </cell>
        </row>
        <row r="947">
          <cell r="C947">
            <v>29193</v>
          </cell>
          <cell r="D947">
            <v>3016741628</v>
          </cell>
        </row>
        <row r="948">
          <cell r="C948">
            <v>55208</v>
          </cell>
          <cell r="D948">
            <v>5863557389</v>
          </cell>
        </row>
        <row r="949">
          <cell r="C949">
            <v>55975</v>
          </cell>
          <cell r="D949">
            <v>3013094990</v>
          </cell>
        </row>
        <row r="950">
          <cell r="C950">
            <v>39908</v>
          </cell>
          <cell r="D950">
            <v>6769297310</v>
          </cell>
        </row>
        <row r="951">
          <cell r="C951">
            <v>35263</v>
          </cell>
          <cell r="D951">
            <v>3097425365</v>
          </cell>
        </row>
        <row r="952">
          <cell r="C952">
            <v>17455</v>
          </cell>
          <cell r="D952">
            <v>6724903874</v>
          </cell>
        </row>
        <row r="953">
          <cell r="C953">
            <v>31078</v>
          </cell>
          <cell r="D953">
            <v>6842911427</v>
          </cell>
        </row>
        <row r="954">
          <cell r="C954">
            <v>34449</v>
          </cell>
          <cell r="D954">
            <v>5439294325</v>
          </cell>
        </row>
        <row r="955">
          <cell r="C955">
            <v>46086</v>
          </cell>
          <cell r="D955">
            <v>4453315724</v>
          </cell>
        </row>
        <row r="956">
          <cell r="C956">
            <v>47414</v>
          </cell>
          <cell r="D956">
            <v>4439073344</v>
          </cell>
        </row>
        <row r="957">
          <cell r="C957">
            <v>11714</v>
          </cell>
          <cell r="D957">
            <v>7039995972</v>
          </cell>
        </row>
        <row r="958">
          <cell r="C958">
            <v>43273</v>
          </cell>
          <cell r="D958">
            <v>1469328364</v>
          </cell>
        </row>
        <row r="959">
          <cell r="C959">
            <v>42508</v>
          </cell>
          <cell r="D959">
            <v>4097160079</v>
          </cell>
        </row>
        <row r="960">
          <cell r="C960">
            <v>31572</v>
          </cell>
          <cell r="D960">
            <v>2307209530</v>
          </cell>
        </row>
        <row r="961">
          <cell r="C961">
            <v>10746</v>
          </cell>
          <cell r="D961">
            <v>4162153728</v>
          </cell>
        </row>
        <row r="962">
          <cell r="C962">
            <v>44701</v>
          </cell>
          <cell r="D962">
            <v>8832488175</v>
          </cell>
        </row>
        <row r="963">
          <cell r="C963">
            <v>47789</v>
          </cell>
          <cell r="D963">
            <v>2355104786</v>
          </cell>
        </row>
        <row r="964">
          <cell r="C964">
            <v>23214</v>
          </cell>
          <cell r="D964">
            <v>132027631</v>
          </cell>
        </row>
        <row r="965">
          <cell r="C965">
            <v>58630</v>
          </cell>
          <cell r="D965">
            <v>9726873223</v>
          </cell>
        </row>
        <row r="966">
          <cell r="C966">
            <v>37630</v>
          </cell>
          <cell r="D966">
            <v>4074728869</v>
          </cell>
        </row>
        <row r="967">
          <cell r="C967">
            <v>14772</v>
          </cell>
          <cell r="D967">
            <v>5134745579</v>
          </cell>
        </row>
        <row r="968">
          <cell r="C968">
            <v>56084</v>
          </cell>
          <cell r="D968">
            <v>1532722974</v>
          </cell>
        </row>
        <row r="969">
          <cell r="C969">
            <v>25244</v>
          </cell>
          <cell r="D969">
            <v>965285472</v>
          </cell>
        </row>
        <row r="970">
          <cell r="C970">
            <v>46382</v>
          </cell>
          <cell r="D970">
            <v>5347887761</v>
          </cell>
        </row>
        <row r="971">
          <cell r="C971">
            <v>23536</v>
          </cell>
          <cell r="D971">
            <v>509393462</v>
          </cell>
        </row>
        <row r="972">
          <cell r="C972">
            <v>19047</v>
          </cell>
          <cell r="D972">
            <v>8401146046</v>
          </cell>
        </row>
        <row r="973">
          <cell r="C973">
            <v>39201</v>
          </cell>
          <cell r="D973">
            <v>594961432</v>
          </cell>
        </row>
        <row r="974">
          <cell r="C974">
            <v>31915</v>
          </cell>
          <cell r="D974">
            <v>8858733592</v>
          </cell>
        </row>
        <row r="975">
          <cell r="C975">
            <v>15084</v>
          </cell>
          <cell r="D975">
            <v>2565093969</v>
          </cell>
        </row>
        <row r="976">
          <cell r="C976">
            <v>49948</v>
          </cell>
          <cell r="D976">
            <v>7516977292</v>
          </cell>
        </row>
        <row r="977">
          <cell r="C977">
            <v>12476</v>
          </cell>
          <cell r="D977">
            <v>1755716656</v>
          </cell>
        </row>
        <row r="978">
          <cell r="C978">
            <v>27656</v>
          </cell>
          <cell r="D978">
            <v>977779009</v>
          </cell>
        </row>
        <row r="979">
          <cell r="C979">
            <v>33793</v>
          </cell>
          <cell r="D979">
            <v>9096285417</v>
          </cell>
        </row>
        <row r="980">
          <cell r="C980">
            <v>57078</v>
          </cell>
          <cell r="D980">
            <v>8620758454</v>
          </cell>
        </row>
        <row r="981">
          <cell r="C981">
            <v>59786</v>
          </cell>
          <cell r="D981">
            <v>8875305560</v>
          </cell>
        </row>
        <row r="982">
          <cell r="C982">
            <v>11365</v>
          </cell>
          <cell r="D982">
            <v>209942509</v>
          </cell>
        </row>
        <row r="983">
          <cell r="C983">
            <v>58123</v>
          </cell>
          <cell r="D983">
            <v>9340547551</v>
          </cell>
        </row>
        <row r="984">
          <cell r="C984">
            <v>13825</v>
          </cell>
          <cell r="D984">
            <v>6283719635</v>
          </cell>
        </row>
        <row r="985">
          <cell r="C985">
            <v>14263</v>
          </cell>
          <cell r="D985">
            <v>5903124704</v>
          </cell>
        </row>
        <row r="986">
          <cell r="C986">
            <v>35305</v>
          </cell>
          <cell r="D986">
            <v>5241020535</v>
          </cell>
        </row>
        <row r="987">
          <cell r="C987">
            <v>34374</v>
          </cell>
          <cell r="D987">
            <v>7427985850</v>
          </cell>
        </row>
        <row r="988">
          <cell r="C988">
            <v>37239</v>
          </cell>
          <cell r="D988">
            <v>6852060985</v>
          </cell>
        </row>
        <row r="989">
          <cell r="C989">
            <v>14666</v>
          </cell>
          <cell r="D989">
            <v>9267164694</v>
          </cell>
        </row>
        <row r="990">
          <cell r="C990">
            <v>51781</v>
          </cell>
          <cell r="D990">
            <v>4670832530</v>
          </cell>
        </row>
        <row r="991">
          <cell r="C991">
            <v>25477</v>
          </cell>
          <cell r="D991">
            <v>8875320292</v>
          </cell>
        </row>
        <row r="992">
          <cell r="C992">
            <v>34989</v>
          </cell>
          <cell r="D992">
            <v>4773306254</v>
          </cell>
        </row>
        <row r="993">
          <cell r="C993">
            <v>52110</v>
          </cell>
          <cell r="D993">
            <v>2975315244</v>
          </cell>
        </row>
        <row r="994">
          <cell r="C994">
            <v>20067</v>
          </cell>
          <cell r="D994">
            <v>6279928705</v>
          </cell>
        </row>
        <row r="995">
          <cell r="C995">
            <v>34002</v>
          </cell>
          <cell r="D995">
            <v>6850203894</v>
          </cell>
        </row>
        <row r="996">
          <cell r="C996">
            <v>49695</v>
          </cell>
          <cell r="D996">
            <v>2575500974</v>
          </cell>
        </row>
        <row r="997">
          <cell r="C997">
            <v>42775</v>
          </cell>
          <cell r="D997">
            <v>3792993961</v>
          </cell>
        </row>
        <row r="998">
          <cell r="C998">
            <v>40849</v>
          </cell>
          <cell r="D998">
            <v>5574535556</v>
          </cell>
        </row>
        <row r="999">
          <cell r="C999">
            <v>23459</v>
          </cell>
          <cell r="D999">
            <v>9854387496</v>
          </cell>
        </row>
        <row r="1000">
          <cell r="C1000">
            <v>57657</v>
          </cell>
          <cell r="D1000">
            <v>6279928705</v>
          </cell>
        </row>
        <row r="1001">
          <cell r="C1001">
            <v>40046</v>
          </cell>
          <cell r="D1001">
            <v>5064247826</v>
          </cell>
        </row>
        <row r="1002">
          <cell r="C1002">
            <v>29646</v>
          </cell>
          <cell r="D1002">
            <v>7236563277</v>
          </cell>
        </row>
        <row r="1003">
          <cell r="C1003">
            <v>38470</v>
          </cell>
          <cell r="D1003">
            <v>5948190226</v>
          </cell>
        </row>
        <row r="1004">
          <cell r="C1004">
            <v>20764</v>
          </cell>
          <cell r="D1004">
            <v>589071254</v>
          </cell>
        </row>
        <row r="1005">
          <cell r="C1005">
            <v>57546</v>
          </cell>
          <cell r="D1005">
            <v>6713405010</v>
          </cell>
        </row>
        <row r="1006">
          <cell r="C1006">
            <v>13537</v>
          </cell>
          <cell r="D1006">
            <v>2045928187</v>
          </cell>
        </row>
        <row r="1007">
          <cell r="C1007">
            <v>36710</v>
          </cell>
          <cell r="D1007">
            <v>5341512014</v>
          </cell>
        </row>
        <row r="1008">
          <cell r="C1008">
            <v>11425</v>
          </cell>
          <cell r="D1008">
            <v>5134745579</v>
          </cell>
        </row>
        <row r="1009">
          <cell r="C1009">
            <v>32500</v>
          </cell>
          <cell r="D1009">
            <v>8481632066</v>
          </cell>
        </row>
        <row r="1010">
          <cell r="C1010">
            <v>38354</v>
          </cell>
          <cell r="D1010">
            <v>8002426673</v>
          </cell>
        </row>
        <row r="1011">
          <cell r="C1011">
            <v>13742</v>
          </cell>
          <cell r="D1011">
            <v>8047841793</v>
          </cell>
        </row>
        <row r="1012">
          <cell r="C1012">
            <v>33824</v>
          </cell>
          <cell r="D1012">
            <v>3219526055</v>
          </cell>
        </row>
        <row r="1013">
          <cell r="C1013">
            <v>30993</v>
          </cell>
          <cell r="D1013">
            <v>813371287</v>
          </cell>
        </row>
        <row r="1014">
          <cell r="C1014">
            <v>57503</v>
          </cell>
          <cell r="D1014">
            <v>2908560011</v>
          </cell>
        </row>
        <row r="1015">
          <cell r="C1015">
            <v>52910</v>
          </cell>
          <cell r="D1015">
            <v>7192290785</v>
          </cell>
        </row>
        <row r="1016">
          <cell r="C1016">
            <v>11939</v>
          </cell>
          <cell r="D1016">
            <v>8646243699</v>
          </cell>
        </row>
        <row r="1017">
          <cell r="C1017">
            <v>39570</v>
          </cell>
          <cell r="D1017">
            <v>3538909016</v>
          </cell>
        </row>
        <row r="1018">
          <cell r="C1018">
            <v>18626</v>
          </cell>
          <cell r="D1018">
            <v>7931128354</v>
          </cell>
        </row>
        <row r="1019">
          <cell r="C1019">
            <v>26375</v>
          </cell>
          <cell r="D1019">
            <v>8908432159</v>
          </cell>
        </row>
        <row r="1020">
          <cell r="C1020">
            <v>53056</v>
          </cell>
          <cell r="D1020">
            <v>2136806068</v>
          </cell>
        </row>
        <row r="1021">
          <cell r="C1021">
            <v>30506</v>
          </cell>
          <cell r="D1021">
            <v>4192443678</v>
          </cell>
        </row>
        <row r="1022">
          <cell r="C1022">
            <v>23678</v>
          </cell>
          <cell r="D1022">
            <v>879297433</v>
          </cell>
        </row>
        <row r="1023">
          <cell r="C1023">
            <v>22006</v>
          </cell>
          <cell r="D1023">
            <v>4037854406</v>
          </cell>
        </row>
        <row r="1024">
          <cell r="C1024">
            <v>45521</v>
          </cell>
          <cell r="D1024">
            <v>8620758454</v>
          </cell>
        </row>
        <row r="1025">
          <cell r="C1025">
            <v>48789</v>
          </cell>
          <cell r="D1025">
            <v>6364724701</v>
          </cell>
        </row>
        <row r="1026">
          <cell r="C1026">
            <v>59198</v>
          </cell>
          <cell r="D1026">
            <v>8695742075</v>
          </cell>
        </row>
        <row r="1027">
          <cell r="C1027">
            <v>33739</v>
          </cell>
          <cell r="D1027">
            <v>1953937357</v>
          </cell>
        </row>
        <row r="1028">
          <cell r="C1028">
            <v>52180</v>
          </cell>
          <cell r="D1028">
            <v>1972775170</v>
          </cell>
        </row>
        <row r="1029">
          <cell r="C1029">
            <v>31203</v>
          </cell>
          <cell r="D1029">
            <v>5068508845</v>
          </cell>
        </row>
        <row r="1030">
          <cell r="C1030">
            <v>42410</v>
          </cell>
          <cell r="D1030">
            <v>1081492333</v>
          </cell>
        </row>
        <row r="1031">
          <cell r="C1031">
            <v>26302</v>
          </cell>
          <cell r="D1031">
            <v>9885165231</v>
          </cell>
        </row>
        <row r="1032">
          <cell r="C1032">
            <v>25769</v>
          </cell>
          <cell r="D1032">
            <v>8115985503</v>
          </cell>
        </row>
        <row r="1033">
          <cell r="C1033">
            <v>47209</v>
          </cell>
          <cell r="D1033">
            <v>8646243699</v>
          </cell>
        </row>
        <row r="1034">
          <cell r="C1034">
            <v>50362</v>
          </cell>
          <cell r="D1034">
            <v>6279928705</v>
          </cell>
        </row>
        <row r="1035">
          <cell r="C1035">
            <v>28044</v>
          </cell>
          <cell r="D1035">
            <v>4039266773</v>
          </cell>
        </row>
        <row r="1036">
          <cell r="C1036">
            <v>26945</v>
          </cell>
          <cell r="D1036">
            <v>2237103631</v>
          </cell>
        </row>
        <row r="1037">
          <cell r="C1037">
            <v>31351</v>
          </cell>
          <cell r="D1037">
            <v>2185059785</v>
          </cell>
        </row>
        <row r="1038">
          <cell r="C1038">
            <v>22330</v>
          </cell>
          <cell r="D1038">
            <v>1549399640</v>
          </cell>
        </row>
        <row r="1039">
          <cell r="C1039">
            <v>55978</v>
          </cell>
          <cell r="D1039">
            <v>4076701275</v>
          </cell>
        </row>
        <row r="1040">
          <cell r="C1040">
            <v>18982</v>
          </cell>
          <cell r="D1040">
            <v>6894004730</v>
          </cell>
        </row>
        <row r="1041">
          <cell r="C1041">
            <v>39375</v>
          </cell>
          <cell r="D1041">
            <v>4688336071</v>
          </cell>
        </row>
        <row r="1042">
          <cell r="C1042">
            <v>23801</v>
          </cell>
          <cell r="D1042">
            <v>556704134</v>
          </cell>
        </row>
        <row r="1043">
          <cell r="C1043">
            <v>49324</v>
          </cell>
          <cell r="D1043">
            <v>9651729414</v>
          </cell>
        </row>
        <row r="1044">
          <cell r="C1044">
            <v>12696</v>
          </cell>
          <cell r="D1044">
            <v>7962906979</v>
          </cell>
        </row>
        <row r="1045">
          <cell r="C1045">
            <v>52532</v>
          </cell>
          <cell r="D1045">
            <v>2376099331</v>
          </cell>
        </row>
        <row r="1046">
          <cell r="C1046">
            <v>15369</v>
          </cell>
          <cell r="D1046">
            <v>9800744517</v>
          </cell>
        </row>
        <row r="1047">
          <cell r="C1047">
            <v>48700</v>
          </cell>
          <cell r="D1047">
            <v>1231429186</v>
          </cell>
        </row>
        <row r="1048">
          <cell r="C1048">
            <v>29385</v>
          </cell>
          <cell r="D1048">
            <v>933051662</v>
          </cell>
        </row>
        <row r="1049">
          <cell r="C1049">
            <v>17170</v>
          </cell>
          <cell r="D1049">
            <v>1382734301</v>
          </cell>
        </row>
        <row r="1050">
          <cell r="C1050">
            <v>54621</v>
          </cell>
          <cell r="D1050">
            <v>7243767311</v>
          </cell>
        </row>
        <row r="1051">
          <cell r="C1051">
            <v>23657</v>
          </cell>
          <cell r="D1051">
            <v>8002426673</v>
          </cell>
        </row>
        <row r="1052">
          <cell r="C1052">
            <v>18199</v>
          </cell>
          <cell r="D1052">
            <v>5299481160</v>
          </cell>
        </row>
        <row r="1053">
          <cell r="C1053">
            <v>26795</v>
          </cell>
          <cell r="D1053">
            <v>6007705854</v>
          </cell>
        </row>
        <row r="1054">
          <cell r="C1054">
            <v>55684</v>
          </cell>
          <cell r="D1054">
            <v>3746690722</v>
          </cell>
        </row>
        <row r="1055">
          <cell r="C1055">
            <v>52223</v>
          </cell>
          <cell r="D1055">
            <v>8335120919</v>
          </cell>
        </row>
        <row r="1056">
          <cell r="C1056">
            <v>26446</v>
          </cell>
          <cell r="D1056">
            <v>6172549286</v>
          </cell>
        </row>
        <row r="1057">
          <cell r="C1057">
            <v>40438</v>
          </cell>
          <cell r="D1057">
            <v>3041948354</v>
          </cell>
        </row>
        <row r="1058">
          <cell r="C1058">
            <v>24466</v>
          </cell>
          <cell r="D1058">
            <v>5479449389</v>
          </cell>
        </row>
        <row r="1059">
          <cell r="C1059">
            <v>28685</v>
          </cell>
          <cell r="D1059">
            <v>6837456032</v>
          </cell>
        </row>
        <row r="1060">
          <cell r="C1060">
            <v>35290</v>
          </cell>
          <cell r="D1060">
            <v>1053331541</v>
          </cell>
        </row>
        <row r="1061">
          <cell r="C1061">
            <v>18152</v>
          </cell>
          <cell r="D1061">
            <v>9107581297</v>
          </cell>
        </row>
        <row r="1062">
          <cell r="C1062">
            <v>39107</v>
          </cell>
          <cell r="D1062">
            <v>9267164694</v>
          </cell>
        </row>
        <row r="1063">
          <cell r="C1063">
            <v>23037</v>
          </cell>
          <cell r="D1063">
            <v>9258570278</v>
          </cell>
        </row>
        <row r="1064">
          <cell r="C1064">
            <v>21578</v>
          </cell>
          <cell r="D1064">
            <v>492630925</v>
          </cell>
        </row>
        <row r="1065">
          <cell r="C1065">
            <v>55236</v>
          </cell>
          <cell r="D1065">
            <v>9815158015</v>
          </cell>
        </row>
        <row r="1066">
          <cell r="C1066">
            <v>43366</v>
          </cell>
          <cell r="D1066">
            <v>2497321256</v>
          </cell>
        </row>
        <row r="1067">
          <cell r="C1067">
            <v>41195</v>
          </cell>
          <cell r="D1067">
            <v>9548500949</v>
          </cell>
        </row>
        <row r="1068">
          <cell r="C1068">
            <v>39401</v>
          </cell>
          <cell r="D1068">
            <v>2958692264</v>
          </cell>
        </row>
        <row r="1069">
          <cell r="C1069">
            <v>45114</v>
          </cell>
          <cell r="D1069">
            <v>515647594</v>
          </cell>
        </row>
        <row r="1070">
          <cell r="C1070">
            <v>24524</v>
          </cell>
          <cell r="D1070">
            <v>6973806759</v>
          </cell>
        </row>
        <row r="1071">
          <cell r="C1071">
            <v>53776</v>
          </cell>
          <cell r="D1071">
            <v>4085082426</v>
          </cell>
        </row>
        <row r="1072">
          <cell r="C1072">
            <v>54849</v>
          </cell>
          <cell r="D1072">
            <v>9705650896</v>
          </cell>
        </row>
        <row r="1073">
          <cell r="C1073">
            <v>52199</v>
          </cell>
          <cell r="D1073">
            <v>7236563277</v>
          </cell>
        </row>
        <row r="1074">
          <cell r="C1074">
            <v>47256</v>
          </cell>
          <cell r="D1074">
            <v>5511711233</v>
          </cell>
        </row>
        <row r="1075">
          <cell r="C1075">
            <v>41189</v>
          </cell>
          <cell r="D1075">
            <v>3661649302</v>
          </cell>
        </row>
        <row r="1076">
          <cell r="C1076">
            <v>44225</v>
          </cell>
          <cell r="D1076">
            <v>994826516</v>
          </cell>
        </row>
        <row r="1077">
          <cell r="C1077">
            <v>55799</v>
          </cell>
          <cell r="D1077">
            <v>161397387</v>
          </cell>
        </row>
        <row r="1078">
          <cell r="C1078">
            <v>32454</v>
          </cell>
          <cell r="D1078">
            <v>7070564503</v>
          </cell>
        </row>
        <row r="1079">
          <cell r="C1079">
            <v>33485</v>
          </cell>
          <cell r="D1079">
            <v>1163292249</v>
          </cell>
        </row>
        <row r="1080">
          <cell r="C1080">
            <v>40362</v>
          </cell>
          <cell r="D1080">
            <v>2973481236</v>
          </cell>
        </row>
        <row r="1081">
          <cell r="C1081">
            <v>38678</v>
          </cell>
          <cell r="D1081">
            <v>3956653289</v>
          </cell>
        </row>
        <row r="1082">
          <cell r="C1082">
            <v>14355</v>
          </cell>
          <cell r="D1082">
            <v>6259267215</v>
          </cell>
        </row>
        <row r="1083">
          <cell r="C1083">
            <v>28374</v>
          </cell>
          <cell r="D1083">
            <v>5726465660</v>
          </cell>
        </row>
        <row r="1084">
          <cell r="C1084">
            <v>59982</v>
          </cell>
          <cell r="D1084">
            <v>3597778305</v>
          </cell>
        </row>
        <row r="1085">
          <cell r="C1085">
            <v>38639</v>
          </cell>
          <cell r="D1085">
            <v>1442784075</v>
          </cell>
        </row>
        <row r="1086">
          <cell r="C1086">
            <v>57366</v>
          </cell>
          <cell r="D1086">
            <v>2408183758</v>
          </cell>
        </row>
        <row r="1087">
          <cell r="C1087">
            <v>27896</v>
          </cell>
          <cell r="D1087">
            <v>9621571960</v>
          </cell>
        </row>
        <row r="1088">
          <cell r="C1088">
            <v>20242</v>
          </cell>
          <cell r="D1088">
            <v>9013891098</v>
          </cell>
        </row>
        <row r="1089">
          <cell r="C1089">
            <v>46167</v>
          </cell>
          <cell r="D1089">
            <v>3516592710</v>
          </cell>
        </row>
        <row r="1090">
          <cell r="C1090">
            <v>13158</v>
          </cell>
          <cell r="D1090">
            <v>8162941088</v>
          </cell>
        </row>
        <row r="1091">
          <cell r="C1091">
            <v>29732</v>
          </cell>
          <cell r="D1091">
            <v>7373156215</v>
          </cell>
        </row>
        <row r="1092">
          <cell r="C1092">
            <v>47441</v>
          </cell>
          <cell r="D1092">
            <v>3217797337</v>
          </cell>
        </row>
        <row r="1093">
          <cell r="C1093">
            <v>25657</v>
          </cell>
          <cell r="D1093">
            <v>6235447353</v>
          </cell>
        </row>
        <row r="1094">
          <cell r="C1094">
            <v>58041</v>
          </cell>
          <cell r="D1094">
            <v>4328154427</v>
          </cell>
        </row>
        <row r="1095">
          <cell r="C1095">
            <v>28775</v>
          </cell>
          <cell r="D1095">
            <v>1028388519</v>
          </cell>
        </row>
        <row r="1096">
          <cell r="C1096">
            <v>14219</v>
          </cell>
          <cell r="D1096">
            <v>4535395691</v>
          </cell>
        </row>
        <row r="1097">
          <cell r="C1097">
            <v>14473</v>
          </cell>
          <cell r="D1097">
            <v>8333777430</v>
          </cell>
        </row>
        <row r="1098">
          <cell r="C1098">
            <v>35992</v>
          </cell>
          <cell r="D1098">
            <v>6148235056</v>
          </cell>
        </row>
        <row r="1099">
          <cell r="C1099">
            <v>51107</v>
          </cell>
          <cell r="D1099">
            <v>992720575</v>
          </cell>
        </row>
        <row r="1100">
          <cell r="C1100">
            <v>51087</v>
          </cell>
          <cell r="D1100">
            <v>9305168396</v>
          </cell>
        </row>
        <row r="1101">
          <cell r="C1101">
            <v>17816</v>
          </cell>
          <cell r="D1101">
            <v>8858733592</v>
          </cell>
        </row>
        <row r="1102">
          <cell r="C1102">
            <v>40232</v>
          </cell>
          <cell r="D1102">
            <v>5974179625</v>
          </cell>
        </row>
        <row r="1103">
          <cell r="C1103">
            <v>18939</v>
          </cell>
          <cell r="D1103">
            <v>1573192775</v>
          </cell>
        </row>
        <row r="1104">
          <cell r="C1104">
            <v>38116</v>
          </cell>
          <cell r="D1104">
            <v>3609467622</v>
          </cell>
        </row>
        <row r="1105">
          <cell r="C1105">
            <v>49135</v>
          </cell>
          <cell r="D1105">
            <v>9561367408</v>
          </cell>
        </row>
        <row r="1106">
          <cell r="C1106">
            <v>16872</v>
          </cell>
          <cell r="D1106">
            <v>1898839557</v>
          </cell>
        </row>
        <row r="1107">
          <cell r="C1107">
            <v>27461</v>
          </cell>
          <cell r="D1107">
            <v>8204786093</v>
          </cell>
        </row>
        <row r="1108">
          <cell r="C1108">
            <v>55497</v>
          </cell>
          <cell r="D1108">
            <v>992720575</v>
          </cell>
        </row>
        <row r="1109">
          <cell r="C1109">
            <v>40333</v>
          </cell>
          <cell r="D1109">
            <v>8377113392</v>
          </cell>
        </row>
        <row r="1110">
          <cell r="C1110">
            <v>13521</v>
          </cell>
          <cell r="D1110">
            <v>9885165231</v>
          </cell>
        </row>
        <row r="1111">
          <cell r="C1111">
            <v>20925</v>
          </cell>
          <cell r="D1111">
            <v>6789690301</v>
          </cell>
        </row>
        <row r="1112">
          <cell r="C1112">
            <v>15057</v>
          </cell>
          <cell r="D1112">
            <v>5603002824</v>
          </cell>
        </row>
        <row r="1113">
          <cell r="C1113">
            <v>56513</v>
          </cell>
          <cell r="D1113">
            <v>6837456032</v>
          </cell>
        </row>
        <row r="1114">
          <cell r="C1114">
            <v>10273</v>
          </cell>
          <cell r="D1114">
            <v>4219825649</v>
          </cell>
        </row>
        <row r="1115">
          <cell r="C1115">
            <v>42783</v>
          </cell>
          <cell r="D1115">
            <v>2183763965</v>
          </cell>
        </row>
        <row r="1116">
          <cell r="C1116">
            <v>55511</v>
          </cell>
          <cell r="D1116">
            <v>3219601650</v>
          </cell>
        </row>
        <row r="1117">
          <cell r="C1117">
            <v>24255</v>
          </cell>
          <cell r="D1117">
            <v>2599557828</v>
          </cell>
        </row>
        <row r="1118">
          <cell r="C1118">
            <v>40888</v>
          </cell>
          <cell r="D1118">
            <v>2408183758</v>
          </cell>
        </row>
        <row r="1119">
          <cell r="C1119">
            <v>36909</v>
          </cell>
          <cell r="D1119">
            <v>4739588234</v>
          </cell>
        </row>
        <row r="1120">
          <cell r="C1120">
            <v>58262</v>
          </cell>
          <cell r="D1120">
            <v>8128449354</v>
          </cell>
        </row>
        <row r="1121">
          <cell r="C1121">
            <v>29831</v>
          </cell>
          <cell r="D1121">
            <v>29906814</v>
          </cell>
        </row>
        <row r="1122">
          <cell r="C1122">
            <v>34625</v>
          </cell>
          <cell r="D1122">
            <v>4439073344</v>
          </cell>
        </row>
        <row r="1123">
          <cell r="C1123">
            <v>34251</v>
          </cell>
          <cell r="D1123">
            <v>1462119603</v>
          </cell>
        </row>
        <row r="1124">
          <cell r="C1124">
            <v>48109</v>
          </cell>
          <cell r="D1124">
            <v>6322781804</v>
          </cell>
        </row>
        <row r="1125">
          <cell r="C1125">
            <v>31257</v>
          </cell>
          <cell r="D1125">
            <v>1992195951</v>
          </cell>
        </row>
        <row r="1126">
          <cell r="C1126">
            <v>49240</v>
          </cell>
          <cell r="D1126">
            <v>3428040538</v>
          </cell>
        </row>
        <row r="1127">
          <cell r="C1127">
            <v>50032</v>
          </cell>
          <cell r="D1127">
            <v>5726465660</v>
          </cell>
        </row>
        <row r="1128">
          <cell r="C1128">
            <v>18201</v>
          </cell>
          <cell r="D1128">
            <v>9624054975</v>
          </cell>
        </row>
        <row r="1129">
          <cell r="C1129">
            <v>18465</v>
          </cell>
          <cell r="D1129">
            <v>3097425365</v>
          </cell>
        </row>
        <row r="1130">
          <cell r="C1130">
            <v>17673</v>
          </cell>
          <cell r="D1130">
            <v>4097160079</v>
          </cell>
        </row>
        <row r="1131">
          <cell r="C1131">
            <v>18431</v>
          </cell>
          <cell r="D1131">
            <v>2739934548</v>
          </cell>
        </row>
        <row r="1132">
          <cell r="C1132">
            <v>22900</v>
          </cell>
          <cell r="D1132">
            <v>2070860833</v>
          </cell>
        </row>
        <row r="1133">
          <cell r="C1133">
            <v>32158</v>
          </cell>
          <cell r="D1133">
            <v>3560320844</v>
          </cell>
        </row>
        <row r="1134">
          <cell r="C1134">
            <v>12943</v>
          </cell>
          <cell r="D1134">
            <v>2405876701</v>
          </cell>
        </row>
        <row r="1135">
          <cell r="C1135">
            <v>48984</v>
          </cell>
          <cell r="D1135">
            <v>601779371</v>
          </cell>
        </row>
        <row r="1136">
          <cell r="C1136">
            <v>27460</v>
          </cell>
          <cell r="D1136">
            <v>9855833406</v>
          </cell>
        </row>
        <row r="1137">
          <cell r="C1137">
            <v>53535</v>
          </cell>
          <cell r="D1137">
            <v>8017115954</v>
          </cell>
        </row>
        <row r="1138">
          <cell r="C1138">
            <v>45318</v>
          </cell>
          <cell r="D1138">
            <v>2402470968</v>
          </cell>
        </row>
        <row r="1139">
          <cell r="C1139">
            <v>44311</v>
          </cell>
          <cell r="D1139">
            <v>4188124377</v>
          </cell>
        </row>
        <row r="1140">
          <cell r="C1140">
            <v>59327</v>
          </cell>
          <cell r="D1140">
            <v>939715988</v>
          </cell>
        </row>
        <row r="1141">
          <cell r="C1141">
            <v>27907</v>
          </cell>
          <cell r="D1141">
            <v>5588978080</v>
          </cell>
        </row>
        <row r="1142">
          <cell r="C1142">
            <v>21015</v>
          </cell>
          <cell r="D1142">
            <v>6007705854</v>
          </cell>
        </row>
        <row r="1143">
          <cell r="C1143">
            <v>32088</v>
          </cell>
          <cell r="D1143">
            <v>3956653289</v>
          </cell>
        </row>
        <row r="1144">
          <cell r="C1144">
            <v>52240</v>
          </cell>
          <cell r="D1144">
            <v>8093156364</v>
          </cell>
        </row>
        <row r="1145">
          <cell r="C1145">
            <v>34085</v>
          </cell>
          <cell r="D1145">
            <v>5623896162</v>
          </cell>
        </row>
        <row r="1146">
          <cell r="C1146">
            <v>43311</v>
          </cell>
          <cell r="D1146">
            <v>7205288142</v>
          </cell>
        </row>
        <row r="1147">
          <cell r="C1147">
            <v>37369</v>
          </cell>
          <cell r="D1147">
            <v>5988565948</v>
          </cell>
        </row>
        <row r="1148">
          <cell r="C1148">
            <v>26969</v>
          </cell>
          <cell r="D1148">
            <v>999389173</v>
          </cell>
        </row>
        <row r="1149">
          <cell r="C1149">
            <v>54353</v>
          </cell>
          <cell r="D1149">
            <v>4235594176</v>
          </cell>
        </row>
        <row r="1150">
          <cell r="C1150">
            <v>25699</v>
          </cell>
          <cell r="D1150">
            <v>769312748</v>
          </cell>
        </row>
        <row r="1151">
          <cell r="C1151">
            <v>56034</v>
          </cell>
          <cell r="D1151">
            <v>7462961601</v>
          </cell>
        </row>
        <row r="1152">
          <cell r="C1152">
            <v>39791</v>
          </cell>
          <cell r="D1152">
            <v>9829586073</v>
          </cell>
        </row>
        <row r="1153">
          <cell r="C1153">
            <v>24938</v>
          </cell>
          <cell r="D1153">
            <v>2873915978</v>
          </cell>
        </row>
        <row r="1154">
          <cell r="C1154">
            <v>45362</v>
          </cell>
          <cell r="D1154">
            <v>6408517315</v>
          </cell>
        </row>
        <row r="1155">
          <cell r="C1155">
            <v>15297</v>
          </cell>
          <cell r="D1155">
            <v>7192290785</v>
          </cell>
        </row>
        <row r="1156">
          <cell r="C1156">
            <v>48583</v>
          </cell>
          <cell r="D1156">
            <v>2958692264</v>
          </cell>
        </row>
        <row r="1157">
          <cell r="C1157">
            <v>50968</v>
          </cell>
          <cell r="D1157">
            <v>1541082834</v>
          </cell>
        </row>
        <row r="1158">
          <cell r="C1158">
            <v>21871</v>
          </cell>
          <cell r="D1158">
            <v>325547246</v>
          </cell>
        </row>
        <row r="1159">
          <cell r="C1159">
            <v>54660</v>
          </cell>
          <cell r="D1159">
            <v>999389173</v>
          </cell>
        </row>
        <row r="1160">
          <cell r="C1160">
            <v>49522</v>
          </cell>
          <cell r="D1160">
            <v>5519420165</v>
          </cell>
        </row>
        <row r="1161">
          <cell r="C1161">
            <v>17369</v>
          </cell>
          <cell r="D1161">
            <v>397599129</v>
          </cell>
        </row>
        <row r="1162">
          <cell r="C1162">
            <v>21200</v>
          </cell>
          <cell r="D1162">
            <v>4689682046</v>
          </cell>
        </row>
        <row r="1163">
          <cell r="C1163">
            <v>57235</v>
          </cell>
          <cell r="D1163">
            <v>8322342209</v>
          </cell>
        </row>
        <row r="1164">
          <cell r="C1164">
            <v>51249</v>
          </cell>
          <cell r="D1164">
            <v>2306669465</v>
          </cell>
        </row>
        <row r="1165">
          <cell r="C1165">
            <v>39532</v>
          </cell>
          <cell r="D1165">
            <v>2136806068</v>
          </cell>
        </row>
        <row r="1166">
          <cell r="C1166">
            <v>26055</v>
          </cell>
          <cell r="D1166">
            <v>6515844751</v>
          </cell>
        </row>
        <row r="1167">
          <cell r="C1167">
            <v>57137</v>
          </cell>
          <cell r="D1167">
            <v>5474718616</v>
          </cell>
        </row>
        <row r="1168">
          <cell r="C1168">
            <v>31401</v>
          </cell>
          <cell r="D1168">
            <v>5928086253</v>
          </cell>
        </row>
        <row r="1169">
          <cell r="C1169">
            <v>45159</v>
          </cell>
          <cell r="D1169">
            <v>6209983448</v>
          </cell>
        </row>
        <row r="1170">
          <cell r="C1170">
            <v>18009</v>
          </cell>
          <cell r="D1170">
            <v>4578004252</v>
          </cell>
        </row>
        <row r="1171">
          <cell r="C1171">
            <v>42599</v>
          </cell>
          <cell r="D1171">
            <v>1739513533</v>
          </cell>
        </row>
        <row r="1172">
          <cell r="C1172">
            <v>42544</v>
          </cell>
          <cell r="D1172">
            <v>7427985850</v>
          </cell>
        </row>
        <row r="1173">
          <cell r="C1173">
            <v>25379</v>
          </cell>
          <cell r="D1173">
            <v>3597778305</v>
          </cell>
        </row>
        <row r="1174">
          <cell r="C1174">
            <v>33737</v>
          </cell>
          <cell r="D1174">
            <v>9627071331</v>
          </cell>
        </row>
        <row r="1175">
          <cell r="C1175">
            <v>12918</v>
          </cell>
          <cell r="D1175">
            <v>9258570278</v>
          </cell>
        </row>
        <row r="1176">
          <cell r="C1176">
            <v>41102</v>
          </cell>
          <cell r="D1176">
            <v>8731494560</v>
          </cell>
        </row>
        <row r="1177">
          <cell r="C1177">
            <v>59374</v>
          </cell>
          <cell r="D1177">
            <v>933051662</v>
          </cell>
        </row>
        <row r="1178">
          <cell r="C1178">
            <v>50884</v>
          </cell>
          <cell r="D1178">
            <v>3554200719</v>
          </cell>
        </row>
        <row r="1179">
          <cell r="C1179">
            <v>16535</v>
          </cell>
          <cell r="D1179">
            <v>4409014943</v>
          </cell>
        </row>
        <row r="1180">
          <cell r="C1180">
            <v>50820</v>
          </cell>
          <cell r="D1180">
            <v>3288836432</v>
          </cell>
        </row>
        <row r="1181">
          <cell r="C1181">
            <v>47125</v>
          </cell>
          <cell r="D1181">
            <v>2698184272</v>
          </cell>
        </row>
        <row r="1182">
          <cell r="C1182">
            <v>31989</v>
          </cell>
          <cell r="D1182">
            <v>3792993961</v>
          </cell>
        </row>
        <row r="1183">
          <cell r="C1183">
            <v>47917</v>
          </cell>
          <cell r="D1183">
            <v>357531329</v>
          </cell>
        </row>
        <row r="1184">
          <cell r="C1184">
            <v>42918</v>
          </cell>
          <cell r="D1184">
            <v>303831626</v>
          </cell>
        </row>
        <row r="1185">
          <cell r="C1185">
            <v>55754</v>
          </cell>
          <cell r="D1185">
            <v>1918356416</v>
          </cell>
        </row>
        <row r="1186">
          <cell r="C1186">
            <v>10945</v>
          </cell>
          <cell r="D1186">
            <v>4175195971</v>
          </cell>
        </row>
        <row r="1187">
          <cell r="C1187">
            <v>43384</v>
          </cell>
          <cell r="D1187">
            <v>7268478941</v>
          </cell>
        </row>
        <row r="1188">
          <cell r="C1188">
            <v>52718</v>
          </cell>
          <cell r="D1188">
            <v>9229113786</v>
          </cell>
        </row>
        <row r="1189">
          <cell r="C1189">
            <v>41104</v>
          </cell>
          <cell r="D1189">
            <v>858481901</v>
          </cell>
        </row>
        <row r="1190">
          <cell r="C1190">
            <v>39313</v>
          </cell>
          <cell r="D1190">
            <v>5403399259</v>
          </cell>
        </row>
        <row r="1191">
          <cell r="C1191">
            <v>12950</v>
          </cell>
          <cell r="D1191">
            <v>7783641539</v>
          </cell>
        </row>
        <row r="1192">
          <cell r="C1192">
            <v>54465</v>
          </cell>
          <cell r="D1192">
            <v>1249074622</v>
          </cell>
        </row>
        <row r="1193">
          <cell r="C1193">
            <v>27626</v>
          </cell>
          <cell r="D1193">
            <v>6842911427</v>
          </cell>
        </row>
        <row r="1194">
          <cell r="C1194">
            <v>19364</v>
          </cell>
          <cell r="D1194">
            <v>7180110256</v>
          </cell>
        </row>
        <row r="1195">
          <cell r="C1195">
            <v>34441</v>
          </cell>
          <cell r="D1195">
            <v>3288836432</v>
          </cell>
        </row>
        <row r="1196">
          <cell r="C1196">
            <v>26867</v>
          </cell>
          <cell r="D1196">
            <v>1573192775</v>
          </cell>
        </row>
        <row r="1197">
          <cell r="C1197">
            <v>50437</v>
          </cell>
          <cell r="D1197">
            <v>6007705854</v>
          </cell>
        </row>
        <row r="1198">
          <cell r="C1198">
            <v>44376</v>
          </cell>
          <cell r="D1198">
            <v>2450711406</v>
          </cell>
        </row>
        <row r="1199">
          <cell r="C1199">
            <v>27930</v>
          </cell>
          <cell r="D1199">
            <v>4969679754</v>
          </cell>
        </row>
        <row r="1200">
          <cell r="C1200">
            <v>51108</v>
          </cell>
          <cell r="D1200">
            <v>5244119095</v>
          </cell>
        </row>
        <row r="1201">
          <cell r="C1201">
            <v>20309</v>
          </cell>
          <cell r="D1201">
            <v>4192879565</v>
          </cell>
        </row>
        <row r="1202">
          <cell r="C1202">
            <v>37260</v>
          </cell>
          <cell r="D1202">
            <v>7866715386</v>
          </cell>
        </row>
        <row r="1203">
          <cell r="C1203">
            <v>52862</v>
          </cell>
          <cell r="D1203">
            <v>6019132307</v>
          </cell>
        </row>
        <row r="1204">
          <cell r="C1204">
            <v>46243</v>
          </cell>
          <cell r="D1204">
            <v>5064247826</v>
          </cell>
        </row>
        <row r="1205">
          <cell r="C1205">
            <v>44969</v>
          </cell>
          <cell r="D1205">
            <v>8757371024</v>
          </cell>
        </row>
        <row r="1206">
          <cell r="C1206">
            <v>20087</v>
          </cell>
          <cell r="D1206">
            <v>7233077789</v>
          </cell>
        </row>
        <row r="1207">
          <cell r="C1207">
            <v>55411</v>
          </cell>
          <cell r="D1207">
            <v>1990334539</v>
          </cell>
        </row>
        <row r="1208">
          <cell r="C1208">
            <v>51167</v>
          </cell>
          <cell r="D1208">
            <v>4029727026</v>
          </cell>
        </row>
        <row r="1209">
          <cell r="C1209">
            <v>17790</v>
          </cell>
          <cell r="D1209">
            <v>9855833406</v>
          </cell>
        </row>
        <row r="1210">
          <cell r="C1210">
            <v>30858</v>
          </cell>
          <cell r="D1210">
            <v>4502817627</v>
          </cell>
        </row>
        <row r="1211">
          <cell r="C1211">
            <v>44801</v>
          </cell>
          <cell r="D1211">
            <v>689661541</v>
          </cell>
        </row>
        <row r="1212">
          <cell r="C1212">
            <v>31768</v>
          </cell>
          <cell r="D1212">
            <v>8620758454</v>
          </cell>
        </row>
        <row r="1213">
          <cell r="C1213">
            <v>40610</v>
          </cell>
          <cell r="D1213">
            <v>4487905370</v>
          </cell>
        </row>
        <row r="1214">
          <cell r="C1214">
            <v>31835</v>
          </cell>
          <cell r="D1214">
            <v>7914395587</v>
          </cell>
        </row>
        <row r="1215">
          <cell r="C1215">
            <v>26913</v>
          </cell>
          <cell r="D1215">
            <v>5439294325</v>
          </cell>
        </row>
        <row r="1216">
          <cell r="C1216">
            <v>24324</v>
          </cell>
          <cell r="D1216">
            <v>1573192775</v>
          </cell>
        </row>
        <row r="1217">
          <cell r="C1217">
            <v>41136</v>
          </cell>
          <cell r="D1217">
            <v>7673188813</v>
          </cell>
        </row>
        <row r="1218">
          <cell r="C1218">
            <v>16400</v>
          </cell>
          <cell r="D1218">
            <v>9292607561</v>
          </cell>
        </row>
        <row r="1219">
          <cell r="C1219">
            <v>47555</v>
          </cell>
          <cell r="D1219">
            <v>4578004252</v>
          </cell>
        </row>
        <row r="1220">
          <cell r="C1220">
            <v>14857</v>
          </cell>
          <cell r="D1220">
            <v>7794042674</v>
          </cell>
        </row>
        <row r="1221">
          <cell r="C1221">
            <v>16428</v>
          </cell>
          <cell r="D1221">
            <v>6235447353</v>
          </cell>
        </row>
        <row r="1222">
          <cell r="C1222">
            <v>36834</v>
          </cell>
          <cell r="D1222">
            <v>4306425231</v>
          </cell>
        </row>
        <row r="1223">
          <cell r="C1223">
            <v>44777</v>
          </cell>
          <cell r="D1223">
            <v>2659144249</v>
          </cell>
        </row>
        <row r="1224">
          <cell r="C1224">
            <v>58107</v>
          </cell>
          <cell r="D1224">
            <v>2873915978</v>
          </cell>
        </row>
        <row r="1225">
          <cell r="C1225">
            <v>48023</v>
          </cell>
          <cell r="D1225">
            <v>4535395691</v>
          </cell>
        </row>
        <row r="1226">
          <cell r="C1226">
            <v>51005</v>
          </cell>
          <cell r="D1226">
            <v>1657097021</v>
          </cell>
        </row>
        <row r="1227">
          <cell r="C1227">
            <v>55270</v>
          </cell>
          <cell r="D1227">
            <v>5299481160</v>
          </cell>
        </row>
        <row r="1228">
          <cell r="C1228">
            <v>19593</v>
          </cell>
          <cell r="D1228">
            <v>9624054975</v>
          </cell>
        </row>
        <row r="1229">
          <cell r="C1229">
            <v>26823</v>
          </cell>
          <cell r="D1229">
            <v>7892446737</v>
          </cell>
        </row>
        <row r="1230">
          <cell r="C1230">
            <v>33212</v>
          </cell>
          <cell r="D1230">
            <v>492630925</v>
          </cell>
        </row>
        <row r="1231">
          <cell r="C1231">
            <v>50892</v>
          </cell>
          <cell r="D1231">
            <v>3806430489</v>
          </cell>
        </row>
        <row r="1232">
          <cell r="C1232">
            <v>29746</v>
          </cell>
          <cell r="D1232">
            <v>8519669638</v>
          </cell>
        </row>
        <row r="1233">
          <cell r="C1233">
            <v>13889</v>
          </cell>
          <cell r="D1233">
            <v>9726873223</v>
          </cell>
        </row>
        <row r="1234">
          <cell r="C1234">
            <v>36703</v>
          </cell>
          <cell r="D1234">
            <v>5403399259</v>
          </cell>
        </row>
        <row r="1235">
          <cell r="C1235">
            <v>45338</v>
          </cell>
          <cell r="D1235">
            <v>8875320292</v>
          </cell>
        </row>
        <row r="1236">
          <cell r="C1236">
            <v>56282</v>
          </cell>
          <cell r="D1236">
            <v>9457151267</v>
          </cell>
        </row>
        <row r="1237">
          <cell r="C1237">
            <v>47675</v>
          </cell>
          <cell r="D1237">
            <v>6255831884</v>
          </cell>
        </row>
        <row r="1238">
          <cell r="C1238">
            <v>18666</v>
          </cell>
          <cell r="D1238">
            <v>2702941109</v>
          </cell>
        </row>
        <row r="1239">
          <cell r="C1239">
            <v>23993</v>
          </cell>
          <cell r="D1239">
            <v>1657097021</v>
          </cell>
        </row>
        <row r="1240">
          <cell r="C1240">
            <v>45607</v>
          </cell>
          <cell r="D1240">
            <v>6788593582</v>
          </cell>
        </row>
        <row r="1241">
          <cell r="C1241">
            <v>58170</v>
          </cell>
          <cell r="D1241">
            <v>8617243198</v>
          </cell>
        </row>
        <row r="1242">
          <cell r="C1242">
            <v>53671</v>
          </cell>
          <cell r="D1242">
            <v>5412518958</v>
          </cell>
        </row>
        <row r="1243">
          <cell r="C1243">
            <v>34699</v>
          </cell>
          <cell r="D1243">
            <v>8519669638</v>
          </cell>
        </row>
        <row r="1244">
          <cell r="C1244">
            <v>22894</v>
          </cell>
          <cell r="D1244">
            <v>4323171323</v>
          </cell>
        </row>
        <row r="1245">
          <cell r="C1245">
            <v>20375</v>
          </cell>
          <cell r="D1245">
            <v>6283719635</v>
          </cell>
        </row>
        <row r="1246">
          <cell r="C1246">
            <v>13293</v>
          </cell>
          <cell r="D1246">
            <v>9153408497</v>
          </cell>
        </row>
        <row r="1247">
          <cell r="C1247">
            <v>37634</v>
          </cell>
          <cell r="D1247">
            <v>6378969205</v>
          </cell>
        </row>
        <row r="1248">
          <cell r="C1248">
            <v>23933</v>
          </cell>
          <cell r="D1248">
            <v>4688336071</v>
          </cell>
        </row>
        <row r="1249">
          <cell r="C1249">
            <v>19405</v>
          </cell>
          <cell r="D1249">
            <v>6408517315</v>
          </cell>
        </row>
        <row r="1250">
          <cell r="C1250">
            <v>38120</v>
          </cell>
          <cell r="D1250">
            <v>2378102658</v>
          </cell>
        </row>
        <row r="1251">
          <cell r="C1251">
            <v>56984</v>
          </cell>
          <cell r="D1251">
            <v>7961231404</v>
          </cell>
        </row>
        <row r="1252">
          <cell r="C1252">
            <v>20030</v>
          </cell>
          <cell r="D1252">
            <v>8482007106</v>
          </cell>
        </row>
        <row r="1253">
          <cell r="C1253">
            <v>24116</v>
          </cell>
          <cell r="D1253">
            <v>8519669638</v>
          </cell>
        </row>
        <row r="1254">
          <cell r="C1254">
            <v>50055</v>
          </cell>
          <cell r="D1254">
            <v>2297168497</v>
          </cell>
        </row>
        <row r="1255">
          <cell r="C1255">
            <v>45974</v>
          </cell>
          <cell r="D1255">
            <v>5142790693</v>
          </cell>
        </row>
        <row r="1256">
          <cell r="C1256">
            <v>58447</v>
          </cell>
          <cell r="D1256">
            <v>4969679754</v>
          </cell>
        </row>
        <row r="1257">
          <cell r="C1257">
            <v>19689</v>
          </cell>
          <cell r="D1257">
            <v>3041948354</v>
          </cell>
        </row>
        <row r="1258">
          <cell r="C1258">
            <v>45055</v>
          </cell>
          <cell r="D1258">
            <v>4029727026</v>
          </cell>
        </row>
        <row r="1259">
          <cell r="C1259">
            <v>26538</v>
          </cell>
          <cell r="D1259">
            <v>1042822263</v>
          </cell>
        </row>
        <row r="1260">
          <cell r="C1260">
            <v>11483</v>
          </cell>
          <cell r="D1260">
            <v>7493076952</v>
          </cell>
        </row>
        <row r="1261">
          <cell r="C1261">
            <v>55544</v>
          </cell>
          <cell r="D1261">
            <v>1475796307</v>
          </cell>
        </row>
        <row r="1262">
          <cell r="C1262">
            <v>28227</v>
          </cell>
          <cell r="D1262">
            <v>101658508</v>
          </cell>
        </row>
        <row r="1263">
          <cell r="C1263">
            <v>16968</v>
          </cell>
          <cell r="D1263">
            <v>8034345962</v>
          </cell>
        </row>
        <row r="1264">
          <cell r="C1264">
            <v>59971</v>
          </cell>
          <cell r="D1264">
            <v>8516539148</v>
          </cell>
        </row>
        <row r="1265">
          <cell r="C1265">
            <v>42002</v>
          </cell>
          <cell r="D1265">
            <v>481875921</v>
          </cell>
        </row>
        <row r="1266">
          <cell r="C1266">
            <v>48757</v>
          </cell>
          <cell r="D1266">
            <v>6820956614</v>
          </cell>
        </row>
        <row r="1267">
          <cell r="C1267">
            <v>32718</v>
          </cell>
          <cell r="D1267">
            <v>9620547551</v>
          </cell>
        </row>
        <row r="1268">
          <cell r="C1268">
            <v>48211</v>
          </cell>
          <cell r="D1268">
            <v>3269054114</v>
          </cell>
        </row>
        <row r="1269">
          <cell r="C1269">
            <v>41799</v>
          </cell>
          <cell r="D1269">
            <v>5134745579</v>
          </cell>
        </row>
        <row r="1270">
          <cell r="C1270">
            <v>24490</v>
          </cell>
          <cell r="D1270">
            <v>6733929554</v>
          </cell>
        </row>
        <row r="1271">
          <cell r="C1271">
            <v>45823</v>
          </cell>
          <cell r="D1271">
            <v>2757793764</v>
          </cell>
        </row>
        <row r="1272">
          <cell r="C1272">
            <v>52623</v>
          </cell>
          <cell r="D1272">
            <v>4656574848</v>
          </cell>
        </row>
        <row r="1273">
          <cell r="C1273">
            <v>31147</v>
          </cell>
          <cell r="D1273">
            <v>784224471</v>
          </cell>
        </row>
        <row r="1274">
          <cell r="C1274">
            <v>46560</v>
          </cell>
          <cell r="D1274">
            <v>3545427749</v>
          </cell>
        </row>
        <row r="1275">
          <cell r="C1275">
            <v>30590</v>
          </cell>
          <cell r="D1275">
            <v>7741079360</v>
          </cell>
        </row>
        <row r="1276">
          <cell r="C1276">
            <v>27047</v>
          </cell>
          <cell r="D1276">
            <v>3642988458</v>
          </cell>
        </row>
        <row r="1277">
          <cell r="C1277">
            <v>37015</v>
          </cell>
          <cell r="D1277">
            <v>2936088178</v>
          </cell>
        </row>
        <row r="1278">
          <cell r="C1278">
            <v>12014</v>
          </cell>
          <cell r="D1278">
            <v>5407735911</v>
          </cell>
        </row>
        <row r="1279">
          <cell r="C1279">
            <v>19526</v>
          </cell>
          <cell r="D1279">
            <v>7700368295</v>
          </cell>
        </row>
        <row r="1280">
          <cell r="C1280">
            <v>57177</v>
          </cell>
          <cell r="D1280">
            <v>8462409454</v>
          </cell>
        </row>
        <row r="1281">
          <cell r="C1281">
            <v>15409</v>
          </cell>
          <cell r="D1281">
            <v>6019132307</v>
          </cell>
        </row>
        <row r="1282">
          <cell r="C1282">
            <v>49634</v>
          </cell>
          <cell r="D1282">
            <v>7775126329</v>
          </cell>
        </row>
        <row r="1283">
          <cell r="C1283">
            <v>30062</v>
          </cell>
          <cell r="D1283">
            <v>1456229036</v>
          </cell>
        </row>
        <row r="1284">
          <cell r="C1284">
            <v>30889</v>
          </cell>
          <cell r="D1284">
            <v>1729795870</v>
          </cell>
        </row>
        <row r="1285">
          <cell r="C1285">
            <v>52126</v>
          </cell>
          <cell r="D1285">
            <v>6695538166</v>
          </cell>
        </row>
        <row r="1286">
          <cell r="C1286">
            <v>38804</v>
          </cell>
          <cell r="D1286">
            <v>9381484503</v>
          </cell>
        </row>
        <row r="1287">
          <cell r="C1287">
            <v>20583</v>
          </cell>
          <cell r="D1287">
            <v>6510701464</v>
          </cell>
        </row>
        <row r="1288">
          <cell r="C1288">
            <v>42701</v>
          </cell>
          <cell r="D1288">
            <v>8875320292</v>
          </cell>
        </row>
        <row r="1289">
          <cell r="C1289">
            <v>13063</v>
          </cell>
          <cell r="D1289">
            <v>8054305400</v>
          </cell>
        </row>
        <row r="1290">
          <cell r="C1290">
            <v>43934</v>
          </cell>
          <cell r="D1290">
            <v>1053331541</v>
          </cell>
        </row>
        <row r="1291">
          <cell r="C1291">
            <v>39629</v>
          </cell>
          <cell r="D1291">
            <v>3040116061</v>
          </cell>
        </row>
        <row r="1292">
          <cell r="C1292">
            <v>18801</v>
          </cell>
          <cell r="D1292">
            <v>2698184272</v>
          </cell>
        </row>
        <row r="1293">
          <cell r="C1293">
            <v>11079</v>
          </cell>
          <cell r="D1293">
            <v>5077974136</v>
          </cell>
        </row>
        <row r="1294">
          <cell r="C1294">
            <v>59106</v>
          </cell>
          <cell r="D1294">
            <v>8501525324</v>
          </cell>
        </row>
        <row r="1295">
          <cell r="C1295">
            <v>27134</v>
          </cell>
          <cell r="D1295">
            <v>9229113786</v>
          </cell>
        </row>
        <row r="1296">
          <cell r="C1296">
            <v>22487</v>
          </cell>
          <cell r="D1296">
            <v>4445486779</v>
          </cell>
        </row>
        <row r="1297">
          <cell r="C1297">
            <v>20791</v>
          </cell>
          <cell r="D1297">
            <v>2493113470</v>
          </cell>
        </row>
        <row r="1298">
          <cell r="C1298">
            <v>24402</v>
          </cell>
          <cell r="D1298">
            <v>273083503</v>
          </cell>
        </row>
        <row r="1299">
          <cell r="C1299">
            <v>49512</v>
          </cell>
          <cell r="D1299">
            <v>8676088039</v>
          </cell>
        </row>
        <row r="1300">
          <cell r="C1300">
            <v>12126</v>
          </cell>
          <cell r="D1300">
            <v>8024322455</v>
          </cell>
        </row>
        <row r="1301">
          <cell r="C1301">
            <v>18978</v>
          </cell>
          <cell r="D1301">
            <v>9684187432</v>
          </cell>
        </row>
        <row r="1302">
          <cell r="C1302">
            <v>33134</v>
          </cell>
          <cell r="D1302">
            <v>1155371844</v>
          </cell>
        </row>
        <row r="1303">
          <cell r="C1303">
            <v>16687</v>
          </cell>
          <cell r="D1303">
            <v>6836716731</v>
          </cell>
        </row>
        <row r="1304">
          <cell r="C1304">
            <v>44784</v>
          </cell>
          <cell r="D1304">
            <v>1296185559</v>
          </cell>
        </row>
        <row r="1305">
          <cell r="C1305">
            <v>10555</v>
          </cell>
          <cell r="D1305">
            <v>4219825649</v>
          </cell>
        </row>
        <row r="1306">
          <cell r="C1306">
            <v>38754</v>
          </cell>
          <cell r="D1306">
            <v>5764917026</v>
          </cell>
        </row>
        <row r="1307">
          <cell r="C1307">
            <v>33526</v>
          </cell>
          <cell r="D1307">
            <v>8733080267</v>
          </cell>
        </row>
        <row r="1308">
          <cell r="C1308">
            <v>33080</v>
          </cell>
          <cell r="D1308">
            <v>9228842121</v>
          </cell>
        </row>
        <row r="1309">
          <cell r="C1309">
            <v>29412</v>
          </cell>
          <cell r="D1309">
            <v>9529277938</v>
          </cell>
        </row>
        <row r="1310">
          <cell r="C1310">
            <v>55059</v>
          </cell>
          <cell r="D1310">
            <v>7760701055</v>
          </cell>
        </row>
        <row r="1311">
          <cell r="C1311">
            <v>30997</v>
          </cell>
          <cell r="D1311">
            <v>2480515559</v>
          </cell>
        </row>
        <row r="1312">
          <cell r="C1312">
            <v>44536</v>
          </cell>
          <cell r="D1312">
            <v>5064247826</v>
          </cell>
        </row>
        <row r="1313">
          <cell r="C1313">
            <v>40511</v>
          </cell>
          <cell r="D1313">
            <v>8289594380</v>
          </cell>
        </row>
        <row r="1314">
          <cell r="C1314">
            <v>42228</v>
          </cell>
          <cell r="D1314">
            <v>6769297310</v>
          </cell>
        </row>
        <row r="1315">
          <cell r="C1315">
            <v>42734</v>
          </cell>
          <cell r="D1315">
            <v>2958727874</v>
          </cell>
        </row>
        <row r="1316">
          <cell r="C1316">
            <v>16571</v>
          </cell>
          <cell r="D1316">
            <v>2307209530</v>
          </cell>
        </row>
        <row r="1317">
          <cell r="C1317">
            <v>25937</v>
          </cell>
          <cell r="D1317">
            <v>4691333258</v>
          </cell>
        </row>
        <row r="1318">
          <cell r="C1318">
            <v>12221</v>
          </cell>
          <cell r="D1318">
            <v>5913755731</v>
          </cell>
        </row>
        <row r="1319">
          <cell r="C1319">
            <v>25814</v>
          </cell>
          <cell r="D1319">
            <v>6637560367</v>
          </cell>
        </row>
        <row r="1320">
          <cell r="C1320">
            <v>11179</v>
          </cell>
          <cell r="D1320">
            <v>6978367184</v>
          </cell>
        </row>
        <row r="1321">
          <cell r="C1321">
            <v>18560</v>
          </cell>
          <cell r="D1321">
            <v>4730395069</v>
          </cell>
        </row>
        <row r="1322">
          <cell r="C1322">
            <v>40610</v>
          </cell>
          <cell r="D1322">
            <v>1855604000</v>
          </cell>
        </row>
        <row r="1323">
          <cell r="C1323">
            <v>35957</v>
          </cell>
          <cell r="D1323">
            <v>7374898193</v>
          </cell>
        </row>
        <row r="1324">
          <cell r="C1324">
            <v>42351</v>
          </cell>
          <cell r="D1324">
            <v>7251959615</v>
          </cell>
        </row>
        <row r="1325">
          <cell r="C1325">
            <v>55329</v>
          </cell>
          <cell r="D1325">
            <v>5079859830</v>
          </cell>
        </row>
        <row r="1326">
          <cell r="C1326">
            <v>13668</v>
          </cell>
          <cell r="D1326">
            <v>7251959615</v>
          </cell>
        </row>
        <row r="1327">
          <cell r="C1327">
            <v>16086</v>
          </cell>
          <cell r="D1327">
            <v>3040116061</v>
          </cell>
        </row>
        <row r="1328">
          <cell r="C1328">
            <v>32806</v>
          </cell>
          <cell r="D1328">
            <v>5764917026</v>
          </cell>
        </row>
        <row r="1329">
          <cell r="C1329">
            <v>12407</v>
          </cell>
          <cell r="D1329">
            <v>3040116061</v>
          </cell>
        </row>
        <row r="1330">
          <cell r="C1330">
            <v>26740</v>
          </cell>
          <cell r="D1330">
            <v>9373778889</v>
          </cell>
        </row>
        <row r="1331">
          <cell r="C1331">
            <v>45533</v>
          </cell>
          <cell r="D1331">
            <v>8676088039</v>
          </cell>
        </row>
        <row r="1332">
          <cell r="C1332">
            <v>18001</v>
          </cell>
          <cell r="D1332">
            <v>2492824950</v>
          </cell>
        </row>
        <row r="1333">
          <cell r="C1333">
            <v>38090</v>
          </cell>
          <cell r="D1333">
            <v>6436551115</v>
          </cell>
        </row>
        <row r="1334">
          <cell r="C1334">
            <v>50266</v>
          </cell>
          <cell r="D1334">
            <v>2066028762</v>
          </cell>
        </row>
        <row r="1335">
          <cell r="C1335">
            <v>32469</v>
          </cell>
          <cell r="D1335">
            <v>7906441400</v>
          </cell>
        </row>
        <row r="1336">
          <cell r="C1336">
            <v>14694</v>
          </cell>
          <cell r="D1336">
            <v>6436551115</v>
          </cell>
        </row>
        <row r="1337">
          <cell r="C1337">
            <v>24948</v>
          </cell>
          <cell r="D1337">
            <v>8175279842</v>
          </cell>
        </row>
        <row r="1338">
          <cell r="C1338">
            <v>57519</v>
          </cell>
          <cell r="D1338">
            <v>2012142672</v>
          </cell>
        </row>
        <row r="1339">
          <cell r="C1339">
            <v>43194</v>
          </cell>
          <cell r="D1339">
            <v>6733929554</v>
          </cell>
        </row>
        <row r="1340">
          <cell r="C1340">
            <v>46631</v>
          </cell>
          <cell r="D1340">
            <v>650049144</v>
          </cell>
        </row>
        <row r="1341">
          <cell r="C1341">
            <v>55406</v>
          </cell>
          <cell r="D1341">
            <v>4475496373</v>
          </cell>
        </row>
        <row r="1342">
          <cell r="C1342">
            <v>47319</v>
          </cell>
          <cell r="D1342">
            <v>6041314951</v>
          </cell>
        </row>
        <row r="1343">
          <cell r="C1343">
            <v>12502</v>
          </cell>
          <cell r="D1343">
            <v>4759627103</v>
          </cell>
        </row>
        <row r="1344">
          <cell r="C1344">
            <v>28971</v>
          </cell>
          <cell r="D1344">
            <v>2209340063</v>
          </cell>
        </row>
        <row r="1345">
          <cell r="C1345">
            <v>53035</v>
          </cell>
          <cell r="D1345">
            <v>7560031153</v>
          </cell>
        </row>
        <row r="1346">
          <cell r="C1346">
            <v>25605</v>
          </cell>
          <cell r="D1346">
            <v>9458563771</v>
          </cell>
        </row>
        <row r="1347">
          <cell r="C1347">
            <v>32504</v>
          </cell>
          <cell r="D1347">
            <v>7673188813</v>
          </cell>
        </row>
        <row r="1348">
          <cell r="C1348">
            <v>23595</v>
          </cell>
          <cell r="D1348">
            <v>6380488901</v>
          </cell>
        </row>
        <row r="1349">
          <cell r="C1349">
            <v>55301</v>
          </cell>
          <cell r="D1349">
            <v>2074776004</v>
          </cell>
        </row>
        <row r="1350">
          <cell r="C1350">
            <v>59237</v>
          </cell>
          <cell r="D1350">
            <v>8664054479</v>
          </cell>
        </row>
        <row r="1351">
          <cell r="C1351">
            <v>50627</v>
          </cell>
          <cell r="D1351">
            <v>3609467622</v>
          </cell>
        </row>
        <row r="1352">
          <cell r="C1352">
            <v>37531</v>
          </cell>
          <cell r="D1352">
            <v>7191906499</v>
          </cell>
        </row>
        <row r="1353">
          <cell r="C1353">
            <v>58832</v>
          </cell>
          <cell r="D1353">
            <v>2649428619</v>
          </cell>
        </row>
        <row r="1354">
          <cell r="C1354">
            <v>17663</v>
          </cell>
          <cell r="D1354">
            <v>4716524892</v>
          </cell>
        </row>
        <row r="1355">
          <cell r="C1355">
            <v>34189</v>
          </cell>
          <cell r="D1355">
            <v>3806430489</v>
          </cell>
        </row>
        <row r="1356">
          <cell r="C1356">
            <v>10076</v>
          </cell>
          <cell r="D1356">
            <v>569240891</v>
          </cell>
        </row>
        <row r="1357">
          <cell r="C1357">
            <v>55865</v>
          </cell>
          <cell r="D1357">
            <v>9096285417</v>
          </cell>
        </row>
        <row r="1358">
          <cell r="C1358">
            <v>55471</v>
          </cell>
          <cell r="D1358">
            <v>3991963221</v>
          </cell>
        </row>
        <row r="1359">
          <cell r="C1359">
            <v>48277</v>
          </cell>
          <cell r="D1359">
            <v>9855833406</v>
          </cell>
        </row>
        <row r="1360">
          <cell r="C1360">
            <v>29555</v>
          </cell>
          <cell r="D1360">
            <v>8127128031</v>
          </cell>
        </row>
        <row r="1361">
          <cell r="C1361">
            <v>50994</v>
          </cell>
          <cell r="D1361">
            <v>2973481236</v>
          </cell>
        </row>
        <row r="1362">
          <cell r="C1362">
            <v>34308</v>
          </cell>
          <cell r="D1362">
            <v>2592292012</v>
          </cell>
        </row>
        <row r="1363">
          <cell r="C1363">
            <v>24344</v>
          </cell>
          <cell r="D1363">
            <v>6402318035</v>
          </cell>
        </row>
        <row r="1364">
          <cell r="C1364">
            <v>43985</v>
          </cell>
          <cell r="D1364">
            <v>7240169995</v>
          </cell>
        </row>
        <row r="1365">
          <cell r="C1365">
            <v>19058</v>
          </cell>
          <cell r="D1365">
            <v>2450711406</v>
          </cell>
        </row>
        <row r="1366">
          <cell r="C1366">
            <v>25231</v>
          </cell>
          <cell r="D1366">
            <v>7957976743</v>
          </cell>
        </row>
        <row r="1367">
          <cell r="C1367">
            <v>34259</v>
          </cell>
          <cell r="D1367">
            <v>3904109642</v>
          </cell>
        </row>
        <row r="1368">
          <cell r="C1368">
            <v>34388</v>
          </cell>
          <cell r="D1368">
            <v>3273288531</v>
          </cell>
        </row>
        <row r="1369">
          <cell r="C1369">
            <v>48344</v>
          </cell>
          <cell r="D1369">
            <v>4039266773</v>
          </cell>
        </row>
        <row r="1370">
          <cell r="C1370">
            <v>16030</v>
          </cell>
          <cell r="D1370">
            <v>7273123196</v>
          </cell>
        </row>
        <row r="1371">
          <cell r="C1371">
            <v>24941</v>
          </cell>
          <cell r="D1371">
            <v>5358183647</v>
          </cell>
        </row>
        <row r="1372">
          <cell r="C1372">
            <v>11462</v>
          </cell>
          <cell r="D1372">
            <v>4876404933</v>
          </cell>
        </row>
        <row r="1373">
          <cell r="C1373">
            <v>49050</v>
          </cell>
          <cell r="D1373">
            <v>8750494546</v>
          </cell>
        </row>
        <row r="1374">
          <cell r="C1374">
            <v>11009</v>
          </cell>
          <cell r="D1374">
            <v>4698538416</v>
          </cell>
        </row>
        <row r="1375">
          <cell r="C1375">
            <v>51227</v>
          </cell>
          <cell r="D1375">
            <v>8322342209</v>
          </cell>
        </row>
        <row r="1376">
          <cell r="C1376">
            <v>10834</v>
          </cell>
          <cell r="D1376">
            <v>7243767311</v>
          </cell>
        </row>
        <row r="1377">
          <cell r="C1377">
            <v>40506</v>
          </cell>
          <cell r="D1377">
            <v>3288836432</v>
          </cell>
        </row>
        <row r="1378">
          <cell r="C1378">
            <v>20187</v>
          </cell>
          <cell r="D1378">
            <v>5759255762</v>
          </cell>
        </row>
        <row r="1379">
          <cell r="C1379">
            <v>12318</v>
          </cell>
          <cell r="D1379">
            <v>3661649302</v>
          </cell>
        </row>
        <row r="1380">
          <cell r="C1380">
            <v>41425</v>
          </cell>
          <cell r="D1380">
            <v>3904109642</v>
          </cell>
        </row>
        <row r="1381">
          <cell r="C1381">
            <v>46097</v>
          </cell>
          <cell r="D1381">
            <v>515647594</v>
          </cell>
        </row>
        <row r="1382">
          <cell r="C1382">
            <v>26282</v>
          </cell>
          <cell r="D1382">
            <v>8875320292</v>
          </cell>
        </row>
        <row r="1383">
          <cell r="C1383">
            <v>49500</v>
          </cell>
          <cell r="D1383">
            <v>7966083349</v>
          </cell>
        </row>
        <row r="1384">
          <cell r="C1384">
            <v>19349</v>
          </cell>
          <cell r="D1384">
            <v>5948190226</v>
          </cell>
        </row>
        <row r="1385">
          <cell r="C1385">
            <v>50885</v>
          </cell>
          <cell r="D1385">
            <v>7931128354</v>
          </cell>
        </row>
        <row r="1386">
          <cell r="C1386">
            <v>15569</v>
          </cell>
          <cell r="D1386">
            <v>9095573850</v>
          </cell>
        </row>
        <row r="1387">
          <cell r="C1387">
            <v>19423</v>
          </cell>
          <cell r="D1387">
            <v>7630993544</v>
          </cell>
        </row>
        <row r="1388">
          <cell r="C1388">
            <v>28174</v>
          </cell>
          <cell r="D1388">
            <v>1892125439</v>
          </cell>
        </row>
        <row r="1389">
          <cell r="C1389">
            <v>51578</v>
          </cell>
          <cell r="D1389">
            <v>6293335589</v>
          </cell>
        </row>
        <row r="1390">
          <cell r="C1390">
            <v>49471</v>
          </cell>
          <cell r="D1390">
            <v>2500807061</v>
          </cell>
        </row>
        <row r="1391">
          <cell r="C1391">
            <v>40842</v>
          </cell>
          <cell r="D1391">
            <v>4223282808</v>
          </cell>
        </row>
        <row r="1392">
          <cell r="C1392">
            <v>59881</v>
          </cell>
          <cell r="D1392">
            <v>4162153728</v>
          </cell>
        </row>
        <row r="1393">
          <cell r="C1393">
            <v>14369</v>
          </cell>
          <cell r="D1393">
            <v>7411705322</v>
          </cell>
        </row>
        <row r="1394">
          <cell r="C1394">
            <v>13922</v>
          </cell>
          <cell r="D1394">
            <v>885693418</v>
          </cell>
        </row>
        <row r="1395">
          <cell r="C1395">
            <v>15807</v>
          </cell>
          <cell r="D1395">
            <v>9052475601</v>
          </cell>
        </row>
        <row r="1396">
          <cell r="C1396">
            <v>49767</v>
          </cell>
          <cell r="D1396">
            <v>4688336071</v>
          </cell>
        </row>
        <row r="1397">
          <cell r="C1397">
            <v>52868</v>
          </cell>
          <cell r="D1397">
            <v>679204083</v>
          </cell>
        </row>
        <row r="1398">
          <cell r="C1398">
            <v>27138</v>
          </cell>
          <cell r="D1398">
            <v>6858776575</v>
          </cell>
        </row>
        <row r="1399">
          <cell r="C1399">
            <v>39952</v>
          </cell>
          <cell r="D1399">
            <v>4639895275</v>
          </cell>
        </row>
        <row r="1400">
          <cell r="C1400">
            <v>18620</v>
          </cell>
          <cell r="D1400">
            <v>2698184272</v>
          </cell>
        </row>
        <row r="1401">
          <cell r="C1401">
            <v>42334</v>
          </cell>
          <cell r="D1401">
            <v>7783641539</v>
          </cell>
        </row>
        <row r="1402">
          <cell r="C1402">
            <v>32128</v>
          </cell>
          <cell r="D1402">
            <v>9008589443</v>
          </cell>
        </row>
        <row r="1403">
          <cell r="C1403">
            <v>36410</v>
          </cell>
          <cell r="D1403">
            <v>2456061896</v>
          </cell>
        </row>
        <row r="1404">
          <cell r="C1404">
            <v>49721</v>
          </cell>
          <cell r="D1404">
            <v>5460394635</v>
          </cell>
        </row>
        <row r="1405">
          <cell r="C1405">
            <v>15510</v>
          </cell>
          <cell r="D1405">
            <v>325547246</v>
          </cell>
        </row>
        <row r="1406">
          <cell r="C1406">
            <v>14293</v>
          </cell>
          <cell r="D1406">
            <v>2456061896</v>
          </cell>
        </row>
        <row r="1407">
          <cell r="C1407">
            <v>30682</v>
          </cell>
          <cell r="D1407">
            <v>9545462825</v>
          </cell>
        </row>
        <row r="1408">
          <cell r="C1408">
            <v>47887</v>
          </cell>
          <cell r="D1408">
            <v>2355104786</v>
          </cell>
        </row>
        <row r="1409">
          <cell r="C1409">
            <v>33699</v>
          </cell>
          <cell r="D1409">
            <v>1787288307</v>
          </cell>
        </row>
        <row r="1410">
          <cell r="C1410">
            <v>37859</v>
          </cell>
          <cell r="D1410">
            <v>3381164996</v>
          </cell>
        </row>
        <row r="1411">
          <cell r="C1411">
            <v>33557</v>
          </cell>
          <cell r="D1411">
            <v>1888605537</v>
          </cell>
        </row>
        <row r="1412">
          <cell r="C1412">
            <v>49224</v>
          </cell>
          <cell r="D1412">
            <v>5726465660</v>
          </cell>
        </row>
        <row r="1413">
          <cell r="C1413">
            <v>18271</v>
          </cell>
          <cell r="D1413">
            <v>3824197065</v>
          </cell>
        </row>
        <row r="1414">
          <cell r="C1414">
            <v>57593</v>
          </cell>
          <cell r="D1414">
            <v>9892583027</v>
          </cell>
        </row>
        <row r="1415">
          <cell r="C1415">
            <v>51140</v>
          </cell>
          <cell r="D1415">
            <v>713650656</v>
          </cell>
        </row>
        <row r="1416">
          <cell r="C1416">
            <v>57470</v>
          </cell>
          <cell r="D1416">
            <v>7462961601</v>
          </cell>
        </row>
        <row r="1417">
          <cell r="C1417">
            <v>14790</v>
          </cell>
          <cell r="D1417">
            <v>9984023702</v>
          </cell>
        </row>
        <row r="1418">
          <cell r="C1418">
            <v>25148</v>
          </cell>
          <cell r="D1418">
            <v>8526090127</v>
          </cell>
        </row>
        <row r="1419">
          <cell r="C1419">
            <v>58189</v>
          </cell>
          <cell r="D1419">
            <v>4535395691</v>
          </cell>
        </row>
        <row r="1420">
          <cell r="C1420">
            <v>27379</v>
          </cell>
          <cell r="D1420">
            <v>4579641655</v>
          </cell>
        </row>
        <row r="1421">
          <cell r="C1421">
            <v>14612</v>
          </cell>
          <cell r="D1421">
            <v>6041314951</v>
          </cell>
        </row>
        <row r="1422">
          <cell r="C1422">
            <v>40974</v>
          </cell>
          <cell r="D1422">
            <v>2405876701</v>
          </cell>
        </row>
        <row r="1423">
          <cell r="C1423">
            <v>57674</v>
          </cell>
          <cell r="D1423">
            <v>1456229036</v>
          </cell>
        </row>
        <row r="1424">
          <cell r="C1424">
            <v>59338</v>
          </cell>
          <cell r="D1424">
            <v>1249074622</v>
          </cell>
        </row>
        <row r="1425">
          <cell r="C1425">
            <v>31614</v>
          </cell>
          <cell r="D1425">
            <v>5603002824</v>
          </cell>
        </row>
        <row r="1426">
          <cell r="C1426">
            <v>24252</v>
          </cell>
          <cell r="D1426">
            <v>3217797337</v>
          </cell>
        </row>
        <row r="1427">
          <cell r="C1427">
            <v>45076</v>
          </cell>
          <cell r="D1427">
            <v>8731494560</v>
          </cell>
        </row>
        <row r="1428">
          <cell r="C1428">
            <v>40872</v>
          </cell>
          <cell r="D1428">
            <v>7906441400</v>
          </cell>
        </row>
        <row r="1429">
          <cell r="C1429">
            <v>46344</v>
          </cell>
          <cell r="D1429">
            <v>4862005330</v>
          </cell>
        </row>
        <row r="1430">
          <cell r="C1430">
            <v>48691</v>
          </cell>
          <cell r="D1430">
            <v>76572129</v>
          </cell>
        </row>
        <row r="1431">
          <cell r="C1431">
            <v>27434</v>
          </cell>
          <cell r="D1431">
            <v>232367817</v>
          </cell>
        </row>
        <row r="1432">
          <cell r="C1432">
            <v>52400</v>
          </cell>
          <cell r="D1432">
            <v>9223618401</v>
          </cell>
        </row>
        <row r="1433">
          <cell r="C1433">
            <v>29220</v>
          </cell>
          <cell r="D1433">
            <v>9885165231</v>
          </cell>
        </row>
        <row r="1434">
          <cell r="C1434">
            <v>46264</v>
          </cell>
          <cell r="D1434">
            <v>7489370671</v>
          </cell>
        </row>
        <row r="1435">
          <cell r="C1435">
            <v>52607</v>
          </cell>
          <cell r="D1435">
            <v>2893065872</v>
          </cell>
        </row>
        <row r="1436">
          <cell r="C1436">
            <v>48105</v>
          </cell>
          <cell r="D1436">
            <v>274599287</v>
          </cell>
        </row>
        <row r="1437">
          <cell r="C1437">
            <v>35241</v>
          </cell>
          <cell r="D1437">
            <v>3235176993</v>
          </cell>
        </row>
        <row r="1438">
          <cell r="C1438">
            <v>23453</v>
          </cell>
          <cell r="D1438">
            <v>8501525324</v>
          </cell>
        </row>
        <row r="1439">
          <cell r="C1439">
            <v>33055</v>
          </cell>
          <cell r="D1439">
            <v>3418374697</v>
          </cell>
        </row>
        <row r="1440">
          <cell r="C1440">
            <v>50491</v>
          </cell>
          <cell r="D1440">
            <v>3219526055</v>
          </cell>
        </row>
        <row r="1441">
          <cell r="C1441">
            <v>32866</v>
          </cell>
          <cell r="D1441">
            <v>7637608875</v>
          </cell>
        </row>
        <row r="1442">
          <cell r="C1442">
            <v>58693</v>
          </cell>
          <cell r="D1442">
            <v>4269946768</v>
          </cell>
        </row>
        <row r="1443">
          <cell r="C1443">
            <v>16603</v>
          </cell>
          <cell r="D1443">
            <v>2352201101</v>
          </cell>
        </row>
        <row r="1444">
          <cell r="C1444">
            <v>15474</v>
          </cell>
          <cell r="D1444">
            <v>4866916575</v>
          </cell>
        </row>
        <row r="1445">
          <cell r="C1445">
            <v>51989</v>
          </cell>
          <cell r="D1445">
            <v>2060025532</v>
          </cell>
        </row>
        <row r="1446">
          <cell r="C1446">
            <v>23328</v>
          </cell>
          <cell r="D1446">
            <v>5372344725</v>
          </cell>
        </row>
        <row r="1447">
          <cell r="C1447">
            <v>51612</v>
          </cell>
          <cell r="D1447">
            <v>9447906176</v>
          </cell>
        </row>
        <row r="1448">
          <cell r="C1448">
            <v>19555</v>
          </cell>
          <cell r="D1448">
            <v>9373778889</v>
          </cell>
        </row>
        <row r="1449">
          <cell r="C1449">
            <v>57453</v>
          </cell>
          <cell r="D1449">
            <v>4786629839</v>
          </cell>
        </row>
        <row r="1450">
          <cell r="C1450">
            <v>16144</v>
          </cell>
          <cell r="D1450">
            <v>3779559293</v>
          </cell>
        </row>
        <row r="1451">
          <cell r="C1451">
            <v>30974</v>
          </cell>
          <cell r="D1451">
            <v>2599557828</v>
          </cell>
        </row>
        <row r="1452">
          <cell r="C1452">
            <v>51598</v>
          </cell>
          <cell r="D1452">
            <v>6854809452</v>
          </cell>
        </row>
        <row r="1453">
          <cell r="C1453">
            <v>43182</v>
          </cell>
          <cell r="D1453">
            <v>3458178171</v>
          </cell>
        </row>
        <row r="1454">
          <cell r="C1454">
            <v>10028</v>
          </cell>
          <cell r="D1454">
            <v>2748937082</v>
          </cell>
        </row>
        <row r="1455">
          <cell r="C1455">
            <v>54410</v>
          </cell>
          <cell r="D1455">
            <v>7001733199</v>
          </cell>
        </row>
        <row r="1456">
          <cell r="C1456">
            <v>57617</v>
          </cell>
          <cell r="D1456">
            <v>7191906499</v>
          </cell>
        </row>
        <row r="1457">
          <cell r="C1457">
            <v>51954</v>
          </cell>
          <cell r="D1457">
            <v>2022565827</v>
          </cell>
        </row>
        <row r="1458">
          <cell r="C1458">
            <v>41349</v>
          </cell>
          <cell r="D1458">
            <v>6854809452</v>
          </cell>
        </row>
        <row r="1459">
          <cell r="C1459">
            <v>47420</v>
          </cell>
          <cell r="D1459">
            <v>1456229036</v>
          </cell>
        </row>
        <row r="1460">
          <cell r="C1460">
            <v>53015</v>
          </cell>
          <cell r="D1460">
            <v>544760832</v>
          </cell>
        </row>
        <row r="1461">
          <cell r="C1461">
            <v>44436</v>
          </cell>
          <cell r="D1461">
            <v>965285472</v>
          </cell>
        </row>
        <row r="1462">
          <cell r="C1462">
            <v>22583</v>
          </cell>
          <cell r="D1462">
            <v>7180536660</v>
          </cell>
        </row>
        <row r="1463">
          <cell r="C1463">
            <v>59544</v>
          </cell>
          <cell r="D1463">
            <v>5293354957</v>
          </cell>
        </row>
        <row r="1464">
          <cell r="C1464">
            <v>49721</v>
          </cell>
          <cell r="D1464">
            <v>5975948169</v>
          </cell>
        </row>
        <row r="1465">
          <cell r="C1465">
            <v>29845</v>
          </cell>
          <cell r="D1465">
            <v>8718856853</v>
          </cell>
        </row>
        <row r="1466">
          <cell r="C1466">
            <v>41439</v>
          </cell>
          <cell r="D1466">
            <v>3097425365</v>
          </cell>
        </row>
        <row r="1467">
          <cell r="C1467">
            <v>42160</v>
          </cell>
          <cell r="D1467">
            <v>7966083349</v>
          </cell>
        </row>
        <row r="1468">
          <cell r="C1468">
            <v>55409</v>
          </cell>
          <cell r="D1468">
            <v>3891707452</v>
          </cell>
        </row>
        <row r="1469">
          <cell r="C1469">
            <v>58473</v>
          </cell>
          <cell r="D1469">
            <v>4986200380</v>
          </cell>
        </row>
        <row r="1470">
          <cell r="C1470">
            <v>28493</v>
          </cell>
          <cell r="D1470">
            <v>9829586073</v>
          </cell>
        </row>
        <row r="1471">
          <cell r="C1471">
            <v>55411</v>
          </cell>
          <cell r="D1471">
            <v>9458563771</v>
          </cell>
        </row>
        <row r="1472">
          <cell r="C1472">
            <v>52794</v>
          </cell>
          <cell r="D1472">
            <v>6279928705</v>
          </cell>
        </row>
        <row r="1473">
          <cell r="C1473">
            <v>13995</v>
          </cell>
          <cell r="D1473">
            <v>8127128031</v>
          </cell>
        </row>
        <row r="1474">
          <cell r="C1474">
            <v>14302</v>
          </cell>
          <cell r="D1474">
            <v>5907724676</v>
          </cell>
        </row>
        <row r="1475">
          <cell r="C1475">
            <v>59081</v>
          </cell>
          <cell r="D1475">
            <v>4610039311</v>
          </cell>
        </row>
        <row r="1476">
          <cell r="C1476">
            <v>36154</v>
          </cell>
          <cell r="D1476">
            <v>2450711406</v>
          </cell>
        </row>
        <row r="1477">
          <cell r="C1477">
            <v>32549</v>
          </cell>
          <cell r="D1477">
            <v>3597778305</v>
          </cell>
        </row>
        <row r="1478">
          <cell r="C1478">
            <v>58947</v>
          </cell>
          <cell r="D1478">
            <v>4984363320</v>
          </cell>
        </row>
        <row r="1479">
          <cell r="C1479">
            <v>48067</v>
          </cell>
          <cell r="D1479">
            <v>7000350199</v>
          </cell>
        </row>
        <row r="1480">
          <cell r="C1480">
            <v>34058</v>
          </cell>
          <cell r="D1480">
            <v>7205288142</v>
          </cell>
        </row>
        <row r="1481">
          <cell r="C1481">
            <v>49168</v>
          </cell>
          <cell r="D1481">
            <v>9458563771</v>
          </cell>
        </row>
        <row r="1482">
          <cell r="C1482">
            <v>27971</v>
          </cell>
          <cell r="D1482">
            <v>6788593582</v>
          </cell>
        </row>
        <row r="1483">
          <cell r="C1483">
            <v>27623</v>
          </cell>
          <cell r="D1483">
            <v>9966428720</v>
          </cell>
        </row>
        <row r="1484">
          <cell r="C1484">
            <v>58360</v>
          </cell>
          <cell r="D1484">
            <v>2500807061</v>
          </cell>
        </row>
        <row r="1485">
          <cell r="C1485">
            <v>58528</v>
          </cell>
          <cell r="D1485">
            <v>9457151267</v>
          </cell>
        </row>
        <row r="1486">
          <cell r="C1486">
            <v>16737</v>
          </cell>
          <cell r="D1486">
            <v>5186660353</v>
          </cell>
        </row>
        <row r="1487">
          <cell r="C1487">
            <v>15313</v>
          </cell>
          <cell r="D1487">
            <v>4670832530</v>
          </cell>
        </row>
        <row r="1488">
          <cell r="C1488">
            <v>20613</v>
          </cell>
          <cell r="D1488">
            <v>8239612253</v>
          </cell>
        </row>
        <row r="1489">
          <cell r="C1489">
            <v>49595</v>
          </cell>
          <cell r="D1489">
            <v>1081492333</v>
          </cell>
        </row>
        <row r="1490">
          <cell r="C1490">
            <v>37431</v>
          </cell>
          <cell r="D1490">
            <v>2702941109</v>
          </cell>
        </row>
        <row r="1491">
          <cell r="C1491">
            <v>34575</v>
          </cell>
          <cell r="D1491">
            <v>9483290694</v>
          </cell>
        </row>
        <row r="1492">
          <cell r="C1492">
            <v>27561</v>
          </cell>
          <cell r="D1492">
            <v>1462119603</v>
          </cell>
        </row>
        <row r="1493">
          <cell r="C1493">
            <v>37062</v>
          </cell>
          <cell r="D1493">
            <v>5412518958</v>
          </cell>
        </row>
        <row r="1494">
          <cell r="C1494">
            <v>55483</v>
          </cell>
          <cell r="D1494">
            <v>7492341709</v>
          </cell>
        </row>
        <row r="1495">
          <cell r="C1495">
            <v>52356</v>
          </cell>
          <cell r="D1495">
            <v>2450711406</v>
          </cell>
        </row>
        <row r="1496">
          <cell r="C1496">
            <v>25096</v>
          </cell>
          <cell r="D1496">
            <v>9619649427</v>
          </cell>
        </row>
        <row r="1497">
          <cell r="C1497">
            <v>14840</v>
          </cell>
          <cell r="D1497">
            <v>3016741628</v>
          </cell>
        </row>
        <row r="1498">
          <cell r="C1498">
            <v>14996</v>
          </cell>
          <cell r="D1498">
            <v>5439294325</v>
          </cell>
        </row>
        <row r="1499">
          <cell r="C1499">
            <v>56888</v>
          </cell>
          <cell r="D1499">
            <v>4639895275</v>
          </cell>
        </row>
        <row r="1500">
          <cell r="C1500">
            <v>39331</v>
          </cell>
          <cell r="D1500">
            <v>7778092905</v>
          </cell>
        </row>
        <row r="1501">
          <cell r="C1501">
            <v>40567</v>
          </cell>
          <cell r="D1501">
            <v>5779075530</v>
          </cell>
        </row>
        <row r="1502">
          <cell r="C1502">
            <v>20190</v>
          </cell>
          <cell r="D1502">
            <v>813371287</v>
          </cell>
        </row>
        <row r="1503">
          <cell r="C1503">
            <v>27352</v>
          </cell>
          <cell r="D1503">
            <v>4328154427</v>
          </cell>
        </row>
        <row r="1504">
          <cell r="C1504">
            <v>45585</v>
          </cell>
          <cell r="D1504">
            <v>4278470843</v>
          </cell>
        </row>
        <row r="1505">
          <cell r="C1505">
            <v>38090</v>
          </cell>
          <cell r="D1505">
            <v>2748937082</v>
          </cell>
        </row>
        <row r="1506">
          <cell r="C1506">
            <v>46047</v>
          </cell>
          <cell r="D1506">
            <v>4150450668</v>
          </cell>
        </row>
        <row r="1507">
          <cell r="C1507">
            <v>44462</v>
          </cell>
          <cell r="D1507">
            <v>6227038881</v>
          </cell>
        </row>
        <row r="1508">
          <cell r="C1508">
            <v>40423</v>
          </cell>
          <cell r="D1508">
            <v>7088886472</v>
          </cell>
        </row>
        <row r="1509">
          <cell r="C1509">
            <v>24254</v>
          </cell>
          <cell r="D1509">
            <v>2698184272</v>
          </cell>
        </row>
        <row r="1510">
          <cell r="C1510">
            <v>44930</v>
          </cell>
          <cell r="D1510">
            <v>6183510505</v>
          </cell>
        </row>
        <row r="1511">
          <cell r="C1511">
            <v>38453</v>
          </cell>
          <cell r="D1511">
            <v>2117567142</v>
          </cell>
        </row>
        <row r="1512">
          <cell r="C1512">
            <v>11004</v>
          </cell>
          <cell r="D1512">
            <v>197180590</v>
          </cell>
        </row>
        <row r="1513">
          <cell r="C1513">
            <v>43136</v>
          </cell>
          <cell r="D1513">
            <v>6819596901</v>
          </cell>
        </row>
        <row r="1514">
          <cell r="C1514">
            <v>27066</v>
          </cell>
          <cell r="D1514">
            <v>2280674246</v>
          </cell>
        </row>
        <row r="1515">
          <cell r="C1515">
            <v>44011</v>
          </cell>
          <cell r="D1515">
            <v>2804488179</v>
          </cell>
        </row>
        <row r="1516">
          <cell r="C1516">
            <v>44862</v>
          </cell>
          <cell r="D1516">
            <v>2524849899</v>
          </cell>
        </row>
        <row r="1517">
          <cell r="C1517">
            <v>57365</v>
          </cell>
          <cell r="D1517">
            <v>4269946768</v>
          </cell>
        </row>
        <row r="1518">
          <cell r="C1518">
            <v>11347</v>
          </cell>
          <cell r="D1518">
            <v>9617190826</v>
          </cell>
        </row>
        <row r="1519">
          <cell r="C1519">
            <v>55215</v>
          </cell>
          <cell r="D1519">
            <v>9727426344</v>
          </cell>
        </row>
        <row r="1520">
          <cell r="C1520">
            <v>27823</v>
          </cell>
          <cell r="D1520">
            <v>6007705854</v>
          </cell>
        </row>
        <row r="1521">
          <cell r="C1521">
            <v>25255</v>
          </cell>
          <cell r="D1521">
            <v>5623930522</v>
          </cell>
        </row>
        <row r="1522">
          <cell r="C1522">
            <v>30714</v>
          </cell>
          <cell r="D1522">
            <v>5828678620</v>
          </cell>
        </row>
        <row r="1523">
          <cell r="C1523">
            <v>45061</v>
          </cell>
          <cell r="D1523">
            <v>1659418720</v>
          </cell>
        </row>
        <row r="1524">
          <cell r="C1524">
            <v>28472</v>
          </cell>
          <cell r="D1524">
            <v>898924138</v>
          </cell>
        </row>
        <row r="1525">
          <cell r="C1525">
            <v>27783</v>
          </cell>
          <cell r="D1525">
            <v>3891707452</v>
          </cell>
        </row>
        <row r="1526">
          <cell r="C1526">
            <v>30928</v>
          </cell>
          <cell r="D1526">
            <v>2908560011</v>
          </cell>
        </row>
        <row r="1527">
          <cell r="C1527">
            <v>44838</v>
          </cell>
          <cell r="D1527">
            <v>7906441400</v>
          </cell>
        </row>
        <row r="1528">
          <cell r="C1528">
            <v>54249</v>
          </cell>
          <cell r="D1528">
            <v>5861892008</v>
          </cell>
        </row>
        <row r="1529">
          <cell r="C1529">
            <v>29607</v>
          </cell>
          <cell r="D1529">
            <v>7888574610</v>
          </cell>
        </row>
        <row r="1530">
          <cell r="C1530">
            <v>26181</v>
          </cell>
          <cell r="D1530">
            <v>8002426673</v>
          </cell>
        </row>
        <row r="1531">
          <cell r="C1531">
            <v>25793</v>
          </cell>
          <cell r="D1531">
            <v>62571575</v>
          </cell>
        </row>
        <row r="1532">
          <cell r="C1532">
            <v>56904</v>
          </cell>
          <cell r="D1532">
            <v>2922893758</v>
          </cell>
        </row>
        <row r="1533">
          <cell r="C1533">
            <v>43402</v>
          </cell>
          <cell r="D1533">
            <v>19662963</v>
          </cell>
        </row>
        <row r="1534">
          <cell r="C1534">
            <v>46899</v>
          </cell>
          <cell r="D1534">
            <v>8187246642</v>
          </cell>
        </row>
        <row r="1535">
          <cell r="C1535">
            <v>22220</v>
          </cell>
          <cell r="D1535">
            <v>146065492</v>
          </cell>
        </row>
        <row r="1536">
          <cell r="C1536">
            <v>22552</v>
          </cell>
          <cell r="D1536">
            <v>9052475601</v>
          </cell>
        </row>
        <row r="1537">
          <cell r="C1537">
            <v>27431</v>
          </cell>
          <cell r="D1537">
            <v>7865341539</v>
          </cell>
        </row>
        <row r="1538">
          <cell r="C1538">
            <v>20293</v>
          </cell>
          <cell r="D1538">
            <v>6789106936</v>
          </cell>
        </row>
        <row r="1539">
          <cell r="C1539">
            <v>49144</v>
          </cell>
          <cell r="D1539">
            <v>8875320292</v>
          </cell>
        </row>
        <row r="1540">
          <cell r="C1540">
            <v>33139</v>
          </cell>
          <cell r="D1540">
            <v>5687748091</v>
          </cell>
        </row>
        <row r="1541">
          <cell r="C1541">
            <v>11141</v>
          </cell>
          <cell r="D1541">
            <v>2053848936</v>
          </cell>
        </row>
        <row r="1542">
          <cell r="C1542">
            <v>50460</v>
          </cell>
          <cell r="D1542">
            <v>7249524151</v>
          </cell>
        </row>
        <row r="1543">
          <cell r="C1543">
            <v>16827</v>
          </cell>
          <cell r="D1543">
            <v>3554301841</v>
          </cell>
        </row>
        <row r="1544">
          <cell r="C1544">
            <v>55821</v>
          </cell>
          <cell r="D1544">
            <v>7673188813</v>
          </cell>
        </row>
        <row r="1545">
          <cell r="C1545">
            <v>11671</v>
          </cell>
          <cell r="D1545">
            <v>5726465660</v>
          </cell>
        </row>
        <row r="1546">
          <cell r="C1546">
            <v>20321</v>
          </cell>
          <cell r="D1546">
            <v>9238967105</v>
          </cell>
        </row>
        <row r="1547">
          <cell r="C1547">
            <v>32253</v>
          </cell>
          <cell r="D1547">
            <v>1313434965</v>
          </cell>
        </row>
        <row r="1548">
          <cell r="C1548">
            <v>27700</v>
          </cell>
          <cell r="D1548">
            <v>5358183647</v>
          </cell>
        </row>
        <row r="1549">
          <cell r="C1549">
            <v>39226</v>
          </cell>
          <cell r="D1549">
            <v>9939542542</v>
          </cell>
        </row>
        <row r="1550">
          <cell r="C1550">
            <v>10975</v>
          </cell>
          <cell r="D1550">
            <v>3211170715</v>
          </cell>
        </row>
        <row r="1551">
          <cell r="C1551">
            <v>14976</v>
          </cell>
          <cell r="D1551">
            <v>3219526055</v>
          </cell>
        </row>
        <row r="1552">
          <cell r="C1552">
            <v>20624</v>
          </cell>
          <cell r="D1552">
            <v>2565290632</v>
          </cell>
        </row>
        <row r="1553">
          <cell r="C1553">
            <v>43566</v>
          </cell>
          <cell r="D1553">
            <v>5499856877</v>
          </cell>
        </row>
        <row r="1554">
          <cell r="C1554">
            <v>11837</v>
          </cell>
          <cell r="D1554">
            <v>6938295417</v>
          </cell>
        </row>
        <row r="1555">
          <cell r="C1555">
            <v>19819</v>
          </cell>
          <cell r="D1555">
            <v>701563818</v>
          </cell>
        </row>
        <row r="1556">
          <cell r="C1556">
            <v>59599</v>
          </cell>
          <cell r="D1556">
            <v>6478891895</v>
          </cell>
        </row>
        <row r="1557">
          <cell r="C1557">
            <v>47294</v>
          </cell>
          <cell r="D1557">
            <v>3538909016</v>
          </cell>
        </row>
        <row r="1558">
          <cell r="C1558">
            <v>20746</v>
          </cell>
          <cell r="D1558">
            <v>4878156686</v>
          </cell>
        </row>
        <row r="1559">
          <cell r="C1559">
            <v>13042</v>
          </cell>
          <cell r="D1559">
            <v>3463222345</v>
          </cell>
        </row>
        <row r="1560">
          <cell r="C1560">
            <v>35925</v>
          </cell>
          <cell r="D1560">
            <v>1280521902</v>
          </cell>
        </row>
        <row r="1561">
          <cell r="C1561">
            <v>47511</v>
          </cell>
          <cell r="D1561">
            <v>844376051</v>
          </cell>
        </row>
        <row r="1562">
          <cell r="C1562">
            <v>50079</v>
          </cell>
          <cell r="D1562">
            <v>8373529241</v>
          </cell>
        </row>
        <row r="1563">
          <cell r="C1563">
            <v>53439</v>
          </cell>
          <cell r="D1563">
            <v>6531376252</v>
          </cell>
        </row>
        <row r="1564">
          <cell r="C1564">
            <v>42850</v>
          </cell>
          <cell r="D1564">
            <v>965285472</v>
          </cell>
        </row>
        <row r="1565">
          <cell r="C1565">
            <v>37821</v>
          </cell>
          <cell r="D1565">
            <v>9057758911</v>
          </cell>
        </row>
        <row r="1566">
          <cell r="C1566">
            <v>10269</v>
          </cell>
          <cell r="D1566">
            <v>1462119603</v>
          </cell>
        </row>
        <row r="1567">
          <cell r="C1567">
            <v>41007</v>
          </cell>
          <cell r="D1567">
            <v>4849214614</v>
          </cell>
        </row>
        <row r="1568">
          <cell r="C1568">
            <v>16091</v>
          </cell>
          <cell r="D1568">
            <v>844376051</v>
          </cell>
        </row>
        <row r="1569">
          <cell r="C1569">
            <v>32638</v>
          </cell>
          <cell r="D1569">
            <v>9258570278</v>
          </cell>
        </row>
        <row r="1570">
          <cell r="C1570">
            <v>31051</v>
          </cell>
          <cell r="D1570">
            <v>7011563598</v>
          </cell>
        </row>
        <row r="1571">
          <cell r="C1571">
            <v>42134</v>
          </cell>
          <cell r="D1571">
            <v>9966428720</v>
          </cell>
        </row>
        <row r="1572">
          <cell r="C1572">
            <v>26941</v>
          </cell>
          <cell r="D1572">
            <v>4188124377</v>
          </cell>
        </row>
        <row r="1573">
          <cell r="C1573">
            <v>45495</v>
          </cell>
          <cell r="D1573">
            <v>6408517315</v>
          </cell>
        </row>
        <row r="1574">
          <cell r="C1574">
            <v>45302</v>
          </cell>
          <cell r="D1574">
            <v>3600185284</v>
          </cell>
        </row>
        <row r="1575">
          <cell r="C1575">
            <v>54324</v>
          </cell>
          <cell r="D1575">
            <v>2670196322</v>
          </cell>
        </row>
        <row r="1576">
          <cell r="C1576">
            <v>11793</v>
          </cell>
          <cell r="D1576">
            <v>899126162</v>
          </cell>
        </row>
        <row r="1577">
          <cell r="C1577">
            <v>40817</v>
          </cell>
          <cell r="D1577">
            <v>9095573850</v>
          </cell>
        </row>
        <row r="1578">
          <cell r="C1578">
            <v>58387</v>
          </cell>
          <cell r="D1578">
            <v>8189289020</v>
          </cell>
        </row>
        <row r="1579">
          <cell r="C1579">
            <v>29946</v>
          </cell>
          <cell r="D1579">
            <v>8501525324</v>
          </cell>
        </row>
        <row r="1580">
          <cell r="C1580">
            <v>17370</v>
          </cell>
          <cell r="D1580">
            <v>1598957961</v>
          </cell>
        </row>
        <row r="1581">
          <cell r="C1581">
            <v>47510</v>
          </cell>
          <cell r="D1581">
            <v>8533410514</v>
          </cell>
        </row>
        <row r="1582">
          <cell r="C1582">
            <v>56362</v>
          </cell>
          <cell r="D1582">
            <v>9223618401</v>
          </cell>
        </row>
        <row r="1583">
          <cell r="C1583">
            <v>58518</v>
          </cell>
          <cell r="D1583">
            <v>264454596</v>
          </cell>
        </row>
        <row r="1584">
          <cell r="C1584">
            <v>32232</v>
          </cell>
          <cell r="D1584">
            <v>1411873114</v>
          </cell>
        </row>
        <row r="1585">
          <cell r="C1585">
            <v>45941</v>
          </cell>
          <cell r="D1585">
            <v>1739513533</v>
          </cell>
        </row>
        <row r="1586">
          <cell r="C1586">
            <v>59577</v>
          </cell>
          <cell r="D1586">
            <v>1958063002</v>
          </cell>
        </row>
        <row r="1587">
          <cell r="C1587">
            <v>29492</v>
          </cell>
          <cell r="D1587">
            <v>7573774818</v>
          </cell>
        </row>
        <row r="1588">
          <cell r="C1588">
            <v>12285</v>
          </cell>
          <cell r="D1588">
            <v>2183763965</v>
          </cell>
        </row>
        <row r="1589">
          <cell r="C1589">
            <v>19487</v>
          </cell>
          <cell r="D1589">
            <v>8694120054</v>
          </cell>
        </row>
        <row r="1590">
          <cell r="C1590">
            <v>10024</v>
          </cell>
          <cell r="D1590">
            <v>4029727026</v>
          </cell>
        </row>
        <row r="1591">
          <cell r="C1591">
            <v>42430</v>
          </cell>
          <cell r="D1591">
            <v>8069192305</v>
          </cell>
        </row>
        <row r="1592">
          <cell r="C1592">
            <v>47729</v>
          </cell>
          <cell r="D1592">
            <v>8832488175</v>
          </cell>
        </row>
        <row r="1593">
          <cell r="C1593">
            <v>30018</v>
          </cell>
          <cell r="D1593">
            <v>1958063002</v>
          </cell>
        </row>
        <row r="1594">
          <cell r="C1594">
            <v>54227</v>
          </cell>
          <cell r="D1594">
            <v>9518260397</v>
          </cell>
        </row>
        <row r="1595">
          <cell r="C1595">
            <v>59700</v>
          </cell>
          <cell r="D1595">
            <v>2074776004</v>
          </cell>
        </row>
        <row r="1596">
          <cell r="C1596">
            <v>43236</v>
          </cell>
          <cell r="D1596">
            <v>7205288142</v>
          </cell>
        </row>
        <row r="1597">
          <cell r="C1597">
            <v>20966</v>
          </cell>
          <cell r="D1597">
            <v>5903124704</v>
          </cell>
        </row>
        <row r="1598">
          <cell r="C1598">
            <v>35407</v>
          </cell>
          <cell r="D1598">
            <v>7567063646</v>
          </cell>
        </row>
        <row r="1599">
          <cell r="C1599">
            <v>23005</v>
          </cell>
          <cell r="D1599">
            <v>197180590</v>
          </cell>
        </row>
        <row r="1600">
          <cell r="C1600">
            <v>14313</v>
          </cell>
          <cell r="D1600">
            <v>1155371844</v>
          </cell>
        </row>
        <row r="1601">
          <cell r="C1601">
            <v>46571</v>
          </cell>
          <cell r="D1601">
            <v>8277918739</v>
          </cell>
        </row>
        <row r="1602">
          <cell r="C1602">
            <v>23197</v>
          </cell>
          <cell r="D1602">
            <v>7132417177</v>
          </cell>
        </row>
        <row r="1603">
          <cell r="C1603">
            <v>30510</v>
          </cell>
          <cell r="D1603">
            <v>8875305560</v>
          </cell>
        </row>
        <row r="1604">
          <cell r="C1604">
            <v>26312</v>
          </cell>
          <cell r="D1604">
            <v>3891707452</v>
          </cell>
        </row>
        <row r="1605">
          <cell r="C1605">
            <v>16792</v>
          </cell>
          <cell r="D1605">
            <v>2408183758</v>
          </cell>
        </row>
        <row r="1606">
          <cell r="C1606">
            <v>30377</v>
          </cell>
          <cell r="D1606">
            <v>5974179625</v>
          </cell>
        </row>
        <row r="1607">
          <cell r="C1607">
            <v>41482</v>
          </cell>
          <cell r="D1607">
            <v>2191930824</v>
          </cell>
        </row>
        <row r="1608">
          <cell r="C1608">
            <v>57851</v>
          </cell>
          <cell r="D1608">
            <v>2973481236</v>
          </cell>
        </row>
        <row r="1609">
          <cell r="C1609">
            <v>32533</v>
          </cell>
          <cell r="D1609">
            <v>2177097355</v>
          </cell>
        </row>
        <row r="1610">
          <cell r="C1610">
            <v>22564</v>
          </cell>
          <cell r="D1610">
            <v>8673837456</v>
          </cell>
        </row>
        <row r="1611">
          <cell r="C1611">
            <v>13576</v>
          </cell>
          <cell r="D1611">
            <v>8507800106</v>
          </cell>
        </row>
        <row r="1612">
          <cell r="C1612">
            <v>57495</v>
          </cell>
          <cell r="D1612">
            <v>4967603564</v>
          </cell>
        </row>
        <row r="1613">
          <cell r="C1613">
            <v>55703</v>
          </cell>
          <cell r="D1613">
            <v>3967370569</v>
          </cell>
        </row>
        <row r="1614">
          <cell r="C1614">
            <v>11271</v>
          </cell>
          <cell r="D1614">
            <v>8685064791</v>
          </cell>
        </row>
        <row r="1615">
          <cell r="C1615">
            <v>49642</v>
          </cell>
          <cell r="D1615">
            <v>4194897803</v>
          </cell>
        </row>
        <row r="1616">
          <cell r="C1616">
            <v>28768</v>
          </cell>
          <cell r="D1616">
            <v>9483290694</v>
          </cell>
        </row>
        <row r="1617">
          <cell r="C1617">
            <v>18048</v>
          </cell>
          <cell r="D1617">
            <v>4808886316</v>
          </cell>
        </row>
        <row r="1618">
          <cell r="C1618">
            <v>13759</v>
          </cell>
          <cell r="D1618">
            <v>2185059785</v>
          </cell>
        </row>
        <row r="1619">
          <cell r="C1619">
            <v>45615</v>
          </cell>
          <cell r="D1619">
            <v>1743464649</v>
          </cell>
        </row>
        <row r="1620">
          <cell r="C1620">
            <v>29621</v>
          </cell>
          <cell r="D1620">
            <v>8277918739</v>
          </cell>
        </row>
        <row r="1621">
          <cell r="C1621">
            <v>31715</v>
          </cell>
          <cell r="D1621">
            <v>4866916575</v>
          </cell>
        </row>
        <row r="1622">
          <cell r="C1622">
            <v>48417</v>
          </cell>
          <cell r="D1622">
            <v>965285472</v>
          </cell>
        </row>
        <row r="1623">
          <cell r="C1623">
            <v>17445</v>
          </cell>
          <cell r="D1623">
            <v>7166957409</v>
          </cell>
        </row>
        <row r="1624">
          <cell r="C1624">
            <v>35069</v>
          </cell>
          <cell r="D1624">
            <v>5082945165</v>
          </cell>
        </row>
        <row r="1625">
          <cell r="C1625">
            <v>58622</v>
          </cell>
          <cell r="D1625">
            <v>2859931651</v>
          </cell>
        </row>
        <row r="1626">
          <cell r="C1626">
            <v>39664</v>
          </cell>
          <cell r="D1626">
            <v>9815158015</v>
          </cell>
        </row>
        <row r="1627">
          <cell r="C1627">
            <v>10800</v>
          </cell>
          <cell r="D1627">
            <v>7469392467</v>
          </cell>
        </row>
        <row r="1628">
          <cell r="C1628">
            <v>55072</v>
          </cell>
          <cell r="D1628">
            <v>3271497702</v>
          </cell>
        </row>
        <row r="1629">
          <cell r="C1629">
            <v>29416</v>
          </cell>
          <cell r="D1629">
            <v>244523738</v>
          </cell>
        </row>
        <row r="1630">
          <cell r="C1630">
            <v>41590</v>
          </cell>
          <cell r="D1630">
            <v>6510701464</v>
          </cell>
        </row>
        <row r="1631">
          <cell r="C1631">
            <v>55673</v>
          </cell>
          <cell r="D1631">
            <v>5603330430</v>
          </cell>
        </row>
        <row r="1632">
          <cell r="C1632">
            <v>12051</v>
          </cell>
          <cell r="D1632">
            <v>4269946768</v>
          </cell>
        </row>
        <row r="1633">
          <cell r="C1633">
            <v>16135</v>
          </cell>
          <cell r="D1633">
            <v>1549399640</v>
          </cell>
        </row>
        <row r="1634">
          <cell r="C1634">
            <v>27631</v>
          </cell>
          <cell r="D1634">
            <v>6842797632</v>
          </cell>
        </row>
        <row r="1635">
          <cell r="C1635">
            <v>14421</v>
          </cell>
          <cell r="D1635">
            <v>9800744517</v>
          </cell>
        </row>
        <row r="1636">
          <cell r="C1636">
            <v>47314</v>
          </cell>
          <cell r="D1636">
            <v>3164004753</v>
          </cell>
        </row>
        <row r="1637">
          <cell r="C1637">
            <v>32187</v>
          </cell>
          <cell r="D1637">
            <v>3086393343</v>
          </cell>
        </row>
        <row r="1638">
          <cell r="C1638">
            <v>48513</v>
          </cell>
          <cell r="D1638">
            <v>1953937357</v>
          </cell>
        </row>
        <row r="1639">
          <cell r="C1639">
            <v>55297</v>
          </cell>
          <cell r="D1639">
            <v>4359854056</v>
          </cell>
        </row>
        <row r="1640">
          <cell r="C1640">
            <v>34600</v>
          </cell>
          <cell r="D1640">
            <v>5948190226</v>
          </cell>
        </row>
        <row r="1641">
          <cell r="C1641">
            <v>43506</v>
          </cell>
          <cell r="D1641">
            <v>232367817</v>
          </cell>
        </row>
        <row r="1642">
          <cell r="C1642">
            <v>43617</v>
          </cell>
          <cell r="D1642">
            <v>2070860833</v>
          </cell>
        </row>
        <row r="1643">
          <cell r="C1643">
            <v>53028</v>
          </cell>
          <cell r="D1643">
            <v>7621218967</v>
          </cell>
        </row>
        <row r="1644">
          <cell r="C1644">
            <v>51683</v>
          </cell>
          <cell r="D1644">
            <v>4839119791</v>
          </cell>
        </row>
        <row r="1645">
          <cell r="C1645">
            <v>33082</v>
          </cell>
          <cell r="D1645">
            <v>1953937357</v>
          </cell>
        </row>
        <row r="1646">
          <cell r="C1646">
            <v>14610</v>
          </cell>
          <cell r="D1646">
            <v>8127128031</v>
          </cell>
        </row>
        <row r="1647">
          <cell r="C1647">
            <v>43505</v>
          </cell>
          <cell r="D1647">
            <v>7533163729</v>
          </cell>
        </row>
        <row r="1648">
          <cell r="C1648">
            <v>25681</v>
          </cell>
          <cell r="D1648">
            <v>449160092</v>
          </cell>
        </row>
        <row r="1649">
          <cell r="C1649">
            <v>48306</v>
          </cell>
          <cell r="D1649">
            <v>7373156215</v>
          </cell>
        </row>
        <row r="1650">
          <cell r="C1650">
            <v>17173</v>
          </cell>
          <cell r="D1650">
            <v>7374898193</v>
          </cell>
        </row>
        <row r="1651">
          <cell r="C1651">
            <v>48327</v>
          </cell>
          <cell r="D1651">
            <v>9008589443</v>
          </cell>
        </row>
        <row r="1652">
          <cell r="C1652">
            <v>25823</v>
          </cell>
          <cell r="D1652">
            <v>4401069773</v>
          </cell>
        </row>
        <row r="1653">
          <cell r="C1653">
            <v>34657</v>
          </cell>
          <cell r="D1653">
            <v>8977805007</v>
          </cell>
        </row>
        <row r="1654">
          <cell r="C1654">
            <v>49683</v>
          </cell>
          <cell r="D1654">
            <v>7338728615</v>
          </cell>
        </row>
        <row r="1655">
          <cell r="C1655">
            <v>10978</v>
          </cell>
          <cell r="D1655">
            <v>6596440737</v>
          </cell>
        </row>
        <row r="1656">
          <cell r="C1656">
            <v>49501</v>
          </cell>
          <cell r="D1656">
            <v>2177097355</v>
          </cell>
        </row>
        <row r="1657">
          <cell r="C1657">
            <v>40094</v>
          </cell>
          <cell r="D1657">
            <v>6820956614</v>
          </cell>
        </row>
        <row r="1658">
          <cell r="C1658">
            <v>37630</v>
          </cell>
          <cell r="D1658">
            <v>2492824950</v>
          </cell>
        </row>
        <row r="1659">
          <cell r="C1659">
            <v>56961</v>
          </cell>
          <cell r="D1659">
            <v>7000350199</v>
          </cell>
        </row>
        <row r="1660">
          <cell r="C1660">
            <v>17756</v>
          </cell>
          <cell r="D1660">
            <v>8644362151</v>
          </cell>
        </row>
        <row r="1661">
          <cell r="C1661">
            <v>16370</v>
          </cell>
          <cell r="D1661">
            <v>5403399259</v>
          </cell>
        </row>
        <row r="1662">
          <cell r="C1662">
            <v>18770</v>
          </cell>
          <cell r="D1662">
            <v>9483290694</v>
          </cell>
        </row>
        <row r="1663">
          <cell r="C1663">
            <v>34366</v>
          </cell>
          <cell r="D1663">
            <v>8977805007</v>
          </cell>
        </row>
        <row r="1664">
          <cell r="C1664">
            <v>31721</v>
          </cell>
          <cell r="D1664">
            <v>9331851693</v>
          </cell>
        </row>
        <row r="1665">
          <cell r="C1665">
            <v>11954</v>
          </cell>
          <cell r="D1665">
            <v>209942509</v>
          </cell>
        </row>
        <row r="1666">
          <cell r="C1666">
            <v>54450</v>
          </cell>
          <cell r="D1666">
            <v>4453315724</v>
          </cell>
        </row>
        <row r="1667">
          <cell r="C1667">
            <v>21468</v>
          </cell>
          <cell r="D1667">
            <v>4878156686</v>
          </cell>
        </row>
        <row r="1668">
          <cell r="C1668">
            <v>26796</v>
          </cell>
          <cell r="D1668">
            <v>4610039311</v>
          </cell>
        </row>
        <row r="1669">
          <cell r="C1669">
            <v>20420</v>
          </cell>
          <cell r="D1669">
            <v>7966083349</v>
          </cell>
        </row>
        <row r="1670">
          <cell r="C1670">
            <v>36858</v>
          </cell>
          <cell r="D1670">
            <v>9287480133</v>
          </cell>
        </row>
        <row r="1671">
          <cell r="C1671">
            <v>45929</v>
          </cell>
          <cell r="D1671">
            <v>7635344498</v>
          </cell>
        </row>
        <row r="1672">
          <cell r="C1672">
            <v>30077</v>
          </cell>
          <cell r="D1672">
            <v>3000763902</v>
          </cell>
        </row>
        <row r="1673">
          <cell r="C1673">
            <v>12577</v>
          </cell>
          <cell r="D1673">
            <v>5134745579</v>
          </cell>
        </row>
        <row r="1674">
          <cell r="C1674">
            <v>38453</v>
          </cell>
          <cell r="D1674">
            <v>3516592710</v>
          </cell>
        </row>
        <row r="1675">
          <cell r="C1675">
            <v>45026</v>
          </cell>
          <cell r="D1675">
            <v>324399618</v>
          </cell>
        </row>
        <row r="1676">
          <cell r="C1676">
            <v>29611</v>
          </cell>
          <cell r="D1676">
            <v>7269614199</v>
          </cell>
        </row>
        <row r="1677">
          <cell r="C1677">
            <v>31910</v>
          </cell>
          <cell r="D1677">
            <v>1462166245</v>
          </cell>
        </row>
        <row r="1678">
          <cell r="C1678">
            <v>24538</v>
          </cell>
          <cell r="D1678">
            <v>6383978705</v>
          </cell>
        </row>
        <row r="1679">
          <cell r="C1679">
            <v>45575</v>
          </cell>
          <cell r="D1679">
            <v>1411873114</v>
          </cell>
        </row>
        <row r="1680">
          <cell r="C1680">
            <v>49368</v>
          </cell>
          <cell r="D1680">
            <v>4502817627</v>
          </cell>
        </row>
        <row r="1681">
          <cell r="C1681">
            <v>38303</v>
          </cell>
          <cell r="D1681">
            <v>6837456032</v>
          </cell>
        </row>
        <row r="1682">
          <cell r="C1682">
            <v>46914</v>
          </cell>
          <cell r="D1682">
            <v>4162153728</v>
          </cell>
        </row>
        <row r="1683">
          <cell r="C1683">
            <v>29332</v>
          </cell>
          <cell r="D1683">
            <v>1279282711</v>
          </cell>
        </row>
        <row r="1684">
          <cell r="C1684">
            <v>15431</v>
          </cell>
          <cell r="D1684">
            <v>1009146149</v>
          </cell>
        </row>
        <row r="1685">
          <cell r="C1685">
            <v>59744</v>
          </cell>
          <cell r="D1685">
            <v>5988565948</v>
          </cell>
        </row>
        <row r="1686">
          <cell r="C1686">
            <v>58299</v>
          </cell>
          <cell r="D1686">
            <v>8644362151</v>
          </cell>
        </row>
        <row r="1687">
          <cell r="C1687">
            <v>21454</v>
          </cell>
          <cell r="D1687">
            <v>3086393343</v>
          </cell>
        </row>
        <row r="1688">
          <cell r="C1688">
            <v>12378</v>
          </cell>
          <cell r="D1688">
            <v>4011453366</v>
          </cell>
        </row>
        <row r="1689">
          <cell r="C1689">
            <v>41037</v>
          </cell>
          <cell r="D1689">
            <v>2779378506</v>
          </cell>
        </row>
        <row r="1690">
          <cell r="C1690">
            <v>19238</v>
          </cell>
          <cell r="D1690">
            <v>8204786093</v>
          </cell>
        </row>
        <row r="1691">
          <cell r="C1691">
            <v>37914</v>
          </cell>
          <cell r="D1691">
            <v>689661541</v>
          </cell>
        </row>
        <row r="1692">
          <cell r="C1692">
            <v>47056</v>
          </cell>
          <cell r="D1692">
            <v>299663825</v>
          </cell>
        </row>
        <row r="1693">
          <cell r="C1693">
            <v>12232</v>
          </cell>
          <cell r="D1693">
            <v>4969679754</v>
          </cell>
        </row>
        <row r="1694">
          <cell r="C1694">
            <v>26675</v>
          </cell>
          <cell r="D1694">
            <v>2757793764</v>
          </cell>
        </row>
        <row r="1695">
          <cell r="C1695">
            <v>17611</v>
          </cell>
          <cell r="D1695">
            <v>9104569016</v>
          </cell>
        </row>
        <row r="1696">
          <cell r="C1696">
            <v>11002</v>
          </cell>
          <cell r="D1696">
            <v>6961242316</v>
          </cell>
        </row>
        <row r="1697">
          <cell r="C1697">
            <v>24111</v>
          </cell>
          <cell r="D1697">
            <v>9153408497</v>
          </cell>
        </row>
        <row r="1698">
          <cell r="C1698">
            <v>59400</v>
          </cell>
          <cell r="D1698">
            <v>8467388188</v>
          </cell>
        </row>
        <row r="1699">
          <cell r="C1699">
            <v>18762</v>
          </cell>
          <cell r="D1699">
            <v>2355104786</v>
          </cell>
        </row>
        <row r="1700">
          <cell r="C1700">
            <v>20564</v>
          </cell>
          <cell r="D1700">
            <v>1472093461</v>
          </cell>
        </row>
        <row r="1701">
          <cell r="C1701">
            <v>43961</v>
          </cell>
          <cell r="D1701">
            <v>1411873114</v>
          </cell>
        </row>
        <row r="1702">
          <cell r="C1702">
            <v>44792</v>
          </cell>
          <cell r="D1702">
            <v>9153408497</v>
          </cell>
        </row>
        <row r="1703">
          <cell r="C1703">
            <v>39123</v>
          </cell>
          <cell r="D1703">
            <v>8875320292</v>
          </cell>
        </row>
        <row r="1704">
          <cell r="C1704">
            <v>10706</v>
          </cell>
          <cell r="D1704">
            <v>5990182805</v>
          </cell>
        </row>
        <row r="1705">
          <cell r="C1705">
            <v>33810</v>
          </cell>
          <cell r="D1705">
            <v>8128449354</v>
          </cell>
        </row>
        <row r="1706">
          <cell r="C1706">
            <v>25580</v>
          </cell>
          <cell r="D1706">
            <v>939715988</v>
          </cell>
        </row>
        <row r="1707">
          <cell r="C1707">
            <v>50254</v>
          </cell>
          <cell r="D1707">
            <v>4783377790</v>
          </cell>
        </row>
        <row r="1708">
          <cell r="C1708">
            <v>48039</v>
          </cell>
          <cell r="D1708">
            <v>7688943361</v>
          </cell>
        </row>
        <row r="1709">
          <cell r="C1709">
            <v>32375</v>
          </cell>
          <cell r="D1709">
            <v>1923178164</v>
          </cell>
        </row>
        <row r="1710">
          <cell r="C1710">
            <v>19497</v>
          </cell>
          <cell r="D1710">
            <v>9052475601</v>
          </cell>
        </row>
        <row r="1711">
          <cell r="C1711">
            <v>37233</v>
          </cell>
          <cell r="D1711">
            <v>3609467622</v>
          </cell>
        </row>
        <row r="1712">
          <cell r="C1712">
            <v>28503</v>
          </cell>
          <cell r="D1712">
            <v>7118642576</v>
          </cell>
        </row>
        <row r="1713">
          <cell r="C1713">
            <v>47098</v>
          </cell>
          <cell r="D1713">
            <v>4401069773</v>
          </cell>
        </row>
        <row r="1714">
          <cell r="C1714">
            <v>45877</v>
          </cell>
          <cell r="D1714">
            <v>4269946768</v>
          </cell>
        </row>
        <row r="1715">
          <cell r="C1715">
            <v>50610</v>
          </cell>
          <cell r="D1715">
            <v>9258570278</v>
          </cell>
        </row>
        <row r="1716">
          <cell r="C1716">
            <v>45340</v>
          </cell>
          <cell r="D1716">
            <v>7326611955</v>
          </cell>
        </row>
        <row r="1717">
          <cell r="C1717">
            <v>10523</v>
          </cell>
          <cell r="D1717">
            <v>7001733199</v>
          </cell>
        </row>
        <row r="1718">
          <cell r="C1718">
            <v>16924</v>
          </cell>
          <cell r="D1718">
            <v>9529277938</v>
          </cell>
        </row>
        <row r="1719">
          <cell r="C1719">
            <v>20079</v>
          </cell>
          <cell r="D1719">
            <v>9766606919</v>
          </cell>
        </row>
        <row r="1720">
          <cell r="C1720">
            <v>18162</v>
          </cell>
          <cell r="D1720">
            <v>357531329</v>
          </cell>
        </row>
        <row r="1721">
          <cell r="C1721">
            <v>34632</v>
          </cell>
          <cell r="D1721">
            <v>4150450668</v>
          </cell>
        </row>
        <row r="1722">
          <cell r="C1722">
            <v>15349</v>
          </cell>
          <cell r="D1722">
            <v>4076701275</v>
          </cell>
        </row>
        <row r="1723">
          <cell r="C1723">
            <v>51323</v>
          </cell>
          <cell r="D1723">
            <v>4445486779</v>
          </cell>
        </row>
        <row r="1724">
          <cell r="C1724">
            <v>46385</v>
          </cell>
          <cell r="D1724">
            <v>6614458434</v>
          </cell>
        </row>
        <row r="1725">
          <cell r="C1725">
            <v>13636</v>
          </cell>
          <cell r="D1725">
            <v>6614458434</v>
          </cell>
        </row>
        <row r="1726">
          <cell r="C1726">
            <v>10592</v>
          </cell>
          <cell r="D1726">
            <v>4074728869</v>
          </cell>
        </row>
        <row r="1727">
          <cell r="C1727">
            <v>44596</v>
          </cell>
          <cell r="D1727">
            <v>4839119791</v>
          </cell>
        </row>
        <row r="1728">
          <cell r="C1728">
            <v>33213</v>
          </cell>
          <cell r="D1728">
            <v>1420239228</v>
          </cell>
        </row>
        <row r="1729">
          <cell r="C1729">
            <v>47455</v>
          </cell>
          <cell r="D1729">
            <v>7188904251</v>
          </cell>
        </row>
        <row r="1730">
          <cell r="C1730">
            <v>17984</v>
          </cell>
          <cell r="D1730">
            <v>5241020535</v>
          </cell>
        </row>
        <row r="1731">
          <cell r="C1731">
            <v>47257</v>
          </cell>
          <cell r="D1731">
            <v>6788593582</v>
          </cell>
        </row>
        <row r="1732">
          <cell r="C1732">
            <v>36183</v>
          </cell>
          <cell r="D1732">
            <v>1074899180</v>
          </cell>
        </row>
        <row r="1733">
          <cell r="C1733">
            <v>11027</v>
          </cell>
          <cell r="D1733">
            <v>3217797337</v>
          </cell>
        </row>
        <row r="1734">
          <cell r="C1734">
            <v>47274</v>
          </cell>
          <cell r="D1734">
            <v>4342145855</v>
          </cell>
        </row>
        <row r="1735">
          <cell r="C1735">
            <v>11137</v>
          </cell>
          <cell r="D1735">
            <v>6915102108</v>
          </cell>
        </row>
        <row r="1736">
          <cell r="C1736">
            <v>59469</v>
          </cell>
          <cell r="D1736">
            <v>3877279783</v>
          </cell>
        </row>
        <row r="1737">
          <cell r="C1737">
            <v>59946</v>
          </cell>
          <cell r="D1737">
            <v>8875305560</v>
          </cell>
        </row>
        <row r="1738">
          <cell r="C1738">
            <v>24201</v>
          </cell>
          <cell r="D1738">
            <v>7178607831</v>
          </cell>
        </row>
        <row r="1739">
          <cell r="C1739">
            <v>52982</v>
          </cell>
          <cell r="D1739">
            <v>3379645060</v>
          </cell>
        </row>
        <row r="1740">
          <cell r="C1740">
            <v>38564</v>
          </cell>
          <cell r="D1740">
            <v>7338728615</v>
          </cell>
        </row>
        <row r="1741">
          <cell r="C1741">
            <v>56305</v>
          </cell>
          <cell r="D1741">
            <v>197180590</v>
          </cell>
        </row>
        <row r="1742">
          <cell r="C1742">
            <v>17369</v>
          </cell>
          <cell r="D1742">
            <v>4235594176</v>
          </cell>
        </row>
        <row r="1743">
          <cell r="C1743">
            <v>16873</v>
          </cell>
          <cell r="D1743">
            <v>2070860833</v>
          </cell>
        </row>
        <row r="1744">
          <cell r="C1744">
            <v>18626</v>
          </cell>
          <cell r="D1744">
            <v>2649428619</v>
          </cell>
        </row>
        <row r="1745">
          <cell r="C1745">
            <v>34763</v>
          </cell>
          <cell r="D1745">
            <v>2702941109</v>
          </cell>
        </row>
        <row r="1746">
          <cell r="C1746">
            <v>18108</v>
          </cell>
          <cell r="D1746">
            <v>2421688019</v>
          </cell>
        </row>
        <row r="1747">
          <cell r="C1747">
            <v>40395</v>
          </cell>
          <cell r="D1747">
            <v>1280521902</v>
          </cell>
        </row>
        <row r="1748">
          <cell r="C1748">
            <v>27390</v>
          </cell>
          <cell r="D1748">
            <v>4815280800</v>
          </cell>
        </row>
        <row r="1749">
          <cell r="C1749">
            <v>42310</v>
          </cell>
          <cell r="D1749">
            <v>1895483948</v>
          </cell>
        </row>
        <row r="1750">
          <cell r="C1750">
            <v>10267</v>
          </cell>
          <cell r="D1750">
            <v>966588630</v>
          </cell>
        </row>
        <row r="1751">
          <cell r="C1751">
            <v>11795</v>
          </cell>
          <cell r="D1751">
            <v>9002722281</v>
          </cell>
        </row>
        <row r="1752">
          <cell r="C1752">
            <v>49683</v>
          </cell>
          <cell r="D1752">
            <v>7467563949</v>
          </cell>
        </row>
        <row r="1753">
          <cell r="C1753">
            <v>41038</v>
          </cell>
          <cell r="D1753">
            <v>8858733592</v>
          </cell>
        </row>
        <row r="1754">
          <cell r="C1754">
            <v>32316</v>
          </cell>
          <cell r="D1754">
            <v>2524572722</v>
          </cell>
        </row>
        <row r="1755">
          <cell r="C1755">
            <v>59049</v>
          </cell>
          <cell r="D1755">
            <v>2510440322</v>
          </cell>
        </row>
        <row r="1756">
          <cell r="C1756">
            <v>49887</v>
          </cell>
          <cell r="D1756">
            <v>7436398989</v>
          </cell>
        </row>
        <row r="1757">
          <cell r="C1757">
            <v>37168</v>
          </cell>
          <cell r="D1757">
            <v>8728207157</v>
          </cell>
        </row>
        <row r="1758">
          <cell r="C1758">
            <v>13100</v>
          </cell>
          <cell r="D1758">
            <v>453763030</v>
          </cell>
        </row>
        <row r="1759">
          <cell r="C1759">
            <v>23634</v>
          </cell>
          <cell r="D1759">
            <v>2592292012</v>
          </cell>
        </row>
        <row r="1760">
          <cell r="C1760">
            <v>48845</v>
          </cell>
          <cell r="D1760">
            <v>6173504774</v>
          </cell>
        </row>
        <row r="1761">
          <cell r="C1761">
            <v>37591</v>
          </cell>
          <cell r="D1761">
            <v>4094820760</v>
          </cell>
        </row>
        <row r="1762">
          <cell r="C1762">
            <v>57971</v>
          </cell>
          <cell r="D1762">
            <v>9264026959</v>
          </cell>
        </row>
        <row r="1763">
          <cell r="C1763">
            <v>17234</v>
          </cell>
          <cell r="D1763">
            <v>8302317314</v>
          </cell>
        </row>
        <row r="1764">
          <cell r="C1764">
            <v>42979</v>
          </cell>
          <cell r="D1764">
            <v>2497321256</v>
          </cell>
        </row>
        <row r="1765">
          <cell r="C1765">
            <v>48088</v>
          </cell>
          <cell r="D1765">
            <v>8034345962</v>
          </cell>
        </row>
        <row r="1766">
          <cell r="C1766">
            <v>20824</v>
          </cell>
          <cell r="D1766">
            <v>4328154427</v>
          </cell>
        </row>
        <row r="1767">
          <cell r="C1767">
            <v>16053</v>
          </cell>
          <cell r="D1767">
            <v>6789106936</v>
          </cell>
        </row>
        <row r="1768">
          <cell r="C1768">
            <v>25549</v>
          </cell>
          <cell r="D1768">
            <v>2136806068</v>
          </cell>
        </row>
        <row r="1769">
          <cell r="C1769">
            <v>25521</v>
          </cell>
          <cell r="D1769">
            <v>3935718624</v>
          </cell>
        </row>
        <row r="1770">
          <cell r="C1770">
            <v>55452</v>
          </cell>
          <cell r="D1770">
            <v>9458563771</v>
          </cell>
        </row>
        <row r="1771">
          <cell r="C1771">
            <v>31688</v>
          </cell>
          <cell r="D1771">
            <v>5756920838</v>
          </cell>
        </row>
        <row r="1772">
          <cell r="C1772">
            <v>27921</v>
          </cell>
          <cell r="D1772">
            <v>8519669638</v>
          </cell>
        </row>
        <row r="1773">
          <cell r="C1773">
            <v>17047</v>
          </cell>
          <cell r="D1773">
            <v>5792300712</v>
          </cell>
        </row>
        <row r="1774">
          <cell r="C1774">
            <v>58394</v>
          </cell>
          <cell r="D1774">
            <v>7462961601</v>
          </cell>
        </row>
        <row r="1775">
          <cell r="C1775">
            <v>50043</v>
          </cell>
          <cell r="D1775">
            <v>4768254810</v>
          </cell>
        </row>
        <row r="1776">
          <cell r="C1776">
            <v>46450</v>
          </cell>
          <cell r="D1776">
            <v>3792993961</v>
          </cell>
        </row>
        <row r="1777">
          <cell r="C1777">
            <v>44484</v>
          </cell>
          <cell r="D1777">
            <v>3428040538</v>
          </cell>
        </row>
        <row r="1778">
          <cell r="C1778">
            <v>12541</v>
          </cell>
          <cell r="D1778">
            <v>4688336071</v>
          </cell>
        </row>
        <row r="1779">
          <cell r="C1779">
            <v>14667</v>
          </cell>
          <cell r="D1779">
            <v>9340388305</v>
          </cell>
        </row>
        <row r="1780">
          <cell r="C1780">
            <v>15003</v>
          </cell>
          <cell r="D1780">
            <v>2497321256</v>
          </cell>
        </row>
        <row r="1781">
          <cell r="C1781">
            <v>43131</v>
          </cell>
          <cell r="D1781">
            <v>5637692440</v>
          </cell>
        </row>
        <row r="1782">
          <cell r="C1782">
            <v>24198</v>
          </cell>
          <cell r="D1782">
            <v>5299481160</v>
          </cell>
        </row>
        <row r="1783">
          <cell r="C1783">
            <v>20576</v>
          </cell>
          <cell r="D1783">
            <v>5422052862</v>
          </cell>
        </row>
        <row r="1784">
          <cell r="C1784">
            <v>35976</v>
          </cell>
          <cell r="D1784">
            <v>4972162740</v>
          </cell>
        </row>
        <row r="1785">
          <cell r="C1785">
            <v>20847</v>
          </cell>
          <cell r="D1785">
            <v>8481632066</v>
          </cell>
        </row>
        <row r="1786">
          <cell r="C1786">
            <v>35299</v>
          </cell>
          <cell r="D1786">
            <v>9782845590</v>
          </cell>
        </row>
        <row r="1787">
          <cell r="C1787">
            <v>23797</v>
          </cell>
          <cell r="D1787">
            <v>2677632772</v>
          </cell>
        </row>
        <row r="1788">
          <cell r="C1788">
            <v>56431</v>
          </cell>
          <cell r="D1788">
            <v>1014658829</v>
          </cell>
        </row>
        <row r="1789">
          <cell r="C1789">
            <v>29492</v>
          </cell>
          <cell r="D1789">
            <v>1545110042</v>
          </cell>
        </row>
        <row r="1790">
          <cell r="C1790">
            <v>56318</v>
          </cell>
          <cell r="D1790">
            <v>232367817</v>
          </cell>
        </row>
        <row r="1791">
          <cell r="C1791">
            <v>38872</v>
          </cell>
          <cell r="D1791">
            <v>1053331541</v>
          </cell>
        </row>
        <row r="1792">
          <cell r="C1792">
            <v>24626</v>
          </cell>
          <cell r="D1792">
            <v>7938954179</v>
          </cell>
        </row>
        <row r="1793">
          <cell r="C1793">
            <v>56977</v>
          </cell>
          <cell r="D1793">
            <v>1279282711</v>
          </cell>
        </row>
        <row r="1794">
          <cell r="C1794">
            <v>29288</v>
          </cell>
          <cell r="D1794">
            <v>7304628987</v>
          </cell>
        </row>
        <row r="1795">
          <cell r="C1795">
            <v>58566</v>
          </cell>
          <cell r="D1795">
            <v>5913755731</v>
          </cell>
        </row>
        <row r="1796">
          <cell r="C1796">
            <v>37931</v>
          </cell>
          <cell r="D1796">
            <v>9196221739</v>
          </cell>
        </row>
        <row r="1797">
          <cell r="C1797">
            <v>30043</v>
          </cell>
          <cell r="D1797">
            <v>4920920075</v>
          </cell>
        </row>
        <row r="1798">
          <cell r="C1798">
            <v>12585</v>
          </cell>
          <cell r="D1798">
            <v>5837501576</v>
          </cell>
        </row>
        <row r="1799">
          <cell r="C1799">
            <v>20429</v>
          </cell>
          <cell r="D1799">
            <v>9705650896</v>
          </cell>
        </row>
        <row r="1800">
          <cell r="C1800">
            <v>28733</v>
          </cell>
          <cell r="D1800">
            <v>197180590</v>
          </cell>
        </row>
        <row r="1801">
          <cell r="C1801">
            <v>34022</v>
          </cell>
          <cell r="D1801">
            <v>9163060264</v>
          </cell>
        </row>
        <row r="1802">
          <cell r="C1802">
            <v>17366</v>
          </cell>
          <cell r="D1802">
            <v>4453705328</v>
          </cell>
        </row>
        <row r="1803">
          <cell r="C1803">
            <v>46122</v>
          </cell>
          <cell r="D1803">
            <v>9966428720</v>
          </cell>
        </row>
        <row r="1804">
          <cell r="C1804">
            <v>40590</v>
          </cell>
          <cell r="D1804">
            <v>2079803735</v>
          </cell>
        </row>
        <row r="1805">
          <cell r="C1805">
            <v>35670</v>
          </cell>
          <cell r="D1805">
            <v>4768254810</v>
          </cell>
        </row>
        <row r="1806">
          <cell r="C1806">
            <v>56940</v>
          </cell>
          <cell r="D1806">
            <v>8875305560</v>
          </cell>
        </row>
        <row r="1807">
          <cell r="C1807">
            <v>48103</v>
          </cell>
          <cell r="D1807">
            <v>7573774818</v>
          </cell>
        </row>
        <row r="1808">
          <cell r="C1808">
            <v>17239</v>
          </cell>
          <cell r="D1808">
            <v>5828678620</v>
          </cell>
        </row>
        <row r="1809">
          <cell r="C1809">
            <v>46785</v>
          </cell>
          <cell r="D1809">
            <v>9107581297</v>
          </cell>
        </row>
        <row r="1810">
          <cell r="C1810">
            <v>49679</v>
          </cell>
          <cell r="D1810">
            <v>8175279842</v>
          </cell>
        </row>
        <row r="1811">
          <cell r="C1811">
            <v>49465</v>
          </cell>
          <cell r="D1811">
            <v>7837437543</v>
          </cell>
        </row>
        <row r="1812">
          <cell r="C1812">
            <v>56339</v>
          </cell>
          <cell r="D1812">
            <v>1958063002</v>
          </cell>
        </row>
        <row r="1813">
          <cell r="C1813">
            <v>17072</v>
          </cell>
          <cell r="D1813">
            <v>2117567142</v>
          </cell>
        </row>
        <row r="1814">
          <cell r="C1814">
            <v>13985</v>
          </cell>
          <cell r="D1814">
            <v>895027720</v>
          </cell>
        </row>
        <row r="1815">
          <cell r="C1815">
            <v>45526</v>
          </cell>
          <cell r="D1815">
            <v>8187246642</v>
          </cell>
        </row>
        <row r="1816">
          <cell r="C1816">
            <v>11382</v>
          </cell>
          <cell r="D1816">
            <v>9603610356</v>
          </cell>
        </row>
        <row r="1817">
          <cell r="C1817">
            <v>18326</v>
          </cell>
          <cell r="D1817">
            <v>8065075959</v>
          </cell>
        </row>
        <row r="1818">
          <cell r="C1818">
            <v>37515</v>
          </cell>
          <cell r="D1818">
            <v>8788824691</v>
          </cell>
        </row>
        <row r="1819">
          <cell r="C1819">
            <v>13344</v>
          </cell>
          <cell r="D1819">
            <v>7489370671</v>
          </cell>
        </row>
        <row r="1820">
          <cell r="C1820">
            <v>20325</v>
          </cell>
          <cell r="D1820">
            <v>2497321256</v>
          </cell>
        </row>
        <row r="1821">
          <cell r="C1821">
            <v>42208</v>
          </cell>
          <cell r="D1821">
            <v>793441269</v>
          </cell>
        </row>
        <row r="1822">
          <cell r="C1822">
            <v>28340</v>
          </cell>
          <cell r="D1822">
            <v>2045928187</v>
          </cell>
        </row>
        <row r="1823">
          <cell r="C1823">
            <v>18668</v>
          </cell>
          <cell r="D1823">
            <v>7178607831</v>
          </cell>
        </row>
        <row r="1824">
          <cell r="C1824">
            <v>38395</v>
          </cell>
          <cell r="D1824">
            <v>3554301841</v>
          </cell>
        </row>
        <row r="1825">
          <cell r="C1825">
            <v>47577</v>
          </cell>
          <cell r="D1825">
            <v>3819859829</v>
          </cell>
        </row>
        <row r="1826">
          <cell r="C1826">
            <v>40513</v>
          </cell>
          <cell r="D1826">
            <v>2500807061</v>
          </cell>
        </row>
        <row r="1827">
          <cell r="C1827">
            <v>55090</v>
          </cell>
          <cell r="D1827">
            <v>3642452728</v>
          </cell>
        </row>
        <row r="1828">
          <cell r="C1828">
            <v>12040</v>
          </cell>
          <cell r="D1828">
            <v>4194897803</v>
          </cell>
        </row>
        <row r="1829">
          <cell r="C1829">
            <v>13190</v>
          </cell>
          <cell r="D1829">
            <v>3661649302</v>
          </cell>
        </row>
        <row r="1830">
          <cell r="C1830">
            <v>48346</v>
          </cell>
          <cell r="D1830">
            <v>549857826</v>
          </cell>
        </row>
        <row r="1831">
          <cell r="C1831">
            <v>10136</v>
          </cell>
          <cell r="D1831">
            <v>6126779991</v>
          </cell>
        </row>
        <row r="1832">
          <cell r="C1832">
            <v>51046</v>
          </cell>
          <cell r="D1832">
            <v>4445486779</v>
          </cell>
        </row>
        <row r="1833">
          <cell r="C1833">
            <v>32791</v>
          </cell>
          <cell r="D1833">
            <v>7440017404</v>
          </cell>
        </row>
        <row r="1834">
          <cell r="C1834">
            <v>59943</v>
          </cell>
          <cell r="D1834">
            <v>9340547551</v>
          </cell>
        </row>
        <row r="1835">
          <cell r="C1835">
            <v>55898</v>
          </cell>
          <cell r="D1835">
            <v>7673188813</v>
          </cell>
        </row>
        <row r="1836">
          <cell r="C1836">
            <v>15767</v>
          </cell>
          <cell r="D1836">
            <v>7794042674</v>
          </cell>
        </row>
        <row r="1837">
          <cell r="C1837">
            <v>18282</v>
          </cell>
          <cell r="D1837">
            <v>9369490930</v>
          </cell>
        </row>
        <row r="1838">
          <cell r="C1838">
            <v>58899</v>
          </cell>
          <cell r="D1838">
            <v>4525743115</v>
          </cell>
        </row>
        <row r="1839">
          <cell r="C1839">
            <v>42637</v>
          </cell>
          <cell r="D1839">
            <v>6858776575</v>
          </cell>
        </row>
        <row r="1840">
          <cell r="C1840">
            <v>31359</v>
          </cell>
          <cell r="D1840">
            <v>2804488179</v>
          </cell>
        </row>
        <row r="1841">
          <cell r="C1841">
            <v>59569</v>
          </cell>
          <cell r="D1841">
            <v>3991963221</v>
          </cell>
        </row>
        <row r="1842">
          <cell r="C1842">
            <v>25964</v>
          </cell>
          <cell r="D1842">
            <v>7467563949</v>
          </cell>
        </row>
        <row r="1843">
          <cell r="C1843">
            <v>59942</v>
          </cell>
          <cell r="D1843">
            <v>9732655267</v>
          </cell>
        </row>
        <row r="1844">
          <cell r="C1844">
            <v>44206</v>
          </cell>
          <cell r="D1844">
            <v>2893065872</v>
          </cell>
        </row>
        <row r="1845">
          <cell r="C1845">
            <v>48650</v>
          </cell>
          <cell r="D1845">
            <v>1657097021</v>
          </cell>
        </row>
        <row r="1846">
          <cell r="C1846">
            <v>33557</v>
          </cell>
          <cell r="D1846">
            <v>5211527984</v>
          </cell>
        </row>
        <row r="1847">
          <cell r="C1847">
            <v>55694</v>
          </cell>
          <cell r="D1847">
            <v>8895721314</v>
          </cell>
        </row>
        <row r="1848">
          <cell r="C1848">
            <v>24525</v>
          </cell>
          <cell r="D1848">
            <v>2698184272</v>
          </cell>
        </row>
        <row r="1849">
          <cell r="C1849">
            <v>18984</v>
          </cell>
          <cell r="D1849">
            <v>8841637323</v>
          </cell>
        </row>
        <row r="1850">
          <cell r="C1850">
            <v>55122</v>
          </cell>
          <cell r="D1850">
            <v>5149710571</v>
          </cell>
        </row>
        <row r="1851">
          <cell r="C1851">
            <v>46321</v>
          </cell>
          <cell r="D1851">
            <v>715518151</v>
          </cell>
        </row>
        <row r="1852">
          <cell r="C1852">
            <v>26437</v>
          </cell>
          <cell r="D1852">
            <v>515647594</v>
          </cell>
        </row>
        <row r="1853">
          <cell r="C1853">
            <v>14772</v>
          </cell>
          <cell r="D1853">
            <v>6173504774</v>
          </cell>
        </row>
        <row r="1854">
          <cell r="C1854">
            <v>12134</v>
          </cell>
          <cell r="D1854">
            <v>7560031153</v>
          </cell>
        </row>
        <row r="1855">
          <cell r="C1855">
            <v>27581</v>
          </cell>
          <cell r="D1855">
            <v>2885061928</v>
          </cell>
        </row>
        <row r="1856">
          <cell r="C1856">
            <v>38922</v>
          </cell>
          <cell r="D1856">
            <v>8460683117</v>
          </cell>
        </row>
        <row r="1857">
          <cell r="C1857">
            <v>52718</v>
          </cell>
          <cell r="D1857">
            <v>3469413983</v>
          </cell>
        </row>
        <row r="1858">
          <cell r="C1858">
            <v>37251</v>
          </cell>
          <cell r="D1858">
            <v>8044612831</v>
          </cell>
        </row>
        <row r="1859">
          <cell r="C1859">
            <v>57031</v>
          </cell>
          <cell r="D1859">
            <v>2657442315</v>
          </cell>
        </row>
        <row r="1860">
          <cell r="C1860">
            <v>55032</v>
          </cell>
          <cell r="D1860">
            <v>3418374697</v>
          </cell>
        </row>
        <row r="1861">
          <cell r="C1861">
            <v>15223</v>
          </cell>
          <cell r="D1861">
            <v>8462409454</v>
          </cell>
        </row>
        <row r="1862">
          <cell r="C1862">
            <v>23142</v>
          </cell>
          <cell r="D1862">
            <v>8526090127</v>
          </cell>
        </row>
        <row r="1863">
          <cell r="C1863">
            <v>15514</v>
          </cell>
          <cell r="D1863">
            <v>3996818513</v>
          </cell>
        </row>
        <row r="1864">
          <cell r="C1864">
            <v>16058</v>
          </cell>
          <cell r="D1864">
            <v>7205288142</v>
          </cell>
        </row>
        <row r="1865">
          <cell r="C1865">
            <v>52064</v>
          </cell>
          <cell r="D1865">
            <v>3524504531</v>
          </cell>
        </row>
        <row r="1866">
          <cell r="C1866">
            <v>18766</v>
          </cell>
          <cell r="D1866">
            <v>3288836432</v>
          </cell>
        </row>
        <row r="1867">
          <cell r="C1867">
            <v>56496</v>
          </cell>
          <cell r="D1867">
            <v>2257563263</v>
          </cell>
        </row>
        <row r="1868">
          <cell r="C1868">
            <v>22675</v>
          </cell>
          <cell r="D1868">
            <v>6209983448</v>
          </cell>
        </row>
        <row r="1869">
          <cell r="C1869">
            <v>17386</v>
          </cell>
          <cell r="D1869">
            <v>6173504774</v>
          </cell>
        </row>
        <row r="1870">
          <cell r="C1870">
            <v>41609</v>
          </cell>
          <cell r="D1870">
            <v>6009848660</v>
          </cell>
        </row>
        <row r="1871">
          <cell r="C1871">
            <v>38406</v>
          </cell>
          <cell r="D1871">
            <v>9369490930</v>
          </cell>
        </row>
        <row r="1872">
          <cell r="C1872">
            <v>23910</v>
          </cell>
          <cell r="D1872">
            <v>2533903736</v>
          </cell>
        </row>
        <row r="1873">
          <cell r="C1873">
            <v>31060</v>
          </cell>
          <cell r="D1873">
            <v>471886378</v>
          </cell>
        </row>
        <row r="1874">
          <cell r="C1874">
            <v>51238</v>
          </cell>
          <cell r="D1874">
            <v>7178607831</v>
          </cell>
        </row>
        <row r="1875">
          <cell r="C1875">
            <v>46867</v>
          </cell>
          <cell r="D1875">
            <v>2230983466</v>
          </cell>
        </row>
        <row r="1876">
          <cell r="C1876">
            <v>43453</v>
          </cell>
          <cell r="D1876">
            <v>7707009371</v>
          </cell>
        </row>
        <row r="1877">
          <cell r="C1877">
            <v>58176</v>
          </cell>
          <cell r="D1877">
            <v>3867281491</v>
          </cell>
        </row>
        <row r="1878">
          <cell r="C1878">
            <v>43841</v>
          </cell>
          <cell r="D1878">
            <v>819852252</v>
          </cell>
        </row>
        <row r="1879">
          <cell r="C1879">
            <v>54967</v>
          </cell>
          <cell r="D1879">
            <v>9457151267</v>
          </cell>
        </row>
        <row r="1880">
          <cell r="C1880">
            <v>41249</v>
          </cell>
          <cell r="D1880">
            <v>8695742075</v>
          </cell>
        </row>
        <row r="1881">
          <cell r="C1881">
            <v>48802</v>
          </cell>
          <cell r="D1881">
            <v>6007705854</v>
          </cell>
        </row>
        <row r="1882">
          <cell r="C1882">
            <v>55468</v>
          </cell>
          <cell r="D1882">
            <v>589071254</v>
          </cell>
        </row>
        <row r="1883">
          <cell r="C1883">
            <v>29292</v>
          </cell>
          <cell r="D1883">
            <v>8864419241</v>
          </cell>
        </row>
        <row r="1884">
          <cell r="C1884">
            <v>52699</v>
          </cell>
          <cell r="D1884">
            <v>146065492</v>
          </cell>
        </row>
        <row r="1885">
          <cell r="C1885">
            <v>28968</v>
          </cell>
          <cell r="D1885">
            <v>8748349712</v>
          </cell>
        </row>
        <row r="1886">
          <cell r="C1886">
            <v>27702</v>
          </cell>
          <cell r="D1886">
            <v>8646243699</v>
          </cell>
        </row>
        <row r="1887">
          <cell r="C1887">
            <v>27015</v>
          </cell>
          <cell r="D1887">
            <v>9002722281</v>
          </cell>
        </row>
        <row r="1888">
          <cell r="C1888">
            <v>13041</v>
          </cell>
          <cell r="D1888">
            <v>3764546336</v>
          </cell>
        </row>
        <row r="1889">
          <cell r="C1889">
            <v>26670</v>
          </cell>
          <cell r="D1889">
            <v>1969484233</v>
          </cell>
        </row>
        <row r="1890">
          <cell r="C1890">
            <v>49886</v>
          </cell>
          <cell r="D1890">
            <v>3935718624</v>
          </cell>
        </row>
        <row r="1891">
          <cell r="C1891">
            <v>49119</v>
          </cell>
          <cell r="D1891">
            <v>5186660353</v>
          </cell>
        </row>
        <row r="1892">
          <cell r="C1892">
            <v>24536</v>
          </cell>
          <cell r="D1892">
            <v>6471464479</v>
          </cell>
        </row>
        <row r="1893">
          <cell r="C1893">
            <v>48004</v>
          </cell>
          <cell r="D1893">
            <v>4578004252</v>
          </cell>
        </row>
        <row r="1894">
          <cell r="C1894">
            <v>40926</v>
          </cell>
          <cell r="D1894">
            <v>4401069773</v>
          </cell>
        </row>
        <row r="1895">
          <cell r="C1895">
            <v>17039</v>
          </cell>
          <cell r="D1895">
            <v>797787712</v>
          </cell>
        </row>
        <row r="1896">
          <cell r="C1896">
            <v>32657</v>
          </cell>
          <cell r="D1896">
            <v>5574535556</v>
          </cell>
        </row>
        <row r="1897">
          <cell r="C1897">
            <v>48102</v>
          </cell>
          <cell r="D1897">
            <v>7778092905</v>
          </cell>
        </row>
        <row r="1898">
          <cell r="C1898">
            <v>57211</v>
          </cell>
          <cell r="D1898">
            <v>6750554423</v>
          </cell>
        </row>
        <row r="1899">
          <cell r="C1899">
            <v>23218</v>
          </cell>
          <cell r="D1899">
            <v>3040116061</v>
          </cell>
        </row>
        <row r="1900">
          <cell r="C1900">
            <v>23178</v>
          </cell>
          <cell r="D1900">
            <v>1096335336</v>
          </cell>
        </row>
        <row r="1901">
          <cell r="C1901">
            <v>56439</v>
          </cell>
          <cell r="D1901">
            <v>2279888742</v>
          </cell>
        </row>
        <row r="1902">
          <cell r="C1902">
            <v>54105</v>
          </cell>
          <cell r="D1902">
            <v>9013891098</v>
          </cell>
        </row>
        <row r="1903">
          <cell r="C1903">
            <v>24893</v>
          </cell>
          <cell r="D1903">
            <v>7492341709</v>
          </cell>
        </row>
        <row r="1904">
          <cell r="C1904">
            <v>49637</v>
          </cell>
          <cell r="D1904">
            <v>9163060264</v>
          </cell>
        </row>
        <row r="1905">
          <cell r="C1905">
            <v>10426</v>
          </cell>
          <cell r="D1905">
            <v>1313434965</v>
          </cell>
        </row>
        <row r="1906">
          <cell r="C1906">
            <v>25079</v>
          </cell>
          <cell r="D1906">
            <v>2859566597</v>
          </cell>
        </row>
        <row r="1907">
          <cell r="C1907">
            <v>55995</v>
          </cell>
          <cell r="D1907">
            <v>819852252</v>
          </cell>
        </row>
        <row r="1908">
          <cell r="C1908">
            <v>15902</v>
          </cell>
          <cell r="D1908">
            <v>5759255762</v>
          </cell>
        </row>
        <row r="1909">
          <cell r="C1909">
            <v>24925</v>
          </cell>
          <cell r="D1909">
            <v>1425230725</v>
          </cell>
        </row>
        <row r="1910">
          <cell r="C1910">
            <v>55736</v>
          </cell>
          <cell r="D1910">
            <v>6478891895</v>
          </cell>
        </row>
        <row r="1911">
          <cell r="C1911">
            <v>37468</v>
          </cell>
          <cell r="D1911">
            <v>7152427402</v>
          </cell>
        </row>
        <row r="1912">
          <cell r="C1912">
            <v>27586</v>
          </cell>
          <cell r="D1912">
            <v>6084639828</v>
          </cell>
        </row>
        <row r="1913">
          <cell r="C1913">
            <v>39489</v>
          </cell>
          <cell r="D1913">
            <v>6515844751</v>
          </cell>
        </row>
        <row r="1914">
          <cell r="C1914">
            <v>27953</v>
          </cell>
          <cell r="D1914">
            <v>7462961601</v>
          </cell>
        </row>
        <row r="1915">
          <cell r="C1915">
            <v>43391</v>
          </cell>
          <cell r="D1915">
            <v>3772653790</v>
          </cell>
        </row>
        <row r="1916">
          <cell r="C1916">
            <v>54196</v>
          </cell>
          <cell r="D1916">
            <v>3843300291</v>
          </cell>
        </row>
        <row r="1917">
          <cell r="C1917">
            <v>30729</v>
          </cell>
          <cell r="D1917">
            <v>1096335336</v>
          </cell>
        </row>
        <row r="1918">
          <cell r="C1918">
            <v>58075</v>
          </cell>
          <cell r="D1918">
            <v>1592980554</v>
          </cell>
        </row>
        <row r="1919">
          <cell r="C1919">
            <v>44289</v>
          </cell>
          <cell r="D1919">
            <v>7489370671</v>
          </cell>
        </row>
        <row r="1920">
          <cell r="C1920">
            <v>39456</v>
          </cell>
          <cell r="D1920">
            <v>8850022085</v>
          </cell>
        </row>
        <row r="1921">
          <cell r="C1921">
            <v>30889</v>
          </cell>
          <cell r="D1921">
            <v>8977805007</v>
          </cell>
        </row>
        <row r="1922">
          <cell r="C1922">
            <v>25730</v>
          </cell>
          <cell r="D1922">
            <v>2893065872</v>
          </cell>
        </row>
        <row r="1923">
          <cell r="C1923">
            <v>22112</v>
          </cell>
          <cell r="D1923">
            <v>9317454674</v>
          </cell>
        </row>
        <row r="1924">
          <cell r="C1924">
            <v>29880</v>
          </cell>
          <cell r="D1924">
            <v>3235176993</v>
          </cell>
        </row>
        <row r="1925">
          <cell r="C1925">
            <v>15269</v>
          </cell>
          <cell r="D1925">
            <v>6842911427</v>
          </cell>
        </row>
        <row r="1926">
          <cell r="C1926">
            <v>28282</v>
          </cell>
          <cell r="D1926">
            <v>2423731264</v>
          </cell>
        </row>
        <row r="1927">
          <cell r="C1927">
            <v>30817</v>
          </cell>
          <cell r="D1927">
            <v>9258570278</v>
          </cell>
        </row>
        <row r="1928">
          <cell r="C1928">
            <v>52098</v>
          </cell>
          <cell r="D1928">
            <v>4074728869</v>
          </cell>
        </row>
        <row r="1929">
          <cell r="C1929">
            <v>33253</v>
          </cell>
          <cell r="D1929">
            <v>232367817</v>
          </cell>
        </row>
        <row r="1930">
          <cell r="C1930">
            <v>31983</v>
          </cell>
          <cell r="D1930">
            <v>1081492333</v>
          </cell>
        </row>
        <row r="1931">
          <cell r="C1931">
            <v>42397</v>
          </cell>
          <cell r="D1931">
            <v>7957976743</v>
          </cell>
        </row>
        <row r="1932">
          <cell r="C1932">
            <v>10806</v>
          </cell>
          <cell r="D1932">
            <v>9403474378</v>
          </cell>
        </row>
        <row r="1933">
          <cell r="C1933">
            <v>57680</v>
          </cell>
          <cell r="D1933">
            <v>5064247826</v>
          </cell>
        </row>
        <row r="1934">
          <cell r="C1934">
            <v>24458</v>
          </cell>
          <cell r="D1934">
            <v>2456061896</v>
          </cell>
        </row>
        <row r="1935">
          <cell r="C1935">
            <v>52858</v>
          </cell>
          <cell r="D1935">
            <v>6383978705</v>
          </cell>
        </row>
        <row r="1936">
          <cell r="C1936">
            <v>35260</v>
          </cell>
          <cell r="D1936">
            <v>495702854</v>
          </cell>
        </row>
        <row r="1937">
          <cell r="C1937">
            <v>59746</v>
          </cell>
          <cell r="D1937">
            <v>304906506</v>
          </cell>
        </row>
        <row r="1938">
          <cell r="C1938">
            <v>48323</v>
          </cell>
          <cell r="D1938">
            <v>7914395587</v>
          </cell>
        </row>
        <row r="1939">
          <cell r="C1939">
            <v>45896</v>
          </cell>
          <cell r="D1939">
            <v>8971738782</v>
          </cell>
        </row>
        <row r="1940">
          <cell r="C1940">
            <v>17139</v>
          </cell>
          <cell r="D1940">
            <v>7628323464</v>
          </cell>
        </row>
        <row r="1941">
          <cell r="C1941">
            <v>59343</v>
          </cell>
          <cell r="D1941">
            <v>3509620267</v>
          </cell>
        </row>
        <row r="1942">
          <cell r="C1942">
            <v>35367</v>
          </cell>
          <cell r="D1942">
            <v>9686840923</v>
          </cell>
        </row>
        <row r="1943">
          <cell r="C1943">
            <v>26027</v>
          </cell>
          <cell r="D1943">
            <v>6724903874</v>
          </cell>
        </row>
        <row r="1944">
          <cell r="C1944">
            <v>16628</v>
          </cell>
          <cell r="D1944">
            <v>4773306254</v>
          </cell>
        </row>
        <row r="1945">
          <cell r="C1945">
            <v>40510</v>
          </cell>
          <cell r="D1945">
            <v>6789690301</v>
          </cell>
        </row>
        <row r="1946">
          <cell r="C1946">
            <v>32073</v>
          </cell>
          <cell r="D1946">
            <v>3145010581</v>
          </cell>
        </row>
        <row r="1947">
          <cell r="C1947">
            <v>22489</v>
          </cell>
          <cell r="D1947">
            <v>1755716656</v>
          </cell>
        </row>
        <row r="1948">
          <cell r="C1948">
            <v>59723</v>
          </cell>
          <cell r="D1948">
            <v>4739588234</v>
          </cell>
        </row>
        <row r="1949">
          <cell r="C1949">
            <v>25990</v>
          </cell>
          <cell r="D1949">
            <v>4877108939</v>
          </cell>
        </row>
        <row r="1950">
          <cell r="C1950">
            <v>42701</v>
          </cell>
          <cell r="D1950">
            <v>4482855448</v>
          </cell>
        </row>
        <row r="1951">
          <cell r="C1951">
            <v>32356</v>
          </cell>
          <cell r="D1951">
            <v>4290015026</v>
          </cell>
        </row>
        <row r="1952">
          <cell r="C1952">
            <v>45266</v>
          </cell>
          <cell r="D1952">
            <v>4192443678</v>
          </cell>
        </row>
        <row r="1953">
          <cell r="C1953">
            <v>25318</v>
          </cell>
          <cell r="D1953">
            <v>8603912793</v>
          </cell>
        </row>
        <row r="1954">
          <cell r="C1954">
            <v>27585</v>
          </cell>
          <cell r="D1954">
            <v>9561367408</v>
          </cell>
        </row>
        <row r="1955">
          <cell r="C1955">
            <v>32832</v>
          </cell>
          <cell r="D1955">
            <v>1573192775</v>
          </cell>
        </row>
        <row r="1956">
          <cell r="C1956">
            <v>12515</v>
          </cell>
          <cell r="D1956">
            <v>4768342426</v>
          </cell>
        </row>
        <row r="1957">
          <cell r="C1957">
            <v>39870</v>
          </cell>
          <cell r="D1957">
            <v>4649590612</v>
          </cell>
        </row>
        <row r="1958">
          <cell r="C1958">
            <v>47146</v>
          </cell>
          <cell r="D1958">
            <v>2149326663</v>
          </cell>
        </row>
        <row r="1959">
          <cell r="C1959">
            <v>28244</v>
          </cell>
          <cell r="D1959">
            <v>1391414047</v>
          </cell>
        </row>
        <row r="1960">
          <cell r="C1960">
            <v>46797</v>
          </cell>
          <cell r="D1960">
            <v>2524572722</v>
          </cell>
        </row>
        <row r="1961">
          <cell r="C1961">
            <v>19253</v>
          </cell>
          <cell r="D1961">
            <v>3538909016</v>
          </cell>
        </row>
        <row r="1962">
          <cell r="C1962">
            <v>24254</v>
          </cell>
          <cell r="D1962">
            <v>6713405010</v>
          </cell>
        </row>
        <row r="1963">
          <cell r="C1963">
            <v>26594</v>
          </cell>
          <cell r="D1963">
            <v>6300411419</v>
          </cell>
        </row>
        <row r="1964">
          <cell r="C1964">
            <v>27133</v>
          </cell>
          <cell r="D1964">
            <v>3145010581</v>
          </cell>
        </row>
        <row r="1965">
          <cell r="C1965">
            <v>32156</v>
          </cell>
          <cell r="D1965">
            <v>8728207157</v>
          </cell>
        </row>
        <row r="1966">
          <cell r="C1966">
            <v>33466</v>
          </cell>
          <cell r="D1966">
            <v>5499856877</v>
          </cell>
        </row>
        <row r="1967">
          <cell r="C1967">
            <v>41680</v>
          </cell>
          <cell r="D1967">
            <v>5828678620</v>
          </cell>
        </row>
        <row r="1968">
          <cell r="C1968">
            <v>41286</v>
          </cell>
          <cell r="D1968">
            <v>3991175401</v>
          </cell>
        </row>
        <row r="1969">
          <cell r="C1969">
            <v>37980</v>
          </cell>
          <cell r="D1969">
            <v>274599287</v>
          </cell>
        </row>
        <row r="1970">
          <cell r="C1970">
            <v>53924</v>
          </cell>
          <cell r="D1970">
            <v>8239612253</v>
          </cell>
        </row>
        <row r="1971">
          <cell r="C1971">
            <v>40005</v>
          </cell>
          <cell r="D1971">
            <v>3211170715</v>
          </cell>
        </row>
        <row r="1972">
          <cell r="C1972">
            <v>54852</v>
          </cell>
          <cell r="D1972">
            <v>5138969978</v>
          </cell>
        </row>
        <row r="1973">
          <cell r="C1973">
            <v>27075</v>
          </cell>
          <cell r="D1973">
            <v>6271204627</v>
          </cell>
        </row>
        <row r="1974">
          <cell r="C1974">
            <v>47627</v>
          </cell>
          <cell r="D1974">
            <v>9107581297</v>
          </cell>
        </row>
        <row r="1975">
          <cell r="C1975">
            <v>52249</v>
          </cell>
          <cell r="D1975">
            <v>6510701464</v>
          </cell>
        </row>
        <row r="1976">
          <cell r="C1976">
            <v>26236</v>
          </cell>
          <cell r="D1976">
            <v>7469392467</v>
          </cell>
        </row>
        <row r="1977">
          <cell r="C1977">
            <v>55892</v>
          </cell>
          <cell r="D1977">
            <v>6260817967</v>
          </cell>
        </row>
        <row r="1978">
          <cell r="C1978">
            <v>50544</v>
          </cell>
          <cell r="D1978">
            <v>879297433</v>
          </cell>
        </row>
        <row r="1979">
          <cell r="C1979">
            <v>10510</v>
          </cell>
          <cell r="D1979">
            <v>8998375370</v>
          </cell>
        </row>
        <row r="1980">
          <cell r="C1980">
            <v>42201</v>
          </cell>
          <cell r="D1980">
            <v>6284045549</v>
          </cell>
        </row>
        <row r="1981">
          <cell r="C1981">
            <v>51190</v>
          </cell>
          <cell r="D1981">
            <v>2973558387</v>
          </cell>
        </row>
        <row r="1982">
          <cell r="C1982">
            <v>30411</v>
          </cell>
          <cell r="D1982">
            <v>6410530811</v>
          </cell>
        </row>
        <row r="1983">
          <cell r="C1983">
            <v>39155</v>
          </cell>
          <cell r="D1983">
            <v>6410530811</v>
          </cell>
        </row>
        <row r="1984">
          <cell r="C1984">
            <v>38303</v>
          </cell>
          <cell r="D1984">
            <v>1598957961</v>
          </cell>
        </row>
        <row r="1985">
          <cell r="C1985">
            <v>17536</v>
          </cell>
          <cell r="D1985">
            <v>5134745579</v>
          </cell>
        </row>
        <row r="1986">
          <cell r="C1986">
            <v>14732</v>
          </cell>
          <cell r="D1986">
            <v>8264394108</v>
          </cell>
        </row>
        <row r="1987">
          <cell r="C1987">
            <v>46756</v>
          </cell>
          <cell r="D1987">
            <v>8115985503</v>
          </cell>
        </row>
        <row r="1988">
          <cell r="C1988">
            <v>28060</v>
          </cell>
          <cell r="D1988">
            <v>4815280800</v>
          </cell>
        </row>
        <row r="1989">
          <cell r="C1989">
            <v>21053</v>
          </cell>
          <cell r="D1989">
            <v>2809344809</v>
          </cell>
        </row>
        <row r="1990">
          <cell r="C1990">
            <v>38653</v>
          </cell>
          <cell r="D1990">
            <v>556704134</v>
          </cell>
        </row>
        <row r="1991">
          <cell r="C1991">
            <v>31947</v>
          </cell>
          <cell r="D1991">
            <v>9516781780</v>
          </cell>
        </row>
        <row r="1992">
          <cell r="C1992">
            <v>15076</v>
          </cell>
          <cell r="D1992">
            <v>5929508313</v>
          </cell>
        </row>
        <row r="1993">
          <cell r="C1993">
            <v>57502</v>
          </cell>
          <cell r="D1993">
            <v>8850022085</v>
          </cell>
        </row>
        <row r="1994">
          <cell r="C1994">
            <v>47149</v>
          </cell>
          <cell r="D1994">
            <v>5241020535</v>
          </cell>
        </row>
        <row r="1995">
          <cell r="C1995">
            <v>11860</v>
          </cell>
          <cell r="D1995">
            <v>893122882</v>
          </cell>
        </row>
        <row r="1996">
          <cell r="C1996">
            <v>57402</v>
          </cell>
          <cell r="D1996">
            <v>7567063646</v>
          </cell>
        </row>
        <row r="1997">
          <cell r="C1997">
            <v>21803</v>
          </cell>
          <cell r="D1997">
            <v>9412192312</v>
          </cell>
        </row>
        <row r="1998">
          <cell r="C1998">
            <v>53485</v>
          </cell>
          <cell r="D1998">
            <v>7892446737</v>
          </cell>
        </row>
        <row r="1999">
          <cell r="C1999">
            <v>32778</v>
          </cell>
          <cell r="D1999">
            <v>4323727860</v>
          </cell>
        </row>
        <row r="2000">
          <cell r="C2000">
            <v>40932</v>
          </cell>
          <cell r="D2000">
            <v>2841287114</v>
          </cell>
        </row>
        <row r="2001">
          <cell r="C2001">
            <v>26804</v>
          </cell>
          <cell r="D2001">
            <v>6938295417</v>
          </cell>
        </row>
        <row r="2002">
          <cell r="C2002">
            <v>34253</v>
          </cell>
          <cell r="D2002">
            <v>6126779991</v>
          </cell>
        </row>
        <row r="2003">
          <cell r="C2003">
            <v>25087</v>
          </cell>
          <cell r="D2003">
            <v>3738218785</v>
          </cell>
        </row>
        <row r="2004">
          <cell r="C2004">
            <v>55922</v>
          </cell>
          <cell r="D2004">
            <v>2500807061</v>
          </cell>
        </row>
        <row r="2005">
          <cell r="C2005">
            <v>23843</v>
          </cell>
          <cell r="D2005">
            <v>8911781207</v>
          </cell>
        </row>
        <row r="2006">
          <cell r="C2006">
            <v>28459</v>
          </cell>
          <cell r="D2006">
            <v>3877279783</v>
          </cell>
        </row>
        <row r="2007">
          <cell r="C2007">
            <v>49911</v>
          </cell>
          <cell r="D2007">
            <v>4439073344</v>
          </cell>
        </row>
        <row r="2008">
          <cell r="C2008">
            <v>43236</v>
          </cell>
          <cell r="D2008">
            <v>977779009</v>
          </cell>
        </row>
        <row r="2009">
          <cell r="C2009">
            <v>25216</v>
          </cell>
          <cell r="D2009">
            <v>9245659313</v>
          </cell>
        </row>
        <row r="2010">
          <cell r="C2010">
            <v>38503</v>
          </cell>
          <cell r="D2010">
            <v>4472356473</v>
          </cell>
        </row>
        <row r="2011">
          <cell r="C2011">
            <v>33246</v>
          </cell>
          <cell r="D2011">
            <v>3435517239</v>
          </cell>
        </row>
        <row r="2012">
          <cell r="C2012">
            <v>14565</v>
          </cell>
          <cell r="D2012">
            <v>679204083</v>
          </cell>
        </row>
        <row r="2013">
          <cell r="C2013">
            <v>17852</v>
          </cell>
          <cell r="D2013">
            <v>1074899180</v>
          </cell>
        </row>
        <row r="2014">
          <cell r="C2014">
            <v>51483</v>
          </cell>
          <cell r="D2014">
            <v>4074728869</v>
          </cell>
        </row>
        <row r="2015">
          <cell r="C2015">
            <v>12473</v>
          </cell>
          <cell r="D2015">
            <v>8832488175</v>
          </cell>
        </row>
        <row r="2016">
          <cell r="C2016">
            <v>45911</v>
          </cell>
          <cell r="D2016">
            <v>5209112160</v>
          </cell>
        </row>
        <row r="2017">
          <cell r="C2017">
            <v>26086</v>
          </cell>
          <cell r="D2017">
            <v>8646243699</v>
          </cell>
        </row>
        <row r="2018">
          <cell r="C2018">
            <v>49205</v>
          </cell>
          <cell r="D2018">
            <v>9305168396</v>
          </cell>
        </row>
        <row r="2019">
          <cell r="C2019">
            <v>44215</v>
          </cell>
          <cell r="D2019">
            <v>6172549286</v>
          </cell>
        </row>
        <row r="2020">
          <cell r="C2020">
            <v>54586</v>
          </cell>
          <cell r="D2020">
            <v>8526090127</v>
          </cell>
        </row>
        <row r="2021">
          <cell r="C2021">
            <v>40301</v>
          </cell>
          <cell r="D2021">
            <v>5149710571</v>
          </cell>
        </row>
        <row r="2022">
          <cell r="C2022">
            <v>42798</v>
          </cell>
          <cell r="D2022">
            <v>532074068</v>
          </cell>
        </row>
        <row r="2023">
          <cell r="C2023">
            <v>39989</v>
          </cell>
          <cell r="D2023">
            <v>197180590</v>
          </cell>
        </row>
        <row r="2024">
          <cell r="C2024">
            <v>29381</v>
          </cell>
          <cell r="D2024">
            <v>3560320844</v>
          </cell>
        </row>
        <row r="2025">
          <cell r="C2025">
            <v>41750</v>
          </cell>
          <cell r="D2025">
            <v>3661649302</v>
          </cell>
        </row>
        <row r="2026">
          <cell r="C2026">
            <v>19113</v>
          </cell>
          <cell r="D2026">
            <v>4445486779</v>
          </cell>
        </row>
        <row r="2027">
          <cell r="C2027">
            <v>45909</v>
          </cell>
          <cell r="D2027">
            <v>3597778305</v>
          </cell>
        </row>
        <row r="2028">
          <cell r="C2028">
            <v>48401</v>
          </cell>
          <cell r="D2028">
            <v>3554301841</v>
          </cell>
        </row>
        <row r="2029">
          <cell r="C2029">
            <v>35907</v>
          </cell>
          <cell r="D2029">
            <v>6380488901</v>
          </cell>
        </row>
        <row r="2030">
          <cell r="C2030">
            <v>49919</v>
          </cell>
          <cell r="D2030">
            <v>9545462825</v>
          </cell>
        </row>
        <row r="2031">
          <cell r="C2031">
            <v>53192</v>
          </cell>
          <cell r="D2031">
            <v>2128813026</v>
          </cell>
        </row>
        <row r="2032">
          <cell r="C2032">
            <v>14079</v>
          </cell>
          <cell r="D2032">
            <v>2670196322</v>
          </cell>
        </row>
        <row r="2033">
          <cell r="C2033">
            <v>58406</v>
          </cell>
          <cell r="D2033">
            <v>8905919081</v>
          </cell>
        </row>
        <row r="2034">
          <cell r="C2034">
            <v>18853</v>
          </cell>
          <cell r="D2034">
            <v>589071254</v>
          </cell>
        </row>
        <row r="2035">
          <cell r="C2035">
            <v>37936</v>
          </cell>
          <cell r="D2035">
            <v>2022565827</v>
          </cell>
        </row>
        <row r="2036">
          <cell r="C2036">
            <v>19955</v>
          </cell>
          <cell r="D2036">
            <v>7367438190</v>
          </cell>
        </row>
        <row r="2037">
          <cell r="C2037">
            <v>28608</v>
          </cell>
          <cell r="D2037">
            <v>8646243699</v>
          </cell>
        </row>
        <row r="2038">
          <cell r="C2038">
            <v>22703</v>
          </cell>
          <cell r="D2038">
            <v>6769297310</v>
          </cell>
        </row>
        <row r="2039">
          <cell r="C2039">
            <v>12156</v>
          </cell>
          <cell r="D2039">
            <v>5412518958</v>
          </cell>
        </row>
        <row r="2040">
          <cell r="C2040">
            <v>30573</v>
          </cell>
          <cell r="D2040">
            <v>7961231404</v>
          </cell>
        </row>
        <row r="2041">
          <cell r="C2041">
            <v>43265</v>
          </cell>
          <cell r="D2041">
            <v>3227873028</v>
          </cell>
        </row>
        <row r="2042">
          <cell r="C2042">
            <v>21616</v>
          </cell>
          <cell r="D2042">
            <v>6819596901</v>
          </cell>
        </row>
        <row r="2043">
          <cell r="C2043">
            <v>32375</v>
          </cell>
          <cell r="D2043">
            <v>4236713853</v>
          </cell>
        </row>
        <row r="2044">
          <cell r="C2044">
            <v>46621</v>
          </cell>
          <cell r="D2044">
            <v>513904581</v>
          </cell>
        </row>
        <row r="2045">
          <cell r="C2045">
            <v>45930</v>
          </cell>
          <cell r="D2045">
            <v>5779075530</v>
          </cell>
        </row>
        <row r="2046">
          <cell r="C2046">
            <v>56793</v>
          </cell>
          <cell r="D2046">
            <v>7489370671</v>
          </cell>
        </row>
        <row r="2047">
          <cell r="C2047">
            <v>39676</v>
          </cell>
          <cell r="D2047">
            <v>5792300712</v>
          </cell>
        </row>
        <row r="2048">
          <cell r="C2048">
            <v>19031</v>
          </cell>
          <cell r="D2048">
            <v>7070564503</v>
          </cell>
        </row>
        <row r="2049">
          <cell r="C2049">
            <v>44976</v>
          </cell>
          <cell r="D2049">
            <v>2885061928</v>
          </cell>
        </row>
        <row r="2050">
          <cell r="C2050">
            <v>44041</v>
          </cell>
          <cell r="D2050">
            <v>7166957409</v>
          </cell>
        </row>
        <row r="2051">
          <cell r="C2051">
            <v>22369</v>
          </cell>
          <cell r="D2051">
            <v>6019132307</v>
          </cell>
        </row>
        <row r="2052">
          <cell r="C2052">
            <v>55206</v>
          </cell>
          <cell r="D2052">
            <v>7011563598</v>
          </cell>
        </row>
        <row r="2053">
          <cell r="C2053">
            <v>11213</v>
          </cell>
          <cell r="D2053">
            <v>7635344498</v>
          </cell>
        </row>
        <row r="2054">
          <cell r="C2054">
            <v>56587</v>
          </cell>
          <cell r="D2054">
            <v>9624054975</v>
          </cell>
        </row>
        <row r="2055">
          <cell r="C2055">
            <v>21931</v>
          </cell>
          <cell r="D2055">
            <v>2297168497</v>
          </cell>
        </row>
        <row r="2056">
          <cell r="C2056">
            <v>10064</v>
          </cell>
          <cell r="D2056">
            <v>6819596901</v>
          </cell>
        </row>
        <row r="2057">
          <cell r="C2057">
            <v>41915</v>
          </cell>
          <cell r="D2057">
            <v>7741079360</v>
          </cell>
        </row>
        <row r="2058">
          <cell r="C2058">
            <v>52390</v>
          </cell>
          <cell r="D2058">
            <v>2804488179</v>
          </cell>
        </row>
        <row r="2059">
          <cell r="C2059">
            <v>36202</v>
          </cell>
          <cell r="D2059">
            <v>4097160079</v>
          </cell>
        </row>
        <row r="2060">
          <cell r="C2060">
            <v>52228</v>
          </cell>
          <cell r="D2060">
            <v>6988089128</v>
          </cell>
        </row>
        <row r="2061">
          <cell r="C2061">
            <v>16228</v>
          </cell>
          <cell r="D2061">
            <v>7367438190</v>
          </cell>
        </row>
        <row r="2062">
          <cell r="C2062">
            <v>12965</v>
          </cell>
          <cell r="D2062">
            <v>7281103514</v>
          </cell>
        </row>
        <row r="2063">
          <cell r="C2063">
            <v>49499</v>
          </cell>
          <cell r="D2063">
            <v>1382734301</v>
          </cell>
        </row>
        <row r="2064">
          <cell r="C2064">
            <v>53979</v>
          </cell>
          <cell r="D2064">
            <v>1898839557</v>
          </cell>
        </row>
        <row r="2065">
          <cell r="C2065">
            <v>18054</v>
          </cell>
          <cell r="D2065">
            <v>6471464479</v>
          </cell>
        </row>
        <row r="2066">
          <cell r="C2066">
            <v>49705</v>
          </cell>
          <cell r="D2066">
            <v>9705650896</v>
          </cell>
        </row>
        <row r="2067">
          <cell r="C2067">
            <v>17400</v>
          </cell>
          <cell r="D2067">
            <v>3435517239</v>
          </cell>
        </row>
        <row r="2068">
          <cell r="C2068">
            <v>23954</v>
          </cell>
          <cell r="D2068">
            <v>2117567142</v>
          </cell>
        </row>
        <row r="2069">
          <cell r="C2069">
            <v>12403</v>
          </cell>
          <cell r="D2069">
            <v>8692509450</v>
          </cell>
        </row>
        <row r="2070">
          <cell r="C2070">
            <v>53154</v>
          </cell>
          <cell r="D2070">
            <v>5687748091</v>
          </cell>
        </row>
        <row r="2071">
          <cell r="C2071">
            <v>58207</v>
          </cell>
          <cell r="D2071">
            <v>5687748091</v>
          </cell>
        </row>
        <row r="2072">
          <cell r="C2072">
            <v>33569</v>
          </cell>
          <cell r="D2072">
            <v>7912639675</v>
          </cell>
        </row>
        <row r="2073">
          <cell r="C2073">
            <v>16137</v>
          </cell>
          <cell r="D2073">
            <v>5511711233</v>
          </cell>
        </row>
        <row r="2074">
          <cell r="C2074">
            <v>46200</v>
          </cell>
          <cell r="D2074">
            <v>8128449354</v>
          </cell>
        </row>
        <row r="2075">
          <cell r="C2075">
            <v>12344</v>
          </cell>
          <cell r="D2075">
            <v>8289594380</v>
          </cell>
        </row>
        <row r="2076">
          <cell r="C2076">
            <v>52956</v>
          </cell>
          <cell r="D2076">
            <v>6313424239</v>
          </cell>
        </row>
        <row r="2077">
          <cell r="C2077">
            <v>40252</v>
          </cell>
          <cell r="D2077">
            <v>1549399640</v>
          </cell>
        </row>
        <row r="2078">
          <cell r="C2078">
            <v>54047</v>
          </cell>
          <cell r="D2078">
            <v>1313434965</v>
          </cell>
        </row>
        <row r="2079">
          <cell r="C2079">
            <v>33178</v>
          </cell>
          <cell r="D2079">
            <v>25254650</v>
          </cell>
        </row>
        <row r="2080">
          <cell r="C2080">
            <v>15505</v>
          </cell>
          <cell r="D2080">
            <v>8875305560</v>
          </cell>
        </row>
        <row r="2081">
          <cell r="C2081">
            <v>12824</v>
          </cell>
          <cell r="D2081">
            <v>9153408497</v>
          </cell>
        </row>
        <row r="2082">
          <cell r="C2082">
            <v>34197</v>
          </cell>
          <cell r="D2082">
            <v>2936088178</v>
          </cell>
        </row>
        <row r="2083">
          <cell r="C2083">
            <v>52686</v>
          </cell>
          <cell r="D2083">
            <v>4969679754</v>
          </cell>
        </row>
        <row r="2084">
          <cell r="C2084">
            <v>36516</v>
          </cell>
          <cell r="D2084">
            <v>5293354957</v>
          </cell>
        </row>
        <row r="2085">
          <cell r="C2085">
            <v>11496</v>
          </cell>
          <cell r="D2085">
            <v>7462528568</v>
          </cell>
        </row>
        <row r="2086">
          <cell r="C2086">
            <v>49561</v>
          </cell>
          <cell r="D2086">
            <v>7741079360</v>
          </cell>
        </row>
        <row r="2087">
          <cell r="C2087">
            <v>28811</v>
          </cell>
          <cell r="D2087">
            <v>9018504580</v>
          </cell>
        </row>
        <row r="2088">
          <cell r="C2088">
            <v>37143</v>
          </cell>
          <cell r="D2088">
            <v>6720857681</v>
          </cell>
        </row>
        <row r="2089">
          <cell r="C2089">
            <v>19988</v>
          </cell>
          <cell r="D2089">
            <v>2500807061</v>
          </cell>
        </row>
        <row r="2090">
          <cell r="C2090">
            <v>14567</v>
          </cell>
          <cell r="D2090">
            <v>9705650896</v>
          </cell>
        </row>
        <row r="2091">
          <cell r="C2091">
            <v>14948</v>
          </cell>
          <cell r="D2091">
            <v>2859931651</v>
          </cell>
        </row>
        <row r="2092">
          <cell r="C2092">
            <v>53336</v>
          </cell>
          <cell r="D2092">
            <v>2405876701</v>
          </cell>
        </row>
        <row r="2093">
          <cell r="C2093">
            <v>25350</v>
          </cell>
          <cell r="D2093">
            <v>4049350750</v>
          </cell>
        </row>
        <row r="2094">
          <cell r="C2094">
            <v>34401</v>
          </cell>
          <cell r="D2094">
            <v>4878156686</v>
          </cell>
        </row>
        <row r="2095">
          <cell r="C2095">
            <v>32638</v>
          </cell>
          <cell r="D2095">
            <v>8682006391</v>
          </cell>
        </row>
        <row r="2096">
          <cell r="C2096">
            <v>54132</v>
          </cell>
          <cell r="D2096">
            <v>4997183822</v>
          </cell>
        </row>
        <row r="2097">
          <cell r="C2097">
            <v>46670</v>
          </cell>
          <cell r="D2097">
            <v>4502817627</v>
          </cell>
        </row>
        <row r="2098">
          <cell r="C2098">
            <v>26473</v>
          </cell>
          <cell r="D2098">
            <v>7440017404</v>
          </cell>
        </row>
        <row r="2099">
          <cell r="C2099">
            <v>19825</v>
          </cell>
          <cell r="D2099">
            <v>2402470968</v>
          </cell>
        </row>
        <row r="2100">
          <cell r="C2100">
            <v>46958</v>
          </cell>
          <cell r="D2100">
            <v>5138969978</v>
          </cell>
        </row>
        <row r="2101">
          <cell r="C2101">
            <v>59664</v>
          </cell>
          <cell r="D2101">
            <v>6637560367</v>
          </cell>
        </row>
        <row r="2102">
          <cell r="C2102">
            <v>35655</v>
          </cell>
          <cell r="D2102">
            <v>7521557441</v>
          </cell>
        </row>
        <row r="2103">
          <cell r="C2103">
            <v>35657</v>
          </cell>
          <cell r="D2103">
            <v>6106380341</v>
          </cell>
        </row>
        <row r="2104">
          <cell r="C2104">
            <v>46864</v>
          </cell>
          <cell r="D2104">
            <v>4578004252</v>
          </cell>
        </row>
        <row r="2105">
          <cell r="C2105">
            <v>39942</v>
          </cell>
          <cell r="D2105">
            <v>3746690722</v>
          </cell>
        </row>
        <row r="2106">
          <cell r="C2106">
            <v>26952</v>
          </cell>
          <cell r="D2106">
            <v>6286877770</v>
          </cell>
        </row>
        <row r="2107">
          <cell r="C2107">
            <v>39625</v>
          </cell>
          <cell r="D2107">
            <v>2083520173</v>
          </cell>
        </row>
        <row r="2108">
          <cell r="C2108">
            <v>30586</v>
          </cell>
          <cell r="D2108">
            <v>1606657585</v>
          </cell>
        </row>
        <row r="2109">
          <cell r="C2109">
            <v>18366</v>
          </cell>
          <cell r="D2109">
            <v>5191866150</v>
          </cell>
        </row>
        <row r="2110">
          <cell r="C2110">
            <v>44840</v>
          </cell>
          <cell r="D2110">
            <v>6235447353</v>
          </cell>
        </row>
        <row r="2111">
          <cell r="C2111">
            <v>46326</v>
          </cell>
          <cell r="D2111">
            <v>7741079360</v>
          </cell>
        </row>
        <row r="2112">
          <cell r="C2112">
            <v>56373</v>
          </cell>
          <cell r="D2112">
            <v>9153408497</v>
          </cell>
        </row>
        <row r="2113">
          <cell r="C2113">
            <v>46463</v>
          </cell>
          <cell r="D2113">
            <v>2411473303</v>
          </cell>
        </row>
        <row r="2114">
          <cell r="C2114">
            <v>37898</v>
          </cell>
          <cell r="D2114">
            <v>2234966051</v>
          </cell>
        </row>
        <row r="2115">
          <cell r="C2115">
            <v>41593</v>
          </cell>
          <cell r="D2115">
            <v>4439073344</v>
          </cell>
        </row>
        <row r="2116">
          <cell r="C2116">
            <v>29738</v>
          </cell>
          <cell r="D2116">
            <v>2551917727</v>
          </cell>
        </row>
        <row r="2117">
          <cell r="C2117">
            <v>53276</v>
          </cell>
          <cell r="D2117">
            <v>8733080267</v>
          </cell>
        </row>
        <row r="2118">
          <cell r="C2118">
            <v>47486</v>
          </cell>
          <cell r="D2118">
            <v>8718856853</v>
          </cell>
        </row>
        <row r="2119">
          <cell r="C2119">
            <v>48958</v>
          </cell>
          <cell r="D2119">
            <v>797787712</v>
          </cell>
        </row>
        <row r="2120">
          <cell r="C2120">
            <v>47144</v>
          </cell>
          <cell r="D2120">
            <v>4256220232</v>
          </cell>
        </row>
        <row r="2121">
          <cell r="C2121">
            <v>49951</v>
          </cell>
          <cell r="D2121">
            <v>7596173217</v>
          </cell>
        </row>
        <row r="2122">
          <cell r="C2122">
            <v>57902</v>
          </cell>
          <cell r="D2122">
            <v>898924138</v>
          </cell>
        </row>
        <row r="2123">
          <cell r="C2123">
            <v>48040</v>
          </cell>
          <cell r="D2123">
            <v>6858776575</v>
          </cell>
        </row>
        <row r="2124">
          <cell r="C2124">
            <v>22500</v>
          </cell>
          <cell r="D2124">
            <v>3040116061</v>
          </cell>
        </row>
        <row r="2125">
          <cell r="C2125">
            <v>54293</v>
          </cell>
          <cell r="D2125">
            <v>509393462</v>
          </cell>
        </row>
        <row r="2126">
          <cell r="C2126">
            <v>41722</v>
          </cell>
          <cell r="D2126">
            <v>5439294325</v>
          </cell>
        </row>
        <row r="2127">
          <cell r="C2127">
            <v>50016</v>
          </cell>
          <cell r="D2127">
            <v>9305168396</v>
          </cell>
        </row>
        <row r="2128">
          <cell r="C2128">
            <v>44292</v>
          </cell>
          <cell r="D2128">
            <v>4492546545</v>
          </cell>
        </row>
        <row r="2129">
          <cell r="C2129">
            <v>31911</v>
          </cell>
          <cell r="D2129">
            <v>9726873223</v>
          </cell>
        </row>
        <row r="2130">
          <cell r="C2130">
            <v>13957</v>
          </cell>
          <cell r="D2130">
            <v>9726644925</v>
          </cell>
        </row>
        <row r="2131">
          <cell r="C2131">
            <v>53664</v>
          </cell>
          <cell r="D2131">
            <v>1462166245</v>
          </cell>
        </row>
        <row r="2132">
          <cell r="C2132">
            <v>53743</v>
          </cell>
          <cell r="D2132">
            <v>7489370671</v>
          </cell>
        </row>
        <row r="2133">
          <cell r="C2133">
            <v>53434</v>
          </cell>
          <cell r="D2133">
            <v>9516781780</v>
          </cell>
        </row>
        <row r="2134">
          <cell r="C2134">
            <v>50360</v>
          </cell>
          <cell r="D2134">
            <v>228985188</v>
          </cell>
        </row>
        <row r="2135">
          <cell r="C2135">
            <v>48002</v>
          </cell>
          <cell r="D2135">
            <v>5975948169</v>
          </cell>
        </row>
        <row r="2136">
          <cell r="C2136">
            <v>48028</v>
          </cell>
          <cell r="D2136">
            <v>7118642576</v>
          </cell>
        </row>
        <row r="2137">
          <cell r="C2137">
            <v>54082</v>
          </cell>
          <cell r="D2137">
            <v>7118642576</v>
          </cell>
        </row>
        <row r="2138">
          <cell r="C2138">
            <v>55679</v>
          </cell>
          <cell r="D2138">
            <v>5347887761</v>
          </cell>
        </row>
        <row r="2139">
          <cell r="C2139">
            <v>32314</v>
          </cell>
          <cell r="D2139">
            <v>4075444457</v>
          </cell>
        </row>
        <row r="2140">
          <cell r="C2140">
            <v>36207</v>
          </cell>
          <cell r="D2140">
            <v>5974179625</v>
          </cell>
        </row>
        <row r="2141">
          <cell r="C2141">
            <v>22269</v>
          </cell>
          <cell r="D2141">
            <v>3642988458</v>
          </cell>
        </row>
        <row r="2142">
          <cell r="C2142">
            <v>30692</v>
          </cell>
          <cell r="D2142">
            <v>222477806</v>
          </cell>
        </row>
        <row r="2143">
          <cell r="C2143">
            <v>31215</v>
          </cell>
          <cell r="D2143">
            <v>8189289020</v>
          </cell>
        </row>
        <row r="2144">
          <cell r="C2144">
            <v>35694</v>
          </cell>
          <cell r="D2144">
            <v>2908560011</v>
          </cell>
        </row>
        <row r="2145">
          <cell r="C2145">
            <v>17557</v>
          </cell>
          <cell r="D2145">
            <v>2804488179</v>
          </cell>
        </row>
        <row r="2146">
          <cell r="C2146">
            <v>27674</v>
          </cell>
          <cell r="D2146">
            <v>5756920838</v>
          </cell>
        </row>
        <row r="2147">
          <cell r="C2147">
            <v>30952</v>
          </cell>
          <cell r="D2147">
            <v>3547596165</v>
          </cell>
        </row>
        <row r="2148">
          <cell r="C2148">
            <v>50455</v>
          </cell>
          <cell r="D2148">
            <v>5138969978</v>
          </cell>
        </row>
        <row r="2149">
          <cell r="C2149">
            <v>56206</v>
          </cell>
          <cell r="D2149">
            <v>1079691642</v>
          </cell>
        </row>
        <row r="2150">
          <cell r="C2150">
            <v>35921</v>
          </cell>
          <cell r="D2150">
            <v>6858776575</v>
          </cell>
        </row>
        <row r="2151">
          <cell r="C2151">
            <v>51775</v>
          </cell>
          <cell r="D2151">
            <v>7033916019</v>
          </cell>
        </row>
        <row r="2152">
          <cell r="C2152">
            <v>39613</v>
          </cell>
          <cell r="D2152">
            <v>8445779583</v>
          </cell>
        </row>
        <row r="2153">
          <cell r="C2153">
            <v>26374</v>
          </cell>
          <cell r="D2153">
            <v>2975315244</v>
          </cell>
        </row>
        <row r="2154">
          <cell r="C2154">
            <v>59800</v>
          </cell>
          <cell r="D2154">
            <v>7427985850</v>
          </cell>
        </row>
        <row r="2155">
          <cell r="C2155">
            <v>47827</v>
          </cell>
          <cell r="D2155">
            <v>2841287114</v>
          </cell>
        </row>
        <row r="2156">
          <cell r="C2156">
            <v>52006</v>
          </cell>
          <cell r="D2156">
            <v>7573774818</v>
          </cell>
        </row>
        <row r="2157">
          <cell r="C2157">
            <v>47372</v>
          </cell>
          <cell r="D2157">
            <v>6009848660</v>
          </cell>
        </row>
        <row r="2158">
          <cell r="C2158">
            <v>53413</v>
          </cell>
          <cell r="D2158">
            <v>1598957961</v>
          </cell>
        </row>
        <row r="2159">
          <cell r="C2159">
            <v>28852</v>
          </cell>
          <cell r="D2159">
            <v>3292353998</v>
          </cell>
        </row>
        <row r="2160">
          <cell r="C2160">
            <v>47010</v>
          </cell>
          <cell r="D2160">
            <v>5684780105</v>
          </cell>
        </row>
        <row r="2161">
          <cell r="C2161">
            <v>15247</v>
          </cell>
          <cell r="D2161">
            <v>6279928705</v>
          </cell>
        </row>
        <row r="2162">
          <cell r="C2162">
            <v>42679</v>
          </cell>
          <cell r="D2162">
            <v>895027720</v>
          </cell>
        </row>
        <row r="2163">
          <cell r="C2163">
            <v>41884</v>
          </cell>
          <cell r="D2163">
            <v>4969679754</v>
          </cell>
        </row>
        <row r="2164">
          <cell r="C2164">
            <v>14842</v>
          </cell>
          <cell r="D2164">
            <v>9624054975</v>
          </cell>
        </row>
        <row r="2165">
          <cell r="C2165">
            <v>54225</v>
          </cell>
          <cell r="D2165">
            <v>9072843924</v>
          </cell>
        </row>
        <row r="2166">
          <cell r="C2166">
            <v>20608</v>
          </cell>
          <cell r="D2166">
            <v>3569414450</v>
          </cell>
        </row>
        <row r="2167">
          <cell r="C2167">
            <v>24984</v>
          </cell>
          <cell r="D2167">
            <v>1444572199</v>
          </cell>
        </row>
        <row r="2168">
          <cell r="C2168">
            <v>34104</v>
          </cell>
          <cell r="D2168">
            <v>1659418720</v>
          </cell>
        </row>
        <row r="2169">
          <cell r="C2169">
            <v>49053</v>
          </cell>
          <cell r="D2169">
            <v>8895721314</v>
          </cell>
        </row>
        <row r="2170">
          <cell r="C2170">
            <v>36678</v>
          </cell>
          <cell r="D2170">
            <v>8750494546</v>
          </cell>
        </row>
        <row r="2171">
          <cell r="C2171">
            <v>58681</v>
          </cell>
          <cell r="D2171">
            <v>3509620267</v>
          </cell>
        </row>
        <row r="2172">
          <cell r="C2172">
            <v>38948</v>
          </cell>
          <cell r="D2172">
            <v>3016741628</v>
          </cell>
        </row>
        <row r="2173">
          <cell r="C2173">
            <v>22268</v>
          </cell>
          <cell r="D2173">
            <v>710473923</v>
          </cell>
        </row>
        <row r="2174">
          <cell r="C2174">
            <v>10871</v>
          </cell>
          <cell r="D2174">
            <v>8911781207</v>
          </cell>
        </row>
        <row r="2175">
          <cell r="C2175">
            <v>14812</v>
          </cell>
          <cell r="D2175">
            <v>2859931651</v>
          </cell>
        </row>
        <row r="2176">
          <cell r="C2176">
            <v>51934</v>
          </cell>
          <cell r="D2176">
            <v>4439073344</v>
          </cell>
        </row>
        <row r="2177">
          <cell r="C2177">
            <v>58080</v>
          </cell>
          <cell r="D2177">
            <v>7628323464</v>
          </cell>
        </row>
        <row r="2178">
          <cell r="C2178">
            <v>39471</v>
          </cell>
          <cell r="D2178">
            <v>9726268931</v>
          </cell>
        </row>
        <row r="2179">
          <cell r="C2179">
            <v>47769</v>
          </cell>
          <cell r="D2179">
            <v>1062607929</v>
          </cell>
        </row>
        <row r="2180">
          <cell r="C2180">
            <v>36537</v>
          </cell>
          <cell r="D2180">
            <v>324399618</v>
          </cell>
        </row>
        <row r="2181">
          <cell r="C2181">
            <v>43299</v>
          </cell>
          <cell r="D2181">
            <v>2417008025</v>
          </cell>
        </row>
        <row r="2182">
          <cell r="C2182">
            <v>25483</v>
          </cell>
          <cell r="D2182">
            <v>4219825649</v>
          </cell>
        </row>
        <row r="2183">
          <cell r="C2183">
            <v>14704</v>
          </cell>
          <cell r="D2183">
            <v>3772653790</v>
          </cell>
        </row>
        <row r="2184">
          <cell r="C2184">
            <v>42769</v>
          </cell>
          <cell r="D2184">
            <v>7741079360</v>
          </cell>
        </row>
        <row r="2185">
          <cell r="C2185">
            <v>18896</v>
          </cell>
          <cell r="D2185">
            <v>6890491998</v>
          </cell>
        </row>
        <row r="2186">
          <cell r="C2186">
            <v>14486</v>
          </cell>
          <cell r="D2186">
            <v>3040116061</v>
          </cell>
        </row>
        <row r="2187">
          <cell r="C2187">
            <v>43688</v>
          </cell>
          <cell r="D2187">
            <v>601779371</v>
          </cell>
        </row>
        <row r="2188">
          <cell r="C2188">
            <v>57200</v>
          </cell>
          <cell r="D2188">
            <v>3996818513</v>
          </cell>
        </row>
        <row r="2189">
          <cell r="C2189">
            <v>40556</v>
          </cell>
          <cell r="D2189">
            <v>5574535556</v>
          </cell>
        </row>
        <row r="2190">
          <cell r="C2190">
            <v>29461</v>
          </cell>
          <cell r="D2190">
            <v>8640079943</v>
          </cell>
        </row>
        <row r="2191">
          <cell r="C2191">
            <v>25281</v>
          </cell>
          <cell r="D2191">
            <v>3409869514</v>
          </cell>
        </row>
        <row r="2192">
          <cell r="C2192">
            <v>35182</v>
          </cell>
          <cell r="D2192">
            <v>5209112160</v>
          </cell>
        </row>
        <row r="2193">
          <cell r="C2193">
            <v>46333</v>
          </cell>
          <cell r="D2193">
            <v>4972162740</v>
          </cell>
        </row>
        <row r="2194">
          <cell r="C2194">
            <v>45757</v>
          </cell>
          <cell r="D2194">
            <v>2579936017</v>
          </cell>
        </row>
        <row r="2195">
          <cell r="C2195">
            <v>48432</v>
          </cell>
          <cell r="D2195">
            <v>7411705322</v>
          </cell>
        </row>
        <row r="2196">
          <cell r="C2196">
            <v>10131</v>
          </cell>
          <cell r="D2196">
            <v>7467563949</v>
          </cell>
        </row>
        <row r="2197">
          <cell r="C2197">
            <v>23833</v>
          </cell>
          <cell r="D2197">
            <v>650049144</v>
          </cell>
        </row>
        <row r="2198">
          <cell r="C2198">
            <v>52182</v>
          </cell>
          <cell r="D2198">
            <v>2230983466</v>
          </cell>
        </row>
        <row r="2199">
          <cell r="C2199">
            <v>16127</v>
          </cell>
          <cell r="D2199">
            <v>6720857681</v>
          </cell>
        </row>
        <row r="2200">
          <cell r="C2200">
            <v>36133</v>
          </cell>
          <cell r="D2200">
            <v>933051662</v>
          </cell>
        </row>
        <row r="2201">
          <cell r="C2201">
            <v>32483</v>
          </cell>
          <cell r="D2201">
            <v>4159390110</v>
          </cell>
        </row>
        <row r="2202">
          <cell r="C2202">
            <v>32406</v>
          </cell>
          <cell r="D2202">
            <v>8977805007</v>
          </cell>
        </row>
        <row r="2203">
          <cell r="C2203">
            <v>16851</v>
          </cell>
          <cell r="D2203">
            <v>4119729087</v>
          </cell>
        </row>
        <row r="2204">
          <cell r="C2204">
            <v>44126</v>
          </cell>
          <cell r="D2204">
            <v>7269614199</v>
          </cell>
        </row>
        <row r="2205">
          <cell r="C2205">
            <v>17882</v>
          </cell>
          <cell r="D2205">
            <v>324399618</v>
          </cell>
        </row>
        <row r="2206">
          <cell r="C2206">
            <v>31360</v>
          </cell>
          <cell r="D2206">
            <v>8173067724</v>
          </cell>
        </row>
        <row r="2207">
          <cell r="C2207">
            <v>37750</v>
          </cell>
          <cell r="D2207">
            <v>7769010411</v>
          </cell>
        </row>
        <row r="2208">
          <cell r="C2208">
            <v>43434</v>
          </cell>
          <cell r="D2208">
            <v>5422052862</v>
          </cell>
        </row>
        <row r="2209">
          <cell r="C2209">
            <v>35417</v>
          </cell>
          <cell r="D2209">
            <v>1856596435</v>
          </cell>
        </row>
        <row r="2210">
          <cell r="C2210">
            <v>36729</v>
          </cell>
          <cell r="D2210">
            <v>7338728615</v>
          </cell>
        </row>
        <row r="2211">
          <cell r="C2211">
            <v>49564</v>
          </cell>
          <cell r="D2211">
            <v>4009257075</v>
          </cell>
        </row>
        <row r="2212">
          <cell r="C2212">
            <v>23973</v>
          </cell>
          <cell r="D2212">
            <v>5460394635</v>
          </cell>
        </row>
        <row r="2213">
          <cell r="C2213">
            <v>39048</v>
          </cell>
          <cell r="D2213">
            <v>5000631609</v>
          </cell>
        </row>
        <row r="2214">
          <cell r="C2214">
            <v>56139</v>
          </cell>
          <cell r="D2214">
            <v>826490107</v>
          </cell>
        </row>
        <row r="2215">
          <cell r="C2215">
            <v>22145</v>
          </cell>
          <cell r="D2215">
            <v>2376099331</v>
          </cell>
        </row>
        <row r="2216">
          <cell r="C2216">
            <v>11934</v>
          </cell>
          <cell r="D2216">
            <v>3904109642</v>
          </cell>
        </row>
        <row r="2217">
          <cell r="C2217">
            <v>10051</v>
          </cell>
          <cell r="D2217">
            <v>6378969205</v>
          </cell>
        </row>
        <row r="2218">
          <cell r="C2218">
            <v>15383</v>
          </cell>
          <cell r="D2218">
            <v>1364767856</v>
          </cell>
        </row>
        <row r="2219">
          <cell r="C2219">
            <v>24946</v>
          </cell>
          <cell r="D2219">
            <v>3670950885</v>
          </cell>
        </row>
        <row r="2220">
          <cell r="C2220">
            <v>33808</v>
          </cell>
          <cell r="D2220">
            <v>6734537986</v>
          </cell>
        </row>
        <row r="2221">
          <cell r="C2221">
            <v>40579</v>
          </cell>
          <cell r="D2221">
            <v>3661649302</v>
          </cell>
        </row>
        <row r="2222">
          <cell r="C2222">
            <v>28271</v>
          </cell>
          <cell r="D2222">
            <v>29906814</v>
          </cell>
        </row>
        <row r="2223">
          <cell r="C2223">
            <v>48129</v>
          </cell>
          <cell r="D2223">
            <v>502909099</v>
          </cell>
        </row>
        <row r="2224">
          <cell r="C2224">
            <v>33776</v>
          </cell>
          <cell r="D2224">
            <v>1659448174</v>
          </cell>
        </row>
        <row r="2225">
          <cell r="C2225">
            <v>13231</v>
          </cell>
          <cell r="D2225">
            <v>9726873223</v>
          </cell>
        </row>
        <row r="2226">
          <cell r="C2226">
            <v>15796</v>
          </cell>
          <cell r="D2226">
            <v>532074068</v>
          </cell>
        </row>
        <row r="2227">
          <cell r="C2227">
            <v>49752</v>
          </cell>
          <cell r="D2227">
            <v>5928086253</v>
          </cell>
        </row>
        <row r="2228">
          <cell r="C2228">
            <v>54452</v>
          </cell>
          <cell r="D2228">
            <v>569240891</v>
          </cell>
        </row>
        <row r="2229">
          <cell r="C2229">
            <v>25541</v>
          </cell>
          <cell r="D2229">
            <v>4223282808</v>
          </cell>
        </row>
        <row r="2230">
          <cell r="C2230">
            <v>30107</v>
          </cell>
          <cell r="D2230">
            <v>5422052862</v>
          </cell>
        </row>
        <row r="2231">
          <cell r="C2231">
            <v>42436</v>
          </cell>
          <cell r="D2231">
            <v>3516592710</v>
          </cell>
        </row>
        <row r="2232">
          <cell r="C2232">
            <v>38415</v>
          </cell>
          <cell r="D2232">
            <v>5561472151</v>
          </cell>
        </row>
        <row r="2233">
          <cell r="C2233">
            <v>18722</v>
          </cell>
          <cell r="D2233">
            <v>9829586073</v>
          </cell>
        </row>
        <row r="2234">
          <cell r="C2234">
            <v>51411</v>
          </cell>
          <cell r="D2234">
            <v>4401069773</v>
          </cell>
        </row>
        <row r="2235">
          <cell r="C2235">
            <v>26459</v>
          </cell>
          <cell r="D2235">
            <v>8695742075</v>
          </cell>
        </row>
        <row r="2236">
          <cell r="C2236">
            <v>30033</v>
          </cell>
          <cell r="D2236">
            <v>6300411419</v>
          </cell>
        </row>
        <row r="2237">
          <cell r="C2237">
            <v>52020</v>
          </cell>
          <cell r="D2237">
            <v>3891707452</v>
          </cell>
        </row>
        <row r="2238">
          <cell r="C2238">
            <v>28012</v>
          </cell>
          <cell r="D2238">
            <v>324399618</v>
          </cell>
        </row>
        <row r="2239">
          <cell r="C2239">
            <v>58875</v>
          </cell>
          <cell r="D2239">
            <v>7914395587</v>
          </cell>
        </row>
        <row r="2240">
          <cell r="C2240">
            <v>51052</v>
          </cell>
          <cell r="D2240">
            <v>8387947148</v>
          </cell>
        </row>
        <row r="2241">
          <cell r="C2241">
            <v>36517</v>
          </cell>
          <cell r="D2241">
            <v>9854387496</v>
          </cell>
        </row>
        <row r="2242">
          <cell r="C2242">
            <v>19331</v>
          </cell>
          <cell r="D2242">
            <v>3819859829</v>
          </cell>
        </row>
        <row r="2243">
          <cell r="C2243">
            <v>18231</v>
          </cell>
          <cell r="D2243">
            <v>1456229036</v>
          </cell>
        </row>
        <row r="2244">
          <cell r="C2244">
            <v>52904</v>
          </cell>
          <cell r="D2244">
            <v>5353923685</v>
          </cell>
        </row>
        <row r="2245">
          <cell r="C2245">
            <v>57768</v>
          </cell>
          <cell r="D2245">
            <v>8289594380</v>
          </cell>
        </row>
        <row r="2246">
          <cell r="C2246">
            <v>16613</v>
          </cell>
          <cell r="D2246">
            <v>2698184272</v>
          </cell>
        </row>
        <row r="2247">
          <cell r="C2247">
            <v>26469</v>
          </cell>
          <cell r="D2247">
            <v>2079803735</v>
          </cell>
        </row>
        <row r="2248">
          <cell r="C2248">
            <v>12647</v>
          </cell>
          <cell r="D2248">
            <v>5186660353</v>
          </cell>
        </row>
        <row r="2249">
          <cell r="C2249">
            <v>16672</v>
          </cell>
          <cell r="D2249">
            <v>7760701055</v>
          </cell>
        </row>
        <row r="2250">
          <cell r="C2250">
            <v>32557</v>
          </cell>
          <cell r="D2250">
            <v>3145039288</v>
          </cell>
        </row>
        <row r="2251">
          <cell r="C2251">
            <v>32427</v>
          </cell>
          <cell r="D2251">
            <v>5903124704</v>
          </cell>
        </row>
        <row r="2252">
          <cell r="C2252">
            <v>44339</v>
          </cell>
          <cell r="D2252">
            <v>2893065872</v>
          </cell>
        </row>
        <row r="2253">
          <cell r="C2253">
            <v>27448</v>
          </cell>
          <cell r="D2253">
            <v>9518260397</v>
          </cell>
        </row>
        <row r="2254">
          <cell r="C2254">
            <v>50644</v>
          </cell>
          <cell r="D2254">
            <v>5603002824</v>
          </cell>
        </row>
        <row r="2255">
          <cell r="C2255">
            <v>55294</v>
          </cell>
          <cell r="D2255">
            <v>3469413983</v>
          </cell>
        </row>
        <row r="2256">
          <cell r="C2256">
            <v>14744</v>
          </cell>
          <cell r="D2256">
            <v>3418374697</v>
          </cell>
        </row>
        <row r="2257">
          <cell r="C2257">
            <v>33673</v>
          </cell>
          <cell r="D2257">
            <v>7205256240</v>
          </cell>
        </row>
        <row r="2258">
          <cell r="C2258">
            <v>36599</v>
          </cell>
          <cell r="D2258">
            <v>7251959615</v>
          </cell>
        </row>
        <row r="2259">
          <cell r="C2259">
            <v>24511</v>
          </cell>
          <cell r="D2259">
            <v>8419732141</v>
          </cell>
        </row>
        <row r="2260">
          <cell r="C2260">
            <v>17961</v>
          </cell>
          <cell r="D2260">
            <v>5211527984</v>
          </cell>
        </row>
        <row r="2261">
          <cell r="C2261">
            <v>51377</v>
          </cell>
          <cell r="D2261">
            <v>933051662</v>
          </cell>
        </row>
        <row r="2262">
          <cell r="C2262">
            <v>42643</v>
          </cell>
          <cell r="D2262">
            <v>8002426673</v>
          </cell>
        </row>
        <row r="2263">
          <cell r="C2263">
            <v>17770</v>
          </cell>
          <cell r="D2263">
            <v>2255261316</v>
          </cell>
        </row>
        <row r="2264">
          <cell r="C2264">
            <v>54835</v>
          </cell>
          <cell r="D2264">
            <v>6724903874</v>
          </cell>
        </row>
        <row r="2265">
          <cell r="C2265">
            <v>59280</v>
          </cell>
          <cell r="D2265">
            <v>6988089128</v>
          </cell>
        </row>
        <row r="2266">
          <cell r="C2266">
            <v>53416</v>
          </cell>
          <cell r="D2266">
            <v>4453705328</v>
          </cell>
        </row>
        <row r="2267">
          <cell r="C2267">
            <v>23559</v>
          </cell>
          <cell r="D2267">
            <v>1787288307</v>
          </cell>
        </row>
        <row r="2268">
          <cell r="C2268">
            <v>12937</v>
          </cell>
          <cell r="D2268">
            <v>6148303353</v>
          </cell>
        </row>
        <row r="2269">
          <cell r="C2269">
            <v>38535</v>
          </cell>
          <cell r="D2269">
            <v>6961242316</v>
          </cell>
        </row>
        <row r="2270">
          <cell r="C2270">
            <v>45207</v>
          </cell>
          <cell r="D2270">
            <v>4578004252</v>
          </cell>
        </row>
        <row r="2271">
          <cell r="C2271">
            <v>27083</v>
          </cell>
          <cell r="D2271">
            <v>4986200380</v>
          </cell>
        </row>
        <row r="2272">
          <cell r="C2272">
            <v>19168</v>
          </cell>
          <cell r="D2272">
            <v>6819596901</v>
          </cell>
        </row>
        <row r="2273">
          <cell r="C2273">
            <v>19432</v>
          </cell>
          <cell r="D2273">
            <v>2510440322</v>
          </cell>
        </row>
        <row r="2274">
          <cell r="C2274">
            <v>49204</v>
          </cell>
          <cell r="D2274">
            <v>3642988458</v>
          </cell>
        </row>
        <row r="2275">
          <cell r="C2275">
            <v>24659</v>
          </cell>
          <cell r="D2275">
            <v>2497321256</v>
          </cell>
        </row>
        <row r="2276">
          <cell r="C2276">
            <v>31384</v>
          </cell>
          <cell r="D2276">
            <v>2079803735</v>
          </cell>
        </row>
        <row r="2277">
          <cell r="C2277">
            <v>36969</v>
          </cell>
          <cell r="D2277">
            <v>6731572691</v>
          </cell>
        </row>
        <row r="2278">
          <cell r="C2278">
            <v>57534</v>
          </cell>
          <cell r="D2278">
            <v>5241020535</v>
          </cell>
        </row>
        <row r="2279">
          <cell r="C2279">
            <v>26446</v>
          </cell>
          <cell r="D2279">
            <v>5474718616</v>
          </cell>
        </row>
        <row r="2280">
          <cell r="C2280">
            <v>32113</v>
          </cell>
          <cell r="D2280">
            <v>3986480021</v>
          </cell>
        </row>
        <row r="2281">
          <cell r="C2281">
            <v>15349</v>
          </cell>
          <cell r="D2281">
            <v>7628323464</v>
          </cell>
        </row>
        <row r="2282">
          <cell r="C2282">
            <v>27397</v>
          </cell>
          <cell r="D2282">
            <v>4492546545</v>
          </cell>
        </row>
        <row r="2283">
          <cell r="C2283">
            <v>27851</v>
          </cell>
          <cell r="D2283">
            <v>4967603564</v>
          </cell>
        </row>
        <row r="2284">
          <cell r="C2284">
            <v>39878</v>
          </cell>
          <cell r="D2284">
            <v>5358183647</v>
          </cell>
        </row>
        <row r="2285">
          <cell r="C2285">
            <v>37183</v>
          </cell>
          <cell r="D2285">
            <v>5603330430</v>
          </cell>
        </row>
        <row r="2286">
          <cell r="C2286">
            <v>17516</v>
          </cell>
          <cell r="D2286">
            <v>5191866150</v>
          </cell>
        </row>
        <row r="2287">
          <cell r="C2287">
            <v>10925</v>
          </cell>
          <cell r="D2287">
            <v>5948190226</v>
          </cell>
        </row>
        <row r="2288">
          <cell r="C2288">
            <v>15163</v>
          </cell>
          <cell r="D2288">
            <v>6890491998</v>
          </cell>
        </row>
        <row r="2289">
          <cell r="C2289">
            <v>42035</v>
          </cell>
          <cell r="D2289">
            <v>1009146149</v>
          </cell>
        </row>
        <row r="2290">
          <cell r="C2290">
            <v>52932</v>
          </cell>
          <cell r="D2290">
            <v>2657442315</v>
          </cell>
        </row>
        <row r="2291">
          <cell r="C2291">
            <v>18824</v>
          </cell>
          <cell r="D2291">
            <v>4795089876</v>
          </cell>
        </row>
        <row r="2292">
          <cell r="C2292">
            <v>30429</v>
          </cell>
          <cell r="D2292">
            <v>715518151</v>
          </cell>
        </row>
        <row r="2293">
          <cell r="C2293">
            <v>41078</v>
          </cell>
          <cell r="D2293">
            <v>4698538416</v>
          </cell>
        </row>
        <row r="2294">
          <cell r="C2294">
            <v>51322</v>
          </cell>
          <cell r="D2294">
            <v>8333777430</v>
          </cell>
        </row>
        <row r="2295">
          <cell r="C2295">
            <v>53213</v>
          </cell>
          <cell r="D2295">
            <v>4967603564</v>
          </cell>
        </row>
        <row r="2296">
          <cell r="C2296">
            <v>48148</v>
          </cell>
          <cell r="D2296">
            <v>9597202352</v>
          </cell>
        </row>
        <row r="2297">
          <cell r="C2297">
            <v>14882</v>
          </cell>
          <cell r="D2297">
            <v>3164004753</v>
          </cell>
        </row>
        <row r="2298">
          <cell r="C2298">
            <v>48730</v>
          </cell>
          <cell r="D2298">
            <v>9412192312</v>
          </cell>
        </row>
        <row r="2299">
          <cell r="C2299">
            <v>19870</v>
          </cell>
          <cell r="D2299">
            <v>2958692264</v>
          </cell>
        </row>
        <row r="2300">
          <cell r="C2300">
            <v>27250</v>
          </cell>
          <cell r="D2300">
            <v>9516781780</v>
          </cell>
        </row>
        <row r="2301">
          <cell r="C2301">
            <v>20659</v>
          </cell>
          <cell r="D2301">
            <v>858481901</v>
          </cell>
        </row>
        <row r="2302">
          <cell r="C2302">
            <v>30066</v>
          </cell>
          <cell r="D2302">
            <v>5792300712</v>
          </cell>
        </row>
        <row r="2303">
          <cell r="C2303">
            <v>29669</v>
          </cell>
          <cell r="D2303">
            <v>2821741499</v>
          </cell>
        </row>
        <row r="2304">
          <cell r="C2304">
            <v>51140</v>
          </cell>
          <cell r="D2304">
            <v>8002426673</v>
          </cell>
        </row>
        <row r="2305">
          <cell r="C2305">
            <v>31557</v>
          </cell>
          <cell r="D2305">
            <v>3060876401</v>
          </cell>
        </row>
        <row r="2306">
          <cell r="C2306">
            <v>11684</v>
          </cell>
          <cell r="D2306">
            <v>9153408497</v>
          </cell>
        </row>
        <row r="2307">
          <cell r="C2307">
            <v>40048</v>
          </cell>
          <cell r="D2307">
            <v>6815475379</v>
          </cell>
        </row>
        <row r="2308">
          <cell r="C2308">
            <v>15379</v>
          </cell>
          <cell r="D2308">
            <v>2561690342</v>
          </cell>
        </row>
        <row r="2309">
          <cell r="C2309">
            <v>28918</v>
          </cell>
          <cell r="D2309">
            <v>9621331862</v>
          </cell>
        </row>
        <row r="2310">
          <cell r="C2310">
            <v>50711</v>
          </cell>
          <cell r="D2310">
            <v>7192290785</v>
          </cell>
        </row>
        <row r="2311">
          <cell r="C2311">
            <v>54794</v>
          </cell>
          <cell r="D2311">
            <v>5153694038</v>
          </cell>
        </row>
        <row r="2312">
          <cell r="C2312">
            <v>14383</v>
          </cell>
          <cell r="D2312">
            <v>6724903874</v>
          </cell>
        </row>
        <row r="2313">
          <cell r="C2313">
            <v>55358</v>
          </cell>
          <cell r="D2313">
            <v>3843300291</v>
          </cell>
        </row>
        <row r="2314">
          <cell r="C2314">
            <v>54557</v>
          </cell>
          <cell r="D2314">
            <v>5209112160</v>
          </cell>
        </row>
        <row r="2315">
          <cell r="C2315">
            <v>38755</v>
          </cell>
          <cell r="D2315">
            <v>325547246</v>
          </cell>
        </row>
        <row r="2316">
          <cell r="C2316">
            <v>40558</v>
          </cell>
          <cell r="D2316">
            <v>8808097757</v>
          </cell>
        </row>
        <row r="2317">
          <cell r="C2317">
            <v>15470</v>
          </cell>
          <cell r="D2317">
            <v>8808097757</v>
          </cell>
        </row>
        <row r="2318">
          <cell r="C2318">
            <v>54141</v>
          </cell>
          <cell r="D2318">
            <v>1787288307</v>
          </cell>
        </row>
        <row r="2319">
          <cell r="C2319">
            <v>51192</v>
          </cell>
          <cell r="D2319">
            <v>7700368295</v>
          </cell>
        </row>
        <row r="2320">
          <cell r="C2320">
            <v>12592</v>
          </cell>
          <cell r="D2320">
            <v>8370379001</v>
          </cell>
        </row>
        <row r="2321">
          <cell r="C2321">
            <v>20294</v>
          </cell>
          <cell r="D2321">
            <v>6890491998</v>
          </cell>
        </row>
        <row r="2322">
          <cell r="C2322">
            <v>31999</v>
          </cell>
          <cell r="D2322">
            <v>1469328364</v>
          </cell>
        </row>
        <row r="2323">
          <cell r="C2323">
            <v>48504</v>
          </cell>
          <cell r="D2323">
            <v>2885061928</v>
          </cell>
        </row>
        <row r="2324">
          <cell r="C2324">
            <v>55134</v>
          </cell>
          <cell r="D2324">
            <v>3779559293</v>
          </cell>
        </row>
        <row r="2325">
          <cell r="C2325">
            <v>34850</v>
          </cell>
          <cell r="D2325">
            <v>7236563277</v>
          </cell>
        </row>
        <row r="2326">
          <cell r="C2326">
            <v>16842</v>
          </cell>
          <cell r="D2326">
            <v>5499856877</v>
          </cell>
        </row>
        <row r="2327">
          <cell r="C2327">
            <v>16977</v>
          </cell>
          <cell r="D2327">
            <v>5064247826</v>
          </cell>
        </row>
        <row r="2328">
          <cell r="C2328">
            <v>12499</v>
          </cell>
          <cell r="D2328">
            <v>9293760045</v>
          </cell>
        </row>
        <row r="2329">
          <cell r="C2329">
            <v>11188</v>
          </cell>
          <cell r="D2329">
            <v>5974179625</v>
          </cell>
        </row>
        <row r="2330">
          <cell r="C2330">
            <v>12557</v>
          </cell>
          <cell r="D2330">
            <v>9340547551</v>
          </cell>
        </row>
        <row r="2331">
          <cell r="C2331">
            <v>43261</v>
          </cell>
          <cell r="D2331">
            <v>6126779991</v>
          </cell>
        </row>
        <row r="2332">
          <cell r="C2332">
            <v>52085</v>
          </cell>
          <cell r="D2332">
            <v>9939542542</v>
          </cell>
        </row>
        <row r="2333">
          <cell r="C2333">
            <v>42507</v>
          </cell>
          <cell r="D2333">
            <v>5907724676</v>
          </cell>
        </row>
        <row r="2334">
          <cell r="C2334">
            <v>29298</v>
          </cell>
          <cell r="D2334">
            <v>9939542542</v>
          </cell>
        </row>
        <row r="2335">
          <cell r="C2335">
            <v>13020</v>
          </cell>
          <cell r="D2335">
            <v>5005774041</v>
          </cell>
        </row>
        <row r="2336">
          <cell r="C2336">
            <v>53543</v>
          </cell>
          <cell r="D2336">
            <v>2191014690</v>
          </cell>
        </row>
        <row r="2337">
          <cell r="C2337">
            <v>15691</v>
          </cell>
          <cell r="D2337">
            <v>2083520173</v>
          </cell>
        </row>
        <row r="2338">
          <cell r="C2338">
            <v>38898</v>
          </cell>
          <cell r="D2338">
            <v>9984023702</v>
          </cell>
        </row>
        <row r="2339">
          <cell r="C2339">
            <v>17622</v>
          </cell>
          <cell r="D2339">
            <v>6695538166</v>
          </cell>
        </row>
        <row r="2340">
          <cell r="C2340">
            <v>14665</v>
          </cell>
          <cell r="D2340">
            <v>9328457335</v>
          </cell>
        </row>
        <row r="2341">
          <cell r="C2341">
            <v>16809</v>
          </cell>
          <cell r="D2341">
            <v>4866916575</v>
          </cell>
        </row>
        <row r="2342">
          <cell r="C2342">
            <v>52387</v>
          </cell>
          <cell r="D2342">
            <v>1743464649</v>
          </cell>
        </row>
        <row r="2343">
          <cell r="C2343">
            <v>38861</v>
          </cell>
          <cell r="D2343">
            <v>5603002824</v>
          </cell>
        </row>
        <row r="2344">
          <cell r="C2344">
            <v>47113</v>
          </cell>
          <cell r="D2344">
            <v>992720575</v>
          </cell>
        </row>
        <row r="2345">
          <cell r="C2345">
            <v>35753</v>
          </cell>
          <cell r="D2345">
            <v>2183763965</v>
          </cell>
        </row>
        <row r="2346">
          <cell r="C2346">
            <v>43834</v>
          </cell>
          <cell r="D2346">
            <v>4525743115</v>
          </cell>
        </row>
        <row r="2347">
          <cell r="C2347">
            <v>37594</v>
          </cell>
          <cell r="D2347">
            <v>5191866150</v>
          </cell>
        </row>
        <row r="2348">
          <cell r="C2348">
            <v>57274</v>
          </cell>
          <cell r="D2348">
            <v>9651729414</v>
          </cell>
        </row>
        <row r="2349">
          <cell r="C2349">
            <v>28712</v>
          </cell>
          <cell r="D2349">
            <v>5241020535</v>
          </cell>
        </row>
        <row r="2350">
          <cell r="C2350">
            <v>55593</v>
          </cell>
          <cell r="D2350">
            <v>3211170715</v>
          </cell>
        </row>
        <row r="2351">
          <cell r="C2351">
            <v>42945</v>
          </cell>
          <cell r="D2351">
            <v>6842801095</v>
          </cell>
        </row>
        <row r="2352">
          <cell r="C2352">
            <v>46521</v>
          </cell>
          <cell r="D2352">
            <v>3211170715</v>
          </cell>
        </row>
        <row r="2353">
          <cell r="C2353">
            <v>43163</v>
          </cell>
          <cell r="D2353">
            <v>4739588234</v>
          </cell>
        </row>
        <row r="2354">
          <cell r="C2354">
            <v>59618</v>
          </cell>
          <cell r="D2354">
            <v>6402318035</v>
          </cell>
        </row>
        <row r="2355">
          <cell r="C2355">
            <v>58726</v>
          </cell>
          <cell r="D2355">
            <v>4175195971</v>
          </cell>
        </row>
        <row r="2356">
          <cell r="C2356">
            <v>59088</v>
          </cell>
          <cell r="D2356">
            <v>5293354957</v>
          </cell>
        </row>
        <row r="2357">
          <cell r="C2357">
            <v>35917</v>
          </cell>
          <cell r="D2357">
            <v>5074304008</v>
          </cell>
        </row>
        <row r="2358">
          <cell r="C2358">
            <v>51142</v>
          </cell>
          <cell r="D2358">
            <v>4649590612</v>
          </cell>
        </row>
        <row r="2359">
          <cell r="C2359">
            <v>34435</v>
          </cell>
          <cell r="D2359">
            <v>4185019157</v>
          </cell>
        </row>
        <row r="2360">
          <cell r="C2360">
            <v>12911</v>
          </cell>
          <cell r="D2360">
            <v>1074899180</v>
          </cell>
        </row>
        <row r="2361">
          <cell r="C2361">
            <v>16205</v>
          </cell>
          <cell r="D2361">
            <v>5795848808</v>
          </cell>
        </row>
        <row r="2362">
          <cell r="C2362">
            <v>45466</v>
          </cell>
          <cell r="D2362">
            <v>7966083349</v>
          </cell>
        </row>
        <row r="2363">
          <cell r="C2363">
            <v>54225</v>
          </cell>
          <cell r="D2363">
            <v>1280521902</v>
          </cell>
        </row>
        <row r="2364">
          <cell r="C2364">
            <v>58060</v>
          </cell>
          <cell r="D2364">
            <v>9052475601</v>
          </cell>
        </row>
        <row r="2365">
          <cell r="C2365">
            <v>37746</v>
          </cell>
          <cell r="D2365">
            <v>7326611955</v>
          </cell>
        </row>
        <row r="2366">
          <cell r="C2366">
            <v>51666</v>
          </cell>
          <cell r="D2366">
            <v>4192443678</v>
          </cell>
        </row>
        <row r="2367">
          <cell r="C2367">
            <v>30232</v>
          </cell>
          <cell r="D2367">
            <v>6283719635</v>
          </cell>
        </row>
        <row r="2368">
          <cell r="C2368">
            <v>39083</v>
          </cell>
          <cell r="D2368">
            <v>2083520173</v>
          </cell>
        </row>
        <row r="2369">
          <cell r="C2369">
            <v>24404</v>
          </cell>
          <cell r="D2369">
            <v>3996818513</v>
          </cell>
        </row>
        <row r="2370">
          <cell r="C2370">
            <v>52403</v>
          </cell>
          <cell r="D2370">
            <v>2493113470</v>
          </cell>
        </row>
        <row r="2371">
          <cell r="C2371">
            <v>15142</v>
          </cell>
          <cell r="D2371">
            <v>4372257910</v>
          </cell>
        </row>
        <row r="2372">
          <cell r="C2372">
            <v>20157</v>
          </cell>
          <cell r="D2372">
            <v>7560031153</v>
          </cell>
        </row>
        <row r="2373">
          <cell r="C2373">
            <v>15894</v>
          </cell>
          <cell r="D2373">
            <v>4290015026</v>
          </cell>
        </row>
        <row r="2374">
          <cell r="C2374">
            <v>25063</v>
          </cell>
          <cell r="D2374">
            <v>4808886316</v>
          </cell>
        </row>
        <row r="2375">
          <cell r="C2375">
            <v>14388</v>
          </cell>
          <cell r="D2375">
            <v>3379645060</v>
          </cell>
        </row>
        <row r="2376">
          <cell r="C2376">
            <v>59883</v>
          </cell>
          <cell r="D2376">
            <v>1462166245</v>
          </cell>
        </row>
        <row r="2377">
          <cell r="C2377">
            <v>25553</v>
          </cell>
          <cell r="D2377">
            <v>893122882</v>
          </cell>
        </row>
        <row r="2378">
          <cell r="C2378">
            <v>39683</v>
          </cell>
          <cell r="D2378">
            <v>9590888275</v>
          </cell>
        </row>
        <row r="2379">
          <cell r="C2379">
            <v>27909</v>
          </cell>
          <cell r="D2379">
            <v>1518783783</v>
          </cell>
        </row>
        <row r="2380">
          <cell r="C2380">
            <v>28200</v>
          </cell>
          <cell r="D2380">
            <v>4698538416</v>
          </cell>
        </row>
        <row r="2381">
          <cell r="C2381">
            <v>29379</v>
          </cell>
          <cell r="D2381">
            <v>3488994694</v>
          </cell>
        </row>
        <row r="2382">
          <cell r="C2382">
            <v>10241</v>
          </cell>
          <cell r="D2382">
            <v>4972162740</v>
          </cell>
        </row>
        <row r="2383">
          <cell r="C2383">
            <v>59310</v>
          </cell>
          <cell r="D2383">
            <v>8322342209</v>
          </cell>
        </row>
        <row r="2384">
          <cell r="C2384">
            <v>10634</v>
          </cell>
          <cell r="D2384">
            <v>4670832530</v>
          </cell>
        </row>
        <row r="2385">
          <cell r="C2385">
            <v>11589</v>
          </cell>
          <cell r="D2385">
            <v>7240169995</v>
          </cell>
        </row>
        <row r="2386">
          <cell r="C2386">
            <v>18174</v>
          </cell>
          <cell r="D2386">
            <v>5637692440</v>
          </cell>
        </row>
        <row r="2387">
          <cell r="C2387">
            <v>36661</v>
          </cell>
          <cell r="D2387">
            <v>8256403403</v>
          </cell>
        </row>
        <row r="2388">
          <cell r="C2388">
            <v>39747</v>
          </cell>
          <cell r="D2388">
            <v>8533410514</v>
          </cell>
        </row>
        <row r="2389">
          <cell r="C2389">
            <v>15297</v>
          </cell>
          <cell r="D2389">
            <v>6259267215</v>
          </cell>
        </row>
        <row r="2390">
          <cell r="C2390">
            <v>52258</v>
          </cell>
          <cell r="D2390">
            <v>8093156364</v>
          </cell>
        </row>
        <row r="2391">
          <cell r="C2391">
            <v>37965</v>
          </cell>
          <cell r="D2391">
            <v>1659418720</v>
          </cell>
        </row>
        <row r="2392">
          <cell r="C2392">
            <v>41069</v>
          </cell>
          <cell r="D2392">
            <v>6279928705</v>
          </cell>
        </row>
        <row r="2393">
          <cell r="C2393">
            <v>13017</v>
          </cell>
          <cell r="D2393">
            <v>4085082426</v>
          </cell>
        </row>
        <row r="2394">
          <cell r="C2394">
            <v>46457</v>
          </cell>
          <cell r="D2394">
            <v>532074068</v>
          </cell>
        </row>
        <row r="2395">
          <cell r="C2395">
            <v>41293</v>
          </cell>
          <cell r="D2395">
            <v>2074776004</v>
          </cell>
        </row>
        <row r="2396">
          <cell r="C2396">
            <v>55219</v>
          </cell>
          <cell r="D2396">
            <v>7892446737</v>
          </cell>
        </row>
        <row r="2397">
          <cell r="C2397">
            <v>14688</v>
          </cell>
          <cell r="D2397">
            <v>4610039311</v>
          </cell>
        </row>
        <row r="2398">
          <cell r="C2398">
            <v>26053</v>
          </cell>
          <cell r="D2398">
            <v>5244119095</v>
          </cell>
        </row>
        <row r="2399">
          <cell r="C2399">
            <v>39051</v>
          </cell>
          <cell r="D2399">
            <v>2191930824</v>
          </cell>
        </row>
        <row r="2400">
          <cell r="C2400">
            <v>40228</v>
          </cell>
          <cell r="D2400">
            <v>7402856011</v>
          </cell>
        </row>
        <row r="2401">
          <cell r="C2401">
            <v>29743</v>
          </cell>
          <cell r="D2401">
            <v>5561472151</v>
          </cell>
        </row>
        <row r="2402">
          <cell r="C2402">
            <v>36649</v>
          </cell>
          <cell r="D2402">
            <v>4492546545</v>
          </cell>
        </row>
        <row r="2403">
          <cell r="C2403">
            <v>34500</v>
          </cell>
          <cell r="D2403">
            <v>9892583027</v>
          </cell>
        </row>
        <row r="2404">
          <cell r="C2404">
            <v>12147</v>
          </cell>
          <cell r="D2404">
            <v>4398950745</v>
          </cell>
        </row>
        <row r="2405">
          <cell r="C2405">
            <v>16783</v>
          </cell>
          <cell r="D2405">
            <v>6402318035</v>
          </cell>
        </row>
        <row r="2406">
          <cell r="C2406">
            <v>29366</v>
          </cell>
          <cell r="D2406">
            <v>8482007106</v>
          </cell>
        </row>
        <row r="2407">
          <cell r="C2407">
            <v>57301</v>
          </cell>
          <cell r="D2407">
            <v>3145039288</v>
          </cell>
        </row>
        <row r="2408">
          <cell r="C2408">
            <v>14646</v>
          </cell>
          <cell r="D2408">
            <v>1425230725</v>
          </cell>
        </row>
        <row r="2409">
          <cell r="C2409">
            <v>33491</v>
          </cell>
          <cell r="D2409">
            <v>6279928705</v>
          </cell>
        </row>
        <row r="2410">
          <cell r="C2410">
            <v>53572</v>
          </cell>
          <cell r="D2410">
            <v>901154172</v>
          </cell>
        </row>
        <row r="2411">
          <cell r="C2411">
            <v>48465</v>
          </cell>
          <cell r="D2411">
            <v>9705650896</v>
          </cell>
        </row>
        <row r="2412">
          <cell r="C2412">
            <v>13077</v>
          </cell>
          <cell r="D2412">
            <v>9002722281</v>
          </cell>
        </row>
        <row r="2413">
          <cell r="C2413">
            <v>21381</v>
          </cell>
          <cell r="D2413">
            <v>3843300291</v>
          </cell>
        </row>
        <row r="2414">
          <cell r="C2414">
            <v>19594</v>
          </cell>
          <cell r="D2414">
            <v>4219825649</v>
          </cell>
        </row>
        <row r="2415">
          <cell r="C2415">
            <v>47426</v>
          </cell>
          <cell r="D2415">
            <v>4937054791</v>
          </cell>
        </row>
        <row r="2416">
          <cell r="C2416">
            <v>16572</v>
          </cell>
          <cell r="D2416">
            <v>1659418720</v>
          </cell>
        </row>
        <row r="2417">
          <cell r="C2417">
            <v>22943</v>
          </cell>
          <cell r="D2417">
            <v>4269946768</v>
          </cell>
        </row>
        <row r="2418">
          <cell r="C2418">
            <v>58552</v>
          </cell>
          <cell r="D2418">
            <v>7621218967</v>
          </cell>
        </row>
        <row r="2419">
          <cell r="C2419">
            <v>41223</v>
          </cell>
          <cell r="D2419">
            <v>5149710571</v>
          </cell>
        </row>
        <row r="2420">
          <cell r="C2420">
            <v>13064</v>
          </cell>
          <cell r="D2420">
            <v>9153408497</v>
          </cell>
        </row>
        <row r="2421">
          <cell r="C2421">
            <v>19054</v>
          </cell>
          <cell r="D2421">
            <v>3843300291</v>
          </cell>
        </row>
        <row r="2422">
          <cell r="C2422">
            <v>34585</v>
          </cell>
          <cell r="D2422">
            <v>9829586073</v>
          </cell>
        </row>
        <row r="2423">
          <cell r="C2423">
            <v>22097</v>
          </cell>
          <cell r="D2423">
            <v>6173504774</v>
          </cell>
        </row>
        <row r="2424">
          <cell r="C2424">
            <v>29820</v>
          </cell>
          <cell r="D2424">
            <v>3041948354</v>
          </cell>
        </row>
        <row r="2425">
          <cell r="C2425">
            <v>10785</v>
          </cell>
          <cell r="D2425">
            <v>7957976743</v>
          </cell>
        </row>
        <row r="2426">
          <cell r="C2426">
            <v>30094</v>
          </cell>
          <cell r="D2426">
            <v>4256220232</v>
          </cell>
        </row>
        <row r="2427">
          <cell r="C2427">
            <v>58286</v>
          </cell>
          <cell r="D2427">
            <v>4236713853</v>
          </cell>
        </row>
        <row r="2428">
          <cell r="C2428">
            <v>20109</v>
          </cell>
          <cell r="D2428">
            <v>7263964236</v>
          </cell>
        </row>
        <row r="2429">
          <cell r="C2429">
            <v>41635</v>
          </cell>
          <cell r="D2429">
            <v>3764546336</v>
          </cell>
        </row>
        <row r="2430">
          <cell r="C2430">
            <v>45540</v>
          </cell>
          <cell r="D2430">
            <v>2279888742</v>
          </cell>
        </row>
        <row r="2431">
          <cell r="C2431">
            <v>26961</v>
          </cell>
          <cell r="D2431">
            <v>9258570278</v>
          </cell>
        </row>
        <row r="2432">
          <cell r="C2432">
            <v>58854</v>
          </cell>
          <cell r="D2432">
            <v>8971738782</v>
          </cell>
        </row>
        <row r="2433">
          <cell r="C2433">
            <v>41647</v>
          </cell>
          <cell r="D2433">
            <v>6819596901</v>
          </cell>
        </row>
        <row r="2434">
          <cell r="C2434">
            <v>34851</v>
          </cell>
          <cell r="D2434">
            <v>2259282237</v>
          </cell>
        </row>
        <row r="2435">
          <cell r="C2435">
            <v>15888</v>
          </cell>
          <cell r="D2435">
            <v>7098438871</v>
          </cell>
        </row>
        <row r="2436">
          <cell r="C2436">
            <v>16717</v>
          </cell>
          <cell r="D2436">
            <v>583595162</v>
          </cell>
        </row>
        <row r="2437">
          <cell r="C2437">
            <v>49767</v>
          </cell>
          <cell r="D2437">
            <v>8024322455</v>
          </cell>
        </row>
        <row r="2438">
          <cell r="C2438">
            <v>23914</v>
          </cell>
          <cell r="D2438">
            <v>17898579</v>
          </cell>
        </row>
        <row r="2439">
          <cell r="C2439">
            <v>57157</v>
          </cell>
          <cell r="D2439">
            <v>8024322455</v>
          </cell>
        </row>
        <row r="2440">
          <cell r="C2440">
            <v>45334</v>
          </cell>
          <cell r="D2440">
            <v>6718456802</v>
          </cell>
        </row>
        <row r="2441">
          <cell r="C2441">
            <v>54100</v>
          </cell>
          <cell r="D2441">
            <v>6732216945</v>
          </cell>
        </row>
        <row r="2442">
          <cell r="C2442">
            <v>42736</v>
          </cell>
          <cell r="D2442">
            <v>513904581</v>
          </cell>
        </row>
        <row r="2443">
          <cell r="C2443">
            <v>56361</v>
          </cell>
          <cell r="D2443">
            <v>8733080267</v>
          </cell>
        </row>
        <row r="2444">
          <cell r="C2444">
            <v>50313</v>
          </cell>
          <cell r="D2444">
            <v>2421688019</v>
          </cell>
        </row>
        <row r="2445">
          <cell r="C2445">
            <v>42632</v>
          </cell>
          <cell r="D2445">
            <v>9958099322</v>
          </cell>
        </row>
        <row r="2446">
          <cell r="C2446">
            <v>51003</v>
          </cell>
          <cell r="D2446">
            <v>2885061928</v>
          </cell>
        </row>
        <row r="2447">
          <cell r="C2447">
            <v>27878</v>
          </cell>
          <cell r="D2447">
            <v>449160092</v>
          </cell>
        </row>
        <row r="2448">
          <cell r="C2448">
            <v>49491</v>
          </cell>
          <cell r="D2448">
            <v>4011453366</v>
          </cell>
        </row>
        <row r="2449">
          <cell r="C2449">
            <v>26574</v>
          </cell>
          <cell r="D2449">
            <v>2649428619</v>
          </cell>
        </row>
        <row r="2450">
          <cell r="C2450">
            <v>29241</v>
          </cell>
          <cell r="D2450">
            <v>1541082834</v>
          </cell>
        </row>
        <row r="2451">
          <cell r="C2451">
            <v>36404</v>
          </cell>
          <cell r="D2451">
            <v>1231429186</v>
          </cell>
        </row>
        <row r="2452">
          <cell r="C2452">
            <v>58948</v>
          </cell>
          <cell r="D2452">
            <v>5519420165</v>
          </cell>
        </row>
        <row r="2453">
          <cell r="C2453">
            <v>35171</v>
          </cell>
          <cell r="D2453">
            <v>4453315724</v>
          </cell>
        </row>
        <row r="2454">
          <cell r="C2454">
            <v>15768</v>
          </cell>
          <cell r="D2454">
            <v>4783377790</v>
          </cell>
        </row>
        <row r="2455">
          <cell r="C2455">
            <v>32199</v>
          </cell>
          <cell r="D2455">
            <v>2497321256</v>
          </cell>
        </row>
        <row r="2456">
          <cell r="C2456">
            <v>33382</v>
          </cell>
          <cell r="D2456">
            <v>2191014690</v>
          </cell>
        </row>
        <row r="2457">
          <cell r="C2457">
            <v>39484</v>
          </cell>
          <cell r="D2457">
            <v>4795089876</v>
          </cell>
        </row>
        <row r="2458">
          <cell r="C2458">
            <v>55287</v>
          </cell>
          <cell r="D2458">
            <v>9458563771</v>
          </cell>
        </row>
        <row r="2459">
          <cell r="C2459">
            <v>45854</v>
          </cell>
          <cell r="D2459">
            <v>960994726</v>
          </cell>
        </row>
        <row r="2460">
          <cell r="C2460">
            <v>19203</v>
          </cell>
          <cell r="D2460">
            <v>2908560011</v>
          </cell>
        </row>
        <row r="2461">
          <cell r="C2461">
            <v>35552</v>
          </cell>
          <cell r="D2461">
            <v>8887868026</v>
          </cell>
        </row>
        <row r="2462">
          <cell r="C2462">
            <v>38687</v>
          </cell>
          <cell r="D2462">
            <v>5474718616</v>
          </cell>
        </row>
        <row r="2463">
          <cell r="C2463">
            <v>26093</v>
          </cell>
          <cell r="D2463">
            <v>3991963221</v>
          </cell>
        </row>
        <row r="2464">
          <cell r="C2464">
            <v>52647</v>
          </cell>
          <cell r="D2464">
            <v>3488994694</v>
          </cell>
        </row>
        <row r="2465">
          <cell r="C2465">
            <v>47929</v>
          </cell>
          <cell r="D2465">
            <v>9529277938</v>
          </cell>
        </row>
        <row r="2466">
          <cell r="C2466">
            <v>45602</v>
          </cell>
          <cell r="D2466">
            <v>3145010581</v>
          </cell>
        </row>
        <row r="2467">
          <cell r="C2467">
            <v>11003</v>
          </cell>
          <cell r="D2467">
            <v>9854387496</v>
          </cell>
        </row>
        <row r="2468">
          <cell r="C2468">
            <v>52054</v>
          </cell>
          <cell r="D2468">
            <v>6227038881</v>
          </cell>
        </row>
        <row r="2469">
          <cell r="C2469">
            <v>57839</v>
          </cell>
          <cell r="D2469">
            <v>1371021422</v>
          </cell>
        </row>
        <row r="2470">
          <cell r="C2470">
            <v>21577</v>
          </cell>
          <cell r="D2470">
            <v>544760832</v>
          </cell>
        </row>
        <row r="2471">
          <cell r="C2471">
            <v>37907</v>
          </cell>
          <cell r="D2471">
            <v>5913755731</v>
          </cell>
        </row>
        <row r="2472">
          <cell r="C2472">
            <v>13171</v>
          </cell>
          <cell r="D2472">
            <v>784224471</v>
          </cell>
        </row>
        <row r="2473">
          <cell r="C2473">
            <v>35282</v>
          </cell>
          <cell r="D2473">
            <v>1892125439</v>
          </cell>
        </row>
        <row r="2474">
          <cell r="C2474">
            <v>32256</v>
          </cell>
          <cell r="D2474">
            <v>9963057691</v>
          </cell>
        </row>
        <row r="2475">
          <cell r="C2475">
            <v>55521</v>
          </cell>
          <cell r="D2475">
            <v>1053331541</v>
          </cell>
        </row>
        <row r="2476">
          <cell r="C2476">
            <v>33003</v>
          </cell>
          <cell r="D2476">
            <v>3164004753</v>
          </cell>
        </row>
        <row r="2477">
          <cell r="C2477">
            <v>25794</v>
          </cell>
          <cell r="D2477">
            <v>7778092905</v>
          </cell>
        </row>
        <row r="2478">
          <cell r="C2478">
            <v>14614</v>
          </cell>
          <cell r="D2478">
            <v>2579936017</v>
          </cell>
        </row>
        <row r="2479">
          <cell r="C2479">
            <v>54906</v>
          </cell>
          <cell r="D2479">
            <v>4185019157</v>
          </cell>
        </row>
        <row r="2480">
          <cell r="C2480">
            <v>11585</v>
          </cell>
          <cell r="D2480">
            <v>9795921177</v>
          </cell>
        </row>
        <row r="2481">
          <cell r="C2481">
            <v>20395</v>
          </cell>
          <cell r="D2481">
            <v>6720857681</v>
          </cell>
        </row>
        <row r="2482">
          <cell r="C2482">
            <v>52020</v>
          </cell>
          <cell r="D2482">
            <v>4752702681</v>
          </cell>
        </row>
        <row r="2483">
          <cell r="C2483">
            <v>13269</v>
          </cell>
          <cell r="D2483">
            <v>5863557389</v>
          </cell>
        </row>
        <row r="2484">
          <cell r="C2484">
            <v>20965</v>
          </cell>
          <cell r="D2484">
            <v>7645724897</v>
          </cell>
        </row>
        <row r="2485">
          <cell r="C2485">
            <v>11515</v>
          </cell>
          <cell r="D2485">
            <v>9114174103</v>
          </cell>
        </row>
        <row r="2486">
          <cell r="C2486">
            <v>10718</v>
          </cell>
          <cell r="D2486">
            <v>7931128354</v>
          </cell>
        </row>
        <row r="2487">
          <cell r="C2487">
            <v>12029</v>
          </cell>
          <cell r="D2487">
            <v>3016446324</v>
          </cell>
        </row>
        <row r="2488">
          <cell r="C2488">
            <v>59580</v>
          </cell>
          <cell r="D2488">
            <v>6041314951</v>
          </cell>
        </row>
        <row r="2489">
          <cell r="C2489">
            <v>53748</v>
          </cell>
          <cell r="D2489">
            <v>8204786093</v>
          </cell>
        </row>
        <row r="2490">
          <cell r="C2490">
            <v>39365</v>
          </cell>
          <cell r="D2490">
            <v>6836716731</v>
          </cell>
        </row>
        <row r="2491">
          <cell r="C2491">
            <v>36222</v>
          </cell>
          <cell r="D2491">
            <v>9305168396</v>
          </cell>
        </row>
        <row r="2492">
          <cell r="C2492">
            <v>26095</v>
          </cell>
          <cell r="D2492">
            <v>6007705854</v>
          </cell>
        </row>
        <row r="2493">
          <cell r="C2493">
            <v>31822</v>
          </cell>
          <cell r="D2493">
            <v>5395528121</v>
          </cell>
        </row>
        <row r="2494">
          <cell r="C2494">
            <v>50816</v>
          </cell>
          <cell r="D2494">
            <v>9340388305</v>
          </cell>
        </row>
        <row r="2495">
          <cell r="C2495">
            <v>55077</v>
          </cell>
          <cell r="D2495">
            <v>7778092905</v>
          </cell>
        </row>
        <row r="2496">
          <cell r="C2496">
            <v>14129</v>
          </cell>
          <cell r="D2496">
            <v>3213290963</v>
          </cell>
        </row>
        <row r="2497">
          <cell r="C2497">
            <v>36486</v>
          </cell>
          <cell r="D2497">
            <v>4578004252</v>
          </cell>
        </row>
        <row r="2498">
          <cell r="C2498">
            <v>34936</v>
          </cell>
          <cell r="D2498">
            <v>701563818</v>
          </cell>
        </row>
        <row r="2499">
          <cell r="C2499">
            <v>46980</v>
          </cell>
          <cell r="D2499">
            <v>325547246</v>
          </cell>
        </row>
        <row r="2500">
          <cell r="C2500">
            <v>29842</v>
          </cell>
          <cell r="D2500">
            <v>2575500974</v>
          </cell>
        </row>
        <row r="2501">
          <cell r="C2501">
            <v>15431</v>
          </cell>
          <cell r="D2501">
            <v>6837456032</v>
          </cell>
        </row>
        <row r="2502">
          <cell r="C2502">
            <v>35634</v>
          </cell>
          <cell r="D2502">
            <v>4808886316</v>
          </cell>
        </row>
        <row r="2503">
          <cell r="C2503">
            <v>33211</v>
          </cell>
          <cell r="D2503">
            <v>3213290963</v>
          </cell>
        </row>
        <row r="2504">
          <cell r="C2504">
            <v>30908</v>
          </cell>
          <cell r="D2504">
            <v>7596173217</v>
          </cell>
        </row>
        <row r="2505">
          <cell r="C2505">
            <v>15652</v>
          </cell>
          <cell r="D2505">
            <v>3086393343</v>
          </cell>
        </row>
        <row r="2506">
          <cell r="C2506">
            <v>51900</v>
          </cell>
          <cell r="D2506">
            <v>3409869514</v>
          </cell>
        </row>
        <row r="2507">
          <cell r="C2507">
            <v>50750</v>
          </cell>
          <cell r="D2507">
            <v>2426144645</v>
          </cell>
        </row>
        <row r="2508">
          <cell r="C2508">
            <v>23900</v>
          </cell>
          <cell r="D2508">
            <v>1364767856</v>
          </cell>
        </row>
        <row r="2509">
          <cell r="C2509">
            <v>26782</v>
          </cell>
          <cell r="D2509">
            <v>7469392467</v>
          </cell>
        </row>
        <row r="2510">
          <cell r="C2510">
            <v>47323</v>
          </cell>
          <cell r="D2510">
            <v>7585281072</v>
          </cell>
        </row>
        <row r="2511">
          <cell r="C2511">
            <v>52041</v>
          </cell>
          <cell r="D2511">
            <v>5439294325</v>
          </cell>
        </row>
        <row r="2512">
          <cell r="C2512">
            <v>34479</v>
          </cell>
          <cell r="D2512">
            <v>5383734902</v>
          </cell>
        </row>
        <row r="2513">
          <cell r="C2513">
            <v>22450</v>
          </cell>
          <cell r="D2513">
            <v>793441269</v>
          </cell>
        </row>
        <row r="2514">
          <cell r="C2514">
            <v>48323</v>
          </cell>
          <cell r="D2514">
            <v>5000631609</v>
          </cell>
        </row>
        <row r="2515">
          <cell r="C2515">
            <v>39552</v>
          </cell>
          <cell r="D2515">
            <v>4191160419</v>
          </cell>
        </row>
        <row r="2516">
          <cell r="C2516">
            <v>25173</v>
          </cell>
          <cell r="D2516">
            <v>8620758454</v>
          </cell>
        </row>
        <row r="2517">
          <cell r="C2517">
            <v>20706</v>
          </cell>
          <cell r="D2517">
            <v>8145387981</v>
          </cell>
        </row>
        <row r="2518">
          <cell r="C2518">
            <v>18126</v>
          </cell>
          <cell r="D2518">
            <v>6842911427</v>
          </cell>
        </row>
        <row r="2519">
          <cell r="C2519">
            <v>44558</v>
          </cell>
          <cell r="D2519">
            <v>1462119603</v>
          </cell>
        </row>
        <row r="2520">
          <cell r="C2520">
            <v>15290</v>
          </cell>
          <cell r="D2520">
            <v>3211170715</v>
          </cell>
        </row>
        <row r="2521">
          <cell r="C2521">
            <v>49368</v>
          </cell>
          <cell r="D2521">
            <v>1888252693</v>
          </cell>
        </row>
        <row r="2522">
          <cell r="C2522">
            <v>43509</v>
          </cell>
          <cell r="D2522">
            <v>2376099331</v>
          </cell>
        </row>
        <row r="2523">
          <cell r="C2523">
            <v>16103</v>
          </cell>
          <cell r="D2523">
            <v>3259018638</v>
          </cell>
        </row>
        <row r="2524">
          <cell r="C2524">
            <v>36117</v>
          </cell>
          <cell r="D2524">
            <v>9590888275</v>
          </cell>
        </row>
        <row r="2525">
          <cell r="C2525">
            <v>48371</v>
          </cell>
          <cell r="D2525">
            <v>7011563598</v>
          </cell>
        </row>
        <row r="2526">
          <cell r="C2526">
            <v>17359</v>
          </cell>
          <cell r="D2526">
            <v>6322781804</v>
          </cell>
        </row>
        <row r="2527">
          <cell r="C2527">
            <v>25371</v>
          </cell>
          <cell r="D2527">
            <v>4656574848</v>
          </cell>
        </row>
        <row r="2528">
          <cell r="C2528">
            <v>20707</v>
          </cell>
          <cell r="D2528">
            <v>502909099</v>
          </cell>
        </row>
        <row r="2529">
          <cell r="C2529">
            <v>49154</v>
          </cell>
          <cell r="D2529">
            <v>9726644925</v>
          </cell>
        </row>
        <row r="2530">
          <cell r="C2530">
            <v>22997</v>
          </cell>
          <cell r="D2530">
            <v>6253520369</v>
          </cell>
        </row>
        <row r="2531">
          <cell r="C2531">
            <v>56132</v>
          </cell>
          <cell r="D2531">
            <v>819852252</v>
          </cell>
        </row>
        <row r="2532">
          <cell r="C2532">
            <v>29726</v>
          </cell>
          <cell r="D2532">
            <v>1074899180</v>
          </cell>
        </row>
        <row r="2533">
          <cell r="C2533">
            <v>47357</v>
          </cell>
          <cell r="D2533">
            <v>9228842121</v>
          </cell>
        </row>
        <row r="2534">
          <cell r="C2534">
            <v>24374</v>
          </cell>
          <cell r="D2534">
            <v>4049350750</v>
          </cell>
        </row>
        <row r="2535">
          <cell r="C2535">
            <v>14809</v>
          </cell>
          <cell r="D2535">
            <v>679204083</v>
          </cell>
        </row>
        <row r="2536">
          <cell r="C2536">
            <v>17255</v>
          </cell>
          <cell r="D2536">
            <v>3547596165</v>
          </cell>
        </row>
        <row r="2537">
          <cell r="C2537">
            <v>51918</v>
          </cell>
          <cell r="D2537">
            <v>6732216945</v>
          </cell>
        </row>
        <row r="2538">
          <cell r="C2538">
            <v>17797</v>
          </cell>
          <cell r="D2538">
            <v>2191930824</v>
          </cell>
        </row>
        <row r="2539">
          <cell r="C2539">
            <v>31373</v>
          </cell>
          <cell r="D2539">
            <v>2138131904</v>
          </cell>
        </row>
        <row r="2540">
          <cell r="C2540">
            <v>56386</v>
          </cell>
          <cell r="D2540">
            <v>9328457335</v>
          </cell>
        </row>
        <row r="2541">
          <cell r="C2541">
            <v>25530</v>
          </cell>
          <cell r="D2541">
            <v>4986200380</v>
          </cell>
        </row>
        <row r="2542">
          <cell r="C2542">
            <v>11908</v>
          </cell>
          <cell r="D2542">
            <v>2423731264</v>
          </cell>
        </row>
        <row r="2543">
          <cell r="C2543">
            <v>48147</v>
          </cell>
          <cell r="D2543">
            <v>6275593709</v>
          </cell>
        </row>
        <row r="2544">
          <cell r="C2544">
            <v>21979</v>
          </cell>
          <cell r="D2544">
            <v>250257920</v>
          </cell>
        </row>
        <row r="2545">
          <cell r="C2545">
            <v>11060</v>
          </cell>
          <cell r="D2545">
            <v>5603002824</v>
          </cell>
        </row>
        <row r="2546">
          <cell r="C2546">
            <v>31212</v>
          </cell>
          <cell r="D2546">
            <v>2677632772</v>
          </cell>
        </row>
        <row r="2547">
          <cell r="C2547">
            <v>38241</v>
          </cell>
          <cell r="D2547">
            <v>3469413983</v>
          </cell>
        </row>
        <row r="2548">
          <cell r="C2548">
            <v>22684</v>
          </cell>
          <cell r="D2548">
            <v>8401146046</v>
          </cell>
        </row>
        <row r="2549">
          <cell r="C2549">
            <v>44251</v>
          </cell>
          <cell r="D2549">
            <v>2551917727</v>
          </cell>
        </row>
        <row r="2550">
          <cell r="C2550">
            <v>50305</v>
          </cell>
          <cell r="D2550">
            <v>7741079360</v>
          </cell>
        </row>
        <row r="2551">
          <cell r="C2551">
            <v>57774</v>
          </cell>
          <cell r="D2551">
            <v>715518151</v>
          </cell>
        </row>
        <row r="2552">
          <cell r="C2552">
            <v>14089</v>
          </cell>
          <cell r="D2552">
            <v>6842801095</v>
          </cell>
        </row>
        <row r="2553">
          <cell r="C2553">
            <v>25838</v>
          </cell>
          <cell r="D2553">
            <v>5756920838</v>
          </cell>
        </row>
        <row r="2554">
          <cell r="C2554">
            <v>31630</v>
          </cell>
          <cell r="D2554">
            <v>8617243198</v>
          </cell>
        </row>
        <row r="2555">
          <cell r="C2555">
            <v>36857</v>
          </cell>
          <cell r="D2555">
            <v>5064247826</v>
          </cell>
        </row>
        <row r="2556">
          <cell r="C2556">
            <v>37521</v>
          </cell>
          <cell r="D2556">
            <v>2885061928</v>
          </cell>
        </row>
        <row r="2557">
          <cell r="C2557">
            <v>43094</v>
          </cell>
          <cell r="D2557">
            <v>4260324861</v>
          </cell>
        </row>
        <row r="2558">
          <cell r="C2558">
            <v>43104</v>
          </cell>
          <cell r="D2558">
            <v>1972775170</v>
          </cell>
        </row>
        <row r="2559">
          <cell r="C2559">
            <v>42468</v>
          </cell>
          <cell r="D2559">
            <v>7178607831</v>
          </cell>
        </row>
        <row r="2560">
          <cell r="C2560">
            <v>44279</v>
          </cell>
          <cell r="D2560">
            <v>3956653289</v>
          </cell>
        </row>
        <row r="2561">
          <cell r="C2561">
            <v>37632</v>
          </cell>
          <cell r="D2561">
            <v>6084639828</v>
          </cell>
        </row>
        <row r="2562">
          <cell r="C2562">
            <v>40640</v>
          </cell>
          <cell r="D2562">
            <v>9617190826</v>
          </cell>
        </row>
        <row r="2563">
          <cell r="C2563">
            <v>44701</v>
          </cell>
          <cell r="D2563">
            <v>6973806759</v>
          </cell>
        </row>
        <row r="2564">
          <cell r="C2564">
            <v>24444</v>
          </cell>
          <cell r="D2564">
            <v>5975948169</v>
          </cell>
        </row>
        <row r="2565">
          <cell r="C2565">
            <v>17693</v>
          </cell>
          <cell r="D2565">
            <v>132027631</v>
          </cell>
        </row>
        <row r="2566">
          <cell r="C2566">
            <v>29064</v>
          </cell>
          <cell r="D2566">
            <v>9684187432</v>
          </cell>
        </row>
        <row r="2567">
          <cell r="C2567">
            <v>28865</v>
          </cell>
          <cell r="D2567">
            <v>2079803735</v>
          </cell>
        </row>
        <row r="2568">
          <cell r="C2568">
            <v>47565</v>
          </cell>
          <cell r="D2568">
            <v>1475796307</v>
          </cell>
        </row>
        <row r="2569">
          <cell r="C2569">
            <v>21987</v>
          </cell>
          <cell r="D2569">
            <v>7659816853</v>
          </cell>
        </row>
        <row r="2570">
          <cell r="C2570">
            <v>12834</v>
          </cell>
          <cell r="D2570">
            <v>7243767311</v>
          </cell>
        </row>
        <row r="2571">
          <cell r="C2571">
            <v>53994</v>
          </cell>
          <cell r="D2571">
            <v>7628323464</v>
          </cell>
        </row>
        <row r="2572">
          <cell r="C2572">
            <v>33590</v>
          </cell>
          <cell r="D2572">
            <v>5687748091</v>
          </cell>
        </row>
        <row r="2573">
          <cell r="C2573">
            <v>34131</v>
          </cell>
          <cell r="D2573">
            <v>6084639828</v>
          </cell>
        </row>
        <row r="2574">
          <cell r="C2574">
            <v>15719</v>
          </cell>
          <cell r="D2574">
            <v>7166957409</v>
          </cell>
        </row>
        <row r="2575">
          <cell r="C2575">
            <v>21458</v>
          </cell>
          <cell r="D2575">
            <v>4716524892</v>
          </cell>
        </row>
        <row r="2576">
          <cell r="C2576">
            <v>56727</v>
          </cell>
          <cell r="D2576">
            <v>5759255762</v>
          </cell>
        </row>
        <row r="2577">
          <cell r="C2577">
            <v>28473</v>
          </cell>
          <cell r="D2577">
            <v>4876404933</v>
          </cell>
        </row>
        <row r="2578">
          <cell r="C2578">
            <v>27852</v>
          </cell>
          <cell r="D2578">
            <v>2973481236</v>
          </cell>
        </row>
        <row r="2579">
          <cell r="C2579">
            <v>27435</v>
          </cell>
          <cell r="D2579">
            <v>9089601147</v>
          </cell>
        </row>
        <row r="2580">
          <cell r="C2580">
            <v>27800</v>
          </cell>
          <cell r="D2580">
            <v>1606657585</v>
          </cell>
        </row>
        <row r="2581">
          <cell r="C2581">
            <v>21132</v>
          </cell>
          <cell r="D2581">
            <v>6724903874</v>
          </cell>
        </row>
        <row r="2582">
          <cell r="C2582">
            <v>52608</v>
          </cell>
          <cell r="D2582">
            <v>5998486889</v>
          </cell>
        </row>
        <row r="2583">
          <cell r="C2583">
            <v>35442</v>
          </cell>
          <cell r="D2583">
            <v>7533163729</v>
          </cell>
        </row>
        <row r="2584">
          <cell r="C2584">
            <v>34710</v>
          </cell>
          <cell r="D2584">
            <v>4049350750</v>
          </cell>
        </row>
        <row r="2585">
          <cell r="C2585">
            <v>40682</v>
          </cell>
          <cell r="D2585">
            <v>7001733199</v>
          </cell>
        </row>
        <row r="2586">
          <cell r="C2586">
            <v>55441</v>
          </cell>
          <cell r="D2586">
            <v>2944219065</v>
          </cell>
        </row>
        <row r="2587">
          <cell r="C2587">
            <v>12001</v>
          </cell>
          <cell r="D2587">
            <v>5764488419</v>
          </cell>
        </row>
        <row r="2588">
          <cell r="C2588">
            <v>41950</v>
          </cell>
          <cell r="D2588">
            <v>2130919499</v>
          </cell>
        </row>
        <row r="2589">
          <cell r="C2589">
            <v>50271</v>
          </cell>
          <cell r="D2589">
            <v>6789690301</v>
          </cell>
        </row>
        <row r="2590">
          <cell r="C2590">
            <v>47901</v>
          </cell>
          <cell r="D2590">
            <v>5675852751</v>
          </cell>
        </row>
        <row r="2591">
          <cell r="C2591">
            <v>31731</v>
          </cell>
          <cell r="D2591">
            <v>2230983466</v>
          </cell>
        </row>
        <row r="2592">
          <cell r="C2592">
            <v>25821</v>
          </cell>
          <cell r="D2592">
            <v>3554301841</v>
          </cell>
        </row>
        <row r="2593">
          <cell r="C2593">
            <v>22598</v>
          </cell>
          <cell r="D2593">
            <v>2748937082</v>
          </cell>
        </row>
        <row r="2594">
          <cell r="C2594">
            <v>58051</v>
          </cell>
          <cell r="D2594">
            <v>6894004730</v>
          </cell>
        </row>
        <row r="2595">
          <cell r="C2595">
            <v>50530</v>
          </cell>
          <cell r="D2595">
            <v>3746690722</v>
          </cell>
        </row>
        <row r="2596">
          <cell r="C2596">
            <v>25090</v>
          </cell>
          <cell r="D2596">
            <v>8875305560</v>
          </cell>
        </row>
        <row r="2597">
          <cell r="C2597">
            <v>57013</v>
          </cell>
          <cell r="D2597">
            <v>9260254965</v>
          </cell>
        </row>
        <row r="2598">
          <cell r="C2598">
            <v>20450</v>
          </cell>
          <cell r="D2598">
            <v>7493076952</v>
          </cell>
        </row>
        <row r="2599">
          <cell r="C2599">
            <v>47872</v>
          </cell>
          <cell r="D2599">
            <v>3227873028</v>
          </cell>
        </row>
        <row r="2600">
          <cell r="C2600">
            <v>44619</v>
          </cell>
          <cell r="D2600">
            <v>5197585250</v>
          </cell>
        </row>
        <row r="2601">
          <cell r="C2601">
            <v>37683</v>
          </cell>
          <cell r="D2601">
            <v>1841759848</v>
          </cell>
        </row>
        <row r="2602">
          <cell r="C2602">
            <v>44447</v>
          </cell>
          <cell r="D2602">
            <v>1442784075</v>
          </cell>
        </row>
        <row r="2603">
          <cell r="C2603">
            <v>28080</v>
          </cell>
          <cell r="D2603">
            <v>2079803735</v>
          </cell>
        </row>
        <row r="2604">
          <cell r="C2604">
            <v>18440</v>
          </cell>
          <cell r="D2604">
            <v>197180590</v>
          </cell>
        </row>
        <row r="2605">
          <cell r="C2605">
            <v>42960</v>
          </cell>
          <cell r="D2605">
            <v>3935718624</v>
          </cell>
        </row>
        <row r="2606">
          <cell r="C2606">
            <v>15137</v>
          </cell>
          <cell r="D2606">
            <v>4031884281</v>
          </cell>
        </row>
        <row r="2607">
          <cell r="C2607">
            <v>11801</v>
          </cell>
          <cell r="D2607">
            <v>247438790</v>
          </cell>
        </row>
        <row r="2608">
          <cell r="C2608">
            <v>59146</v>
          </cell>
          <cell r="D2608">
            <v>5460394635</v>
          </cell>
        </row>
        <row r="2609">
          <cell r="C2609">
            <v>38301</v>
          </cell>
          <cell r="D2609">
            <v>8904404991</v>
          </cell>
        </row>
        <row r="2610">
          <cell r="C2610">
            <v>45383</v>
          </cell>
          <cell r="D2610">
            <v>1163292249</v>
          </cell>
        </row>
        <row r="2611">
          <cell r="C2611">
            <v>14254</v>
          </cell>
          <cell r="D2611">
            <v>6695538166</v>
          </cell>
        </row>
        <row r="2612">
          <cell r="C2612">
            <v>28672</v>
          </cell>
          <cell r="D2612">
            <v>247438790</v>
          </cell>
        </row>
        <row r="2613">
          <cell r="C2613">
            <v>56304</v>
          </cell>
          <cell r="D2613">
            <v>1163292249</v>
          </cell>
        </row>
        <row r="2614">
          <cell r="C2614">
            <v>38181</v>
          </cell>
          <cell r="D2614">
            <v>7783641539</v>
          </cell>
        </row>
        <row r="2615">
          <cell r="C2615">
            <v>30987</v>
          </cell>
          <cell r="D2615">
            <v>8971738782</v>
          </cell>
        </row>
        <row r="2616">
          <cell r="C2616">
            <v>27208</v>
          </cell>
          <cell r="D2616">
            <v>9163060264</v>
          </cell>
        </row>
        <row r="2617">
          <cell r="C2617">
            <v>25572</v>
          </cell>
          <cell r="D2617">
            <v>5861892008</v>
          </cell>
        </row>
        <row r="2618">
          <cell r="C2618">
            <v>26173</v>
          </cell>
          <cell r="D2618">
            <v>2885061928</v>
          </cell>
        </row>
        <row r="2619">
          <cell r="C2619">
            <v>57461</v>
          </cell>
          <cell r="D2619">
            <v>9089601147</v>
          </cell>
        </row>
        <row r="2620">
          <cell r="C2620">
            <v>52905</v>
          </cell>
          <cell r="D2620">
            <v>5828678620</v>
          </cell>
        </row>
        <row r="2621">
          <cell r="C2621">
            <v>59326</v>
          </cell>
          <cell r="D2621">
            <v>7249524151</v>
          </cell>
        </row>
        <row r="2622">
          <cell r="C2622">
            <v>33769</v>
          </cell>
          <cell r="D2622">
            <v>1081492333</v>
          </cell>
        </row>
        <row r="2623">
          <cell r="C2623">
            <v>23648</v>
          </cell>
          <cell r="D2623">
            <v>8971738782</v>
          </cell>
        </row>
        <row r="2624">
          <cell r="C2624">
            <v>25472</v>
          </cell>
          <cell r="D2624">
            <v>4525743115</v>
          </cell>
        </row>
        <row r="2625">
          <cell r="C2625">
            <v>54465</v>
          </cell>
          <cell r="D2625">
            <v>1898839557</v>
          </cell>
        </row>
        <row r="2626">
          <cell r="C2626">
            <v>20904</v>
          </cell>
          <cell r="D2626">
            <v>1149008652</v>
          </cell>
        </row>
        <row r="2627">
          <cell r="C2627">
            <v>39072</v>
          </cell>
          <cell r="D2627">
            <v>8617243198</v>
          </cell>
        </row>
        <row r="2628">
          <cell r="C2628">
            <v>40574</v>
          </cell>
          <cell r="D2628">
            <v>4852897158</v>
          </cell>
        </row>
        <row r="2629">
          <cell r="C2629">
            <v>45894</v>
          </cell>
          <cell r="D2629">
            <v>7039995972</v>
          </cell>
        </row>
        <row r="2630">
          <cell r="C2630">
            <v>33061</v>
          </cell>
          <cell r="D2630">
            <v>5395528121</v>
          </cell>
        </row>
        <row r="2631">
          <cell r="C2631">
            <v>53555</v>
          </cell>
          <cell r="D2631">
            <v>4342145855</v>
          </cell>
        </row>
        <row r="2632">
          <cell r="C2632">
            <v>37678</v>
          </cell>
          <cell r="D2632">
            <v>9458901820</v>
          </cell>
        </row>
        <row r="2633">
          <cell r="C2633">
            <v>33327</v>
          </cell>
          <cell r="D2633">
            <v>4986200380</v>
          </cell>
        </row>
        <row r="2634">
          <cell r="C2634">
            <v>19585</v>
          </cell>
          <cell r="D2634">
            <v>2958727874</v>
          </cell>
        </row>
        <row r="2635">
          <cell r="C2635">
            <v>14684</v>
          </cell>
          <cell r="D2635">
            <v>7688943361</v>
          </cell>
        </row>
        <row r="2636">
          <cell r="C2636">
            <v>58231</v>
          </cell>
          <cell r="D2636">
            <v>7205256240</v>
          </cell>
        </row>
        <row r="2637">
          <cell r="C2637">
            <v>44473</v>
          </cell>
          <cell r="D2637">
            <v>9153408497</v>
          </cell>
        </row>
        <row r="2638">
          <cell r="C2638">
            <v>23577</v>
          </cell>
          <cell r="D2638">
            <v>2976436541</v>
          </cell>
        </row>
        <row r="2639">
          <cell r="C2639">
            <v>14702</v>
          </cell>
          <cell r="D2639">
            <v>6271204627</v>
          </cell>
        </row>
        <row r="2640">
          <cell r="C2640">
            <v>31123</v>
          </cell>
          <cell r="D2640">
            <v>3127459866</v>
          </cell>
        </row>
        <row r="2641">
          <cell r="C2641">
            <v>24273</v>
          </cell>
          <cell r="D2641">
            <v>8115985503</v>
          </cell>
        </row>
        <row r="2642">
          <cell r="C2642">
            <v>33025</v>
          </cell>
          <cell r="D2642">
            <v>4359854056</v>
          </cell>
        </row>
        <row r="2643">
          <cell r="C2643">
            <v>26920</v>
          </cell>
          <cell r="D2643">
            <v>3040116061</v>
          </cell>
        </row>
        <row r="2644">
          <cell r="C2644">
            <v>18733</v>
          </cell>
          <cell r="D2644">
            <v>3600185284</v>
          </cell>
        </row>
        <row r="2645">
          <cell r="C2645">
            <v>53095</v>
          </cell>
          <cell r="D2645">
            <v>1892125439</v>
          </cell>
        </row>
        <row r="2646">
          <cell r="C2646">
            <v>41612</v>
          </cell>
          <cell r="D2646">
            <v>5795848808</v>
          </cell>
        </row>
        <row r="2647">
          <cell r="C2647">
            <v>26891</v>
          </cell>
          <cell r="D2647">
            <v>3379645060</v>
          </cell>
        </row>
        <row r="2648">
          <cell r="C2648">
            <v>58493</v>
          </cell>
          <cell r="D2648">
            <v>2779378506</v>
          </cell>
        </row>
        <row r="2649">
          <cell r="C2649">
            <v>38456</v>
          </cell>
          <cell r="D2649">
            <v>6915102108</v>
          </cell>
        </row>
        <row r="2650">
          <cell r="C2650">
            <v>43666</v>
          </cell>
          <cell r="D2650">
            <v>6321654205</v>
          </cell>
        </row>
        <row r="2651">
          <cell r="C2651">
            <v>14096</v>
          </cell>
          <cell r="D2651">
            <v>1081492333</v>
          </cell>
        </row>
        <row r="2652">
          <cell r="C2652">
            <v>15625</v>
          </cell>
          <cell r="D2652">
            <v>5068508845</v>
          </cell>
        </row>
        <row r="2653">
          <cell r="C2653">
            <v>36243</v>
          </cell>
          <cell r="D2653">
            <v>2792636599</v>
          </cell>
        </row>
        <row r="2654">
          <cell r="C2654">
            <v>12629</v>
          </cell>
          <cell r="D2654">
            <v>1475796307</v>
          </cell>
        </row>
        <row r="2655">
          <cell r="C2655">
            <v>52103</v>
          </cell>
          <cell r="D2655">
            <v>7707009371</v>
          </cell>
        </row>
        <row r="2656">
          <cell r="C2656">
            <v>17538</v>
          </cell>
          <cell r="D2656">
            <v>4037854406</v>
          </cell>
        </row>
        <row r="2657">
          <cell r="C2657">
            <v>23325</v>
          </cell>
          <cell r="D2657">
            <v>7467563949</v>
          </cell>
        </row>
        <row r="2658">
          <cell r="C2658">
            <v>26854</v>
          </cell>
          <cell r="D2658">
            <v>7778092905</v>
          </cell>
        </row>
        <row r="2659">
          <cell r="C2659">
            <v>59570</v>
          </cell>
          <cell r="D2659">
            <v>8617243198</v>
          </cell>
        </row>
        <row r="2660">
          <cell r="C2660">
            <v>42919</v>
          </cell>
          <cell r="D2660">
            <v>9128677390</v>
          </cell>
        </row>
        <row r="2661">
          <cell r="C2661">
            <v>51187</v>
          </cell>
          <cell r="D2661">
            <v>2702941109</v>
          </cell>
        </row>
        <row r="2662">
          <cell r="C2662">
            <v>47693</v>
          </cell>
          <cell r="D2662">
            <v>6293335589</v>
          </cell>
        </row>
        <row r="2663">
          <cell r="C2663">
            <v>41259</v>
          </cell>
          <cell r="D2663">
            <v>6183510505</v>
          </cell>
        </row>
        <row r="2664">
          <cell r="C2664">
            <v>29055</v>
          </cell>
          <cell r="D2664">
            <v>8685064791</v>
          </cell>
        </row>
        <row r="2665">
          <cell r="C2665">
            <v>53140</v>
          </cell>
          <cell r="D2665">
            <v>8315800957</v>
          </cell>
        </row>
        <row r="2666">
          <cell r="C2666">
            <v>15677</v>
          </cell>
          <cell r="D2666">
            <v>4698538416</v>
          </cell>
        </row>
        <row r="2667">
          <cell r="C2667">
            <v>42983</v>
          </cell>
          <cell r="D2667">
            <v>5405945366</v>
          </cell>
        </row>
        <row r="2668">
          <cell r="C2668">
            <v>10978</v>
          </cell>
          <cell r="D2668">
            <v>2575500974</v>
          </cell>
        </row>
        <row r="2669">
          <cell r="C2669">
            <v>49438</v>
          </cell>
          <cell r="D2669">
            <v>7961231404</v>
          </cell>
        </row>
        <row r="2670">
          <cell r="C2670">
            <v>41430</v>
          </cell>
          <cell r="D2670">
            <v>3661649302</v>
          </cell>
        </row>
        <row r="2671">
          <cell r="C2671">
            <v>15664</v>
          </cell>
          <cell r="D2671">
            <v>3266408608</v>
          </cell>
        </row>
        <row r="2672">
          <cell r="C2672">
            <v>36662</v>
          </cell>
          <cell r="D2672">
            <v>2792636599</v>
          </cell>
        </row>
        <row r="2673">
          <cell r="C2673">
            <v>24414</v>
          </cell>
          <cell r="D2673">
            <v>115757341</v>
          </cell>
        </row>
        <row r="2674">
          <cell r="C2674">
            <v>35455</v>
          </cell>
          <cell r="D2674">
            <v>8370379001</v>
          </cell>
        </row>
        <row r="2675">
          <cell r="C2675">
            <v>10700</v>
          </cell>
          <cell r="D2675">
            <v>2259282237</v>
          </cell>
        </row>
        <row r="2676">
          <cell r="C2676">
            <v>53991</v>
          </cell>
          <cell r="D2676">
            <v>9412192312</v>
          </cell>
        </row>
        <row r="2677">
          <cell r="C2677">
            <v>40934</v>
          </cell>
          <cell r="D2677">
            <v>6436551115</v>
          </cell>
        </row>
        <row r="2678">
          <cell r="C2678">
            <v>47585</v>
          </cell>
          <cell r="D2678">
            <v>3269054114</v>
          </cell>
        </row>
        <row r="2679">
          <cell r="C2679">
            <v>21268</v>
          </cell>
          <cell r="D2679">
            <v>2234966051</v>
          </cell>
        </row>
        <row r="2680">
          <cell r="C2680">
            <v>14912</v>
          </cell>
          <cell r="D2680">
            <v>1062607929</v>
          </cell>
        </row>
        <row r="2681">
          <cell r="C2681">
            <v>40768</v>
          </cell>
          <cell r="D2681">
            <v>6172549286</v>
          </cell>
        </row>
        <row r="2682">
          <cell r="C2682">
            <v>30154</v>
          </cell>
          <cell r="D2682">
            <v>6253520369</v>
          </cell>
        </row>
        <row r="2683">
          <cell r="C2683">
            <v>38009</v>
          </cell>
          <cell r="D2683">
            <v>2893065872</v>
          </cell>
        </row>
        <row r="2684">
          <cell r="C2684">
            <v>26541</v>
          </cell>
          <cell r="D2684">
            <v>5299481160</v>
          </cell>
        </row>
        <row r="2685">
          <cell r="C2685">
            <v>17325</v>
          </cell>
          <cell r="D2685">
            <v>6789690301</v>
          </cell>
        </row>
        <row r="2686">
          <cell r="C2686">
            <v>45268</v>
          </cell>
          <cell r="D2686">
            <v>5552170407</v>
          </cell>
        </row>
        <row r="2687">
          <cell r="C2687">
            <v>44584</v>
          </cell>
          <cell r="D2687">
            <v>5142790693</v>
          </cell>
        </row>
        <row r="2688">
          <cell r="C2688">
            <v>45269</v>
          </cell>
          <cell r="D2688">
            <v>6776868107</v>
          </cell>
        </row>
        <row r="2689">
          <cell r="C2689">
            <v>38424</v>
          </cell>
          <cell r="D2689">
            <v>1053331541</v>
          </cell>
        </row>
        <row r="2690">
          <cell r="C2690">
            <v>49979</v>
          </cell>
          <cell r="D2690">
            <v>9155356869</v>
          </cell>
        </row>
        <row r="2691">
          <cell r="C2691">
            <v>36601</v>
          </cell>
          <cell r="D2691">
            <v>2130919499</v>
          </cell>
        </row>
        <row r="2692">
          <cell r="C2692">
            <v>50274</v>
          </cell>
          <cell r="D2692">
            <v>263573389</v>
          </cell>
        </row>
        <row r="2693">
          <cell r="C2693">
            <v>40932</v>
          </cell>
          <cell r="D2693">
            <v>3227873028</v>
          </cell>
        </row>
        <row r="2694">
          <cell r="C2694">
            <v>38392</v>
          </cell>
          <cell r="D2694">
            <v>1313434965</v>
          </cell>
        </row>
        <row r="2695">
          <cell r="C2695">
            <v>29111</v>
          </cell>
          <cell r="D2695">
            <v>3021692982</v>
          </cell>
        </row>
        <row r="2696">
          <cell r="C2696">
            <v>12572</v>
          </cell>
          <cell r="D2696">
            <v>5552170407</v>
          </cell>
        </row>
        <row r="2697">
          <cell r="C2697">
            <v>59095</v>
          </cell>
          <cell r="D2697">
            <v>6938295417</v>
          </cell>
        </row>
        <row r="2698">
          <cell r="C2698">
            <v>20440</v>
          </cell>
          <cell r="D2698">
            <v>5998486889</v>
          </cell>
        </row>
        <row r="2699">
          <cell r="C2699">
            <v>31527</v>
          </cell>
          <cell r="D2699">
            <v>3779559293</v>
          </cell>
        </row>
        <row r="2700">
          <cell r="C2700">
            <v>15288</v>
          </cell>
          <cell r="D2700">
            <v>7273123196</v>
          </cell>
        </row>
        <row r="2701">
          <cell r="C2701">
            <v>41175</v>
          </cell>
          <cell r="D2701">
            <v>9561367408</v>
          </cell>
        </row>
        <row r="2702">
          <cell r="C2702">
            <v>59834</v>
          </cell>
          <cell r="D2702">
            <v>8977805007</v>
          </cell>
        </row>
        <row r="2703">
          <cell r="C2703">
            <v>36427</v>
          </cell>
          <cell r="D2703">
            <v>2402470968</v>
          </cell>
        </row>
        <row r="2704">
          <cell r="C2704">
            <v>39226</v>
          </cell>
          <cell r="D2704">
            <v>7453397081</v>
          </cell>
        </row>
        <row r="2705">
          <cell r="C2705">
            <v>44940</v>
          </cell>
          <cell r="D2705">
            <v>6637560367</v>
          </cell>
        </row>
        <row r="2706">
          <cell r="C2706">
            <v>18220</v>
          </cell>
          <cell r="D2706">
            <v>8157157730</v>
          </cell>
        </row>
        <row r="2707">
          <cell r="C2707">
            <v>31801</v>
          </cell>
          <cell r="D2707">
            <v>7621218967</v>
          </cell>
        </row>
        <row r="2708">
          <cell r="C2708">
            <v>22734</v>
          </cell>
          <cell r="D2708">
            <v>5984294621</v>
          </cell>
        </row>
        <row r="2709">
          <cell r="C2709">
            <v>32349</v>
          </cell>
          <cell r="D2709">
            <v>9803956825</v>
          </cell>
        </row>
        <row r="2710">
          <cell r="C2710">
            <v>27234</v>
          </cell>
          <cell r="D2710">
            <v>7467563949</v>
          </cell>
        </row>
        <row r="2711">
          <cell r="C2711">
            <v>28849</v>
          </cell>
          <cell r="D2711">
            <v>8256403403</v>
          </cell>
        </row>
        <row r="2712">
          <cell r="C2712">
            <v>30889</v>
          </cell>
          <cell r="D2712">
            <v>3409869514</v>
          </cell>
        </row>
        <row r="2713">
          <cell r="C2713">
            <v>15327</v>
          </cell>
          <cell r="D2713">
            <v>3269054114</v>
          </cell>
        </row>
        <row r="2714">
          <cell r="C2714">
            <v>30360</v>
          </cell>
          <cell r="D2714">
            <v>7304628987</v>
          </cell>
        </row>
        <row r="2715">
          <cell r="C2715">
            <v>56037</v>
          </cell>
          <cell r="D2715">
            <v>1371021422</v>
          </cell>
        </row>
        <row r="2716">
          <cell r="C2716">
            <v>41621</v>
          </cell>
          <cell r="D2716">
            <v>1664426442</v>
          </cell>
        </row>
        <row r="2717">
          <cell r="C2717">
            <v>31493</v>
          </cell>
          <cell r="D2717">
            <v>1268934771</v>
          </cell>
        </row>
        <row r="2718">
          <cell r="C2718">
            <v>28666</v>
          </cell>
          <cell r="D2718">
            <v>4342145855</v>
          </cell>
        </row>
        <row r="2719">
          <cell r="C2719">
            <v>27372</v>
          </cell>
          <cell r="D2719">
            <v>4502817627</v>
          </cell>
        </row>
        <row r="2720">
          <cell r="C2720">
            <v>20414</v>
          </cell>
          <cell r="D2720">
            <v>6890491998</v>
          </cell>
        </row>
        <row r="2721">
          <cell r="C2721">
            <v>19784</v>
          </cell>
          <cell r="D2721">
            <v>3569414450</v>
          </cell>
        </row>
        <row r="2722">
          <cell r="C2722">
            <v>18739</v>
          </cell>
          <cell r="D2722">
            <v>9340388305</v>
          </cell>
        </row>
        <row r="2723">
          <cell r="C2723">
            <v>48422</v>
          </cell>
          <cell r="D2723">
            <v>1892125439</v>
          </cell>
        </row>
        <row r="2724">
          <cell r="C2724">
            <v>52398</v>
          </cell>
          <cell r="D2724">
            <v>2411473303</v>
          </cell>
        </row>
        <row r="2725">
          <cell r="C2725">
            <v>21610</v>
          </cell>
          <cell r="D2725">
            <v>8002426673</v>
          </cell>
        </row>
        <row r="2726">
          <cell r="C2726">
            <v>33393</v>
          </cell>
          <cell r="D2726">
            <v>4119729087</v>
          </cell>
        </row>
        <row r="2727">
          <cell r="C2727">
            <v>52911</v>
          </cell>
          <cell r="D2727">
            <v>5474718616</v>
          </cell>
        </row>
        <row r="2728">
          <cell r="C2728">
            <v>43328</v>
          </cell>
          <cell r="D2728">
            <v>9196221739</v>
          </cell>
        </row>
        <row r="2729">
          <cell r="C2729">
            <v>59841</v>
          </cell>
          <cell r="D2729">
            <v>3488994694</v>
          </cell>
        </row>
        <row r="2730">
          <cell r="C2730">
            <v>31324</v>
          </cell>
          <cell r="D2730">
            <v>5341512014</v>
          </cell>
        </row>
        <row r="2731">
          <cell r="C2731">
            <v>12731</v>
          </cell>
          <cell r="D2731">
            <v>5684780105</v>
          </cell>
        </row>
        <row r="2732">
          <cell r="C2732">
            <v>31506</v>
          </cell>
          <cell r="D2732">
            <v>9627071331</v>
          </cell>
        </row>
        <row r="2733">
          <cell r="C2733">
            <v>49391</v>
          </cell>
          <cell r="D2733">
            <v>3303111790</v>
          </cell>
        </row>
        <row r="2734">
          <cell r="C2734">
            <v>49818</v>
          </cell>
          <cell r="D2734">
            <v>4849214614</v>
          </cell>
        </row>
        <row r="2735">
          <cell r="C2735">
            <v>50085</v>
          </cell>
          <cell r="D2735">
            <v>9002722281</v>
          </cell>
        </row>
        <row r="2736">
          <cell r="C2736">
            <v>28659</v>
          </cell>
          <cell r="D2736">
            <v>797655034</v>
          </cell>
        </row>
        <row r="2737">
          <cell r="C2737">
            <v>32350</v>
          </cell>
          <cell r="D2737">
            <v>8545135858</v>
          </cell>
        </row>
        <row r="2738">
          <cell r="C2738">
            <v>29413</v>
          </cell>
          <cell r="D2738">
            <v>4075444457</v>
          </cell>
        </row>
        <row r="2739">
          <cell r="C2739">
            <v>28851</v>
          </cell>
          <cell r="D2739">
            <v>8640079943</v>
          </cell>
        </row>
        <row r="2740">
          <cell r="C2740">
            <v>53743</v>
          </cell>
          <cell r="D2740">
            <v>1469328364</v>
          </cell>
        </row>
        <row r="2741">
          <cell r="C2741">
            <v>34133</v>
          </cell>
          <cell r="D2741">
            <v>8550875457</v>
          </cell>
        </row>
        <row r="2742">
          <cell r="C2742">
            <v>57031</v>
          </cell>
          <cell r="D2742">
            <v>3145039288</v>
          </cell>
        </row>
        <row r="2743">
          <cell r="C2743">
            <v>33280</v>
          </cell>
          <cell r="D2743">
            <v>4610039311</v>
          </cell>
        </row>
        <row r="2744">
          <cell r="C2744">
            <v>30817</v>
          </cell>
          <cell r="D2744">
            <v>9072843924</v>
          </cell>
        </row>
        <row r="2745">
          <cell r="C2745">
            <v>54128</v>
          </cell>
          <cell r="D2745">
            <v>1887308636</v>
          </cell>
        </row>
        <row r="2746">
          <cell r="C2746">
            <v>54688</v>
          </cell>
          <cell r="D2746">
            <v>8617243198</v>
          </cell>
        </row>
        <row r="2747">
          <cell r="C2747">
            <v>16203</v>
          </cell>
          <cell r="D2747">
            <v>9008589443</v>
          </cell>
        </row>
        <row r="2748">
          <cell r="C2748">
            <v>54808</v>
          </cell>
          <cell r="D2748">
            <v>7033916019</v>
          </cell>
        </row>
        <row r="2749">
          <cell r="C2749">
            <v>31281</v>
          </cell>
          <cell r="D2749">
            <v>4445486779</v>
          </cell>
        </row>
        <row r="2750">
          <cell r="C2750">
            <v>10822</v>
          </cell>
          <cell r="D2750">
            <v>6172549286</v>
          </cell>
        </row>
        <row r="2751">
          <cell r="C2751">
            <v>49933</v>
          </cell>
          <cell r="D2751">
            <v>8501525324</v>
          </cell>
        </row>
        <row r="2752">
          <cell r="C2752">
            <v>35664</v>
          </cell>
          <cell r="D2752">
            <v>2670196322</v>
          </cell>
        </row>
        <row r="2753">
          <cell r="C2753">
            <v>12547</v>
          </cell>
          <cell r="D2753">
            <v>6471464479</v>
          </cell>
        </row>
        <row r="2754">
          <cell r="C2754">
            <v>25634</v>
          </cell>
          <cell r="D2754">
            <v>2757793764</v>
          </cell>
        </row>
        <row r="2755">
          <cell r="C2755">
            <v>35444</v>
          </cell>
          <cell r="D2755">
            <v>8047841793</v>
          </cell>
        </row>
        <row r="2756">
          <cell r="C2756">
            <v>31771</v>
          </cell>
          <cell r="D2756">
            <v>8204786093</v>
          </cell>
        </row>
        <row r="2757">
          <cell r="C2757">
            <v>11389</v>
          </cell>
          <cell r="D2757">
            <v>2763158331</v>
          </cell>
        </row>
        <row r="2758">
          <cell r="C2758">
            <v>49294</v>
          </cell>
          <cell r="D2758">
            <v>3266408608</v>
          </cell>
        </row>
        <row r="2759">
          <cell r="C2759">
            <v>59727</v>
          </cell>
          <cell r="D2759">
            <v>9264026959</v>
          </cell>
        </row>
        <row r="2760">
          <cell r="C2760">
            <v>28037</v>
          </cell>
          <cell r="D2760">
            <v>6286877770</v>
          </cell>
        </row>
        <row r="2761">
          <cell r="C2761">
            <v>30860</v>
          </cell>
          <cell r="D2761">
            <v>509389570</v>
          </cell>
        </row>
        <row r="2762">
          <cell r="C2762">
            <v>30776</v>
          </cell>
          <cell r="D2762">
            <v>5675852751</v>
          </cell>
        </row>
        <row r="2763">
          <cell r="C2763">
            <v>20900</v>
          </cell>
          <cell r="D2763">
            <v>4185019157</v>
          </cell>
        </row>
        <row r="2764">
          <cell r="C2764">
            <v>22169</v>
          </cell>
          <cell r="D2764">
            <v>3013094990</v>
          </cell>
        </row>
        <row r="2765">
          <cell r="C2765">
            <v>48702</v>
          </cell>
          <cell r="D2765">
            <v>9963057691</v>
          </cell>
        </row>
        <row r="2766">
          <cell r="C2766">
            <v>24191</v>
          </cell>
          <cell r="D2766">
            <v>4786629839</v>
          </cell>
        </row>
        <row r="2767">
          <cell r="C2767">
            <v>32052</v>
          </cell>
          <cell r="D2767">
            <v>7637608875</v>
          </cell>
        </row>
        <row r="2768">
          <cell r="C2768">
            <v>18259</v>
          </cell>
          <cell r="D2768">
            <v>6260817967</v>
          </cell>
        </row>
        <row r="2769">
          <cell r="C2769">
            <v>20970</v>
          </cell>
          <cell r="D2769">
            <v>939715988</v>
          </cell>
        </row>
        <row r="2770">
          <cell r="C2770">
            <v>54353</v>
          </cell>
          <cell r="D2770">
            <v>2659144249</v>
          </cell>
        </row>
        <row r="2771">
          <cell r="C2771">
            <v>28058</v>
          </cell>
          <cell r="D2771">
            <v>8971738782</v>
          </cell>
        </row>
        <row r="2772">
          <cell r="C2772">
            <v>34069</v>
          </cell>
          <cell r="D2772">
            <v>2149326663</v>
          </cell>
        </row>
        <row r="2773">
          <cell r="C2773">
            <v>40826</v>
          </cell>
          <cell r="D2773">
            <v>7979647432</v>
          </cell>
        </row>
        <row r="2774">
          <cell r="C2774">
            <v>18525</v>
          </cell>
          <cell r="D2774">
            <v>8302317314</v>
          </cell>
        </row>
        <row r="2775">
          <cell r="C2775">
            <v>53084</v>
          </cell>
          <cell r="D2775">
            <v>3021692982</v>
          </cell>
        </row>
        <row r="2776">
          <cell r="C2776">
            <v>40220</v>
          </cell>
          <cell r="D2776">
            <v>6732216945</v>
          </cell>
        </row>
        <row r="2777">
          <cell r="C2777">
            <v>22837</v>
          </cell>
          <cell r="D2777">
            <v>6235447353</v>
          </cell>
        </row>
        <row r="2778">
          <cell r="C2778">
            <v>18266</v>
          </cell>
          <cell r="D2778">
            <v>264454596</v>
          </cell>
        </row>
        <row r="2779">
          <cell r="C2779">
            <v>54767</v>
          </cell>
          <cell r="D2779">
            <v>6410530811</v>
          </cell>
        </row>
        <row r="2780">
          <cell r="C2780">
            <v>26047</v>
          </cell>
          <cell r="D2780">
            <v>4688336071</v>
          </cell>
        </row>
        <row r="2781">
          <cell r="C2781">
            <v>20369</v>
          </cell>
          <cell r="D2781">
            <v>4409014943</v>
          </cell>
        </row>
        <row r="2782">
          <cell r="C2782">
            <v>17119</v>
          </cell>
          <cell r="D2782">
            <v>8757371024</v>
          </cell>
        </row>
        <row r="2783">
          <cell r="C2783">
            <v>47455</v>
          </cell>
          <cell r="D2783">
            <v>357531329</v>
          </cell>
        </row>
        <row r="2784">
          <cell r="C2784">
            <v>34670</v>
          </cell>
          <cell r="D2784">
            <v>3560320844</v>
          </cell>
        </row>
        <row r="2785">
          <cell r="C2785">
            <v>54524</v>
          </cell>
          <cell r="D2785">
            <v>9151658844</v>
          </cell>
        </row>
        <row r="2786">
          <cell r="C2786">
            <v>42744</v>
          </cell>
          <cell r="D2786">
            <v>7938954179</v>
          </cell>
        </row>
        <row r="2787">
          <cell r="C2787">
            <v>39545</v>
          </cell>
          <cell r="D2787">
            <v>2183763965</v>
          </cell>
        </row>
        <row r="2788">
          <cell r="C2788">
            <v>10053</v>
          </cell>
          <cell r="D2788">
            <v>1442784075</v>
          </cell>
        </row>
        <row r="2789">
          <cell r="C2789">
            <v>25464</v>
          </cell>
          <cell r="D2789">
            <v>4031884281</v>
          </cell>
        </row>
        <row r="2790">
          <cell r="C2790">
            <v>54928</v>
          </cell>
          <cell r="D2790">
            <v>250257920</v>
          </cell>
        </row>
        <row r="2791">
          <cell r="C2791">
            <v>32474</v>
          </cell>
          <cell r="D2791">
            <v>4219825649</v>
          </cell>
        </row>
        <row r="2792">
          <cell r="C2792">
            <v>16642</v>
          </cell>
          <cell r="D2792">
            <v>1923178164</v>
          </cell>
        </row>
        <row r="2793">
          <cell r="C2793">
            <v>48853</v>
          </cell>
          <cell r="D2793">
            <v>4184483038</v>
          </cell>
        </row>
        <row r="2794">
          <cell r="C2794">
            <v>30663</v>
          </cell>
          <cell r="D2794">
            <v>7436398989</v>
          </cell>
        </row>
        <row r="2795">
          <cell r="C2795">
            <v>10147</v>
          </cell>
          <cell r="D2795">
            <v>1739513533</v>
          </cell>
        </row>
        <row r="2796">
          <cell r="C2796">
            <v>35394</v>
          </cell>
          <cell r="D2796">
            <v>2280674246</v>
          </cell>
        </row>
        <row r="2797">
          <cell r="C2797">
            <v>40226</v>
          </cell>
          <cell r="D2797">
            <v>8204786093</v>
          </cell>
        </row>
        <row r="2798">
          <cell r="C2798">
            <v>17968</v>
          </cell>
          <cell r="D2798">
            <v>992720575</v>
          </cell>
        </row>
        <row r="2799">
          <cell r="C2799">
            <v>39029</v>
          </cell>
          <cell r="D2799">
            <v>939715988</v>
          </cell>
        </row>
        <row r="2800">
          <cell r="C2800">
            <v>14091</v>
          </cell>
          <cell r="D2800">
            <v>8875305560</v>
          </cell>
        </row>
        <row r="2801">
          <cell r="C2801">
            <v>43713</v>
          </cell>
          <cell r="D2801">
            <v>8850022085</v>
          </cell>
        </row>
        <row r="2802">
          <cell r="C2802">
            <v>27403</v>
          </cell>
          <cell r="D2802">
            <v>7628323464</v>
          </cell>
        </row>
        <row r="2803">
          <cell r="C2803">
            <v>42637</v>
          </cell>
          <cell r="D2803">
            <v>7625163059</v>
          </cell>
        </row>
        <row r="2804">
          <cell r="C2804">
            <v>52841</v>
          </cell>
          <cell r="D2804">
            <v>116428384</v>
          </cell>
        </row>
        <row r="2805">
          <cell r="C2805">
            <v>11848</v>
          </cell>
          <cell r="D2805">
            <v>583595162</v>
          </cell>
        </row>
        <row r="2806">
          <cell r="C2806">
            <v>10418</v>
          </cell>
          <cell r="D2806">
            <v>2657442315</v>
          </cell>
        </row>
        <row r="2807">
          <cell r="C2807">
            <v>25357</v>
          </cell>
          <cell r="D2807">
            <v>4900475084</v>
          </cell>
        </row>
        <row r="2808">
          <cell r="C2808">
            <v>11207</v>
          </cell>
          <cell r="D2808">
            <v>2294342399</v>
          </cell>
        </row>
        <row r="2809">
          <cell r="C2809">
            <v>39549</v>
          </cell>
          <cell r="D2809">
            <v>303831626</v>
          </cell>
        </row>
        <row r="2810">
          <cell r="C2810">
            <v>59904</v>
          </cell>
          <cell r="D2810">
            <v>8682006391</v>
          </cell>
        </row>
        <row r="2811">
          <cell r="C2811">
            <v>54584</v>
          </cell>
          <cell r="D2811">
            <v>5074304008</v>
          </cell>
        </row>
        <row r="2812">
          <cell r="C2812">
            <v>22023</v>
          </cell>
          <cell r="D2812">
            <v>101658508</v>
          </cell>
        </row>
        <row r="2813">
          <cell r="C2813">
            <v>13867</v>
          </cell>
          <cell r="D2813">
            <v>1598957961</v>
          </cell>
        </row>
        <row r="2814">
          <cell r="C2814">
            <v>53636</v>
          </cell>
          <cell r="D2814">
            <v>7011563598</v>
          </cell>
        </row>
        <row r="2815">
          <cell r="C2815">
            <v>40359</v>
          </cell>
          <cell r="D2815">
            <v>5191866150</v>
          </cell>
        </row>
        <row r="2816">
          <cell r="C2816">
            <v>18659</v>
          </cell>
          <cell r="D2816">
            <v>4688336071</v>
          </cell>
        </row>
        <row r="2817">
          <cell r="C2817">
            <v>58059</v>
          </cell>
          <cell r="D2817">
            <v>3021692982</v>
          </cell>
        </row>
        <row r="2818">
          <cell r="C2818">
            <v>26952</v>
          </cell>
          <cell r="D2818">
            <v>7140803102</v>
          </cell>
        </row>
        <row r="2819">
          <cell r="C2819">
            <v>54515</v>
          </cell>
          <cell r="D2819">
            <v>4752702681</v>
          </cell>
        </row>
        <row r="2820">
          <cell r="C2820">
            <v>55283</v>
          </cell>
          <cell r="D2820">
            <v>9732655267</v>
          </cell>
        </row>
        <row r="2821">
          <cell r="C2821">
            <v>47877</v>
          </cell>
          <cell r="D2821">
            <v>7489370671</v>
          </cell>
        </row>
        <row r="2822">
          <cell r="C2822">
            <v>13885</v>
          </cell>
          <cell r="D2822">
            <v>2480515559</v>
          </cell>
        </row>
        <row r="2823">
          <cell r="C2823">
            <v>29930</v>
          </cell>
          <cell r="D2823">
            <v>959209328</v>
          </cell>
        </row>
        <row r="2824">
          <cell r="C2824">
            <v>29876</v>
          </cell>
          <cell r="D2824">
            <v>1263903657</v>
          </cell>
        </row>
        <row r="2825">
          <cell r="C2825">
            <v>41128</v>
          </cell>
          <cell r="D2825">
            <v>5837066497</v>
          </cell>
        </row>
        <row r="2826">
          <cell r="C2826">
            <v>23809</v>
          </cell>
          <cell r="D2826">
            <v>3097425365</v>
          </cell>
        </row>
        <row r="2827">
          <cell r="C2827">
            <v>39728</v>
          </cell>
          <cell r="D2827">
            <v>4920920075</v>
          </cell>
        </row>
        <row r="2828">
          <cell r="C2828">
            <v>32788</v>
          </cell>
          <cell r="D2828">
            <v>5903124704</v>
          </cell>
        </row>
        <row r="2829">
          <cell r="C2829">
            <v>55022</v>
          </cell>
          <cell r="D2829">
            <v>4453315724</v>
          </cell>
        </row>
        <row r="2830">
          <cell r="C2830">
            <v>58268</v>
          </cell>
          <cell r="D2830">
            <v>1079691642</v>
          </cell>
        </row>
        <row r="2831">
          <cell r="C2831">
            <v>32955</v>
          </cell>
          <cell r="D2831">
            <v>7479962290</v>
          </cell>
        </row>
        <row r="2832">
          <cell r="C2832">
            <v>21688</v>
          </cell>
          <cell r="D2832">
            <v>8460683117</v>
          </cell>
        </row>
        <row r="2833">
          <cell r="C2833">
            <v>36101</v>
          </cell>
          <cell r="D2833">
            <v>3779559293</v>
          </cell>
        </row>
        <row r="2834">
          <cell r="C2834">
            <v>58067</v>
          </cell>
          <cell r="D2834">
            <v>8945564357</v>
          </cell>
        </row>
        <row r="2835">
          <cell r="C2835">
            <v>57020</v>
          </cell>
          <cell r="D2835">
            <v>1787288307</v>
          </cell>
        </row>
        <row r="2836">
          <cell r="C2836">
            <v>23364</v>
          </cell>
          <cell r="D2836">
            <v>594961432</v>
          </cell>
        </row>
        <row r="2837">
          <cell r="C2837">
            <v>23897</v>
          </cell>
          <cell r="D2837">
            <v>4984363320</v>
          </cell>
        </row>
        <row r="2838">
          <cell r="C2838">
            <v>53169</v>
          </cell>
          <cell r="D2838">
            <v>2659144249</v>
          </cell>
        </row>
        <row r="2839">
          <cell r="C2839">
            <v>10675</v>
          </cell>
          <cell r="D2839">
            <v>4269946768</v>
          </cell>
        </row>
        <row r="2840">
          <cell r="C2840">
            <v>13102</v>
          </cell>
          <cell r="D2840">
            <v>4773306254</v>
          </cell>
        </row>
        <row r="2841">
          <cell r="C2841">
            <v>37653</v>
          </cell>
          <cell r="D2841">
            <v>8322342209</v>
          </cell>
        </row>
        <row r="2842">
          <cell r="C2842">
            <v>12157</v>
          </cell>
          <cell r="D2842">
            <v>7493076952</v>
          </cell>
        </row>
        <row r="2843">
          <cell r="C2843">
            <v>23468</v>
          </cell>
          <cell r="D2843">
            <v>8127128031</v>
          </cell>
        </row>
        <row r="2844">
          <cell r="C2844">
            <v>59375</v>
          </cell>
          <cell r="D2844">
            <v>1657097021</v>
          </cell>
        </row>
        <row r="2845">
          <cell r="C2845">
            <v>26626</v>
          </cell>
          <cell r="D2845">
            <v>7659816853</v>
          </cell>
        </row>
        <row r="2846">
          <cell r="C2846">
            <v>19082</v>
          </cell>
          <cell r="D2846">
            <v>8189289020</v>
          </cell>
        </row>
        <row r="2847">
          <cell r="C2847">
            <v>32216</v>
          </cell>
          <cell r="D2847">
            <v>2083520173</v>
          </cell>
        </row>
        <row r="2848">
          <cell r="C2848">
            <v>30399</v>
          </cell>
          <cell r="D2848">
            <v>9916787441</v>
          </cell>
        </row>
        <row r="2849">
          <cell r="C2849">
            <v>30920</v>
          </cell>
          <cell r="D2849">
            <v>8664054479</v>
          </cell>
        </row>
        <row r="2850">
          <cell r="C2850">
            <v>17434</v>
          </cell>
          <cell r="D2850">
            <v>8875320292</v>
          </cell>
        </row>
        <row r="2851">
          <cell r="C2851">
            <v>11104</v>
          </cell>
          <cell r="D2851">
            <v>2292892200</v>
          </cell>
        </row>
        <row r="2852">
          <cell r="C2852">
            <v>31475</v>
          </cell>
          <cell r="D2852">
            <v>9228842121</v>
          </cell>
        </row>
        <row r="2853">
          <cell r="C2853">
            <v>24250</v>
          </cell>
          <cell r="D2853">
            <v>1472093461</v>
          </cell>
        </row>
        <row r="2854">
          <cell r="C2854">
            <v>35959</v>
          </cell>
          <cell r="D2854">
            <v>826490107</v>
          </cell>
        </row>
        <row r="2855">
          <cell r="C2855">
            <v>58210</v>
          </cell>
          <cell r="D2855">
            <v>7180536660</v>
          </cell>
        </row>
        <row r="2856">
          <cell r="C2856">
            <v>16914</v>
          </cell>
          <cell r="D2856">
            <v>3145010581</v>
          </cell>
        </row>
        <row r="2857">
          <cell r="C2857">
            <v>24783</v>
          </cell>
          <cell r="D2857">
            <v>2575500974</v>
          </cell>
        </row>
        <row r="2858">
          <cell r="C2858">
            <v>44528</v>
          </cell>
          <cell r="D2858">
            <v>6106380341</v>
          </cell>
        </row>
        <row r="2859">
          <cell r="C2859">
            <v>29674</v>
          </cell>
          <cell r="D2859">
            <v>1382734301</v>
          </cell>
        </row>
        <row r="2860">
          <cell r="C2860">
            <v>35564</v>
          </cell>
          <cell r="D2860">
            <v>3101620996</v>
          </cell>
        </row>
        <row r="2861">
          <cell r="C2861">
            <v>34213</v>
          </cell>
          <cell r="D2861">
            <v>3996818513</v>
          </cell>
        </row>
        <row r="2862">
          <cell r="C2862">
            <v>34572</v>
          </cell>
          <cell r="D2862">
            <v>6618120233</v>
          </cell>
        </row>
        <row r="2863">
          <cell r="C2863">
            <v>41829</v>
          </cell>
          <cell r="D2863">
            <v>715518151</v>
          </cell>
        </row>
        <row r="2864">
          <cell r="C2864">
            <v>25133</v>
          </cell>
          <cell r="D2864">
            <v>6321654205</v>
          </cell>
        </row>
        <row r="2865">
          <cell r="C2865">
            <v>21736</v>
          </cell>
          <cell r="D2865">
            <v>4074728869</v>
          </cell>
        </row>
        <row r="2866">
          <cell r="C2866">
            <v>23040</v>
          </cell>
          <cell r="D2866">
            <v>1456229036</v>
          </cell>
        </row>
        <row r="2867">
          <cell r="C2867">
            <v>40374</v>
          </cell>
          <cell r="D2867">
            <v>4718207207</v>
          </cell>
        </row>
        <row r="2868">
          <cell r="C2868">
            <v>32105</v>
          </cell>
          <cell r="D2868">
            <v>9458901820</v>
          </cell>
        </row>
        <row r="2869">
          <cell r="C2869">
            <v>46714</v>
          </cell>
          <cell r="D2869">
            <v>7402856011</v>
          </cell>
        </row>
        <row r="2870">
          <cell r="C2870">
            <v>12114</v>
          </cell>
          <cell r="D2870">
            <v>4328154427</v>
          </cell>
        </row>
        <row r="2871">
          <cell r="C2871">
            <v>42572</v>
          </cell>
          <cell r="D2871">
            <v>5828678620</v>
          </cell>
        </row>
        <row r="2872">
          <cell r="C2872">
            <v>44309</v>
          </cell>
          <cell r="D2872">
            <v>7906441400</v>
          </cell>
        </row>
        <row r="2873">
          <cell r="C2873">
            <v>54622</v>
          </cell>
          <cell r="D2873">
            <v>3509620267</v>
          </cell>
        </row>
        <row r="2874">
          <cell r="C2874">
            <v>30351</v>
          </cell>
          <cell r="D2874">
            <v>5990182805</v>
          </cell>
        </row>
        <row r="2875">
          <cell r="C2875">
            <v>46824</v>
          </cell>
          <cell r="D2875">
            <v>6819637888</v>
          </cell>
        </row>
        <row r="2876">
          <cell r="C2876">
            <v>24427</v>
          </cell>
          <cell r="D2876">
            <v>4286367630</v>
          </cell>
        </row>
        <row r="2877">
          <cell r="C2877">
            <v>12625</v>
          </cell>
          <cell r="D2877">
            <v>5068508845</v>
          </cell>
        </row>
        <row r="2878">
          <cell r="C2878">
            <v>12312</v>
          </cell>
          <cell r="D2878">
            <v>2763158331</v>
          </cell>
        </row>
        <row r="2879">
          <cell r="C2879">
            <v>25132</v>
          </cell>
          <cell r="D2879">
            <v>5984294621</v>
          </cell>
        </row>
        <row r="2880">
          <cell r="C2880">
            <v>15999</v>
          </cell>
          <cell r="D2880">
            <v>4194897803</v>
          </cell>
        </row>
        <row r="2881">
          <cell r="C2881">
            <v>47251</v>
          </cell>
          <cell r="D2881">
            <v>8024322455</v>
          </cell>
        </row>
        <row r="2882">
          <cell r="C2882">
            <v>18701</v>
          </cell>
          <cell r="D2882">
            <v>4768254810</v>
          </cell>
        </row>
        <row r="2883">
          <cell r="C2883">
            <v>14168</v>
          </cell>
          <cell r="D2883">
            <v>3642988458</v>
          </cell>
        </row>
        <row r="2884">
          <cell r="C2884">
            <v>18500</v>
          </cell>
          <cell r="D2884">
            <v>1231429186</v>
          </cell>
        </row>
        <row r="2885">
          <cell r="C2885">
            <v>40674</v>
          </cell>
          <cell r="D2885">
            <v>7659816853</v>
          </cell>
        </row>
        <row r="2886">
          <cell r="C2886">
            <v>50034</v>
          </cell>
          <cell r="D2886">
            <v>8533410514</v>
          </cell>
        </row>
        <row r="2887">
          <cell r="C2887">
            <v>15985</v>
          </cell>
          <cell r="D2887">
            <v>5479449389</v>
          </cell>
        </row>
        <row r="2888">
          <cell r="C2888">
            <v>13687</v>
          </cell>
          <cell r="D2888">
            <v>2579936017</v>
          </cell>
        </row>
        <row r="2889">
          <cell r="C2889">
            <v>20851</v>
          </cell>
          <cell r="D2889">
            <v>5764917026</v>
          </cell>
        </row>
        <row r="2890">
          <cell r="C2890">
            <v>53676</v>
          </cell>
          <cell r="D2890">
            <v>4492546545</v>
          </cell>
        </row>
        <row r="2891">
          <cell r="C2891">
            <v>36321</v>
          </cell>
          <cell r="D2891">
            <v>9892583027</v>
          </cell>
        </row>
        <row r="2892">
          <cell r="C2892">
            <v>55314</v>
          </cell>
          <cell r="D2892">
            <v>3642988458</v>
          </cell>
        </row>
        <row r="2893">
          <cell r="C2893">
            <v>38426</v>
          </cell>
          <cell r="D2893">
            <v>3967370569</v>
          </cell>
        </row>
        <row r="2894">
          <cell r="C2894">
            <v>45314</v>
          </cell>
          <cell r="D2894">
            <v>6235447353</v>
          </cell>
        </row>
        <row r="2895">
          <cell r="C2895">
            <v>13089</v>
          </cell>
          <cell r="D2895">
            <v>7440017404</v>
          </cell>
        </row>
        <row r="2896">
          <cell r="C2896">
            <v>38679</v>
          </cell>
          <cell r="D2896">
            <v>2779378506</v>
          </cell>
        </row>
        <row r="2897">
          <cell r="C2897">
            <v>59987</v>
          </cell>
          <cell r="D2897">
            <v>2450711406</v>
          </cell>
        </row>
        <row r="2898">
          <cell r="C2898">
            <v>13616</v>
          </cell>
          <cell r="D2898">
            <v>7489370671</v>
          </cell>
        </row>
        <row r="2899">
          <cell r="C2899">
            <v>15142</v>
          </cell>
          <cell r="D2899">
            <v>7979647432</v>
          </cell>
        </row>
        <row r="2900">
          <cell r="C2900">
            <v>20661</v>
          </cell>
          <cell r="D2900">
            <v>9803956825</v>
          </cell>
        </row>
        <row r="2901">
          <cell r="C2901">
            <v>59341</v>
          </cell>
          <cell r="D2901">
            <v>8682006391</v>
          </cell>
        </row>
        <row r="2902">
          <cell r="C2902">
            <v>32422</v>
          </cell>
          <cell r="D2902">
            <v>9457151267</v>
          </cell>
        </row>
        <row r="2903">
          <cell r="C2903">
            <v>15969</v>
          </cell>
          <cell r="D2903">
            <v>893122882</v>
          </cell>
        </row>
        <row r="2904">
          <cell r="C2904">
            <v>39433</v>
          </cell>
          <cell r="D2904">
            <v>7338728615</v>
          </cell>
        </row>
        <row r="2905">
          <cell r="C2905">
            <v>43768</v>
          </cell>
          <cell r="D2905">
            <v>6000780338</v>
          </cell>
        </row>
        <row r="2906">
          <cell r="C2906">
            <v>17887</v>
          </cell>
          <cell r="D2906">
            <v>2314136845</v>
          </cell>
        </row>
        <row r="2907">
          <cell r="C2907">
            <v>47017</v>
          </cell>
          <cell r="D2907">
            <v>4849214614</v>
          </cell>
        </row>
        <row r="2908">
          <cell r="C2908">
            <v>26447</v>
          </cell>
          <cell r="D2908">
            <v>6938295417</v>
          </cell>
        </row>
        <row r="2909">
          <cell r="C2909">
            <v>13864</v>
          </cell>
          <cell r="D2909">
            <v>9381484503</v>
          </cell>
        </row>
        <row r="2910">
          <cell r="C2910">
            <v>31100</v>
          </cell>
          <cell r="D2910">
            <v>5759255762</v>
          </cell>
        </row>
        <row r="2911">
          <cell r="C2911">
            <v>59096</v>
          </cell>
          <cell r="D2911">
            <v>9795921177</v>
          </cell>
        </row>
        <row r="2912">
          <cell r="C2912">
            <v>41966</v>
          </cell>
          <cell r="D2912">
            <v>1892125439</v>
          </cell>
        </row>
        <row r="2913">
          <cell r="C2913">
            <v>18859</v>
          </cell>
          <cell r="D2913">
            <v>7688943361</v>
          </cell>
        </row>
        <row r="2914">
          <cell r="C2914">
            <v>23115</v>
          </cell>
          <cell r="D2914">
            <v>9107581297</v>
          </cell>
        </row>
        <row r="2915">
          <cell r="C2915">
            <v>12271</v>
          </cell>
          <cell r="D2915">
            <v>7453397081</v>
          </cell>
        </row>
        <row r="2916">
          <cell r="C2916">
            <v>48841</v>
          </cell>
          <cell r="D2916">
            <v>4967603564</v>
          </cell>
        </row>
        <row r="2917">
          <cell r="C2917">
            <v>33845</v>
          </cell>
          <cell r="D2917">
            <v>1469328364</v>
          </cell>
        </row>
        <row r="2918">
          <cell r="C2918">
            <v>57318</v>
          </cell>
          <cell r="D2918">
            <v>4323171323</v>
          </cell>
        </row>
        <row r="2919">
          <cell r="C2919">
            <v>44934</v>
          </cell>
          <cell r="D2919">
            <v>1062607929</v>
          </cell>
        </row>
        <row r="2920">
          <cell r="C2920">
            <v>20979</v>
          </cell>
          <cell r="D2920">
            <v>8864419241</v>
          </cell>
        </row>
        <row r="2921">
          <cell r="C2921">
            <v>33415</v>
          </cell>
          <cell r="D2921">
            <v>4191160419</v>
          </cell>
        </row>
        <row r="2922">
          <cell r="C2922">
            <v>45424</v>
          </cell>
          <cell r="D2922">
            <v>5186660353</v>
          </cell>
        </row>
        <row r="2923">
          <cell r="C2923">
            <v>39012</v>
          </cell>
          <cell r="D2923">
            <v>8333777430</v>
          </cell>
        </row>
        <row r="2924">
          <cell r="C2924">
            <v>27884</v>
          </cell>
          <cell r="D2924">
            <v>6750554423</v>
          </cell>
        </row>
        <row r="2925">
          <cell r="C2925">
            <v>22669</v>
          </cell>
          <cell r="D2925">
            <v>6731572691</v>
          </cell>
        </row>
        <row r="2926">
          <cell r="C2926">
            <v>33994</v>
          </cell>
          <cell r="D2926">
            <v>304906506</v>
          </cell>
        </row>
        <row r="2927">
          <cell r="C2927">
            <v>13869</v>
          </cell>
          <cell r="D2927">
            <v>1351073265</v>
          </cell>
        </row>
        <row r="2928">
          <cell r="C2928">
            <v>25716</v>
          </cell>
          <cell r="D2928">
            <v>4011453366</v>
          </cell>
        </row>
        <row r="2929">
          <cell r="C2929">
            <v>36707</v>
          </cell>
          <cell r="D2929">
            <v>7489370671</v>
          </cell>
        </row>
        <row r="2930">
          <cell r="C2930">
            <v>22861</v>
          </cell>
          <cell r="D2930">
            <v>3097425365</v>
          </cell>
        </row>
        <row r="2931">
          <cell r="C2931">
            <v>44197</v>
          </cell>
          <cell r="D2931">
            <v>3219526055</v>
          </cell>
        </row>
        <row r="2932">
          <cell r="C2932">
            <v>54831</v>
          </cell>
          <cell r="D2932">
            <v>8289594380</v>
          </cell>
        </row>
        <row r="2933">
          <cell r="C2933">
            <v>58806</v>
          </cell>
          <cell r="D2933">
            <v>5984294621</v>
          </cell>
        </row>
        <row r="2934">
          <cell r="C2934">
            <v>35060</v>
          </cell>
          <cell r="D2934">
            <v>5117202538</v>
          </cell>
        </row>
        <row r="2935">
          <cell r="C2935">
            <v>49485</v>
          </cell>
          <cell r="D2935">
            <v>7191906499</v>
          </cell>
        </row>
        <row r="2936">
          <cell r="C2936">
            <v>30933</v>
          </cell>
          <cell r="D2936">
            <v>6637560367</v>
          </cell>
        </row>
        <row r="2937">
          <cell r="C2937">
            <v>26924</v>
          </cell>
          <cell r="D2937">
            <v>8054305400</v>
          </cell>
        </row>
        <row r="2938">
          <cell r="C2938">
            <v>20028</v>
          </cell>
          <cell r="D2938">
            <v>4076701275</v>
          </cell>
        </row>
        <row r="2939">
          <cell r="C2939">
            <v>29566</v>
          </cell>
          <cell r="D2939">
            <v>2944219065</v>
          </cell>
        </row>
        <row r="2940">
          <cell r="C2940">
            <v>48814</v>
          </cell>
          <cell r="D2940">
            <v>4638232353</v>
          </cell>
        </row>
        <row r="2941">
          <cell r="C2941">
            <v>38868</v>
          </cell>
          <cell r="D2941">
            <v>4502817627</v>
          </cell>
        </row>
        <row r="2942">
          <cell r="C2942">
            <v>23948</v>
          </cell>
          <cell r="D2942">
            <v>6815475379</v>
          </cell>
        </row>
        <row r="2943">
          <cell r="C2943">
            <v>34712</v>
          </cell>
          <cell r="D2943">
            <v>9095573850</v>
          </cell>
        </row>
        <row r="2944">
          <cell r="C2944">
            <v>54907</v>
          </cell>
          <cell r="D2944">
            <v>4862005330</v>
          </cell>
        </row>
        <row r="2945">
          <cell r="C2945">
            <v>56416</v>
          </cell>
          <cell r="D2945">
            <v>5948190226</v>
          </cell>
        </row>
        <row r="2946">
          <cell r="C2946">
            <v>46940</v>
          </cell>
          <cell r="D2946">
            <v>2497321256</v>
          </cell>
        </row>
        <row r="2947">
          <cell r="C2947">
            <v>40869</v>
          </cell>
          <cell r="D2947">
            <v>9089601147</v>
          </cell>
        </row>
        <row r="2948">
          <cell r="C2948">
            <v>26202</v>
          </cell>
          <cell r="D2948">
            <v>4223282808</v>
          </cell>
        </row>
        <row r="2949">
          <cell r="C2949">
            <v>44368</v>
          </cell>
          <cell r="D2949">
            <v>3145010581</v>
          </cell>
        </row>
        <row r="2950">
          <cell r="C2950">
            <v>55811</v>
          </cell>
          <cell r="D2950">
            <v>2922893758</v>
          </cell>
        </row>
        <row r="2951">
          <cell r="C2951">
            <v>40133</v>
          </cell>
          <cell r="D2951">
            <v>7892446737</v>
          </cell>
        </row>
        <row r="2952">
          <cell r="C2952">
            <v>48969</v>
          </cell>
          <cell r="D2952">
            <v>4290015026</v>
          </cell>
        </row>
        <row r="2953">
          <cell r="C2953">
            <v>43133</v>
          </cell>
          <cell r="D2953">
            <v>2677632772</v>
          </cell>
        </row>
        <row r="2954">
          <cell r="C2954">
            <v>39052</v>
          </cell>
          <cell r="D2954">
            <v>9545462825</v>
          </cell>
        </row>
        <row r="2955">
          <cell r="C2955">
            <v>31483</v>
          </cell>
          <cell r="D2955">
            <v>4739588234</v>
          </cell>
        </row>
        <row r="2956">
          <cell r="C2956">
            <v>28402</v>
          </cell>
          <cell r="D2956">
            <v>4808886316</v>
          </cell>
        </row>
        <row r="2957">
          <cell r="C2957">
            <v>55845</v>
          </cell>
          <cell r="D2957">
            <v>9516781780</v>
          </cell>
        </row>
        <row r="2958">
          <cell r="C2958">
            <v>43417</v>
          </cell>
          <cell r="D2958">
            <v>9548500949</v>
          </cell>
        </row>
        <row r="2959">
          <cell r="C2959">
            <v>21025</v>
          </cell>
          <cell r="D2959">
            <v>9726268931</v>
          </cell>
        </row>
        <row r="2960">
          <cell r="C2960">
            <v>32215</v>
          </cell>
          <cell r="D2960">
            <v>3996818513</v>
          </cell>
        </row>
        <row r="2961">
          <cell r="C2961">
            <v>47817</v>
          </cell>
          <cell r="D2961">
            <v>1898839557</v>
          </cell>
        </row>
        <row r="2962">
          <cell r="C2962">
            <v>18844</v>
          </cell>
          <cell r="D2962">
            <v>209942509</v>
          </cell>
        </row>
        <row r="2963">
          <cell r="C2963">
            <v>30214</v>
          </cell>
          <cell r="D2963">
            <v>8346855079</v>
          </cell>
        </row>
        <row r="2964">
          <cell r="C2964">
            <v>49966</v>
          </cell>
          <cell r="D2964">
            <v>6084639828</v>
          </cell>
        </row>
        <row r="2965">
          <cell r="C2965">
            <v>59377</v>
          </cell>
          <cell r="D2965">
            <v>6837456032</v>
          </cell>
        </row>
        <row r="2966">
          <cell r="C2966">
            <v>32471</v>
          </cell>
          <cell r="D2966">
            <v>7938954179</v>
          </cell>
        </row>
        <row r="2967">
          <cell r="C2967">
            <v>58623</v>
          </cell>
          <cell r="D2967">
            <v>885693418</v>
          </cell>
        </row>
        <row r="2968">
          <cell r="C2968">
            <v>54853</v>
          </cell>
          <cell r="D2968">
            <v>62571575</v>
          </cell>
        </row>
        <row r="2969">
          <cell r="C2969">
            <v>42339</v>
          </cell>
          <cell r="D2969">
            <v>5764917026</v>
          </cell>
        </row>
        <row r="2970">
          <cell r="C2970">
            <v>52088</v>
          </cell>
          <cell r="D2970">
            <v>7961231404</v>
          </cell>
        </row>
        <row r="2971">
          <cell r="C2971">
            <v>26000</v>
          </cell>
          <cell r="D2971">
            <v>8335120919</v>
          </cell>
        </row>
        <row r="2972">
          <cell r="C2972">
            <v>48146</v>
          </cell>
          <cell r="D2972">
            <v>5405945366</v>
          </cell>
        </row>
        <row r="2973">
          <cell r="C2973">
            <v>58560</v>
          </cell>
          <cell r="D2973">
            <v>4978659442</v>
          </cell>
        </row>
        <row r="2974">
          <cell r="C2974">
            <v>20318</v>
          </cell>
          <cell r="D2974">
            <v>3545427749</v>
          </cell>
        </row>
        <row r="2975">
          <cell r="C2975">
            <v>36651</v>
          </cell>
          <cell r="D2975">
            <v>2279888742</v>
          </cell>
        </row>
        <row r="2976">
          <cell r="C2976">
            <v>59367</v>
          </cell>
          <cell r="D2976">
            <v>5353923685</v>
          </cell>
        </row>
        <row r="2977">
          <cell r="C2977">
            <v>28421</v>
          </cell>
          <cell r="D2977">
            <v>4119729087</v>
          </cell>
        </row>
        <row r="2978">
          <cell r="C2978">
            <v>44305</v>
          </cell>
          <cell r="D2978">
            <v>9684187432</v>
          </cell>
        </row>
        <row r="2979">
          <cell r="C2979">
            <v>10096</v>
          </cell>
          <cell r="D2979">
            <v>7180110256</v>
          </cell>
        </row>
        <row r="2980">
          <cell r="C2980">
            <v>53724</v>
          </cell>
          <cell r="D2980">
            <v>2230983466</v>
          </cell>
        </row>
        <row r="2981">
          <cell r="C2981">
            <v>16538</v>
          </cell>
          <cell r="D2981">
            <v>679204083</v>
          </cell>
        </row>
        <row r="2982">
          <cell r="C2982">
            <v>47646</v>
          </cell>
          <cell r="D2982">
            <v>6732216945</v>
          </cell>
        </row>
        <row r="2983">
          <cell r="C2983">
            <v>11299</v>
          </cell>
          <cell r="D2983">
            <v>7440017404</v>
          </cell>
        </row>
        <row r="2984">
          <cell r="C2984">
            <v>11092</v>
          </cell>
          <cell r="D2984">
            <v>4031884281</v>
          </cell>
        </row>
        <row r="2985">
          <cell r="C2985">
            <v>32600</v>
          </cell>
          <cell r="D2985">
            <v>6019132307</v>
          </cell>
        </row>
        <row r="2986">
          <cell r="C2986">
            <v>12512</v>
          </cell>
          <cell r="D2986">
            <v>1953937357</v>
          </cell>
        </row>
        <row r="2987">
          <cell r="C2987">
            <v>26984</v>
          </cell>
          <cell r="D2987">
            <v>9627071331</v>
          </cell>
        </row>
        <row r="2988">
          <cell r="C2988">
            <v>31745</v>
          </cell>
          <cell r="D2988">
            <v>5998486889</v>
          </cell>
        </row>
        <row r="2989">
          <cell r="C2989">
            <v>20722</v>
          </cell>
          <cell r="D2989">
            <v>4986200380</v>
          </cell>
        </row>
        <row r="2990">
          <cell r="C2990">
            <v>30656</v>
          </cell>
          <cell r="D2990">
            <v>9803956825</v>
          </cell>
        </row>
        <row r="2991">
          <cell r="C2991">
            <v>43658</v>
          </cell>
          <cell r="D2991">
            <v>6750554423</v>
          </cell>
        </row>
        <row r="2992">
          <cell r="C2992">
            <v>56270</v>
          </cell>
          <cell r="D2992">
            <v>140020098</v>
          </cell>
        </row>
        <row r="2993">
          <cell r="C2993">
            <v>40294</v>
          </cell>
          <cell r="D2993">
            <v>6734537986</v>
          </cell>
        </row>
        <row r="2994">
          <cell r="C2994">
            <v>50978</v>
          </cell>
          <cell r="D2994">
            <v>5928086253</v>
          </cell>
        </row>
        <row r="2995">
          <cell r="C2995">
            <v>46814</v>
          </cell>
          <cell r="D2995">
            <v>7180110256</v>
          </cell>
        </row>
        <row r="2996">
          <cell r="C2996">
            <v>46786</v>
          </cell>
          <cell r="D2996">
            <v>3211170715</v>
          </cell>
        </row>
        <row r="2997">
          <cell r="C2997">
            <v>19220</v>
          </cell>
          <cell r="D2997">
            <v>6402318035</v>
          </cell>
        </row>
        <row r="2998">
          <cell r="C2998">
            <v>54207</v>
          </cell>
          <cell r="D2998">
            <v>9107581297</v>
          </cell>
        </row>
        <row r="2999">
          <cell r="C2999">
            <v>34877</v>
          </cell>
          <cell r="D2999">
            <v>2230983466</v>
          </cell>
        </row>
        <row r="3000">
          <cell r="C3000">
            <v>45522</v>
          </cell>
          <cell r="D3000">
            <v>4323171323</v>
          </cell>
        </row>
        <row r="3001">
          <cell r="C3001">
            <v>35570</v>
          </cell>
          <cell r="D3001">
            <v>4838770758</v>
          </cell>
        </row>
        <row r="3002">
          <cell r="C3002">
            <v>17915</v>
          </cell>
          <cell r="D3002">
            <v>7462961601</v>
          </cell>
        </row>
        <row r="3003">
          <cell r="C3003">
            <v>53082</v>
          </cell>
          <cell r="D3003">
            <v>3016446324</v>
          </cell>
        </row>
        <row r="3004">
          <cell r="C3004">
            <v>43380</v>
          </cell>
          <cell r="D3004">
            <v>9312128221</v>
          </cell>
        </row>
        <row r="3005">
          <cell r="C3005">
            <v>23681</v>
          </cell>
          <cell r="D3005">
            <v>8373529241</v>
          </cell>
        </row>
        <row r="3006">
          <cell r="C3006">
            <v>48999</v>
          </cell>
          <cell r="D3006">
            <v>2128813026</v>
          </cell>
        </row>
        <row r="3007">
          <cell r="C3007">
            <v>17902</v>
          </cell>
          <cell r="D3007">
            <v>4094820760</v>
          </cell>
        </row>
        <row r="3008">
          <cell r="C3008">
            <v>58841</v>
          </cell>
          <cell r="D3008">
            <v>8032296239</v>
          </cell>
        </row>
        <row r="3009">
          <cell r="C3009">
            <v>46857</v>
          </cell>
          <cell r="D3009">
            <v>5929508313</v>
          </cell>
        </row>
        <row r="3010">
          <cell r="C3010">
            <v>37430</v>
          </cell>
          <cell r="D3010">
            <v>8895721314</v>
          </cell>
        </row>
        <row r="3011">
          <cell r="C3011">
            <v>38588</v>
          </cell>
          <cell r="D3011">
            <v>4862005330</v>
          </cell>
        </row>
        <row r="3012">
          <cell r="C3012">
            <v>41374</v>
          </cell>
          <cell r="D3012">
            <v>5134745579</v>
          </cell>
        </row>
        <row r="3013">
          <cell r="C3013">
            <v>38257</v>
          </cell>
          <cell r="D3013">
            <v>146065492</v>
          </cell>
        </row>
        <row r="3014">
          <cell r="C3014">
            <v>59037</v>
          </cell>
          <cell r="D3014">
            <v>5064247826</v>
          </cell>
        </row>
        <row r="3015">
          <cell r="C3015">
            <v>22159</v>
          </cell>
          <cell r="D3015">
            <v>3473885983</v>
          </cell>
        </row>
        <row r="3016">
          <cell r="C3016">
            <v>49855</v>
          </cell>
          <cell r="D3016">
            <v>999389173</v>
          </cell>
        </row>
        <row r="3017">
          <cell r="C3017">
            <v>23199</v>
          </cell>
          <cell r="D3017">
            <v>8256403403</v>
          </cell>
        </row>
        <row r="3018">
          <cell r="C3018">
            <v>14202</v>
          </cell>
          <cell r="D3018">
            <v>8204786093</v>
          </cell>
        </row>
        <row r="3019">
          <cell r="C3019">
            <v>57574</v>
          </cell>
          <cell r="D3019">
            <v>2497321256</v>
          </cell>
        </row>
        <row r="3020">
          <cell r="C3020">
            <v>57962</v>
          </cell>
          <cell r="D3020">
            <v>8858733592</v>
          </cell>
        </row>
        <row r="3021">
          <cell r="C3021">
            <v>38036</v>
          </cell>
          <cell r="D3021">
            <v>1155371844</v>
          </cell>
        </row>
        <row r="3022">
          <cell r="C3022">
            <v>31698</v>
          </cell>
          <cell r="D3022">
            <v>6713405010</v>
          </cell>
        </row>
        <row r="3023">
          <cell r="C3023">
            <v>18089</v>
          </cell>
          <cell r="D3023">
            <v>1014658829</v>
          </cell>
        </row>
        <row r="3024">
          <cell r="C3024">
            <v>56898</v>
          </cell>
          <cell r="D3024">
            <v>9238967105</v>
          </cell>
        </row>
        <row r="3025">
          <cell r="C3025">
            <v>28759</v>
          </cell>
          <cell r="D3025">
            <v>6894004730</v>
          </cell>
        </row>
        <row r="3026">
          <cell r="C3026">
            <v>29282</v>
          </cell>
          <cell r="D3026">
            <v>7192290785</v>
          </cell>
        </row>
        <row r="3027">
          <cell r="C3027">
            <v>33801</v>
          </cell>
          <cell r="D3027">
            <v>9939542542</v>
          </cell>
        </row>
        <row r="3028">
          <cell r="C3028">
            <v>17911</v>
          </cell>
          <cell r="D3028">
            <v>6286877770</v>
          </cell>
        </row>
        <row r="3029">
          <cell r="C3029">
            <v>37071</v>
          </cell>
          <cell r="D3029">
            <v>1592980554</v>
          </cell>
        </row>
        <row r="3030">
          <cell r="C3030">
            <v>23597</v>
          </cell>
          <cell r="D3030">
            <v>4610039311</v>
          </cell>
        </row>
        <row r="3031">
          <cell r="C3031">
            <v>44983</v>
          </cell>
          <cell r="D3031">
            <v>9258570278</v>
          </cell>
        </row>
        <row r="3032">
          <cell r="C3032">
            <v>51856</v>
          </cell>
          <cell r="D3032">
            <v>273083503</v>
          </cell>
        </row>
        <row r="3033">
          <cell r="C3033">
            <v>17003</v>
          </cell>
          <cell r="D3033">
            <v>3381164996</v>
          </cell>
        </row>
        <row r="3034">
          <cell r="C3034">
            <v>35514</v>
          </cell>
          <cell r="D3034">
            <v>9151658844</v>
          </cell>
        </row>
        <row r="3035">
          <cell r="C3035">
            <v>55015</v>
          </cell>
          <cell r="D3035">
            <v>2191930824</v>
          </cell>
        </row>
        <row r="3036">
          <cell r="C3036">
            <v>36116</v>
          </cell>
          <cell r="D3036">
            <v>1729795870</v>
          </cell>
        </row>
        <row r="3037">
          <cell r="C3037">
            <v>56307</v>
          </cell>
          <cell r="D3037">
            <v>3597778305</v>
          </cell>
        </row>
        <row r="3038">
          <cell r="C3038">
            <v>27574</v>
          </cell>
          <cell r="D3038">
            <v>8401146046</v>
          </cell>
        </row>
        <row r="3039">
          <cell r="C3039">
            <v>27201</v>
          </cell>
          <cell r="D3039">
            <v>2533903736</v>
          </cell>
        </row>
        <row r="3040">
          <cell r="C3040">
            <v>28534</v>
          </cell>
          <cell r="D3040">
            <v>4009257075</v>
          </cell>
        </row>
        <row r="3041">
          <cell r="C3041">
            <v>14615</v>
          </cell>
          <cell r="D3041">
            <v>2757793764</v>
          </cell>
        </row>
        <row r="3042">
          <cell r="C3042">
            <v>37814</v>
          </cell>
          <cell r="D3042">
            <v>8748349712</v>
          </cell>
        </row>
        <row r="3043">
          <cell r="C3043">
            <v>32134</v>
          </cell>
          <cell r="D3043">
            <v>1664426442</v>
          </cell>
        </row>
        <row r="3044">
          <cell r="C3044">
            <v>33606</v>
          </cell>
          <cell r="D3044">
            <v>2702941109</v>
          </cell>
        </row>
        <row r="3045">
          <cell r="C3045">
            <v>40329</v>
          </cell>
          <cell r="D3045">
            <v>4487905370</v>
          </cell>
        </row>
        <row r="3046">
          <cell r="C3046">
            <v>32953</v>
          </cell>
          <cell r="D3046">
            <v>3469413983</v>
          </cell>
        </row>
        <row r="3047">
          <cell r="C3047">
            <v>56989</v>
          </cell>
          <cell r="D3047">
            <v>17898579</v>
          </cell>
        </row>
        <row r="3048">
          <cell r="C3048">
            <v>24142</v>
          </cell>
          <cell r="D3048">
            <v>601779371</v>
          </cell>
        </row>
        <row r="3049">
          <cell r="C3049">
            <v>45777</v>
          </cell>
          <cell r="D3049">
            <v>9803956825</v>
          </cell>
        </row>
        <row r="3050">
          <cell r="C3050">
            <v>38260</v>
          </cell>
          <cell r="D3050">
            <v>9547713507</v>
          </cell>
        </row>
        <row r="3051">
          <cell r="C3051">
            <v>37279</v>
          </cell>
          <cell r="D3051">
            <v>8728207157</v>
          </cell>
        </row>
        <row r="3052">
          <cell r="C3052">
            <v>44742</v>
          </cell>
          <cell r="D3052">
            <v>3935718624</v>
          </cell>
        </row>
        <row r="3053">
          <cell r="C3053">
            <v>12405</v>
          </cell>
          <cell r="D3053">
            <v>2551917727</v>
          </cell>
        </row>
        <row r="3054">
          <cell r="C3054">
            <v>46929</v>
          </cell>
          <cell r="D3054">
            <v>5186660353</v>
          </cell>
        </row>
        <row r="3055">
          <cell r="C3055">
            <v>35116</v>
          </cell>
          <cell r="D3055">
            <v>5928086253</v>
          </cell>
        </row>
        <row r="3056">
          <cell r="C3056">
            <v>57455</v>
          </cell>
          <cell r="D3056">
            <v>6789690301</v>
          </cell>
        </row>
        <row r="3057">
          <cell r="C3057">
            <v>20610</v>
          </cell>
          <cell r="D3057">
            <v>4278470843</v>
          </cell>
        </row>
        <row r="3058">
          <cell r="C3058">
            <v>10389</v>
          </cell>
          <cell r="D3058">
            <v>4009257075</v>
          </cell>
        </row>
        <row r="3059">
          <cell r="C3059">
            <v>20766</v>
          </cell>
          <cell r="D3059">
            <v>9447906176</v>
          </cell>
        </row>
        <row r="3060">
          <cell r="C3060">
            <v>47601</v>
          </cell>
          <cell r="D3060">
            <v>2149326663</v>
          </cell>
        </row>
        <row r="3061">
          <cell r="C3061">
            <v>43339</v>
          </cell>
          <cell r="D3061">
            <v>8908432159</v>
          </cell>
        </row>
        <row r="3062">
          <cell r="C3062">
            <v>20939</v>
          </cell>
          <cell r="D3062">
            <v>9008589443</v>
          </cell>
        </row>
        <row r="3063">
          <cell r="C3063">
            <v>34965</v>
          </cell>
          <cell r="D3063">
            <v>3516592710</v>
          </cell>
        </row>
        <row r="3064">
          <cell r="C3064">
            <v>54733</v>
          </cell>
          <cell r="D3064">
            <v>4039266773</v>
          </cell>
        </row>
        <row r="3065">
          <cell r="C3065">
            <v>27400</v>
          </cell>
          <cell r="D3065">
            <v>769312748</v>
          </cell>
        </row>
        <row r="3066">
          <cell r="C3066">
            <v>16218</v>
          </cell>
          <cell r="D3066">
            <v>2257563263</v>
          </cell>
        </row>
        <row r="3067">
          <cell r="C3067">
            <v>45998</v>
          </cell>
          <cell r="D3067">
            <v>8373529241</v>
          </cell>
        </row>
        <row r="3068">
          <cell r="C3068">
            <v>22322</v>
          </cell>
          <cell r="D3068">
            <v>7192290785</v>
          </cell>
        </row>
        <row r="3069">
          <cell r="C3069">
            <v>52442</v>
          </cell>
          <cell r="D3069">
            <v>898924138</v>
          </cell>
        </row>
        <row r="3070">
          <cell r="C3070">
            <v>39636</v>
          </cell>
          <cell r="D3070">
            <v>9547713507</v>
          </cell>
        </row>
        <row r="3071">
          <cell r="C3071">
            <v>57571</v>
          </cell>
          <cell r="D3071">
            <v>8808097757</v>
          </cell>
        </row>
        <row r="3072">
          <cell r="C3072">
            <v>58237</v>
          </cell>
          <cell r="D3072">
            <v>2924550912</v>
          </cell>
        </row>
        <row r="3073">
          <cell r="C3073">
            <v>58037</v>
          </cell>
          <cell r="D3073">
            <v>3016741628</v>
          </cell>
        </row>
        <row r="3074">
          <cell r="C3074">
            <v>27959</v>
          </cell>
          <cell r="D3074">
            <v>6732216945</v>
          </cell>
        </row>
        <row r="3075">
          <cell r="C3075">
            <v>40706</v>
          </cell>
          <cell r="D3075">
            <v>2565290632</v>
          </cell>
        </row>
        <row r="3076">
          <cell r="C3076">
            <v>38014</v>
          </cell>
          <cell r="D3076">
            <v>6019132307</v>
          </cell>
        </row>
        <row r="3077">
          <cell r="C3077">
            <v>52234</v>
          </cell>
          <cell r="D3077">
            <v>3409869514</v>
          </cell>
        </row>
        <row r="3078">
          <cell r="C3078">
            <v>46000</v>
          </cell>
          <cell r="D3078">
            <v>7233077789</v>
          </cell>
        </row>
        <row r="3079">
          <cell r="C3079">
            <v>54187</v>
          </cell>
          <cell r="D3079">
            <v>8545135858</v>
          </cell>
        </row>
        <row r="3080">
          <cell r="C3080">
            <v>39718</v>
          </cell>
          <cell r="D3080">
            <v>8445779583</v>
          </cell>
        </row>
        <row r="3081">
          <cell r="C3081">
            <v>57377</v>
          </cell>
          <cell r="D3081">
            <v>2976436541</v>
          </cell>
        </row>
        <row r="3082">
          <cell r="C3082">
            <v>18335</v>
          </cell>
          <cell r="D3082">
            <v>3497169404</v>
          </cell>
        </row>
        <row r="3083">
          <cell r="C3083">
            <v>40998</v>
          </cell>
          <cell r="D3083">
            <v>5837501576</v>
          </cell>
        </row>
        <row r="3084">
          <cell r="C3084">
            <v>29008</v>
          </cell>
          <cell r="D3084">
            <v>8911781207</v>
          </cell>
        </row>
        <row r="3085">
          <cell r="C3085">
            <v>34265</v>
          </cell>
          <cell r="D3085">
            <v>2183763965</v>
          </cell>
        </row>
        <row r="3086">
          <cell r="C3086">
            <v>27292</v>
          </cell>
          <cell r="D3086">
            <v>1425230725</v>
          </cell>
        </row>
        <row r="3087">
          <cell r="C3087">
            <v>23794</v>
          </cell>
          <cell r="D3087">
            <v>6286877770</v>
          </cell>
        </row>
        <row r="3088">
          <cell r="C3088">
            <v>44126</v>
          </cell>
          <cell r="D3088">
            <v>2480515559</v>
          </cell>
        </row>
        <row r="3089">
          <cell r="C3089">
            <v>14832</v>
          </cell>
          <cell r="D3089">
            <v>3101620996</v>
          </cell>
        </row>
        <row r="3090">
          <cell r="C3090">
            <v>20608</v>
          </cell>
          <cell r="D3090">
            <v>8617243198</v>
          </cell>
        </row>
        <row r="3091">
          <cell r="C3091">
            <v>10114</v>
          </cell>
          <cell r="D3091">
            <v>6890491998</v>
          </cell>
        </row>
        <row r="3092">
          <cell r="C3092">
            <v>31400</v>
          </cell>
          <cell r="D3092">
            <v>9815158015</v>
          </cell>
        </row>
        <row r="3093">
          <cell r="C3093">
            <v>40643</v>
          </cell>
          <cell r="D3093">
            <v>7249524151</v>
          </cell>
        </row>
        <row r="3094">
          <cell r="C3094">
            <v>12184</v>
          </cell>
          <cell r="D3094">
            <v>7088886472</v>
          </cell>
        </row>
        <row r="3095">
          <cell r="C3095">
            <v>45532</v>
          </cell>
          <cell r="D3095">
            <v>9403474378</v>
          </cell>
        </row>
        <row r="3096">
          <cell r="C3096">
            <v>55781</v>
          </cell>
          <cell r="D3096">
            <v>8728207157</v>
          </cell>
        </row>
        <row r="3097">
          <cell r="C3097">
            <v>32681</v>
          </cell>
          <cell r="D3097">
            <v>6279928705</v>
          </cell>
        </row>
        <row r="3098">
          <cell r="C3098">
            <v>14261</v>
          </cell>
          <cell r="D3098">
            <v>1657097021</v>
          </cell>
        </row>
        <row r="3099">
          <cell r="C3099">
            <v>25854</v>
          </cell>
          <cell r="D3099">
            <v>5407735911</v>
          </cell>
        </row>
        <row r="3100">
          <cell r="C3100">
            <v>56245</v>
          </cell>
          <cell r="D3100">
            <v>4815280800</v>
          </cell>
        </row>
        <row r="3101">
          <cell r="C3101">
            <v>24169</v>
          </cell>
          <cell r="D3101">
            <v>1664426442</v>
          </cell>
        </row>
        <row r="3102">
          <cell r="C3102">
            <v>46133</v>
          </cell>
          <cell r="D3102">
            <v>263573389</v>
          </cell>
        </row>
        <row r="3103">
          <cell r="C3103">
            <v>13956</v>
          </cell>
          <cell r="D3103">
            <v>397599129</v>
          </cell>
        </row>
        <row r="3104">
          <cell r="C3104">
            <v>35779</v>
          </cell>
          <cell r="D3104">
            <v>3569619966</v>
          </cell>
        </row>
        <row r="3105">
          <cell r="C3105">
            <v>16751</v>
          </cell>
          <cell r="D3105">
            <v>8832488175</v>
          </cell>
        </row>
        <row r="3106">
          <cell r="C3106">
            <v>35977</v>
          </cell>
          <cell r="D3106">
            <v>5623930522</v>
          </cell>
        </row>
        <row r="3107">
          <cell r="C3107">
            <v>44381</v>
          </cell>
          <cell r="D3107">
            <v>5479449389</v>
          </cell>
        </row>
        <row r="3108">
          <cell r="C3108">
            <v>31738</v>
          </cell>
          <cell r="D3108">
            <v>9516781780</v>
          </cell>
        </row>
        <row r="3109">
          <cell r="C3109">
            <v>14593</v>
          </cell>
          <cell r="D3109">
            <v>5623896162</v>
          </cell>
        </row>
        <row r="3110">
          <cell r="C3110">
            <v>27251</v>
          </cell>
          <cell r="D3110">
            <v>3463222345</v>
          </cell>
        </row>
        <row r="3111">
          <cell r="C3111">
            <v>47071</v>
          </cell>
          <cell r="D3111">
            <v>2237103631</v>
          </cell>
        </row>
        <row r="3112">
          <cell r="C3112">
            <v>42239</v>
          </cell>
          <cell r="D3112">
            <v>4191160419</v>
          </cell>
        </row>
        <row r="3113">
          <cell r="C3113">
            <v>32981</v>
          </cell>
          <cell r="D3113">
            <v>7304628987</v>
          </cell>
        </row>
        <row r="3114">
          <cell r="C3114">
            <v>48986</v>
          </cell>
          <cell r="D3114">
            <v>2138131904</v>
          </cell>
        </row>
        <row r="3115">
          <cell r="C3115">
            <v>23012</v>
          </cell>
          <cell r="D3115">
            <v>6402318035</v>
          </cell>
        </row>
        <row r="3116">
          <cell r="C3116">
            <v>58638</v>
          </cell>
          <cell r="D3116">
            <v>9328457335</v>
          </cell>
        </row>
        <row r="3117">
          <cell r="C3117">
            <v>45023</v>
          </cell>
          <cell r="D3117">
            <v>1296185559</v>
          </cell>
        </row>
        <row r="3118">
          <cell r="C3118">
            <v>28159</v>
          </cell>
          <cell r="D3118">
            <v>8302317314</v>
          </cell>
        </row>
        <row r="3119">
          <cell r="C3119">
            <v>19684</v>
          </cell>
          <cell r="D3119">
            <v>8154943166</v>
          </cell>
        </row>
        <row r="3120">
          <cell r="C3120">
            <v>22420</v>
          </cell>
          <cell r="D3120">
            <v>3792993961</v>
          </cell>
        </row>
        <row r="3121">
          <cell r="C3121">
            <v>58854</v>
          </cell>
          <cell r="D3121">
            <v>509393462</v>
          </cell>
        </row>
        <row r="3122">
          <cell r="C3122">
            <v>51637</v>
          </cell>
          <cell r="D3122">
            <v>3000763902</v>
          </cell>
        </row>
        <row r="3123">
          <cell r="C3123">
            <v>36926</v>
          </cell>
          <cell r="D3123">
            <v>9458901820</v>
          </cell>
        </row>
        <row r="3124">
          <cell r="C3124">
            <v>52329</v>
          </cell>
          <cell r="D3124">
            <v>6487054410</v>
          </cell>
        </row>
        <row r="3125">
          <cell r="C3125">
            <v>19517</v>
          </cell>
          <cell r="D3125">
            <v>8658719154</v>
          </cell>
        </row>
        <row r="3126">
          <cell r="C3126">
            <v>55971</v>
          </cell>
          <cell r="D3126">
            <v>76572129</v>
          </cell>
        </row>
        <row r="3127">
          <cell r="C3127">
            <v>18213</v>
          </cell>
          <cell r="D3127">
            <v>7621218967</v>
          </cell>
        </row>
        <row r="3128">
          <cell r="C3128">
            <v>51884</v>
          </cell>
          <cell r="D3128">
            <v>9151658844</v>
          </cell>
        </row>
        <row r="3129">
          <cell r="C3129">
            <v>20808</v>
          </cell>
          <cell r="D3129">
            <v>8377113392</v>
          </cell>
        </row>
        <row r="3130">
          <cell r="C3130">
            <v>56831</v>
          </cell>
          <cell r="D3130">
            <v>8620758454</v>
          </cell>
        </row>
        <row r="3131">
          <cell r="C3131">
            <v>50137</v>
          </cell>
          <cell r="D3131">
            <v>1014658829</v>
          </cell>
        </row>
        <row r="3132">
          <cell r="C3132">
            <v>43991</v>
          </cell>
          <cell r="D3132">
            <v>4075444457</v>
          </cell>
        </row>
        <row r="3133">
          <cell r="C3133">
            <v>49526</v>
          </cell>
          <cell r="D3133">
            <v>8864419241</v>
          </cell>
        </row>
        <row r="3134">
          <cell r="C3134">
            <v>40871</v>
          </cell>
          <cell r="D3134">
            <v>806065796</v>
          </cell>
        </row>
        <row r="3135">
          <cell r="C3135">
            <v>38897</v>
          </cell>
          <cell r="D3135">
            <v>5984294621</v>
          </cell>
        </row>
        <row r="3136">
          <cell r="C3136">
            <v>52881</v>
          </cell>
          <cell r="D3136">
            <v>4323171323</v>
          </cell>
        </row>
        <row r="3137">
          <cell r="C3137">
            <v>22835</v>
          </cell>
          <cell r="D3137">
            <v>3580617389</v>
          </cell>
        </row>
        <row r="3138">
          <cell r="C3138">
            <v>27821</v>
          </cell>
          <cell r="D3138">
            <v>1628738227</v>
          </cell>
        </row>
        <row r="3139">
          <cell r="C3139">
            <v>44436</v>
          </cell>
          <cell r="D3139">
            <v>1628738227</v>
          </cell>
        </row>
        <row r="3140">
          <cell r="C3140">
            <v>52295</v>
          </cell>
          <cell r="D3140">
            <v>8054305400</v>
          </cell>
        </row>
        <row r="3141">
          <cell r="C3141">
            <v>24915</v>
          </cell>
          <cell r="D3141">
            <v>449160092</v>
          </cell>
        </row>
        <row r="3142">
          <cell r="C3142">
            <v>41450</v>
          </cell>
          <cell r="D3142">
            <v>9855833406</v>
          </cell>
        </row>
        <row r="3143">
          <cell r="C3143">
            <v>54437</v>
          </cell>
          <cell r="D3143">
            <v>4815280800</v>
          </cell>
        </row>
        <row r="3144">
          <cell r="C3144">
            <v>46513</v>
          </cell>
          <cell r="D3144">
            <v>1371021422</v>
          </cell>
        </row>
        <row r="3145">
          <cell r="C3145">
            <v>39660</v>
          </cell>
          <cell r="D3145">
            <v>1856596435</v>
          </cell>
        </row>
        <row r="3146">
          <cell r="C3146">
            <v>31551</v>
          </cell>
          <cell r="D3146">
            <v>7688943361</v>
          </cell>
        </row>
        <row r="3147">
          <cell r="C3147">
            <v>22771</v>
          </cell>
          <cell r="D3147">
            <v>7479962290</v>
          </cell>
        </row>
        <row r="3148">
          <cell r="C3148">
            <v>17987</v>
          </cell>
          <cell r="D3148">
            <v>7906441400</v>
          </cell>
        </row>
        <row r="3149">
          <cell r="C3149">
            <v>29278</v>
          </cell>
          <cell r="D3149">
            <v>9621571960</v>
          </cell>
        </row>
        <row r="3150">
          <cell r="C3150">
            <v>37274</v>
          </cell>
          <cell r="D3150">
            <v>8115985503</v>
          </cell>
        </row>
        <row r="3151">
          <cell r="C3151">
            <v>35157</v>
          </cell>
          <cell r="D3151">
            <v>7628323464</v>
          </cell>
        </row>
        <row r="3152">
          <cell r="C3152">
            <v>14949</v>
          </cell>
          <cell r="D3152">
            <v>2677632772</v>
          </cell>
        </row>
        <row r="3153">
          <cell r="C3153">
            <v>20159</v>
          </cell>
          <cell r="D3153">
            <v>8875320292</v>
          </cell>
        </row>
        <row r="3154">
          <cell r="C3154">
            <v>22060</v>
          </cell>
          <cell r="D3154">
            <v>1888605537</v>
          </cell>
        </row>
        <row r="3155">
          <cell r="C3155">
            <v>55019</v>
          </cell>
          <cell r="D3155">
            <v>197180590</v>
          </cell>
        </row>
        <row r="3156">
          <cell r="C3156">
            <v>20663</v>
          </cell>
          <cell r="D3156">
            <v>6000780338</v>
          </cell>
        </row>
        <row r="3157">
          <cell r="C3157">
            <v>13426</v>
          </cell>
          <cell r="D3157">
            <v>4649590612</v>
          </cell>
        </row>
        <row r="3158">
          <cell r="C3158">
            <v>22133</v>
          </cell>
          <cell r="D3158">
            <v>5603330430</v>
          </cell>
        </row>
        <row r="3159">
          <cell r="C3159">
            <v>45408</v>
          </cell>
          <cell r="D3159">
            <v>8533410514</v>
          </cell>
        </row>
        <row r="3160">
          <cell r="C3160">
            <v>40832</v>
          </cell>
          <cell r="D3160">
            <v>9292607561</v>
          </cell>
        </row>
        <row r="3161">
          <cell r="C3161">
            <v>29809</v>
          </cell>
          <cell r="D3161">
            <v>5186660353</v>
          </cell>
        </row>
        <row r="3162">
          <cell r="C3162">
            <v>53190</v>
          </cell>
          <cell r="D3162">
            <v>9684187432</v>
          </cell>
        </row>
        <row r="3163">
          <cell r="C3163">
            <v>44376</v>
          </cell>
          <cell r="D3163">
            <v>6410530811</v>
          </cell>
        </row>
        <row r="3164">
          <cell r="C3164">
            <v>24956</v>
          </cell>
          <cell r="D3164">
            <v>6084639828</v>
          </cell>
        </row>
        <row r="3165">
          <cell r="C3165">
            <v>23088</v>
          </cell>
          <cell r="D3165">
            <v>650049144</v>
          </cell>
        </row>
        <row r="3166">
          <cell r="C3166">
            <v>24572</v>
          </cell>
          <cell r="D3166">
            <v>3075132195</v>
          </cell>
        </row>
        <row r="3167">
          <cell r="C3167">
            <v>42009</v>
          </cell>
          <cell r="D3167">
            <v>9590888275</v>
          </cell>
        </row>
        <row r="3168">
          <cell r="C3168">
            <v>30654</v>
          </cell>
          <cell r="D3168">
            <v>62571575</v>
          </cell>
        </row>
        <row r="3169">
          <cell r="C3169">
            <v>48312</v>
          </cell>
          <cell r="D3169">
            <v>5759255762</v>
          </cell>
        </row>
        <row r="3170">
          <cell r="C3170">
            <v>43987</v>
          </cell>
          <cell r="D3170">
            <v>3418374697</v>
          </cell>
        </row>
        <row r="3171">
          <cell r="C3171">
            <v>50303</v>
          </cell>
          <cell r="D3171">
            <v>8676088039</v>
          </cell>
        </row>
        <row r="3172">
          <cell r="C3172">
            <v>34692</v>
          </cell>
          <cell r="D3172">
            <v>5142790693</v>
          </cell>
        </row>
        <row r="3173">
          <cell r="C3173">
            <v>38271</v>
          </cell>
          <cell r="D3173">
            <v>5138969978</v>
          </cell>
        </row>
        <row r="3174">
          <cell r="C3174">
            <v>15595</v>
          </cell>
          <cell r="D3174">
            <v>8223052873</v>
          </cell>
        </row>
        <row r="3175">
          <cell r="C3175">
            <v>27525</v>
          </cell>
          <cell r="D3175">
            <v>715518151</v>
          </cell>
        </row>
        <row r="3176">
          <cell r="C3176">
            <v>29838</v>
          </cell>
          <cell r="D3176">
            <v>8322342209</v>
          </cell>
        </row>
        <row r="3177">
          <cell r="C3177">
            <v>11304</v>
          </cell>
          <cell r="D3177">
            <v>6858776575</v>
          </cell>
        </row>
        <row r="3178">
          <cell r="C3178">
            <v>53207</v>
          </cell>
          <cell r="D3178">
            <v>5347887761</v>
          </cell>
        </row>
        <row r="3179">
          <cell r="C3179">
            <v>13789</v>
          </cell>
          <cell r="D3179">
            <v>4768342426</v>
          </cell>
        </row>
        <row r="3180">
          <cell r="C3180">
            <v>57960</v>
          </cell>
          <cell r="D3180">
            <v>513904581</v>
          </cell>
        </row>
        <row r="3181">
          <cell r="C3181">
            <v>47683</v>
          </cell>
          <cell r="D3181">
            <v>8620758454</v>
          </cell>
        </row>
        <row r="3182">
          <cell r="C3182">
            <v>22461</v>
          </cell>
          <cell r="D3182">
            <v>3661649302</v>
          </cell>
        </row>
        <row r="3183">
          <cell r="C3183">
            <v>58625</v>
          </cell>
          <cell r="D3183">
            <v>2659144249</v>
          </cell>
        </row>
        <row r="3184">
          <cell r="C3184">
            <v>13923</v>
          </cell>
          <cell r="D3184">
            <v>2607689635</v>
          </cell>
        </row>
        <row r="3185">
          <cell r="C3185">
            <v>36790</v>
          </cell>
          <cell r="D3185">
            <v>6148303353</v>
          </cell>
        </row>
        <row r="3186">
          <cell r="C3186">
            <v>21742</v>
          </cell>
          <cell r="D3186">
            <v>5861892008</v>
          </cell>
        </row>
        <row r="3187">
          <cell r="C3187">
            <v>25105</v>
          </cell>
          <cell r="D3187">
            <v>2083520173</v>
          </cell>
        </row>
        <row r="3188">
          <cell r="C3188">
            <v>18191</v>
          </cell>
          <cell r="D3188">
            <v>5519420165</v>
          </cell>
        </row>
        <row r="3189">
          <cell r="C3189">
            <v>23182</v>
          </cell>
          <cell r="D3189">
            <v>2450711406</v>
          </cell>
        </row>
        <row r="3190">
          <cell r="C3190">
            <v>30955</v>
          </cell>
          <cell r="D3190">
            <v>8692509450</v>
          </cell>
        </row>
        <row r="3191">
          <cell r="C3191">
            <v>17557</v>
          </cell>
          <cell r="D3191">
            <v>844376051</v>
          </cell>
        </row>
        <row r="3192">
          <cell r="C3192">
            <v>51659</v>
          </cell>
          <cell r="D3192">
            <v>1081492333</v>
          </cell>
        </row>
        <row r="3193">
          <cell r="C3193">
            <v>10154</v>
          </cell>
          <cell r="D3193">
            <v>813371287</v>
          </cell>
        </row>
        <row r="3194">
          <cell r="C3194">
            <v>41143</v>
          </cell>
          <cell r="D3194">
            <v>9684187432</v>
          </cell>
        </row>
        <row r="3195">
          <cell r="C3195">
            <v>56080</v>
          </cell>
          <cell r="D3195">
            <v>4986200380</v>
          </cell>
        </row>
        <row r="3196">
          <cell r="C3196">
            <v>32529</v>
          </cell>
          <cell r="D3196">
            <v>5561472151</v>
          </cell>
        </row>
        <row r="3197">
          <cell r="C3197">
            <v>22453</v>
          </cell>
          <cell r="D3197">
            <v>8507800106</v>
          </cell>
        </row>
        <row r="3198">
          <cell r="C3198">
            <v>49338</v>
          </cell>
          <cell r="D3198">
            <v>6313424239</v>
          </cell>
        </row>
        <row r="3199">
          <cell r="C3199">
            <v>22843</v>
          </cell>
          <cell r="D3199">
            <v>4773306254</v>
          </cell>
        </row>
        <row r="3200">
          <cell r="C3200">
            <v>27471</v>
          </cell>
          <cell r="D3200">
            <v>6007705854</v>
          </cell>
        </row>
        <row r="3201">
          <cell r="C3201">
            <v>16040</v>
          </cell>
          <cell r="D3201">
            <v>8808097757</v>
          </cell>
        </row>
        <row r="3202">
          <cell r="C3202">
            <v>32112</v>
          </cell>
          <cell r="D3202">
            <v>8519669638</v>
          </cell>
        </row>
        <row r="3203">
          <cell r="C3203">
            <v>25614</v>
          </cell>
          <cell r="D3203">
            <v>1592980554</v>
          </cell>
        </row>
        <row r="3204">
          <cell r="C3204">
            <v>20552</v>
          </cell>
          <cell r="D3204">
            <v>2353272215</v>
          </cell>
        </row>
        <row r="3205">
          <cell r="C3205">
            <v>23665</v>
          </cell>
          <cell r="D3205">
            <v>7440017404</v>
          </cell>
        </row>
        <row r="3206">
          <cell r="C3206">
            <v>51229</v>
          </cell>
          <cell r="D3206">
            <v>2579936017</v>
          </cell>
        </row>
        <row r="3207">
          <cell r="C3207">
            <v>28190</v>
          </cell>
          <cell r="D3207">
            <v>3409869514</v>
          </cell>
        </row>
        <row r="3208">
          <cell r="C3208">
            <v>10526</v>
          </cell>
          <cell r="D3208">
            <v>247438790</v>
          </cell>
        </row>
        <row r="3209">
          <cell r="C3209">
            <v>25673</v>
          </cell>
          <cell r="D3209">
            <v>2130919499</v>
          </cell>
        </row>
        <row r="3210">
          <cell r="C3210">
            <v>38074</v>
          </cell>
          <cell r="D3210">
            <v>8267733809</v>
          </cell>
        </row>
        <row r="3211">
          <cell r="C3211">
            <v>30676</v>
          </cell>
          <cell r="D3211">
            <v>1953937357</v>
          </cell>
        </row>
        <row r="3212">
          <cell r="C3212">
            <v>20977</v>
          </cell>
          <cell r="D3212">
            <v>25254650</v>
          </cell>
        </row>
        <row r="3213">
          <cell r="C3213">
            <v>43585</v>
          </cell>
          <cell r="D3213">
            <v>2314136845</v>
          </cell>
        </row>
        <row r="3214">
          <cell r="C3214">
            <v>39281</v>
          </cell>
          <cell r="D3214">
            <v>793441269</v>
          </cell>
        </row>
        <row r="3215">
          <cell r="C3215">
            <v>58765</v>
          </cell>
          <cell r="D3215">
            <v>87033755</v>
          </cell>
        </row>
        <row r="3216">
          <cell r="C3216">
            <v>45861</v>
          </cell>
          <cell r="D3216">
            <v>6836716731</v>
          </cell>
        </row>
        <row r="3217">
          <cell r="C3217">
            <v>22541</v>
          </cell>
          <cell r="D3217">
            <v>6276010022</v>
          </cell>
        </row>
        <row r="3218">
          <cell r="C3218">
            <v>13143</v>
          </cell>
          <cell r="D3218">
            <v>2294342399</v>
          </cell>
        </row>
        <row r="3219">
          <cell r="C3219">
            <v>41257</v>
          </cell>
          <cell r="D3219">
            <v>4428088442</v>
          </cell>
        </row>
        <row r="3220">
          <cell r="C3220">
            <v>46246</v>
          </cell>
          <cell r="D3220">
            <v>8254304106</v>
          </cell>
        </row>
        <row r="3221">
          <cell r="C3221">
            <v>45470</v>
          </cell>
          <cell r="D3221">
            <v>9529277938</v>
          </cell>
        </row>
        <row r="3222">
          <cell r="C3222">
            <v>31921</v>
          </cell>
          <cell r="D3222">
            <v>7938954179</v>
          </cell>
        </row>
        <row r="3223">
          <cell r="C3223">
            <v>41986</v>
          </cell>
          <cell r="D3223">
            <v>5244119095</v>
          </cell>
        </row>
        <row r="3224">
          <cell r="C3224">
            <v>36349</v>
          </cell>
          <cell r="D3224">
            <v>3469413983</v>
          </cell>
        </row>
        <row r="3225">
          <cell r="C3225">
            <v>13092</v>
          </cell>
          <cell r="D3225">
            <v>483886254</v>
          </cell>
        </row>
        <row r="3226">
          <cell r="C3226">
            <v>20821</v>
          </cell>
          <cell r="D3226">
            <v>8692509450</v>
          </cell>
        </row>
        <row r="3227">
          <cell r="C3227">
            <v>38721</v>
          </cell>
          <cell r="D3227">
            <v>7888574610</v>
          </cell>
        </row>
        <row r="3228">
          <cell r="C3228">
            <v>55110</v>
          </cell>
          <cell r="D3228">
            <v>9803956825</v>
          </cell>
        </row>
        <row r="3229">
          <cell r="C3229">
            <v>41241</v>
          </cell>
          <cell r="D3229">
            <v>2185059785</v>
          </cell>
        </row>
        <row r="3230">
          <cell r="C3230">
            <v>24792</v>
          </cell>
          <cell r="D3230">
            <v>357531329</v>
          </cell>
        </row>
        <row r="3231">
          <cell r="C3231">
            <v>28476</v>
          </cell>
          <cell r="D3231">
            <v>5358183647</v>
          </cell>
        </row>
        <row r="3232">
          <cell r="C3232">
            <v>43808</v>
          </cell>
          <cell r="D3232">
            <v>2748937082</v>
          </cell>
        </row>
        <row r="3233">
          <cell r="C3233">
            <v>35275</v>
          </cell>
          <cell r="D3233">
            <v>8322342209</v>
          </cell>
        </row>
        <row r="3234">
          <cell r="C3234">
            <v>47677</v>
          </cell>
          <cell r="D3234">
            <v>2257563263</v>
          </cell>
        </row>
        <row r="3235">
          <cell r="C3235">
            <v>29929</v>
          </cell>
          <cell r="D3235">
            <v>999389173</v>
          </cell>
        </row>
        <row r="3236">
          <cell r="C3236">
            <v>35673</v>
          </cell>
          <cell r="D3236">
            <v>6988089128</v>
          </cell>
        </row>
        <row r="3237">
          <cell r="C3237">
            <v>51374</v>
          </cell>
          <cell r="D3237">
            <v>1475796307</v>
          </cell>
        </row>
        <row r="3238">
          <cell r="C3238">
            <v>43652</v>
          </cell>
          <cell r="D3238">
            <v>9381484503</v>
          </cell>
        </row>
        <row r="3239">
          <cell r="C3239">
            <v>34880</v>
          </cell>
          <cell r="D3239">
            <v>3858163570</v>
          </cell>
        </row>
        <row r="3240">
          <cell r="C3240">
            <v>31157</v>
          </cell>
          <cell r="D3240">
            <v>6284045549</v>
          </cell>
        </row>
        <row r="3241">
          <cell r="C3241">
            <v>42309</v>
          </cell>
          <cell r="D3241">
            <v>232367817</v>
          </cell>
        </row>
        <row r="3242">
          <cell r="C3242">
            <v>22615</v>
          </cell>
          <cell r="D3242">
            <v>3858163570</v>
          </cell>
        </row>
        <row r="3243">
          <cell r="C3243">
            <v>36022</v>
          </cell>
          <cell r="D3243">
            <v>4698538416</v>
          </cell>
        </row>
        <row r="3244">
          <cell r="C3244">
            <v>57080</v>
          </cell>
          <cell r="D3244">
            <v>2066028762</v>
          </cell>
        </row>
        <row r="3245">
          <cell r="C3245">
            <v>18730</v>
          </cell>
          <cell r="D3245">
            <v>826490107</v>
          </cell>
        </row>
        <row r="3246">
          <cell r="C3246">
            <v>23131</v>
          </cell>
          <cell r="D3246">
            <v>3935718624</v>
          </cell>
        </row>
        <row r="3247">
          <cell r="C3247">
            <v>24738</v>
          </cell>
          <cell r="D3247">
            <v>7670936274</v>
          </cell>
        </row>
        <row r="3248">
          <cell r="C3248">
            <v>12010</v>
          </cell>
          <cell r="D3248">
            <v>25254650</v>
          </cell>
        </row>
        <row r="3249">
          <cell r="C3249">
            <v>46815</v>
          </cell>
          <cell r="D3249">
            <v>8373529241</v>
          </cell>
        </row>
        <row r="3250">
          <cell r="C3250">
            <v>45107</v>
          </cell>
          <cell r="D3250">
            <v>5280433926</v>
          </cell>
        </row>
        <row r="3251">
          <cell r="C3251">
            <v>53184</v>
          </cell>
          <cell r="D3251">
            <v>5623930522</v>
          </cell>
        </row>
        <row r="3252">
          <cell r="C3252">
            <v>41154</v>
          </cell>
          <cell r="D3252">
            <v>9795921177</v>
          </cell>
        </row>
        <row r="3253">
          <cell r="C3253">
            <v>11982</v>
          </cell>
          <cell r="D3253">
            <v>6842801095</v>
          </cell>
        </row>
        <row r="3254">
          <cell r="C3254">
            <v>35866</v>
          </cell>
          <cell r="D3254">
            <v>9547713507</v>
          </cell>
        </row>
        <row r="3255">
          <cell r="C3255">
            <v>20927</v>
          </cell>
          <cell r="D3255">
            <v>3967370569</v>
          </cell>
        </row>
        <row r="3256">
          <cell r="C3256">
            <v>21560</v>
          </cell>
          <cell r="D3256">
            <v>4192443678</v>
          </cell>
        </row>
        <row r="3257">
          <cell r="C3257">
            <v>33505</v>
          </cell>
          <cell r="D3257">
            <v>5280433926</v>
          </cell>
        </row>
        <row r="3258">
          <cell r="C3258">
            <v>13505</v>
          </cell>
          <cell r="D3258">
            <v>5203144281</v>
          </cell>
        </row>
        <row r="3259">
          <cell r="C3259">
            <v>15233</v>
          </cell>
          <cell r="D3259">
            <v>2408183758</v>
          </cell>
        </row>
        <row r="3260">
          <cell r="C3260">
            <v>59859</v>
          </cell>
          <cell r="D3260">
            <v>3524504531</v>
          </cell>
        </row>
        <row r="3261">
          <cell r="C3261">
            <v>58562</v>
          </cell>
          <cell r="D3261">
            <v>7281103514</v>
          </cell>
        </row>
        <row r="3262">
          <cell r="C3262">
            <v>16300</v>
          </cell>
          <cell r="D3262">
            <v>8267733809</v>
          </cell>
        </row>
        <row r="3263">
          <cell r="C3263">
            <v>50510</v>
          </cell>
          <cell r="D3263">
            <v>1592980554</v>
          </cell>
        </row>
        <row r="3264">
          <cell r="C3264">
            <v>18044</v>
          </cell>
          <cell r="D3264">
            <v>4323171323</v>
          </cell>
        </row>
        <row r="3265">
          <cell r="C3265">
            <v>50061</v>
          </cell>
          <cell r="D3265">
            <v>1014658829</v>
          </cell>
        </row>
        <row r="3266">
          <cell r="C3266">
            <v>56526</v>
          </cell>
          <cell r="D3266">
            <v>4037854406</v>
          </cell>
        </row>
        <row r="3267">
          <cell r="C3267">
            <v>35406</v>
          </cell>
          <cell r="D3267">
            <v>4492546545</v>
          </cell>
        </row>
        <row r="3268">
          <cell r="C3268">
            <v>22564</v>
          </cell>
          <cell r="D3268">
            <v>4175195971</v>
          </cell>
        </row>
        <row r="3269">
          <cell r="C3269">
            <v>36067</v>
          </cell>
          <cell r="D3269">
            <v>9128677390</v>
          </cell>
        </row>
        <row r="3270">
          <cell r="C3270">
            <v>21123</v>
          </cell>
          <cell r="D3270">
            <v>4159390110</v>
          </cell>
        </row>
        <row r="3271">
          <cell r="C3271">
            <v>23723</v>
          </cell>
          <cell r="D3271">
            <v>6148303353</v>
          </cell>
        </row>
        <row r="3272">
          <cell r="C3272">
            <v>55580</v>
          </cell>
          <cell r="D3272">
            <v>1280521902</v>
          </cell>
        </row>
        <row r="3273">
          <cell r="C3273">
            <v>37023</v>
          </cell>
          <cell r="D3273">
            <v>4192879565</v>
          </cell>
        </row>
        <row r="3274">
          <cell r="C3274">
            <v>19663</v>
          </cell>
          <cell r="D3274">
            <v>2234966051</v>
          </cell>
        </row>
        <row r="3275">
          <cell r="C3275">
            <v>12960</v>
          </cell>
          <cell r="D3275">
            <v>965285472</v>
          </cell>
        </row>
        <row r="3276">
          <cell r="C3276">
            <v>19416</v>
          </cell>
          <cell r="D3276">
            <v>5863557389</v>
          </cell>
        </row>
        <row r="3277">
          <cell r="C3277">
            <v>56706</v>
          </cell>
          <cell r="D3277">
            <v>6276010022</v>
          </cell>
        </row>
        <row r="3278">
          <cell r="C3278">
            <v>32483</v>
          </cell>
          <cell r="D3278">
            <v>6515844751</v>
          </cell>
        </row>
        <row r="3279">
          <cell r="C3279">
            <v>52828</v>
          </cell>
          <cell r="D3279">
            <v>2599557828</v>
          </cell>
        </row>
        <row r="3280">
          <cell r="C3280">
            <v>37712</v>
          </cell>
          <cell r="D3280">
            <v>7402856011</v>
          </cell>
        </row>
        <row r="3281">
          <cell r="C3281">
            <v>40573</v>
          </cell>
          <cell r="D3281">
            <v>8044612831</v>
          </cell>
        </row>
        <row r="3282">
          <cell r="C3282">
            <v>52037</v>
          </cell>
          <cell r="D3282">
            <v>5623896162</v>
          </cell>
        </row>
        <row r="3283">
          <cell r="C3283">
            <v>42264</v>
          </cell>
          <cell r="D3283">
            <v>5837501576</v>
          </cell>
        </row>
        <row r="3284">
          <cell r="C3284">
            <v>38181</v>
          </cell>
          <cell r="D3284">
            <v>844376051</v>
          </cell>
        </row>
        <row r="3285">
          <cell r="C3285">
            <v>28738</v>
          </cell>
          <cell r="D3285">
            <v>7794042674</v>
          </cell>
        </row>
        <row r="3286">
          <cell r="C3286">
            <v>28849</v>
          </cell>
          <cell r="D3286">
            <v>2297168497</v>
          </cell>
        </row>
        <row r="3287">
          <cell r="C3287">
            <v>49501</v>
          </cell>
          <cell r="D3287">
            <v>6214787945</v>
          </cell>
        </row>
        <row r="3288">
          <cell r="C3288">
            <v>14195</v>
          </cell>
          <cell r="D3288">
            <v>3967370569</v>
          </cell>
        </row>
        <row r="3289">
          <cell r="C3289">
            <v>34489</v>
          </cell>
          <cell r="D3289">
            <v>7140803102</v>
          </cell>
        </row>
        <row r="3290">
          <cell r="C3290">
            <v>58440</v>
          </cell>
          <cell r="D3290">
            <v>4670832530</v>
          </cell>
        </row>
        <row r="3291">
          <cell r="C3291">
            <v>13139</v>
          </cell>
          <cell r="D3291">
            <v>2292892200</v>
          </cell>
        </row>
        <row r="3292">
          <cell r="C3292">
            <v>34413</v>
          </cell>
          <cell r="D3292">
            <v>7516977292</v>
          </cell>
        </row>
        <row r="3293">
          <cell r="C3293">
            <v>49629</v>
          </cell>
          <cell r="D3293">
            <v>2533903736</v>
          </cell>
        </row>
        <row r="3294">
          <cell r="C3294">
            <v>34205</v>
          </cell>
          <cell r="D3294">
            <v>3609467622</v>
          </cell>
        </row>
        <row r="3295">
          <cell r="C3295">
            <v>22141</v>
          </cell>
          <cell r="D3295">
            <v>5948190226</v>
          </cell>
        </row>
        <row r="3296">
          <cell r="C3296">
            <v>29222</v>
          </cell>
          <cell r="D3296">
            <v>8748349712</v>
          </cell>
        </row>
        <row r="3297">
          <cell r="C3297">
            <v>14957</v>
          </cell>
          <cell r="D3297">
            <v>6531376252</v>
          </cell>
        </row>
        <row r="3298">
          <cell r="C3298">
            <v>28961</v>
          </cell>
          <cell r="D3298">
            <v>8401146046</v>
          </cell>
        </row>
        <row r="3299">
          <cell r="C3299">
            <v>37819</v>
          </cell>
          <cell r="D3299">
            <v>594961432</v>
          </cell>
        </row>
        <row r="3300">
          <cell r="C3300">
            <v>53453</v>
          </cell>
          <cell r="D3300">
            <v>5687748091</v>
          </cell>
        </row>
        <row r="3301">
          <cell r="C3301">
            <v>56084</v>
          </cell>
          <cell r="D3301">
            <v>3772653790</v>
          </cell>
        </row>
        <row r="3302">
          <cell r="C3302">
            <v>48548</v>
          </cell>
          <cell r="D3302">
            <v>7268478941</v>
          </cell>
        </row>
        <row r="3303">
          <cell r="C3303">
            <v>25564</v>
          </cell>
          <cell r="D3303">
            <v>6988089128</v>
          </cell>
        </row>
        <row r="3304">
          <cell r="C3304">
            <v>55800</v>
          </cell>
          <cell r="D3304">
            <v>2607689635</v>
          </cell>
        </row>
        <row r="3305">
          <cell r="C3305">
            <v>38699</v>
          </cell>
          <cell r="D3305">
            <v>8516539148</v>
          </cell>
        </row>
        <row r="3306">
          <cell r="C3306">
            <v>40394</v>
          </cell>
          <cell r="D3306">
            <v>1231429186</v>
          </cell>
        </row>
        <row r="3307">
          <cell r="C3307">
            <v>56432</v>
          </cell>
          <cell r="D3307">
            <v>8187246642</v>
          </cell>
        </row>
        <row r="3308">
          <cell r="C3308">
            <v>24891</v>
          </cell>
          <cell r="D3308">
            <v>1081492333</v>
          </cell>
        </row>
        <row r="3309">
          <cell r="C3309">
            <v>30207</v>
          </cell>
          <cell r="D3309">
            <v>1014658829</v>
          </cell>
        </row>
        <row r="3310">
          <cell r="C3310">
            <v>44049</v>
          </cell>
          <cell r="D3310">
            <v>228985188</v>
          </cell>
        </row>
        <row r="3311">
          <cell r="C3311">
            <v>28976</v>
          </cell>
          <cell r="D3311">
            <v>7659816853</v>
          </cell>
        </row>
        <row r="3312">
          <cell r="C3312">
            <v>43870</v>
          </cell>
          <cell r="D3312">
            <v>8644362151</v>
          </cell>
        </row>
        <row r="3313">
          <cell r="C3313">
            <v>51833</v>
          </cell>
          <cell r="D3313">
            <v>3269054114</v>
          </cell>
        </row>
        <row r="3314">
          <cell r="C3314">
            <v>32785</v>
          </cell>
          <cell r="D3314">
            <v>3569619966</v>
          </cell>
        </row>
        <row r="3315">
          <cell r="C3315">
            <v>11454</v>
          </cell>
          <cell r="D3315">
            <v>6446166575</v>
          </cell>
        </row>
        <row r="3316">
          <cell r="C3316">
            <v>46666</v>
          </cell>
          <cell r="D3316">
            <v>4739588234</v>
          </cell>
        </row>
        <row r="3317">
          <cell r="C3317">
            <v>26563</v>
          </cell>
          <cell r="D3317">
            <v>453763030</v>
          </cell>
        </row>
        <row r="3318">
          <cell r="C3318">
            <v>43464</v>
          </cell>
          <cell r="D3318">
            <v>9207464802</v>
          </cell>
        </row>
        <row r="3319">
          <cell r="C3319">
            <v>56723</v>
          </cell>
          <cell r="D3319">
            <v>8788824691</v>
          </cell>
        </row>
        <row r="3320">
          <cell r="C3320">
            <v>18201</v>
          </cell>
          <cell r="D3320">
            <v>589071254</v>
          </cell>
        </row>
        <row r="3321">
          <cell r="C3321">
            <v>32343</v>
          </cell>
          <cell r="D3321">
            <v>8002426673</v>
          </cell>
        </row>
        <row r="3322">
          <cell r="C3322">
            <v>51387</v>
          </cell>
          <cell r="D3322">
            <v>569240891</v>
          </cell>
        </row>
        <row r="3323">
          <cell r="C3323">
            <v>37221</v>
          </cell>
          <cell r="D3323">
            <v>4323727860</v>
          </cell>
        </row>
        <row r="3324">
          <cell r="C3324">
            <v>32168</v>
          </cell>
          <cell r="D3324">
            <v>9151658844</v>
          </cell>
        </row>
        <row r="3325">
          <cell r="C3325">
            <v>12402</v>
          </cell>
          <cell r="D3325">
            <v>6106380341</v>
          </cell>
        </row>
        <row r="3326">
          <cell r="C3326">
            <v>23677</v>
          </cell>
          <cell r="D3326">
            <v>1351073265</v>
          </cell>
        </row>
        <row r="3327">
          <cell r="C3327">
            <v>32241</v>
          </cell>
          <cell r="D3327">
            <v>8908432159</v>
          </cell>
        </row>
        <row r="3328">
          <cell r="C3328">
            <v>57174</v>
          </cell>
          <cell r="D3328">
            <v>3772653790</v>
          </cell>
        </row>
        <row r="3329">
          <cell r="C3329">
            <v>54156</v>
          </cell>
          <cell r="D3329">
            <v>2958727874</v>
          </cell>
        </row>
        <row r="3330">
          <cell r="C3330">
            <v>43503</v>
          </cell>
          <cell r="D3330">
            <v>62571575</v>
          </cell>
        </row>
        <row r="3331">
          <cell r="C3331">
            <v>29863</v>
          </cell>
          <cell r="D3331">
            <v>4175195971</v>
          </cell>
        </row>
        <row r="3332">
          <cell r="C3332">
            <v>54655</v>
          </cell>
          <cell r="D3332">
            <v>6471464479</v>
          </cell>
        </row>
        <row r="3333">
          <cell r="C3333">
            <v>17707</v>
          </cell>
          <cell r="D3333">
            <v>2355104786</v>
          </cell>
        </row>
        <row r="3334">
          <cell r="C3334">
            <v>27978</v>
          </cell>
          <cell r="D3334">
            <v>6852060985</v>
          </cell>
        </row>
        <row r="3335">
          <cell r="C3335">
            <v>57208</v>
          </cell>
          <cell r="D3335">
            <v>263573389</v>
          </cell>
        </row>
        <row r="3336">
          <cell r="C3336">
            <v>49309</v>
          </cell>
          <cell r="D3336">
            <v>1014658829</v>
          </cell>
        </row>
        <row r="3337">
          <cell r="C3337">
            <v>21500</v>
          </cell>
          <cell r="D3337">
            <v>4877108939</v>
          </cell>
        </row>
        <row r="3338">
          <cell r="C3338">
            <v>49034</v>
          </cell>
          <cell r="D3338">
            <v>2314136845</v>
          </cell>
        </row>
        <row r="3339">
          <cell r="C3339">
            <v>55500</v>
          </cell>
          <cell r="D3339">
            <v>1923178164</v>
          </cell>
        </row>
        <row r="3340">
          <cell r="C3340">
            <v>50953</v>
          </cell>
          <cell r="D3340">
            <v>2936088178</v>
          </cell>
        </row>
        <row r="3341">
          <cell r="C3341">
            <v>27392</v>
          </cell>
          <cell r="D3341">
            <v>8911781207</v>
          </cell>
        </row>
        <row r="3342">
          <cell r="C3342">
            <v>33712</v>
          </cell>
          <cell r="D3342">
            <v>4039266773</v>
          </cell>
        </row>
        <row r="3343">
          <cell r="C3343">
            <v>20565</v>
          </cell>
          <cell r="D3343">
            <v>7140803102</v>
          </cell>
        </row>
        <row r="3344">
          <cell r="C3344">
            <v>44285</v>
          </cell>
          <cell r="D3344">
            <v>6183510505</v>
          </cell>
        </row>
        <row r="3345">
          <cell r="C3345">
            <v>32979</v>
          </cell>
          <cell r="D3345">
            <v>3097425365</v>
          </cell>
        </row>
        <row r="3346">
          <cell r="C3346">
            <v>32823</v>
          </cell>
          <cell r="D3346">
            <v>4401069773</v>
          </cell>
        </row>
        <row r="3347">
          <cell r="C3347">
            <v>45175</v>
          </cell>
          <cell r="D3347">
            <v>6938295417</v>
          </cell>
        </row>
        <row r="3348">
          <cell r="C3348">
            <v>40715</v>
          </cell>
          <cell r="D3348">
            <v>8904404991</v>
          </cell>
        </row>
        <row r="3349">
          <cell r="C3349">
            <v>25742</v>
          </cell>
          <cell r="D3349">
            <v>7000350199</v>
          </cell>
        </row>
        <row r="3350">
          <cell r="C3350">
            <v>55430</v>
          </cell>
          <cell r="D3350">
            <v>2779378506</v>
          </cell>
        </row>
        <row r="3351">
          <cell r="C3351">
            <v>34185</v>
          </cell>
          <cell r="D3351">
            <v>3569414450</v>
          </cell>
        </row>
        <row r="3352">
          <cell r="C3352">
            <v>52551</v>
          </cell>
          <cell r="D3352">
            <v>1958063002</v>
          </cell>
        </row>
        <row r="3353">
          <cell r="C3353">
            <v>38803</v>
          </cell>
          <cell r="D3353">
            <v>6858776575</v>
          </cell>
        </row>
        <row r="3354">
          <cell r="C3354">
            <v>20158</v>
          </cell>
          <cell r="D3354">
            <v>9369490930</v>
          </cell>
        </row>
        <row r="3355">
          <cell r="C3355">
            <v>51538</v>
          </cell>
          <cell r="D3355">
            <v>7205288142</v>
          </cell>
        </row>
        <row r="3356">
          <cell r="C3356">
            <v>25442</v>
          </cell>
          <cell r="D3356">
            <v>8971738782</v>
          </cell>
        </row>
        <row r="3357">
          <cell r="C3357">
            <v>57596</v>
          </cell>
          <cell r="D3357">
            <v>2314136845</v>
          </cell>
        </row>
        <row r="3358">
          <cell r="C3358">
            <v>19933</v>
          </cell>
          <cell r="D3358">
            <v>5503746279</v>
          </cell>
        </row>
        <row r="3359">
          <cell r="C3359">
            <v>29602</v>
          </cell>
          <cell r="D3359">
            <v>1419116835</v>
          </cell>
        </row>
        <row r="3360">
          <cell r="C3360">
            <v>51480</v>
          </cell>
          <cell r="D3360">
            <v>965285472</v>
          </cell>
        </row>
        <row r="3361">
          <cell r="C3361">
            <v>14989</v>
          </cell>
          <cell r="D3361">
            <v>9340388305</v>
          </cell>
        </row>
        <row r="3362">
          <cell r="C3362">
            <v>28630</v>
          </cell>
          <cell r="D3362">
            <v>899126162</v>
          </cell>
        </row>
        <row r="3363">
          <cell r="C3363">
            <v>43984</v>
          </cell>
          <cell r="D3363">
            <v>923191143</v>
          </cell>
        </row>
        <row r="3364">
          <cell r="C3364">
            <v>43793</v>
          </cell>
          <cell r="D3364">
            <v>4278470843</v>
          </cell>
        </row>
        <row r="3365">
          <cell r="C3365">
            <v>28783</v>
          </cell>
          <cell r="D3365">
            <v>6801140183</v>
          </cell>
        </row>
        <row r="3366">
          <cell r="C3366">
            <v>17102</v>
          </cell>
          <cell r="D3366">
            <v>2973481236</v>
          </cell>
        </row>
        <row r="3367">
          <cell r="C3367">
            <v>45569</v>
          </cell>
          <cell r="D3367">
            <v>6275593709</v>
          </cell>
        </row>
        <row r="3368">
          <cell r="C3368">
            <v>29826</v>
          </cell>
          <cell r="D3368">
            <v>6378969205</v>
          </cell>
        </row>
        <row r="3369">
          <cell r="C3369">
            <v>37472</v>
          </cell>
          <cell r="D3369">
            <v>7516977292</v>
          </cell>
        </row>
        <row r="3370">
          <cell r="C3370">
            <v>16367</v>
          </cell>
          <cell r="D3370">
            <v>6286877770</v>
          </cell>
        </row>
        <row r="3371">
          <cell r="C3371">
            <v>25819</v>
          </cell>
          <cell r="D3371">
            <v>9018504580</v>
          </cell>
        </row>
        <row r="3372">
          <cell r="C3372">
            <v>54835</v>
          </cell>
          <cell r="D3372">
            <v>5000631609</v>
          </cell>
        </row>
        <row r="3373">
          <cell r="C3373">
            <v>27851</v>
          </cell>
          <cell r="D3373">
            <v>5948190226</v>
          </cell>
        </row>
        <row r="3374">
          <cell r="C3374">
            <v>26355</v>
          </cell>
          <cell r="D3374">
            <v>1081492333</v>
          </cell>
        </row>
        <row r="3375">
          <cell r="C3375">
            <v>47754</v>
          </cell>
          <cell r="D3375">
            <v>1739513533</v>
          </cell>
        </row>
        <row r="3376">
          <cell r="C3376">
            <v>49538</v>
          </cell>
          <cell r="D3376">
            <v>7493076952</v>
          </cell>
        </row>
        <row r="3377">
          <cell r="C3377">
            <v>58031</v>
          </cell>
          <cell r="D3377">
            <v>1351073265</v>
          </cell>
        </row>
        <row r="3378">
          <cell r="C3378">
            <v>47885</v>
          </cell>
          <cell r="D3378">
            <v>3000763902</v>
          </cell>
        </row>
        <row r="3379">
          <cell r="C3379">
            <v>56392</v>
          </cell>
          <cell r="D3379">
            <v>9287480133</v>
          </cell>
        </row>
        <row r="3380">
          <cell r="C3380">
            <v>31851</v>
          </cell>
          <cell r="D3380">
            <v>2757793764</v>
          </cell>
        </row>
        <row r="3381">
          <cell r="C3381">
            <v>49691</v>
          </cell>
          <cell r="D3381">
            <v>8718856853</v>
          </cell>
        </row>
        <row r="3382">
          <cell r="C3382">
            <v>54800</v>
          </cell>
          <cell r="D3382">
            <v>9104569016</v>
          </cell>
        </row>
        <row r="3383">
          <cell r="C3383">
            <v>47297</v>
          </cell>
          <cell r="D3383">
            <v>7273123196</v>
          </cell>
        </row>
        <row r="3384">
          <cell r="C3384">
            <v>25079</v>
          </cell>
          <cell r="D3384">
            <v>2592292012</v>
          </cell>
        </row>
        <row r="3385">
          <cell r="C3385">
            <v>23621</v>
          </cell>
          <cell r="D3385">
            <v>2298319154</v>
          </cell>
        </row>
        <row r="3386">
          <cell r="C3386">
            <v>31959</v>
          </cell>
          <cell r="D3386">
            <v>3560320844</v>
          </cell>
        </row>
        <row r="3387">
          <cell r="C3387">
            <v>46308</v>
          </cell>
          <cell r="D3387">
            <v>6938295417</v>
          </cell>
        </row>
        <row r="3388">
          <cell r="C3388">
            <v>37643</v>
          </cell>
          <cell r="D3388">
            <v>7112955017</v>
          </cell>
        </row>
        <row r="3389">
          <cell r="C3389">
            <v>11254</v>
          </cell>
          <cell r="D3389">
            <v>1918356416</v>
          </cell>
        </row>
        <row r="3390">
          <cell r="C3390">
            <v>44768</v>
          </cell>
          <cell r="D3390">
            <v>8658719154</v>
          </cell>
        </row>
        <row r="3391">
          <cell r="C3391">
            <v>20302</v>
          </cell>
          <cell r="D3391">
            <v>5002048994</v>
          </cell>
        </row>
        <row r="3392">
          <cell r="C3392">
            <v>21406</v>
          </cell>
          <cell r="D3392">
            <v>8676088039</v>
          </cell>
        </row>
        <row r="3393">
          <cell r="C3393">
            <v>50569</v>
          </cell>
          <cell r="D3393">
            <v>7966083349</v>
          </cell>
        </row>
        <row r="3394">
          <cell r="C3394">
            <v>31312</v>
          </cell>
          <cell r="D3394">
            <v>1382734301</v>
          </cell>
        </row>
        <row r="3395">
          <cell r="C3395">
            <v>19399</v>
          </cell>
          <cell r="D3395">
            <v>3235176993</v>
          </cell>
        </row>
        <row r="3396">
          <cell r="C3396">
            <v>46189</v>
          </cell>
          <cell r="D3396">
            <v>4579641655</v>
          </cell>
        </row>
        <row r="3397">
          <cell r="C3397">
            <v>36914</v>
          </cell>
          <cell r="D3397">
            <v>3013094990</v>
          </cell>
        </row>
        <row r="3398">
          <cell r="C3398">
            <v>10775</v>
          </cell>
          <cell r="D3398">
            <v>9196221739</v>
          </cell>
        </row>
        <row r="3399">
          <cell r="C3399">
            <v>26881</v>
          </cell>
          <cell r="D3399">
            <v>6471464479</v>
          </cell>
        </row>
        <row r="3400">
          <cell r="C3400">
            <v>54308</v>
          </cell>
          <cell r="D3400">
            <v>8911781207</v>
          </cell>
        </row>
        <row r="3401">
          <cell r="C3401">
            <v>49923</v>
          </cell>
          <cell r="D3401">
            <v>5211527984</v>
          </cell>
        </row>
        <row r="3402">
          <cell r="C3402">
            <v>24304</v>
          </cell>
          <cell r="D3402">
            <v>8832488175</v>
          </cell>
        </row>
        <row r="3403">
          <cell r="C3403">
            <v>33244</v>
          </cell>
          <cell r="D3403">
            <v>2958692264</v>
          </cell>
        </row>
        <row r="3404">
          <cell r="C3404">
            <v>51815</v>
          </cell>
          <cell r="D3404">
            <v>4937054791</v>
          </cell>
        </row>
        <row r="3405">
          <cell r="C3405">
            <v>17147</v>
          </cell>
          <cell r="D3405">
            <v>2480515559</v>
          </cell>
        </row>
        <row r="3406">
          <cell r="C3406">
            <v>21831</v>
          </cell>
          <cell r="D3406">
            <v>3858163570</v>
          </cell>
        </row>
        <row r="3407">
          <cell r="C3407">
            <v>33981</v>
          </cell>
          <cell r="D3407">
            <v>5412518958</v>
          </cell>
        </row>
        <row r="3408">
          <cell r="C3408">
            <v>41333</v>
          </cell>
          <cell r="D3408">
            <v>4097160079</v>
          </cell>
        </row>
        <row r="3409">
          <cell r="C3409">
            <v>42355</v>
          </cell>
          <cell r="D3409">
            <v>1163292249</v>
          </cell>
        </row>
        <row r="3410">
          <cell r="C3410">
            <v>20680</v>
          </cell>
          <cell r="D3410">
            <v>9965847037</v>
          </cell>
        </row>
        <row r="3411">
          <cell r="C3411">
            <v>45791</v>
          </cell>
          <cell r="D3411">
            <v>1444572199</v>
          </cell>
        </row>
        <row r="3412">
          <cell r="C3412">
            <v>53170</v>
          </cell>
          <cell r="D3412">
            <v>1606657585</v>
          </cell>
        </row>
        <row r="3413">
          <cell r="C3413">
            <v>30272</v>
          </cell>
          <cell r="D3413">
            <v>3259018638</v>
          </cell>
        </row>
        <row r="3414">
          <cell r="C3414">
            <v>48634</v>
          </cell>
          <cell r="D3414">
            <v>8346855079</v>
          </cell>
        </row>
        <row r="3415">
          <cell r="C3415">
            <v>12679</v>
          </cell>
          <cell r="D3415">
            <v>1009146149</v>
          </cell>
        </row>
        <row r="3416">
          <cell r="C3416">
            <v>39054</v>
          </cell>
          <cell r="D3416">
            <v>5209112160</v>
          </cell>
        </row>
        <row r="3417">
          <cell r="C3417">
            <v>21618</v>
          </cell>
          <cell r="D3417">
            <v>898924138</v>
          </cell>
        </row>
        <row r="3418">
          <cell r="C3418">
            <v>26361</v>
          </cell>
          <cell r="D3418">
            <v>2083520173</v>
          </cell>
        </row>
        <row r="3419">
          <cell r="C3419">
            <v>48105</v>
          </cell>
          <cell r="D3419">
            <v>5974179625</v>
          </cell>
        </row>
        <row r="3420">
          <cell r="C3420">
            <v>44151</v>
          </cell>
          <cell r="D3420">
            <v>5358183647</v>
          </cell>
        </row>
        <row r="3421">
          <cell r="C3421">
            <v>21281</v>
          </cell>
          <cell r="D3421">
            <v>7188904251</v>
          </cell>
        </row>
        <row r="3422">
          <cell r="C3422">
            <v>40809</v>
          </cell>
          <cell r="D3422">
            <v>357531329</v>
          </cell>
        </row>
        <row r="3423">
          <cell r="C3423">
            <v>12178</v>
          </cell>
          <cell r="D3423">
            <v>895027720</v>
          </cell>
        </row>
        <row r="3424">
          <cell r="C3424">
            <v>47410</v>
          </cell>
          <cell r="D3424">
            <v>6183510505</v>
          </cell>
        </row>
        <row r="3425">
          <cell r="C3425">
            <v>44325</v>
          </cell>
          <cell r="D3425">
            <v>9854387496</v>
          </cell>
        </row>
        <row r="3426">
          <cell r="C3426">
            <v>11733</v>
          </cell>
          <cell r="D3426">
            <v>2421688019</v>
          </cell>
        </row>
        <row r="3427">
          <cell r="C3427">
            <v>42092</v>
          </cell>
          <cell r="D3427">
            <v>325547246</v>
          </cell>
        </row>
        <row r="3428">
          <cell r="C3428">
            <v>55984</v>
          </cell>
          <cell r="D3428">
            <v>2893065872</v>
          </cell>
        </row>
        <row r="3429">
          <cell r="C3429">
            <v>39139</v>
          </cell>
          <cell r="D3429">
            <v>1042822263</v>
          </cell>
        </row>
        <row r="3430">
          <cell r="C3430">
            <v>42363</v>
          </cell>
          <cell r="D3430">
            <v>2976436541</v>
          </cell>
        </row>
        <row r="3431">
          <cell r="C3431">
            <v>36101</v>
          </cell>
          <cell r="D3431">
            <v>4795089876</v>
          </cell>
        </row>
        <row r="3432">
          <cell r="C3432">
            <v>50380</v>
          </cell>
          <cell r="D3432">
            <v>9458563771</v>
          </cell>
        </row>
        <row r="3433">
          <cell r="C3433">
            <v>38809</v>
          </cell>
          <cell r="D3433">
            <v>3409869514</v>
          </cell>
        </row>
        <row r="3434">
          <cell r="C3434">
            <v>46997</v>
          </cell>
          <cell r="D3434">
            <v>1895483948</v>
          </cell>
        </row>
        <row r="3435">
          <cell r="C3435">
            <v>49119</v>
          </cell>
          <cell r="D3435">
            <v>8808097757</v>
          </cell>
        </row>
        <row r="3436">
          <cell r="C3436">
            <v>34448</v>
          </cell>
          <cell r="D3436">
            <v>2551917727</v>
          </cell>
        </row>
        <row r="3437">
          <cell r="C3437">
            <v>46253</v>
          </cell>
          <cell r="D3437">
            <v>1149008652</v>
          </cell>
        </row>
        <row r="3438">
          <cell r="C3438">
            <v>39242</v>
          </cell>
          <cell r="D3438">
            <v>6854809452</v>
          </cell>
        </row>
        <row r="3439">
          <cell r="C3439">
            <v>15786</v>
          </cell>
          <cell r="D3439">
            <v>1155371844</v>
          </cell>
        </row>
        <row r="3440">
          <cell r="C3440">
            <v>25931</v>
          </cell>
          <cell r="D3440">
            <v>5353923685</v>
          </cell>
        </row>
        <row r="3441">
          <cell r="C3441">
            <v>42991</v>
          </cell>
          <cell r="D3441">
            <v>2480515559</v>
          </cell>
        </row>
        <row r="3442">
          <cell r="C3442">
            <v>21380</v>
          </cell>
          <cell r="D3442">
            <v>6271204627</v>
          </cell>
        </row>
        <row r="3443">
          <cell r="C3443">
            <v>22728</v>
          </cell>
          <cell r="D3443">
            <v>7273123196</v>
          </cell>
        </row>
        <row r="3444">
          <cell r="C3444">
            <v>48758</v>
          </cell>
          <cell r="D3444">
            <v>4535395691</v>
          </cell>
        </row>
        <row r="3445">
          <cell r="C3445">
            <v>14067</v>
          </cell>
          <cell r="D3445">
            <v>4773306254</v>
          </cell>
        </row>
        <row r="3446">
          <cell r="C3446">
            <v>42088</v>
          </cell>
          <cell r="D3446">
            <v>784224471</v>
          </cell>
        </row>
        <row r="3447">
          <cell r="C3447">
            <v>19682</v>
          </cell>
          <cell r="D3447">
            <v>7338728615</v>
          </cell>
        </row>
        <row r="3448">
          <cell r="C3448">
            <v>54196</v>
          </cell>
          <cell r="D3448">
            <v>7039995972</v>
          </cell>
        </row>
        <row r="3449">
          <cell r="C3449">
            <v>57283</v>
          </cell>
          <cell r="D3449">
            <v>5405945366</v>
          </cell>
        </row>
        <row r="3450">
          <cell r="C3450">
            <v>43346</v>
          </cell>
          <cell r="D3450">
            <v>6041314951</v>
          </cell>
        </row>
        <row r="3451">
          <cell r="C3451">
            <v>37652</v>
          </cell>
          <cell r="D3451">
            <v>2353272215</v>
          </cell>
        </row>
        <row r="3452">
          <cell r="C3452">
            <v>55656</v>
          </cell>
          <cell r="D3452">
            <v>8718856853</v>
          </cell>
        </row>
        <row r="3453">
          <cell r="C3453">
            <v>44989</v>
          </cell>
          <cell r="D3453">
            <v>6378969205</v>
          </cell>
        </row>
        <row r="3454">
          <cell r="C3454">
            <v>43455</v>
          </cell>
          <cell r="D3454">
            <v>6380488901</v>
          </cell>
        </row>
        <row r="3455">
          <cell r="C3455">
            <v>27654</v>
          </cell>
          <cell r="D3455">
            <v>7489370671</v>
          </cell>
        </row>
        <row r="3456">
          <cell r="C3456">
            <v>58666</v>
          </cell>
          <cell r="D3456">
            <v>5907724676</v>
          </cell>
        </row>
        <row r="3457">
          <cell r="C3457">
            <v>12145</v>
          </cell>
          <cell r="D3457">
            <v>8277918739</v>
          </cell>
        </row>
        <row r="3458">
          <cell r="C3458">
            <v>41195</v>
          </cell>
          <cell r="D3458">
            <v>4718207207</v>
          </cell>
        </row>
        <row r="3459">
          <cell r="C3459">
            <v>46393</v>
          </cell>
          <cell r="D3459">
            <v>5975948169</v>
          </cell>
        </row>
        <row r="3460">
          <cell r="C3460">
            <v>54398</v>
          </cell>
          <cell r="D3460">
            <v>797655034</v>
          </cell>
        </row>
        <row r="3461">
          <cell r="C3461">
            <v>48195</v>
          </cell>
          <cell r="D3461">
            <v>6531376252</v>
          </cell>
        </row>
        <row r="3462">
          <cell r="C3462">
            <v>54175</v>
          </cell>
          <cell r="D3462">
            <v>3292353998</v>
          </cell>
        </row>
        <row r="3463">
          <cell r="C3463">
            <v>20732</v>
          </cell>
          <cell r="D3463">
            <v>5211527984</v>
          </cell>
        </row>
        <row r="3464">
          <cell r="C3464">
            <v>25585</v>
          </cell>
          <cell r="D3464">
            <v>25254650</v>
          </cell>
        </row>
        <row r="3465">
          <cell r="C3465">
            <v>28891</v>
          </cell>
          <cell r="D3465">
            <v>7180536660</v>
          </cell>
        </row>
        <row r="3466">
          <cell r="C3466">
            <v>52803</v>
          </cell>
          <cell r="D3466">
            <v>2524849899</v>
          </cell>
        </row>
        <row r="3467">
          <cell r="C3467">
            <v>35859</v>
          </cell>
          <cell r="D3467">
            <v>4445486779</v>
          </cell>
        </row>
        <row r="3468">
          <cell r="C3468">
            <v>51973</v>
          </cell>
          <cell r="D3468">
            <v>7888574610</v>
          </cell>
        </row>
        <row r="3469">
          <cell r="C3469">
            <v>28608</v>
          </cell>
          <cell r="D3469">
            <v>2551917727</v>
          </cell>
        </row>
        <row r="3470">
          <cell r="C3470">
            <v>31944</v>
          </cell>
          <cell r="D3470">
            <v>2117567142</v>
          </cell>
        </row>
        <row r="3471">
          <cell r="C3471">
            <v>33640</v>
          </cell>
          <cell r="D3471">
            <v>7961231404</v>
          </cell>
        </row>
        <row r="3472">
          <cell r="C3472">
            <v>36605</v>
          </cell>
          <cell r="D3472">
            <v>5197585250</v>
          </cell>
        </row>
        <row r="3473">
          <cell r="C3473">
            <v>53079</v>
          </cell>
          <cell r="D3473">
            <v>6286877770</v>
          </cell>
        </row>
        <row r="3474">
          <cell r="C3474">
            <v>15734</v>
          </cell>
          <cell r="D3474">
            <v>6109997811</v>
          </cell>
        </row>
        <row r="3475">
          <cell r="C3475">
            <v>39686</v>
          </cell>
          <cell r="D3475">
            <v>4823073274</v>
          </cell>
        </row>
        <row r="3476">
          <cell r="C3476">
            <v>31141</v>
          </cell>
          <cell r="D3476">
            <v>8565880958</v>
          </cell>
        </row>
        <row r="3477">
          <cell r="C3477">
            <v>14558</v>
          </cell>
          <cell r="D3477">
            <v>8445779583</v>
          </cell>
        </row>
        <row r="3478">
          <cell r="C3478">
            <v>53380</v>
          </cell>
          <cell r="D3478">
            <v>1743464649</v>
          </cell>
        </row>
        <row r="3479">
          <cell r="C3479">
            <v>55898</v>
          </cell>
          <cell r="D3479">
            <v>8552526727</v>
          </cell>
        </row>
        <row r="3480">
          <cell r="C3480">
            <v>47259</v>
          </cell>
          <cell r="D3480">
            <v>8467388188</v>
          </cell>
        </row>
        <row r="3481">
          <cell r="C3481">
            <v>15203</v>
          </cell>
          <cell r="D3481">
            <v>1887308636</v>
          </cell>
        </row>
        <row r="3482">
          <cell r="C3482">
            <v>10340</v>
          </cell>
          <cell r="D3482">
            <v>6837456032</v>
          </cell>
        </row>
        <row r="3483">
          <cell r="C3483">
            <v>22912</v>
          </cell>
          <cell r="D3483">
            <v>7645724897</v>
          </cell>
        </row>
        <row r="3484">
          <cell r="C3484">
            <v>28412</v>
          </cell>
          <cell r="D3484">
            <v>3858163570</v>
          </cell>
        </row>
        <row r="3485">
          <cell r="C3485">
            <v>55994</v>
          </cell>
          <cell r="D3485">
            <v>2353272215</v>
          </cell>
        </row>
        <row r="3486">
          <cell r="C3486">
            <v>28322</v>
          </cell>
          <cell r="D3486">
            <v>8875320292</v>
          </cell>
        </row>
        <row r="3487">
          <cell r="C3487">
            <v>53247</v>
          </cell>
          <cell r="D3487">
            <v>5623178685</v>
          </cell>
        </row>
        <row r="3488">
          <cell r="C3488">
            <v>48484</v>
          </cell>
          <cell r="D3488">
            <v>9412192312</v>
          </cell>
        </row>
        <row r="3489">
          <cell r="C3489">
            <v>22091</v>
          </cell>
          <cell r="D3489">
            <v>1442784075</v>
          </cell>
        </row>
        <row r="3490">
          <cell r="C3490">
            <v>36570</v>
          </cell>
          <cell r="D3490">
            <v>7240169995</v>
          </cell>
        </row>
        <row r="3491">
          <cell r="C3491">
            <v>59414</v>
          </cell>
          <cell r="D3491">
            <v>7268478941</v>
          </cell>
        </row>
        <row r="3492">
          <cell r="C3492">
            <v>59210</v>
          </cell>
          <cell r="D3492">
            <v>9782845590</v>
          </cell>
        </row>
        <row r="3493">
          <cell r="C3493">
            <v>54199</v>
          </cell>
          <cell r="D3493">
            <v>1062607929</v>
          </cell>
        </row>
        <row r="3494">
          <cell r="C3494">
            <v>12008</v>
          </cell>
          <cell r="D3494">
            <v>5117202538</v>
          </cell>
        </row>
        <row r="3495">
          <cell r="C3495">
            <v>54667</v>
          </cell>
          <cell r="D3495">
            <v>5503746279</v>
          </cell>
        </row>
        <row r="3496">
          <cell r="C3496">
            <v>54186</v>
          </cell>
          <cell r="D3496">
            <v>2659144249</v>
          </cell>
        </row>
        <row r="3497">
          <cell r="C3497">
            <v>41296</v>
          </cell>
          <cell r="D3497">
            <v>5928086253</v>
          </cell>
        </row>
        <row r="3498">
          <cell r="C3498">
            <v>24455</v>
          </cell>
          <cell r="D3498">
            <v>8519669638</v>
          </cell>
        </row>
        <row r="3499">
          <cell r="C3499">
            <v>38559</v>
          </cell>
          <cell r="D3499">
            <v>9621331862</v>
          </cell>
        </row>
        <row r="3500">
          <cell r="C3500">
            <v>47439</v>
          </cell>
          <cell r="D3500">
            <v>5863557389</v>
          </cell>
        </row>
        <row r="3501">
          <cell r="C3501">
            <v>47848</v>
          </cell>
          <cell r="D3501">
            <v>7373156215</v>
          </cell>
        </row>
        <row r="3502">
          <cell r="C3502">
            <v>34321</v>
          </cell>
          <cell r="D3502">
            <v>4638232353</v>
          </cell>
        </row>
        <row r="3503">
          <cell r="C3503">
            <v>30626</v>
          </cell>
          <cell r="D3503">
            <v>7304628987</v>
          </cell>
        </row>
        <row r="3504">
          <cell r="C3504">
            <v>46247</v>
          </cell>
          <cell r="D3504">
            <v>8315800957</v>
          </cell>
        </row>
        <row r="3505">
          <cell r="C3505">
            <v>41582</v>
          </cell>
          <cell r="D3505">
            <v>1009146149</v>
          </cell>
        </row>
        <row r="3506">
          <cell r="C3506">
            <v>21030</v>
          </cell>
          <cell r="D3506">
            <v>4235594176</v>
          </cell>
        </row>
        <row r="3507">
          <cell r="C3507">
            <v>38822</v>
          </cell>
          <cell r="D3507">
            <v>3560320844</v>
          </cell>
        </row>
        <row r="3508">
          <cell r="C3508">
            <v>44336</v>
          </cell>
          <cell r="D3508">
            <v>2740930763</v>
          </cell>
        </row>
        <row r="3509">
          <cell r="C3509">
            <v>11453</v>
          </cell>
          <cell r="D3509">
            <v>3932861779</v>
          </cell>
        </row>
        <row r="3510">
          <cell r="C3510">
            <v>49214</v>
          </cell>
          <cell r="D3510">
            <v>1391414047</v>
          </cell>
        </row>
        <row r="3511">
          <cell r="C3511">
            <v>29654</v>
          </cell>
          <cell r="D3511">
            <v>5574535556</v>
          </cell>
        </row>
        <row r="3512">
          <cell r="C3512">
            <v>56520</v>
          </cell>
          <cell r="D3512">
            <v>3597778305</v>
          </cell>
        </row>
        <row r="3513">
          <cell r="C3513">
            <v>14855</v>
          </cell>
          <cell r="D3513">
            <v>4159390110</v>
          </cell>
        </row>
        <row r="3514">
          <cell r="C3514">
            <v>12804</v>
          </cell>
          <cell r="D3514">
            <v>9529277938</v>
          </cell>
        </row>
        <row r="3515">
          <cell r="C3515">
            <v>57453</v>
          </cell>
          <cell r="D3515">
            <v>5795848808</v>
          </cell>
        </row>
        <row r="3516">
          <cell r="C3516">
            <v>42650</v>
          </cell>
          <cell r="D3516">
            <v>7326611955</v>
          </cell>
        </row>
        <row r="3517">
          <cell r="C3517">
            <v>18148</v>
          </cell>
          <cell r="D3517">
            <v>2259282237</v>
          </cell>
        </row>
        <row r="3518">
          <cell r="C3518">
            <v>59108</v>
          </cell>
          <cell r="D3518">
            <v>7304628987</v>
          </cell>
        </row>
        <row r="3519">
          <cell r="C3519">
            <v>23258</v>
          </cell>
          <cell r="D3519">
            <v>1599457717</v>
          </cell>
        </row>
        <row r="3520">
          <cell r="C3520">
            <v>54569</v>
          </cell>
          <cell r="D3520">
            <v>9597202352</v>
          </cell>
        </row>
        <row r="3521">
          <cell r="C3521">
            <v>49961</v>
          </cell>
          <cell r="D3521">
            <v>17898579</v>
          </cell>
        </row>
        <row r="3522">
          <cell r="C3522">
            <v>59257</v>
          </cell>
          <cell r="D3522">
            <v>7118642576</v>
          </cell>
        </row>
        <row r="3523">
          <cell r="C3523">
            <v>49532</v>
          </cell>
          <cell r="D3523">
            <v>7493076952</v>
          </cell>
        </row>
        <row r="3524">
          <cell r="C3524">
            <v>43577</v>
          </cell>
          <cell r="D3524">
            <v>7533163729</v>
          </cell>
        </row>
        <row r="3525">
          <cell r="C3525">
            <v>42099</v>
          </cell>
          <cell r="D3525">
            <v>8349606134</v>
          </cell>
        </row>
        <row r="3526">
          <cell r="C3526">
            <v>13152</v>
          </cell>
          <cell r="D3526">
            <v>471886378</v>
          </cell>
        </row>
        <row r="3527">
          <cell r="C3527">
            <v>43258</v>
          </cell>
          <cell r="D3527">
            <v>7533163729</v>
          </cell>
        </row>
        <row r="3528">
          <cell r="C3528">
            <v>14471</v>
          </cell>
          <cell r="D3528">
            <v>5138969978</v>
          </cell>
        </row>
        <row r="3529">
          <cell r="C3529">
            <v>47933</v>
          </cell>
          <cell r="D3529">
            <v>7912639675</v>
          </cell>
        </row>
        <row r="3530">
          <cell r="C3530">
            <v>20183</v>
          </cell>
          <cell r="D3530">
            <v>1972775170</v>
          </cell>
        </row>
        <row r="3531">
          <cell r="C3531">
            <v>50291</v>
          </cell>
          <cell r="D3531">
            <v>8695742075</v>
          </cell>
        </row>
        <row r="3532">
          <cell r="C3532">
            <v>25438</v>
          </cell>
          <cell r="D3532">
            <v>7374898193</v>
          </cell>
        </row>
        <row r="3533">
          <cell r="C3533">
            <v>10697</v>
          </cell>
          <cell r="D3533">
            <v>9155356869</v>
          </cell>
        </row>
        <row r="3534">
          <cell r="C3534">
            <v>22827</v>
          </cell>
          <cell r="D3534">
            <v>8733080267</v>
          </cell>
        </row>
        <row r="3535">
          <cell r="C3535">
            <v>16173</v>
          </cell>
          <cell r="D3535">
            <v>2893065872</v>
          </cell>
        </row>
        <row r="3536">
          <cell r="C3536">
            <v>40572</v>
          </cell>
          <cell r="D3536">
            <v>3469413983</v>
          </cell>
        </row>
        <row r="3537">
          <cell r="C3537">
            <v>24845</v>
          </cell>
          <cell r="D3537">
            <v>8032296239</v>
          </cell>
        </row>
        <row r="3538">
          <cell r="C3538">
            <v>16046</v>
          </cell>
          <cell r="D3538">
            <v>3227873028</v>
          </cell>
        </row>
        <row r="3539">
          <cell r="C3539">
            <v>22772</v>
          </cell>
          <cell r="D3539">
            <v>793441269</v>
          </cell>
        </row>
        <row r="3540">
          <cell r="C3540">
            <v>41460</v>
          </cell>
          <cell r="D3540">
            <v>6938295417</v>
          </cell>
        </row>
        <row r="3541">
          <cell r="C3541">
            <v>11960</v>
          </cell>
          <cell r="D3541">
            <v>2677632772</v>
          </cell>
        </row>
        <row r="3542">
          <cell r="C3542">
            <v>11591</v>
          </cell>
          <cell r="D3542">
            <v>7585281072</v>
          </cell>
        </row>
        <row r="3543">
          <cell r="C3543">
            <v>34758</v>
          </cell>
          <cell r="D3543">
            <v>1475796307</v>
          </cell>
        </row>
        <row r="3544">
          <cell r="C3544">
            <v>11433</v>
          </cell>
          <cell r="D3544">
            <v>6988089128</v>
          </cell>
        </row>
        <row r="3545">
          <cell r="C3545">
            <v>29444</v>
          </cell>
          <cell r="D3545">
            <v>7912639675</v>
          </cell>
        </row>
        <row r="3546">
          <cell r="C3546">
            <v>23895</v>
          </cell>
          <cell r="D3546">
            <v>6618120233</v>
          </cell>
        </row>
        <row r="3547">
          <cell r="C3547">
            <v>47087</v>
          </cell>
          <cell r="D3547">
            <v>4085082426</v>
          </cell>
        </row>
        <row r="3548">
          <cell r="C3548">
            <v>50922</v>
          </cell>
          <cell r="D3548">
            <v>7166957409</v>
          </cell>
        </row>
        <row r="3549">
          <cell r="C3549">
            <v>35534</v>
          </cell>
          <cell r="D3549">
            <v>4323727860</v>
          </cell>
        </row>
        <row r="3550">
          <cell r="C3550">
            <v>32780</v>
          </cell>
          <cell r="D3550">
            <v>8034345962</v>
          </cell>
        </row>
        <row r="3551">
          <cell r="C3551">
            <v>54677</v>
          </cell>
          <cell r="D3551">
            <v>3738218785</v>
          </cell>
        </row>
        <row r="3552">
          <cell r="C3552">
            <v>29993</v>
          </cell>
          <cell r="D3552">
            <v>5764488419</v>
          </cell>
        </row>
        <row r="3553">
          <cell r="C3553">
            <v>19038</v>
          </cell>
          <cell r="D3553">
            <v>2524572722</v>
          </cell>
        </row>
        <row r="3554">
          <cell r="C3554">
            <v>16244</v>
          </cell>
          <cell r="D3554">
            <v>1787288307</v>
          </cell>
        </row>
        <row r="3555">
          <cell r="C3555">
            <v>22118</v>
          </cell>
          <cell r="D3555">
            <v>7440017404</v>
          </cell>
        </row>
        <row r="3556">
          <cell r="C3556">
            <v>38589</v>
          </cell>
          <cell r="D3556">
            <v>8032296239</v>
          </cell>
        </row>
        <row r="3557">
          <cell r="C3557">
            <v>59457</v>
          </cell>
          <cell r="D3557">
            <v>1541082834</v>
          </cell>
        </row>
        <row r="3558">
          <cell r="C3558">
            <v>58382</v>
          </cell>
          <cell r="D3558">
            <v>1659448174</v>
          </cell>
        </row>
        <row r="3559">
          <cell r="C3559">
            <v>22598</v>
          </cell>
          <cell r="D3559">
            <v>5191866150</v>
          </cell>
        </row>
        <row r="3560">
          <cell r="C3560">
            <v>58045</v>
          </cell>
          <cell r="D3560">
            <v>3273288531</v>
          </cell>
        </row>
        <row r="3561">
          <cell r="C3561">
            <v>23612</v>
          </cell>
          <cell r="D3561">
            <v>29906814</v>
          </cell>
        </row>
        <row r="3562">
          <cell r="C3562">
            <v>28768</v>
          </cell>
          <cell r="D3562">
            <v>6364724701</v>
          </cell>
        </row>
        <row r="3563">
          <cell r="C3563">
            <v>29783</v>
          </cell>
          <cell r="D3563">
            <v>9104569016</v>
          </cell>
        </row>
        <row r="3564">
          <cell r="C3564">
            <v>32500</v>
          </cell>
          <cell r="D3564">
            <v>6788593582</v>
          </cell>
        </row>
        <row r="3565">
          <cell r="C3565">
            <v>48774</v>
          </cell>
          <cell r="D3565">
            <v>1787288307</v>
          </cell>
        </row>
        <row r="3566">
          <cell r="C3566">
            <v>53023</v>
          </cell>
          <cell r="D3566">
            <v>4428088442</v>
          </cell>
        </row>
        <row r="3567">
          <cell r="C3567">
            <v>20590</v>
          </cell>
          <cell r="D3567">
            <v>9317454674</v>
          </cell>
        </row>
        <row r="3568">
          <cell r="C3568">
            <v>48699</v>
          </cell>
          <cell r="D3568">
            <v>4967603564</v>
          </cell>
        </row>
        <row r="3569">
          <cell r="C3569">
            <v>18238</v>
          </cell>
          <cell r="D3569">
            <v>5244119095</v>
          </cell>
        </row>
        <row r="3570">
          <cell r="C3570">
            <v>51440</v>
          </cell>
          <cell r="D3570">
            <v>6255831884</v>
          </cell>
        </row>
        <row r="3571">
          <cell r="C3571">
            <v>28047</v>
          </cell>
          <cell r="D3571">
            <v>5552170407</v>
          </cell>
        </row>
        <row r="3572">
          <cell r="C3572">
            <v>19459</v>
          </cell>
          <cell r="D3572">
            <v>7700368295</v>
          </cell>
        </row>
        <row r="3573">
          <cell r="C3573">
            <v>23763</v>
          </cell>
          <cell r="D3573">
            <v>9260254965</v>
          </cell>
        </row>
        <row r="3574">
          <cell r="C3574">
            <v>17991</v>
          </cell>
          <cell r="D3574">
            <v>8664054479</v>
          </cell>
        </row>
        <row r="3575">
          <cell r="C3575">
            <v>56153</v>
          </cell>
          <cell r="D3575">
            <v>5244119095</v>
          </cell>
        </row>
        <row r="3576">
          <cell r="C3576">
            <v>12564</v>
          </cell>
          <cell r="D3576">
            <v>630160104</v>
          </cell>
        </row>
        <row r="3577">
          <cell r="C3577">
            <v>57976</v>
          </cell>
          <cell r="D3577">
            <v>8808097757</v>
          </cell>
        </row>
        <row r="3578">
          <cell r="C3578">
            <v>28591</v>
          </cell>
          <cell r="D3578">
            <v>9984023702</v>
          </cell>
        </row>
        <row r="3579">
          <cell r="C3579">
            <v>53318</v>
          </cell>
          <cell r="D3579">
            <v>3569414450</v>
          </cell>
        </row>
        <row r="3580">
          <cell r="C3580">
            <v>57718</v>
          </cell>
          <cell r="D3580">
            <v>6235447353</v>
          </cell>
        </row>
        <row r="3581">
          <cell r="C3581">
            <v>33471</v>
          </cell>
          <cell r="D3581">
            <v>2859931651</v>
          </cell>
        </row>
        <row r="3582">
          <cell r="C3582">
            <v>47719</v>
          </cell>
          <cell r="D3582">
            <v>8685064791</v>
          </cell>
        </row>
        <row r="3583">
          <cell r="C3583">
            <v>17362</v>
          </cell>
          <cell r="D3583">
            <v>4256220232</v>
          </cell>
        </row>
        <row r="3584">
          <cell r="C3584">
            <v>35403</v>
          </cell>
          <cell r="D3584">
            <v>6733929554</v>
          </cell>
        </row>
        <row r="3585">
          <cell r="C3585">
            <v>38089</v>
          </cell>
          <cell r="D3585">
            <v>4094820760</v>
          </cell>
        </row>
        <row r="3586">
          <cell r="C3586">
            <v>15882</v>
          </cell>
          <cell r="D3586">
            <v>594961432</v>
          </cell>
        </row>
        <row r="3587">
          <cell r="C3587">
            <v>50157</v>
          </cell>
          <cell r="D3587">
            <v>5082945165</v>
          </cell>
        </row>
        <row r="3588">
          <cell r="C3588">
            <v>29482</v>
          </cell>
          <cell r="D3588">
            <v>826490107</v>
          </cell>
        </row>
        <row r="3589">
          <cell r="C3589">
            <v>15365</v>
          </cell>
          <cell r="D3589">
            <v>7778092905</v>
          </cell>
        </row>
        <row r="3590">
          <cell r="C3590">
            <v>34219</v>
          </cell>
          <cell r="D3590">
            <v>2497321256</v>
          </cell>
        </row>
        <row r="3591">
          <cell r="C3591">
            <v>25142</v>
          </cell>
          <cell r="D3591">
            <v>4610039311</v>
          </cell>
        </row>
        <row r="3592">
          <cell r="C3592">
            <v>43290</v>
          </cell>
          <cell r="D3592">
            <v>6724903874</v>
          </cell>
        </row>
        <row r="3593">
          <cell r="C3593">
            <v>10052</v>
          </cell>
          <cell r="D3593">
            <v>2191930824</v>
          </cell>
        </row>
        <row r="3594">
          <cell r="C3594">
            <v>55040</v>
          </cell>
          <cell r="D3594">
            <v>1598957961</v>
          </cell>
        </row>
        <row r="3595">
          <cell r="C3595">
            <v>25686</v>
          </cell>
          <cell r="D3595">
            <v>813832926</v>
          </cell>
        </row>
        <row r="3596">
          <cell r="C3596">
            <v>16879</v>
          </cell>
          <cell r="D3596">
            <v>960994726</v>
          </cell>
        </row>
        <row r="3597">
          <cell r="C3597">
            <v>26325</v>
          </cell>
          <cell r="D3597">
            <v>4525743115</v>
          </cell>
        </row>
        <row r="3598">
          <cell r="C3598">
            <v>59007</v>
          </cell>
          <cell r="D3598">
            <v>5395528121</v>
          </cell>
        </row>
        <row r="3599">
          <cell r="C3599">
            <v>39006</v>
          </cell>
          <cell r="D3599">
            <v>5064247826</v>
          </cell>
        </row>
        <row r="3600">
          <cell r="C3600">
            <v>33387</v>
          </cell>
          <cell r="D3600">
            <v>5837501576</v>
          </cell>
        </row>
        <row r="3601">
          <cell r="C3601">
            <v>46332</v>
          </cell>
          <cell r="D3601">
            <v>8093156364</v>
          </cell>
        </row>
        <row r="3602">
          <cell r="C3602">
            <v>57343</v>
          </cell>
          <cell r="D3602">
            <v>2183763965</v>
          </cell>
        </row>
        <row r="3603">
          <cell r="C3603">
            <v>37994</v>
          </cell>
          <cell r="D3603">
            <v>583595162</v>
          </cell>
        </row>
        <row r="3604">
          <cell r="C3604">
            <v>54911</v>
          </cell>
          <cell r="D3604">
            <v>397599129</v>
          </cell>
        </row>
        <row r="3605">
          <cell r="C3605">
            <v>20483</v>
          </cell>
          <cell r="D3605">
            <v>8054305400</v>
          </cell>
        </row>
        <row r="3606">
          <cell r="C3606">
            <v>40994</v>
          </cell>
          <cell r="D3606">
            <v>6408517315</v>
          </cell>
        </row>
        <row r="3607">
          <cell r="C3607">
            <v>40599</v>
          </cell>
          <cell r="D3607">
            <v>6009848660</v>
          </cell>
        </row>
        <row r="3608">
          <cell r="C3608">
            <v>37665</v>
          </cell>
          <cell r="D3608">
            <v>2352201101</v>
          </cell>
        </row>
        <row r="3609">
          <cell r="C3609">
            <v>32246</v>
          </cell>
          <cell r="D3609">
            <v>4691333258</v>
          </cell>
        </row>
        <row r="3610">
          <cell r="C3610">
            <v>29161</v>
          </cell>
          <cell r="D3610">
            <v>1659448174</v>
          </cell>
        </row>
        <row r="3611">
          <cell r="C3611">
            <v>12601</v>
          </cell>
          <cell r="D3611">
            <v>2138131904</v>
          </cell>
        </row>
        <row r="3612">
          <cell r="C3612">
            <v>47469</v>
          </cell>
          <cell r="D3612">
            <v>324399618</v>
          </cell>
        </row>
        <row r="3613">
          <cell r="C3613">
            <v>38170</v>
          </cell>
          <cell r="D3613">
            <v>2922893758</v>
          </cell>
        </row>
        <row r="3614">
          <cell r="C3614">
            <v>57912</v>
          </cell>
          <cell r="D3614">
            <v>6852060985</v>
          </cell>
        </row>
        <row r="3615">
          <cell r="C3615">
            <v>50055</v>
          </cell>
          <cell r="D3615">
            <v>8370379001</v>
          </cell>
        </row>
        <row r="3616">
          <cell r="C3616">
            <v>49754</v>
          </cell>
          <cell r="D3616">
            <v>1096335336</v>
          </cell>
        </row>
        <row r="3617">
          <cell r="C3617">
            <v>53719</v>
          </cell>
          <cell r="D3617">
            <v>5588978080</v>
          </cell>
        </row>
        <row r="3618">
          <cell r="C3618">
            <v>30640</v>
          </cell>
          <cell r="D3618">
            <v>4937054791</v>
          </cell>
        </row>
        <row r="3619">
          <cell r="C3619">
            <v>13832</v>
          </cell>
          <cell r="D3619">
            <v>228985188</v>
          </cell>
        </row>
        <row r="3620">
          <cell r="C3620">
            <v>22275</v>
          </cell>
          <cell r="D3620">
            <v>8887868026</v>
          </cell>
        </row>
        <row r="3621">
          <cell r="C3621">
            <v>25939</v>
          </cell>
          <cell r="D3621">
            <v>1149008652</v>
          </cell>
        </row>
        <row r="3622">
          <cell r="C3622">
            <v>12969</v>
          </cell>
          <cell r="D3622">
            <v>4967603564</v>
          </cell>
        </row>
        <row r="3623">
          <cell r="C3623">
            <v>45587</v>
          </cell>
          <cell r="D3623">
            <v>9373778889</v>
          </cell>
        </row>
        <row r="3624">
          <cell r="C3624">
            <v>49187</v>
          </cell>
          <cell r="D3624">
            <v>3458178171</v>
          </cell>
        </row>
        <row r="3625">
          <cell r="C3625">
            <v>48003</v>
          </cell>
          <cell r="D3625">
            <v>9483290694</v>
          </cell>
        </row>
        <row r="3626">
          <cell r="C3626">
            <v>58970</v>
          </cell>
          <cell r="D3626">
            <v>6378969205</v>
          </cell>
        </row>
        <row r="3627">
          <cell r="C3627">
            <v>44896</v>
          </cell>
          <cell r="D3627">
            <v>4739588234</v>
          </cell>
        </row>
        <row r="3628">
          <cell r="C3628">
            <v>14479</v>
          </cell>
          <cell r="D3628">
            <v>7180110256</v>
          </cell>
        </row>
        <row r="3629">
          <cell r="C3629">
            <v>31894</v>
          </cell>
          <cell r="D3629">
            <v>4808886316</v>
          </cell>
        </row>
        <row r="3630">
          <cell r="C3630">
            <v>22577</v>
          </cell>
          <cell r="D3630">
            <v>132027631</v>
          </cell>
        </row>
        <row r="3631">
          <cell r="C3631">
            <v>34859</v>
          </cell>
          <cell r="D3631">
            <v>5304381319</v>
          </cell>
        </row>
        <row r="3632">
          <cell r="C3632">
            <v>55012</v>
          </cell>
          <cell r="D3632">
            <v>3507341514</v>
          </cell>
        </row>
        <row r="3633">
          <cell r="C3633">
            <v>41094</v>
          </cell>
          <cell r="D3633">
            <v>5974179625</v>
          </cell>
        </row>
        <row r="3634">
          <cell r="C3634">
            <v>53405</v>
          </cell>
          <cell r="D3634">
            <v>1573192775</v>
          </cell>
        </row>
        <row r="3635">
          <cell r="C3635">
            <v>27278</v>
          </cell>
          <cell r="D3635">
            <v>8841637323</v>
          </cell>
        </row>
        <row r="3636">
          <cell r="C3636">
            <v>24773</v>
          </cell>
          <cell r="D3636">
            <v>3824197065</v>
          </cell>
        </row>
        <row r="3637">
          <cell r="C3637">
            <v>19406</v>
          </cell>
          <cell r="D3637">
            <v>6209983448</v>
          </cell>
        </row>
        <row r="3638">
          <cell r="C3638">
            <v>35759</v>
          </cell>
          <cell r="D3638">
            <v>630160104</v>
          </cell>
        </row>
        <row r="3639">
          <cell r="C3639">
            <v>53877</v>
          </cell>
          <cell r="D3639">
            <v>6596440737</v>
          </cell>
        </row>
        <row r="3640">
          <cell r="C3640">
            <v>55286</v>
          </cell>
          <cell r="D3640">
            <v>1887308636</v>
          </cell>
        </row>
        <row r="3641">
          <cell r="C3641">
            <v>44708</v>
          </cell>
          <cell r="D3641">
            <v>6713405010</v>
          </cell>
        </row>
        <row r="3642">
          <cell r="C3642">
            <v>36449</v>
          </cell>
          <cell r="D3642">
            <v>9619649427</v>
          </cell>
        </row>
        <row r="3643">
          <cell r="C3643">
            <v>21155</v>
          </cell>
          <cell r="D3643">
            <v>5561472151</v>
          </cell>
        </row>
        <row r="3644">
          <cell r="C3644">
            <v>18745</v>
          </cell>
          <cell r="D3644">
            <v>8875320292</v>
          </cell>
        </row>
        <row r="3645">
          <cell r="C3645">
            <v>25527</v>
          </cell>
          <cell r="D3645">
            <v>9002722281</v>
          </cell>
        </row>
        <row r="3646">
          <cell r="C3646">
            <v>53856</v>
          </cell>
          <cell r="D3646">
            <v>6259267215</v>
          </cell>
        </row>
        <row r="3647">
          <cell r="C3647">
            <v>16875</v>
          </cell>
          <cell r="D3647">
            <v>9820632102</v>
          </cell>
        </row>
        <row r="3648">
          <cell r="C3648">
            <v>44148</v>
          </cell>
          <cell r="D3648">
            <v>4900475084</v>
          </cell>
        </row>
        <row r="3649">
          <cell r="C3649">
            <v>12800</v>
          </cell>
          <cell r="D3649">
            <v>4768254810</v>
          </cell>
        </row>
        <row r="3650">
          <cell r="C3650">
            <v>52793</v>
          </cell>
          <cell r="D3650">
            <v>2353272215</v>
          </cell>
        </row>
        <row r="3651">
          <cell r="C3651">
            <v>16880</v>
          </cell>
          <cell r="D3651">
            <v>1657097021</v>
          </cell>
        </row>
        <row r="3652">
          <cell r="C3652">
            <v>54709</v>
          </cell>
          <cell r="D3652">
            <v>5837066497</v>
          </cell>
        </row>
        <row r="3653">
          <cell r="C3653">
            <v>36215</v>
          </cell>
          <cell r="D3653">
            <v>1296185559</v>
          </cell>
        </row>
        <row r="3654">
          <cell r="C3654">
            <v>47741</v>
          </cell>
          <cell r="D3654">
            <v>7621218967</v>
          </cell>
        </row>
        <row r="3655">
          <cell r="C3655">
            <v>45285</v>
          </cell>
          <cell r="D3655">
            <v>5623178685</v>
          </cell>
        </row>
        <row r="3656">
          <cell r="C3656">
            <v>40728</v>
          </cell>
          <cell r="D3656">
            <v>4290015026</v>
          </cell>
        </row>
        <row r="3657">
          <cell r="C3657">
            <v>12892</v>
          </cell>
          <cell r="D3657">
            <v>8858733592</v>
          </cell>
        </row>
        <row r="3658">
          <cell r="C3658">
            <v>13647</v>
          </cell>
          <cell r="D3658">
            <v>2255261316</v>
          </cell>
        </row>
        <row r="3659">
          <cell r="C3659">
            <v>39795</v>
          </cell>
          <cell r="D3659">
            <v>5358183647</v>
          </cell>
        </row>
        <row r="3660">
          <cell r="C3660">
            <v>47185</v>
          </cell>
          <cell r="D3660">
            <v>2255261316</v>
          </cell>
        </row>
        <row r="3661">
          <cell r="C3661">
            <v>36813</v>
          </cell>
          <cell r="D3661">
            <v>7373156215</v>
          </cell>
        </row>
        <row r="3662">
          <cell r="C3662">
            <v>58369</v>
          </cell>
          <cell r="D3662">
            <v>9096285417</v>
          </cell>
        </row>
        <row r="3663">
          <cell r="C3663">
            <v>43520</v>
          </cell>
          <cell r="D3663">
            <v>7866715386</v>
          </cell>
        </row>
        <row r="3664">
          <cell r="C3664">
            <v>23249</v>
          </cell>
          <cell r="D3664">
            <v>17898579</v>
          </cell>
        </row>
        <row r="3665">
          <cell r="C3665">
            <v>17114</v>
          </cell>
          <cell r="D3665">
            <v>4219825649</v>
          </cell>
        </row>
        <row r="3666">
          <cell r="C3666">
            <v>26182</v>
          </cell>
          <cell r="D3666">
            <v>8145387981</v>
          </cell>
        </row>
        <row r="3667">
          <cell r="C3667">
            <v>29212</v>
          </cell>
          <cell r="D3667">
            <v>2130919499</v>
          </cell>
        </row>
        <row r="3668">
          <cell r="C3668">
            <v>46828</v>
          </cell>
          <cell r="D3668">
            <v>879297433</v>
          </cell>
        </row>
        <row r="3669">
          <cell r="C3669">
            <v>58255</v>
          </cell>
          <cell r="D3669">
            <v>7596173217</v>
          </cell>
        </row>
        <row r="3670">
          <cell r="C3670">
            <v>39786</v>
          </cell>
          <cell r="D3670">
            <v>8748349712</v>
          </cell>
        </row>
        <row r="3671">
          <cell r="C3671">
            <v>47941</v>
          </cell>
          <cell r="D3671">
            <v>2659144249</v>
          </cell>
        </row>
        <row r="3672">
          <cell r="C3672">
            <v>36564</v>
          </cell>
          <cell r="D3672">
            <v>7304628987</v>
          </cell>
        </row>
        <row r="3673">
          <cell r="C3673">
            <v>43491</v>
          </cell>
          <cell r="D3673">
            <v>7673188813</v>
          </cell>
        </row>
        <row r="3674">
          <cell r="C3674">
            <v>58023</v>
          </cell>
          <cell r="D3674">
            <v>933051662</v>
          </cell>
        </row>
        <row r="3675">
          <cell r="C3675">
            <v>39762</v>
          </cell>
          <cell r="D3675">
            <v>4453705328</v>
          </cell>
        </row>
        <row r="3676">
          <cell r="C3676">
            <v>58381</v>
          </cell>
          <cell r="D3676">
            <v>1953937357</v>
          </cell>
        </row>
        <row r="3677">
          <cell r="C3677">
            <v>48237</v>
          </cell>
          <cell r="D3677">
            <v>4401069773</v>
          </cell>
        </row>
        <row r="3678">
          <cell r="C3678">
            <v>39135</v>
          </cell>
          <cell r="D3678">
            <v>8238030943</v>
          </cell>
        </row>
        <row r="3679">
          <cell r="C3679">
            <v>51627</v>
          </cell>
          <cell r="D3679">
            <v>1009146149</v>
          </cell>
        </row>
        <row r="3680">
          <cell r="C3680">
            <v>15257</v>
          </cell>
          <cell r="D3680">
            <v>7670936274</v>
          </cell>
        </row>
        <row r="3681">
          <cell r="C3681">
            <v>35189</v>
          </cell>
          <cell r="D3681">
            <v>9223618401</v>
          </cell>
        </row>
        <row r="3682">
          <cell r="C3682">
            <v>47355</v>
          </cell>
          <cell r="D3682">
            <v>6788593582</v>
          </cell>
        </row>
        <row r="3683">
          <cell r="C3683">
            <v>43036</v>
          </cell>
          <cell r="D3683">
            <v>3956653289</v>
          </cell>
        </row>
        <row r="3684">
          <cell r="C3684">
            <v>21381</v>
          </cell>
          <cell r="D3684">
            <v>9854387496</v>
          </cell>
        </row>
        <row r="3685">
          <cell r="C3685">
            <v>37634</v>
          </cell>
          <cell r="D3685">
            <v>4773306254</v>
          </cell>
        </row>
        <row r="3686">
          <cell r="C3686">
            <v>36754</v>
          </cell>
          <cell r="D3686">
            <v>4969679754</v>
          </cell>
        </row>
        <row r="3687">
          <cell r="C3687">
            <v>47724</v>
          </cell>
          <cell r="D3687">
            <v>7233077789</v>
          </cell>
        </row>
        <row r="3688">
          <cell r="C3688">
            <v>31997</v>
          </cell>
          <cell r="D3688">
            <v>6271204627</v>
          </cell>
        </row>
        <row r="3689">
          <cell r="C3689">
            <v>40333</v>
          </cell>
          <cell r="D3689">
            <v>3597778305</v>
          </cell>
        </row>
        <row r="3690">
          <cell r="C3690">
            <v>46950</v>
          </cell>
          <cell r="D3690">
            <v>37593587</v>
          </cell>
        </row>
        <row r="3691">
          <cell r="C3691">
            <v>42633</v>
          </cell>
          <cell r="D3691">
            <v>8162941088</v>
          </cell>
        </row>
        <row r="3692">
          <cell r="C3692">
            <v>49206</v>
          </cell>
          <cell r="D3692">
            <v>7688943361</v>
          </cell>
        </row>
        <row r="3693">
          <cell r="C3693">
            <v>42109</v>
          </cell>
          <cell r="D3693">
            <v>7411705322</v>
          </cell>
        </row>
        <row r="3694">
          <cell r="C3694">
            <v>15042</v>
          </cell>
          <cell r="D3694">
            <v>8685064791</v>
          </cell>
        </row>
        <row r="3695">
          <cell r="C3695">
            <v>59885</v>
          </cell>
          <cell r="D3695">
            <v>1739513533</v>
          </cell>
        </row>
        <row r="3696">
          <cell r="C3696">
            <v>21005</v>
          </cell>
          <cell r="D3696">
            <v>8249460030</v>
          </cell>
        </row>
        <row r="3697">
          <cell r="C3697">
            <v>51973</v>
          </cell>
          <cell r="D3697">
            <v>1472093461</v>
          </cell>
        </row>
        <row r="3698">
          <cell r="C3698">
            <v>56021</v>
          </cell>
          <cell r="D3698">
            <v>9795921177</v>
          </cell>
        </row>
        <row r="3699">
          <cell r="C3699">
            <v>53739</v>
          </cell>
          <cell r="D3699">
            <v>8841637323</v>
          </cell>
        </row>
        <row r="3700">
          <cell r="C3700">
            <v>13284</v>
          </cell>
          <cell r="D3700">
            <v>8748349712</v>
          </cell>
        </row>
        <row r="3701">
          <cell r="C3701">
            <v>12053</v>
          </cell>
          <cell r="D3701">
            <v>7760701055</v>
          </cell>
        </row>
        <row r="3702">
          <cell r="C3702">
            <v>31894</v>
          </cell>
          <cell r="D3702">
            <v>5975948169</v>
          </cell>
        </row>
        <row r="3703">
          <cell r="C3703">
            <v>11819</v>
          </cell>
          <cell r="D3703">
            <v>5082945165</v>
          </cell>
        </row>
        <row r="3704">
          <cell r="C3704">
            <v>31535</v>
          </cell>
          <cell r="D3704">
            <v>5759255762</v>
          </cell>
        </row>
        <row r="3705">
          <cell r="C3705">
            <v>42573</v>
          </cell>
          <cell r="D3705">
            <v>1425230725</v>
          </cell>
        </row>
        <row r="3706">
          <cell r="C3706">
            <v>23516</v>
          </cell>
          <cell r="D3706">
            <v>3219526055</v>
          </cell>
        </row>
        <row r="3707">
          <cell r="C3707">
            <v>20210</v>
          </cell>
          <cell r="D3707">
            <v>8175279842</v>
          </cell>
        </row>
        <row r="3708">
          <cell r="C3708">
            <v>45952</v>
          </cell>
          <cell r="D3708">
            <v>7304628987</v>
          </cell>
        </row>
        <row r="3709">
          <cell r="C3709">
            <v>56077</v>
          </cell>
          <cell r="D3709">
            <v>715518151</v>
          </cell>
        </row>
        <row r="3710">
          <cell r="C3710">
            <v>46749</v>
          </cell>
          <cell r="D3710">
            <v>8460683117</v>
          </cell>
        </row>
        <row r="3711">
          <cell r="C3711">
            <v>33882</v>
          </cell>
          <cell r="D3711">
            <v>8705788102</v>
          </cell>
        </row>
        <row r="3712">
          <cell r="C3712">
            <v>54954</v>
          </cell>
          <cell r="D3712">
            <v>5383734902</v>
          </cell>
        </row>
        <row r="3713">
          <cell r="C3713">
            <v>46818</v>
          </cell>
          <cell r="D3713">
            <v>2012142672</v>
          </cell>
        </row>
        <row r="3714">
          <cell r="C3714">
            <v>12744</v>
          </cell>
          <cell r="D3714">
            <v>9684187432</v>
          </cell>
        </row>
        <row r="3715">
          <cell r="C3715">
            <v>34956</v>
          </cell>
          <cell r="D3715">
            <v>6733929554</v>
          </cell>
        </row>
        <row r="3716">
          <cell r="C3716">
            <v>57030</v>
          </cell>
          <cell r="D3716">
            <v>6041314951</v>
          </cell>
        </row>
        <row r="3717">
          <cell r="C3717">
            <v>45235</v>
          </cell>
          <cell r="D3717">
            <v>8044612831</v>
          </cell>
        </row>
        <row r="3718">
          <cell r="C3718">
            <v>30815</v>
          </cell>
          <cell r="D3718">
            <v>2191930824</v>
          </cell>
        </row>
        <row r="3719">
          <cell r="C3719">
            <v>35728</v>
          </cell>
          <cell r="D3719">
            <v>6731572691</v>
          </cell>
        </row>
        <row r="3720">
          <cell r="C3720">
            <v>46388</v>
          </cell>
          <cell r="D3720">
            <v>2779378506</v>
          </cell>
        </row>
        <row r="3721">
          <cell r="C3721">
            <v>46248</v>
          </cell>
          <cell r="D3721">
            <v>3569619966</v>
          </cell>
        </row>
        <row r="3722">
          <cell r="C3722">
            <v>24255</v>
          </cell>
          <cell r="D3722">
            <v>4852897158</v>
          </cell>
        </row>
        <row r="3723">
          <cell r="C3723">
            <v>16692</v>
          </cell>
          <cell r="D3723">
            <v>2136806068</v>
          </cell>
        </row>
        <row r="3724">
          <cell r="C3724">
            <v>58662</v>
          </cell>
          <cell r="D3724">
            <v>7493076952</v>
          </cell>
        </row>
        <row r="3725">
          <cell r="C3725">
            <v>13804</v>
          </cell>
          <cell r="D3725">
            <v>5074304008</v>
          </cell>
        </row>
        <row r="3726">
          <cell r="C3726">
            <v>26415</v>
          </cell>
          <cell r="D3726">
            <v>8617243198</v>
          </cell>
        </row>
        <row r="3727">
          <cell r="C3727">
            <v>17015</v>
          </cell>
          <cell r="D3727">
            <v>7892446737</v>
          </cell>
        </row>
        <row r="3728">
          <cell r="C3728">
            <v>23382</v>
          </cell>
          <cell r="D3728">
            <v>3904109642</v>
          </cell>
        </row>
        <row r="3729">
          <cell r="C3729">
            <v>32239</v>
          </cell>
          <cell r="D3729">
            <v>6284045549</v>
          </cell>
        </row>
        <row r="3730">
          <cell r="C3730">
            <v>47175</v>
          </cell>
          <cell r="D3730">
            <v>4475496373</v>
          </cell>
        </row>
        <row r="3731">
          <cell r="C3731">
            <v>15970</v>
          </cell>
          <cell r="D3731">
            <v>2259282237</v>
          </cell>
        </row>
        <row r="3732">
          <cell r="C3732">
            <v>12720</v>
          </cell>
          <cell r="D3732">
            <v>6041314951</v>
          </cell>
        </row>
        <row r="3733">
          <cell r="C3733">
            <v>49349</v>
          </cell>
          <cell r="D3733">
            <v>7741079360</v>
          </cell>
        </row>
        <row r="3734">
          <cell r="C3734">
            <v>33649</v>
          </cell>
          <cell r="D3734">
            <v>8977805007</v>
          </cell>
        </row>
        <row r="3735">
          <cell r="C3735">
            <v>24750</v>
          </cell>
          <cell r="D3735">
            <v>4359854056</v>
          </cell>
        </row>
        <row r="3736">
          <cell r="C3736">
            <v>14436</v>
          </cell>
          <cell r="D3736">
            <v>8017115954</v>
          </cell>
        </row>
        <row r="3737">
          <cell r="C3737">
            <v>59984</v>
          </cell>
          <cell r="D3737">
            <v>7962906979</v>
          </cell>
        </row>
        <row r="3738">
          <cell r="C3738">
            <v>52680</v>
          </cell>
          <cell r="D3738">
            <v>1419116835</v>
          </cell>
        </row>
        <row r="3739">
          <cell r="C3739">
            <v>22438</v>
          </cell>
          <cell r="D3739">
            <v>3379645060</v>
          </cell>
        </row>
        <row r="3740">
          <cell r="C3740">
            <v>43458</v>
          </cell>
          <cell r="D3740">
            <v>6300411419</v>
          </cell>
        </row>
        <row r="3741">
          <cell r="C3741">
            <v>41031</v>
          </cell>
          <cell r="D3741">
            <v>4823073274</v>
          </cell>
        </row>
        <row r="3742">
          <cell r="C3742">
            <v>52182</v>
          </cell>
          <cell r="D3742">
            <v>8333777430</v>
          </cell>
        </row>
        <row r="3743">
          <cell r="C3743">
            <v>12071</v>
          </cell>
          <cell r="D3743">
            <v>7645724897</v>
          </cell>
        </row>
        <row r="3744">
          <cell r="C3744">
            <v>39803</v>
          </cell>
          <cell r="D3744">
            <v>2592292012</v>
          </cell>
        </row>
        <row r="3745">
          <cell r="C3745">
            <v>51403</v>
          </cell>
          <cell r="D3745">
            <v>3560320844</v>
          </cell>
        </row>
        <row r="3746">
          <cell r="C3746">
            <v>14802</v>
          </cell>
          <cell r="D3746">
            <v>1953937357</v>
          </cell>
        </row>
        <row r="3747">
          <cell r="C3747">
            <v>12711</v>
          </cell>
          <cell r="D3747">
            <v>1895483948</v>
          </cell>
        </row>
        <row r="3748">
          <cell r="C3748">
            <v>47738</v>
          </cell>
          <cell r="D3748">
            <v>9854387496</v>
          </cell>
        </row>
        <row r="3749">
          <cell r="C3749">
            <v>29440</v>
          </cell>
          <cell r="D3749">
            <v>9293760045</v>
          </cell>
        </row>
        <row r="3750">
          <cell r="C3750">
            <v>16363</v>
          </cell>
          <cell r="D3750">
            <v>8911781207</v>
          </cell>
        </row>
        <row r="3751">
          <cell r="C3751">
            <v>41127</v>
          </cell>
          <cell r="D3751">
            <v>1053331541</v>
          </cell>
        </row>
        <row r="3752">
          <cell r="C3752">
            <v>57853</v>
          </cell>
          <cell r="D3752">
            <v>6446166575</v>
          </cell>
        </row>
        <row r="3753">
          <cell r="C3753">
            <v>20099</v>
          </cell>
          <cell r="D3753">
            <v>1074899180</v>
          </cell>
        </row>
        <row r="3754">
          <cell r="C3754">
            <v>20657</v>
          </cell>
          <cell r="D3754">
            <v>3000763902</v>
          </cell>
        </row>
        <row r="3755">
          <cell r="C3755">
            <v>19855</v>
          </cell>
          <cell r="D3755">
            <v>5353923685</v>
          </cell>
        </row>
        <row r="3756">
          <cell r="C3756">
            <v>54726</v>
          </cell>
          <cell r="D3756">
            <v>1887308636</v>
          </cell>
        </row>
        <row r="3757">
          <cell r="C3757">
            <v>31568</v>
          </cell>
          <cell r="D3757">
            <v>9151658844</v>
          </cell>
        </row>
        <row r="3758">
          <cell r="C3758">
            <v>41034</v>
          </cell>
          <cell r="D3758">
            <v>3269054114</v>
          </cell>
        </row>
        <row r="3759">
          <cell r="C3759">
            <v>34715</v>
          </cell>
          <cell r="D3759">
            <v>7374898193</v>
          </cell>
        </row>
        <row r="3760">
          <cell r="C3760">
            <v>11894</v>
          </cell>
          <cell r="D3760">
            <v>453763030</v>
          </cell>
        </row>
        <row r="3761">
          <cell r="C3761">
            <v>42064</v>
          </cell>
          <cell r="D3761">
            <v>8361813608</v>
          </cell>
        </row>
        <row r="3762">
          <cell r="C3762">
            <v>52261</v>
          </cell>
          <cell r="D3762">
            <v>7039995972</v>
          </cell>
        </row>
        <row r="3763">
          <cell r="C3763">
            <v>14157</v>
          </cell>
          <cell r="D3763">
            <v>8757371024</v>
          </cell>
        </row>
        <row r="3764">
          <cell r="C3764">
            <v>44110</v>
          </cell>
          <cell r="D3764">
            <v>3164004753</v>
          </cell>
        </row>
        <row r="3765">
          <cell r="C3765">
            <v>13412</v>
          </cell>
          <cell r="D3765">
            <v>3292353998</v>
          </cell>
        </row>
        <row r="3766">
          <cell r="C3766">
            <v>30849</v>
          </cell>
          <cell r="D3766">
            <v>4453705328</v>
          </cell>
        </row>
        <row r="3767">
          <cell r="C3767">
            <v>34553</v>
          </cell>
          <cell r="D3767">
            <v>5285704227</v>
          </cell>
        </row>
        <row r="3768">
          <cell r="C3768">
            <v>28064</v>
          </cell>
          <cell r="D3768">
            <v>9163060264</v>
          </cell>
        </row>
        <row r="3769">
          <cell r="C3769">
            <v>44239</v>
          </cell>
          <cell r="D3769">
            <v>3213290963</v>
          </cell>
        </row>
        <row r="3770">
          <cell r="C3770">
            <v>50950</v>
          </cell>
          <cell r="D3770">
            <v>6380488901</v>
          </cell>
        </row>
        <row r="3771">
          <cell r="C3771">
            <v>37004</v>
          </cell>
          <cell r="D3771">
            <v>5756920838</v>
          </cell>
        </row>
        <row r="3772">
          <cell r="C3772">
            <v>12711</v>
          </cell>
          <cell r="D3772">
            <v>483886254</v>
          </cell>
        </row>
        <row r="3773">
          <cell r="C3773">
            <v>24938</v>
          </cell>
          <cell r="D3773">
            <v>2510440322</v>
          </cell>
        </row>
        <row r="3774">
          <cell r="C3774">
            <v>47533</v>
          </cell>
          <cell r="D3774">
            <v>6614458434</v>
          </cell>
        </row>
        <row r="3775">
          <cell r="C3775">
            <v>43210</v>
          </cell>
          <cell r="D3775">
            <v>9621571960</v>
          </cell>
        </row>
        <row r="3776">
          <cell r="C3776">
            <v>57272</v>
          </cell>
          <cell r="D3776">
            <v>6084639828</v>
          </cell>
        </row>
        <row r="3777">
          <cell r="C3777">
            <v>57356</v>
          </cell>
          <cell r="D3777">
            <v>6478891895</v>
          </cell>
        </row>
        <row r="3778">
          <cell r="C3778">
            <v>52518</v>
          </cell>
          <cell r="D3778">
            <v>9561367408</v>
          </cell>
        </row>
        <row r="3779">
          <cell r="C3779">
            <v>40540</v>
          </cell>
          <cell r="D3779">
            <v>6852060985</v>
          </cell>
        </row>
        <row r="3780">
          <cell r="C3780">
            <v>55400</v>
          </cell>
          <cell r="D3780">
            <v>3904109642</v>
          </cell>
        </row>
        <row r="3781">
          <cell r="C3781">
            <v>19875</v>
          </cell>
          <cell r="D3781">
            <v>1442784075</v>
          </cell>
        </row>
        <row r="3782">
          <cell r="C3782">
            <v>29419</v>
          </cell>
          <cell r="D3782">
            <v>2908560011</v>
          </cell>
        </row>
        <row r="3783">
          <cell r="C3783">
            <v>34589</v>
          </cell>
          <cell r="D3783">
            <v>8322342209</v>
          </cell>
        </row>
        <row r="3784">
          <cell r="C3784">
            <v>11354</v>
          </cell>
          <cell r="D3784">
            <v>1475796307</v>
          </cell>
        </row>
        <row r="3785">
          <cell r="C3785">
            <v>54114</v>
          </cell>
          <cell r="D3785">
            <v>6731572691</v>
          </cell>
        </row>
        <row r="3786">
          <cell r="C3786">
            <v>40846</v>
          </cell>
          <cell r="D3786">
            <v>3409869514</v>
          </cell>
        </row>
        <row r="3787">
          <cell r="C3787">
            <v>26007</v>
          </cell>
          <cell r="D3787">
            <v>8346855079</v>
          </cell>
        </row>
        <row r="3788">
          <cell r="C3788">
            <v>54224</v>
          </cell>
          <cell r="D3788">
            <v>8733080267</v>
          </cell>
        </row>
        <row r="3789">
          <cell r="C3789">
            <v>45626</v>
          </cell>
          <cell r="D3789">
            <v>3507341514</v>
          </cell>
        </row>
        <row r="3790">
          <cell r="C3790">
            <v>52942</v>
          </cell>
          <cell r="D3790">
            <v>3746690722</v>
          </cell>
        </row>
        <row r="3791">
          <cell r="C3791">
            <v>36594</v>
          </cell>
          <cell r="D3791">
            <v>2402470968</v>
          </cell>
        </row>
        <row r="3792">
          <cell r="C3792">
            <v>16841</v>
          </cell>
          <cell r="D3792">
            <v>9447906176</v>
          </cell>
        </row>
        <row r="3793">
          <cell r="C3793">
            <v>56906</v>
          </cell>
          <cell r="D3793">
            <v>2551917727</v>
          </cell>
        </row>
        <row r="3794">
          <cell r="C3794">
            <v>22471</v>
          </cell>
          <cell r="D3794">
            <v>2426144645</v>
          </cell>
        </row>
        <row r="3795">
          <cell r="C3795">
            <v>55482</v>
          </cell>
          <cell r="D3795">
            <v>5299481160</v>
          </cell>
        </row>
        <row r="3796">
          <cell r="C3796">
            <v>40331</v>
          </cell>
          <cell r="D3796">
            <v>1351073265</v>
          </cell>
        </row>
        <row r="3797">
          <cell r="C3797">
            <v>41092</v>
          </cell>
          <cell r="D3797">
            <v>2070860833</v>
          </cell>
        </row>
        <row r="3798">
          <cell r="C3798">
            <v>53904</v>
          </cell>
          <cell r="D3798">
            <v>7769010411</v>
          </cell>
        </row>
        <row r="3799">
          <cell r="C3799">
            <v>25066</v>
          </cell>
          <cell r="D3799">
            <v>7625163059</v>
          </cell>
        </row>
        <row r="3800">
          <cell r="C3800">
            <v>14591</v>
          </cell>
          <cell r="D3800">
            <v>9340388305</v>
          </cell>
        </row>
        <row r="3801">
          <cell r="C3801">
            <v>27985</v>
          </cell>
          <cell r="D3801">
            <v>2376099331</v>
          </cell>
        </row>
        <row r="3802">
          <cell r="C3802">
            <v>14309</v>
          </cell>
          <cell r="D3802">
            <v>3381164996</v>
          </cell>
        </row>
        <row r="3803">
          <cell r="C3803">
            <v>26425</v>
          </cell>
          <cell r="D3803">
            <v>8350412399</v>
          </cell>
        </row>
        <row r="3804">
          <cell r="C3804">
            <v>43207</v>
          </cell>
          <cell r="D3804">
            <v>8017115954</v>
          </cell>
        </row>
        <row r="3805">
          <cell r="C3805">
            <v>49672</v>
          </cell>
          <cell r="D3805">
            <v>3060876401</v>
          </cell>
        </row>
        <row r="3806">
          <cell r="C3806">
            <v>31933</v>
          </cell>
          <cell r="D3806">
            <v>140020098</v>
          </cell>
        </row>
        <row r="3807">
          <cell r="C3807">
            <v>21314</v>
          </cell>
          <cell r="D3807">
            <v>1420239228</v>
          </cell>
        </row>
        <row r="3808">
          <cell r="C3808">
            <v>19989</v>
          </cell>
          <cell r="D3808">
            <v>5000631609</v>
          </cell>
        </row>
        <row r="3809">
          <cell r="C3809">
            <v>22559</v>
          </cell>
          <cell r="D3809">
            <v>8501525324</v>
          </cell>
        </row>
        <row r="3810">
          <cell r="C3810">
            <v>25590</v>
          </cell>
          <cell r="D3810">
            <v>4823073274</v>
          </cell>
        </row>
        <row r="3811">
          <cell r="C3811">
            <v>35557</v>
          </cell>
          <cell r="D3811">
            <v>2809344809</v>
          </cell>
        </row>
        <row r="3812">
          <cell r="C3812">
            <v>23108</v>
          </cell>
          <cell r="D3812">
            <v>6436551115</v>
          </cell>
        </row>
        <row r="3813">
          <cell r="C3813">
            <v>24499</v>
          </cell>
          <cell r="D3813">
            <v>9018504580</v>
          </cell>
        </row>
        <row r="3814">
          <cell r="C3814">
            <v>47008</v>
          </cell>
          <cell r="D3814">
            <v>6214787945</v>
          </cell>
        </row>
        <row r="3815">
          <cell r="C3815">
            <v>45294</v>
          </cell>
          <cell r="D3815">
            <v>5779075530</v>
          </cell>
        </row>
        <row r="3816">
          <cell r="C3816">
            <v>49946</v>
          </cell>
          <cell r="D3816">
            <v>5403399259</v>
          </cell>
        </row>
        <row r="3817">
          <cell r="C3817">
            <v>43507</v>
          </cell>
          <cell r="D3817">
            <v>4236713853</v>
          </cell>
        </row>
        <row r="3818">
          <cell r="C3818">
            <v>30994</v>
          </cell>
          <cell r="D3818">
            <v>9561367408</v>
          </cell>
        </row>
        <row r="3819">
          <cell r="C3819">
            <v>59108</v>
          </cell>
          <cell r="D3819">
            <v>5629875752</v>
          </cell>
        </row>
        <row r="3820">
          <cell r="C3820">
            <v>53887</v>
          </cell>
          <cell r="D3820">
            <v>5395528121</v>
          </cell>
        </row>
        <row r="3821">
          <cell r="C3821">
            <v>12180</v>
          </cell>
          <cell r="D3821">
            <v>4768254810</v>
          </cell>
        </row>
        <row r="3822">
          <cell r="C3822">
            <v>29546</v>
          </cell>
          <cell r="D3822">
            <v>9620547551</v>
          </cell>
        </row>
        <row r="3823">
          <cell r="C3823">
            <v>55644</v>
          </cell>
          <cell r="D3823">
            <v>3547596165</v>
          </cell>
        </row>
        <row r="3824">
          <cell r="C3824">
            <v>24398</v>
          </cell>
          <cell r="D3824">
            <v>4638232353</v>
          </cell>
        </row>
        <row r="3825">
          <cell r="C3825">
            <v>46847</v>
          </cell>
          <cell r="D3825">
            <v>5074304008</v>
          </cell>
        </row>
        <row r="3826">
          <cell r="C3826">
            <v>55999</v>
          </cell>
          <cell r="D3826">
            <v>8333777430</v>
          </cell>
        </row>
        <row r="3827">
          <cell r="C3827">
            <v>12847</v>
          </cell>
          <cell r="D3827">
            <v>2298319154</v>
          </cell>
        </row>
        <row r="3828">
          <cell r="C3828">
            <v>30372</v>
          </cell>
          <cell r="D3828">
            <v>5117202538</v>
          </cell>
        </row>
        <row r="3829">
          <cell r="C3829">
            <v>16564</v>
          </cell>
          <cell r="D3829">
            <v>4009257075</v>
          </cell>
        </row>
        <row r="3830">
          <cell r="C3830">
            <v>38546</v>
          </cell>
          <cell r="D3830">
            <v>3040116061</v>
          </cell>
        </row>
        <row r="3831">
          <cell r="C3831">
            <v>38457</v>
          </cell>
          <cell r="D3831">
            <v>1155371844</v>
          </cell>
        </row>
        <row r="3832">
          <cell r="C3832">
            <v>54429</v>
          </cell>
          <cell r="D3832">
            <v>1599457717</v>
          </cell>
        </row>
        <row r="3833">
          <cell r="C3833">
            <v>25701</v>
          </cell>
          <cell r="D3833">
            <v>146065492</v>
          </cell>
        </row>
        <row r="3834">
          <cell r="C3834">
            <v>14956</v>
          </cell>
          <cell r="D3834">
            <v>8640079943</v>
          </cell>
        </row>
        <row r="3835">
          <cell r="C3835">
            <v>36553</v>
          </cell>
          <cell r="D3835">
            <v>2421688019</v>
          </cell>
        </row>
        <row r="3836">
          <cell r="C3836">
            <v>51826</v>
          </cell>
          <cell r="D3836">
            <v>7088886472</v>
          </cell>
        </row>
        <row r="3837">
          <cell r="C3837">
            <v>34038</v>
          </cell>
          <cell r="D3837">
            <v>1489889981</v>
          </cell>
        </row>
        <row r="3838">
          <cell r="C3838">
            <v>11927</v>
          </cell>
          <cell r="D3838">
            <v>8460683117</v>
          </cell>
        </row>
        <row r="3839">
          <cell r="C3839">
            <v>43140</v>
          </cell>
          <cell r="D3839">
            <v>7338728615</v>
          </cell>
        </row>
        <row r="3840">
          <cell r="C3840">
            <v>58199</v>
          </cell>
          <cell r="D3840">
            <v>7769010411</v>
          </cell>
        </row>
        <row r="3841">
          <cell r="C3841">
            <v>31747</v>
          </cell>
          <cell r="D3841">
            <v>9621571960</v>
          </cell>
        </row>
        <row r="3842">
          <cell r="C3842">
            <v>47608</v>
          </cell>
          <cell r="D3842">
            <v>8568859739</v>
          </cell>
        </row>
        <row r="3843">
          <cell r="C3843">
            <v>35313</v>
          </cell>
          <cell r="D3843">
            <v>273083503</v>
          </cell>
        </row>
        <row r="3844">
          <cell r="C3844">
            <v>50365</v>
          </cell>
          <cell r="D3844">
            <v>2748937082</v>
          </cell>
        </row>
        <row r="3845">
          <cell r="C3845">
            <v>45882</v>
          </cell>
          <cell r="D3845">
            <v>5347887761</v>
          </cell>
        </row>
        <row r="3846">
          <cell r="C3846">
            <v>23949</v>
          </cell>
          <cell r="D3846">
            <v>4739588234</v>
          </cell>
        </row>
        <row r="3847">
          <cell r="C3847">
            <v>22355</v>
          </cell>
          <cell r="D3847">
            <v>4029727026</v>
          </cell>
        </row>
        <row r="3848">
          <cell r="C3848">
            <v>15837</v>
          </cell>
          <cell r="D3848">
            <v>4499766028</v>
          </cell>
        </row>
        <row r="3849">
          <cell r="C3849">
            <v>45148</v>
          </cell>
          <cell r="D3849">
            <v>5412518958</v>
          </cell>
        </row>
        <row r="3850">
          <cell r="C3850">
            <v>28479</v>
          </cell>
          <cell r="D3850">
            <v>7688943361</v>
          </cell>
        </row>
        <row r="3851">
          <cell r="C3851">
            <v>24751</v>
          </cell>
          <cell r="D3851">
            <v>5000631609</v>
          </cell>
        </row>
        <row r="3852">
          <cell r="C3852">
            <v>58289</v>
          </cell>
          <cell r="D3852">
            <v>9002722281</v>
          </cell>
        </row>
        <row r="3853">
          <cell r="C3853">
            <v>27812</v>
          </cell>
          <cell r="D3853">
            <v>5907724676</v>
          </cell>
        </row>
        <row r="3854">
          <cell r="C3854">
            <v>46266</v>
          </cell>
          <cell r="D3854">
            <v>3986480021</v>
          </cell>
        </row>
        <row r="3855">
          <cell r="C3855">
            <v>30766</v>
          </cell>
          <cell r="D3855">
            <v>7625163059</v>
          </cell>
        </row>
        <row r="3856">
          <cell r="C3856">
            <v>42176</v>
          </cell>
          <cell r="D3856">
            <v>2259282237</v>
          </cell>
        </row>
        <row r="3857">
          <cell r="C3857">
            <v>22547</v>
          </cell>
          <cell r="D3857">
            <v>3858163570</v>
          </cell>
        </row>
        <row r="3858">
          <cell r="C3858">
            <v>52112</v>
          </cell>
          <cell r="D3858">
            <v>7427985850</v>
          </cell>
        </row>
        <row r="3859">
          <cell r="C3859">
            <v>49081</v>
          </cell>
          <cell r="D3859">
            <v>7533163729</v>
          </cell>
        </row>
        <row r="3860">
          <cell r="C3860">
            <v>45468</v>
          </cell>
          <cell r="D3860">
            <v>4849214614</v>
          </cell>
        </row>
        <row r="3861">
          <cell r="C3861">
            <v>35923</v>
          </cell>
          <cell r="D3861">
            <v>5795848808</v>
          </cell>
        </row>
        <row r="3862">
          <cell r="C3862">
            <v>57616</v>
          </cell>
          <cell r="D3862">
            <v>6286877770</v>
          </cell>
        </row>
        <row r="3863">
          <cell r="C3863">
            <v>14954</v>
          </cell>
          <cell r="D3863">
            <v>4159390110</v>
          </cell>
        </row>
        <row r="3864">
          <cell r="C3864">
            <v>23713</v>
          </cell>
          <cell r="D3864">
            <v>4978659442</v>
          </cell>
        </row>
        <row r="3865">
          <cell r="C3865">
            <v>33242</v>
          </cell>
          <cell r="D3865">
            <v>4009257075</v>
          </cell>
        </row>
        <row r="3866">
          <cell r="C3866">
            <v>48324</v>
          </cell>
          <cell r="D3866">
            <v>8533410514</v>
          </cell>
        </row>
        <row r="3867">
          <cell r="C3867">
            <v>47931</v>
          </cell>
          <cell r="D3867">
            <v>8682006391</v>
          </cell>
        </row>
        <row r="3868">
          <cell r="C3868">
            <v>22302</v>
          </cell>
          <cell r="D3868">
            <v>9829586073</v>
          </cell>
        </row>
        <row r="3869">
          <cell r="C3869">
            <v>22610</v>
          </cell>
          <cell r="D3869">
            <v>1009146149</v>
          </cell>
        </row>
        <row r="3870">
          <cell r="C3870">
            <v>47201</v>
          </cell>
          <cell r="D3870">
            <v>3554200719</v>
          </cell>
        </row>
        <row r="3871">
          <cell r="C3871">
            <v>38574</v>
          </cell>
          <cell r="D3871">
            <v>8373529241</v>
          </cell>
        </row>
        <row r="3872">
          <cell r="C3872">
            <v>49205</v>
          </cell>
          <cell r="D3872">
            <v>2821741499</v>
          </cell>
        </row>
        <row r="3873">
          <cell r="C3873">
            <v>38814</v>
          </cell>
          <cell r="D3873">
            <v>5759255762</v>
          </cell>
        </row>
        <row r="3874">
          <cell r="C3874">
            <v>18551</v>
          </cell>
          <cell r="D3874">
            <v>4194897803</v>
          </cell>
        </row>
        <row r="3875">
          <cell r="C3875">
            <v>44253</v>
          </cell>
          <cell r="D3875">
            <v>9885165231</v>
          </cell>
        </row>
        <row r="3876">
          <cell r="C3876">
            <v>48011</v>
          </cell>
          <cell r="D3876">
            <v>3381164996</v>
          </cell>
        </row>
        <row r="3877">
          <cell r="C3877">
            <v>26447</v>
          </cell>
          <cell r="D3877">
            <v>7533163729</v>
          </cell>
        </row>
        <row r="3878">
          <cell r="C3878">
            <v>28976</v>
          </cell>
          <cell r="D3878">
            <v>7033916019</v>
          </cell>
        </row>
        <row r="3879">
          <cell r="C3879">
            <v>10566</v>
          </cell>
          <cell r="D3879">
            <v>5913755731</v>
          </cell>
        </row>
        <row r="3880">
          <cell r="C3880">
            <v>44947</v>
          </cell>
          <cell r="D3880">
            <v>5519420165</v>
          </cell>
        </row>
        <row r="3881">
          <cell r="C3881">
            <v>18090</v>
          </cell>
          <cell r="D3881">
            <v>7011563598</v>
          </cell>
        </row>
        <row r="3882">
          <cell r="C3882">
            <v>59227</v>
          </cell>
          <cell r="D3882">
            <v>710473923</v>
          </cell>
        </row>
        <row r="3883">
          <cell r="C3883">
            <v>18727</v>
          </cell>
          <cell r="D3883">
            <v>8173067724</v>
          </cell>
        </row>
        <row r="3884">
          <cell r="C3884">
            <v>50731</v>
          </cell>
          <cell r="D3884">
            <v>9008589443</v>
          </cell>
        </row>
        <row r="3885">
          <cell r="C3885">
            <v>41194</v>
          </cell>
          <cell r="D3885">
            <v>2670196322</v>
          </cell>
        </row>
        <row r="3886">
          <cell r="C3886">
            <v>49811</v>
          </cell>
          <cell r="D3886">
            <v>3824197065</v>
          </cell>
        </row>
        <row r="3887">
          <cell r="C3887">
            <v>24613</v>
          </cell>
          <cell r="D3887">
            <v>6408517315</v>
          </cell>
        </row>
        <row r="3888">
          <cell r="C3888">
            <v>18300</v>
          </cell>
          <cell r="D3888">
            <v>6854809452</v>
          </cell>
        </row>
        <row r="3889">
          <cell r="C3889">
            <v>16432</v>
          </cell>
          <cell r="D3889">
            <v>6520635286</v>
          </cell>
        </row>
        <row r="3890">
          <cell r="C3890">
            <v>47588</v>
          </cell>
          <cell r="D3890">
            <v>1958063002</v>
          </cell>
        </row>
        <row r="3891">
          <cell r="C3891">
            <v>26881</v>
          </cell>
          <cell r="D3891">
            <v>5629875752</v>
          </cell>
        </row>
        <row r="3892">
          <cell r="C3892">
            <v>43510</v>
          </cell>
          <cell r="D3892">
            <v>7140803102</v>
          </cell>
        </row>
        <row r="3893">
          <cell r="C3893">
            <v>18202</v>
          </cell>
          <cell r="D3893">
            <v>5861892008</v>
          </cell>
        </row>
        <row r="3894">
          <cell r="C3894">
            <v>19782</v>
          </cell>
          <cell r="D3894">
            <v>3843300291</v>
          </cell>
        </row>
        <row r="3895">
          <cell r="C3895">
            <v>31047</v>
          </cell>
          <cell r="D3895">
            <v>5064247826</v>
          </cell>
        </row>
        <row r="3896">
          <cell r="C3896">
            <v>19252</v>
          </cell>
          <cell r="D3896">
            <v>2702941109</v>
          </cell>
        </row>
        <row r="3897">
          <cell r="C3897">
            <v>48609</v>
          </cell>
          <cell r="D3897">
            <v>8545135858</v>
          </cell>
        </row>
        <row r="3898">
          <cell r="C3898">
            <v>28679</v>
          </cell>
          <cell r="D3898">
            <v>7567063646</v>
          </cell>
        </row>
        <row r="3899">
          <cell r="C3899">
            <v>29757</v>
          </cell>
          <cell r="D3899">
            <v>8703756602</v>
          </cell>
        </row>
        <row r="3900">
          <cell r="C3900">
            <v>15857</v>
          </cell>
          <cell r="D3900">
            <v>197180590</v>
          </cell>
        </row>
        <row r="3901">
          <cell r="C3901">
            <v>58628</v>
          </cell>
          <cell r="D3901">
            <v>3600185284</v>
          </cell>
        </row>
        <row r="3902">
          <cell r="C3902">
            <v>29529</v>
          </cell>
          <cell r="D3902">
            <v>8017115954</v>
          </cell>
        </row>
        <row r="3903">
          <cell r="C3903">
            <v>15979</v>
          </cell>
          <cell r="D3903">
            <v>6408517315</v>
          </cell>
        </row>
        <row r="3904">
          <cell r="C3904">
            <v>51438</v>
          </cell>
          <cell r="D3904">
            <v>9228842121</v>
          </cell>
        </row>
        <row r="3905">
          <cell r="C3905">
            <v>53610</v>
          </cell>
          <cell r="D3905">
            <v>8895721314</v>
          </cell>
        </row>
        <row r="3906">
          <cell r="C3906">
            <v>46442</v>
          </cell>
          <cell r="D3906">
            <v>2659144249</v>
          </cell>
        </row>
        <row r="3907">
          <cell r="C3907">
            <v>20981</v>
          </cell>
          <cell r="D3907">
            <v>2565093969</v>
          </cell>
        </row>
        <row r="3908">
          <cell r="C3908">
            <v>12157</v>
          </cell>
          <cell r="D3908">
            <v>1972775170</v>
          </cell>
        </row>
        <row r="3909">
          <cell r="C3909">
            <v>36641</v>
          </cell>
          <cell r="D3909">
            <v>7938954179</v>
          </cell>
        </row>
        <row r="3910">
          <cell r="C3910">
            <v>26791</v>
          </cell>
          <cell r="D3910">
            <v>320120716</v>
          </cell>
        </row>
        <row r="3911">
          <cell r="C3911">
            <v>30609</v>
          </cell>
          <cell r="D3911">
            <v>2657442315</v>
          </cell>
        </row>
        <row r="3912">
          <cell r="C3912">
            <v>21672</v>
          </cell>
          <cell r="D3912">
            <v>2128813026</v>
          </cell>
        </row>
        <row r="3913">
          <cell r="C3913">
            <v>42073</v>
          </cell>
          <cell r="D3913">
            <v>7865341539</v>
          </cell>
        </row>
        <row r="3914">
          <cell r="C3914">
            <v>52853</v>
          </cell>
          <cell r="D3914">
            <v>9965847037</v>
          </cell>
        </row>
        <row r="3915">
          <cell r="C3915">
            <v>20007</v>
          </cell>
          <cell r="D3915">
            <v>8054305400</v>
          </cell>
        </row>
        <row r="3916">
          <cell r="C3916">
            <v>54735</v>
          </cell>
          <cell r="D3916">
            <v>8069192305</v>
          </cell>
        </row>
        <row r="3917">
          <cell r="C3917">
            <v>32828</v>
          </cell>
          <cell r="D3917">
            <v>5134745579</v>
          </cell>
        </row>
        <row r="3918">
          <cell r="C3918">
            <v>31391</v>
          </cell>
          <cell r="D3918">
            <v>4815280800</v>
          </cell>
        </row>
        <row r="3919">
          <cell r="C3919">
            <v>58198</v>
          </cell>
          <cell r="D3919">
            <v>8526090127</v>
          </cell>
        </row>
        <row r="3920">
          <cell r="C3920">
            <v>20970</v>
          </cell>
          <cell r="D3920">
            <v>1743464649</v>
          </cell>
        </row>
        <row r="3921">
          <cell r="C3921">
            <v>35546</v>
          </cell>
          <cell r="D3921">
            <v>4958503722</v>
          </cell>
        </row>
        <row r="3922">
          <cell r="C3922">
            <v>30636</v>
          </cell>
          <cell r="D3922">
            <v>4401069773</v>
          </cell>
        </row>
        <row r="3923">
          <cell r="C3923">
            <v>13701</v>
          </cell>
          <cell r="D3923">
            <v>9621571960</v>
          </cell>
        </row>
        <row r="3924">
          <cell r="C3924">
            <v>27075</v>
          </cell>
          <cell r="D3924">
            <v>2561690342</v>
          </cell>
        </row>
        <row r="3925">
          <cell r="C3925">
            <v>27492</v>
          </cell>
          <cell r="D3925">
            <v>1839046880</v>
          </cell>
        </row>
        <row r="3926">
          <cell r="C3926">
            <v>28928</v>
          </cell>
          <cell r="D3926">
            <v>4535395691</v>
          </cell>
        </row>
        <row r="3927">
          <cell r="C3927">
            <v>56084</v>
          </cell>
          <cell r="D3927">
            <v>3545427749</v>
          </cell>
        </row>
        <row r="3928">
          <cell r="C3928">
            <v>57449</v>
          </cell>
          <cell r="D3928">
            <v>1856596435</v>
          </cell>
        </row>
        <row r="3929">
          <cell r="C3929">
            <v>13078</v>
          </cell>
          <cell r="D3929">
            <v>1856596435</v>
          </cell>
        </row>
        <row r="3930">
          <cell r="C3930">
            <v>45289</v>
          </cell>
          <cell r="D3930">
            <v>6007705854</v>
          </cell>
        </row>
        <row r="3931">
          <cell r="C3931">
            <v>11523</v>
          </cell>
          <cell r="D3931">
            <v>8875305560</v>
          </cell>
        </row>
        <row r="3932">
          <cell r="C3932">
            <v>50175</v>
          </cell>
          <cell r="D3932">
            <v>4691333258</v>
          </cell>
        </row>
        <row r="3933">
          <cell r="C3933">
            <v>34485</v>
          </cell>
          <cell r="D3933">
            <v>9726644925</v>
          </cell>
        </row>
        <row r="3934">
          <cell r="C3934">
            <v>50948</v>
          </cell>
          <cell r="D3934">
            <v>1444572199</v>
          </cell>
        </row>
        <row r="3935">
          <cell r="C3935">
            <v>39422</v>
          </cell>
          <cell r="D3935">
            <v>4492546545</v>
          </cell>
        </row>
        <row r="3936">
          <cell r="C3936">
            <v>24305</v>
          </cell>
          <cell r="D3936">
            <v>7192290785</v>
          </cell>
        </row>
        <row r="3937">
          <cell r="C3937">
            <v>26526</v>
          </cell>
          <cell r="D3937">
            <v>9984023702</v>
          </cell>
        </row>
        <row r="3938">
          <cell r="C3938">
            <v>45908</v>
          </cell>
          <cell r="D3938">
            <v>601779371</v>
          </cell>
        </row>
        <row r="3939">
          <cell r="C3939">
            <v>13444</v>
          </cell>
          <cell r="D3939">
            <v>8905919081</v>
          </cell>
        </row>
        <row r="3940">
          <cell r="C3940">
            <v>41445</v>
          </cell>
          <cell r="D3940">
            <v>9258570278</v>
          </cell>
        </row>
        <row r="3941">
          <cell r="C3941">
            <v>16043</v>
          </cell>
          <cell r="D3941">
            <v>161397387</v>
          </cell>
        </row>
        <row r="3942">
          <cell r="C3942">
            <v>39937</v>
          </cell>
          <cell r="D3942">
            <v>3524504531</v>
          </cell>
        </row>
        <row r="3943">
          <cell r="C3943">
            <v>18906</v>
          </cell>
          <cell r="D3943">
            <v>3129526900</v>
          </cell>
        </row>
        <row r="3944">
          <cell r="C3944">
            <v>49200</v>
          </cell>
          <cell r="D3944">
            <v>4401069773</v>
          </cell>
        </row>
        <row r="3945">
          <cell r="C3945">
            <v>24460</v>
          </cell>
          <cell r="D3945">
            <v>819852252</v>
          </cell>
        </row>
        <row r="3946">
          <cell r="C3946">
            <v>24405</v>
          </cell>
          <cell r="D3946">
            <v>8640079943</v>
          </cell>
        </row>
        <row r="3947">
          <cell r="C3947">
            <v>46633</v>
          </cell>
          <cell r="D3947">
            <v>4849214614</v>
          </cell>
        </row>
        <row r="3948">
          <cell r="C3948">
            <v>39885</v>
          </cell>
          <cell r="D3948">
            <v>8850022085</v>
          </cell>
        </row>
        <row r="3949">
          <cell r="C3949">
            <v>34137</v>
          </cell>
          <cell r="D3949">
            <v>994826516</v>
          </cell>
        </row>
        <row r="3950">
          <cell r="C3950">
            <v>12772</v>
          </cell>
          <cell r="D3950">
            <v>4920920075</v>
          </cell>
        </row>
        <row r="3951">
          <cell r="C3951">
            <v>55593</v>
          </cell>
          <cell r="D3951">
            <v>273083503</v>
          </cell>
        </row>
        <row r="3952">
          <cell r="C3952">
            <v>35942</v>
          </cell>
          <cell r="D3952">
            <v>8788824691</v>
          </cell>
        </row>
        <row r="3953">
          <cell r="C3953">
            <v>55757</v>
          </cell>
          <cell r="D3953">
            <v>2779378506</v>
          </cell>
        </row>
        <row r="3954">
          <cell r="C3954">
            <v>11436</v>
          </cell>
          <cell r="D3954">
            <v>8054305400</v>
          </cell>
        </row>
        <row r="3955">
          <cell r="C3955">
            <v>24654</v>
          </cell>
          <cell r="D3955">
            <v>3569414450</v>
          </cell>
        </row>
        <row r="3956">
          <cell r="C3956">
            <v>55574</v>
          </cell>
          <cell r="D3956">
            <v>2944219065</v>
          </cell>
        </row>
        <row r="3957">
          <cell r="C3957">
            <v>42044</v>
          </cell>
          <cell r="D3957">
            <v>8507800106</v>
          </cell>
        </row>
        <row r="3958">
          <cell r="C3958">
            <v>14027</v>
          </cell>
          <cell r="D3958">
            <v>4878156686</v>
          </cell>
        </row>
        <row r="3959">
          <cell r="C3959">
            <v>17464</v>
          </cell>
          <cell r="D3959">
            <v>9727426344</v>
          </cell>
        </row>
        <row r="3960">
          <cell r="C3960">
            <v>53085</v>
          </cell>
          <cell r="D3960">
            <v>9258570278</v>
          </cell>
        </row>
        <row r="3961">
          <cell r="C3961">
            <v>23596</v>
          </cell>
          <cell r="D3961">
            <v>6724903874</v>
          </cell>
        </row>
        <row r="3962">
          <cell r="C3962">
            <v>57724</v>
          </cell>
          <cell r="D3962">
            <v>5795848808</v>
          </cell>
        </row>
        <row r="3963">
          <cell r="C3963">
            <v>25547</v>
          </cell>
          <cell r="D3963">
            <v>8757371024</v>
          </cell>
        </row>
        <row r="3964">
          <cell r="C3964">
            <v>59751</v>
          </cell>
          <cell r="D3964">
            <v>3580617389</v>
          </cell>
        </row>
        <row r="3965">
          <cell r="C3965">
            <v>58711</v>
          </cell>
          <cell r="D3965">
            <v>274599287</v>
          </cell>
        </row>
        <row r="3966">
          <cell r="C3966">
            <v>33910</v>
          </cell>
          <cell r="D3966">
            <v>8501525324</v>
          </cell>
        </row>
        <row r="3967">
          <cell r="C3967">
            <v>58764</v>
          </cell>
          <cell r="D3967">
            <v>2821741499</v>
          </cell>
        </row>
        <row r="3968">
          <cell r="C3968">
            <v>14412</v>
          </cell>
          <cell r="D3968">
            <v>7205288142</v>
          </cell>
        </row>
        <row r="3969">
          <cell r="C3969">
            <v>18526</v>
          </cell>
          <cell r="D3969">
            <v>4984363320</v>
          </cell>
        </row>
        <row r="3970">
          <cell r="C3970">
            <v>19749</v>
          </cell>
          <cell r="D3970">
            <v>4094820760</v>
          </cell>
        </row>
        <row r="3971">
          <cell r="C3971">
            <v>24424</v>
          </cell>
          <cell r="D3971">
            <v>7700368295</v>
          </cell>
        </row>
        <row r="3972">
          <cell r="C3972">
            <v>20188</v>
          </cell>
          <cell r="D3972">
            <v>1659418720</v>
          </cell>
        </row>
        <row r="3973">
          <cell r="C3973">
            <v>40498</v>
          </cell>
          <cell r="D3973">
            <v>2575500974</v>
          </cell>
        </row>
        <row r="3974">
          <cell r="C3974">
            <v>52474</v>
          </cell>
          <cell r="D3974">
            <v>5068508845</v>
          </cell>
        </row>
        <row r="3975">
          <cell r="C3975">
            <v>21387</v>
          </cell>
          <cell r="D3975">
            <v>1155371844</v>
          </cell>
        </row>
        <row r="3976">
          <cell r="C3976">
            <v>34532</v>
          </cell>
          <cell r="D3976">
            <v>532074068</v>
          </cell>
        </row>
        <row r="3977">
          <cell r="C3977">
            <v>25137</v>
          </cell>
          <cell r="D3977">
            <v>6637560367</v>
          </cell>
        </row>
        <row r="3978">
          <cell r="C3978">
            <v>43942</v>
          </cell>
          <cell r="D3978">
            <v>2426144645</v>
          </cell>
        </row>
        <row r="3979">
          <cell r="C3979">
            <v>33160</v>
          </cell>
          <cell r="D3979">
            <v>1892125439</v>
          </cell>
        </row>
        <row r="3980">
          <cell r="C3980">
            <v>13351</v>
          </cell>
          <cell r="D3980">
            <v>9619649427</v>
          </cell>
        </row>
        <row r="3981">
          <cell r="C3981">
            <v>56602</v>
          </cell>
          <cell r="D3981">
            <v>4192443678</v>
          </cell>
        </row>
        <row r="3982">
          <cell r="C3982">
            <v>20663</v>
          </cell>
          <cell r="D3982">
            <v>2493113470</v>
          </cell>
        </row>
        <row r="3983">
          <cell r="C3983">
            <v>59127</v>
          </cell>
          <cell r="D3983">
            <v>8333777430</v>
          </cell>
        </row>
        <row r="3984">
          <cell r="C3984">
            <v>59807</v>
          </cell>
          <cell r="D3984">
            <v>710473923</v>
          </cell>
        </row>
        <row r="3985">
          <cell r="C3985">
            <v>37563</v>
          </cell>
          <cell r="D3985">
            <v>9561367408</v>
          </cell>
        </row>
        <row r="3986">
          <cell r="C3986">
            <v>42510</v>
          </cell>
          <cell r="D3986">
            <v>5519420165</v>
          </cell>
        </row>
        <row r="3987">
          <cell r="C3987">
            <v>45691</v>
          </cell>
          <cell r="D3987">
            <v>9516781780</v>
          </cell>
        </row>
        <row r="3988">
          <cell r="C3988">
            <v>35734</v>
          </cell>
          <cell r="D3988">
            <v>8162941088</v>
          </cell>
        </row>
        <row r="3989">
          <cell r="C3989">
            <v>57011</v>
          </cell>
          <cell r="D3989">
            <v>7783641539</v>
          </cell>
        </row>
        <row r="3990">
          <cell r="C3990">
            <v>12440</v>
          </cell>
          <cell r="D3990">
            <v>8069192305</v>
          </cell>
        </row>
        <row r="3991">
          <cell r="C3991">
            <v>53621</v>
          </cell>
          <cell r="D3991">
            <v>1969484233</v>
          </cell>
        </row>
        <row r="3992">
          <cell r="C3992">
            <v>32108</v>
          </cell>
          <cell r="D3992">
            <v>8808097757</v>
          </cell>
        </row>
        <row r="3993">
          <cell r="C3993">
            <v>49809</v>
          </cell>
          <cell r="D3993">
            <v>5603002824</v>
          </cell>
        </row>
        <row r="3994">
          <cell r="C3994">
            <v>19970</v>
          </cell>
          <cell r="D3994">
            <v>3915983489</v>
          </cell>
        </row>
        <row r="3995">
          <cell r="C3995">
            <v>17041</v>
          </cell>
          <cell r="D3995">
            <v>2234966051</v>
          </cell>
        </row>
        <row r="3996">
          <cell r="C3996">
            <v>32180</v>
          </cell>
          <cell r="D3996">
            <v>9800744517</v>
          </cell>
        </row>
        <row r="3997">
          <cell r="C3997">
            <v>46718</v>
          </cell>
          <cell r="D3997">
            <v>5064247826</v>
          </cell>
        </row>
        <row r="3998">
          <cell r="C3998">
            <v>36876</v>
          </cell>
          <cell r="D3998">
            <v>3967370569</v>
          </cell>
        </row>
        <row r="3999">
          <cell r="C3999">
            <v>47588</v>
          </cell>
          <cell r="D3999">
            <v>3021692982</v>
          </cell>
        </row>
        <row r="4000">
          <cell r="C4000">
            <v>31494</v>
          </cell>
          <cell r="D4000">
            <v>601779371</v>
          </cell>
        </row>
        <row r="4001">
          <cell r="C4001">
            <v>14755</v>
          </cell>
          <cell r="D4001">
            <v>2128813026</v>
          </cell>
        </row>
        <row r="4002">
          <cell r="C4002">
            <v>47479</v>
          </cell>
          <cell r="D4002">
            <v>8757371024</v>
          </cell>
        </row>
        <row r="4003">
          <cell r="C4003">
            <v>30696</v>
          </cell>
          <cell r="D4003">
            <v>9008589443</v>
          </cell>
        </row>
        <row r="4004">
          <cell r="C4004">
            <v>24583</v>
          </cell>
          <cell r="D4004">
            <v>7233077789</v>
          </cell>
        </row>
        <row r="4005">
          <cell r="C4005">
            <v>51781</v>
          </cell>
          <cell r="D4005">
            <v>6227038881</v>
          </cell>
        </row>
        <row r="4006">
          <cell r="C4006">
            <v>13084</v>
          </cell>
          <cell r="D4006">
            <v>3858163570</v>
          </cell>
        </row>
        <row r="4007">
          <cell r="C4007">
            <v>27443</v>
          </cell>
          <cell r="D4007">
            <v>7462961601</v>
          </cell>
        </row>
        <row r="4008">
          <cell r="C4008">
            <v>42843</v>
          </cell>
          <cell r="D4008">
            <v>5395528121</v>
          </cell>
        </row>
        <row r="4009">
          <cell r="C4009">
            <v>55815</v>
          </cell>
          <cell r="D4009">
            <v>3041948354</v>
          </cell>
        </row>
        <row r="4010">
          <cell r="C4010">
            <v>46113</v>
          </cell>
          <cell r="D4010">
            <v>1657097021</v>
          </cell>
        </row>
        <row r="4011">
          <cell r="C4011">
            <v>58698</v>
          </cell>
          <cell r="D4011">
            <v>9008589443</v>
          </cell>
        </row>
        <row r="4012">
          <cell r="C4012">
            <v>19188</v>
          </cell>
          <cell r="D4012">
            <v>1149008652</v>
          </cell>
        </row>
        <row r="4013">
          <cell r="C4013">
            <v>41756</v>
          </cell>
          <cell r="D4013">
            <v>29906814</v>
          </cell>
        </row>
        <row r="4014">
          <cell r="C4014">
            <v>46702</v>
          </cell>
          <cell r="D4014">
            <v>7865341539</v>
          </cell>
        </row>
        <row r="4015">
          <cell r="C4015">
            <v>49750</v>
          </cell>
          <cell r="D4015">
            <v>4783377790</v>
          </cell>
        </row>
        <row r="4016">
          <cell r="C4016">
            <v>26700</v>
          </cell>
          <cell r="D4016">
            <v>9155356869</v>
          </cell>
        </row>
        <row r="4017">
          <cell r="C4017">
            <v>18797</v>
          </cell>
          <cell r="D4017">
            <v>1718344562</v>
          </cell>
        </row>
        <row r="4018">
          <cell r="C4018">
            <v>56726</v>
          </cell>
          <cell r="D4018">
            <v>7325246862</v>
          </cell>
        </row>
        <row r="4019">
          <cell r="C4019">
            <v>32373</v>
          </cell>
          <cell r="D4019">
            <v>2821741499</v>
          </cell>
        </row>
        <row r="4020">
          <cell r="C4020">
            <v>23975</v>
          </cell>
          <cell r="D4020">
            <v>8887868026</v>
          </cell>
        </row>
        <row r="4021">
          <cell r="C4021">
            <v>13299</v>
          </cell>
          <cell r="D4021">
            <v>1739513533</v>
          </cell>
        </row>
        <row r="4022">
          <cell r="C4022">
            <v>28834</v>
          </cell>
          <cell r="D4022">
            <v>4492546545</v>
          </cell>
        </row>
        <row r="4023">
          <cell r="C4023">
            <v>44866</v>
          </cell>
          <cell r="D4023">
            <v>2792636599</v>
          </cell>
        </row>
        <row r="4024">
          <cell r="C4024">
            <v>58352</v>
          </cell>
          <cell r="D4024">
            <v>7865341539</v>
          </cell>
        </row>
        <row r="4025">
          <cell r="C4025">
            <v>34768</v>
          </cell>
          <cell r="D4025">
            <v>858481901</v>
          </cell>
        </row>
        <row r="4026">
          <cell r="C4026">
            <v>51802</v>
          </cell>
          <cell r="D4026">
            <v>9491257560</v>
          </cell>
        </row>
        <row r="4027">
          <cell r="C4027">
            <v>20556</v>
          </cell>
          <cell r="D4027">
            <v>3292353998</v>
          </cell>
        </row>
        <row r="4028">
          <cell r="C4028">
            <v>14769</v>
          </cell>
          <cell r="D4028">
            <v>7621218967</v>
          </cell>
        </row>
        <row r="4029">
          <cell r="C4029">
            <v>22278</v>
          </cell>
          <cell r="D4029">
            <v>8501525324</v>
          </cell>
        </row>
        <row r="4030">
          <cell r="C4030">
            <v>28674</v>
          </cell>
          <cell r="D4030">
            <v>9267164694</v>
          </cell>
        </row>
        <row r="4031">
          <cell r="C4031">
            <v>23129</v>
          </cell>
          <cell r="D4031">
            <v>5002048994</v>
          </cell>
        </row>
        <row r="4032">
          <cell r="C4032">
            <v>17631</v>
          </cell>
          <cell r="D4032">
            <v>879297433</v>
          </cell>
        </row>
        <row r="4033">
          <cell r="C4033">
            <v>29125</v>
          </cell>
          <cell r="D4033">
            <v>7304628987</v>
          </cell>
        </row>
        <row r="4034">
          <cell r="C4034">
            <v>10713</v>
          </cell>
          <cell r="D4034">
            <v>2185059785</v>
          </cell>
        </row>
        <row r="4035">
          <cell r="C4035">
            <v>27020</v>
          </cell>
          <cell r="D4035">
            <v>8109358470</v>
          </cell>
        </row>
        <row r="4036">
          <cell r="C4036">
            <v>52331</v>
          </cell>
          <cell r="D4036">
            <v>3507341514</v>
          </cell>
        </row>
        <row r="4037">
          <cell r="C4037">
            <v>14568</v>
          </cell>
          <cell r="D4037">
            <v>5134745579</v>
          </cell>
        </row>
        <row r="4038">
          <cell r="C4038">
            <v>34523</v>
          </cell>
          <cell r="D4038">
            <v>9340547551</v>
          </cell>
        </row>
        <row r="4039">
          <cell r="C4039">
            <v>16483</v>
          </cell>
          <cell r="D4039">
            <v>3219526055</v>
          </cell>
        </row>
        <row r="4040">
          <cell r="C4040">
            <v>37594</v>
          </cell>
          <cell r="D4040">
            <v>9651729414</v>
          </cell>
        </row>
        <row r="4041">
          <cell r="C4041">
            <v>47206</v>
          </cell>
          <cell r="D4041">
            <v>7251959615</v>
          </cell>
        </row>
        <row r="4042">
          <cell r="C4042">
            <v>11638</v>
          </cell>
          <cell r="D4042">
            <v>9620547551</v>
          </cell>
        </row>
        <row r="4043">
          <cell r="C4043">
            <v>43791</v>
          </cell>
          <cell r="D4043">
            <v>8223052873</v>
          </cell>
        </row>
        <row r="4044">
          <cell r="C4044">
            <v>34879</v>
          </cell>
          <cell r="D4044">
            <v>3507341514</v>
          </cell>
        </row>
        <row r="4045">
          <cell r="C4045">
            <v>57905</v>
          </cell>
          <cell r="D4045">
            <v>8189289020</v>
          </cell>
        </row>
        <row r="4046">
          <cell r="C4046">
            <v>10567</v>
          </cell>
          <cell r="D4046">
            <v>3513651333</v>
          </cell>
        </row>
        <row r="4047">
          <cell r="C4047">
            <v>24612</v>
          </cell>
          <cell r="D4047">
            <v>2524849899</v>
          </cell>
        </row>
        <row r="4048">
          <cell r="C4048">
            <v>54175</v>
          </cell>
          <cell r="D4048">
            <v>1472093461</v>
          </cell>
        </row>
        <row r="4049">
          <cell r="C4049">
            <v>11056</v>
          </cell>
          <cell r="D4049">
            <v>4969679754</v>
          </cell>
        </row>
        <row r="4050">
          <cell r="C4050">
            <v>29482</v>
          </cell>
          <cell r="D4050">
            <v>3156820482</v>
          </cell>
        </row>
        <row r="4051">
          <cell r="C4051">
            <v>21254</v>
          </cell>
          <cell r="D4051">
            <v>3986480021</v>
          </cell>
        </row>
        <row r="4052">
          <cell r="C4052">
            <v>48695</v>
          </cell>
          <cell r="D4052">
            <v>299663825</v>
          </cell>
        </row>
        <row r="4053">
          <cell r="C4053">
            <v>55654</v>
          </cell>
          <cell r="D4053">
            <v>8705788102</v>
          </cell>
        </row>
        <row r="4054">
          <cell r="C4054">
            <v>44443</v>
          </cell>
          <cell r="D4054">
            <v>5913755731</v>
          </cell>
        </row>
        <row r="4055">
          <cell r="C4055">
            <v>25867</v>
          </cell>
          <cell r="D4055">
            <v>819852252</v>
          </cell>
        </row>
        <row r="4056">
          <cell r="C4056">
            <v>28306</v>
          </cell>
          <cell r="D4056">
            <v>3409869514</v>
          </cell>
        </row>
        <row r="4057">
          <cell r="C4057">
            <v>57233</v>
          </cell>
          <cell r="D4057">
            <v>2670196322</v>
          </cell>
        </row>
        <row r="4058">
          <cell r="C4058">
            <v>13504</v>
          </cell>
          <cell r="D4058">
            <v>453763030</v>
          </cell>
        </row>
        <row r="4059">
          <cell r="C4059">
            <v>23885</v>
          </cell>
          <cell r="D4059">
            <v>6000780338</v>
          </cell>
        </row>
        <row r="4060">
          <cell r="C4060">
            <v>16321</v>
          </cell>
          <cell r="D4060">
            <v>7885796000</v>
          </cell>
        </row>
        <row r="4061">
          <cell r="C4061">
            <v>10882</v>
          </cell>
          <cell r="D4061">
            <v>9611070055</v>
          </cell>
        </row>
        <row r="4062">
          <cell r="C4062">
            <v>41563</v>
          </cell>
          <cell r="D4062">
            <v>9096285417</v>
          </cell>
        </row>
        <row r="4063">
          <cell r="C4063">
            <v>56555</v>
          </cell>
          <cell r="D4063">
            <v>2012142672</v>
          </cell>
        </row>
        <row r="4064">
          <cell r="C4064">
            <v>30871</v>
          </cell>
          <cell r="D4064">
            <v>1549399640</v>
          </cell>
        </row>
        <row r="4065">
          <cell r="C4065">
            <v>12647</v>
          </cell>
          <cell r="D4065">
            <v>1888252693</v>
          </cell>
        </row>
        <row r="4066">
          <cell r="C4066">
            <v>21857</v>
          </cell>
          <cell r="D4066">
            <v>8850022085</v>
          </cell>
        </row>
        <row r="4067">
          <cell r="C4067">
            <v>42557</v>
          </cell>
          <cell r="D4067">
            <v>7462528568</v>
          </cell>
        </row>
        <row r="4068">
          <cell r="C4068">
            <v>45561</v>
          </cell>
          <cell r="D4068">
            <v>7621218967</v>
          </cell>
        </row>
        <row r="4069">
          <cell r="C4069">
            <v>58705</v>
          </cell>
          <cell r="D4069">
            <v>3219601650</v>
          </cell>
        </row>
        <row r="4070">
          <cell r="C4070">
            <v>58277</v>
          </cell>
          <cell r="D4070">
            <v>3219526055</v>
          </cell>
        </row>
        <row r="4071">
          <cell r="C4071">
            <v>54806</v>
          </cell>
          <cell r="D4071">
            <v>228985188</v>
          </cell>
        </row>
        <row r="4072">
          <cell r="C4072">
            <v>56688</v>
          </cell>
          <cell r="D4072">
            <v>1364767856</v>
          </cell>
        </row>
        <row r="4073">
          <cell r="C4073">
            <v>12903</v>
          </cell>
          <cell r="D4073">
            <v>304906506</v>
          </cell>
        </row>
        <row r="4074">
          <cell r="C4074">
            <v>31050</v>
          </cell>
          <cell r="D4074">
            <v>1053331541</v>
          </cell>
        </row>
        <row r="4075">
          <cell r="C4075">
            <v>46194</v>
          </cell>
          <cell r="D4075">
            <v>9516781780</v>
          </cell>
        </row>
        <row r="4076">
          <cell r="C4076">
            <v>11194</v>
          </cell>
          <cell r="D4076">
            <v>8254304106</v>
          </cell>
        </row>
        <row r="4077">
          <cell r="C4077">
            <v>51646</v>
          </cell>
          <cell r="D4077">
            <v>4323727860</v>
          </cell>
        </row>
        <row r="4078">
          <cell r="C4078">
            <v>16720</v>
          </cell>
          <cell r="D4078">
            <v>5197585250</v>
          </cell>
        </row>
        <row r="4079">
          <cell r="C4079">
            <v>22718</v>
          </cell>
          <cell r="D4079">
            <v>5197585250</v>
          </cell>
        </row>
        <row r="4080">
          <cell r="C4080">
            <v>45400</v>
          </cell>
          <cell r="D4080">
            <v>8507800106</v>
          </cell>
        </row>
        <row r="4081">
          <cell r="C4081">
            <v>24778</v>
          </cell>
          <cell r="D4081">
            <v>6173504774</v>
          </cell>
        </row>
        <row r="4082">
          <cell r="C4082">
            <v>15608</v>
          </cell>
          <cell r="D4082">
            <v>3488994694</v>
          </cell>
        </row>
        <row r="4083">
          <cell r="C4083">
            <v>29799</v>
          </cell>
          <cell r="D4083">
            <v>8875305560</v>
          </cell>
        </row>
        <row r="4084">
          <cell r="C4084">
            <v>39653</v>
          </cell>
          <cell r="D4084">
            <v>7573774818</v>
          </cell>
        </row>
        <row r="4085">
          <cell r="C4085">
            <v>16429</v>
          </cell>
          <cell r="D4085">
            <v>5974179625</v>
          </cell>
        </row>
        <row r="4086">
          <cell r="C4086">
            <v>29927</v>
          </cell>
          <cell r="D4086">
            <v>8676088039</v>
          </cell>
        </row>
        <row r="4087">
          <cell r="C4087">
            <v>24537</v>
          </cell>
          <cell r="D4087">
            <v>3013094990</v>
          </cell>
        </row>
        <row r="4088">
          <cell r="C4088">
            <v>47290</v>
          </cell>
          <cell r="D4088">
            <v>3497169404</v>
          </cell>
        </row>
        <row r="4089">
          <cell r="C4089">
            <v>16125</v>
          </cell>
          <cell r="D4089">
            <v>4548725172</v>
          </cell>
        </row>
        <row r="4090">
          <cell r="C4090">
            <v>30500</v>
          </cell>
          <cell r="D4090">
            <v>7479962290</v>
          </cell>
        </row>
        <row r="4091">
          <cell r="C4091">
            <v>21029</v>
          </cell>
          <cell r="D4091">
            <v>6446166575</v>
          </cell>
        </row>
        <row r="4092">
          <cell r="C4092">
            <v>19113</v>
          </cell>
          <cell r="D4092">
            <v>5764917026</v>
          </cell>
        </row>
        <row r="4093">
          <cell r="C4093">
            <v>16901</v>
          </cell>
          <cell r="D4093">
            <v>2234966051</v>
          </cell>
        </row>
        <row r="4094">
          <cell r="C4094">
            <v>43232</v>
          </cell>
          <cell r="D4094">
            <v>5903124704</v>
          </cell>
        </row>
        <row r="4095">
          <cell r="C4095">
            <v>23520</v>
          </cell>
          <cell r="D4095">
            <v>7966879720</v>
          </cell>
        </row>
        <row r="4096">
          <cell r="C4096">
            <v>48441</v>
          </cell>
          <cell r="D4096">
            <v>6214787945</v>
          </cell>
        </row>
        <row r="4097">
          <cell r="C4097">
            <v>57804</v>
          </cell>
          <cell r="D4097">
            <v>9705650896</v>
          </cell>
        </row>
        <row r="4098">
          <cell r="C4098">
            <v>20629</v>
          </cell>
          <cell r="D4098">
            <v>8302317314</v>
          </cell>
        </row>
        <row r="4099">
          <cell r="C4099">
            <v>28266</v>
          </cell>
          <cell r="D4099">
            <v>6894004730</v>
          </cell>
        </row>
        <row r="4100">
          <cell r="C4100">
            <v>42041</v>
          </cell>
          <cell r="D4100">
            <v>8370379001</v>
          </cell>
        </row>
        <row r="4101">
          <cell r="C4101">
            <v>11904</v>
          </cell>
          <cell r="D4101">
            <v>2149326663</v>
          </cell>
        </row>
        <row r="4102">
          <cell r="C4102">
            <v>45709</v>
          </cell>
          <cell r="D4102">
            <v>7088886472</v>
          </cell>
        </row>
        <row r="4103">
          <cell r="C4103">
            <v>44415</v>
          </cell>
          <cell r="D4103">
            <v>8481632066</v>
          </cell>
        </row>
        <row r="4104">
          <cell r="C4104">
            <v>34816</v>
          </cell>
          <cell r="D4104">
            <v>6988089128</v>
          </cell>
        </row>
        <row r="4105">
          <cell r="C4105">
            <v>25401</v>
          </cell>
          <cell r="D4105">
            <v>228985188</v>
          </cell>
        </row>
        <row r="4106">
          <cell r="C4106">
            <v>53036</v>
          </cell>
          <cell r="D4106">
            <v>9317454674</v>
          </cell>
        </row>
        <row r="4107">
          <cell r="C4107">
            <v>31458</v>
          </cell>
          <cell r="D4107">
            <v>1152386727</v>
          </cell>
        </row>
        <row r="4108">
          <cell r="C4108">
            <v>46445</v>
          </cell>
          <cell r="D4108">
            <v>8047841793</v>
          </cell>
        </row>
        <row r="4109">
          <cell r="C4109">
            <v>19090</v>
          </cell>
          <cell r="D4109">
            <v>25254650</v>
          </cell>
        </row>
        <row r="4110">
          <cell r="C4110">
            <v>40837</v>
          </cell>
          <cell r="D4110">
            <v>1659448174</v>
          </cell>
        </row>
        <row r="4111">
          <cell r="C4111">
            <v>35148</v>
          </cell>
          <cell r="D4111">
            <v>9619649427</v>
          </cell>
        </row>
        <row r="4112">
          <cell r="C4112">
            <v>47277</v>
          </cell>
          <cell r="D4112">
            <v>4638232353</v>
          </cell>
        </row>
        <row r="4113">
          <cell r="C4113">
            <v>44519</v>
          </cell>
          <cell r="D4113">
            <v>6637560367</v>
          </cell>
        </row>
        <row r="4114">
          <cell r="C4114">
            <v>39897</v>
          </cell>
          <cell r="D4114">
            <v>4029727026</v>
          </cell>
        </row>
        <row r="4115">
          <cell r="C4115">
            <v>51007</v>
          </cell>
          <cell r="D4115">
            <v>515647594</v>
          </cell>
        </row>
        <row r="4116">
          <cell r="C4116">
            <v>47840</v>
          </cell>
          <cell r="D4116">
            <v>3458178171</v>
          </cell>
        </row>
        <row r="4117">
          <cell r="C4117">
            <v>48914</v>
          </cell>
          <cell r="D4117">
            <v>1888605537</v>
          </cell>
        </row>
        <row r="4118">
          <cell r="C4118">
            <v>39257</v>
          </cell>
          <cell r="D4118">
            <v>769312748</v>
          </cell>
        </row>
        <row r="4119">
          <cell r="C4119">
            <v>39895</v>
          </cell>
          <cell r="D4119">
            <v>9457151267</v>
          </cell>
        </row>
        <row r="4120">
          <cell r="C4120">
            <v>19661</v>
          </cell>
          <cell r="D4120">
            <v>7961231404</v>
          </cell>
        </row>
        <row r="4121">
          <cell r="C4121">
            <v>18255</v>
          </cell>
          <cell r="D4121">
            <v>5234982726</v>
          </cell>
        </row>
        <row r="4122">
          <cell r="C4122">
            <v>17275</v>
          </cell>
          <cell r="D4122">
            <v>1599457717</v>
          </cell>
        </row>
        <row r="4123">
          <cell r="C4123">
            <v>35992</v>
          </cell>
          <cell r="D4123">
            <v>7000350199</v>
          </cell>
        </row>
        <row r="4124">
          <cell r="C4124">
            <v>28750</v>
          </cell>
          <cell r="D4124">
            <v>1787288307</v>
          </cell>
        </row>
        <row r="4125">
          <cell r="C4125">
            <v>24753</v>
          </cell>
          <cell r="D4125">
            <v>1628738227</v>
          </cell>
        </row>
        <row r="4126">
          <cell r="C4126">
            <v>25218</v>
          </cell>
          <cell r="D4126">
            <v>3772653790</v>
          </cell>
        </row>
        <row r="4127">
          <cell r="C4127">
            <v>33528</v>
          </cell>
          <cell r="D4127">
            <v>1371021422</v>
          </cell>
        </row>
        <row r="4128">
          <cell r="C4128">
            <v>41704</v>
          </cell>
          <cell r="D4128">
            <v>4638232353</v>
          </cell>
        </row>
        <row r="4129">
          <cell r="C4129">
            <v>38327</v>
          </cell>
          <cell r="D4129">
            <v>3292353998</v>
          </cell>
        </row>
        <row r="4130">
          <cell r="C4130">
            <v>49190</v>
          </cell>
          <cell r="D4130">
            <v>3288836432</v>
          </cell>
        </row>
        <row r="4131">
          <cell r="C4131">
            <v>47363</v>
          </cell>
          <cell r="D4131">
            <v>9228842121</v>
          </cell>
        </row>
        <row r="4132">
          <cell r="C4132">
            <v>56348</v>
          </cell>
          <cell r="D4132">
            <v>8017115954</v>
          </cell>
        </row>
        <row r="4133">
          <cell r="C4133">
            <v>38355</v>
          </cell>
          <cell r="D4133">
            <v>5499856877</v>
          </cell>
        </row>
        <row r="4134">
          <cell r="C4134">
            <v>54859</v>
          </cell>
          <cell r="D4134">
            <v>2649428619</v>
          </cell>
        </row>
        <row r="4135">
          <cell r="C4135">
            <v>48808</v>
          </cell>
          <cell r="D4135">
            <v>9023313240</v>
          </cell>
        </row>
        <row r="4136">
          <cell r="C4136">
            <v>34899</v>
          </cell>
          <cell r="D4136">
            <v>6446166575</v>
          </cell>
        </row>
        <row r="4137">
          <cell r="C4137">
            <v>13258</v>
          </cell>
          <cell r="D4137">
            <v>1549399640</v>
          </cell>
        </row>
        <row r="4138">
          <cell r="C4138">
            <v>42571</v>
          </cell>
          <cell r="D4138">
            <v>3932861779</v>
          </cell>
        </row>
        <row r="4139">
          <cell r="C4139">
            <v>13412</v>
          </cell>
          <cell r="D4139">
            <v>3235176993</v>
          </cell>
        </row>
        <row r="4140">
          <cell r="C4140">
            <v>48647</v>
          </cell>
          <cell r="D4140">
            <v>3642452728</v>
          </cell>
        </row>
        <row r="4141">
          <cell r="C4141">
            <v>47504</v>
          </cell>
          <cell r="D4141">
            <v>4786629839</v>
          </cell>
        </row>
        <row r="4142">
          <cell r="C4142">
            <v>20580</v>
          </cell>
          <cell r="D4142">
            <v>3933021111</v>
          </cell>
        </row>
        <row r="4143">
          <cell r="C4143">
            <v>46373</v>
          </cell>
          <cell r="D4143">
            <v>4877108939</v>
          </cell>
        </row>
        <row r="4144">
          <cell r="C4144">
            <v>28095</v>
          </cell>
          <cell r="D4144">
            <v>9958099322</v>
          </cell>
        </row>
        <row r="4145">
          <cell r="C4145">
            <v>23815</v>
          </cell>
          <cell r="D4145">
            <v>4184483038</v>
          </cell>
        </row>
        <row r="4146">
          <cell r="C4146">
            <v>51236</v>
          </cell>
          <cell r="D4146">
            <v>4716524892</v>
          </cell>
        </row>
        <row r="4147">
          <cell r="C4147">
            <v>10826</v>
          </cell>
          <cell r="D4147">
            <v>6284045549</v>
          </cell>
        </row>
        <row r="4148">
          <cell r="C4148">
            <v>49956</v>
          </cell>
          <cell r="D4148">
            <v>2792636599</v>
          </cell>
        </row>
        <row r="4149">
          <cell r="C4149">
            <v>11324</v>
          </cell>
          <cell r="D4149">
            <v>7240169995</v>
          </cell>
        </row>
        <row r="4150">
          <cell r="C4150">
            <v>42090</v>
          </cell>
          <cell r="D4150">
            <v>8189289020</v>
          </cell>
        </row>
        <row r="4151">
          <cell r="C4151">
            <v>13594</v>
          </cell>
          <cell r="D4151">
            <v>933051662</v>
          </cell>
        </row>
        <row r="4152">
          <cell r="C4152">
            <v>33381</v>
          </cell>
          <cell r="D4152">
            <v>3381164996</v>
          </cell>
        </row>
        <row r="4153">
          <cell r="C4153">
            <v>47663</v>
          </cell>
          <cell r="D4153">
            <v>769312748</v>
          </cell>
        </row>
        <row r="4154">
          <cell r="C4154">
            <v>22343</v>
          </cell>
          <cell r="D4154">
            <v>7931128354</v>
          </cell>
        </row>
        <row r="4155">
          <cell r="C4155">
            <v>40864</v>
          </cell>
          <cell r="D4155">
            <v>3097425365</v>
          </cell>
        </row>
        <row r="4156">
          <cell r="C4156">
            <v>47343</v>
          </cell>
          <cell r="D4156">
            <v>7188904251</v>
          </cell>
        </row>
        <row r="4157">
          <cell r="C4157">
            <v>56638</v>
          </cell>
          <cell r="D4157">
            <v>7938954179</v>
          </cell>
        </row>
        <row r="4158">
          <cell r="C4158">
            <v>28928</v>
          </cell>
          <cell r="D4158">
            <v>304906506</v>
          </cell>
        </row>
        <row r="4159">
          <cell r="C4159">
            <v>57501</v>
          </cell>
          <cell r="D4159">
            <v>264454596</v>
          </cell>
        </row>
        <row r="4160">
          <cell r="C4160">
            <v>47976</v>
          </cell>
          <cell r="D4160">
            <v>8127128031</v>
          </cell>
        </row>
        <row r="4161">
          <cell r="C4161">
            <v>41543</v>
          </cell>
          <cell r="D4161">
            <v>4900475084</v>
          </cell>
        </row>
        <row r="4162">
          <cell r="C4162">
            <v>28750</v>
          </cell>
          <cell r="D4162">
            <v>6731572691</v>
          </cell>
        </row>
        <row r="4163">
          <cell r="C4163">
            <v>47237</v>
          </cell>
          <cell r="D4163">
            <v>9651729414</v>
          </cell>
        </row>
        <row r="4164">
          <cell r="C4164">
            <v>13891</v>
          </cell>
          <cell r="D4164">
            <v>3469413983</v>
          </cell>
        </row>
        <row r="4165">
          <cell r="C4165">
            <v>59673</v>
          </cell>
          <cell r="D4165">
            <v>7573774818</v>
          </cell>
        </row>
        <row r="4166">
          <cell r="C4166">
            <v>28096</v>
          </cell>
          <cell r="D4166">
            <v>4876404933</v>
          </cell>
        </row>
        <row r="4167">
          <cell r="C4167">
            <v>27241</v>
          </cell>
          <cell r="D4167">
            <v>7467563949</v>
          </cell>
        </row>
        <row r="4168">
          <cell r="C4168">
            <v>50289</v>
          </cell>
          <cell r="D4168">
            <v>9403474378</v>
          </cell>
        </row>
        <row r="4169">
          <cell r="C4169">
            <v>18883</v>
          </cell>
          <cell r="D4169">
            <v>3219526055</v>
          </cell>
        </row>
        <row r="4170">
          <cell r="C4170">
            <v>14604</v>
          </cell>
          <cell r="D4170">
            <v>3600185284</v>
          </cell>
        </row>
        <row r="4171">
          <cell r="C4171">
            <v>19362</v>
          </cell>
          <cell r="D4171">
            <v>1892125439</v>
          </cell>
        </row>
        <row r="4172">
          <cell r="C4172">
            <v>23757</v>
          </cell>
          <cell r="D4172">
            <v>2607689635</v>
          </cell>
        </row>
        <row r="4173">
          <cell r="C4173">
            <v>45695</v>
          </cell>
          <cell r="D4173">
            <v>4752702681</v>
          </cell>
        </row>
        <row r="4174">
          <cell r="C4174">
            <v>14442</v>
          </cell>
          <cell r="D4174">
            <v>4029727026</v>
          </cell>
        </row>
        <row r="4175">
          <cell r="C4175">
            <v>31926</v>
          </cell>
          <cell r="D4175">
            <v>4967603564</v>
          </cell>
        </row>
        <row r="4176">
          <cell r="C4176">
            <v>31850</v>
          </cell>
          <cell r="D4176">
            <v>3670950885</v>
          </cell>
        </row>
        <row r="4177">
          <cell r="C4177">
            <v>45140</v>
          </cell>
          <cell r="D4177">
            <v>1149008652</v>
          </cell>
        </row>
        <row r="4178">
          <cell r="C4178">
            <v>46023</v>
          </cell>
          <cell r="D4178">
            <v>8695742075</v>
          </cell>
        </row>
        <row r="4179">
          <cell r="C4179">
            <v>35645</v>
          </cell>
          <cell r="D4179">
            <v>9483290694</v>
          </cell>
        </row>
        <row r="4180">
          <cell r="C4180">
            <v>24355</v>
          </cell>
          <cell r="D4180">
            <v>7635344498</v>
          </cell>
        </row>
        <row r="4181">
          <cell r="C4181">
            <v>28610</v>
          </cell>
          <cell r="D4181">
            <v>7180110256</v>
          </cell>
        </row>
        <row r="4182">
          <cell r="C4182">
            <v>47199</v>
          </cell>
          <cell r="D4182">
            <v>6313424239</v>
          </cell>
        </row>
        <row r="4183">
          <cell r="C4183">
            <v>58191</v>
          </cell>
          <cell r="D4183">
            <v>6858776575</v>
          </cell>
        </row>
        <row r="4184">
          <cell r="C4184">
            <v>21058</v>
          </cell>
          <cell r="D4184">
            <v>594961432</v>
          </cell>
        </row>
        <row r="4185">
          <cell r="C4185">
            <v>13417</v>
          </cell>
          <cell r="D4185">
            <v>1599457717</v>
          </cell>
        </row>
        <row r="4186">
          <cell r="C4186">
            <v>24149</v>
          </cell>
          <cell r="D4186">
            <v>2821741499</v>
          </cell>
        </row>
        <row r="4187">
          <cell r="C4187">
            <v>10897</v>
          </cell>
          <cell r="D4187">
            <v>2066028762</v>
          </cell>
        </row>
        <row r="4188">
          <cell r="C4188">
            <v>34296</v>
          </cell>
          <cell r="D4188">
            <v>1252810490</v>
          </cell>
        </row>
        <row r="4189">
          <cell r="C4189">
            <v>28052</v>
          </cell>
          <cell r="D4189">
            <v>9939542542</v>
          </cell>
        </row>
        <row r="4190">
          <cell r="C4190">
            <v>18527</v>
          </cell>
          <cell r="D4190">
            <v>9369490930</v>
          </cell>
        </row>
        <row r="4191">
          <cell r="C4191">
            <v>32155</v>
          </cell>
          <cell r="D4191">
            <v>5403399259</v>
          </cell>
        </row>
        <row r="4192">
          <cell r="C4192">
            <v>16741</v>
          </cell>
          <cell r="D4192">
            <v>8109358470</v>
          </cell>
        </row>
        <row r="4193">
          <cell r="C4193">
            <v>29168</v>
          </cell>
          <cell r="D4193">
            <v>1371021422</v>
          </cell>
        </row>
        <row r="4194">
          <cell r="C4194">
            <v>58372</v>
          </cell>
          <cell r="D4194">
            <v>1549399640</v>
          </cell>
        </row>
        <row r="4195">
          <cell r="C4195">
            <v>38220</v>
          </cell>
          <cell r="D4195">
            <v>3597778305</v>
          </cell>
        </row>
        <row r="4196">
          <cell r="C4196">
            <v>43204</v>
          </cell>
          <cell r="D4196">
            <v>3428040538</v>
          </cell>
        </row>
        <row r="4197">
          <cell r="C4197">
            <v>59225</v>
          </cell>
          <cell r="D4197">
            <v>1518783783</v>
          </cell>
        </row>
        <row r="4198">
          <cell r="C4198">
            <v>37453</v>
          </cell>
          <cell r="D4198">
            <v>3133221701</v>
          </cell>
        </row>
        <row r="4199">
          <cell r="C4199">
            <v>43417</v>
          </cell>
          <cell r="D4199">
            <v>2306669465</v>
          </cell>
        </row>
        <row r="4200">
          <cell r="C4200">
            <v>46884</v>
          </cell>
          <cell r="D4200">
            <v>4525743115</v>
          </cell>
        </row>
        <row r="4201">
          <cell r="C4201">
            <v>59116</v>
          </cell>
          <cell r="D4201">
            <v>6271204627</v>
          </cell>
        </row>
        <row r="4202">
          <cell r="C4202">
            <v>41171</v>
          </cell>
          <cell r="D4202">
            <v>9292607561</v>
          </cell>
        </row>
        <row r="4203">
          <cell r="C4203">
            <v>55527</v>
          </cell>
          <cell r="D4203">
            <v>2763158331</v>
          </cell>
        </row>
        <row r="4204">
          <cell r="C4204">
            <v>14360</v>
          </cell>
          <cell r="D4204">
            <v>6313424239</v>
          </cell>
        </row>
        <row r="4205">
          <cell r="C4205">
            <v>53742</v>
          </cell>
          <cell r="D4205">
            <v>7166957409</v>
          </cell>
        </row>
        <row r="4206">
          <cell r="C4206">
            <v>21413</v>
          </cell>
          <cell r="D4206">
            <v>8346855079</v>
          </cell>
        </row>
        <row r="4207">
          <cell r="C4207">
            <v>14433</v>
          </cell>
          <cell r="D4207">
            <v>9621571960</v>
          </cell>
        </row>
        <row r="4208">
          <cell r="C4208">
            <v>46456</v>
          </cell>
          <cell r="D4208">
            <v>7467563949</v>
          </cell>
        </row>
        <row r="4209">
          <cell r="C4209">
            <v>37725</v>
          </cell>
          <cell r="D4209">
            <v>7866715386</v>
          </cell>
        </row>
        <row r="4210">
          <cell r="C4210">
            <v>44444</v>
          </cell>
          <cell r="D4210">
            <v>7140803102</v>
          </cell>
        </row>
        <row r="4211">
          <cell r="C4211">
            <v>41565</v>
          </cell>
          <cell r="D4211">
            <v>713650656</v>
          </cell>
        </row>
        <row r="4212">
          <cell r="C4212">
            <v>17071</v>
          </cell>
          <cell r="D4212">
            <v>8911781207</v>
          </cell>
        </row>
        <row r="4213">
          <cell r="C4213">
            <v>40557</v>
          </cell>
          <cell r="D4213">
            <v>8157157730</v>
          </cell>
        </row>
        <row r="4214">
          <cell r="C4214">
            <v>43873</v>
          </cell>
          <cell r="D4214">
            <v>7304628987</v>
          </cell>
        </row>
        <row r="4215">
          <cell r="C4215">
            <v>37601</v>
          </cell>
          <cell r="D4215">
            <v>7760701055</v>
          </cell>
        </row>
        <row r="4216">
          <cell r="C4216">
            <v>43068</v>
          </cell>
          <cell r="D4216">
            <v>4862005330</v>
          </cell>
        </row>
        <row r="4217">
          <cell r="C4217">
            <v>35638</v>
          </cell>
          <cell r="D4217">
            <v>5503746279</v>
          </cell>
        </row>
        <row r="4218">
          <cell r="C4218">
            <v>17145</v>
          </cell>
          <cell r="D4218">
            <v>2547511673</v>
          </cell>
        </row>
        <row r="4219">
          <cell r="C4219">
            <v>10187</v>
          </cell>
          <cell r="D4219">
            <v>7205288142</v>
          </cell>
        </row>
        <row r="4220">
          <cell r="C4220">
            <v>11494</v>
          </cell>
          <cell r="D4220">
            <v>2698184272</v>
          </cell>
        </row>
        <row r="4221">
          <cell r="C4221">
            <v>58194</v>
          </cell>
          <cell r="D4221">
            <v>3538909016</v>
          </cell>
        </row>
        <row r="4222">
          <cell r="C4222">
            <v>22412</v>
          </cell>
          <cell r="D4222">
            <v>7000350199</v>
          </cell>
        </row>
        <row r="4223">
          <cell r="C4223">
            <v>18120</v>
          </cell>
          <cell r="D4223">
            <v>3824197065</v>
          </cell>
        </row>
        <row r="4224">
          <cell r="C4224">
            <v>38692</v>
          </cell>
          <cell r="D4224">
            <v>2426144645</v>
          </cell>
        </row>
        <row r="4225">
          <cell r="C4225">
            <v>12023</v>
          </cell>
          <cell r="D4225">
            <v>1249074622</v>
          </cell>
        </row>
        <row r="4226">
          <cell r="C4226">
            <v>35951</v>
          </cell>
          <cell r="D4226">
            <v>2138131904</v>
          </cell>
        </row>
        <row r="4227">
          <cell r="C4227">
            <v>25297</v>
          </cell>
          <cell r="D4227">
            <v>9597202352</v>
          </cell>
        </row>
        <row r="4228">
          <cell r="C4228">
            <v>49589</v>
          </cell>
          <cell r="D4228">
            <v>6596440737</v>
          </cell>
        </row>
        <row r="4229">
          <cell r="C4229">
            <v>14977</v>
          </cell>
          <cell r="D4229">
            <v>8419732141</v>
          </cell>
        </row>
        <row r="4230">
          <cell r="C4230">
            <v>33957</v>
          </cell>
          <cell r="D4230">
            <v>4795089876</v>
          </cell>
        </row>
        <row r="4231">
          <cell r="C4231">
            <v>29736</v>
          </cell>
          <cell r="D4231">
            <v>1659448174</v>
          </cell>
        </row>
        <row r="4232">
          <cell r="C4232">
            <v>58901</v>
          </cell>
          <cell r="D4232">
            <v>9002722281</v>
          </cell>
        </row>
        <row r="4233">
          <cell r="C4233">
            <v>32544</v>
          </cell>
          <cell r="D4233">
            <v>3418374697</v>
          </cell>
        </row>
        <row r="4234">
          <cell r="C4234">
            <v>13936</v>
          </cell>
          <cell r="D4234">
            <v>2510440322</v>
          </cell>
        </row>
        <row r="4235">
          <cell r="C4235">
            <v>31635</v>
          </cell>
          <cell r="D4235">
            <v>3967370569</v>
          </cell>
        </row>
        <row r="4236">
          <cell r="C4236">
            <v>33027</v>
          </cell>
          <cell r="D4236">
            <v>228985188</v>
          </cell>
        </row>
        <row r="4237">
          <cell r="C4237">
            <v>52475</v>
          </cell>
          <cell r="D4237">
            <v>6183510505</v>
          </cell>
        </row>
        <row r="4238">
          <cell r="C4238">
            <v>13634</v>
          </cell>
          <cell r="D4238">
            <v>1263903657</v>
          </cell>
        </row>
        <row r="4239">
          <cell r="C4239">
            <v>21675</v>
          </cell>
          <cell r="D4239">
            <v>8154943166</v>
          </cell>
        </row>
        <row r="4240">
          <cell r="C4240">
            <v>47345</v>
          </cell>
          <cell r="D4240">
            <v>6471464479</v>
          </cell>
        </row>
        <row r="4241">
          <cell r="C4241">
            <v>58501</v>
          </cell>
          <cell r="D4241">
            <v>8728207157</v>
          </cell>
        </row>
        <row r="4242">
          <cell r="C4242">
            <v>33849</v>
          </cell>
          <cell r="D4242">
            <v>9726873223</v>
          </cell>
        </row>
        <row r="4243">
          <cell r="C4243">
            <v>48300</v>
          </cell>
          <cell r="D4243">
            <v>7166957409</v>
          </cell>
        </row>
        <row r="4244">
          <cell r="C4244">
            <v>56167</v>
          </cell>
          <cell r="D4244">
            <v>939715988</v>
          </cell>
        </row>
        <row r="4245">
          <cell r="C4245">
            <v>48060</v>
          </cell>
          <cell r="D4245">
            <v>2561690342</v>
          </cell>
        </row>
        <row r="4246">
          <cell r="C4246">
            <v>36793</v>
          </cell>
          <cell r="D4246">
            <v>6915102108</v>
          </cell>
        </row>
        <row r="4247">
          <cell r="C4247">
            <v>47168</v>
          </cell>
          <cell r="D4247">
            <v>6471464479</v>
          </cell>
        </row>
        <row r="4248">
          <cell r="C4248">
            <v>23887</v>
          </cell>
          <cell r="D4248">
            <v>7467563949</v>
          </cell>
        </row>
        <row r="4249">
          <cell r="C4249">
            <v>12808</v>
          </cell>
          <cell r="D4249">
            <v>5407735911</v>
          </cell>
        </row>
        <row r="4250">
          <cell r="C4250">
            <v>47261</v>
          </cell>
          <cell r="D4250">
            <v>483886254</v>
          </cell>
        </row>
        <row r="4251">
          <cell r="C4251">
            <v>10006</v>
          </cell>
          <cell r="D4251">
            <v>6380488901</v>
          </cell>
        </row>
        <row r="4252">
          <cell r="C4252">
            <v>12406</v>
          </cell>
          <cell r="D4252">
            <v>264454596</v>
          </cell>
        </row>
        <row r="4253">
          <cell r="C4253">
            <v>31967</v>
          </cell>
          <cell r="D4253">
            <v>3956653289</v>
          </cell>
        </row>
        <row r="4254">
          <cell r="C4254">
            <v>10849</v>
          </cell>
          <cell r="D4254">
            <v>2859931651</v>
          </cell>
        </row>
        <row r="4255">
          <cell r="C4255">
            <v>10014</v>
          </cell>
          <cell r="D4255">
            <v>2958692264</v>
          </cell>
        </row>
        <row r="4256">
          <cell r="C4256">
            <v>27652</v>
          </cell>
          <cell r="D4256">
            <v>1296185559</v>
          </cell>
        </row>
        <row r="4257">
          <cell r="C4257">
            <v>29777</v>
          </cell>
          <cell r="D4257">
            <v>2255261316</v>
          </cell>
        </row>
        <row r="4258">
          <cell r="C4258">
            <v>27113</v>
          </cell>
          <cell r="D4258">
            <v>5079859830</v>
          </cell>
        </row>
        <row r="4259">
          <cell r="C4259">
            <v>56213</v>
          </cell>
          <cell r="D4259">
            <v>324399618</v>
          </cell>
        </row>
        <row r="4260">
          <cell r="C4260">
            <v>19335</v>
          </cell>
          <cell r="D4260">
            <v>7912639675</v>
          </cell>
        </row>
        <row r="4261">
          <cell r="C4261">
            <v>28980</v>
          </cell>
          <cell r="D4261">
            <v>6275593709</v>
          </cell>
        </row>
        <row r="4262">
          <cell r="C4262">
            <v>43781</v>
          </cell>
          <cell r="D4262">
            <v>8552526727</v>
          </cell>
        </row>
        <row r="4263">
          <cell r="C4263">
            <v>59470</v>
          </cell>
          <cell r="D4263">
            <v>4716524892</v>
          </cell>
        </row>
        <row r="4264">
          <cell r="C4264">
            <v>51084</v>
          </cell>
          <cell r="D4264">
            <v>7240169995</v>
          </cell>
        </row>
        <row r="4265">
          <cell r="C4265">
            <v>41313</v>
          </cell>
          <cell r="D4265">
            <v>8895721314</v>
          </cell>
        </row>
        <row r="4266">
          <cell r="C4266">
            <v>22515</v>
          </cell>
          <cell r="D4266">
            <v>650049144</v>
          </cell>
        </row>
        <row r="4267">
          <cell r="C4267">
            <v>11978</v>
          </cell>
          <cell r="D4267">
            <v>3145010581</v>
          </cell>
        </row>
        <row r="4268">
          <cell r="C4268">
            <v>20488</v>
          </cell>
          <cell r="D4268">
            <v>2237103631</v>
          </cell>
        </row>
        <row r="4269">
          <cell r="C4269">
            <v>51270</v>
          </cell>
          <cell r="D4269">
            <v>4638232353</v>
          </cell>
        </row>
        <row r="4270">
          <cell r="C4270">
            <v>12718</v>
          </cell>
          <cell r="D4270">
            <v>8694120054</v>
          </cell>
        </row>
        <row r="4271">
          <cell r="C4271">
            <v>27619</v>
          </cell>
          <cell r="D4271">
            <v>5574535556</v>
          </cell>
        </row>
        <row r="4272">
          <cell r="C4272">
            <v>29751</v>
          </cell>
          <cell r="D4272">
            <v>3097425365</v>
          </cell>
        </row>
        <row r="4273">
          <cell r="C4273">
            <v>10167</v>
          </cell>
          <cell r="D4273">
            <v>132027631</v>
          </cell>
        </row>
        <row r="4274">
          <cell r="C4274">
            <v>14457</v>
          </cell>
          <cell r="D4274">
            <v>9434604370</v>
          </cell>
        </row>
        <row r="4275">
          <cell r="C4275">
            <v>32075</v>
          </cell>
          <cell r="D4275">
            <v>4838770758</v>
          </cell>
        </row>
        <row r="4276">
          <cell r="C4276">
            <v>47246</v>
          </cell>
          <cell r="D4276">
            <v>7962906979</v>
          </cell>
        </row>
        <row r="4277">
          <cell r="C4277">
            <v>23560</v>
          </cell>
          <cell r="D4277">
            <v>858481901</v>
          </cell>
        </row>
        <row r="4278">
          <cell r="C4278">
            <v>58606</v>
          </cell>
          <cell r="D4278">
            <v>5903124704</v>
          </cell>
        </row>
        <row r="4279">
          <cell r="C4279">
            <v>16126</v>
          </cell>
          <cell r="D4279">
            <v>7243767311</v>
          </cell>
        </row>
        <row r="4280">
          <cell r="C4280">
            <v>44123</v>
          </cell>
          <cell r="D4280">
            <v>8945564357</v>
          </cell>
        </row>
        <row r="4281">
          <cell r="C4281">
            <v>13233</v>
          </cell>
          <cell r="D4281">
            <v>1718344562</v>
          </cell>
        </row>
        <row r="4282">
          <cell r="C4282">
            <v>33309</v>
          </cell>
          <cell r="D4282">
            <v>6750554423</v>
          </cell>
        </row>
        <row r="4283">
          <cell r="C4283">
            <v>42971</v>
          </cell>
          <cell r="D4283">
            <v>6531376252</v>
          </cell>
        </row>
        <row r="4284">
          <cell r="C4284">
            <v>36854</v>
          </cell>
          <cell r="D4284">
            <v>62571575</v>
          </cell>
        </row>
        <row r="4285">
          <cell r="C4285">
            <v>58007</v>
          </cell>
          <cell r="D4285">
            <v>2423731264</v>
          </cell>
        </row>
        <row r="4286">
          <cell r="C4286">
            <v>25479</v>
          </cell>
          <cell r="D4286">
            <v>1009146149</v>
          </cell>
        </row>
        <row r="4287">
          <cell r="C4287">
            <v>30148</v>
          </cell>
          <cell r="D4287">
            <v>5759255762</v>
          </cell>
        </row>
        <row r="4288">
          <cell r="C4288">
            <v>22830</v>
          </cell>
          <cell r="D4288">
            <v>1231429186</v>
          </cell>
        </row>
        <row r="4289">
          <cell r="C4289">
            <v>33573</v>
          </cell>
          <cell r="D4289">
            <v>471886378</v>
          </cell>
        </row>
        <row r="4290">
          <cell r="C4290">
            <v>28594</v>
          </cell>
          <cell r="D4290">
            <v>5209112160</v>
          </cell>
        </row>
        <row r="4291">
          <cell r="C4291">
            <v>36232</v>
          </cell>
          <cell r="D4291">
            <v>2821741499</v>
          </cell>
        </row>
        <row r="4292">
          <cell r="C4292">
            <v>48979</v>
          </cell>
          <cell r="D4292">
            <v>6462250968</v>
          </cell>
        </row>
        <row r="4293">
          <cell r="C4293">
            <v>21541</v>
          </cell>
          <cell r="D4293">
            <v>8239612253</v>
          </cell>
        </row>
        <row r="4294">
          <cell r="C4294">
            <v>31184</v>
          </cell>
          <cell r="D4294">
            <v>4730395069</v>
          </cell>
        </row>
        <row r="4295">
          <cell r="C4295">
            <v>43670</v>
          </cell>
          <cell r="D4295">
            <v>8065075959</v>
          </cell>
        </row>
        <row r="4296">
          <cell r="C4296">
            <v>14049</v>
          </cell>
          <cell r="D4296">
            <v>4866916575</v>
          </cell>
        </row>
        <row r="4297">
          <cell r="C4297">
            <v>16186</v>
          </cell>
          <cell r="D4297">
            <v>9331851693</v>
          </cell>
        </row>
        <row r="4298">
          <cell r="C4298">
            <v>59870</v>
          </cell>
          <cell r="D4298">
            <v>3101620996</v>
          </cell>
        </row>
        <row r="4299">
          <cell r="C4299">
            <v>45535</v>
          </cell>
          <cell r="D4299">
            <v>6894004730</v>
          </cell>
        </row>
        <row r="4300">
          <cell r="C4300">
            <v>31257</v>
          </cell>
          <cell r="D4300">
            <v>4097160079</v>
          </cell>
        </row>
        <row r="4301">
          <cell r="C4301">
            <v>32578</v>
          </cell>
          <cell r="D4301">
            <v>6283719635</v>
          </cell>
        </row>
        <row r="4302">
          <cell r="C4302">
            <v>18928</v>
          </cell>
          <cell r="D4302">
            <v>324399618</v>
          </cell>
        </row>
        <row r="4303">
          <cell r="C4303">
            <v>28604</v>
          </cell>
          <cell r="D4303">
            <v>6854809452</v>
          </cell>
        </row>
        <row r="4304">
          <cell r="C4304">
            <v>51629</v>
          </cell>
          <cell r="D4304">
            <v>8370379001</v>
          </cell>
        </row>
        <row r="4305">
          <cell r="C4305">
            <v>58123</v>
          </cell>
          <cell r="D4305">
            <v>4492546545</v>
          </cell>
        </row>
        <row r="4306">
          <cell r="C4306">
            <v>25437</v>
          </cell>
          <cell r="D4306">
            <v>2607689635</v>
          </cell>
        </row>
        <row r="4307">
          <cell r="C4307">
            <v>49634</v>
          </cell>
          <cell r="D4307">
            <v>8733080267</v>
          </cell>
        </row>
        <row r="4308">
          <cell r="C4308">
            <v>15581</v>
          </cell>
          <cell r="D4308">
            <v>3164004753</v>
          </cell>
        </row>
        <row r="4309">
          <cell r="C4309">
            <v>47327</v>
          </cell>
          <cell r="D4309">
            <v>1532722974</v>
          </cell>
        </row>
        <row r="4310">
          <cell r="C4310">
            <v>13615</v>
          </cell>
          <cell r="D4310">
            <v>8189289020</v>
          </cell>
        </row>
        <row r="4311">
          <cell r="C4311">
            <v>10159</v>
          </cell>
          <cell r="D4311">
            <v>7054972058</v>
          </cell>
        </row>
        <row r="4312">
          <cell r="C4312">
            <v>43169</v>
          </cell>
          <cell r="D4312">
            <v>1739513533</v>
          </cell>
        </row>
        <row r="4313">
          <cell r="C4313">
            <v>25953</v>
          </cell>
          <cell r="D4313">
            <v>1462166245</v>
          </cell>
        </row>
        <row r="4314">
          <cell r="C4314">
            <v>36467</v>
          </cell>
          <cell r="D4314">
            <v>3086393343</v>
          </cell>
        </row>
        <row r="4315">
          <cell r="C4315">
            <v>30123</v>
          </cell>
          <cell r="D4315">
            <v>6019132307</v>
          </cell>
        </row>
        <row r="4316">
          <cell r="C4316">
            <v>42541</v>
          </cell>
          <cell r="D4316">
            <v>9293760045</v>
          </cell>
        </row>
        <row r="4317">
          <cell r="C4317">
            <v>20979</v>
          </cell>
          <cell r="D4317">
            <v>7192290785</v>
          </cell>
        </row>
        <row r="4318">
          <cell r="C4318">
            <v>56213</v>
          </cell>
          <cell r="D4318">
            <v>7979647432</v>
          </cell>
        </row>
        <row r="4319">
          <cell r="C4319">
            <v>10177</v>
          </cell>
          <cell r="D4319">
            <v>630160104</v>
          </cell>
        </row>
        <row r="4320">
          <cell r="C4320">
            <v>53152</v>
          </cell>
          <cell r="D4320">
            <v>1062607929</v>
          </cell>
        </row>
        <row r="4321">
          <cell r="C4321">
            <v>34220</v>
          </cell>
          <cell r="D4321">
            <v>9458563771</v>
          </cell>
        </row>
        <row r="4322">
          <cell r="C4322">
            <v>14324</v>
          </cell>
          <cell r="D4322">
            <v>3213290963</v>
          </cell>
        </row>
        <row r="4323">
          <cell r="C4323">
            <v>52542</v>
          </cell>
          <cell r="D4323">
            <v>6214787945</v>
          </cell>
        </row>
        <row r="4324">
          <cell r="C4324">
            <v>56805</v>
          </cell>
          <cell r="D4324">
            <v>6408517315</v>
          </cell>
        </row>
        <row r="4325">
          <cell r="C4325">
            <v>34751</v>
          </cell>
          <cell r="D4325">
            <v>9965847037</v>
          </cell>
        </row>
        <row r="4326">
          <cell r="C4326">
            <v>57133</v>
          </cell>
          <cell r="D4326">
            <v>7775126329</v>
          </cell>
        </row>
        <row r="4327">
          <cell r="C4327">
            <v>51824</v>
          </cell>
          <cell r="D4327">
            <v>1014658829</v>
          </cell>
        </row>
        <row r="4328">
          <cell r="C4328">
            <v>36041</v>
          </cell>
          <cell r="D4328">
            <v>509389570</v>
          </cell>
        </row>
        <row r="4329">
          <cell r="C4329">
            <v>54094</v>
          </cell>
          <cell r="D4329">
            <v>6279928705</v>
          </cell>
        </row>
        <row r="4330">
          <cell r="C4330">
            <v>20728</v>
          </cell>
          <cell r="D4330">
            <v>3996818513</v>
          </cell>
        </row>
        <row r="4331">
          <cell r="C4331">
            <v>58858</v>
          </cell>
          <cell r="D4331">
            <v>6819596901</v>
          </cell>
        </row>
        <row r="4332">
          <cell r="C4332">
            <v>54525</v>
          </cell>
          <cell r="D4332">
            <v>9267164694</v>
          </cell>
        </row>
        <row r="4333">
          <cell r="C4333">
            <v>23406</v>
          </cell>
          <cell r="D4333">
            <v>8460683117</v>
          </cell>
        </row>
        <row r="4334">
          <cell r="C4334">
            <v>40350</v>
          </cell>
          <cell r="D4334">
            <v>7688943361</v>
          </cell>
        </row>
        <row r="4335">
          <cell r="C4335">
            <v>25540</v>
          </cell>
          <cell r="D4335">
            <v>7263964236</v>
          </cell>
        </row>
        <row r="4336">
          <cell r="C4336">
            <v>28785</v>
          </cell>
          <cell r="D4336">
            <v>2405876701</v>
          </cell>
        </row>
        <row r="4337">
          <cell r="C4337">
            <v>41761</v>
          </cell>
          <cell r="D4337">
            <v>8705788102</v>
          </cell>
        </row>
        <row r="4338">
          <cell r="C4338">
            <v>41405</v>
          </cell>
          <cell r="D4338">
            <v>7373156215</v>
          </cell>
        </row>
        <row r="4339">
          <cell r="C4339">
            <v>35374</v>
          </cell>
          <cell r="D4339">
            <v>6515844751</v>
          </cell>
        </row>
        <row r="4340">
          <cell r="C4340">
            <v>40573</v>
          </cell>
          <cell r="D4340">
            <v>7966879720</v>
          </cell>
        </row>
        <row r="4341">
          <cell r="C4341">
            <v>39198</v>
          </cell>
          <cell r="D4341">
            <v>9447906176</v>
          </cell>
        </row>
        <row r="4342">
          <cell r="C4342">
            <v>41722</v>
          </cell>
          <cell r="D4342">
            <v>7178607831</v>
          </cell>
        </row>
        <row r="4343">
          <cell r="C4343">
            <v>17993</v>
          </cell>
          <cell r="D4343">
            <v>6695538166</v>
          </cell>
        </row>
        <row r="4344">
          <cell r="C4344">
            <v>56189</v>
          </cell>
          <cell r="D4344">
            <v>8370379001</v>
          </cell>
        </row>
        <row r="4345">
          <cell r="C4345">
            <v>43906</v>
          </cell>
          <cell r="D4345">
            <v>9705650896</v>
          </cell>
        </row>
        <row r="4346">
          <cell r="C4346">
            <v>32622</v>
          </cell>
          <cell r="D4346">
            <v>8256403403</v>
          </cell>
        </row>
        <row r="4347">
          <cell r="C4347">
            <v>10343</v>
          </cell>
          <cell r="D4347">
            <v>2138131904</v>
          </cell>
        </row>
        <row r="4348">
          <cell r="C4348">
            <v>43431</v>
          </cell>
          <cell r="D4348">
            <v>7180110256</v>
          </cell>
        </row>
        <row r="4349">
          <cell r="C4349">
            <v>21959</v>
          </cell>
          <cell r="D4349">
            <v>3600185284</v>
          </cell>
        </row>
        <row r="4350">
          <cell r="C4350">
            <v>47720</v>
          </cell>
          <cell r="D4350">
            <v>4359854056</v>
          </cell>
        </row>
        <row r="4351">
          <cell r="C4351">
            <v>57144</v>
          </cell>
          <cell r="D4351">
            <v>7440017404</v>
          </cell>
        </row>
        <row r="4352">
          <cell r="C4352">
            <v>19435</v>
          </cell>
          <cell r="D4352">
            <v>630160104</v>
          </cell>
        </row>
        <row r="4353">
          <cell r="C4353">
            <v>31185</v>
          </cell>
          <cell r="D4353">
            <v>3661649302</v>
          </cell>
        </row>
        <row r="4354">
          <cell r="C4354">
            <v>32252</v>
          </cell>
          <cell r="D4354">
            <v>9561367408</v>
          </cell>
        </row>
        <row r="4355">
          <cell r="C4355">
            <v>53047</v>
          </cell>
          <cell r="D4355">
            <v>9516781780</v>
          </cell>
        </row>
        <row r="4356">
          <cell r="C4356">
            <v>59395</v>
          </cell>
          <cell r="D4356">
            <v>3211170715</v>
          </cell>
        </row>
        <row r="4357">
          <cell r="C4357">
            <v>10739</v>
          </cell>
          <cell r="D4357">
            <v>939715988</v>
          </cell>
        </row>
        <row r="4358">
          <cell r="C4358">
            <v>24300</v>
          </cell>
          <cell r="D4358">
            <v>7645724897</v>
          </cell>
        </row>
        <row r="4359">
          <cell r="C4359">
            <v>32746</v>
          </cell>
          <cell r="D4359">
            <v>9547713507</v>
          </cell>
        </row>
        <row r="4360">
          <cell r="C4360">
            <v>22017</v>
          </cell>
          <cell r="D4360">
            <v>7912639675</v>
          </cell>
        </row>
        <row r="4361">
          <cell r="C4361">
            <v>18486</v>
          </cell>
          <cell r="D4361">
            <v>5358183647</v>
          </cell>
        </row>
        <row r="4362">
          <cell r="C4362">
            <v>45794</v>
          </cell>
          <cell r="D4362">
            <v>3271497702</v>
          </cell>
        </row>
        <row r="4363">
          <cell r="C4363">
            <v>59815</v>
          </cell>
          <cell r="D4363">
            <v>2257563263</v>
          </cell>
        </row>
        <row r="4364">
          <cell r="C4364">
            <v>40645</v>
          </cell>
          <cell r="D4364">
            <v>1096335336</v>
          </cell>
        </row>
        <row r="4365">
          <cell r="C4365">
            <v>12858</v>
          </cell>
          <cell r="D4365">
            <v>2885061928</v>
          </cell>
        </row>
        <row r="4366">
          <cell r="C4366">
            <v>15628</v>
          </cell>
          <cell r="D4366">
            <v>2352201101</v>
          </cell>
        </row>
        <row r="4367">
          <cell r="C4367">
            <v>20379</v>
          </cell>
          <cell r="D4367">
            <v>3101620996</v>
          </cell>
        </row>
        <row r="4368">
          <cell r="C4368">
            <v>43104</v>
          </cell>
          <cell r="D4368">
            <v>4815280800</v>
          </cell>
        </row>
        <row r="4369">
          <cell r="C4369">
            <v>48863</v>
          </cell>
          <cell r="D4369">
            <v>2070860833</v>
          </cell>
        </row>
        <row r="4370">
          <cell r="C4370">
            <v>34260</v>
          </cell>
          <cell r="D4370">
            <v>8065075959</v>
          </cell>
        </row>
        <row r="4371">
          <cell r="C4371">
            <v>29421</v>
          </cell>
          <cell r="D4371">
            <v>7326611955</v>
          </cell>
        </row>
        <row r="4372">
          <cell r="C4372">
            <v>51755</v>
          </cell>
          <cell r="D4372">
            <v>7516977292</v>
          </cell>
        </row>
        <row r="4373">
          <cell r="C4373">
            <v>42685</v>
          </cell>
          <cell r="D4373">
            <v>9023313240</v>
          </cell>
        </row>
        <row r="4374">
          <cell r="C4374">
            <v>33776</v>
          </cell>
          <cell r="D4374">
            <v>1469328364</v>
          </cell>
        </row>
        <row r="4375">
          <cell r="C4375">
            <v>56258</v>
          </cell>
          <cell r="D4375">
            <v>278558984</v>
          </cell>
        </row>
        <row r="4376">
          <cell r="C4376">
            <v>48001</v>
          </cell>
          <cell r="D4376">
            <v>8911781207</v>
          </cell>
        </row>
        <row r="4377">
          <cell r="C4377">
            <v>40228</v>
          </cell>
          <cell r="D4377">
            <v>9151658844</v>
          </cell>
        </row>
        <row r="4378">
          <cell r="C4378">
            <v>33181</v>
          </cell>
          <cell r="D4378">
            <v>9726268931</v>
          </cell>
        </row>
        <row r="4379">
          <cell r="C4379">
            <v>27235</v>
          </cell>
          <cell r="D4379">
            <v>797655034</v>
          </cell>
        </row>
        <row r="4380">
          <cell r="C4380">
            <v>12123</v>
          </cell>
          <cell r="D4380">
            <v>5499856877</v>
          </cell>
        </row>
        <row r="4381">
          <cell r="C4381">
            <v>25709</v>
          </cell>
          <cell r="D4381">
            <v>7242677408</v>
          </cell>
        </row>
        <row r="4382">
          <cell r="C4382">
            <v>43060</v>
          </cell>
          <cell r="D4382">
            <v>7268478941</v>
          </cell>
        </row>
        <row r="4383">
          <cell r="C4383">
            <v>28319</v>
          </cell>
          <cell r="D4383">
            <v>6973806759</v>
          </cell>
        </row>
        <row r="4384">
          <cell r="C4384">
            <v>51951</v>
          </cell>
          <cell r="D4384">
            <v>8808097757</v>
          </cell>
        </row>
        <row r="4385">
          <cell r="C4385">
            <v>55484</v>
          </cell>
          <cell r="D4385">
            <v>9264026959</v>
          </cell>
        </row>
        <row r="4386">
          <cell r="C4386">
            <v>47026</v>
          </cell>
          <cell r="D4386">
            <v>6410530811</v>
          </cell>
        </row>
        <row r="4387">
          <cell r="C4387">
            <v>25527</v>
          </cell>
          <cell r="D4387">
            <v>2958692264</v>
          </cell>
        </row>
        <row r="4388">
          <cell r="C4388">
            <v>34750</v>
          </cell>
          <cell r="D4388">
            <v>7411705322</v>
          </cell>
        </row>
        <row r="4389">
          <cell r="C4389">
            <v>23523</v>
          </cell>
          <cell r="D4389">
            <v>5499856877</v>
          </cell>
        </row>
        <row r="4390">
          <cell r="C4390">
            <v>53042</v>
          </cell>
          <cell r="D4390">
            <v>2022565827</v>
          </cell>
        </row>
        <row r="4391">
          <cell r="C4391">
            <v>55984</v>
          </cell>
          <cell r="D4391">
            <v>8733080267</v>
          </cell>
        </row>
        <row r="4392">
          <cell r="C4392">
            <v>34563</v>
          </cell>
          <cell r="D4392">
            <v>27852261</v>
          </cell>
        </row>
        <row r="4393">
          <cell r="C4393">
            <v>44097</v>
          </cell>
          <cell r="D4393">
            <v>1096335336</v>
          </cell>
        </row>
        <row r="4394">
          <cell r="C4394">
            <v>24458</v>
          </cell>
          <cell r="D4394">
            <v>5000631609</v>
          </cell>
        </row>
        <row r="4395">
          <cell r="C4395">
            <v>26203</v>
          </cell>
          <cell r="D4395">
            <v>5975948169</v>
          </cell>
        </row>
        <row r="4396">
          <cell r="C4396">
            <v>24684</v>
          </cell>
          <cell r="D4396">
            <v>5929508313</v>
          </cell>
        </row>
        <row r="4397">
          <cell r="C4397">
            <v>12200</v>
          </cell>
          <cell r="D4397">
            <v>6402318035</v>
          </cell>
        </row>
        <row r="4398">
          <cell r="C4398">
            <v>44693</v>
          </cell>
          <cell r="D4398">
            <v>9196221739</v>
          </cell>
        </row>
        <row r="4399">
          <cell r="C4399">
            <v>24521</v>
          </cell>
          <cell r="D4399">
            <v>7054972058</v>
          </cell>
        </row>
        <row r="4400">
          <cell r="C4400">
            <v>28903</v>
          </cell>
          <cell r="D4400">
            <v>7625163059</v>
          </cell>
        </row>
        <row r="4401">
          <cell r="C4401">
            <v>33637</v>
          </cell>
          <cell r="D4401">
            <v>5687748091</v>
          </cell>
        </row>
        <row r="4402">
          <cell r="C4402">
            <v>47336</v>
          </cell>
          <cell r="D4402">
            <v>2298319154</v>
          </cell>
        </row>
        <row r="4403">
          <cell r="C4403">
            <v>17927</v>
          </cell>
          <cell r="D4403">
            <v>6358114417</v>
          </cell>
        </row>
        <row r="4404">
          <cell r="C4404">
            <v>23010</v>
          </cell>
          <cell r="D4404">
            <v>2649428619</v>
          </cell>
        </row>
        <row r="4405">
          <cell r="C4405">
            <v>28510</v>
          </cell>
          <cell r="D4405">
            <v>9529277938</v>
          </cell>
        </row>
        <row r="4406">
          <cell r="C4406">
            <v>25784</v>
          </cell>
          <cell r="D4406">
            <v>1532722974</v>
          </cell>
        </row>
        <row r="4407">
          <cell r="C4407">
            <v>53147</v>
          </cell>
          <cell r="D4407">
            <v>1628738227</v>
          </cell>
        </row>
        <row r="4408">
          <cell r="C4408">
            <v>37865</v>
          </cell>
          <cell r="D4408">
            <v>2792499575</v>
          </cell>
        </row>
        <row r="4409">
          <cell r="C4409">
            <v>18381</v>
          </cell>
          <cell r="D4409">
            <v>5000631609</v>
          </cell>
        </row>
        <row r="4410">
          <cell r="C4410">
            <v>33110</v>
          </cell>
          <cell r="D4410">
            <v>5474718616</v>
          </cell>
        </row>
        <row r="4411">
          <cell r="C4411">
            <v>42346</v>
          </cell>
          <cell r="D4411">
            <v>6286877770</v>
          </cell>
        </row>
        <row r="4412">
          <cell r="C4412">
            <v>42554</v>
          </cell>
          <cell r="D4412">
            <v>1659418720</v>
          </cell>
        </row>
        <row r="4413">
          <cell r="C4413">
            <v>37487</v>
          </cell>
          <cell r="D4413">
            <v>2237103631</v>
          </cell>
        </row>
        <row r="4414">
          <cell r="C4414">
            <v>13299</v>
          </cell>
          <cell r="D4414">
            <v>1888252693</v>
          </cell>
        </row>
        <row r="4415">
          <cell r="C4415">
            <v>26814</v>
          </cell>
          <cell r="D4415">
            <v>6776868107</v>
          </cell>
        </row>
        <row r="4416">
          <cell r="C4416">
            <v>37990</v>
          </cell>
          <cell r="D4416">
            <v>8157157730</v>
          </cell>
        </row>
        <row r="4417">
          <cell r="C4417">
            <v>13529</v>
          </cell>
          <cell r="D4417">
            <v>5903124704</v>
          </cell>
        </row>
        <row r="4418">
          <cell r="C4418">
            <v>50008</v>
          </cell>
          <cell r="D4418">
            <v>3670950885</v>
          </cell>
        </row>
        <row r="4419">
          <cell r="C4419">
            <v>54305</v>
          </cell>
          <cell r="D4419">
            <v>2297168497</v>
          </cell>
        </row>
        <row r="4420">
          <cell r="C4420">
            <v>57139</v>
          </cell>
          <cell r="D4420">
            <v>4698538416</v>
          </cell>
        </row>
        <row r="4421">
          <cell r="C4421">
            <v>17355</v>
          </cell>
          <cell r="D4421">
            <v>8377113392</v>
          </cell>
        </row>
        <row r="4422">
          <cell r="C4422">
            <v>49843</v>
          </cell>
          <cell r="D4422">
            <v>6819637888</v>
          </cell>
        </row>
        <row r="4423">
          <cell r="C4423">
            <v>38670</v>
          </cell>
          <cell r="D4423">
            <v>8552526727</v>
          </cell>
        </row>
        <row r="4424">
          <cell r="C4424">
            <v>17430</v>
          </cell>
          <cell r="D4424">
            <v>3858163570</v>
          </cell>
        </row>
        <row r="4425">
          <cell r="C4425">
            <v>52050</v>
          </cell>
          <cell r="D4425">
            <v>1545110042</v>
          </cell>
        </row>
        <row r="4426">
          <cell r="C4426">
            <v>48958</v>
          </cell>
          <cell r="D4426">
            <v>2565093969</v>
          </cell>
        </row>
        <row r="4427">
          <cell r="C4427">
            <v>57646</v>
          </cell>
          <cell r="D4427">
            <v>8333777430</v>
          </cell>
        </row>
        <row r="4428">
          <cell r="C4428">
            <v>45136</v>
          </cell>
          <cell r="D4428">
            <v>5811999097</v>
          </cell>
        </row>
        <row r="4429">
          <cell r="C4429">
            <v>17376</v>
          </cell>
          <cell r="D4429">
            <v>5588978080</v>
          </cell>
        </row>
        <row r="4430">
          <cell r="C4430">
            <v>53292</v>
          </cell>
          <cell r="D4430">
            <v>140020098</v>
          </cell>
        </row>
        <row r="4431">
          <cell r="C4431">
            <v>34736</v>
          </cell>
          <cell r="D4431">
            <v>7240169995</v>
          </cell>
        </row>
        <row r="4432">
          <cell r="C4432">
            <v>41055</v>
          </cell>
          <cell r="D4432">
            <v>6894004730</v>
          </cell>
        </row>
        <row r="4433">
          <cell r="C4433">
            <v>51209</v>
          </cell>
          <cell r="D4433">
            <v>8788824691</v>
          </cell>
        </row>
        <row r="4434">
          <cell r="C4434">
            <v>34354</v>
          </cell>
          <cell r="D4434">
            <v>2230983466</v>
          </cell>
        </row>
        <row r="4435">
          <cell r="C4435">
            <v>42241</v>
          </cell>
          <cell r="D4435">
            <v>9305168396</v>
          </cell>
        </row>
        <row r="4436">
          <cell r="C4436">
            <v>39630</v>
          </cell>
          <cell r="D4436">
            <v>6235447353</v>
          </cell>
        </row>
        <row r="4437">
          <cell r="C4437">
            <v>33285</v>
          </cell>
          <cell r="D4437">
            <v>5211527984</v>
          </cell>
        </row>
        <row r="4438">
          <cell r="C4438">
            <v>42376</v>
          </cell>
          <cell r="D4438">
            <v>5117202538</v>
          </cell>
        </row>
        <row r="4439">
          <cell r="C4439">
            <v>37093</v>
          </cell>
          <cell r="D4439">
            <v>1962975932</v>
          </cell>
        </row>
        <row r="4440">
          <cell r="C4440">
            <v>25766</v>
          </cell>
          <cell r="D4440">
            <v>4967603564</v>
          </cell>
        </row>
        <row r="4441">
          <cell r="C4441">
            <v>28708</v>
          </cell>
          <cell r="D4441">
            <v>2066028762</v>
          </cell>
        </row>
        <row r="4442">
          <cell r="C4442">
            <v>28169</v>
          </cell>
          <cell r="D4442">
            <v>2524572722</v>
          </cell>
        </row>
        <row r="4443">
          <cell r="C4443">
            <v>48506</v>
          </cell>
          <cell r="D4443">
            <v>509389570</v>
          </cell>
        </row>
        <row r="4444">
          <cell r="C4444">
            <v>32466</v>
          </cell>
          <cell r="D4444">
            <v>495702854</v>
          </cell>
        </row>
        <row r="4445">
          <cell r="C4445">
            <v>11525</v>
          </cell>
          <cell r="D4445">
            <v>858481901</v>
          </cell>
        </row>
        <row r="4446">
          <cell r="C4446">
            <v>55435</v>
          </cell>
          <cell r="D4446">
            <v>6718456802</v>
          </cell>
        </row>
        <row r="4447">
          <cell r="C4447">
            <v>26120</v>
          </cell>
          <cell r="D4447">
            <v>8875305560</v>
          </cell>
        </row>
        <row r="4448">
          <cell r="C4448">
            <v>53381</v>
          </cell>
          <cell r="D4448">
            <v>8673837456</v>
          </cell>
        </row>
        <row r="4449">
          <cell r="C4449">
            <v>45952</v>
          </cell>
          <cell r="D4449">
            <v>1475796307</v>
          </cell>
        </row>
        <row r="4450">
          <cell r="C4450">
            <v>48319</v>
          </cell>
          <cell r="D4450">
            <v>6890491998</v>
          </cell>
        </row>
        <row r="4451">
          <cell r="C4451">
            <v>47202</v>
          </cell>
          <cell r="D4451">
            <v>9548500949</v>
          </cell>
        </row>
        <row r="4452">
          <cell r="C4452">
            <v>58035</v>
          </cell>
          <cell r="D4452">
            <v>2670196322</v>
          </cell>
        </row>
        <row r="4453">
          <cell r="C4453">
            <v>10104</v>
          </cell>
          <cell r="D4453">
            <v>1628738227</v>
          </cell>
        </row>
        <row r="4454">
          <cell r="C4454">
            <v>12342</v>
          </cell>
          <cell r="D4454">
            <v>4260324861</v>
          </cell>
        </row>
        <row r="4455">
          <cell r="C4455">
            <v>49087</v>
          </cell>
          <cell r="D4455">
            <v>115757341</v>
          </cell>
        </row>
        <row r="4456">
          <cell r="C4456">
            <v>25072</v>
          </cell>
          <cell r="D4456">
            <v>4194897803</v>
          </cell>
        </row>
        <row r="4457">
          <cell r="C4457">
            <v>17191</v>
          </cell>
          <cell r="D4457">
            <v>1296185559</v>
          </cell>
        </row>
        <row r="4458">
          <cell r="C4458">
            <v>26467</v>
          </cell>
          <cell r="D4458">
            <v>6734537986</v>
          </cell>
        </row>
        <row r="4459">
          <cell r="C4459">
            <v>36118</v>
          </cell>
          <cell r="D4459">
            <v>4269946768</v>
          </cell>
        </row>
        <row r="4460">
          <cell r="C4460">
            <v>32722</v>
          </cell>
          <cell r="D4460">
            <v>2138131904</v>
          </cell>
        </row>
        <row r="4461">
          <cell r="C4461">
            <v>53855</v>
          </cell>
          <cell r="D4461">
            <v>3418374697</v>
          </cell>
        </row>
        <row r="4462">
          <cell r="C4462">
            <v>42865</v>
          </cell>
          <cell r="D4462">
            <v>3040116061</v>
          </cell>
        </row>
        <row r="4463">
          <cell r="C4463">
            <v>11381</v>
          </cell>
          <cell r="D4463">
            <v>2804488179</v>
          </cell>
        </row>
        <row r="4464">
          <cell r="C4464">
            <v>43165</v>
          </cell>
          <cell r="D4464">
            <v>1787288307</v>
          </cell>
        </row>
        <row r="4465">
          <cell r="C4465">
            <v>42310</v>
          </cell>
          <cell r="D4465">
            <v>7688943361</v>
          </cell>
        </row>
        <row r="4466">
          <cell r="C4466">
            <v>35933</v>
          </cell>
          <cell r="D4466">
            <v>6148235056</v>
          </cell>
        </row>
        <row r="4467">
          <cell r="C4467">
            <v>55752</v>
          </cell>
          <cell r="D4467">
            <v>3497169404</v>
          </cell>
        </row>
        <row r="4468">
          <cell r="C4468">
            <v>56945</v>
          </cell>
          <cell r="D4468">
            <v>4548725172</v>
          </cell>
        </row>
        <row r="4469">
          <cell r="C4469">
            <v>14711</v>
          </cell>
          <cell r="D4469">
            <v>4328154427</v>
          </cell>
        </row>
        <row r="4470">
          <cell r="C4470">
            <v>28222</v>
          </cell>
          <cell r="D4470">
            <v>2355104786</v>
          </cell>
        </row>
        <row r="4471">
          <cell r="C4471">
            <v>33759</v>
          </cell>
          <cell r="D4471">
            <v>9317454674</v>
          </cell>
        </row>
        <row r="4472">
          <cell r="C4472">
            <v>12726</v>
          </cell>
          <cell r="D4472">
            <v>513904581</v>
          </cell>
        </row>
        <row r="4473">
          <cell r="C4473">
            <v>46271</v>
          </cell>
          <cell r="D4473">
            <v>7957976743</v>
          </cell>
        </row>
        <row r="4474">
          <cell r="C4474">
            <v>35144</v>
          </cell>
          <cell r="D4474">
            <v>3271497702</v>
          </cell>
        </row>
        <row r="4475">
          <cell r="C4475">
            <v>50268</v>
          </cell>
          <cell r="D4475">
            <v>2149326663</v>
          </cell>
        </row>
        <row r="4476">
          <cell r="C4476">
            <v>24212</v>
          </cell>
          <cell r="D4476">
            <v>4773306254</v>
          </cell>
        </row>
        <row r="4477">
          <cell r="C4477">
            <v>35946</v>
          </cell>
          <cell r="D4477">
            <v>2209340063</v>
          </cell>
        </row>
        <row r="4478">
          <cell r="C4478">
            <v>58155</v>
          </cell>
          <cell r="D4478">
            <v>5372344725</v>
          </cell>
        </row>
        <row r="4479">
          <cell r="C4479">
            <v>38636</v>
          </cell>
          <cell r="D4479">
            <v>2255261316</v>
          </cell>
        </row>
        <row r="4480">
          <cell r="C4480">
            <v>27611</v>
          </cell>
          <cell r="D4480">
            <v>3133221701</v>
          </cell>
        </row>
        <row r="4481">
          <cell r="C4481">
            <v>28761</v>
          </cell>
          <cell r="D4481">
            <v>9620547551</v>
          </cell>
        </row>
        <row r="4482">
          <cell r="C4482">
            <v>44117</v>
          </cell>
          <cell r="D4482">
            <v>583595162</v>
          </cell>
        </row>
        <row r="4483">
          <cell r="C4483">
            <v>21789</v>
          </cell>
          <cell r="D4483">
            <v>6734537986</v>
          </cell>
        </row>
        <row r="4484">
          <cell r="C4484">
            <v>59307</v>
          </cell>
          <cell r="D4484">
            <v>9434604370</v>
          </cell>
        </row>
        <row r="4485">
          <cell r="C4485">
            <v>36712</v>
          </cell>
          <cell r="D4485">
            <v>2297168497</v>
          </cell>
        </row>
        <row r="4486">
          <cell r="C4486">
            <v>16812</v>
          </cell>
          <cell r="D4486">
            <v>8832488175</v>
          </cell>
        </row>
        <row r="4487">
          <cell r="C4487">
            <v>56728</v>
          </cell>
          <cell r="D4487">
            <v>2561690342</v>
          </cell>
        </row>
        <row r="4488">
          <cell r="C4488">
            <v>44800</v>
          </cell>
          <cell r="D4488">
            <v>1263903657</v>
          </cell>
        </row>
        <row r="4489">
          <cell r="C4489">
            <v>32387</v>
          </cell>
          <cell r="D4489">
            <v>6850203894</v>
          </cell>
        </row>
        <row r="4490">
          <cell r="C4490">
            <v>26948</v>
          </cell>
          <cell r="D4490">
            <v>9128677390</v>
          </cell>
        </row>
        <row r="4491">
          <cell r="C4491">
            <v>15146</v>
          </cell>
          <cell r="D4491">
            <v>898924138</v>
          </cell>
        </row>
        <row r="4492">
          <cell r="C4492">
            <v>46014</v>
          </cell>
          <cell r="D4492">
            <v>3428040538</v>
          </cell>
        </row>
        <row r="4493">
          <cell r="C4493">
            <v>46903</v>
          </cell>
          <cell r="D4493">
            <v>4502817627</v>
          </cell>
        </row>
        <row r="4494">
          <cell r="C4494">
            <v>44055</v>
          </cell>
          <cell r="D4494">
            <v>4969679754</v>
          </cell>
        </row>
        <row r="4495">
          <cell r="C4495">
            <v>37036</v>
          </cell>
          <cell r="D4495">
            <v>8748349712</v>
          </cell>
        </row>
        <row r="4496">
          <cell r="C4496">
            <v>49192</v>
          </cell>
          <cell r="D4496">
            <v>4852897158</v>
          </cell>
        </row>
        <row r="4497">
          <cell r="C4497">
            <v>16435</v>
          </cell>
          <cell r="D4497">
            <v>6471464479</v>
          </cell>
        </row>
        <row r="4498">
          <cell r="C4498">
            <v>46497</v>
          </cell>
          <cell r="D4498">
            <v>1425230725</v>
          </cell>
        </row>
        <row r="4499">
          <cell r="C4499">
            <v>37032</v>
          </cell>
          <cell r="D4499">
            <v>806065796</v>
          </cell>
        </row>
        <row r="4500">
          <cell r="C4500">
            <v>36461</v>
          </cell>
          <cell r="D4500">
            <v>7367438190</v>
          </cell>
        </row>
        <row r="4501">
          <cell r="C4501">
            <v>18690</v>
          </cell>
          <cell r="D4501">
            <v>1839046880</v>
          </cell>
        </row>
        <row r="4502">
          <cell r="C4502">
            <v>34017</v>
          </cell>
          <cell r="D4502">
            <v>4730395069</v>
          </cell>
        </row>
        <row r="4503">
          <cell r="C4503">
            <v>18136</v>
          </cell>
          <cell r="D4503">
            <v>5913755731</v>
          </cell>
        </row>
        <row r="4504">
          <cell r="C4504">
            <v>51781</v>
          </cell>
          <cell r="D4504">
            <v>7673188813</v>
          </cell>
        </row>
        <row r="4505">
          <cell r="C4505">
            <v>28508</v>
          </cell>
          <cell r="D4505">
            <v>3488994694</v>
          </cell>
        </row>
        <row r="4506">
          <cell r="C4506">
            <v>17298</v>
          </cell>
          <cell r="D4506">
            <v>7892446737</v>
          </cell>
        </row>
        <row r="4507">
          <cell r="C4507">
            <v>14167</v>
          </cell>
          <cell r="D4507">
            <v>1892125439</v>
          </cell>
        </row>
        <row r="4508">
          <cell r="C4508">
            <v>26315</v>
          </cell>
          <cell r="D4508">
            <v>3469413983</v>
          </cell>
        </row>
        <row r="4509">
          <cell r="C4509">
            <v>25810</v>
          </cell>
          <cell r="D4509">
            <v>7769010411</v>
          </cell>
        </row>
        <row r="4510">
          <cell r="C4510">
            <v>33085</v>
          </cell>
          <cell r="D4510">
            <v>9057758911</v>
          </cell>
        </row>
        <row r="4511">
          <cell r="C4511">
            <v>32447</v>
          </cell>
          <cell r="D4511">
            <v>9008589443</v>
          </cell>
        </row>
        <row r="4512">
          <cell r="C4512">
            <v>48307</v>
          </cell>
          <cell r="D4512">
            <v>9705650896</v>
          </cell>
        </row>
        <row r="4513">
          <cell r="C4513">
            <v>11852</v>
          </cell>
          <cell r="D4513">
            <v>9684187432</v>
          </cell>
        </row>
        <row r="4514">
          <cell r="C4514">
            <v>54636</v>
          </cell>
          <cell r="D4514">
            <v>7166957409</v>
          </cell>
        </row>
        <row r="4515">
          <cell r="C4515">
            <v>16800</v>
          </cell>
          <cell r="D4515">
            <v>471886378</v>
          </cell>
        </row>
        <row r="4516">
          <cell r="C4516">
            <v>35559</v>
          </cell>
          <cell r="D4516">
            <v>9800744517</v>
          </cell>
        </row>
        <row r="4517">
          <cell r="C4517">
            <v>14914</v>
          </cell>
          <cell r="D4517">
            <v>87033755</v>
          </cell>
        </row>
        <row r="4518">
          <cell r="C4518">
            <v>35977</v>
          </cell>
          <cell r="D4518">
            <v>3597778305</v>
          </cell>
        </row>
        <row r="4519">
          <cell r="C4519">
            <v>30721</v>
          </cell>
          <cell r="D4519">
            <v>8175279842</v>
          </cell>
        </row>
        <row r="4520">
          <cell r="C4520">
            <v>49399</v>
          </cell>
          <cell r="D4520">
            <v>4795089876</v>
          </cell>
        </row>
        <row r="4521">
          <cell r="C4521">
            <v>54870</v>
          </cell>
          <cell r="D4521">
            <v>8223052873</v>
          </cell>
        </row>
        <row r="4522">
          <cell r="C4522">
            <v>35771</v>
          </cell>
          <cell r="D4522">
            <v>4815280800</v>
          </cell>
        </row>
        <row r="4523">
          <cell r="C4523">
            <v>15655</v>
          </cell>
          <cell r="D4523">
            <v>2873915978</v>
          </cell>
        </row>
        <row r="4524">
          <cell r="C4524">
            <v>32228</v>
          </cell>
          <cell r="D4524">
            <v>549857826</v>
          </cell>
        </row>
        <row r="4525">
          <cell r="C4525">
            <v>27230</v>
          </cell>
          <cell r="D4525">
            <v>7533163729</v>
          </cell>
        </row>
        <row r="4526">
          <cell r="C4526">
            <v>24675</v>
          </cell>
          <cell r="D4526">
            <v>4475496373</v>
          </cell>
        </row>
        <row r="4527">
          <cell r="C4527">
            <v>54390</v>
          </cell>
          <cell r="D4527">
            <v>3738218785</v>
          </cell>
        </row>
        <row r="4528">
          <cell r="C4528">
            <v>15624</v>
          </cell>
          <cell r="D4528">
            <v>965285472</v>
          </cell>
        </row>
        <row r="4529">
          <cell r="C4529">
            <v>29246</v>
          </cell>
          <cell r="D4529">
            <v>2053848936</v>
          </cell>
        </row>
        <row r="4530">
          <cell r="C4530">
            <v>24795</v>
          </cell>
          <cell r="D4530">
            <v>5064247826</v>
          </cell>
        </row>
        <row r="4531">
          <cell r="C4531">
            <v>12709</v>
          </cell>
          <cell r="D4531">
            <v>3164004753</v>
          </cell>
        </row>
        <row r="4532">
          <cell r="C4532">
            <v>14505</v>
          </cell>
          <cell r="D4532">
            <v>9245659313</v>
          </cell>
        </row>
        <row r="4533">
          <cell r="C4533">
            <v>33934</v>
          </cell>
          <cell r="D4533">
            <v>4372257910</v>
          </cell>
        </row>
        <row r="4534">
          <cell r="C4534">
            <v>43919</v>
          </cell>
          <cell r="D4534">
            <v>6446166575</v>
          </cell>
        </row>
        <row r="4535">
          <cell r="C4535">
            <v>42972</v>
          </cell>
          <cell r="D4535">
            <v>3538909016</v>
          </cell>
        </row>
        <row r="4536">
          <cell r="C4536">
            <v>53930</v>
          </cell>
          <cell r="D4536">
            <v>5134745579</v>
          </cell>
        </row>
        <row r="4537">
          <cell r="C4537">
            <v>50236</v>
          </cell>
          <cell r="D4537">
            <v>2352201101</v>
          </cell>
        </row>
        <row r="4538">
          <cell r="C4538">
            <v>42349</v>
          </cell>
          <cell r="D4538">
            <v>5082945165</v>
          </cell>
        </row>
        <row r="4539">
          <cell r="C4539">
            <v>24389</v>
          </cell>
          <cell r="D4539">
            <v>7205256240</v>
          </cell>
        </row>
        <row r="4540">
          <cell r="C4540">
            <v>52218</v>
          </cell>
          <cell r="D4540">
            <v>8256403403</v>
          </cell>
        </row>
        <row r="4541">
          <cell r="C4541">
            <v>46683</v>
          </cell>
          <cell r="D4541">
            <v>7560031153</v>
          </cell>
        </row>
        <row r="4542">
          <cell r="C4542">
            <v>10095</v>
          </cell>
          <cell r="D4542">
            <v>509393462</v>
          </cell>
        </row>
        <row r="4543">
          <cell r="C4543">
            <v>16051</v>
          </cell>
          <cell r="D4543">
            <v>2821741499</v>
          </cell>
        </row>
        <row r="4544">
          <cell r="C4544">
            <v>13603</v>
          </cell>
          <cell r="D4544">
            <v>62571575</v>
          </cell>
        </row>
        <row r="4545">
          <cell r="C4545">
            <v>56036</v>
          </cell>
          <cell r="D4545">
            <v>5372344725</v>
          </cell>
        </row>
        <row r="4546">
          <cell r="C4546">
            <v>40339</v>
          </cell>
          <cell r="D4546">
            <v>3554301841</v>
          </cell>
        </row>
        <row r="4547">
          <cell r="C4547">
            <v>33707</v>
          </cell>
          <cell r="D4547">
            <v>8322342209</v>
          </cell>
        </row>
        <row r="4548">
          <cell r="C4548">
            <v>59290</v>
          </cell>
          <cell r="D4548">
            <v>6776868107</v>
          </cell>
        </row>
        <row r="4549">
          <cell r="C4549">
            <v>19907</v>
          </cell>
          <cell r="D4549">
            <v>1249074622</v>
          </cell>
        </row>
        <row r="4550">
          <cell r="C4550">
            <v>55792</v>
          </cell>
          <cell r="D4550">
            <v>2500807061</v>
          </cell>
        </row>
        <row r="4551">
          <cell r="C4551">
            <v>59470</v>
          </cell>
          <cell r="D4551">
            <v>7914395587</v>
          </cell>
        </row>
        <row r="4552">
          <cell r="C4552">
            <v>16884</v>
          </cell>
          <cell r="D4552">
            <v>6235447353</v>
          </cell>
        </row>
        <row r="4553">
          <cell r="C4553">
            <v>15596</v>
          </cell>
          <cell r="D4553">
            <v>9381484503</v>
          </cell>
        </row>
        <row r="4554">
          <cell r="C4554">
            <v>23047</v>
          </cell>
          <cell r="D4554">
            <v>2158895349</v>
          </cell>
        </row>
        <row r="4555">
          <cell r="C4555">
            <v>52952</v>
          </cell>
          <cell r="D4555">
            <v>8373529241</v>
          </cell>
        </row>
        <row r="4556">
          <cell r="C4556">
            <v>19528</v>
          </cell>
          <cell r="D4556">
            <v>3824197065</v>
          </cell>
        </row>
        <row r="4557">
          <cell r="C4557">
            <v>36176</v>
          </cell>
          <cell r="D4557">
            <v>8387947148</v>
          </cell>
        </row>
        <row r="4558">
          <cell r="C4558">
            <v>26071</v>
          </cell>
          <cell r="D4558">
            <v>8315800957</v>
          </cell>
        </row>
        <row r="4559">
          <cell r="C4559">
            <v>51026</v>
          </cell>
          <cell r="D4559">
            <v>1573192775</v>
          </cell>
        </row>
        <row r="4560">
          <cell r="C4560">
            <v>36366</v>
          </cell>
          <cell r="D4560">
            <v>3164004753</v>
          </cell>
        </row>
        <row r="4561">
          <cell r="C4561">
            <v>12915</v>
          </cell>
          <cell r="D4561">
            <v>320120716</v>
          </cell>
        </row>
        <row r="4562">
          <cell r="C4562">
            <v>55618</v>
          </cell>
          <cell r="D4562">
            <v>1079691642</v>
          </cell>
        </row>
        <row r="4563">
          <cell r="C4563">
            <v>32289</v>
          </cell>
          <cell r="D4563">
            <v>7473861379</v>
          </cell>
        </row>
        <row r="4564">
          <cell r="C4564">
            <v>10471</v>
          </cell>
          <cell r="D4564">
            <v>1739513533</v>
          </cell>
        </row>
        <row r="4565">
          <cell r="C4565">
            <v>44036</v>
          </cell>
          <cell r="D4565">
            <v>6596440737</v>
          </cell>
        </row>
        <row r="4566">
          <cell r="C4566">
            <v>46274</v>
          </cell>
          <cell r="D4566">
            <v>9369490930</v>
          </cell>
        </row>
        <row r="4567">
          <cell r="C4567">
            <v>19231</v>
          </cell>
          <cell r="D4567">
            <v>2177097355</v>
          </cell>
        </row>
        <row r="4568">
          <cell r="C4568">
            <v>44754</v>
          </cell>
          <cell r="D4568">
            <v>1755716656</v>
          </cell>
        </row>
        <row r="4569">
          <cell r="C4569">
            <v>16144</v>
          </cell>
          <cell r="D4569">
            <v>923191143</v>
          </cell>
        </row>
        <row r="4570">
          <cell r="C4570">
            <v>55711</v>
          </cell>
          <cell r="D4570">
            <v>6364724701</v>
          </cell>
        </row>
        <row r="4571">
          <cell r="C4571">
            <v>15795</v>
          </cell>
          <cell r="D4571">
            <v>3991175401</v>
          </cell>
        </row>
        <row r="4572">
          <cell r="C4572">
            <v>34815</v>
          </cell>
          <cell r="D4572">
            <v>4219825649</v>
          </cell>
        </row>
        <row r="4573">
          <cell r="C4573">
            <v>26765</v>
          </cell>
          <cell r="D4573">
            <v>1918356416</v>
          </cell>
        </row>
        <row r="4574">
          <cell r="C4574">
            <v>58230</v>
          </cell>
          <cell r="D4574">
            <v>6000780338</v>
          </cell>
        </row>
        <row r="4575">
          <cell r="C4575">
            <v>48722</v>
          </cell>
          <cell r="D4575">
            <v>3661649302</v>
          </cell>
        </row>
        <row r="4576">
          <cell r="C4576">
            <v>33558</v>
          </cell>
          <cell r="D4576">
            <v>4920920075</v>
          </cell>
        </row>
        <row r="4577">
          <cell r="C4577">
            <v>46613</v>
          </cell>
          <cell r="D4577">
            <v>3041948354</v>
          </cell>
        </row>
        <row r="4578">
          <cell r="C4578">
            <v>16468</v>
          </cell>
          <cell r="D4578">
            <v>4670832530</v>
          </cell>
        </row>
        <row r="4579">
          <cell r="C4579">
            <v>27353</v>
          </cell>
          <cell r="D4579">
            <v>8401146046</v>
          </cell>
        </row>
        <row r="4580">
          <cell r="C4580">
            <v>28901</v>
          </cell>
          <cell r="D4580">
            <v>5861892008</v>
          </cell>
        </row>
        <row r="4581">
          <cell r="C4581">
            <v>46649</v>
          </cell>
          <cell r="D4581">
            <v>8093156364</v>
          </cell>
        </row>
        <row r="4582">
          <cell r="C4582">
            <v>19044</v>
          </cell>
          <cell r="D4582">
            <v>5756920838</v>
          </cell>
        </row>
        <row r="4583">
          <cell r="C4583">
            <v>46923</v>
          </cell>
          <cell r="D4583">
            <v>8256403403</v>
          </cell>
        </row>
        <row r="4584">
          <cell r="C4584">
            <v>59869</v>
          </cell>
          <cell r="D4584">
            <v>1743464649</v>
          </cell>
        </row>
        <row r="4585">
          <cell r="C4585">
            <v>46608</v>
          </cell>
          <cell r="D4585">
            <v>784224471</v>
          </cell>
        </row>
        <row r="4586">
          <cell r="C4586">
            <v>36320</v>
          </cell>
          <cell r="D4586">
            <v>3086393343</v>
          </cell>
        </row>
        <row r="4587">
          <cell r="C4587">
            <v>10723</v>
          </cell>
          <cell r="D4587">
            <v>4823073274</v>
          </cell>
        </row>
        <row r="4588">
          <cell r="C4588">
            <v>49673</v>
          </cell>
          <cell r="D4588">
            <v>5000631609</v>
          </cell>
        </row>
        <row r="4589">
          <cell r="C4589">
            <v>58469</v>
          </cell>
          <cell r="D4589">
            <v>325547246</v>
          </cell>
        </row>
        <row r="4590">
          <cell r="C4590">
            <v>34660</v>
          </cell>
          <cell r="D4590">
            <v>4986200380</v>
          </cell>
        </row>
        <row r="4591">
          <cell r="C4591">
            <v>42210</v>
          </cell>
          <cell r="D4591">
            <v>923191143</v>
          </cell>
        </row>
        <row r="4592">
          <cell r="C4592">
            <v>10944</v>
          </cell>
          <cell r="D4592">
            <v>8757371024</v>
          </cell>
        </row>
        <row r="4593">
          <cell r="C4593">
            <v>22101</v>
          </cell>
          <cell r="D4593">
            <v>4839119791</v>
          </cell>
        </row>
        <row r="4594">
          <cell r="C4594">
            <v>59924</v>
          </cell>
          <cell r="D4594">
            <v>6695538166</v>
          </cell>
        </row>
        <row r="4595">
          <cell r="C4595">
            <v>39704</v>
          </cell>
          <cell r="D4595">
            <v>2237103631</v>
          </cell>
        </row>
        <row r="4596">
          <cell r="C4596">
            <v>34984</v>
          </cell>
          <cell r="D4596">
            <v>9958099322</v>
          </cell>
        </row>
        <row r="4597">
          <cell r="C4597">
            <v>32191</v>
          </cell>
          <cell r="D4597">
            <v>5209112160</v>
          </cell>
        </row>
        <row r="4598">
          <cell r="C4598">
            <v>50473</v>
          </cell>
          <cell r="D4598">
            <v>5293354957</v>
          </cell>
        </row>
        <row r="4599">
          <cell r="C4599">
            <v>54529</v>
          </cell>
          <cell r="D4599">
            <v>5990182805</v>
          </cell>
        </row>
        <row r="4600">
          <cell r="C4600">
            <v>36444</v>
          </cell>
          <cell r="D4600">
            <v>9151658844</v>
          </cell>
        </row>
        <row r="4601">
          <cell r="C4601">
            <v>40856</v>
          </cell>
          <cell r="D4601">
            <v>2677632772</v>
          </cell>
        </row>
        <row r="4602">
          <cell r="C4602">
            <v>47737</v>
          </cell>
          <cell r="D4602">
            <v>2376099331</v>
          </cell>
        </row>
        <row r="4603">
          <cell r="C4603">
            <v>30388</v>
          </cell>
          <cell r="D4603">
            <v>2524572722</v>
          </cell>
        </row>
        <row r="4604">
          <cell r="C4604">
            <v>20083</v>
          </cell>
          <cell r="D4604">
            <v>7462961601</v>
          </cell>
        </row>
        <row r="4605">
          <cell r="C4605">
            <v>17738</v>
          </cell>
          <cell r="D4605">
            <v>7462961601</v>
          </cell>
        </row>
        <row r="4606">
          <cell r="C4606">
            <v>27997</v>
          </cell>
          <cell r="D4606">
            <v>8065075959</v>
          </cell>
        </row>
        <row r="4607">
          <cell r="C4607">
            <v>38972</v>
          </cell>
          <cell r="D4607">
            <v>8069192305</v>
          </cell>
        </row>
        <row r="4608">
          <cell r="C4608">
            <v>41110</v>
          </cell>
          <cell r="D4608">
            <v>5234982726</v>
          </cell>
        </row>
        <row r="4609">
          <cell r="C4609">
            <v>25641</v>
          </cell>
          <cell r="D4609">
            <v>1268934771</v>
          </cell>
        </row>
        <row r="4610">
          <cell r="C4610">
            <v>39714</v>
          </cell>
          <cell r="D4610">
            <v>7180110256</v>
          </cell>
        </row>
        <row r="4611">
          <cell r="C4611">
            <v>30774</v>
          </cell>
          <cell r="D4611">
            <v>5407735911</v>
          </cell>
        </row>
        <row r="4612">
          <cell r="C4612">
            <v>45498</v>
          </cell>
          <cell r="D4612">
            <v>4009257075</v>
          </cell>
        </row>
        <row r="4613">
          <cell r="C4613">
            <v>40670</v>
          </cell>
          <cell r="D4613">
            <v>3580617389</v>
          </cell>
        </row>
        <row r="4614">
          <cell r="C4614">
            <v>29491</v>
          </cell>
          <cell r="D4614">
            <v>2575500974</v>
          </cell>
        </row>
        <row r="4615">
          <cell r="C4615">
            <v>16628</v>
          </cell>
          <cell r="D4615">
            <v>9800744517</v>
          </cell>
        </row>
        <row r="4616">
          <cell r="C4616">
            <v>50219</v>
          </cell>
          <cell r="D4616">
            <v>9545462825</v>
          </cell>
        </row>
        <row r="4617">
          <cell r="C4617">
            <v>22323</v>
          </cell>
          <cell r="D4617">
            <v>5412518958</v>
          </cell>
        </row>
        <row r="4618">
          <cell r="C4618">
            <v>21712</v>
          </cell>
          <cell r="D4618">
            <v>1953937357</v>
          </cell>
        </row>
        <row r="4619">
          <cell r="C4619">
            <v>54181</v>
          </cell>
          <cell r="D4619">
            <v>4877108939</v>
          </cell>
        </row>
        <row r="4620">
          <cell r="C4620">
            <v>21090</v>
          </cell>
          <cell r="D4620">
            <v>7585281072</v>
          </cell>
        </row>
        <row r="4621">
          <cell r="C4621">
            <v>11307</v>
          </cell>
          <cell r="D4621">
            <v>8173067724</v>
          </cell>
        </row>
        <row r="4622">
          <cell r="C4622">
            <v>51560</v>
          </cell>
          <cell r="D4622">
            <v>3779559293</v>
          </cell>
        </row>
        <row r="4623">
          <cell r="C4623">
            <v>16783</v>
          </cell>
          <cell r="D4623">
            <v>4691333258</v>
          </cell>
        </row>
        <row r="4624">
          <cell r="C4624">
            <v>43013</v>
          </cell>
          <cell r="D4624">
            <v>7273123196</v>
          </cell>
        </row>
        <row r="4625">
          <cell r="C4625">
            <v>35455</v>
          </cell>
          <cell r="D4625">
            <v>4656574848</v>
          </cell>
        </row>
        <row r="4626">
          <cell r="C4626">
            <v>26121</v>
          </cell>
          <cell r="D4626">
            <v>2908560011</v>
          </cell>
        </row>
        <row r="4627">
          <cell r="C4627">
            <v>49412</v>
          </cell>
          <cell r="D4627">
            <v>2136806068</v>
          </cell>
        </row>
        <row r="4628">
          <cell r="C4628">
            <v>44972</v>
          </cell>
          <cell r="D4628">
            <v>4698538416</v>
          </cell>
        </row>
        <row r="4629">
          <cell r="C4629">
            <v>16530</v>
          </cell>
          <cell r="D4629">
            <v>8034345962</v>
          </cell>
        </row>
        <row r="4630">
          <cell r="C4630">
            <v>46607</v>
          </cell>
          <cell r="D4630">
            <v>5079859830</v>
          </cell>
        </row>
        <row r="4631">
          <cell r="C4631">
            <v>14416</v>
          </cell>
          <cell r="D4631">
            <v>8387947148</v>
          </cell>
        </row>
        <row r="4632">
          <cell r="C4632">
            <v>50872</v>
          </cell>
          <cell r="D4632">
            <v>7567063646</v>
          </cell>
        </row>
        <row r="4633">
          <cell r="C4633">
            <v>27315</v>
          </cell>
          <cell r="D4633">
            <v>9412192312</v>
          </cell>
        </row>
        <row r="4634">
          <cell r="C4634">
            <v>15026</v>
          </cell>
          <cell r="D4634">
            <v>6109997811</v>
          </cell>
        </row>
        <row r="4635">
          <cell r="C4635">
            <v>57192</v>
          </cell>
          <cell r="D4635">
            <v>8545135858</v>
          </cell>
        </row>
        <row r="4636">
          <cell r="C4636">
            <v>37540</v>
          </cell>
          <cell r="D4636">
            <v>7243767311</v>
          </cell>
        </row>
        <row r="4637">
          <cell r="C4637">
            <v>26204</v>
          </cell>
          <cell r="D4637">
            <v>3877279783</v>
          </cell>
        </row>
        <row r="4638">
          <cell r="C4638">
            <v>21395</v>
          </cell>
          <cell r="D4638">
            <v>115757341</v>
          </cell>
        </row>
        <row r="4639">
          <cell r="C4639">
            <v>43012</v>
          </cell>
          <cell r="D4639">
            <v>5138969978</v>
          </cell>
        </row>
        <row r="4640">
          <cell r="C4640">
            <v>13424</v>
          </cell>
          <cell r="D4640">
            <v>8065075959</v>
          </cell>
        </row>
        <row r="4641">
          <cell r="C4641">
            <v>46340</v>
          </cell>
          <cell r="D4641">
            <v>9617190826</v>
          </cell>
        </row>
        <row r="4642">
          <cell r="C4642">
            <v>51871</v>
          </cell>
          <cell r="D4642">
            <v>4525743115</v>
          </cell>
        </row>
        <row r="4643">
          <cell r="C4643">
            <v>14973</v>
          </cell>
          <cell r="D4643">
            <v>7866715386</v>
          </cell>
        </row>
        <row r="4644">
          <cell r="C4644">
            <v>58513</v>
          </cell>
          <cell r="D4644">
            <v>7000350199</v>
          </cell>
        </row>
        <row r="4645">
          <cell r="C4645">
            <v>10837</v>
          </cell>
          <cell r="D4645">
            <v>3060876401</v>
          </cell>
        </row>
        <row r="4646">
          <cell r="C4646">
            <v>56711</v>
          </cell>
          <cell r="D4646">
            <v>4499766028</v>
          </cell>
        </row>
        <row r="4647">
          <cell r="C4647">
            <v>10469</v>
          </cell>
          <cell r="D4647">
            <v>9651729414</v>
          </cell>
        </row>
        <row r="4648">
          <cell r="C4648">
            <v>21114</v>
          </cell>
          <cell r="D4648">
            <v>8501525324</v>
          </cell>
        </row>
        <row r="4649">
          <cell r="C4649">
            <v>24363</v>
          </cell>
          <cell r="D4649">
            <v>1664426442</v>
          </cell>
        </row>
        <row r="4650">
          <cell r="C4650">
            <v>15466</v>
          </cell>
          <cell r="D4650">
            <v>4638232353</v>
          </cell>
        </row>
        <row r="4651">
          <cell r="C4651">
            <v>20039</v>
          </cell>
          <cell r="D4651">
            <v>8302317314</v>
          </cell>
        </row>
        <row r="4652">
          <cell r="C4652">
            <v>43134</v>
          </cell>
          <cell r="D4652">
            <v>6750554423</v>
          </cell>
        </row>
        <row r="4653">
          <cell r="C4653">
            <v>13236</v>
          </cell>
          <cell r="D4653">
            <v>7033916019</v>
          </cell>
        </row>
        <row r="4654">
          <cell r="C4654">
            <v>28170</v>
          </cell>
          <cell r="D4654">
            <v>6227038881</v>
          </cell>
        </row>
        <row r="4655">
          <cell r="C4655">
            <v>17305</v>
          </cell>
          <cell r="D4655">
            <v>7453397081</v>
          </cell>
        </row>
        <row r="4656">
          <cell r="C4656">
            <v>16591</v>
          </cell>
          <cell r="D4656">
            <v>5211527984</v>
          </cell>
        </row>
        <row r="4657">
          <cell r="C4657">
            <v>10238</v>
          </cell>
          <cell r="D4657">
            <v>5837501576</v>
          </cell>
        </row>
        <row r="4658">
          <cell r="C4658">
            <v>35318</v>
          </cell>
          <cell r="D4658">
            <v>7966879720</v>
          </cell>
        </row>
        <row r="4659">
          <cell r="C4659">
            <v>20246</v>
          </cell>
          <cell r="D4659">
            <v>9621571960</v>
          </cell>
        </row>
        <row r="4660">
          <cell r="C4660">
            <v>23757</v>
          </cell>
          <cell r="D4660">
            <v>7473861379</v>
          </cell>
        </row>
        <row r="4661">
          <cell r="C4661">
            <v>18470</v>
          </cell>
          <cell r="D4661">
            <v>2740930763</v>
          </cell>
        </row>
        <row r="4662">
          <cell r="C4662">
            <v>29375</v>
          </cell>
          <cell r="D4662">
            <v>3101620996</v>
          </cell>
        </row>
        <row r="4663">
          <cell r="C4663">
            <v>17567</v>
          </cell>
          <cell r="D4663">
            <v>8519669638</v>
          </cell>
        </row>
        <row r="4664">
          <cell r="C4664">
            <v>56694</v>
          </cell>
          <cell r="D4664">
            <v>5241020535</v>
          </cell>
        </row>
        <row r="4665">
          <cell r="C4665">
            <v>46705</v>
          </cell>
          <cell r="D4665">
            <v>2450711406</v>
          </cell>
        </row>
        <row r="4666">
          <cell r="C4666">
            <v>20654</v>
          </cell>
          <cell r="D4666">
            <v>5358183647</v>
          </cell>
        </row>
        <row r="4667">
          <cell r="C4667">
            <v>12091</v>
          </cell>
          <cell r="D4667">
            <v>6276010022</v>
          </cell>
        </row>
        <row r="4668">
          <cell r="C4668">
            <v>27432</v>
          </cell>
          <cell r="D4668">
            <v>6276010022</v>
          </cell>
        </row>
        <row r="4669">
          <cell r="C4669">
            <v>31320</v>
          </cell>
          <cell r="D4669">
            <v>6858776575</v>
          </cell>
        </row>
        <row r="4670">
          <cell r="C4670">
            <v>15242</v>
          </cell>
          <cell r="D4670">
            <v>9726268931</v>
          </cell>
        </row>
        <row r="4671">
          <cell r="C4671">
            <v>32363</v>
          </cell>
          <cell r="D4671">
            <v>5928086253</v>
          </cell>
        </row>
        <row r="4672">
          <cell r="C4672">
            <v>15568</v>
          </cell>
          <cell r="D4672">
            <v>4730395069</v>
          </cell>
        </row>
        <row r="4673">
          <cell r="C4673">
            <v>11118</v>
          </cell>
          <cell r="D4673">
            <v>3000763902</v>
          </cell>
        </row>
        <row r="4674">
          <cell r="C4674">
            <v>44802</v>
          </cell>
          <cell r="D4674">
            <v>8516539148</v>
          </cell>
        </row>
        <row r="4675">
          <cell r="C4675">
            <v>53806</v>
          </cell>
          <cell r="D4675">
            <v>6894004730</v>
          </cell>
        </row>
        <row r="4676">
          <cell r="C4676">
            <v>30569</v>
          </cell>
          <cell r="D4676">
            <v>7000350199</v>
          </cell>
        </row>
        <row r="4677">
          <cell r="C4677">
            <v>38898</v>
          </cell>
          <cell r="D4677">
            <v>2763158331</v>
          </cell>
        </row>
        <row r="4678">
          <cell r="C4678">
            <v>52579</v>
          </cell>
          <cell r="D4678">
            <v>9403474378</v>
          </cell>
        </row>
        <row r="4679">
          <cell r="C4679">
            <v>14727</v>
          </cell>
          <cell r="D4679">
            <v>7286297414</v>
          </cell>
        </row>
        <row r="4680">
          <cell r="C4680">
            <v>13585</v>
          </cell>
          <cell r="D4680">
            <v>3164004753</v>
          </cell>
        </row>
        <row r="4681">
          <cell r="C4681">
            <v>42028</v>
          </cell>
          <cell r="D4681">
            <v>2702941109</v>
          </cell>
        </row>
        <row r="4682">
          <cell r="C4682">
            <v>40270</v>
          </cell>
          <cell r="D4682">
            <v>9726644925</v>
          </cell>
        </row>
        <row r="4683">
          <cell r="C4683">
            <v>25764</v>
          </cell>
          <cell r="D4683">
            <v>2649428619</v>
          </cell>
        </row>
        <row r="4684">
          <cell r="C4684">
            <v>27414</v>
          </cell>
          <cell r="D4684">
            <v>2533903736</v>
          </cell>
        </row>
        <row r="4685">
          <cell r="C4685">
            <v>30460</v>
          </cell>
          <cell r="D4685">
            <v>9686840923</v>
          </cell>
        </row>
        <row r="4686">
          <cell r="C4686">
            <v>26759</v>
          </cell>
          <cell r="D4686">
            <v>8858733592</v>
          </cell>
        </row>
        <row r="4687">
          <cell r="C4687">
            <v>15292</v>
          </cell>
          <cell r="D4687">
            <v>9340388305</v>
          </cell>
        </row>
        <row r="4688">
          <cell r="C4688">
            <v>35853</v>
          </cell>
          <cell r="D4688">
            <v>6695538166</v>
          </cell>
        </row>
        <row r="4689">
          <cell r="C4689">
            <v>22311</v>
          </cell>
          <cell r="D4689">
            <v>2355104786</v>
          </cell>
        </row>
        <row r="4690">
          <cell r="C4690">
            <v>50336</v>
          </cell>
          <cell r="D4690">
            <v>1592980554</v>
          </cell>
        </row>
        <row r="4691">
          <cell r="C4691">
            <v>17487</v>
          </cell>
          <cell r="D4691">
            <v>5005774041</v>
          </cell>
        </row>
        <row r="4692">
          <cell r="C4692">
            <v>36227</v>
          </cell>
          <cell r="D4692">
            <v>9590888275</v>
          </cell>
        </row>
        <row r="4693">
          <cell r="C4693">
            <v>52270</v>
          </cell>
          <cell r="D4693">
            <v>453763030</v>
          </cell>
        </row>
        <row r="4694">
          <cell r="C4694">
            <v>19938</v>
          </cell>
          <cell r="D4694">
            <v>9052475601</v>
          </cell>
        </row>
        <row r="4695">
          <cell r="C4695">
            <v>39296</v>
          </cell>
          <cell r="D4695">
            <v>9292607561</v>
          </cell>
        </row>
        <row r="4696">
          <cell r="C4696">
            <v>59113</v>
          </cell>
          <cell r="D4696">
            <v>4396213212</v>
          </cell>
        </row>
        <row r="4697">
          <cell r="C4697">
            <v>18247</v>
          </cell>
          <cell r="D4697">
            <v>5623896162</v>
          </cell>
        </row>
        <row r="4698">
          <cell r="C4698">
            <v>20615</v>
          </cell>
          <cell r="D4698">
            <v>244523738</v>
          </cell>
        </row>
        <row r="4699">
          <cell r="C4699">
            <v>56836</v>
          </cell>
          <cell r="D4699">
            <v>4192879565</v>
          </cell>
        </row>
        <row r="4700">
          <cell r="C4700">
            <v>21066</v>
          </cell>
          <cell r="D4700">
            <v>5629875752</v>
          </cell>
        </row>
        <row r="4701">
          <cell r="C4701">
            <v>12600</v>
          </cell>
          <cell r="D4701">
            <v>8875320292</v>
          </cell>
        </row>
        <row r="4702">
          <cell r="C4702">
            <v>24593</v>
          </cell>
          <cell r="D4702">
            <v>601779371</v>
          </cell>
        </row>
        <row r="4703">
          <cell r="C4703">
            <v>53761</v>
          </cell>
          <cell r="D4703">
            <v>6769297310</v>
          </cell>
        </row>
        <row r="4704">
          <cell r="C4704">
            <v>44891</v>
          </cell>
          <cell r="D4704">
            <v>3792993961</v>
          </cell>
        </row>
        <row r="4705">
          <cell r="C4705">
            <v>21184</v>
          </cell>
          <cell r="D4705">
            <v>5075915108</v>
          </cell>
        </row>
        <row r="4706">
          <cell r="C4706">
            <v>26376</v>
          </cell>
          <cell r="D4706">
            <v>9627071331</v>
          </cell>
        </row>
        <row r="4707">
          <cell r="C4707">
            <v>19454</v>
          </cell>
          <cell r="D4707">
            <v>1628738227</v>
          </cell>
        </row>
        <row r="4708">
          <cell r="C4708">
            <v>22643</v>
          </cell>
          <cell r="D4708">
            <v>1192770250</v>
          </cell>
        </row>
        <row r="4709">
          <cell r="C4709">
            <v>31761</v>
          </cell>
          <cell r="D4709">
            <v>2259282237</v>
          </cell>
        </row>
        <row r="4710">
          <cell r="C4710">
            <v>15503</v>
          </cell>
          <cell r="D4710">
            <v>5412518958</v>
          </cell>
        </row>
        <row r="4711">
          <cell r="C4711">
            <v>36058</v>
          </cell>
          <cell r="D4711">
            <v>8302317314</v>
          </cell>
        </row>
        <row r="4712">
          <cell r="C4712">
            <v>26574</v>
          </cell>
          <cell r="D4712">
            <v>3843300291</v>
          </cell>
        </row>
        <row r="4713">
          <cell r="C4713">
            <v>28325</v>
          </cell>
          <cell r="D4713">
            <v>3933021111</v>
          </cell>
        </row>
        <row r="4714">
          <cell r="C4714">
            <v>36579</v>
          </cell>
          <cell r="D4714">
            <v>7373156215</v>
          </cell>
        </row>
        <row r="4715">
          <cell r="C4715">
            <v>19676</v>
          </cell>
          <cell r="D4715">
            <v>2561690342</v>
          </cell>
        </row>
        <row r="4716">
          <cell r="C4716">
            <v>32398</v>
          </cell>
          <cell r="D4716">
            <v>5861892008</v>
          </cell>
        </row>
        <row r="4717">
          <cell r="C4717">
            <v>44163</v>
          </cell>
          <cell r="D4717">
            <v>9340547551</v>
          </cell>
        </row>
        <row r="4718">
          <cell r="C4718">
            <v>39214</v>
          </cell>
          <cell r="D4718">
            <v>3772653790</v>
          </cell>
        </row>
        <row r="4719">
          <cell r="C4719">
            <v>12598</v>
          </cell>
          <cell r="D4719">
            <v>7140803102</v>
          </cell>
        </row>
        <row r="4720">
          <cell r="C4720">
            <v>59395</v>
          </cell>
          <cell r="D4720">
            <v>8032296239</v>
          </cell>
        </row>
        <row r="4721">
          <cell r="C4721">
            <v>11765</v>
          </cell>
          <cell r="D4721">
            <v>4492546545</v>
          </cell>
        </row>
        <row r="4722">
          <cell r="C4722">
            <v>47440</v>
          </cell>
          <cell r="D4722">
            <v>3986480021</v>
          </cell>
        </row>
        <row r="4723">
          <cell r="C4723">
            <v>24543</v>
          </cell>
          <cell r="D4723">
            <v>7088886472</v>
          </cell>
        </row>
        <row r="4724">
          <cell r="C4724">
            <v>53436</v>
          </cell>
          <cell r="D4724">
            <v>7054972058</v>
          </cell>
        </row>
        <row r="4725">
          <cell r="C4725">
            <v>28004</v>
          </cell>
          <cell r="D4725">
            <v>8516539148</v>
          </cell>
        </row>
        <row r="4726">
          <cell r="C4726">
            <v>51430</v>
          </cell>
          <cell r="D4726">
            <v>8977805007</v>
          </cell>
        </row>
        <row r="4727">
          <cell r="C4727">
            <v>37010</v>
          </cell>
          <cell r="D4727">
            <v>6894004730</v>
          </cell>
        </row>
        <row r="4728">
          <cell r="C4728">
            <v>35042</v>
          </cell>
          <cell r="D4728">
            <v>8256403403</v>
          </cell>
        </row>
        <row r="4729">
          <cell r="C4729">
            <v>58222</v>
          </cell>
          <cell r="D4729">
            <v>3016741628</v>
          </cell>
        </row>
        <row r="4730">
          <cell r="C4730">
            <v>13342</v>
          </cell>
          <cell r="D4730">
            <v>7621218967</v>
          </cell>
        </row>
        <row r="4731">
          <cell r="C4731">
            <v>37334</v>
          </cell>
          <cell r="D4731">
            <v>9107581297</v>
          </cell>
        </row>
        <row r="4732">
          <cell r="C4732">
            <v>59682</v>
          </cell>
          <cell r="D4732">
            <v>4359854056</v>
          </cell>
        </row>
        <row r="4733">
          <cell r="C4733">
            <v>46654</v>
          </cell>
          <cell r="D4733">
            <v>5395528121</v>
          </cell>
        </row>
        <row r="4734">
          <cell r="C4734">
            <v>31578</v>
          </cell>
          <cell r="D4734">
            <v>1718344562</v>
          </cell>
        </row>
        <row r="4735">
          <cell r="C4735">
            <v>40097</v>
          </cell>
          <cell r="D4735">
            <v>9457151267</v>
          </cell>
        </row>
        <row r="4736">
          <cell r="C4736">
            <v>12916</v>
          </cell>
          <cell r="D4736">
            <v>8223052873</v>
          </cell>
        </row>
        <row r="4737">
          <cell r="C4737">
            <v>25022</v>
          </cell>
          <cell r="D4737">
            <v>1829869566</v>
          </cell>
        </row>
        <row r="4738">
          <cell r="C4738">
            <v>57468</v>
          </cell>
          <cell r="D4738">
            <v>5353923685</v>
          </cell>
        </row>
        <row r="4739">
          <cell r="C4739">
            <v>42621</v>
          </cell>
          <cell r="D4739">
            <v>303831626</v>
          </cell>
        </row>
        <row r="4740">
          <cell r="C4740">
            <v>41300</v>
          </cell>
          <cell r="D4740">
            <v>7180536660</v>
          </cell>
        </row>
        <row r="4741">
          <cell r="C4741">
            <v>15154</v>
          </cell>
          <cell r="D4741">
            <v>9331851693</v>
          </cell>
        </row>
        <row r="4742">
          <cell r="C4742">
            <v>34722</v>
          </cell>
          <cell r="D4742">
            <v>5211527984</v>
          </cell>
        </row>
        <row r="4743">
          <cell r="C4743">
            <v>42548</v>
          </cell>
          <cell r="D4743">
            <v>3858163570</v>
          </cell>
        </row>
        <row r="4744">
          <cell r="C4744">
            <v>54683</v>
          </cell>
          <cell r="D4744">
            <v>899126162</v>
          </cell>
        </row>
        <row r="4745">
          <cell r="C4745">
            <v>35678</v>
          </cell>
          <cell r="D4745">
            <v>6789690301</v>
          </cell>
        </row>
        <row r="4746">
          <cell r="C4746">
            <v>43989</v>
          </cell>
          <cell r="D4746">
            <v>9619649427</v>
          </cell>
        </row>
        <row r="4747">
          <cell r="C4747">
            <v>17167</v>
          </cell>
          <cell r="D4747">
            <v>7268478941</v>
          </cell>
        </row>
        <row r="4748">
          <cell r="C4748">
            <v>50325</v>
          </cell>
          <cell r="D4748">
            <v>4323727860</v>
          </cell>
        </row>
        <row r="4749">
          <cell r="C4749">
            <v>33978</v>
          </cell>
          <cell r="D4749">
            <v>2924550912</v>
          </cell>
        </row>
        <row r="4750">
          <cell r="C4750">
            <v>22346</v>
          </cell>
          <cell r="D4750">
            <v>8349606134</v>
          </cell>
        </row>
        <row r="4751">
          <cell r="C4751">
            <v>21696</v>
          </cell>
          <cell r="D4751">
            <v>7242677408</v>
          </cell>
        </row>
        <row r="4752">
          <cell r="C4752">
            <v>45819</v>
          </cell>
          <cell r="D4752">
            <v>5795848808</v>
          </cell>
        </row>
        <row r="4753">
          <cell r="C4753">
            <v>17608</v>
          </cell>
          <cell r="D4753">
            <v>2547511673</v>
          </cell>
        </row>
        <row r="4754">
          <cell r="C4754">
            <v>49334</v>
          </cell>
          <cell r="D4754">
            <v>594961432</v>
          </cell>
        </row>
        <row r="4755">
          <cell r="C4755">
            <v>39615</v>
          </cell>
          <cell r="D4755">
            <v>8718856853</v>
          </cell>
        </row>
        <row r="4756">
          <cell r="C4756">
            <v>34582</v>
          </cell>
          <cell r="D4756">
            <v>2575500974</v>
          </cell>
        </row>
        <row r="4757">
          <cell r="C4757">
            <v>40554</v>
          </cell>
          <cell r="D4757">
            <v>2279888742</v>
          </cell>
        </row>
        <row r="4758">
          <cell r="C4758">
            <v>17969</v>
          </cell>
          <cell r="D4758">
            <v>569240891</v>
          </cell>
        </row>
        <row r="4759">
          <cell r="C4759">
            <v>13268</v>
          </cell>
          <cell r="D4759">
            <v>4097160079</v>
          </cell>
        </row>
        <row r="4760">
          <cell r="C4760">
            <v>39861</v>
          </cell>
          <cell r="D4760">
            <v>7912639675</v>
          </cell>
        </row>
        <row r="4761">
          <cell r="C4761">
            <v>31637</v>
          </cell>
          <cell r="D4761">
            <v>2524572722</v>
          </cell>
        </row>
        <row r="4762">
          <cell r="C4762">
            <v>35239</v>
          </cell>
          <cell r="D4762">
            <v>7637608875</v>
          </cell>
        </row>
        <row r="4763">
          <cell r="C4763">
            <v>37724</v>
          </cell>
          <cell r="D4763">
            <v>5479449389</v>
          </cell>
        </row>
        <row r="4764">
          <cell r="C4764">
            <v>46348</v>
          </cell>
          <cell r="D4764">
            <v>8533410514</v>
          </cell>
        </row>
        <row r="4765">
          <cell r="C4765">
            <v>30091</v>
          </cell>
          <cell r="D4765">
            <v>3991175401</v>
          </cell>
        </row>
        <row r="4766">
          <cell r="C4766">
            <v>32637</v>
          </cell>
          <cell r="D4766">
            <v>4689682046</v>
          </cell>
        </row>
        <row r="4767">
          <cell r="C4767">
            <v>59594</v>
          </cell>
          <cell r="D4767">
            <v>3858163570</v>
          </cell>
        </row>
        <row r="4768">
          <cell r="C4768">
            <v>38093</v>
          </cell>
          <cell r="D4768">
            <v>4610039311</v>
          </cell>
        </row>
        <row r="4769">
          <cell r="C4769">
            <v>40322</v>
          </cell>
          <cell r="D4769">
            <v>6478891895</v>
          </cell>
        </row>
        <row r="4770">
          <cell r="C4770">
            <v>42333</v>
          </cell>
          <cell r="D4770">
            <v>5792300712</v>
          </cell>
        </row>
        <row r="4771">
          <cell r="C4771">
            <v>56013</v>
          </cell>
          <cell r="D4771">
            <v>9516781780</v>
          </cell>
        </row>
        <row r="4772">
          <cell r="C4772">
            <v>48252</v>
          </cell>
          <cell r="D4772">
            <v>6255831884</v>
          </cell>
        </row>
        <row r="4773">
          <cell r="C4773">
            <v>27237</v>
          </cell>
          <cell r="D4773">
            <v>115757341</v>
          </cell>
        </row>
        <row r="4774">
          <cell r="C4774">
            <v>52602</v>
          </cell>
          <cell r="D4774">
            <v>324399618</v>
          </cell>
        </row>
        <row r="4775">
          <cell r="C4775">
            <v>44281</v>
          </cell>
          <cell r="D4775">
            <v>3292353998</v>
          </cell>
        </row>
        <row r="4776">
          <cell r="C4776">
            <v>53837</v>
          </cell>
          <cell r="D4776">
            <v>1743464649</v>
          </cell>
        </row>
        <row r="4777">
          <cell r="C4777">
            <v>21220</v>
          </cell>
          <cell r="D4777">
            <v>7794042674</v>
          </cell>
        </row>
        <row r="4778">
          <cell r="C4778">
            <v>47085</v>
          </cell>
          <cell r="D4778">
            <v>2230983466</v>
          </cell>
        </row>
        <row r="4779">
          <cell r="C4779">
            <v>29534</v>
          </cell>
          <cell r="D4779">
            <v>2230983466</v>
          </cell>
        </row>
        <row r="4780">
          <cell r="C4780">
            <v>53918</v>
          </cell>
          <cell r="D4780">
            <v>8173067724</v>
          </cell>
        </row>
        <row r="4781">
          <cell r="C4781">
            <v>28658</v>
          </cell>
          <cell r="D4781">
            <v>4920920075</v>
          </cell>
        </row>
        <row r="4782">
          <cell r="C4782">
            <v>24835</v>
          </cell>
          <cell r="D4782">
            <v>4269946768</v>
          </cell>
        </row>
        <row r="4783">
          <cell r="C4783">
            <v>23123</v>
          </cell>
          <cell r="D4783">
            <v>6286877770</v>
          </cell>
        </row>
        <row r="4784">
          <cell r="C4784">
            <v>49182</v>
          </cell>
          <cell r="D4784">
            <v>5637692440</v>
          </cell>
        </row>
        <row r="4785">
          <cell r="C4785">
            <v>45456</v>
          </cell>
          <cell r="D4785">
            <v>8640079943</v>
          </cell>
        </row>
        <row r="4786">
          <cell r="C4786">
            <v>56718</v>
          </cell>
          <cell r="D4786">
            <v>3381164996</v>
          </cell>
        </row>
        <row r="4787">
          <cell r="C4787">
            <v>43826</v>
          </cell>
          <cell r="D4787">
            <v>8373529241</v>
          </cell>
        </row>
        <row r="4788">
          <cell r="C4788">
            <v>21780</v>
          </cell>
          <cell r="D4788">
            <v>3266408608</v>
          </cell>
        </row>
        <row r="4789">
          <cell r="C4789">
            <v>40954</v>
          </cell>
          <cell r="D4789">
            <v>9965847037</v>
          </cell>
        </row>
        <row r="4790">
          <cell r="C4790">
            <v>48569</v>
          </cell>
          <cell r="D4790">
            <v>2524849899</v>
          </cell>
        </row>
        <row r="4791">
          <cell r="C4791">
            <v>51801</v>
          </cell>
          <cell r="D4791">
            <v>6789690301</v>
          </cell>
        </row>
        <row r="4792">
          <cell r="C4792">
            <v>26306</v>
          </cell>
          <cell r="D4792">
            <v>4396213212</v>
          </cell>
        </row>
        <row r="4793">
          <cell r="C4793">
            <v>15241</v>
          </cell>
          <cell r="D4793">
            <v>8377113392</v>
          </cell>
        </row>
        <row r="4794">
          <cell r="C4794">
            <v>38118</v>
          </cell>
          <cell r="D4794">
            <v>3473885983</v>
          </cell>
        </row>
        <row r="4795">
          <cell r="C4795">
            <v>43038</v>
          </cell>
          <cell r="D4795">
            <v>6487054410</v>
          </cell>
        </row>
        <row r="4796">
          <cell r="C4796">
            <v>18568</v>
          </cell>
          <cell r="D4796">
            <v>2936088178</v>
          </cell>
        </row>
        <row r="4797">
          <cell r="C4797">
            <v>30654</v>
          </cell>
          <cell r="D4797">
            <v>453763030</v>
          </cell>
        </row>
        <row r="4798">
          <cell r="C4798">
            <v>56093</v>
          </cell>
          <cell r="D4798">
            <v>263573389</v>
          </cell>
        </row>
        <row r="4799">
          <cell r="C4799">
            <v>53783</v>
          </cell>
          <cell r="D4799">
            <v>1787288307</v>
          </cell>
        </row>
        <row r="4800">
          <cell r="C4800">
            <v>44897</v>
          </cell>
          <cell r="D4800">
            <v>8128449354</v>
          </cell>
        </row>
        <row r="4801">
          <cell r="C4801">
            <v>52560</v>
          </cell>
          <cell r="D4801">
            <v>8387947148</v>
          </cell>
        </row>
        <row r="4802">
          <cell r="C4802">
            <v>55721</v>
          </cell>
          <cell r="D4802">
            <v>6894004730</v>
          </cell>
        </row>
        <row r="4803">
          <cell r="C4803">
            <v>21172</v>
          </cell>
          <cell r="D4803">
            <v>9726644925</v>
          </cell>
        </row>
        <row r="4804">
          <cell r="C4804">
            <v>37969</v>
          </cell>
          <cell r="D4804">
            <v>7585281072</v>
          </cell>
        </row>
        <row r="4805">
          <cell r="C4805">
            <v>43243</v>
          </cell>
          <cell r="D4805">
            <v>2698184272</v>
          </cell>
        </row>
        <row r="4806">
          <cell r="C4806">
            <v>13774</v>
          </cell>
          <cell r="D4806">
            <v>6183510505</v>
          </cell>
        </row>
        <row r="4807">
          <cell r="C4807">
            <v>29962</v>
          </cell>
          <cell r="D4807">
            <v>5347887761</v>
          </cell>
        </row>
        <row r="4808">
          <cell r="C4808">
            <v>28913</v>
          </cell>
          <cell r="D4808">
            <v>6041314951</v>
          </cell>
        </row>
        <row r="4809">
          <cell r="C4809">
            <v>49422</v>
          </cell>
          <cell r="D4809">
            <v>2739934548</v>
          </cell>
        </row>
        <row r="4810">
          <cell r="C4810">
            <v>36521</v>
          </cell>
          <cell r="D4810">
            <v>3792993961</v>
          </cell>
        </row>
        <row r="4811">
          <cell r="C4811">
            <v>20110</v>
          </cell>
          <cell r="D4811">
            <v>813832926</v>
          </cell>
        </row>
        <row r="4812">
          <cell r="C4812">
            <v>15212</v>
          </cell>
          <cell r="D4812">
            <v>1313434965</v>
          </cell>
        </row>
        <row r="4813">
          <cell r="C4813">
            <v>46429</v>
          </cell>
          <cell r="D4813">
            <v>6801140183</v>
          </cell>
        </row>
        <row r="4814">
          <cell r="C4814">
            <v>23698</v>
          </cell>
          <cell r="D4814">
            <v>5002048994</v>
          </cell>
        </row>
        <row r="4815">
          <cell r="C4815">
            <v>56242</v>
          </cell>
          <cell r="D4815">
            <v>9590888275</v>
          </cell>
        </row>
        <row r="4816">
          <cell r="C4816">
            <v>28891</v>
          </cell>
          <cell r="D4816">
            <v>7962906979</v>
          </cell>
        </row>
        <row r="4817">
          <cell r="C4817">
            <v>23241</v>
          </cell>
          <cell r="D4817">
            <v>7180110256</v>
          </cell>
        </row>
        <row r="4818">
          <cell r="C4818">
            <v>16578</v>
          </cell>
          <cell r="D4818">
            <v>7769010411</v>
          </cell>
        </row>
        <row r="4819">
          <cell r="C4819">
            <v>41105</v>
          </cell>
          <cell r="D4819">
            <v>4236713853</v>
          </cell>
        </row>
        <row r="4820">
          <cell r="C4820">
            <v>52250</v>
          </cell>
          <cell r="D4820">
            <v>5637692440</v>
          </cell>
        </row>
        <row r="4821">
          <cell r="C4821">
            <v>10806</v>
          </cell>
          <cell r="D4821">
            <v>4578004252</v>
          </cell>
        </row>
        <row r="4822">
          <cell r="C4822">
            <v>59031</v>
          </cell>
          <cell r="D4822">
            <v>8676088039</v>
          </cell>
        </row>
        <row r="4823">
          <cell r="C4823">
            <v>43871</v>
          </cell>
          <cell r="D4823">
            <v>3806430489</v>
          </cell>
        </row>
        <row r="4824">
          <cell r="C4824">
            <v>15053</v>
          </cell>
          <cell r="D4824">
            <v>9196221739</v>
          </cell>
        </row>
        <row r="4825">
          <cell r="C4825">
            <v>10914</v>
          </cell>
          <cell r="D4825">
            <v>2298319154</v>
          </cell>
        </row>
        <row r="4826">
          <cell r="C4826">
            <v>24274</v>
          </cell>
          <cell r="D4826">
            <v>2592292012</v>
          </cell>
        </row>
        <row r="4827">
          <cell r="C4827">
            <v>24318</v>
          </cell>
          <cell r="D4827">
            <v>895027720</v>
          </cell>
        </row>
        <row r="4828">
          <cell r="C4828">
            <v>37374</v>
          </cell>
          <cell r="D4828">
            <v>8175279842</v>
          </cell>
        </row>
        <row r="4829">
          <cell r="C4829">
            <v>48760</v>
          </cell>
          <cell r="D4829">
            <v>4223282808</v>
          </cell>
        </row>
        <row r="4830">
          <cell r="C4830">
            <v>56756</v>
          </cell>
          <cell r="D4830">
            <v>5439294325</v>
          </cell>
        </row>
        <row r="4831">
          <cell r="C4831">
            <v>45149</v>
          </cell>
          <cell r="D4831">
            <v>264454596</v>
          </cell>
        </row>
        <row r="4832">
          <cell r="C4832">
            <v>46432</v>
          </cell>
          <cell r="D4832">
            <v>2066028762</v>
          </cell>
        </row>
        <row r="4833">
          <cell r="C4833">
            <v>38133</v>
          </cell>
          <cell r="D4833">
            <v>232367817</v>
          </cell>
        </row>
        <row r="4834">
          <cell r="C4834">
            <v>47391</v>
          </cell>
          <cell r="D4834">
            <v>3101620996</v>
          </cell>
        </row>
        <row r="4835">
          <cell r="C4835">
            <v>55439</v>
          </cell>
          <cell r="D4835">
            <v>9597202352</v>
          </cell>
        </row>
        <row r="4836">
          <cell r="C4836">
            <v>55749</v>
          </cell>
          <cell r="D4836">
            <v>3145010581</v>
          </cell>
        </row>
        <row r="4837">
          <cell r="C4837">
            <v>24100</v>
          </cell>
          <cell r="D4837">
            <v>5082945165</v>
          </cell>
        </row>
        <row r="4838">
          <cell r="C4838">
            <v>51263</v>
          </cell>
          <cell r="D4838">
            <v>2551917727</v>
          </cell>
        </row>
        <row r="4839">
          <cell r="C4839">
            <v>11094</v>
          </cell>
          <cell r="D4839">
            <v>8507800106</v>
          </cell>
        </row>
        <row r="4840">
          <cell r="C4840">
            <v>56532</v>
          </cell>
          <cell r="D4840">
            <v>1192770250</v>
          </cell>
        </row>
        <row r="4841">
          <cell r="C4841">
            <v>23347</v>
          </cell>
          <cell r="D4841">
            <v>7070564503</v>
          </cell>
        </row>
        <row r="4842">
          <cell r="C4842">
            <v>42665</v>
          </cell>
          <cell r="D4842">
            <v>5211527984</v>
          </cell>
        </row>
        <row r="4843">
          <cell r="C4843">
            <v>50472</v>
          </cell>
          <cell r="D4843">
            <v>5687748091</v>
          </cell>
        </row>
        <row r="4844">
          <cell r="C4844">
            <v>21742</v>
          </cell>
          <cell r="D4844">
            <v>5211527984</v>
          </cell>
        </row>
        <row r="4845">
          <cell r="C4845">
            <v>32559</v>
          </cell>
          <cell r="D4845">
            <v>3469413983</v>
          </cell>
        </row>
        <row r="4846">
          <cell r="C4846">
            <v>36183</v>
          </cell>
          <cell r="D4846">
            <v>9018504580</v>
          </cell>
        </row>
        <row r="4847">
          <cell r="C4847">
            <v>58024</v>
          </cell>
          <cell r="D4847">
            <v>4876404933</v>
          </cell>
        </row>
        <row r="4848">
          <cell r="C4848">
            <v>36301</v>
          </cell>
          <cell r="D4848">
            <v>8552526727</v>
          </cell>
        </row>
        <row r="4849">
          <cell r="C4849">
            <v>59308</v>
          </cell>
          <cell r="D4849">
            <v>594961432</v>
          </cell>
        </row>
        <row r="4850">
          <cell r="C4850">
            <v>16728</v>
          </cell>
          <cell r="D4850">
            <v>8646243699</v>
          </cell>
        </row>
        <row r="4851">
          <cell r="C4851">
            <v>30202</v>
          </cell>
          <cell r="D4851">
            <v>1081492333</v>
          </cell>
        </row>
        <row r="4852">
          <cell r="C4852">
            <v>40993</v>
          </cell>
          <cell r="D4852">
            <v>1892125439</v>
          </cell>
        </row>
        <row r="4853">
          <cell r="C4853">
            <v>53883</v>
          </cell>
          <cell r="D4853">
            <v>3133221701</v>
          </cell>
        </row>
        <row r="4854">
          <cell r="C4854">
            <v>16544</v>
          </cell>
          <cell r="D4854">
            <v>87033755</v>
          </cell>
        </row>
        <row r="4855">
          <cell r="C4855">
            <v>42693</v>
          </cell>
          <cell r="D4855">
            <v>9516781780</v>
          </cell>
        </row>
        <row r="4856">
          <cell r="C4856">
            <v>49567</v>
          </cell>
          <cell r="D4856">
            <v>5074304008</v>
          </cell>
        </row>
        <row r="4857">
          <cell r="C4857">
            <v>56805</v>
          </cell>
          <cell r="D4857">
            <v>1598957961</v>
          </cell>
        </row>
        <row r="4858">
          <cell r="C4858">
            <v>33472</v>
          </cell>
          <cell r="D4858">
            <v>2353272215</v>
          </cell>
        </row>
        <row r="4859">
          <cell r="C4859">
            <v>35526</v>
          </cell>
          <cell r="D4859">
            <v>1888252693</v>
          </cell>
        </row>
        <row r="4860">
          <cell r="C4860">
            <v>39750</v>
          </cell>
          <cell r="D4860">
            <v>278558984</v>
          </cell>
        </row>
        <row r="4861">
          <cell r="C4861">
            <v>50032</v>
          </cell>
          <cell r="D4861">
            <v>8377113392</v>
          </cell>
        </row>
        <row r="4862">
          <cell r="C4862">
            <v>10443</v>
          </cell>
          <cell r="D4862">
            <v>4323727860</v>
          </cell>
        </row>
        <row r="4863">
          <cell r="C4863">
            <v>52645</v>
          </cell>
          <cell r="D4863">
            <v>492630925</v>
          </cell>
        </row>
        <row r="4864">
          <cell r="C4864">
            <v>11138</v>
          </cell>
          <cell r="D4864">
            <v>1598957961</v>
          </cell>
        </row>
        <row r="4865">
          <cell r="C4865">
            <v>59646</v>
          </cell>
          <cell r="D4865">
            <v>7628323464</v>
          </cell>
        </row>
        <row r="4866">
          <cell r="C4866">
            <v>38540</v>
          </cell>
          <cell r="D4866">
            <v>4525743115</v>
          </cell>
        </row>
        <row r="4867">
          <cell r="C4867">
            <v>23181</v>
          </cell>
          <cell r="D4867">
            <v>7462961601</v>
          </cell>
        </row>
        <row r="4868">
          <cell r="C4868">
            <v>57185</v>
          </cell>
          <cell r="D4868">
            <v>9803956825</v>
          </cell>
        </row>
        <row r="4869">
          <cell r="C4869">
            <v>32961</v>
          </cell>
          <cell r="D4869">
            <v>357531329</v>
          </cell>
        </row>
        <row r="4870">
          <cell r="C4870">
            <v>37608</v>
          </cell>
          <cell r="D4870">
            <v>247438790</v>
          </cell>
        </row>
        <row r="4871">
          <cell r="C4871">
            <v>14480</v>
          </cell>
          <cell r="D4871">
            <v>9008589443</v>
          </cell>
        </row>
        <row r="4872">
          <cell r="C4872">
            <v>33763</v>
          </cell>
          <cell r="D4872">
            <v>8401146046</v>
          </cell>
        </row>
        <row r="4873">
          <cell r="C4873">
            <v>30708</v>
          </cell>
          <cell r="D4873">
            <v>1252810490</v>
          </cell>
        </row>
        <row r="4874">
          <cell r="C4874">
            <v>49979</v>
          </cell>
          <cell r="D4874">
            <v>1887308636</v>
          </cell>
        </row>
        <row r="4875">
          <cell r="C4875">
            <v>49915</v>
          </cell>
          <cell r="D4875">
            <v>9854387496</v>
          </cell>
        </row>
        <row r="4876">
          <cell r="C4876">
            <v>33583</v>
          </cell>
          <cell r="D4876">
            <v>9089601147</v>
          </cell>
        </row>
        <row r="4877">
          <cell r="C4877">
            <v>18014</v>
          </cell>
          <cell r="D4877">
            <v>2893065872</v>
          </cell>
        </row>
        <row r="4878">
          <cell r="C4878">
            <v>23280</v>
          </cell>
          <cell r="D4878">
            <v>397599129</v>
          </cell>
        </row>
        <row r="4879">
          <cell r="C4879">
            <v>18608</v>
          </cell>
          <cell r="D4879">
            <v>8335120919</v>
          </cell>
        </row>
        <row r="4880">
          <cell r="C4880">
            <v>32372</v>
          </cell>
          <cell r="D4880">
            <v>7367438190</v>
          </cell>
        </row>
        <row r="4881">
          <cell r="C4881">
            <v>40184</v>
          </cell>
          <cell r="D4881">
            <v>2045928187</v>
          </cell>
        </row>
        <row r="4882">
          <cell r="C4882">
            <v>51238</v>
          </cell>
          <cell r="D4882">
            <v>6750554423</v>
          </cell>
        </row>
        <row r="4883">
          <cell r="C4883">
            <v>30515</v>
          </cell>
          <cell r="D4883">
            <v>679204083</v>
          </cell>
        </row>
        <row r="4884">
          <cell r="C4884">
            <v>50663</v>
          </cell>
          <cell r="D4884">
            <v>8387947148</v>
          </cell>
        </row>
        <row r="4885">
          <cell r="C4885">
            <v>20493</v>
          </cell>
          <cell r="D4885">
            <v>6769297310</v>
          </cell>
        </row>
        <row r="4886">
          <cell r="C4886">
            <v>21397</v>
          </cell>
          <cell r="D4886">
            <v>4716524892</v>
          </cell>
        </row>
        <row r="4887">
          <cell r="C4887">
            <v>29025</v>
          </cell>
          <cell r="D4887">
            <v>4428088442</v>
          </cell>
        </row>
        <row r="4888">
          <cell r="C4888">
            <v>40290</v>
          </cell>
          <cell r="D4888">
            <v>2976436541</v>
          </cell>
        </row>
        <row r="4889">
          <cell r="C4889">
            <v>17427</v>
          </cell>
          <cell r="D4889">
            <v>8685064791</v>
          </cell>
        </row>
        <row r="4890">
          <cell r="C4890">
            <v>16641</v>
          </cell>
          <cell r="D4890">
            <v>6769297310</v>
          </cell>
        </row>
        <row r="4891">
          <cell r="C4891">
            <v>18051</v>
          </cell>
          <cell r="D4891">
            <v>9705650896</v>
          </cell>
        </row>
        <row r="4892">
          <cell r="C4892">
            <v>11697</v>
          </cell>
          <cell r="D4892">
            <v>8173067724</v>
          </cell>
        </row>
        <row r="4893">
          <cell r="C4893">
            <v>54917</v>
          </cell>
          <cell r="D4893">
            <v>4074728869</v>
          </cell>
        </row>
        <row r="4894">
          <cell r="C4894">
            <v>29669</v>
          </cell>
          <cell r="D4894">
            <v>9547713507</v>
          </cell>
        </row>
        <row r="4895">
          <cell r="C4895">
            <v>56106</v>
          </cell>
          <cell r="D4895">
            <v>2450711406</v>
          </cell>
        </row>
        <row r="4896">
          <cell r="C4896">
            <v>44592</v>
          </cell>
          <cell r="D4896">
            <v>1628738227</v>
          </cell>
        </row>
        <row r="4897">
          <cell r="C4897">
            <v>51680</v>
          </cell>
          <cell r="D4897">
            <v>4029727026</v>
          </cell>
        </row>
        <row r="4898">
          <cell r="C4898">
            <v>58819</v>
          </cell>
          <cell r="D4898">
            <v>4716524892</v>
          </cell>
        </row>
        <row r="4899">
          <cell r="C4899">
            <v>45320</v>
          </cell>
          <cell r="D4899">
            <v>2973481236</v>
          </cell>
        </row>
        <row r="4900">
          <cell r="C4900">
            <v>31157</v>
          </cell>
          <cell r="D4900">
            <v>7625163059</v>
          </cell>
        </row>
        <row r="4901">
          <cell r="C4901">
            <v>56760</v>
          </cell>
          <cell r="D4901">
            <v>6183510505</v>
          </cell>
        </row>
        <row r="4902">
          <cell r="C4902">
            <v>13106</v>
          </cell>
          <cell r="D4902">
            <v>3129526900</v>
          </cell>
        </row>
        <row r="4903">
          <cell r="C4903">
            <v>37463</v>
          </cell>
          <cell r="D4903">
            <v>5209112160</v>
          </cell>
        </row>
        <row r="4904">
          <cell r="C4904">
            <v>46632</v>
          </cell>
          <cell r="D4904">
            <v>5191866150</v>
          </cell>
        </row>
        <row r="4905">
          <cell r="C4905">
            <v>42599</v>
          </cell>
          <cell r="D4905">
            <v>9128677390</v>
          </cell>
        </row>
        <row r="4906">
          <cell r="C4906">
            <v>48996</v>
          </cell>
          <cell r="D4906">
            <v>8264394108</v>
          </cell>
        </row>
        <row r="4907">
          <cell r="C4907">
            <v>37124</v>
          </cell>
          <cell r="D4907">
            <v>2944219065</v>
          </cell>
        </row>
        <row r="4908">
          <cell r="C4908">
            <v>21047</v>
          </cell>
          <cell r="D4908">
            <v>2355104786</v>
          </cell>
        </row>
        <row r="4909">
          <cell r="C4909">
            <v>42512</v>
          </cell>
          <cell r="D4909">
            <v>5304381319</v>
          </cell>
        </row>
        <row r="4910">
          <cell r="C4910">
            <v>22770</v>
          </cell>
          <cell r="D4910">
            <v>7338728615</v>
          </cell>
        </row>
        <row r="4911">
          <cell r="C4911">
            <v>58346</v>
          </cell>
          <cell r="D4911">
            <v>1364767856</v>
          </cell>
        </row>
        <row r="4912">
          <cell r="C4912">
            <v>56201</v>
          </cell>
          <cell r="D4912">
            <v>8462409454</v>
          </cell>
        </row>
        <row r="4913">
          <cell r="C4913">
            <v>19332</v>
          </cell>
          <cell r="D4913">
            <v>7888574610</v>
          </cell>
        </row>
        <row r="4914">
          <cell r="C4914">
            <v>28701</v>
          </cell>
          <cell r="D4914">
            <v>5353923685</v>
          </cell>
        </row>
        <row r="4915">
          <cell r="C4915">
            <v>18131</v>
          </cell>
          <cell r="D4915">
            <v>1953937357</v>
          </cell>
        </row>
        <row r="4916">
          <cell r="C4916">
            <v>16663</v>
          </cell>
          <cell r="D4916">
            <v>5074304008</v>
          </cell>
        </row>
        <row r="4917">
          <cell r="C4917">
            <v>25239</v>
          </cell>
          <cell r="D4917">
            <v>4011453366</v>
          </cell>
        </row>
        <row r="4918">
          <cell r="C4918">
            <v>42550</v>
          </cell>
          <cell r="D4918">
            <v>8034345962</v>
          </cell>
        </row>
        <row r="4919">
          <cell r="C4919">
            <v>41464</v>
          </cell>
          <cell r="D4919">
            <v>7783641539</v>
          </cell>
        </row>
        <row r="4920">
          <cell r="C4920">
            <v>54327</v>
          </cell>
          <cell r="D4920">
            <v>9258570278</v>
          </cell>
        </row>
        <row r="4921">
          <cell r="C4921">
            <v>58188</v>
          </cell>
          <cell r="D4921">
            <v>3858163570</v>
          </cell>
        </row>
        <row r="4922">
          <cell r="C4922">
            <v>13202</v>
          </cell>
          <cell r="D4922">
            <v>5861892008</v>
          </cell>
        </row>
        <row r="4923">
          <cell r="C4923">
            <v>42834</v>
          </cell>
          <cell r="D4923">
            <v>9228842121</v>
          </cell>
        </row>
        <row r="4924">
          <cell r="C4924">
            <v>48099</v>
          </cell>
          <cell r="D4924">
            <v>471886378</v>
          </cell>
        </row>
        <row r="4925">
          <cell r="C4925">
            <v>33209</v>
          </cell>
          <cell r="D4925">
            <v>7373156215</v>
          </cell>
        </row>
        <row r="4926">
          <cell r="C4926">
            <v>28341</v>
          </cell>
          <cell r="D4926">
            <v>4269946768</v>
          </cell>
        </row>
        <row r="4927">
          <cell r="C4927">
            <v>37730</v>
          </cell>
          <cell r="D4927">
            <v>4039266773</v>
          </cell>
        </row>
        <row r="4928">
          <cell r="C4928">
            <v>41295</v>
          </cell>
          <cell r="D4928">
            <v>5929508313</v>
          </cell>
        </row>
        <row r="4929">
          <cell r="C4929">
            <v>22635</v>
          </cell>
          <cell r="D4929">
            <v>6358114417</v>
          </cell>
        </row>
        <row r="4930">
          <cell r="C4930">
            <v>31219</v>
          </cell>
          <cell r="D4930">
            <v>6462250968</v>
          </cell>
        </row>
        <row r="4931">
          <cell r="C4931">
            <v>27109</v>
          </cell>
          <cell r="D4931">
            <v>5197585250</v>
          </cell>
        </row>
        <row r="4932">
          <cell r="C4932">
            <v>30767</v>
          </cell>
          <cell r="D4932">
            <v>8238030943</v>
          </cell>
        </row>
        <row r="4933">
          <cell r="C4933">
            <v>47968</v>
          </cell>
          <cell r="D4933">
            <v>9151658844</v>
          </cell>
        </row>
        <row r="4934">
          <cell r="C4934">
            <v>15926</v>
          </cell>
          <cell r="D4934">
            <v>3075132195</v>
          </cell>
        </row>
        <row r="4935">
          <cell r="C4935">
            <v>23002</v>
          </cell>
          <cell r="D4935">
            <v>3545427749</v>
          </cell>
        </row>
        <row r="4936">
          <cell r="C4936">
            <v>33197</v>
          </cell>
          <cell r="D4936">
            <v>7180110256</v>
          </cell>
        </row>
        <row r="4937">
          <cell r="C4937">
            <v>47145</v>
          </cell>
          <cell r="D4937">
            <v>304906506</v>
          </cell>
        </row>
        <row r="4938">
          <cell r="C4938">
            <v>40476</v>
          </cell>
          <cell r="D4938">
            <v>5395528121</v>
          </cell>
        </row>
        <row r="4939">
          <cell r="C4939">
            <v>56679</v>
          </cell>
          <cell r="D4939">
            <v>3219601650</v>
          </cell>
        </row>
        <row r="4940">
          <cell r="C4940">
            <v>23037</v>
          </cell>
          <cell r="D4940">
            <v>7074056774</v>
          </cell>
        </row>
        <row r="4941">
          <cell r="C4941">
            <v>31111</v>
          </cell>
          <cell r="D4941">
            <v>2524572722</v>
          </cell>
        </row>
        <row r="4942">
          <cell r="C4942">
            <v>45705</v>
          </cell>
          <cell r="D4942">
            <v>6126779991</v>
          </cell>
        </row>
        <row r="4943">
          <cell r="C4943">
            <v>27220</v>
          </cell>
          <cell r="D4943">
            <v>9529277938</v>
          </cell>
        </row>
        <row r="4944">
          <cell r="C4944">
            <v>35468</v>
          </cell>
          <cell r="D4944">
            <v>397599129</v>
          </cell>
        </row>
        <row r="4945">
          <cell r="C4945">
            <v>35147</v>
          </cell>
          <cell r="D4945">
            <v>8127128031</v>
          </cell>
        </row>
        <row r="4946">
          <cell r="C4946">
            <v>22218</v>
          </cell>
          <cell r="D4946">
            <v>8507800106</v>
          </cell>
        </row>
        <row r="4947">
          <cell r="C4947">
            <v>25834</v>
          </cell>
          <cell r="D4947">
            <v>6854809452</v>
          </cell>
        </row>
        <row r="4948">
          <cell r="C4948">
            <v>37543</v>
          </cell>
          <cell r="D4948">
            <v>9958099322</v>
          </cell>
        </row>
        <row r="4949">
          <cell r="C4949">
            <v>22252</v>
          </cell>
          <cell r="D4949">
            <v>8977805007</v>
          </cell>
        </row>
        <row r="4950">
          <cell r="C4950">
            <v>31944</v>
          </cell>
          <cell r="D4950">
            <v>3021692982</v>
          </cell>
        </row>
        <row r="4951">
          <cell r="C4951">
            <v>28192</v>
          </cell>
          <cell r="D4951">
            <v>6109997811</v>
          </cell>
        </row>
        <row r="4952">
          <cell r="C4952">
            <v>54337</v>
          </cell>
          <cell r="D4952">
            <v>5074304008</v>
          </cell>
        </row>
        <row r="4953">
          <cell r="C4953">
            <v>45543</v>
          </cell>
          <cell r="D4953">
            <v>1895483948</v>
          </cell>
        </row>
        <row r="4954">
          <cell r="C4954">
            <v>48553</v>
          </cell>
          <cell r="D4954">
            <v>1923178164</v>
          </cell>
        </row>
        <row r="4955">
          <cell r="C4955">
            <v>42263</v>
          </cell>
          <cell r="D4955">
            <v>2748937082</v>
          </cell>
        </row>
        <row r="4956">
          <cell r="C4956">
            <v>43858</v>
          </cell>
          <cell r="D4956">
            <v>7962906979</v>
          </cell>
        </row>
        <row r="4957">
          <cell r="C4957">
            <v>38238</v>
          </cell>
          <cell r="D4957">
            <v>6471464479</v>
          </cell>
        </row>
        <row r="4958">
          <cell r="C4958">
            <v>37968</v>
          </cell>
          <cell r="D4958">
            <v>4972162740</v>
          </cell>
        </row>
        <row r="4959">
          <cell r="C4959">
            <v>37225</v>
          </cell>
          <cell r="D4959">
            <v>3409869514</v>
          </cell>
        </row>
        <row r="4960">
          <cell r="C4960">
            <v>53145</v>
          </cell>
          <cell r="D4960">
            <v>7070564503</v>
          </cell>
        </row>
        <row r="4961">
          <cell r="C4961">
            <v>46147</v>
          </cell>
          <cell r="D4961">
            <v>2841287114</v>
          </cell>
        </row>
        <row r="4962">
          <cell r="C4962">
            <v>59558</v>
          </cell>
          <cell r="D4962">
            <v>4730395069</v>
          </cell>
        </row>
        <row r="4963">
          <cell r="C4963">
            <v>15855</v>
          </cell>
          <cell r="D4963">
            <v>5726465660</v>
          </cell>
        </row>
        <row r="4964">
          <cell r="C4964">
            <v>56154</v>
          </cell>
          <cell r="D4964">
            <v>6618120233</v>
          </cell>
        </row>
        <row r="4965">
          <cell r="C4965">
            <v>20742</v>
          </cell>
          <cell r="D4965">
            <v>2809344809</v>
          </cell>
        </row>
        <row r="4966">
          <cell r="C4966">
            <v>56468</v>
          </cell>
          <cell r="D4966">
            <v>966588630</v>
          </cell>
        </row>
        <row r="4967">
          <cell r="C4967">
            <v>25017</v>
          </cell>
          <cell r="D4967">
            <v>5726465660</v>
          </cell>
        </row>
        <row r="4968">
          <cell r="C4968">
            <v>59789</v>
          </cell>
          <cell r="D4968">
            <v>2074776004</v>
          </cell>
        </row>
        <row r="4969">
          <cell r="C4969">
            <v>18647</v>
          </cell>
          <cell r="D4969">
            <v>885693418</v>
          </cell>
        </row>
        <row r="4970">
          <cell r="C4970">
            <v>26443</v>
          </cell>
          <cell r="D4970">
            <v>9228842121</v>
          </cell>
        </row>
        <row r="4971">
          <cell r="C4971">
            <v>43783</v>
          </cell>
          <cell r="D4971">
            <v>4716524892</v>
          </cell>
        </row>
        <row r="4972">
          <cell r="C4972">
            <v>55273</v>
          </cell>
          <cell r="D4972">
            <v>6007705854</v>
          </cell>
        </row>
        <row r="4973">
          <cell r="C4973">
            <v>56914</v>
          </cell>
          <cell r="D4973">
            <v>9013891098</v>
          </cell>
        </row>
        <row r="4974">
          <cell r="C4974">
            <v>26209</v>
          </cell>
          <cell r="D4974">
            <v>4359854056</v>
          </cell>
        </row>
        <row r="4975">
          <cell r="C4975">
            <v>53020</v>
          </cell>
          <cell r="D4975">
            <v>4453705328</v>
          </cell>
        </row>
        <row r="4976">
          <cell r="C4976">
            <v>58705</v>
          </cell>
          <cell r="D4976">
            <v>1754740677</v>
          </cell>
        </row>
        <row r="4977">
          <cell r="C4977">
            <v>18467</v>
          </cell>
          <cell r="D4977">
            <v>3086393343</v>
          </cell>
        </row>
        <row r="4978">
          <cell r="C4978">
            <v>36236</v>
          </cell>
          <cell r="D4978">
            <v>9617190826</v>
          </cell>
        </row>
        <row r="4979">
          <cell r="C4979">
            <v>15066</v>
          </cell>
          <cell r="D4979">
            <v>2079803735</v>
          </cell>
        </row>
        <row r="4980">
          <cell r="C4980">
            <v>57758</v>
          </cell>
          <cell r="D4980">
            <v>1898839557</v>
          </cell>
        </row>
        <row r="4981">
          <cell r="C4981">
            <v>26285</v>
          </cell>
          <cell r="D4981">
            <v>7596173217</v>
          </cell>
        </row>
        <row r="4982">
          <cell r="C4982">
            <v>18510</v>
          </cell>
          <cell r="D4982">
            <v>1313434965</v>
          </cell>
        </row>
        <row r="4983">
          <cell r="C4983">
            <v>37227</v>
          </cell>
          <cell r="D4983">
            <v>3016741628</v>
          </cell>
        </row>
        <row r="4984">
          <cell r="C4984">
            <v>26148</v>
          </cell>
          <cell r="D4984">
            <v>1152386727</v>
          </cell>
        </row>
        <row r="4985">
          <cell r="C4985">
            <v>55032</v>
          </cell>
          <cell r="D4985">
            <v>483886254</v>
          </cell>
        </row>
        <row r="4986">
          <cell r="C4986">
            <v>55206</v>
          </cell>
          <cell r="D4986">
            <v>2259282237</v>
          </cell>
        </row>
        <row r="4987">
          <cell r="C4987">
            <v>44924</v>
          </cell>
          <cell r="D4987">
            <v>2405876701</v>
          </cell>
        </row>
        <row r="4988">
          <cell r="C4988">
            <v>33454</v>
          </cell>
          <cell r="D4988">
            <v>5293354957</v>
          </cell>
        </row>
        <row r="4989">
          <cell r="C4989">
            <v>12062</v>
          </cell>
          <cell r="D4989">
            <v>7914395587</v>
          </cell>
        </row>
        <row r="4990">
          <cell r="C4990">
            <v>30118</v>
          </cell>
          <cell r="D4990">
            <v>3824197065</v>
          </cell>
        </row>
        <row r="4991">
          <cell r="C4991">
            <v>56181</v>
          </cell>
          <cell r="D4991">
            <v>5075915108</v>
          </cell>
        </row>
        <row r="4992">
          <cell r="C4992">
            <v>57956</v>
          </cell>
          <cell r="D4992">
            <v>4808886316</v>
          </cell>
        </row>
        <row r="4993">
          <cell r="C4993">
            <v>19761</v>
          </cell>
          <cell r="D4993">
            <v>6286877770</v>
          </cell>
        </row>
        <row r="4994">
          <cell r="C4994">
            <v>38205</v>
          </cell>
          <cell r="D4994">
            <v>7783641539</v>
          </cell>
        </row>
        <row r="4995">
          <cell r="C4995">
            <v>10096</v>
          </cell>
          <cell r="D4995">
            <v>2117567142</v>
          </cell>
        </row>
        <row r="4996">
          <cell r="C4996">
            <v>10209</v>
          </cell>
          <cell r="D4996">
            <v>4535395691</v>
          </cell>
        </row>
        <row r="4997">
          <cell r="C4997">
            <v>57815</v>
          </cell>
          <cell r="D4997">
            <v>495702854</v>
          </cell>
        </row>
        <row r="4998">
          <cell r="C4998">
            <v>48555</v>
          </cell>
          <cell r="D4998">
            <v>140020098</v>
          </cell>
        </row>
        <row r="4999">
          <cell r="C4999">
            <v>17510</v>
          </cell>
          <cell r="D4999">
            <v>9114174103</v>
          </cell>
        </row>
        <row r="5000">
          <cell r="C5000">
            <v>26374</v>
          </cell>
          <cell r="D5000">
            <v>3996818513</v>
          </cell>
        </row>
        <row r="5001">
          <cell r="C5001">
            <v>39144</v>
          </cell>
          <cell r="D5001">
            <v>7462961601</v>
          </cell>
        </row>
        <row r="5002">
          <cell r="C5002">
            <v>28126</v>
          </cell>
          <cell r="D5002">
            <v>4119729087</v>
          </cell>
        </row>
        <row r="5003">
          <cell r="C5003">
            <v>59516</v>
          </cell>
          <cell r="D5003">
            <v>8377113392</v>
          </cell>
        </row>
        <row r="5004">
          <cell r="C5004">
            <v>19311</v>
          </cell>
          <cell r="D5004">
            <v>7637608875</v>
          </cell>
        </row>
        <row r="5005">
          <cell r="C5005">
            <v>21907</v>
          </cell>
          <cell r="D5005">
            <v>8808097757</v>
          </cell>
        </row>
        <row r="5006">
          <cell r="C5006">
            <v>38877</v>
          </cell>
          <cell r="D5006">
            <v>6815475379</v>
          </cell>
        </row>
        <row r="5007">
          <cell r="C5007">
            <v>23705</v>
          </cell>
          <cell r="D5007">
            <v>1743464649</v>
          </cell>
        </row>
        <row r="5008">
          <cell r="C5008">
            <v>32617</v>
          </cell>
          <cell r="D5008">
            <v>2230983466</v>
          </cell>
        </row>
        <row r="5009">
          <cell r="C5009">
            <v>11317</v>
          </cell>
          <cell r="D5009">
            <v>8731494560</v>
          </cell>
        </row>
        <row r="5010">
          <cell r="C5010">
            <v>36763</v>
          </cell>
          <cell r="D5010">
            <v>7000350199</v>
          </cell>
        </row>
        <row r="5011">
          <cell r="C5011">
            <v>37252</v>
          </cell>
          <cell r="D5011">
            <v>1079691642</v>
          </cell>
        </row>
        <row r="5012">
          <cell r="C5012">
            <v>50967</v>
          </cell>
          <cell r="D5012">
            <v>6531376252</v>
          </cell>
        </row>
        <row r="5013">
          <cell r="C5013">
            <v>41321</v>
          </cell>
          <cell r="D5013">
            <v>4978659442</v>
          </cell>
        </row>
        <row r="5014">
          <cell r="C5014">
            <v>37061</v>
          </cell>
          <cell r="D5014">
            <v>8223052873</v>
          </cell>
        </row>
        <row r="5015">
          <cell r="C5015">
            <v>24924</v>
          </cell>
          <cell r="D5015">
            <v>5861892008</v>
          </cell>
        </row>
        <row r="5016">
          <cell r="C5016">
            <v>12467</v>
          </cell>
          <cell r="D5016">
            <v>7402856011</v>
          </cell>
        </row>
        <row r="5017">
          <cell r="C5017">
            <v>54579</v>
          </cell>
          <cell r="D5017">
            <v>8507800106</v>
          </cell>
        </row>
        <row r="5018">
          <cell r="C5018">
            <v>38347</v>
          </cell>
          <cell r="D5018">
            <v>819852252</v>
          </cell>
        </row>
        <row r="5019">
          <cell r="C5019">
            <v>26758</v>
          </cell>
          <cell r="D5019">
            <v>813371287</v>
          </cell>
        </row>
        <row r="5020">
          <cell r="C5020">
            <v>12810</v>
          </cell>
          <cell r="D5020">
            <v>4162153728</v>
          </cell>
        </row>
        <row r="5021">
          <cell r="C5021">
            <v>58070</v>
          </cell>
          <cell r="D5021">
            <v>1469328364</v>
          </cell>
        </row>
        <row r="5022">
          <cell r="C5022">
            <v>12279</v>
          </cell>
          <cell r="D5022">
            <v>9331851693</v>
          </cell>
        </row>
        <row r="5023">
          <cell r="C5023">
            <v>43738</v>
          </cell>
          <cell r="D5023">
            <v>7462528568</v>
          </cell>
        </row>
        <row r="5024">
          <cell r="C5024">
            <v>36368</v>
          </cell>
          <cell r="D5024">
            <v>1628738227</v>
          </cell>
        </row>
        <row r="5025">
          <cell r="C5025">
            <v>25816</v>
          </cell>
          <cell r="D5025">
            <v>9072843924</v>
          </cell>
        </row>
        <row r="5026">
          <cell r="C5026">
            <v>40319</v>
          </cell>
          <cell r="D5026">
            <v>7824503232</v>
          </cell>
        </row>
        <row r="5027">
          <cell r="C5027">
            <v>44664</v>
          </cell>
          <cell r="D5027">
            <v>9018504580</v>
          </cell>
        </row>
        <row r="5028">
          <cell r="C5028">
            <v>29959</v>
          </cell>
          <cell r="D5028">
            <v>140020098</v>
          </cell>
        </row>
        <row r="5029">
          <cell r="C5029">
            <v>55763</v>
          </cell>
          <cell r="D5029">
            <v>8695742075</v>
          </cell>
        </row>
        <row r="5030">
          <cell r="C5030">
            <v>41458</v>
          </cell>
          <cell r="D5030">
            <v>29906814</v>
          </cell>
        </row>
        <row r="5031">
          <cell r="C5031">
            <v>38308</v>
          </cell>
          <cell r="D5031">
            <v>8024322455</v>
          </cell>
        </row>
        <row r="5032">
          <cell r="C5032">
            <v>53348</v>
          </cell>
          <cell r="D5032">
            <v>8832488175</v>
          </cell>
        </row>
        <row r="5033">
          <cell r="C5033">
            <v>40449</v>
          </cell>
          <cell r="D5033">
            <v>544760832</v>
          </cell>
        </row>
        <row r="5034">
          <cell r="C5034">
            <v>38926</v>
          </cell>
          <cell r="D5034">
            <v>3779559293</v>
          </cell>
        </row>
        <row r="5035">
          <cell r="C5035">
            <v>57491</v>
          </cell>
          <cell r="D5035">
            <v>6293335589</v>
          </cell>
        </row>
        <row r="5036">
          <cell r="C5036">
            <v>38052</v>
          </cell>
          <cell r="D5036">
            <v>2859566597</v>
          </cell>
        </row>
        <row r="5037">
          <cell r="C5037">
            <v>52495</v>
          </cell>
          <cell r="D5037">
            <v>3269054114</v>
          </cell>
        </row>
        <row r="5038">
          <cell r="C5038">
            <v>48383</v>
          </cell>
          <cell r="D5038">
            <v>6084639828</v>
          </cell>
        </row>
        <row r="5039">
          <cell r="C5039">
            <v>52154</v>
          </cell>
          <cell r="D5039">
            <v>4159390110</v>
          </cell>
        </row>
        <row r="5040">
          <cell r="C5040">
            <v>19653</v>
          </cell>
          <cell r="D5040">
            <v>549857826</v>
          </cell>
        </row>
        <row r="5041">
          <cell r="C5041">
            <v>28288</v>
          </cell>
          <cell r="D5041">
            <v>5149710571</v>
          </cell>
        </row>
        <row r="5042">
          <cell r="C5042">
            <v>41121</v>
          </cell>
          <cell r="D5042">
            <v>3772653790</v>
          </cell>
        </row>
        <row r="5043">
          <cell r="C5043">
            <v>39611</v>
          </cell>
          <cell r="D5043">
            <v>3819859829</v>
          </cell>
        </row>
        <row r="5044">
          <cell r="C5044">
            <v>24663</v>
          </cell>
          <cell r="D5044">
            <v>923191143</v>
          </cell>
        </row>
        <row r="5045">
          <cell r="C5045">
            <v>49328</v>
          </cell>
          <cell r="D5045">
            <v>1252810490</v>
          </cell>
        </row>
        <row r="5046">
          <cell r="C5046">
            <v>49199</v>
          </cell>
          <cell r="D5046">
            <v>6850203894</v>
          </cell>
        </row>
        <row r="5047">
          <cell r="C5047">
            <v>27761</v>
          </cell>
          <cell r="D5047">
            <v>2402470968</v>
          </cell>
        </row>
        <row r="5048">
          <cell r="C5048">
            <v>44261</v>
          </cell>
          <cell r="D5048">
            <v>4716524892</v>
          </cell>
        </row>
        <row r="5049">
          <cell r="C5049">
            <v>30910</v>
          </cell>
          <cell r="D5049">
            <v>29906814</v>
          </cell>
        </row>
        <row r="5050">
          <cell r="C5050">
            <v>47379</v>
          </cell>
          <cell r="D5050">
            <v>8977805007</v>
          </cell>
        </row>
        <row r="5051">
          <cell r="C5051">
            <v>20977</v>
          </cell>
          <cell r="D5051">
            <v>2958727874</v>
          </cell>
        </row>
        <row r="5052">
          <cell r="C5052">
            <v>49426</v>
          </cell>
          <cell r="D5052">
            <v>6471464479</v>
          </cell>
        </row>
        <row r="5053">
          <cell r="C5053">
            <v>31535</v>
          </cell>
          <cell r="D5053">
            <v>3497169404</v>
          </cell>
        </row>
        <row r="5054">
          <cell r="C5054">
            <v>19112</v>
          </cell>
          <cell r="D5054">
            <v>8620758454</v>
          </cell>
        </row>
        <row r="5055">
          <cell r="C5055">
            <v>17254</v>
          </cell>
          <cell r="D5055">
            <v>4085082426</v>
          </cell>
        </row>
        <row r="5056">
          <cell r="C5056">
            <v>47964</v>
          </cell>
          <cell r="D5056">
            <v>8349606134</v>
          </cell>
        </row>
        <row r="5057">
          <cell r="C5057">
            <v>12995</v>
          </cell>
          <cell r="D5057">
            <v>3507341514</v>
          </cell>
        </row>
        <row r="5058">
          <cell r="C5058">
            <v>16036</v>
          </cell>
          <cell r="D5058">
            <v>2060025532</v>
          </cell>
        </row>
        <row r="5059">
          <cell r="C5059">
            <v>46401</v>
          </cell>
          <cell r="D5059">
            <v>5002048994</v>
          </cell>
        </row>
        <row r="5060">
          <cell r="C5060">
            <v>11917</v>
          </cell>
          <cell r="D5060">
            <v>9916787441</v>
          </cell>
        </row>
        <row r="5061">
          <cell r="C5061">
            <v>21261</v>
          </cell>
          <cell r="D5061">
            <v>1028388519</v>
          </cell>
        </row>
        <row r="5062">
          <cell r="C5062">
            <v>18562</v>
          </cell>
          <cell r="D5062">
            <v>6915102108</v>
          </cell>
        </row>
        <row r="5063">
          <cell r="C5063">
            <v>28342</v>
          </cell>
          <cell r="D5063">
            <v>4718207207</v>
          </cell>
        </row>
        <row r="5064">
          <cell r="C5064">
            <v>51319</v>
          </cell>
          <cell r="D5064">
            <v>209942509</v>
          </cell>
        </row>
        <row r="5065">
          <cell r="C5065">
            <v>57674</v>
          </cell>
          <cell r="D5065">
            <v>4866916575</v>
          </cell>
        </row>
        <row r="5066">
          <cell r="C5066">
            <v>37004</v>
          </cell>
          <cell r="D5066">
            <v>8565880958</v>
          </cell>
        </row>
        <row r="5067">
          <cell r="C5067">
            <v>18668</v>
          </cell>
          <cell r="D5067">
            <v>4691333258</v>
          </cell>
        </row>
        <row r="5068">
          <cell r="C5068">
            <v>55186</v>
          </cell>
          <cell r="D5068">
            <v>7251959615</v>
          </cell>
        </row>
        <row r="5069">
          <cell r="C5069">
            <v>35140</v>
          </cell>
          <cell r="D5069">
            <v>898924138</v>
          </cell>
        </row>
        <row r="5070">
          <cell r="C5070">
            <v>36335</v>
          </cell>
          <cell r="D5070">
            <v>5439294325</v>
          </cell>
        </row>
        <row r="5071">
          <cell r="C5071">
            <v>10573</v>
          </cell>
          <cell r="D5071">
            <v>3303111790</v>
          </cell>
        </row>
        <row r="5072">
          <cell r="C5072">
            <v>38106</v>
          </cell>
          <cell r="D5072">
            <v>701563818</v>
          </cell>
        </row>
        <row r="5073">
          <cell r="C5073">
            <v>15438</v>
          </cell>
          <cell r="D5073">
            <v>5353923685</v>
          </cell>
        </row>
        <row r="5074">
          <cell r="C5074">
            <v>17997</v>
          </cell>
          <cell r="D5074">
            <v>1962975932</v>
          </cell>
        </row>
        <row r="5075">
          <cell r="C5075">
            <v>24196</v>
          </cell>
          <cell r="D5075">
            <v>3488994694</v>
          </cell>
        </row>
        <row r="5076">
          <cell r="C5076">
            <v>50013</v>
          </cell>
          <cell r="D5076">
            <v>7573774818</v>
          </cell>
        </row>
        <row r="5077">
          <cell r="C5077">
            <v>22434</v>
          </cell>
          <cell r="D5077">
            <v>449160092</v>
          </cell>
        </row>
        <row r="5078">
          <cell r="C5078">
            <v>59764</v>
          </cell>
          <cell r="D5078">
            <v>2405876701</v>
          </cell>
        </row>
        <row r="5079">
          <cell r="C5079">
            <v>10353</v>
          </cell>
          <cell r="D5079">
            <v>8249460030</v>
          </cell>
        </row>
        <row r="5080">
          <cell r="C5080">
            <v>32247</v>
          </cell>
          <cell r="D5080">
            <v>8545135858</v>
          </cell>
        </row>
        <row r="5081">
          <cell r="C5081">
            <v>33618</v>
          </cell>
          <cell r="D5081">
            <v>1592980554</v>
          </cell>
        </row>
        <row r="5082">
          <cell r="C5082">
            <v>27246</v>
          </cell>
          <cell r="D5082">
            <v>5629875752</v>
          </cell>
        </row>
        <row r="5083">
          <cell r="C5083">
            <v>52251</v>
          </cell>
          <cell r="D5083">
            <v>5079859830</v>
          </cell>
        </row>
        <row r="5084">
          <cell r="C5084">
            <v>49438</v>
          </cell>
          <cell r="D5084">
            <v>4049350750</v>
          </cell>
        </row>
        <row r="5085">
          <cell r="C5085">
            <v>15420</v>
          </cell>
          <cell r="D5085">
            <v>9002722281</v>
          </cell>
        </row>
        <row r="5086">
          <cell r="C5086">
            <v>49854</v>
          </cell>
          <cell r="D5086">
            <v>357531329</v>
          </cell>
        </row>
        <row r="5087">
          <cell r="C5087">
            <v>47322</v>
          </cell>
          <cell r="D5087">
            <v>9619649427</v>
          </cell>
        </row>
        <row r="5088">
          <cell r="C5088">
            <v>58456</v>
          </cell>
          <cell r="D5088">
            <v>8705788102</v>
          </cell>
        </row>
        <row r="5089">
          <cell r="C5089">
            <v>14871</v>
          </cell>
          <cell r="D5089">
            <v>8069192305</v>
          </cell>
        </row>
        <row r="5090">
          <cell r="C5090">
            <v>56569</v>
          </cell>
          <cell r="D5090">
            <v>1518783783</v>
          </cell>
        </row>
        <row r="5091">
          <cell r="C5091">
            <v>28340</v>
          </cell>
          <cell r="D5091">
            <v>4439073344</v>
          </cell>
        </row>
        <row r="5092">
          <cell r="C5092">
            <v>22580</v>
          </cell>
          <cell r="D5092">
            <v>4323171323</v>
          </cell>
        </row>
        <row r="5093">
          <cell r="C5093">
            <v>30154</v>
          </cell>
          <cell r="D5093">
            <v>2149326663</v>
          </cell>
        </row>
        <row r="5094">
          <cell r="C5094">
            <v>33749</v>
          </cell>
          <cell r="D5094">
            <v>1382734301</v>
          </cell>
        </row>
        <row r="5095">
          <cell r="C5095">
            <v>28474</v>
          </cell>
          <cell r="D5095">
            <v>7637608875</v>
          </cell>
        </row>
        <row r="5096">
          <cell r="C5096">
            <v>53026</v>
          </cell>
          <cell r="D5096">
            <v>4823073274</v>
          </cell>
        </row>
        <row r="5097">
          <cell r="C5097">
            <v>19793</v>
          </cell>
          <cell r="D5097">
            <v>6718456802</v>
          </cell>
        </row>
        <row r="5098">
          <cell r="C5098">
            <v>30342</v>
          </cell>
          <cell r="D5098">
            <v>264454596</v>
          </cell>
        </row>
        <row r="5099">
          <cell r="C5099">
            <v>13363</v>
          </cell>
          <cell r="D5099">
            <v>6515844751</v>
          </cell>
        </row>
        <row r="5100">
          <cell r="C5100">
            <v>19272</v>
          </cell>
          <cell r="D5100">
            <v>7637608875</v>
          </cell>
        </row>
        <row r="5101">
          <cell r="C5101">
            <v>10732</v>
          </cell>
          <cell r="D5101">
            <v>7001733199</v>
          </cell>
        </row>
        <row r="5102">
          <cell r="C5102">
            <v>33157</v>
          </cell>
          <cell r="D5102">
            <v>6842801095</v>
          </cell>
        </row>
        <row r="5103">
          <cell r="C5103">
            <v>29615</v>
          </cell>
          <cell r="D5103">
            <v>9238967105</v>
          </cell>
        </row>
        <row r="5104">
          <cell r="C5104">
            <v>13321</v>
          </cell>
          <cell r="D5104">
            <v>2551917727</v>
          </cell>
        </row>
        <row r="5105">
          <cell r="C5105">
            <v>21179</v>
          </cell>
          <cell r="D5105">
            <v>6173504774</v>
          </cell>
        </row>
        <row r="5106">
          <cell r="C5106">
            <v>40258</v>
          </cell>
          <cell r="D5106">
            <v>27852261</v>
          </cell>
        </row>
        <row r="5107">
          <cell r="C5107">
            <v>16871</v>
          </cell>
          <cell r="D5107">
            <v>6173504774</v>
          </cell>
        </row>
        <row r="5108">
          <cell r="C5108">
            <v>51673</v>
          </cell>
          <cell r="D5108">
            <v>9803956825</v>
          </cell>
        </row>
        <row r="5109">
          <cell r="C5109">
            <v>55140</v>
          </cell>
          <cell r="D5109">
            <v>4986200380</v>
          </cell>
        </row>
        <row r="5110">
          <cell r="C5110">
            <v>36600</v>
          </cell>
          <cell r="D5110">
            <v>3379645060</v>
          </cell>
        </row>
        <row r="5111">
          <cell r="C5111">
            <v>43483</v>
          </cell>
          <cell r="D5111">
            <v>8620758454</v>
          </cell>
        </row>
        <row r="5112">
          <cell r="C5112">
            <v>15329</v>
          </cell>
          <cell r="D5112">
            <v>6819637888</v>
          </cell>
        </row>
        <row r="5113">
          <cell r="C5113">
            <v>48545</v>
          </cell>
          <cell r="D5113">
            <v>483886254</v>
          </cell>
        </row>
        <row r="5114">
          <cell r="C5114">
            <v>18013</v>
          </cell>
          <cell r="D5114">
            <v>3213290963</v>
          </cell>
        </row>
        <row r="5115">
          <cell r="C5115">
            <v>27985</v>
          </cell>
          <cell r="D5115">
            <v>5197585250</v>
          </cell>
        </row>
        <row r="5116">
          <cell r="C5116">
            <v>55199</v>
          </cell>
          <cell r="D5116">
            <v>7188904251</v>
          </cell>
        </row>
        <row r="5117">
          <cell r="C5117">
            <v>33134</v>
          </cell>
          <cell r="D5117">
            <v>5984294621</v>
          </cell>
        </row>
        <row r="5118">
          <cell r="C5118">
            <v>41989</v>
          </cell>
          <cell r="D5118">
            <v>549857826</v>
          </cell>
        </row>
        <row r="5119">
          <cell r="C5119">
            <v>56681</v>
          </cell>
          <cell r="D5119">
            <v>2307209530</v>
          </cell>
        </row>
        <row r="5120">
          <cell r="C5120">
            <v>10493</v>
          </cell>
          <cell r="D5120">
            <v>4849214614</v>
          </cell>
        </row>
        <row r="5121">
          <cell r="C5121">
            <v>42799</v>
          </cell>
          <cell r="D5121">
            <v>4398950745</v>
          </cell>
        </row>
        <row r="5122">
          <cell r="C5122">
            <v>40661</v>
          </cell>
          <cell r="D5122">
            <v>8460683117</v>
          </cell>
        </row>
        <row r="5123">
          <cell r="C5123">
            <v>14393</v>
          </cell>
          <cell r="D5123">
            <v>3127459866</v>
          </cell>
        </row>
        <row r="5124">
          <cell r="C5124">
            <v>21994</v>
          </cell>
          <cell r="D5124">
            <v>5503746279</v>
          </cell>
        </row>
        <row r="5125">
          <cell r="C5125">
            <v>10979</v>
          </cell>
          <cell r="D5125">
            <v>8533410514</v>
          </cell>
        </row>
        <row r="5126">
          <cell r="C5126">
            <v>48660</v>
          </cell>
          <cell r="D5126">
            <v>222477806</v>
          </cell>
        </row>
        <row r="5127">
          <cell r="C5127">
            <v>26245</v>
          </cell>
          <cell r="D5127">
            <v>5687748091</v>
          </cell>
        </row>
        <row r="5128">
          <cell r="C5128">
            <v>20140</v>
          </cell>
          <cell r="D5128">
            <v>2821741499</v>
          </cell>
        </row>
        <row r="5129">
          <cell r="C5129">
            <v>38512</v>
          </cell>
          <cell r="D5129">
            <v>3545427749</v>
          </cell>
        </row>
        <row r="5130">
          <cell r="C5130">
            <v>36023</v>
          </cell>
          <cell r="D5130">
            <v>3127459866</v>
          </cell>
        </row>
        <row r="5131">
          <cell r="C5131">
            <v>51612</v>
          </cell>
          <cell r="D5131">
            <v>5990182805</v>
          </cell>
        </row>
        <row r="5132">
          <cell r="C5132">
            <v>10308</v>
          </cell>
          <cell r="D5132">
            <v>8705788102</v>
          </cell>
        </row>
        <row r="5133">
          <cell r="C5133">
            <v>39516</v>
          </cell>
          <cell r="D5133">
            <v>6978367184</v>
          </cell>
        </row>
        <row r="5134">
          <cell r="C5134">
            <v>26204</v>
          </cell>
          <cell r="D5134">
            <v>9611070055</v>
          </cell>
        </row>
        <row r="5135">
          <cell r="C5135">
            <v>35001</v>
          </cell>
          <cell r="D5135">
            <v>2149326663</v>
          </cell>
        </row>
        <row r="5136">
          <cell r="C5136">
            <v>41794</v>
          </cell>
          <cell r="D5136">
            <v>2533903736</v>
          </cell>
        </row>
        <row r="5137">
          <cell r="C5137">
            <v>32162</v>
          </cell>
          <cell r="D5137">
            <v>2070860833</v>
          </cell>
        </row>
        <row r="5138">
          <cell r="C5138">
            <v>29276</v>
          </cell>
          <cell r="D5138">
            <v>6819596901</v>
          </cell>
        </row>
        <row r="5139">
          <cell r="C5139">
            <v>44487</v>
          </cell>
          <cell r="D5139">
            <v>9228842121</v>
          </cell>
        </row>
        <row r="5140">
          <cell r="C5140">
            <v>22643</v>
          </cell>
          <cell r="D5140">
            <v>7263964236</v>
          </cell>
        </row>
        <row r="5141">
          <cell r="C5141">
            <v>52067</v>
          </cell>
          <cell r="D5141">
            <v>7338728615</v>
          </cell>
        </row>
        <row r="5142">
          <cell r="C5142">
            <v>21277</v>
          </cell>
          <cell r="D5142">
            <v>7440017404</v>
          </cell>
        </row>
        <row r="5143">
          <cell r="C5143">
            <v>55853</v>
          </cell>
          <cell r="D5143">
            <v>9619649427</v>
          </cell>
        </row>
        <row r="5144">
          <cell r="C5144">
            <v>11022</v>
          </cell>
          <cell r="D5144">
            <v>9958099322</v>
          </cell>
        </row>
        <row r="5145">
          <cell r="C5145">
            <v>51875</v>
          </cell>
          <cell r="D5145">
            <v>6734537986</v>
          </cell>
        </row>
        <row r="5146">
          <cell r="C5146">
            <v>53733</v>
          </cell>
          <cell r="D5146">
            <v>9674189459</v>
          </cell>
        </row>
        <row r="5147">
          <cell r="C5147">
            <v>12196</v>
          </cell>
          <cell r="D5147">
            <v>5623178685</v>
          </cell>
        </row>
        <row r="5148">
          <cell r="C5148">
            <v>23433</v>
          </cell>
          <cell r="D5148">
            <v>7011563598</v>
          </cell>
        </row>
        <row r="5149">
          <cell r="C5149">
            <v>25466</v>
          </cell>
          <cell r="D5149">
            <v>2973481236</v>
          </cell>
        </row>
        <row r="5150">
          <cell r="C5150">
            <v>16494</v>
          </cell>
          <cell r="D5150">
            <v>4039266773</v>
          </cell>
        </row>
        <row r="5151">
          <cell r="C5151">
            <v>27983</v>
          </cell>
          <cell r="D5151">
            <v>1489889981</v>
          </cell>
        </row>
        <row r="5152">
          <cell r="C5152">
            <v>15975</v>
          </cell>
          <cell r="D5152">
            <v>2821741499</v>
          </cell>
        </row>
        <row r="5153">
          <cell r="C5153">
            <v>19602</v>
          </cell>
          <cell r="D5153">
            <v>966588630</v>
          </cell>
        </row>
        <row r="5154">
          <cell r="C5154">
            <v>39833</v>
          </cell>
          <cell r="D5154">
            <v>9292607561</v>
          </cell>
        </row>
        <row r="5155">
          <cell r="C5155">
            <v>41784</v>
          </cell>
          <cell r="D5155">
            <v>3435517239</v>
          </cell>
        </row>
        <row r="5156">
          <cell r="C5156">
            <v>32598</v>
          </cell>
          <cell r="D5156">
            <v>6172549286</v>
          </cell>
        </row>
        <row r="5157">
          <cell r="C5157">
            <v>51607</v>
          </cell>
          <cell r="D5157">
            <v>8850022085</v>
          </cell>
        </row>
        <row r="5158">
          <cell r="C5158">
            <v>27042</v>
          </cell>
          <cell r="D5158">
            <v>1472093461</v>
          </cell>
        </row>
        <row r="5159">
          <cell r="C5159">
            <v>54744</v>
          </cell>
          <cell r="D5159">
            <v>7469392467</v>
          </cell>
        </row>
        <row r="5160">
          <cell r="C5160">
            <v>51484</v>
          </cell>
          <cell r="D5160">
            <v>4185019157</v>
          </cell>
        </row>
        <row r="5161">
          <cell r="C5161">
            <v>52477</v>
          </cell>
          <cell r="D5161">
            <v>8349606134</v>
          </cell>
        </row>
        <row r="5162">
          <cell r="C5162">
            <v>41553</v>
          </cell>
          <cell r="D5162">
            <v>2355104786</v>
          </cell>
        </row>
        <row r="5163">
          <cell r="C5163">
            <v>40288</v>
          </cell>
          <cell r="D5163">
            <v>4150450668</v>
          </cell>
        </row>
        <row r="5164">
          <cell r="C5164">
            <v>45253</v>
          </cell>
          <cell r="D5164">
            <v>7707009371</v>
          </cell>
        </row>
        <row r="5165">
          <cell r="C5165">
            <v>24321</v>
          </cell>
          <cell r="D5165">
            <v>1391414047</v>
          </cell>
        </row>
        <row r="5166">
          <cell r="C5166">
            <v>55808</v>
          </cell>
          <cell r="D5166">
            <v>7700368295</v>
          </cell>
        </row>
        <row r="5167">
          <cell r="C5167">
            <v>10586</v>
          </cell>
          <cell r="D5167">
            <v>6596440737</v>
          </cell>
        </row>
        <row r="5168">
          <cell r="C5168">
            <v>44965</v>
          </cell>
          <cell r="D5168">
            <v>3554301841</v>
          </cell>
        </row>
        <row r="5169">
          <cell r="C5169">
            <v>14179</v>
          </cell>
          <cell r="D5169">
            <v>9732655267</v>
          </cell>
        </row>
        <row r="5170">
          <cell r="C5170">
            <v>31848</v>
          </cell>
          <cell r="D5170">
            <v>6410530811</v>
          </cell>
        </row>
        <row r="5171">
          <cell r="C5171">
            <v>29801</v>
          </cell>
          <cell r="D5171">
            <v>5811999097</v>
          </cell>
        </row>
        <row r="5172">
          <cell r="C5172">
            <v>11811</v>
          </cell>
          <cell r="D5172">
            <v>2809344809</v>
          </cell>
        </row>
        <row r="5173">
          <cell r="C5173">
            <v>41010</v>
          </cell>
          <cell r="D5173">
            <v>6850203894</v>
          </cell>
        </row>
        <row r="5174">
          <cell r="C5174">
            <v>37081</v>
          </cell>
          <cell r="D5174">
            <v>3164004753</v>
          </cell>
        </row>
        <row r="5175">
          <cell r="C5175">
            <v>23577</v>
          </cell>
          <cell r="D5175">
            <v>5077974136</v>
          </cell>
        </row>
        <row r="5176">
          <cell r="C5176">
            <v>55745</v>
          </cell>
          <cell r="D5176">
            <v>5395528121</v>
          </cell>
        </row>
        <row r="5177">
          <cell r="C5177">
            <v>12241</v>
          </cell>
          <cell r="D5177">
            <v>7007279686</v>
          </cell>
        </row>
        <row r="5178">
          <cell r="C5178">
            <v>52004</v>
          </cell>
          <cell r="D5178">
            <v>4579641655</v>
          </cell>
        </row>
        <row r="5179">
          <cell r="C5179">
            <v>20319</v>
          </cell>
          <cell r="D5179">
            <v>4323171323</v>
          </cell>
        </row>
        <row r="5180">
          <cell r="C5180">
            <v>52646</v>
          </cell>
          <cell r="D5180">
            <v>2417008025</v>
          </cell>
        </row>
        <row r="5181">
          <cell r="C5181">
            <v>41138</v>
          </cell>
          <cell r="D5181">
            <v>4808886316</v>
          </cell>
        </row>
        <row r="5182">
          <cell r="C5182">
            <v>37226</v>
          </cell>
          <cell r="D5182">
            <v>813371287</v>
          </cell>
        </row>
        <row r="5183">
          <cell r="C5183">
            <v>40548</v>
          </cell>
          <cell r="D5183">
            <v>9153408497</v>
          </cell>
        </row>
        <row r="5184">
          <cell r="C5184">
            <v>52772</v>
          </cell>
          <cell r="D5184">
            <v>8664054479</v>
          </cell>
        </row>
        <row r="5185">
          <cell r="C5185">
            <v>26926</v>
          </cell>
          <cell r="D5185">
            <v>3145010581</v>
          </cell>
        </row>
        <row r="5186">
          <cell r="C5186">
            <v>45528</v>
          </cell>
          <cell r="D5186">
            <v>813371287</v>
          </cell>
        </row>
        <row r="5187">
          <cell r="C5187">
            <v>41790</v>
          </cell>
          <cell r="D5187">
            <v>2809344809</v>
          </cell>
        </row>
        <row r="5188">
          <cell r="C5188">
            <v>38386</v>
          </cell>
          <cell r="D5188">
            <v>2821741499</v>
          </cell>
        </row>
        <row r="5189">
          <cell r="C5189">
            <v>16785</v>
          </cell>
          <cell r="D5189">
            <v>2280674246</v>
          </cell>
        </row>
        <row r="5190">
          <cell r="C5190">
            <v>15394</v>
          </cell>
          <cell r="D5190">
            <v>5304381319</v>
          </cell>
        </row>
        <row r="5191">
          <cell r="C5191">
            <v>33163</v>
          </cell>
          <cell r="D5191">
            <v>5002048994</v>
          </cell>
        </row>
        <row r="5192">
          <cell r="C5192">
            <v>52322</v>
          </cell>
          <cell r="D5192">
            <v>1053331541</v>
          </cell>
        </row>
        <row r="5193">
          <cell r="C5193">
            <v>25752</v>
          </cell>
          <cell r="D5193">
            <v>2497321256</v>
          </cell>
        </row>
        <row r="5194">
          <cell r="C5194">
            <v>46670</v>
          </cell>
          <cell r="D5194">
            <v>1475796307</v>
          </cell>
        </row>
        <row r="5195">
          <cell r="C5195">
            <v>29051</v>
          </cell>
          <cell r="D5195">
            <v>5203144281</v>
          </cell>
        </row>
        <row r="5196">
          <cell r="C5196">
            <v>12669</v>
          </cell>
          <cell r="D5196">
            <v>5503746279</v>
          </cell>
        </row>
        <row r="5197">
          <cell r="C5197">
            <v>45803</v>
          </cell>
          <cell r="D5197">
            <v>6789106936</v>
          </cell>
        </row>
        <row r="5198">
          <cell r="C5198">
            <v>31223</v>
          </cell>
          <cell r="D5198">
            <v>9412192312</v>
          </cell>
        </row>
        <row r="5199">
          <cell r="C5199">
            <v>34672</v>
          </cell>
          <cell r="D5199">
            <v>3016446324</v>
          </cell>
        </row>
        <row r="5200">
          <cell r="C5200">
            <v>38356</v>
          </cell>
          <cell r="D5200">
            <v>4188124377</v>
          </cell>
        </row>
        <row r="5201">
          <cell r="C5201">
            <v>17194</v>
          </cell>
          <cell r="D5201">
            <v>532074068</v>
          </cell>
        </row>
        <row r="5202">
          <cell r="C5202">
            <v>50214</v>
          </cell>
          <cell r="D5202">
            <v>9196221739</v>
          </cell>
        </row>
        <row r="5203">
          <cell r="C5203">
            <v>56961</v>
          </cell>
          <cell r="D5203">
            <v>3213290963</v>
          </cell>
        </row>
        <row r="5204">
          <cell r="C5204">
            <v>54660</v>
          </cell>
          <cell r="D5204">
            <v>1081492333</v>
          </cell>
        </row>
        <row r="5205">
          <cell r="C5205">
            <v>35432</v>
          </cell>
          <cell r="D5205">
            <v>3227873028</v>
          </cell>
        </row>
        <row r="5206">
          <cell r="C5206">
            <v>58823</v>
          </cell>
          <cell r="D5206">
            <v>3569619966</v>
          </cell>
        </row>
        <row r="5207">
          <cell r="C5207">
            <v>31937</v>
          </cell>
          <cell r="D5207">
            <v>3560320844</v>
          </cell>
        </row>
        <row r="5208">
          <cell r="C5208">
            <v>14788</v>
          </cell>
          <cell r="D5208">
            <v>9963057691</v>
          </cell>
        </row>
        <row r="5209">
          <cell r="C5209">
            <v>26403</v>
          </cell>
          <cell r="D5209">
            <v>2500807061</v>
          </cell>
        </row>
        <row r="5210">
          <cell r="C5210">
            <v>41365</v>
          </cell>
          <cell r="D5210">
            <v>9483290694</v>
          </cell>
        </row>
        <row r="5211">
          <cell r="C5211">
            <v>28130</v>
          </cell>
          <cell r="D5211">
            <v>140020098</v>
          </cell>
        </row>
        <row r="5212">
          <cell r="C5212">
            <v>23735</v>
          </cell>
          <cell r="D5212">
            <v>1391414047</v>
          </cell>
        </row>
        <row r="5213">
          <cell r="C5213">
            <v>24768</v>
          </cell>
          <cell r="D5213">
            <v>6776868107</v>
          </cell>
        </row>
        <row r="5214">
          <cell r="C5214">
            <v>42323</v>
          </cell>
          <cell r="D5214">
            <v>1628738227</v>
          </cell>
        </row>
        <row r="5215">
          <cell r="C5215">
            <v>56211</v>
          </cell>
          <cell r="D5215">
            <v>4487905370</v>
          </cell>
        </row>
        <row r="5216">
          <cell r="C5216">
            <v>15631</v>
          </cell>
          <cell r="D5216">
            <v>3156820482</v>
          </cell>
        </row>
        <row r="5217">
          <cell r="C5217">
            <v>33810</v>
          </cell>
          <cell r="D5217">
            <v>6769297310</v>
          </cell>
        </row>
        <row r="5218">
          <cell r="C5218">
            <v>59838</v>
          </cell>
          <cell r="D5218">
            <v>6614458434</v>
          </cell>
        </row>
        <row r="5219">
          <cell r="C5219">
            <v>34775</v>
          </cell>
          <cell r="D5219">
            <v>8238030943</v>
          </cell>
        </row>
        <row r="5220">
          <cell r="C5220">
            <v>16089</v>
          </cell>
          <cell r="D5220">
            <v>7957976743</v>
          </cell>
        </row>
        <row r="5221">
          <cell r="C5221">
            <v>15408</v>
          </cell>
          <cell r="D5221">
            <v>7251959615</v>
          </cell>
        </row>
        <row r="5222">
          <cell r="C5222">
            <v>50782</v>
          </cell>
          <cell r="D5222">
            <v>569240891</v>
          </cell>
        </row>
        <row r="5223">
          <cell r="C5223">
            <v>39737</v>
          </cell>
          <cell r="D5223">
            <v>3915983489</v>
          </cell>
        </row>
        <row r="5224">
          <cell r="C5224">
            <v>15925</v>
          </cell>
          <cell r="D5224">
            <v>2975315244</v>
          </cell>
        </row>
        <row r="5225">
          <cell r="C5225">
            <v>43178</v>
          </cell>
          <cell r="D5225">
            <v>4535395691</v>
          </cell>
        </row>
        <row r="5226">
          <cell r="C5226">
            <v>17392</v>
          </cell>
          <cell r="D5226">
            <v>2378102658</v>
          </cell>
        </row>
        <row r="5227">
          <cell r="C5227">
            <v>24770</v>
          </cell>
          <cell r="D5227">
            <v>8162941088</v>
          </cell>
        </row>
        <row r="5228">
          <cell r="C5228">
            <v>53496</v>
          </cell>
          <cell r="D5228">
            <v>8482007106</v>
          </cell>
        </row>
        <row r="5229">
          <cell r="C5229">
            <v>49575</v>
          </cell>
          <cell r="D5229">
            <v>9965847037</v>
          </cell>
        </row>
        <row r="5230">
          <cell r="C5230">
            <v>53505</v>
          </cell>
          <cell r="D5230">
            <v>3497169404</v>
          </cell>
        </row>
        <row r="5231">
          <cell r="C5231">
            <v>44046</v>
          </cell>
          <cell r="D5231">
            <v>495702854</v>
          </cell>
        </row>
        <row r="5232">
          <cell r="C5232">
            <v>44094</v>
          </cell>
          <cell r="D5232">
            <v>4191160419</v>
          </cell>
        </row>
        <row r="5233">
          <cell r="C5233">
            <v>24114</v>
          </cell>
          <cell r="D5233">
            <v>813832926</v>
          </cell>
        </row>
        <row r="5234">
          <cell r="C5234">
            <v>36271</v>
          </cell>
          <cell r="D5234">
            <v>2060025532</v>
          </cell>
        </row>
        <row r="5235">
          <cell r="C5235">
            <v>31895</v>
          </cell>
          <cell r="D5235">
            <v>3016741628</v>
          </cell>
        </row>
        <row r="5236">
          <cell r="C5236">
            <v>48723</v>
          </cell>
          <cell r="D5236">
            <v>5186660353</v>
          </cell>
        </row>
        <row r="5237">
          <cell r="C5237">
            <v>38024</v>
          </cell>
          <cell r="D5237">
            <v>1391414047</v>
          </cell>
        </row>
        <row r="5238">
          <cell r="C5238">
            <v>34608</v>
          </cell>
          <cell r="D5238">
            <v>304906506</v>
          </cell>
        </row>
        <row r="5239">
          <cell r="C5239">
            <v>38504</v>
          </cell>
          <cell r="D5239">
            <v>9403474378</v>
          </cell>
        </row>
        <row r="5240">
          <cell r="C5240">
            <v>57908</v>
          </cell>
          <cell r="D5240">
            <v>8277918739</v>
          </cell>
        </row>
        <row r="5241">
          <cell r="C5241">
            <v>14677</v>
          </cell>
          <cell r="D5241">
            <v>1958063002</v>
          </cell>
        </row>
        <row r="5242">
          <cell r="C5242">
            <v>51058</v>
          </cell>
          <cell r="D5242">
            <v>6842911427</v>
          </cell>
        </row>
        <row r="5243">
          <cell r="C5243">
            <v>21560</v>
          </cell>
          <cell r="D5243">
            <v>6009848660</v>
          </cell>
        </row>
        <row r="5244">
          <cell r="C5244">
            <v>57970</v>
          </cell>
          <cell r="D5244">
            <v>8526090127</v>
          </cell>
        </row>
        <row r="5245">
          <cell r="C5245">
            <v>57821</v>
          </cell>
          <cell r="D5245">
            <v>4487905370</v>
          </cell>
        </row>
        <row r="5246">
          <cell r="C5246">
            <v>26423</v>
          </cell>
          <cell r="D5246">
            <v>4815280800</v>
          </cell>
        </row>
        <row r="5247">
          <cell r="C5247">
            <v>53236</v>
          </cell>
          <cell r="D5247">
            <v>4504361140</v>
          </cell>
        </row>
        <row r="5248">
          <cell r="C5248">
            <v>55620</v>
          </cell>
          <cell r="D5248">
            <v>7367438190</v>
          </cell>
        </row>
        <row r="5249">
          <cell r="C5249">
            <v>23788</v>
          </cell>
          <cell r="D5249">
            <v>6733929554</v>
          </cell>
        </row>
        <row r="5250">
          <cell r="C5250">
            <v>37633</v>
          </cell>
          <cell r="D5250">
            <v>471886378</v>
          </cell>
        </row>
        <row r="5251">
          <cell r="C5251">
            <v>29183</v>
          </cell>
          <cell r="D5251">
            <v>5903124704</v>
          </cell>
        </row>
        <row r="5252">
          <cell r="C5252">
            <v>38854</v>
          </cell>
          <cell r="D5252">
            <v>3269054114</v>
          </cell>
        </row>
        <row r="5253">
          <cell r="C5253">
            <v>28405</v>
          </cell>
          <cell r="D5253">
            <v>232367817</v>
          </cell>
        </row>
        <row r="5254">
          <cell r="C5254">
            <v>14046</v>
          </cell>
          <cell r="D5254">
            <v>5422052862</v>
          </cell>
        </row>
        <row r="5255">
          <cell r="C5255">
            <v>59452</v>
          </cell>
          <cell r="D5255">
            <v>1628738227</v>
          </cell>
        </row>
        <row r="5256">
          <cell r="C5256">
            <v>29797</v>
          </cell>
          <cell r="D5256">
            <v>7866715386</v>
          </cell>
        </row>
        <row r="5257">
          <cell r="C5257">
            <v>58127</v>
          </cell>
          <cell r="D5257">
            <v>8322342209</v>
          </cell>
        </row>
        <row r="5258">
          <cell r="C5258">
            <v>49668</v>
          </cell>
          <cell r="D5258">
            <v>6487054410</v>
          </cell>
        </row>
        <row r="5259">
          <cell r="C5259">
            <v>36804</v>
          </cell>
          <cell r="D5259">
            <v>2417008025</v>
          </cell>
        </row>
        <row r="5260">
          <cell r="C5260">
            <v>59940</v>
          </cell>
          <cell r="D5260">
            <v>7180536660</v>
          </cell>
        </row>
        <row r="5261">
          <cell r="C5261">
            <v>21916</v>
          </cell>
          <cell r="D5261">
            <v>7427985850</v>
          </cell>
        </row>
        <row r="5262">
          <cell r="C5262">
            <v>54604</v>
          </cell>
          <cell r="D5262">
            <v>304906506</v>
          </cell>
        </row>
        <row r="5263">
          <cell r="C5263">
            <v>33746</v>
          </cell>
          <cell r="D5263">
            <v>3746690722</v>
          </cell>
        </row>
        <row r="5264">
          <cell r="C5264">
            <v>34285</v>
          </cell>
          <cell r="D5264">
            <v>6854809452</v>
          </cell>
        </row>
        <row r="5265">
          <cell r="C5265">
            <v>20773</v>
          </cell>
          <cell r="D5265">
            <v>3915983489</v>
          </cell>
        </row>
        <row r="5266">
          <cell r="C5266">
            <v>26019</v>
          </cell>
          <cell r="D5266">
            <v>8864419241</v>
          </cell>
        </row>
        <row r="5267">
          <cell r="C5267">
            <v>59469</v>
          </cell>
          <cell r="D5267">
            <v>209942509</v>
          </cell>
        </row>
        <row r="5268">
          <cell r="C5268">
            <v>19896</v>
          </cell>
          <cell r="D5268">
            <v>8858733592</v>
          </cell>
        </row>
        <row r="5269">
          <cell r="C5269">
            <v>34675</v>
          </cell>
          <cell r="D5269">
            <v>1053331541</v>
          </cell>
        </row>
        <row r="5270">
          <cell r="C5270">
            <v>35873</v>
          </cell>
          <cell r="D5270">
            <v>4085082426</v>
          </cell>
        </row>
        <row r="5271">
          <cell r="C5271">
            <v>34634</v>
          </cell>
          <cell r="D5271">
            <v>9153408497</v>
          </cell>
        </row>
        <row r="5272">
          <cell r="C5272">
            <v>54009</v>
          </cell>
          <cell r="D5272">
            <v>5623178685</v>
          </cell>
        </row>
        <row r="5273">
          <cell r="C5273">
            <v>47631</v>
          </cell>
          <cell r="D5273">
            <v>1565607864</v>
          </cell>
        </row>
        <row r="5274">
          <cell r="C5274">
            <v>42958</v>
          </cell>
          <cell r="D5274">
            <v>6275593709</v>
          </cell>
        </row>
        <row r="5275">
          <cell r="C5275">
            <v>54906</v>
          </cell>
          <cell r="D5275">
            <v>209942509</v>
          </cell>
        </row>
        <row r="5276">
          <cell r="C5276">
            <v>55191</v>
          </cell>
          <cell r="D5276">
            <v>3164004753</v>
          </cell>
        </row>
        <row r="5277">
          <cell r="C5277">
            <v>58185</v>
          </cell>
          <cell r="D5277">
            <v>1787288307</v>
          </cell>
        </row>
        <row r="5278">
          <cell r="C5278">
            <v>19369</v>
          </cell>
          <cell r="D5278">
            <v>5503746279</v>
          </cell>
        </row>
        <row r="5279">
          <cell r="C5279">
            <v>57237</v>
          </cell>
          <cell r="D5279">
            <v>7957976743</v>
          </cell>
        </row>
        <row r="5280">
          <cell r="C5280">
            <v>28857</v>
          </cell>
          <cell r="D5280">
            <v>1042822263</v>
          </cell>
        </row>
        <row r="5281">
          <cell r="C5281">
            <v>28388</v>
          </cell>
          <cell r="D5281">
            <v>4150450668</v>
          </cell>
        </row>
        <row r="5282">
          <cell r="C5282">
            <v>35585</v>
          </cell>
          <cell r="D5282">
            <v>1657097021</v>
          </cell>
        </row>
        <row r="5283">
          <cell r="C5283">
            <v>50111</v>
          </cell>
          <cell r="D5283">
            <v>4306425231</v>
          </cell>
        </row>
        <row r="5284">
          <cell r="C5284">
            <v>41010</v>
          </cell>
          <cell r="D5284">
            <v>5988565948</v>
          </cell>
        </row>
        <row r="5285">
          <cell r="C5285">
            <v>58652</v>
          </cell>
          <cell r="D5285">
            <v>5405945366</v>
          </cell>
        </row>
        <row r="5286">
          <cell r="C5286">
            <v>41795</v>
          </cell>
          <cell r="D5286">
            <v>6531376252</v>
          </cell>
        </row>
        <row r="5287">
          <cell r="C5287">
            <v>23049</v>
          </cell>
          <cell r="D5287">
            <v>3547596165</v>
          </cell>
        </row>
        <row r="5288">
          <cell r="C5288">
            <v>52368</v>
          </cell>
          <cell r="D5288">
            <v>9258570278</v>
          </cell>
        </row>
        <row r="5289">
          <cell r="C5289">
            <v>31868</v>
          </cell>
          <cell r="D5289">
            <v>2659144249</v>
          </cell>
        </row>
        <row r="5290">
          <cell r="C5290">
            <v>58071</v>
          </cell>
          <cell r="D5290">
            <v>8565880958</v>
          </cell>
        </row>
        <row r="5291">
          <cell r="C5291">
            <v>27763</v>
          </cell>
          <cell r="D5291">
            <v>1096335336</v>
          </cell>
        </row>
        <row r="5292">
          <cell r="C5292">
            <v>29601</v>
          </cell>
          <cell r="D5292">
            <v>8024322455</v>
          </cell>
        </row>
        <row r="5293">
          <cell r="C5293">
            <v>32511</v>
          </cell>
          <cell r="D5293">
            <v>1923178164</v>
          </cell>
        </row>
        <row r="5294">
          <cell r="C5294">
            <v>59913</v>
          </cell>
          <cell r="D5294">
            <v>3996818513</v>
          </cell>
        </row>
        <row r="5295">
          <cell r="C5295">
            <v>51757</v>
          </cell>
          <cell r="D5295">
            <v>8646243699</v>
          </cell>
        </row>
        <row r="5296">
          <cell r="C5296">
            <v>54228</v>
          </cell>
          <cell r="D5296">
            <v>1958063002</v>
          </cell>
        </row>
        <row r="5297">
          <cell r="C5297">
            <v>17195</v>
          </cell>
          <cell r="D5297">
            <v>4839119791</v>
          </cell>
        </row>
        <row r="5298">
          <cell r="C5298">
            <v>16354</v>
          </cell>
          <cell r="D5298">
            <v>7180110256</v>
          </cell>
        </row>
        <row r="5299">
          <cell r="C5299">
            <v>26176</v>
          </cell>
          <cell r="D5299">
            <v>3156820482</v>
          </cell>
        </row>
        <row r="5300">
          <cell r="C5300">
            <v>33095</v>
          </cell>
          <cell r="D5300">
            <v>3164004753</v>
          </cell>
        </row>
        <row r="5301">
          <cell r="C5301">
            <v>50872</v>
          </cell>
          <cell r="D5301">
            <v>4783377790</v>
          </cell>
        </row>
        <row r="5302">
          <cell r="C5302">
            <v>18153</v>
          </cell>
          <cell r="D5302">
            <v>1489889981</v>
          </cell>
        </row>
        <row r="5303">
          <cell r="C5303">
            <v>19976</v>
          </cell>
          <cell r="D5303">
            <v>2804488179</v>
          </cell>
        </row>
        <row r="5304">
          <cell r="C5304">
            <v>48418</v>
          </cell>
          <cell r="D5304">
            <v>3967370569</v>
          </cell>
        </row>
        <row r="5305">
          <cell r="C5305">
            <v>11636</v>
          </cell>
          <cell r="D5305">
            <v>4862005330</v>
          </cell>
        </row>
        <row r="5306">
          <cell r="C5306">
            <v>16979</v>
          </cell>
          <cell r="D5306">
            <v>7251959615</v>
          </cell>
        </row>
        <row r="5307">
          <cell r="C5307">
            <v>12837</v>
          </cell>
          <cell r="D5307">
            <v>9207464802</v>
          </cell>
        </row>
        <row r="5308">
          <cell r="C5308">
            <v>30167</v>
          </cell>
          <cell r="D5308">
            <v>893122882</v>
          </cell>
        </row>
        <row r="5309">
          <cell r="C5309">
            <v>35791</v>
          </cell>
          <cell r="D5309">
            <v>3545427749</v>
          </cell>
        </row>
        <row r="5310">
          <cell r="C5310">
            <v>50640</v>
          </cell>
          <cell r="D5310">
            <v>3145039288</v>
          </cell>
        </row>
        <row r="5311">
          <cell r="C5311">
            <v>45766</v>
          </cell>
          <cell r="D5311">
            <v>4029727026</v>
          </cell>
        </row>
        <row r="5312">
          <cell r="C5312">
            <v>33115</v>
          </cell>
          <cell r="D5312">
            <v>7961231404</v>
          </cell>
        </row>
        <row r="5313">
          <cell r="C5313">
            <v>26166</v>
          </cell>
          <cell r="D5313">
            <v>3670950885</v>
          </cell>
        </row>
        <row r="5314">
          <cell r="C5314">
            <v>53753</v>
          </cell>
          <cell r="D5314">
            <v>2922893758</v>
          </cell>
        </row>
        <row r="5315">
          <cell r="C5315">
            <v>26689</v>
          </cell>
          <cell r="D5315">
            <v>263573389</v>
          </cell>
        </row>
        <row r="5316">
          <cell r="C5316">
            <v>41660</v>
          </cell>
          <cell r="D5316">
            <v>17898579</v>
          </cell>
        </row>
        <row r="5317">
          <cell r="C5317">
            <v>59300</v>
          </cell>
          <cell r="D5317">
            <v>8568859739</v>
          </cell>
        </row>
        <row r="5318">
          <cell r="C5318">
            <v>28231</v>
          </cell>
          <cell r="D5318">
            <v>7249524151</v>
          </cell>
        </row>
        <row r="5319">
          <cell r="C5319">
            <v>31387</v>
          </cell>
          <cell r="D5319">
            <v>6255831884</v>
          </cell>
        </row>
        <row r="5320">
          <cell r="C5320">
            <v>30298</v>
          </cell>
          <cell r="D5320">
            <v>3409869514</v>
          </cell>
        </row>
        <row r="5321">
          <cell r="C5321">
            <v>37908</v>
          </cell>
          <cell r="D5321">
            <v>3164004753</v>
          </cell>
        </row>
        <row r="5322">
          <cell r="C5322">
            <v>16914</v>
          </cell>
          <cell r="D5322">
            <v>4525743115</v>
          </cell>
        </row>
        <row r="5323">
          <cell r="C5323">
            <v>50564</v>
          </cell>
          <cell r="D5323">
            <v>132027631</v>
          </cell>
        </row>
        <row r="5324">
          <cell r="C5324">
            <v>19145</v>
          </cell>
          <cell r="D5324">
            <v>2670196322</v>
          </cell>
        </row>
        <row r="5325">
          <cell r="C5325">
            <v>37214</v>
          </cell>
          <cell r="D5325">
            <v>1887308636</v>
          </cell>
        </row>
        <row r="5326">
          <cell r="C5326">
            <v>40786</v>
          </cell>
          <cell r="D5326">
            <v>1296185559</v>
          </cell>
        </row>
        <row r="5327">
          <cell r="C5327">
            <v>27313</v>
          </cell>
          <cell r="D5327">
            <v>2670196322</v>
          </cell>
        </row>
        <row r="5328">
          <cell r="C5328">
            <v>56038</v>
          </cell>
          <cell r="D5328">
            <v>3746690722</v>
          </cell>
        </row>
        <row r="5329">
          <cell r="C5329">
            <v>46103</v>
          </cell>
          <cell r="D5329">
            <v>806065796</v>
          </cell>
        </row>
        <row r="5330">
          <cell r="C5330">
            <v>30661</v>
          </cell>
          <cell r="D5330">
            <v>5244119095</v>
          </cell>
        </row>
        <row r="5331">
          <cell r="C5331">
            <v>58839</v>
          </cell>
          <cell r="D5331">
            <v>7205288142</v>
          </cell>
        </row>
        <row r="5332">
          <cell r="C5332">
            <v>39061</v>
          </cell>
          <cell r="D5332">
            <v>509393462</v>
          </cell>
        </row>
        <row r="5333">
          <cell r="C5333">
            <v>55220</v>
          </cell>
          <cell r="D5333">
            <v>6894004730</v>
          </cell>
        </row>
        <row r="5334">
          <cell r="C5334">
            <v>33192</v>
          </cell>
          <cell r="D5334">
            <v>5234982726</v>
          </cell>
        </row>
        <row r="5335">
          <cell r="C5335">
            <v>59096</v>
          </cell>
          <cell r="D5335">
            <v>7233077789</v>
          </cell>
        </row>
        <row r="5336">
          <cell r="C5336">
            <v>34564</v>
          </cell>
          <cell r="D5336">
            <v>4219825649</v>
          </cell>
        </row>
        <row r="5337">
          <cell r="C5337">
            <v>38469</v>
          </cell>
          <cell r="D5337">
            <v>4691333258</v>
          </cell>
        </row>
        <row r="5338">
          <cell r="C5338">
            <v>39965</v>
          </cell>
          <cell r="D5338">
            <v>6695538166</v>
          </cell>
        </row>
        <row r="5339">
          <cell r="C5339">
            <v>41118</v>
          </cell>
          <cell r="D5339">
            <v>3843300291</v>
          </cell>
        </row>
        <row r="5340">
          <cell r="C5340">
            <v>40181</v>
          </cell>
          <cell r="D5340">
            <v>6801140183</v>
          </cell>
        </row>
        <row r="5341">
          <cell r="C5341">
            <v>41751</v>
          </cell>
          <cell r="D5341">
            <v>5347887761</v>
          </cell>
        </row>
        <row r="5342">
          <cell r="C5342">
            <v>13737</v>
          </cell>
          <cell r="D5342">
            <v>9258570278</v>
          </cell>
        </row>
        <row r="5343">
          <cell r="C5343">
            <v>57357</v>
          </cell>
          <cell r="D5343">
            <v>2809344809</v>
          </cell>
        </row>
        <row r="5344">
          <cell r="C5344">
            <v>17103</v>
          </cell>
          <cell r="D5344">
            <v>3269054114</v>
          </cell>
        </row>
        <row r="5345">
          <cell r="C5345">
            <v>32243</v>
          </cell>
          <cell r="D5345">
            <v>5186660353</v>
          </cell>
        </row>
        <row r="5346">
          <cell r="C5346">
            <v>50213</v>
          </cell>
          <cell r="D5346">
            <v>1192770250</v>
          </cell>
        </row>
        <row r="5347">
          <cell r="C5347">
            <v>33868</v>
          </cell>
          <cell r="D5347">
            <v>9328457335</v>
          </cell>
        </row>
        <row r="5348">
          <cell r="C5348">
            <v>54603</v>
          </cell>
          <cell r="D5348">
            <v>3996818513</v>
          </cell>
        </row>
        <row r="5349">
          <cell r="C5349">
            <v>20727</v>
          </cell>
          <cell r="D5349">
            <v>3554301841</v>
          </cell>
        </row>
        <row r="5350">
          <cell r="C5350">
            <v>29918</v>
          </cell>
          <cell r="D5350">
            <v>1085075834</v>
          </cell>
        </row>
        <row r="5351">
          <cell r="C5351">
            <v>12286</v>
          </cell>
          <cell r="D5351">
            <v>7281103514</v>
          </cell>
        </row>
        <row r="5352">
          <cell r="C5352">
            <v>21577</v>
          </cell>
          <cell r="D5352">
            <v>2973558387</v>
          </cell>
        </row>
        <row r="5353">
          <cell r="C5353">
            <v>52037</v>
          </cell>
          <cell r="D5353">
            <v>7011563598</v>
          </cell>
        </row>
        <row r="5354">
          <cell r="C5354">
            <v>49500</v>
          </cell>
          <cell r="D5354">
            <v>7957976743</v>
          </cell>
        </row>
        <row r="5355">
          <cell r="C5355">
            <v>24120</v>
          </cell>
          <cell r="D5355">
            <v>6596440737</v>
          </cell>
        </row>
        <row r="5356">
          <cell r="C5356">
            <v>27403</v>
          </cell>
          <cell r="D5356">
            <v>4504361140</v>
          </cell>
        </row>
        <row r="5357">
          <cell r="C5357">
            <v>59153</v>
          </cell>
          <cell r="D5357">
            <v>8646243699</v>
          </cell>
        </row>
        <row r="5358">
          <cell r="C5358">
            <v>44287</v>
          </cell>
          <cell r="D5358">
            <v>2423731264</v>
          </cell>
        </row>
        <row r="5359">
          <cell r="C5359">
            <v>51074</v>
          </cell>
          <cell r="D5359">
            <v>9892583027</v>
          </cell>
        </row>
        <row r="5360">
          <cell r="C5360">
            <v>35425</v>
          </cell>
          <cell r="D5360">
            <v>3554301841</v>
          </cell>
        </row>
        <row r="5361">
          <cell r="C5361">
            <v>28439</v>
          </cell>
          <cell r="D5361">
            <v>8256403403</v>
          </cell>
        </row>
        <row r="5362">
          <cell r="C5362">
            <v>55902</v>
          </cell>
          <cell r="D5362">
            <v>3891707452</v>
          </cell>
        </row>
        <row r="5363">
          <cell r="C5363">
            <v>16052</v>
          </cell>
          <cell r="D5363">
            <v>4439073344</v>
          </cell>
        </row>
        <row r="5364">
          <cell r="C5364">
            <v>35013</v>
          </cell>
          <cell r="D5364">
            <v>7304628987</v>
          </cell>
        </row>
        <row r="5365">
          <cell r="C5365">
            <v>20676</v>
          </cell>
          <cell r="D5365">
            <v>3991963221</v>
          </cell>
        </row>
        <row r="5366">
          <cell r="C5366">
            <v>11830</v>
          </cell>
          <cell r="D5366">
            <v>7367438190</v>
          </cell>
        </row>
        <row r="5367">
          <cell r="C5367">
            <v>46515</v>
          </cell>
          <cell r="D5367">
            <v>8162941088</v>
          </cell>
        </row>
        <row r="5368">
          <cell r="C5368">
            <v>10833</v>
          </cell>
          <cell r="D5368">
            <v>3609467622</v>
          </cell>
        </row>
        <row r="5369">
          <cell r="C5369">
            <v>15580</v>
          </cell>
          <cell r="D5369">
            <v>8361813608</v>
          </cell>
        </row>
        <row r="5370">
          <cell r="C5370">
            <v>29406</v>
          </cell>
          <cell r="D5370">
            <v>4439073344</v>
          </cell>
        </row>
        <row r="5371">
          <cell r="C5371">
            <v>29276</v>
          </cell>
          <cell r="D5371">
            <v>9617190826</v>
          </cell>
        </row>
        <row r="5372">
          <cell r="C5372">
            <v>38014</v>
          </cell>
          <cell r="D5372">
            <v>3435517239</v>
          </cell>
        </row>
        <row r="5373">
          <cell r="C5373">
            <v>48457</v>
          </cell>
          <cell r="D5373">
            <v>1598957961</v>
          </cell>
        </row>
        <row r="5374">
          <cell r="C5374">
            <v>55328</v>
          </cell>
          <cell r="D5374">
            <v>2060025532</v>
          </cell>
        </row>
        <row r="5375">
          <cell r="C5375">
            <v>39012</v>
          </cell>
          <cell r="D5375">
            <v>4445486779</v>
          </cell>
        </row>
        <row r="5376">
          <cell r="C5376">
            <v>57304</v>
          </cell>
          <cell r="D5376">
            <v>9340547551</v>
          </cell>
        </row>
        <row r="5377">
          <cell r="C5377">
            <v>29752</v>
          </cell>
          <cell r="D5377">
            <v>2053848936</v>
          </cell>
        </row>
        <row r="5378">
          <cell r="C5378">
            <v>32499</v>
          </cell>
          <cell r="D5378">
            <v>4194897803</v>
          </cell>
        </row>
        <row r="5379">
          <cell r="C5379">
            <v>20720</v>
          </cell>
          <cell r="D5379">
            <v>244523738</v>
          </cell>
        </row>
        <row r="5380">
          <cell r="C5380">
            <v>47828</v>
          </cell>
          <cell r="D5380">
            <v>8533410514</v>
          </cell>
        </row>
        <row r="5381">
          <cell r="C5381">
            <v>48552</v>
          </cell>
          <cell r="D5381">
            <v>1598957961</v>
          </cell>
        </row>
        <row r="5382">
          <cell r="C5382">
            <v>15782</v>
          </cell>
          <cell r="D5382">
            <v>4342145855</v>
          </cell>
        </row>
        <row r="5383">
          <cell r="C5383">
            <v>56403</v>
          </cell>
          <cell r="D5383">
            <v>1472093461</v>
          </cell>
        </row>
        <row r="5384">
          <cell r="C5384">
            <v>51019</v>
          </cell>
          <cell r="D5384">
            <v>3418374697</v>
          </cell>
        </row>
        <row r="5385">
          <cell r="C5385">
            <v>32732</v>
          </cell>
          <cell r="D5385">
            <v>994826516</v>
          </cell>
        </row>
        <row r="5386">
          <cell r="C5386">
            <v>48366</v>
          </cell>
          <cell r="D5386">
            <v>6850203894</v>
          </cell>
        </row>
        <row r="5387">
          <cell r="C5387">
            <v>31987</v>
          </cell>
          <cell r="D5387">
            <v>6890491998</v>
          </cell>
        </row>
        <row r="5388">
          <cell r="C5388">
            <v>13284</v>
          </cell>
          <cell r="D5388">
            <v>1152386727</v>
          </cell>
        </row>
        <row r="5389">
          <cell r="C5389">
            <v>46277</v>
          </cell>
          <cell r="D5389">
            <v>7645724897</v>
          </cell>
        </row>
        <row r="5390">
          <cell r="C5390">
            <v>44194</v>
          </cell>
          <cell r="D5390">
            <v>4236713853</v>
          </cell>
        </row>
        <row r="5391">
          <cell r="C5391">
            <v>45682</v>
          </cell>
          <cell r="D5391">
            <v>3792993961</v>
          </cell>
        </row>
        <row r="5392">
          <cell r="C5392">
            <v>50353</v>
          </cell>
          <cell r="D5392">
            <v>5929508313</v>
          </cell>
        </row>
        <row r="5393">
          <cell r="C5393">
            <v>59404</v>
          </cell>
          <cell r="D5393">
            <v>303831626</v>
          </cell>
        </row>
        <row r="5394">
          <cell r="C5394">
            <v>39201</v>
          </cell>
          <cell r="D5394">
            <v>960994726</v>
          </cell>
        </row>
        <row r="5395">
          <cell r="C5395">
            <v>53102</v>
          </cell>
          <cell r="D5395">
            <v>7635344498</v>
          </cell>
        </row>
        <row r="5396">
          <cell r="C5396">
            <v>37022</v>
          </cell>
          <cell r="D5396">
            <v>4323727860</v>
          </cell>
        </row>
        <row r="5397">
          <cell r="C5397">
            <v>40764</v>
          </cell>
          <cell r="D5397">
            <v>2060025532</v>
          </cell>
        </row>
        <row r="5398">
          <cell r="C5398">
            <v>38190</v>
          </cell>
          <cell r="D5398">
            <v>3219601650</v>
          </cell>
        </row>
        <row r="5399">
          <cell r="C5399">
            <v>27837</v>
          </cell>
          <cell r="D5399">
            <v>2259282237</v>
          </cell>
        </row>
        <row r="5400">
          <cell r="C5400">
            <v>48653</v>
          </cell>
          <cell r="D5400">
            <v>2177097355</v>
          </cell>
        </row>
        <row r="5401">
          <cell r="C5401">
            <v>45106</v>
          </cell>
          <cell r="D5401">
            <v>899126162</v>
          </cell>
        </row>
        <row r="5402">
          <cell r="C5402">
            <v>26042</v>
          </cell>
          <cell r="D5402">
            <v>4235594176</v>
          </cell>
        </row>
        <row r="5403">
          <cell r="C5403">
            <v>53091</v>
          </cell>
          <cell r="D5403">
            <v>1841759848</v>
          </cell>
        </row>
        <row r="5404">
          <cell r="C5404">
            <v>37845</v>
          </cell>
          <cell r="D5404">
            <v>4162153728</v>
          </cell>
        </row>
        <row r="5405">
          <cell r="C5405">
            <v>26130</v>
          </cell>
          <cell r="D5405">
            <v>1296185559</v>
          </cell>
        </row>
        <row r="5406">
          <cell r="C5406">
            <v>16992</v>
          </cell>
          <cell r="D5406">
            <v>2779378506</v>
          </cell>
        </row>
        <row r="5407">
          <cell r="C5407">
            <v>19800</v>
          </cell>
          <cell r="D5407">
            <v>3967370569</v>
          </cell>
        </row>
        <row r="5408">
          <cell r="C5408">
            <v>11161</v>
          </cell>
          <cell r="D5408">
            <v>5075915108</v>
          </cell>
        </row>
        <row r="5409">
          <cell r="C5409">
            <v>43182</v>
          </cell>
          <cell r="D5409">
            <v>228985188</v>
          </cell>
        </row>
        <row r="5410">
          <cell r="C5410">
            <v>26603</v>
          </cell>
          <cell r="D5410">
            <v>2748937082</v>
          </cell>
        </row>
        <row r="5411">
          <cell r="C5411">
            <v>34372</v>
          </cell>
          <cell r="D5411">
            <v>5407735911</v>
          </cell>
        </row>
        <row r="5412">
          <cell r="C5412">
            <v>31055</v>
          </cell>
          <cell r="D5412">
            <v>5244119095</v>
          </cell>
        </row>
        <row r="5413">
          <cell r="C5413">
            <v>20992</v>
          </cell>
          <cell r="D5413">
            <v>9547713507</v>
          </cell>
        </row>
        <row r="5414">
          <cell r="C5414">
            <v>35280</v>
          </cell>
          <cell r="D5414">
            <v>7281103514</v>
          </cell>
        </row>
        <row r="5415">
          <cell r="C5415">
            <v>13048</v>
          </cell>
          <cell r="D5415">
            <v>713650656</v>
          </cell>
        </row>
        <row r="5416">
          <cell r="C5416">
            <v>16324</v>
          </cell>
          <cell r="D5416">
            <v>7521557441</v>
          </cell>
        </row>
        <row r="5417">
          <cell r="C5417">
            <v>29571</v>
          </cell>
          <cell r="D5417">
            <v>2138131904</v>
          </cell>
        </row>
        <row r="5418">
          <cell r="C5418">
            <v>17141</v>
          </cell>
          <cell r="D5418">
            <v>7001733199</v>
          </cell>
        </row>
        <row r="5419">
          <cell r="C5419">
            <v>29923</v>
          </cell>
          <cell r="D5419">
            <v>2259282237</v>
          </cell>
        </row>
        <row r="5420">
          <cell r="C5420">
            <v>15945</v>
          </cell>
          <cell r="D5420">
            <v>1444572199</v>
          </cell>
        </row>
        <row r="5421">
          <cell r="C5421">
            <v>59170</v>
          </cell>
          <cell r="D5421">
            <v>2314136845</v>
          </cell>
        </row>
        <row r="5422">
          <cell r="C5422">
            <v>58480</v>
          </cell>
          <cell r="D5422">
            <v>569240891</v>
          </cell>
        </row>
        <row r="5423">
          <cell r="C5423">
            <v>38087</v>
          </cell>
          <cell r="D5423">
            <v>1532722974</v>
          </cell>
        </row>
        <row r="5424">
          <cell r="C5424">
            <v>57032</v>
          </cell>
          <cell r="D5424">
            <v>3806430489</v>
          </cell>
        </row>
        <row r="5425">
          <cell r="C5425">
            <v>21029</v>
          </cell>
          <cell r="D5425">
            <v>5837501576</v>
          </cell>
        </row>
        <row r="5426">
          <cell r="C5426">
            <v>11159</v>
          </cell>
          <cell r="D5426">
            <v>1163292249</v>
          </cell>
        </row>
        <row r="5427">
          <cell r="C5427">
            <v>15967</v>
          </cell>
          <cell r="D5427">
            <v>3600185284</v>
          </cell>
        </row>
        <row r="5428">
          <cell r="C5428">
            <v>31732</v>
          </cell>
          <cell r="D5428">
            <v>2292892200</v>
          </cell>
        </row>
        <row r="5429">
          <cell r="C5429">
            <v>52637</v>
          </cell>
          <cell r="D5429">
            <v>9624054975</v>
          </cell>
        </row>
        <row r="5430">
          <cell r="C5430">
            <v>13272</v>
          </cell>
          <cell r="D5430">
            <v>449160092</v>
          </cell>
        </row>
        <row r="5431">
          <cell r="C5431">
            <v>27508</v>
          </cell>
          <cell r="D5431">
            <v>8911781207</v>
          </cell>
        </row>
        <row r="5432">
          <cell r="C5432">
            <v>59699</v>
          </cell>
          <cell r="D5432">
            <v>273083503</v>
          </cell>
        </row>
        <row r="5433">
          <cell r="C5433">
            <v>47687</v>
          </cell>
          <cell r="D5433">
            <v>1149008652</v>
          </cell>
        </row>
        <row r="5434">
          <cell r="C5434">
            <v>33777</v>
          </cell>
          <cell r="D5434">
            <v>8256403403</v>
          </cell>
        </row>
        <row r="5435">
          <cell r="C5435">
            <v>37514</v>
          </cell>
          <cell r="D5435">
            <v>2423731264</v>
          </cell>
        </row>
        <row r="5436">
          <cell r="C5436">
            <v>52146</v>
          </cell>
          <cell r="D5436">
            <v>4194897803</v>
          </cell>
        </row>
        <row r="5437">
          <cell r="C5437">
            <v>54969</v>
          </cell>
          <cell r="D5437">
            <v>7888574610</v>
          </cell>
        </row>
        <row r="5438">
          <cell r="C5438">
            <v>53995</v>
          </cell>
          <cell r="D5438">
            <v>9624054975</v>
          </cell>
        </row>
        <row r="5439">
          <cell r="C5439">
            <v>29864</v>
          </cell>
          <cell r="D5439">
            <v>8905919081</v>
          </cell>
        </row>
        <row r="5440">
          <cell r="C5440">
            <v>43198</v>
          </cell>
          <cell r="D5440">
            <v>8971738782</v>
          </cell>
        </row>
        <row r="5441">
          <cell r="C5441">
            <v>18614</v>
          </cell>
          <cell r="D5441">
            <v>8162941088</v>
          </cell>
        </row>
        <row r="5442">
          <cell r="C5442">
            <v>13996</v>
          </cell>
          <cell r="D5442">
            <v>8302317314</v>
          </cell>
        </row>
        <row r="5443">
          <cell r="C5443">
            <v>37776</v>
          </cell>
          <cell r="D5443">
            <v>8911781207</v>
          </cell>
        </row>
        <row r="5444">
          <cell r="C5444">
            <v>30670</v>
          </cell>
          <cell r="D5444">
            <v>1659418720</v>
          </cell>
        </row>
        <row r="5445">
          <cell r="C5445">
            <v>42553</v>
          </cell>
          <cell r="D5445">
            <v>8620758454</v>
          </cell>
        </row>
        <row r="5446">
          <cell r="C5446">
            <v>32488</v>
          </cell>
          <cell r="D5446">
            <v>9651729414</v>
          </cell>
        </row>
        <row r="5447">
          <cell r="C5447">
            <v>31892</v>
          </cell>
          <cell r="D5447">
            <v>4752702681</v>
          </cell>
        </row>
        <row r="5448">
          <cell r="C5448">
            <v>45371</v>
          </cell>
          <cell r="D5448">
            <v>4688336071</v>
          </cell>
        </row>
        <row r="5449">
          <cell r="C5449">
            <v>47611</v>
          </cell>
          <cell r="D5449">
            <v>7160109333</v>
          </cell>
        </row>
        <row r="5450">
          <cell r="C5450">
            <v>52140</v>
          </cell>
          <cell r="D5450">
            <v>9457151267</v>
          </cell>
        </row>
        <row r="5451">
          <cell r="C5451">
            <v>52990</v>
          </cell>
          <cell r="D5451">
            <v>1787288307</v>
          </cell>
        </row>
        <row r="5452">
          <cell r="C5452">
            <v>24413</v>
          </cell>
          <cell r="D5452">
            <v>3086393343</v>
          </cell>
        </row>
        <row r="5453">
          <cell r="C5453">
            <v>25526</v>
          </cell>
          <cell r="D5453">
            <v>9163060264</v>
          </cell>
        </row>
        <row r="5454">
          <cell r="C5454">
            <v>26537</v>
          </cell>
          <cell r="D5454">
            <v>844376051</v>
          </cell>
        </row>
        <row r="5455">
          <cell r="C5455">
            <v>42570</v>
          </cell>
          <cell r="D5455">
            <v>5998486889</v>
          </cell>
        </row>
        <row r="5456">
          <cell r="C5456">
            <v>41902</v>
          </cell>
          <cell r="D5456">
            <v>8640079943</v>
          </cell>
        </row>
        <row r="5457">
          <cell r="C5457">
            <v>36662</v>
          </cell>
          <cell r="D5457">
            <v>6731572691</v>
          </cell>
        </row>
        <row r="5458">
          <cell r="C5458">
            <v>11790</v>
          </cell>
          <cell r="D5458">
            <v>7070564503</v>
          </cell>
        </row>
        <row r="5459">
          <cell r="C5459">
            <v>11089</v>
          </cell>
          <cell r="D5459">
            <v>3877279783</v>
          </cell>
        </row>
        <row r="5460">
          <cell r="C5460">
            <v>34644</v>
          </cell>
          <cell r="D5460">
            <v>8895721314</v>
          </cell>
        </row>
        <row r="5461">
          <cell r="C5461">
            <v>38528</v>
          </cell>
          <cell r="D5461">
            <v>8002426673</v>
          </cell>
        </row>
        <row r="5462">
          <cell r="C5462">
            <v>36521</v>
          </cell>
          <cell r="D5462">
            <v>1657097021</v>
          </cell>
        </row>
        <row r="5463">
          <cell r="C5463">
            <v>24698</v>
          </cell>
          <cell r="D5463">
            <v>4119729087</v>
          </cell>
        </row>
        <row r="5464">
          <cell r="C5464">
            <v>46382</v>
          </cell>
          <cell r="D5464">
            <v>8109358470</v>
          </cell>
        </row>
        <row r="5465">
          <cell r="C5465">
            <v>48208</v>
          </cell>
          <cell r="D5465">
            <v>2763158331</v>
          </cell>
        </row>
        <row r="5466">
          <cell r="C5466">
            <v>33044</v>
          </cell>
          <cell r="D5466">
            <v>7516977292</v>
          </cell>
        </row>
        <row r="5467">
          <cell r="C5467">
            <v>27261</v>
          </cell>
          <cell r="D5467">
            <v>7462961601</v>
          </cell>
        </row>
        <row r="5468">
          <cell r="C5468">
            <v>17632</v>
          </cell>
          <cell r="D5468">
            <v>2353272215</v>
          </cell>
        </row>
        <row r="5469">
          <cell r="C5469">
            <v>12977</v>
          </cell>
          <cell r="D5469">
            <v>8858733592</v>
          </cell>
        </row>
        <row r="5470">
          <cell r="C5470">
            <v>54710</v>
          </cell>
          <cell r="D5470">
            <v>4920920075</v>
          </cell>
        </row>
        <row r="5471">
          <cell r="C5471">
            <v>31749</v>
          </cell>
          <cell r="D5471">
            <v>6380488901</v>
          </cell>
        </row>
        <row r="5472">
          <cell r="C5472">
            <v>18905</v>
          </cell>
          <cell r="D5472">
            <v>2456061896</v>
          </cell>
        </row>
        <row r="5473">
          <cell r="C5473">
            <v>11596</v>
          </cell>
          <cell r="D5473">
            <v>4815280800</v>
          </cell>
        </row>
        <row r="5474">
          <cell r="C5474">
            <v>22436</v>
          </cell>
          <cell r="D5474">
            <v>6300411419</v>
          </cell>
        </row>
        <row r="5475">
          <cell r="C5475">
            <v>54378</v>
          </cell>
          <cell r="D5475">
            <v>1856596435</v>
          </cell>
        </row>
        <row r="5476">
          <cell r="C5476">
            <v>27559</v>
          </cell>
          <cell r="D5476">
            <v>4876404933</v>
          </cell>
        </row>
        <row r="5477">
          <cell r="C5477">
            <v>41241</v>
          </cell>
          <cell r="D5477">
            <v>3217797337</v>
          </cell>
        </row>
        <row r="5478">
          <cell r="C5478">
            <v>12304</v>
          </cell>
          <cell r="D5478">
            <v>2739934548</v>
          </cell>
        </row>
        <row r="5479">
          <cell r="C5479">
            <v>31728</v>
          </cell>
          <cell r="D5479">
            <v>4119729087</v>
          </cell>
        </row>
        <row r="5480">
          <cell r="C5480">
            <v>22736</v>
          </cell>
          <cell r="D5480">
            <v>4260324861</v>
          </cell>
        </row>
        <row r="5481">
          <cell r="C5481">
            <v>30764</v>
          </cell>
          <cell r="D5481">
            <v>9305168396</v>
          </cell>
        </row>
        <row r="5482">
          <cell r="C5482">
            <v>23767</v>
          </cell>
          <cell r="D5482">
            <v>9855833406</v>
          </cell>
        </row>
        <row r="5483">
          <cell r="C5483">
            <v>31984</v>
          </cell>
          <cell r="D5483">
            <v>6227038881</v>
          </cell>
        </row>
        <row r="5484">
          <cell r="C5484">
            <v>16534</v>
          </cell>
          <cell r="D5484">
            <v>6858776575</v>
          </cell>
        </row>
        <row r="5485">
          <cell r="C5485">
            <v>48475</v>
          </cell>
          <cell r="D5485">
            <v>8173067724</v>
          </cell>
        </row>
        <row r="5486">
          <cell r="C5486">
            <v>21391</v>
          </cell>
          <cell r="D5486">
            <v>6788593582</v>
          </cell>
        </row>
        <row r="5487">
          <cell r="C5487">
            <v>11221</v>
          </cell>
          <cell r="D5487">
            <v>1829869566</v>
          </cell>
        </row>
        <row r="5488">
          <cell r="C5488">
            <v>37594</v>
          </cell>
          <cell r="D5488">
            <v>6322781804</v>
          </cell>
        </row>
        <row r="5489">
          <cell r="C5489">
            <v>27937</v>
          </cell>
          <cell r="D5489">
            <v>4094820760</v>
          </cell>
        </row>
        <row r="5490">
          <cell r="C5490">
            <v>44061</v>
          </cell>
          <cell r="D5490">
            <v>8249460030</v>
          </cell>
        </row>
        <row r="5491">
          <cell r="C5491">
            <v>16900</v>
          </cell>
          <cell r="D5491">
            <v>8032296239</v>
          </cell>
        </row>
        <row r="5492">
          <cell r="C5492">
            <v>58447</v>
          </cell>
          <cell r="D5492">
            <v>8154943166</v>
          </cell>
        </row>
        <row r="5493">
          <cell r="C5493">
            <v>21514</v>
          </cell>
          <cell r="D5493">
            <v>806065796</v>
          </cell>
        </row>
        <row r="5494">
          <cell r="C5494">
            <v>35840</v>
          </cell>
          <cell r="D5494">
            <v>3600185284</v>
          </cell>
        </row>
        <row r="5495">
          <cell r="C5495">
            <v>36644</v>
          </cell>
          <cell r="D5495">
            <v>4235594176</v>
          </cell>
        </row>
        <row r="5496">
          <cell r="C5496">
            <v>50376</v>
          </cell>
          <cell r="D5496">
            <v>994826516</v>
          </cell>
        </row>
        <row r="5497">
          <cell r="C5497">
            <v>39875</v>
          </cell>
          <cell r="D5497">
            <v>8377113392</v>
          </cell>
        </row>
        <row r="5498">
          <cell r="C5498">
            <v>29276</v>
          </cell>
          <cell r="D5498">
            <v>3259018638</v>
          </cell>
        </row>
        <row r="5499">
          <cell r="C5499">
            <v>41827</v>
          </cell>
          <cell r="D5499">
            <v>2314136845</v>
          </cell>
        </row>
        <row r="5500">
          <cell r="C5500">
            <v>52477</v>
          </cell>
          <cell r="D5500">
            <v>5077974136</v>
          </cell>
        </row>
        <row r="5501">
          <cell r="C5501">
            <v>49215</v>
          </cell>
          <cell r="D5501">
            <v>9458563771</v>
          </cell>
        </row>
        <row r="5502">
          <cell r="C5502">
            <v>24137</v>
          </cell>
          <cell r="D5502">
            <v>589071254</v>
          </cell>
        </row>
        <row r="5503">
          <cell r="C5503">
            <v>42917</v>
          </cell>
          <cell r="D5503">
            <v>5209112160</v>
          </cell>
        </row>
        <row r="5504">
          <cell r="C5504">
            <v>39019</v>
          </cell>
          <cell r="D5504">
            <v>6284045549</v>
          </cell>
        </row>
        <row r="5505">
          <cell r="C5505">
            <v>52402</v>
          </cell>
          <cell r="D5505">
            <v>5779075530</v>
          </cell>
        </row>
        <row r="5506">
          <cell r="C5506">
            <v>14585</v>
          </cell>
          <cell r="D5506">
            <v>8507800106</v>
          </cell>
        </row>
        <row r="5507">
          <cell r="C5507">
            <v>49401</v>
          </cell>
          <cell r="D5507">
            <v>3219526055</v>
          </cell>
        </row>
        <row r="5508">
          <cell r="C5508">
            <v>48946</v>
          </cell>
          <cell r="D5508">
            <v>4670832530</v>
          </cell>
        </row>
        <row r="5509">
          <cell r="C5509">
            <v>36742</v>
          </cell>
          <cell r="D5509">
            <v>6284045549</v>
          </cell>
        </row>
        <row r="5510">
          <cell r="C5510">
            <v>57812</v>
          </cell>
          <cell r="D5510">
            <v>8315800957</v>
          </cell>
        </row>
        <row r="5511">
          <cell r="C5511">
            <v>15005</v>
          </cell>
          <cell r="D5511">
            <v>9621331862</v>
          </cell>
        </row>
        <row r="5512">
          <cell r="C5512">
            <v>59543</v>
          </cell>
          <cell r="D5512">
            <v>2426144645</v>
          </cell>
        </row>
        <row r="5513">
          <cell r="C5513">
            <v>45446</v>
          </cell>
          <cell r="D5513">
            <v>1972775170</v>
          </cell>
        </row>
        <row r="5514">
          <cell r="C5514">
            <v>16169</v>
          </cell>
          <cell r="D5514">
            <v>2053848936</v>
          </cell>
        </row>
        <row r="5515">
          <cell r="C5515">
            <v>12704</v>
          </cell>
          <cell r="D5515">
            <v>1739513533</v>
          </cell>
        </row>
        <row r="5516">
          <cell r="C5516">
            <v>51998</v>
          </cell>
          <cell r="D5516">
            <v>9312128221</v>
          </cell>
        </row>
        <row r="5517">
          <cell r="C5517">
            <v>11052</v>
          </cell>
          <cell r="D5517">
            <v>1411873114</v>
          </cell>
        </row>
        <row r="5518">
          <cell r="C5518">
            <v>21627</v>
          </cell>
          <cell r="D5518">
            <v>1085075834</v>
          </cell>
        </row>
        <row r="5519">
          <cell r="C5519">
            <v>19383</v>
          </cell>
          <cell r="D5519">
            <v>4323727860</v>
          </cell>
        </row>
        <row r="5520">
          <cell r="C5520">
            <v>53066</v>
          </cell>
          <cell r="D5520">
            <v>1787288307</v>
          </cell>
        </row>
        <row r="5521">
          <cell r="C5521">
            <v>16353</v>
          </cell>
          <cell r="D5521">
            <v>7533163729</v>
          </cell>
        </row>
        <row r="5522">
          <cell r="C5522">
            <v>51930</v>
          </cell>
          <cell r="D5522">
            <v>5077974136</v>
          </cell>
        </row>
        <row r="5523">
          <cell r="C5523">
            <v>51159</v>
          </cell>
          <cell r="D5523">
            <v>6214787945</v>
          </cell>
        </row>
        <row r="5524">
          <cell r="C5524">
            <v>41792</v>
          </cell>
          <cell r="D5524">
            <v>601779371</v>
          </cell>
        </row>
        <row r="5525">
          <cell r="C5525">
            <v>26093</v>
          </cell>
          <cell r="D5525">
            <v>1592980554</v>
          </cell>
        </row>
        <row r="5526">
          <cell r="C5526">
            <v>35471</v>
          </cell>
          <cell r="D5526">
            <v>2402470968</v>
          </cell>
        </row>
        <row r="5527">
          <cell r="C5527">
            <v>45371</v>
          </cell>
          <cell r="D5527">
            <v>8788824691</v>
          </cell>
        </row>
        <row r="5528">
          <cell r="C5528">
            <v>43874</v>
          </cell>
          <cell r="D5528">
            <v>3016446324</v>
          </cell>
        </row>
        <row r="5529">
          <cell r="C5529">
            <v>56819</v>
          </cell>
          <cell r="D5529">
            <v>3967370569</v>
          </cell>
        </row>
        <row r="5530">
          <cell r="C5530">
            <v>23976</v>
          </cell>
          <cell r="D5530">
            <v>9312128221</v>
          </cell>
        </row>
        <row r="5531">
          <cell r="C5531">
            <v>33985</v>
          </cell>
          <cell r="D5531">
            <v>8887868026</v>
          </cell>
        </row>
        <row r="5532">
          <cell r="C5532">
            <v>12984</v>
          </cell>
          <cell r="D5532">
            <v>7000350199</v>
          </cell>
        </row>
        <row r="5533">
          <cell r="C5533">
            <v>48241</v>
          </cell>
          <cell r="D5533">
            <v>3986480021</v>
          </cell>
        </row>
        <row r="5534">
          <cell r="C5534">
            <v>27240</v>
          </cell>
          <cell r="D5534">
            <v>3642988458</v>
          </cell>
        </row>
        <row r="5535">
          <cell r="C5535">
            <v>29140</v>
          </cell>
          <cell r="D5535">
            <v>960994726</v>
          </cell>
        </row>
        <row r="5536">
          <cell r="C5536">
            <v>10738</v>
          </cell>
          <cell r="D5536">
            <v>4689682046</v>
          </cell>
        </row>
        <row r="5537">
          <cell r="C5537">
            <v>52824</v>
          </cell>
          <cell r="D5537">
            <v>3877279783</v>
          </cell>
        </row>
        <row r="5538">
          <cell r="C5538">
            <v>42108</v>
          </cell>
          <cell r="D5538">
            <v>9228842121</v>
          </cell>
        </row>
        <row r="5539">
          <cell r="C5539">
            <v>53991</v>
          </cell>
          <cell r="D5539">
            <v>9624054975</v>
          </cell>
        </row>
        <row r="5540">
          <cell r="C5540">
            <v>24830</v>
          </cell>
          <cell r="D5540">
            <v>3435517239</v>
          </cell>
        </row>
        <row r="5541">
          <cell r="C5541">
            <v>45029</v>
          </cell>
          <cell r="D5541">
            <v>8264394108</v>
          </cell>
        </row>
        <row r="5542">
          <cell r="C5542">
            <v>27921</v>
          </cell>
          <cell r="D5542">
            <v>6214787945</v>
          </cell>
        </row>
        <row r="5543">
          <cell r="C5543">
            <v>36847</v>
          </cell>
          <cell r="D5543">
            <v>2973481236</v>
          </cell>
        </row>
        <row r="5544">
          <cell r="C5544">
            <v>27126</v>
          </cell>
          <cell r="D5544">
            <v>8462409454</v>
          </cell>
        </row>
        <row r="5545">
          <cell r="C5545">
            <v>35809</v>
          </cell>
          <cell r="D5545">
            <v>3858163570</v>
          </cell>
        </row>
        <row r="5546">
          <cell r="C5546">
            <v>34958</v>
          </cell>
          <cell r="D5546">
            <v>4499766028</v>
          </cell>
        </row>
        <row r="5547">
          <cell r="C5547">
            <v>51294</v>
          </cell>
          <cell r="D5547">
            <v>4162153728</v>
          </cell>
        </row>
        <row r="5548">
          <cell r="C5548">
            <v>46469</v>
          </cell>
          <cell r="D5548">
            <v>5304381319</v>
          </cell>
        </row>
        <row r="5549">
          <cell r="C5549">
            <v>29134</v>
          </cell>
          <cell r="D5549">
            <v>5990182805</v>
          </cell>
        </row>
        <row r="5550">
          <cell r="C5550">
            <v>36380</v>
          </cell>
          <cell r="D5550">
            <v>6618120233</v>
          </cell>
        </row>
        <row r="5551">
          <cell r="C5551">
            <v>44024</v>
          </cell>
          <cell r="D5551">
            <v>6842797632</v>
          </cell>
        </row>
        <row r="5552">
          <cell r="C5552">
            <v>48401</v>
          </cell>
          <cell r="D5552">
            <v>1888605537</v>
          </cell>
        </row>
        <row r="5553">
          <cell r="C5553">
            <v>29385</v>
          </cell>
          <cell r="D5553">
            <v>5079859830</v>
          </cell>
        </row>
        <row r="5554">
          <cell r="C5554">
            <v>50275</v>
          </cell>
          <cell r="D5554">
            <v>6322781804</v>
          </cell>
        </row>
        <row r="5555">
          <cell r="C5555">
            <v>27153</v>
          </cell>
          <cell r="D5555">
            <v>6214787945</v>
          </cell>
        </row>
        <row r="5556">
          <cell r="C5556">
            <v>39170</v>
          </cell>
          <cell r="D5556">
            <v>9238967105</v>
          </cell>
        </row>
        <row r="5557">
          <cell r="C5557">
            <v>10163</v>
          </cell>
          <cell r="D5557">
            <v>2958727874</v>
          </cell>
        </row>
        <row r="5558">
          <cell r="C5558">
            <v>45630</v>
          </cell>
          <cell r="D5558">
            <v>9529277938</v>
          </cell>
        </row>
        <row r="5559">
          <cell r="C5559">
            <v>49289</v>
          </cell>
          <cell r="D5559">
            <v>5779075530</v>
          </cell>
        </row>
        <row r="5560">
          <cell r="C5560">
            <v>23245</v>
          </cell>
          <cell r="D5560">
            <v>4076701275</v>
          </cell>
        </row>
        <row r="5561">
          <cell r="C5561">
            <v>31875</v>
          </cell>
          <cell r="D5561">
            <v>7304628987</v>
          </cell>
        </row>
        <row r="5562">
          <cell r="C5562">
            <v>47158</v>
          </cell>
          <cell r="D5562">
            <v>7304628987</v>
          </cell>
        </row>
        <row r="5563">
          <cell r="C5563">
            <v>53663</v>
          </cell>
          <cell r="D5563">
            <v>9732655267</v>
          </cell>
        </row>
        <row r="5564">
          <cell r="C5564">
            <v>45746</v>
          </cell>
          <cell r="D5564">
            <v>1598957961</v>
          </cell>
        </row>
        <row r="5565">
          <cell r="C5565">
            <v>32940</v>
          </cell>
          <cell r="D5565">
            <v>6820956614</v>
          </cell>
        </row>
        <row r="5566">
          <cell r="C5566">
            <v>45838</v>
          </cell>
          <cell r="D5566">
            <v>2378102658</v>
          </cell>
        </row>
        <row r="5567">
          <cell r="C5567">
            <v>45861</v>
          </cell>
          <cell r="D5567">
            <v>9458901820</v>
          </cell>
        </row>
        <row r="5568">
          <cell r="C5568">
            <v>15414</v>
          </cell>
          <cell r="D5568">
            <v>2885061928</v>
          </cell>
        </row>
        <row r="5569">
          <cell r="C5569">
            <v>13351</v>
          </cell>
          <cell r="D5569">
            <v>5913755731</v>
          </cell>
        </row>
        <row r="5570">
          <cell r="C5570">
            <v>43873</v>
          </cell>
          <cell r="D5570">
            <v>8460683117</v>
          </cell>
        </row>
        <row r="5571">
          <cell r="C5571">
            <v>33741</v>
          </cell>
          <cell r="D5571">
            <v>797655034</v>
          </cell>
        </row>
        <row r="5572">
          <cell r="C5572">
            <v>36961</v>
          </cell>
          <cell r="D5572">
            <v>1419116835</v>
          </cell>
        </row>
        <row r="5573">
          <cell r="C5573">
            <v>52990</v>
          </cell>
          <cell r="D5573">
            <v>8069192305</v>
          </cell>
        </row>
        <row r="5574">
          <cell r="C5574">
            <v>16250</v>
          </cell>
          <cell r="D5574">
            <v>9317454674</v>
          </cell>
        </row>
        <row r="5575">
          <cell r="C5575">
            <v>27844</v>
          </cell>
          <cell r="D5575">
            <v>3303111790</v>
          </cell>
        </row>
        <row r="5576">
          <cell r="C5576">
            <v>56398</v>
          </cell>
          <cell r="D5576">
            <v>3764546336</v>
          </cell>
        </row>
        <row r="5577">
          <cell r="C5577">
            <v>42656</v>
          </cell>
          <cell r="D5577">
            <v>1382734301</v>
          </cell>
        </row>
        <row r="5578">
          <cell r="C5578">
            <v>25608</v>
          </cell>
          <cell r="D5578">
            <v>5623930522</v>
          </cell>
        </row>
        <row r="5579">
          <cell r="C5579">
            <v>49702</v>
          </cell>
          <cell r="D5579">
            <v>2533903736</v>
          </cell>
        </row>
        <row r="5580">
          <cell r="C5580">
            <v>27130</v>
          </cell>
          <cell r="D5580">
            <v>5603330430</v>
          </cell>
        </row>
        <row r="5581">
          <cell r="C5581">
            <v>10842</v>
          </cell>
          <cell r="D5581">
            <v>1062607929</v>
          </cell>
        </row>
        <row r="5582">
          <cell r="C5582">
            <v>51595</v>
          </cell>
          <cell r="D5582">
            <v>1606657585</v>
          </cell>
        </row>
        <row r="5583">
          <cell r="C5583">
            <v>42875</v>
          </cell>
          <cell r="D5583">
            <v>4159390110</v>
          </cell>
        </row>
        <row r="5584">
          <cell r="C5584">
            <v>58377</v>
          </cell>
          <cell r="D5584">
            <v>7338728615</v>
          </cell>
        </row>
        <row r="5585">
          <cell r="C5585">
            <v>58677</v>
          </cell>
          <cell r="D5585">
            <v>5561472151</v>
          </cell>
        </row>
        <row r="5586">
          <cell r="C5586">
            <v>35502</v>
          </cell>
          <cell r="D5586">
            <v>2237103631</v>
          </cell>
        </row>
        <row r="5587">
          <cell r="C5587">
            <v>19968</v>
          </cell>
          <cell r="D5587">
            <v>8204786093</v>
          </cell>
        </row>
        <row r="5588">
          <cell r="C5588">
            <v>46891</v>
          </cell>
          <cell r="D5588">
            <v>784224471</v>
          </cell>
        </row>
        <row r="5589">
          <cell r="C5589">
            <v>28700</v>
          </cell>
          <cell r="D5589">
            <v>3213290963</v>
          </cell>
        </row>
        <row r="5590">
          <cell r="C5590">
            <v>50938</v>
          </cell>
          <cell r="D5590">
            <v>9403474378</v>
          </cell>
        </row>
        <row r="5591">
          <cell r="C5591">
            <v>23572</v>
          </cell>
          <cell r="D5591">
            <v>4439073344</v>
          </cell>
        </row>
        <row r="5592">
          <cell r="C5592">
            <v>49174</v>
          </cell>
          <cell r="D5592">
            <v>6915102108</v>
          </cell>
        </row>
        <row r="5593">
          <cell r="C5593">
            <v>27669</v>
          </cell>
          <cell r="D5593">
            <v>7467563949</v>
          </cell>
        </row>
        <row r="5594">
          <cell r="C5594">
            <v>54269</v>
          </cell>
          <cell r="D5594">
            <v>8705788102</v>
          </cell>
        </row>
        <row r="5595">
          <cell r="C5595">
            <v>41095</v>
          </cell>
          <cell r="D5595">
            <v>3933021111</v>
          </cell>
        </row>
        <row r="5596">
          <cell r="C5596">
            <v>50816</v>
          </cell>
          <cell r="D5596">
            <v>6109997811</v>
          </cell>
        </row>
        <row r="5597">
          <cell r="C5597">
            <v>58514</v>
          </cell>
          <cell r="D5597">
            <v>9958099322</v>
          </cell>
        </row>
        <row r="5598">
          <cell r="C5598">
            <v>38366</v>
          </cell>
          <cell r="D5598">
            <v>1364767856</v>
          </cell>
        </row>
        <row r="5599">
          <cell r="C5599">
            <v>57741</v>
          </cell>
          <cell r="D5599">
            <v>3967370569</v>
          </cell>
        </row>
        <row r="5600">
          <cell r="C5600">
            <v>57325</v>
          </cell>
          <cell r="D5600">
            <v>5075915108</v>
          </cell>
        </row>
        <row r="5601">
          <cell r="C5601">
            <v>44498</v>
          </cell>
          <cell r="D5601">
            <v>9621571960</v>
          </cell>
        </row>
        <row r="5602">
          <cell r="C5602">
            <v>33965</v>
          </cell>
          <cell r="D5602">
            <v>5074304008</v>
          </cell>
        </row>
        <row r="5603">
          <cell r="C5603">
            <v>26718</v>
          </cell>
          <cell r="D5603">
            <v>8162941088</v>
          </cell>
        </row>
        <row r="5604">
          <cell r="C5604">
            <v>21132</v>
          </cell>
          <cell r="D5604">
            <v>4094820760</v>
          </cell>
        </row>
        <row r="5605">
          <cell r="C5605">
            <v>16951</v>
          </cell>
          <cell r="D5605">
            <v>513904581</v>
          </cell>
        </row>
        <row r="5606">
          <cell r="C5606">
            <v>56877</v>
          </cell>
          <cell r="D5606">
            <v>9815158015</v>
          </cell>
        </row>
        <row r="5607">
          <cell r="C5607">
            <v>28201</v>
          </cell>
          <cell r="D5607">
            <v>7427985850</v>
          </cell>
        </row>
        <row r="5608">
          <cell r="C5608">
            <v>12432</v>
          </cell>
          <cell r="D5608">
            <v>2411473303</v>
          </cell>
        </row>
        <row r="5609">
          <cell r="C5609">
            <v>25943</v>
          </cell>
          <cell r="D5609">
            <v>509393462</v>
          </cell>
        </row>
        <row r="5610">
          <cell r="C5610">
            <v>44849</v>
          </cell>
          <cell r="D5610">
            <v>7326611955</v>
          </cell>
        </row>
        <row r="5611">
          <cell r="C5611">
            <v>10345</v>
          </cell>
          <cell r="D5611">
            <v>3211170715</v>
          </cell>
        </row>
        <row r="5612">
          <cell r="C5612">
            <v>57917</v>
          </cell>
          <cell r="D5612">
            <v>858481901</v>
          </cell>
        </row>
        <row r="5613">
          <cell r="C5613">
            <v>13790</v>
          </cell>
          <cell r="D5613">
            <v>2575500974</v>
          </cell>
        </row>
        <row r="5614">
          <cell r="C5614">
            <v>35499</v>
          </cell>
          <cell r="D5614">
            <v>6750554423</v>
          </cell>
        </row>
        <row r="5615">
          <cell r="C5615">
            <v>19810</v>
          </cell>
          <cell r="D5615">
            <v>6487054410</v>
          </cell>
        </row>
        <row r="5616">
          <cell r="C5616">
            <v>27280</v>
          </cell>
          <cell r="D5616">
            <v>7573774818</v>
          </cell>
        </row>
        <row r="5617">
          <cell r="C5617">
            <v>35187</v>
          </cell>
          <cell r="D5617">
            <v>7769010411</v>
          </cell>
        </row>
        <row r="5618">
          <cell r="C5618">
            <v>11426</v>
          </cell>
          <cell r="D5618">
            <v>3156820482</v>
          </cell>
        </row>
        <row r="5619">
          <cell r="C5619">
            <v>50260</v>
          </cell>
          <cell r="D5619">
            <v>2524572722</v>
          </cell>
        </row>
        <row r="5620">
          <cell r="C5620">
            <v>57836</v>
          </cell>
          <cell r="D5620">
            <v>7914395587</v>
          </cell>
        </row>
        <row r="5621">
          <cell r="C5621">
            <v>31434</v>
          </cell>
          <cell r="D5621">
            <v>2973558387</v>
          </cell>
        </row>
        <row r="5622">
          <cell r="C5622">
            <v>20250</v>
          </cell>
          <cell r="D5622">
            <v>1155371844</v>
          </cell>
        </row>
        <row r="5623">
          <cell r="C5623">
            <v>44011</v>
          </cell>
          <cell r="D5623">
            <v>1549399640</v>
          </cell>
        </row>
        <row r="5624">
          <cell r="C5624">
            <v>10043</v>
          </cell>
          <cell r="D5624">
            <v>9238967105</v>
          </cell>
        </row>
        <row r="5625">
          <cell r="C5625">
            <v>23099</v>
          </cell>
          <cell r="D5625">
            <v>893122882</v>
          </cell>
        </row>
        <row r="5626">
          <cell r="C5626">
            <v>37383</v>
          </cell>
          <cell r="D5626">
            <v>4269946768</v>
          </cell>
        </row>
        <row r="5627">
          <cell r="C5627">
            <v>23051</v>
          </cell>
          <cell r="D5627">
            <v>85304042</v>
          </cell>
        </row>
        <row r="5628">
          <cell r="C5628">
            <v>21760</v>
          </cell>
          <cell r="D5628">
            <v>4037854406</v>
          </cell>
        </row>
        <row r="5629">
          <cell r="C5629">
            <v>44385</v>
          </cell>
          <cell r="D5629">
            <v>1855604000</v>
          </cell>
        </row>
        <row r="5630">
          <cell r="C5630">
            <v>44953</v>
          </cell>
          <cell r="D5630">
            <v>9726873223</v>
          </cell>
        </row>
        <row r="5631">
          <cell r="C5631">
            <v>18857</v>
          </cell>
          <cell r="D5631">
            <v>9057758911</v>
          </cell>
        </row>
        <row r="5632">
          <cell r="C5632">
            <v>45155</v>
          </cell>
          <cell r="D5632">
            <v>5903124704</v>
          </cell>
        </row>
        <row r="5633">
          <cell r="C5633">
            <v>36718</v>
          </cell>
          <cell r="D5633">
            <v>710473923</v>
          </cell>
        </row>
        <row r="5634">
          <cell r="C5634">
            <v>20402</v>
          </cell>
          <cell r="D5634">
            <v>9287480133</v>
          </cell>
        </row>
        <row r="5635">
          <cell r="C5635">
            <v>23292</v>
          </cell>
          <cell r="D5635">
            <v>9331851693</v>
          </cell>
        </row>
        <row r="5636">
          <cell r="C5636">
            <v>47089</v>
          </cell>
          <cell r="D5636">
            <v>1923178164</v>
          </cell>
        </row>
        <row r="5637">
          <cell r="C5637">
            <v>13228</v>
          </cell>
          <cell r="D5637">
            <v>247438790</v>
          </cell>
        </row>
        <row r="5638">
          <cell r="C5638">
            <v>10882</v>
          </cell>
          <cell r="D5638">
            <v>4094820760</v>
          </cell>
        </row>
        <row r="5639">
          <cell r="C5639">
            <v>17958</v>
          </cell>
          <cell r="D5639">
            <v>9621331862</v>
          </cell>
        </row>
        <row r="5640">
          <cell r="C5640">
            <v>44825</v>
          </cell>
          <cell r="D5640">
            <v>4398950745</v>
          </cell>
        </row>
        <row r="5641">
          <cell r="C5641">
            <v>15945</v>
          </cell>
          <cell r="D5641">
            <v>2492824950</v>
          </cell>
        </row>
        <row r="5642">
          <cell r="C5642">
            <v>30326</v>
          </cell>
          <cell r="D5642">
            <v>6695538166</v>
          </cell>
        </row>
        <row r="5643">
          <cell r="C5643">
            <v>59942</v>
          </cell>
          <cell r="D5643">
            <v>7962906979</v>
          </cell>
        </row>
        <row r="5644">
          <cell r="C5644">
            <v>18280</v>
          </cell>
          <cell r="D5644">
            <v>1096335336</v>
          </cell>
        </row>
        <row r="5645">
          <cell r="C5645">
            <v>46416</v>
          </cell>
          <cell r="D5645">
            <v>9287480133</v>
          </cell>
        </row>
        <row r="5646">
          <cell r="C5646">
            <v>27253</v>
          </cell>
          <cell r="D5646">
            <v>5280433926</v>
          </cell>
        </row>
        <row r="5647">
          <cell r="C5647">
            <v>35549</v>
          </cell>
          <cell r="D5647">
            <v>3497169404</v>
          </cell>
        </row>
        <row r="5648">
          <cell r="C5648">
            <v>11284</v>
          </cell>
          <cell r="D5648">
            <v>3127459866</v>
          </cell>
        </row>
        <row r="5649">
          <cell r="C5649">
            <v>24239</v>
          </cell>
          <cell r="D5649">
            <v>6837456032</v>
          </cell>
        </row>
        <row r="5650">
          <cell r="C5650">
            <v>27057</v>
          </cell>
          <cell r="D5650">
            <v>3219601650</v>
          </cell>
        </row>
        <row r="5651">
          <cell r="C5651">
            <v>19865</v>
          </cell>
          <cell r="D5651">
            <v>1739513533</v>
          </cell>
        </row>
        <row r="5652">
          <cell r="C5652">
            <v>44156</v>
          </cell>
          <cell r="D5652">
            <v>4184483038</v>
          </cell>
        </row>
        <row r="5653">
          <cell r="C5653">
            <v>33213</v>
          </cell>
          <cell r="D5653">
            <v>1729795870</v>
          </cell>
        </row>
        <row r="5654">
          <cell r="C5654">
            <v>53636</v>
          </cell>
          <cell r="D5654">
            <v>5861892008</v>
          </cell>
        </row>
        <row r="5655">
          <cell r="C5655">
            <v>13655</v>
          </cell>
          <cell r="D5655">
            <v>1382734301</v>
          </cell>
        </row>
        <row r="5656">
          <cell r="C5656">
            <v>19262</v>
          </cell>
          <cell r="D5656">
            <v>8462409454</v>
          </cell>
        </row>
        <row r="5657">
          <cell r="C5657">
            <v>50950</v>
          </cell>
          <cell r="D5657">
            <v>4984363320</v>
          </cell>
        </row>
        <row r="5658">
          <cell r="C5658">
            <v>46811</v>
          </cell>
          <cell r="D5658">
            <v>9155356869</v>
          </cell>
        </row>
        <row r="5659">
          <cell r="C5659">
            <v>10011</v>
          </cell>
          <cell r="D5659">
            <v>650049144</v>
          </cell>
        </row>
        <row r="5660">
          <cell r="C5660">
            <v>50003</v>
          </cell>
          <cell r="D5660">
            <v>7236563277</v>
          </cell>
        </row>
        <row r="5661">
          <cell r="C5661">
            <v>19364</v>
          </cell>
          <cell r="D5661">
            <v>9447906176</v>
          </cell>
        </row>
        <row r="5662">
          <cell r="C5662">
            <v>47413</v>
          </cell>
          <cell r="D5662">
            <v>2740930763</v>
          </cell>
        </row>
        <row r="5663">
          <cell r="C5663">
            <v>15668</v>
          </cell>
          <cell r="D5663">
            <v>2579936017</v>
          </cell>
        </row>
        <row r="5664">
          <cell r="C5664">
            <v>10742</v>
          </cell>
          <cell r="D5664">
            <v>2492824950</v>
          </cell>
        </row>
        <row r="5665">
          <cell r="C5665">
            <v>23433</v>
          </cell>
          <cell r="D5665">
            <v>1855604000</v>
          </cell>
        </row>
        <row r="5666">
          <cell r="C5666">
            <v>42564</v>
          </cell>
          <cell r="D5666">
            <v>9107581297</v>
          </cell>
        </row>
        <row r="5667">
          <cell r="C5667">
            <v>55699</v>
          </cell>
          <cell r="D5667">
            <v>6462250968</v>
          </cell>
        </row>
        <row r="5668">
          <cell r="C5668">
            <v>37263</v>
          </cell>
          <cell r="D5668">
            <v>3933021111</v>
          </cell>
        </row>
        <row r="5669">
          <cell r="C5669">
            <v>21538</v>
          </cell>
          <cell r="D5669">
            <v>9766606919</v>
          </cell>
        </row>
        <row r="5670">
          <cell r="C5670">
            <v>28859</v>
          </cell>
          <cell r="D5670">
            <v>7957976743</v>
          </cell>
        </row>
        <row r="5671">
          <cell r="C5671">
            <v>58020</v>
          </cell>
          <cell r="D5671">
            <v>3986480021</v>
          </cell>
        </row>
        <row r="5672">
          <cell r="C5672">
            <v>55508</v>
          </cell>
          <cell r="D5672">
            <v>8864419241</v>
          </cell>
        </row>
        <row r="5673">
          <cell r="C5673">
            <v>56998</v>
          </cell>
          <cell r="D5673">
            <v>8685064791</v>
          </cell>
        </row>
        <row r="5674">
          <cell r="C5674">
            <v>31312</v>
          </cell>
          <cell r="D5674">
            <v>2307209530</v>
          </cell>
        </row>
        <row r="5675">
          <cell r="C5675">
            <v>37155</v>
          </cell>
          <cell r="D5675">
            <v>5412518958</v>
          </cell>
        </row>
        <row r="5676">
          <cell r="C5676">
            <v>58399</v>
          </cell>
          <cell r="D5676">
            <v>7659816853</v>
          </cell>
        </row>
        <row r="5677">
          <cell r="C5677">
            <v>47645</v>
          </cell>
          <cell r="D5677">
            <v>4150450668</v>
          </cell>
        </row>
        <row r="5678">
          <cell r="C5678">
            <v>13925</v>
          </cell>
          <cell r="D5678">
            <v>4049350750</v>
          </cell>
        </row>
        <row r="5679">
          <cell r="C5679">
            <v>51521</v>
          </cell>
          <cell r="D5679">
            <v>8017115954</v>
          </cell>
        </row>
        <row r="5680">
          <cell r="C5680">
            <v>44100</v>
          </cell>
          <cell r="D5680">
            <v>1787288307</v>
          </cell>
        </row>
        <row r="5681">
          <cell r="C5681">
            <v>40061</v>
          </cell>
          <cell r="D5681">
            <v>8267733809</v>
          </cell>
        </row>
        <row r="5682">
          <cell r="C5682">
            <v>47316</v>
          </cell>
          <cell r="D5682">
            <v>3021692982</v>
          </cell>
        </row>
        <row r="5683">
          <cell r="C5683">
            <v>38583</v>
          </cell>
          <cell r="D5683">
            <v>8658719154</v>
          </cell>
        </row>
        <row r="5684">
          <cell r="C5684">
            <v>37542</v>
          </cell>
          <cell r="D5684">
            <v>3075132195</v>
          </cell>
        </row>
        <row r="5685">
          <cell r="C5685">
            <v>38345</v>
          </cell>
          <cell r="D5685">
            <v>8302317314</v>
          </cell>
        </row>
        <row r="5686">
          <cell r="C5686">
            <v>53981</v>
          </cell>
          <cell r="D5686">
            <v>5687748091</v>
          </cell>
        </row>
        <row r="5687">
          <cell r="C5687">
            <v>33814</v>
          </cell>
          <cell r="D5687">
            <v>3219526055</v>
          </cell>
        </row>
        <row r="5688">
          <cell r="C5688">
            <v>29517</v>
          </cell>
          <cell r="D5688">
            <v>4175195971</v>
          </cell>
        </row>
        <row r="5689">
          <cell r="C5689">
            <v>51485</v>
          </cell>
          <cell r="D5689">
            <v>4984363320</v>
          </cell>
        </row>
        <row r="5690">
          <cell r="C5690">
            <v>37762</v>
          </cell>
          <cell r="D5690">
            <v>7567063646</v>
          </cell>
        </row>
        <row r="5691">
          <cell r="C5691">
            <v>28969</v>
          </cell>
          <cell r="D5691">
            <v>1739513533</v>
          </cell>
        </row>
        <row r="5692">
          <cell r="C5692">
            <v>49226</v>
          </cell>
          <cell r="D5692">
            <v>1969484233</v>
          </cell>
        </row>
        <row r="5693">
          <cell r="C5693">
            <v>55633</v>
          </cell>
          <cell r="D5693">
            <v>7688943361</v>
          </cell>
        </row>
        <row r="5694">
          <cell r="C5694">
            <v>30631</v>
          </cell>
          <cell r="D5694">
            <v>7573774818</v>
          </cell>
        </row>
        <row r="5695">
          <cell r="C5695">
            <v>49651</v>
          </cell>
          <cell r="D5695">
            <v>3597778305</v>
          </cell>
        </row>
        <row r="5696">
          <cell r="C5696">
            <v>26804</v>
          </cell>
          <cell r="D5696">
            <v>6520635286</v>
          </cell>
        </row>
        <row r="5697">
          <cell r="C5697">
            <v>46870</v>
          </cell>
          <cell r="D5697">
            <v>3473885983</v>
          </cell>
        </row>
        <row r="5698">
          <cell r="C5698">
            <v>48841</v>
          </cell>
          <cell r="D5698">
            <v>6720857681</v>
          </cell>
        </row>
        <row r="5699">
          <cell r="C5699">
            <v>41265</v>
          </cell>
          <cell r="D5699">
            <v>325547246</v>
          </cell>
        </row>
        <row r="5700">
          <cell r="C5700">
            <v>11344</v>
          </cell>
          <cell r="D5700">
            <v>4256220232</v>
          </cell>
        </row>
        <row r="5701">
          <cell r="C5701">
            <v>27639</v>
          </cell>
          <cell r="D5701">
            <v>9617190826</v>
          </cell>
        </row>
        <row r="5702">
          <cell r="C5702">
            <v>39237</v>
          </cell>
          <cell r="D5702">
            <v>1755716656</v>
          </cell>
        </row>
        <row r="5703">
          <cell r="C5703">
            <v>51030</v>
          </cell>
          <cell r="D5703">
            <v>5863557389</v>
          </cell>
        </row>
        <row r="5704">
          <cell r="C5704">
            <v>34554</v>
          </cell>
          <cell r="D5704">
            <v>8682006391</v>
          </cell>
        </row>
        <row r="5705">
          <cell r="C5705">
            <v>56850</v>
          </cell>
          <cell r="D5705">
            <v>513904581</v>
          </cell>
        </row>
        <row r="5706">
          <cell r="C5706">
            <v>36198</v>
          </cell>
          <cell r="D5706">
            <v>715518151</v>
          </cell>
        </row>
        <row r="5707">
          <cell r="C5707">
            <v>20074</v>
          </cell>
          <cell r="D5707">
            <v>3381164996</v>
          </cell>
        </row>
        <row r="5708">
          <cell r="C5708">
            <v>45044</v>
          </cell>
          <cell r="D5708">
            <v>1081492333</v>
          </cell>
        </row>
        <row r="5709">
          <cell r="C5709">
            <v>57735</v>
          </cell>
          <cell r="D5709">
            <v>140020098</v>
          </cell>
        </row>
        <row r="5710">
          <cell r="C5710">
            <v>58822</v>
          </cell>
          <cell r="D5710">
            <v>992720575</v>
          </cell>
        </row>
        <row r="5711">
          <cell r="C5711">
            <v>26434</v>
          </cell>
          <cell r="D5711">
            <v>8705788102</v>
          </cell>
        </row>
        <row r="5712">
          <cell r="C5712">
            <v>53259</v>
          </cell>
          <cell r="D5712">
            <v>9516781780</v>
          </cell>
        </row>
        <row r="5713">
          <cell r="C5713">
            <v>44991</v>
          </cell>
          <cell r="D5713">
            <v>6815475379</v>
          </cell>
        </row>
        <row r="5714">
          <cell r="C5714">
            <v>52098</v>
          </cell>
          <cell r="D5714">
            <v>4453705328</v>
          </cell>
        </row>
        <row r="5715">
          <cell r="C5715">
            <v>55090</v>
          </cell>
          <cell r="D5715">
            <v>2292892200</v>
          </cell>
        </row>
        <row r="5716">
          <cell r="C5716">
            <v>32538</v>
          </cell>
          <cell r="D5716">
            <v>4670832530</v>
          </cell>
        </row>
        <row r="5717">
          <cell r="C5717">
            <v>18717</v>
          </cell>
          <cell r="D5717">
            <v>8254304106</v>
          </cell>
        </row>
        <row r="5718">
          <cell r="C5718">
            <v>42911</v>
          </cell>
          <cell r="D5718">
            <v>2191930824</v>
          </cell>
        </row>
        <row r="5719">
          <cell r="C5719">
            <v>36794</v>
          </cell>
          <cell r="D5719">
            <v>4548725172</v>
          </cell>
        </row>
        <row r="5720">
          <cell r="C5720">
            <v>27743</v>
          </cell>
          <cell r="D5720">
            <v>9002722281</v>
          </cell>
        </row>
        <row r="5721">
          <cell r="C5721">
            <v>40758</v>
          </cell>
          <cell r="D5721">
            <v>3877279783</v>
          </cell>
        </row>
        <row r="5722">
          <cell r="C5722">
            <v>55521</v>
          </cell>
          <cell r="D5722">
            <v>9023313240</v>
          </cell>
        </row>
        <row r="5723">
          <cell r="C5723">
            <v>59727</v>
          </cell>
          <cell r="D5723">
            <v>1192770250</v>
          </cell>
        </row>
        <row r="5724">
          <cell r="C5724">
            <v>31819</v>
          </cell>
          <cell r="D5724">
            <v>9939542542</v>
          </cell>
        </row>
        <row r="5725">
          <cell r="C5725">
            <v>21995</v>
          </cell>
          <cell r="D5725">
            <v>1918356416</v>
          </cell>
        </row>
        <row r="5726">
          <cell r="C5726">
            <v>27261</v>
          </cell>
          <cell r="D5726">
            <v>7769010411</v>
          </cell>
        </row>
        <row r="5727">
          <cell r="C5727">
            <v>22502</v>
          </cell>
          <cell r="D5727">
            <v>7152427402</v>
          </cell>
        </row>
        <row r="5728">
          <cell r="C5728">
            <v>25863</v>
          </cell>
          <cell r="D5728">
            <v>9958099322</v>
          </cell>
        </row>
        <row r="5729">
          <cell r="C5729">
            <v>41845</v>
          </cell>
          <cell r="D5729">
            <v>9328457335</v>
          </cell>
        </row>
        <row r="5730">
          <cell r="C5730">
            <v>31236</v>
          </cell>
          <cell r="D5730">
            <v>1898839557</v>
          </cell>
        </row>
        <row r="5731">
          <cell r="C5731">
            <v>23489</v>
          </cell>
          <cell r="D5731">
            <v>3538909016</v>
          </cell>
        </row>
        <row r="5732">
          <cell r="C5732">
            <v>59427</v>
          </cell>
          <cell r="D5732">
            <v>6842911427</v>
          </cell>
        </row>
        <row r="5733">
          <cell r="C5733">
            <v>58708</v>
          </cell>
          <cell r="D5733">
            <v>9267164694</v>
          </cell>
        </row>
        <row r="5734">
          <cell r="C5734">
            <v>17774</v>
          </cell>
          <cell r="D5734">
            <v>3379645060</v>
          </cell>
        </row>
        <row r="5735">
          <cell r="C5735">
            <v>25757</v>
          </cell>
          <cell r="D5735">
            <v>9293760045</v>
          </cell>
        </row>
        <row r="5736">
          <cell r="C5736">
            <v>59905</v>
          </cell>
          <cell r="D5736">
            <v>7673188813</v>
          </cell>
        </row>
        <row r="5737">
          <cell r="C5737">
            <v>55859</v>
          </cell>
          <cell r="D5737">
            <v>4862005330</v>
          </cell>
        </row>
        <row r="5738">
          <cell r="C5738">
            <v>25685</v>
          </cell>
          <cell r="D5738">
            <v>8516539148</v>
          </cell>
        </row>
        <row r="5739">
          <cell r="C5739">
            <v>48768</v>
          </cell>
          <cell r="D5739">
            <v>3497169404</v>
          </cell>
        </row>
        <row r="5740">
          <cell r="C5740">
            <v>45538</v>
          </cell>
          <cell r="D5740">
            <v>6276010022</v>
          </cell>
        </row>
        <row r="5741">
          <cell r="C5741">
            <v>13569</v>
          </cell>
          <cell r="D5741">
            <v>689661541</v>
          </cell>
        </row>
        <row r="5742">
          <cell r="C5742">
            <v>16606</v>
          </cell>
          <cell r="D5742">
            <v>1439916314</v>
          </cell>
        </row>
        <row r="5743">
          <cell r="C5743">
            <v>47645</v>
          </cell>
          <cell r="D5743">
            <v>2500807061</v>
          </cell>
        </row>
        <row r="5744">
          <cell r="C5744">
            <v>21712</v>
          </cell>
          <cell r="D5744">
            <v>9096285417</v>
          </cell>
        </row>
        <row r="5745">
          <cell r="C5745">
            <v>48579</v>
          </cell>
          <cell r="D5745">
            <v>9412192312</v>
          </cell>
        </row>
        <row r="5746">
          <cell r="C5746">
            <v>26827</v>
          </cell>
          <cell r="D5746">
            <v>2492824950</v>
          </cell>
        </row>
        <row r="5747">
          <cell r="C5747">
            <v>43969</v>
          </cell>
          <cell r="D5747">
            <v>2230983466</v>
          </cell>
        </row>
        <row r="5748">
          <cell r="C5748">
            <v>35307</v>
          </cell>
          <cell r="D5748">
            <v>1841759848</v>
          </cell>
        </row>
        <row r="5749">
          <cell r="C5749">
            <v>15617</v>
          </cell>
          <cell r="D5749">
            <v>3435517239</v>
          </cell>
        </row>
        <row r="5750">
          <cell r="C5750">
            <v>45114</v>
          </cell>
          <cell r="D5750">
            <v>7039995972</v>
          </cell>
        </row>
        <row r="5751">
          <cell r="C5751">
            <v>54631</v>
          </cell>
          <cell r="D5751">
            <v>4639895275</v>
          </cell>
        </row>
        <row r="5752">
          <cell r="C5752">
            <v>17468</v>
          </cell>
          <cell r="D5752">
            <v>9620547551</v>
          </cell>
        </row>
        <row r="5753">
          <cell r="C5753">
            <v>35383</v>
          </cell>
          <cell r="D5753">
            <v>4649590612</v>
          </cell>
        </row>
        <row r="5754">
          <cell r="C5754">
            <v>21025</v>
          </cell>
          <cell r="D5754">
            <v>784224471</v>
          </cell>
        </row>
        <row r="5755">
          <cell r="C5755">
            <v>49450</v>
          </cell>
          <cell r="D5755">
            <v>5629875752</v>
          </cell>
        </row>
        <row r="5756">
          <cell r="C5756">
            <v>54169</v>
          </cell>
          <cell r="D5756">
            <v>9547713507</v>
          </cell>
        </row>
        <row r="5757">
          <cell r="C5757">
            <v>18987</v>
          </cell>
          <cell r="D5757">
            <v>1972775170</v>
          </cell>
        </row>
        <row r="5758">
          <cell r="C5758">
            <v>38907</v>
          </cell>
          <cell r="D5758">
            <v>8289594380</v>
          </cell>
        </row>
        <row r="5759">
          <cell r="C5759">
            <v>15394</v>
          </cell>
          <cell r="D5759">
            <v>3060876401</v>
          </cell>
        </row>
        <row r="5760">
          <cell r="C5760">
            <v>22143</v>
          </cell>
          <cell r="D5760">
            <v>7374898193</v>
          </cell>
        </row>
        <row r="5761">
          <cell r="C5761">
            <v>35041</v>
          </cell>
          <cell r="D5761">
            <v>7233077789</v>
          </cell>
        </row>
        <row r="5762">
          <cell r="C5762">
            <v>20410</v>
          </cell>
          <cell r="D5762">
            <v>3497169404</v>
          </cell>
        </row>
        <row r="5763">
          <cell r="C5763">
            <v>39687</v>
          </cell>
          <cell r="D5763">
            <v>3213290963</v>
          </cell>
        </row>
        <row r="5764">
          <cell r="C5764">
            <v>21990</v>
          </cell>
          <cell r="D5764">
            <v>7625163059</v>
          </cell>
        </row>
        <row r="5765">
          <cell r="C5765">
            <v>49707</v>
          </cell>
          <cell r="D5765">
            <v>5142790693</v>
          </cell>
        </row>
        <row r="5766">
          <cell r="C5766">
            <v>10108</v>
          </cell>
          <cell r="D5766">
            <v>5503746279</v>
          </cell>
        </row>
        <row r="5767">
          <cell r="C5767">
            <v>54823</v>
          </cell>
          <cell r="D5767">
            <v>9373778889</v>
          </cell>
        </row>
        <row r="5768">
          <cell r="C5768">
            <v>34323</v>
          </cell>
          <cell r="D5768">
            <v>8908432159</v>
          </cell>
        </row>
        <row r="5769">
          <cell r="C5769">
            <v>12105</v>
          </cell>
          <cell r="D5769">
            <v>3538909016</v>
          </cell>
        </row>
        <row r="5770">
          <cell r="C5770">
            <v>49043</v>
          </cell>
          <cell r="D5770">
            <v>9686840923</v>
          </cell>
        </row>
        <row r="5771">
          <cell r="C5771">
            <v>45753</v>
          </cell>
          <cell r="D5771">
            <v>9128677390</v>
          </cell>
        </row>
        <row r="5772">
          <cell r="C5772">
            <v>59842</v>
          </cell>
          <cell r="D5772">
            <v>8315800957</v>
          </cell>
        </row>
        <row r="5773">
          <cell r="C5773">
            <v>53610</v>
          </cell>
          <cell r="D5773">
            <v>6183510505</v>
          </cell>
        </row>
        <row r="5774">
          <cell r="C5774">
            <v>31033</v>
          </cell>
          <cell r="D5774">
            <v>8676088039</v>
          </cell>
        </row>
        <row r="5775">
          <cell r="C5775">
            <v>28281</v>
          </cell>
          <cell r="D5775">
            <v>3127459866</v>
          </cell>
        </row>
        <row r="5776">
          <cell r="C5776">
            <v>39102</v>
          </cell>
          <cell r="D5776">
            <v>5244119095</v>
          </cell>
        </row>
        <row r="5777">
          <cell r="C5777">
            <v>50322</v>
          </cell>
          <cell r="D5777">
            <v>9013891098</v>
          </cell>
        </row>
        <row r="5778">
          <cell r="C5778">
            <v>28623</v>
          </cell>
          <cell r="D5778">
            <v>3075132195</v>
          </cell>
        </row>
        <row r="5779">
          <cell r="C5779">
            <v>16489</v>
          </cell>
          <cell r="D5779">
            <v>7152427402</v>
          </cell>
        </row>
        <row r="5780">
          <cell r="C5780">
            <v>32292</v>
          </cell>
          <cell r="D5780">
            <v>6172549286</v>
          </cell>
        </row>
        <row r="5781">
          <cell r="C5781">
            <v>43545</v>
          </cell>
          <cell r="D5781">
            <v>7775126329</v>
          </cell>
        </row>
        <row r="5782">
          <cell r="C5782">
            <v>12867</v>
          </cell>
          <cell r="D5782">
            <v>7054972058</v>
          </cell>
        </row>
        <row r="5783">
          <cell r="C5783">
            <v>41907</v>
          </cell>
          <cell r="D5783">
            <v>2066028762</v>
          </cell>
        </row>
        <row r="5784">
          <cell r="C5784">
            <v>17251</v>
          </cell>
          <cell r="D5784">
            <v>6380488901</v>
          </cell>
        </row>
        <row r="5785">
          <cell r="C5785">
            <v>36257</v>
          </cell>
          <cell r="D5785">
            <v>1958063002</v>
          </cell>
        </row>
        <row r="5786">
          <cell r="C5786">
            <v>55950</v>
          </cell>
          <cell r="D5786">
            <v>502909099</v>
          </cell>
        </row>
        <row r="5787">
          <cell r="C5787">
            <v>16428</v>
          </cell>
          <cell r="D5787">
            <v>5764917026</v>
          </cell>
        </row>
        <row r="5788">
          <cell r="C5788">
            <v>59602</v>
          </cell>
          <cell r="D5788">
            <v>5082945165</v>
          </cell>
        </row>
        <row r="5789">
          <cell r="C5789">
            <v>38338</v>
          </cell>
          <cell r="D5789">
            <v>8640079943</v>
          </cell>
        </row>
        <row r="5790">
          <cell r="C5790">
            <v>34652</v>
          </cell>
          <cell r="D5790">
            <v>5341512014</v>
          </cell>
        </row>
        <row r="5791">
          <cell r="C5791">
            <v>18259</v>
          </cell>
          <cell r="D5791">
            <v>9966428720</v>
          </cell>
        </row>
        <row r="5792">
          <cell r="C5792">
            <v>45306</v>
          </cell>
          <cell r="D5792">
            <v>3772653790</v>
          </cell>
        </row>
        <row r="5793">
          <cell r="C5793">
            <v>42329</v>
          </cell>
          <cell r="D5793">
            <v>8904404991</v>
          </cell>
        </row>
        <row r="5794">
          <cell r="C5794">
            <v>47300</v>
          </cell>
          <cell r="D5794">
            <v>8644362151</v>
          </cell>
        </row>
        <row r="5795">
          <cell r="C5795">
            <v>57351</v>
          </cell>
          <cell r="D5795">
            <v>6322781804</v>
          </cell>
        </row>
        <row r="5796">
          <cell r="C5796">
            <v>25166</v>
          </cell>
          <cell r="D5796">
            <v>2804488179</v>
          </cell>
        </row>
        <row r="5797">
          <cell r="C5797">
            <v>54900</v>
          </cell>
          <cell r="D5797">
            <v>7462961601</v>
          </cell>
        </row>
        <row r="5798">
          <cell r="C5798">
            <v>36876</v>
          </cell>
          <cell r="D5798">
            <v>7118642576</v>
          </cell>
        </row>
        <row r="5799">
          <cell r="C5799">
            <v>46344</v>
          </cell>
          <cell r="D5799">
            <v>6300411419</v>
          </cell>
        </row>
        <row r="5800">
          <cell r="C5800">
            <v>13327</v>
          </cell>
          <cell r="D5800">
            <v>6126779991</v>
          </cell>
        </row>
        <row r="5801">
          <cell r="C5801">
            <v>30307</v>
          </cell>
          <cell r="D5801">
            <v>7489370671</v>
          </cell>
        </row>
        <row r="5802">
          <cell r="C5802">
            <v>31643</v>
          </cell>
          <cell r="D5802">
            <v>209942509</v>
          </cell>
        </row>
        <row r="5803">
          <cell r="C5803">
            <v>43733</v>
          </cell>
          <cell r="D5803">
            <v>6733929554</v>
          </cell>
        </row>
        <row r="5804">
          <cell r="C5804">
            <v>16264</v>
          </cell>
          <cell r="D5804">
            <v>2022565827</v>
          </cell>
        </row>
        <row r="5805">
          <cell r="C5805">
            <v>29893</v>
          </cell>
          <cell r="D5805">
            <v>3016446324</v>
          </cell>
        </row>
        <row r="5806">
          <cell r="C5806">
            <v>16866</v>
          </cell>
          <cell r="D5806">
            <v>4639895275</v>
          </cell>
        </row>
        <row r="5807">
          <cell r="C5807">
            <v>50244</v>
          </cell>
          <cell r="D5807">
            <v>2185059785</v>
          </cell>
        </row>
        <row r="5808">
          <cell r="C5808">
            <v>17352</v>
          </cell>
          <cell r="D5808">
            <v>209942509</v>
          </cell>
        </row>
        <row r="5809">
          <cell r="C5809">
            <v>38290</v>
          </cell>
          <cell r="D5809">
            <v>1442784075</v>
          </cell>
        </row>
        <row r="5810">
          <cell r="C5810">
            <v>26171</v>
          </cell>
          <cell r="D5810">
            <v>1739513533</v>
          </cell>
        </row>
        <row r="5811">
          <cell r="C5811">
            <v>50193</v>
          </cell>
          <cell r="D5811">
            <v>650049144</v>
          </cell>
        </row>
        <row r="5812">
          <cell r="C5812">
            <v>36671</v>
          </cell>
          <cell r="D5812">
            <v>8617243198</v>
          </cell>
        </row>
        <row r="5813">
          <cell r="C5813">
            <v>52209</v>
          </cell>
          <cell r="D5813">
            <v>6276010022</v>
          </cell>
        </row>
        <row r="5814">
          <cell r="C5814">
            <v>28490</v>
          </cell>
          <cell r="D5814">
            <v>3764546336</v>
          </cell>
        </row>
        <row r="5815">
          <cell r="C5815">
            <v>10818</v>
          </cell>
          <cell r="D5815">
            <v>4768342426</v>
          </cell>
        </row>
        <row r="5816">
          <cell r="C5816">
            <v>24980</v>
          </cell>
          <cell r="D5816">
            <v>7914395587</v>
          </cell>
        </row>
        <row r="5817">
          <cell r="C5817">
            <v>53010</v>
          </cell>
          <cell r="D5817">
            <v>4085082426</v>
          </cell>
        </row>
        <row r="5818">
          <cell r="C5818">
            <v>16816</v>
          </cell>
          <cell r="D5818">
            <v>7233077789</v>
          </cell>
        </row>
        <row r="5819">
          <cell r="C5819">
            <v>52588</v>
          </cell>
          <cell r="D5819">
            <v>9803956825</v>
          </cell>
        </row>
        <row r="5820">
          <cell r="C5820">
            <v>46352</v>
          </cell>
          <cell r="D5820">
            <v>4472356473</v>
          </cell>
        </row>
        <row r="5821">
          <cell r="C5821">
            <v>58141</v>
          </cell>
          <cell r="D5821">
            <v>6227038881</v>
          </cell>
        </row>
        <row r="5822">
          <cell r="C5822">
            <v>18520</v>
          </cell>
          <cell r="D5822">
            <v>4094820760</v>
          </cell>
        </row>
        <row r="5823">
          <cell r="C5823">
            <v>53390</v>
          </cell>
          <cell r="D5823">
            <v>3554200719</v>
          </cell>
        </row>
        <row r="5824">
          <cell r="C5824">
            <v>14143</v>
          </cell>
          <cell r="D5824">
            <v>7635344498</v>
          </cell>
        </row>
        <row r="5825">
          <cell r="C5825">
            <v>37001</v>
          </cell>
          <cell r="D5825">
            <v>8750494546</v>
          </cell>
        </row>
        <row r="5826">
          <cell r="C5826">
            <v>29363</v>
          </cell>
          <cell r="D5826">
            <v>549857826</v>
          </cell>
        </row>
        <row r="5827">
          <cell r="C5827">
            <v>44984</v>
          </cell>
          <cell r="D5827">
            <v>1382734301</v>
          </cell>
        </row>
        <row r="5828">
          <cell r="C5828">
            <v>19607</v>
          </cell>
          <cell r="D5828">
            <v>3932861779</v>
          </cell>
        </row>
        <row r="5829">
          <cell r="C5829">
            <v>42160</v>
          </cell>
          <cell r="D5829">
            <v>6769297310</v>
          </cell>
        </row>
        <row r="5830">
          <cell r="C5830">
            <v>51059</v>
          </cell>
          <cell r="D5830">
            <v>2280674246</v>
          </cell>
        </row>
        <row r="5831">
          <cell r="C5831">
            <v>35656</v>
          </cell>
          <cell r="D5831">
            <v>4984363320</v>
          </cell>
        </row>
        <row r="5832">
          <cell r="C5832">
            <v>34162</v>
          </cell>
          <cell r="D5832">
            <v>8875305560</v>
          </cell>
        </row>
        <row r="5833">
          <cell r="C5833">
            <v>30432</v>
          </cell>
          <cell r="D5833">
            <v>5814713100</v>
          </cell>
        </row>
        <row r="5834">
          <cell r="C5834">
            <v>36784</v>
          </cell>
          <cell r="D5834">
            <v>933051662</v>
          </cell>
        </row>
        <row r="5835">
          <cell r="C5835">
            <v>12598</v>
          </cell>
          <cell r="D5835">
            <v>1469328364</v>
          </cell>
        </row>
        <row r="5836">
          <cell r="C5836">
            <v>15730</v>
          </cell>
          <cell r="D5836">
            <v>1028388519</v>
          </cell>
        </row>
        <row r="5837">
          <cell r="C5837">
            <v>53022</v>
          </cell>
          <cell r="D5837">
            <v>3164004753</v>
          </cell>
        </row>
        <row r="5838">
          <cell r="C5838">
            <v>56605</v>
          </cell>
          <cell r="D5838">
            <v>4698538416</v>
          </cell>
        </row>
        <row r="5839">
          <cell r="C5839">
            <v>30204</v>
          </cell>
          <cell r="D5839">
            <v>492630925</v>
          </cell>
        </row>
        <row r="5840">
          <cell r="C5840">
            <v>50676</v>
          </cell>
          <cell r="D5840">
            <v>9002722281</v>
          </cell>
        </row>
        <row r="5841">
          <cell r="C5841">
            <v>52844</v>
          </cell>
          <cell r="D5841">
            <v>2565093969</v>
          </cell>
        </row>
        <row r="5842">
          <cell r="C5842">
            <v>46887</v>
          </cell>
          <cell r="D5842">
            <v>9153408497</v>
          </cell>
        </row>
        <row r="5843">
          <cell r="C5843">
            <v>35493</v>
          </cell>
          <cell r="D5843">
            <v>8239612253</v>
          </cell>
        </row>
        <row r="5844">
          <cell r="C5844">
            <v>31361</v>
          </cell>
          <cell r="D5844">
            <v>7098438871</v>
          </cell>
        </row>
        <row r="5845">
          <cell r="C5845">
            <v>15249</v>
          </cell>
          <cell r="D5845">
            <v>844376051</v>
          </cell>
        </row>
        <row r="5846">
          <cell r="C5846">
            <v>19512</v>
          </cell>
          <cell r="D5846">
            <v>858481901</v>
          </cell>
        </row>
        <row r="5847">
          <cell r="C5847">
            <v>25517</v>
          </cell>
          <cell r="D5847">
            <v>5795848808</v>
          </cell>
        </row>
        <row r="5848">
          <cell r="C5848">
            <v>12218</v>
          </cell>
          <cell r="D5848">
            <v>813371287</v>
          </cell>
        </row>
        <row r="5849">
          <cell r="C5849">
            <v>36537</v>
          </cell>
          <cell r="D5849">
            <v>9328457335</v>
          </cell>
        </row>
        <row r="5850">
          <cell r="C5850">
            <v>18053</v>
          </cell>
          <cell r="D5850">
            <v>9491257560</v>
          </cell>
        </row>
        <row r="5851">
          <cell r="C5851">
            <v>48208</v>
          </cell>
          <cell r="D5851">
            <v>244523738</v>
          </cell>
        </row>
        <row r="5852">
          <cell r="C5852">
            <v>50119</v>
          </cell>
          <cell r="D5852">
            <v>2012142672</v>
          </cell>
        </row>
        <row r="5853">
          <cell r="C5853">
            <v>13164</v>
          </cell>
          <cell r="D5853">
            <v>2493113470</v>
          </cell>
        </row>
        <row r="5854">
          <cell r="C5854">
            <v>35500</v>
          </cell>
          <cell r="D5854">
            <v>4698538416</v>
          </cell>
        </row>
        <row r="5855">
          <cell r="C5855">
            <v>28598</v>
          </cell>
          <cell r="D5855">
            <v>1279282711</v>
          </cell>
        </row>
        <row r="5856">
          <cell r="C5856">
            <v>31909</v>
          </cell>
          <cell r="D5856">
            <v>2426144645</v>
          </cell>
        </row>
        <row r="5857">
          <cell r="C5857">
            <v>58972</v>
          </cell>
          <cell r="D5857">
            <v>8462409454</v>
          </cell>
        </row>
        <row r="5858">
          <cell r="C5858">
            <v>13677</v>
          </cell>
          <cell r="D5858">
            <v>9317454674</v>
          </cell>
        </row>
        <row r="5859">
          <cell r="C5859">
            <v>18688</v>
          </cell>
          <cell r="D5859">
            <v>4969679754</v>
          </cell>
        </row>
        <row r="5860">
          <cell r="C5860">
            <v>16633</v>
          </cell>
          <cell r="D5860">
            <v>2209340063</v>
          </cell>
        </row>
        <row r="5861">
          <cell r="C5861">
            <v>50798</v>
          </cell>
          <cell r="D5861">
            <v>3379645060</v>
          </cell>
        </row>
        <row r="5862">
          <cell r="C5862">
            <v>57671</v>
          </cell>
          <cell r="D5862">
            <v>2053848936</v>
          </cell>
        </row>
        <row r="5863">
          <cell r="C5863">
            <v>52368</v>
          </cell>
          <cell r="D5863">
            <v>3554200719</v>
          </cell>
        </row>
        <row r="5864">
          <cell r="C5864">
            <v>40874</v>
          </cell>
          <cell r="D5864">
            <v>9228842121</v>
          </cell>
        </row>
        <row r="5865">
          <cell r="C5865">
            <v>19182</v>
          </cell>
          <cell r="D5865">
            <v>9260254965</v>
          </cell>
        </row>
        <row r="5866">
          <cell r="C5866">
            <v>39646</v>
          </cell>
          <cell r="D5866">
            <v>7489370671</v>
          </cell>
        </row>
        <row r="5867">
          <cell r="C5867">
            <v>14912</v>
          </cell>
          <cell r="D5867">
            <v>4838770758</v>
          </cell>
        </row>
        <row r="5868">
          <cell r="C5868">
            <v>54262</v>
          </cell>
          <cell r="D5868">
            <v>1444572199</v>
          </cell>
        </row>
        <row r="5869">
          <cell r="C5869">
            <v>58708</v>
          </cell>
          <cell r="D5869">
            <v>2973481236</v>
          </cell>
        </row>
        <row r="5870">
          <cell r="C5870">
            <v>22072</v>
          </cell>
          <cell r="D5870">
            <v>3877279783</v>
          </cell>
        </row>
        <row r="5871">
          <cell r="C5871">
            <v>12307</v>
          </cell>
          <cell r="D5871">
            <v>2183763965</v>
          </cell>
        </row>
        <row r="5872">
          <cell r="C5872">
            <v>40591</v>
          </cell>
          <cell r="D5872">
            <v>8519669638</v>
          </cell>
        </row>
        <row r="5873">
          <cell r="C5873">
            <v>17816</v>
          </cell>
          <cell r="D5873">
            <v>3843300291</v>
          </cell>
        </row>
        <row r="5874">
          <cell r="C5874">
            <v>44830</v>
          </cell>
          <cell r="D5874">
            <v>1313434965</v>
          </cell>
        </row>
        <row r="5875">
          <cell r="C5875">
            <v>48592</v>
          </cell>
          <cell r="D5875">
            <v>5574535556</v>
          </cell>
        </row>
        <row r="5876">
          <cell r="C5876">
            <v>18495</v>
          </cell>
          <cell r="D5876">
            <v>3041948354</v>
          </cell>
        </row>
        <row r="5877">
          <cell r="C5877">
            <v>46184</v>
          </cell>
          <cell r="D5877">
            <v>3933021111</v>
          </cell>
        </row>
        <row r="5878">
          <cell r="C5878">
            <v>34491</v>
          </cell>
          <cell r="D5878">
            <v>4159390110</v>
          </cell>
        </row>
        <row r="5879">
          <cell r="C5879">
            <v>52685</v>
          </cell>
          <cell r="D5879">
            <v>3843300291</v>
          </cell>
        </row>
        <row r="5880">
          <cell r="C5880">
            <v>43029</v>
          </cell>
          <cell r="D5880">
            <v>6788593582</v>
          </cell>
        </row>
        <row r="5881">
          <cell r="C5881">
            <v>13337</v>
          </cell>
          <cell r="D5881">
            <v>6227038881</v>
          </cell>
        </row>
        <row r="5882">
          <cell r="C5882">
            <v>36992</v>
          </cell>
          <cell r="D5882">
            <v>5552170407</v>
          </cell>
        </row>
        <row r="5883">
          <cell r="C5883">
            <v>14375</v>
          </cell>
          <cell r="D5883">
            <v>9966428720</v>
          </cell>
        </row>
        <row r="5884">
          <cell r="C5884">
            <v>40292</v>
          </cell>
          <cell r="D5884">
            <v>3642452728</v>
          </cell>
        </row>
        <row r="5885">
          <cell r="C5885">
            <v>20446</v>
          </cell>
          <cell r="D5885">
            <v>6183510505</v>
          </cell>
        </row>
        <row r="5886">
          <cell r="C5886">
            <v>39795</v>
          </cell>
          <cell r="D5886">
            <v>9963057691</v>
          </cell>
        </row>
        <row r="5887">
          <cell r="C5887">
            <v>32046</v>
          </cell>
          <cell r="D5887">
            <v>2492824950</v>
          </cell>
        </row>
        <row r="5888">
          <cell r="C5888">
            <v>12615</v>
          </cell>
          <cell r="D5888">
            <v>1718344562</v>
          </cell>
        </row>
        <row r="5889">
          <cell r="C5889">
            <v>43739</v>
          </cell>
          <cell r="D5889">
            <v>8728207157</v>
          </cell>
        </row>
        <row r="5890">
          <cell r="C5890">
            <v>20274</v>
          </cell>
          <cell r="D5890">
            <v>8350412399</v>
          </cell>
        </row>
        <row r="5891">
          <cell r="C5891">
            <v>21462</v>
          </cell>
          <cell r="D5891">
            <v>1898839557</v>
          </cell>
        </row>
        <row r="5892">
          <cell r="C5892">
            <v>51721</v>
          </cell>
          <cell r="D5892">
            <v>7236563277</v>
          </cell>
        </row>
        <row r="5893">
          <cell r="C5893">
            <v>28674</v>
          </cell>
          <cell r="D5893">
            <v>2060025532</v>
          </cell>
        </row>
        <row r="5894">
          <cell r="C5894">
            <v>58038</v>
          </cell>
          <cell r="D5894">
            <v>2841287114</v>
          </cell>
        </row>
        <row r="5895">
          <cell r="C5895">
            <v>57704</v>
          </cell>
          <cell r="D5895">
            <v>1887308636</v>
          </cell>
        </row>
        <row r="5896">
          <cell r="C5896">
            <v>11035</v>
          </cell>
          <cell r="D5896">
            <v>5117202538</v>
          </cell>
        </row>
        <row r="5897">
          <cell r="C5897">
            <v>14893</v>
          </cell>
          <cell r="D5897">
            <v>2524849899</v>
          </cell>
        </row>
        <row r="5898">
          <cell r="C5898">
            <v>33583</v>
          </cell>
          <cell r="D5898">
            <v>6750554423</v>
          </cell>
        </row>
        <row r="5899">
          <cell r="C5899">
            <v>55076</v>
          </cell>
          <cell r="D5899">
            <v>569240891</v>
          </cell>
        </row>
        <row r="5900">
          <cell r="C5900">
            <v>37071</v>
          </cell>
          <cell r="D5900">
            <v>2074776004</v>
          </cell>
        </row>
        <row r="5901">
          <cell r="C5901">
            <v>14565</v>
          </cell>
          <cell r="D5901">
            <v>1598957961</v>
          </cell>
        </row>
        <row r="5902">
          <cell r="C5902">
            <v>40943</v>
          </cell>
          <cell r="D5902">
            <v>9458563771</v>
          </cell>
        </row>
        <row r="5903">
          <cell r="C5903">
            <v>55720</v>
          </cell>
          <cell r="D5903">
            <v>8887868026</v>
          </cell>
        </row>
        <row r="5904">
          <cell r="C5904">
            <v>35282</v>
          </cell>
          <cell r="D5904">
            <v>7191906499</v>
          </cell>
        </row>
        <row r="5905">
          <cell r="C5905">
            <v>11877</v>
          </cell>
          <cell r="D5905">
            <v>9072843924</v>
          </cell>
        </row>
        <row r="5906">
          <cell r="C5906">
            <v>33158</v>
          </cell>
          <cell r="D5906">
            <v>2809344809</v>
          </cell>
        </row>
        <row r="5907">
          <cell r="C5907">
            <v>50030</v>
          </cell>
          <cell r="D5907">
            <v>4076701275</v>
          </cell>
        </row>
        <row r="5908">
          <cell r="C5908">
            <v>40334</v>
          </cell>
          <cell r="D5908">
            <v>8335120919</v>
          </cell>
        </row>
        <row r="5909">
          <cell r="C5909">
            <v>30852</v>
          </cell>
          <cell r="D5909">
            <v>8640079943</v>
          </cell>
        </row>
        <row r="5910">
          <cell r="C5910">
            <v>27406</v>
          </cell>
          <cell r="D5910">
            <v>4698538416</v>
          </cell>
        </row>
        <row r="5911">
          <cell r="C5911">
            <v>41498</v>
          </cell>
          <cell r="D5911">
            <v>4783377790</v>
          </cell>
        </row>
        <row r="5912">
          <cell r="C5912">
            <v>59060</v>
          </cell>
          <cell r="D5912">
            <v>7479962290</v>
          </cell>
        </row>
        <row r="5913">
          <cell r="C5913">
            <v>21109</v>
          </cell>
          <cell r="D5913">
            <v>5687748091</v>
          </cell>
        </row>
        <row r="5914">
          <cell r="C5914">
            <v>41659</v>
          </cell>
          <cell r="D5914">
            <v>2191930824</v>
          </cell>
        </row>
        <row r="5915">
          <cell r="C5915">
            <v>23028</v>
          </cell>
          <cell r="D5915">
            <v>1573192775</v>
          </cell>
        </row>
        <row r="5916">
          <cell r="C5916">
            <v>49456</v>
          </cell>
          <cell r="D5916">
            <v>8808097757</v>
          </cell>
        </row>
        <row r="5917">
          <cell r="C5917">
            <v>52930</v>
          </cell>
          <cell r="D5917">
            <v>1992195951</v>
          </cell>
        </row>
        <row r="5918">
          <cell r="C5918">
            <v>38082</v>
          </cell>
          <cell r="D5918">
            <v>5929508313</v>
          </cell>
        </row>
        <row r="5919">
          <cell r="C5919">
            <v>23446</v>
          </cell>
          <cell r="D5919">
            <v>8620758454</v>
          </cell>
        </row>
        <row r="5920">
          <cell r="C5920">
            <v>29324</v>
          </cell>
          <cell r="D5920">
            <v>140020098</v>
          </cell>
        </row>
        <row r="5921">
          <cell r="C5921">
            <v>20609</v>
          </cell>
          <cell r="D5921">
            <v>7074056774</v>
          </cell>
        </row>
        <row r="5922">
          <cell r="C5922">
            <v>35846</v>
          </cell>
          <cell r="D5922">
            <v>325547246</v>
          </cell>
        </row>
        <row r="5923">
          <cell r="C5923">
            <v>57905</v>
          </cell>
          <cell r="D5923">
            <v>4406664351</v>
          </cell>
        </row>
        <row r="5924">
          <cell r="C5924">
            <v>14227</v>
          </cell>
          <cell r="D5924">
            <v>8162941088</v>
          </cell>
        </row>
        <row r="5925">
          <cell r="C5925">
            <v>49137</v>
          </cell>
          <cell r="D5925">
            <v>3772653790</v>
          </cell>
        </row>
        <row r="5926">
          <cell r="C5926">
            <v>22178</v>
          </cell>
          <cell r="D5926">
            <v>2551917727</v>
          </cell>
        </row>
        <row r="5927">
          <cell r="C5927">
            <v>17906</v>
          </cell>
          <cell r="D5927">
            <v>4472356473</v>
          </cell>
        </row>
        <row r="5928">
          <cell r="C5928">
            <v>37437</v>
          </cell>
          <cell r="D5928">
            <v>4482855448</v>
          </cell>
        </row>
        <row r="5929">
          <cell r="C5929">
            <v>13057</v>
          </cell>
          <cell r="D5929">
            <v>8676088039</v>
          </cell>
        </row>
        <row r="5930">
          <cell r="C5930">
            <v>29782</v>
          </cell>
          <cell r="D5930">
            <v>8254304106</v>
          </cell>
        </row>
        <row r="5931">
          <cell r="C5931">
            <v>54590</v>
          </cell>
          <cell r="D5931">
            <v>325547246</v>
          </cell>
        </row>
        <row r="5932">
          <cell r="C5932">
            <v>35078</v>
          </cell>
          <cell r="D5932">
            <v>601779371</v>
          </cell>
        </row>
        <row r="5933">
          <cell r="C5933">
            <v>56384</v>
          </cell>
          <cell r="D5933">
            <v>9260254965</v>
          </cell>
        </row>
        <row r="5934">
          <cell r="C5934">
            <v>23759</v>
          </cell>
          <cell r="D5934">
            <v>3488994694</v>
          </cell>
        </row>
        <row r="5935">
          <cell r="C5935">
            <v>45035</v>
          </cell>
          <cell r="D5935">
            <v>2045928187</v>
          </cell>
        </row>
        <row r="5936">
          <cell r="C5936">
            <v>23857</v>
          </cell>
          <cell r="D5936">
            <v>4011453366</v>
          </cell>
        </row>
        <row r="5937">
          <cell r="C5937">
            <v>15930</v>
          </cell>
          <cell r="D5937">
            <v>8032296239</v>
          </cell>
        </row>
        <row r="5938">
          <cell r="C5938">
            <v>48037</v>
          </cell>
          <cell r="D5938">
            <v>5075915108</v>
          </cell>
        </row>
        <row r="5939">
          <cell r="C5939">
            <v>37197</v>
          </cell>
          <cell r="D5939">
            <v>4718207207</v>
          </cell>
        </row>
        <row r="5940">
          <cell r="C5940">
            <v>56793</v>
          </cell>
          <cell r="D5940">
            <v>7957976743</v>
          </cell>
        </row>
        <row r="5941">
          <cell r="C5941">
            <v>39831</v>
          </cell>
          <cell r="D5941">
            <v>7630993544</v>
          </cell>
        </row>
        <row r="5942">
          <cell r="C5942">
            <v>10546</v>
          </cell>
          <cell r="D5942">
            <v>161397387</v>
          </cell>
        </row>
        <row r="5943">
          <cell r="C5943">
            <v>20138</v>
          </cell>
          <cell r="D5943">
            <v>2976436541</v>
          </cell>
        </row>
        <row r="5944">
          <cell r="C5944">
            <v>37327</v>
          </cell>
          <cell r="D5944">
            <v>7533163729</v>
          </cell>
        </row>
        <row r="5945">
          <cell r="C5945">
            <v>24490</v>
          </cell>
          <cell r="D5945">
            <v>9292607561</v>
          </cell>
        </row>
        <row r="5946">
          <cell r="C5946">
            <v>18213</v>
          </cell>
          <cell r="D5946">
            <v>583595162</v>
          </cell>
        </row>
        <row r="5947">
          <cell r="C5947">
            <v>33249</v>
          </cell>
          <cell r="D5947">
            <v>1062607929</v>
          </cell>
        </row>
        <row r="5948">
          <cell r="C5948">
            <v>28679</v>
          </cell>
          <cell r="D5948">
            <v>4119729087</v>
          </cell>
        </row>
        <row r="5949">
          <cell r="C5949">
            <v>34449</v>
          </cell>
          <cell r="D5949">
            <v>9815158015</v>
          </cell>
        </row>
        <row r="5950">
          <cell r="C5950">
            <v>50057</v>
          </cell>
          <cell r="D5950">
            <v>8998375370</v>
          </cell>
        </row>
        <row r="5951">
          <cell r="C5951">
            <v>16245</v>
          </cell>
          <cell r="D5951">
            <v>9312128221</v>
          </cell>
        </row>
        <row r="5952">
          <cell r="C5952">
            <v>54641</v>
          </cell>
          <cell r="D5952">
            <v>7074056774</v>
          </cell>
        </row>
        <row r="5953">
          <cell r="C5953">
            <v>12325</v>
          </cell>
          <cell r="D5953">
            <v>3292353998</v>
          </cell>
        </row>
        <row r="5954">
          <cell r="C5954">
            <v>13534</v>
          </cell>
          <cell r="D5954">
            <v>7467563949</v>
          </cell>
        </row>
        <row r="5955">
          <cell r="C5955">
            <v>47525</v>
          </cell>
          <cell r="D5955">
            <v>6209983448</v>
          </cell>
        </row>
        <row r="5956">
          <cell r="C5956">
            <v>47801</v>
          </cell>
          <cell r="D5956">
            <v>2045928187</v>
          </cell>
        </row>
        <row r="5957">
          <cell r="C5957">
            <v>53611</v>
          </cell>
          <cell r="D5957">
            <v>4656574848</v>
          </cell>
        </row>
        <row r="5958">
          <cell r="C5958">
            <v>45547</v>
          </cell>
          <cell r="D5958">
            <v>8703756602</v>
          </cell>
        </row>
        <row r="5959">
          <cell r="C5959">
            <v>12014</v>
          </cell>
          <cell r="D5959">
            <v>7098438871</v>
          </cell>
        </row>
        <row r="5960">
          <cell r="C5960">
            <v>53195</v>
          </cell>
          <cell r="D5960">
            <v>2565093969</v>
          </cell>
        </row>
        <row r="5961">
          <cell r="C5961">
            <v>48134</v>
          </cell>
          <cell r="D5961">
            <v>1718344562</v>
          </cell>
        </row>
        <row r="5962">
          <cell r="C5962">
            <v>15815</v>
          </cell>
          <cell r="D5962">
            <v>25254650</v>
          </cell>
        </row>
        <row r="5963">
          <cell r="C5963">
            <v>32096</v>
          </cell>
          <cell r="D5963">
            <v>2524572722</v>
          </cell>
        </row>
        <row r="5964">
          <cell r="C5964">
            <v>35124</v>
          </cell>
          <cell r="D5964">
            <v>3040116061</v>
          </cell>
        </row>
        <row r="5965">
          <cell r="C5965">
            <v>58463</v>
          </cell>
          <cell r="D5965">
            <v>1456229036</v>
          </cell>
        </row>
        <row r="5966">
          <cell r="C5966">
            <v>30397</v>
          </cell>
          <cell r="D5966">
            <v>5209112160</v>
          </cell>
        </row>
        <row r="5967">
          <cell r="C5967">
            <v>21459</v>
          </cell>
          <cell r="D5967">
            <v>9151658844</v>
          </cell>
        </row>
        <row r="5968">
          <cell r="C5968">
            <v>15966</v>
          </cell>
          <cell r="D5968">
            <v>4773306254</v>
          </cell>
        </row>
        <row r="5969">
          <cell r="C5969">
            <v>12253</v>
          </cell>
          <cell r="D5969">
            <v>2533903736</v>
          </cell>
        </row>
        <row r="5970">
          <cell r="C5970">
            <v>37288</v>
          </cell>
          <cell r="D5970">
            <v>8682006391</v>
          </cell>
        </row>
        <row r="5971">
          <cell r="C5971">
            <v>47893</v>
          </cell>
          <cell r="D5971">
            <v>4852897158</v>
          </cell>
        </row>
        <row r="5972">
          <cell r="C5972">
            <v>23501</v>
          </cell>
          <cell r="D5972">
            <v>5929508313</v>
          </cell>
        </row>
        <row r="5973">
          <cell r="C5973">
            <v>41875</v>
          </cell>
          <cell r="D5973">
            <v>8640079943</v>
          </cell>
        </row>
        <row r="5974">
          <cell r="C5974">
            <v>34963</v>
          </cell>
          <cell r="D5974">
            <v>8617243198</v>
          </cell>
        </row>
        <row r="5975">
          <cell r="C5975">
            <v>43295</v>
          </cell>
          <cell r="D5975">
            <v>2841287114</v>
          </cell>
        </row>
        <row r="5976">
          <cell r="C5976">
            <v>50706</v>
          </cell>
          <cell r="D5976">
            <v>2405876701</v>
          </cell>
        </row>
        <row r="5977">
          <cell r="C5977">
            <v>40637</v>
          </cell>
          <cell r="D5977">
            <v>556704134</v>
          </cell>
        </row>
        <row r="5978">
          <cell r="C5978">
            <v>13130</v>
          </cell>
          <cell r="D5978">
            <v>5353923685</v>
          </cell>
        </row>
        <row r="5979">
          <cell r="C5979">
            <v>24221</v>
          </cell>
          <cell r="D5979">
            <v>7453397081</v>
          </cell>
        </row>
        <row r="5980">
          <cell r="C5980">
            <v>51992</v>
          </cell>
          <cell r="D5980">
            <v>3642988458</v>
          </cell>
        </row>
        <row r="5981">
          <cell r="C5981">
            <v>29066</v>
          </cell>
          <cell r="D5981">
            <v>9803956825</v>
          </cell>
        </row>
        <row r="5982">
          <cell r="C5982">
            <v>34151</v>
          </cell>
          <cell r="D5982">
            <v>4504361140</v>
          </cell>
        </row>
        <row r="5983">
          <cell r="C5983">
            <v>57164</v>
          </cell>
          <cell r="D5983">
            <v>7178607831</v>
          </cell>
        </row>
        <row r="5984">
          <cell r="C5984">
            <v>50365</v>
          </cell>
          <cell r="D5984">
            <v>7152427402</v>
          </cell>
        </row>
        <row r="5985">
          <cell r="C5985">
            <v>40437</v>
          </cell>
          <cell r="D5985">
            <v>3991963221</v>
          </cell>
        </row>
        <row r="5986">
          <cell r="C5986">
            <v>16325</v>
          </cell>
          <cell r="D5986">
            <v>3779559293</v>
          </cell>
        </row>
        <row r="5987">
          <cell r="C5987">
            <v>12071</v>
          </cell>
          <cell r="D5987">
            <v>2659144249</v>
          </cell>
        </row>
        <row r="5988">
          <cell r="C5988">
            <v>30651</v>
          </cell>
          <cell r="D5988">
            <v>9458563771</v>
          </cell>
        </row>
        <row r="5989">
          <cell r="C5989">
            <v>57455</v>
          </cell>
          <cell r="D5989">
            <v>7205288142</v>
          </cell>
        </row>
        <row r="5990">
          <cell r="C5990">
            <v>55110</v>
          </cell>
          <cell r="D5990">
            <v>8302317314</v>
          </cell>
        </row>
        <row r="5991">
          <cell r="C5991">
            <v>23704</v>
          </cell>
          <cell r="D5991">
            <v>2809344809</v>
          </cell>
        </row>
        <row r="5992">
          <cell r="C5992">
            <v>19555</v>
          </cell>
          <cell r="D5992">
            <v>5756920838</v>
          </cell>
        </row>
        <row r="5993">
          <cell r="C5993">
            <v>32864</v>
          </cell>
          <cell r="D5993">
            <v>9705650896</v>
          </cell>
        </row>
        <row r="5994">
          <cell r="C5994">
            <v>15193</v>
          </cell>
          <cell r="D5994">
            <v>7492341709</v>
          </cell>
        </row>
        <row r="5995">
          <cell r="C5995">
            <v>11831</v>
          </cell>
          <cell r="D5995">
            <v>4877108939</v>
          </cell>
        </row>
        <row r="5996">
          <cell r="C5996">
            <v>31759</v>
          </cell>
          <cell r="D5996">
            <v>1892125439</v>
          </cell>
        </row>
        <row r="5997">
          <cell r="C5997">
            <v>43979</v>
          </cell>
          <cell r="D5997">
            <v>569240891</v>
          </cell>
        </row>
        <row r="5998">
          <cell r="C5998">
            <v>37866</v>
          </cell>
          <cell r="D5998">
            <v>6487054410</v>
          </cell>
        </row>
        <row r="5999">
          <cell r="C5999">
            <v>52860</v>
          </cell>
          <cell r="D5999">
            <v>689661541</v>
          </cell>
        </row>
        <row r="6000">
          <cell r="C6000">
            <v>37290</v>
          </cell>
          <cell r="D6000">
            <v>826490107</v>
          </cell>
        </row>
        <row r="6001">
          <cell r="C6001">
            <v>57884</v>
          </cell>
          <cell r="D6001">
            <v>7865341539</v>
          </cell>
        </row>
        <row r="6002">
          <cell r="C6002">
            <v>55438</v>
          </cell>
          <cell r="D6002">
            <v>6402318035</v>
          </cell>
        </row>
        <row r="6003">
          <cell r="C6003">
            <v>18665</v>
          </cell>
          <cell r="D6003">
            <v>3560320844</v>
          </cell>
        </row>
        <row r="6004">
          <cell r="C6004">
            <v>49842</v>
          </cell>
          <cell r="D6004">
            <v>549857826</v>
          </cell>
        </row>
        <row r="6005">
          <cell r="C6005">
            <v>15399</v>
          </cell>
          <cell r="D6005">
            <v>5347887761</v>
          </cell>
        </row>
        <row r="6006">
          <cell r="C6006">
            <v>18621</v>
          </cell>
          <cell r="D6006">
            <v>5779075530</v>
          </cell>
        </row>
        <row r="6007">
          <cell r="C6007">
            <v>30581</v>
          </cell>
          <cell r="D6007">
            <v>6148235056</v>
          </cell>
        </row>
        <row r="6008">
          <cell r="C6008">
            <v>27852</v>
          </cell>
          <cell r="D6008">
            <v>244523738</v>
          </cell>
        </row>
        <row r="6009">
          <cell r="C6009">
            <v>18317</v>
          </cell>
          <cell r="D6009">
            <v>7775126329</v>
          </cell>
        </row>
        <row r="6010">
          <cell r="C6010">
            <v>41222</v>
          </cell>
          <cell r="D6010">
            <v>4401069773</v>
          </cell>
        </row>
        <row r="6011">
          <cell r="C6011">
            <v>30731</v>
          </cell>
          <cell r="D6011">
            <v>4525743115</v>
          </cell>
        </row>
        <row r="6012">
          <cell r="C6012">
            <v>58773</v>
          </cell>
          <cell r="D6012">
            <v>8445779583</v>
          </cell>
        </row>
        <row r="6013">
          <cell r="C6013">
            <v>14080</v>
          </cell>
          <cell r="D6013">
            <v>6279928705</v>
          </cell>
        </row>
        <row r="6014">
          <cell r="C6014">
            <v>24627</v>
          </cell>
          <cell r="D6014">
            <v>5005774041</v>
          </cell>
        </row>
        <row r="6015">
          <cell r="C6015">
            <v>58425</v>
          </cell>
          <cell r="D6015">
            <v>5358183647</v>
          </cell>
        </row>
        <row r="6016">
          <cell r="C6016">
            <v>24044</v>
          </cell>
          <cell r="D6016">
            <v>5990182805</v>
          </cell>
        </row>
        <row r="6017">
          <cell r="C6017">
            <v>57415</v>
          </cell>
          <cell r="D6017">
            <v>9782845590</v>
          </cell>
        </row>
        <row r="6018">
          <cell r="C6018">
            <v>24870</v>
          </cell>
          <cell r="D6018">
            <v>4428088442</v>
          </cell>
        </row>
        <row r="6019">
          <cell r="C6019">
            <v>44139</v>
          </cell>
          <cell r="D6019">
            <v>4718207207</v>
          </cell>
        </row>
        <row r="6020">
          <cell r="C6020">
            <v>31488</v>
          </cell>
          <cell r="D6020">
            <v>5511711233</v>
          </cell>
        </row>
        <row r="6021">
          <cell r="C6021">
            <v>17278</v>
          </cell>
          <cell r="D6021">
            <v>5795848808</v>
          </cell>
        </row>
        <row r="6022">
          <cell r="C6022">
            <v>50310</v>
          </cell>
          <cell r="D6022">
            <v>9624054975</v>
          </cell>
        </row>
        <row r="6023">
          <cell r="C6023">
            <v>29281</v>
          </cell>
          <cell r="D6023">
            <v>3569414450</v>
          </cell>
        </row>
        <row r="6024">
          <cell r="C6024">
            <v>37716</v>
          </cell>
          <cell r="D6024">
            <v>994826516</v>
          </cell>
        </row>
        <row r="6025">
          <cell r="C6025">
            <v>49412</v>
          </cell>
          <cell r="D6025">
            <v>5623930522</v>
          </cell>
        </row>
        <row r="6026">
          <cell r="C6026">
            <v>23888</v>
          </cell>
          <cell r="D6026">
            <v>5244119095</v>
          </cell>
        </row>
        <row r="6027">
          <cell r="C6027">
            <v>19818</v>
          </cell>
          <cell r="D6027">
            <v>7373156215</v>
          </cell>
        </row>
        <row r="6028">
          <cell r="C6028">
            <v>17304</v>
          </cell>
          <cell r="D6028">
            <v>8065075959</v>
          </cell>
        </row>
        <row r="6029">
          <cell r="C6029">
            <v>54785</v>
          </cell>
          <cell r="D6029">
            <v>8370379001</v>
          </cell>
        </row>
        <row r="6030">
          <cell r="C6030">
            <v>12751</v>
          </cell>
          <cell r="D6030">
            <v>4656574848</v>
          </cell>
        </row>
        <row r="6031">
          <cell r="C6031">
            <v>21037</v>
          </cell>
          <cell r="D6031">
            <v>6915102108</v>
          </cell>
        </row>
        <row r="6032">
          <cell r="C6032">
            <v>51713</v>
          </cell>
          <cell r="D6032">
            <v>3266408608</v>
          </cell>
        </row>
        <row r="6033">
          <cell r="C6033">
            <v>27476</v>
          </cell>
          <cell r="D6033">
            <v>7453397081</v>
          </cell>
        </row>
        <row r="6034">
          <cell r="C6034">
            <v>28050</v>
          </cell>
          <cell r="D6034">
            <v>8832488175</v>
          </cell>
        </row>
        <row r="6035">
          <cell r="C6035">
            <v>27040</v>
          </cell>
          <cell r="D6035">
            <v>5623178685</v>
          </cell>
        </row>
        <row r="6036">
          <cell r="C6036">
            <v>25627</v>
          </cell>
          <cell r="D6036">
            <v>9196221739</v>
          </cell>
        </row>
        <row r="6037">
          <cell r="C6037">
            <v>20971</v>
          </cell>
          <cell r="D6037">
            <v>8249460030</v>
          </cell>
        </row>
        <row r="6038">
          <cell r="C6038">
            <v>50554</v>
          </cell>
          <cell r="D6038">
            <v>1549399640</v>
          </cell>
        </row>
        <row r="6039">
          <cell r="C6039">
            <v>49042</v>
          </cell>
          <cell r="D6039">
            <v>1659448174</v>
          </cell>
        </row>
        <row r="6040">
          <cell r="C6040">
            <v>11207</v>
          </cell>
          <cell r="D6040">
            <v>2592292012</v>
          </cell>
        </row>
        <row r="6041">
          <cell r="C6041">
            <v>11646</v>
          </cell>
          <cell r="D6041">
            <v>6172549286</v>
          </cell>
        </row>
        <row r="6042">
          <cell r="C6042">
            <v>28998</v>
          </cell>
          <cell r="D6042">
            <v>2012142672</v>
          </cell>
        </row>
        <row r="6043">
          <cell r="C6043">
            <v>17548</v>
          </cell>
          <cell r="D6043">
            <v>4852897158</v>
          </cell>
        </row>
        <row r="6044">
          <cell r="C6044">
            <v>45379</v>
          </cell>
          <cell r="D6044">
            <v>3996818513</v>
          </cell>
        </row>
        <row r="6045">
          <cell r="C6045">
            <v>39093</v>
          </cell>
          <cell r="D6045">
            <v>4492546545</v>
          </cell>
        </row>
        <row r="6046">
          <cell r="C6046">
            <v>17185</v>
          </cell>
          <cell r="D6046">
            <v>8507800106</v>
          </cell>
        </row>
        <row r="6047">
          <cell r="C6047">
            <v>11978</v>
          </cell>
          <cell r="D6047">
            <v>2279888742</v>
          </cell>
        </row>
        <row r="6048">
          <cell r="C6048">
            <v>37381</v>
          </cell>
          <cell r="D6048">
            <v>6286877770</v>
          </cell>
        </row>
        <row r="6049">
          <cell r="C6049">
            <v>36278</v>
          </cell>
          <cell r="D6049">
            <v>6769297310</v>
          </cell>
        </row>
        <row r="6050">
          <cell r="C6050">
            <v>59123</v>
          </cell>
          <cell r="D6050">
            <v>6852060985</v>
          </cell>
        </row>
        <row r="6051">
          <cell r="C6051">
            <v>10188</v>
          </cell>
          <cell r="D6051">
            <v>9107581297</v>
          </cell>
        </row>
        <row r="6052">
          <cell r="C6052">
            <v>18981</v>
          </cell>
          <cell r="D6052">
            <v>5759255762</v>
          </cell>
        </row>
        <row r="6053">
          <cell r="C6053">
            <v>44375</v>
          </cell>
          <cell r="D6053">
            <v>4119729087</v>
          </cell>
        </row>
        <row r="6054">
          <cell r="C6054">
            <v>25134</v>
          </cell>
          <cell r="D6054">
            <v>4039266773</v>
          </cell>
        </row>
        <row r="6055">
          <cell r="C6055">
            <v>14490</v>
          </cell>
          <cell r="D6055">
            <v>2575500974</v>
          </cell>
        </row>
        <row r="6056">
          <cell r="C6056">
            <v>17858</v>
          </cell>
          <cell r="D6056">
            <v>1472093461</v>
          </cell>
        </row>
        <row r="6057">
          <cell r="C6057">
            <v>20009</v>
          </cell>
          <cell r="D6057">
            <v>132027631</v>
          </cell>
        </row>
        <row r="6058">
          <cell r="C6058">
            <v>54961</v>
          </cell>
          <cell r="D6058">
            <v>4578004252</v>
          </cell>
        </row>
        <row r="6059">
          <cell r="C6059">
            <v>40178</v>
          </cell>
          <cell r="D6059">
            <v>8065075959</v>
          </cell>
        </row>
        <row r="6060">
          <cell r="C6060">
            <v>21582</v>
          </cell>
          <cell r="D6060">
            <v>1898839557</v>
          </cell>
        </row>
        <row r="6061">
          <cell r="C6061">
            <v>30406</v>
          </cell>
          <cell r="D6061">
            <v>7281103514</v>
          </cell>
        </row>
        <row r="6062">
          <cell r="C6062">
            <v>10085</v>
          </cell>
          <cell r="D6062">
            <v>4984363320</v>
          </cell>
        </row>
        <row r="6063">
          <cell r="C6063">
            <v>43234</v>
          </cell>
          <cell r="D6063">
            <v>901154172</v>
          </cell>
        </row>
        <row r="6064">
          <cell r="C6064">
            <v>15293</v>
          </cell>
          <cell r="D6064">
            <v>2936088178</v>
          </cell>
        </row>
        <row r="6065">
          <cell r="C6065">
            <v>49061</v>
          </cell>
          <cell r="D6065">
            <v>8017115954</v>
          </cell>
        </row>
        <row r="6066">
          <cell r="C6066">
            <v>43856</v>
          </cell>
          <cell r="D6066">
            <v>3806430489</v>
          </cell>
        </row>
        <row r="6067">
          <cell r="C6067">
            <v>56687</v>
          </cell>
          <cell r="D6067">
            <v>2070860833</v>
          </cell>
        </row>
        <row r="6068">
          <cell r="C6068">
            <v>46920</v>
          </cell>
          <cell r="D6068">
            <v>6019132307</v>
          </cell>
        </row>
        <row r="6069">
          <cell r="C6069">
            <v>59927</v>
          </cell>
          <cell r="D6069">
            <v>3935718624</v>
          </cell>
        </row>
        <row r="6070">
          <cell r="C6070">
            <v>55468</v>
          </cell>
          <cell r="D6070">
            <v>6000780338</v>
          </cell>
        </row>
        <row r="6071">
          <cell r="C6071">
            <v>28346</v>
          </cell>
          <cell r="D6071">
            <v>2973481236</v>
          </cell>
        </row>
        <row r="6072">
          <cell r="C6072">
            <v>38227</v>
          </cell>
          <cell r="D6072">
            <v>1856596435</v>
          </cell>
        </row>
        <row r="6073">
          <cell r="C6073">
            <v>19580</v>
          </cell>
          <cell r="D6073">
            <v>8977805007</v>
          </cell>
        </row>
        <row r="6074">
          <cell r="C6074">
            <v>14236</v>
          </cell>
          <cell r="D6074">
            <v>6375014751</v>
          </cell>
        </row>
        <row r="6075">
          <cell r="C6075">
            <v>45846</v>
          </cell>
          <cell r="D6075">
            <v>594961432</v>
          </cell>
        </row>
        <row r="6076">
          <cell r="C6076">
            <v>29523</v>
          </cell>
          <cell r="D6076">
            <v>806065796</v>
          </cell>
        </row>
        <row r="6077">
          <cell r="C6077">
            <v>19373</v>
          </cell>
          <cell r="D6077">
            <v>5353923685</v>
          </cell>
        </row>
        <row r="6078">
          <cell r="C6078">
            <v>38539</v>
          </cell>
          <cell r="D6078">
            <v>3488994694</v>
          </cell>
        </row>
        <row r="6079">
          <cell r="C6079">
            <v>29455</v>
          </cell>
          <cell r="D6079">
            <v>2230983466</v>
          </cell>
        </row>
        <row r="6080">
          <cell r="C6080">
            <v>17843</v>
          </cell>
          <cell r="D6080">
            <v>3509620267</v>
          </cell>
        </row>
        <row r="6081">
          <cell r="C6081">
            <v>10690</v>
          </cell>
          <cell r="D6081">
            <v>7269614199</v>
          </cell>
        </row>
        <row r="6082">
          <cell r="C6082">
            <v>46153</v>
          </cell>
          <cell r="D6082">
            <v>8640079943</v>
          </cell>
        </row>
        <row r="6083">
          <cell r="C6083">
            <v>44073</v>
          </cell>
          <cell r="D6083">
            <v>2561690342</v>
          </cell>
        </row>
        <row r="6084">
          <cell r="C6084">
            <v>53923</v>
          </cell>
          <cell r="D6084">
            <v>5499856877</v>
          </cell>
        </row>
        <row r="6085">
          <cell r="C6085">
            <v>42009</v>
          </cell>
          <cell r="D6085">
            <v>7132417177</v>
          </cell>
        </row>
        <row r="6086">
          <cell r="C6086">
            <v>40307</v>
          </cell>
          <cell r="D6086">
            <v>6375014751</v>
          </cell>
        </row>
        <row r="6087">
          <cell r="C6087">
            <v>40061</v>
          </cell>
          <cell r="D6087">
            <v>1839046880</v>
          </cell>
        </row>
        <row r="6088">
          <cell r="C6088">
            <v>32252</v>
          </cell>
          <cell r="D6088">
            <v>6890491998</v>
          </cell>
        </row>
        <row r="6089">
          <cell r="C6089">
            <v>56526</v>
          </cell>
          <cell r="D6089">
            <v>7635344498</v>
          </cell>
        </row>
        <row r="6090">
          <cell r="C6090">
            <v>17416</v>
          </cell>
          <cell r="D6090">
            <v>6172549286</v>
          </cell>
        </row>
        <row r="6091">
          <cell r="C6091">
            <v>20057</v>
          </cell>
          <cell r="D6091">
            <v>9619649427</v>
          </cell>
        </row>
        <row r="6092">
          <cell r="C6092">
            <v>35416</v>
          </cell>
          <cell r="D6092">
            <v>5863557389</v>
          </cell>
        </row>
        <row r="6093">
          <cell r="C6093">
            <v>42688</v>
          </cell>
          <cell r="D6093">
            <v>2565093969</v>
          </cell>
        </row>
        <row r="6094">
          <cell r="C6094">
            <v>37826</v>
          </cell>
          <cell r="D6094">
            <v>8519669638</v>
          </cell>
        </row>
        <row r="6095">
          <cell r="C6095">
            <v>10697</v>
          </cell>
          <cell r="D6095">
            <v>2551917727</v>
          </cell>
        </row>
        <row r="6096">
          <cell r="C6096">
            <v>14094</v>
          </cell>
          <cell r="D6096">
            <v>1743464649</v>
          </cell>
        </row>
        <row r="6097">
          <cell r="C6097">
            <v>44943</v>
          </cell>
          <cell r="D6097">
            <v>1444572199</v>
          </cell>
        </row>
        <row r="6098">
          <cell r="C6098">
            <v>34125</v>
          </cell>
          <cell r="D6098">
            <v>515647594</v>
          </cell>
        </row>
        <row r="6099">
          <cell r="C6099">
            <v>32416</v>
          </cell>
          <cell r="D6099">
            <v>5000631609</v>
          </cell>
        </row>
        <row r="6100">
          <cell r="C6100">
            <v>35509</v>
          </cell>
          <cell r="D6100">
            <v>9651729414</v>
          </cell>
        </row>
        <row r="6101">
          <cell r="C6101">
            <v>26619</v>
          </cell>
          <cell r="D6101">
            <v>2257563263</v>
          </cell>
        </row>
        <row r="6102">
          <cell r="C6102">
            <v>23531</v>
          </cell>
          <cell r="D6102">
            <v>116428384</v>
          </cell>
        </row>
        <row r="6103">
          <cell r="C6103">
            <v>55538</v>
          </cell>
          <cell r="D6103">
            <v>9128677390</v>
          </cell>
        </row>
        <row r="6104">
          <cell r="C6104">
            <v>57073</v>
          </cell>
          <cell r="D6104">
            <v>7191906499</v>
          </cell>
        </row>
        <row r="6105">
          <cell r="C6105">
            <v>35899</v>
          </cell>
          <cell r="D6105">
            <v>4097160079</v>
          </cell>
        </row>
        <row r="6106">
          <cell r="C6106">
            <v>55497</v>
          </cell>
          <cell r="D6106">
            <v>1855604000</v>
          </cell>
        </row>
        <row r="6107">
          <cell r="C6107">
            <v>17554</v>
          </cell>
          <cell r="D6107">
            <v>8673837456</v>
          </cell>
        </row>
        <row r="6108">
          <cell r="C6108">
            <v>33715</v>
          </cell>
          <cell r="D6108">
            <v>9260254965</v>
          </cell>
        </row>
        <row r="6109">
          <cell r="C6109">
            <v>35662</v>
          </cell>
          <cell r="D6109">
            <v>7440017404</v>
          </cell>
        </row>
        <row r="6110">
          <cell r="C6110">
            <v>52990</v>
          </cell>
          <cell r="D6110">
            <v>2510440322</v>
          </cell>
        </row>
        <row r="6111">
          <cell r="C6111">
            <v>21634</v>
          </cell>
          <cell r="D6111">
            <v>7166957409</v>
          </cell>
        </row>
        <row r="6112">
          <cell r="C6112">
            <v>56206</v>
          </cell>
          <cell r="D6112">
            <v>9597202352</v>
          </cell>
        </row>
        <row r="6113">
          <cell r="C6113">
            <v>42516</v>
          </cell>
          <cell r="D6113">
            <v>4037854406</v>
          </cell>
        </row>
        <row r="6114">
          <cell r="C6114">
            <v>16721</v>
          </cell>
          <cell r="D6114">
            <v>1280521902</v>
          </cell>
        </row>
        <row r="6115">
          <cell r="C6115">
            <v>24576</v>
          </cell>
          <cell r="D6115">
            <v>992720575</v>
          </cell>
        </row>
        <row r="6116">
          <cell r="C6116">
            <v>12855</v>
          </cell>
          <cell r="D6116">
            <v>966588630</v>
          </cell>
        </row>
        <row r="6117">
          <cell r="C6117">
            <v>14141</v>
          </cell>
          <cell r="D6117">
            <v>6227038881</v>
          </cell>
        </row>
        <row r="6118">
          <cell r="C6118">
            <v>30528</v>
          </cell>
          <cell r="D6118">
            <v>3670950885</v>
          </cell>
        </row>
        <row r="6119">
          <cell r="C6119">
            <v>14516</v>
          </cell>
          <cell r="D6119">
            <v>3292353998</v>
          </cell>
        </row>
        <row r="6120">
          <cell r="C6120">
            <v>17643</v>
          </cell>
          <cell r="D6120">
            <v>7573774818</v>
          </cell>
        </row>
        <row r="6121">
          <cell r="C6121">
            <v>39327</v>
          </cell>
          <cell r="D6121">
            <v>304906506</v>
          </cell>
        </row>
        <row r="6122">
          <cell r="C6122">
            <v>40660</v>
          </cell>
          <cell r="D6122">
            <v>6041314951</v>
          </cell>
        </row>
        <row r="6123">
          <cell r="C6123">
            <v>17537</v>
          </cell>
          <cell r="D6123">
            <v>1085075834</v>
          </cell>
        </row>
        <row r="6124">
          <cell r="C6124">
            <v>19101</v>
          </cell>
          <cell r="D6124">
            <v>7152427402</v>
          </cell>
        </row>
        <row r="6125">
          <cell r="C6125">
            <v>51468</v>
          </cell>
          <cell r="D6125">
            <v>5142790693</v>
          </cell>
        </row>
        <row r="6126">
          <cell r="C6126">
            <v>54645</v>
          </cell>
          <cell r="D6126">
            <v>8887868026</v>
          </cell>
        </row>
        <row r="6127">
          <cell r="C6127">
            <v>26787</v>
          </cell>
          <cell r="D6127">
            <v>8692509450</v>
          </cell>
        </row>
        <row r="6128">
          <cell r="C6128">
            <v>16195</v>
          </cell>
          <cell r="D6128">
            <v>6973806759</v>
          </cell>
        </row>
        <row r="6129">
          <cell r="C6129">
            <v>41918</v>
          </cell>
          <cell r="D6129">
            <v>5675852751</v>
          </cell>
        </row>
        <row r="6130">
          <cell r="C6130">
            <v>48940</v>
          </cell>
          <cell r="D6130">
            <v>901154172</v>
          </cell>
        </row>
        <row r="6131">
          <cell r="C6131">
            <v>52358</v>
          </cell>
          <cell r="D6131">
            <v>9561367408</v>
          </cell>
        </row>
        <row r="6132">
          <cell r="C6132">
            <v>28254</v>
          </cell>
          <cell r="D6132">
            <v>3904109642</v>
          </cell>
        </row>
        <row r="6133">
          <cell r="C6133">
            <v>25640</v>
          </cell>
          <cell r="D6133">
            <v>7242677408</v>
          </cell>
        </row>
        <row r="6134">
          <cell r="C6134">
            <v>13948</v>
          </cell>
          <cell r="D6134">
            <v>6286877770</v>
          </cell>
        </row>
        <row r="6135">
          <cell r="C6135">
            <v>24927</v>
          </cell>
          <cell r="D6135">
            <v>4689682046</v>
          </cell>
        </row>
        <row r="6136">
          <cell r="C6136">
            <v>12407</v>
          </cell>
          <cell r="D6136">
            <v>1462166245</v>
          </cell>
        </row>
        <row r="6137">
          <cell r="C6137">
            <v>38521</v>
          </cell>
          <cell r="D6137">
            <v>9412192312</v>
          </cell>
        </row>
        <row r="6138">
          <cell r="C6138">
            <v>53896</v>
          </cell>
          <cell r="D6138">
            <v>9803956825</v>
          </cell>
        </row>
        <row r="6139">
          <cell r="C6139">
            <v>11877</v>
          </cell>
          <cell r="D6139">
            <v>3041948354</v>
          </cell>
        </row>
        <row r="6140">
          <cell r="C6140">
            <v>34103</v>
          </cell>
          <cell r="D6140">
            <v>8044612831</v>
          </cell>
        </row>
        <row r="6141">
          <cell r="C6141">
            <v>49091</v>
          </cell>
          <cell r="D6141">
            <v>17898579</v>
          </cell>
        </row>
        <row r="6142">
          <cell r="C6142">
            <v>13193</v>
          </cell>
          <cell r="D6142">
            <v>4839119791</v>
          </cell>
        </row>
        <row r="6143">
          <cell r="C6143">
            <v>41475</v>
          </cell>
          <cell r="D6143">
            <v>4409014943</v>
          </cell>
        </row>
        <row r="6144">
          <cell r="C6144">
            <v>13195</v>
          </cell>
          <cell r="D6144">
            <v>793441269</v>
          </cell>
        </row>
        <row r="6145">
          <cell r="C6145">
            <v>59143</v>
          </cell>
          <cell r="D6145">
            <v>2497321256</v>
          </cell>
        </row>
        <row r="6146">
          <cell r="C6146">
            <v>13638</v>
          </cell>
          <cell r="D6146">
            <v>1014658829</v>
          </cell>
        </row>
        <row r="6147">
          <cell r="C6147">
            <v>24222</v>
          </cell>
          <cell r="D6147">
            <v>1628738227</v>
          </cell>
        </row>
        <row r="6148">
          <cell r="C6148">
            <v>27360</v>
          </cell>
          <cell r="D6148">
            <v>2376099331</v>
          </cell>
        </row>
        <row r="6149">
          <cell r="C6149">
            <v>17995</v>
          </cell>
          <cell r="D6149">
            <v>9153408497</v>
          </cell>
        </row>
        <row r="6150">
          <cell r="C6150">
            <v>12212</v>
          </cell>
          <cell r="D6150">
            <v>7007279686</v>
          </cell>
        </row>
        <row r="6151">
          <cell r="C6151">
            <v>50726</v>
          </cell>
          <cell r="D6151">
            <v>2480515559</v>
          </cell>
        </row>
        <row r="6152">
          <cell r="C6152">
            <v>24183</v>
          </cell>
          <cell r="D6152">
            <v>3428040538</v>
          </cell>
        </row>
        <row r="6153">
          <cell r="C6153">
            <v>29597</v>
          </cell>
          <cell r="D6153">
            <v>6713405010</v>
          </cell>
        </row>
        <row r="6154">
          <cell r="C6154">
            <v>49867</v>
          </cell>
          <cell r="D6154">
            <v>5764917026</v>
          </cell>
        </row>
        <row r="6155">
          <cell r="C6155">
            <v>15902</v>
          </cell>
          <cell r="D6155">
            <v>5928086253</v>
          </cell>
        </row>
        <row r="6156">
          <cell r="C6156">
            <v>34290</v>
          </cell>
          <cell r="D6156">
            <v>9107581297</v>
          </cell>
        </row>
        <row r="6157">
          <cell r="C6157">
            <v>34892</v>
          </cell>
          <cell r="D6157">
            <v>5209112160</v>
          </cell>
        </row>
        <row r="6158">
          <cell r="C6158">
            <v>46735</v>
          </cell>
          <cell r="D6158">
            <v>9885165231</v>
          </cell>
        </row>
        <row r="6159">
          <cell r="C6159">
            <v>19573</v>
          </cell>
          <cell r="D6159">
            <v>3806430489</v>
          </cell>
        </row>
        <row r="6160">
          <cell r="C6160">
            <v>48941</v>
          </cell>
          <cell r="D6160">
            <v>7242677408</v>
          </cell>
        </row>
        <row r="6161">
          <cell r="C6161">
            <v>58735</v>
          </cell>
          <cell r="D6161">
            <v>8673837456</v>
          </cell>
        </row>
        <row r="6162">
          <cell r="C6162">
            <v>36313</v>
          </cell>
          <cell r="D6162">
            <v>2958692264</v>
          </cell>
        </row>
        <row r="6163">
          <cell r="C6163">
            <v>47166</v>
          </cell>
          <cell r="D6163">
            <v>1263903657</v>
          </cell>
        </row>
        <row r="6164">
          <cell r="C6164">
            <v>10613</v>
          </cell>
          <cell r="D6164">
            <v>5082945165</v>
          </cell>
        </row>
        <row r="6165">
          <cell r="C6165">
            <v>43754</v>
          </cell>
          <cell r="D6165">
            <v>2809344809</v>
          </cell>
        </row>
        <row r="6166">
          <cell r="C6166">
            <v>38979</v>
          </cell>
          <cell r="D6166">
            <v>9228842121</v>
          </cell>
        </row>
        <row r="6167">
          <cell r="C6167">
            <v>44534</v>
          </cell>
          <cell r="D6167">
            <v>7249524151</v>
          </cell>
        </row>
        <row r="6168">
          <cell r="C6168">
            <v>50811</v>
          </cell>
          <cell r="D6168">
            <v>4323171323</v>
          </cell>
        </row>
        <row r="6169">
          <cell r="C6169">
            <v>23217</v>
          </cell>
          <cell r="D6169">
            <v>2607689635</v>
          </cell>
        </row>
        <row r="6170">
          <cell r="C6170">
            <v>24252</v>
          </cell>
          <cell r="D6170">
            <v>9245659313</v>
          </cell>
        </row>
        <row r="6171">
          <cell r="C6171">
            <v>56396</v>
          </cell>
          <cell r="D6171">
            <v>1659418720</v>
          </cell>
        </row>
        <row r="6172">
          <cell r="C6172">
            <v>12510</v>
          </cell>
          <cell r="D6172">
            <v>4194897803</v>
          </cell>
        </row>
        <row r="6173">
          <cell r="C6173">
            <v>23107</v>
          </cell>
          <cell r="D6173">
            <v>9238967105</v>
          </cell>
        </row>
        <row r="6174">
          <cell r="C6174">
            <v>30280</v>
          </cell>
          <cell r="D6174">
            <v>515647594</v>
          </cell>
        </row>
        <row r="6175">
          <cell r="C6175">
            <v>21639</v>
          </cell>
          <cell r="D6175">
            <v>844376051</v>
          </cell>
        </row>
        <row r="6176">
          <cell r="C6176">
            <v>34303</v>
          </cell>
          <cell r="D6176">
            <v>1266227768</v>
          </cell>
        </row>
        <row r="6177">
          <cell r="C6177">
            <v>47118</v>
          </cell>
          <cell r="D6177">
            <v>2353272215</v>
          </cell>
        </row>
        <row r="6178">
          <cell r="C6178">
            <v>30652</v>
          </cell>
          <cell r="D6178">
            <v>8277918739</v>
          </cell>
        </row>
        <row r="6179">
          <cell r="C6179">
            <v>22534</v>
          </cell>
          <cell r="D6179">
            <v>6364724701</v>
          </cell>
        </row>
        <row r="6180">
          <cell r="C6180">
            <v>40263</v>
          </cell>
          <cell r="D6180">
            <v>7373156215</v>
          </cell>
        </row>
        <row r="6181">
          <cell r="C6181">
            <v>23147</v>
          </cell>
          <cell r="D6181">
            <v>3986480021</v>
          </cell>
        </row>
        <row r="6182">
          <cell r="C6182">
            <v>43518</v>
          </cell>
          <cell r="D6182">
            <v>228985188</v>
          </cell>
        </row>
        <row r="6183">
          <cell r="C6183">
            <v>10354</v>
          </cell>
          <cell r="D6183">
            <v>4862005330</v>
          </cell>
        </row>
        <row r="6184">
          <cell r="C6184">
            <v>15072</v>
          </cell>
          <cell r="D6184">
            <v>5623178685</v>
          </cell>
        </row>
        <row r="6185">
          <cell r="C6185">
            <v>49928</v>
          </cell>
          <cell r="D6185">
            <v>5353923685</v>
          </cell>
        </row>
        <row r="6186">
          <cell r="C6186">
            <v>21396</v>
          </cell>
          <cell r="D6186">
            <v>9483290694</v>
          </cell>
        </row>
        <row r="6187">
          <cell r="C6187">
            <v>41880</v>
          </cell>
          <cell r="D6187">
            <v>4502817627</v>
          </cell>
        </row>
        <row r="6188">
          <cell r="C6188">
            <v>12028</v>
          </cell>
          <cell r="D6188">
            <v>5082945165</v>
          </cell>
        </row>
        <row r="6189">
          <cell r="C6189">
            <v>20254</v>
          </cell>
          <cell r="D6189">
            <v>274599287</v>
          </cell>
        </row>
        <row r="6190">
          <cell r="C6190">
            <v>13243</v>
          </cell>
          <cell r="D6190">
            <v>7659816853</v>
          </cell>
        </row>
        <row r="6191">
          <cell r="C6191">
            <v>59133</v>
          </cell>
          <cell r="D6191">
            <v>17898579</v>
          </cell>
        </row>
        <row r="6192">
          <cell r="C6192">
            <v>42255</v>
          </cell>
          <cell r="D6192">
            <v>9331851693</v>
          </cell>
        </row>
        <row r="6193">
          <cell r="C6193">
            <v>42974</v>
          </cell>
          <cell r="D6193">
            <v>5764917026</v>
          </cell>
        </row>
        <row r="6194">
          <cell r="C6194">
            <v>41866</v>
          </cell>
          <cell r="D6194">
            <v>5907724676</v>
          </cell>
        </row>
        <row r="6195">
          <cell r="C6195">
            <v>22147</v>
          </cell>
          <cell r="D6195">
            <v>9340388305</v>
          </cell>
        </row>
        <row r="6196">
          <cell r="C6196">
            <v>50532</v>
          </cell>
          <cell r="D6196">
            <v>1918356416</v>
          </cell>
        </row>
        <row r="6197">
          <cell r="C6197">
            <v>24747</v>
          </cell>
          <cell r="D6197">
            <v>9854387496</v>
          </cell>
        </row>
        <row r="6198">
          <cell r="C6198">
            <v>46029</v>
          </cell>
          <cell r="D6198">
            <v>1296185559</v>
          </cell>
        </row>
        <row r="6199">
          <cell r="C6199">
            <v>58412</v>
          </cell>
          <cell r="D6199">
            <v>8419732141</v>
          </cell>
        </row>
        <row r="6200">
          <cell r="C6200">
            <v>35232</v>
          </cell>
          <cell r="D6200">
            <v>6915102108</v>
          </cell>
        </row>
        <row r="6201">
          <cell r="C6201">
            <v>48844</v>
          </cell>
          <cell r="D6201">
            <v>19662963</v>
          </cell>
        </row>
        <row r="6202">
          <cell r="C6202">
            <v>36166</v>
          </cell>
          <cell r="D6202">
            <v>9096285417</v>
          </cell>
        </row>
        <row r="6203">
          <cell r="C6203">
            <v>43313</v>
          </cell>
          <cell r="D6203">
            <v>8945564357</v>
          </cell>
        </row>
        <row r="6204">
          <cell r="C6204">
            <v>27411</v>
          </cell>
          <cell r="D6204">
            <v>4958503722</v>
          </cell>
        </row>
        <row r="6205">
          <cell r="C6205">
            <v>35541</v>
          </cell>
          <cell r="D6205">
            <v>710473923</v>
          </cell>
        </row>
        <row r="6206">
          <cell r="C6206">
            <v>31205</v>
          </cell>
          <cell r="D6206">
            <v>2378102658</v>
          </cell>
        </row>
        <row r="6207">
          <cell r="C6207">
            <v>52919</v>
          </cell>
          <cell r="D6207">
            <v>9155356869</v>
          </cell>
        </row>
        <row r="6208">
          <cell r="C6208">
            <v>40175</v>
          </cell>
          <cell r="D6208">
            <v>7160109333</v>
          </cell>
        </row>
        <row r="6209">
          <cell r="C6209">
            <v>22497</v>
          </cell>
          <cell r="D6209">
            <v>3219526055</v>
          </cell>
        </row>
        <row r="6210">
          <cell r="C6210">
            <v>36936</v>
          </cell>
          <cell r="D6210">
            <v>4162153728</v>
          </cell>
        </row>
        <row r="6211">
          <cell r="C6211">
            <v>37658</v>
          </cell>
          <cell r="D6211">
            <v>4638232353</v>
          </cell>
        </row>
        <row r="6212">
          <cell r="C6212">
            <v>19073</v>
          </cell>
          <cell r="D6212">
            <v>1898839557</v>
          </cell>
        </row>
        <row r="6213">
          <cell r="C6213">
            <v>53186</v>
          </cell>
          <cell r="D6213">
            <v>6009848660</v>
          </cell>
        </row>
        <row r="6214">
          <cell r="C6214">
            <v>38193</v>
          </cell>
          <cell r="D6214">
            <v>2493113470</v>
          </cell>
        </row>
        <row r="6215">
          <cell r="C6215">
            <v>39402</v>
          </cell>
          <cell r="D6215">
            <v>7000350199</v>
          </cell>
        </row>
        <row r="6216">
          <cell r="C6216">
            <v>29825</v>
          </cell>
          <cell r="D6216">
            <v>3463222345</v>
          </cell>
        </row>
        <row r="6217">
          <cell r="C6217">
            <v>30227</v>
          </cell>
          <cell r="D6217">
            <v>3428040538</v>
          </cell>
        </row>
        <row r="6218">
          <cell r="C6218">
            <v>11047</v>
          </cell>
          <cell r="D6218">
            <v>4969679754</v>
          </cell>
        </row>
        <row r="6219">
          <cell r="C6219">
            <v>58711</v>
          </cell>
          <cell r="D6219">
            <v>8552526727</v>
          </cell>
        </row>
        <row r="6220">
          <cell r="C6220">
            <v>29647</v>
          </cell>
          <cell r="D6220">
            <v>2480515559</v>
          </cell>
        </row>
        <row r="6221">
          <cell r="C6221">
            <v>40659</v>
          </cell>
          <cell r="D6221">
            <v>7268478941</v>
          </cell>
        </row>
        <row r="6222">
          <cell r="C6222">
            <v>11834</v>
          </cell>
          <cell r="D6222">
            <v>7178607831</v>
          </cell>
        </row>
        <row r="6223">
          <cell r="C6223">
            <v>57306</v>
          </cell>
          <cell r="D6223">
            <v>8069192305</v>
          </cell>
        </row>
        <row r="6224">
          <cell r="C6224">
            <v>11381</v>
          </cell>
          <cell r="D6224">
            <v>7493076952</v>
          </cell>
        </row>
        <row r="6225">
          <cell r="C6225">
            <v>56200</v>
          </cell>
          <cell r="D6225">
            <v>5623178685</v>
          </cell>
        </row>
        <row r="6226">
          <cell r="C6226">
            <v>44521</v>
          </cell>
          <cell r="D6226">
            <v>3819859829</v>
          </cell>
        </row>
        <row r="6227">
          <cell r="C6227">
            <v>57292</v>
          </cell>
          <cell r="D6227">
            <v>8154943166</v>
          </cell>
        </row>
        <row r="6228">
          <cell r="C6228">
            <v>12105</v>
          </cell>
          <cell r="D6228">
            <v>1839046880</v>
          </cell>
        </row>
        <row r="6229">
          <cell r="C6229">
            <v>31637</v>
          </cell>
          <cell r="D6229">
            <v>3772653790</v>
          </cell>
        </row>
        <row r="6230">
          <cell r="C6230">
            <v>52770</v>
          </cell>
          <cell r="D6230">
            <v>7281103514</v>
          </cell>
        </row>
        <row r="6231">
          <cell r="C6231">
            <v>46863</v>
          </cell>
          <cell r="D6231">
            <v>2408183758</v>
          </cell>
        </row>
        <row r="6232">
          <cell r="C6232">
            <v>22073</v>
          </cell>
          <cell r="D6232">
            <v>116428384</v>
          </cell>
        </row>
        <row r="6233">
          <cell r="C6233">
            <v>56367</v>
          </cell>
          <cell r="D6233">
            <v>966588630</v>
          </cell>
        </row>
        <row r="6234">
          <cell r="C6234">
            <v>36903</v>
          </cell>
          <cell r="D6234">
            <v>3288836432</v>
          </cell>
        </row>
        <row r="6235">
          <cell r="C6235">
            <v>50302</v>
          </cell>
          <cell r="D6235">
            <v>76572129</v>
          </cell>
        </row>
        <row r="6236">
          <cell r="C6236">
            <v>20960</v>
          </cell>
          <cell r="D6236">
            <v>7888574610</v>
          </cell>
        </row>
        <row r="6237">
          <cell r="C6237">
            <v>49101</v>
          </cell>
          <cell r="D6237">
            <v>6978367184</v>
          </cell>
        </row>
        <row r="6238">
          <cell r="C6238">
            <v>26892</v>
          </cell>
          <cell r="D6238">
            <v>3133221701</v>
          </cell>
        </row>
        <row r="6239">
          <cell r="C6239">
            <v>21481</v>
          </cell>
          <cell r="D6239">
            <v>9984023702</v>
          </cell>
        </row>
        <row r="6240">
          <cell r="C6240">
            <v>27934</v>
          </cell>
          <cell r="D6240">
            <v>899126162</v>
          </cell>
        </row>
        <row r="6241">
          <cell r="C6241">
            <v>21924</v>
          </cell>
          <cell r="D6241">
            <v>4278470843</v>
          </cell>
        </row>
        <row r="6242">
          <cell r="C6242">
            <v>30281</v>
          </cell>
          <cell r="D6242">
            <v>8249460030</v>
          </cell>
        </row>
        <row r="6243">
          <cell r="C6243">
            <v>29431</v>
          </cell>
          <cell r="D6243">
            <v>4372257910</v>
          </cell>
        </row>
        <row r="6244">
          <cell r="C6244">
            <v>20263</v>
          </cell>
          <cell r="D6244">
            <v>6713405010</v>
          </cell>
        </row>
        <row r="6245">
          <cell r="C6245">
            <v>20890</v>
          </cell>
          <cell r="D6245">
            <v>8289594380</v>
          </cell>
        </row>
        <row r="6246">
          <cell r="C6246">
            <v>40030</v>
          </cell>
          <cell r="D6246">
            <v>4578004252</v>
          </cell>
        </row>
        <row r="6247">
          <cell r="C6247">
            <v>51367</v>
          </cell>
          <cell r="D6247">
            <v>1420239228</v>
          </cell>
        </row>
        <row r="6248">
          <cell r="C6248">
            <v>17863</v>
          </cell>
          <cell r="D6248">
            <v>965285472</v>
          </cell>
        </row>
        <row r="6249">
          <cell r="C6249">
            <v>27232</v>
          </cell>
          <cell r="D6249">
            <v>8550875457</v>
          </cell>
        </row>
        <row r="6250">
          <cell r="C6250">
            <v>12163</v>
          </cell>
          <cell r="D6250">
            <v>3435517239</v>
          </cell>
        </row>
        <row r="6251">
          <cell r="C6251">
            <v>41927</v>
          </cell>
          <cell r="D6251">
            <v>8482007106</v>
          </cell>
        </row>
        <row r="6252">
          <cell r="C6252">
            <v>38417</v>
          </cell>
          <cell r="D6252">
            <v>7243767311</v>
          </cell>
        </row>
        <row r="6253">
          <cell r="C6253">
            <v>29677</v>
          </cell>
          <cell r="D6253">
            <v>9984023702</v>
          </cell>
        </row>
        <row r="6254">
          <cell r="C6254">
            <v>40767</v>
          </cell>
          <cell r="D6254">
            <v>4094820760</v>
          </cell>
        </row>
        <row r="6255">
          <cell r="C6255">
            <v>30389</v>
          </cell>
          <cell r="D6255">
            <v>8620758454</v>
          </cell>
        </row>
        <row r="6256">
          <cell r="C6256">
            <v>49521</v>
          </cell>
          <cell r="D6256">
            <v>2565290632</v>
          </cell>
        </row>
        <row r="6257">
          <cell r="C6257">
            <v>33732</v>
          </cell>
          <cell r="D6257">
            <v>7160109333</v>
          </cell>
        </row>
        <row r="6258">
          <cell r="C6258">
            <v>35591</v>
          </cell>
          <cell r="D6258">
            <v>5603330430</v>
          </cell>
        </row>
        <row r="6259">
          <cell r="C6259">
            <v>21202</v>
          </cell>
          <cell r="D6259">
            <v>5828678620</v>
          </cell>
        </row>
        <row r="6260">
          <cell r="C6260">
            <v>42477</v>
          </cell>
          <cell r="D6260">
            <v>8115985503</v>
          </cell>
        </row>
        <row r="6261">
          <cell r="C6261">
            <v>13222</v>
          </cell>
          <cell r="D6261">
            <v>4278470843</v>
          </cell>
        </row>
        <row r="6262">
          <cell r="C6262">
            <v>29527</v>
          </cell>
          <cell r="D6262">
            <v>7775126329</v>
          </cell>
        </row>
        <row r="6263">
          <cell r="C6263">
            <v>19629</v>
          </cell>
          <cell r="D6263">
            <v>4986200380</v>
          </cell>
        </row>
        <row r="6264">
          <cell r="C6264">
            <v>50889</v>
          </cell>
          <cell r="D6264">
            <v>1062607929</v>
          </cell>
        </row>
        <row r="6265">
          <cell r="C6265">
            <v>53901</v>
          </cell>
          <cell r="D6265">
            <v>9260254965</v>
          </cell>
        </row>
        <row r="6266">
          <cell r="C6266">
            <v>34483</v>
          </cell>
          <cell r="D6266">
            <v>7760701055</v>
          </cell>
        </row>
        <row r="6267">
          <cell r="C6267">
            <v>13834</v>
          </cell>
          <cell r="D6267">
            <v>76572129</v>
          </cell>
        </row>
        <row r="6268">
          <cell r="C6268">
            <v>36520</v>
          </cell>
          <cell r="D6268">
            <v>232367817</v>
          </cell>
        </row>
        <row r="6269">
          <cell r="C6269">
            <v>22058</v>
          </cell>
          <cell r="D6269">
            <v>4260324861</v>
          </cell>
        </row>
        <row r="6270">
          <cell r="C6270">
            <v>18363</v>
          </cell>
          <cell r="D6270">
            <v>1888605537</v>
          </cell>
        </row>
        <row r="6271">
          <cell r="C6271">
            <v>49076</v>
          </cell>
          <cell r="D6271">
            <v>858481901</v>
          </cell>
        </row>
        <row r="6272">
          <cell r="C6272">
            <v>18701</v>
          </cell>
          <cell r="D6272">
            <v>9603610356</v>
          </cell>
        </row>
        <row r="6273">
          <cell r="C6273">
            <v>24482</v>
          </cell>
          <cell r="D6273">
            <v>6279928705</v>
          </cell>
        </row>
        <row r="6274">
          <cell r="C6274">
            <v>34959</v>
          </cell>
          <cell r="D6274">
            <v>7645724897</v>
          </cell>
        </row>
        <row r="6275">
          <cell r="C6275">
            <v>26528</v>
          </cell>
          <cell r="D6275">
            <v>1391414047</v>
          </cell>
        </row>
        <row r="6276">
          <cell r="C6276">
            <v>31939</v>
          </cell>
          <cell r="D6276">
            <v>6462250968</v>
          </cell>
        </row>
        <row r="6277">
          <cell r="C6277">
            <v>47270</v>
          </cell>
          <cell r="D6277">
            <v>4306425231</v>
          </cell>
        </row>
        <row r="6278">
          <cell r="C6278">
            <v>16692</v>
          </cell>
          <cell r="D6278">
            <v>9621571960</v>
          </cell>
        </row>
        <row r="6279">
          <cell r="C6279">
            <v>14148</v>
          </cell>
          <cell r="D6279">
            <v>3418374697</v>
          </cell>
        </row>
        <row r="6280">
          <cell r="C6280">
            <v>10763</v>
          </cell>
          <cell r="D6280">
            <v>1892125439</v>
          </cell>
        </row>
        <row r="6281">
          <cell r="C6281">
            <v>58284</v>
          </cell>
          <cell r="D6281">
            <v>5974179625</v>
          </cell>
        </row>
        <row r="6282">
          <cell r="C6282">
            <v>57443</v>
          </cell>
          <cell r="D6282">
            <v>6000780338</v>
          </cell>
        </row>
        <row r="6283">
          <cell r="C6283">
            <v>31085</v>
          </cell>
          <cell r="D6283">
            <v>3217797337</v>
          </cell>
        </row>
        <row r="6284">
          <cell r="C6284">
            <v>38257</v>
          </cell>
          <cell r="D6284">
            <v>2456061896</v>
          </cell>
        </row>
        <row r="6285">
          <cell r="C6285">
            <v>38713</v>
          </cell>
          <cell r="D6285">
            <v>4194897803</v>
          </cell>
        </row>
        <row r="6286">
          <cell r="C6286">
            <v>55604</v>
          </cell>
          <cell r="D6286">
            <v>25254650</v>
          </cell>
        </row>
        <row r="6287">
          <cell r="C6287">
            <v>43190</v>
          </cell>
          <cell r="D6287">
            <v>5574535556</v>
          </cell>
        </row>
        <row r="6288">
          <cell r="C6288">
            <v>57131</v>
          </cell>
          <cell r="D6288">
            <v>6938295417</v>
          </cell>
        </row>
        <row r="6289">
          <cell r="C6289">
            <v>57354</v>
          </cell>
          <cell r="D6289">
            <v>6259267215</v>
          </cell>
        </row>
        <row r="6290">
          <cell r="C6290">
            <v>56238</v>
          </cell>
          <cell r="D6290">
            <v>9312128221</v>
          </cell>
        </row>
        <row r="6291">
          <cell r="C6291">
            <v>30195</v>
          </cell>
          <cell r="D6291">
            <v>2779378506</v>
          </cell>
        </row>
        <row r="6292">
          <cell r="C6292">
            <v>18801</v>
          </cell>
          <cell r="D6292">
            <v>9293760045</v>
          </cell>
        </row>
        <row r="6293">
          <cell r="C6293">
            <v>47040</v>
          </cell>
          <cell r="D6293">
            <v>1382734301</v>
          </cell>
        </row>
        <row r="6294">
          <cell r="C6294">
            <v>23811</v>
          </cell>
          <cell r="D6294">
            <v>8644362151</v>
          </cell>
        </row>
        <row r="6295">
          <cell r="C6295">
            <v>38935</v>
          </cell>
          <cell r="D6295">
            <v>3211170715</v>
          </cell>
        </row>
        <row r="6296">
          <cell r="C6296">
            <v>54127</v>
          </cell>
          <cell r="D6296">
            <v>9107581297</v>
          </cell>
        </row>
        <row r="6297">
          <cell r="C6297">
            <v>36535</v>
          </cell>
          <cell r="D6297">
            <v>8887868026</v>
          </cell>
        </row>
        <row r="6298">
          <cell r="C6298">
            <v>46336</v>
          </cell>
          <cell r="D6298">
            <v>2575500974</v>
          </cell>
        </row>
        <row r="6299">
          <cell r="C6299">
            <v>31550</v>
          </cell>
          <cell r="D6299">
            <v>3580617389</v>
          </cell>
        </row>
        <row r="6300">
          <cell r="C6300">
            <v>29332</v>
          </cell>
          <cell r="D6300">
            <v>2314136845</v>
          </cell>
        </row>
        <row r="6301">
          <cell r="C6301">
            <v>15510</v>
          </cell>
          <cell r="D6301">
            <v>115757341</v>
          </cell>
        </row>
        <row r="6302">
          <cell r="C6302">
            <v>57461</v>
          </cell>
          <cell r="D6302">
            <v>3435517239</v>
          </cell>
        </row>
        <row r="6303">
          <cell r="C6303">
            <v>24869</v>
          </cell>
          <cell r="D6303">
            <v>7205256240</v>
          </cell>
        </row>
        <row r="6304">
          <cell r="C6304">
            <v>23419</v>
          </cell>
          <cell r="D6304">
            <v>3211170715</v>
          </cell>
        </row>
        <row r="6305">
          <cell r="C6305">
            <v>12868</v>
          </cell>
          <cell r="D6305">
            <v>2592292012</v>
          </cell>
        </row>
        <row r="6306">
          <cell r="C6306">
            <v>44755</v>
          </cell>
          <cell r="D6306">
            <v>7338728615</v>
          </cell>
        </row>
        <row r="6307">
          <cell r="C6307">
            <v>29439</v>
          </cell>
          <cell r="D6307">
            <v>2524572722</v>
          </cell>
        </row>
        <row r="6308">
          <cell r="C6308">
            <v>16847</v>
          </cell>
          <cell r="D6308">
            <v>5293354957</v>
          </cell>
        </row>
        <row r="6309">
          <cell r="C6309">
            <v>57294</v>
          </cell>
          <cell r="D6309">
            <v>2493113470</v>
          </cell>
        </row>
        <row r="6310">
          <cell r="C6310">
            <v>58507</v>
          </cell>
          <cell r="D6310">
            <v>2657442315</v>
          </cell>
        </row>
        <row r="6311">
          <cell r="C6311">
            <v>49020</v>
          </cell>
          <cell r="D6311">
            <v>793441269</v>
          </cell>
        </row>
        <row r="6312">
          <cell r="C6312">
            <v>47471</v>
          </cell>
          <cell r="D6312">
            <v>8189289020</v>
          </cell>
        </row>
        <row r="6313">
          <cell r="C6313">
            <v>31093</v>
          </cell>
          <cell r="D6313">
            <v>3164004753</v>
          </cell>
        </row>
        <row r="6314">
          <cell r="C6314">
            <v>38230</v>
          </cell>
          <cell r="D6314">
            <v>2792636599</v>
          </cell>
        </row>
        <row r="6315">
          <cell r="C6315">
            <v>21407</v>
          </cell>
          <cell r="D6315">
            <v>7659816853</v>
          </cell>
        </row>
        <row r="6316">
          <cell r="C6316">
            <v>33830</v>
          </cell>
          <cell r="D6316">
            <v>8387947148</v>
          </cell>
        </row>
        <row r="6317">
          <cell r="C6317">
            <v>19914</v>
          </cell>
          <cell r="D6317">
            <v>8526090127</v>
          </cell>
        </row>
        <row r="6318">
          <cell r="C6318">
            <v>55303</v>
          </cell>
          <cell r="D6318">
            <v>244523738</v>
          </cell>
        </row>
        <row r="6319">
          <cell r="C6319">
            <v>21176</v>
          </cell>
          <cell r="D6319">
            <v>3164004753</v>
          </cell>
        </row>
        <row r="6320">
          <cell r="C6320">
            <v>34229</v>
          </cell>
          <cell r="D6320">
            <v>3991963221</v>
          </cell>
        </row>
        <row r="6321">
          <cell r="C6321">
            <v>57543</v>
          </cell>
          <cell r="D6321">
            <v>2130919499</v>
          </cell>
        </row>
        <row r="6322">
          <cell r="C6322">
            <v>34948</v>
          </cell>
          <cell r="D6322">
            <v>1549399640</v>
          </cell>
        </row>
        <row r="6323">
          <cell r="C6323">
            <v>47889</v>
          </cell>
          <cell r="D6323">
            <v>6978367184</v>
          </cell>
        </row>
        <row r="6324">
          <cell r="C6324">
            <v>56659</v>
          </cell>
          <cell r="D6324">
            <v>7273123196</v>
          </cell>
        </row>
        <row r="6325">
          <cell r="C6325">
            <v>47559</v>
          </cell>
          <cell r="D6325">
            <v>274599287</v>
          </cell>
        </row>
        <row r="6326">
          <cell r="C6326">
            <v>30206</v>
          </cell>
          <cell r="D6326">
            <v>5629875752</v>
          </cell>
        </row>
        <row r="6327">
          <cell r="C6327">
            <v>26189</v>
          </cell>
          <cell r="D6327">
            <v>901154172</v>
          </cell>
        </row>
        <row r="6328">
          <cell r="C6328">
            <v>35991</v>
          </cell>
          <cell r="D6328">
            <v>9369490930</v>
          </cell>
        </row>
        <row r="6329">
          <cell r="C6329">
            <v>44893</v>
          </cell>
          <cell r="D6329">
            <v>7979647432</v>
          </cell>
        </row>
        <row r="6330">
          <cell r="C6330">
            <v>21013</v>
          </cell>
          <cell r="D6330">
            <v>37593587</v>
          </cell>
        </row>
        <row r="6331">
          <cell r="C6331">
            <v>25869</v>
          </cell>
          <cell r="D6331">
            <v>2763158331</v>
          </cell>
        </row>
        <row r="6332">
          <cell r="C6332">
            <v>31578</v>
          </cell>
          <cell r="D6332">
            <v>7912639675</v>
          </cell>
        </row>
        <row r="6333">
          <cell r="C6333">
            <v>19260</v>
          </cell>
          <cell r="D6333">
            <v>2456061896</v>
          </cell>
        </row>
        <row r="6334">
          <cell r="C6334">
            <v>39346</v>
          </cell>
          <cell r="D6334">
            <v>8109358470</v>
          </cell>
        </row>
        <row r="6335">
          <cell r="C6335">
            <v>19014</v>
          </cell>
          <cell r="D6335">
            <v>1351073265</v>
          </cell>
        </row>
        <row r="6336">
          <cell r="C6336">
            <v>37873</v>
          </cell>
          <cell r="D6336">
            <v>2426144645</v>
          </cell>
        </row>
        <row r="6337">
          <cell r="C6337">
            <v>44687</v>
          </cell>
          <cell r="D6337">
            <v>8249460030</v>
          </cell>
        </row>
        <row r="6338">
          <cell r="C6338">
            <v>54793</v>
          </cell>
          <cell r="D6338">
            <v>2908560011</v>
          </cell>
        </row>
        <row r="6339">
          <cell r="C6339">
            <v>28293</v>
          </cell>
          <cell r="D6339">
            <v>1729795870</v>
          </cell>
        </row>
        <row r="6340">
          <cell r="C6340">
            <v>34112</v>
          </cell>
          <cell r="D6340">
            <v>6255831884</v>
          </cell>
        </row>
        <row r="6341">
          <cell r="C6341">
            <v>11983</v>
          </cell>
          <cell r="D6341">
            <v>481875921</v>
          </cell>
        </row>
        <row r="6342">
          <cell r="C6342">
            <v>58614</v>
          </cell>
          <cell r="D6342">
            <v>197180590</v>
          </cell>
        </row>
        <row r="6343">
          <cell r="C6343">
            <v>18301</v>
          </cell>
          <cell r="D6343">
            <v>4076701275</v>
          </cell>
        </row>
        <row r="6344">
          <cell r="C6344">
            <v>40463</v>
          </cell>
          <cell r="D6344">
            <v>1657097021</v>
          </cell>
        </row>
        <row r="6345">
          <cell r="C6345">
            <v>25579</v>
          </cell>
          <cell r="D6345">
            <v>37593587</v>
          </cell>
        </row>
        <row r="6346">
          <cell r="C6346">
            <v>10412</v>
          </cell>
          <cell r="D6346">
            <v>8620758454</v>
          </cell>
        </row>
        <row r="6347">
          <cell r="C6347">
            <v>33703</v>
          </cell>
          <cell r="D6347">
            <v>8054305400</v>
          </cell>
        </row>
        <row r="6348">
          <cell r="C6348">
            <v>57138</v>
          </cell>
          <cell r="D6348">
            <v>5341512014</v>
          </cell>
        </row>
        <row r="6349">
          <cell r="C6349">
            <v>46846</v>
          </cell>
          <cell r="D6349">
            <v>4306425231</v>
          </cell>
        </row>
        <row r="6350">
          <cell r="C6350">
            <v>14767</v>
          </cell>
          <cell r="D6350">
            <v>29906814</v>
          </cell>
        </row>
        <row r="6351">
          <cell r="C6351">
            <v>33983</v>
          </cell>
          <cell r="D6351">
            <v>1718344562</v>
          </cell>
        </row>
        <row r="6352">
          <cell r="C6352">
            <v>18414</v>
          </cell>
          <cell r="D6352">
            <v>1549399640</v>
          </cell>
        </row>
        <row r="6353">
          <cell r="C6353">
            <v>54281</v>
          </cell>
          <cell r="D6353">
            <v>6380488901</v>
          </cell>
        </row>
        <row r="6354">
          <cell r="C6354">
            <v>45036</v>
          </cell>
          <cell r="D6354">
            <v>4119729087</v>
          </cell>
        </row>
        <row r="6355">
          <cell r="C6355">
            <v>20276</v>
          </cell>
          <cell r="D6355">
            <v>2177097355</v>
          </cell>
        </row>
        <row r="6356">
          <cell r="C6356">
            <v>58436</v>
          </cell>
          <cell r="D6356">
            <v>1081492333</v>
          </cell>
        </row>
        <row r="6357">
          <cell r="C6357">
            <v>51768</v>
          </cell>
          <cell r="D6357">
            <v>4323727860</v>
          </cell>
        </row>
        <row r="6358">
          <cell r="C6358">
            <v>48010</v>
          </cell>
          <cell r="D6358">
            <v>994826516</v>
          </cell>
        </row>
        <row r="6359">
          <cell r="C6359">
            <v>10796</v>
          </cell>
          <cell r="D6359">
            <v>4472356473</v>
          </cell>
        </row>
        <row r="6360">
          <cell r="C6360">
            <v>41580</v>
          </cell>
          <cell r="D6360">
            <v>5372344725</v>
          </cell>
        </row>
        <row r="6361">
          <cell r="C6361">
            <v>31646</v>
          </cell>
          <cell r="D6361">
            <v>1518783783</v>
          </cell>
        </row>
        <row r="6362">
          <cell r="C6362">
            <v>54524</v>
          </cell>
          <cell r="D6362">
            <v>8808097757</v>
          </cell>
        </row>
        <row r="6363">
          <cell r="C6363">
            <v>12446</v>
          </cell>
          <cell r="D6363">
            <v>8187246642</v>
          </cell>
        </row>
        <row r="6364">
          <cell r="C6364">
            <v>50702</v>
          </cell>
          <cell r="D6364">
            <v>4823073274</v>
          </cell>
        </row>
        <row r="6365">
          <cell r="C6365">
            <v>27969</v>
          </cell>
          <cell r="D6365">
            <v>3075132195</v>
          </cell>
        </row>
        <row r="6366">
          <cell r="C6366">
            <v>55750</v>
          </cell>
          <cell r="D6366">
            <v>9163060264</v>
          </cell>
        </row>
        <row r="6367">
          <cell r="C6367">
            <v>54306</v>
          </cell>
          <cell r="D6367">
            <v>8387947148</v>
          </cell>
        </row>
        <row r="6368">
          <cell r="C6368">
            <v>54103</v>
          </cell>
          <cell r="D6368">
            <v>9800744517</v>
          </cell>
        </row>
        <row r="6369">
          <cell r="C6369">
            <v>54822</v>
          </cell>
          <cell r="D6369">
            <v>1892125439</v>
          </cell>
        </row>
        <row r="6370">
          <cell r="C6370">
            <v>30515</v>
          </cell>
          <cell r="D6370">
            <v>6375014751</v>
          </cell>
        </row>
        <row r="6371">
          <cell r="C6371">
            <v>38688</v>
          </cell>
          <cell r="D6371">
            <v>5079859830</v>
          </cell>
        </row>
        <row r="6372">
          <cell r="C6372">
            <v>44045</v>
          </cell>
          <cell r="D6372">
            <v>3127459866</v>
          </cell>
        </row>
        <row r="6373">
          <cell r="C6373">
            <v>55929</v>
          </cell>
          <cell r="D6373">
            <v>4192443678</v>
          </cell>
        </row>
        <row r="6374">
          <cell r="C6374">
            <v>24853</v>
          </cell>
          <cell r="D6374">
            <v>3935718624</v>
          </cell>
        </row>
        <row r="6375">
          <cell r="C6375">
            <v>59189</v>
          </cell>
          <cell r="D6375">
            <v>3127459866</v>
          </cell>
        </row>
        <row r="6376">
          <cell r="C6376">
            <v>48768</v>
          </cell>
          <cell r="D6376">
            <v>513904581</v>
          </cell>
        </row>
        <row r="6377">
          <cell r="C6377">
            <v>13369</v>
          </cell>
          <cell r="D6377">
            <v>9369490930</v>
          </cell>
        </row>
        <row r="6378">
          <cell r="C6378">
            <v>38075</v>
          </cell>
          <cell r="D6378">
            <v>8731494560</v>
          </cell>
        </row>
        <row r="6379">
          <cell r="C6379">
            <v>29020</v>
          </cell>
          <cell r="D6379">
            <v>492630925</v>
          </cell>
        </row>
        <row r="6380">
          <cell r="C6380">
            <v>21746</v>
          </cell>
          <cell r="D6380">
            <v>2209340063</v>
          </cell>
        </row>
        <row r="6381">
          <cell r="C6381">
            <v>26840</v>
          </cell>
          <cell r="D6381">
            <v>1754740677</v>
          </cell>
        </row>
        <row r="6382">
          <cell r="C6382">
            <v>29501</v>
          </cell>
          <cell r="D6382">
            <v>4184483038</v>
          </cell>
        </row>
        <row r="6383">
          <cell r="C6383">
            <v>30518</v>
          </cell>
          <cell r="D6383">
            <v>2975315244</v>
          </cell>
        </row>
        <row r="6384">
          <cell r="C6384">
            <v>44176</v>
          </cell>
          <cell r="D6384">
            <v>7966083349</v>
          </cell>
        </row>
        <row r="6385">
          <cell r="C6385">
            <v>16162</v>
          </cell>
          <cell r="D6385">
            <v>6358114417</v>
          </cell>
        </row>
        <row r="6386">
          <cell r="C6386">
            <v>30681</v>
          </cell>
          <cell r="D6386">
            <v>2792499575</v>
          </cell>
        </row>
        <row r="6387">
          <cell r="C6387">
            <v>54602</v>
          </cell>
          <cell r="D6387">
            <v>9617190826</v>
          </cell>
        </row>
        <row r="6388">
          <cell r="C6388">
            <v>21388</v>
          </cell>
          <cell r="D6388">
            <v>4445486779</v>
          </cell>
        </row>
        <row r="6389">
          <cell r="C6389">
            <v>41310</v>
          </cell>
          <cell r="D6389">
            <v>509389570</v>
          </cell>
        </row>
        <row r="6390">
          <cell r="C6390">
            <v>30210</v>
          </cell>
          <cell r="D6390">
            <v>9620547551</v>
          </cell>
        </row>
        <row r="6391">
          <cell r="C6391">
            <v>54148</v>
          </cell>
          <cell r="D6391">
            <v>3967370569</v>
          </cell>
        </row>
        <row r="6392">
          <cell r="C6392">
            <v>49230</v>
          </cell>
          <cell r="D6392">
            <v>6235447353</v>
          </cell>
        </row>
        <row r="6393">
          <cell r="C6393">
            <v>12239</v>
          </cell>
          <cell r="D6393">
            <v>5637692440</v>
          </cell>
        </row>
        <row r="6394">
          <cell r="C6394">
            <v>36946</v>
          </cell>
          <cell r="D6394">
            <v>4037854406</v>
          </cell>
        </row>
        <row r="6395">
          <cell r="C6395">
            <v>57117</v>
          </cell>
          <cell r="D6395">
            <v>7637608875</v>
          </cell>
        </row>
        <row r="6396">
          <cell r="C6396">
            <v>57769</v>
          </cell>
          <cell r="D6396">
            <v>4074728869</v>
          </cell>
        </row>
        <row r="6397">
          <cell r="C6397">
            <v>15276</v>
          </cell>
          <cell r="D6397">
            <v>3463222345</v>
          </cell>
        </row>
        <row r="6398">
          <cell r="C6398">
            <v>57791</v>
          </cell>
          <cell r="D6398">
            <v>5293354957</v>
          </cell>
        </row>
        <row r="6399">
          <cell r="C6399">
            <v>15301</v>
          </cell>
          <cell r="D6399">
            <v>4342145855</v>
          </cell>
        </row>
        <row r="6400">
          <cell r="C6400">
            <v>31167</v>
          </cell>
          <cell r="D6400">
            <v>9800744517</v>
          </cell>
        </row>
        <row r="6401">
          <cell r="C6401">
            <v>47423</v>
          </cell>
          <cell r="D6401">
            <v>7888574610</v>
          </cell>
        </row>
        <row r="6402">
          <cell r="C6402">
            <v>56154</v>
          </cell>
          <cell r="D6402">
            <v>7637608875</v>
          </cell>
        </row>
        <row r="6403">
          <cell r="C6403">
            <v>10388</v>
          </cell>
          <cell r="D6403">
            <v>4492546545</v>
          </cell>
        </row>
        <row r="6404">
          <cell r="C6404">
            <v>35034</v>
          </cell>
          <cell r="D6404">
            <v>9965847037</v>
          </cell>
        </row>
        <row r="6405">
          <cell r="C6405">
            <v>12072</v>
          </cell>
          <cell r="D6405">
            <v>6007705854</v>
          </cell>
        </row>
        <row r="6406">
          <cell r="C6406">
            <v>39362</v>
          </cell>
          <cell r="D6406">
            <v>3560320844</v>
          </cell>
        </row>
        <row r="6407">
          <cell r="C6407">
            <v>59148</v>
          </cell>
          <cell r="D6407">
            <v>7178607831</v>
          </cell>
        </row>
        <row r="6408">
          <cell r="C6408">
            <v>11571</v>
          </cell>
          <cell r="D6408">
            <v>4039266773</v>
          </cell>
        </row>
        <row r="6409">
          <cell r="C6409">
            <v>59961</v>
          </cell>
          <cell r="D6409">
            <v>6815475379</v>
          </cell>
        </row>
        <row r="6410">
          <cell r="C6410">
            <v>58015</v>
          </cell>
          <cell r="D6410">
            <v>9651729414</v>
          </cell>
        </row>
        <row r="6411">
          <cell r="C6411">
            <v>19612</v>
          </cell>
          <cell r="D6411">
            <v>3101620996</v>
          </cell>
        </row>
        <row r="6412">
          <cell r="C6412">
            <v>30224</v>
          </cell>
          <cell r="D6412">
            <v>8467388188</v>
          </cell>
        </row>
        <row r="6413">
          <cell r="C6413">
            <v>46789</v>
          </cell>
          <cell r="D6413">
            <v>5304381319</v>
          </cell>
        </row>
        <row r="6414">
          <cell r="C6414">
            <v>41323</v>
          </cell>
          <cell r="D6414">
            <v>8646243699</v>
          </cell>
        </row>
        <row r="6415">
          <cell r="C6415">
            <v>23339</v>
          </cell>
          <cell r="D6415">
            <v>7074056774</v>
          </cell>
        </row>
        <row r="6416">
          <cell r="C6416">
            <v>40730</v>
          </cell>
          <cell r="D6416">
            <v>2763158331</v>
          </cell>
        </row>
        <row r="6417">
          <cell r="C6417">
            <v>44505</v>
          </cell>
          <cell r="D6417">
            <v>4185019157</v>
          </cell>
        </row>
        <row r="6418">
          <cell r="C6418">
            <v>52656</v>
          </cell>
          <cell r="D6418">
            <v>483886254</v>
          </cell>
        </row>
        <row r="6419">
          <cell r="C6419">
            <v>37410</v>
          </cell>
          <cell r="D6419">
            <v>5811999097</v>
          </cell>
        </row>
        <row r="6420">
          <cell r="C6420">
            <v>10938</v>
          </cell>
          <cell r="D6420">
            <v>1898839557</v>
          </cell>
        </row>
        <row r="6421">
          <cell r="C6421">
            <v>48100</v>
          </cell>
          <cell r="D6421">
            <v>6854809452</v>
          </cell>
        </row>
        <row r="6422">
          <cell r="C6422">
            <v>15163</v>
          </cell>
          <cell r="D6422">
            <v>6209983448</v>
          </cell>
        </row>
        <row r="6423">
          <cell r="C6423">
            <v>12358</v>
          </cell>
          <cell r="D6423">
            <v>5828678620</v>
          </cell>
        </row>
        <row r="6424">
          <cell r="C6424">
            <v>27340</v>
          </cell>
          <cell r="D6424">
            <v>3127459866</v>
          </cell>
        </row>
        <row r="6425">
          <cell r="C6425">
            <v>44892</v>
          </cell>
          <cell r="D6425">
            <v>2599557828</v>
          </cell>
        </row>
        <row r="6426">
          <cell r="C6426">
            <v>22901</v>
          </cell>
          <cell r="D6426">
            <v>7192290785</v>
          </cell>
        </row>
        <row r="6427">
          <cell r="C6427">
            <v>19310</v>
          </cell>
          <cell r="D6427">
            <v>893122882</v>
          </cell>
        </row>
        <row r="6428">
          <cell r="C6428">
            <v>22332</v>
          </cell>
          <cell r="D6428">
            <v>6820956614</v>
          </cell>
        </row>
        <row r="6429">
          <cell r="C6429">
            <v>54471</v>
          </cell>
          <cell r="D6429">
            <v>4967603564</v>
          </cell>
        </row>
        <row r="6430">
          <cell r="C6430">
            <v>25155</v>
          </cell>
          <cell r="D6430">
            <v>2575500974</v>
          </cell>
        </row>
        <row r="6431">
          <cell r="C6431">
            <v>16223</v>
          </cell>
          <cell r="D6431">
            <v>5603002824</v>
          </cell>
        </row>
        <row r="6432">
          <cell r="C6432">
            <v>27914</v>
          </cell>
          <cell r="D6432">
            <v>5764917026</v>
          </cell>
        </row>
        <row r="6433">
          <cell r="C6433">
            <v>48664</v>
          </cell>
          <cell r="D6433">
            <v>8703756602</v>
          </cell>
        </row>
        <row r="6434">
          <cell r="C6434">
            <v>46098</v>
          </cell>
          <cell r="D6434">
            <v>1442784075</v>
          </cell>
        </row>
        <row r="6435">
          <cell r="C6435">
            <v>30614</v>
          </cell>
          <cell r="D6435">
            <v>1606657585</v>
          </cell>
        </row>
        <row r="6436">
          <cell r="C6436">
            <v>58471</v>
          </cell>
          <cell r="D6436">
            <v>5241020535</v>
          </cell>
        </row>
        <row r="6437">
          <cell r="C6437">
            <v>51591</v>
          </cell>
          <cell r="D6437">
            <v>7178607831</v>
          </cell>
        </row>
        <row r="6438">
          <cell r="C6438">
            <v>16820</v>
          </cell>
          <cell r="D6438">
            <v>4150450668</v>
          </cell>
        </row>
        <row r="6439">
          <cell r="C6439">
            <v>37828</v>
          </cell>
          <cell r="D6439">
            <v>9491257560</v>
          </cell>
        </row>
        <row r="6440">
          <cell r="C6440">
            <v>48545</v>
          </cell>
          <cell r="D6440">
            <v>6321654205</v>
          </cell>
        </row>
        <row r="6441">
          <cell r="C6441">
            <v>14663</v>
          </cell>
          <cell r="D6441">
            <v>6596440737</v>
          </cell>
        </row>
        <row r="6442">
          <cell r="C6442">
            <v>35770</v>
          </cell>
          <cell r="D6442">
            <v>5948190226</v>
          </cell>
        </row>
        <row r="6443">
          <cell r="C6443">
            <v>52484</v>
          </cell>
          <cell r="D6443">
            <v>3145039288</v>
          </cell>
        </row>
        <row r="6444">
          <cell r="C6444">
            <v>30559</v>
          </cell>
          <cell r="D6444">
            <v>7630993544</v>
          </cell>
        </row>
        <row r="6445">
          <cell r="C6445">
            <v>36671</v>
          </cell>
          <cell r="D6445">
            <v>76572129</v>
          </cell>
        </row>
        <row r="6446">
          <cell r="C6446">
            <v>17134</v>
          </cell>
          <cell r="D6446">
            <v>4162153728</v>
          </cell>
        </row>
        <row r="6447">
          <cell r="C6447">
            <v>22929</v>
          </cell>
          <cell r="D6447">
            <v>3642452728</v>
          </cell>
        </row>
        <row r="6448">
          <cell r="C6448">
            <v>39122</v>
          </cell>
          <cell r="D6448">
            <v>1313434965</v>
          </cell>
        </row>
        <row r="6449">
          <cell r="C6449">
            <v>16768</v>
          </cell>
          <cell r="D6449">
            <v>8728207157</v>
          </cell>
        </row>
        <row r="6450">
          <cell r="C6450">
            <v>31734</v>
          </cell>
          <cell r="D6450">
            <v>7338728615</v>
          </cell>
        </row>
        <row r="6451">
          <cell r="C6451">
            <v>24400</v>
          </cell>
          <cell r="D6451">
            <v>4866916575</v>
          </cell>
        </row>
        <row r="6452">
          <cell r="C6452">
            <v>15564</v>
          </cell>
          <cell r="D6452">
            <v>3609467622</v>
          </cell>
        </row>
        <row r="6453">
          <cell r="C6453">
            <v>39124</v>
          </cell>
          <cell r="D6453">
            <v>8481632066</v>
          </cell>
        </row>
        <row r="6454">
          <cell r="C6454">
            <v>57820</v>
          </cell>
          <cell r="D6454">
            <v>3473885983</v>
          </cell>
        </row>
        <row r="6455">
          <cell r="C6455">
            <v>36316</v>
          </cell>
          <cell r="D6455">
            <v>5503746279</v>
          </cell>
        </row>
        <row r="6456">
          <cell r="C6456">
            <v>47124</v>
          </cell>
          <cell r="D6456">
            <v>502909099</v>
          </cell>
        </row>
        <row r="6457">
          <cell r="C6457">
            <v>30155</v>
          </cell>
          <cell r="D6457">
            <v>3792993961</v>
          </cell>
        </row>
        <row r="6458">
          <cell r="C6458">
            <v>40188</v>
          </cell>
          <cell r="D6458">
            <v>8682006391</v>
          </cell>
        </row>
        <row r="6459">
          <cell r="C6459">
            <v>27766</v>
          </cell>
          <cell r="D6459">
            <v>1743464649</v>
          </cell>
        </row>
        <row r="6460">
          <cell r="C6460">
            <v>35239</v>
          </cell>
          <cell r="D6460">
            <v>895027720</v>
          </cell>
        </row>
        <row r="6461">
          <cell r="C6461">
            <v>52706</v>
          </cell>
          <cell r="D6461">
            <v>2885061928</v>
          </cell>
        </row>
        <row r="6462">
          <cell r="C6462">
            <v>10096</v>
          </cell>
          <cell r="D6462">
            <v>9229113786</v>
          </cell>
        </row>
        <row r="6463">
          <cell r="C6463">
            <v>21213</v>
          </cell>
          <cell r="D6463">
            <v>7192290785</v>
          </cell>
        </row>
        <row r="6464">
          <cell r="C6464">
            <v>35215</v>
          </cell>
          <cell r="D6464">
            <v>9238967105</v>
          </cell>
        </row>
        <row r="6465">
          <cell r="C6465">
            <v>33721</v>
          </cell>
          <cell r="D6465">
            <v>9264026959</v>
          </cell>
        </row>
        <row r="6466">
          <cell r="C6466">
            <v>31477</v>
          </cell>
          <cell r="D6466">
            <v>3806430489</v>
          </cell>
        </row>
        <row r="6467">
          <cell r="C6467">
            <v>15967</v>
          </cell>
          <cell r="D6467">
            <v>3217797337</v>
          </cell>
        </row>
        <row r="6468">
          <cell r="C6468">
            <v>17475</v>
          </cell>
          <cell r="D6468">
            <v>9013891098</v>
          </cell>
        </row>
        <row r="6469">
          <cell r="C6469">
            <v>24175</v>
          </cell>
          <cell r="D6469">
            <v>5861892008</v>
          </cell>
        </row>
        <row r="6470">
          <cell r="C6470">
            <v>24981</v>
          </cell>
          <cell r="D6470">
            <v>4223282808</v>
          </cell>
        </row>
        <row r="6471">
          <cell r="C6471">
            <v>21150</v>
          </cell>
          <cell r="D6471">
            <v>9128677390</v>
          </cell>
        </row>
        <row r="6472">
          <cell r="C6472">
            <v>55938</v>
          </cell>
          <cell r="D6472">
            <v>5068508845</v>
          </cell>
        </row>
        <row r="6473">
          <cell r="C6473">
            <v>40966</v>
          </cell>
          <cell r="D6473">
            <v>7516977292</v>
          </cell>
        </row>
        <row r="6474">
          <cell r="C6474">
            <v>13438</v>
          </cell>
          <cell r="D6474">
            <v>650049144</v>
          </cell>
        </row>
        <row r="6475">
          <cell r="C6475">
            <v>20606</v>
          </cell>
          <cell r="D6475">
            <v>1085075834</v>
          </cell>
        </row>
        <row r="6476">
          <cell r="C6476">
            <v>14728</v>
          </cell>
          <cell r="D6476">
            <v>2402470968</v>
          </cell>
        </row>
        <row r="6477">
          <cell r="C6477">
            <v>10856</v>
          </cell>
          <cell r="D6477">
            <v>7892446737</v>
          </cell>
        </row>
        <row r="6478">
          <cell r="C6478">
            <v>44914</v>
          </cell>
          <cell r="D6478">
            <v>6854809452</v>
          </cell>
        </row>
        <row r="6479">
          <cell r="C6479">
            <v>24484</v>
          </cell>
          <cell r="D6479">
            <v>5948190226</v>
          </cell>
        </row>
        <row r="6480">
          <cell r="C6480">
            <v>19342</v>
          </cell>
          <cell r="D6480">
            <v>826490107</v>
          </cell>
        </row>
        <row r="6481">
          <cell r="C6481">
            <v>35560</v>
          </cell>
          <cell r="D6481">
            <v>1598957961</v>
          </cell>
        </row>
        <row r="6482">
          <cell r="C6482">
            <v>43083</v>
          </cell>
          <cell r="D6482">
            <v>9258570278</v>
          </cell>
        </row>
        <row r="6483">
          <cell r="C6483">
            <v>29645</v>
          </cell>
          <cell r="D6483">
            <v>9114174103</v>
          </cell>
        </row>
        <row r="6484">
          <cell r="C6484">
            <v>31847</v>
          </cell>
          <cell r="D6484">
            <v>495702854</v>
          </cell>
        </row>
        <row r="6485">
          <cell r="C6485">
            <v>15912</v>
          </cell>
          <cell r="D6485">
            <v>9726268931</v>
          </cell>
        </row>
        <row r="6486">
          <cell r="C6486">
            <v>13743</v>
          </cell>
          <cell r="D6486">
            <v>5439294325</v>
          </cell>
        </row>
        <row r="6487">
          <cell r="C6487">
            <v>27949</v>
          </cell>
          <cell r="D6487">
            <v>4192879565</v>
          </cell>
        </row>
        <row r="6488">
          <cell r="C6488">
            <v>35312</v>
          </cell>
          <cell r="D6488">
            <v>6750554423</v>
          </cell>
        </row>
        <row r="6489">
          <cell r="C6489">
            <v>10252</v>
          </cell>
          <cell r="D6489">
            <v>6510701464</v>
          </cell>
        </row>
        <row r="6490">
          <cell r="C6490">
            <v>31188</v>
          </cell>
          <cell r="D6490">
            <v>4398950745</v>
          </cell>
        </row>
        <row r="6491">
          <cell r="C6491">
            <v>23632</v>
          </cell>
          <cell r="D6491">
            <v>2740930763</v>
          </cell>
        </row>
        <row r="6492">
          <cell r="C6492">
            <v>27661</v>
          </cell>
          <cell r="D6492">
            <v>7688943361</v>
          </cell>
        </row>
        <row r="6493">
          <cell r="C6493">
            <v>57967</v>
          </cell>
          <cell r="D6493">
            <v>898924138</v>
          </cell>
        </row>
        <row r="6494">
          <cell r="C6494">
            <v>42909</v>
          </cell>
          <cell r="D6494">
            <v>3021692982</v>
          </cell>
        </row>
        <row r="6495">
          <cell r="C6495">
            <v>52307</v>
          </cell>
          <cell r="D6495">
            <v>965285472</v>
          </cell>
        </row>
        <row r="6496">
          <cell r="C6496">
            <v>55840</v>
          </cell>
          <cell r="D6496">
            <v>8516539148</v>
          </cell>
        </row>
        <row r="6497">
          <cell r="C6497">
            <v>41751</v>
          </cell>
          <cell r="D6497">
            <v>826490107</v>
          </cell>
        </row>
        <row r="6498">
          <cell r="C6498">
            <v>49814</v>
          </cell>
          <cell r="D6498">
            <v>7281103514</v>
          </cell>
        </row>
        <row r="6499">
          <cell r="C6499">
            <v>59894</v>
          </cell>
          <cell r="D6499">
            <v>1062607929</v>
          </cell>
        </row>
        <row r="6500">
          <cell r="C6500">
            <v>28046</v>
          </cell>
          <cell r="D6500">
            <v>3266408608</v>
          </cell>
        </row>
        <row r="6501">
          <cell r="C6501">
            <v>50844</v>
          </cell>
          <cell r="D6501">
            <v>8703756602</v>
          </cell>
        </row>
        <row r="6502">
          <cell r="C6502">
            <v>20970</v>
          </cell>
          <cell r="D6502">
            <v>977779009</v>
          </cell>
        </row>
        <row r="6503">
          <cell r="C6503">
            <v>34534</v>
          </cell>
          <cell r="D6503">
            <v>2191014690</v>
          </cell>
        </row>
        <row r="6504">
          <cell r="C6504">
            <v>58882</v>
          </cell>
          <cell r="D6504">
            <v>9547713507</v>
          </cell>
        </row>
        <row r="6505">
          <cell r="C6505">
            <v>44778</v>
          </cell>
          <cell r="D6505">
            <v>7070564503</v>
          </cell>
        </row>
        <row r="6506">
          <cell r="C6506">
            <v>28036</v>
          </cell>
          <cell r="D6506">
            <v>2185059785</v>
          </cell>
        </row>
        <row r="6507">
          <cell r="C6507">
            <v>27765</v>
          </cell>
          <cell r="D6507">
            <v>2423731264</v>
          </cell>
        </row>
        <row r="6508">
          <cell r="C6508">
            <v>38427</v>
          </cell>
          <cell r="D6508">
            <v>2255261316</v>
          </cell>
        </row>
        <row r="6509">
          <cell r="C6509">
            <v>34718</v>
          </cell>
          <cell r="D6509">
            <v>471886378</v>
          </cell>
        </row>
        <row r="6510">
          <cell r="C6510">
            <v>53503</v>
          </cell>
          <cell r="D6510">
            <v>324399618</v>
          </cell>
        </row>
        <row r="6511">
          <cell r="C6511">
            <v>21649</v>
          </cell>
          <cell r="D6511">
            <v>8617243198</v>
          </cell>
        </row>
        <row r="6512">
          <cell r="C6512">
            <v>38302</v>
          </cell>
          <cell r="D6512">
            <v>6000780338</v>
          </cell>
        </row>
        <row r="6513">
          <cell r="C6513">
            <v>14199</v>
          </cell>
          <cell r="D6513">
            <v>3409869514</v>
          </cell>
        </row>
        <row r="6514">
          <cell r="C6514">
            <v>49448</v>
          </cell>
          <cell r="D6514">
            <v>7462961601</v>
          </cell>
        </row>
        <row r="6515">
          <cell r="C6515">
            <v>59561</v>
          </cell>
          <cell r="D6515">
            <v>977779009</v>
          </cell>
        </row>
        <row r="6516">
          <cell r="C6516">
            <v>41506</v>
          </cell>
          <cell r="D6516">
            <v>3021692982</v>
          </cell>
        </row>
        <row r="6517">
          <cell r="C6517">
            <v>54885</v>
          </cell>
          <cell r="D6517">
            <v>3016446324</v>
          </cell>
        </row>
        <row r="6518">
          <cell r="C6518">
            <v>52571</v>
          </cell>
          <cell r="D6518">
            <v>2551917727</v>
          </cell>
        </row>
        <row r="6519">
          <cell r="C6519">
            <v>26328</v>
          </cell>
          <cell r="D6519">
            <v>9965847037</v>
          </cell>
        </row>
        <row r="6520">
          <cell r="C6520">
            <v>36609</v>
          </cell>
          <cell r="D6520">
            <v>4401069773</v>
          </cell>
        </row>
        <row r="6521">
          <cell r="C6521">
            <v>42794</v>
          </cell>
          <cell r="D6521">
            <v>2592292012</v>
          </cell>
        </row>
        <row r="6522">
          <cell r="C6522">
            <v>48908</v>
          </cell>
          <cell r="D6522">
            <v>2066028762</v>
          </cell>
        </row>
        <row r="6523">
          <cell r="C6523">
            <v>51910</v>
          </cell>
          <cell r="D6523">
            <v>4223282808</v>
          </cell>
        </row>
        <row r="6524">
          <cell r="C6524">
            <v>14803</v>
          </cell>
          <cell r="D6524">
            <v>5687748091</v>
          </cell>
        </row>
        <row r="6525">
          <cell r="C6525">
            <v>21343</v>
          </cell>
          <cell r="D6525">
            <v>4039266773</v>
          </cell>
        </row>
        <row r="6526">
          <cell r="C6526">
            <v>47826</v>
          </cell>
          <cell r="D6526">
            <v>1042822263</v>
          </cell>
        </row>
        <row r="6527">
          <cell r="C6527">
            <v>40520</v>
          </cell>
          <cell r="D6527">
            <v>1754740677</v>
          </cell>
        </row>
        <row r="6528">
          <cell r="C6528">
            <v>14019</v>
          </cell>
          <cell r="D6528">
            <v>544760832</v>
          </cell>
        </row>
        <row r="6529">
          <cell r="C6529">
            <v>22654</v>
          </cell>
          <cell r="D6529">
            <v>5684780105</v>
          </cell>
        </row>
        <row r="6530">
          <cell r="C6530">
            <v>53602</v>
          </cell>
          <cell r="D6530">
            <v>6148235056</v>
          </cell>
        </row>
        <row r="6531">
          <cell r="C6531">
            <v>11080</v>
          </cell>
          <cell r="D6531">
            <v>594961432</v>
          </cell>
        </row>
        <row r="6532">
          <cell r="C6532">
            <v>59917</v>
          </cell>
          <cell r="D6532">
            <v>8373529241</v>
          </cell>
        </row>
        <row r="6533">
          <cell r="C6533">
            <v>10090</v>
          </cell>
          <cell r="D6533">
            <v>901154172</v>
          </cell>
        </row>
        <row r="6534">
          <cell r="C6534">
            <v>14775</v>
          </cell>
          <cell r="D6534">
            <v>8945564357</v>
          </cell>
        </row>
        <row r="6535">
          <cell r="C6535">
            <v>26832</v>
          </cell>
          <cell r="D6535">
            <v>4969679754</v>
          </cell>
        </row>
        <row r="6536">
          <cell r="C6536">
            <v>47726</v>
          </cell>
          <cell r="D6536">
            <v>9483290694</v>
          </cell>
        </row>
        <row r="6537">
          <cell r="C6537">
            <v>35530</v>
          </cell>
          <cell r="D6537">
            <v>3040116061</v>
          </cell>
        </row>
        <row r="6538">
          <cell r="C6538">
            <v>48680</v>
          </cell>
          <cell r="D6538">
            <v>9803956825</v>
          </cell>
        </row>
        <row r="6539">
          <cell r="C6539">
            <v>53587</v>
          </cell>
          <cell r="D6539">
            <v>4269946768</v>
          </cell>
        </row>
        <row r="6540">
          <cell r="C6540">
            <v>49463</v>
          </cell>
          <cell r="D6540">
            <v>8350412399</v>
          </cell>
        </row>
        <row r="6541">
          <cell r="C6541">
            <v>36147</v>
          </cell>
          <cell r="D6541">
            <v>4359854056</v>
          </cell>
        </row>
        <row r="6542">
          <cell r="C6542">
            <v>42788</v>
          </cell>
          <cell r="D6542">
            <v>3554301841</v>
          </cell>
        </row>
        <row r="6543">
          <cell r="C6543">
            <v>50752</v>
          </cell>
          <cell r="D6543">
            <v>650049144</v>
          </cell>
        </row>
        <row r="6544">
          <cell r="C6544">
            <v>20150</v>
          </cell>
          <cell r="D6544">
            <v>1972775170</v>
          </cell>
        </row>
        <row r="6545">
          <cell r="C6545">
            <v>24171</v>
          </cell>
          <cell r="D6545">
            <v>9305168396</v>
          </cell>
        </row>
        <row r="6546">
          <cell r="C6546">
            <v>24858</v>
          </cell>
          <cell r="D6546">
            <v>939715988</v>
          </cell>
        </row>
        <row r="6547">
          <cell r="C6547">
            <v>18928</v>
          </cell>
          <cell r="D6547">
            <v>2592292012</v>
          </cell>
        </row>
        <row r="6548">
          <cell r="C6548">
            <v>56339</v>
          </cell>
          <cell r="D6548">
            <v>7560031153</v>
          </cell>
        </row>
        <row r="6549">
          <cell r="C6549">
            <v>26661</v>
          </cell>
          <cell r="D6549">
            <v>9815158015</v>
          </cell>
        </row>
        <row r="6550">
          <cell r="C6550">
            <v>11213</v>
          </cell>
          <cell r="D6550">
            <v>5075915108</v>
          </cell>
        </row>
        <row r="6551">
          <cell r="C6551">
            <v>22503</v>
          </cell>
          <cell r="D6551">
            <v>6720857681</v>
          </cell>
        </row>
        <row r="6552">
          <cell r="C6552">
            <v>10154</v>
          </cell>
          <cell r="D6552">
            <v>6313424239</v>
          </cell>
        </row>
        <row r="6553">
          <cell r="C6553">
            <v>42462</v>
          </cell>
          <cell r="D6553">
            <v>1895483948</v>
          </cell>
        </row>
        <row r="6554">
          <cell r="C6554">
            <v>36493</v>
          </cell>
          <cell r="D6554">
            <v>9245659313</v>
          </cell>
        </row>
        <row r="6555">
          <cell r="C6555">
            <v>28278</v>
          </cell>
          <cell r="D6555">
            <v>1079691642</v>
          </cell>
        </row>
        <row r="6556">
          <cell r="C6556">
            <v>10122</v>
          </cell>
          <cell r="D6556">
            <v>8099854152</v>
          </cell>
        </row>
        <row r="6557">
          <cell r="C6557">
            <v>20477</v>
          </cell>
          <cell r="D6557">
            <v>6515844751</v>
          </cell>
        </row>
        <row r="6558">
          <cell r="C6558">
            <v>11839</v>
          </cell>
          <cell r="D6558">
            <v>1382734301</v>
          </cell>
        </row>
        <row r="6559">
          <cell r="C6559">
            <v>56938</v>
          </cell>
          <cell r="D6559">
            <v>7794042674</v>
          </cell>
        </row>
        <row r="6560">
          <cell r="C6560">
            <v>10751</v>
          </cell>
          <cell r="D6560">
            <v>8032296239</v>
          </cell>
        </row>
        <row r="6561">
          <cell r="C6561">
            <v>22720</v>
          </cell>
          <cell r="D6561">
            <v>6462250968</v>
          </cell>
        </row>
        <row r="6562">
          <cell r="C6562">
            <v>19136</v>
          </cell>
          <cell r="D6562">
            <v>2294342399</v>
          </cell>
        </row>
        <row r="6563">
          <cell r="C6563">
            <v>29959</v>
          </cell>
          <cell r="D6563">
            <v>8673837456</v>
          </cell>
        </row>
        <row r="6564">
          <cell r="C6564">
            <v>55942</v>
          </cell>
          <cell r="D6564">
            <v>4502817627</v>
          </cell>
        </row>
        <row r="6565">
          <cell r="C6565">
            <v>31473</v>
          </cell>
          <cell r="D6565">
            <v>7007279686</v>
          </cell>
        </row>
        <row r="6566">
          <cell r="C6566">
            <v>25712</v>
          </cell>
          <cell r="D6566">
            <v>544760832</v>
          </cell>
        </row>
        <row r="6567">
          <cell r="C6567">
            <v>51361</v>
          </cell>
          <cell r="D6567">
            <v>7966879720</v>
          </cell>
        </row>
        <row r="6568">
          <cell r="C6568">
            <v>16501</v>
          </cell>
          <cell r="D6568">
            <v>4188124377</v>
          </cell>
        </row>
        <row r="6569">
          <cell r="C6569">
            <v>21706</v>
          </cell>
          <cell r="D6569">
            <v>5764917026</v>
          </cell>
        </row>
        <row r="6570">
          <cell r="C6570">
            <v>30425</v>
          </cell>
          <cell r="D6570">
            <v>7240169995</v>
          </cell>
        </row>
        <row r="6571">
          <cell r="C6571">
            <v>48698</v>
          </cell>
          <cell r="D6571">
            <v>826490107</v>
          </cell>
        </row>
        <row r="6572">
          <cell r="C6572">
            <v>23137</v>
          </cell>
          <cell r="D6572">
            <v>7837437543</v>
          </cell>
        </row>
        <row r="6573">
          <cell r="C6573">
            <v>31767</v>
          </cell>
          <cell r="D6573">
            <v>4323727860</v>
          </cell>
        </row>
        <row r="6574">
          <cell r="C6574">
            <v>24636</v>
          </cell>
          <cell r="D6574">
            <v>7621218967</v>
          </cell>
        </row>
        <row r="6575">
          <cell r="C6575">
            <v>23878</v>
          </cell>
          <cell r="D6575">
            <v>4445486779</v>
          </cell>
        </row>
        <row r="6576">
          <cell r="C6576">
            <v>18019</v>
          </cell>
          <cell r="D6576">
            <v>6148235056</v>
          </cell>
        </row>
        <row r="6577">
          <cell r="C6577">
            <v>51651</v>
          </cell>
          <cell r="D6577">
            <v>8093156364</v>
          </cell>
        </row>
        <row r="6578">
          <cell r="C6578">
            <v>44312</v>
          </cell>
          <cell r="D6578">
            <v>3935718624</v>
          </cell>
        </row>
        <row r="6579">
          <cell r="C6579">
            <v>52199</v>
          </cell>
          <cell r="D6579">
            <v>4011453366</v>
          </cell>
        </row>
        <row r="6580">
          <cell r="C6580">
            <v>44708</v>
          </cell>
          <cell r="D6580">
            <v>5117202538</v>
          </cell>
        </row>
        <row r="6581">
          <cell r="C6581">
            <v>13303</v>
          </cell>
          <cell r="D6581">
            <v>5623896162</v>
          </cell>
        </row>
        <row r="6582">
          <cell r="C6582">
            <v>17084</v>
          </cell>
          <cell r="D6582">
            <v>8507800106</v>
          </cell>
        </row>
        <row r="6583">
          <cell r="C6583">
            <v>51469</v>
          </cell>
          <cell r="D6583">
            <v>6637560367</v>
          </cell>
        </row>
        <row r="6584">
          <cell r="C6584">
            <v>39205</v>
          </cell>
          <cell r="D6584">
            <v>8322342209</v>
          </cell>
        </row>
        <row r="6585">
          <cell r="C6585">
            <v>52925</v>
          </cell>
          <cell r="D6585">
            <v>9151658844</v>
          </cell>
        </row>
        <row r="6586">
          <cell r="C6586">
            <v>33128</v>
          </cell>
          <cell r="D6586">
            <v>250257920</v>
          </cell>
        </row>
        <row r="6587">
          <cell r="C6587">
            <v>30878</v>
          </cell>
          <cell r="D6587">
            <v>4716524892</v>
          </cell>
        </row>
        <row r="6588">
          <cell r="C6588">
            <v>18315</v>
          </cell>
          <cell r="D6588">
            <v>5998486889</v>
          </cell>
        </row>
        <row r="6589">
          <cell r="C6589">
            <v>49722</v>
          </cell>
          <cell r="D6589">
            <v>7473861379</v>
          </cell>
        </row>
        <row r="6590">
          <cell r="C6590">
            <v>48335</v>
          </cell>
          <cell r="D6590">
            <v>1657097021</v>
          </cell>
        </row>
        <row r="6591">
          <cell r="C6591">
            <v>53388</v>
          </cell>
          <cell r="D6591">
            <v>5629875752</v>
          </cell>
        </row>
        <row r="6592">
          <cell r="C6592">
            <v>52660</v>
          </cell>
          <cell r="D6592">
            <v>7132417177</v>
          </cell>
        </row>
        <row r="6593">
          <cell r="C6593">
            <v>59697</v>
          </cell>
          <cell r="D6593">
            <v>6788593582</v>
          </cell>
        </row>
        <row r="6594">
          <cell r="C6594">
            <v>10857</v>
          </cell>
          <cell r="D6594">
            <v>9624054975</v>
          </cell>
        </row>
        <row r="6595">
          <cell r="C6595">
            <v>56905</v>
          </cell>
          <cell r="D6595">
            <v>1456229036</v>
          </cell>
        </row>
        <row r="6596">
          <cell r="C6596">
            <v>33897</v>
          </cell>
          <cell r="D6596">
            <v>9766606919</v>
          </cell>
        </row>
        <row r="6597">
          <cell r="C6597">
            <v>48510</v>
          </cell>
          <cell r="D6597">
            <v>2183763965</v>
          </cell>
        </row>
        <row r="6598">
          <cell r="C6598">
            <v>18462</v>
          </cell>
          <cell r="D6598">
            <v>9155356869</v>
          </cell>
        </row>
        <row r="6599">
          <cell r="C6599">
            <v>51735</v>
          </cell>
          <cell r="D6599">
            <v>6961242316</v>
          </cell>
        </row>
        <row r="6600">
          <cell r="C6600">
            <v>38154</v>
          </cell>
          <cell r="D6600">
            <v>3060876401</v>
          </cell>
        </row>
        <row r="6601">
          <cell r="C6601">
            <v>19458</v>
          </cell>
          <cell r="D6601">
            <v>977779009</v>
          </cell>
        </row>
        <row r="6602">
          <cell r="C6602">
            <v>58902</v>
          </cell>
          <cell r="D6602">
            <v>7180536660</v>
          </cell>
        </row>
        <row r="6603">
          <cell r="C6603">
            <v>10647</v>
          </cell>
          <cell r="D6603">
            <v>6007705854</v>
          </cell>
        </row>
        <row r="6604">
          <cell r="C6604">
            <v>23275</v>
          </cell>
          <cell r="D6604">
            <v>5811999097</v>
          </cell>
        </row>
        <row r="6605">
          <cell r="C6605">
            <v>58672</v>
          </cell>
          <cell r="D6605">
            <v>966588630</v>
          </cell>
        </row>
        <row r="6606">
          <cell r="C6606">
            <v>46094</v>
          </cell>
          <cell r="D6606">
            <v>4076701275</v>
          </cell>
        </row>
        <row r="6607">
          <cell r="C6607">
            <v>51289</v>
          </cell>
          <cell r="D6607">
            <v>7966879720</v>
          </cell>
        </row>
        <row r="6608">
          <cell r="C6608">
            <v>22557</v>
          </cell>
          <cell r="D6608">
            <v>4192879565</v>
          </cell>
        </row>
        <row r="6609">
          <cell r="C6609">
            <v>33834</v>
          </cell>
          <cell r="D6609">
            <v>278558984</v>
          </cell>
        </row>
        <row r="6610">
          <cell r="C6610">
            <v>25921</v>
          </cell>
          <cell r="D6610">
            <v>3211170715</v>
          </cell>
        </row>
        <row r="6611">
          <cell r="C6611">
            <v>38378</v>
          </cell>
          <cell r="D6611">
            <v>2657442315</v>
          </cell>
        </row>
        <row r="6612">
          <cell r="C6612">
            <v>51505</v>
          </cell>
          <cell r="D6612">
            <v>1855604000</v>
          </cell>
        </row>
        <row r="6613">
          <cell r="C6613">
            <v>45871</v>
          </cell>
          <cell r="D6613">
            <v>9447906176</v>
          </cell>
        </row>
        <row r="6614">
          <cell r="C6614">
            <v>50943</v>
          </cell>
          <cell r="D6614">
            <v>6731572691</v>
          </cell>
        </row>
        <row r="6615">
          <cell r="C6615">
            <v>21873</v>
          </cell>
          <cell r="D6615">
            <v>8750494546</v>
          </cell>
        </row>
        <row r="6616">
          <cell r="C6616">
            <v>21930</v>
          </cell>
          <cell r="D6616">
            <v>9052475601</v>
          </cell>
        </row>
        <row r="6617">
          <cell r="C6617">
            <v>30117</v>
          </cell>
          <cell r="D6617">
            <v>9340388305</v>
          </cell>
        </row>
        <row r="6618">
          <cell r="C6618">
            <v>27424</v>
          </cell>
          <cell r="D6618">
            <v>8718856853</v>
          </cell>
        </row>
        <row r="6619">
          <cell r="C6619">
            <v>23988</v>
          </cell>
          <cell r="D6619">
            <v>9369490930</v>
          </cell>
        </row>
        <row r="6620">
          <cell r="C6620">
            <v>38770</v>
          </cell>
          <cell r="D6620">
            <v>630160104</v>
          </cell>
        </row>
        <row r="6621">
          <cell r="C6621">
            <v>50115</v>
          </cell>
          <cell r="D6621">
            <v>3935718624</v>
          </cell>
        </row>
        <row r="6622">
          <cell r="C6622">
            <v>21670</v>
          </cell>
          <cell r="D6622">
            <v>7098438871</v>
          </cell>
        </row>
        <row r="6623">
          <cell r="C6623">
            <v>46734</v>
          </cell>
          <cell r="D6623">
            <v>2885061928</v>
          </cell>
        </row>
        <row r="6624">
          <cell r="C6624">
            <v>30094</v>
          </cell>
          <cell r="D6624">
            <v>3219601650</v>
          </cell>
        </row>
        <row r="6625">
          <cell r="C6625">
            <v>35005</v>
          </cell>
          <cell r="D6625">
            <v>7635344498</v>
          </cell>
        </row>
        <row r="6626">
          <cell r="C6626">
            <v>46159</v>
          </cell>
          <cell r="D6626">
            <v>6915102108</v>
          </cell>
        </row>
        <row r="6627">
          <cell r="C6627">
            <v>16110</v>
          </cell>
          <cell r="D6627">
            <v>532074068</v>
          </cell>
        </row>
        <row r="6628">
          <cell r="C6628">
            <v>47092</v>
          </cell>
          <cell r="D6628">
            <v>2524849899</v>
          </cell>
        </row>
        <row r="6629">
          <cell r="C6629">
            <v>56599</v>
          </cell>
          <cell r="D6629">
            <v>7533163729</v>
          </cell>
        </row>
        <row r="6630">
          <cell r="C6630">
            <v>21894</v>
          </cell>
          <cell r="D6630">
            <v>4009257075</v>
          </cell>
        </row>
        <row r="6631">
          <cell r="C6631">
            <v>57766</v>
          </cell>
          <cell r="D6631">
            <v>9815158015</v>
          </cell>
        </row>
        <row r="6632">
          <cell r="C6632">
            <v>44349</v>
          </cell>
          <cell r="D6632">
            <v>6720857681</v>
          </cell>
        </row>
        <row r="6633">
          <cell r="C6633">
            <v>53435</v>
          </cell>
          <cell r="D6633">
            <v>5075915108</v>
          </cell>
        </row>
        <row r="6634">
          <cell r="C6634">
            <v>24058</v>
          </cell>
          <cell r="D6634">
            <v>2739934548</v>
          </cell>
        </row>
        <row r="6635">
          <cell r="C6635">
            <v>35019</v>
          </cell>
          <cell r="D6635">
            <v>7673188813</v>
          </cell>
        </row>
        <row r="6636">
          <cell r="C6636">
            <v>23950</v>
          </cell>
          <cell r="D6636">
            <v>4085082426</v>
          </cell>
        </row>
        <row r="6637">
          <cell r="C6637">
            <v>18457</v>
          </cell>
          <cell r="D6637">
            <v>2421688019</v>
          </cell>
        </row>
        <row r="6638">
          <cell r="C6638">
            <v>29993</v>
          </cell>
          <cell r="D6638">
            <v>4185019157</v>
          </cell>
        </row>
        <row r="6639">
          <cell r="C6639">
            <v>36871</v>
          </cell>
          <cell r="D6639">
            <v>5603002824</v>
          </cell>
        </row>
        <row r="6640">
          <cell r="C6640">
            <v>28917</v>
          </cell>
          <cell r="D6640">
            <v>7741079360</v>
          </cell>
        </row>
        <row r="6641">
          <cell r="C6641">
            <v>43493</v>
          </cell>
          <cell r="D6641">
            <v>5244119095</v>
          </cell>
        </row>
        <row r="6642">
          <cell r="C6642">
            <v>46319</v>
          </cell>
          <cell r="D6642">
            <v>5074304008</v>
          </cell>
        </row>
        <row r="6643">
          <cell r="C6643">
            <v>39454</v>
          </cell>
          <cell r="D6643">
            <v>7140803102</v>
          </cell>
        </row>
        <row r="6644">
          <cell r="C6644">
            <v>32485</v>
          </cell>
          <cell r="D6644">
            <v>2533903736</v>
          </cell>
        </row>
        <row r="6645">
          <cell r="C6645">
            <v>47703</v>
          </cell>
          <cell r="D6645">
            <v>4718207207</v>
          </cell>
        </row>
        <row r="6646">
          <cell r="C6646">
            <v>16789</v>
          </cell>
          <cell r="D6646">
            <v>6358114417</v>
          </cell>
        </row>
        <row r="6647">
          <cell r="C6647">
            <v>38390</v>
          </cell>
          <cell r="D6647">
            <v>6322781804</v>
          </cell>
        </row>
        <row r="6648">
          <cell r="C6648">
            <v>41593</v>
          </cell>
          <cell r="D6648">
            <v>5974179625</v>
          </cell>
        </row>
        <row r="6649">
          <cell r="C6649">
            <v>11761</v>
          </cell>
          <cell r="D6649">
            <v>1268934771</v>
          </cell>
        </row>
        <row r="6650">
          <cell r="C6650">
            <v>27560</v>
          </cell>
          <cell r="D6650">
            <v>899126162</v>
          </cell>
        </row>
        <row r="6651">
          <cell r="C6651">
            <v>30439</v>
          </cell>
          <cell r="D6651">
            <v>5861892008</v>
          </cell>
        </row>
        <row r="6652">
          <cell r="C6652">
            <v>12148</v>
          </cell>
          <cell r="D6652">
            <v>9163060264</v>
          </cell>
        </row>
        <row r="6653">
          <cell r="C6653">
            <v>45356</v>
          </cell>
          <cell r="D6653">
            <v>7462528568</v>
          </cell>
        </row>
        <row r="6654">
          <cell r="C6654">
            <v>51815</v>
          </cell>
          <cell r="D6654">
            <v>6235447353</v>
          </cell>
        </row>
        <row r="6655">
          <cell r="C6655">
            <v>59541</v>
          </cell>
          <cell r="D6655">
            <v>4075444457</v>
          </cell>
        </row>
        <row r="6656">
          <cell r="C6656">
            <v>12209</v>
          </cell>
          <cell r="D6656">
            <v>5149710571</v>
          </cell>
        </row>
        <row r="6657">
          <cell r="C6657">
            <v>19068</v>
          </cell>
          <cell r="D6657">
            <v>1149008652</v>
          </cell>
        </row>
        <row r="6658">
          <cell r="C6658">
            <v>31009</v>
          </cell>
          <cell r="D6658">
            <v>4323171323</v>
          </cell>
        </row>
        <row r="6659">
          <cell r="C6659">
            <v>58473</v>
          </cell>
          <cell r="D6659">
            <v>2417008025</v>
          </cell>
        </row>
        <row r="6660">
          <cell r="C6660">
            <v>55616</v>
          </cell>
          <cell r="D6660">
            <v>4535395691</v>
          </cell>
        </row>
        <row r="6661">
          <cell r="C6661">
            <v>20939</v>
          </cell>
          <cell r="D6661">
            <v>2209340063</v>
          </cell>
        </row>
        <row r="6662">
          <cell r="C6662">
            <v>39487</v>
          </cell>
          <cell r="D6662">
            <v>630160104</v>
          </cell>
        </row>
        <row r="6663">
          <cell r="C6663">
            <v>43845</v>
          </cell>
          <cell r="D6663">
            <v>9545462825</v>
          </cell>
        </row>
        <row r="6664">
          <cell r="C6664">
            <v>10233</v>
          </cell>
          <cell r="D6664">
            <v>6148235056</v>
          </cell>
        </row>
        <row r="6665">
          <cell r="C6665">
            <v>13628</v>
          </cell>
          <cell r="D6665">
            <v>9483290694</v>
          </cell>
        </row>
        <row r="6666">
          <cell r="C6666">
            <v>47674</v>
          </cell>
          <cell r="D6666">
            <v>453763030</v>
          </cell>
        </row>
        <row r="6667">
          <cell r="C6667">
            <v>27390</v>
          </cell>
          <cell r="D6667">
            <v>6637560367</v>
          </cell>
        </row>
        <row r="6668">
          <cell r="C6668">
            <v>33924</v>
          </cell>
          <cell r="D6668">
            <v>797787712</v>
          </cell>
        </row>
        <row r="6669">
          <cell r="C6669">
            <v>56791</v>
          </cell>
          <cell r="D6669">
            <v>2307209530</v>
          </cell>
        </row>
        <row r="6670">
          <cell r="C6670">
            <v>58970</v>
          </cell>
          <cell r="D6670">
            <v>2561690342</v>
          </cell>
        </row>
        <row r="6671">
          <cell r="C6671">
            <v>53805</v>
          </cell>
          <cell r="D6671">
            <v>509393462</v>
          </cell>
        </row>
        <row r="6672">
          <cell r="C6672">
            <v>21409</v>
          </cell>
          <cell r="D6672">
            <v>8002426673</v>
          </cell>
        </row>
        <row r="6673">
          <cell r="C6673">
            <v>39016</v>
          </cell>
          <cell r="D6673">
            <v>2599557828</v>
          </cell>
        </row>
        <row r="6674">
          <cell r="C6674">
            <v>34357</v>
          </cell>
          <cell r="D6674">
            <v>7516977292</v>
          </cell>
        </row>
        <row r="6675">
          <cell r="C6675">
            <v>28158</v>
          </cell>
          <cell r="D6675">
            <v>7912639675</v>
          </cell>
        </row>
        <row r="6676">
          <cell r="C6676">
            <v>23776</v>
          </cell>
          <cell r="D6676">
            <v>2149326663</v>
          </cell>
        </row>
        <row r="6677">
          <cell r="C6677">
            <v>47409</v>
          </cell>
          <cell r="D6677">
            <v>5988565948</v>
          </cell>
        </row>
        <row r="6678">
          <cell r="C6678">
            <v>10808</v>
          </cell>
          <cell r="D6678">
            <v>9434604370</v>
          </cell>
        </row>
        <row r="6679">
          <cell r="C6679">
            <v>12638</v>
          </cell>
          <cell r="D6679">
            <v>3524504531</v>
          </cell>
        </row>
        <row r="6680">
          <cell r="C6680">
            <v>27738</v>
          </cell>
          <cell r="D6680">
            <v>4342145855</v>
          </cell>
        </row>
        <row r="6681">
          <cell r="C6681">
            <v>53121</v>
          </cell>
          <cell r="D6681">
            <v>939715988</v>
          </cell>
        </row>
        <row r="6682">
          <cell r="C6682">
            <v>42533</v>
          </cell>
          <cell r="D6682">
            <v>7659816853</v>
          </cell>
        </row>
        <row r="6683">
          <cell r="C6683">
            <v>14315</v>
          </cell>
          <cell r="D6683">
            <v>2740930763</v>
          </cell>
        </row>
        <row r="6684">
          <cell r="C6684">
            <v>54897</v>
          </cell>
          <cell r="D6684">
            <v>8361813608</v>
          </cell>
        </row>
        <row r="6685">
          <cell r="C6685">
            <v>45693</v>
          </cell>
          <cell r="D6685">
            <v>4009257075</v>
          </cell>
        </row>
        <row r="6686">
          <cell r="C6686">
            <v>52264</v>
          </cell>
          <cell r="D6686">
            <v>2426144645</v>
          </cell>
        </row>
        <row r="6687">
          <cell r="C6687">
            <v>40980</v>
          </cell>
          <cell r="D6687">
            <v>8302317314</v>
          </cell>
        </row>
        <row r="6688">
          <cell r="C6688">
            <v>35905</v>
          </cell>
          <cell r="D6688">
            <v>5913755731</v>
          </cell>
        </row>
        <row r="6689">
          <cell r="C6689">
            <v>29281</v>
          </cell>
          <cell r="D6689">
            <v>3086393343</v>
          </cell>
        </row>
        <row r="6690">
          <cell r="C6690">
            <v>53813</v>
          </cell>
          <cell r="D6690">
            <v>3779559293</v>
          </cell>
        </row>
        <row r="6691">
          <cell r="C6691">
            <v>33728</v>
          </cell>
          <cell r="D6691">
            <v>8044612831</v>
          </cell>
        </row>
        <row r="6692">
          <cell r="C6692">
            <v>19609</v>
          </cell>
          <cell r="D6692">
            <v>793441269</v>
          </cell>
        </row>
        <row r="6693">
          <cell r="C6693">
            <v>32598</v>
          </cell>
          <cell r="D6693">
            <v>806065796</v>
          </cell>
        </row>
        <row r="6694">
          <cell r="C6694">
            <v>48684</v>
          </cell>
          <cell r="D6694">
            <v>5460394635</v>
          </cell>
        </row>
        <row r="6695">
          <cell r="C6695">
            <v>59504</v>
          </cell>
          <cell r="D6695">
            <v>7000350199</v>
          </cell>
        </row>
        <row r="6696">
          <cell r="C6696">
            <v>42759</v>
          </cell>
          <cell r="D6696">
            <v>9107581297</v>
          </cell>
        </row>
        <row r="6697">
          <cell r="C6697">
            <v>36949</v>
          </cell>
          <cell r="D6697">
            <v>8017115954</v>
          </cell>
        </row>
        <row r="6698">
          <cell r="C6698">
            <v>44971</v>
          </cell>
          <cell r="D6698">
            <v>6731572691</v>
          </cell>
        </row>
        <row r="6699">
          <cell r="C6699">
            <v>54644</v>
          </cell>
          <cell r="D6699">
            <v>244523738</v>
          </cell>
        </row>
        <row r="6700">
          <cell r="C6700">
            <v>11544</v>
          </cell>
          <cell r="D6700">
            <v>27852261</v>
          </cell>
        </row>
        <row r="6701">
          <cell r="C6701">
            <v>49288</v>
          </cell>
          <cell r="D6701">
            <v>4328154427</v>
          </cell>
        </row>
        <row r="6702">
          <cell r="C6702">
            <v>39224</v>
          </cell>
          <cell r="D6702">
            <v>5153694038</v>
          </cell>
        </row>
        <row r="6703">
          <cell r="C6703">
            <v>45733</v>
          </cell>
          <cell r="D6703">
            <v>2698184272</v>
          </cell>
        </row>
        <row r="6704">
          <cell r="C6704">
            <v>50536</v>
          </cell>
          <cell r="D6704">
            <v>5603002824</v>
          </cell>
        </row>
        <row r="6705">
          <cell r="C6705">
            <v>21203</v>
          </cell>
          <cell r="D6705">
            <v>4525743115</v>
          </cell>
        </row>
        <row r="6706">
          <cell r="C6706">
            <v>50285</v>
          </cell>
          <cell r="D6706">
            <v>583595162</v>
          </cell>
        </row>
        <row r="6707">
          <cell r="C6707">
            <v>53729</v>
          </cell>
          <cell r="D6707">
            <v>4504361140</v>
          </cell>
        </row>
        <row r="6708">
          <cell r="C6708">
            <v>48561</v>
          </cell>
          <cell r="D6708">
            <v>9331851693</v>
          </cell>
        </row>
        <row r="6709">
          <cell r="C6709">
            <v>40242</v>
          </cell>
          <cell r="D6709">
            <v>4359854056</v>
          </cell>
        </row>
        <row r="6710">
          <cell r="C6710">
            <v>45819</v>
          </cell>
          <cell r="D6710">
            <v>7467563949</v>
          </cell>
        </row>
        <row r="6711">
          <cell r="C6711">
            <v>59487</v>
          </cell>
          <cell r="D6711">
            <v>1472093461</v>
          </cell>
        </row>
        <row r="6712">
          <cell r="C6712">
            <v>42210</v>
          </cell>
          <cell r="D6712">
            <v>453763030</v>
          </cell>
        </row>
        <row r="6713">
          <cell r="C6713">
            <v>56956</v>
          </cell>
          <cell r="D6713">
            <v>4256220232</v>
          </cell>
        </row>
        <row r="6714">
          <cell r="C6714">
            <v>51148</v>
          </cell>
          <cell r="D6714">
            <v>6836716731</v>
          </cell>
        </row>
        <row r="6715">
          <cell r="C6715">
            <v>25394</v>
          </cell>
          <cell r="D6715">
            <v>247438790</v>
          </cell>
        </row>
        <row r="6716">
          <cell r="C6716">
            <v>32460</v>
          </cell>
          <cell r="D6716">
            <v>3569619966</v>
          </cell>
        </row>
        <row r="6717">
          <cell r="C6717">
            <v>39644</v>
          </cell>
          <cell r="D6717">
            <v>1990335721</v>
          </cell>
        </row>
        <row r="6718">
          <cell r="C6718">
            <v>13793</v>
          </cell>
          <cell r="D6718">
            <v>5149710571</v>
          </cell>
        </row>
        <row r="6719">
          <cell r="C6719">
            <v>49230</v>
          </cell>
          <cell r="D6719">
            <v>5244119095</v>
          </cell>
        </row>
        <row r="6720">
          <cell r="C6720">
            <v>46798</v>
          </cell>
          <cell r="D6720">
            <v>8162941088</v>
          </cell>
        </row>
        <row r="6721">
          <cell r="C6721">
            <v>12737</v>
          </cell>
          <cell r="D6721">
            <v>453763030</v>
          </cell>
        </row>
        <row r="6722">
          <cell r="C6722">
            <v>33364</v>
          </cell>
          <cell r="D6722">
            <v>299663825</v>
          </cell>
        </row>
        <row r="6723">
          <cell r="C6723">
            <v>13949</v>
          </cell>
          <cell r="D6723">
            <v>7628323464</v>
          </cell>
        </row>
        <row r="6724">
          <cell r="C6724">
            <v>28973</v>
          </cell>
          <cell r="D6724">
            <v>3772653790</v>
          </cell>
        </row>
        <row r="6725">
          <cell r="C6725">
            <v>14508</v>
          </cell>
          <cell r="D6725">
            <v>5687748091</v>
          </cell>
        </row>
        <row r="6726">
          <cell r="C6726">
            <v>28339</v>
          </cell>
          <cell r="D6726">
            <v>7427985850</v>
          </cell>
        </row>
        <row r="6727">
          <cell r="C6727">
            <v>31277</v>
          </cell>
          <cell r="D6727">
            <v>2130919499</v>
          </cell>
        </row>
        <row r="6728">
          <cell r="C6728">
            <v>10882</v>
          </cell>
          <cell r="D6728">
            <v>8750494546</v>
          </cell>
        </row>
        <row r="6729">
          <cell r="C6729">
            <v>44371</v>
          </cell>
          <cell r="D6729">
            <v>9096285417</v>
          </cell>
        </row>
        <row r="6730">
          <cell r="C6730">
            <v>14744</v>
          </cell>
          <cell r="D6730">
            <v>6769297310</v>
          </cell>
        </row>
        <row r="6731">
          <cell r="C6731">
            <v>48781</v>
          </cell>
          <cell r="D6731">
            <v>8501525324</v>
          </cell>
        </row>
        <row r="6732">
          <cell r="C6732">
            <v>24413</v>
          </cell>
          <cell r="D6732">
            <v>5241020535</v>
          </cell>
        </row>
        <row r="6733">
          <cell r="C6733">
            <v>25608</v>
          </cell>
          <cell r="D6733">
            <v>27852261</v>
          </cell>
        </row>
        <row r="6734">
          <cell r="C6734">
            <v>30592</v>
          </cell>
          <cell r="D6734">
            <v>1364767856</v>
          </cell>
        </row>
        <row r="6735">
          <cell r="C6735">
            <v>53522</v>
          </cell>
          <cell r="D6735">
            <v>4439073344</v>
          </cell>
        </row>
        <row r="6736">
          <cell r="C6736">
            <v>12205</v>
          </cell>
          <cell r="D6736">
            <v>132027631</v>
          </cell>
        </row>
        <row r="6737">
          <cell r="C6737">
            <v>19236</v>
          </cell>
          <cell r="D6737">
            <v>5353923685</v>
          </cell>
        </row>
        <row r="6738">
          <cell r="C6738">
            <v>16353</v>
          </cell>
          <cell r="D6738">
            <v>3904109642</v>
          </cell>
        </row>
        <row r="6739">
          <cell r="C6739">
            <v>22719</v>
          </cell>
          <cell r="D6739">
            <v>132027631</v>
          </cell>
        </row>
        <row r="6740">
          <cell r="C6740">
            <v>46966</v>
          </cell>
          <cell r="D6740">
            <v>7373156215</v>
          </cell>
        </row>
        <row r="6741">
          <cell r="C6741">
            <v>34910</v>
          </cell>
          <cell r="D6741">
            <v>4877108939</v>
          </cell>
        </row>
        <row r="6742">
          <cell r="C6742">
            <v>30280</v>
          </cell>
          <cell r="D6742">
            <v>5407735911</v>
          </cell>
        </row>
        <row r="6743">
          <cell r="C6743">
            <v>55627</v>
          </cell>
          <cell r="D6743">
            <v>3156820482</v>
          </cell>
        </row>
        <row r="6744">
          <cell r="C6744">
            <v>30693</v>
          </cell>
          <cell r="D6744">
            <v>7585281072</v>
          </cell>
        </row>
        <row r="6745">
          <cell r="C6745">
            <v>42613</v>
          </cell>
          <cell r="D6745">
            <v>7205256240</v>
          </cell>
        </row>
        <row r="6746">
          <cell r="C6746">
            <v>38484</v>
          </cell>
          <cell r="D6746">
            <v>9885165231</v>
          </cell>
        </row>
        <row r="6747">
          <cell r="C6747">
            <v>16738</v>
          </cell>
          <cell r="D6747">
            <v>5285704227</v>
          </cell>
        </row>
        <row r="6748">
          <cell r="C6748">
            <v>41998</v>
          </cell>
          <cell r="D6748">
            <v>3219526055</v>
          </cell>
        </row>
        <row r="6749">
          <cell r="C6749">
            <v>23895</v>
          </cell>
          <cell r="D6749">
            <v>1888252693</v>
          </cell>
        </row>
        <row r="6750">
          <cell r="C6750">
            <v>59189</v>
          </cell>
          <cell r="D6750">
            <v>3956653289</v>
          </cell>
        </row>
        <row r="6751">
          <cell r="C6751">
            <v>57060</v>
          </cell>
          <cell r="D6751">
            <v>858481901</v>
          </cell>
        </row>
        <row r="6752">
          <cell r="C6752">
            <v>41110</v>
          </cell>
          <cell r="D6752">
            <v>6724903874</v>
          </cell>
        </row>
        <row r="6753">
          <cell r="C6753">
            <v>21436</v>
          </cell>
          <cell r="D6753">
            <v>3642988458</v>
          </cell>
        </row>
        <row r="6754">
          <cell r="C6754">
            <v>39126</v>
          </cell>
          <cell r="D6754">
            <v>8467388188</v>
          </cell>
        </row>
        <row r="6755">
          <cell r="C6755">
            <v>49087</v>
          </cell>
          <cell r="D6755">
            <v>9258570278</v>
          </cell>
        </row>
        <row r="6756">
          <cell r="C6756">
            <v>24270</v>
          </cell>
          <cell r="D6756">
            <v>483886254</v>
          </cell>
        </row>
        <row r="6757">
          <cell r="C6757">
            <v>30972</v>
          </cell>
          <cell r="D6757">
            <v>901154172</v>
          </cell>
        </row>
        <row r="6758">
          <cell r="C6758">
            <v>31388</v>
          </cell>
          <cell r="D6758">
            <v>1664426442</v>
          </cell>
        </row>
        <row r="6759">
          <cell r="C6759">
            <v>40185</v>
          </cell>
          <cell r="D6759">
            <v>9107581297</v>
          </cell>
        </row>
        <row r="6760">
          <cell r="C6760">
            <v>18419</v>
          </cell>
          <cell r="D6760">
            <v>101658508</v>
          </cell>
        </row>
        <row r="6761">
          <cell r="C6761">
            <v>33598</v>
          </cell>
          <cell r="D6761">
            <v>3458178171</v>
          </cell>
        </row>
        <row r="6762">
          <cell r="C6762">
            <v>57509</v>
          </cell>
          <cell r="D6762">
            <v>7778092905</v>
          </cell>
        </row>
        <row r="6763">
          <cell r="C6763">
            <v>23235</v>
          </cell>
          <cell r="D6763">
            <v>6789690301</v>
          </cell>
        </row>
        <row r="6764">
          <cell r="C6764">
            <v>38218</v>
          </cell>
          <cell r="D6764">
            <v>9516781780</v>
          </cell>
        </row>
        <row r="6765">
          <cell r="C6765">
            <v>33387</v>
          </cell>
          <cell r="D6765">
            <v>1888252693</v>
          </cell>
        </row>
        <row r="6766">
          <cell r="C6766">
            <v>31039</v>
          </cell>
          <cell r="D6766">
            <v>4610039311</v>
          </cell>
        </row>
        <row r="6767">
          <cell r="C6767">
            <v>50148</v>
          </cell>
          <cell r="D6767">
            <v>4638232353</v>
          </cell>
        </row>
        <row r="6768">
          <cell r="C6768">
            <v>49739</v>
          </cell>
          <cell r="D6768">
            <v>6720857681</v>
          </cell>
        </row>
        <row r="6769">
          <cell r="C6769">
            <v>29868</v>
          </cell>
          <cell r="D6769">
            <v>6279928705</v>
          </cell>
        </row>
        <row r="6770">
          <cell r="C6770">
            <v>42129</v>
          </cell>
          <cell r="D6770">
            <v>601779371</v>
          </cell>
        </row>
        <row r="6771">
          <cell r="C6771">
            <v>36260</v>
          </cell>
          <cell r="D6771">
            <v>7560031153</v>
          </cell>
        </row>
        <row r="6772">
          <cell r="C6772">
            <v>47232</v>
          </cell>
          <cell r="D6772">
            <v>3554200719</v>
          </cell>
        </row>
        <row r="6773">
          <cell r="C6773">
            <v>48957</v>
          </cell>
          <cell r="D6773">
            <v>8676088039</v>
          </cell>
        </row>
        <row r="6774">
          <cell r="C6774">
            <v>19031</v>
          </cell>
          <cell r="D6774">
            <v>9002722281</v>
          </cell>
        </row>
        <row r="6775">
          <cell r="C6775">
            <v>38272</v>
          </cell>
          <cell r="D6775">
            <v>9328457335</v>
          </cell>
        </row>
        <row r="6776">
          <cell r="C6776">
            <v>38228</v>
          </cell>
          <cell r="D6776">
            <v>858481901</v>
          </cell>
        </row>
        <row r="6777">
          <cell r="C6777">
            <v>12232</v>
          </cell>
          <cell r="D6777">
            <v>9458563771</v>
          </cell>
        </row>
        <row r="6778">
          <cell r="C6778">
            <v>38287</v>
          </cell>
          <cell r="D6778">
            <v>6732216945</v>
          </cell>
        </row>
        <row r="6779">
          <cell r="C6779">
            <v>58251</v>
          </cell>
          <cell r="D6779">
            <v>4192443678</v>
          </cell>
        </row>
        <row r="6780">
          <cell r="C6780">
            <v>20159</v>
          </cell>
          <cell r="D6780">
            <v>858481901</v>
          </cell>
        </row>
        <row r="6781">
          <cell r="C6781">
            <v>36305</v>
          </cell>
          <cell r="D6781">
            <v>6788593582</v>
          </cell>
        </row>
        <row r="6782">
          <cell r="C6782">
            <v>52846</v>
          </cell>
          <cell r="D6782">
            <v>589071254</v>
          </cell>
        </row>
        <row r="6783">
          <cell r="C6783">
            <v>32275</v>
          </cell>
          <cell r="D6783">
            <v>1887308636</v>
          </cell>
        </row>
        <row r="6784">
          <cell r="C6784">
            <v>42152</v>
          </cell>
          <cell r="D6784">
            <v>6733929554</v>
          </cell>
        </row>
        <row r="6785">
          <cell r="C6785">
            <v>50648</v>
          </cell>
          <cell r="D6785">
            <v>2297168497</v>
          </cell>
        </row>
        <row r="6786">
          <cell r="C6786">
            <v>18759</v>
          </cell>
          <cell r="D6786">
            <v>6446166575</v>
          </cell>
        </row>
        <row r="6787">
          <cell r="C6787">
            <v>36030</v>
          </cell>
          <cell r="D6787">
            <v>8162941088</v>
          </cell>
        </row>
        <row r="6788">
          <cell r="C6788">
            <v>48656</v>
          </cell>
          <cell r="D6788">
            <v>4011453366</v>
          </cell>
        </row>
        <row r="6789">
          <cell r="C6789">
            <v>26901</v>
          </cell>
          <cell r="D6789">
            <v>2353272215</v>
          </cell>
        </row>
        <row r="6790">
          <cell r="C6790">
            <v>46315</v>
          </cell>
          <cell r="D6790">
            <v>5907724676</v>
          </cell>
        </row>
        <row r="6791">
          <cell r="C6791">
            <v>47557</v>
          </cell>
          <cell r="D6791">
            <v>7273123196</v>
          </cell>
        </row>
        <row r="6792">
          <cell r="C6792">
            <v>38947</v>
          </cell>
          <cell r="D6792">
            <v>1573192775</v>
          </cell>
        </row>
        <row r="6793">
          <cell r="C6793">
            <v>37757</v>
          </cell>
          <cell r="D6793">
            <v>965285472</v>
          </cell>
        </row>
        <row r="6794">
          <cell r="C6794">
            <v>52177</v>
          </cell>
          <cell r="D6794">
            <v>7516977292</v>
          </cell>
        </row>
        <row r="6795">
          <cell r="C6795">
            <v>33110</v>
          </cell>
          <cell r="D6795">
            <v>549857826</v>
          </cell>
        </row>
        <row r="6796">
          <cell r="C6796">
            <v>16976</v>
          </cell>
          <cell r="D6796">
            <v>6854809452</v>
          </cell>
        </row>
        <row r="6797">
          <cell r="C6797">
            <v>30836</v>
          </cell>
          <cell r="D6797">
            <v>4773306254</v>
          </cell>
        </row>
        <row r="6798">
          <cell r="C6798">
            <v>43280</v>
          </cell>
          <cell r="D6798">
            <v>5499856877</v>
          </cell>
        </row>
        <row r="6799">
          <cell r="C6799">
            <v>44849</v>
          </cell>
          <cell r="D6799">
            <v>5837501576</v>
          </cell>
        </row>
        <row r="6800">
          <cell r="C6800">
            <v>38857</v>
          </cell>
          <cell r="D6800">
            <v>325547246</v>
          </cell>
        </row>
        <row r="6801">
          <cell r="C6801">
            <v>33716</v>
          </cell>
          <cell r="D6801">
            <v>6271204627</v>
          </cell>
        </row>
        <row r="6802">
          <cell r="C6802">
            <v>21281</v>
          </cell>
          <cell r="D6802">
            <v>5474718616</v>
          </cell>
        </row>
        <row r="6803">
          <cell r="C6803">
            <v>23931</v>
          </cell>
          <cell r="D6803">
            <v>8875305560</v>
          </cell>
        </row>
        <row r="6804">
          <cell r="C6804">
            <v>17215</v>
          </cell>
          <cell r="D6804">
            <v>1755716656</v>
          </cell>
        </row>
        <row r="6805">
          <cell r="C6805">
            <v>56012</v>
          </cell>
          <cell r="D6805">
            <v>8370379001</v>
          </cell>
        </row>
        <row r="6806">
          <cell r="C6806">
            <v>27347</v>
          </cell>
          <cell r="D6806">
            <v>8346855079</v>
          </cell>
        </row>
        <row r="6807">
          <cell r="C6807">
            <v>47446</v>
          </cell>
          <cell r="D6807">
            <v>8673837456</v>
          </cell>
        </row>
        <row r="6808">
          <cell r="C6808">
            <v>55734</v>
          </cell>
          <cell r="D6808">
            <v>8971738782</v>
          </cell>
        </row>
        <row r="6809">
          <cell r="C6809">
            <v>47871</v>
          </cell>
          <cell r="D6809">
            <v>4786629839</v>
          </cell>
        </row>
        <row r="6810">
          <cell r="C6810">
            <v>44781</v>
          </cell>
          <cell r="D6810">
            <v>3379645060</v>
          </cell>
        </row>
        <row r="6811">
          <cell r="C6811">
            <v>38910</v>
          </cell>
          <cell r="D6811">
            <v>6375014751</v>
          </cell>
        </row>
        <row r="6812">
          <cell r="C6812">
            <v>16701</v>
          </cell>
          <cell r="D6812">
            <v>8419732141</v>
          </cell>
        </row>
        <row r="6813">
          <cell r="C6813">
            <v>21064</v>
          </cell>
          <cell r="D6813">
            <v>9766606919</v>
          </cell>
        </row>
        <row r="6814">
          <cell r="C6814">
            <v>59358</v>
          </cell>
          <cell r="D6814">
            <v>4492546545</v>
          </cell>
        </row>
        <row r="6815">
          <cell r="C6815">
            <v>19743</v>
          </cell>
          <cell r="D6815">
            <v>3381164996</v>
          </cell>
        </row>
        <row r="6816">
          <cell r="C6816">
            <v>42505</v>
          </cell>
          <cell r="D6816">
            <v>7074056774</v>
          </cell>
        </row>
        <row r="6817">
          <cell r="C6817">
            <v>49033</v>
          </cell>
          <cell r="D6817">
            <v>8945564357</v>
          </cell>
        </row>
        <row r="6818">
          <cell r="C6818">
            <v>35657</v>
          </cell>
          <cell r="D6818">
            <v>3127459866</v>
          </cell>
        </row>
        <row r="6819">
          <cell r="C6819">
            <v>39606</v>
          </cell>
          <cell r="D6819">
            <v>4075444457</v>
          </cell>
        </row>
        <row r="6820">
          <cell r="C6820">
            <v>33638</v>
          </cell>
          <cell r="D6820">
            <v>4852897158</v>
          </cell>
        </row>
        <row r="6821">
          <cell r="C6821">
            <v>30411</v>
          </cell>
          <cell r="D6821">
            <v>4428088442</v>
          </cell>
        </row>
        <row r="6822">
          <cell r="C6822">
            <v>32254</v>
          </cell>
          <cell r="D6822">
            <v>8875305560</v>
          </cell>
        </row>
        <row r="6823">
          <cell r="C6823">
            <v>49214</v>
          </cell>
          <cell r="D6823">
            <v>6041314951</v>
          </cell>
        </row>
        <row r="6824">
          <cell r="C6824">
            <v>34388</v>
          </cell>
          <cell r="D6824">
            <v>6618120233</v>
          </cell>
        </row>
        <row r="6825">
          <cell r="C6825">
            <v>59133</v>
          </cell>
          <cell r="D6825">
            <v>8115985503</v>
          </cell>
        </row>
        <row r="6826">
          <cell r="C6826">
            <v>12627</v>
          </cell>
          <cell r="D6826">
            <v>5974179625</v>
          </cell>
        </row>
        <row r="6827">
          <cell r="C6827">
            <v>47980</v>
          </cell>
          <cell r="D6827">
            <v>6209983448</v>
          </cell>
        </row>
        <row r="6828">
          <cell r="C6828">
            <v>26983</v>
          </cell>
          <cell r="D6828">
            <v>7585281072</v>
          </cell>
        </row>
        <row r="6829">
          <cell r="C6829">
            <v>12162</v>
          </cell>
          <cell r="D6829">
            <v>2702941109</v>
          </cell>
        </row>
        <row r="6830">
          <cell r="C6830">
            <v>56373</v>
          </cell>
          <cell r="D6830">
            <v>6260817967</v>
          </cell>
        </row>
        <row r="6831">
          <cell r="C6831">
            <v>22066</v>
          </cell>
          <cell r="D6831">
            <v>8462409454</v>
          </cell>
        </row>
        <row r="6832">
          <cell r="C6832">
            <v>27417</v>
          </cell>
          <cell r="D6832">
            <v>2740930763</v>
          </cell>
        </row>
        <row r="6833">
          <cell r="C6833">
            <v>58865</v>
          </cell>
          <cell r="D6833">
            <v>2074776004</v>
          </cell>
        </row>
        <row r="6834">
          <cell r="C6834">
            <v>26757</v>
          </cell>
          <cell r="D6834">
            <v>5837066497</v>
          </cell>
        </row>
        <row r="6835">
          <cell r="C6835">
            <v>10645</v>
          </cell>
          <cell r="D6835">
            <v>3609467622</v>
          </cell>
        </row>
        <row r="6836">
          <cell r="C6836">
            <v>46388</v>
          </cell>
          <cell r="D6836">
            <v>7961231404</v>
          </cell>
        </row>
        <row r="6837">
          <cell r="C6837">
            <v>12939</v>
          </cell>
          <cell r="D6837">
            <v>4290015026</v>
          </cell>
        </row>
        <row r="6838">
          <cell r="C6838">
            <v>41438</v>
          </cell>
          <cell r="D6838">
            <v>4984363320</v>
          </cell>
        </row>
        <row r="6839">
          <cell r="C6839">
            <v>38503</v>
          </cell>
          <cell r="D6839">
            <v>7205288142</v>
          </cell>
        </row>
        <row r="6840">
          <cell r="C6840">
            <v>55363</v>
          </cell>
          <cell r="D6840">
            <v>232367817</v>
          </cell>
        </row>
        <row r="6841">
          <cell r="C6841">
            <v>43760</v>
          </cell>
          <cell r="D6841">
            <v>5293354957</v>
          </cell>
        </row>
        <row r="6842">
          <cell r="C6842">
            <v>59824</v>
          </cell>
          <cell r="D6842">
            <v>1249074622</v>
          </cell>
        </row>
        <row r="6843">
          <cell r="C6843">
            <v>19935</v>
          </cell>
          <cell r="D6843">
            <v>5792300712</v>
          </cell>
        </row>
        <row r="6844">
          <cell r="C6844">
            <v>45224</v>
          </cell>
          <cell r="D6844">
            <v>5197585250</v>
          </cell>
        </row>
        <row r="6845">
          <cell r="C6845">
            <v>29466</v>
          </cell>
          <cell r="D6845">
            <v>5383734902</v>
          </cell>
        </row>
        <row r="6846">
          <cell r="C6846">
            <v>18993</v>
          </cell>
          <cell r="D6846">
            <v>2280674246</v>
          </cell>
        </row>
        <row r="6847">
          <cell r="C6847">
            <v>56621</v>
          </cell>
          <cell r="D6847">
            <v>4011453366</v>
          </cell>
        </row>
        <row r="6848">
          <cell r="C6848">
            <v>31282</v>
          </cell>
          <cell r="D6848">
            <v>797655034</v>
          </cell>
        </row>
        <row r="6849">
          <cell r="C6849">
            <v>54989</v>
          </cell>
          <cell r="D6849">
            <v>7098438871</v>
          </cell>
        </row>
        <row r="6850">
          <cell r="C6850">
            <v>18869</v>
          </cell>
          <cell r="D6850">
            <v>8099854152</v>
          </cell>
        </row>
        <row r="6851">
          <cell r="C6851">
            <v>13936</v>
          </cell>
          <cell r="D6851">
            <v>5149710571</v>
          </cell>
        </row>
        <row r="6852">
          <cell r="C6852">
            <v>26066</v>
          </cell>
          <cell r="D6852">
            <v>4439073344</v>
          </cell>
        </row>
        <row r="6853">
          <cell r="C6853">
            <v>12949</v>
          </cell>
          <cell r="D6853">
            <v>3956653289</v>
          </cell>
        </row>
        <row r="6854">
          <cell r="C6854">
            <v>48604</v>
          </cell>
          <cell r="D6854">
            <v>7411705322</v>
          </cell>
        </row>
        <row r="6855">
          <cell r="C6855">
            <v>45516</v>
          </cell>
          <cell r="D6855">
            <v>1739513533</v>
          </cell>
        </row>
        <row r="6856">
          <cell r="C6856">
            <v>39980</v>
          </cell>
          <cell r="D6856">
            <v>7367438190</v>
          </cell>
        </row>
        <row r="6857">
          <cell r="C6857">
            <v>17750</v>
          </cell>
          <cell r="D6857">
            <v>6961242316</v>
          </cell>
        </row>
        <row r="6858">
          <cell r="C6858">
            <v>49756</v>
          </cell>
          <cell r="D6858">
            <v>7249524151</v>
          </cell>
        </row>
        <row r="6859">
          <cell r="C6859">
            <v>39027</v>
          </cell>
          <cell r="D6859">
            <v>1856596435</v>
          </cell>
        </row>
        <row r="6860">
          <cell r="C6860">
            <v>18786</v>
          </cell>
          <cell r="D6860">
            <v>2128813026</v>
          </cell>
        </row>
        <row r="6861">
          <cell r="C6861">
            <v>24839</v>
          </cell>
          <cell r="D6861">
            <v>3097425365</v>
          </cell>
        </row>
        <row r="6862">
          <cell r="C6862">
            <v>37995</v>
          </cell>
          <cell r="D6862">
            <v>8664054479</v>
          </cell>
        </row>
        <row r="6863">
          <cell r="C6863">
            <v>14950</v>
          </cell>
          <cell r="D6863">
            <v>62571575</v>
          </cell>
        </row>
        <row r="6864">
          <cell r="C6864">
            <v>59222</v>
          </cell>
          <cell r="D6864">
            <v>7180536660</v>
          </cell>
        </row>
        <row r="6865">
          <cell r="C6865">
            <v>20809</v>
          </cell>
          <cell r="D6865">
            <v>9260254965</v>
          </cell>
        </row>
        <row r="6866">
          <cell r="C6866">
            <v>43887</v>
          </cell>
          <cell r="D6866">
            <v>858481901</v>
          </cell>
        </row>
        <row r="6867">
          <cell r="C6867">
            <v>50609</v>
          </cell>
          <cell r="D6867">
            <v>1598957961</v>
          </cell>
        </row>
        <row r="6868">
          <cell r="C6868">
            <v>14029</v>
          </cell>
          <cell r="D6868">
            <v>6724903874</v>
          </cell>
        </row>
        <row r="6869">
          <cell r="C6869">
            <v>53688</v>
          </cell>
          <cell r="D6869">
            <v>7462528568</v>
          </cell>
        </row>
        <row r="6870">
          <cell r="C6870">
            <v>35329</v>
          </cell>
          <cell r="D6870">
            <v>2493113470</v>
          </cell>
        </row>
        <row r="6871">
          <cell r="C6871">
            <v>16226</v>
          </cell>
          <cell r="D6871">
            <v>1081492333</v>
          </cell>
        </row>
        <row r="6872">
          <cell r="C6872">
            <v>23429</v>
          </cell>
          <cell r="D6872">
            <v>8750494546</v>
          </cell>
        </row>
        <row r="6873">
          <cell r="C6873">
            <v>55584</v>
          </cell>
          <cell r="D6873">
            <v>6961242316</v>
          </cell>
        </row>
        <row r="6874">
          <cell r="C6874">
            <v>41612</v>
          </cell>
          <cell r="D6874">
            <v>713650656</v>
          </cell>
        </row>
        <row r="6875">
          <cell r="C6875">
            <v>17684</v>
          </cell>
          <cell r="D6875">
            <v>8501525324</v>
          </cell>
        </row>
        <row r="6876">
          <cell r="C6876">
            <v>22682</v>
          </cell>
          <cell r="D6876">
            <v>7240169995</v>
          </cell>
        </row>
        <row r="6877">
          <cell r="C6877">
            <v>39939</v>
          </cell>
          <cell r="D6877">
            <v>116428384</v>
          </cell>
        </row>
        <row r="6878">
          <cell r="C6878">
            <v>39581</v>
          </cell>
          <cell r="D6878">
            <v>7263964236</v>
          </cell>
        </row>
        <row r="6879">
          <cell r="C6879">
            <v>44179</v>
          </cell>
          <cell r="D6879">
            <v>7251959615</v>
          </cell>
        </row>
        <row r="6880">
          <cell r="C6880">
            <v>33036</v>
          </cell>
          <cell r="D6880">
            <v>1163292249</v>
          </cell>
        </row>
        <row r="6881">
          <cell r="C6881">
            <v>42079</v>
          </cell>
          <cell r="D6881">
            <v>9545462825</v>
          </cell>
        </row>
        <row r="6882">
          <cell r="C6882">
            <v>17832</v>
          </cell>
          <cell r="D6882">
            <v>8419732141</v>
          </cell>
        </row>
        <row r="6883">
          <cell r="C6883">
            <v>33872</v>
          </cell>
          <cell r="D6883">
            <v>9965847037</v>
          </cell>
        </row>
        <row r="6884">
          <cell r="C6884">
            <v>45275</v>
          </cell>
          <cell r="D6884">
            <v>5460394635</v>
          </cell>
        </row>
        <row r="6885">
          <cell r="C6885">
            <v>30319</v>
          </cell>
          <cell r="D6885">
            <v>5759255762</v>
          </cell>
        </row>
        <row r="6886">
          <cell r="C6886">
            <v>40178</v>
          </cell>
          <cell r="D6886">
            <v>101658508</v>
          </cell>
        </row>
        <row r="6887">
          <cell r="C6887">
            <v>40981</v>
          </cell>
          <cell r="D6887">
            <v>1296185559</v>
          </cell>
        </row>
        <row r="6888">
          <cell r="C6888">
            <v>32857</v>
          </cell>
          <cell r="D6888">
            <v>544760832</v>
          </cell>
        </row>
        <row r="6889">
          <cell r="C6889">
            <v>18440</v>
          </cell>
          <cell r="D6889">
            <v>3935718624</v>
          </cell>
        </row>
        <row r="6890">
          <cell r="C6890">
            <v>16185</v>
          </cell>
          <cell r="D6890">
            <v>1953937357</v>
          </cell>
        </row>
        <row r="6891">
          <cell r="C6891">
            <v>38746</v>
          </cell>
          <cell r="D6891">
            <v>4223282808</v>
          </cell>
        </row>
        <row r="6892">
          <cell r="C6892">
            <v>46352</v>
          </cell>
          <cell r="D6892">
            <v>1096335336</v>
          </cell>
        </row>
        <row r="6893">
          <cell r="C6893">
            <v>34021</v>
          </cell>
          <cell r="D6893">
            <v>1351073265</v>
          </cell>
        </row>
        <row r="6894">
          <cell r="C6894">
            <v>47154</v>
          </cell>
          <cell r="D6894">
            <v>7088886472</v>
          </cell>
        </row>
        <row r="6895">
          <cell r="C6895">
            <v>10682</v>
          </cell>
          <cell r="D6895">
            <v>1489889981</v>
          </cell>
        </row>
        <row r="6896">
          <cell r="C6896">
            <v>29479</v>
          </cell>
          <cell r="D6896">
            <v>7625163059</v>
          </cell>
        </row>
        <row r="6897">
          <cell r="C6897">
            <v>26238</v>
          </cell>
          <cell r="D6897">
            <v>7152427402</v>
          </cell>
        </row>
        <row r="6898">
          <cell r="C6898">
            <v>55239</v>
          </cell>
          <cell r="D6898">
            <v>5948190226</v>
          </cell>
        </row>
        <row r="6899">
          <cell r="C6899">
            <v>36795</v>
          </cell>
          <cell r="D6899">
            <v>6007705854</v>
          </cell>
        </row>
        <row r="6900">
          <cell r="C6900">
            <v>21670</v>
          </cell>
          <cell r="D6900">
            <v>5211527984</v>
          </cell>
        </row>
        <row r="6901">
          <cell r="C6901">
            <v>31183</v>
          </cell>
          <cell r="D6901">
            <v>5341512014</v>
          </cell>
        </row>
        <row r="6902">
          <cell r="C6902">
            <v>37149</v>
          </cell>
          <cell r="D6902">
            <v>8998375370</v>
          </cell>
        </row>
        <row r="6903">
          <cell r="C6903">
            <v>12591</v>
          </cell>
          <cell r="D6903">
            <v>2306669465</v>
          </cell>
        </row>
        <row r="6904">
          <cell r="C6904">
            <v>10369</v>
          </cell>
          <cell r="D6904">
            <v>7628323464</v>
          </cell>
        </row>
        <row r="6905">
          <cell r="C6905">
            <v>21666</v>
          </cell>
          <cell r="D6905">
            <v>1280521902</v>
          </cell>
        </row>
        <row r="6906">
          <cell r="C6906">
            <v>52758</v>
          </cell>
          <cell r="D6906">
            <v>6961242316</v>
          </cell>
        </row>
        <row r="6907">
          <cell r="C6907">
            <v>34461</v>
          </cell>
          <cell r="D6907">
            <v>6471464479</v>
          </cell>
        </row>
        <row r="6908">
          <cell r="C6908">
            <v>46378</v>
          </cell>
          <cell r="D6908">
            <v>544760832</v>
          </cell>
        </row>
        <row r="6909">
          <cell r="C6909">
            <v>27480</v>
          </cell>
          <cell r="D6909">
            <v>9674189459</v>
          </cell>
        </row>
        <row r="6910">
          <cell r="C6910">
            <v>54173</v>
          </cell>
          <cell r="D6910">
            <v>8024322455</v>
          </cell>
        </row>
        <row r="6911">
          <cell r="C6911">
            <v>33341</v>
          </cell>
          <cell r="D6911">
            <v>4638232353</v>
          </cell>
        </row>
        <row r="6912">
          <cell r="C6912">
            <v>50884</v>
          </cell>
          <cell r="D6912">
            <v>769312748</v>
          </cell>
        </row>
        <row r="6913">
          <cell r="C6913">
            <v>43114</v>
          </cell>
          <cell r="D6913">
            <v>3409869514</v>
          </cell>
        </row>
        <row r="6914">
          <cell r="C6914">
            <v>10889</v>
          </cell>
          <cell r="D6914">
            <v>3933021111</v>
          </cell>
        </row>
        <row r="6915">
          <cell r="C6915">
            <v>42991</v>
          </cell>
          <cell r="D6915">
            <v>6815475379</v>
          </cell>
        </row>
        <row r="6916">
          <cell r="C6916">
            <v>14633</v>
          </cell>
          <cell r="D6916">
            <v>6487054410</v>
          </cell>
        </row>
        <row r="6917">
          <cell r="C6917">
            <v>22306</v>
          </cell>
          <cell r="D6917">
            <v>7493076952</v>
          </cell>
        </row>
        <row r="6918">
          <cell r="C6918">
            <v>58022</v>
          </cell>
          <cell r="D6918">
            <v>4085082426</v>
          </cell>
        </row>
        <row r="6919">
          <cell r="C6919">
            <v>50705</v>
          </cell>
          <cell r="D6919">
            <v>3213290963</v>
          </cell>
        </row>
        <row r="6920">
          <cell r="C6920">
            <v>26246</v>
          </cell>
          <cell r="D6920">
            <v>3000763902</v>
          </cell>
        </row>
        <row r="6921">
          <cell r="C6921">
            <v>28648</v>
          </cell>
          <cell r="D6921">
            <v>3819859829</v>
          </cell>
        </row>
        <row r="6922">
          <cell r="C6922">
            <v>49525</v>
          </cell>
          <cell r="D6922">
            <v>8349606134</v>
          </cell>
        </row>
        <row r="6923">
          <cell r="C6923">
            <v>33698</v>
          </cell>
          <cell r="D6923">
            <v>885693418</v>
          </cell>
        </row>
        <row r="6924">
          <cell r="C6924">
            <v>21082</v>
          </cell>
          <cell r="D6924">
            <v>2958727874</v>
          </cell>
        </row>
        <row r="6925">
          <cell r="C6925">
            <v>19123</v>
          </cell>
          <cell r="D6925">
            <v>1163292249</v>
          </cell>
        </row>
        <row r="6926">
          <cell r="C6926">
            <v>14419</v>
          </cell>
          <cell r="D6926">
            <v>6720857681</v>
          </cell>
        </row>
        <row r="6927">
          <cell r="C6927">
            <v>46106</v>
          </cell>
          <cell r="D6927">
            <v>5837066497</v>
          </cell>
        </row>
        <row r="6928">
          <cell r="C6928">
            <v>13114</v>
          </cell>
          <cell r="D6928">
            <v>8044612831</v>
          </cell>
        </row>
        <row r="6929">
          <cell r="C6929">
            <v>12484</v>
          </cell>
          <cell r="D6929">
            <v>9619649427</v>
          </cell>
        </row>
        <row r="6930">
          <cell r="C6930">
            <v>33664</v>
          </cell>
          <cell r="D6930">
            <v>1755716656</v>
          </cell>
        </row>
        <row r="6931">
          <cell r="C6931">
            <v>48398</v>
          </cell>
          <cell r="D6931">
            <v>9328457335</v>
          </cell>
        </row>
        <row r="6932">
          <cell r="C6932">
            <v>33485</v>
          </cell>
          <cell r="D6932">
            <v>4972162740</v>
          </cell>
        </row>
        <row r="6933">
          <cell r="C6933">
            <v>17080</v>
          </cell>
          <cell r="D6933">
            <v>2307209530</v>
          </cell>
        </row>
        <row r="6934">
          <cell r="C6934">
            <v>14484</v>
          </cell>
          <cell r="D6934">
            <v>2565093969</v>
          </cell>
        </row>
        <row r="6935">
          <cell r="C6935">
            <v>17812</v>
          </cell>
          <cell r="D6935">
            <v>1839046880</v>
          </cell>
        </row>
        <row r="6936">
          <cell r="C6936">
            <v>50695</v>
          </cell>
          <cell r="D6936">
            <v>4967603564</v>
          </cell>
        </row>
        <row r="6937">
          <cell r="C6937">
            <v>18432</v>
          </cell>
          <cell r="D6937">
            <v>7533163729</v>
          </cell>
        </row>
        <row r="6938">
          <cell r="C6938">
            <v>21887</v>
          </cell>
          <cell r="D6938">
            <v>5764917026</v>
          </cell>
        </row>
        <row r="6939">
          <cell r="C6939">
            <v>24624</v>
          </cell>
          <cell r="D6939">
            <v>8173067724</v>
          </cell>
        </row>
        <row r="6940">
          <cell r="C6940">
            <v>50568</v>
          </cell>
          <cell r="D6940">
            <v>8644362151</v>
          </cell>
        </row>
        <row r="6941">
          <cell r="C6941">
            <v>57481</v>
          </cell>
          <cell r="D6941">
            <v>6637560367</v>
          </cell>
        </row>
        <row r="6942">
          <cell r="C6942">
            <v>47535</v>
          </cell>
          <cell r="D6942">
            <v>2209340063</v>
          </cell>
        </row>
        <row r="6943">
          <cell r="C6943">
            <v>49160</v>
          </cell>
          <cell r="D6943">
            <v>7242677408</v>
          </cell>
        </row>
        <row r="6944">
          <cell r="C6944">
            <v>51139</v>
          </cell>
          <cell r="D6944">
            <v>999389173</v>
          </cell>
        </row>
        <row r="6945">
          <cell r="C6945">
            <v>51143</v>
          </cell>
          <cell r="D6945">
            <v>7637608875</v>
          </cell>
        </row>
        <row r="6946">
          <cell r="C6946">
            <v>14455</v>
          </cell>
          <cell r="D6946">
            <v>3211170715</v>
          </cell>
        </row>
        <row r="6947">
          <cell r="C6947">
            <v>39176</v>
          </cell>
          <cell r="D6947">
            <v>3145010581</v>
          </cell>
        </row>
        <row r="6948">
          <cell r="C6948">
            <v>44666</v>
          </cell>
          <cell r="D6948">
            <v>8750494546</v>
          </cell>
        </row>
        <row r="6949">
          <cell r="C6949">
            <v>57893</v>
          </cell>
          <cell r="D6949">
            <v>6531376252</v>
          </cell>
        </row>
        <row r="6950">
          <cell r="C6950">
            <v>12890</v>
          </cell>
          <cell r="D6950">
            <v>2958692264</v>
          </cell>
        </row>
        <row r="6951">
          <cell r="C6951">
            <v>38489</v>
          </cell>
          <cell r="D6951">
            <v>4453315724</v>
          </cell>
        </row>
        <row r="6952">
          <cell r="C6952">
            <v>46645</v>
          </cell>
          <cell r="D6952">
            <v>9590888275</v>
          </cell>
        </row>
        <row r="6953">
          <cell r="C6953">
            <v>12881</v>
          </cell>
          <cell r="D6953">
            <v>8695742075</v>
          </cell>
        </row>
        <row r="6954">
          <cell r="C6954">
            <v>40783</v>
          </cell>
          <cell r="D6954">
            <v>858481901</v>
          </cell>
        </row>
        <row r="6955">
          <cell r="C6955">
            <v>55025</v>
          </cell>
          <cell r="D6955">
            <v>6842911427</v>
          </cell>
        </row>
        <row r="6956">
          <cell r="C6956">
            <v>57574</v>
          </cell>
          <cell r="D6956">
            <v>9163060264</v>
          </cell>
        </row>
        <row r="6957">
          <cell r="C6957">
            <v>52372</v>
          </cell>
          <cell r="D6957">
            <v>2417008025</v>
          </cell>
        </row>
        <row r="6958">
          <cell r="C6958">
            <v>20751</v>
          </cell>
          <cell r="D6958">
            <v>6850203894</v>
          </cell>
        </row>
        <row r="6959">
          <cell r="C6959">
            <v>26636</v>
          </cell>
          <cell r="D6959">
            <v>8887868026</v>
          </cell>
        </row>
        <row r="6960">
          <cell r="C6960">
            <v>40598</v>
          </cell>
          <cell r="D6960">
            <v>1522190236</v>
          </cell>
        </row>
        <row r="6961">
          <cell r="C6961">
            <v>43770</v>
          </cell>
          <cell r="D6961">
            <v>299663825</v>
          </cell>
        </row>
        <row r="6962">
          <cell r="C6962">
            <v>43605</v>
          </cell>
          <cell r="D6962">
            <v>1469328364</v>
          </cell>
        </row>
        <row r="6963">
          <cell r="C6963">
            <v>36382</v>
          </cell>
          <cell r="D6963">
            <v>9803956825</v>
          </cell>
        </row>
        <row r="6964">
          <cell r="C6964">
            <v>36837</v>
          </cell>
          <cell r="D6964">
            <v>9229113786</v>
          </cell>
        </row>
        <row r="6965">
          <cell r="C6965">
            <v>25841</v>
          </cell>
          <cell r="D6965">
            <v>1472093461</v>
          </cell>
        </row>
        <row r="6966">
          <cell r="C6966">
            <v>58365</v>
          </cell>
          <cell r="D6966">
            <v>4323727860</v>
          </cell>
        </row>
        <row r="6967">
          <cell r="C6967">
            <v>38427</v>
          </cell>
          <cell r="D6967">
            <v>3133221701</v>
          </cell>
        </row>
        <row r="6968">
          <cell r="C6968">
            <v>42791</v>
          </cell>
          <cell r="D6968">
            <v>7516977292</v>
          </cell>
        </row>
        <row r="6969">
          <cell r="C6969">
            <v>52612</v>
          </cell>
          <cell r="D6969">
            <v>7625163059</v>
          </cell>
        </row>
        <row r="6970">
          <cell r="C6970">
            <v>33249</v>
          </cell>
          <cell r="D6970">
            <v>320120716</v>
          </cell>
        </row>
        <row r="6971">
          <cell r="C6971">
            <v>30987</v>
          </cell>
          <cell r="D6971">
            <v>37593587</v>
          </cell>
        </row>
        <row r="6972">
          <cell r="C6972">
            <v>55050</v>
          </cell>
          <cell r="D6972">
            <v>8864419241</v>
          </cell>
        </row>
        <row r="6973">
          <cell r="C6973">
            <v>33662</v>
          </cell>
          <cell r="D6973">
            <v>8875320292</v>
          </cell>
        </row>
        <row r="6974">
          <cell r="C6974">
            <v>18622</v>
          </cell>
          <cell r="D6974">
            <v>7243767311</v>
          </cell>
        </row>
        <row r="6975">
          <cell r="C6975">
            <v>13431</v>
          </cell>
          <cell r="D6975">
            <v>2592292012</v>
          </cell>
        </row>
        <row r="6976">
          <cell r="C6976">
            <v>10237</v>
          </cell>
          <cell r="D6976">
            <v>273083503</v>
          </cell>
        </row>
        <row r="6977">
          <cell r="C6977">
            <v>32683</v>
          </cell>
          <cell r="D6977">
            <v>1598957961</v>
          </cell>
        </row>
        <row r="6978">
          <cell r="C6978">
            <v>25611</v>
          </cell>
          <cell r="D6978">
            <v>7794042674</v>
          </cell>
        </row>
        <row r="6979">
          <cell r="C6979">
            <v>37202</v>
          </cell>
          <cell r="D6979">
            <v>3509620267</v>
          </cell>
        </row>
        <row r="6980">
          <cell r="C6980">
            <v>46983</v>
          </cell>
          <cell r="D6980">
            <v>2936088178</v>
          </cell>
        </row>
        <row r="6981">
          <cell r="C6981">
            <v>56546</v>
          </cell>
          <cell r="D6981">
            <v>8895721314</v>
          </cell>
        </row>
        <row r="6982">
          <cell r="C6982">
            <v>55190</v>
          </cell>
          <cell r="D6982">
            <v>2292892200</v>
          </cell>
        </row>
        <row r="6983">
          <cell r="C6983">
            <v>57081</v>
          </cell>
          <cell r="D6983">
            <v>7039995972</v>
          </cell>
        </row>
        <row r="6984">
          <cell r="C6984">
            <v>24700</v>
          </cell>
          <cell r="D6984">
            <v>3516592710</v>
          </cell>
        </row>
        <row r="6985">
          <cell r="C6985">
            <v>12797</v>
          </cell>
          <cell r="D6985">
            <v>9104569016</v>
          </cell>
        </row>
        <row r="6986">
          <cell r="C6986">
            <v>18323</v>
          </cell>
          <cell r="D6986">
            <v>1541082834</v>
          </cell>
        </row>
        <row r="6987">
          <cell r="C6987">
            <v>58547</v>
          </cell>
          <cell r="D6987">
            <v>858481901</v>
          </cell>
        </row>
        <row r="6988">
          <cell r="C6988">
            <v>33878</v>
          </cell>
          <cell r="D6988">
            <v>1518783783</v>
          </cell>
        </row>
        <row r="6989">
          <cell r="C6989">
            <v>56699</v>
          </cell>
          <cell r="D6989">
            <v>7700368295</v>
          </cell>
        </row>
        <row r="6990">
          <cell r="C6990">
            <v>28939</v>
          </cell>
          <cell r="D6990">
            <v>9018504580</v>
          </cell>
        </row>
        <row r="6991">
          <cell r="C6991">
            <v>40141</v>
          </cell>
          <cell r="D6991">
            <v>4076701275</v>
          </cell>
        </row>
        <row r="6992">
          <cell r="C6992">
            <v>45074</v>
          </cell>
          <cell r="D6992">
            <v>8526090127</v>
          </cell>
        </row>
        <row r="6993">
          <cell r="C6993">
            <v>44659</v>
          </cell>
          <cell r="D6993">
            <v>2524572722</v>
          </cell>
        </row>
        <row r="6994">
          <cell r="C6994">
            <v>55145</v>
          </cell>
          <cell r="D6994">
            <v>7630993544</v>
          </cell>
        </row>
        <row r="6995">
          <cell r="C6995">
            <v>32850</v>
          </cell>
          <cell r="D6995">
            <v>2306669465</v>
          </cell>
        </row>
        <row r="6996">
          <cell r="C6996">
            <v>53427</v>
          </cell>
          <cell r="D6996">
            <v>2079803735</v>
          </cell>
        </row>
        <row r="6997">
          <cell r="C6997">
            <v>33622</v>
          </cell>
          <cell r="D6997">
            <v>3819859829</v>
          </cell>
        </row>
        <row r="6998">
          <cell r="C6998">
            <v>54492</v>
          </cell>
          <cell r="D6998">
            <v>5241020535</v>
          </cell>
        </row>
        <row r="6999">
          <cell r="C6999">
            <v>10103</v>
          </cell>
          <cell r="D6999">
            <v>3497169404</v>
          </cell>
        </row>
        <row r="7000">
          <cell r="C7000">
            <v>44645</v>
          </cell>
          <cell r="D7000">
            <v>2298319154</v>
          </cell>
        </row>
        <row r="7001">
          <cell r="C7001">
            <v>54715</v>
          </cell>
          <cell r="D7001">
            <v>7573774818</v>
          </cell>
        </row>
        <row r="7002">
          <cell r="C7002">
            <v>36941</v>
          </cell>
          <cell r="D7002">
            <v>7628323464</v>
          </cell>
        </row>
        <row r="7003">
          <cell r="C7003">
            <v>54372</v>
          </cell>
          <cell r="D7003">
            <v>471886378</v>
          </cell>
        </row>
        <row r="7004">
          <cell r="C7004">
            <v>54024</v>
          </cell>
          <cell r="D7004">
            <v>1549399640</v>
          </cell>
        </row>
        <row r="7005">
          <cell r="C7005">
            <v>51729</v>
          </cell>
          <cell r="D7005">
            <v>1898839557</v>
          </cell>
        </row>
        <row r="7006">
          <cell r="C7006">
            <v>20005</v>
          </cell>
          <cell r="D7006">
            <v>8373529241</v>
          </cell>
        </row>
        <row r="7007">
          <cell r="C7007">
            <v>26693</v>
          </cell>
          <cell r="D7007">
            <v>9795921177</v>
          </cell>
        </row>
        <row r="7008">
          <cell r="C7008">
            <v>51866</v>
          </cell>
          <cell r="D7008">
            <v>2575500974</v>
          </cell>
        </row>
        <row r="7009">
          <cell r="C7009">
            <v>42003</v>
          </cell>
          <cell r="D7009">
            <v>2565093969</v>
          </cell>
        </row>
        <row r="7010">
          <cell r="C7010">
            <v>22348</v>
          </cell>
          <cell r="D7010">
            <v>453763030</v>
          </cell>
        </row>
        <row r="7011">
          <cell r="C7011">
            <v>41371</v>
          </cell>
          <cell r="D7011">
            <v>2279888742</v>
          </cell>
        </row>
        <row r="7012">
          <cell r="C7012">
            <v>10176</v>
          </cell>
          <cell r="D7012">
            <v>8646243699</v>
          </cell>
        </row>
        <row r="7013">
          <cell r="C7013">
            <v>30732</v>
          </cell>
          <cell r="D7013">
            <v>19662963</v>
          </cell>
        </row>
        <row r="7014">
          <cell r="C7014">
            <v>35519</v>
          </cell>
          <cell r="D7014">
            <v>3303111790</v>
          </cell>
        </row>
        <row r="7015">
          <cell r="C7015">
            <v>12794</v>
          </cell>
          <cell r="D7015">
            <v>2908560011</v>
          </cell>
        </row>
        <row r="7016">
          <cell r="C7016">
            <v>17961</v>
          </cell>
          <cell r="D7016">
            <v>3041948354</v>
          </cell>
        </row>
        <row r="7017">
          <cell r="C7017">
            <v>59482</v>
          </cell>
          <cell r="D7017">
            <v>303831626</v>
          </cell>
        </row>
        <row r="7018">
          <cell r="C7018">
            <v>11266</v>
          </cell>
          <cell r="D7018">
            <v>6815475379</v>
          </cell>
        </row>
        <row r="7019">
          <cell r="C7019">
            <v>46773</v>
          </cell>
          <cell r="D7019">
            <v>2763158331</v>
          </cell>
        </row>
        <row r="7020">
          <cell r="C7020">
            <v>20532</v>
          </cell>
          <cell r="D7020">
            <v>263573389</v>
          </cell>
        </row>
        <row r="7021">
          <cell r="C7021">
            <v>36322</v>
          </cell>
          <cell r="D7021">
            <v>4752702681</v>
          </cell>
        </row>
        <row r="7022">
          <cell r="C7022">
            <v>57508</v>
          </cell>
          <cell r="D7022">
            <v>2859566597</v>
          </cell>
        </row>
        <row r="7023">
          <cell r="C7023">
            <v>11109</v>
          </cell>
          <cell r="D7023">
            <v>9800744517</v>
          </cell>
        </row>
        <row r="7024">
          <cell r="C7024">
            <v>56267</v>
          </cell>
          <cell r="D7024">
            <v>9483290694</v>
          </cell>
        </row>
        <row r="7025">
          <cell r="C7025">
            <v>23310</v>
          </cell>
          <cell r="D7025">
            <v>481875921</v>
          </cell>
        </row>
        <row r="7026">
          <cell r="C7026">
            <v>22864</v>
          </cell>
          <cell r="D7026">
            <v>3858163570</v>
          </cell>
        </row>
        <row r="7027">
          <cell r="C7027">
            <v>10954</v>
          </cell>
          <cell r="D7027">
            <v>3000763902</v>
          </cell>
        </row>
        <row r="7028">
          <cell r="C7028">
            <v>27488</v>
          </cell>
          <cell r="D7028">
            <v>4094820760</v>
          </cell>
        </row>
        <row r="7029">
          <cell r="C7029">
            <v>17246</v>
          </cell>
          <cell r="D7029">
            <v>3670950885</v>
          </cell>
        </row>
        <row r="7030">
          <cell r="C7030">
            <v>58088</v>
          </cell>
          <cell r="D7030">
            <v>5186660353</v>
          </cell>
        </row>
        <row r="7031">
          <cell r="C7031">
            <v>55313</v>
          </cell>
          <cell r="D7031">
            <v>8034345962</v>
          </cell>
        </row>
        <row r="7032">
          <cell r="C7032">
            <v>18617</v>
          </cell>
          <cell r="D7032">
            <v>4862005330</v>
          </cell>
        </row>
        <row r="7033">
          <cell r="C7033">
            <v>31706</v>
          </cell>
          <cell r="D7033">
            <v>8526090127</v>
          </cell>
        </row>
        <row r="7034">
          <cell r="C7034">
            <v>38994</v>
          </cell>
          <cell r="D7034">
            <v>6978367184</v>
          </cell>
        </row>
        <row r="7035">
          <cell r="C7035">
            <v>42448</v>
          </cell>
          <cell r="D7035">
            <v>3991175401</v>
          </cell>
        </row>
        <row r="7036">
          <cell r="C7036">
            <v>15465</v>
          </cell>
          <cell r="D7036">
            <v>6313424239</v>
          </cell>
        </row>
        <row r="7037">
          <cell r="C7037">
            <v>28538</v>
          </cell>
          <cell r="D7037">
            <v>8099854152</v>
          </cell>
        </row>
        <row r="7038">
          <cell r="C7038">
            <v>17813</v>
          </cell>
          <cell r="D7038">
            <v>1990335721</v>
          </cell>
        </row>
        <row r="7039">
          <cell r="C7039">
            <v>50513</v>
          </cell>
          <cell r="D7039">
            <v>8256403403</v>
          </cell>
        </row>
        <row r="7040">
          <cell r="C7040">
            <v>21019</v>
          </cell>
          <cell r="D7040">
            <v>4656574848</v>
          </cell>
        </row>
        <row r="7041">
          <cell r="C7041">
            <v>33679</v>
          </cell>
          <cell r="D7041">
            <v>3060876401</v>
          </cell>
        </row>
        <row r="7042">
          <cell r="C7042">
            <v>25662</v>
          </cell>
          <cell r="D7042">
            <v>5347887761</v>
          </cell>
        </row>
        <row r="7043">
          <cell r="C7043">
            <v>19484</v>
          </cell>
          <cell r="D7043">
            <v>939715988</v>
          </cell>
        </row>
        <row r="7044">
          <cell r="C7044">
            <v>27283</v>
          </cell>
          <cell r="D7044">
            <v>2599557828</v>
          </cell>
        </row>
        <row r="7045">
          <cell r="C7045">
            <v>50404</v>
          </cell>
          <cell r="D7045">
            <v>7888574610</v>
          </cell>
        </row>
        <row r="7046">
          <cell r="C7046">
            <v>59608</v>
          </cell>
          <cell r="D7046">
            <v>8109358470</v>
          </cell>
        </row>
        <row r="7047">
          <cell r="C7047">
            <v>53675</v>
          </cell>
          <cell r="D7047">
            <v>1462166245</v>
          </cell>
        </row>
        <row r="7048">
          <cell r="C7048">
            <v>52359</v>
          </cell>
          <cell r="D7048">
            <v>6750554423</v>
          </cell>
        </row>
        <row r="7049">
          <cell r="C7049">
            <v>30562</v>
          </cell>
          <cell r="D7049">
            <v>3016446324</v>
          </cell>
        </row>
        <row r="7050">
          <cell r="C7050">
            <v>29391</v>
          </cell>
          <cell r="D7050">
            <v>583595162</v>
          </cell>
        </row>
        <row r="7051">
          <cell r="C7051">
            <v>57917</v>
          </cell>
          <cell r="D7051">
            <v>3418374697</v>
          </cell>
        </row>
        <row r="7052">
          <cell r="C7052">
            <v>42882</v>
          </cell>
          <cell r="D7052">
            <v>1074899180</v>
          </cell>
        </row>
        <row r="7053">
          <cell r="C7053">
            <v>53885</v>
          </cell>
          <cell r="D7053">
            <v>933051662</v>
          </cell>
        </row>
        <row r="7054">
          <cell r="C7054">
            <v>48651</v>
          </cell>
          <cell r="D7054">
            <v>7374898193</v>
          </cell>
        </row>
        <row r="7055">
          <cell r="C7055">
            <v>33614</v>
          </cell>
          <cell r="D7055">
            <v>5948190226</v>
          </cell>
        </row>
        <row r="7056">
          <cell r="C7056">
            <v>52329</v>
          </cell>
          <cell r="D7056">
            <v>5837501576</v>
          </cell>
        </row>
        <row r="7057">
          <cell r="C7057">
            <v>35187</v>
          </cell>
          <cell r="D7057">
            <v>5077974136</v>
          </cell>
        </row>
        <row r="7058">
          <cell r="C7058">
            <v>33770</v>
          </cell>
          <cell r="D7058">
            <v>797655034</v>
          </cell>
        </row>
        <row r="7059">
          <cell r="C7059">
            <v>52129</v>
          </cell>
          <cell r="D7059">
            <v>8109358470</v>
          </cell>
        </row>
        <row r="7060">
          <cell r="C7060">
            <v>24183</v>
          </cell>
          <cell r="D7060">
            <v>7573774818</v>
          </cell>
        </row>
        <row r="7061">
          <cell r="C7061">
            <v>59496</v>
          </cell>
          <cell r="D7061">
            <v>710473923</v>
          </cell>
        </row>
        <row r="7062">
          <cell r="C7062">
            <v>36704</v>
          </cell>
          <cell r="D7062">
            <v>7367438190</v>
          </cell>
        </row>
        <row r="7063">
          <cell r="C7063">
            <v>45116</v>
          </cell>
          <cell r="D7063">
            <v>9726873223</v>
          </cell>
        </row>
        <row r="7064">
          <cell r="C7064">
            <v>49578</v>
          </cell>
          <cell r="D7064">
            <v>228985188</v>
          </cell>
        </row>
        <row r="7065">
          <cell r="C7065">
            <v>39728</v>
          </cell>
          <cell r="D7065">
            <v>5244119095</v>
          </cell>
        </row>
        <row r="7066">
          <cell r="C7066">
            <v>11994</v>
          </cell>
          <cell r="D7066">
            <v>8887868026</v>
          </cell>
        </row>
        <row r="7067">
          <cell r="C7067">
            <v>58231</v>
          </cell>
          <cell r="D7067">
            <v>5519420165</v>
          </cell>
        </row>
        <row r="7068">
          <cell r="C7068">
            <v>15842</v>
          </cell>
          <cell r="D7068">
            <v>9114174103</v>
          </cell>
        </row>
        <row r="7069">
          <cell r="C7069">
            <v>53719</v>
          </cell>
          <cell r="D7069">
            <v>8887868026</v>
          </cell>
        </row>
        <row r="7070">
          <cell r="C7070">
            <v>35441</v>
          </cell>
          <cell r="D7070">
            <v>8239612253</v>
          </cell>
        </row>
        <row r="7071">
          <cell r="C7071">
            <v>15560</v>
          </cell>
          <cell r="D7071">
            <v>6462250968</v>
          </cell>
        </row>
        <row r="7072">
          <cell r="C7072">
            <v>57384</v>
          </cell>
          <cell r="D7072">
            <v>5186660353</v>
          </cell>
        </row>
        <row r="7073">
          <cell r="C7073">
            <v>32540</v>
          </cell>
          <cell r="D7073">
            <v>4085082426</v>
          </cell>
        </row>
        <row r="7074">
          <cell r="C7074">
            <v>48868</v>
          </cell>
          <cell r="D7074">
            <v>4773306254</v>
          </cell>
        </row>
        <row r="7075">
          <cell r="C7075">
            <v>18760</v>
          </cell>
          <cell r="D7075">
            <v>5005774041</v>
          </cell>
        </row>
        <row r="7076">
          <cell r="C7076">
            <v>34622</v>
          </cell>
          <cell r="D7076">
            <v>9258570278</v>
          </cell>
        </row>
        <row r="7077">
          <cell r="C7077">
            <v>49181</v>
          </cell>
          <cell r="D7077">
            <v>6380488901</v>
          </cell>
        </row>
        <row r="7078">
          <cell r="C7078">
            <v>50414</v>
          </cell>
          <cell r="D7078">
            <v>3891707452</v>
          </cell>
        </row>
        <row r="7079">
          <cell r="C7079">
            <v>50941</v>
          </cell>
          <cell r="D7079">
            <v>4920920075</v>
          </cell>
        </row>
        <row r="7080">
          <cell r="C7080">
            <v>34727</v>
          </cell>
          <cell r="D7080">
            <v>679204083</v>
          </cell>
        </row>
        <row r="7081">
          <cell r="C7081">
            <v>19625</v>
          </cell>
          <cell r="D7081">
            <v>7489370671</v>
          </cell>
        </row>
        <row r="7082">
          <cell r="C7082">
            <v>28765</v>
          </cell>
          <cell r="D7082">
            <v>7837437543</v>
          </cell>
        </row>
        <row r="7083">
          <cell r="C7083">
            <v>32399</v>
          </cell>
          <cell r="D7083">
            <v>4997183822</v>
          </cell>
        </row>
        <row r="7084">
          <cell r="C7084">
            <v>50408</v>
          </cell>
          <cell r="D7084">
            <v>3469413983</v>
          </cell>
        </row>
        <row r="7085">
          <cell r="C7085">
            <v>50928</v>
          </cell>
          <cell r="D7085">
            <v>8162941088</v>
          </cell>
        </row>
        <row r="7086">
          <cell r="C7086">
            <v>59470</v>
          </cell>
          <cell r="D7086">
            <v>5948190226</v>
          </cell>
        </row>
        <row r="7087">
          <cell r="C7087">
            <v>30188</v>
          </cell>
          <cell r="D7087">
            <v>3642452728</v>
          </cell>
        </row>
        <row r="7088">
          <cell r="C7088">
            <v>52708</v>
          </cell>
          <cell r="D7088">
            <v>2973558387</v>
          </cell>
        </row>
        <row r="7089">
          <cell r="C7089">
            <v>27727</v>
          </cell>
          <cell r="D7089">
            <v>8748349712</v>
          </cell>
        </row>
        <row r="7090">
          <cell r="C7090">
            <v>49067</v>
          </cell>
          <cell r="D7090">
            <v>7630993544</v>
          </cell>
        </row>
        <row r="7091">
          <cell r="C7091">
            <v>44546</v>
          </cell>
          <cell r="D7091">
            <v>9597202352</v>
          </cell>
        </row>
        <row r="7092">
          <cell r="C7092">
            <v>38953</v>
          </cell>
          <cell r="D7092">
            <v>9732655267</v>
          </cell>
        </row>
        <row r="7093">
          <cell r="C7093">
            <v>33867</v>
          </cell>
          <cell r="D7093">
            <v>2841287114</v>
          </cell>
        </row>
        <row r="7094">
          <cell r="C7094">
            <v>40959</v>
          </cell>
          <cell r="D7094">
            <v>8017115954</v>
          </cell>
        </row>
        <row r="7095">
          <cell r="C7095">
            <v>35817</v>
          </cell>
          <cell r="D7095">
            <v>3507341514</v>
          </cell>
        </row>
        <row r="7096">
          <cell r="C7096">
            <v>45825</v>
          </cell>
          <cell r="D7096">
            <v>9984023702</v>
          </cell>
        </row>
        <row r="7097">
          <cell r="C7097">
            <v>55020</v>
          </cell>
          <cell r="D7097">
            <v>5759255762</v>
          </cell>
        </row>
        <row r="7098">
          <cell r="C7098">
            <v>14424</v>
          </cell>
          <cell r="D7098">
            <v>6732216945</v>
          </cell>
        </row>
        <row r="7099">
          <cell r="C7099">
            <v>39808</v>
          </cell>
          <cell r="D7099">
            <v>5929508313</v>
          </cell>
        </row>
        <row r="7100">
          <cell r="C7100">
            <v>18651</v>
          </cell>
          <cell r="D7100">
            <v>701563818</v>
          </cell>
        </row>
        <row r="7101">
          <cell r="C7101">
            <v>44973</v>
          </cell>
          <cell r="D7101">
            <v>6837456032</v>
          </cell>
        </row>
        <row r="7102">
          <cell r="C7102">
            <v>31116</v>
          </cell>
          <cell r="D7102">
            <v>4085082426</v>
          </cell>
        </row>
        <row r="7103">
          <cell r="C7103">
            <v>31966</v>
          </cell>
          <cell r="D7103">
            <v>1096335336</v>
          </cell>
        </row>
        <row r="7104">
          <cell r="C7104">
            <v>28994</v>
          </cell>
          <cell r="D7104">
            <v>4037854406</v>
          </cell>
        </row>
        <row r="7105">
          <cell r="C7105">
            <v>33185</v>
          </cell>
          <cell r="D7105">
            <v>3219601650</v>
          </cell>
        </row>
        <row r="7106">
          <cell r="C7106">
            <v>31941</v>
          </cell>
          <cell r="D7106">
            <v>3933561566</v>
          </cell>
        </row>
        <row r="7107">
          <cell r="C7107">
            <v>57668</v>
          </cell>
          <cell r="D7107">
            <v>9114174103</v>
          </cell>
        </row>
        <row r="7108">
          <cell r="C7108">
            <v>13122</v>
          </cell>
          <cell r="D7108">
            <v>7367438190</v>
          </cell>
        </row>
        <row r="7109">
          <cell r="C7109">
            <v>23600</v>
          </cell>
          <cell r="D7109">
            <v>1444572199</v>
          </cell>
        </row>
        <row r="7110">
          <cell r="C7110">
            <v>42179</v>
          </cell>
          <cell r="D7110">
            <v>549857826</v>
          </cell>
        </row>
        <row r="7111">
          <cell r="C7111">
            <v>43920</v>
          </cell>
          <cell r="D7111">
            <v>6788593582</v>
          </cell>
        </row>
        <row r="7112">
          <cell r="C7112">
            <v>14389</v>
          </cell>
          <cell r="D7112">
            <v>9128677390</v>
          </cell>
        </row>
        <row r="7113">
          <cell r="C7113">
            <v>27285</v>
          </cell>
          <cell r="D7113">
            <v>5002048994</v>
          </cell>
        </row>
        <row r="7114">
          <cell r="C7114">
            <v>28108</v>
          </cell>
          <cell r="D7114">
            <v>4192879565</v>
          </cell>
        </row>
        <row r="7115">
          <cell r="C7115">
            <v>22965</v>
          </cell>
          <cell r="D7115">
            <v>4085082426</v>
          </cell>
        </row>
        <row r="7116">
          <cell r="C7116">
            <v>49311</v>
          </cell>
          <cell r="D7116">
            <v>5209112160</v>
          </cell>
        </row>
        <row r="7117">
          <cell r="C7117">
            <v>39600</v>
          </cell>
          <cell r="D7117">
            <v>4342145855</v>
          </cell>
        </row>
        <row r="7118">
          <cell r="C7118">
            <v>52482</v>
          </cell>
          <cell r="D7118">
            <v>8256403403</v>
          </cell>
        </row>
        <row r="7119">
          <cell r="C7119">
            <v>19301</v>
          </cell>
          <cell r="D7119">
            <v>5372344725</v>
          </cell>
        </row>
        <row r="7120">
          <cell r="C7120">
            <v>27666</v>
          </cell>
          <cell r="D7120">
            <v>2060025532</v>
          </cell>
        </row>
        <row r="7121">
          <cell r="C7121">
            <v>12811</v>
          </cell>
          <cell r="D7121">
            <v>1268934771</v>
          </cell>
        </row>
        <row r="7122">
          <cell r="C7122">
            <v>49996</v>
          </cell>
          <cell r="D7122">
            <v>1606657585</v>
          </cell>
        </row>
        <row r="7123">
          <cell r="C7123">
            <v>16158</v>
          </cell>
          <cell r="D7123">
            <v>8731494560</v>
          </cell>
        </row>
        <row r="7124">
          <cell r="C7124">
            <v>53959</v>
          </cell>
          <cell r="D7124">
            <v>2257563263</v>
          </cell>
        </row>
        <row r="7125">
          <cell r="C7125">
            <v>14672</v>
          </cell>
          <cell r="D7125">
            <v>2138131904</v>
          </cell>
        </row>
        <row r="7126">
          <cell r="C7126">
            <v>59488</v>
          </cell>
          <cell r="D7126">
            <v>2500807061</v>
          </cell>
        </row>
        <row r="7127">
          <cell r="C7127">
            <v>41841</v>
          </cell>
          <cell r="D7127">
            <v>9916787441</v>
          </cell>
        </row>
        <row r="7128">
          <cell r="C7128">
            <v>58835</v>
          </cell>
          <cell r="D7128">
            <v>2497321256</v>
          </cell>
        </row>
        <row r="7129">
          <cell r="C7129">
            <v>47571</v>
          </cell>
          <cell r="D7129">
            <v>2792636599</v>
          </cell>
        </row>
        <row r="7130">
          <cell r="C7130">
            <v>30847</v>
          </cell>
          <cell r="D7130">
            <v>899126162</v>
          </cell>
        </row>
        <row r="7131">
          <cell r="C7131">
            <v>22192</v>
          </cell>
          <cell r="D7131">
            <v>2757793764</v>
          </cell>
        </row>
        <row r="7132">
          <cell r="C7132">
            <v>11940</v>
          </cell>
          <cell r="D7132">
            <v>29906814</v>
          </cell>
        </row>
        <row r="7133">
          <cell r="C7133">
            <v>31469</v>
          </cell>
          <cell r="D7133">
            <v>9829586073</v>
          </cell>
        </row>
        <row r="7134">
          <cell r="C7134">
            <v>54890</v>
          </cell>
          <cell r="D7134">
            <v>6894004730</v>
          </cell>
        </row>
        <row r="7135">
          <cell r="C7135">
            <v>12371</v>
          </cell>
          <cell r="D7135">
            <v>3409869514</v>
          </cell>
        </row>
        <row r="7136">
          <cell r="C7136">
            <v>18608</v>
          </cell>
          <cell r="D7136">
            <v>8519669638</v>
          </cell>
        </row>
        <row r="7137">
          <cell r="C7137">
            <v>36745</v>
          </cell>
          <cell r="D7137">
            <v>7516977292</v>
          </cell>
        </row>
        <row r="7138">
          <cell r="C7138">
            <v>12024</v>
          </cell>
          <cell r="D7138">
            <v>2191014690</v>
          </cell>
        </row>
        <row r="7139">
          <cell r="C7139">
            <v>24849</v>
          </cell>
          <cell r="D7139">
            <v>1371021422</v>
          </cell>
        </row>
        <row r="7140">
          <cell r="C7140">
            <v>13038</v>
          </cell>
          <cell r="D7140">
            <v>1895483948</v>
          </cell>
        </row>
        <row r="7141">
          <cell r="C7141">
            <v>16328</v>
          </cell>
          <cell r="D7141">
            <v>6284045549</v>
          </cell>
        </row>
        <row r="7142">
          <cell r="C7142">
            <v>41710</v>
          </cell>
          <cell r="D7142">
            <v>6235447353</v>
          </cell>
        </row>
        <row r="7143">
          <cell r="C7143">
            <v>48373</v>
          </cell>
          <cell r="D7143">
            <v>101658508</v>
          </cell>
        </row>
        <row r="7144">
          <cell r="C7144">
            <v>26327</v>
          </cell>
          <cell r="D7144">
            <v>8703756602</v>
          </cell>
        </row>
        <row r="7145">
          <cell r="C7145">
            <v>55694</v>
          </cell>
          <cell r="D7145">
            <v>7251959615</v>
          </cell>
        </row>
        <row r="7146">
          <cell r="C7146">
            <v>22654</v>
          </cell>
          <cell r="D7146">
            <v>5574535556</v>
          </cell>
        </row>
        <row r="7147">
          <cell r="C7147">
            <v>20279</v>
          </cell>
          <cell r="D7147">
            <v>2510440322</v>
          </cell>
        </row>
        <row r="7148">
          <cell r="C7148">
            <v>43085</v>
          </cell>
          <cell r="D7148">
            <v>3538909016</v>
          </cell>
        </row>
        <row r="7149">
          <cell r="C7149">
            <v>45747</v>
          </cell>
          <cell r="D7149">
            <v>3497169404</v>
          </cell>
        </row>
        <row r="7150">
          <cell r="C7150">
            <v>22180</v>
          </cell>
          <cell r="D7150">
            <v>4900475084</v>
          </cell>
        </row>
        <row r="7151">
          <cell r="C7151">
            <v>34342</v>
          </cell>
          <cell r="D7151">
            <v>4656574848</v>
          </cell>
        </row>
        <row r="7152">
          <cell r="C7152">
            <v>50874</v>
          </cell>
          <cell r="D7152">
            <v>3991963221</v>
          </cell>
        </row>
        <row r="7153">
          <cell r="C7153">
            <v>49790</v>
          </cell>
          <cell r="D7153">
            <v>3016741628</v>
          </cell>
        </row>
        <row r="7154">
          <cell r="C7154">
            <v>17212</v>
          </cell>
          <cell r="D7154">
            <v>8858733592</v>
          </cell>
        </row>
        <row r="7155">
          <cell r="C7155">
            <v>43796</v>
          </cell>
          <cell r="D7155">
            <v>1739513533</v>
          </cell>
        </row>
        <row r="7156">
          <cell r="C7156">
            <v>59297</v>
          </cell>
          <cell r="D7156">
            <v>7794042674</v>
          </cell>
        </row>
        <row r="7157">
          <cell r="C7157">
            <v>15769</v>
          </cell>
          <cell r="D7157">
            <v>7635344498</v>
          </cell>
        </row>
        <row r="7158">
          <cell r="C7158">
            <v>43149</v>
          </cell>
          <cell r="D7158">
            <v>6410530811</v>
          </cell>
        </row>
        <row r="7159">
          <cell r="C7159">
            <v>39075</v>
          </cell>
          <cell r="D7159">
            <v>6364724701</v>
          </cell>
        </row>
        <row r="7160">
          <cell r="C7160">
            <v>23040</v>
          </cell>
          <cell r="D7160">
            <v>7269614199</v>
          </cell>
        </row>
        <row r="7161">
          <cell r="C7161">
            <v>46839</v>
          </cell>
          <cell r="D7161">
            <v>5814713100</v>
          </cell>
        </row>
        <row r="7162">
          <cell r="C7162">
            <v>30044</v>
          </cell>
          <cell r="D7162">
            <v>8315800957</v>
          </cell>
        </row>
        <row r="7163">
          <cell r="C7163">
            <v>48355</v>
          </cell>
          <cell r="D7163">
            <v>1841759848</v>
          </cell>
        </row>
        <row r="7164">
          <cell r="C7164">
            <v>25750</v>
          </cell>
          <cell r="D7164">
            <v>6041314951</v>
          </cell>
        </row>
        <row r="7165">
          <cell r="C7165">
            <v>21074</v>
          </cell>
          <cell r="D7165">
            <v>2885061928</v>
          </cell>
        </row>
        <row r="7166">
          <cell r="C7166">
            <v>40283</v>
          </cell>
          <cell r="D7166">
            <v>5929508313</v>
          </cell>
        </row>
        <row r="7167">
          <cell r="C7167">
            <v>19979</v>
          </cell>
          <cell r="D7167">
            <v>9381484503</v>
          </cell>
        </row>
        <row r="7168">
          <cell r="C7168">
            <v>43224</v>
          </cell>
          <cell r="D7168">
            <v>5764488419</v>
          </cell>
        </row>
        <row r="7169">
          <cell r="C7169">
            <v>54079</v>
          </cell>
          <cell r="D7169">
            <v>1606657585</v>
          </cell>
        </row>
        <row r="7170">
          <cell r="C7170">
            <v>36369</v>
          </cell>
          <cell r="D7170">
            <v>9590888275</v>
          </cell>
        </row>
        <row r="7171">
          <cell r="C7171">
            <v>58642</v>
          </cell>
          <cell r="D7171">
            <v>3219526055</v>
          </cell>
        </row>
        <row r="7172">
          <cell r="C7172">
            <v>16017</v>
          </cell>
          <cell r="D7172">
            <v>4783377790</v>
          </cell>
        </row>
        <row r="7173">
          <cell r="C7173">
            <v>33384</v>
          </cell>
          <cell r="D7173">
            <v>1522190236</v>
          </cell>
        </row>
        <row r="7174">
          <cell r="C7174">
            <v>41096</v>
          </cell>
          <cell r="D7174">
            <v>2944219065</v>
          </cell>
        </row>
        <row r="7175">
          <cell r="C7175">
            <v>49002</v>
          </cell>
          <cell r="D7175">
            <v>1918356416</v>
          </cell>
        </row>
        <row r="7176">
          <cell r="C7176">
            <v>54292</v>
          </cell>
          <cell r="D7176">
            <v>1755716656</v>
          </cell>
        </row>
        <row r="7177">
          <cell r="C7177">
            <v>33296</v>
          </cell>
          <cell r="D7177">
            <v>8545135858</v>
          </cell>
        </row>
        <row r="7178">
          <cell r="C7178">
            <v>36026</v>
          </cell>
          <cell r="D7178">
            <v>7914395587</v>
          </cell>
        </row>
        <row r="7179">
          <cell r="C7179">
            <v>14783</v>
          </cell>
          <cell r="D7179">
            <v>2138131904</v>
          </cell>
        </row>
        <row r="7180">
          <cell r="C7180">
            <v>13221</v>
          </cell>
          <cell r="D7180">
            <v>8173067724</v>
          </cell>
        </row>
        <row r="7181">
          <cell r="C7181">
            <v>58477</v>
          </cell>
          <cell r="D7181">
            <v>7700368295</v>
          </cell>
        </row>
        <row r="7182">
          <cell r="C7182">
            <v>40808</v>
          </cell>
          <cell r="D7182">
            <v>2565290632</v>
          </cell>
        </row>
        <row r="7183">
          <cell r="C7183">
            <v>10163</v>
          </cell>
          <cell r="D7183">
            <v>7560031153</v>
          </cell>
        </row>
        <row r="7184">
          <cell r="C7184">
            <v>46405</v>
          </cell>
          <cell r="D7184">
            <v>9023313240</v>
          </cell>
        </row>
        <row r="7185">
          <cell r="C7185">
            <v>56940</v>
          </cell>
          <cell r="D7185">
            <v>9447906176</v>
          </cell>
        </row>
        <row r="7186">
          <cell r="C7186">
            <v>15870</v>
          </cell>
          <cell r="D7186">
            <v>7906441400</v>
          </cell>
        </row>
        <row r="7187">
          <cell r="C7187">
            <v>45373</v>
          </cell>
          <cell r="D7187">
            <v>2191930824</v>
          </cell>
        </row>
        <row r="7188">
          <cell r="C7188">
            <v>47453</v>
          </cell>
          <cell r="D7188">
            <v>8895721314</v>
          </cell>
        </row>
        <row r="7189">
          <cell r="C7189">
            <v>37297</v>
          </cell>
          <cell r="D7189">
            <v>2976436541</v>
          </cell>
        </row>
        <row r="7190">
          <cell r="C7190">
            <v>48948</v>
          </cell>
          <cell r="D7190">
            <v>3435517239</v>
          </cell>
        </row>
        <row r="7191">
          <cell r="C7191">
            <v>39357</v>
          </cell>
          <cell r="D7191">
            <v>6720857681</v>
          </cell>
        </row>
        <row r="7192">
          <cell r="C7192">
            <v>20700</v>
          </cell>
          <cell r="D7192">
            <v>689661541</v>
          </cell>
        </row>
        <row r="7193">
          <cell r="C7193">
            <v>24521</v>
          </cell>
          <cell r="D7193">
            <v>9412192312</v>
          </cell>
        </row>
        <row r="7194">
          <cell r="C7194">
            <v>53876</v>
          </cell>
          <cell r="D7194">
            <v>9686840923</v>
          </cell>
        </row>
        <row r="7195">
          <cell r="C7195">
            <v>44097</v>
          </cell>
          <cell r="D7195">
            <v>1074899180</v>
          </cell>
        </row>
        <row r="7196">
          <cell r="C7196">
            <v>16433</v>
          </cell>
          <cell r="D7196">
            <v>7325246862</v>
          </cell>
        </row>
        <row r="7197">
          <cell r="C7197">
            <v>52443</v>
          </cell>
          <cell r="D7197">
            <v>1472093461</v>
          </cell>
        </row>
        <row r="7198">
          <cell r="C7198">
            <v>14044</v>
          </cell>
          <cell r="D7198">
            <v>8858733592</v>
          </cell>
        </row>
        <row r="7199">
          <cell r="C7199">
            <v>24162</v>
          </cell>
          <cell r="D7199">
            <v>324399618</v>
          </cell>
        </row>
        <row r="7200">
          <cell r="C7200">
            <v>19467</v>
          </cell>
          <cell r="D7200">
            <v>3259018638</v>
          </cell>
        </row>
        <row r="7201">
          <cell r="C7201">
            <v>45490</v>
          </cell>
          <cell r="D7201">
            <v>8267733809</v>
          </cell>
        </row>
        <row r="7202">
          <cell r="C7202">
            <v>54849</v>
          </cell>
          <cell r="D7202">
            <v>3554301841</v>
          </cell>
        </row>
        <row r="7203">
          <cell r="C7203">
            <v>34277</v>
          </cell>
          <cell r="D7203">
            <v>9651729414</v>
          </cell>
        </row>
        <row r="7204">
          <cell r="C7204">
            <v>26694</v>
          </cell>
          <cell r="D7204">
            <v>4159390110</v>
          </cell>
        </row>
        <row r="7205">
          <cell r="C7205">
            <v>38087</v>
          </cell>
          <cell r="D7205">
            <v>710473923</v>
          </cell>
        </row>
        <row r="7206">
          <cell r="C7206">
            <v>14532</v>
          </cell>
          <cell r="D7206">
            <v>6520635286</v>
          </cell>
        </row>
        <row r="7207">
          <cell r="C7207">
            <v>49297</v>
          </cell>
          <cell r="D7207">
            <v>2524572722</v>
          </cell>
        </row>
        <row r="7208">
          <cell r="C7208">
            <v>16341</v>
          </cell>
          <cell r="D7208">
            <v>209942509</v>
          </cell>
        </row>
        <row r="7209">
          <cell r="C7209">
            <v>30847</v>
          </cell>
          <cell r="D7209">
            <v>9207464802</v>
          </cell>
        </row>
        <row r="7210">
          <cell r="C7210">
            <v>10189</v>
          </cell>
          <cell r="D7210">
            <v>4548725172</v>
          </cell>
        </row>
        <row r="7211">
          <cell r="C7211">
            <v>33256</v>
          </cell>
          <cell r="D7211">
            <v>2533903736</v>
          </cell>
        </row>
        <row r="7212">
          <cell r="C7212">
            <v>31727</v>
          </cell>
          <cell r="D7212">
            <v>2973481236</v>
          </cell>
        </row>
        <row r="7213">
          <cell r="C7213">
            <v>46051</v>
          </cell>
          <cell r="D7213">
            <v>5792300712</v>
          </cell>
        </row>
        <row r="7214">
          <cell r="C7214">
            <v>11440</v>
          </cell>
          <cell r="D7214">
            <v>9958099322</v>
          </cell>
        </row>
        <row r="7215">
          <cell r="C7215">
            <v>53191</v>
          </cell>
          <cell r="D7215">
            <v>1918356416</v>
          </cell>
        </row>
        <row r="7216">
          <cell r="C7216">
            <v>26558</v>
          </cell>
          <cell r="D7216">
            <v>2924550912</v>
          </cell>
        </row>
        <row r="7217">
          <cell r="C7217">
            <v>27135</v>
          </cell>
          <cell r="D7217">
            <v>898924138</v>
          </cell>
        </row>
        <row r="7218">
          <cell r="C7218">
            <v>29413</v>
          </cell>
          <cell r="D7218">
            <v>7837437543</v>
          </cell>
        </row>
        <row r="7219">
          <cell r="C7219">
            <v>39388</v>
          </cell>
          <cell r="D7219">
            <v>3227873028</v>
          </cell>
        </row>
        <row r="7220">
          <cell r="C7220">
            <v>38918</v>
          </cell>
          <cell r="D7220">
            <v>4984363320</v>
          </cell>
        </row>
        <row r="7221">
          <cell r="C7221">
            <v>20532</v>
          </cell>
          <cell r="D7221">
            <v>2297168497</v>
          </cell>
        </row>
        <row r="7222">
          <cell r="C7222">
            <v>55398</v>
          </cell>
          <cell r="D7222">
            <v>228985188</v>
          </cell>
        </row>
        <row r="7223">
          <cell r="C7223">
            <v>56795</v>
          </cell>
          <cell r="D7223">
            <v>8145387981</v>
          </cell>
        </row>
        <row r="7224">
          <cell r="C7224">
            <v>25506</v>
          </cell>
          <cell r="D7224">
            <v>3858163570</v>
          </cell>
        </row>
        <row r="7225">
          <cell r="C7225">
            <v>16925</v>
          </cell>
          <cell r="D7225">
            <v>8322342209</v>
          </cell>
        </row>
        <row r="7226">
          <cell r="C7226">
            <v>29556</v>
          </cell>
          <cell r="D7226">
            <v>7914395587</v>
          </cell>
        </row>
        <row r="7227">
          <cell r="C7227">
            <v>49542</v>
          </cell>
          <cell r="D7227">
            <v>9023313240</v>
          </cell>
        </row>
        <row r="7228">
          <cell r="C7228">
            <v>54723</v>
          </cell>
          <cell r="D7228">
            <v>4716524892</v>
          </cell>
        </row>
        <row r="7229">
          <cell r="C7229">
            <v>10104</v>
          </cell>
          <cell r="D7229">
            <v>25254650</v>
          </cell>
        </row>
        <row r="7230">
          <cell r="C7230">
            <v>40168</v>
          </cell>
          <cell r="D7230">
            <v>4997183822</v>
          </cell>
        </row>
        <row r="7231">
          <cell r="C7231">
            <v>49633</v>
          </cell>
          <cell r="D7231">
            <v>7961231404</v>
          </cell>
        </row>
        <row r="7232">
          <cell r="C7232">
            <v>17269</v>
          </cell>
          <cell r="D7232">
            <v>5358183647</v>
          </cell>
        </row>
        <row r="7233">
          <cell r="C7233">
            <v>38154</v>
          </cell>
          <cell r="D7233">
            <v>5574535556</v>
          </cell>
        </row>
        <row r="7234">
          <cell r="C7234">
            <v>22592</v>
          </cell>
          <cell r="D7234">
            <v>4691333258</v>
          </cell>
        </row>
        <row r="7235">
          <cell r="C7235">
            <v>29422</v>
          </cell>
          <cell r="D7235">
            <v>1953937357</v>
          </cell>
        </row>
        <row r="7236">
          <cell r="C7236">
            <v>52418</v>
          </cell>
          <cell r="D7236">
            <v>2702941109</v>
          </cell>
        </row>
        <row r="7237">
          <cell r="C7237">
            <v>46063</v>
          </cell>
          <cell r="D7237">
            <v>3597778305</v>
          </cell>
        </row>
        <row r="7238">
          <cell r="C7238">
            <v>48004</v>
          </cell>
          <cell r="D7238">
            <v>37593587</v>
          </cell>
        </row>
        <row r="7239">
          <cell r="C7239">
            <v>10996</v>
          </cell>
          <cell r="D7239">
            <v>3538909016</v>
          </cell>
        </row>
        <row r="7240">
          <cell r="C7240">
            <v>47625</v>
          </cell>
          <cell r="D7240">
            <v>813832926</v>
          </cell>
        </row>
        <row r="7241">
          <cell r="C7241">
            <v>17689</v>
          </cell>
          <cell r="D7241">
            <v>1053331541</v>
          </cell>
        </row>
        <row r="7242">
          <cell r="C7242">
            <v>59986</v>
          </cell>
          <cell r="D7242">
            <v>7866715386</v>
          </cell>
        </row>
        <row r="7243">
          <cell r="C7243">
            <v>37344</v>
          </cell>
          <cell r="D7243">
            <v>8173067724</v>
          </cell>
        </row>
        <row r="7244">
          <cell r="C7244">
            <v>15195</v>
          </cell>
          <cell r="D7244">
            <v>4406664351</v>
          </cell>
        </row>
        <row r="7245">
          <cell r="C7245">
            <v>27795</v>
          </cell>
          <cell r="D7245">
            <v>3991963221</v>
          </cell>
        </row>
        <row r="7246">
          <cell r="C7246">
            <v>55125</v>
          </cell>
          <cell r="D7246">
            <v>9548500949</v>
          </cell>
        </row>
        <row r="7247">
          <cell r="C7247">
            <v>44113</v>
          </cell>
          <cell r="D7247">
            <v>1892125439</v>
          </cell>
        </row>
        <row r="7248">
          <cell r="C7248">
            <v>25431</v>
          </cell>
          <cell r="D7248">
            <v>5903124704</v>
          </cell>
        </row>
        <row r="7249">
          <cell r="C7249">
            <v>11340</v>
          </cell>
          <cell r="D7249">
            <v>7473861379</v>
          </cell>
        </row>
        <row r="7250">
          <cell r="C7250">
            <v>10310</v>
          </cell>
          <cell r="D7250">
            <v>449160092</v>
          </cell>
        </row>
        <row r="7251">
          <cell r="C7251">
            <v>54018</v>
          </cell>
          <cell r="D7251">
            <v>7573774818</v>
          </cell>
        </row>
        <row r="7252">
          <cell r="C7252">
            <v>47197</v>
          </cell>
          <cell r="D7252">
            <v>7885796000</v>
          </cell>
        </row>
        <row r="7253">
          <cell r="C7253">
            <v>33285</v>
          </cell>
          <cell r="D7253">
            <v>4278470843</v>
          </cell>
        </row>
        <row r="7254">
          <cell r="C7254">
            <v>55111</v>
          </cell>
          <cell r="D7254">
            <v>9892583027</v>
          </cell>
        </row>
        <row r="7255">
          <cell r="C7255">
            <v>45350</v>
          </cell>
          <cell r="D7255">
            <v>6462250968</v>
          </cell>
        </row>
        <row r="7256">
          <cell r="C7256">
            <v>28040</v>
          </cell>
          <cell r="D7256">
            <v>9331851693</v>
          </cell>
        </row>
        <row r="7257">
          <cell r="C7257">
            <v>26292</v>
          </cell>
          <cell r="D7257">
            <v>6520635286</v>
          </cell>
        </row>
        <row r="7258">
          <cell r="C7258">
            <v>14577</v>
          </cell>
          <cell r="D7258">
            <v>9151658844</v>
          </cell>
        </row>
        <row r="7259">
          <cell r="C7259">
            <v>30331</v>
          </cell>
          <cell r="D7259">
            <v>4502817627</v>
          </cell>
        </row>
        <row r="7260">
          <cell r="C7260">
            <v>13777</v>
          </cell>
          <cell r="D7260">
            <v>5134745579</v>
          </cell>
        </row>
        <row r="7261">
          <cell r="C7261">
            <v>42273</v>
          </cell>
          <cell r="D7261">
            <v>1081492333</v>
          </cell>
        </row>
        <row r="7262">
          <cell r="C7262">
            <v>53449</v>
          </cell>
          <cell r="D7262">
            <v>9624054975</v>
          </cell>
        </row>
        <row r="7263">
          <cell r="C7263">
            <v>57437</v>
          </cell>
          <cell r="D7263">
            <v>1249074622</v>
          </cell>
        </row>
        <row r="7264">
          <cell r="C7264">
            <v>29148</v>
          </cell>
          <cell r="D7264">
            <v>1887308636</v>
          </cell>
        </row>
        <row r="7265">
          <cell r="C7265">
            <v>53278</v>
          </cell>
          <cell r="D7265">
            <v>7152427402</v>
          </cell>
        </row>
        <row r="7266">
          <cell r="C7266">
            <v>12651</v>
          </cell>
          <cell r="D7266">
            <v>8904404991</v>
          </cell>
        </row>
        <row r="7267">
          <cell r="C7267">
            <v>43978</v>
          </cell>
          <cell r="D7267">
            <v>630160104</v>
          </cell>
        </row>
        <row r="7268">
          <cell r="C7268">
            <v>58019</v>
          </cell>
          <cell r="D7268">
            <v>3381164996</v>
          </cell>
        </row>
        <row r="7269">
          <cell r="C7269">
            <v>50552</v>
          </cell>
          <cell r="D7269">
            <v>9328457335</v>
          </cell>
        </row>
        <row r="7270">
          <cell r="C7270">
            <v>11358</v>
          </cell>
          <cell r="D7270">
            <v>7001733199</v>
          </cell>
        </row>
        <row r="7271">
          <cell r="C7271">
            <v>15353</v>
          </cell>
          <cell r="D7271">
            <v>8254304106</v>
          </cell>
        </row>
        <row r="7272">
          <cell r="C7272">
            <v>13499</v>
          </cell>
          <cell r="D7272">
            <v>4638232353</v>
          </cell>
        </row>
        <row r="7273">
          <cell r="C7273">
            <v>55915</v>
          </cell>
          <cell r="D7273">
            <v>5068508845</v>
          </cell>
        </row>
        <row r="7274">
          <cell r="C7274">
            <v>41821</v>
          </cell>
          <cell r="D7274">
            <v>9096285417</v>
          </cell>
        </row>
        <row r="7275">
          <cell r="C7275">
            <v>42772</v>
          </cell>
          <cell r="D7275">
            <v>274599287</v>
          </cell>
        </row>
        <row r="7276">
          <cell r="C7276">
            <v>37110</v>
          </cell>
          <cell r="D7276">
            <v>6300411419</v>
          </cell>
        </row>
        <row r="7277">
          <cell r="C7277">
            <v>51872</v>
          </cell>
          <cell r="D7277">
            <v>3211170715</v>
          </cell>
        </row>
        <row r="7278">
          <cell r="C7278">
            <v>37838</v>
          </cell>
          <cell r="D7278">
            <v>6789106936</v>
          </cell>
        </row>
        <row r="7279">
          <cell r="C7279">
            <v>23498</v>
          </cell>
          <cell r="D7279">
            <v>5422052862</v>
          </cell>
        </row>
        <row r="7280">
          <cell r="C7280">
            <v>48862</v>
          </cell>
          <cell r="D7280">
            <v>264454596</v>
          </cell>
        </row>
        <row r="7281">
          <cell r="C7281">
            <v>12446</v>
          </cell>
          <cell r="D7281">
            <v>1839046880</v>
          </cell>
        </row>
        <row r="7282">
          <cell r="C7282">
            <v>11607</v>
          </cell>
          <cell r="D7282">
            <v>5412518958</v>
          </cell>
        </row>
        <row r="7283">
          <cell r="C7283">
            <v>31745</v>
          </cell>
          <cell r="D7283">
            <v>4260324861</v>
          </cell>
        </row>
        <row r="7284">
          <cell r="C7284">
            <v>25157</v>
          </cell>
          <cell r="D7284">
            <v>2012142672</v>
          </cell>
        </row>
        <row r="7285">
          <cell r="C7285">
            <v>25149</v>
          </cell>
          <cell r="D7285">
            <v>3904109642</v>
          </cell>
        </row>
        <row r="7286">
          <cell r="C7286">
            <v>31942</v>
          </cell>
          <cell r="D7286">
            <v>7769010411</v>
          </cell>
        </row>
        <row r="7287">
          <cell r="C7287">
            <v>16281</v>
          </cell>
          <cell r="D7287">
            <v>3097425365</v>
          </cell>
        </row>
        <row r="7288">
          <cell r="C7288">
            <v>38529</v>
          </cell>
          <cell r="D7288">
            <v>8552526727</v>
          </cell>
        </row>
        <row r="7289">
          <cell r="C7289">
            <v>37810</v>
          </cell>
          <cell r="D7289">
            <v>2740930763</v>
          </cell>
        </row>
        <row r="7290">
          <cell r="C7290">
            <v>44211</v>
          </cell>
          <cell r="D7290">
            <v>5863557389</v>
          </cell>
        </row>
        <row r="7291">
          <cell r="C7291">
            <v>30509</v>
          </cell>
          <cell r="D7291">
            <v>8545135858</v>
          </cell>
        </row>
        <row r="7292">
          <cell r="C7292">
            <v>53641</v>
          </cell>
          <cell r="D7292">
            <v>650049144</v>
          </cell>
        </row>
        <row r="7293">
          <cell r="C7293">
            <v>55598</v>
          </cell>
          <cell r="D7293">
            <v>8189289020</v>
          </cell>
        </row>
        <row r="7294">
          <cell r="C7294">
            <v>40079</v>
          </cell>
          <cell r="D7294">
            <v>4192443678</v>
          </cell>
        </row>
        <row r="7295">
          <cell r="C7295">
            <v>15092</v>
          </cell>
          <cell r="D7295">
            <v>6260817967</v>
          </cell>
        </row>
        <row r="7296">
          <cell r="C7296">
            <v>37542</v>
          </cell>
          <cell r="D7296">
            <v>4223282808</v>
          </cell>
        </row>
        <row r="7297">
          <cell r="C7297">
            <v>33957</v>
          </cell>
          <cell r="D7297">
            <v>6801140183</v>
          </cell>
        </row>
        <row r="7298">
          <cell r="C7298">
            <v>12829</v>
          </cell>
          <cell r="D7298">
            <v>7966879720</v>
          </cell>
        </row>
        <row r="7299">
          <cell r="C7299">
            <v>17275</v>
          </cell>
          <cell r="D7299">
            <v>2763158331</v>
          </cell>
        </row>
        <row r="7300">
          <cell r="C7300">
            <v>48663</v>
          </cell>
          <cell r="D7300">
            <v>3554200719</v>
          </cell>
        </row>
        <row r="7301">
          <cell r="C7301">
            <v>43072</v>
          </cell>
          <cell r="D7301">
            <v>5637692440</v>
          </cell>
        </row>
        <row r="7302">
          <cell r="C7302">
            <v>56402</v>
          </cell>
          <cell r="D7302">
            <v>5603002824</v>
          </cell>
        </row>
        <row r="7303">
          <cell r="C7303">
            <v>40481</v>
          </cell>
          <cell r="D7303">
            <v>2510440322</v>
          </cell>
        </row>
        <row r="7304">
          <cell r="C7304">
            <v>35910</v>
          </cell>
          <cell r="D7304">
            <v>9292607561</v>
          </cell>
        </row>
        <row r="7305">
          <cell r="C7305">
            <v>47168</v>
          </cell>
          <cell r="D7305">
            <v>5637692440</v>
          </cell>
        </row>
        <row r="7306">
          <cell r="C7306">
            <v>11083</v>
          </cell>
          <cell r="D7306">
            <v>2070860833</v>
          </cell>
        </row>
        <row r="7307">
          <cell r="C7307">
            <v>37378</v>
          </cell>
          <cell r="D7307">
            <v>6973806759</v>
          </cell>
        </row>
        <row r="7308">
          <cell r="C7308">
            <v>51816</v>
          </cell>
          <cell r="D7308">
            <v>5439294325</v>
          </cell>
        </row>
        <row r="7309">
          <cell r="C7309">
            <v>51824</v>
          </cell>
          <cell r="D7309">
            <v>9795921177</v>
          </cell>
        </row>
        <row r="7310">
          <cell r="C7310">
            <v>38586</v>
          </cell>
          <cell r="D7310">
            <v>5503746279</v>
          </cell>
        </row>
        <row r="7311">
          <cell r="C7311">
            <v>39182</v>
          </cell>
          <cell r="D7311">
            <v>4877108939</v>
          </cell>
        </row>
        <row r="7312">
          <cell r="C7312">
            <v>18395</v>
          </cell>
          <cell r="D7312">
            <v>2492824950</v>
          </cell>
        </row>
        <row r="7313">
          <cell r="C7313">
            <v>36504</v>
          </cell>
          <cell r="D7313">
            <v>1659448174</v>
          </cell>
        </row>
        <row r="7314">
          <cell r="C7314">
            <v>56783</v>
          </cell>
          <cell r="D7314">
            <v>1598957961</v>
          </cell>
        </row>
        <row r="7315">
          <cell r="C7315">
            <v>22269</v>
          </cell>
          <cell r="D7315">
            <v>3507341514</v>
          </cell>
        </row>
        <row r="7316">
          <cell r="C7316">
            <v>42481</v>
          </cell>
          <cell r="D7316">
            <v>116428384</v>
          </cell>
        </row>
        <row r="7317">
          <cell r="C7317">
            <v>55629</v>
          </cell>
          <cell r="D7317">
            <v>2022565827</v>
          </cell>
        </row>
        <row r="7318">
          <cell r="C7318">
            <v>34675</v>
          </cell>
          <cell r="D7318">
            <v>3670950885</v>
          </cell>
        </row>
        <row r="7319">
          <cell r="C7319">
            <v>15293</v>
          </cell>
          <cell r="D7319">
            <v>9458563771</v>
          </cell>
        </row>
        <row r="7320">
          <cell r="C7320">
            <v>54540</v>
          </cell>
          <cell r="D7320">
            <v>9782845590</v>
          </cell>
        </row>
        <row r="7321">
          <cell r="C7321">
            <v>48569</v>
          </cell>
          <cell r="D7321">
            <v>532074068</v>
          </cell>
        </row>
        <row r="7322">
          <cell r="C7322">
            <v>58080</v>
          </cell>
          <cell r="D7322">
            <v>9686840923</v>
          </cell>
        </row>
        <row r="7323">
          <cell r="C7323">
            <v>51586</v>
          </cell>
          <cell r="D7323">
            <v>7628323464</v>
          </cell>
        </row>
        <row r="7324">
          <cell r="C7324">
            <v>43478</v>
          </cell>
          <cell r="D7324">
            <v>2074776004</v>
          </cell>
        </row>
        <row r="7325">
          <cell r="C7325">
            <v>41132</v>
          </cell>
          <cell r="D7325">
            <v>1718344562</v>
          </cell>
        </row>
        <row r="7326">
          <cell r="C7326">
            <v>47304</v>
          </cell>
          <cell r="D7326">
            <v>2698184272</v>
          </cell>
        </row>
        <row r="7327">
          <cell r="C7327">
            <v>43757</v>
          </cell>
          <cell r="D7327">
            <v>3379645060</v>
          </cell>
        </row>
        <row r="7328">
          <cell r="C7328">
            <v>46898</v>
          </cell>
          <cell r="D7328">
            <v>2973558387</v>
          </cell>
        </row>
        <row r="7329">
          <cell r="C7329">
            <v>30654</v>
          </cell>
          <cell r="D7329">
            <v>5975948169</v>
          </cell>
        </row>
        <row r="7330">
          <cell r="C7330">
            <v>18237</v>
          </cell>
          <cell r="D7330">
            <v>2497321256</v>
          </cell>
        </row>
        <row r="7331">
          <cell r="C7331">
            <v>28175</v>
          </cell>
          <cell r="D7331">
            <v>76572129</v>
          </cell>
        </row>
        <row r="7332">
          <cell r="C7332">
            <v>10285</v>
          </cell>
          <cell r="D7332">
            <v>4768342426</v>
          </cell>
        </row>
        <row r="7333">
          <cell r="C7333">
            <v>19005</v>
          </cell>
          <cell r="D7333">
            <v>1163292249</v>
          </cell>
        </row>
        <row r="7334">
          <cell r="C7334">
            <v>42824</v>
          </cell>
          <cell r="D7334">
            <v>4649590612</v>
          </cell>
        </row>
        <row r="7335">
          <cell r="C7335">
            <v>19854</v>
          </cell>
          <cell r="D7335">
            <v>8109358470</v>
          </cell>
        </row>
        <row r="7336">
          <cell r="C7336">
            <v>54007</v>
          </cell>
          <cell r="D7336">
            <v>4739588234</v>
          </cell>
        </row>
        <row r="7337">
          <cell r="C7337">
            <v>29750</v>
          </cell>
          <cell r="D7337">
            <v>2763158331</v>
          </cell>
        </row>
        <row r="7338">
          <cell r="C7338">
            <v>20083</v>
          </cell>
          <cell r="D7338">
            <v>8998375370</v>
          </cell>
        </row>
        <row r="7339">
          <cell r="C7339">
            <v>10127</v>
          </cell>
          <cell r="D7339">
            <v>6462250968</v>
          </cell>
        </row>
        <row r="7340">
          <cell r="C7340">
            <v>27635</v>
          </cell>
          <cell r="D7340">
            <v>6637560367</v>
          </cell>
        </row>
        <row r="7341">
          <cell r="C7341">
            <v>17884</v>
          </cell>
          <cell r="D7341">
            <v>2149326663</v>
          </cell>
        </row>
        <row r="7342">
          <cell r="C7342">
            <v>42757</v>
          </cell>
          <cell r="D7342">
            <v>1990334539</v>
          </cell>
        </row>
        <row r="7343">
          <cell r="C7343">
            <v>46346</v>
          </cell>
          <cell r="D7343">
            <v>1953937357</v>
          </cell>
        </row>
        <row r="7344">
          <cell r="C7344">
            <v>25521</v>
          </cell>
          <cell r="D7344">
            <v>2575500974</v>
          </cell>
        </row>
        <row r="7345">
          <cell r="C7345">
            <v>53339</v>
          </cell>
          <cell r="D7345">
            <v>9267164694</v>
          </cell>
        </row>
        <row r="7346">
          <cell r="C7346">
            <v>34586</v>
          </cell>
          <cell r="D7346">
            <v>9328457335</v>
          </cell>
        </row>
        <row r="7347">
          <cell r="C7347">
            <v>28721</v>
          </cell>
          <cell r="D7347">
            <v>132027631</v>
          </cell>
        </row>
        <row r="7348">
          <cell r="C7348">
            <v>58940</v>
          </cell>
          <cell r="D7348">
            <v>6718456802</v>
          </cell>
        </row>
        <row r="7349">
          <cell r="C7349">
            <v>47899</v>
          </cell>
          <cell r="D7349">
            <v>6375014751</v>
          </cell>
        </row>
        <row r="7350">
          <cell r="C7350">
            <v>46004</v>
          </cell>
          <cell r="D7350">
            <v>601779371</v>
          </cell>
        </row>
        <row r="7351">
          <cell r="C7351">
            <v>46547</v>
          </cell>
          <cell r="D7351">
            <v>4011453366</v>
          </cell>
        </row>
        <row r="7352">
          <cell r="C7352">
            <v>32373</v>
          </cell>
          <cell r="D7352">
            <v>7007279686</v>
          </cell>
        </row>
        <row r="7353">
          <cell r="C7353">
            <v>59703</v>
          </cell>
          <cell r="D7353">
            <v>8419732141</v>
          </cell>
        </row>
        <row r="7354">
          <cell r="C7354">
            <v>30360</v>
          </cell>
          <cell r="D7354">
            <v>5422052862</v>
          </cell>
        </row>
        <row r="7355">
          <cell r="C7355">
            <v>24626</v>
          </cell>
          <cell r="D7355">
            <v>4049350750</v>
          </cell>
        </row>
        <row r="7356">
          <cell r="C7356">
            <v>25633</v>
          </cell>
          <cell r="D7356">
            <v>5299481160</v>
          </cell>
        </row>
        <row r="7357">
          <cell r="C7357">
            <v>35933</v>
          </cell>
          <cell r="D7357">
            <v>9854387496</v>
          </cell>
        </row>
        <row r="7358">
          <cell r="C7358">
            <v>37069</v>
          </cell>
          <cell r="D7358">
            <v>8516539148</v>
          </cell>
        </row>
        <row r="7359">
          <cell r="C7359">
            <v>28265</v>
          </cell>
          <cell r="D7359">
            <v>8289594380</v>
          </cell>
        </row>
        <row r="7360">
          <cell r="C7360">
            <v>27897</v>
          </cell>
          <cell r="D7360">
            <v>27852261</v>
          </cell>
        </row>
        <row r="7361">
          <cell r="C7361">
            <v>52411</v>
          </cell>
          <cell r="D7361">
            <v>896700143</v>
          </cell>
        </row>
        <row r="7362">
          <cell r="C7362">
            <v>33817</v>
          </cell>
          <cell r="D7362">
            <v>1456229036</v>
          </cell>
        </row>
        <row r="7363">
          <cell r="C7363">
            <v>56016</v>
          </cell>
          <cell r="D7363">
            <v>5837501576</v>
          </cell>
        </row>
        <row r="7364">
          <cell r="C7364">
            <v>49817</v>
          </cell>
          <cell r="D7364">
            <v>299663825</v>
          </cell>
        </row>
        <row r="7365">
          <cell r="C7365">
            <v>57355</v>
          </cell>
          <cell r="D7365">
            <v>273083503</v>
          </cell>
        </row>
        <row r="7366">
          <cell r="C7366">
            <v>19690</v>
          </cell>
          <cell r="D7366">
            <v>8507800106</v>
          </cell>
        </row>
        <row r="7367">
          <cell r="C7367">
            <v>25816</v>
          </cell>
          <cell r="D7367">
            <v>4920920075</v>
          </cell>
        </row>
        <row r="7368">
          <cell r="C7368">
            <v>46419</v>
          </cell>
          <cell r="D7368">
            <v>8115985503</v>
          </cell>
        </row>
        <row r="7369">
          <cell r="C7369">
            <v>41347</v>
          </cell>
          <cell r="D7369">
            <v>8694120054</v>
          </cell>
        </row>
        <row r="7370">
          <cell r="C7370">
            <v>15376</v>
          </cell>
          <cell r="D7370">
            <v>7533163729</v>
          </cell>
        </row>
        <row r="7371">
          <cell r="C7371">
            <v>27783</v>
          </cell>
          <cell r="D7371">
            <v>6596440737</v>
          </cell>
        </row>
        <row r="7372">
          <cell r="C7372">
            <v>32218</v>
          </cell>
          <cell r="D7372">
            <v>8971738782</v>
          </cell>
        </row>
        <row r="7373">
          <cell r="C7373">
            <v>38935</v>
          </cell>
          <cell r="D7373">
            <v>7007279686</v>
          </cell>
        </row>
        <row r="7374">
          <cell r="C7374">
            <v>29102</v>
          </cell>
          <cell r="D7374">
            <v>4739588234</v>
          </cell>
        </row>
        <row r="7375">
          <cell r="C7375">
            <v>17041</v>
          </cell>
          <cell r="D7375">
            <v>4638232353</v>
          </cell>
        </row>
        <row r="7376">
          <cell r="C7376">
            <v>36824</v>
          </cell>
          <cell r="D7376">
            <v>8998375370</v>
          </cell>
        </row>
        <row r="7377">
          <cell r="C7377">
            <v>14873</v>
          </cell>
          <cell r="D7377">
            <v>9627071331</v>
          </cell>
        </row>
        <row r="7378">
          <cell r="C7378">
            <v>51581</v>
          </cell>
          <cell r="D7378">
            <v>5209112160</v>
          </cell>
        </row>
        <row r="7379">
          <cell r="C7379">
            <v>23645</v>
          </cell>
          <cell r="D7379">
            <v>5998486889</v>
          </cell>
        </row>
        <row r="7380">
          <cell r="C7380">
            <v>51897</v>
          </cell>
          <cell r="D7380">
            <v>2859931651</v>
          </cell>
        </row>
        <row r="7381">
          <cell r="C7381">
            <v>35685</v>
          </cell>
          <cell r="D7381">
            <v>2138131904</v>
          </cell>
        </row>
        <row r="7382">
          <cell r="C7382">
            <v>21743</v>
          </cell>
          <cell r="D7382">
            <v>7338728615</v>
          </cell>
        </row>
        <row r="7383">
          <cell r="C7383">
            <v>23050</v>
          </cell>
          <cell r="D7383">
            <v>5068508845</v>
          </cell>
        </row>
        <row r="7384">
          <cell r="C7384">
            <v>50014</v>
          </cell>
          <cell r="D7384">
            <v>2779378506</v>
          </cell>
        </row>
        <row r="7385">
          <cell r="C7385">
            <v>32118</v>
          </cell>
          <cell r="D7385">
            <v>4472356473</v>
          </cell>
        </row>
        <row r="7386">
          <cell r="C7386">
            <v>33943</v>
          </cell>
          <cell r="D7386">
            <v>7374898193</v>
          </cell>
        </row>
        <row r="7387">
          <cell r="C7387">
            <v>35395</v>
          </cell>
          <cell r="D7387">
            <v>2279888742</v>
          </cell>
        </row>
        <row r="7388">
          <cell r="C7388">
            <v>51098</v>
          </cell>
          <cell r="D7388">
            <v>9518260397</v>
          </cell>
        </row>
        <row r="7389">
          <cell r="C7389">
            <v>28093</v>
          </cell>
          <cell r="D7389">
            <v>8603912793</v>
          </cell>
        </row>
        <row r="7390">
          <cell r="C7390">
            <v>19395</v>
          </cell>
          <cell r="D7390">
            <v>8249460030</v>
          </cell>
        </row>
        <row r="7391">
          <cell r="C7391">
            <v>46516</v>
          </cell>
          <cell r="D7391">
            <v>6148303353</v>
          </cell>
        </row>
        <row r="7392">
          <cell r="C7392">
            <v>37484</v>
          </cell>
          <cell r="D7392">
            <v>8788824691</v>
          </cell>
        </row>
        <row r="7393">
          <cell r="C7393">
            <v>18457</v>
          </cell>
          <cell r="D7393">
            <v>4972162740</v>
          </cell>
        </row>
        <row r="7394">
          <cell r="C7394">
            <v>13938</v>
          </cell>
          <cell r="D7394">
            <v>532074068</v>
          </cell>
        </row>
        <row r="7395">
          <cell r="C7395">
            <v>45951</v>
          </cell>
          <cell r="D7395">
            <v>3458178171</v>
          </cell>
        </row>
        <row r="7396">
          <cell r="C7396">
            <v>21242</v>
          </cell>
          <cell r="D7396">
            <v>3303111790</v>
          </cell>
        </row>
        <row r="7397">
          <cell r="C7397">
            <v>11516</v>
          </cell>
          <cell r="D7397">
            <v>2757793764</v>
          </cell>
        </row>
        <row r="7398">
          <cell r="C7398">
            <v>14372</v>
          </cell>
          <cell r="D7398">
            <v>1263903657</v>
          </cell>
        </row>
        <row r="7399">
          <cell r="C7399">
            <v>13759</v>
          </cell>
          <cell r="D7399">
            <v>1351073265</v>
          </cell>
        </row>
        <row r="7400">
          <cell r="C7400">
            <v>23276</v>
          </cell>
          <cell r="D7400">
            <v>6383978705</v>
          </cell>
        </row>
        <row r="7401">
          <cell r="C7401">
            <v>41947</v>
          </cell>
          <cell r="D7401">
            <v>1371021422</v>
          </cell>
        </row>
        <row r="7402">
          <cell r="C7402">
            <v>50151</v>
          </cell>
          <cell r="D7402">
            <v>1918356416</v>
          </cell>
        </row>
        <row r="7403">
          <cell r="C7403">
            <v>58192</v>
          </cell>
          <cell r="D7403">
            <v>8239612253</v>
          </cell>
        </row>
        <row r="7404">
          <cell r="C7404">
            <v>41493</v>
          </cell>
          <cell r="D7404">
            <v>4074728869</v>
          </cell>
        </row>
        <row r="7405">
          <cell r="C7405">
            <v>19003</v>
          </cell>
          <cell r="D7405">
            <v>87033755</v>
          </cell>
        </row>
        <row r="7406">
          <cell r="C7406">
            <v>36084</v>
          </cell>
          <cell r="D7406">
            <v>3516592710</v>
          </cell>
        </row>
        <row r="7407">
          <cell r="C7407">
            <v>43700</v>
          </cell>
          <cell r="D7407">
            <v>132027631</v>
          </cell>
        </row>
        <row r="7408">
          <cell r="C7408">
            <v>25169</v>
          </cell>
          <cell r="D7408">
            <v>8401146046</v>
          </cell>
        </row>
        <row r="7409">
          <cell r="C7409">
            <v>14976</v>
          </cell>
          <cell r="D7409">
            <v>4986200380</v>
          </cell>
        </row>
        <row r="7410">
          <cell r="C7410">
            <v>23499</v>
          </cell>
          <cell r="D7410">
            <v>4401069773</v>
          </cell>
        </row>
        <row r="7411">
          <cell r="C7411">
            <v>45854</v>
          </cell>
          <cell r="D7411">
            <v>5603330430</v>
          </cell>
        </row>
        <row r="7412">
          <cell r="C7412">
            <v>51711</v>
          </cell>
          <cell r="D7412">
            <v>6084639828</v>
          </cell>
        </row>
        <row r="7413">
          <cell r="C7413">
            <v>41389</v>
          </cell>
          <cell r="D7413">
            <v>6148303353</v>
          </cell>
        </row>
        <row r="7414">
          <cell r="C7414">
            <v>27946</v>
          </cell>
          <cell r="D7414">
            <v>6148235056</v>
          </cell>
        </row>
        <row r="7415">
          <cell r="C7415">
            <v>48931</v>
          </cell>
          <cell r="D7415">
            <v>679204083</v>
          </cell>
        </row>
        <row r="7416">
          <cell r="C7416">
            <v>12748</v>
          </cell>
          <cell r="D7416">
            <v>9611070055</v>
          </cell>
        </row>
        <row r="7417">
          <cell r="C7417">
            <v>52452</v>
          </cell>
          <cell r="D7417">
            <v>5519420165</v>
          </cell>
        </row>
        <row r="7418">
          <cell r="C7418">
            <v>47689</v>
          </cell>
          <cell r="D7418">
            <v>8361813608</v>
          </cell>
        </row>
        <row r="7419">
          <cell r="C7419">
            <v>38220</v>
          </cell>
          <cell r="D7419">
            <v>4192443678</v>
          </cell>
        </row>
        <row r="7420">
          <cell r="C7420">
            <v>17816</v>
          </cell>
          <cell r="D7420">
            <v>9621571960</v>
          </cell>
        </row>
        <row r="7421">
          <cell r="C7421">
            <v>24508</v>
          </cell>
          <cell r="D7421">
            <v>6106380341</v>
          </cell>
        </row>
        <row r="7422">
          <cell r="C7422">
            <v>38920</v>
          </cell>
          <cell r="D7422">
            <v>3597778305</v>
          </cell>
        </row>
        <row r="7423">
          <cell r="C7423">
            <v>12556</v>
          </cell>
          <cell r="D7423">
            <v>8157157730</v>
          </cell>
        </row>
        <row r="7424">
          <cell r="C7424">
            <v>37682</v>
          </cell>
          <cell r="D7424">
            <v>797787712</v>
          </cell>
        </row>
        <row r="7425">
          <cell r="C7425">
            <v>54120</v>
          </cell>
          <cell r="D7425">
            <v>9258570278</v>
          </cell>
        </row>
        <row r="7426">
          <cell r="C7426">
            <v>44676</v>
          </cell>
          <cell r="D7426">
            <v>6852060985</v>
          </cell>
        </row>
        <row r="7427">
          <cell r="C7427">
            <v>49917</v>
          </cell>
          <cell r="D7427">
            <v>2353272215</v>
          </cell>
        </row>
        <row r="7428">
          <cell r="C7428">
            <v>38116</v>
          </cell>
          <cell r="D7428">
            <v>7178607831</v>
          </cell>
        </row>
        <row r="7429">
          <cell r="C7429">
            <v>29674</v>
          </cell>
          <cell r="D7429">
            <v>8911781207</v>
          </cell>
        </row>
        <row r="7430">
          <cell r="C7430">
            <v>17976</v>
          </cell>
          <cell r="D7430">
            <v>8204786093</v>
          </cell>
        </row>
        <row r="7431">
          <cell r="C7431">
            <v>46553</v>
          </cell>
          <cell r="D7431">
            <v>1079691642</v>
          </cell>
        </row>
        <row r="7432">
          <cell r="C7432">
            <v>10849</v>
          </cell>
          <cell r="D7432">
            <v>1042822263</v>
          </cell>
        </row>
        <row r="7433">
          <cell r="C7433">
            <v>10754</v>
          </cell>
          <cell r="D7433">
            <v>6041314951</v>
          </cell>
        </row>
        <row r="7434">
          <cell r="C7434">
            <v>29097</v>
          </cell>
          <cell r="D7434">
            <v>9328457335</v>
          </cell>
        </row>
        <row r="7435">
          <cell r="C7435">
            <v>21292</v>
          </cell>
          <cell r="D7435">
            <v>5412518958</v>
          </cell>
        </row>
        <row r="7436">
          <cell r="C7436">
            <v>17276</v>
          </cell>
          <cell r="D7436">
            <v>4037854406</v>
          </cell>
        </row>
        <row r="7437">
          <cell r="C7437">
            <v>42979</v>
          </cell>
          <cell r="D7437">
            <v>9939542542</v>
          </cell>
        </row>
        <row r="7438">
          <cell r="C7438">
            <v>46567</v>
          </cell>
          <cell r="D7438">
            <v>8370379001</v>
          </cell>
        </row>
        <row r="7439">
          <cell r="C7439">
            <v>56330</v>
          </cell>
          <cell r="D7439">
            <v>7268478941</v>
          </cell>
        </row>
        <row r="7440">
          <cell r="C7440">
            <v>43725</v>
          </cell>
          <cell r="D7440">
            <v>2279888742</v>
          </cell>
        </row>
        <row r="7441">
          <cell r="C7441">
            <v>22700</v>
          </cell>
          <cell r="D7441">
            <v>2599557828</v>
          </cell>
        </row>
        <row r="7442">
          <cell r="C7442">
            <v>19451</v>
          </cell>
          <cell r="D7442">
            <v>8289594380</v>
          </cell>
        </row>
        <row r="7443">
          <cell r="C7443">
            <v>56892</v>
          </cell>
          <cell r="D7443">
            <v>9958099322</v>
          </cell>
        </row>
        <row r="7444">
          <cell r="C7444">
            <v>16384</v>
          </cell>
          <cell r="D7444">
            <v>6614458434</v>
          </cell>
        </row>
        <row r="7445">
          <cell r="C7445">
            <v>26521</v>
          </cell>
          <cell r="D7445">
            <v>1664426442</v>
          </cell>
        </row>
        <row r="7446">
          <cell r="C7446">
            <v>31610</v>
          </cell>
          <cell r="D7446">
            <v>797655034</v>
          </cell>
        </row>
        <row r="7447">
          <cell r="C7447">
            <v>51110</v>
          </cell>
          <cell r="D7447">
            <v>701563818</v>
          </cell>
        </row>
        <row r="7448">
          <cell r="C7448">
            <v>12700</v>
          </cell>
          <cell r="D7448">
            <v>5191866150</v>
          </cell>
        </row>
        <row r="7449">
          <cell r="C7449">
            <v>20332</v>
          </cell>
          <cell r="D7449">
            <v>6850203894</v>
          </cell>
        </row>
        <row r="7450">
          <cell r="C7450">
            <v>12945</v>
          </cell>
          <cell r="D7450">
            <v>1895483948</v>
          </cell>
        </row>
        <row r="7451">
          <cell r="C7451">
            <v>53040</v>
          </cell>
          <cell r="D7451">
            <v>8565880958</v>
          </cell>
        </row>
        <row r="7452">
          <cell r="C7452">
            <v>44132</v>
          </cell>
          <cell r="D7452">
            <v>3409869514</v>
          </cell>
        </row>
        <row r="7453">
          <cell r="C7453">
            <v>38420</v>
          </cell>
          <cell r="D7453">
            <v>1439916314</v>
          </cell>
        </row>
        <row r="7454">
          <cell r="C7454">
            <v>34953</v>
          </cell>
          <cell r="D7454">
            <v>5474718616</v>
          </cell>
        </row>
        <row r="7455">
          <cell r="C7455">
            <v>58337</v>
          </cell>
          <cell r="D7455">
            <v>2575500974</v>
          </cell>
        </row>
        <row r="7456">
          <cell r="C7456">
            <v>30532</v>
          </cell>
          <cell r="D7456">
            <v>1743464649</v>
          </cell>
        </row>
        <row r="7457">
          <cell r="C7457">
            <v>13169</v>
          </cell>
          <cell r="D7457">
            <v>3915983489</v>
          </cell>
        </row>
        <row r="7458">
          <cell r="C7458">
            <v>44455</v>
          </cell>
          <cell r="D7458">
            <v>2510440322</v>
          </cell>
        </row>
        <row r="7459">
          <cell r="C7459">
            <v>27961</v>
          </cell>
          <cell r="D7459">
            <v>2183763965</v>
          </cell>
        </row>
        <row r="7460">
          <cell r="C7460">
            <v>40821</v>
          </cell>
          <cell r="D7460">
            <v>3418374697</v>
          </cell>
        </row>
        <row r="7461">
          <cell r="C7461">
            <v>57336</v>
          </cell>
          <cell r="D7461">
            <v>132027631</v>
          </cell>
        </row>
        <row r="7462">
          <cell r="C7462">
            <v>30691</v>
          </cell>
          <cell r="D7462">
            <v>5561472151</v>
          </cell>
        </row>
        <row r="7463">
          <cell r="C7463">
            <v>11637</v>
          </cell>
          <cell r="D7463">
            <v>8603912793</v>
          </cell>
        </row>
        <row r="7464">
          <cell r="C7464">
            <v>15651</v>
          </cell>
          <cell r="D7464">
            <v>4739588234</v>
          </cell>
        </row>
        <row r="7465">
          <cell r="C7465">
            <v>38158</v>
          </cell>
          <cell r="D7465">
            <v>264454596</v>
          </cell>
        </row>
        <row r="7466">
          <cell r="C7466">
            <v>37126</v>
          </cell>
          <cell r="D7466">
            <v>2237103631</v>
          </cell>
        </row>
        <row r="7467">
          <cell r="C7467">
            <v>12143</v>
          </cell>
          <cell r="D7467">
            <v>8346855079</v>
          </cell>
        </row>
        <row r="7468">
          <cell r="C7468">
            <v>28994</v>
          </cell>
          <cell r="D7468">
            <v>6637560367</v>
          </cell>
        </row>
        <row r="7469">
          <cell r="C7469">
            <v>27259</v>
          </cell>
          <cell r="D7469">
            <v>2944219065</v>
          </cell>
        </row>
        <row r="7470">
          <cell r="C7470">
            <v>10457</v>
          </cell>
          <cell r="D7470">
            <v>2060025532</v>
          </cell>
        </row>
        <row r="7471">
          <cell r="C7471">
            <v>52139</v>
          </cell>
          <cell r="D7471">
            <v>4548725172</v>
          </cell>
        </row>
        <row r="7472">
          <cell r="C7472">
            <v>45454</v>
          </cell>
          <cell r="D7472">
            <v>7885796000</v>
          </cell>
        </row>
        <row r="7473">
          <cell r="C7473">
            <v>44568</v>
          </cell>
          <cell r="D7473">
            <v>2757793764</v>
          </cell>
        </row>
        <row r="7474">
          <cell r="C7474">
            <v>15087</v>
          </cell>
          <cell r="D7474">
            <v>715518151</v>
          </cell>
        </row>
        <row r="7475">
          <cell r="C7475">
            <v>57378</v>
          </cell>
          <cell r="D7475">
            <v>3127459866</v>
          </cell>
        </row>
        <row r="7476">
          <cell r="C7476">
            <v>56651</v>
          </cell>
          <cell r="D7476">
            <v>3266408608</v>
          </cell>
        </row>
        <row r="7477">
          <cell r="C7477">
            <v>21595</v>
          </cell>
          <cell r="D7477">
            <v>5422052862</v>
          </cell>
        </row>
        <row r="7478">
          <cell r="C7478">
            <v>50073</v>
          </cell>
          <cell r="D7478">
            <v>7659816853</v>
          </cell>
        </row>
        <row r="7479">
          <cell r="C7479">
            <v>35105</v>
          </cell>
          <cell r="D7479">
            <v>1841759848</v>
          </cell>
        </row>
        <row r="7480">
          <cell r="C7480">
            <v>12743</v>
          </cell>
          <cell r="D7480">
            <v>2149326663</v>
          </cell>
        </row>
        <row r="7481">
          <cell r="C7481">
            <v>16263</v>
          </cell>
          <cell r="D7481">
            <v>453763030</v>
          </cell>
        </row>
        <row r="7482">
          <cell r="C7482">
            <v>48863</v>
          </cell>
          <cell r="D7482">
            <v>3269054114</v>
          </cell>
        </row>
        <row r="7483">
          <cell r="C7483">
            <v>14705</v>
          </cell>
          <cell r="D7483">
            <v>6322781804</v>
          </cell>
        </row>
        <row r="7484">
          <cell r="C7484">
            <v>13113</v>
          </cell>
          <cell r="D7484">
            <v>4786629839</v>
          </cell>
        </row>
        <row r="7485">
          <cell r="C7485">
            <v>57467</v>
          </cell>
          <cell r="D7485">
            <v>9782845590</v>
          </cell>
        </row>
        <row r="7486">
          <cell r="C7486">
            <v>15399</v>
          </cell>
          <cell r="D7486">
            <v>5764488419</v>
          </cell>
        </row>
        <row r="7487">
          <cell r="C7487">
            <v>46110</v>
          </cell>
          <cell r="D7487">
            <v>8264394108</v>
          </cell>
        </row>
        <row r="7488">
          <cell r="C7488">
            <v>20427</v>
          </cell>
          <cell r="D7488">
            <v>5588978080</v>
          </cell>
        </row>
        <row r="7489">
          <cell r="C7489">
            <v>29679</v>
          </cell>
          <cell r="D7489">
            <v>1598957961</v>
          </cell>
        </row>
        <row r="7490">
          <cell r="C7490">
            <v>26717</v>
          </cell>
          <cell r="D7490">
            <v>1754740677</v>
          </cell>
        </row>
        <row r="7491">
          <cell r="C7491">
            <v>32579</v>
          </cell>
          <cell r="D7491">
            <v>8507800106</v>
          </cell>
        </row>
        <row r="7492">
          <cell r="C7492">
            <v>10684</v>
          </cell>
          <cell r="D7492">
            <v>2698184272</v>
          </cell>
        </row>
        <row r="7493">
          <cell r="C7493">
            <v>22723</v>
          </cell>
          <cell r="D7493">
            <v>3932861779</v>
          </cell>
        </row>
        <row r="7494">
          <cell r="C7494">
            <v>10556</v>
          </cell>
          <cell r="D7494">
            <v>5764917026</v>
          </cell>
        </row>
        <row r="7495">
          <cell r="C7495">
            <v>11630</v>
          </cell>
          <cell r="D7495">
            <v>1549399640</v>
          </cell>
        </row>
        <row r="7496">
          <cell r="C7496">
            <v>57302</v>
          </cell>
          <cell r="D7496">
            <v>3156820482</v>
          </cell>
        </row>
        <row r="7497">
          <cell r="C7497">
            <v>53701</v>
          </cell>
          <cell r="D7497">
            <v>1014658829</v>
          </cell>
        </row>
        <row r="7498">
          <cell r="C7498">
            <v>42507</v>
          </cell>
          <cell r="D7498">
            <v>2592292012</v>
          </cell>
        </row>
        <row r="7499">
          <cell r="C7499">
            <v>49549</v>
          </cell>
          <cell r="D7499">
            <v>9727426344</v>
          </cell>
        </row>
        <row r="7500">
          <cell r="C7500">
            <v>44726</v>
          </cell>
          <cell r="D7500">
            <v>453763030</v>
          </cell>
        </row>
        <row r="7501">
          <cell r="C7501">
            <v>10271</v>
          </cell>
          <cell r="D7501">
            <v>992720575</v>
          </cell>
        </row>
        <row r="7502">
          <cell r="C7502">
            <v>27060</v>
          </cell>
          <cell r="D7502">
            <v>7628323464</v>
          </cell>
        </row>
        <row r="7503">
          <cell r="C7503">
            <v>12101</v>
          </cell>
          <cell r="D7503">
            <v>992720575</v>
          </cell>
        </row>
        <row r="7504">
          <cell r="C7504">
            <v>35118</v>
          </cell>
          <cell r="D7504">
            <v>5903124704</v>
          </cell>
        </row>
        <row r="7505">
          <cell r="C7505">
            <v>40228</v>
          </cell>
          <cell r="D7505">
            <v>1990334539</v>
          </cell>
        </row>
        <row r="7506">
          <cell r="C7506">
            <v>12791</v>
          </cell>
          <cell r="D7506">
            <v>3891707452</v>
          </cell>
        </row>
        <row r="7507">
          <cell r="C7507">
            <v>19938</v>
          </cell>
          <cell r="D7507">
            <v>5403399259</v>
          </cell>
        </row>
        <row r="7508">
          <cell r="C7508">
            <v>40160</v>
          </cell>
          <cell r="D7508">
            <v>1918356416</v>
          </cell>
        </row>
        <row r="7509">
          <cell r="C7509">
            <v>53317</v>
          </cell>
          <cell r="D7509">
            <v>1042822263</v>
          </cell>
        </row>
        <row r="7510">
          <cell r="C7510">
            <v>52244</v>
          </cell>
          <cell r="D7510">
            <v>8154943166</v>
          </cell>
        </row>
        <row r="7511">
          <cell r="C7511">
            <v>28770</v>
          </cell>
          <cell r="D7511">
            <v>3858163570</v>
          </cell>
        </row>
        <row r="7512">
          <cell r="C7512">
            <v>25321</v>
          </cell>
          <cell r="D7512">
            <v>278558984</v>
          </cell>
        </row>
        <row r="7513">
          <cell r="C7513">
            <v>10240</v>
          </cell>
          <cell r="D7513">
            <v>4396213212</v>
          </cell>
        </row>
        <row r="7514">
          <cell r="C7514">
            <v>47221</v>
          </cell>
          <cell r="D7514">
            <v>7630993544</v>
          </cell>
        </row>
        <row r="7515">
          <cell r="C7515">
            <v>51082</v>
          </cell>
          <cell r="D7515">
            <v>5000631609</v>
          </cell>
        </row>
        <row r="7516">
          <cell r="C7516">
            <v>20541</v>
          </cell>
          <cell r="D7516">
            <v>8841637323</v>
          </cell>
        </row>
        <row r="7517">
          <cell r="C7517">
            <v>25835</v>
          </cell>
          <cell r="D7517">
            <v>5077974136</v>
          </cell>
        </row>
        <row r="7518">
          <cell r="C7518">
            <v>20200</v>
          </cell>
          <cell r="D7518">
            <v>8204786093</v>
          </cell>
        </row>
        <row r="7519">
          <cell r="C7519">
            <v>54996</v>
          </cell>
          <cell r="D7519">
            <v>4525743115</v>
          </cell>
        </row>
        <row r="7520">
          <cell r="C7520">
            <v>51805</v>
          </cell>
          <cell r="D7520">
            <v>5929508313</v>
          </cell>
        </row>
        <row r="7521">
          <cell r="C7521">
            <v>49401</v>
          </cell>
          <cell r="D7521">
            <v>7240169995</v>
          </cell>
        </row>
        <row r="7522">
          <cell r="C7522">
            <v>13434</v>
          </cell>
          <cell r="D7522">
            <v>5574535556</v>
          </cell>
        </row>
        <row r="7523">
          <cell r="C7523">
            <v>53321</v>
          </cell>
          <cell r="D7523">
            <v>3858163570</v>
          </cell>
        </row>
        <row r="7524">
          <cell r="C7524">
            <v>40622</v>
          </cell>
          <cell r="D7524">
            <v>6961242316</v>
          </cell>
        </row>
        <row r="7525">
          <cell r="C7525">
            <v>24700</v>
          </cell>
          <cell r="D7525">
            <v>1469328364</v>
          </cell>
        </row>
        <row r="7526">
          <cell r="C7526">
            <v>10111</v>
          </cell>
          <cell r="D7526">
            <v>9766606919</v>
          </cell>
        </row>
        <row r="7527">
          <cell r="C7527">
            <v>59119</v>
          </cell>
          <cell r="D7527">
            <v>1469328364</v>
          </cell>
        </row>
        <row r="7528">
          <cell r="C7528">
            <v>29457</v>
          </cell>
          <cell r="D7528">
            <v>9008589443</v>
          </cell>
        </row>
        <row r="7529">
          <cell r="C7529">
            <v>45876</v>
          </cell>
          <cell r="D7529">
            <v>8187246642</v>
          </cell>
        </row>
        <row r="7530">
          <cell r="C7530">
            <v>25731</v>
          </cell>
          <cell r="D7530">
            <v>8640079943</v>
          </cell>
        </row>
        <row r="7531">
          <cell r="C7531">
            <v>20962</v>
          </cell>
          <cell r="D7531">
            <v>679204083</v>
          </cell>
        </row>
        <row r="7532">
          <cell r="C7532">
            <v>42967</v>
          </cell>
          <cell r="D7532">
            <v>4191160419</v>
          </cell>
        </row>
        <row r="7533">
          <cell r="C7533">
            <v>45623</v>
          </cell>
          <cell r="D7533">
            <v>3933021111</v>
          </cell>
        </row>
        <row r="7534">
          <cell r="C7534">
            <v>13005</v>
          </cell>
          <cell r="D7534">
            <v>6173504774</v>
          </cell>
        </row>
        <row r="7535">
          <cell r="C7535">
            <v>22734</v>
          </cell>
          <cell r="D7535">
            <v>9529277938</v>
          </cell>
        </row>
        <row r="7536">
          <cell r="C7536">
            <v>19659</v>
          </cell>
          <cell r="D7536">
            <v>4150450668</v>
          </cell>
        </row>
        <row r="7537">
          <cell r="C7537">
            <v>45372</v>
          </cell>
          <cell r="D7537">
            <v>6009848660</v>
          </cell>
        </row>
        <row r="7538">
          <cell r="C7538">
            <v>15894</v>
          </cell>
          <cell r="D7538">
            <v>9795921177</v>
          </cell>
        </row>
        <row r="7539">
          <cell r="C7539">
            <v>45599</v>
          </cell>
          <cell r="D7539">
            <v>7794042674</v>
          </cell>
        </row>
        <row r="7540">
          <cell r="C7540">
            <v>25786</v>
          </cell>
          <cell r="D7540">
            <v>8695742075</v>
          </cell>
        </row>
        <row r="7541">
          <cell r="C7541">
            <v>35312</v>
          </cell>
          <cell r="D7541">
            <v>2607689635</v>
          </cell>
        </row>
        <row r="7542">
          <cell r="C7542">
            <v>13547</v>
          </cell>
          <cell r="D7542">
            <v>9447906176</v>
          </cell>
        </row>
        <row r="7543">
          <cell r="C7543">
            <v>11221</v>
          </cell>
          <cell r="D7543">
            <v>7286297414</v>
          </cell>
        </row>
        <row r="7544">
          <cell r="C7544">
            <v>43283</v>
          </cell>
          <cell r="D7544">
            <v>6259267215</v>
          </cell>
        </row>
        <row r="7545">
          <cell r="C7545">
            <v>57034</v>
          </cell>
          <cell r="D7545">
            <v>2353272215</v>
          </cell>
        </row>
        <row r="7546">
          <cell r="C7546">
            <v>46795</v>
          </cell>
          <cell r="D7546">
            <v>8695742075</v>
          </cell>
        </row>
        <row r="7547">
          <cell r="C7547">
            <v>31799</v>
          </cell>
          <cell r="D7547">
            <v>9052475601</v>
          </cell>
        </row>
        <row r="7548">
          <cell r="C7548">
            <v>12351</v>
          </cell>
          <cell r="D7548">
            <v>4175195971</v>
          </cell>
        </row>
        <row r="7549">
          <cell r="C7549">
            <v>58978</v>
          </cell>
          <cell r="D7549">
            <v>3661649302</v>
          </cell>
        </row>
        <row r="7550">
          <cell r="C7550">
            <v>12520</v>
          </cell>
          <cell r="D7550">
            <v>2739934548</v>
          </cell>
        </row>
        <row r="7551">
          <cell r="C7551">
            <v>36578</v>
          </cell>
          <cell r="D7551">
            <v>7492341709</v>
          </cell>
        </row>
        <row r="7552">
          <cell r="C7552">
            <v>15358</v>
          </cell>
          <cell r="D7552">
            <v>8516539148</v>
          </cell>
        </row>
        <row r="7553">
          <cell r="C7553">
            <v>34765</v>
          </cell>
          <cell r="D7553">
            <v>583595162</v>
          </cell>
        </row>
        <row r="7554">
          <cell r="C7554">
            <v>21127</v>
          </cell>
          <cell r="D7554">
            <v>1739513533</v>
          </cell>
        </row>
        <row r="7555">
          <cell r="C7555">
            <v>52211</v>
          </cell>
          <cell r="D7555">
            <v>8157157730</v>
          </cell>
        </row>
        <row r="7556">
          <cell r="C7556">
            <v>17373</v>
          </cell>
          <cell r="D7556">
            <v>5005774041</v>
          </cell>
        </row>
        <row r="7557">
          <cell r="C7557">
            <v>56321</v>
          </cell>
          <cell r="D7557">
            <v>701563818</v>
          </cell>
        </row>
        <row r="7558">
          <cell r="C7558">
            <v>18739</v>
          </cell>
          <cell r="D7558">
            <v>8501525324</v>
          </cell>
        </row>
        <row r="7559">
          <cell r="C7559">
            <v>18933</v>
          </cell>
          <cell r="D7559">
            <v>2524849899</v>
          </cell>
        </row>
        <row r="7560">
          <cell r="C7560">
            <v>16084</v>
          </cell>
          <cell r="D7560">
            <v>3271497702</v>
          </cell>
        </row>
        <row r="7561">
          <cell r="C7561">
            <v>32142</v>
          </cell>
          <cell r="D7561">
            <v>8694120054</v>
          </cell>
        </row>
        <row r="7562">
          <cell r="C7562">
            <v>44078</v>
          </cell>
          <cell r="D7562">
            <v>6596440737</v>
          </cell>
        </row>
        <row r="7563">
          <cell r="C7563">
            <v>25860</v>
          </cell>
          <cell r="D7563">
            <v>1456229036</v>
          </cell>
        </row>
        <row r="7564">
          <cell r="C7564">
            <v>10952</v>
          </cell>
          <cell r="D7564">
            <v>7462528568</v>
          </cell>
        </row>
        <row r="7565">
          <cell r="C7565">
            <v>37572</v>
          </cell>
          <cell r="D7565">
            <v>1371021422</v>
          </cell>
        </row>
        <row r="7566">
          <cell r="C7566">
            <v>39993</v>
          </cell>
          <cell r="D7566">
            <v>6148303353</v>
          </cell>
        </row>
        <row r="7567">
          <cell r="C7567">
            <v>28188</v>
          </cell>
          <cell r="D7567">
            <v>1062607929</v>
          </cell>
        </row>
        <row r="7568">
          <cell r="C7568">
            <v>18017</v>
          </cell>
          <cell r="D7568">
            <v>4328154427</v>
          </cell>
        </row>
        <row r="7569">
          <cell r="C7569">
            <v>51486</v>
          </cell>
          <cell r="D7569">
            <v>5439294325</v>
          </cell>
        </row>
        <row r="7570">
          <cell r="C7570">
            <v>59127</v>
          </cell>
          <cell r="D7570">
            <v>495702854</v>
          </cell>
        </row>
        <row r="7571">
          <cell r="C7571">
            <v>55511</v>
          </cell>
          <cell r="D7571">
            <v>7070564503</v>
          </cell>
        </row>
        <row r="7572">
          <cell r="C7572">
            <v>22288</v>
          </cell>
          <cell r="D7572">
            <v>6789690301</v>
          </cell>
        </row>
        <row r="7573">
          <cell r="C7573">
            <v>40975</v>
          </cell>
          <cell r="D7573">
            <v>4579641655</v>
          </cell>
        </row>
        <row r="7574">
          <cell r="C7574">
            <v>15009</v>
          </cell>
          <cell r="D7574">
            <v>5764488419</v>
          </cell>
        </row>
        <row r="7575">
          <cell r="C7575">
            <v>35550</v>
          </cell>
          <cell r="D7575">
            <v>4439073344</v>
          </cell>
        </row>
        <row r="7576">
          <cell r="C7576">
            <v>22431</v>
          </cell>
          <cell r="D7576">
            <v>1839046880</v>
          </cell>
        </row>
        <row r="7577">
          <cell r="C7577">
            <v>33900</v>
          </cell>
          <cell r="D7577">
            <v>1263903657</v>
          </cell>
        </row>
        <row r="7578">
          <cell r="C7578">
            <v>14933</v>
          </cell>
          <cell r="D7578">
            <v>895027720</v>
          </cell>
        </row>
        <row r="7579">
          <cell r="C7579">
            <v>55557</v>
          </cell>
          <cell r="D7579">
            <v>9238967105</v>
          </cell>
        </row>
        <row r="7580">
          <cell r="C7580">
            <v>22765</v>
          </cell>
          <cell r="D7580">
            <v>9916787441</v>
          </cell>
        </row>
        <row r="7581">
          <cell r="C7581">
            <v>12340</v>
          </cell>
          <cell r="D7581">
            <v>2306669465</v>
          </cell>
        </row>
        <row r="7582">
          <cell r="C7582">
            <v>40764</v>
          </cell>
          <cell r="D7582">
            <v>826490107</v>
          </cell>
        </row>
        <row r="7583">
          <cell r="C7583">
            <v>12328</v>
          </cell>
          <cell r="D7583">
            <v>5241020535</v>
          </cell>
        </row>
        <row r="7584">
          <cell r="C7584">
            <v>53296</v>
          </cell>
          <cell r="D7584">
            <v>3915983489</v>
          </cell>
        </row>
        <row r="7585">
          <cell r="C7585">
            <v>56021</v>
          </cell>
          <cell r="D7585">
            <v>1664426442</v>
          </cell>
        </row>
        <row r="7586">
          <cell r="C7586">
            <v>40989</v>
          </cell>
          <cell r="D7586">
            <v>6000780338</v>
          </cell>
        </row>
        <row r="7587">
          <cell r="C7587">
            <v>15373</v>
          </cell>
          <cell r="D7587">
            <v>4219825649</v>
          </cell>
        </row>
        <row r="7588">
          <cell r="C7588">
            <v>43144</v>
          </cell>
          <cell r="D7588">
            <v>2307209530</v>
          </cell>
        </row>
        <row r="7589">
          <cell r="C7589">
            <v>38450</v>
          </cell>
          <cell r="D7589">
            <v>7794042674</v>
          </cell>
        </row>
        <row r="7590">
          <cell r="C7590">
            <v>20957</v>
          </cell>
          <cell r="D7590">
            <v>8977805007</v>
          </cell>
        </row>
        <row r="7591">
          <cell r="C7591">
            <v>46442</v>
          </cell>
          <cell r="D7591">
            <v>7180110256</v>
          </cell>
        </row>
        <row r="7592">
          <cell r="C7592">
            <v>10212</v>
          </cell>
          <cell r="D7592">
            <v>1371021422</v>
          </cell>
        </row>
        <row r="7593">
          <cell r="C7593">
            <v>18426</v>
          </cell>
          <cell r="D7593">
            <v>7670936274</v>
          </cell>
        </row>
        <row r="7594">
          <cell r="C7594">
            <v>16958</v>
          </cell>
          <cell r="D7594">
            <v>5913755731</v>
          </cell>
        </row>
        <row r="7595">
          <cell r="C7595">
            <v>39160</v>
          </cell>
          <cell r="D7595">
            <v>7281103514</v>
          </cell>
        </row>
        <row r="7596">
          <cell r="C7596">
            <v>38791</v>
          </cell>
          <cell r="D7596">
            <v>8617243198</v>
          </cell>
        </row>
        <row r="7597">
          <cell r="C7597">
            <v>58807</v>
          </cell>
          <cell r="D7597">
            <v>3379645060</v>
          </cell>
        </row>
        <row r="7598">
          <cell r="C7598">
            <v>47331</v>
          </cell>
          <cell r="D7598">
            <v>6637560367</v>
          </cell>
        </row>
        <row r="7599">
          <cell r="C7599">
            <v>40258</v>
          </cell>
          <cell r="D7599">
            <v>9963057691</v>
          </cell>
        </row>
        <row r="7600">
          <cell r="C7600">
            <v>13204</v>
          </cell>
          <cell r="D7600">
            <v>101658508</v>
          </cell>
        </row>
        <row r="7601">
          <cell r="C7601">
            <v>51808</v>
          </cell>
          <cell r="D7601">
            <v>8832488175</v>
          </cell>
        </row>
        <row r="7602">
          <cell r="C7602">
            <v>26520</v>
          </cell>
          <cell r="D7602">
            <v>5684780105</v>
          </cell>
        </row>
        <row r="7603">
          <cell r="C7603">
            <v>46748</v>
          </cell>
          <cell r="D7603">
            <v>6819596901</v>
          </cell>
        </row>
        <row r="7604">
          <cell r="C7604">
            <v>52386</v>
          </cell>
          <cell r="D7604">
            <v>3967370569</v>
          </cell>
        </row>
        <row r="7605">
          <cell r="C7605">
            <v>31627</v>
          </cell>
          <cell r="D7605">
            <v>4398950745</v>
          </cell>
        </row>
        <row r="7606">
          <cell r="C7606">
            <v>30456</v>
          </cell>
          <cell r="D7606">
            <v>3127459866</v>
          </cell>
        </row>
        <row r="7607">
          <cell r="C7607">
            <v>59392</v>
          </cell>
          <cell r="D7607">
            <v>4192443678</v>
          </cell>
        </row>
        <row r="7608">
          <cell r="C7608">
            <v>22853</v>
          </cell>
          <cell r="D7608">
            <v>8482007106</v>
          </cell>
        </row>
        <row r="7609">
          <cell r="C7609">
            <v>18411</v>
          </cell>
          <cell r="D7609">
            <v>4409014943</v>
          </cell>
        </row>
        <row r="7610">
          <cell r="C7610">
            <v>42293</v>
          </cell>
          <cell r="D7610">
            <v>6819596901</v>
          </cell>
        </row>
        <row r="7611">
          <cell r="C7611">
            <v>22131</v>
          </cell>
          <cell r="D7611">
            <v>1382734301</v>
          </cell>
        </row>
        <row r="7612">
          <cell r="C7612">
            <v>36368</v>
          </cell>
          <cell r="D7612">
            <v>1371021422</v>
          </cell>
        </row>
        <row r="7613">
          <cell r="C7613">
            <v>53525</v>
          </cell>
          <cell r="D7613">
            <v>3101620996</v>
          </cell>
        </row>
        <row r="7614">
          <cell r="C7614">
            <v>19582</v>
          </cell>
          <cell r="D7614">
            <v>844376051</v>
          </cell>
        </row>
        <row r="7615">
          <cell r="C7615">
            <v>51915</v>
          </cell>
          <cell r="D7615">
            <v>8069192305</v>
          </cell>
        </row>
        <row r="7616">
          <cell r="C7616">
            <v>48119</v>
          </cell>
          <cell r="D7616">
            <v>3129526900</v>
          </cell>
        </row>
        <row r="7617">
          <cell r="C7617">
            <v>43896</v>
          </cell>
          <cell r="D7617">
            <v>2841287114</v>
          </cell>
        </row>
        <row r="7618">
          <cell r="C7618">
            <v>54628</v>
          </cell>
          <cell r="D7618">
            <v>2128813026</v>
          </cell>
        </row>
        <row r="7619">
          <cell r="C7619">
            <v>47132</v>
          </cell>
          <cell r="D7619">
            <v>8545135858</v>
          </cell>
        </row>
        <row r="7620">
          <cell r="C7620">
            <v>55745</v>
          </cell>
          <cell r="D7620">
            <v>6286877770</v>
          </cell>
        </row>
        <row r="7621">
          <cell r="C7621">
            <v>39589</v>
          </cell>
          <cell r="D7621">
            <v>2306669465</v>
          </cell>
        </row>
        <row r="7622">
          <cell r="C7622">
            <v>35088</v>
          </cell>
          <cell r="D7622">
            <v>7912639675</v>
          </cell>
        </row>
        <row r="7623">
          <cell r="C7623">
            <v>40789</v>
          </cell>
          <cell r="D7623">
            <v>7760701055</v>
          </cell>
        </row>
        <row r="7624">
          <cell r="C7624">
            <v>19600</v>
          </cell>
          <cell r="D7624">
            <v>3269054114</v>
          </cell>
        </row>
        <row r="7625">
          <cell r="C7625">
            <v>24312</v>
          </cell>
          <cell r="D7625">
            <v>4342145855</v>
          </cell>
        </row>
        <row r="7626">
          <cell r="C7626">
            <v>30663</v>
          </cell>
          <cell r="D7626">
            <v>6300411419</v>
          </cell>
        </row>
        <row r="7627">
          <cell r="C7627">
            <v>13239</v>
          </cell>
          <cell r="D7627">
            <v>1439916314</v>
          </cell>
        </row>
        <row r="7628">
          <cell r="C7628">
            <v>19519</v>
          </cell>
          <cell r="D7628">
            <v>5687748091</v>
          </cell>
        </row>
        <row r="7629">
          <cell r="C7629">
            <v>35995</v>
          </cell>
          <cell r="D7629">
            <v>3127459866</v>
          </cell>
        </row>
        <row r="7630">
          <cell r="C7630">
            <v>55340</v>
          </cell>
          <cell r="D7630">
            <v>2975315244</v>
          </cell>
        </row>
        <row r="7631">
          <cell r="C7631">
            <v>47198</v>
          </cell>
          <cell r="D7631">
            <v>7621218967</v>
          </cell>
        </row>
        <row r="7632">
          <cell r="C7632">
            <v>24412</v>
          </cell>
          <cell r="D7632">
            <v>6300411419</v>
          </cell>
        </row>
        <row r="7633">
          <cell r="C7633">
            <v>37873</v>
          </cell>
          <cell r="D7633">
            <v>2500807061</v>
          </cell>
        </row>
        <row r="7634">
          <cell r="C7634">
            <v>19453</v>
          </cell>
          <cell r="D7634">
            <v>4428088442</v>
          </cell>
        </row>
        <row r="7635">
          <cell r="C7635">
            <v>58887</v>
          </cell>
          <cell r="D7635">
            <v>5395528121</v>
          </cell>
        </row>
        <row r="7636">
          <cell r="C7636">
            <v>49893</v>
          </cell>
          <cell r="D7636">
            <v>7865341539</v>
          </cell>
        </row>
        <row r="7637">
          <cell r="C7637">
            <v>48530</v>
          </cell>
          <cell r="D7637">
            <v>8044612831</v>
          </cell>
        </row>
        <row r="7638">
          <cell r="C7638">
            <v>21883</v>
          </cell>
          <cell r="D7638">
            <v>1419116835</v>
          </cell>
        </row>
        <row r="7639">
          <cell r="C7639">
            <v>23392</v>
          </cell>
          <cell r="D7639">
            <v>1489889981</v>
          </cell>
        </row>
        <row r="7640">
          <cell r="C7640">
            <v>18804</v>
          </cell>
          <cell r="D7640">
            <v>2821741499</v>
          </cell>
        </row>
        <row r="7641">
          <cell r="C7641">
            <v>48429</v>
          </cell>
          <cell r="D7641">
            <v>2423731264</v>
          </cell>
        </row>
        <row r="7642">
          <cell r="C7642">
            <v>32457</v>
          </cell>
          <cell r="D7642">
            <v>6938295417</v>
          </cell>
        </row>
        <row r="7643">
          <cell r="C7643">
            <v>19918</v>
          </cell>
          <cell r="D7643">
            <v>4328154427</v>
          </cell>
        </row>
        <row r="7644">
          <cell r="C7644">
            <v>15458</v>
          </cell>
          <cell r="D7644">
            <v>7469392467</v>
          </cell>
        </row>
        <row r="7645">
          <cell r="C7645">
            <v>59633</v>
          </cell>
          <cell r="D7645">
            <v>8173067724</v>
          </cell>
        </row>
        <row r="7646">
          <cell r="C7646">
            <v>29832</v>
          </cell>
          <cell r="D7646">
            <v>9854387496</v>
          </cell>
        </row>
        <row r="7647">
          <cell r="C7647">
            <v>39144</v>
          </cell>
          <cell r="D7647">
            <v>2294342399</v>
          </cell>
        </row>
        <row r="7648">
          <cell r="C7648">
            <v>10909</v>
          </cell>
          <cell r="D7648">
            <v>4453315724</v>
          </cell>
        </row>
        <row r="7649">
          <cell r="C7649">
            <v>14502</v>
          </cell>
          <cell r="D7649">
            <v>483886254</v>
          </cell>
        </row>
        <row r="7650">
          <cell r="C7650">
            <v>16267</v>
          </cell>
          <cell r="D7650">
            <v>6172549286</v>
          </cell>
        </row>
        <row r="7651">
          <cell r="C7651">
            <v>13663</v>
          </cell>
          <cell r="D7651">
            <v>4548725172</v>
          </cell>
        </row>
        <row r="7652">
          <cell r="C7652">
            <v>45851</v>
          </cell>
          <cell r="D7652">
            <v>1456229036</v>
          </cell>
        </row>
        <row r="7653">
          <cell r="C7653">
            <v>37825</v>
          </cell>
          <cell r="D7653">
            <v>3463222345</v>
          </cell>
        </row>
        <row r="7654">
          <cell r="C7654">
            <v>45304</v>
          </cell>
          <cell r="D7654">
            <v>1990334539</v>
          </cell>
        </row>
        <row r="7655">
          <cell r="C7655">
            <v>34697</v>
          </cell>
          <cell r="D7655">
            <v>4323727860</v>
          </cell>
        </row>
        <row r="7656">
          <cell r="C7656">
            <v>58591</v>
          </cell>
          <cell r="D7656">
            <v>4075444457</v>
          </cell>
        </row>
        <row r="7657">
          <cell r="C7657">
            <v>54441</v>
          </cell>
          <cell r="D7657">
            <v>2185059785</v>
          </cell>
        </row>
        <row r="7658">
          <cell r="C7658">
            <v>34940</v>
          </cell>
          <cell r="D7658">
            <v>6383978705</v>
          </cell>
        </row>
        <row r="7659">
          <cell r="C7659">
            <v>53094</v>
          </cell>
          <cell r="D7659">
            <v>3016446324</v>
          </cell>
        </row>
        <row r="7660">
          <cell r="C7660">
            <v>11319</v>
          </cell>
          <cell r="D7660">
            <v>6858776575</v>
          </cell>
        </row>
        <row r="7661">
          <cell r="C7661">
            <v>25998</v>
          </cell>
          <cell r="D7661">
            <v>556704134</v>
          </cell>
        </row>
        <row r="7662">
          <cell r="C7662">
            <v>35854</v>
          </cell>
          <cell r="D7662">
            <v>6637560367</v>
          </cell>
        </row>
        <row r="7663">
          <cell r="C7663">
            <v>53306</v>
          </cell>
          <cell r="D7663">
            <v>250257920</v>
          </cell>
        </row>
        <row r="7664">
          <cell r="C7664">
            <v>50545</v>
          </cell>
          <cell r="D7664">
            <v>87033755</v>
          </cell>
        </row>
        <row r="7665">
          <cell r="C7665">
            <v>41496</v>
          </cell>
          <cell r="D7665">
            <v>9002722281</v>
          </cell>
        </row>
        <row r="7666">
          <cell r="C7666">
            <v>51875</v>
          </cell>
          <cell r="D7666">
            <v>8750494546</v>
          </cell>
        </row>
        <row r="7667">
          <cell r="C7667">
            <v>47652</v>
          </cell>
          <cell r="D7667">
            <v>819852252</v>
          </cell>
        </row>
        <row r="7668">
          <cell r="C7668">
            <v>34854</v>
          </cell>
          <cell r="D7668">
            <v>4578004252</v>
          </cell>
        </row>
        <row r="7669">
          <cell r="C7669">
            <v>58218</v>
          </cell>
          <cell r="D7669">
            <v>7585281072</v>
          </cell>
        </row>
        <row r="7670">
          <cell r="C7670">
            <v>55968</v>
          </cell>
          <cell r="D7670">
            <v>7888574610</v>
          </cell>
        </row>
        <row r="7671">
          <cell r="C7671">
            <v>21084</v>
          </cell>
          <cell r="D7671">
            <v>8370379001</v>
          </cell>
        </row>
        <row r="7672">
          <cell r="C7672">
            <v>47310</v>
          </cell>
          <cell r="D7672">
            <v>8361813608</v>
          </cell>
        </row>
        <row r="7673">
          <cell r="C7673">
            <v>20103</v>
          </cell>
          <cell r="D7673">
            <v>85304042</v>
          </cell>
        </row>
        <row r="7674">
          <cell r="C7674">
            <v>13921</v>
          </cell>
          <cell r="D7674">
            <v>3016446324</v>
          </cell>
        </row>
        <row r="7675">
          <cell r="C7675">
            <v>48854</v>
          </cell>
          <cell r="D7675">
            <v>1079691642</v>
          </cell>
        </row>
        <row r="7676">
          <cell r="C7676">
            <v>22636</v>
          </cell>
          <cell r="D7676">
            <v>858481901</v>
          </cell>
        </row>
        <row r="7677">
          <cell r="C7677">
            <v>23869</v>
          </cell>
          <cell r="D7677">
            <v>3524504531</v>
          </cell>
        </row>
        <row r="7678">
          <cell r="C7678">
            <v>32138</v>
          </cell>
          <cell r="D7678">
            <v>7688943361</v>
          </cell>
        </row>
        <row r="7679">
          <cell r="C7679">
            <v>26141</v>
          </cell>
          <cell r="D7679">
            <v>4185019157</v>
          </cell>
        </row>
        <row r="7680">
          <cell r="C7680">
            <v>54825</v>
          </cell>
          <cell r="D7680">
            <v>6471464479</v>
          </cell>
        </row>
        <row r="7681">
          <cell r="C7681">
            <v>40749</v>
          </cell>
          <cell r="D7681">
            <v>2659144249</v>
          </cell>
        </row>
        <row r="7682">
          <cell r="C7682">
            <v>45672</v>
          </cell>
          <cell r="D7682">
            <v>7625163059</v>
          </cell>
        </row>
        <row r="7683">
          <cell r="C7683">
            <v>11572</v>
          </cell>
          <cell r="D7683">
            <v>7979647432</v>
          </cell>
        </row>
        <row r="7684">
          <cell r="C7684">
            <v>20253</v>
          </cell>
          <cell r="D7684">
            <v>6410530811</v>
          </cell>
        </row>
        <row r="7685">
          <cell r="C7685">
            <v>13611</v>
          </cell>
          <cell r="D7685">
            <v>5913755731</v>
          </cell>
        </row>
        <row r="7686">
          <cell r="C7686">
            <v>36205</v>
          </cell>
          <cell r="D7686">
            <v>6731572691</v>
          </cell>
        </row>
        <row r="7687">
          <cell r="C7687">
            <v>28404</v>
          </cell>
          <cell r="D7687">
            <v>3806430489</v>
          </cell>
        </row>
        <row r="7688">
          <cell r="C7688">
            <v>11999</v>
          </cell>
          <cell r="D7688">
            <v>1364767856</v>
          </cell>
        </row>
        <row r="7689">
          <cell r="C7689">
            <v>35091</v>
          </cell>
          <cell r="D7689">
            <v>37593587</v>
          </cell>
        </row>
        <row r="7690">
          <cell r="C7690">
            <v>21311</v>
          </cell>
          <cell r="D7690">
            <v>9674189459</v>
          </cell>
        </row>
        <row r="7691">
          <cell r="C7691">
            <v>24578</v>
          </cell>
          <cell r="D7691">
            <v>1887308636</v>
          </cell>
        </row>
        <row r="7692">
          <cell r="C7692">
            <v>23132</v>
          </cell>
          <cell r="D7692">
            <v>1028388519</v>
          </cell>
        </row>
        <row r="7693">
          <cell r="C7693">
            <v>11116</v>
          </cell>
          <cell r="D7693">
            <v>2757793764</v>
          </cell>
        </row>
        <row r="7694">
          <cell r="C7694">
            <v>30091</v>
          </cell>
          <cell r="D7694">
            <v>8267733809</v>
          </cell>
        </row>
        <row r="7695">
          <cell r="C7695">
            <v>31383</v>
          </cell>
          <cell r="D7695">
            <v>1419116835</v>
          </cell>
        </row>
        <row r="7696">
          <cell r="C7696">
            <v>34104</v>
          </cell>
          <cell r="D7696">
            <v>8646243699</v>
          </cell>
        </row>
        <row r="7697">
          <cell r="C7697">
            <v>42649</v>
          </cell>
          <cell r="D7697">
            <v>2565093969</v>
          </cell>
        </row>
        <row r="7698">
          <cell r="C7698">
            <v>38988</v>
          </cell>
          <cell r="D7698">
            <v>274599287</v>
          </cell>
        </row>
        <row r="7699">
          <cell r="C7699">
            <v>50854</v>
          </cell>
          <cell r="D7699">
            <v>4269946768</v>
          </cell>
        </row>
        <row r="7700">
          <cell r="C7700">
            <v>42727</v>
          </cell>
          <cell r="D7700">
            <v>4958503722</v>
          </cell>
        </row>
        <row r="7701">
          <cell r="C7701">
            <v>38631</v>
          </cell>
          <cell r="D7701">
            <v>1532722974</v>
          </cell>
        </row>
        <row r="7702">
          <cell r="C7702">
            <v>10114</v>
          </cell>
          <cell r="D7702">
            <v>2191014690</v>
          </cell>
        </row>
        <row r="7703">
          <cell r="C7703">
            <v>37839</v>
          </cell>
          <cell r="D7703">
            <v>6000780338</v>
          </cell>
        </row>
        <row r="7704">
          <cell r="C7704">
            <v>28087</v>
          </cell>
          <cell r="D7704">
            <v>76572129</v>
          </cell>
        </row>
        <row r="7705">
          <cell r="C7705">
            <v>48413</v>
          </cell>
          <cell r="D7705">
            <v>1096335336</v>
          </cell>
        </row>
        <row r="7706">
          <cell r="C7706">
            <v>40050</v>
          </cell>
          <cell r="D7706">
            <v>3473885983</v>
          </cell>
        </row>
        <row r="7707">
          <cell r="C7707">
            <v>26342</v>
          </cell>
          <cell r="D7707">
            <v>2353272215</v>
          </cell>
        </row>
        <row r="7708">
          <cell r="C7708">
            <v>34922</v>
          </cell>
          <cell r="D7708">
            <v>27852261</v>
          </cell>
        </row>
        <row r="7709">
          <cell r="C7709">
            <v>34247</v>
          </cell>
          <cell r="D7709">
            <v>9705650896</v>
          </cell>
        </row>
        <row r="7710">
          <cell r="C7710">
            <v>12139</v>
          </cell>
          <cell r="D7710">
            <v>7160109333</v>
          </cell>
        </row>
        <row r="7711">
          <cell r="C7711">
            <v>11403</v>
          </cell>
          <cell r="D7711">
            <v>7914395587</v>
          </cell>
        </row>
        <row r="7712">
          <cell r="C7712">
            <v>40750</v>
          </cell>
          <cell r="D7712">
            <v>549857826</v>
          </cell>
        </row>
        <row r="7713">
          <cell r="C7713">
            <v>44687</v>
          </cell>
          <cell r="D7713">
            <v>3213290963</v>
          </cell>
        </row>
        <row r="7714">
          <cell r="C7714">
            <v>53958</v>
          </cell>
          <cell r="D7714">
            <v>244523738</v>
          </cell>
        </row>
        <row r="7715">
          <cell r="C7715">
            <v>22473</v>
          </cell>
          <cell r="D7715">
            <v>115757341</v>
          </cell>
        </row>
        <row r="7716">
          <cell r="C7716">
            <v>16599</v>
          </cell>
          <cell r="D7716">
            <v>6227038881</v>
          </cell>
        </row>
        <row r="7717">
          <cell r="C7717">
            <v>51379</v>
          </cell>
          <cell r="D7717">
            <v>4691333258</v>
          </cell>
        </row>
        <row r="7718">
          <cell r="C7718">
            <v>13416</v>
          </cell>
          <cell r="D7718">
            <v>679204083</v>
          </cell>
        </row>
        <row r="7719">
          <cell r="C7719">
            <v>56517</v>
          </cell>
          <cell r="D7719">
            <v>17898579</v>
          </cell>
        </row>
        <row r="7720">
          <cell r="C7720">
            <v>28063</v>
          </cell>
          <cell r="D7720">
            <v>6275593709</v>
          </cell>
        </row>
        <row r="7721">
          <cell r="C7721">
            <v>11892</v>
          </cell>
          <cell r="D7721">
            <v>858481901</v>
          </cell>
        </row>
        <row r="7722">
          <cell r="C7722">
            <v>11246</v>
          </cell>
          <cell r="D7722">
            <v>1918356416</v>
          </cell>
        </row>
        <row r="7723">
          <cell r="C7723">
            <v>37694</v>
          </cell>
          <cell r="D7723">
            <v>8705788102</v>
          </cell>
        </row>
        <row r="7724">
          <cell r="C7724">
            <v>46427</v>
          </cell>
          <cell r="D7724">
            <v>76572129</v>
          </cell>
        </row>
        <row r="7725">
          <cell r="C7725">
            <v>49981</v>
          </cell>
          <cell r="D7725">
            <v>509389570</v>
          </cell>
        </row>
        <row r="7726">
          <cell r="C7726">
            <v>16379</v>
          </cell>
          <cell r="D7726">
            <v>6720857681</v>
          </cell>
        </row>
        <row r="7727">
          <cell r="C7727">
            <v>11026</v>
          </cell>
          <cell r="D7727">
            <v>7188904251</v>
          </cell>
        </row>
        <row r="7728">
          <cell r="C7728">
            <v>55982</v>
          </cell>
          <cell r="D7728">
            <v>3933561566</v>
          </cell>
        </row>
        <row r="7729">
          <cell r="C7729">
            <v>46324</v>
          </cell>
          <cell r="D7729">
            <v>5588978080</v>
          </cell>
        </row>
        <row r="7730">
          <cell r="C7730">
            <v>22939</v>
          </cell>
          <cell r="D7730">
            <v>9381484503</v>
          </cell>
        </row>
        <row r="7731">
          <cell r="C7731">
            <v>58555</v>
          </cell>
          <cell r="D7731">
            <v>3746690722</v>
          </cell>
        </row>
        <row r="7732">
          <cell r="C7732">
            <v>29144</v>
          </cell>
          <cell r="D7732">
            <v>3772653790</v>
          </cell>
        </row>
        <row r="7733">
          <cell r="C7733">
            <v>11721</v>
          </cell>
          <cell r="D7733">
            <v>8460683117</v>
          </cell>
        </row>
        <row r="7734">
          <cell r="C7734">
            <v>30221</v>
          </cell>
          <cell r="D7734">
            <v>7011563598</v>
          </cell>
        </row>
        <row r="7735">
          <cell r="C7735">
            <v>43382</v>
          </cell>
          <cell r="D7735">
            <v>9829586073</v>
          </cell>
        </row>
        <row r="7736">
          <cell r="C7736">
            <v>38022</v>
          </cell>
          <cell r="D7736">
            <v>1489889981</v>
          </cell>
        </row>
        <row r="7737">
          <cell r="C7737">
            <v>34582</v>
          </cell>
          <cell r="D7737">
            <v>4698538416</v>
          </cell>
        </row>
        <row r="7738">
          <cell r="C7738">
            <v>20990</v>
          </cell>
          <cell r="D7738">
            <v>3932861779</v>
          </cell>
        </row>
        <row r="7739">
          <cell r="C7739">
            <v>55065</v>
          </cell>
          <cell r="D7739">
            <v>7567063646</v>
          </cell>
        </row>
        <row r="7740">
          <cell r="C7740">
            <v>34955</v>
          </cell>
          <cell r="D7740">
            <v>1296185559</v>
          </cell>
        </row>
        <row r="7741">
          <cell r="C7741">
            <v>20047</v>
          </cell>
          <cell r="D7741">
            <v>4184483038</v>
          </cell>
        </row>
        <row r="7742">
          <cell r="C7742">
            <v>42294</v>
          </cell>
          <cell r="D7742">
            <v>9403474378</v>
          </cell>
        </row>
        <row r="7743">
          <cell r="C7743">
            <v>42440</v>
          </cell>
          <cell r="D7743">
            <v>8694120054</v>
          </cell>
        </row>
        <row r="7744">
          <cell r="C7744">
            <v>39874</v>
          </cell>
          <cell r="D7744">
            <v>3524504531</v>
          </cell>
        </row>
        <row r="7745">
          <cell r="C7745">
            <v>36403</v>
          </cell>
          <cell r="D7745">
            <v>2307209530</v>
          </cell>
        </row>
        <row r="7746">
          <cell r="C7746">
            <v>53630</v>
          </cell>
          <cell r="D7746">
            <v>9260254965</v>
          </cell>
        </row>
        <row r="7747">
          <cell r="C7747">
            <v>31474</v>
          </cell>
          <cell r="D7747">
            <v>2841287114</v>
          </cell>
        </row>
        <row r="7748">
          <cell r="C7748">
            <v>32349</v>
          </cell>
          <cell r="D7748">
            <v>2607689635</v>
          </cell>
        </row>
        <row r="7749">
          <cell r="C7749">
            <v>22860</v>
          </cell>
          <cell r="D7749">
            <v>885693418</v>
          </cell>
        </row>
        <row r="7750">
          <cell r="C7750">
            <v>55904</v>
          </cell>
          <cell r="D7750">
            <v>8533410514</v>
          </cell>
        </row>
        <row r="7751">
          <cell r="C7751">
            <v>47064</v>
          </cell>
          <cell r="D7751">
            <v>4372257910</v>
          </cell>
        </row>
        <row r="7752">
          <cell r="C7752">
            <v>53805</v>
          </cell>
          <cell r="D7752">
            <v>8526090127</v>
          </cell>
        </row>
        <row r="7753">
          <cell r="C7753">
            <v>33936</v>
          </cell>
          <cell r="D7753">
            <v>6788593582</v>
          </cell>
        </row>
        <row r="7754">
          <cell r="C7754">
            <v>45563</v>
          </cell>
          <cell r="D7754">
            <v>1888252693</v>
          </cell>
        </row>
        <row r="7755">
          <cell r="C7755">
            <v>26799</v>
          </cell>
          <cell r="D7755">
            <v>8350412399</v>
          </cell>
        </row>
        <row r="7756">
          <cell r="C7756">
            <v>17437</v>
          </cell>
          <cell r="D7756">
            <v>1028388519</v>
          </cell>
        </row>
        <row r="7757">
          <cell r="C7757">
            <v>20470</v>
          </cell>
          <cell r="D7757">
            <v>2136806068</v>
          </cell>
        </row>
        <row r="7758">
          <cell r="C7758">
            <v>13369</v>
          </cell>
          <cell r="D7758">
            <v>6446166575</v>
          </cell>
        </row>
        <row r="7759">
          <cell r="C7759">
            <v>12030</v>
          </cell>
          <cell r="D7759">
            <v>7338728615</v>
          </cell>
        </row>
        <row r="7760">
          <cell r="C7760">
            <v>25343</v>
          </cell>
          <cell r="D7760">
            <v>7140803102</v>
          </cell>
        </row>
        <row r="7761">
          <cell r="C7761">
            <v>43777</v>
          </cell>
          <cell r="D7761">
            <v>3145010581</v>
          </cell>
        </row>
        <row r="7762">
          <cell r="C7762">
            <v>19409</v>
          </cell>
          <cell r="D7762">
            <v>8370379001</v>
          </cell>
        </row>
        <row r="7763">
          <cell r="C7763">
            <v>50214</v>
          </cell>
          <cell r="D7763">
            <v>9096285417</v>
          </cell>
        </row>
        <row r="7764">
          <cell r="C7764">
            <v>36134</v>
          </cell>
          <cell r="D7764">
            <v>1462119603</v>
          </cell>
        </row>
        <row r="7765">
          <cell r="C7765">
            <v>36017</v>
          </cell>
          <cell r="D7765">
            <v>2677632772</v>
          </cell>
        </row>
        <row r="7766">
          <cell r="C7766">
            <v>56182</v>
          </cell>
          <cell r="D7766">
            <v>4097160079</v>
          </cell>
        </row>
        <row r="7767">
          <cell r="C7767">
            <v>30102</v>
          </cell>
          <cell r="D7767">
            <v>1990335721</v>
          </cell>
        </row>
        <row r="7768">
          <cell r="C7768">
            <v>19096</v>
          </cell>
          <cell r="D7768">
            <v>4453315724</v>
          </cell>
        </row>
        <row r="7769">
          <cell r="C7769">
            <v>14979</v>
          </cell>
          <cell r="D7769">
            <v>7957976743</v>
          </cell>
        </row>
        <row r="7770">
          <cell r="C7770">
            <v>54088</v>
          </cell>
          <cell r="D7770">
            <v>8322342209</v>
          </cell>
        </row>
        <row r="7771">
          <cell r="C7771">
            <v>18257</v>
          </cell>
          <cell r="D7771">
            <v>1743464649</v>
          </cell>
        </row>
        <row r="7772">
          <cell r="C7772">
            <v>58689</v>
          </cell>
          <cell r="D7772">
            <v>8519669638</v>
          </cell>
        </row>
        <row r="7773">
          <cell r="C7773">
            <v>57329</v>
          </cell>
          <cell r="D7773">
            <v>2821741499</v>
          </cell>
        </row>
        <row r="7774">
          <cell r="C7774">
            <v>10684</v>
          </cell>
          <cell r="D7774">
            <v>2859931651</v>
          </cell>
        </row>
        <row r="7775">
          <cell r="C7775">
            <v>21743</v>
          </cell>
          <cell r="D7775">
            <v>7462961601</v>
          </cell>
        </row>
        <row r="7776">
          <cell r="C7776">
            <v>21228</v>
          </cell>
          <cell r="D7776">
            <v>2763158331</v>
          </cell>
        </row>
        <row r="7777">
          <cell r="C7777">
            <v>38983</v>
          </cell>
          <cell r="D7777">
            <v>3967370569</v>
          </cell>
        </row>
        <row r="7778">
          <cell r="C7778">
            <v>34635</v>
          </cell>
          <cell r="D7778">
            <v>5764917026</v>
          </cell>
        </row>
        <row r="7779">
          <cell r="C7779">
            <v>36983</v>
          </cell>
          <cell r="D7779">
            <v>8731494560</v>
          </cell>
        </row>
        <row r="7780">
          <cell r="C7780">
            <v>42909</v>
          </cell>
          <cell r="D7780">
            <v>1462166245</v>
          </cell>
        </row>
        <row r="7781">
          <cell r="C7781">
            <v>31232</v>
          </cell>
          <cell r="D7781">
            <v>7098438871</v>
          </cell>
        </row>
        <row r="7782">
          <cell r="C7782">
            <v>21491</v>
          </cell>
          <cell r="D7782">
            <v>2493113470</v>
          </cell>
        </row>
        <row r="7783">
          <cell r="C7783">
            <v>11842</v>
          </cell>
          <cell r="D7783">
            <v>6209983448</v>
          </cell>
        </row>
        <row r="7784">
          <cell r="C7784">
            <v>42574</v>
          </cell>
          <cell r="D7784">
            <v>7243767311</v>
          </cell>
        </row>
        <row r="7785">
          <cell r="C7785">
            <v>58833</v>
          </cell>
          <cell r="D7785">
            <v>6769297310</v>
          </cell>
        </row>
        <row r="7786">
          <cell r="C7786">
            <v>14158</v>
          </cell>
          <cell r="D7786">
            <v>1532722974</v>
          </cell>
        </row>
        <row r="7787">
          <cell r="C7787">
            <v>56871</v>
          </cell>
          <cell r="D7787">
            <v>4009257075</v>
          </cell>
        </row>
        <row r="7788">
          <cell r="C7788">
            <v>42738</v>
          </cell>
          <cell r="D7788">
            <v>2411473303</v>
          </cell>
        </row>
        <row r="7789">
          <cell r="C7789">
            <v>20933</v>
          </cell>
          <cell r="D7789">
            <v>4808886316</v>
          </cell>
        </row>
        <row r="7790">
          <cell r="C7790">
            <v>39342</v>
          </cell>
          <cell r="D7790">
            <v>8127128031</v>
          </cell>
        </row>
        <row r="7791">
          <cell r="C7791">
            <v>24434</v>
          </cell>
          <cell r="D7791">
            <v>8664054479</v>
          </cell>
        </row>
        <row r="7792">
          <cell r="C7792">
            <v>31642</v>
          </cell>
          <cell r="D7792">
            <v>8895721314</v>
          </cell>
        </row>
        <row r="7793">
          <cell r="C7793">
            <v>14525</v>
          </cell>
          <cell r="D7793">
            <v>116428384</v>
          </cell>
        </row>
        <row r="7794">
          <cell r="C7794">
            <v>31589</v>
          </cell>
          <cell r="D7794">
            <v>9590888275</v>
          </cell>
        </row>
        <row r="7795">
          <cell r="C7795">
            <v>25000</v>
          </cell>
          <cell r="D7795">
            <v>324399618</v>
          </cell>
        </row>
        <row r="7796">
          <cell r="C7796">
            <v>30198</v>
          </cell>
          <cell r="D7796">
            <v>556704134</v>
          </cell>
        </row>
        <row r="7797">
          <cell r="C7797">
            <v>35573</v>
          </cell>
          <cell r="D7797">
            <v>4409014943</v>
          </cell>
        </row>
        <row r="7798">
          <cell r="C7798">
            <v>43819</v>
          </cell>
          <cell r="D7798">
            <v>5280433926</v>
          </cell>
        </row>
        <row r="7799">
          <cell r="C7799">
            <v>51610</v>
          </cell>
          <cell r="D7799">
            <v>7436398989</v>
          </cell>
        </row>
        <row r="7800">
          <cell r="C7800">
            <v>59422</v>
          </cell>
          <cell r="D7800">
            <v>7251959615</v>
          </cell>
        </row>
        <row r="7801">
          <cell r="C7801">
            <v>34112</v>
          </cell>
          <cell r="D7801">
            <v>4031884281</v>
          </cell>
        </row>
        <row r="7802">
          <cell r="C7802">
            <v>33319</v>
          </cell>
          <cell r="D7802">
            <v>2066028762</v>
          </cell>
        </row>
        <row r="7803">
          <cell r="C7803">
            <v>47914</v>
          </cell>
          <cell r="D7803">
            <v>4359854056</v>
          </cell>
        </row>
        <row r="7804">
          <cell r="C7804">
            <v>13824</v>
          </cell>
          <cell r="D7804">
            <v>8254304106</v>
          </cell>
        </row>
        <row r="7805">
          <cell r="C7805">
            <v>33198</v>
          </cell>
          <cell r="D7805">
            <v>5293354957</v>
          </cell>
        </row>
        <row r="7806">
          <cell r="C7806">
            <v>29124</v>
          </cell>
          <cell r="D7806">
            <v>2565290632</v>
          </cell>
        </row>
        <row r="7807">
          <cell r="C7807">
            <v>17709</v>
          </cell>
          <cell r="D7807">
            <v>1074899180</v>
          </cell>
        </row>
        <row r="7808">
          <cell r="C7808">
            <v>49257</v>
          </cell>
          <cell r="D7808">
            <v>9620547551</v>
          </cell>
        </row>
        <row r="7809">
          <cell r="C7809">
            <v>39943</v>
          </cell>
          <cell r="D7809">
            <v>1598957961</v>
          </cell>
        </row>
        <row r="7810">
          <cell r="C7810">
            <v>48327</v>
          </cell>
          <cell r="D7810">
            <v>3545427749</v>
          </cell>
        </row>
        <row r="7811">
          <cell r="C7811">
            <v>16204</v>
          </cell>
          <cell r="D7811">
            <v>9457151267</v>
          </cell>
        </row>
        <row r="7812">
          <cell r="C7812">
            <v>38895</v>
          </cell>
          <cell r="D7812">
            <v>5623896162</v>
          </cell>
        </row>
        <row r="7813">
          <cell r="C7813">
            <v>12570</v>
          </cell>
          <cell r="D7813">
            <v>7962906979</v>
          </cell>
        </row>
        <row r="7814">
          <cell r="C7814">
            <v>47087</v>
          </cell>
          <cell r="D7814">
            <v>1522190236</v>
          </cell>
        </row>
        <row r="7815">
          <cell r="C7815">
            <v>54540</v>
          </cell>
          <cell r="D7815">
            <v>901154172</v>
          </cell>
        </row>
        <row r="7816">
          <cell r="C7816">
            <v>12239</v>
          </cell>
          <cell r="D7816">
            <v>8277918739</v>
          </cell>
        </row>
        <row r="7817">
          <cell r="C7817">
            <v>50873</v>
          </cell>
          <cell r="D7817">
            <v>1657097021</v>
          </cell>
        </row>
        <row r="7818">
          <cell r="C7818">
            <v>21603</v>
          </cell>
          <cell r="D7818">
            <v>7462961601</v>
          </cell>
        </row>
        <row r="7819">
          <cell r="C7819">
            <v>20033</v>
          </cell>
          <cell r="D7819">
            <v>8024322455</v>
          </cell>
        </row>
        <row r="7820">
          <cell r="C7820">
            <v>15319</v>
          </cell>
          <cell r="D7820">
            <v>1892125439</v>
          </cell>
        </row>
        <row r="7821">
          <cell r="C7821">
            <v>34723</v>
          </cell>
          <cell r="D7821">
            <v>4852897158</v>
          </cell>
        </row>
        <row r="7822">
          <cell r="C7822">
            <v>51732</v>
          </cell>
          <cell r="D7822">
            <v>1081492333</v>
          </cell>
        </row>
        <row r="7823">
          <cell r="C7823">
            <v>21204</v>
          </cell>
          <cell r="D7823">
            <v>2257563263</v>
          </cell>
        </row>
        <row r="7824">
          <cell r="C7824">
            <v>43994</v>
          </cell>
          <cell r="D7824">
            <v>5209112160</v>
          </cell>
        </row>
        <row r="7825">
          <cell r="C7825">
            <v>54895</v>
          </cell>
          <cell r="D7825">
            <v>2497321256</v>
          </cell>
        </row>
        <row r="7826">
          <cell r="C7826">
            <v>49100</v>
          </cell>
          <cell r="D7826">
            <v>8858733592</v>
          </cell>
        </row>
        <row r="7827">
          <cell r="C7827">
            <v>42816</v>
          </cell>
          <cell r="D7827">
            <v>2128813026</v>
          </cell>
        </row>
        <row r="7828">
          <cell r="C7828">
            <v>33328</v>
          </cell>
          <cell r="D7828">
            <v>1839046880</v>
          </cell>
        </row>
        <row r="7829">
          <cell r="C7829">
            <v>15858</v>
          </cell>
          <cell r="D7829">
            <v>1549399640</v>
          </cell>
        </row>
        <row r="7830">
          <cell r="C7830">
            <v>46968</v>
          </cell>
          <cell r="D7830">
            <v>8703756602</v>
          </cell>
        </row>
        <row r="7831">
          <cell r="C7831">
            <v>48741</v>
          </cell>
          <cell r="D7831">
            <v>3967370569</v>
          </cell>
        </row>
        <row r="7832">
          <cell r="C7832">
            <v>29714</v>
          </cell>
          <cell r="D7832">
            <v>3164004753</v>
          </cell>
        </row>
        <row r="7833">
          <cell r="C7833">
            <v>39876</v>
          </cell>
          <cell r="D7833">
            <v>495702854</v>
          </cell>
        </row>
        <row r="7834">
          <cell r="C7834">
            <v>14146</v>
          </cell>
          <cell r="D7834">
            <v>2973481236</v>
          </cell>
        </row>
        <row r="7835">
          <cell r="C7835">
            <v>15521</v>
          </cell>
          <cell r="D7835">
            <v>4094820760</v>
          </cell>
        </row>
        <row r="7836">
          <cell r="C7836">
            <v>32149</v>
          </cell>
          <cell r="D7836">
            <v>7670936274</v>
          </cell>
        </row>
        <row r="7837">
          <cell r="C7837">
            <v>12596</v>
          </cell>
          <cell r="D7837">
            <v>2763158331</v>
          </cell>
        </row>
        <row r="7838">
          <cell r="C7838">
            <v>55488</v>
          </cell>
          <cell r="D7838">
            <v>8128449354</v>
          </cell>
        </row>
        <row r="7839">
          <cell r="C7839">
            <v>40111</v>
          </cell>
          <cell r="D7839">
            <v>9829586073</v>
          </cell>
        </row>
        <row r="7840">
          <cell r="C7840">
            <v>44531</v>
          </cell>
          <cell r="D7840">
            <v>4795089876</v>
          </cell>
        </row>
        <row r="7841">
          <cell r="C7841">
            <v>19781</v>
          </cell>
          <cell r="D7841">
            <v>5407735911</v>
          </cell>
        </row>
        <row r="7842">
          <cell r="C7842">
            <v>43064</v>
          </cell>
          <cell r="D7842">
            <v>6279928705</v>
          </cell>
        </row>
        <row r="7843">
          <cell r="C7843">
            <v>23806</v>
          </cell>
          <cell r="D7843">
            <v>5395528121</v>
          </cell>
        </row>
        <row r="7844">
          <cell r="C7844">
            <v>59736</v>
          </cell>
          <cell r="D7844">
            <v>9267164694</v>
          </cell>
        </row>
        <row r="7845">
          <cell r="C7845">
            <v>58931</v>
          </cell>
          <cell r="D7845">
            <v>4525743115</v>
          </cell>
        </row>
        <row r="7846">
          <cell r="C7846">
            <v>54318</v>
          </cell>
          <cell r="D7846">
            <v>784224471</v>
          </cell>
        </row>
        <row r="7847">
          <cell r="C7847">
            <v>16217</v>
          </cell>
          <cell r="D7847">
            <v>7775126329</v>
          </cell>
        </row>
        <row r="7848">
          <cell r="C7848">
            <v>21563</v>
          </cell>
          <cell r="D7848">
            <v>2841287114</v>
          </cell>
        </row>
        <row r="7849">
          <cell r="C7849">
            <v>35924</v>
          </cell>
          <cell r="D7849">
            <v>5412518958</v>
          </cell>
        </row>
        <row r="7850">
          <cell r="C7850">
            <v>41507</v>
          </cell>
          <cell r="D7850">
            <v>6209983448</v>
          </cell>
        </row>
        <row r="7851">
          <cell r="C7851">
            <v>15252</v>
          </cell>
          <cell r="D7851">
            <v>3792993961</v>
          </cell>
        </row>
        <row r="7852">
          <cell r="C7852">
            <v>27037</v>
          </cell>
          <cell r="D7852">
            <v>5000631609</v>
          </cell>
        </row>
        <row r="7853">
          <cell r="C7853">
            <v>42411</v>
          </cell>
          <cell r="D7853">
            <v>5726465660</v>
          </cell>
        </row>
        <row r="7854">
          <cell r="C7854">
            <v>40190</v>
          </cell>
          <cell r="D7854">
            <v>2185059785</v>
          </cell>
        </row>
        <row r="7855">
          <cell r="C7855">
            <v>20957</v>
          </cell>
          <cell r="D7855">
            <v>8187246642</v>
          </cell>
        </row>
        <row r="7856">
          <cell r="C7856">
            <v>26391</v>
          </cell>
          <cell r="D7856">
            <v>8377113392</v>
          </cell>
        </row>
        <row r="7857">
          <cell r="C7857">
            <v>45799</v>
          </cell>
          <cell r="D7857">
            <v>2975315244</v>
          </cell>
        </row>
        <row r="7858">
          <cell r="C7858">
            <v>30755</v>
          </cell>
          <cell r="D7858">
            <v>2873915978</v>
          </cell>
        </row>
        <row r="7859">
          <cell r="C7859">
            <v>16204</v>
          </cell>
          <cell r="D7859">
            <v>4192879565</v>
          </cell>
        </row>
        <row r="7860">
          <cell r="C7860">
            <v>56371</v>
          </cell>
          <cell r="D7860">
            <v>4502817627</v>
          </cell>
        </row>
        <row r="7861">
          <cell r="C7861">
            <v>19462</v>
          </cell>
          <cell r="D7861">
            <v>7794042674</v>
          </cell>
        </row>
        <row r="7862">
          <cell r="C7862">
            <v>57593</v>
          </cell>
          <cell r="D7862">
            <v>2500807061</v>
          </cell>
        </row>
        <row r="7863">
          <cell r="C7863">
            <v>13468</v>
          </cell>
          <cell r="D7863">
            <v>4328154427</v>
          </cell>
        </row>
        <row r="7864">
          <cell r="C7864">
            <v>56667</v>
          </cell>
          <cell r="D7864">
            <v>2298319154</v>
          </cell>
        </row>
        <row r="7865">
          <cell r="C7865">
            <v>59652</v>
          </cell>
          <cell r="D7865">
            <v>901154172</v>
          </cell>
        </row>
        <row r="7866">
          <cell r="C7866">
            <v>16537</v>
          </cell>
          <cell r="D7866">
            <v>7906441400</v>
          </cell>
        </row>
        <row r="7867">
          <cell r="C7867">
            <v>51787</v>
          </cell>
          <cell r="D7867">
            <v>4969679754</v>
          </cell>
        </row>
        <row r="7868">
          <cell r="C7868">
            <v>46584</v>
          </cell>
          <cell r="D7868">
            <v>8550875457</v>
          </cell>
        </row>
        <row r="7869">
          <cell r="C7869">
            <v>20217</v>
          </cell>
          <cell r="D7869">
            <v>5142790693</v>
          </cell>
        </row>
        <row r="7870">
          <cell r="C7870">
            <v>32016</v>
          </cell>
          <cell r="D7870">
            <v>5913755731</v>
          </cell>
        </row>
        <row r="7871">
          <cell r="C7871">
            <v>37817</v>
          </cell>
          <cell r="D7871">
            <v>5837501576</v>
          </cell>
        </row>
        <row r="7872">
          <cell r="C7872">
            <v>19349</v>
          </cell>
          <cell r="D7872">
            <v>1972775170</v>
          </cell>
        </row>
        <row r="7873">
          <cell r="C7873">
            <v>53488</v>
          </cell>
          <cell r="D7873">
            <v>9621331862</v>
          </cell>
        </row>
        <row r="7874">
          <cell r="C7874">
            <v>32391</v>
          </cell>
          <cell r="D7874">
            <v>4031884281</v>
          </cell>
        </row>
        <row r="7875">
          <cell r="C7875">
            <v>34689</v>
          </cell>
          <cell r="D7875">
            <v>9381484503</v>
          </cell>
        </row>
        <row r="7876">
          <cell r="C7876">
            <v>22844</v>
          </cell>
          <cell r="D7876">
            <v>1718344562</v>
          </cell>
        </row>
        <row r="7877">
          <cell r="C7877">
            <v>32108</v>
          </cell>
          <cell r="D7877">
            <v>7979647432</v>
          </cell>
        </row>
        <row r="7878">
          <cell r="C7878">
            <v>27393</v>
          </cell>
          <cell r="D7878">
            <v>9095573850</v>
          </cell>
        </row>
        <row r="7879">
          <cell r="C7879">
            <v>57028</v>
          </cell>
          <cell r="D7879">
            <v>7205256240</v>
          </cell>
        </row>
        <row r="7880">
          <cell r="C7880">
            <v>38459</v>
          </cell>
          <cell r="D7880">
            <v>5353923685</v>
          </cell>
        </row>
        <row r="7881">
          <cell r="C7881">
            <v>33053</v>
          </cell>
          <cell r="D7881">
            <v>8507800106</v>
          </cell>
        </row>
        <row r="7882">
          <cell r="C7882">
            <v>33971</v>
          </cell>
          <cell r="D7882">
            <v>8731494560</v>
          </cell>
        </row>
        <row r="7883">
          <cell r="C7883">
            <v>48300</v>
          </cell>
          <cell r="D7883">
            <v>29906814</v>
          </cell>
        </row>
        <row r="7884">
          <cell r="C7884">
            <v>46019</v>
          </cell>
          <cell r="D7884">
            <v>6410530811</v>
          </cell>
        </row>
        <row r="7885">
          <cell r="C7885">
            <v>15702</v>
          </cell>
          <cell r="D7885">
            <v>9803956825</v>
          </cell>
        </row>
        <row r="7886">
          <cell r="C7886">
            <v>44935</v>
          </cell>
          <cell r="D7886">
            <v>7411705322</v>
          </cell>
        </row>
        <row r="7887">
          <cell r="C7887">
            <v>23206</v>
          </cell>
          <cell r="D7887">
            <v>2599557828</v>
          </cell>
        </row>
        <row r="7888">
          <cell r="C7888">
            <v>33549</v>
          </cell>
          <cell r="D7888">
            <v>1918356416</v>
          </cell>
        </row>
        <row r="7889">
          <cell r="C7889">
            <v>21767</v>
          </cell>
          <cell r="D7889">
            <v>2859931651</v>
          </cell>
        </row>
        <row r="7890">
          <cell r="C7890">
            <v>25357</v>
          </cell>
          <cell r="D7890">
            <v>7865341539</v>
          </cell>
        </row>
        <row r="7891">
          <cell r="C7891">
            <v>55242</v>
          </cell>
          <cell r="D7891">
            <v>6173504774</v>
          </cell>
        </row>
        <row r="7892">
          <cell r="C7892">
            <v>11037</v>
          </cell>
          <cell r="D7892">
            <v>8673837456</v>
          </cell>
        </row>
        <row r="7893">
          <cell r="C7893">
            <v>46776</v>
          </cell>
          <cell r="D7893">
            <v>8204786093</v>
          </cell>
        </row>
        <row r="7894">
          <cell r="C7894">
            <v>10992</v>
          </cell>
          <cell r="D7894">
            <v>6836716731</v>
          </cell>
        </row>
        <row r="7895">
          <cell r="C7895">
            <v>37139</v>
          </cell>
          <cell r="D7895">
            <v>9223618401</v>
          </cell>
        </row>
        <row r="7896">
          <cell r="C7896">
            <v>23138</v>
          </cell>
          <cell r="D7896">
            <v>1163292249</v>
          </cell>
        </row>
        <row r="7897">
          <cell r="C7897">
            <v>20857</v>
          </cell>
          <cell r="D7897">
            <v>5407735911</v>
          </cell>
        </row>
        <row r="7898">
          <cell r="C7898">
            <v>26149</v>
          </cell>
          <cell r="D7898">
            <v>6973806759</v>
          </cell>
        </row>
        <row r="7899">
          <cell r="C7899">
            <v>46275</v>
          </cell>
          <cell r="D7899">
            <v>701563818</v>
          </cell>
        </row>
        <row r="7900">
          <cell r="C7900">
            <v>40680</v>
          </cell>
          <cell r="D7900">
            <v>62571575</v>
          </cell>
        </row>
        <row r="7901">
          <cell r="C7901">
            <v>17936</v>
          </cell>
          <cell r="D7901">
            <v>2480515559</v>
          </cell>
        </row>
        <row r="7902">
          <cell r="C7902">
            <v>48554</v>
          </cell>
          <cell r="D7902">
            <v>1573192775</v>
          </cell>
        </row>
        <row r="7903">
          <cell r="C7903">
            <v>11463</v>
          </cell>
          <cell r="D7903">
            <v>3547596165</v>
          </cell>
        </row>
        <row r="7904">
          <cell r="C7904">
            <v>42911</v>
          </cell>
          <cell r="D7904">
            <v>544760832</v>
          </cell>
        </row>
        <row r="7905">
          <cell r="C7905">
            <v>21927</v>
          </cell>
          <cell r="D7905">
            <v>2821741499</v>
          </cell>
        </row>
        <row r="7906">
          <cell r="C7906">
            <v>39949</v>
          </cell>
          <cell r="D7906">
            <v>7957976743</v>
          </cell>
        </row>
        <row r="7907">
          <cell r="C7907">
            <v>12089</v>
          </cell>
          <cell r="D7907">
            <v>8731494560</v>
          </cell>
        </row>
        <row r="7908">
          <cell r="C7908">
            <v>22319</v>
          </cell>
          <cell r="D7908">
            <v>9403474378</v>
          </cell>
        </row>
        <row r="7909">
          <cell r="C7909">
            <v>26133</v>
          </cell>
          <cell r="D7909">
            <v>7467563949</v>
          </cell>
        </row>
        <row r="7910">
          <cell r="C7910">
            <v>52706</v>
          </cell>
          <cell r="D7910">
            <v>4398950745</v>
          </cell>
        </row>
        <row r="7911">
          <cell r="C7911">
            <v>59025</v>
          </cell>
          <cell r="D7911">
            <v>2547511673</v>
          </cell>
        </row>
        <row r="7912">
          <cell r="C7912">
            <v>41296</v>
          </cell>
          <cell r="D7912">
            <v>5574535556</v>
          </cell>
        </row>
        <row r="7913">
          <cell r="C7913">
            <v>48710</v>
          </cell>
          <cell r="D7913">
            <v>6988089128</v>
          </cell>
        </row>
        <row r="7914">
          <cell r="C7914">
            <v>18496</v>
          </cell>
          <cell r="D7914">
            <v>5837501576</v>
          </cell>
        </row>
        <row r="7915">
          <cell r="C7915">
            <v>16256</v>
          </cell>
          <cell r="D7915">
            <v>8748349712</v>
          </cell>
        </row>
        <row r="7916">
          <cell r="C7916">
            <v>28342</v>
          </cell>
          <cell r="D7916">
            <v>9369490930</v>
          </cell>
        </row>
        <row r="7917">
          <cell r="C7917">
            <v>54108</v>
          </cell>
          <cell r="D7917">
            <v>3041948354</v>
          </cell>
        </row>
        <row r="7918">
          <cell r="C7918">
            <v>47094</v>
          </cell>
          <cell r="D7918">
            <v>9674189459</v>
          </cell>
        </row>
        <row r="7919">
          <cell r="C7919">
            <v>13920</v>
          </cell>
          <cell r="D7919">
            <v>2450711406</v>
          </cell>
        </row>
        <row r="7920">
          <cell r="C7920">
            <v>56777</v>
          </cell>
          <cell r="D7920">
            <v>7628323464</v>
          </cell>
        </row>
        <row r="7921">
          <cell r="C7921">
            <v>45391</v>
          </cell>
          <cell r="D7921">
            <v>9403474378</v>
          </cell>
        </row>
        <row r="7922">
          <cell r="C7922">
            <v>41130</v>
          </cell>
          <cell r="D7922">
            <v>1856596435</v>
          </cell>
        </row>
        <row r="7923">
          <cell r="C7923">
            <v>39486</v>
          </cell>
          <cell r="D7923">
            <v>966588630</v>
          </cell>
        </row>
        <row r="7924">
          <cell r="C7924">
            <v>58298</v>
          </cell>
          <cell r="D7924">
            <v>7286297414</v>
          </cell>
        </row>
        <row r="7925">
          <cell r="C7925">
            <v>19053</v>
          </cell>
          <cell r="D7925">
            <v>8223052873</v>
          </cell>
        </row>
        <row r="7926">
          <cell r="C7926">
            <v>28777</v>
          </cell>
          <cell r="D7926">
            <v>5814713100</v>
          </cell>
        </row>
        <row r="7927">
          <cell r="C7927">
            <v>34691</v>
          </cell>
          <cell r="D7927">
            <v>5603330430</v>
          </cell>
        </row>
        <row r="7928">
          <cell r="C7928">
            <v>17276</v>
          </cell>
          <cell r="D7928">
            <v>3935718624</v>
          </cell>
        </row>
        <row r="7929">
          <cell r="C7929">
            <v>49034</v>
          </cell>
          <cell r="D7929">
            <v>6788593582</v>
          </cell>
        </row>
        <row r="7930">
          <cell r="C7930">
            <v>22473</v>
          </cell>
          <cell r="D7930">
            <v>7160109333</v>
          </cell>
        </row>
        <row r="7931">
          <cell r="C7931">
            <v>34633</v>
          </cell>
          <cell r="D7931">
            <v>8904404991</v>
          </cell>
        </row>
        <row r="7932">
          <cell r="C7932">
            <v>44285</v>
          </cell>
          <cell r="D7932">
            <v>5209112160</v>
          </cell>
        </row>
        <row r="7933">
          <cell r="C7933">
            <v>30702</v>
          </cell>
          <cell r="D7933">
            <v>6183510505</v>
          </cell>
        </row>
        <row r="7934">
          <cell r="C7934">
            <v>16060</v>
          </cell>
          <cell r="D7934">
            <v>3986480021</v>
          </cell>
        </row>
        <row r="7935">
          <cell r="C7935">
            <v>24520</v>
          </cell>
          <cell r="D7935">
            <v>5863557389</v>
          </cell>
        </row>
        <row r="7936">
          <cell r="C7936">
            <v>54947</v>
          </cell>
          <cell r="D7936">
            <v>7473861379</v>
          </cell>
        </row>
        <row r="7937">
          <cell r="C7937">
            <v>45308</v>
          </cell>
          <cell r="D7937">
            <v>8223052873</v>
          </cell>
        </row>
        <row r="7938">
          <cell r="C7938">
            <v>53505</v>
          </cell>
          <cell r="D7938">
            <v>9674189459</v>
          </cell>
        </row>
        <row r="7939">
          <cell r="C7939">
            <v>19314</v>
          </cell>
          <cell r="D7939">
            <v>4862005330</v>
          </cell>
        </row>
        <row r="7940">
          <cell r="C7940">
            <v>22167</v>
          </cell>
          <cell r="D7940">
            <v>6713405010</v>
          </cell>
        </row>
        <row r="7941">
          <cell r="C7941">
            <v>45967</v>
          </cell>
          <cell r="D7941">
            <v>5341512014</v>
          </cell>
        </row>
        <row r="7942">
          <cell r="C7942">
            <v>38792</v>
          </cell>
          <cell r="D7942">
            <v>8646243699</v>
          </cell>
        </row>
        <row r="7943">
          <cell r="C7943">
            <v>22588</v>
          </cell>
          <cell r="D7943">
            <v>8664054479</v>
          </cell>
        </row>
        <row r="7944">
          <cell r="C7944">
            <v>59898</v>
          </cell>
          <cell r="D7944">
            <v>62571575</v>
          </cell>
        </row>
        <row r="7945">
          <cell r="C7945">
            <v>23406</v>
          </cell>
          <cell r="D7945">
            <v>2411473303</v>
          </cell>
        </row>
        <row r="7946">
          <cell r="C7946">
            <v>47648</v>
          </cell>
          <cell r="D7946">
            <v>769312748</v>
          </cell>
        </row>
        <row r="7947">
          <cell r="C7947">
            <v>26473</v>
          </cell>
          <cell r="D7947">
            <v>6286877770</v>
          </cell>
        </row>
        <row r="7948">
          <cell r="C7948">
            <v>11382</v>
          </cell>
          <cell r="D7948">
            <v>6815475379</v>
          </cell>
        </row>
        <row r="7949">
          <cell r="C7949">
            <v>22204</v>
          </cell>
          <cell r="D7949">
            <v>2748937082</v>
          </cell>
        </row>
        <row r="7950">
          <cell r="C7950">
            <v>36022</v>
          </cell>
          <cell r="D7950">
            <v>6260817967</v>
          </cell>
        </row>
        <row r="7951">
          <cell r="C7951">
            <v>41364</v>
          </cell>
          <cell r="D7951">
            <v>1606657585</v>
          </cell>
        </row>
        <row r="7952">
          <cell r="C7952">
            <v>30485</v>
          </cell>
          <cell r="D7952">
            <v>999389173</v>
          </cell>
        </row>
        <row r="7953">
          <cell r="C7953">
            <v>48138</v>
          </cell>
          <cell r="D7953">
            <v>9726268931</v>
          </cell>
        </row>
        <row r="7954">
          <cell r="C7954">
            <v>46347</v>
          </cell>
          <cell r="D7954">
            <v>6531376252</v>
          </cell>
        </row>
        <row r="7955">
          <cell r="C7955">
            <v>44678</v>
          </cell>
          <cell r="D7955">
            <v>3381164996</v>
          </cell>
        </row>
        <row r="7956">
          <cell r="C7956">
            <v>24198</v>
          </cell>
          <cell r="D7956">
            <v>1053331541</v>
          </cell>
        </row>
        <row r="7957">
          <cell r="C7957">
            <v>40818</v>
          </cell>
          <cell r="D7957">
            <v>8728207157</v>
          </cell>
        </row>
        <row r="7958">
          <cell r="C7958">
            <v>55038</v>
          </cell>
          <cell r="D7958">
            <v>3513651333</v>
          </cell>
        </row>
        <row r="7959">
          <cell r="C7959">
            <v>47629</v>
          </cell>
          <cell r="D7959">
            <v>4235594176</v>
          </cell>
        </row>
        <row r="7960">
          <cell r="C7960">
            <v>31532</v>
          </cell>
          <cell r="D7960">
            <v>8788824691</v>
          </cell>
        </row>
        <row r="7961">
          <cell r="C7961">
            <v>23211</v>
          </cell>
          <cell r="D7961">
            <v>4808886316</v>
          </cell>
        </row>
        <row r="7962">
          <cell r="C7962">
            <v>23926</v>
          </cell>
          <cell r="D7962">
            <v>6214787945</v>
          </cell>
        </row>
        <row r="7963">
          <cell r="C7963">
            <v>37296</v>
          </cell>
          <cell r="D7963">
            <v>2230983466</v>
          </cell>
        </row>
        <row r="7964">
          <cell r="C7964">
            <v>41174</v>
          </cell>
          <cell r="D7964">
            <v>4328154427</v>
          </cell>
        </row>
        <row r="7965">
          <cell r="C7965">
            <v>39615</v>
          </cell>
          <cell r="D7965">
            <v>4716524892</v>
          </cell>
        </row>
        <row r="7966">
          <cell r="C7966">
            <v>15054</v>
          </cell>
          <cell r="D7966">
            <v>8032296239</v>
          </cell>
        </row>
        <row r="7967">
          <cell r="C7967">
            <v>52878</v>
          </cell>
          <cell r="D7967">
            <v>6148235056</v>
          </cell>
        </row>
        <row r="7968">
          <cell r="C7968">
            <v>27306</v>
          </cell>
          <cell r="D7968">
            <v>1351073265</v>
          </cell>
        </row>
        <row r="7969">
          <cell r="C7969">
            <v>51195</v>
          </cell>
          <cell r="D7969">
            <v>4688336071</v>
          </cell>
        </row>
        <row r="7970">
          <cell r="C7970">
            <v>43958</v>
          </cell>
          <cell r="D7970">
            <v>3609467622</v>
          </cell>
        </row>
        <row r="7971">
          <cell r="C7971">
            <v>44568</v>
          </cell>
          <cell r="D7971">
            <v>6183510505</v>
          </cell>
        </row>
        <row r="7972">
          <cell r="C7972">
            <v>22291</v>
          </cell>
          <cell r="D7972">
            <v>8047841793</v>
          </cell>
        </row>
        <row r="7973">
          <cell r="C7973">
            <v>17093</v>
          </cell>
          <cell r="D7973">
            <v>4839119791</v>
          </cell>
        </row>
        <row r="7974">
          <cell r="C7974">
            <v>33718</v>
          </cell>
          <cell r="D7974">
            <v>8302317314</v>
          </cell>
        </row>
        <row r="7975">
          <cell r="C7975">
            <v>45782</v>
          </cell>
          <cell r="D7975">
            <v>4969679754</v>
          </cell>
        </row>
        <row r="7976">
          <cell r="C7976">
            <v>37619</v>
          </cell>
          <cell r="D7976">
            <v>6109997811</v>
          </cell>
        </row>
        <row r="7977">
          <cell r="C7977">
            <v>30336</v>
          </cell>
          <cell r="D7977">
            <v>1442784075</v>
          </cell>
        </row>
        <row r="7978">
          <cell r="C7978">
            <v>55242</v>
          </cell>
          <cell r="D7978">
            <v>2045928187</v>
          </cell>
        </row>
        <row r="7979">
          <cell r="C7979">
            <v>37780</v>
          </cell>
          <cell r="D7979">
            <v>2117567142</v>
          </cell>
        </row>
        <row r="7980">
          <cell r="C7980">
            <v>50266</v>
          </cell>
          <cell r="D7980">
            <v>5907724676</v>
          </cell>
        </row>
        <row r="7981">
          <cell r="C7981">
            <v>24341</v>
          </cell>
          <cell r="D7981">
            <v>2307209530</v>
          </cell>
        </row>
        <row r="7982">
          <cell r="C7982">
            <v>40565</v>
          </cell>
          <cell r="D7982">
            <v>8658719154</v>
          </cell>
        </row>
        <row r="7983">
          <cell r="C7983">
            <v>54115</v>
          </cell>
          <cell r="D7983">
            <v>819852252</v>
          </cell>
        </row>
        <row r="7984">
          <cell r="C7984">
            <v>55094</v>
          </cell>
          <cell r="D7984">
            <v>6515844751</v>
          </cell>
        </row>
        <row r="7985">
          <cell r="C7985">
            <v>30606</v>
          </cell>
          <cell r="D7985">
            <v>6732216945</v>
          </cell>
        </row>
        <row r="7986">
          <cell r="C7986">
            <v>49133</v>
          </cell>
          <cell r="D7986">
            <v>140020098</v>
          </cell>
        </row>
        <row r="7987">
          <cell r="C7987">
            <v>17734</v>
          </cell>
          <cell r="D7987">
            <v>3288836432</v>
          </cell>
        </row>
        <row r="7988">
          <cell r="C7988">
            <v>10831</v>
          </cell>
          <cell r="D7988">
            <v>4984363320</v>
          </cell>
        </row>
        <row r="7989">
          <cell r="C7989">
            <v>31662</v>
          </cell>
          <cell r="D7989">
            <v>5903124704</v>
          </cell>
        </row>
        <row r="7990">
          <cell r="C7990">
            <v>35226</v>
          </cell>
          <cell r="D7990">
            <v>2117567142</v>
          </cell>
        </row>
        <row r="7991">
          <cell r="C7991">
            <v>17538</v>
          </cell>
          <cell r="D7991">
            <v>6041314951</v>
          </cell>
        </row>
        <row r="7992">
          <cell r="C7992">
            <v>26812</v>
          </cell>
          <cell r="D7992">
            <v>3086393343</v>
          </cell>
        </row>
        <row r="7993">
          <cell r="C7993">
            <v>26999</v>
          </cell>
          <cell r="D7993">
            <v>6854809452</v>
          </cell>
        </row>
        <row r="7994">
          <cell r="C7994">
            <v>23443</v>
          </cell>
          <cell r="D7994">
            <v>4328154427</v>
          </cell>
        </row>
        <row r="7995">
          <cell r="C7995">
            <v>26461</v>
          </cell>
          <cell r="D7995">
            <v>2809344809</v>
          </cell>
        </row>
        <row r="7996">
          <cell r="C7996">
            <v>40388</v>
          </cell>
          <cell r="D7996">
            <v>7070564503</v>
          </cell>
        </row>
        <row r="7997">
          <cell r="C7997">
            <v>57143</v>
          </cell>
          <cell r="D7997">
            <v>9483290694</v>
          </cell>
        </row>
        <row r="7998">
          <cell r="C7998">
            <v>41466</v>
          </cell>
          <cell r="D7998">
            <v>7374898193</v>
          </cell>
        </row>
        <row r="7999">
          <cell r="C7999">
            <v>46213</v>
          </cell>
          <cell r="D7999">
            <v>8728207157</v>
          </cell>
        </row>
        <row r="8000">
          <cell r="C8000">
            <v>49113</v>
          </cell>
          <cell r="D8000">
            <v>6253520369</v>
          </cell>
        </row>
        <row r="8001">
          <cell r="C8001">
            <v>44443</v>
          </cell>
          <cell r="D8001">
            <v>6788593582</v>
          </cell>
        </row>
        <row r="8002">
          <cell r="C8002">
            <v>14191</v>
          </cell>
          <cell r="D8002">
            <v>6776868107</v>
          </cell>
        </row>
        <row r="8003">
          <cell r="C8003">
            <v>48215</v>
          </cell>
          <cell r="D8003">
            <v>992720575</v>
          </cell>
        </row>
        <row r="8004">
          <cell r="C8004">
            <v>56428</v>
          </cell>
          <cell r="D8004">
            <v>9491257560</v>
          </cell>
        </row>
        <row r="8005">
          <cell r="C8005">
            <v>26298</v>
          </cell>
          <cell r="D8005">
            <v>197180590</v>
          </cell>
        </row>
        <row r="8006">
          <cell r="C8006">
            <v>16253</v>
          </cell>
          <cell r="D8006">
            <v>6253520369</v>
          </cell>
        </row>
        <row r="8007">
          <cell r="C8007">
            <v>51610</v>
          </cell>
          <cell r="D8007">
            <v>4808886316</v>
          </cell>
        </row>
        <row r="8008">
          <cell r="C8008">
            <v>19064</v>
          </cell>
          <cell r="D8008">
            <v>813832926</v>
          </cell>
        </row>
        <row r="8009">
          <cell r="C8009">
            <v>28624</v>
          </cell>
          <cell r="D8009">
            <v>9726873223</v>
          </cell>
        </row>
        <row r="8010">
          <cell r="C8010">
            <v>15741</v>
          </cell>
          <cell r="D8010">
            <v>2411473303</v>
          </cell>
        </row>
        <row r="8011">
          <cell r="C8011">
            <v>27948</v>
          </cell>
          <cell r="D8011">
            <v>76572129</v>
          </cell>
        </row>
        <row r="8012">
          <cell r="C8012">
            <v>26406</v>
          </cell>
          <cell r="D8012">
            <v>9095573850</v>
          </cell>
        </row>
        <row r="8013">
          <cell r="C8013">
            <v>17037</v>
          </cell>
          <cell r="D8013">
            <v>1743464649</v>
          </cell>
        </row>
        <row r="8014">
          <cell r="C8014">
            <v>28405</v>
          </cell>
          <cell r="D8014">
            <v>3473885983</v>
          </cell>
        </row>
        <row r="8015">
          <cell r="C8015">
            <v>10219</v>
          </cell>
          <cell r="D8015">
            <v>7479962290</v>
          </cell>
        </row>
        <row r="8016">
          <cell r="C8016">
            <v>46894</v>
          </cell>
          <cell r="D8016">
            <v>7411705322</v>
          </cell>
        </row>
        <row r="8017">
          <cell r="C8017">
            <v>39053</v>
          </cell>
          <cell r="D8017">
            <v>502909099</v>
          </cell>
        </row>
        <row r="8018">
          <cell r="C8018">
            <v>37087</v>
          </cell>
          <cell r="D8018">
            <v>247438790</v>
          </cell>
        </row>
        <row r="8019">
          <cell r="C8019">
            <v>42676</v>
          </cell>
          <cell r="D8019">
            <v>7957976743</v>
          </cell>
        </row>
        <row r="8020">
          <cell r="C8020">
            <v>42349</v>
          </cell>
          <cell r="D8020">
            <v>8419732141</v>
          </cell>
        </row>
        <row r="8021">
          <cell r="C8021">
            <v>11535</v>
          </cell>
          <cell r="D8021">
            <v>1444572199</v>
          </cell>
        </row>
        <row r="8022">
          <cell r="C8022">
            <v>12529</v>
          </cell>
          <cell r="D8022">
            <v>2804488179</v>
          </cell>
        </row>
        <row r="8023">
          <cell r="C8023">
            <v>30533</v>
          </cell>
          <cell r="D8023">
            <v>2524572722</v>
          </cell>
        </row>
        <row r="8024">
          <cell r="C8024">
            <v>28273</v>
          </cell>
          <cell r="D8024">
            <v>6313424239</v>
          </cell>
        </row>
        <row r="8025">
          <cell r="C8025">
            <v>50469</v>
          </cell>
          <cell r="D8025">
            <v>589071254</v>
          </cell>
        </row>
        <row r="8026">
          <cell r="C8026">
            <v>48447</v>
          </cell>
          <cell r="D8026">
            <v>6275593709</v>
          </cell>
        </row>
        <row r="8027">
          <cell r="C8027">
            <v>37166</v>
          </cell>
          <cell r="D8027">
            <v>3127459866</v>
          </cell>
        </row>
        <row r="8028">
          <cell r="C8028">
            <v>24549</v>
          </cell>
          <cell r="D8028">
            <v>4862005330</v>
          </cell>
        </row>
        <row r="8029">
          <cell r="C8029">
            <v>44631</v>
          </cell>
          <cell r="D8029">
            <v>7088886472</v>
          </cell>
        </row>
        <row r="8030">
          <cell r="C8030">
            <v>47215</v>
          </cell>
          <cell r="D8030">
            <v>3016741628</v>
          </cell>
        </row>
        <row r="8031">
          <cell r="C8031">
            <v>12767</v>
          </cell>
          <cell r="D8031">
            <v>2659144249</v>
          </cell>
        </row>
        <row r="8032">
          <cell r="C8032">
            <v>42964</v>
          </cell>
          <cell r="D8032">
            <v>7462528568</v>
          </cell>
        </row>
        <row r="8033">
          <cell r="C8033">
            <v>47331</v>
          </cell>
          <cell r="D8033">
            <v>6183510505</v>
          </cell>
        </row>
        <row r="8034">
          <cell r="C8034">
            <v>14290</v>
          </cell>
          <cell r="D8034">
            <v>5726465660</v>
          </cell>
        </row>
        <row r="8035">
          <cell r="C8035">
            <v>18369</v>
          </cell>
          <cell r="D8035">
            <v>9800744517</v>
          </cell>
        </row>
        <row r="8036">
          <cell r="C8036">
            <v>16041</v>
          </cell>
          <cell r="D8036">
            <v>2551917727</v>
          </cell>
        </row>
        <row r="8037">
          <cell r="C8037">
            <v>36467</v>
          </cell>
          <cell r="D8037">
            <v>7567063646</v>
          </cell>
        </row>
        <row r="8038">
          <cell r="C8038">
            <v>10549</v>
          </cell>
          <cell r="D8038">
            <v>7573774818</v>
          </cell>
        </row>
        <row r="8039">
          <cell r="C8039">
            <v>30146</v>
          </cell>
          <cell r="D8039">
            <v>7286297414</v>
          </cell>
        </row>
        <row r="8040">
          <cell r="C8040">
            <v>44263</v>
          </cell>
          <cell r="D8040">
            <v>299663825</v>
          </cell>
        </row>
        <row r="8041">
          <cell r="C8041">
            <v>15833</v>
          </cell>
          <cell r="D8041">
            <v>2575500974</v>
          </cell>
        </row>
        <row r="8042">
          <cell r="C8042">
            <v>31495</v>
          </cell>
          <cell r="D8042">
            <v>4759627103</v>
          </cell>
        </row>
        <row r="8043">
          <cell r="C8043">
            <v>38476</v>
          </cell>
          <cell r="D8043">
            <v>9726644925</v>
          </cell>
        </row>
        <row r="8044">
          <cell r="C8044">
            <v>14533</v>
          </cell>
          <cell r="D8044">
            <v>2922893758</v>
          </cell>
        </row>
        <row r="8045">
          <cell r="C8045">
            <v>25397</v>
          </cell>
          <cell r="D8045">
            <v>7440017404</v>
          </cell>
        </row>
        <row r="8046">
          <cell r="C8046">
            <v>38288</v>
          </cell>
          <cell r="D8046">
            <v>6408517315</v>
          </cell>
        </row>
        <row r="8047">
          <cell r="C8047">
            <v>11004</v>
          </cell>
          <cell r="D8047">
            <v>5082945165</v>
          </cell>
        </row>
        <row r="8048">
          <cell r="C8048">
            <v>37334</v>
          </cell>
          <cell r="D8048">
            <v>7367438190</v>
          </cell>
        </row>
        <row r="8049">
          <cell r="C8049">
            <v>12348</v>
          </cell>
          <cell r="D8049">
            <v>5929508313</v>
          </cell>
        </row>
        <row r="8050">
          <cell r="C8050">
            <v>49588</v>
          </cell>
          <cell r="D8050">
            <v>8109358470</v>
          </cell>
        </row>
        <row r="8051">
          <cell r="C8051">
            <v>48754</v>
          </cell>
          <cell r="D8051">
            <v>1351073265</v>
          </cell>
        </row>
        <row r="8052">
          <cell r="C8052">
            <v>56881</v>
          </cell>
          <cell r="D8052">
            <v>5811999097</v>
          </cell>
        </row>
        <row r="8053">
          <cell r="C8053">
            <v>22048</v>
          </cell>
          <cell r="D8053">
            <v>7180536660</v>
          </cell>
        </row>
        <row r="8054">
          <cell r="C8054">
            <v>51706</v>
          </cell>
          <cell r="D8054">
            <v>5304381319</v>
          </cell>
        </row>
        <row r="8055">
          <cell r="C8055">
            <v>42737</v>
          </cell>
          <cell r="D8055">
            <v>1990334539</v>
          </cell>
        </row>
        <row r="8056">
          <cell r="C8056">
            <v>58898</v>
          </cell>
          <cell r="D8056">
            <v>4482855448</v>
          </cell>
        </row>
        <row r="8057">
          <cell r="C8057">
            <v>54922</v>
          </cell>
          <cell r="D8057">
            <v>6378969205</v>
          </cell>
        </row>
        <row r="8058">
          <cell r="C8058">
            <v>19270</v>
          </cell>
          <cell r="D8058">
            <v>4730395069</v>
          </cell>
        </row>
        <row r="8059">
          <cell r="C8059">
            <v>37885</v>
          </cell>
          <cell r="D8059">
            <v>1992195951</v>
          </cell>
        </row>
        <row r="8060">
          <cell r="C8060">
            <v>44344</v>
          </cell>
          <cell r="D8060">
            <v>1419116835</v>
          </cell>
        </row>
        <row r="8061">
          <cell r="C8061">
            <v>46305</v>
          </cell>
          <cell r="D8061">
            <v>7140803102</v>
          </cell>
        </row>
        <row r="8062">
          <cell r="C8062">
            <v>36930</v>
          </cell>
          <cell r="D8062">
            <v>7243767311</v>
          </cell>
        </row>
        <row r="8063">
          <cell r="C8063">
            <v>25027</v>
          </cell>
          <cell r="D8063">
            <v>1953937357</v>
          </cell>
        </row>
        <row r="8064">
          <cell r="C8064">
            <v>23362</v>
          </cell>
          <cell r="D8064">
            <v>6695538166</v>
          </cell>
        </row>
        <row r="8065">
          <cell r="C8065">
            <v>19507</v>
          </cell>
          <cell r="D8065">
            <v>4739588234</v>
          </cell>
        </row>
        <row r="8066">
          <cell r="C8066">
            <v>25937</v>
          </cell>
          <cell r="D8066">
            <v>5629875752</v>
          </cell>
        </row>
        <row r="8067">
          <cell r="C8067">
            <v>10255</v>
          </cell>
          <cell r="D8067">
            <v>5975948169</v>
          </cell>
        </row>
        <row r="8068">
          <cell r="C8068">
            <v>29497</v>
          </cell>
          <cell r="D8068">
            <v>8099854152</v>
          </cell>
        </row>
        <row r="8069">
          <cell r="C8069">
            <v>51220</v>
          </cell>
          <cell r="D8069">
            <v>264454596</v>
          </cell>
        </row>
        <row r="8070">
          <cell r="C8070">
            <v>29535</v>
          </cell>
          <cell r="D8070">
            <v>6375014751</v>
          </cell>
        </row>
        <row r="8071">
          <cell r="C8071">
            <v>32977</v>
          </cell>
          <cell r="D8071">
            <v>2294342399</v>
          </cell>
        </row>
        <row r="8072">
          <cell r="C8072">
            <v>32337</v>
          </cell>
          <cell r="D8072">
            <v>3060876401</v>
          </cell>
        </row>
        <row r="8073">
          <cell r="C8073">
            <v>55770</v>
          </cell>
          <cell r="D8073">
            <v>2353272215</v>
          </cell>
        </row>
        <row r="8074">
          <cell r="C8074">
            <v>47970</v>
          </cell>
          <cell r="D8074">
            <v>8945564357</v>
          </cell>
        </row>
        <row r="8075">
          <cell r="C8075">
            <v>38288</v>
          </cell>
          <cell r="D8075">
            <v>2185059785</v>
          </cell>
        </row>
        <row r="8076">
          <cell r="C8076">
            <v>29672</v>
          </cell>
          <cell r="D8076">
            <v>8128449354</v>
          </cell>
        </row>
        <row r="8077">
          <cell r="C8077">
            <v>30610</v>
          </cell>
          <cell r="D8077">
            <v>5412518958</v>
          </cell>
        </row>
        <row r="8078">
          <cell r="C8078">
            <v>41467</v>
          </cell>
          <cell r="D8078">
            <v>6515844751</v>
          </cell>
        </row>
        <row r="8079">
          <cell r="C8079">
            <v>54517</v>
          </cell>
          <cell r="D8079">
            <v>7645724897</v>
          </cell>
        </row>
        <row r="8080">
          <cell r="C8080">
            <v>15260</v>
          </cell>
          <cell r="D8080">
            <v>9260254965</v>
          </cell>
        </row>
        <row r="8081">
          <cell r="C8081">
            <v>20485</v>
          </cell>
          <cell r="D8081">
            <v>5412518958</v>
          </cell>
        </row>
        <row r="8082">
          <cell r="C8082">
            <v>25590</v>
          </cell>
          <cell r="D8082">
            <v>939715988</v>
          </cell>
        </row>
        <row r="8083">
          <cell r="C8083">
            <v>44867</v>
          </cell>
          <cell r="D8083">
            <v>9128677390</v>
          </cell>
        </row>
        <row r="8084">
          <cell r="C8084">
            <v>53606</v>
          </cell>
          <cell r="D8084">
            <v>8694120054</v>
          </cell>
        </row>
        <row r="8085">
          <cell r="C8085">
            <v>55287</v>
          </cell>
          <cell r="D8085">
            <v>3303111790</v>
          </cell>
        </row>
        <row r="8086">
          <cell r="C8086">
            <v>26101</v>
          </cell>
          <cell r="D8086">
            <v>8333777430</v>
          </cell>
        </row>
        <row r="8087">
          <cell r="C8087">
            <v>42068</v>
          </cell>
          <cell r="D8087">
            <v>1192770250</v>
          </cell>
        </row>
        <row r="8088">
          <cell r="C8088">
            <v>52874</v>
          </cell>
          <cell r="D8088">
            <v>9128677390</v>
          </cell>
        </row>
        <row r="8089">
          <cell r="C8089">
            <v>33967</v>
          </cell>
          <cell r="D8089">
            <v>7760701055</v>
          </cell>
        </row>
        <row r="8090">
          <cell r="C8090">
            <v>19522</v>
          </cell>
          <cell r="D8090">
            <v>4184483038</v>
          </cell>
        </row>
        <row r="8091">
          <cell r="C8091">
            <v>55380</v>
          </cell>
          <cell r="D8091">
            <v>2066028762</v>
          </cell>
        </row>
        <row r="8092">
          <cell r="C8092">
            <v>55466</v>
          </cell>
          <cell r="D8092">
            <v>5687748091</v>
          </cell>
        </row>
        <row r="8093">
          <cell r="C8093">
            <v>32921</v>
          </cell>
          <cell r="D8093">
            <v>9381484503</v>
          </cell>
        </row>
        <row r="8094">
          <cell r="C8094">
            <v>18013</v>
          </cell>
          <cell r="D8094">
            <v>9684187432</v>
          </cell>
        </row>
        <row r="8095">
          <cell r="C8095">
            <v>22940</v>
          </cell>
          <cell r="D8095">
            <v>826490107</v>
          </cell>
        </row>
        <row r="8096">
          <cell r="C8096">
            <v>13722</v>
          </cell>
          <cell r="D8096">
            <v>4502817627</v>
          </cell>
        </row>
        <row r="8097">
          <cell r="C8097">
            <v>26000</v>
          </cell>
          <cell r="D8097">
            <v>5990182805</v>
          </cell>
        </row>
        <row r="8098">
          <cell r="C8098">
            <v>55846</v>
          </cell>
          <cell r="D8098">
            <v>3269054114</v>
          </cell>
        </row>
        <row r="8099">
          <cell r="C8099">
            <v>37069</v>
          </cell>
          <cell r="D8099">
            <v>9800744517</v>
          </cell>
        </row>
        <row r="8100">
          <cell r="C8100">
            <v>31380</v>
          </cell>
          <cell r="D8100">
            <v>5395528121</v>
          </cell>
        </row>
        <row r="8101">
          <cell r="C8101">
            <v>37019</v>
          </cell>
          <cell r="D8101">
            <v>8128449354</v>
          </cell>
        </row>
        <row r="8102">
          <cell r="C8102">
            <v>54711</v>
          </cell>
          <cell r="D8102">
            <v>7088886472</v>
          </cell>
        </row>
        <row r="8103">
          <cell r="C8103">
            <v>34841</v>
          </cell>
          <cell r="D8103">
            <v>6275593709</v>
          </cell>
        </row>
        <row r="8104">
          <cell r="C8104">
            <v>59161</v>
          </cell>
          <cell r="D8104">
            <v>5684780105</v>
          </cell>
        </row>
        <row r="8105">
          <cell r="C8105">
            <v>55454</v>
          </cell>
          <cell r="D8105">
            <v>9151658844</v>
          </cell>
        </row>
        <row r="8106">
          <cell r="C8106">
            <v>42204</v>
          </cell>
          <cell r="D8106">
            <v>9340547551</v>
          </cell>
        </row>
        <row r="8107">
          <cell r="C8107">
            <v>39270</v>
          </cell>
          <cell r="D8107">
            <v>7866715386</v>
          </cell>
        </row>
        <row r="8108">
          <cell r="C8108">
            <v>29724</v>
          </cell>
          <cell r="D8108">
            <v>5134745579</v>
          </cell>
        </row>
        <row r="8109">
          <cell r="C8109">
            <v>57549</v>
          </cell>
          <cell r="D8109">
            <v>6214787945</v>
          </cell>
        </row>
        <row r="8110">
          <cell r="C8110">
            <v>34077</v>
          </cell>
          <cell r="D8110">
            <v>5412518958</v>
          </cell>
        </row>
        <row r="8111">
          <cell r="C8111">
            <v>47235</v>
          </cell>
          <cell r="D8111">
            <v>8333777430</v>
          </cell>
        </row>
        <row r="8112">
          <cell r="C8112">
            <v>45111</v>
          </cell>
          <cell r="D8112">
            <v>4475496373</v>
          </cell>
        </row>
        <row r="8113">
          <cell r="C8113">
            <v>13167</v>
          </cell>
          <cell r="D8113">
            <v>797787712</v>
          </cell>
        </row>
        <row r="8114">
          <cell r="C8114">
            <v>23618</v>
          </cell>
          <cell r="D8114">
            <v>1739513533</v>
          </cell>
        </row>
        <row r="8115">
          <cell r="C8115">
            <v>10881</v>
          </cell>
          <cell r="D8115">
            <v>8333777430</v>
          </cell>
        </row>
        <row r="8116">
          <cell r="C8116">
            <v>18744</v>
          </cell>
          <cell r="D8116">
            <v>9966428720</v>
          </cell>
        </row>
        <row r="8117">
          <cell r="C8117">
            <v>30388</v>
          </cell>
          <cell r="D8117">
            <v>7132417177</v>
          </cell>
        </row>
        <row r="8118">
          <cell r="C8118">
            <v>16894</v>
          </cell>
          <cell r="D8118">
            <v>4783377790</v>
          </cell>
        </row>
        <row r="8119">
          <cell r="C8119">
            <v>40724</v>
          </cell>
          <cell r="D8119">
            <v>7630993544</v>
          </cell>
        </row>
        <row r="8120">
          <cell r="C8120">
            <v>44565</v>
          </cell>
          <cell r="D8120">
            <v>4184483038</v>
          </cell>
        </row>
        <row r="8121">
          <cell r="C8121">
            <v>31168</v>
          </cell>
          <cell r="D8121">
            <v>5244119095</v>
          </cell>
        </row>
        <row r="8122">
          <cell r="C8122">
            <v>55392</v>
          </cell>
          <cell r="D8122">
            <v>1085075834</v>
          </cell>
        </row>
        <row r="8123">
          <cell r="C8123">
            <v>33605</v>
          </cell>
          <cell r="D8123">
            <v>6259267215</v>
          </cell>
        </row>
        <row r="8124">
          <cell r="C8124">
            <v>39943</v>
          </cell>
          <cell r="D8124">
            <v>9621571960</v>
          </cell>
        </row>
        <row r="8125">
          <cell r="C8125">
            <v>48283</v>
          </cell>
          <cell r="D8125">
            <v>1192770250</v>
          </cell>
        </row>
        <row r="8126">
          <cell r="C8126">
            <v>51271</v>
          </cell>
          <cell r="D8126">
            <v>4920920075</v>
          </cell>
        </row>
        <row r="8127">
          <cell r="C8127">
            <v>21708</v>
          </cell>
          <cell r="D8127">
            <v>879297433</v>
          </cell>
        </row>
        <row r="8128">
          <cell r="C8128">
            <v>12381</v>
          </cell>
          <cell r="D8128">
            <v>2500807061</v>
          </cell>
        </row>
        <row r="8129">
          <cell r="C8129">
            <v>23931</v>
          </cell>
          <cell r="D8129">
            <v>715518151</v>
          </cell>
        </row>
        <row r="8130">
          <cell r="C8130">
            <v>34966</v>
          </cell>
          <cell r="D8130">
            <v>569240891</v>
          </cell>
        </row>
        <row r="8131">
          <cell r="C8131">
            <v>49067</v>
          </cell>
          <cell r="D8131">
            <v>9107581297</v>
          </cell>
        </row>
        <row r="8132">
          <cell r="C8132">
            <v>29411</v>
          </cell>
          <cell r="D8132">
            <v>5293354957</v>
          </cell>
        </row>
        <row r="8133">
          <cell r="C8133">
            <v>39726</v>
          </cell>
          <cell r="D8133">
            <v>5153694038</v>
          </cell>
        </row>
        <row r="8134">
          <cell r="C8134">
            <v>28106</v>
          </cell>
          <cell r="D8134">
            <v>8335120919</v>
          </cell>
        </row>
        <row r="8135">
          <cell r="C8135">
            <v>50719</v>
          </cell>
          <cell r="D8135">
            <v>532074068</v>
          </cell>
        </row>
        <row r="8136">
          <cell r="C8136">
            <v>32203</v>
          </cell>
          <cell r="D8136">
            <v>7966083349</v>
          </cell>
        </row>
        <row r="8137">
          <cell r="C8137">
            <v>19895</v>
          </cell>
          <cell r="D8137">
            <v>8128449354</v>
          </cell>
        </row>
        <row r="8138">
          <cell r="C8138">
            <v>31493</v>
          </cell>
          <cell r="D8138">
            <v>5984294621</v>
          </cell>
        </row>
        <row r="8139">
          <cell r="C8139">
            <v>24057</v>
          </cell>
          <cell r="D8139">
            <v>6446166575</v>
          </cell>
        </row>
        <row r="8140">
          <cell r="C8140">
            <v>32803</v>
          </cell>
          <cell r="D8140">
            <v>8750494546</v>
          </cell>
        </row>
        <row r="8141">
          <cell r="C8141">
            <v>39533</v>
          </cell>
          <cell r="D8141">
            <v>4877108939</v>
          </cell>
        </row>
        <row r="8142">
          <cell r="C8142">
            <v>33867</v>
          </cell>
          <cell r="D8142">
            <v>4786629839</v>
          </cell>
        </row>
        <row r="8143">
          <cell r="C8143">
            <v>33193</v>
          </cell>
          <cell r="D8143">
            <v>3060876401</v>
          </cell>
        </row>
        <row r="8144">
          <cell r="C8144">
            <v>24212</v>
          </cell>
          <cell r="D8144">
            <v>2158895349</v>
          </cell>
        </row>
        <row r="8145">
          <cell r="C8145">
            <v>47959</v>
          </cell>
          <cell r="D8145">
            <v>3642452728</v>
          </cell>
        </row>
        <row r="8146">
          <cell r="C8146">
            <v>43178</v>
          </cell>
          <cell r="D8146">
            <v>4958503722</v>
          </cell>
        </row>
        <row r="8147">
          <cell r="C8147">
            <v>46229</v>
          </cell>
          <cell r="D8147">
            <v>4958503722</v>
          </cell>
        </row>
        <row r="8148">
          <cell r="C8148">
            <v>42905</v>
          </cell>
          <cell r="D8148">
            <v>6300411419</v>
          </cell>
        </row>
        <row r="8149">
          <cell r="C8149">
            <v>17774</v>
          </cell>
          <cell r="D8149">
            <v>1856596435</v>
          </cell>
        </row>
        <row r="8150">
          <cell r="C8150">
            <v>12963</v>
          </cell>
          <cell r="D8150">
            <v>2739934548</v>
          </cell>
        </row>
        <row r="8151">
          <cell r="C8151">
            <v>40498</v>
          </cell>
          <cell r="D8151">
            <v>8267733809</v>
          </cell>
        </row>
        <row r="8152">
          <cell r="C8152">
            <v>44390</v>
          </cell>
          <cell r="D8152">
            <v>1081492333</v>
          </cell>
        </row>
        <row r="8153">
          <cell r="C8153">
            <v>38974</v>
          </cell>
          <cell r="D8153">
            <v>8264394108</v>
          </cell>
        </row>
        <row r="8154">
          <cell r="C8154">
            <v>26430</v>
          </cell>
          <cell r="D8154">
            <v>5795848808</v>
          </cell>
        </row>
        <row r="8155">
          <cell r="C8155">
            <v>58464</v>
          </cell>
          <cell r="D8155">
            <v>8875320292</v>
          </cell>
        </row>
        <row r="8156">
          <cell r="C8156">
            <v>33114</v>
          </cell>
          <cell r="D8156">
            <v>299663825</v>
          </cell>
        </row>
        <row r="8157">
          <cell r="C8157">
            <v>19295</v>
          </cell>
          <cell r="D8157">
            <v>5153694038</v>
          </cell>
        </row>
        <row r="8158">
          <cell r="C8158">
            <v>54961</v>
          </cell>
          <cell r="D8158">
            <v>3738218785</v>
          </cell>
        </row>
        <row r="8159">
          <cell r="C8159">
            <v>10640</v>
          </cell>
          <cell r="D8159">
            <v>9627071331</v>
          </cell>
        </row>
        <row r="8160">
          <cell r="C8160">
            <v>23675</v>
          </cell>
          <cell r="D8160">
            <v>481875921</v>
          </cell>
        </row>
        <row r="8161">
          <cell r="C8161">
            <v>19972</v>
          </cell>
          <cell r="D8161">
            <v>7263964236</v>
          </cell>
        </row>
        <row r="8162">
          <cell r="C8162">
            <v>11184</v>
          </cell>
          <cell r="D8162">
            <v>7152427402</v>
          </cell>
        </row>
        <row r="8163">
          <cell r="C8163">
            <v>34957</v>
          </cell>
          <cell r="D8163">
            <v>3269054114</v>
          </cell>
        </row>
        <row r="8164">
          <cell r="C8164">
            <v>22796</v>
          </cell>
          <cell r="D8164">
            <v>4649590612</v>
          </cell>
        </row>
        <row r="8165">
          <cell r="C8165">
            <v>20145</v>
          </cell>
          <cell r="D8165">
            <v>8264394108</v>
          </cell>
        </row>
        <row r="8166">
          <cell r="C8166">
            <v>26116</v>
          </cell>
          <cell r="D8166">
            <v>4074728869</v>
          </cell>
        </row>
        <row r="8167">
          <cell r="C8167">
            <v>37409</v>
          </cell>
          <cell r="D8167">
            <v>9238967105</v>
          </cell>
        </row>
        <row r="8168">
          <cell r="C8168">
            <v>27608</v>
          </cell>
          <cell r="D8168">
            <v>3554200719</v>
          </cell>
        </row>
        <row r="8169">
          <cell r="C8169">
            <v>47879</v>
          </cell>
          <cell r="D8169">
            <v>5285704227</v>
          </cell>
        </row>
        <row r="8170">
          <cell r="C8170">
            <v>36929</v>
          </cell>
          <cell r="D8170">
            <v>2191930824</v>
          </cell>
        </row>
        <row r="8171">
          <cell r="C8171">
            <v>51564</v>
          </cell>
          <cell r="D8171">
            <v>6842801095</v>
          </cell>
        </row>
        <row r="8172">
          <cell r="C8172">
            <v>40244</v>
          </cell>
          <cell r="D8172">
            <v>9340547551</v>
          </cell>
        </row>
        <row r="8173">
          <cell r="C8173">
            <v>47323</v>
          </cell>
          <cell r="D8173">
            <v>2592292012</v>
          </cell>
        </row>
        <row r="8174">
          <cell r="C8174">
            <v>59112</v>
          </cell>
          <cell r="D8174">
            <v>8904404991</v>
          </cell>
        </row>
        <row r="8175">
          <cell r="C8175">
            <v>11390</v>
          </cell>
          <cell r="D8175">
            <v>6789106936</v>
          </cell>
        </row>
        <row r="8176">
          <cell r="C8176">
            <v>14070</v>
          </cell>
          <cell r="D8176">
            <v>209942509</v>
          </cell>
        </row>
        <row r="8177">
          <cell r="C8177">
            <v>55205</v>
          </cell>
          <cell r="D8177">
            <v>8249460030</v>
          </cell>
        </row>
        <row r="8178">
          <cell r="C8178">
            <v>40077</v>
          </cell>
          <cell r="D8178">
            <v>2255261316</v>
          </cell>
        </row>
        <row r="8179">
          <cell r="C8179">
            <v>30743</v>
          </cell>
          <cell r="D8179">
            <v>2748937082</v>
          </cell>
        </row>
        <row r="8180">
          <cell r="C8180">
            <v>55957</v>
          </cell>
          <cell r="D8180">
            <v>8908432159</v>
          </cell>
        </row>
        <row r="8181">
          <cell r="C8181">
            <v>41876</v>
          </cell>
          <cell r="D8181">
            <v>2551917727</v>
          </cell>
        </row>
        <row r="8182">
          <cell r="C8182">
            <v>33914</v>
          </cell>
          <cell r="D8182">
            <v>7440017404</v>
          </cell>
        </row>
        <row r="8183">
          <cell r="C8183">
            <v>44006</v>
          </cell>
          <cell r="D8183">
            <v>8757371024</v>
          </cell>
        </row>
        <row r="8184">
          <cell r="C8184">
            <v>28772</v>
          </cell>
          <cell r="D8184">
            <v>4773306254</v>
          </cell>
        </row>
        <row r="8185">
          <cell r="C8185">
            <v>58068</v>
          </cell>
          <cell r="D8185">
            <v>8467388188</v>
          </cell>
        </row>
        <row r="8186">
          <cell r="C8186">
            <v>59658</v>
          </cell>
          <cell r="D8186">
            <v>4085082426</v>
          </cell>
        </row>
        <row r="8187">
          <cell r="C8187">
            <v>21454</v>
          </cell>
          <cell r="D8187">
            <v>8401146046</v>
          </cell>
        </row>
        <row r="8188">
          <cell r="C8188">
            <v>50251</v>
          </cell>
          <cell r="D8188">
            <v>222477806</v>
          </cell>
        </row>
        <row r="8189">
          <cell r="C8189">
            <v>58190</v>
          </cell>
          <cell r="D8189">
            <v>8349606134</v>
          </cell>
        </row>
        <row r="8190">
          <cell r="C8190">
            <v>27398</v>
          </cell>
          <cell r="D8190">
            <v>2259282237</v>
          </cell>
        </row>
        <row r="8191">
          <cell r="C8191">
            <v>38542</v>
          </cell>
          <cell r="D8191">
            <v>1462166245</v>
          </cell>
        </row>
        <row r="8192">
          <cell r="C8192">
            <v>12050</v>
          </cell>
          <cell r="D8192">
            <v>471886378</v>
          </cell>
        </row>
        <row r="8193">
          <cell r="C8193">
            <v>51303</v>
          </cell>
          <cell r="D8193">
            <v>6300411419</v>
          </cell>
        </row>
        <row r="8194">
          <cell r="C8194">
            <v>27665</v>
          </cell>
          <cell r="D8194">
            <v>2234966051</v>
          </cell>
        </row>
        <row r="8195">
          <cell r="C8195">
            <v>39284</v>
          </cell>
          <cell r="D8195">
            <v>1371021422</v>
          </cell>
        </row>
        <row r="8196">
          <cell r="C8196">
            <v>12029</v>
          </cell>
          <cell r="D8196">
            <v>5988565948</v>
          </cell>
        </row>
        <row r="8197">
          <cell r="C8197">
            <v>32318</v>
          </cell>
          <cell r="D8197">
            <v>6214787945</v>
          </cell>
        </row>
        <row r="8198">
          <cell r="C8198">
            <v>54754</v>
          </cell>
          <cell r="D8198">
            <v>6718456802</v>
          </cell>
        </row>
        <row r="8199">
          <cell r="C8199">
            <v>23018</v>
          </cell>
          <cell r="D8199">
            <v>5948190226</v>
          </cell>
        </row>
        <row r="8200">
          <cell r="C8200">
            <v>28736</v>
          </cell>
          <cell r="D8200">
            <v>8850022085</v>
          </cell>
        </row>
        <row r="8201">
          <cell r="C8201">
            <v>17118</v>
          </cell>
          <cell r="D8201">
            <v>9545462825</v>
          </cell>
        </row>
        <row r="8202">
          <cell r="C8202">
            <v>17046</v>
          </cell>
          <cell r="D8202">
            <v>1296185559</v>
          </cell>
        </row>
        <row r="8203">
          <cell r="C8203">
            <v>29779</v>
          </cell>
          <cell r="D8203">
            <v>4783377790</v>
          </cell>
        </row>
        <row r="8204">
          <cell r="C8204">
            <v>18851</v>
          </cell>
          <cell r="D8204">
            <v>5928086253</v>
          </cell>
        </row>
        <row r="8205">
          <cell r="C8205">
            <v>58878</v>
          </cell>
          <cell r="D8205">
            <v>4396213212</v>
          </cell>
        </row>
        <row r="8206">
          <cell r="C8206">
            <v>17439</v>
          </cell>
          <cell r="D8206">
            <v>5134745579</v>
          </cell>
        </row>
        <row r="8207">
          <cell r="C8207">
            <v>26853</v>
          </cell>
          <cell r="D8207">
            <v>2561690342</v>
          </cell>
        </row>
        <row r="8208">
          <cell r="C8208">
            <v>18023</v>
          </cell>
          <cell r="D8208">
            <v>9018504580</v>
          </cell>
        </row>
        <row r="8209">
          <cell r="C8209">
            <v>22600</v>
          </cell>
          <cell r="D8209">
            <v>2524572722</v>
          </cell>
        </row>
        <row r="8210">
          <cell r="C8210">
            <v>43410</v>
          </cell>
          <cell r="D8210">
            <v>7931128354</v>
          </cell>
        </row>
        <row r="8211">
          <cell r="C8211">
            <v>14818</v>
          </cell>
          <cell r="D8211">
            <v>2740930763</v>
          </cell>
        </row>
        <row r="8212">
          <cell r="C8212">
            <v>34452</v>
          </cell>
          <cell r="D8212">
            <v>1992195951</v>
          </cell>
        </row>
        <row r="8213">
          <cell r="C8213">
            <v>13969</v>
          </cell>
          <cell r="D8213">
            <v>6358114417</v>
          </cell>
        </row>
        <row r="8214">
          <cell r="C8214">
            <v>52535</v>
          </cell>
          <cell r="D8214">
            <v>1042822263</v>
          </cell>
        </row>
        <row r="8215">
          <cell r="C8215">
            <v>29333</v>
          </cell>
          <cell r="D8215">
            <v>5134745579</v>
          </cell>
        </row>
        <row r="8216">
          <cell r="C8216">
            <v>28344</v>
          </cell>
          <cell r="D8216">
            <v>6109997811</v>
          </cell>
        </row>
        <row r="8217">
          <cell r="C8217">
            <v>56955</v>
          </cell>
          <cell r="D8217">
            <v>3266408608</v>
          </cell>
        </row>
        <row r="8218">
          <cell r="C8218">
            <v>10442</v>
          </cell>
          <cell r="D8218">
            <v>3101620996</v>
          </cell>
        </row>
        <row r="8219">
          <cell r="C8219">
            <v>30991</v>
          </cell>
          <cell r="D8219">
            <v>7700368295</v>
          </cell>
        </row>
        <row r="8220">
          <cell r="C8220">
            <v>17661</v>
          </cell>
          <cell r="D8220">
            <v>8552526727</v>
          </cell>
        </row>
        <row r="8221">
          <cell r="C8221">
            <v>40552</v>
          </cell>
          <cell r="D8221">
            <v>8238030943</v>
          </cell>
        </row>
        <row r="8222">
          <cell r="C8222">
            <v>28426</v>
          </cell>
          <cell r="D8222">
            <v>7011563598</v>
          </cell>
        </row>
        <row r="8223">
          <cell r="C8223">
            <v>11638</v>
          </cell>
          <cell r="D8223">
            <v>1532722974</v>
          </cell>
        </row>
        <row r="8224">
          <cell r="C8224">
            <v>49701</v>
          </cell>
          <cell r="D8224">
            <v>7673188813</v>
          </cell>
        </row>
        <row r="8225">
          <cell r="C8225">
            <v>44892</v>
          </cell>
          <cell r="D8225">
            <v>222477806</v>
          </cell>
        </row>
        <row r="8226">
          <cell r="C8226">
            <v>44016</v>
          </cell>
          <cell r="D8226">
            <v>9800744517</v>
          </cell>
        </row>
        <row r="8227">
          <cell r="C8227">
            <v>23204</v>
          </cell>
          <cell r="D8227">
            <v>3935718624</v>
          </cell>
        </row>
        <row r="8228">
          <cell r="C8228">
            <v>30641</v>
          </cell>
          <cell r="D8228">
            <v>8002426673</v>
          </cell>
        </row>
        <row r="8229">
          <cell r="C8229">
            <v>50956</v>
          </cell>
          <cell r="D8229">
            <v>3670950885</v>
          </cell>
        </row>
        <row r="8230">
          <cell r="C8230">
            <v>37561</v>
          </cell>
          <cell r="D8230">
            <v>6837456032</v>
          </cell>
        </row>
        <row r="8231">
          <cell r="C8231">
            <v>22038</v>
          </cell>
          <cell r="D8231">
            <v>1990334539</v>
          </cell>
        </row>
        <row r="8232">
          <cell r="C8232">
            <v>38946</v>
          </cell>
          <cell r="D8232">
            <v>7152427402</v>
          </cell>
        </row>
        <row r="8233">
          <cell r="C8233">
            <v>51193</v>
          </cell>
          <cell r="D8233">
            <v>7188904251</v>
          </cell>
        </row>
        <row r="8234">
          <cell r="C8234">
            <v>40639</v>
          </cell>
          <cell r="D8234">
            <v>4306425231</v>
          </cell>
        </row>
        <row r="8235">
          <cell r="C8235">
            <v>24491</v>
          </cell>
          <cell r="D8235">
            <v>3670950885</v>
          </cell>
        </row>
        <row r="8236">
          <cell r="C8236">
            <v>36801</v>
          </cell>
          <cell r="D8236">
            <v>2524849899</v>
          </cell>
        </row>
        <row r="8237">
          <cell r="C8237">
            <v>29269</v>
          </cell>
          <cell r="D8237">
            <v>9548500949</v>
          </cell>
        </row>
        <row r="8238">
          <cell r="C8238">
            <v>41574</v>
          </cell>
          <cell r="D8238">
            <v>1351073265</v>
          </cell>
        </row>
        <row r="8239">
          <cell r="C8239">
            <v>49364</v>
          </cell>
          <cell r="D8239">
            <v>1462166245</v>
          </cell>
        </row>
        <row r="8240">
          <cell r="C8240">
            <v>42944</v>
          </cell>
          <cell r="D8240">
            <v>3792993961</v>
          </cell>
        </row>
        <row r="8241">
          <cell r="C8241">
            <v>10800</v>
          </cell>
          <cell r="D8241">
            <v>7888574610</v>
          </cell>
        </row>
        <row r="8242">
          <cell r="C8242">
            <v>16464</v>
          </cell>
          <cell r="D8242">
            <v>7132417177</v>
          </cell>
        </row>
        <row r="8243">
          <cell r="C8243">
            <v>24379</v>
          </cell>
          <cell r="D8243">
            <v>8322342209</v>
          </cell>
        </row>
        <row r="8244">
          <cell r="C8244">
            <v>57922</v>
          </cell>
          <cell r="D8244">
            <v>5828678620</v>
          </cell>
        </row>
        <row r="8245">
          <cell r="C8245">
            <v>26723</v>
          </cell>
          <cell r="D8245">
            <v>6214787945</v>
          </cell>
        </row>
        <row r="8246">
          <cell r="C8246">
            <v>28201</v>
          </cell>
          <cell r="D8246">
            <v>5929508313</v>
          </cell>
        </row>
        <row r="8247">
          <cell r="C8247">
            <v>50342</v>
          </cell>
          <cell r="D8247">
            <v>1192770250</v>
          </cell>
        </row>
        <row r="8248">
          <cell r="C8248">
            <v>22991</v>
          </cell>
          <cell r="D8248">
            <v>7469392467</v>
          </cell>
        </row>
        <row r="8249">
          <cell r="C8249">
            <v>12161</v>
          </cell>
          <cell r="D8249">
            <v>9447906176</v>
          </cell>
        </row>
        <row r="8250">
          <cell r="C8250">
            <v>34881</v>
          </cell>
          <cell r="D8250">
            <v>6227038881</v>
          </cell>
        </row>
        <row r="8251">
          <cell r="C8251">
            <v>45712</v>
          </cell>
          <cell r="D8251">
            <v>2975315244</v>
          </cell>
        </row>
        <row r="8252">
          <cell r="C8252">
            <v>53974</v>
          </cell>
          <cell r="D8252">
            <v>481875921</v>
          </cell>
        </row>
        <row r="8253">
          <cell r="C8253">
            <v>21194</v>
          </cell>
          <cell r="D8253">
            <v>7741079360</v>
          </cell>
        </row>
        <row r="8254">
          <cell r="C8254">
            <v>16419</v>
          </cell>
          <cell r="D8254">
            <v>8519669638</v>
          </cell>
        </row>
        <row r="8255">
          <cell r="C8255">
            <v>39900</v>
          </cell>
          <cell r="D8255">
            <v>9023313240</v>
          </cell>
        </row>
        <row r="8256">
          <cell r="C8256">
            <v>51886</v>
          </cell>
          <cell r="D8256">
            <v>9013891098</v>
          </cell>
        </row>
        <row r="8257">
          <cell r="C8257">
            <v>47427</v>
          </cell>
          <cell r="D8257">
            <v>8875320292</v>
          </cell>
        </row>
        <row r="8258">
          <cell r="C8258">
            <v>51868</v>
          </cell>
          <cell r="D8258">
            <v>3779559293</v>
          </cell>
        </row>
        <row r="8259">
          <cell r="C8259">
            <v>53400</v>
          </cell>
          <cell r="D8259">
            <v>9096285417</v>
          </cell>
        </row>
        <row r="8260">
          <cell r="C8260">
            <v>50921</v>
          </cell>
          <cell r="D8260">
            <v>6209983448</v>
          </cell>
        </row>
        <row r="8261">
          <cell r="C8261">
            <v>24770</v>
          </cell>
          <cell r="D8261">
            <v>7304628987</v>
          </cell>
        </row>
        <row r="8262">
          <cell r="C8262">
            <v>40487</v>
          </cell>
          <cell r="D8262">
            <v>2944219065</v>
          </cell>
        </row>
        <row r="8263">
          <cell r="C8263">
            <v>14341</v>
          </cell>
          <cell r="D8263">
            <v>5811999097</v>
          </cell>
        </row>
        <row r="8264">
          <cell r="C8264">
            <v>57705</v>
          </cell>
          <cell r="D8264">
            <v>844376051</v>
          </cell>
        </row>
        <row r="8265">
          <cell r="C8265">
            <v>42783</v>
          </cell>
          <cell r="D8265">
            <v>1953937357</v>
          </cell>
        </row>
        <row r="8266">
          <cell r="C8266">
            <v>46560</v>
          </cell>
          <cell r="D8266">
            <v>4499766028</v>
          </cell>
        </row>
        <row r="8267">
          <cell r="C8267">
            <v>59391</v>
          </cell>
          <cell r="D8267">
            <v>4900475084</v>
          </cell>
        </row>
        <row r="8268">
          <cell r="C8268">
            <v>58705</v>
          </cell>
          <cell r="D8268">
            <v>3288836432</v>
          </cell>
        </row>
        <row r="8269">
          <cell r="C8269">
            <v>26698</v>
          </cell>
          <cell r="D8269">
            <v>7240169995</v>
          </cell>
        </row>
        <row r="8270">
          <cell r="C8270">
            <v>13777</v>
          </cell>
          <cell r="D8270">
            <v>5759255762</v>
          </cell>
        </row>
        <row r="8271">
          <cell r="C8271">
            <v>38666</v>
          </cell>
          <cell r="D8271">
            <v>492630925</v>
          </cell>
        </row>
        <row r="8272">
          <cell r="C8272">
            <v>33366</v>
          </cell>
          <cell r="D8272">
            <v>1918356416</v>
          </cell>
        </row>
        <row r="8273">
          <cell r="C8273">
            <v>31542</v>
          </cell>
          <cell r="D8273">
            <v>9018504580</v>
          </cell>
        </row>
        <row r="8274">
          <cell r="C8274">
            <v>56178</v>
          </cell>
          <cell r="D8274">
            <v>4359854056</v>
          </cell>
        </row>
        <row r="8275">
          <cell r="C8275">
            <v>26885</v>
          </cell>
          <cell r="D8275">
            <v>594961432</v>
          </cell>
        </row>
        <row r="8276">
          <cell r="C8276">
            <v>31185</v>
          </cell>
          <cell r="D8276">
            <v>7011563598</v>
          </cell>
        </row>
        <row r="8277">
          <cell r="C8277">
            <v>16645</v>
          </cell>
          <cell r="D8277">
            <v>8349606134</v>
          </cell>
        </row>
        <row r="8278">
          <cell r="C8278">
            <v>32062</v>
          </cell>
          <cell r="D8278">
            <v>4342145855</v>
          </cell>
        </row>
        <row r="8279">
          <cell r="C8279">
            <v>32413</v>
          </cell>
          <cell r="D8279">
            <v>3497169404</v>
          </cell>
        </row>
        <row r="8280">
          <cell r="C8280">
            <v>40549</v>
          </cell>
          <cell r="D8280">
            <v>3824197065</v>
          </cell>
        </row>
        <row r="8281">
          <cell r="C8281">
            <v>25971</v>
          </cell>
          <cell r="D8281">
            <v>2607689635</v>
          </cell>
        </row>
        <row r="8282">
          <cell r="C8282">
            <v>36089</v>
          </cell>
          <cell r="D8282">
            <v>303831626</v>
          </cell>
        </row>
        <row r="8283">
          <cell r="C8283">
            <v>43075</v>
          </cell>
          <cell r="D8283">
            <v>5299481160</v>
          </cell>
        </row>
        <row r="8284">
          <cell r="C8284">
            <v>17233</v>
          </cell>
          <cell r="D8284">
            <v>4009257075</v>
          </cell>
        </row>
        <row r="8285">
          <cell r="C8285">
            <v>42067</v>
          </cell>
          <cell r="D8285">
            <v>2821741499</v>
          </cell>
        </row>
        <row r="8286">
          <cell r="C8286">
            <v>35726</v>
          </cell>
          <cell r="D8286">
            <v>4492546545</v>
          </cell>
        </row>
        <row r="8287">
          <cell r="C8287">
            <v>23288</v>
          </cell>
          <cell r="D8287">
            <v>6375014751</v>
          </cell>
        </row>
        <row r="8288">
          <cell r="C8288">
            <v>40751</v>
          </cell>
          <cell r="D8288">
            <v>4958503722</v>
          </cell>
        </row>
        <row r="8289">
          <cell r="C8289">
            <v>49123</v>
          </cell>
          <cell r="D8289">
            <v>8908432159</v>
          </cell>
        </row>
        <row r="8290">
          <cell r="C8290">
            <v>32847</v>
          </cell>
          <cell r="D8290">
            <v>2117567142</v>
          </cell>
        </row>
        <row r="8291">
          <cell r="C8291">
            <v>47814</v>
          </cell>
          <cell r="D8291">
            <v>1898839557</v>
          </cell>
        </row>
        <row r="8292">
          <cell r="C8292">
            <v>38563</v>
          </cell>
          <cell r="D8292">
            <v>495702854</v>
          </cell>
        </row>
        <row r="8293">
          <cell r="C8293">
            <v>22851</v>
          </cell>
          <cell r="D8293">
            <v>3227873028</v>
          </cell>
        </row>
        <row r="8294">
          <cell r="C8294">
            <v>15975</v>
          </cell>
          <cell r="D8294">
            <v>1009146149</v>
          </cell>
        </row>
        <row r="8295">
          <cell r="C8295">
            <v>22785</v>
          </cell>
          <cell r="D8295">
            <v>3013094990</v>
          </cell>
        </row>
        <row r="8296">
          <cell r="C8296">
            <v>12132</v>
          </cell>
          <cell r="D8296">
            <v>8875305560</v>
          </cell>
        </row>
        <row r="8297">
          <cell r="C8297">
            <v>11179</v>
          </cell>
          <cell r="D8297">
            <v>895027720</v>
          </cell>
        </row>
        <row r="8298">
          <cell r="C8298">
            <v>43149</v>
          </cell>
          <cell r="D8298">
            <v>8162941088</v>
          </cell>
        </row>
        <row r="8299">
          <cell r="C8299">
            <v>51731</v>
          </cell>
          <cell r="D8299">
            <v>325547246</v>
          </cell>
        </row>
        <row r="8300">
          <cell r="C8300">
            <v>47119</v>
          </cell>
          <cell r="D8300">
            <v>2958727874</v>
          </cell>
        </row>
        <row r="8301">
          <cell r="C8301">
            <v>37531</v>
          </cell>
          <cell r="D8301">
            <v>6209983448</v>
          </cell>
        </row>
        <row r="8302">
          <cell r="C8302">
            <v>23220</v>
          </cell>
          <cell r="D8302">
            <v>1364767856</v>
          </cell>
        </row>
        <row r="8303">
          <cell r="C8303">
            <v>40017</v>
          </cell>
          <cell r="D8303">
            <v>3469413983</v>
          </cell>
        </row>
        <row r="8304">
          <cell r="C8304">
            <v>25028</v>
          </cell>
          <cell r="D8304">
            <v>1472093461</v>
          </cell>
        </row>
        <row r="8305">
          <cell r="C8305">
            <v>46980</v>
          </cell>
          <cell r="D8305">
            <v>7888574610</v>
          </cell>
        </row>
        <row r="8306">
          <cell r="C8306">
            <v>15515</v>
          </cell>
          <cell r="D8306">
            <v>7492341709</v>
          </cell>
        </row>
        <row r="8307">
          <cell r="C8307">
            <v>49777</v>
          </cell>
          <cell r="D8307">
            <v>1411873114</v>
          </cell>
        </row>
        <row r="8308">
          <cell r="C8308">
            <v>38199</v>
          </cell>
          <cell r="D8308">
            <v>4029727026</v>
          </cell>
        </row>
        <row r="8309">
          <cell r="C8309">
            <v>49203</v>
          </cell>
          <cell r="D8309">
            <v>4269946768</v>
          </cell>
        </row>
        <row r="8310">
          <cell r="C8310">
            <v>41241</v>
          </cell>
          <cell r="D8310">
            <v>5503746279</v>
          </cell>
        </row>
        <row r="8311">
          <cell r="C8311">
            <v>44347</v>
          </cell>
          <cell r="D8311">
            <v>7824503232</v>
          </cell>
        </row>
        <row r="8312">
          <cell r="C8312">
            <v>31824</v>
          </cell>
          <cell r="D8312">
            <v>885693418</v>
          </cell>
        </row>
        <row r="8313">
          <cell r="C8313">
            <v>46163</v>
          </cell>
          <cell r="D8313">
            <v>4398950745</v>
          </cell>
        </row>
        <row r="8314">
          <cell r="C8314">
            <v>18955</v>
          </cell>
          <cell r="D8314">
            <v>4499766028</v>
          </cell>
        </row>
        <row r="8315">
          <cell r="C8315">
            <v>24435</v>
          </cell>
          <cell r="D8315">
            <v>1573192775</v>
          </cell>
        </row>
        <row r="8316">
          <cell r="C8316">
            <v>58653</v>
          </cell>
          <cell r="D8316">
            <v>3991963221</v>
          </cell>
        </row>
        <row r="8317">
          <cell r="C8317">
            <v>41733</v>
          </cell>
          <cell r="D8317">
            <v>1969484233</v>
          </cell>
        </row>
        <row r="8318">
          <cell r="C8318">
            <v>43430</v>
          </cell>
          <cell r="D8318">
            <v>1313434965</v>
          </cell>
        </row>
        <row r="8319">
          <cell r="C8319">
            <v>55607</v>
          </cell>
          <cell r="D8319">
            <v>5064247826</v>
          </cell>
        </row>
        <row r="8320">
          <cell r="C8320">
            <v>16619</v>
          </cell>
          <cell r="D8320">
            <v>1664426442</v>
          </cell>
        </row>
        <row r="8321">
          <cell r="C8321">
            <v>58871</v>
          </cell>
          <cell r="D8321">
            <v>7659816853</v>
          </cell>
        </row>
        <row r="8322">
          <cell r="C8322">
            <v>21928</v>
          </cell>
          <cell r="D8322">
            <v>7473861379</v>
          </cell>
        </row>
        <row r="8323">
          <cell r="C8323">
            <v>21719</v>
          </cell>
          <cell r="D8323">
            <v>7374898193</v>
          </cell>
        </row>
        <row r="8324">
          <cell r="C8324">
            <v>30086</v>
          </cell>
          <cell r="D8324">
            <v>9545462825</v>
          </cell>
        </row>
        <row r="8325">
          <cell r="C8325">
            <v>55540</v>
          </cell>
          <cell r="D8325">
            <v>2702941109</v>
          </cell>
        </row>
        <row r="8326">
          <cell r="C8326">
            <v>30317</v>
          </cell>
          <cell r="D8326">
            <v>1231429186</v>
          </cell>
        </row>
        <row r="8327">
          <cell r="C8327">
            <v>53861</v>
          </cell>
          <cell r="D8327">
            <v>7160109333</v>
          </cell>
        </row>
        <row r="8328">
          <cell r="C8328">
            <v>54186</v>
          </cell>
          <cell r="D8328">
            <v>4396213212</v>
          </cell>
        </row>
        <row r="8329">
          <cell r="C8329">
            <v>14692</v>
          </cell>
          <cell r="D8329">
            <v>5117202538</v>
          </cell>
        </row>
        <row r="8330">
          <cell r="C8330">
            <v>47819</v>
          </cell>
          <cell r="D8330">
            <v>7688943361</v>
          </cell>
        </row>
        <row r="8331">
          <cell r="C8331">
            <v>47616</v>
          </cell>
          <cell r="D8331">
            <v>2575500974</v>
          </cell>
        </row>
        <row r="8332">
          <cell r="C8332">
            <v>37119</v>
          </cell>
          <cell r="D8332">
            <v>5519420165</v>
          </cell>
        </row>
        <row r="8333">
          <cell r="C8333">
            <v>45763</v>
          </cell>
          <cell r="D8333">
            <v>7961231404</v>
          </cell>
        </row>
        <row r="8334">
          <cell r="C8334">
            <v>17998</v>
          </cell>
          <cell r="D8334">
            <v>4638232353</v>
          </cell>
        </row>
        <row r="8335">
          <cell r="C8335">
            <v>15155</v>
          </cell>
          <cell r="D8335">
            <v>2492824950</v>
          </cell>
        </row>
        <row r="8336">
          <cell r="C8336">
            <v>48464</v>
          </cell>
          <cell r="D8336">
            <v>4191160419</v>
          </cell>
        </row>
        <row r="8337">
          <cell r="C8337">
            <v>50144</v>
          </cell>
          <cell r="D8337">
            <v>8460683117</v>
          </cell>
        </row>
        <row r="8338">
          <cell r="C8338">
            <v>33874</v>
          </cell>
          <cell r="D8338">
            <v>6019132307</v>
          </cell>
        </row>
        <row r="8339">
          <cell r="C8339">
            <v>46740</v>
          </cell>
          <cell r="D8339">
            <v>2191014690</v>
          </cell>
        </row>
        <row r="8340">
          <cell r="C8340">
            <v>18991</v>
          </cell>
          <cell r="D8340">
            <v>1755716656</v>
          </cell>
        </row>
        <row r="8341">
          <cell r="C8341">
            <v>20397</v>
          </cell>
          <cell r="D8341">
            <v>1028388519</v>
          </cell>
        </row>
        <row r="8342">
          <cell r="C8342">
            <v>15870</v>
          </cell>
          <cell r="D8342">
            <v>1628738227</v>
          </cell>
        </row>
        <row r="8343">
          <cell r="C8343">
            <v>55213</v>
          </cell>
          <cell r="D8343">
            <v>960994726</v>
          </cell>
        </row>
        <row r="8344">
          <cell r="C8344">
            <v>53653</v>
          </cell>
          <cell r="D8344">
            <v>994826516</v>
          </cell>
        </row>
        <row r="8345">
          <cell r="C8345">
            <v>43191</v>
          </cell>
          <cell r="D8345">
            <v>2670196322</v>
          </cell>
        </row>
        <row r="8346">
          <cell r="C8346">
            <v>24305</v>
          </cell>
          <cell r="D8346">
            <v>8335120919</v>
          </cell>
        </row>
        <row r="8347">
          <cell r="C8347">
            <v>16343</v>
          </cell>
          <cell r="D8347">
            <v>3513651333</v>
          </cell>
        </row>
        <row r="8348">
          <cell r="C8348">
            <v>13599</v>
          </cell>
          <cell r="D8348">
            <v>3779559293</v>
          </cell>
        </row>
        <row r="8349">
          <cell r="C8349">
            <v>48802</v>
          </cell>
          <cell r="D8349">
            <v>471886378</v>
          </cell>
        </row>
        <row r="8350">
          <cell r="C8350">
            <v>15084</v>
          </cell>
          <cell r="D8350">
            <v>3877279783</v>
          </cell>
        </row>
        <row r="8351">
          <cell r="C8351">
            <v>16713</v>
          </cell>
          <cell r="D8351">
            <v>5422052862</v>
          </cell>
        </row>
        <row r="8352">
          <cell r="C8352">
            <v>59977</v>
          </cell>
          <cell r="D8352">
            <v>263573389</v>
          </cell>
        </row>
        <row r="8353">
          <cell r="C8353">
            <v>22292</v>
          </cell>
          <cell r="D8353">
            <v>4877108939</v>
          </cell>
        </row>
        <row r="8354">
          <cell r="C8354">
            <v>21608</v>
          </cell>
          <cell r="D8354">
            <v>2592292012</v>
          </cell>
        </row>
        <row r="8355">
          <cell r="C8355">
            <v>57842</v>
          </cell>
          <cell r="D8355">
            <v>8128449354</v>
          </cell>
        </row>
        <row r="8356">
          <cell r="C8356">
            <v>37377</v>
          </cell>
          <cell r="D8356">
            <v>5002048994</v>
          </cell>
        </row>
        <row r="8357">
          <cell r="C8357">
            <v>36378</v>
          </cell>
          <cell r="D8357">
            <v>453763030</v>
          </cell>
        </row>
        <row r="8358">
          <cell r="C8358">
            <v>13260</v>
          </cell>
          <cell r="D8358">
            <v>3418374697</v>
          </cell>
        </row>
        <row r="8359">
          <cell r="C8359">
            <v>12927</v>
          </cell>
          <cell r="D8359">
            <v>483886254</v>
          </cell>
        </row>
        <row r="8360">
          <cell r="C8360">
            <v>38661</v>
          </cell>
          <cell r="D8360">
            <v>5138969978</v>
          </cell>
        </row>
        <row r="8361">
          <cell r="C8361">
            <v>17475</v>
          </cell>
          <cell r="D8361">
            <v>879297433</v>
          </cell>
        </row>
        <row r="8362">
          <cell r="C8362">
            <v>34393</v>
          </cell>
          <cell r="D8362">
            <v>7160109333</v>
          </cell>
        </row>
        <row r="8363">
          <cell r="C8363">
            <v>22248</v>
          </cell>
          <cell r="D8363">
            <v>8002426673</v>
          </cell>
        </row>
        <row r="8364">
          <cell r="C8364">
            <v>41941</v>
          </cell>
          <cell r="D8364">
            <v>1155371844</v>
          </cell>
        </row>
        <row r="8365">
          <cell r="C8365">
            <v>19658</v>
          </cell>
          <cell r="D8365">
            <v>62571575</v>
          </cell>
        </row>
        <row r="8366">
          <cell r="C8366">
            <v>45043</v>
          </cell>
          <cell r="D8366">
            <v>8175279842</v>
          </cell>
        </row>
        <row r="8367">
          <cell r="C8367">
            <v>16694</v>
          </cell>
          <cell r="D8367">
            <v>1898839557</v>
          </cell>
        </row>
        <row r="8368">
          <cell r="C8368">
            <v>16063</v>
          </cell>
          <cell r="D8368">
            <v>4359854056</v>
          </cell>
        </row>
        <row r="8369">
          <cell r="C8369">
            <v>57855</v>
          </cell>
          <cell r="D8369">
            <v>6731572691</v>
          </cell>
        </row>
        <row r="8370">
          <cell r="C8370">
            <v>43785</v>
          </cell>
          <cell r="D8370">
            <v>1969484233</v>
          </cell>
        </row>
        <row r="8371">
          <cell r="C8371">
            <v>43658</v>
          </cell>
          <cell r="D8371">
            <v>3016446324</v>
          </cell>
        </row>
        <row r="8372">
          <cell r="C8372">
            <v>10819</v>
          </cell>
          <cell r="D8372">
            <v>4192443678</v>
          </cell>
        </row>
        <row r="8373">
          <cell r="C8373">
            <v>41755</v>
          </cell>
          <cell r="D8373">
            <v>6462250968</v>
          </cell>
        </row>
        <row r="8374">
          <cell r="C8374">
            <v>22372</v>
          </cell>
          <cell r="D8374">
            <v>1149008652</v>
          </cell>
        </row>
        <row r="8375">
          <cell r="C8375">
            <v>49440</v>
          </cell>
          <cell r="D8375">
            <v>7251959615</v>
          </cell>
        </row>
        <row r="8376">
          <cell r="C8376">
            <v>52988</v>
          </cell>
          <cell r="D8376">
            <v>4236713853</v>
          </cell>
        </row>
        <row r="8377">
          <cell r="C8377">
            <v>34900</v>
          </cell>
          <cell r="D8377">
            <v>1532722974</v>
          </cell>
        </row>
        <row r="8378">
          <cell r="C8378">
            <v>15798</v>
          </cell>
          <cell r="D8378">
            <v>3661649302</v>
          </cell>
        </row>
        <row r="8379">
          <cell r="C8379">
            <v>22245</v>
          </cell>
          <cell r="D8379">
            <v>8322342209</v>
          </cell>
        </row>
        <row r="8380">
          <cell r="C8380">
            <v>20404</v>
          </cell>
          <cell r="D8380">
            <v>8565880958</v>
          </cell>
        </row>
        <row r="8381">
          <cell r="C8381">
            <v>30106</v>
          </cell>
          <cell r="D8381">
            <v>4049350750</v>
          </cell>
        </row>
        <row r="8382">
          <cell r="C8382">
            <v>11957</v>
          </cell>
          <cell r="D8382">
            <v>1391414047</v>
          </cell>
        </row>
        <row r="8383">
          <cell r="C8383">
            <v>11911</v>
          </cell>
          <cell r="D8383">
            <v>3554200719</v>
          </cell>
        </row>
        <row r="8384">
          <cell r="C8384">
            <v>16288</v>
          </cell>
          <cell r="D8384">
            <v>2575500974</v>
          </cell>
        </row>
        <row r="8385">
          <cell r="C8385">
            <v>49402</v>
          </cell>
          <cell r="D8385">
            <v>8460683117</v>
          </cell>
        </row>
        <row r="8386">
          <cell r="C8386">
            <v>26384</v>
          </cell>
          <cell r="D8386">
            <v>9196221739</v>
          </cell>
        </row>
        <row r="8387">
          <cell r="C8387">
            <v>27195</v>
          </cell>
          <cell r="D8387">
            <v>4739588234</v>
          </cell>
        </row>
        <row r="8388">
          <cell r="C8388">
            <v>25668</v>
          </cell>
          <cell r="D8388">
            <v>2292892200</v>
          </cell>
        </row>
        <row r="8389">
          <cell r="C8389">
            <v>54489</v>
          </cell>
          <cell r="D8389">
            <v>7152427402</v>
          </cell>
        </row>
        <row r="8390">
          <cell r="C8390">
            <v>20092</v>
          </cell>
          <cell r="D8390">
            <v>1992195951</v>
          </cell>
        </row>
        <row r="8391">
          <cell r="C8391">
            <v>30982</v>
          </cell>
          <cell r="D8391">
            <v>6852060985</v>
          </cell>
        </row>
        <row r="8392">
          <cell r="C8392">
            <v>41742</v>
          </cell>
          <cell r="D8392">
            <v>8173067724</v>
          </cell>
        </row>
        <row r="8393">
          <cell r="C8393">
            <v>57123</v>
          </cell>
          <cell r="D8393">
            <v>9815158015</v>
          </cell>
        </row>
        <row r="8394">
          <cell r="C8394">
            <v>33116</v>
          </cell>
          <cell r="D8394">
            <v>3915983489</v>
          </cell>
        </row>
        <row r="8395">
          <cell r="C8395">
            <v>40880</v>
          </cell>
          <cell r="D8395">
            <v>62571575</v>
          </cell>
        </row>
        <row r="8396">
          <cell r="C8396">
            <v>31468</v>
          </cell>
          <cell r="D8396">
            <v>244523738</v>
          </cell>
        </row>
        <row r="8397">
          <cell r="C8397">
            <v>34373</v>
          </cell>
          <cell r="D8397">
            <v>6618120233</v>
          </cell>
        </row>
        <row r="8398">
          <cell r="C8398">
            <v>25185</v>
          </cell>
          <cell r="D8398">
            <v>1014658829</v>
          </cell>
        </row>
        <row r="8399">
          <cell r="C8399">
            <v>22679</v>
          </cell>
          <cell r="D8399">
            <v>8162941088</v>
          </cell>
        </row>
        <row r="8400">
          <cell r="C8400">
            <v>34234</v>
          </cell>
          <cell r="D8400">
            <v>7931128354</v>
          </cell>
        </row>
        <row r="8401">
          <cell r="C8401">
            <v>19064</v>
          </cell>
          <cell r="D8401">
            <v>2922893758</v>
          </cell>
        </row>
        <row r="8402">
          <cell r="C8402">
            <v>57200</v>
          </cell>
          <cell r="D8402">
            <v>4670832530</v>
          </cell>
        </row>
        <row r="8403">
          <cell r="C8403">
            <v>49884</v>
          </cell>
          <cell r="D8403">
            <v>4453705328</v>
          </cell>
        </row>
        <row r="8404">
          <cell r="C8404">
            <v>29125</v>
          </cell>
          <cell r="D8404">
            <v>7837437543</v>
          </cell>
        </row>
        <row r="8405">
          <cell r="C8405">
            <v>13857</v>
          </cell>
          <cell r="D8405">
            <v>9292607561</v>
          </cell>
        </row>
        <row r="8406">
          <cell r="C8406">
            <v>42746</v>
          </cell>
          <cell r="D8406">
            <v>3967370569</v>
          </cell>
        </row>
        <row r="8407">
          <cell r="C8407">
            <v>10491</v>
          </cell>
          <cell r="D8407">
            <v>9627071331</v>
          </cell>
        </row>
        <row r="8408">
          <cell r="C8408">
            <v>57762</v>
          </cell>
          <cell r="D8408">
            <v>6293335589</v>
          </cell>
        </row>
        <row r="8409">
          <cell r="C8409">
            <v>16761</v>
          </cell>
          <cell r="D8409">
            <v>9328457335</v>
          </cell>
        </row>
        <row r="8410">
          <cell r="C8410">
            <v>14920</v>
          </cell>
          <cell r="D8410">
            <v>2565290632</v>
          </cell>
        </row>
        <row r="8411">
          <cell r="C8411">
            <v>22746</v>
          </cell>
          <cell r="D8411">
            <v>7824503232</v>
          </cell>
        </row>
        <row r="8412">
          <cell r="C8412">
            <v>16784</v>
          </cell>
          <cell r="D8412">
            <v>895027720</v>
          </cell>
        </row>
        <row r="8413">
          <cell r="C8413">
            <v>36493</v>
          </cell>
          <cell r="D8413">
            <v>8664054479</v>
          </cell>
        </row>
        <row r="8414">
          <cell r="C8414">
            <v>31960</v>
          </cell>
          <cell r="D8414">
            <v>9885165231</v>
          </cell>
        </row>
        <row r="8415">
          <cell r="C8415">
            <v>19772</v>
          </cell>
          <cell r="D8415">
            <v>8685064791</v>
          </cell>
        </row>
        <row r="8416">
          <cell r="C8416">
            <v>55428</v>
          </cell>
          <cell r="D8416">
            <v>3303111790</v>
          </cell>
        </row>
        <row r="8417">
          <cell r="C8417">
            <v>59345</v>
          </cell>
          <cell r="D8417">
            <v>6788593582</v>
          </cell>
        </row>
        <row r="8418">
          <cell r="C8418">
            <v>46131</v>
          </cell>
          <cell r="D8418">
            <v>8099854152</v>
          </cell>
        </row>
        <row r="8419">
          <cell r="C8419">
            <v>45083</v>
          </cell>
          <cell r="D8419">
            <v>8482007106</v>
          </cell>
        </row>
        <row r="8420">
          <cell r="C8420">
            <v>24845</v>
          </cell>
          <cell r="D8420">
            <v>6487054410</v>
          </cell>
        </row>
        <row r="8421">
          <cell r="C8421">
            <v>11437</v>
          </cell>
          <cell r="D8421">
            <v>4075444457</v>
          </cell>
        </row>
        <row r="8422">
          <cell r="C8422">
            <v>30792</v>
          </cell>
          <cell r="D8422">
            <v>2702941109</v>
          </cell>
        </row>
        <row r="8423">
          <cell r="C8423">
            <v>59631</v>
          </cell>
          <cell r="D8423">
            <v>1729795870</v>
          </cell>
        </row>
        <row r="8424">
          <cell r="C8424">
            <v>19142</v>
          </cell>
          <cell r="D8424">
            <v>5209112160</v>
          </cell>
        </row>
        <row r="8425">
          <cell r="C8425">
            <v>55269</v>
          </cell>
          <cell r="D8425">
            <v>2450711406</v>
          </cell>
        </row>
        <row r="8426">
          <cell r="C8426">
            <v>11259</v>
          </cell>
          <cell r="D8426">
            <v>9107581297</v>
          </cell>
        </row>
        <row r="8427">
          <cell r="C8427">
            <v>32512</v>
          </cell>
          <cell r="D8427">
            <v>6364724701</v>
          </cell>
        </row>
        <row r="8428">
          <cell r="C8428">
            <v>30940</v>
          </cell>
          <cell r="D8428">
            <v>3266408608</v>
          </cell>
        </row>
        <row r="8429">
          <cell r="C8429">
            <v>55671</v>
          </cell>
          <cell r="D8429">
            <v>4398950745</v>
          </cell>
        </row>
        <row r="8430">
          <cell r="C8430">
            <v>57236</v>
          </cell>
          <cell r="D8430">
            <v>8370379001</v>
          </cell>
        </row>
        <row r="8431">
          <cell r="C8431">
            <v>27839</v>
          </cell>
          <cell r="D8431">
            <v>2128813026</v>
          </cell>
        </row>
        <row r="8432">
          <cell r="C8432">
            <v>35472</v>
          </cell>
          <cell r="D8432">
            <v>7516977292</v>
          </cell>
        </row>
        <row r="8433">
          <cell r="C8433">
            <v>12980</v>
          </cell>
          <cell r="D8433">
            <v>9892583027</v>
          </cell>
        </row>
        <row r="8434">
          <cell r="C8434">
            <v>13934</v>
          </cell>
          <cell r="D8434">
            <v>7462961601</v>
          </cell>
        </row>
        <row r="8435">
          <cell r="C8435">
            <v>44714</v>
          </cell>
          <cell r="D8435">
            <v>1391414047</v>
          </cell>
        </row>
        <row r="8436">
          <cell r="C8436">
            <v>24477</v>
          </cell>
          <cell r="D8436">
            <v>2510440322</v>
          </cell>
        </row>
        <row r="8437">
          <cell r="C8437">
            <v>54462</v>
          </cell>
          <cell r="D8437">
            <v>5234982726</v>
          </cell>
        </row>
        <row r="8438">
          <cell r="C8438">
            <v>57518</v>
          </cell>
          <cell r="D8438">
            <v>4372257910</v>
          </cell>
        </row>
        <row r="8439">
          <cell r="C8439">
            <v>43578</v>
          </cell>
          <cell r="D8439">
            <v>7039995972</v>
          </cell>
        </row>
        <row r="8440">
          <cell r="C8440">
            <v>42359</v>
          </cell>
          <cell r="D8440">
            <v>8640079943</v>
          </cell>
        </row>
        <row r="8441">
          <cell r="C8441">
            <v>39691</v>
          </cell>
          <cell r="D8441">
            <v>4649590612</v>
          </cell>
        </row>
        <row r="8442">
          <cell r="C8442">
            <v>28027</v>
          </cell>
          <cell r="D8442">
            <v>7000350199</v>
          </cell>
        </row>
        <row r="8443">
          <cell r="C8443">
            <v>48009</v>
          </cell>
          <cell r="D8443">
            <v>1887308636</v>
          </cell>
        </row>
        <row r="8444">
          <cell r="C8444">
            <v>30093</v>
          </cell>
          <cell r="D8444">
            <v>4739588234</v>
          </cell>
        </row>
        <row r="8445">
          <cell r="C8445">
            <v>46472</v>
          </cell>
          <cell r="D8445">
            <v>4094820760</v>
          </cell>
        </row>
        <row r="8446">
          <cell r="C8446">
            <v>40429</v>
          </cell>
          <cell r="D8446">
            <v>1462119603</v>
          </cell>
        </row>
        <row r="8447">
          <cell r="C8447">
            <v>59102</v>
          </cell>
          <cell r="D8447">
            <v>9939542542</v>
          </cell>
        </row>
        <row r="8448">
          <cell r="C8448">
            <v>14549</v>
          </cell>
          <cell r="D8448">
            <v>2408183758</v>
          </cell>
        </row>
        <row r="8449">
          <cell r="C8449">
            <v>26922</v>
          </cell>
          <cell r="D8449">
            <v>4786629839</v>
          </cell>
        </row>
        <row r="8450">
          <cell r="C8450">
            <v>14289</v>
          </cell>
          <cell r="D8450">
            <v>2908560011</v>
          </cell>
        </row>
        <row r="8451">
          <cell r="C8451">
            <v>26099</v>
          </cell>
          <cell r="D8451">
            <v>4638232353</v>
          </cell>
        </row>
        <row r="8452">
          <cell r="C8452">
            <v>17101</v>
          </cell>
          <cell r="D8452">
            <v>5828678620</v>
          </cell>
        </row>
        <row r="8453">
          <cell r="C8453">
            <v>55973</v>
          </cell>
          <cell r="D8453">
            <v>2376099331</v>
          </cell>
        </row>
        <row r="8454">
          <cell r="C8454">
            <v>32241</v>
          </cell>
          <cell r="D8454">
            <v>37593587</v>
          </cell>
        </row>
        <row r="8455">
          <cell r="C8455">
            <v>54868</v>
          </cell>
          <cell r="D8455">
            <v>8646243699</v>
          </cell>
        </row>
        <row r="8456">
          <cell r="C8456">
            <v>58496</v>
          </cell>
          <cell r="D8456">
            <v>6819637888</v>
          </cell>
        </row>
        <row r="8457">
          <cell r="C8457">
            <v>13509</v>
          </cell>
          <cell r="D8457">
            <v>6375014751</v>
          </cell>
        </row>
        <row r="8458">
          <cell r="C8458">
            <v>55806</v>
          </cell>
          <cell r="D8458">
            <v>6471464479</v>
          </cell>
        </row>
        <row r="8459">
          <cell r="C8459">
            <v>13975</v>
          </cell>
          <cell r="D8459">
            <v>304906506</v>
          </cell>
        </row>
        <row r="8460">
          <cell r="C8460">
            <v>55454</v>
          </cell>
          <cell r="D8460">
            <v>7635344498</v>
          </cell>
        </row>
        <row r="8461">
          <cell r="C8461">
            <v>29178</v>
          </cell>
          <cell r="D8461">
            <v>8093156364</v>
          </cell>
        </row>
        <row r="8462">
          <cell r="C8462">
            <v>13182</v>
          </cell>
          <cell r="D8462">
            <v>549857826</v>
          </cell>
        </row>
        <row r="8463">
          <cell r="C8463">
            <v>31503</v>
          </cell>
          <cell r="D8463">
            <v>3145039288</v>
          </cell>
        </row>
        <row r="8464">
          <cell r="C8464">
            <v>59985</v>
          </cell>
          <cell r="D8464">
            <v>7462961601</v>
          </cell>
        </row>
        <row r="8465">
          <cell r="C8465">
            <v>37744</v>
          </cell>
          <cell r="D8465">
            <v>5197585250</v>
          </cell>
        </row>
        <row r="8466">
          <cell r="C8466">
            <v>52541</v>
          </cell>
          <cell r="D8466">
            <v>7493076952</v>
          </cell>
        </row>
        <row r="8467">
          <cell r="C8467">
            <v>25845</v>
          </cell>
          <cell r="D8467">
            <v>5759255762</v>
          </cell>
        </row>
        <row r="8468">
          <cell r="C8468">
            <v>20281</v>
          </cell>
          <cell r="D8468">
            <v>4504361140</v>
          </cell>
        </row>
        <row r="8469">
          <cell r="C8469">
            <v>21051</v>
          </cell>
          <cell r="D8469">
            <v>4638232353</v>
          </cell>
        </row>
        <row r="8470">
          <cell r="C8470">
            <v>38474</v>
          </cell>
          <cell r="D8470">
            <v>5779075530</v>
          </cell>
        </row>
        <row r="8471">
          <cell r="C8471">
            <v>41652</v>
          </cell>
          <cell r="D8471">
            <v>9305168396</v>
          </cell>
        </row>
        <row r="8472">
          <cell r="C8472">
            <v>56089</v>
          </cell>
          <cell r="D8472">
            <v>4808886316</v>
          </cell>
        </row>
        <row r="8473">
          <cell r="C8473">
            <v>17944</v>
          </cell>
          <cell r="D8473">
            <v>8154943166</v>
          </cell>
        </row>
        <row r="8474">
          <cell r="C8474">
            <v>29058</v>
          </cell>
          <cell r="D8474">
            <v>8640079943</v>
          </cell>
        </row>
        <row r="8475">
          <cell r="C8475">
            <v>50150</v>
          </cell>
          <cell r="D8475">
            <v>6720857681</v>
          </cell>
        </row>
        <row r="8476">
          <cell r="C8476">
            <v>13449</v>
          </cell>
          <cell r="D8476">
            <v>7088886472</v>
          </cell>
        </row>
        <row r="8477">
          <cell r="C8477">
            <v>28868</v>
          </cell>
          <cell r="D8477">
            <v>9518260397</v>
          </cell>
        </row>
        <row r="8478">
          <cell r="C8478">
            <v>19374</v>
          </cell>
          <cell r="D8478">
            <v>3935718624</v>
          </cell>
        </row>
        <row r="8479">
          <cell r="C8479">
            <v>53136</v>
          </cell>
          <cell r="D8479">
            <v>4972162740</v>
          </cell>
        </row>
        <row r="8480">
          <cell r="C8480">
            <v>20255</v>
          </cell>
          <cell r="D8480">
            <v>264454596</v>
          </cell>
        </row>
        <row r="8481">
          <cell r="C8481">
            <v>19924</v>
          </cell>
          <cell r="D8481">
            <v>7866715386</v>
          </cell>
        </row>
        <row r="8482">
          <cell r="C8482">
            <v>29035</v>
          </cell>
          <cell r="D8482">
            <v>7637608875</v>
          </cell>
        </row>
        <row r="8483">
          <cell r="C8483">
            <v>35046</v>
          </cell>
          <cell r="D8483">
            <v>4978659442</v>
          </cell>
        </row>
        <row r="8484">
          <cell r="C8484">
            <v>37617</v>
          </cell>
          <cell r="D8484">
            <v>4649590612</v>
          </cell>
        </row>
        <row r="8485">
          <cell r="C8485">
            <v>31687</v>
          </cell>
          <cell r="D8485">
            <v>3843300291</v>
          </cell>
        </row>
        <row r="8486">
          <cell r="C8486">
            <v>39557</v>
          </cell>
          <cell r="D8486">
            <v>6852060985</v>
          </cell>
        </row>
        <row r="8487">
          <cell r="C8487">
            <v>26612</v>
          </cell>
          <cell r="D8487">
            <v>2185059785</v>
          </cell>
        </row>
        <row r="8488">
          <cell r="C8488">
            <v>17165</v>
          </cell>
          <cell r="D8488">
            <v>7866715386</v>
          </cell>
        </row>
        <row r="8489">
          <cell r="C8489">
            <v>21336</v>
          </cell>
          <cell r="D8489">
            <v>303831626</v>
          </cell>
        </row>
        <row r="8490">
          <cell r="C8490">
            <v>34648</v>
          </cell>
          <cell r="D8490">
            <v>3843300291</v>
          </cell>
        </row>
        <row r="8491">
          <cell r="C8491">
            <v>46191</v>
          </cell>
          <cell r="D8491">
            <v>7074056774</v>
          </cell>
        </row>
        <row r="8492">
          <cell r="C8492">
            <v>22033</v>
          </cell>
          <cell r="D8492">
            <v>132027631</v>
          </cell>
        </row>
        <row r="8493">
          <cell r="C8493">
            <v>28817</v>
          </cell>
          <cell r="D8493">
            <v>2234966051</v>
          </cell>
        </row>
        <row r="8494">
          <cell r="C8494">
            <v>38049</v>
          </cell>
          <cell r="D8494">
            <v>6731572691</v>
          </cell>
        </row>
        <row r="8495">
          <cell r="C8495">
            <v>17883</v>
          </cell>
          <cell r="D8495">
            <v>9104569016</v>
          </cell>
        </row>
        <row r="8496">
          <cell r="C8496">
            <v>52735</v>
          </cell>
          <cell r="D8496">
            <v>250257920</v>
          </cell>
        </row>
        <row r="8497">
          <cell r="C8497">
            <v>24223</v>
          </cell>
          <cell r="D8497">
            <v>4689682046</v>
          </cell>
        </row>
        <row r="8498">
          <cell r="C8498">
            <v>23493</v>
          </cell>
          <cell r="D8498">
            <v>1469328364</v>
          </cell>
        </row>
        <row r="8499">
          <cell r="C8499">
            <v>28894</v>
          </cell>
          <cell r="D8499">
            <v>4876404933</v>
          </cell>
        </row>
        <row r="8500">
          <cell r="C8500">
            <v>11484</v>
          </cell>
          <cell r="D8500">
            <v>1462119603</v>
          </cell>
        </row>
        <row r="8501">
          <cell r="C8501">
            <v>12030</v>
          </cell>
          <cell r="D8501">
            <v>4920920075</v>
          </cell>
        </row>
        <row r="8502">
          <cell r="C8502">
            <v>12177</v>
          </cell>
          <cell r="D8502">
            <v>9627071331</v>
          </cell>
        </row>
        <row r="8503">
          <cell r="C8503">
            <v>15056</v>
          </cell>
          <cell r="D8503">
            <v>965285472</v>
          </cell>
        </row>
        <row r="8504">
          <cell r="C8504">
            <v>36818</v>
          </cell>
          <cell r="D8504">
            <v>264454596</v>
          </cell>
        </row>
        <row r="8505">
          <cell r="C8505">
            <v>47681</v>
          </cell>
          <cell r="D8505">
            <v>3473885983</v>
          </cell>
        </row>
        <row r="8506">
          <cell r="C8506">
            <v>46741</v>
          </cell>
          <cell r="D8506">
            <v>3428040538</v>
          </cell>
        </row>
        <row r="8507">
          <cell r="C8507">
            <v>40334</v>
          </cell>
          <cell r="D8507">
            <v>1439916314</v>
          </cell>
        </row>
        <row r="8508">
          <cell r="C8508">
            <v>16935</v>
          </cell>
          <cell r="D8508">
            <v>7236563277</v>
          </cell>
        </row>
        <row r="8509">
          <cell r="C8509">
            <v>41761</v>
          </cell>
          <cell r="D8509">
            <v>4492546545</v>
          </cell>
        </row>
        <row r="8510">
          <cell r="C8510">
            <v>15361</v>
          </cell>
          <cell r="D8510">
            <v>899126162</v>
          </cell>
        </row>
        <row r="8511">
          <cell r="C8511">
            <v>32390</v>
          </cell>
          <cell r="D8511">
            <v>3772653790</v>
          </cell>
        </row>
        <row r="8512">
          <cell r="C8512">
            <v>21642</v>
          </cell>
          <cell r="D8512">
            <v>5907724676</v>
          </cell>
        </row>
        <row r="8513">
          <cell r="C8513">
            <v>36839</v>
          </cell>
          <cell r="D8513">
            <v>923191143</v>
          </cell>
        </row>
        <row r="8514">
          <cell r="C8514">
            <v>33552</v>
          </cell>
          <cell r="D8514">
            <v>9892583027</v>
          </cell>
        </row>
        <row r="8515">
          <cell r="C8515">
            <v>13829</v>
          </cell>
          <cell r="D8515">
            <v>3600185284</v>
          </cell>
        </row>
        <row r="8516">
          <cell r="C8516">
            <v>47049</v>
          </cell>
          <cell r="D8516">
            <v>4877108939</v>
          </cell>
        </row>
        <row r="8517">
          <cell r="C8517">
            <v>58086</v>
          </cell>
          <cell r="D8517">
            <v>4342145855</v>
          </cell>
        </row>
        <row r="8518">
          <cell r="C8518">
            <v>39587</v>
          </cell>
          <cell r="D8518">
            <v>9013891098</v>
          </cell>
        </row>
        <row r="8519">
          <cell r="C8519">
            <v>11712</v>
          </cell>
          <cell r="D8519">
            <v>8728207157</v>
          </cell>
        </row>
        <row r="8520">
          <cell r="C8520">
            <v>32382</v>
          </cell>
          <cell r="D8520">
            <v>9223618401</v>
          </cell>
        </row>
        <row r="8521">
          <cell r="C8521">
            <v>55685</v>
          </cell>
          <cell r="D8521">
            <v>2670196322</v>
          </cell>
        </row>
        <row r="8522">
          <cell r="C8522">
            <v>21302</v>
          </cell>
          <cell r="D8522">
            <v>1549399640</v>
          </cell>
        </row>
        <row r="8523">
          <cell r="C8523">
            <v>42730</v>
          </cell>
          <cell r="D8523">
            <v>4866916575</v>
          </cell>
        </row>
        <row r="8524">
          <cell r="C8524">
            <v>32645</v>
          </cell>
          <cell r="D8524">
            <v>2376099331</v>
          </cell>
        </row>
        <row r="8525">
          <cell r="C8525">
            <v>28373</v>
          </cell>
          <cell r="D8525">
            <v>7152427402</v>
          </cell>
        </row>
        <row r="8526">
          <cell r="C8526">
            <v>54025</v>
          </cell>
          <cell r="D8526">
            <v>9267164694</v>
          </cell>
        </row>
        <row r="8527">
          <cell r="C8527">
            <v>34753</v>
          </cell>
          <cell r="D8527">
            <v>8728207157</v>
          </cell>
        </row>
        <row r="8528">
          <cell r="C8528">
            <v>27668</v>
          </cell>
          <cell r="D8528">
            <v>5828678620</v>
          </cell>
        </row>
        <row r="8529">
          <cell r="C8529">
            <v>13977</v>
          </cell>
          <cell r="D8529">
            <v>784224471</v>
          </cell>
        </row>
        <row r="8530">
          <cell r="C8530">
            <v>44587</v>
          </cell>
          <cell r="D8530">
            <v>960994726</v>
          </cell>
        </row>
        <row r="8531">
          <cell r="C8531">
            <v>57096</v>
          </cell>
          <cell r="D8531">
            <v>7180110256</v>
          </cell>
        </row>
        <row r="8532">
          <cell r="C8532">
            <v>25511</v>
          </cell>
          <cell r="D8532">
            <v>2497321256</v>
          </cell>
        </row>
        <row r="8533">
          <cell r="C8533">
            <v>54859</v>
          </cell>
          <cell r="D8533">
            <v>6235447353</v>
          </cell>
        </row>
        <row r="8534">
          <cell r="C8534">
            <v>11403</v>
          </cell>
          <cell r="D8534">
            <v>5299481160</v>
          </cell>
        </row>
        <row r="8535">
          <cell r="C8535">
            <v>26002</v>
          </cell>
          <cell r="D8535">
            <v>3933021111</v>
          </cell>
        </row>
        <row r="8536">
          <cell r="C8536">
            <v>29085</v>
          </cell>
          <cell r="D8536">
            <v>9624054975</v>
          </cell>
        </row>
        <row r="8537">
          <cell r="C8537">
            <v>25564</v>
          </cell>
          <cell r="D8537">
            <v>8850022085</v>
          </cell>
        </row>
        <row r="8538">
          <cell r="C8538">
            <v>37756</v>
          </cell>
          <cell r="D8538">
            <v>4075444457</v>
          </cell>
        </row>
        <row r="8539">
          <cell r="C8539">
            <v>51472</v>
          </cell>
          <cell r="D8539">
            <v>9766606919</v>
          </cell>
        </row>
        <row r="8540">
          <cell r="C8540">
            <v>39537</v>
          </cell>
          <cell r="D8540">
            <v>228985188</v>
          </cell>
        </row>
        <row r="8541">
          <cell r="C8541">
            <v>27660</v>
          </cell>
          <cell r="D8541">
            <v>689661541</v>
          </cell>
        </row>
        <row r="8542">
          <cell r="C8542">
            <v>33749</v>
          </cell>
          <cell r="D8542">
            <v>7479962290</v>
          </cell>
        </row>
        <row r="8543">
          <cell r="C8543">
            <v>54623</v>
          </cell>
          <cell r="D8543">
            <v>3086393343</v>
          </cell>
        </row>
        <row r="8544">
          <cell r="C8544">
            <v>26507</v>
          </cell>
          <cell r="D8544">
            <v>1163292249</v>
          </cell>
        </row>
        <row r="8545">
          <cell r="C8545">
            <v>15967</v>
          </cell>
          <cell r="D8545">
            <v>27852261</v>
          </cell>
        </row>
        <row r="8546">
          <cell r="C8546">
            <v>32682</v>
          </cell>
          <cell r="D8546">
            <v>3560320844</v>
          </cell>
        </row>
        <row r="8547">
          <cell r="C8547">
            <v>44593</v>
          </cell>
          <cell r="D8547">
            <v>3991175401</v>
          </cell>
        </row>
        <row r="8548">
          <cell r="C8548">
            <v>16415</v>
          </cell>
          <cell r="D8548">
            <v>8850022085</v>
          </cell>
        </row>
        <row r="8549">
          <cell r="C8549">
            <v>24151</v>
          </cell>
          <cell r="D8549">
            <v>9984023702</v>
          </cell>
        </row>
        <row r="8550">
          <cell r="C8550">
            <v>21750</v>
          </cell>
          <cell r="D8550">
            <v>7888574610</v>
          </cell>
        </row>
        <row r="8551">
          <cell r="C8551">
            <v>29428</v>
          </cell>
          <cell r="D8551">
            <v>5975948169</v>
          </cell>
        </row>
        <row r="8552">
          <cell r="C8552">
            <v>28327</v>
          </cell>
          <cell r="D8552">
            <v>9624054975</v>
          </cell>
        </row>
        <row r="8553">
          <cell r="C8553">
            <v>58314</v>
          </cell>
          <cell r="D8553">
            <v>5907724676</v>
          </cell>
        </row>
        <row r="8554">
          <cell r="C8554">
            <v>18101</v>
          </cell>
          <cell r="D8554">
            <v>3545427749</v>
          </cell>
        </row>
        <row r="8555">
          <cell r="C8555">
            <v>48732</v>
          </cell>
          <cell r="D8555">
            <v>2740930763</v>
          </cell>
        </row>
        <row r="8556">
          <cell r="C8556">
            <v>40725</v>
          </cell>
          <cell r="D8556">
            <v>1475796307</v>
          </cell>
        </row>
        <row r="8557">
          <cell r="C8557">
            <v>22445</v>
          </cell>
          <cell r="D8557">
            <v>5358183647</v>
          </cell>
        </row>
        <row r="8558">
          <cell r="C8558">
            <v>48530</v>
          </cell>
          <cell r="D8558">
            <v>2958692264</v>
          </cell>
        </row>
        <row r="8559">
          <cell r="C8559">
            <v>10412</v>
          </cell>
          <cell r="D8559">
            <v>3538909016</v>
          </cell>
        </row>
        <row r="8560">
          <cell r="C8560">
            <v>19798</v>
          </cell>
          <cell r="D8560">
            <v>3127459866</v>
          </cell>
        </row>
        <row r="8561">
          <cell r="C8561">
            <v>29714</v>
          </cell>
          <cell r="D8561">
            <v>9002722281</v>
          </cell>
        </row>
        <row r="8562">
          <cell r="C8562">
            <v>45431</v>
          </cell>
          <cell r="D8562">
            <v>3524504531</v>
          </cell>
        </row>
        <row r="8563">
          <cell r="C8563">
            <v>19637</v>
          </cell>
          <cell r="D8563">
            <v>4504361140</v>
          </cell>
        </row>
        <row r="8564">
          <cell r="C8564">
            <v>13803</v>
          </cell>
          <cell r="D8564">
            <v>5153694038</v>
          </cell>
        </row>
        <row r="8565">
          <cell r="C8565">
            <v>46404</v>
          </cell>
          <cell r="D8565">
            <v>3935718624</v>
          </cell>
        </row>
        <row r="8566">
          <cell r="C8566">
            <v>17699</v>
          </cell>
          <cell r="D8566">
            <v>2779378506</v>
          </cell>
        </row>
        <row r="8567">
          <cell r="C8567">
            <v>20476</v>
          </cell>
          <cell r="D8567">
            <v>5241020535</v>
          </cell>
        </row>
        <row r="8568">
          <cell r="C8568">
            <v>30715</v>
          </cell>
          <cell r="D8568">
            <v>2355104786</v>
          </cell>
        </row>
        <row r="8569">
          <cell r="C8569">
            <v>57776</v>
          </cell>
          <cell r="D8569">
            <v>4876404933</v>
          </cell>
        </row>
        <row r="8570">
          <cell r="C8570">
            <v>55188</v>
          </cell>
          <cell r="D8570">
            <v>115757341</v>
          </cell>
        </row>
        <row r="8571">
          <cell r="C8571">
            <v>53911</v>
          </cell>
          <cell r="D8571">
            <v>1972775170</v>
          </cell>
        </row>
        <row r="8572">
          <cell r="C8572">
            <v>20602</v>
          </cell>
          <cell r="D8572">
            <v>2973558387</v>
          </cell>
        </row>
        <row r="8573">
          <cell r="C8573">
            <v>12658</v>
          </cell>
          <cell r="D8573">
            <v>4768254810</v>
          </cell>
        </row>
        <row r="8574">
          <cell r="C8574">
            <v>30023</v>
          </cell>
          <cell r="D8574">
            <v>2649428619</v>
          </cell>
        </row>
        <row r="8575">
          <cell r="C8575">
            <v>53921</v>
          </cell>
          <cell r="D8575">
            <v>1231429186</v>
          </cell>
        </row>
        <row r="8576">
          <cell r="C8576">
            <v>33401</v>
          </cell>
          <cell r="D8576">
            <v>6776868107</v>
          </cell>
        </row>
        <row r="8577">
          <cell r="C8577">
            <v>52324</v>
          </cell>
          <cell r="D8577">
            <v>813832926</v>
          </cell>
        </row>
        <row r="8578">
          <cell r="C8578">
            <v>52155</v>
          </cell>
          <cell r="D8578">
            <v>6321654205</v>
          </cell>
        </row>
        <row r="8579">
          <cell r="C8579">
            <v>45433</v>
          </cell>
          <cell r="D8579">
            <v>7906441400</v>
          </cell>
        </row>
        <row r="8580">
          <cell r="C8580">
            <v>24412</v>
          </cell>
          <cell r="D8580">
            <v>2230983466</v>
          </cell>
        </row>
        <row r="8581">
          <cell r="C8581">
            <v>20594</v>
          </cell>
          <cell r="D8581">
            <v>6769297310</v>
          </cell>
        </row>
        <row r="8582">
          <cell r="C8582">
            <v>41234</v>
          </cell>
          <cell r="D8582">
            <v>7567063646</v>
          </cell>
        </row>
        <row r="8583">
          <cell r="C8583">
            <v>23383</v>
          </cell>
          <cell r="D8583">
            <v>2297168497</v>
          </cell>
        </row>
        <row r="8584">
          <cell r="C8584">
            <v>33106</v>
          </cell>
          <cell r="D8584">
            <v>3133221701</v>
          </cell>
        </row>
        <row r="8585">
          <cell r="C8585">
            <v>11831</v>
          </cell>
          <cell r="D8585">
            <v>2809344809</v>
          </cell>
        </row>
        <row r="8586">
          <cell r="C8586">
            <v>17820</v>
          </cell>
          <cell r="D8586">
            <v>5637692440</v>
          </cell>
        </row>
        <row r="8587">
          <cell r="C8587">
            <v>41343</v>
          </cell>
          <cell r="D8587">
            <v>4752702681</v>
          </cell>
        </row>
        <row r="8588">
          <cell r="C8588">
            <v>57759</v>
          </cell>
          <cell r="D8588">
            <v>8646243699</v>
          </cell>
        </row>
        <row r="8589">
          <cell r="C8589">
            <v>42865</v>
          </cell>
          <cell r="D8589">
            <v>2975315244</v>
          </cell>
        </row>
        <row r="8590">
          <cell r="C8590">
            <v>48979</v>
          </cell>
          <cell r="D8590">
            <v>7367438190</v>
          </cell>
        </row>
        <row r="8591">
          <cell r="C8591">
            <v>17335</v>
          </cell>
          <cell r="D8591">
            <v>601779371</v>
          </cell>
        </row>
        <row r="8592">
          <cell r="C8592">
            <v>35490</v>
          </cell>
          <cell r="D8592">
            <v>9545462825</v>
          </cell>
        </row>
        <row r="8593">
          <cell r="C8593">
            <v>30948</v>
          </cell>
          <cell r="D8593">
            <v>3463222345</v>
          </cell>
        </row>
        <row r="8594">
          <cell r="C8594">
            <v>26134</v>
          </cell>
          <cell r="D8594">
            <v>6019132307</v>
          </cell>
        </row>
        <row r="8595">
          <cell r="C8595">
            <v>46607</v>
          </cell>
          <cell r="D8595">
            <v>4610039311</v>
          </cell>
        </row>
        <row r="8596">
          <cell r="C8596">
            <v>22671</v>
          </cell>
          <cell r="D8596">
            <v>6271204627</v>
          </cell>
        </row>
        <row r="8597">
          <cell r="C8597">
            <v>21761</v>
          </cell>
          <cell r="D8597">
            <v>5117202538</v>
          </cell>
        </row>
        <row r="8598">
          <cell r="C8598">
            <v>43941</v>
          </cell>
          <cell r="D8598">
            <v>6253520369</v>
          </cell>
        </row>
        <row r="8599">
          <cell r="C8599">
            <v>59755</v>
          </cell>
          <cell r="D8599">
            <v>8945564357</v>
          </cell>
        </row>
        <row r="8600">
          <cell r="C8600">
            <v>25021</v>
          </cell>
          <cell r="D8600">
            <v>1592980554</v>
          </cell>
        </row>
        <row r="8601">
          <cell r="C8601">
            <v>18281</v>
          </cell>
          <cell r="D8601">
            <v>3824197065</v>
          </cell>
        </row>
        <row r="8602">
          <cell r="C8602">
            <v>19661</v>
          </cell>
          <cell r="D8602">
            <v>1192770250</v>
          </cell>
        </row>
        <row r="8603">
          <cell r="C8603">
            <v>28796</v>
          </cell>
          <cell r="D8603">
            <v>8676088039</v>
          </cell>
        </row>
        <row r="8604">
          <cell r="C8604">
            <v>32374</v>
          </cell>
          <cell r="D8604">
            <v>3867281491</v>
          </cell>
        </row>
        <row r="8605">
          <cell r="C8605">
            <v>43426</v>
          </cell>
          <cell r="D8605">
            <v>2117567142</v>
          </cell>
        </row>
        <row r="8606">
          <cell r="C8606">
            <v>40671</v>
          </cell>
          <cell r="D8606">
            <v>4808886316</v>
          </cell>
        </row>
        <row r="8607">
          <cell r="C8607">
            <v>38080</v>
          </cell>
          <cell r="D8607">
            <v>2579936017</v>
          </cell>
        </row>
        <row r="8608">
          <cell r="C8608">
            <v>11081</v>
          </cell>
          <cell r="D8608">
            <v>7760701055</v>
          </cell>
        </row>
        <row r="8609">
          <cell r="C8609">
            <v>12223</v>
          </cell>
          <cell r="D8609">
            <v>5211527984</v>
          </cell>
        </row>
        <row r="8610">
          <cell r="C8610">
            <v>13503</v>
          </cell>
          <cell r="D8610">
            <v>3086393343</v>
          </cell>
        </row>
        <row r="8611">
          <cell r="C8611">
            <v>16891</v>
          </cell>
          <cell r="D8611">
            <v>4839119791</v>
          </cell>
        </row>
        <row r="8612">
          <cell r="C8612">
            <v>11473</v>
          </cell>
          <cell r="D8612">
            <v>7957976743</v>
          </cell>
        </row>
        <row r="8613">
          <cell r="C8613">
            <v>41171</v>
          </cell>
          <cell r="D8613">
            <v>9621571960</v>
          </cell>
        </row>
        <row r="8614">
          <cell r="C8614">
            <v>16790</v>
          </cell>
          <cell r="D8614">
            <v>6408517315</v>
          </cell>
        </row>
        <row r="8615">
          <cell r="C8615">
            <v>14971</v>
          </cell>
          <cell r="D8615">
            <v>8157157730</v>
          </cell>
        </row>
        <row r="8616">
          <cell r="C8616">
            <v>55499</v>
          </cell>
          <cell r="D8616">
            <v>1420239228</v>
          </cell>
        </row>
        <row r="8617">
          <cell r="C8617">
            <v>58486</v>
          </cell>
          <cell r="D8617">
            <v>4482855448</v>
          </cell>
        </row>
        <row r="8618">
          <cell r="C8618">
            <v>15658</v>
          </cell>
          <cell r="D8618">
            <v>5623930522</v>
          </cell>
        </row>
        <row r="8619">
          <cell r="C8619">
            <v>52727</v>
          </cell>
          <cell r="D8619">
            <v>2074776004</v>
          </cell>
        </row>
        <row r="8620">
          <cell r="C8620">
            <v>11131</v>
          </cell>
          <cell r="D8620">
            <v>7866715386</v>
          </cell>
        </row>
        <row r="8621">
          <cell r="C8621">
            <v>50856</v>
          </cell>
          <cell r="D8621">
            <v>8550875457</v>
          </cell>
        </row>
        <row r="8622">
          <cell r="C8622">
            <v>56688</v>
          </cell>
          <cell r="D8622">
            <v>3545427749</v>
          </cell>
        </row>
        <row r="8623">
          <cell r="C8623">
            <v>20624</v>
          </cell>
          <cell r="D8623">
            <v>6284045549</v>
          </cell>
        </row>
        <row r="8624">
          <cell r="C8624">
            <v>28275</v>
          </cell>
          <cell r="D8624">
            <v>1042822263</v>
          </cell>
        </row>
        <row r="8625">
          <cell r="C8625">
            <v>39083</v>
          </cell>
          <cell r="D8625">
            <v>8419732141</v>
          </cell>
        </row>
        <row r="8626">
          <cell r="C8626">
            <v>27555</v>
          </cell>
          <cell r="D8626">
            <v>4472356473</v>
          </cell>
        </row>
        <row r="8627">
          <cell r="C8627">
            <v>17182</v>
          </cell>
          <cell r="D8627">
            <v>3547596165</v>
          </cell>
        </row>
        <row r="8628">
          <cell r="C8628">
            <v>42599</v>
          </cell>
          <cell r="D8628">
            <v>7892446737</v>
          </cell>
        </row>
        <row r="8629">
          <cell r="C8629">
            <v>25904</v>
          </cell>
          <cell r="D8629">
            <v>5687748091</v>
          </cell>
        </row>
        <row r="8630">
          <cell r="C8630">
            <v>31934</v>
          </cell>
          <cell r="D8630">
            <v>7098438871</v>
          </cell>
        </row>
        <row r="8631">
          <cell r="C8631">
            <v>11345</v>
          </cell>
          <cell r="D8631">
            <v>999389173</v>
          </cell>
        </row>
        <row r="8632">
          <cell r="C8632">
            <v>23987</v>
          </cell>
          <cell r="D8632">
            <v>7707009371</v>
          </cell>
        </row>
        <row r="8633">
          <cell r="C8633">
            <v>27764</v>
          </cell>
          <cell r="D8633">
            <v>2314136845</v>
          </cell>
        </row>
        <row r="8634">
          <cell r="C8634">
            <v>59353</v>
          </cell>
          <cell r="D8634">
            <v>264454596</v>
          </cell>
        </row>
        <row r="8635">
          <cell r="C8635">
            <v>16706</v>
          </cell>
          <cell r="D8635">
            <v>4937054791</v>
          </cell>
        </row>
        <row r="8636">
          <cell r="C8636">
            <v>28593</v>
          </cell>
          <cell r="D8636">
            <v>9939542542</v>
          </cell>
        </row>
        <row r="8637">
          <cell r="C8637">
            <v>51027</v>
          </cell>
          <cell r="D8637">
            <v>7567063646</v>
          </cell>
        </row>
        <row r="8638">
          <cell r="C8638">
            <v>43585</v>
          </cell>
          <cell r="D8638">
            <v>6275593709</v>
          </cell>
        </row>
        <row r="8639">
          <cell r="C8639">
            <v>43163</v>
          </cell>
          <cell r="D8639">
            <v>4286367630</v>
          </cell>
        </row>
        <row r="8640">
          <cell r="C8640">
            <v>17543</v>
          </cell>
          <cell r="D8640">
            <v>4984363320</v>
          </cell>
        </row>
        <row r="8641">
          <cell r="C8641">
            <v>30308</v>
          </cell>
          <cell r="D8641">
            <v>7160109333</v>
          </cell>
        </row>
        <row r="8642">
          <cell r="C8642">
            <v>14069</v>
          </cell>
          <cell r="D8642">
            <v>4306425231</v>
          </cell>
        </row>
        <row r="8643">
          <cell r="C8643">
            <v>53697</v>
          </cell>
          <cell r="D8643">
            <v>3463222345</v>
          </cell>
        </row>
        <row r="8644">
          <cell r="C8644">
            <v>56143</v>
          </cell>
          <cell r="D8644">
            <v>2702941109</v>
          </cell>
        </row>
        <row r="8645">
          <cell r="C8645">
            <v>32661</v>
          </cell>
          <cell r="D8645">
            <v>8099854152</v>
          </cell>
        </row>
        <row r="8646">
          <cell r="C8646">
            <v>58445</v>
          </cell>
          <cell r="D8646">
            <v>2257563263</v>
          </cell>
        </row>
        <row r="8647">
          <cell r="C8647">
            <v>53174</v>
          </cell>
          <cell r="D8647">
            <v>994826516</v>
          </cell>
        </row>
        <row r="8648">
          <cell r="C8648">
            <v>50145</v>
          </cell>
          <cell r="D8648">
            <v>1456229036</v>
          </cell>
        </row>
        <row r="8649">
          <cell r="C8649">
            <v>21349</v>
          </cell>
          <cell r="D8649">
            <v>2841287114</v>
          </cell>
        </row>
        <row r="8650">
          <cell r="C8650">
            <v>23158</v>
          </cell>
          <cell r="D8650">
            <v>4269946768</v>
          </cell>
        </row>
        <row r="8651">
          <cell r="C8651">
            <v>29682</v>
          </cell>
          <cell r="D8651">
            <v>8904404991</v>
          </cell>
        </row>
        <row r="8652">
          <cell r="C8652">
            <v>46638</v>
          </cell>
          <cell r="D8652">
            <v>6279928705</v>
          </cell>
        </row>
        <row r="8653">
          <cell r="C8653">
            <v>14179</v>
          </cell>
          <cell r="D8653">
            <v>4656574848</v>
          </cell>
        </row>
        <row r="8654">
          <cell r="C8654">
            <v>36739</v>
          </cell>
          <cell r="D8654">
            <v>3933561566</v>
          </cell>
        </row>
        <row r="8655">
          <cell r="C8655">
            <v>47145</v>
          </cell>
          <cell r="D8655">
            <v>9340547551</v>
          </cell>
        </row>
        <row r="8656">
          <cell r="C8656">
            <v>41808</v>
          </cell>
          <cell r="D8656">
            <v>2191014690</v>
          </cell>
        </row>
        <row r="8657">
          <cell r="C8657">
            <v>29972</v>
          </cell>
          <cell r="D8657">
            <v>2158895349</v>
          </cell>
        </row>
        <row r="8658">
          <cell r="C8658">
            <v>44147</v>
          </cell>
          <cell r="D8658">
            <v>7885796000</v>
          </cell>
        </row>
        <row r="8659">
          <cell r="C8659">
            <v>45782</v>
          </cell>
          <cell r="D8659">
            <v>7469392467</v>
          </cell>
        </row>
        <row r="8660">
          <cell r="C8660">
            <v>59669</v>
          </cell>
          <cell r="D8660">
            <v>5764488419</v>
          </cell>
        </row>
        <row r="8661">
          <cell r="C8661">
            <v>32263</v>
          </cell>
          <cell r="D8661">
            <v>8875305560</v>
          </cell>
        </row>
        <row r="8662">
          <cell r="C8662">
            <v>49882</v>
          </cell>
          <cell r="D8662">
            <v>8289594380</v>
          </cell>
        </row>
        <row r="8663">
          <cell r="C8663">
            <v>26791</v>
          </cell>
          <cell r="D8663">
            <v>515647594</v>
          </cell>
        </row>
        <row r="8664">
          <cell r="C8664">
            <v>37953</v>
          </cell>
          <cell r="D8664">
            <v>6596440737</v>
          </cell>
        </row>
        <row r="8665">
          <cell r="C8665">
            <v>34228</v>
          </cell>
          <cell r="D8665">
            <v>7741079360</v>
          </cell>
        </row>
        <row r="8666">
          <cell r="C8666">
            <v>23895</v>
          </cell>
          <cell r="D8666">
            <v>8002426673</v>
          </cell>
        </row>
        <row r="8667">
          <cell r="C8667">
            <v>19112</v>
          </cell>
          <cell r="D8667">
            <v>6973806759</v>
          </cell>
        </row>
        <row r="8668">
          <cell r="C8668">
            <v>28780</v>
          </cell>
          <cell r="D8668">
            <v>1754740677</v>
          </cell>
        </row>
        <row r="8669">
          <cell r="C8669">
            <v>30902</v>
          </cell>
          <cell r="D8669">
            <v>3060876401</v>
          </cell>
        </row>
        <row r="8670">
          <cell r="C8670">
            <v>35462</v>
          </cell>
          <cell r="D8670">
            <v>7979647432</v>
          </cell>
        </row>
        <row r="8671">
          <cell r="C8671">
            <v>32818</v>
          </cell>
          <cell r="D8671">
            <v>8568859739</v>
          </cell>
        </row>
        <row r="8672">
          <cell r="C8672">
            <v>27368</v>
          </cell>
          <cell r="D8672">
            <v>5403399259</v>
          </cell>
        </row>
        <row r="8673">
          <cell r="C8673">
            <v>42942</v>
          </cell>
          <cell r="D8673">
            <v>1565607864</v>
          </cell>
        </row>
        <row r="8674">
          <cell r="C8674">
            <v>55293</v>
          </cell>
          <cell r="D8674">
            <v>9766606919</v>
          </cell>
        </row>
        <row r="8675">
          <cell r="C8675">
            <v>23094</v>
          </cell>
          <cell r="D8675">
            <v>9483290694</v>
          </cell>
        </row>
        <row r="8676">
          <cell r="C8676">
            <v>15206</v>
          </cell>
          <cell r="D8676">
            <v>8069192305</v>
          </cell>
        </row>
        <row r="8677">
          <cell r="C8677">
            <v>49685</v>
          </cell>
          <cell r="D8677">
            <v>4866916575</v>
          </cell>
        </row>
        <row r="8678">
          <cell r="C8678">
            <v>19316</v>
          </cell>
          <cell r="D8678">
            <v>7533163729</v>
          </cell>
        </row>
        <row r="8679">
          <cell r="C8679">
            <v>58216</v>
          </cell>
          <cell r="D8679">
            <v>3000763902</v>
          </cell>
        </row>
        <row r="8680">
          <cell r="C8680">
            <v>17214</v>
          </cell>
          <cell r="D8680">
            <v>1787288307</v>
          </cell>
        </row>
        <row r="8681">
          <cell r="C8681">
            <v>29341</v>
          </cell>
          <cell r="D8681">
            <v>1096335336</v>
          </cell>
        </row>
        <row r="8682">
          <cell r="C8682">
            <v>20723</v>
          </cell>
          <cell r="D8682">
            <v>7273123196</v>
          </cell>
        </row>
        <row r="8683">
          <cell r="C8683">
            <v>29663</v>
          </cell>
          <cell r="D8683">
            <v>9072843924</v>
          </cell>
        </row>
        <row r="8684">
          <cell r="C8684">
            <v>38662</v>
          </cell>
          <cell r="D8684">
            <v>5588978080</v>
          </cell>
        </row>
        <row r="8685">
          <cell r="C8685">
            <v>44558</v>
          </cell>
          <cell r="D8685">
            <v>1754740677</v>
          </cell>
        </row>
        <row r="8686">
          <cell r="C8686">
            <v>47592</v>
          </cell>
          <cell r="D8686">
            <v>4691333258</v>
          </cell>
        </row>
        <row r="8687">
          <cell r="C8687">
            <v>40821</v>
          </cell>
          <cell r="D8687">
            <v>3858163570</v>
          </cell>
        </row>
        <row r="8688">
          <cell r="C8688">
            <v>29348</v>
          </cell>
          <cell r="D8688">
            <v>2973558387</v>
          </cell>
        </row>
        <row r="8689">
          <cell r="C8689">
            <v>52811</v>
          </cell>
          <cell r="D8689">
            <v>4396213212</v>
          </cell>
        </row>
        <row r="8690">
          <cell r="C8690">
            <v>10650</v>
          </cell>
          <cell r="D8690">
            <v>5984294621</v>
          </cell>
        </row>
        <row r="8691">
          <cell r="C8691">
            <v>43674</v>
          </cell>
          <cell r="D8691">
            <v>1888605537</v>
          </cell>
        </row>
        <row r="8692">
          <cell r="C8692">
            <v>27118</v>
          </cell>
          <cell r="D8692">
            <v>6695538166</v>
          </cell>
        </row>
        <row r="8693">
          <cell r="C8693">
            <v>57648</v>
          </cell>
          <cell r="D8693">
            <v>6515844751</v>
          </cell>
        </row>
        <row r="8694">
          <cell r="C8694">
            <v>21311</v>
          </cell>
          <cell r="D8694">
            <v>1664426442</v>
          </cell>
        </row>
        <row r="8695">
          <cell r="C8695">
            <v>54409</v>
          </cell>
          <cell r="D8695">
            <v>9800744517</v>
          </cell>
        </row>
        <row r="8696">
          <cell r="C8696">
            <v>19234</v>
          </cell>
          <cell r="D8696">
            <v>1573192775</v>
          </cell>
        </row>
        <row r="8697">
          <cell r="C8697">
            <v>58775</v>
          </cell>
          <cell r="D8697">
            <v>4235594176</v>
          </cell>
        </row>
        <row r="8698">
          <cell r="C8698">
            <v>15282</v>
          </cell>
          <cell r="D8698">
            <v>8516539148</v>
          </cell>
        </row>
        <row r="8699">
          <cell r="C8699">
            <v>55278</v>
          </cell>
          <cell r="D8699">
            <v>9238967105</v>
          </cell>
        </row>
        <row r="8700">
          <cell r="C8700">
            <v>12524</v>
          </cell>
          <cell r="D8700">
            <v>6854809452</v>
          </cell>
        </row>
        <row r="8701">
          <cell r="C8701">
            <v>25050</v>
          </cell>
          <cell r="D8701">
            <v>7011563598</v>
          </cell>
        </row>
        <row r="8702">
          <cell r="C8702">
            <v>20326</v>
          </cell>
          <cell r="D8702">
            <v>3473885983</v>
          </cell>
        </row>
        <row r="8703">
          <cell r="C8703">
            <v>41183</v>
          </cell>
          <cell r="D8703">
            <v>449160092</v>
          </cell>
        </row>
        <row r="8704">
          <cell r="C8704">
            <v>22146</v>
          </cell>
          <cell r="D8704">
            <v>1856596435</v>
          </cell>
        </row>
        <row r="8705">
          <cell r="C8705">
            <v>36933</v>
          </cell>
          <cell r="D8705">
            <v>8335120919</v>
          </cell>
        </row>
        <row r="8706">
          <cell r="C8706">
            <v>11296</v>
          </cell>
          <cell r="D8706">
            <v>8099854152</v>
          </cell>
        </row>
        <row r="8707">
          <cell r="C8707">
            <v>38499</v>
          </cell>
          <cell r="D8707">
            <v>5726465660</v>
          </cell>
        </row>
        <row r="8708">
          <cell r="C8708">
            <v>26428</v>
          </cell>
          <cell r="D8708">
            <v>7596173217</v>
          </cell>
        </row>
        <row r="8709">
          <cell r="C8709">
            <v>55630</v>
          </cell>
          <cell r="D8709">
            <v>5684780105</v>
          </cell>
        </row>
        <row r="8710">
          <cell r="C8710">
            <v>49408</v>
          </cell>
          <cell r="D8710">
            <v>7205288142</v>
          </cell>
        </row>
        <row r="8711">
          <cell r="C8711">
            <v>39577</v>
          </cell>
          <cell r="D8711">
            <v>76572129</v>
          </cell>
        </row>
        <row r="8712">
          <cell r="C8712">
            <v>11432</v>
          </cell>
          <cell r="D8712">
            <v>9163060264</v>
          </cell>
        </row>
        <row r="8713">
          <cell r="C8713">
            <v>36523</v>
          </cell>
          <cell r="D8713">
            <v>1969484233</v>
          </cell>
        </row>
        <row r="8714">
          <cell r="C8714">
            <v>56231</v>
          </cell>
          <cell r="D8714">
            <v>8145387981</v>
          </cell>
        </row>
        <row r="8715">
          <cell r="C8715">
            <v>19596</v>
          </cell>
          <cell r="D8715">
            <v>4718207207</v>
          </cell>
        </row>
        <row r="8716">
          <cell r="C8716">
            <v>15151</v>
          </cell>
          <cell r="D8716">
            <v>4876404933</v>
          </cell>
        </row>
        <row r="8717">
          <cell r="C8717">
            <v>28427</v>
          </cell>
          <cell r="D8717">
            <v>3288836432</v>
          </cell>
        </row>
        <row r="8718">
          <cell r="C8718">
            <v>33411</v>
          </cell>
          <cell r="D8718">
            <v>1953937357</v>
          </cell>
        </row>
        <row r="8719">
          <cell r="C8719">
            <v>51666</v>
          </cell>
          <cell r="D8719">
            <v>1990335721</v>
          </cell>
        </row>
        <row r="8720">
          <cell r="C8720">
            <v>27631</v>
          </cell>
          <cell r="D8720">
            <v>8017115954</v>
          </cell>
        </row>
        <row r="8721">
          <cell r="C8721">
            <v>27732</v>
          </cell>
          <cell r="D8721">
            <v>3956653289</v>
          </cell>
        </row>
        <row r="8722">
          <cell r="C8722">
            <v>21212</v>
          </cell>
          <cell r="D8722">
            <v>7966879720</v>
          </cell>
        </row>
        <row r="8723">
          <cell r="C8723">
            <v>28452</v>
          </cell>
          <cell r="D8723">
            <v>3545427749</v>
          </cell>
        </row>
        <row r="8724">
          <cell r="C8724">
            <v>11532</v>
          </cell>
          <cell r="D8724">
            <v>6734537986</v>
          </cell>
        </row>
        <row r="8725">
          <cell r="C8725">
            <v>36957</v>
          </cell>
          <cell r="D8725">
            <v>7453397081</v>
          </cell>
        </row>
        <row r="8726">
          <cell r="C8726">
            <v>46439</v>
          </cell>
          <cell r="D8726">
            <v>4290015026</v>
          </cell>
        </row>
        <row r="8727">
          <cell r="C8727">
            <v>36559</v>
          </cell>
          <cell r="D8727">
            <v>4656574848</v>
          </cell>
        </row>
        <row r="8728">
          <cell r="C8728">
            <v>22519</v>
          </cell>
          <cell r="D8728">
            <v>9373778889</v>
          </cell>
        </row>
        <row r="8729">
          <cell r="C8729">
            <v>59939</v>
          </cell>
          <cell r="D8729">
            <v>4472356473</v>
          </cell>
        </row>
        <row r="8730">
          <cell r="C8730">
            <v>39462</v>
          </cell>
          <cell r="D8730">
            <v>6720857681</v>
          </cell>
        </row>
        <row r="8731">
          <cell r="C8731">
            <v>29222</v>
          </cell>
          <cell r="D8731">
            <v>2739934548</v>
          </cell>
        </row>
        <row r="8732">
          <cell r="C8732">
            <v>24464</v>
          </cell>
          <cell r="D8732">
            <v>3824197065</v>
          </cell>
        </row>
        <row r="8733">
          <cell r="C8733">
            <v>14535</v>
          </cell>
          <cell r="D8733">
            <v>2417008025</v>
          </cell>
        </row>
        <row r="8734">
          <cell r="C8734">
            <v>34645</v>
          </cell>
          <cell r="D8734">
            <v>2053848936</v>
          </cell>
        </row>
        <row r="8735">
          <cell r="C8735">
            <v>47788</v>
          </cell>
          <cell r="D8735">
            <v>7160109333</v>
          </cell>
        </row>
        <row r="8736">
          <cell r="C8736">
            <v>10411</v>
          </cell>
          <cell r="D8736">
            <v>7741079360</v>
          </cell>
        </row>
        <row r="8737">
          <cell r="C8737">
            <v>36988</v>
          </cell>
          <cell r="D8737">
            <v>5153694038</v>
          </cell>
        </row>
        <row r="8738">
          <cell r="C8738">
            <v>41997</v>
          </cell>
          <cell r="D8738">
            <v>1606657585</v>
          </cell>
        </row>
        <row r="8739">
          <cell r="C8739">
            <v>40250</v>
          </cell>
          <cell r="D8739">
            <v>2493113470</v>
          </cell>
        </row>
        <row r="8740">
          <cell r="C8740">
            <v>42365</v>
          </cell>
          <cell r="D8740">
            <v>9317454674</v>
          </cell>
        </row>
        <row r="8741">
          <cell r="C8741">
            <v>52480</v>
          </cell>
          <cell r="D8741">
            <v>1532722974</v>
          </cell>
        </row>
        <row r="8742">
          <cell r="C8742">
            <v>43084</v>
          </cell>
          <cell r="D8742">
            <v>3303111790</v>
          </cell>
        </row>
        <row r="8743">
          <cell r="C8743">
            <v>49906</v>
          </cell>
          <cell r="D8743">
            <v>4085082426</v>
          </cell>
        </row>
        <row r="8744">
          <cell r="C8744">
            <v>46330</v>
          </cell>
          <cell r="D8744">
            <v>8718856853</v>
          </cell>
        </row>
        <row r="8745">
          <cell r="C8745">
            <v>42465</v>
          </cell>
          <cell r="D8745">
            <v>6410530811</v>
          </cell>
        </row>
        <row r="8746">
          <cell r="C8746">
            <v>32763</v>
          </cell>
          <cell r="D8746">
            <v>6471464479</v>
          </cell>
        </row>
        <row r="8747">
          <cell r="C8747">
            <v>54633</v>
          </cell>
          <cell r="D8747">
            <v>784224471</v>
          </cell>
        </row>
        <row r="8748">
          <cell r="C8748">
            <v>56064</v>
          </cell>
          <cell r="D8748">
            <v>9107581297</v>
          </cell>
        </row>
        <row r="8749">
          <cell r="C8749">
            <v>51701</v>
          </cell>
          <cell r="D8749">
            <v>2493113470</v>
          </cell>
        </row>
        <row r="8750">
          <cell r="C8750">
            <v>27661</v>
          </cell>
          <cell r="D8750">
            <v>8289594380</v>
          </cell>
        </row>
        <row r="8751">
          <cell r="C8751">
            <v>29795</v>
          </cell>
          <cell r="D8751">
            <v>8350412399</v>
          </cell>
        </row>
        <row r="8752">
          <cell r="C8752">
            <v>22770</v>
          </cell>
          <cell r="D8752">
            <v>5407735911</v>
          </cell>
        </row>
        <row r="8753">
          <cell r="C8753">
            <v>20202</v>
          </cell>
          <cell r="D8753">
            <v>3986480021</v>
          </cell>
        </row>
        <row r="8754">
          <cell r="C8754">
            <v>24356</v>
          </cell>
          <cell r="D8754">
            <v>5929508313</v>
          </cell>
        </row>
        <row r="8755">
          <cell r="C8755">
            <v>25030</v>
          </cell>
          <cell r="D8755">
            <v>3273288531</v>
          </cell>
        </row>
        <row r="8756">
          <cell r="C8756">
            <v>29911</v>
          </cell>
          <cell r="D8756">
            <v>3996818513</v>
          </cell>
        </row>
        <row r="8757">
          <cell r="C8757">
            <v>53310</v>
          </cell>
          <cell r="D8757">
            <v>9163060264</v>
          </cell>
        </row>
        <row r="8758">
          <cell r="C8758">
            <v>51063</v>
          </cell>
          <cell r="D8758">
            <v>8694120054</v>
          </cell>
        </row>
        <row r="8759">
          <cell r="C8759">
            <v>36000</v>
          </cell>
          <cell r="D8759">
            <v>4185019157</v>
          </cell>
        </row>
        <row r="8760">
          <cell r="C8760">
            <v>52266</v>
          </cell>
          <cell r="D8760">
            <v>4037854406</v>
          </cell>
        </row>
        <row r="8761">
          <cell r="C8761">
            <v>27537</v>
          </cell>
          <cell r="D8761">
            <v>8887868026</v>
          </cell>
        </row>
        <row r="8762">
          <cell r="C8762">
            <v>38195</v>
          </cell>
          <cell r="D8762">
            <v>4786629839</v>
          </cell>
        </row>
        <row r="8763">
          <cell r="C8763">
            <v>30921</v>
          </cell>
          <cell r="D8763">
            <v>3824197065</v>
          </cell>
        </row>
        <row r="8764">
          <cell r="C8764">
            <v>34249</v>
          </cell>
          <cell r="D8764">
            <v>6596440737</v>
          </cell>
        </row>
        <row r="8765">
          <cell r="C8765">
            <v>54899</v>
          </cell>
          <cell r="D8765">
            <v>6915102108</v>
          </cell>
        </row>
        <row r="8766">
          <cell r="C8766">
            <v>42287</v>
          </cell>
          <cell r="D8766">
            <v>1606657585</v>
          </cell>
        </row>
        <row r="8767">
          <cell r="C8767">
            <v>25773</v>
          </cell>
          <cell r="D8767">
            <v>3867281491</v>
          </cell>
        </row>
        <row r="8768">
          <cell r="C8768">
            <v>23367</v>
          </cell>
          <cell r="D8768">
            <v>2748937082</v>
          </cell>
        </row>
        <row r="8769">
          <cell r="C8769">
            <v>23302</v>
          </cell>
          <cell r="D8769">
            <v>1391414047</v>
          </cell>
        </row>
        <row r="8770">
          <cell r="C8770">
            <v>26901</v>
          </cell>
          <cell r="D8770">
            <v>6637560367</v>
          </cell>
        </row>
        <row r="8771">
          <cell r="C8771">
            <v>25607</v>
          </cell>
          <cell r="D8771">
            <v>1420239228</v>
          </cell>
        </row>
        <row r="8772">
          <cell r="C8772">
            <v>57970</v>
          </cell>
          <cell r="D8772">
            <v>2255261316</v>
          </cell>
        </row>
        <row r="8773">
          <cell r="C8773">
            <v>29256</v>
          </cell>
          <cell r="D8773">
            <v>923191143</v>
          </cell>
        </row>
        <row r="8774">
          <cell r="C8774">
            <v>51999</v>
          </cell>
          <cell r="D8774">
            <v>7966879720</v>
          </cell>
        </row>
        <row r="8775">
          <cell r="C8775">
            <v>25297</v>
          </cell>
          <cell r="D8775">
            <v>3642452728</v>
          </cell>
        </row>
        <row r="8776">
          <cell r="C8776">
            <v>41394</v>
          </cell>
          <cell r="D8776">
            <v>7192290785</v>
          </cell>
        </row>
        <row r="8777">
          <cell r="C8777">
            <v>28832</v>
          </cell>
          <cell r="D8777">
            <v>4011453366</v>
          </cell>
        </row>
        <row r="8778">
          <cell r="C8778">
            <v>55627</v>
          </cell>
          <cell r="D8778">
            <v>3428040538</v>
          </cell>
        </row>
        <row r="8779">
          <cell r="C8779">
            <v>45536</v>
          </cell>
          <cell r="D8779">
            <v>6284045549</v>
          </cell>
        </row>
        <row r="8780">
          <cell r="C8780">
            <v>27877</v>
          </cell>
          <cell r="D8780">
            <v>7573774818</v>
          </cell>
        </row>
        <row r="8781">
          <cell r="C8781">
            <v>51213</v>
          </cell>
          <cell r="D8781">
            <v>4716524892</v>
          </cell>
        </row>
        <row r="8782">
          <cell r="C8782">
            <v>14001</v>
          </cell>
          <cell r="D8782">
            <v>569240891</v>
          </cell>
        </row>
        <row r="8783">
          <cell r="C8783">
            <v>15200</v>
          </cell>
          <cell r="D8783">
            <v>8157157730</v>
          </cell>
        </row>
        <row r="8784">
          <cell r="C8784">
            <v>52845</v>
          </cell>
          <cell r="D8784">
            <v>7824503232</v>
          </cell>
        </row>
        <row r="8785">
          <cell r="C8785">
            <v>44621</v>
          </cell>
          <cell r="D8785">
            <v>9603610356</v>
          </cell>
        </row>
        <row r="8786">
          <cell r="C8786">
            <v>21213</v>
          </cell>
          <cell r="D8786">
            <v>3269054114</v>
          </cell>
        </row>
        <row r="8787">
          <cell r="C8787">
            <v>38197</v>
          </cell>
          <cell r="D8787">
            <v>569240891</v>
          </cell>
        </row>
        <row r="8788">
          <cell r="C8788">
            <v>35410</v>
          </cell>
          <cell r="D8788">
            <v>2500807061</v>
          </cell>
        </row>
        <row r="8789">
          <cell r="C8789">
            <v>21750</v>
          </cell>
          <cell r="D8789">
            <v>5828678620</v>
          </cell>
        </row>
        <row r="8790">
          <cell r="C8790">
            <v>45950</v>
          </cell>
          <cell r="D8790">
            <v>6938295417</v>
          </cell>
        </row>
        <row r="8791">
          <cell r="C8791">
            <v>24399</v>
          </cell>
          <cell r="D8791">
            <v>299663825</v>
          </cell>
        </row>
        <row r="8792">
          <cell r="C8792">
            <v>25517</v>
          </cell>
          <cell r="D8792">
            <v>4269946768</v>
          </cell>
        </row>
        <row r="8793">
          <cell r="C8793">
            <v>23256</v>
          </cell>
          <cell r="D8793">
            <v>8875320292</v>
          </cell>
        </row>
        <row r="8794">
          <cell r="C8794">
            <v>24326</v>
          </cell>
          <cell r="D8794">
            <v>3507341514</v>
          </cell>
        </row>
        <row r="8795">
          <cell r="C8795">
            <v>44911</v>
          </cell>
          <cell r="D8795">
            <v>879297433</v>
          </cell>
        </row>
        <row r="8796">
          <cell r="C8796">
            <v>48710</v>
          </cell>
          <cell r="D8796">
            <v>4342145855</v>
          </cell>
        </row>
        <row r="8797">
          <cell r="C8797">
            <v>32514</v>
          </cell>
          <cell r="D8797">
            <v>3764546336</v>
          </cell>
        </row>
        <row r="8798">
          <cell r="C8798">
            <v>23426</v>
          </cell>
          <cell r="D8798">
            <v>9885165231</v>
          </cell>
        </row>
        <row r="8799">
          <cell r="C8799">
            <v>47058</v>
          </cell>
          <cell r="D8799">
            <v>1419116835</v>
          </cell>
        </row>
        <row r="8800">
          <cell r="C8800">
            <v>44505</v>
          </cell>
          <cell r="D8800">
            <v>8267733809</v>
          </cell>
        </row>
        <row r="8801">
          <cell r="C8801">
            <v>40360</v>
          </cell>
          <cell r="D8801">
            <v>6007705854</v>
          </cell>
        </row>
        <row r="8802">
          <cell r="C8802">
            <v>44572</v>
          </cell>
          <cell r="D8802">
            <v>2659144249</v>
          </cell>
        </row>
        <row r="8803">
          <cell r="C8803">
            <v>10274</v>
          </cell>
          <cell r="D8803">
            <v>7178607831</v>
          </cell>
        </row>
        <row r="8804">
          <cell r="C8804">
            <v>53549</v>
          </cell>
          <cell r="D8804">
            <v>7268478941</v>
          </cell>
        </row>
        <row r="8805">
          <cell r="C8805">
            <v>41354</v>
          </cell>
          <cell r="D8805">
            <v>4759627103</v>
          </cell>
        </row>
        <row r="8806">
          <cell r="C8806">
            <v>36337</v>
          </cell>
          <cell r="D8806">
            <v>7865341539</v>
          </cell>
        </row>
        <row r="8807">
          <cell r="C8807">
            <v>34985</v>
          </cell>
          <cell r="D8807">
            <v>3021692982</v>
          </cell>
        </row>
        <row r="8808">
          <cell r="C8808">
            <v>24613</v>
          </cell>
          <cell r="D8808">
            <v>4716524892</v>
          </cell>
        </row>
        <row r="8809">
          <cell r="C8809">
            <v>25903</v>
          </cell>
          <cell r="D8809">
            <v>8346855079</v>
          </cell>
        </row>
        <row r="8810">
          <cell r="C8810">
            <v>29217</v>
          </cell>
          <cell r="D8810">
            <v>6279928705</v>
          </cell>
        </row>
        <row r="8811">
          <cell r="C8811">
            <v>30426</v>
          </cell>
          <cell r="D8811">
            <v>9939542542</v>
          </cell>
        </row>
        <row r="8812">
          <cell r="C8812">
            <v>26720</v>
          </cell>
          <cell r="D8812">
            <v>4406664351</v>
          </cell>
        </row>
        <row r="8813">
          <cell r="C8813">
            <v>31790</v>
          </cell>
          <cell r="D8813">
            <v>2306669465</v>
          </cell>
        </row>
        <row r="8814">
          <cell r="C8814">
            <v>23455</v>
          </cell>
          <cell r="D8814">
            <v>4997183822</v>
          </cell>
        </row>
        <row r="8815">
          <cell r="C8815">
            <v>12797</v>
          </cell>
          <cell r="D8815">
            <v>966588630</v>
          </cell>
        </row>
        <row r="8816">
          <cell r="C8816">
            <v>33892</v>
          </cell>
          <cell r="D8816">
            <v>2493113470</v>
          </cell>
        </row>
        <row r="8817">
          <cell r="C8817">
            <v>59081</v>
          </cell>
          <cell r="D8817">
            <v>6842911427</v>
          </cell>
        </row>
        <row r="8818">
          <cell r="C8818">
            <v>22274</v>
          </cell>
          <cell r="D8818">
            <v>4718207207</v>
          </cell>
        </row>
        <row r="8819">
          <cell r="C8819">
            <v>11990</v>
          </cell>
          <cell r="D8819">
            <v>7625163059</v>
          </cell>
        </row>
        <row r="8820">
          <cell r="C8820">
            <v>22657</v>
          </cell>
          <cell r="D8820">
            <v>2237103631</v>
          </cell>
        </row>
        <row r="8821">
          <cell r="C8821">
            <v>28844</v>
          </cell>
          <cell r="D8821">
            <v>2480515559</v>
          </cell>
        </row>
        <row r="8822">
          <cell r="C8822">
            <v>25963</v>
          </cell>
          <cell r="D8822">
            <v>9328457335</v>
          </cell>
        </row>
        <row r="8823">
          <cell r="C8823">
            <v>33713</v>
          </cell>
          <cell r="D8823">
            <v>9892583027</v>
          </cell>
        </row>
        <row r="8824">
          <cell r="C8824">
            <v>38850</v>
          </cell>
          <cell r="D8824">
            <v>3469413983</v>
          </cell>
        </row>
        <row r="8825">
          <cell r="C8825">
            <v>24678</v>
          </cell>
          <cell r="D8825">
            <v>7824503232</v>
          </cell>
        </row>
        <row r="8826">
          <cell r="C8826">
            <v>14995</v>
          </cell>
          <cell r="D8826">
            <v>2657442315</v>
          </cell>
        </row>
        <row r="8827">
          <cell r="C8827">
            <v>42108</v>
          </cell>
          <cell r="D8827">
            <v>7054972058</v>
          </cell>
        </row>
        <row r="8828">
          <cell r="C8828">
            <v>30588</v>
          </cell>
          <cell r="D8828">
            <v>7367438190</v>
          </cell>
        </row>
        <row r="8829">
          <cell r="C8829">
            <v>32000</v>
          </cell>
          <cell r="D8829">
            <v>4768254810</v>
          </cell>
        </row>
        <row r="8830">
          <cell r="C8830">
            <v>31306</v>
          </cell>
          <cell r="D8830">
            <v>9072843924</v>
          </cell>
        </row>
        <row r="8831">
          <cell r="C8831">
            <v>19192</v>
          </cell>
          <cell r="D8831">
            <v>6126779991</v>
          </cell>
        </row>
        <row r="8832">
          <cell r="C8832">
            <v>21817</v>
          </cell>
          <cell r="D8832">
            <v>5142790693</v>
          </cell>
        </row>
        <row r="8833">
          <cell r="C8833">
            <v>41507</v>
          </cell>
          <cell r="D8833">
            <v>7769010411</v>
          </cell>
        </row>
        <row r="8834">
          <cell r="C8834">
            <v>34925</v>
          </cell>
          <cell r="D8834">
            <v>6173504774</v>
          </cell>
        </row>
        <row r="8835">
          <cell r="C8835">
            <v>20729</v>
          </cell>
          <cell r="D8835">
            <v>5519420165</v>
          </cell>
        </row>
        <row r="8836">
          <cell r="C8836">
            <v>37350</v>
          </cell>
          <cell r="D8836">
            <v>9229113786</v>
          </cell>
        </row>
        <row r="8837">
          <cell r="C8837">
            <v>42531</v>
          </cell>
          <cell r="D8837">
            <v>8620758454</v>
          </cell>
        </row>
        <row r="8838">
          <cell r="C8838">
            <v>32242</v>
          </cell>
          <cell r="D8838">
            <v>4852897158</v>
          </cell>
        </row>
        <row r="8839">
          <cell r="C8839">
            <v>53909</v>
          </cell>
          <cell r="D8839">
            <v>1472093461</v>
          </cell>
        </row>
        <row r="8840">
          <cell r="C8840">
            <v>21379</v>
          </cell>
          <cell r="D8840">
            <v>8350412399</v>
          </cell>
        </row>
        <row r="8841">
          <cell r="C8841">
            <v>51247</v>
          </cell>
          <cell r="D8841">
            <v>8154943166</v>
          </cell>
        </row>
        <row r="8842">
          <cell r="C8842">
            <v>43511</v>
          </cell>
          <cell r="D8842">
            <v>8099854152</v>
          </cell>
        </row>
        <row r="8843">
          <cell r="C8843">
            <v>27196</v>
          </cell>
          <cell r="D8843">
            <v>6789106936</v>
          </cell>
        </row>
        <row r="8844">
          <cell r="C8844">
            <v>17465</v>
          </cell>
          <cell r="D8844">
            <v>8748349712</v>
          </cell>
        </row>
        <row r="8845">
          <cell r="C8845">
            <v>47153</v>
          </cell>
          <cell r="D8845">
            <v>5623178685</v>
          </cell>
        </row>
        <row r="8846">
          <cell r="C8846">
            <v>16675</v>
          </cell>
          <cell r="D8846">
            <v>8682006391</v>
          </cell>
        </row>
        <row r="8847">
          <cell r="C8847">
            <v>25711</v>
          </cell>
          <cell r="D8847">
            <v>9458563771</v>
          </cell>
        </row>
        <row r="8848">
          <cell r="C8848">
            <v>30950</v>
          </cell>
          <cell r="D8848">
            <v>7325246862</v>
          </cell>
        </row>
        <row r="8849">
          <cell r="C8849">
            <v>14787</v>
          </cell>
          <cell r="D8849">
            <v>2740930763</v>
          </cell>
        </row>
        <row r="8850">
          <cell r="C8850">
            <v>16531</v>
          </cell>
          <cell r="D8850">
            <v>896700143</v>
          </cell>
        </row>
        <row r="8851">
          <cell r="C8851">
            <v>27509</v>
          </cell>
          <cell r="D8851">
            <v>8516539148</v>
          </cell>
        </row>
        <row r="8852">
          <cell r="C8852">
            <v>20504</v>
          </cell>
          <cell r="D8852">
            <v>3524504531</v>
          </cell>
        </row>
        <row r="8853">
          <cell r="C8853">
            <v>50759</v>
          </cell>
          <cell r="D8853">
            <v>209942509</v>
          </cell>
        </row>
        <row r="8854">
          <cell r="C8854">
            <v>38062</v>
          </cell>
          <cell r="D8854">
            <v>495702854</v>
          </cell>
        </row>
        <row r="8855">
          <cell r="C8855">
            <v>25818</v>
          </cell>
          <cell r="D8855">
            <v>7281103514</v>
          </cell>
        </row>
        <row r="8856">
          <cell r="C8856">
            <v>38124</v>
          </cell>
          <cell r="D8856">
            <v>9260254965</v>
          </cell>
        </row>
        <row r="8857">
          <cell r="C8857">
            <v>25672</v>
          </cell>
          <cell r="D8857">
            <v>9624054975</v>
          </cell>
        </row>
        <row r="8858">
          <cell r="C8858">
            <v>35980</v>
          </cell>
          <cell r="D8858">
            <v>2524849899</v>
          </cell>
        </row>
        <row r="8859">
          <cell r="C8859">
            <v>55591</v>
          </cell>
          <cell r="D8859">
            <v>9800744517</v>
          </cell>
        </row>
        <row r="8860">
          <cell r="C8860">
            <v>59094</v>
          </cell>
          <cell r="D8860">
            <v>5552170407</v>
          </cell>
        </row>
        <row r="8861">
          <cell r="C8861">
            <v>38573</v>
          </cell>
          <cell r="D8861">
            <v>4773306254</v>
          </cell>
        </row>
        <row r="8862">
          <cell r="C8862">
            <v>36046</v>
          </cell>
          <cell r="D8862">
            <v>1155371844</v>
          </cell>
        </row>
        <row r="8863">
          <cell r="C8863">
            <v>35769</v>
          </cell>
          <cell r="D8863">
            <v>7070564503</v>
          </cell>
        </row>
        <row r="8864">
          <cell r="C8864">
            <v>48053</v>
          </cell>
          <cell r="D8864">
            <v>7286297414</v>
          </cell>
        </row>
        <row r="8865">
          <cell r="C8865">
            <v>14920</v>
          </cell>
          <cell r="D8865">
            <v>8462409454</v>
          </cell>
        </row>
        <row r="8866">
          <cell r="C8866">
            <v>56434</v>
          </cell>
          <cell r="D8866">
            <v>1598957961</v>
          </cell>
        </row>
        <row r="8867">
          <cell r="C8867">
            <v>12878</v>
          </cell>
          <cell r="D8867">
            <v>5439294325</v>
          </cell>
        </row>
        <row r="8868">
          <cell r="C8868">
            <v>32441</v>
          </cell>
          <cell r="D8868">
            <v>3040116061</v>
          </cell>
        </row>
        <row r="8869">
          <cell r="C8869">
            <v>42729</v>
          </cell>
          <cell r="D8869">
            <v>959209328</v>
          </cell>
        </row>
        <row r="8870">
          <cell r="C8870">
            <v>41849</v>
          </cell>
          <cell r="D8870">
            <v>5280433926</v>
          </cell>
        </row>
        <row r="8871">
          <cell r="C8871">
            <v>38762</v>
          </cell>
          <cell r="D8871">
            <v>630160104</v>
          </cell>
        </row>
        <row r="8872">
          <cell r="C8872">
            <v>41410</v>
          </cell>
          <cell r="D8872">
            <v>1042822263</v>
          </cell>
        </row>
        <row r="8873">
          <cell r="C8873">
            <v>22722</v>
          </cell>
          <cell r="D8873">
            <v>8460683117</v>
          </cell>
        </row>
        <row r="8874">
          <cell r="C8874">
            <v>22804</v>
          </cell>
          <cell r="D8874">
            <v>5759255762</v>
          </cell>
        </row>
        <row r="8875">
          <cell r="C8875">
            <v>32495</v>
          </cell>
          <cell r="D8875">
            <v>4260324861</v>
          </cell>
        </row>
        <row r="8876">
          <cell r="C8876">
            <v>42000</v>
          </cell>
          <cell r="D8876">
            <v>263573389</v>
          </cell>
        </row>
        <row r="8877">
          <cell r="C8877">
            <v>41803</v>
          </cell>
          <cell r="D8877">
            <v>3101620996</v>
          </cell>
        </row>
        <row r="8878">
          <cell r="C8878">
            <v>16094</v>
          </cell>
          <cell r="D8878">
            <v>6837456032</v>
          </cell>
        </row>
        <row r="8879">
          <cell r="C8879">
            <v>13772</v>
          </cell>
          <cell r="D8879">
            <v>2417008025</v>
          </cell>
        </row>
        <row r="8880">
          <cell r="C8880">
            <v>22891</v>
          </cell>
          <cell r="D8880">
            <v>6731572691</v>
          </cell>
        </row>
        <row r="8881">
          <cell r="C8881">
            <v>19628</v>
          </cell>
          <cell r="D8881">
            <v>9153408497</v>
          </cell>
        </row>
        <row r="8882">
          <cell r="C8882">
            <v>32254</v>
          </cell>
          <cell r="D8882">
            <v>9317454674</v>
          </cell>
        </row>
        <row r="8883">
          <cell r="C8883">
            <v>20945</v>
          </cell>
          <cell r="D8883">
            <v>7659816853</v>
          </cell>
        </row>
        <row r="8884">
          <cell r="C8884">
            <v>30608</v>
          </cell>
          <cell r="D8884">
            <v>9855833406</v>
          </cell>
        </row>
        <row r="8885">
          <cell r="C8885">
            <v>42970</v>
          </cell>
          <cell r="D8885">
            <v>2183763965</v>
          </cell>
        </row>
        <row r="8886">
          <cell r="C8886">
            <v>47776</v>
          </cell>
          <cell r="D8886">
            <v>7760701055</v>
          </cell>
        </row>
        <row r="8887">
          <cell r="C8887">
            <v>22750</v>
          </cell>
          <cell r="D8887">
            <v>6322781804</v>
          </cell>
        </row>
        <row r="8888">
          <cell r="C8888">
            <v>39174</v>
          </cell>
          <cell r="D8888">
            <v>3016446324</v>
          </cell>
        </row>
        <row r="8889">
          <cell r="C8889">
            <v>42530</v>
          </cell>
          <cell r="D8889">
            <v>6446166575</v>
          </cell>
        </row>
        <row r="8890">
          <cell r="C8890">
            <v>49472</v>
          </cell>
          <cell r="D8890">
            <v>813832926</v>
          </cell>
        </row>
        <row r="8891">
          <cell r="C8891">
            <v>10303</v>
          </cell>
          <cell r="D8891">
            <v>5837501576</v>
          </cell>
        </row>
        <row r="8892">
          <cell r="C8892">
            <v>26434</v>
          </cell>
          <cell r="D8892">
            <v>8646243699</v>
          </cell>
        </row>
        <row r="8893">
          <cell r="C8893">
            <v>23112</v>
          </cell>
          <cell r="D8893">
            <v>7338728615</v>
          </cell>
        </row>
        <row r="8894">
          <cell r="C8894">
            <v>33035</v>
          </cell>
          <cell r="D8894">
            <v>1489889981</v>
          </cell>
        </row>
        <row r="8895">
          <cell r="C8895">
            <v>49105</v>
          </cell>
          <cell r="D8895">
            <v>7700368295</v>
          </cell>
        </row>
        <row r="8896">
          <cell r="C8896">
            <v>54497</v>
          </cell>
          <cell r="D8896">
            <v>5234982726</v>
          </cell>
        </row>
        <row r="8897">
          <cell r="C8897">
            <v>27011</v>
          </cell>
          <cell r="D8897">
            <v>3524504531</v>
          </cell>
        </row>
        <row r="8898">
          <cell r="C8898">
            <v>19790</v>
          </cell>
          <cell r="D8898">
            <v>19662963</v>
          </cell>
        </row>
        <row r="8899">
          <cell r="C8899">
            <v>45685</v>
          </cell>
          <cell r="D8899">
            <v>6854809452</v>
          </cell>
        </row>
        <row r="8900">
          <cell r="C8900">
            <v>39200</v>
          </cell>
          <cell r="D8900">
            <v>2450711406</v>
          </cell>
        </row>
        <row r="8901">
          <cell r="C8901">
            <v>36483</v>
          </cell>
          <cell r="D8901">
            <v>1014658829</v>
          </cell>
        </row>
        <row r="8902">
          <cell r="C8902">
            <v>51600</v>
          </cell>
          <cell r="D8902">
            <v>2423731264</v>
          </cell>
        </row>
        <row r="8903">
          <cell r="C8903">
            <v>15590</v>
          </cell>
          <cell r="D8903">
            <v>2841287114</v>
          </cell>
        </row>
        <row r="8904">
          <cell r="C8904">
            <v>17722</v>
          </cell>
          <cell r="D8904">
            <v>1969484233</v>
          </cell>
        </row>
        <row r="8905">
          <cell r="C8905">
            <v>41376</v>
          </cell>
          <cell r="D8905">
            <v>4406664351</v>
          </cell>
        </row>
        <row r="8906">
          <cell r="C8906">
            <v>28917</v>
          </cell>
          <cell r="D8906">
            <v>3746690722</v>
          </cell>
        </row>
        <row r="8907">
          <cell r="C8907">
            <v>48771</v>
          </cell>
          <cell r="D8907">
            <v>4795089876</v>
          </cell>
        </row>
        <row r="8908">
          <cell r="C8908">
            <v>45353</v>
          </cell>
          <cell r="D8908">
            <v>4768254810</v>
          </cell>
        </row>
        <row r="8909">
          <cell r="C8909">
            <v>45109</v>
          </cell>
          <cell r="D8909">
            <v>8267733809</v>
          </cell>
        </row>
        <row r="8910">
          <cell r="C8910">
            <v>30516</v>
          </cell>
          <cell r="D8910">
            <v>2298319154</v>
          </cell>
        </row>
        <row r="8911">
          <cell r="C8911">
            <v>42655</v>
          </cell>
          <cell r="D8911">
            <v>2649428619</v>
          </cell>
        </row>
        <row r="8912">
          <cell r="C8912">
            <v>16468</v>
          </cell>
          <cell r="D8912">
            <v>4786629839</v>
          </cell>
        </row>
        <row r="8913">
          <cell r="C8913">
            <v>50039</v>
          </cell>
          <cell r="D8913">
            <v>5153694038</v>
          </cell>
        </row>
        <row r="8914">
          <cell r="C8914">
            <v>54980</v>
          </cell>
          <cell r="D8914">
            <v>2524572722</v>
          </cell>
        </row>
        <row r="8915">
          <cell r="C8915">
            <v>57853</v>
          </cell>
          <cell r="D8915">
            <v>6487054410</v>
          </cell>
        </row>
        <row r="8916">
          <cell r="C8916">
            <v>16933</v>
          </cell>
          <cell r="D8916">
            <v>3269054114</v>
          </cell>
        </row>
        <row r="8917">
          <cell r="C8917">
            <v>46867</v>
          </cell>
          <cell r="D8917">
            <v>5285704227</v>
          </cell>
        </row>
        <row r="8918">
          <cell r="C8918">
            <v>48602</v>
          </cell>
          <cell r="D8918">
            <v>3021692982</v>
          </cell>
        </row>
        <row r="8919">
          <cell r="C8919">
            <v>16443</v>
          </cell>
          <cell r="D8919">
            <v>1009146149</v>
          </cell>
        </row>
        <row r="8920">
          <cell r="C8920">
            <v>59524</v>
          </cell>
          <cell r="D8920">
            <v>1895483948</v>
          </cell>
        </row>
        <row r="8921">
          <cell r="C8921">
            <v>38706</v>
          </cell>
          <cell r="D8921">
            <v>9153408497</v>
          </cell>
        </row>
        <row r="8922">
          <cell r="C8922">
            <v>13869</v>
          </cell>
          <cell r="D8922">
            <v>9258570278</v>
          </cell>
        </row>
        <row r="8923">
          <cell r="C8923">
            <v>18045</v>
          </cell>
          <cell r="D8923">
            <v>9627071331</v>
          </cell>
        </row>
        <row r="8924">
          <cell r="C8924">
            <v>18625</v>
          </cell>
          <cell r="D8924">
            <v>7000350199</v>
          </cell>
        </row>
        <row r="8925">
          <cell r="C8925">
            <v>52528</v>
          </cell>
          <cell r="D8925">
            <v>9547713507</v>
          </cell>
        </row>
        <row r="8926">
          <cell r="C8926">
            <v>16169</v>
          </cell>
          <cell r="D8926">
            <v>7866715386</v>
          </cell>
        </row>
        <row r="8927">
          <cell r="C8927">
            <v>49985</v>
          </cell>
          <cell r="D8927">
            <v>9258570278</v>
          </cell>
        </row>
        <row r="8928">
          <cell r="C8928">
            <v>39141</v>
          </cell>
          <cell r="D8928">
            <v>1364767856</v>
          </cell>
        </row>
        <row r="8929">
          <cell r="C8929">
            <v>12039</v>
          </cell>
          <cell r="D8929">
            <v>3569619966</v>
          </cell>
        </row>
        <row r="8930">
          <cell r="C8930">
            <v>24290</v>
          </cell>
          <cell r="D8930">
            <v>4978659442</v>
          </cell>
        </row>
        <row r="8931">
          <cell r="C8931">
            <v>39837</v>
          </cell>
          <cell r="D8931">
            <v>9958099322</v>
          </cell>
        </row>
        <row r="8932">
          <cell r="C8932">
            <v>34171</v>
          </cell>
          <cell r="D8932">
            <v>3904109642</v>
          </cell>
        </row>
        <row r="8933">
          <cell r="C8933">
            <v>41492</v>
          </cell>
          <cell r="D8933">
            <v>4920920075</v>
          </cell>
        </row>
        <row r="8934">
          <cell r="C8934">
            <v>16636</v>
          </cell>
          <cell r="D8934">
            <v>1958063002</v>
          </cell>
        </row>
        <row r="8935">
          <cell r="C8935">
            <v>12851</v>
          </cell>
          <cell r="D8935">
            <v>5948190226</v>
          </cell>
        </row>
        <row r="8936">
          <cell r="C8936">
            <v>12756</v>
          </cell>
          <cell r="D8936">
            <v>5828678620</v>
          </cell>
        </row>
        <row r="8937">
          <cell r="C8937">
            <v>20445</v>
          </cell>
          <cell r="D8937">
            <v>7469392467</v>
          </cell>
        </row>
        <row r="8938">
          <cell r="C8938">
            <v>39737</v>
          </cell>
          <cell r="D8938">
            <v>1074899180</v>
          </cell>
        </row>
        <row r="8939">
          <cell r="C8939">
            <v>13179</v>
          </cell>
          <cell r="D8939">
            <v>5079859830</v>
          </cell>
        </row>
        <row r="8940">
          <cell r="C8940">
            <v>58668</v>
          </cell>
          <cell r="D8940">
            <v>3670950885</v>
          </cell>
        </row>
        <row r="8941">
          <cell r="C8941">
            <v>11410</v>
          </cell>
          <cell r="D8941">
            <v>4406664351</v>
          </cell>
        </row>
        <row r="8942">
          <cell r="C8942">
            <v>43858</v>
          </cell>
          <cell r="D8942">
            <v>933051662</v>
          </cell>
        </row>
        <row r="8943">
          <cell r="C8943">
            <v>13750</v>
          </cell>
          <cell r="D8943">
            <v>3266408608</v>
          </cell>
        </row>
        <row r="8944">
          <cell r="C8944">
            <v>50058</v>
          </cell>
          <cell r="D8944">
            <v>303831626</v>
          </cell>
        </row>
        <row r="8945">
          <cell r="C8945">
            <v>11064</v>
          </cell>
          <cell r="D8945">
            <v>8664054479</v>
          </cell>
        </row>
        <row r="8946">
          <cell r="C8946">
            <v>27191</v>
          </cell>
          <cell r="D8946">
            <v>2130919499</v>
          </cell>
        </row>
        <row r="8947">
          <cell r="C8947">
            <v>32332</v>
          </cell>
          <cell r="D8947">
            <v>7263964236</v>
          </cell>
        </row>
        <row r="8948">
          <cell r="C8948">
            <v>52108</v>
          </cell>
          <cell r="D8948">
            <v>5068508845</v>
          </cell>
        </row>
        <row r="8949">
          <cell r="C8949">
            <v>28093</v>
          </cell>
          <cell r="D8949">
            <v>7673188813</v>
          </cell>
        </row>
        <row r="8950">
          <cell r="C8950">
            <v>56739</v>
          </cell>
          <cell r="D8950">
            <v>1469328364</v>
          </cell>
        </row>
        <row r="8951">
          <cell r="C8951">
            <v>51827</v>
          </cell>
          <cell r="D8951">
            <v>2809344809</v>
          </cell>
        </row>
        <row r="8952">
          <cell r="C8952">
            <v>22843</v>
          </cell>
          <cell r="D8952">
            <v>9128677390</v>
          </cell>
        </row>
        <row r="8953">
          <cell r="C8953">
            <v>56551</v>
          </cell>
          <cell r="D8953">
            <v>1382734301</v>
          </cell>
        </row>
        <row r="8954">
          <cell r="C8954">
            <v>55885</v>
          </cell>
          <cell r="D8954">
            <v>1990335721</v>
          </cell>
        </row>
        <row r="8955">
          <cell r="C8955">
            <v>33036</v>
          </cell>
          <cell r="D8955">
            <v>1252810490</v>
          </cell>
        </row>
        <row r="8956">
          <cell r="C8956">
            <v>22966</v>
          </cell>
          <cell r="D8956">
            <v>2280674246</v>
          </cell>
        </row>
        <row r="8957">
          <cell r="C8957">
            <v>51163</v>
          </cell>
          <cell r="D8957">
            <v>1371021422</v>
          </cell>
        </row>
        <row r="8958">
          <cell r="C8958">
            <v>29201</v>
          </cell>
          <cell r="D8958">
            <v>6375014751</v>
          </cell>
        </row>
        <row r="8959">
          <cell r="C8959">
            <v>11938</v>
          </cell>
          <cell r="D8959">
            <v>1606657585</v>
          </cell>
        </row>
        <row r="8960">
          <cell r="C8960">
            <v>17073</v>
          </cell>
          <cell r="D8960">
            <v>5561472151</v>
          </cell>
        </row>
        <row r="8961">
          <cell r="C8961">
            <v>59530</v>
          </cell>
          <cell r="D8961">
            <v>9114174103</v>
          </cell>
        </row>
        <row r="8962">
          <cell r="C8962">
            <v>44378</v>
          </cell>
          <cell r="D8962">
            <v>3996818513</v>
          </cell>
        </row>
        <row r="8963">
          <cell r="C8963">
            <v>20294</v>
          </cell>
          <cell r="D8963">
            <v>3509620267</v>
          </cell>
        </row>
        <row r="8964">
          <cell r="C8964">
            <v>24601</v>
          </cell>
          <cell r="D8964">
            <v>3819859829</v>
          </cell>
        </row>
        <row r="8965">
          <cell r="C8965">
            <v>53497</v>
          </cell>
          <cell r="D8965">
            <v>2411473303</v>
          </cell>
        </row>
        <row r="8966">
          <cell r="C8966">
            <v>38403</v>
          </cell>
          <cell r="D8966">
            <v>244523738</v>
          </cell>
        </row>
        <row r="8967">
          <cell r="C8967">
            <v>29768</v>
          </cell>
          <cell r="D8967">
            <v>6789106936</v>
          </cell>
        </row>
        <row r="8968">
          <cell r="C8968">
            <v>17169</v>
          </cell>
          <cell r="D8968">
            <v>2908560011</v>
          </cell>
        </row>
        <row r="8969">
          <cell r="C8969">
            <v>34017</v>
          </cell>
          <cell r="D8969">
            <v>3524504531</v>
          </cell>
        </row>
        <row r="8970">
          <cell r="C8970">
            <v>34824</v>
          </cell>
          <cell r="D8970">
            <v>4878156686</v>
          </cell>
        </row>
        <row r="8971">
          <cell r="C8971">
            <v>37102</v>
          </cell>
          <cell r="D8971">
            <v>4502817627</v>
          </cell>
        </row>
        <row r="8972">
          <cell r="C8972">
            <v>50427</v>
          </cell>
          <cell r="D8972">
            <v>2117567142</v>
          </cell>
        </row>
        <row r="8973">
          <cell r="C8973">
            <v>28485</v>
          </cell>
          <cell r="D8973">
            <v>8254304106</v>
          </cell>
        </row>
        <row r="8974">
          <cell r="C8974">
            <v>40856</v>
          </cell>
          <cell r="D8974">
            <v>8034345962</v>
          </cell>
        </row>
        <row r="8975">
          <cell r="C8975">
            <v>25910</v>
          </cell>
          <cell r="D8975">
            <v>62571575</v>
          </cell>
        </row>
        <row r="8976">
          <cell r="C8976">
            <v>36328</v>
          </cell>
          <cell r="D8976">
            <v>6041314951</v>
          </cell>
        </row>
        <row r="8977">
          <cell r="C8977">
            <v>12465</v>
          </cell>
          <cell r="D8977">
            <v>4578004252</v>
          </cell>
        </row>
        <row r="8978">
          <cell r="C8978">
            <v>13248</v>
          </cell>
          <cell r="D8978">
            <v>325547246</v>
          </cell>
        </row>
        <row r="8979">
          <cell r="C8979">
            <v>27991</v>
          </cell>
          <cell r="D8979">
            <v>4839119791</v>
          </cell>
        </row>
        <row r="8980">
          <cell r="C8980">
            <v>35524</v>
          </cell>
          <cell r="D8980">
            <v>3060876401</v>
          </cell>
        </row>
        <row r="8981">
          <cell r="C8981">
            <v>31429</v>
          </cell>
          <cell r="D8981">
            <v>2294342399</v>
          </cell>
        </row>
        <row r="8982">
          <cell r="C8982">
            <v>53906</v>
          </cell>
          <cell r="D8982">
            <v>3379645060</v>
          </cell>
        </row>
        <row r="8983">
          <cell r="C8983">
            <v>11968</v>
          </cell>
          <cell r="D8983">
            <v>7233077789</v>
          </cell>
        </row>
        <row r="8984">
          <cell r="C8984">
            <v>56305</v>
          </cell>
          <cell r="D8984">
            <v>9317454674</v>
          </cell>
        </row>
        <row r="8985">
          <cell r="C8985">
            <v>42858</v>
          </cell>
          <cell r="D8985">
            <v>8875320292</v>
          </cell>
        </row>
        <row r="8986">
          <cell r="C8986">
            <v>36472</v>
          </cell>
          <cell r="D8986">
            <v>2804488179</v>
          </cell>
        </row>
        <row r="8987">
          <cell r="C8987">
            <v>45752</v>
          </cell>
          <cell r="D8987">
            <v>5863557389</v>
          </cell>
        </row>
        <row r="8988">
          <cell r="C8988">
            <v>44579</v>
          </cell>
          <cell r="D8988">
            <v>2524572722</v>
          </cell>
        </row>
        <row r="8989">
          <cell r="C8989">
            <v>53023</v>
          </cell>
          <cell r="D8989">
            <v>2209340063</v>
          </cell>
        </row>
        <row r="8990">
          <cell r="C8990">
            <v>46745</v>
          </cell>
          <cell r="D8990">
            <v>2492824950</v>
          </cell>
        </row>
        <row r="8991">
          <cell r="C8991">
            <v>30720</v>
          </cell>
          <cell r="D8991">
            <v>2873915978</v>
          </cell>
        </row>
        <row r="8992">
          <cell r="C8992">
            <v>46814</v>
          </cell>
          <cell r="D8992">
            <v>4492546545</v>
          </cell>
        </row>
        <row r="8993">
          <cell r="C8993">
            <v>41429</v>
          </cell>
          <cell r="D8993">
            <v>2908560011</v>
          </cell>
        </row>
        <row r="8994">
          <cell r="C8994">
            <v>52140</v>
          </cell>
          <cell r="D8994">
            <v>2551917727</v>
          </cell>
        </row>
        <row r="8995">
          <cell r="C8995">
            <v>19288</v>
          </cell>
          <cell r="D8995">
            <v>7263964236</v>
          </cell>
        </row>
        <row r="8996">
          <cell r="C8996">
            <v>54401</v>
          </cell>
          <cell r="D8996">
            <v>1249074622</v>
          </cell>
        </row>
        <row r="8997">
          <cell r="C8997">
            <v>30176</v>
          </cell>
          <cell r="D8997">
            <v>6732216945</v>
          </cell>
        </row>
        <row r="8998">
          <cell r="C8998">
            <v>24967</v>
          </cell>
          <cell r="D8998">
            <v>5903124704</v>
          </cell>
        </row>
        <row r="8999">
          <cell r="C8999">
            <v>16278</v>
          </cell>
          <cell r="D8999">
            <v>3129526900</v>
          </cell>
        </row>
        <row r="9000">
          <cell r="C9000">
            <v>26053</v>
          </cell>
          <cell r="D9000">
            <v>1062607929</v>
          </cell>
        </row>
        <row r="9001">
          <cell r="C9001">
            <v>29694</v>
          </cell>
          <cell r="D9001">
            <v>2757793764</v>
          </cell>
        </row>
        <row r="9002">
          <cell r="C9002">
            <v>27917</v>
          </cell>
          <cell r="D9002">
            <v>4175195971</v>
          </cell>
        </row>
        <row r="9003">
          <cell r="C9003">
            <v>57144</v>
          </cell>
          <cell r="D9003">
            <v>6300411419</v>
          </cell>
        </row>
        <row r="9004">
          <cell r="C9004">
            <v>29717</v>
          </cell>
          <cell r="D9004">
            <v>1442784075</v>
          </cell>
        </row>
        <row r="9005">
          <cell r="C9005">
            <v>54494</v>
          </cell>
          <cell r="D9005">
            <v>879297433</v>
          </cell>
        </row>
        <row r="9006">
          <cell r="C9006">
            <v>10313</v>
          </cell>
          <cell r="D9006">
            <v>2158895349</v>
          </cell>
        </row>
        <row r="9007">
          <cell r="C9007">
            <v>37741</v>
          </cell>
          <cell r="D9007">
            <v>2353272215</v>
          </cell>
        </row>
        <row r="9008">
          <cell r="C9008">
            <v>35698</v>
          </cell>
          <cell r="D9008">
            <v>8034345962</v>
          </cell>
        </row>
        <row r="9009">
          <cell r="C9009">
            <v>43405</v>
          </cell>
          <cell r="D9009">
            <v>5347887761</v>
          </cell>
        </row>
        <row r="9010">
          <cell r="C9010">
            <v>45506</v>
          </cell>
          <cell r="D9010">
            <v>9287480133</v>
          </cell>
        </row>
        <row r="9011">
          <cell r="C9011">
            <v>18539</v>
          </cell>
          <cell r="D9011">
            <v>9267164694</v>
          </cell>
        </row>
        <row r="9012">
          <cell r="C9012">
            <v>20449</v>
          </cell>
          <cell r="D9012">
            <v>9403474378</v>
          </cell>
        </row>
        <row r="9013">
          <cell r="C9013">
            <v>37022</v>
          </cell>
          <cell r="D9013">
            <v>2079803735</v>
          </cell>
        </row>
        <row r="9014">
          <cell r="C9014">
            <v>18578</v>
          </cell>
          <cell r="D9014">
            <v>2128813026</v>
          </cell>
        </row>
        <row r="9015">
          <cell r="C9015">
            <v>24212</v>
          </cell>
          <cell r="D9015">
            <v>813832926</v>
          </cell>
        </row>
        <row r="9016">
          <cell r="C9016">
            <v>24417</v>
          </cell>
          <cell r="D9016">
            <v>2012142672</v>
          </cell>
        </row>
        <row r="9017">
          <cell r="C9017">
            <v>54419</v>
          </cell>
          <cell r="D9017">
            <v>6276010022</v>
          </cell>
        </row>
        <row r="9018">
          <cell r="C9018">
            <v>55499</v>
          </cell>
          <cell r="D9018">
            <v>7191906499</v>
          </cell>
        </row>
        <row r="9019">
          <cell r="C9019">
            <v>40168</v>
          </cell>
          <cell r="D9019">
            <v>9095573850</v>
          </cell>
        </row>
        <row r="9020">
          <cell r="C9020">
            <v>50336</v>
          </cell>
          <cell r="D9020">
            <v>2792636599</v>
          </cell>
        </row>
        <row r="9021">
          <cell r="C9021">
            <v>17081</v>
          </cell>
          <cell r="D9021">
            <v>5984294621</v>
          </cell>
        </row>
        <row r="9022">
          <cell r="C9022">
            <v>14653</v>
          </cell>
          <cell r="D9022">
            <v>1079691642</v>
          </cell>
        </row>
        <row r="9023">
          <cell r="C9023">
            <v>14085</v>
          </cell>
          <cell r="D9023">
            <v>784224471</v>
          </cell>
        </row>
        <row r="9024">
          <cell r="C9024">
            <v>45257</v>
          </cell>
          <cell r="D9024">
            <v>244523738</v>
          </cell>
        </row>
        <row r="9025">
          <cell r="C9025">
            <v>42199</v>
          </cell>
          <cell r="D9025">
            <v>9095573850</v>
          </cell>
        </row>
        <row r="9026">
          <cell r="C9026">
            <v>33392</v>
          </cell>
          <cell r="D9026">
            <v>4768254810</v>
          </cell>
        </row>
        <row r="9027">
          <cell r="C9027">
            <v>39882</v>
          </cell>
          <cell r="D9027">
            <v>1462119603</v>
          </cell>
        </row>
        <row r="9028">
          <cell r="C9028">
            <v>19773</v>
          </cell>
          <cell r="D9028">
            <v>8315800957</v>
          </cell>
        </row>
        <row r="9029">
          <cell r="C9029">
            <v>48295</v>
          </cell>
          <cell r="D9029">
            <v>9057758911</v>
          </cell>
        </row>
        <row r="9030">
          <cell r="C9030">
            <v>38457</v>
          </cell>
          <cell r="D9030">
            <v>4119729087</v>
          </cell>
        </row>
        <row r="9031">
          <cell r="C9031">
            <v>41281</v>
          </cell>
          <cell r="D9031">
            <v>9705650896</v>
          </cell>
        </row>
        <row r="9032">
          <cell r="C9032">
            <v>36813</v>
          </cell>
          <cell r="D9032">
            <v>3145039288</v>
          </cell>
        </row>
        <row r="9033">
          <cell r="C9033">
            <v>44830</v>
          </cell>
          <cell r="D9033">
            <v>4862005330</v>
          </cell>
        </row>
        <row r="9034">
          <cell r="C9034">
            <v>15352</v>
          </cell>
          <cell r="D9034">
            <v>7178607831</v>
          </cell>
        </row>
        <row r="9035">
          <cell r="C9035">
            <v>59562</v>
          </cell>
          <cell r="D9035">
            <v>4235594176</v>
          </cell>
        </row>
        <row r="9036">
          <cell r="C9036">
            <v>33577</v>
          </cell>
          <cell r="D9036">
            <v>4986200380</v>
          </cell>
        </row>
        <row r="9037">
          <cell r="C9037">
            <v>15664</v>
          </cell>
          <cell r="D9037">
            <v>3738218785</v>
          </cell>
        </row>
        <row r="9038">
          <cell r="C9038">
            <v>12090</v>
          </cell>
          <cell r="D9038">
            <v>6259267215</v>
          </cell>
        </row>
        <row r="9039">
          <cell r="C9039">
            <v>19053</v>
          </cell>
          <cell r="D9039">
            <v>303831626</v>
          </cell>
        </row>
        <row r="9040">
          <cell r="C9040">
            <v>21026</v>
          </cell>
          <cell r="D9040">
            <v>3932861779</v>
          </cell>
        </row>
        <row r="9041">
          <cell r="C9041">
            <v>37449</v>
          </cell>
          <cell r="D9041">
            <v>4808886316</v>
          </cell>
        </row>
        <row r="9042">
          <cell r="C9042">
            <v>26719</v>
          </cell>
          <cell r="D9042">
            <v>3273288531</v>
          </cell>
        </row>
        <row r="9043">
          <cell r="C9043">
            <v>35826</v>
          </cell>
          <cell r="D9043">
            <v>9057758911</v>
          </cell>
        </row>
        <row r="9044">
          <cell r="C9044">
            <v>19165</v>
          </cell>
          <cell r="D9044">
            <v>2809344809</v>
          </cell>
        </row>
        <row r="9045">
          <cell r="C9045">
            <v>50104</v>
          </cell>
          <cell r="D9045">
            <v>9018504580</v>
          </cell>
        </row>
        <row r="9046">
          <cell r="C9046">
            <v>15947</v>
          </cell>
          <cell r="D9046">
            <v>3580617389</v>
          </cell>
        </row>
        <row r="9047">
          <cell r="C9047">
            <v>34039</v>
          </cell>
          <cell r="D9047">
            <v>5412518958</v>
          </cell>
        </row>
        <row r="9048">
          <cell r="C9048">
            <v>59792</v>
          </cell>
          <cell r="D9048">
            <v>549857826</v>
          </cell>
        </row>
        <row r="9049">
          <cell r="C9049">
            <v>31148</v>
          </cell>
          <cell r="D9049">
            <v>3060876401</v>
          </cell>
        </row>
        <row r="9050">
          <cell r="C9050">
            <v>39491</v>
          </cell>
          <cell r="D9050">
            <v>7596173217</v>
          </cell>
        </row>
        <row r="9051">
          <cell r="C9051">
            <v>30213</v>
          </cell>
          <cell r="D9051">
            <v>7700368295</v>
          </cell>
        </row>
        <row r="9052">
          <cell r="C9052">
            <v>11716</v>
          </cell>
          <cell r="D9052">
            <v>6724903874</v>
          </cell>
        </row>
        <row r="9053">
          <cell r="C9053">
            <v>54368</v>
          </cell>
          <cell r="D9053">
            <v>116428384</v>
          </cell>
        </row>
        <row r="9054">
          <cell r="C9054">
            <v>55315</v>
          </cell>
          <cell r="D9054">
            <v>8349606134</v>
          </cell>
        </row>
        <row r="9055">
          <cell r="C9055">
            <v>59346</v>
          </cell>
          <cell r="D9055">
            <v>4808886316</v>
          </cell>
        </row>
        <row r="9056">
          <cell r="C9056">
            <v>44301</v>
          </cell>
          <cell r="D9056">
            <v>966588630</v>
          </cell>
        </row>
        <row r="9057">
          <cell r="C9057">
            <v>31627</v>
          </cell>
          <cell r="D9057">
            <v>1953937357</v>
          </cell>
        </row>
        <row r="9058">
          <cell r="C9058">
            <v>20530</v>
          </cell>
          <cell r="D9058">
            <v>9412192312</v>
          </cell>
        </row>
        <row r="9059">
          <cell r="C9059">
            <v>16201</v>
          </cell>
          <cell r="D9059">
            <v>8750494546</v>
          </cell>
        </row>
        <row r="9060">
          <cell r="C9060">
            <v>33383</v>
          </cell>
          <cell r="D9060">
            <v>3642452728</v>
          </cell>
        </row>
        <row r="9061">
          <cell r="C9061">
            <v>28332</v>
          </cell>
          <cell r="D9061">
            <v>303831626</v>
          </cell>
        </row>
        <row r="9062">
          <cell r="C9062">
            <v>37843</v>
          </cell>
          <cell r="D9062">
            <v>8175279842</v>
          </cell>
        </row>
        <row r="9063">
          <cell r="C9063">
            <v>42157</v>
          </cell>
          <cell r="D9063">
            <v>2279888742</v>
          </cell>
        </row>
        <row r="9064">
          <cell r="C9064">
            <v>45561</v>
          </cell>
          <cell r="D9064">
            <v>4795089876</v>
          </cell>
        </row>
        <row r="9065">
          <cell r="C9065">
            <v>36402</v>
          </cell>
          <cell r="D9065">
            <v>2352201101</v>
          </cell>
        </row>
        <row r="9066">
          <cell r="C9066">
            <v>49259</v>
          </cell>
          <cell r="D9066">
            <v>2257563263</v>
          </cell>
        </row>
        <row r="9067">
          <cell r="C9067">
            <v>21969</v>
          </cell>
          <cell r="D9067">
            <v>8646243699</v>
          </cell>
        </row>
        <row r="9068">
          <cell r="C9068">
            <v>57899</v>
          </cell>
          <cell r="D9068">
            <v>5988565948</v>
          </cell>
        </row>
        <row r="9069">
          <cell r="C9069">
            <v>22154</v>
          </cell>
          <cell r="D9069">
            <v>132027631</v>
          </cell>
        </row>
        <row r="9070">
          <cell r="C9070">
            <v>14665</v>
          </cell>
          <cell r="D9070">
            <v>2158895349</v>
          </cell>
        </row>
        <row r="9071">
          <cell r="C9071">
            <v>15752</v>
          </cell>
          <cell r="D9071">
            <v>3569414450</v>
          </cell>
        </row>
        <row r="9072">
          <cell r="C9072">
            <v>34554</v>
          </cell>
          <cell r="D9072">
            <v>2259282237</v>
          </cell>
        </row>
        <row r="9073">
          <cell r="C9073">
            <v>14246</v>
          </cell>
          <cell r="D9073">
            <v>8333777430</v>
          </cell>
        </row>
        <row r="9074">
          <cell r="C9074">
            <v>16240</v>
          </cell>
          <cell r="D9074">
            <v>2973558387</v>
          </cell>
        </row>
        <row r="9075">
          <cell r="C9075">
            <v>59365</v>
          </cell>
          <cell r="D9075">
            <v>7205256240</v>
          </cell>
        </row>
        <row r="9076">
          <cell r="C9076">
            <v>26351</v>
          </cell>
          <cell r="D9076">
            <v>232367817</v>
          </cell>
        </row>
        <row r="9077">
          <cell r="C9077">
            <v>25773</v>
          </cell>
          <cell r="D9077">
            <v>6286877770</v>
          </cell>
        </row>
        <row r="9078">
          <cell r="C9078">
            <v>11115</v>
          </cell>
          <cell r="D9078">
            <v>320120716</v>
          </cell>
        </row>
        <row r="9079">
          <cell r="C9079">
            <v>25997</v>
          </cell>
          <cell r="D9079">
            <v>1898839557</v>
          </cell>
        </row>
        <row r="9080">
          <cell r="C9080">
            <v>27567</v>
          </cell>
          <cell r="D9080">
            <v>1231429186</v>
          </cell>
        </row>
        <row r="9081">
          <cell r="C9081">
            <v>43613</v>
          </cell>
          <cell r="D9081">
            <v>5068508845</v>
          </cell>
        </row>
        <row r="9082">
          <cell r="C9082">
            <v>57690</v>
          </cell>
          <cell r="D9082">
            <v>4759627103</v>
          </cell>
        </row>
        <row r="9083">
          <cell r="C9083">
            <v>13172</v>
          </cell>
          <cell r="D9083">
            <v>8054305400</v>
          </cell>
        </row>
        <row r="9084">
          <cell r="C9084">
            <v>11139</v>
          </cell>
          <cell r="D9084">
            <v>4159390110</v>
          </cell>
        </row>
        <row r="9085">
          <cell r="C9085">
            <v>29784</v>
          </cell>
          <cell r="D9085">
            <v>5412518958</v>
          </cell>
        </row>
        <row r="9086">
          <cell r="C9086">
            <v>43907</v>
          </cell>
          <cell r="D9086">
            <v>2149326663</v>
          </cell>
        </row>
        <row r="9087">
          <cell r="C9087">
            <v>10546</v>
          </cell>
          <cell r="D9087">
            <v>6819596901</v>
          </cell>
        </row>
        <row r="9088">
          <cell r="C9088">
            <v>37419</v>
          </cell>
          <cell r="D9088">
            <v>7338728615</v>
          </cell>
        </row>
        <row r="9089">
          <cell r="C9089">
            <v>20655</v>
          </cell>
          <cell r="D9089">
            <v>7885796000</v>
          </cell>
        </row>
        <row r="9090">
          <cell r="C9090">
            <v>13761</v>
          </cell>
          <cell r="D9090">
            <v>9529277938</v>
          </cell>
        </row>
        <row r="9091">
          <cell r="C9091">
            <v>53785</v>
          </cell>
          <cell r="D9091">
            <v>9815158015</v>
          </cell>
        </row>
        <row r="9092">
          <cell r="C9092">
            <v>18244</v>
          </cell>
          <cell r="D9092">
            <v>4453315724</v>
          </cell>
        </row>
        <row r="9093">
          <cell r="C9093">
            <v>23796</v>
          </cell>
          <cell r="D9093">
            <v>7236563277</v>
          </cell>
        </row>
        <row r="9094">
          <cell r="C9094">
            <v>49000</v>
          </cell>
          <cell r="D9094">
            <v>5988565948</v>
          </cell>
        </row>
        <row r="9095">
          <cell r="C9095">
            <v>10128</v>
          </cell>
          <cell r="D9095">
            <v>4323727860</v>
          </cell>
        </row>
        <row r="9096">
          <cell r="C9096">
            <v>37416</v>
          </cell>
          <cell r="D9096">
            <v>6148235056</v>
          </cell>
        </row>
        <row r="9097">
          <cell r="C9097">
            <v>40230</v>
          </cell>
          <cell r="D9097">
            <v>1892125439</v>
          </cell>
        </row>
        <row r="9098">
          <cell r="C9098">
            <v>25281</v>
          </cell>
          <cell r="D9098">
            <v>5068508845</v>
          </cell>
        </row>
        <row r="9099">
          <cell r="C9099">
            <v>37551</v>
          </cell>
          <cell r="D9099">
            <v>1541082834</v>
          </cell>
        </row>
        <row r="9100">
          <cell r="C9100">
            <v>14896</v>
          </cell>
          <cell r="D9100">
            <v>7573774818</v>
          </cell>
        </row>
        <row r="9101">
          <cell r="C9101">
            <v>26727</v>
          </cell>
          <cell r="D9101">
            <v>7112955017</v>
          </cell>
        </row>
        <row r="9102">
          <cell r="C9102">
            <v>31934</v>
          </cell>
          <cell r="D9102">
            <v>7462528568</v>
          </cell>
        </row>
        <row r="9103">
          <cell r="C9103">
            <v>27768</v>
          </cell>
          <cell r="D9103">
            <v>8370379001</v>
          </cell>
        </row>
        <row r="9104">
          <cell r="C9104">
            <v>17842</v>
          </cell>
          <cell r="D9104">
            <v>6732216945</v>
          </cell>
        </row>
        <row r="9105">
          <cell r="C9105">
            <v>35058</v>
          </cell>
          <cell r="D9105">
            <v>2074776004</v>
          </cell>
        </row>
        <row r="9106">
          <cell r="C9106">
            <v>33000</v>
          </cell>
          <cell r="D9106">
            <v>6462250968</v>
          </cell>
        </row>
        <row r="9107">
          <cell r="C9107">
            <v>41484</v>
          </cell>
          <cell r="D9107">
            <v>6148235056</v>
          </cell>
        </row>
        <row r="9108">
          <cell r="C9108">
            <v>36626</v>
          </cell>
          <cell r="D9108">
            <v>7304628987</v>
          </cell>
        </row>
        <row r="9109">
          <cell r="C9109">
            <v>40114</v>
          </cell>
          <cell r="D9109">
            <v>8187246642</v>
          </cell>
        </row>
        <row r="9110">
          <cell r="C9110">
            <v>38292</v>
          </cell>
          <cell r="D9110">
            <v>5726465660</v>
          </cell>
        </row>
        <row r="9111">
          <cell r="C9111">
            <v>15909</v>
          </cell>
          <cell r="D9111">
            <v>1522190236</v>
          </cell>
        </row>
        <row r="9112">
          <cell r="C9112">
            <v>38845</v>
          </cell>
          <cell r="D9112">
            <v>9684187432</v>
          </cell>
        </row>
        <row r="9113">
          <cell r="C9113">
            <v>42430</v>
          </cell>
          <cell r="D9113">
            <v>5068508845</v>
          </cell>
        </row>
        <row r="9114">
          <cell r="C9114">
            <v>46751</v>
          </cell>
          <cell r="D9114">
            <v>826490107</v>
          </cell>
        </row>
        <row r="9115">
          <cell r="C9115">
            <v>21035</v>
          </cell>
          <cell r="D9115">
            <v>8145387981</v>
          </cell>
        </row>
        <row r="9116">
          <cell r="C9116">
            <v>35020</v>
          </cell>
          <cell r="D9116">
            <v>7180110256</v>
          </cell>
        </row>
        <row r="9117">
          <cell r="C9117">
            <v>33178</v>
          </cell>
          <cell r="D9117">
            <v>6731572691</v>
          </cell>
        </row>
        <row r="9118">
          <cell r="C9118">
            <v>25671</v>
          </cell>
          <cell r="D9118">
            <v>7188904251</v>
          </cell>
        </row>
        <row r="9119">
          <cell r="C9119">
            <v>28093</v>
          </cell>
          <cell r="D9119">
            <v>2659144249</v>
          </cell>
        </row>
        <row r="9120">
          <cell r="C9120">
            <v>52189</v>
          </cell>
          <cell r="D9120">
            <v>7479962290</v>
          </cell>
        </row>
        <row r="9121">
          <cell r="C9121">
            <v>57381</v>
          </cell>
          <cell r="D9121">
            <v>7469392467</v>
          </cell>
        </row>
        <row r="9122">
          <cell r="C9122">
            <v>39857</v>
          </cell>
          <cell r="D9122">
            <v>3772653790</v>
          </cell>
        </row>
        <row r="9123">
          <cell r="C9123">
            <v>10710</v>
          </cell>
          <cell r="D9123">
            <v>3219601650</v>
          </cell>
        </row>
        <row r="9124">
          <cell r="C9124">
            <v>45358</v>
          </cell>
          <cell r="D9124">
            <v>3211170715</v>
          </cell>
        </row>
        <row r="9125">
          <cell r="C9125">
            <v>41711</v>
          </cell>
          <cell r="D9125">
            <v>2922893758</v>
          </cell>
        </row>
        <row r="9126">
          <cell r="C9126">
            <v>21090</v>
          </cell>
          <cell r="D9126">
            <v>3600185284</v>
          </cell>
        </row>
        <row r="9127">
          <cell r="C9127">
            <v>20263</v>
          </cell>
          <cell r="D9127">
            <v>3458178171</v>
          </cell>
        </row>
        <row r="9128">
          <cell r="C9128">
            <v>53519</v>
          </cell>
          <cell r="D9128">
            <v>3560320844</v>
          </cell>
        </row>
        <row r="9129">
          <cell r="C9129">
            <v>40929</v>
          </cell>
          <cell r="D9129">
            <v>8640079943</v>
          </cell>
        </row>
        <row r="9130">
          <cell r="C9130">
            <v>54529</v>
          </cell>
          <cell r="D9130">
            <v>7000350199</v>
          </cell>
        </row>
        <row r="9131">
          <cell r="C9131">
            <v>10976</v>
          </cell>
          <cell r="D9131">
            <v>7637608875</v>
          </cell>
        </row>
        <row r="9132">
          <cell r="C9132">
            <v>29254</v>
          </cell>
          <cell r="D9132">
            <v>146065492</v>
          </cell>
        </row>
        <row r="9133">
          <cell r="C9133">
            <v>35298</v>
          </cell>
          <cell r="D9133">
            <v>2492824950</v>
          </cell>
        </row>
        <row r="9134">
          <cell r="C9134">
            <v>35467</v>
          </cell>
          <cell r="D9134">
            <v>8507800106</v>
          </cell>
        </row>
        <row r="9135">
          <cell r="C9135">
            <v>48114</v>
          </cell>
          <cell r="D9135">
            <v>7630993544</v>
          </cell>
        </row>
        <row r="9136">
          <cell r="C9136">
            <v>41227</v>
          </cell>
          <cell r="D9136">
            <v>4439073344</v>
          </cell>
        </row>
        <row r="9137">
          <cell r="C9137">
            <v>16065</v>
          </cell>
          <cell r="D9137">
            <v>3779559293</v>
          </cell>
        </row>
        <row r="9138">
          <cell r="C9138">
            <v>16135</v>
          </cell>
          <cell r="D9138">
            <v>5280433926</v>
          </cell>
        </row>
        <row r="9139">
          <cell r="C9139">
            <v>11610</v>
          </cell>
          <cell r="D9139">
            <v>3877279783</v>
          </cell>
        </row>
        <row r="9140">
          <cell r="C9140">
            <v>25918</v>
          </cell>
          <cell r="D9140">
            <v>4453315724</v>
          </cell>
        </row>
        <row r="9141">
          <cell r="C9141">
            <v>30817</v>
          </cell>
          <cell r="D9141">
            <v>2510440322</v>
          </cell>
        </row>
        <row r="9142">
          <cell r="C9142">
            <v>21759</v>
          </cell>
          <cell r="D9142">
            <v>8733080267</v>
          </cell>
        </row>
        <row r="9143">
          <cell r="C9143">
            <v>59027</v>
          </cell>
          <cell r="D9143">
            <v>7411705322</v>
          </cell>
        </row>
        <row r="9144">
          <cell r="C9144">
            <v>27390</v>
          </cell>
          <cell r="D9144">
            <v>1729795870</v>
          </cell>
        </row>
        <row r="9145">
          <cell r="C9145">
            <v>53665</v>
          </cell>
          <cell r="D9145">
            <v>4768342426</v>
          </cell>
        </row>
        <row r="9146">
          <cell r="C9146">
            <v>40089</v>
          </cell>
          <cell r="D9146">
            <v>37593587</v>
          </cell>
        </row>
        <row r="9147">
          <cell r="C9147">
            <v>41358</v>
          </cell>
          <cell r="D9147">
            <v>9223618401</v>
          </cell>
        </row>
        <row r="9148">
          <cell r="C9148">
            <v>17127</v>
          </cell>
          <cell r="D9148">
            <v>4037854406</v>
          </cell>
        </row>
        <row r="9149">
          <cell r="C9149">
            <v>21423</v>
          </cell>
          <cell r="D9149">
            <v>7233077789</v>
          </cell>
        </row>
        <row r="9150">
          <cell r="C9150">
            <v>34659</v>
          </cell>
          <cell r="D9150">
            <v>1895483948</v>
          </cell>
        </row>
        <row r="9151">
          <cell r="C9151">
            <v>57902</v>
          </cell>
          <cell r="D9151">
            <v>2497321256</v>
          </cell>
        </row>
        <row r="9152">
          <cell r="C9152">
            <v>39085</v>
          </cell>
          <cell r="D9152">
            <v>7268478941</v>
          </cell>
        </row>
        <row r="9153">
          <cell r="C9153">
            <v>40679</v>
          </cell>
          <cell r="D9153">
            <v>6894004730</v>
          </cell>
        </row>
        <row r="9154">
          <cell r="C9154">
            <v>34561</v>
          </cell>
          <cell r="D9154">
            <v>9107581297</v>
          </cell>
        </row>
        <row r="9155">
          <cell r="C9155">
            <v>10085</v>
          </cell>
          <cell r="D9155">
            <v>9516781780</v>
          </cell>
        </row>
        <row r="9156">
          <cell r="C9156">
            <v>51636</v>
          </cell>
          <cell r="D9156">
            <v>9984023702</v>
          </cell>
        </row>
        <row r="9157">
          <cell r="C9157">
            <v>32570</v>
          </cell>
          <cell r="D9157">
            <v>893122882</v>
          </cell>
        </row>
        <row r="9158">
          <cell r="C9158">
            <v>29564</v>
          </cell>
          <cell r="D9158">
            <v>6938295417</v>
          </cell>
        </row>
        <row r="9159">
          <cell r="C9159">
            <v>32099</v>
          </cell>
          <cell r="D9159">
            <v>679204083</v>
          </cell>
        </row>
        <row r="9160">
          <cell r="C9160">
            <v>17645</v>
          </cell>
          <cell r="D9160">
            <v>2298319154</v>
          </cell>
        </row>
        <row r="9161">
          <cell r="C9161">
            <v>49364</v>
          </cell>
          <cell r="D9161">
            <v>5412518958</v>
          </cell>
        </row>
        <row r="9162">
          <cell r="C9162">
            <v>45092</v>
          </cell>
          <cell r="D9162">
            <v>9153408497</v>
          </cell>
        </row>
        <row r="9163">
          <cell r="C9163">
            <v>27564</v>
          </cell>
          <cell r="D9163">
            <v>8998375370</v>
          </cell>
        </row>
        <row r="9164">
          <cell r="C9164">
            <v>45993</v>
          </cell>
          <cell r="D9164">
            <v>5764917026</v>
          </cell>
        </row>
        <row r="9165">
          <cell r="C9165">
            <v>47374</v>
          </cell>
          <cell r="D9165">
            <v>8550875457</v>
          </cell>
        </row>
        <row r="9166">
          <cell r="C9166">
            <v>17290</v>
          </cell>
          <cell r="D9166">
            <v>5341512014</v>
          </cell>
        </row>
        <row r="9167">
          <cell r="C9167">
            <v>55191</v>
          </cell>
          <cell r="D9167">
            <v>9057758911</v>
          </cell>
        </row>
        <row r="9168">
          <cell r="C9168">
            <v>33242</v>
          </cell>
          <cell r="D9168">
            <v>3986480021</v>
          </cell>
        </row>
        <row r="9169">
          <cell r="C9169">
            <v>20349</v>
          </cell>
          <cell r="D9169">
            <v>8750494546</v>
          </cell>
        </row>
        <row r="9170">
          <cell r="C9170">
            <v>50062</v>
          </cell>
          <cell r="D9170">
            <v>146065492</v>
          </cell>
        </row>
        <row r="9171">
          <cell r="C9171">
            <v>56505</v>
          </cell>
          <cell r="D9171">
            <v>7178607831</v>
          </cell>
        </row>
        <row r="9172">
          <cell r="C9172">
            <v>19655</v>
          </cell>
          <cell r="D9172">
            <v>3473885983</v>
          </cell>
        </row>
        <row r="9173">
          <cell r="C9173">
            <v>43596</v>
          </cell>
          <cell r="D9173">
            <v>1606657585</v>
          </cell>
        </row>
        <row r="9174">
          <cell r="C9174">
            <v>10588</v>
          </cell>
          <cell r="D9174">
            <v>8685064791</v>
          </cell>
        </row>
        <row r="9175">
          <cell r="C9175">
            <v>15160</v>
          </cell>
          <cell r="D9175">
            <v>8832488175</v>
          </cell>
        </row>
        <row r="9176">
          <cell r="C9176">
            <v>22870</v>
          </cell>
          <cell r="D9176">
            <v>1411873114</v>
          </cell>
        </row>
        <row r="9177">
          <cell r="C9177">
            <v>20605</v>
          </cell>
          <cell r="D9177">
            <v>8904404991</v>
          </cell>
        </row>
        <row r="9178">
          <cell r="C9178">
            <v>17259</v>
          </cell>
          <cell r="D9178">
            <v>5358183647</v>
          </cell>
        </row>
        <row r="9179">
          <cell r="C9179">
            <v>33141</v>
          </cell>
          <cell r="D9179">
            <v>4878156686</v>
          </cell>
        </row>
        <row r="9180">
          <cell r="C9180">
            <v>36970</v>
          </cell>
          <cell r="D9180">
            <v>9104569016</v>
          </cell>
        </row>
        <row r="9181">
          <cell r="C9181">
            <v>23238</v>
          </cell>
          <cell r="D9181">
            <v>9518260397</v>
          </cell>
        </row>
        <row r="9182">
          <cell r="C9182">
            <v>54271</v>
          </cell>
          <cell r="D9182">
            <v>806065796</v>
          </cell>
        </row>
        <row r="9183">
          <cell r="C9183">
            <v>19496</v>
          </cell>
          <cell r="D9183">
            <v>3303111790</v>
          </cell>
        </row>
        <row r="9184">
          <cell r="C9184">
            <v>40751</v>
          </cell>
          <cell r="D9184">
            <v>3956653289</v>
          </cell>
        </row>
        <row r="9185">
          <cell r="C9185">
            <v>42346</v>
          </cell>
          <cell r="D9185">
            <v>7249524151</v>
          </cell>
        </row>
        <row r="9186">
          <cell r="C9186">
            <v>53457</v>
          </cell>
          <cell r="D9186">
            <v>8361813608</v>
          </cell>
        </row>
        <row r="9187">
          <cell r="C9187">
            <v>24518</v>
          </cell>
          <cell r="D9187">
            <v>1755716656</v>
          </cell>
        </row>
        <row r="9188">
          <cell r="C9188">
            <v>57741</v>
          </cell>
          <cell r="D9188">
            <v>62571575</v>
          </cell>
        </row>
        <row r="9189">
          <cell r="C9189">
            <v>15774</v>
          </cell>
          <cell r="D9189">
            <v>4286367630</v>
          </cell>
        </row>
        <row r="9190">
          <cell r="C9190">
            <v>16633</v>
          </cell>
          <cell r="D9190">
            <v>8249460030</v>
          </cell>
        </row>
        <row r="9191">
          <cell r="C9191">
            <v>30903</v>
          </cell>
          <cell r="D9191">
            <v>8162941088</v>
          </cell>
        </row>
        <row r="9192">
          <cell r="C9192">
            <v>49379</v>
          </cell>
          <cell r="D9192">
            <v>1042822263</v>
          </cell>
        </row>
        <row r="9193">
          <cell r="C9193">
            <v>18397</v>
          </cell>
          <cell r="D9193">
            <v>9965847037</v>
          </cell>
        </row>
        <row r="9194">
          <cell r="C9194">
            <v>51937</v>
          </cell>
          <cell r="D9194">
            <v>2450711406</v>
          </cell>
        </row>
        <row r="9195">
          <cell r="C9195">
            <v>39282</v>
          </cell>
          <cell r="D9195">
            <v>5197585250</v>
          </cell>
        </row>
        <row r="9196">
          <cell r="C9196">
            <v>52986</v>
          </cell>
          <cell r="D9196">
            <v>4958503722</v>
          </cell>
        </row>
        <row r="9197">
          <cell r="C9197">
            <v>38437</v>
          </cell>
          <cell r="D9197">
            <v>4009257075</v>
          </cell>
        </row>
        <row r="9198">
          <cell r="C9198">
            <v>29411</v>
          </cell>
          <cell r="D9198">
            <v>492630925</v>
          </cell>
        </row>
        <row r="9199">
          <cell r="C9199">
            <v>38662</v>
          </cell>
          <cell r="D9199">
            <v>2657442315</v>
          </cell>
        </row>
        <row r="9200">
          <cell r="C9200">
            <v>15620</v>
          </cell>
          <cell r="D9200">
            <v>1898839557</v>
          </cell>
        </row>
        <row r="9201">
          <cell r="C9201">
            <v>54720</v>
          </cell>
          <cell r="D9201">
            <v>3488994694</v>
          </cell>
        </row>
        <row r="9202">
          <cell r="C9202">
            <v>39775</v>
          </cell>
          <cell r="D9202">
            <v>6478891895</v>
          </cell>
        </row>
        <row r="9203">
          <cell r="C9203">
            <v>20085</v>
          </cell>
          <cell r="D9203">
            <v>8333777430</v>
          </cell>
        </row>
        <row r="9204">
          <cell r="C9204">
            <v>15681</v>
          </cell>
          <cell r="D9204">
            <v>6478891895</v>
          </cell>
        </row>
        <row r="9205">
          <cell r="C9205">
            <v>37718</v>
          </cell>
          <cell r="D9205">
            <v>7191906499</v>
          </cell>
        </row>
        <row r="9206">
          <cell r="C9206">
            <v>16479</v>
          </cell>
          <cell r="D9206">
            <v>806065796</v>
          </cell>
        </row>
        <row r="9207">
          <cell r="C9207">
            <v>19034</v>
          </cell>
          <cell r="D9207">
            <v>5241020535</v>
          </cell>
        </row>
        <row r="9208">
          <cell r="C9208">
            <v>56837</v>
          </cell>
          <cell r="D9208">
            <v>4698538416</v>
          </cell>
        </row>
        <row r="9209">
          <cell r="C9209">
            <v>58328</v>
          </cell>
          <cell r="D9209">
            <v>2500807061</v>
          </cell>
        </row>
        <row r="9210">
          <cell r="C9210">
            <v>32241</v>
          </cell>
          <cell r="D9210">
            <v>1892125439</v>
          </cell>
        </row>
        <row r="9211">
          <cell r="C9211">
            <v>49726</v>
          </cell>
          <cell r="D9211">
            <v>1462166245</v>
          </cell>
        </row>
        <row r="9212">
          <cell r="C9212">
            <v>43303</v>
          </cell>
          <cell r="D9212">
            <v>6084639828</v>
          </cell>
        </row>
        <row r="9213">
          <cell r="C9213">
            <v>11522</v>
          </cell>
          <cell r="D9213">
            <v>1419116835</v>
          </cell>
        </row>
        <row r="9214">
          <cell r="C9214">
            <v>17826</v>
          </cell>
          <cell r="D9214">
            <v>7192290785</v>
          </cell>
        </row>
        <row r="9215">
          <cell r="C9215">
            <v>32764</v>
          </cell>
          <cell r="D9215">
            <v>8731494560</v>
          </cell>
        </row>
        <row r="9216">
          <cell r="C9216">
            <v>54558</v>
          </cell>
          <cell r="D9216">
            <v>8387947148</v>
          </cell>
        </row>
        <row r="9217">
          <cell r="C9217">
            <v>12788</v>
          </cell>
          <cell r="D9217">
            <v>8277918739</v>
          </cell>
        </row>
        <row r="9218">
          <cell r="C9218">
            <v>47531</v>
          </cell>
          <cell r="D9218">
            <v>9958099322</v>
          </cell>
        </row>
        <row r="9219">
          <cell r="C9219">
            <v>31946</v>
          </cell>
          <cell r="D9219">
            <v>3303111790</v>
          </cell>
        </row>
        <row r="9220">
          <cell r="C9220">
            <v>36838</v>
          </cell>
          <cell r="D9220">
            <v>4398950745</v>
          </cell>
        </row>
        <row r="9221">
          <cell r="C9221">
            <v>23467</v>
          </cell>
          <cell r="D9221">
            <v>819852252</v>
          </cell>
        </row>
        <row r="9222">
          <cell r="C9222">
            <v>28357</v>
          </cell>
          <cell r="D9222">
            <v>8718856853</v>
          </cell>
        </row>
        <row r="9223">
          <cell r="C9223">
            <v>24744</v>
          </cell>
          <cell r="D9223">
            <v>992720575</v>
          </cell>
        </row>
        <row r="9224">
          <cell r="C9224">
            <v>49029</v>
          </cell>
          <cell r="D9224">
            <v>3145010581</v>
          </cell>
        </row>
        <row r="9225">
          <cell r="C9225">
            <v>11320</v>
          </cell>
          <cell r="D9225">
            <v>6894004730</v>
          </cell>
        </row>
        <row r="9226">
          <cell r="C9226">
            <v>38437</v>
          </cell>
          <cell r="D9226">
            <v>898924138</v>
          </cell>
        </row>
        <row r="9227">
          <cell r="C9227">
            <v>55788</v>
          </cell>
          <cell r="D9227">
            <v>481875921</v>
          </cell>
        </row>
        <row r="9228">
          <cell r="C9228">
            <v>51791</v>
          </cell>
          <cell r="D9228">
            <v>1028388519</v>
          </cell>
        </row>
        <row r="9229">
          <cell r="C9229">
            <v>46844</v>
          </cell>
          <cell r="D9229">
            <v>9966428720</v>
          </cell>
        </row>
        <row r="9230">
          <cell r="C9230">
            <v>56969</v>
          </cell>
          <cell r="D9230">
            <v>7326611955</v>
          </cell>
        </row>
        <row r="9231">
          <cell r="C9231">
            <v>45184</v>
          </cell>
          <cell r="D9231">
            <v>8516539148</v>
          </cell>
        </row>
        <row r="9232">
          <cell r="C9232">
            <v>21060</v>
          </cell>
          <cell r="D9232">
            <v>6915102108</v>
          </cell>
        </row>
        <row r="9233">
          <cell r="C9233">
            <v>54260</v>
          </cell>
          <cell r="D9233">
            <v>6842797632</v>
          </cell>
        </row>
        <row r="9234">
          <cell r="C9234">
            <v>10668</v>
          </cell>
          <cell r="D9234">
            <v>7268478941</v>
          </cell>
        </row>
        <row r="9235">
          <cell r="C9235">
            <v>21215</v>
          </cell>
          <cell r="D9235">
            <v>3473885983</v>
          </cell>
        </row>
        <row r="9236">
          <cell r="C9236">
            <v>31440</v>
          </cell>
          <cell r="D9236">
            <v>3227873028</v>
          </cell>
        </row>
        <row r="9237">
          <cell r="C9237">
            <v>23338</v>
          </cell>
          <cell r="D9237">
            <v>8682006391</v>
          </cell>
        </row>
        <row r="9238">
          <cell r="C9238">
            <v>34930</v>
          </cell>
          <cell r="D9238">
            <v>797655034</v>
          </cell>
        </row>
        <row r="9239">
          <cell r="C9239">
            <v>29586</v>
          </cell>
          <cell r="D9239">
            <v>6531376252</v>
          </cell>
        </row>
        <row r="9240">
          <cell r="C9240">
            <v>32392</v>
          </cell>
          <cell r="D9240">
            <v>8552526727</v>
          </cell>
        </row>
        <row r="9241">
          <cell r="C9241">
            <v>16677</v>
          </cell>
          <cell r="D9241">
            <v>7001733199</v>
          </cell>
        </row>
        <row r="9242">
          <cell r="C9242">
            <v>59462</v>
          </cell>
          <cell r="D9242">
            <v>116428384</v>
          </cell>
        </row>
        <row r="9243">
          <cell r="C9243">
            <v>58687</v>
          </cell>
          <cell r="D9243">
            <v>3569414450</v>
          </cell>
        </row>
        <row r="9244">
          <cell r="C9244">
            <v>11903</v>
          </cell>
          <cell r="D9244">
            <v>8603912793</v>
          </cell>
        </row>
        <row r="9245">
          <cell r="C9245">
            <v>57853</v>
          </cell>
          <cell r="D9245">
            <v>3507341514</v>
          </cell>
        </row>
        <row r="9246">
          <cell r="C9246">
            <v>36600</v>
          </cell>
          <cell r="D9246">
            <v>8044612831</v>
          </cell>
        </row>
        <row r="9247">
          <cell r="C9247">
            <v>30737</v>
          </cell>
          <cell r="D9247">
            <v>3554301841</v>
          </cell>
        </row>
        <row r="9248">
          <cell r="C9248">
            <v>57811</v>
          </cell>
          <cell r="D9248">
            <v>9458901820</v>
          </cell>
        </row>
        <row r="9249">
          <cell r="C9249">
            <v>12427</v>
          </cell>
          <cell r="D9249">
            <v>4184483038</v>
          </cell>
        </row>
        <row r="9250">
          <cell r="C9250">
            <v>47000</v>
          </cell>
          <cell r="D9250">
            <v>7769010411</v>
          </cell>
        </row>
        <row r="9251">
          <cell r="C9251">
            <v>14430</v>
          </cell>
          <cell r="D9251">
            <v>1382734301</v>
          </cell>
        </row>
        <row r="9252">
          <cell r="C9252">
            <v>36181</v>
          </cell>
          <cell r="D9252">
            <v>8971738782</v>
          </cell>
        </row>
        <row r="9253">
          <cell r="C9253">
            <v>24569</v>
          </cell>
          <cell r="D9253">
            <v>4482855448</v>
          </cell>
        </row>
        <row r="9254">
          <cell r="C9254">
            <v>19212</v>
          </cell>
          <cell r="D9254">
            <v>9529277938</v>
          </cell>
        </row>
        <row r="9255">
          <cell r="C9255">
            <v>31620</v>
          </cell>
          <cell r="D9255">
            <v>7966083349</v>
          </cell>
        </row>
        <row r="9256">
          <cell r="C9256">
            <v>45557</v>
          </cell>
          <cell r="D9256">
            <v>299663825</v>
          </cell>
        </row>
        <row r="9257">
          <cell r="C9257">
            <v>42509</v>
          </cell>
          <cell r="D9257">
            <v>9057758911</v>
          </cell>
        </row>
        <row r="9258">
          <cell r="C9258">
            <v>17511</v>
          </cell>
          <cell r="D9258">
            <v>9958099322</v>
          </cell>
        </row>
        <row r="9259">
          <cell r="C9259">
            <v>36335</v>
          </cell>
          <cell r="D9259">
            <v>1990335721</v>
          </cell>
        </row>
        <row r="9260">
          <cell r="C9260">
            <v>22298</v>
          </cell>
          <cell r="D9260">
            <v>492630925</v>
          </cell>
        </row>
        <row r="9261">
          <cell r="C9261">
            <v>22367</v>
          </cell>
          <cell r="D9261">
            <v>8676088039</v>
          </cell>
        </row>
        <row r="9262">
          <cell r="C9262">
            <v>31842</v>
          </cell>
          <cell r="D9262">
            <v>3428040538</v>
          </cell>
        </row>
        <row r="9263">
          <cell r="C9263">
            <v>26528</v>
          </cell>
          <cell r="D9263">
            <v>898924138</v>
          </cell>
        </row>
        <row r="9264">
          <cell r="C9264">
            <v>39603</v>
          </cell>
          <cell r="D9264">
            <v>8370379001</v>
          </cell>
        </row>
        <row r="9265">
          <cell r="C9265">
            <v>42730</v>
          </cell>
          <cell r="D9265">
            <v>1364767856</v>
          </cell>
        </row>
        <row r="9266">
          <cell r="C9266">
            <v>30072</v>
          </cell>
          <cell r="D9266">
            <v>8175279842</v>
          </cell>
        </row>
        <row r="9267">
          <cell r="C9267">
            <v>28960</v>
          </cell>
          <cell r="D9267">
            <v>8002426673</v>
          </cell>
        </row>
        <row r="9268">
          <cell r="C9268">
            <v>19918</v>
          </cell>
          <cell r="D9268">
            <v>6375014751</v>
          </cell>
        </row>
        <row r="9269">
          <cell r="C9269">
            <v>11934</v>
          </cell>
          <cell r="D9269">
            <v>4256220232</v>
          </cell>
        </row>
        <row r="9270">
          <cell r="C9270">
            <v>52065</v>
          </cell>
          <cell r="D9270">
            <v>3016446324</v>
          </cell>
        </row>
        <row r="9271">
          <cell r="C9271">
            <v>23036</v>
          </cell>
          <cell r="D9271">
            <v>9491257560</v>
          </cell>
        </row>
        <row r="9272">
          <cell r="C9272">
            <v>23370</v>
          </cell>
          <cell r="D9272">
            <v>6801140183</v>
          </cell>
        </row>
        <row r="9273">
          <cell r="C9273">
            <v>36205</v>
          </cell>
          <cell r="D9273">
            <v>9854387496</v>
          </cell>
        </row>
        <row r="9274">
          <cell r="C9274">
            <v>39224</v>
          </cell>
          <cell r="D9274">
            <v>6321654205</v>
          </cell>
        </row>
        <row r="9275">
          <cell r="C9275">
            <v>48268</v>
          </cell>
          <cell r="D9275">
            <v>6148303353</v>
          </cell>
        </row>
        <row r="9276">
          <cell r="C9276">
            <v>35291</v>
          </cell>
          <cell r="D9276">
            <v>8750494546</v>
          </cell>
        </row>
        <row r="9277">
          <cell r="C9277">
            <v>43461</v>
          </cell>
          <cell r="D9277">
            <v>858481901</v>
          </cell>
        </row>
        <row r="9278">
          <cell r="C9278">
            <v>56771</v>
          </cell>
          <cell r="D9278">
            <v>9545462825</v>
          </cell>
        </row>
        <row r="9279">
          <cell r="C9279">
            <v>11662</v>
          </cell>
          <cell r="D9279">
            <v>8685064791</v>
          </cell>
        </row>
        <row r="9280">
          <cell r="C9280">
            <v>57166</v>
          </cell>
          <cell r="D9280">
            <v>5002048994</v>
          </cell>
        </row>
        <row r="9281">
          <cell r="C9281">
            <v>35759</v>
          </cell>
          <cell r="D9281">
            <v>2492824950</v>
          </cell>
        </row>
        <row r="9282">
          <cell r="C9282">
            <v>11008</v>
          </cell>
          <cell r="D9282">
            <v>27852261</v>
          </cell>
        </row>
        <row r="9283">
          <cell r="C9283">
            <v>46640</v>
          </cell>
          <cell r="D9283">
            <v>9611070055</v>
          </cell>
        </row>
        <row r="9284">
          <cell r="C9284">
            <v>45917</v>
          </cell>
          <cell r="D9284">
            <v>7453397081</v>
          </cell>
        </row>
        <row r="9285">
          <cell r="C9285">
            <v>13262</v>
          </cell>
          <cell r="D9285">
            <v>6106380341</v>
          </cell>
        </row>
        <row r="9286">
          <cell r="C9286">
            <v>12110</v>
          </cell>
          <cell r="D9286">
            <v>4075444457</v>
          </cell>
        </row>
        <row r="9287">
          <cell r="C9287">
            <v>30325</v>
          </cell>
          <cell r="D9287">
            <v>1462119603</v>
          </cell>
        </row>
        <row r="9288">
          <cell r="C9288">
            <v>18873</v>
          </cell>
          <cell r="D9288">
            <v>2958727874</v>
          </cell>
        </row>
        <row r="9289">
          <cell r="C9289">
            <v>44108</v>
          </cell>
          <cell r="D9289">
            <v>9151658844</v>
          </cell>
        </row>
        <row r="9290">
          <cell r="C9290">
            <v>26094</v>
          </cell>
          <cell r="D9290">
            <v>7673188813</v>
          </cell>
        </row>
        <row r="9291">
          <cell r="C9291">
            <v>57383</v>
          </cell>
          <cell r="D9291">
            <v>8002426673</v>
          </cell>
        </row>
        <row r="9292">
          <cell r="C9292">
            <v>14136</v>
          </cell>
          <cell r="D9292">
            <v>9293760045</v>
          </cell>
        </row>
        <row r="9293">
          <cell r="C9293">
            <v>31543</v>
          </cell>
          <cell r="D9293">
            <v>5474718616</v>
          </cell>
        </row>
        <row r="9294">
          <cell r="C9294">
            <v>25493</v>
          </cell>
          <cell r="D9294">
            <v>5138969978</v>
          </cell>
        </row>
        <row r="9295">
          <cell r="C9295">
            <v>52694</v>
          </cell>
          <cell r="D9295">
            <v>6313424239</v>
          </cell>
        </row>
        <row r="9296">
          <cell r="C9296">
            <v>23118</v>
          </cell>
          <cell r="D9296">
            <v>3016741628</v>
          </cell>
        </row>
        <row r="9297">
          <cell r="C9297">
            <v>27300</v>
          </cell>
          <cell r="D9297">
            <v>4472356473</v>
          </cell>
        </row>
        <row r="9298">
          <cell r="C9298">
            <v>35219</v>
          </cell>
          <cell r="D9298">
            <v>9627071331</v>
          </cell>
        </row>
        <row r="9299">
          <cell r="C9299">
            <v>49134</v>
          </cell>
          <cell r="D9299">
            <v>9096285417</v>
          </cell>
        </row>
        <row r="9300">
          <cell r="C9300">
            <v>34416</v>
          </cell>
          <cell r="D9300">
            <v>9651729414</v>
          </cell>
        </row>
        <row r="9301">
          <cell r="C9301">
            <v>55469</v>
          </cell>
          <cell r="D9301">
            <v>4192443678</v>
          </cell>
        </row>
        <row r="9302">
          <cell r="C9302">
            <v>27987</v>
          </cell>
          <cell r="D9302">
            <v>8315800957</v>
          </cell>
        </row>
        <row r="9303">
          <cell r="C9303">
            <v>28508</v>
          </cell>
          <cell r="D9303">
            <v>7794042674</v>
          </cell>
        </row>
        <row r="9304">
          <cell r="C9304">
            <v>58713</v>
          </cell>
          <cell r="D9304">
            <v>7914395587</v>
          </cell>
        </row>
        <row r="9305">
          <cell r="C9305">
            <v>46540</v>
          </cell>
          <cell r="D9305">
            <v>9966428720</v>
          </cell>
        </row>
        <row r="9306">
          <cell r="C9306">
            <v>35816</v>
          </cell>
          <cell r="D9306">
            <v>7273123196</v>
          </cell>
        </row>
        <row r="9307">
          <cell r="C9307">
            <v>55880</v>
          </cell>
          <cell r="D9307">
            <v>6000780338</v>
          </cell>
        </row>
        <row r="9308">
          <cell r="C9308">
            <v>59176</v>
          </cell>
          <cell r="D9308">
            <v>7273123196</v>
          </cell>
        </row>
        <row r="9309">
          <cell r="C9309">
            <v>38240</v>
          </cell>
          <cell r="D9309">
            <v>2677632772</v>
          </cell>
        </row>
        <row r="9310">
          <cell r="C9310">
            <v>14494</v>
          </cell>
          <cell r="D9310">
            <v>793441269</v>
          </cell>
        </row>
        <row r="9311">
          <cell r="C9311">
            <v>47696</v>
          </cell>
          <cell r="D9311">
            <v>3013094990</v>
          </cell>
        </row>
        <row r="9312">
          <cell r="C9312">
            <v>55659</v>
          </cell>
          <cell r="D9312">
            <v>6842911427</v>
          </cell>
        </row>
        <row r="9313">
          <cell r="C9313">
            <v>51895</v>
          </cell>
          <cell r="D9313">
            <v>6275593709</v>
          </cell>
        </row>
        <row r="9314">
          <cell r="C9314">
            <v>53687</v>
          </cell>
          <cell r="D9314">
            <v>7596173217</v>
          </cell>
        </row>
        <row r="9315">
          <cell r="C9315">
            <v>40521</v>
          </cell>
          <cell r="D9315">
            <v>3670950885</v>
          </cell>
        </row>
        <row r="9316">
          <cell r="C9316">
            <v>24921</v>
          </cell>
          <cell r="D9316">
            <v>9312128221</v>
          </cell>
        </row>
        <row r="9317">
          <cell r="C9317">
            <v>50346</v>
          </cell>
          <cell r="D9317">
            <v>2821741499</v>
          </cell>
        </row>
        <row r="9318">
          <cell r="C9318">
            <v>41493</v>
          </cell>
          <cell r="D9318">
            <v>8692509450</v>
          </cell>
        </row>
        <row r="9319">
          <cell r="C9319">
            <v>47679</v>
          </cell>
          <cell r="D9319">
            <v>8419732141</v>
          </cell>
        </row>
        <row r="9320">
          <cell r="C9320">
            <v>52601</v>
          </cell>
          <cell r="D9320">
            <v>1351073265</v>
          </cell>
        </row>
        <row r="9321">
          <cell r="C9321">
            <v>10502</v>
          </cell>
          <cell r="D9321">
            <v>8808097757</v>
          </cell>
        </row>
        <row r="9322">
          <cell r="C9322">
            <v>33802</v>
          </cell>
          <cell r="D9322">
            <v>9620547551</v>
          </cell>
        </row>
        <row r="9323">
          <cell r="C9323">
            <v>43068</v>
          </cell>
          <cell r="D9323">
            <v>4838770758</v>
          </cell>
        </row>
        <row r="9324">
          <cell r="C9324">
            <v>17056</v>
          </cell>
          <cell r="D9324">
            <v>7516977292</v>
          </cell>
        </row>
        <row r="9325">
          <cell r="C9325">
            <v>56892</v>
          </cell>
          <cell r="D9325">
            <v>9328457335</v>
          </cell>
        </row>
        <row r="9326">
          <cell r="C9326">
            <v>37620</v>
          </cell>
          <cell r="D9326">
            <v>3935718624</v>
          </cell>
        </row>
        <row r="9327">
          <cell r="C9327">
            <v>23933</v>
          </cell>
          <cell r="D9327">
            <v>5474718616</v>
          </cell>
        </row>
        <row r="9328">
          <cell r="C9328">
            <v>52644</v>
          </cell>
          <cell r="D9328">
            <v>895027720</v>
          </cell>
        </row>
        <row r="9329">
          <cell r="C9329">
            <v>20709</v>
          </cell>
          <cell r="D9329">
            <v>6084639828</v>
          </cell>
        </row>
        <row r="9330">
          <cell r="C9330">
            <v>42394</v>
          </cell>
          <cell r="D9330">
            <v>2355104786</v>
          </cell>
        </row>
        <row r="9331">
          <cell r="C9331">
            <v>36036</v>
          </cell>
          <cell r="D9331">
            <v>9312128221</v>
          </cell>
        </row>
        <row r="9332">
          <cell r="C9332">
            <v>10824</v>
          </cell>
          <cell r="D9332">
            <v>4900475084</v>
          </cell>
        </row>
        <row r="9333">
          <cell r="C9333">
            <v>13961</v>
          </cell>
          <cell r="D9333">
            <v>250257920</v>
          </cell>
        </row>
        <row r="9334">
          <cell r="C9334">
            <v>26942</v>
          </cell>
          <cell r="D9334">
            <v>9293760045</v>
          </cell>
        </row>
        <row r="9335">
          <cell r="C9335">
            <v>27065</v>
          </cell>
          <cell r="D9335">
            <v>7741079360</v>
          </cell>
        </row>
        <row r="9336">
          <cell r="C9336">
            <v>33886</v>
          </cell>
          <cell r="D9336">
            <v>2885061928</v>
          </cell>
        </row>
        <row r="9337">
          <cell r="C9337">
            <v>10034</v>
          </cell>
          <cell r="D9337">
            <v>87033755</v>
          </cell>
        </row>
        <row r="9338">
          <cell r="C9338">
            <v>51833</v>
          </cell>
          <cell r="D9338">
            <v>1953937357</v>
          </cell>
        </row>
        <row r="9339">
          <cell r="C9339">
            <v>53592</v>
          </cell>
          <cell r="D9339">
            <v>7979647432</v>
          </cell>
        </row>
        <row r="9340">
          <cell r="C9340">
            <v>42917</v>
          </cell>
          <cell r="D9340">
            <v>4866916575</v>
          </cell>
        </row>
        <row r="9341">
          <cell r="C9341">
            <v>50740</v>
          </cell>
          <cell r="D9341">
            <v>6836716731</v>
          </cell>
        </row>
        <row r="9342">
          <cell r="C9342">
            <v>38006</v>
          </cell>
          <cell r="D9342">
            <v>9686840923</v>
          </cell>
        </row>
        <row r="9343">
          <cell r="C9343">
            <v>52894</v>
          </cell>
          <cell r="D9343">
            <v>2307209530</v>
          </cell>
        </row>
        <row r="9344">
          <cell r="C9344">
            <v>41262</v>
          </cell>
          <cell r="D9344">
            <v>2066028762</v>
          </cell>
        </row>
        <row r="9345">
          <cell r="C9345">
            <v>33520</v>
          </cell>
          <cell r="D9345">
            <v>7427985850</v>
          </cell>
        </row>
        <row r="9346">
          <cell r="C9346">
            <v>23449</v>
          </cell>
          <cell r="D9346">
            <v>2234966051</v>
          </cell>
        </row>
        <row r="9347">
          <cell r="C9347">
            <v>37773</v>
          </cell>
          <cell r="D9347">
            <v>3227873028</v>
          </cell>
        </row>
        <row r="9348">
          <cell r="C9348">
            <v>22287</v>
          </cell>
          <cell r="D9348">
            <v>8204786093</v>
          </cell>
        </row>
        <row r="9349">
          <cell r="C9349">
            <v>49141</v>
          </cell>
          <cell r="D9349">
            <v>5603002824</v>
          </cell>
        </row>
        <row r="9350">
          <cell r="C9350">
            <v>59775</v>
          </cell>
          <cell r="D9350">
            <v>146065492</v>
          </cell>
        </row>
        <row r="9351">
          <cell r="C9351">
            <v>42871</v>
          </cell>
          <cell r="D9351">
            <v>8904404991</v>
          </cell>
        </row>
        <row r="9352">
          <cell r="C9352">
            <v>13943</v>
          </cell>
          <cell r="D9352">
            <v>304906506</v>
          </cell>
        </row>
        <row r="9353">
          <cell r="C9353">
            <v>24895</v>
          </cell>
          <cell r="D9353">
            <v>5988565948</v>
          </cell>
        </row>
        <row r="9354">
          <cell r="C9354">
            <v>39548</v>
          </cell>
          <cell r="D9354">
            <v>8750494546</v>
          </cell>
        </row>
        <row r="9355">
          <cell r="C9355">
            <v>26544</v>
          </cell>
          <cell r="D9355">
            <v>9684187432</v>
          </cell>
        </row>
        <row r="9356">
          <cell r="C9356">
            <v>41258</v>
          </cell>
          <cell r="D9356">
            <v>9686840923</v>
          </cell>
        </row>
        <row r="9357">
          <cell r="C9357">
            <v>59328</v>
          </cell>
          <cell r="D9357">
            <v>898924138</v>
          </cell>
        </row>
        <row r="9358">
          <cell r="C9358">
            <v>51347</v>
          </cell>
          <cell r="D9358">
            <v>8733080267</v>
          </cell>
        </row>
        <row r="9359">
          <cell r="C9359">
            <v>25552</v>
          </cell>
          <cell r="D9359">
            <v>1009146149</v>
          </cell>
        </row>
        <row r="9360">
          <cell r="C9360">
            <v>23270</v>
          </cell>
          <cell r="D9360">
            <v>4487905370</v>
          </cell>
        </row>
        <row r="9361">
          <cell r="C9361">
            <v>15278</v>
          </cell>
          <cell r="D9361">
            <v>1895483948</v>
          </cell>
        </row>
        <row r="9362">
          <cell r="C9362">
            <v>42141</v>
          </cell>
          <cell r="D9362">
            <v>9057758911</v>
          </cell>
        </row>
        <row r="9363">
          <cell r="C9363">
            <v>11488</v>
          </cell>
          <cell r="D9363">
            <v>9267164694</v>
          </cell>
        </row>
        <row r="9364">
          <cell r="C9364">
            <v>58293</v>
          </cell>
          <cell r="D9364">
            <v>2809344809</v>
          </cell>
        </row>
        <row r="9365">
          <cell r="C9365">
            <v>25491</v>
          </cell>
          <cell r="D9365">
            <v>1462166245</v>
          </cell>
        </row>
        <row r="9366">
          <cell r="C9366">
            <v>15988</v>
          </cell>
          <cell r="D9366">
            <v>3915983489</v>
          </cell>
        </row>
        <row r="9367">
          <cell r="C9367">
            <v>27850</v>
          </cell>
          <cell r="D9367">
            <v>397599129</v>
          </cell>
        </row>
        <row r="9368">
          <cell r="C9368">
            <v>13717</v>
          </cell>
          <cell r="D9368">
            <v>4670832530</v>
          </cell>
        </row>
        <row r="9369">
          <cell r="C9369">
            <v>15274</v>
          </cell>
          <cell r="D9369">
            <v>9963057691</v>
          </cell>
        </row>
        <row r="9370">
          <cell r="C9370">
            <v>34955</v>
          </cell>
          <cell r="D9370">
            <v>9686840923</v>
          </cell>
        </row>
        <row r="9371">
          <cell r="C9371">
            <v>13665</v>
          </cell>
          <cell r="D9371">
            <v>2565290632</v>
          </cell>
        </row>
        <row r="9372">
          <cell r="C9372">
            <v>50891</v>
          </cell>
          <cell r="D9372">
            <v>8501525324</v>
          </cell>
        </row>
        <row r="9373">
          <cell r="C9373">
            <v>15350</v>
          </cell>
          <cell r="D9373">
            <v>8162941088</v>
          </cell>
        </row>
        <row r="9374">
          <cell r="C9374">
            <v>15367</v>
          </cell>
          <cell r="D9374">
            <v>2975315244</v>
          </cell>
        </row>
        <row r="9375">
          <cell r="C9375">
            <v>47735</v>
          </cell>
          <cell r="D9375">
            <v>8694120054</v>
          </cell>
        </row>
        <row r="9376">
          <cell r="C9376">
            <v>51357</v>
          </cell>
          <cell r="D9376">
            <v>7621218967</v>
          </cell>
        </row>
        <row r="9377">
          <cell r="C9377">
            <v>11759</v>
          </cell>
          <cell r="D9377">
            <v>9726644925</v>
          </cell>
        </row>
        <row r="9378">
          <cell r="C9378">
            <v>35774</v>
          </cell>
          <cell r="D9378">
            <v>3933561566</v>
          </cell>
        </row>
        <row r="9379">
          <cell r="C9379">
            <v>31025</v>
          </cell>
          <cell r="D9379">
            <v>4849214614</v>
          </cell>
        </row>
        <row r="9380">
          <cell r="C9380">
            <v>56159</v>
          </cell>
          <cell r="D9380">
            <v>2510440322</v>
          </cell>
        </row>
        <row r="9381">
          <cell r="C9381">
            <v>42707</v>
          </cell>
          <cell r="D9381">
            <v>197180590</v>
          </cell>
        </row>
        <row r="9382">
          <cell r="C9382">
            <v>54581</v>
          </cell>
          <cell r="D9382">
            <v>2279888742</v>
          </cell>
        </row>
        <row r="9383">
          <cell r="C9383">
            <v>53485</v>
          </cell>
          <cell r="D9383">
            <v>2183763965</v>
          </cell>
        </row>
        <row r="9384">
          <cell r="C9384">
            <v>36595</v>
          </cell>
          <cell r="D9384">
            <v>977779009</v>
          </cell>
        </row>
        <row r="9385">
          <cell r="C9385">
            <v>20068</v>
          </cell>
          <cell r="D9385">
            <v>7286297414</v>
          </cell>
        </row>
        <row r="9386">
          <cell r="C9386">
            <v>48407</v>
          </cell>
          <cell r="D9386">
            <v>1887308636</v>
          </cell>
        </row>
        <row r="9387">
          <cell r="C9387">
            <v>21406</v>
          </cell>
          <cell r="D9387">
            <v>7888574610</v>
          </cell>
        </row>
        <row r="9388">
          <cell r="C9388">
            <v>14406</v>
          </cell>
          <cell r="D9388">
            <v>1249074622</v>
          </cell>
        </row>
        <row r="9389">
          <cell r="C9389">
            <v>38077</v>
          </cell>
          <cell r="D9389">
            <v>9292607561</v>
          </cell>
        </row>
        <row r="9390">
          <cell r="C9390">
            <v>16552</v>
          </cell>
          <cell r="D9390">
            <v>7191906499</v>
          </cell>
        </row>
        <row r="9391">
          <cell r="C9391">
            <v>50404</v>
          </cell>
          <cell r="D9391">
            <v>2497321256</v>
          </cell>
        </row>
        <row r="9392">
          <cell r="C9392">
            <v>49059</v>
          </cell>
          <cell r="D9392">
            <v>3000763902</v>
          </cell>
        </row>
        <row r="9393">
          <cell r="C9393">
            <v>59242</v>
          </cell>
          <cell r="D9393">
            <v>8254304106</v>
          </cell>
        </row>
        <row r="9394">
          <cell r="C9394">
            <v>19217</v>
          </cell>
          <cell r="D9394">
            <v>320120716</v>
          </cell>
        </row>
        <row r="9395">
          <cell r="C9395">
            <v>35046</v>
          </cell>
          <cell r="D9395">
            <v>2426144645</v>
          </cell>
        </row>
        <row r="9396">
          <cell r="C9396">
            <v>32123</v>
          </cell>
          <cell r="D9396">
            <v>1364767856</v>
          </cell>
        </row>
        <row r="9397">
          <cell r="C9397">
            <v>36727</v>
          </cell>
          <cell r="D9397">
            <v>1149008652</v>
          </cell>
        </row>
        <row r="9398">
          <cell r="C9398">
            <v>33555</v>
          </cell>
          <cell r="D9398">
            <v>8034345962</v>
          </cell>
        </row>
        <row r="9399">
          <cell r="C9399">
            <v>50959</v>
          </cell>
          <cell r="D9399">
            <v>896700143</v>
          </cell>
        </row>
        <row r="9400">
          <cell r="C9400">
            <v>43395</v>
          </cell>
          <cell r="D9400">
            <v>5792300712</v>
          </cell>
        </row>
        <row r="9401">
          <cell r="C9401">
            <v>22515</v>
          </cell>
          <cell r="D9401">
            <v>101658508</v>
          </cell>
        </row>
        <row r="9402">
          <cell r="C9402">
            <v>59204</v>
          </cell>
          <cell r="D9402">
            <v>7436398989</v>
          </cell>
        </row>
        <row r="9403">
          <cell r="C9403">
            <v>35967</v>
          </cell>
          <cell r="D9403">
            <v>1628738227</v>
          </cell>
        </row>
        <row r="9404">
          <cell r="C9404">
            <v>46020</v>
          </cell>
          <cell r="D9404">
            <v>7567063646</v>
          </cell>
        </row>
        <row r="9405">
          <cell r="C9405">
            <v>30903</v>
          </cell>
          <cell r="D9405">
            <v>6378969205</v>
          </cell>
        </row>
        <row r="9406">
          <cell r="C9406">
            <v>55874</v>
          </cell>
          <cell r="D9406">
            <v>1425230725</v>
          </cell>
        </row>
        <row r="9407">
          <cell r="C9407">
            <v>44591</v>
          </cell>
          <cell r="D9407">
            <v>7263964236</v>
          </cell>
        </row>
        <row r="9408">
          <cell r="C9408">
            <v>30030</v>
          </cell>
          <cell r="D9408">
            <v>1231429186</v>
          </cell>
        </row>
        <row r="9409">
          <cell r="C9409">
            <v>13797</v>
          </cell>
          <cell r="D9409">
            <v>8401146046</v>
          </cell>
        </row>
        <row r="9410">
          <cell r="C9410">
            <v>16418</v>
          </cell>
          <cell r="D9410">
            <v>4718207207</v>
          </cell>
        </row>
        <row r="9411">
          <cell r="C9411">
            <v>37774</v>
          </cell>
          <cell r="D9411">
            <v>132027631</v>
          </cell>
        </row>
        <row r="9412">
          <cell r="C9412">
            <v>29250</v>
          </cell>
          <cell r="D9412">
            <v>3271497702</v>
          </cell>
        </row>
        <row r="9413">
          <cell r="C9413">
            <v>24425</v>
          </cell>
          <cell r="D9413">
            <v>9207464802</v>
          </cell>
        </row>
        <row r="9414">
          <cell r="C9414">
            <v>35051</v>
          </cell>
          <cell r="D9414">
            <v>9958099322</v>
          </cell>
        </row>
        <row r="9415">
          <cell r="C9415">
            <v>53560</v>
          </cell>
          <cell r="D9415">
            <v>6358114417</v>
          </cell>
        </row>
        <row r="9416">
          <cell r="C9416">
            <v>44308</v>
          </cell>
          <cell r="D9416">
            <v>1898839557</v>
          </cell>
        </row>
        <row r="9417">
          <cell r="C9417">
            <v>19662</v>
          </cell>
          <cell r="D9417">
            <v>7373156215</v>
          </cell>
        </row>
        <row r="9418">
          <cell r="C9418">
            <v>43949</v>
          </cell>
          <cell r="D9418">
            <v>2352201101</v>
          </cell>
        </row>
        <row r="9419">
          <cell r="C9419">
            <v>54321</v>
          </cell>
          <cell r="D9419">
            <v>1918356416</v>
          </cell>
        </row>
        <row r="9420">
          <cell r="C9420">
            <v>34314</v>
          </cell>
          <cell r="D9420">
            <v>1439916314</v>
          </cell>
        </row>
        <row r="9421">
          <cell r="C9421">
            <v>58593</v>
          </cell>
          <cell r="D9421">
            <v>992720575</v>
          </cell>
        </row>
        <row r="9422">
          <cell r="C9422">
            <v>22697</v>
          </cell>
          <cell r="D9422">
            <v>7866715386</v>
          </cell>
        </row>
        <row r="9423">
          <cell r="C9423">
            <v>22345</v>
          </cell>
          <cell r="D9423">
            <v>9196221739</v>
          </cell>
        </row>
        <row r="9424">
          <cell r="C9424">
            <v>44567</v>
          </cell>
          <cell r="D9424">
            <v>2599557828</v>
          </cell>
        </row>
        <row r="9425">
          <cell r="C9425">
            <v>30067</v>
          </cell>
          <cell r="D9425">
            <v>965285472</v>
          </cell>
        </row>
        <row r="9426">
          <cell r="C9426">
            <v>29505</v>
          </cell>
          <cell r="D9426">
            <v>4920920075</v>
          </cell>
        </row>
        <row r="9427">
          <cell r="C9427">
            <v>10374</v>
          </cell>
          <cell r="D9427">
            <v>7033916019</v>
          </cell>
        </row>
        <row r="9428">
          <cell r="C9428">
            <v>32214</v>
          </cell>
          <cell r="D9428">
            <v>1231429186</v>
          </cell>
        </row>
        <row r="9429">
          <cell r="C9429">
            <v>34543</v>
          </cell>
          <cell r="D9429">
            <v>5138969978</v>
          </cell>
        </row>
        <row r="9430">
          <cell r="C9430">
            <v>55440</v>
          </cell>
          <cell r="D9430">
            <v>1152386727</v>
          </cell>
        </row>
        <row r="9431">
          <cell r="C9431">
            <v>39066</v>
          </cell>
          <cell r="D9431">
            <v>274599287</v>
          </cell>
        </row>
        <row r="9432">
          <cell r="C9432">
            <v>38064</v>
          </cell>
          <cell r="D9432">
            <v>1155371844</v>
          </cell>
        </row>
        <row r="9433">
          <cell r="C9433">
            <v>16744</v>
          </cell>
          <cell r="D9433">
            <v>8346855079</v>
          </cell>
        </row>
        <row r="9434">
          <cell r="C9434">
            <v>52800</v>
          </cell>
          <cell r="D9434">
            <v>1009146149</v>
          </cell>
        </row>
        <row r="9435">
          <cell r="C9435">
            <v>54412</v>
          </cell>
          <cell r="D9435">
            <v>2234966051</v>
          </cell>
        </row>
        <row r="9436">
          <cell r="C9436">
            <v>29503</v>
          </cell>
          <cell r="D9436">
            <v>1657097021</v>
          </cell>
        </row>
        <row r="9437">
          <cell r="C9437">
            <v>45251</v>
          </cell>
          <cell r="D9437">
            <v>2297168497</v>
          </cell>
        </row>
        <row r="9438">
          <cell r="C9438">
            <v>44896</v>
          </cell>
          <cell r="D9438">
            <v>5675852751</v>
          </cell>
        </row>
        <row r="9439">
          <cell r="C9439">
            <v>57141</v>
          </cell>
          <cell r="D9439">
            <v>5675852751</v>
          </cell>
        </row>
        <row r="9440">
          <cell r="C9440">
            <v>14496</v>
          </cell>
          <cell r="D9440">
            <v>8519669638</v>
          </cell>
        </row>
        <row r="9441">
          <cell r="C9441">
            <v>23952</v>
          </cell>
          <cell r="D9441">
            <v>3469413983</v>
          </cell>
        </row>
        <row r="9442">
          <cell r="C9442">
            <v>31795</v>
          </cell>
          <cell r="D9442">
            <v>7326611955</v>
          </cell>
        </row>
        <row r="9443">
          <cell r="C9443">
            <v>26651</v>
          </cell>
          <cell r="D9443">
            <v>6275593709</v>
          </cell>
        </row>
        <row r="9444">
          <cell r="C9444">
            <v>43909</v>
          </cell>
          <cell r="D9444">
            <v>6731572691</v>
          </cell>
        </row>
        <row r="9445">
          <cell r="C9445">
            <v>28116</v>
          </cell>
          <cell r="D9445">
            <v>7326611955</v>
          </cell>
        </row>
        <row r="9446">
          <cell r="C9446">
            <v>31032</v>
          </cell>
          <cell r="D9446">
            <v>8361813608</v>
          </cell>
        </row>
        <row r="9447">
          <cell r="C9447">
            <v>55833</v>
          </cell>
          <cell r="D9447">
            <v>9317454674</v>
          </cell>
        </row>
        <row r="9448">
          <cell r="C9448">
            <v>32957</v>
          </cell>
          <cell r="D9448">
            <v>7074056774</v>
          </cell>
        </row>
        <row r="9449">
          <cell r="C9449">
            <v>20761</v>
          </cell>
          <cell r="D9449">
            <v>4406664351</v>
          </cell>
        </row>
        <row r="9450">
          <cell r="C9450">
            <v>27248</v>
          </cell>
          <cell r="D9450">
            <v>19662963</v>
          </cell>
        </row>
        <row r="9451">
          <cell r="C9451">
            <v>44597</v>
          </cell>
          <cell r="D9451">
            <v>8054305400</v>
          </cell>
        </row>
        <row r="9452">
          <cell r="C9452">
            <v>56575</v>
          </cell>
          <cell r="D9452">
            <v>2607689635</v>
          </cell>
        </row>
        <row r="9453">
          <cell r="C9453">
            <v>33278</v>
          </cell>
          <cell r="D9453">
            <v>7645724897</v>
          </cell>
        </row>
        <row r="9454">
          <cell r="C9454">
            <v>12172</v>
          </cell>
          <cell r="D9454">
            <v>4862005330</v>
          </cell>
        </row>
        <row r="9455">
          <cell r="C9455">
            <v>40358</v>
          </cell>
          <cell r="D9455">
            <v>1009146149</v>
          </cell>
        </row>
        <row r="9456">
          <cell r="C9456">
            <v>21403</v>
          </cell>
          <cell r="D9456">
            <v>2973558387</v>
          </cell>
        </row>
        <row r="9457">
          <cell r="C9457">
            <v>23429</v>
          </cell>
          <cell r="D9457">
            <v>4716524892</v>
          </cell>
        </row>
        <row r="9458">
          <cell r="C9458">
            <v>44883</v>
          </cell>
          <cell r="D9458">
            <v>896700143</v>
          </cell>
        </row>
        <row r="9459">
          <cell r="C9459">
            <v>10063</v>
          </cell>
          <cell r="D9459">
            <v>3409869514</v>
          </cell>
        </row>
        <row r="9460">
          <cell r="C9460">
            <v>45622</v>
          </cell>
          <cell r="D9460">
            <v>7824503232</v>
          </cell>
        </row>
        <row r="9461">
          <cell r="C9461">
            <v>16842</v>
          </cell>
          <cell r="D9461">
            <v>7070564503</v>
          </cell>
        </row>
        <row r="9462">
          <cell r="C9462">
            <v>35858</v>
          </cell>
          <cell r="D9462">
            <v>7966083349</v>
          </cell>
        </row>
        <row r="9463">
          <cell r="C9463">
            <v>48063</v>
          </cell>
          <cell r="D9463">
            <v>5074304008</v>
          </cell>
        </row>
        <row r="9464">
          <cell r="C9464">
            <v>54939</v>
          </cell>
          <cell r="D9464">
            <v>6776868107</v>
          </cell>
        </row>
        <row r="9465">
          <cell r="C9465">
            <v>15574</v>
          </cell>
          <cell r="D9465">
            <v>7098438871</v>
          </cell>
        </row>
        <row r="9466">
          <cell r="C9466">
            <v>41138</v>
          </cell>
          <cell r="D9466">
            <v>1895483948</v>
          </cell>
        </row>
        <row r="9467">
          <cell r="C9467">
            <v>36361</v>
          </cell>
          <cell r="D9467">
            <v>7906441400</v>
          </cell>
        </row>
        <row r="9468">
          <cell r="C9468">
            <v>36687</v>
          </cell>
          <cell r="D9468">
            <v>4401069773</v>
          </cell>
        </row>
        <row r="9469">
          <cell r="C9469">
            <v>41144</v>
          </cell>
          <cell r="D9469">
            <v>6510701464</v>
          </cell>
        </row>
        <row r="9470">
          <cell r="C9470">
            <v>28772</v>
          </cell>
          <cell r="D9470">
            <v>8501525324</v>
          </cell>
        </row>
        <row r="9471">
          <cell r="C9471">
            <v>44714</v>
          </cell>
          <cell r="D9471">
            <v>2083520173</v>
          </cell>
        </row>
        <row r="9472">
          <cell r="C9472">
            <v>54272</v>
          </cell>
          <cell r="D9472">
            <v>3127459866</v>
          </cell>
        </row>
        <row r="9473">
          <cell r="C9473">
            <v>55353</v>
          </cell>
          <cell r="D9473">
            <v>6724903874</v>
          </cell>
        </row>
        <row r="9474">
          <cell r="C9474">
            <v>35705</v>
          </cell>
          <cell r="D9474">
            <v>7074056774</v>
          </cell>
        </row>
        <row r="9475">
          <cell r="C9475">
            <v>51777</v>
          </cell>
          <cell r="D9475">
            <v>2480515559</v>
          </cell>
        </row>
        <row r="9476">
          <cell r="C9476">
            <v>38063</v>
          </cell>
          <cell r="D9476">
            <v>6510701464</v>
          </cell>
        </row>
        <row r="9477">
          <cell r="C9477">
            <v>41969</v>
          </cell>
          <cell r="D9477">
            <v>9128677390</v>
          </cell>
        </row>
        <row r="9478">
          <cell r="C9478">
            <v>43703</v>
          </cell>
          <cell r="D9478">
            <v>228985188</v>
          </cell>
        </row>
        <row r="9479">
          <cell r="C9479">
            <v>49322</v>
          </cell>
          <cell r="D9479">
            <v>2053848936</v>
          </cell>
        </row>
        <row r="9480">
          <cell r="C9480">
            <v>45338</v>
          </cell>
          <cell r="D9480">
            <v>9292607561</v>
          </cell>
        </row>
        <row r="9481">
          <cell r="C9481">
            <v>38788</v>
          </cell>
          <cell r="D9481">
            <v>7625163059</v>
          </cell>
        </row>
        <row r="9482">
          <cell r="C9482">
            <v>21264</v>
          </cell>
          <cell r="D9482">
            <v>8695742075</v>
          </cell>
        </row>
        <row r="9483">
          <cell r="C9483">
            <v>37317</v>
          </cell>
          <cell r="D9483">
            <v>2070860833</v>
          </cell>
        </row>
        <row r="9484">
          <cell r="C9484">
            <v>14733</v>
          </cell>
          <cell r="D9484">
            <v>6718456802</v>
          </cell>
        </row>
        <row r="9485">
          <cell r="C9485">
            <v>25104</v>
          </cell>
          <cell r="D9485">
            <v>9597202352</v>
          </cell>
        </row>
        <row r="9486">
          <cell r="C9486">
            <v>10085</v>
          </cell>
          <cell r="D9486">
            <v>304906506</v>
          </cell>
        </row>
        <row r="9487">
          <cell r="C9487">
            <v>57637</v>
          </cell>
          <cell r="D9487">
            <v>2022565827</v>
          </cell>
        </row>
        <row r="9488">
          <cell r="C9488">
            <v>18521</v>
          </cell>
          <cell r="D9488">
            <v>7326611955</v>
          </cell>
        </row>
        <row r="9489">
          <cell r="C9489">
            <v>22392</v>
          </cell>
          <cell r="D9489">
            <v>4688336071</v>
          </cell>
        </row>
        <row r="9490">
          <cell r="C9490">
            <v>27138</v>
          </cell>
          <cell r="D9490">
            <v>244523738</v>
          </cell>
        </row>
        <row r="9491">
          <cell r="C9491">
            <v>21931</v>
          </cell>
          <cell r="D9491">
            <v>2592292012</v>
          </cell>
        </row>
        <row r="9492">
          <cell r="C9492">
            <v>15056</v>
          </cell>
          <cell r="D9492">
            <v>8519669638</v>
          </cell>
        </row>
        <row r="9493">
          <cell r="C9493">
            <v>54010</v>
          </cell>
          <cell r="D9493">
            <v>4475496373</v>
          </cell>
        </row>
        <row r="9494">
          <cell r="C9494">
            <v>48525</v>
          </cell>
          <cell r="D9494">
            <v>8864419241</v>
          </cell>
        </row>
        <row r="9495">
          <cell r="C9495">
            <v>33263</v>
          </cell>
          <cell r="D9495">
            <v>6471464479</v>
          </cell>
        </row>
        <row r="9496">
          <cell r="C9496">
            <v>58421</v>
          </cell>
          <cell r="D9496">
            <v>4876404933</v>
          </cell>
        </row>
        <row r="9497">
          <cell r="C9497">
            <v>30038</v>
          </cell>
          <cell r="D9497">
            <v>1990334539</v>
          </cell>
        </row>
        <row r="9498">
          <cell r="C9498">
            <v>34300</v>
          </cell>
          <cell r="D9498">
            <v>8034345962</v>
          </cell>
        </row>
        <row r="9499">
          <cell r="C9499">
            <v>38740</v>
          </cell>
          <cell r="D9499">
            <v>1502791994</v>
          </cell>
        </row>
        <row r="9500">
          <cell r="C9500">
            <v>45770</v>
          </cell>
          <cell r="D9500">
            <v>5358183647</v>
          </cell>
        </row>
        <row r="9501">
          <cell r="C9501">
            <v>35931</v>
          </cell>
          <cell r="D9501">
            <v>132027631</v>
          </cell>
        </row>
        <row r="9502">
          <cell r="C9502">
            <v>26410</v>
          </cell>
          <cell r="D9502">
            <v>7888574610</v>
          </cell>
        </row>
        <row r="9503">
          <cell r="C9503">
            <v>33278</v>
          </cell>
          <cell r="D9503">
            <v>3145010581</v>
          </cell>
        </row>
        <row r="9504">
          <cell r="C9504">
            <v>15071</v>
          </cell>
          <cell r="D9504">
            <v>2740930763</v>
          </cell>
        </row>
        <row r="9505">
          <cell r="C9505">
            <v>25683</v>
          </cell>
          <cell r="D9505">
            <v>2298319154</v>
          </cell>
        </row>
        <row r="9506">
          <cell r="C9506">
            <v>48335</v>
          </cell>
          <cell r="D9506">
            <v>4610039311</v>
          </cell>
        </row>
        <row r="9507">
          <cell r="C9507">
            <v>34736</v>
          </cell>
          <cell r="D9507">
            <v>5828678620</v>
          </cell>
        </row>
        <row r="9508">
          <cell r="C9508">
            <v>14040</v>
          </cell>
          <cell r="D9508">
            <v>8223052873</v>
          </cell>
        </row>
        <row r="9509">
          <cell r="C9509">
            <v>46059</v>
          </cell>
          <cell r="D9509">
            <v>6259267215</v>
          </cell>
        </row>
        <row r="9510">
          <cell r="C9510">
            <v>54209</v>
          </cell>
          <cell r="D9510">
            <v>6732216945</v>
          </cell>
        </row>
        <row r="9511">
          <cell r="C9511">
            <v>12161</v>
          </cell>
          <cell r="D9511">
            <v>2191930824</v>
          </cell>
        </row>
        <row r="9512">
          <cell r="C9512">
            <v>13795</v>
          </cell>
          <cell r="D9512">
            <v>5764488419</v>
          </cell>
        </row>
        <row r="9513">
          <cell r="C9513">
            <v>36938</v>
          </cell>
          <cell r="D9513">
            <v>701563818</v>
          </cell>
        </row>
        <row r="9514">
          <cell r="C9514">
            <v>34365</v>
          </cell>
          <cell r="D9514">
            <v>3932861779</v>
          </cell>
        </row>
        <row r="9515">
          <cell r="C9515">
            <v>31903</v>
          </cell>
          <cell r="D9515">
            <v>1280521902</v>
          </cell>
        </row>
        <row r="9516">
          <cell r="C9516">
            <v>53245</v>
          </cell>
          <cell r="D9516">
            <v>8065075959</v>
          </cell>
        </row>
        <row r="9517">
          <cell r="C9517">
            <v>53624</v>
          </cell>
          <cell r="D9517">
            <v>250257920</v>
          </cell>
        </row>
        <row r="9518">
          <cell r="C9518">
            <v>44981</v>
          </cell>
          <cell r="D9518">
            <v>4768342426</v>
          </cell>
        </row>
        <row r="9519">
          <cell r="C9519">
            <v>53758</v>
          </cell>
          <cell r="D9519">
            <v>9984023702</v>
          </cell>
        </row>
        <row r="9520">
          <cell r="C9520">
            <v>34348</v>
          </cell>
          <cell r="D9520">
            <v>7001733199</v>
          </cell>
        </row>
        <row r="9521">
          <cell r="C9521">
            <v>23162</v>
          </cell>
          <cell r="D9521">
            <v>9340547551</v>
          </cell>
        </row>
        <row r="9522">
          <cell r="C9522">
            <v>24309</v>
          </cell>
          <cell r="D9522">
            <v>4290015026</v>
          </cell>
        </row>
        <row r="9523">
          <cell r="C9523">
            <v>33569</v>
          </cell>
          <cell r="D9523">
            <v>2259282237</v>
          </cell>
        </row>
        <row r="9524">
          <cell r="C9524">
            <v>56745</v>
          </cell>
          <cell r="D9524">
            <v>6614458434</v>
          </cell>
        </row>
        <row r="9525">
          <cell r="C9525">
            <v>34904</v>
          </cell>
          <cell r="D9525">
            <v>8239612253</v>
          </cell>
        </row>
        <row r="9526">
          <cell r="C9526">
            <v>40278</v>
          </cell>
          <cell r="D9526">
            <v>5197585250</v>
          </cell>
        </row>
        <row r="9527">
          <cell r="C9527">
            <v>30633</v>
          </cell>
          <cell r="D9527">
            <v>5439294325</v>
          </cell>
        </row>
        <row r="9528">
          <cell r="C9528">
            <v>25956</v>
          </cell>
          <cell r="D9528">
            <v>17898579</v>
          </cell>
        </row>
        <row r="9529">
          <cell r="C9529">
            <v>52370</v>
          </cell>
          <cell r="D9529">
            <v>689661541</v>
          </cell>
        </row>
        <row r="9530">
          <cell r="C9530">
            <v>32245</v>
          </cell>
          <cell r="D9530">
            <v>5929508313</v>
          </cell>
        </row>
        <row r="9531">
          <cell r="C9531">
            <v>18647</v>
          </cell>
          <cell r="D9531">
            <v>6713405010</v>
          </cell>
        </row>
        <row r="9532">
          <cell r="C9532">
            <v>14808</v>
          </cell>
          <cell r="D9532">
            <v>8501525324</v>
          </cell>
        </row>
        <row r="9533">
          <cell r="C9533">
            <v>12243</v>
          </cell>
          <cell r="D9533">
            <v>4759627103</v>
          </cell>
        </row>
        <row r="9534">
          <cell r="C9534">
            <v>51275</v>
          </cell>
          <cell r="D9534">
            <v>7769010411</v>
          </cell>
        </row>
        <row r="9535">
          <cell r="C9535">
            <v>20928</v>
          </cell>
          <cell r="D9535">
            <v>5383734902</v>
          </cell>
        </row>
        <row r="9536">
          <cell r="C9536">
            <v>19957</v>
          </cell>
          <cell r="D9536">
            <v>7001733199</v>
          </cell>
        </row>
        <row r="9537">
          <cell r="C9537">
            <v>17575</v>
          </cell>
          <cell r="D9537">
            <v>9603610356</v>
          </cell>
        </row>
        <row r="9538">
          <cell r="C9538">
            <v>17644</v>
          </cell>
          <cell r="D9538">
            <v>4759627103</v>
          </cell>
        </row>
        <row r="9539">
          <cell r="C9539">
            <v>52624</v>
          </cell>
          <cell r="D9539">
            <v>397599129</v>
          </cell>
        </row>
        <row r="9540">
          <cell r="C9540">
            <v>52336</v>
          </cell>
          <cell r="D9540">
            <v>1085075834</v>
          </cell>
        </row>
        <row r="9541">
          <cell r="C9541">
            <v>36781</v>
          </cell>
          <cell r="D9541">
            <v>3145039288</v>
          </cell>
        </row>
        <row r="9542">
          <cell r="C9542">
            <v>30863</v>
          </cell>
          <cell r="D9542">
            <v>2257563263</v>
          </cell>
        </row>
        <row r="9543">
          <cell r="C9543">
            <v>54143</v>
          </cell>
          <cell r="D9543">
            <v>9228842121</v>
          </cell>
        </row>
        <row r="9544">
          <cell r="C9544">
            <v>56786</v>
          </cell>
          <cell r="D9544">
            <v>2259282237</v>
          </cell>
        </row>
        <row r="9545">
          <cell r="C9545">
            <v>41288</v>
          </cell>
          <cell r="D9545">
            <v>5759255762</v>
          </cell>
        </row>
        <row r="9546">
          <cell r="C9546">
            <v>46260</v>
          </cell>
          <cell r="D9546">
            <v>6253520369</v>
          </cell>
        </row>
        <row r="9547">
          <cell r="C9547">
            <v>45205</v>
          </cell>
          <cell r="D9547">
            <v>4795089876</v>
          </cell>
        </row>
        <row r="9548">
          <cell r="C9548">
            <v>28512</v>
          </cell>
          <cell r="D9548">
            <v>3435517239</v>
          </cell>
        </row>
        <row r="9549">
          <cell r="C9549">
            <v>49307</v>
          </cell>
          <cell r="D9549">
            <v>2893065872</v>
          </cell>
        </row>
        <row r="9550">
          <cell r="C9550">
            <v>56450</v>
          </cell>
          <cell r="D9550">
            <v>228985188</v>
          </cell>
        </row>
        <row r="9551">
          <cell r="C9551">
            <v>40531</v>
          </cell>
          <cell r="D9551">
            <v>8069192305</v>
          </cell>
        </row>
        <row r="9552">
          <cell r="C9552">
            <v>56903</v>
          </cell>
          <cell r="D9552">
            <v>793441269</v>
          </cell>
        </row>
        <row r="9553">
          <cell r="C9553">
            <v>42040</v>
          </cell>
          <cell r="D9553">
            <v>8887868026</v>
          </cell>
        </row>
        <row r="9554">
          <cell r="C9554">
            <v>56353</v>
          </cell>
          <cell r="D9554">
            <v>769312748</v>
          </cell>
        </row>
        <row r="9555">
          <cell r="C9555">
            <v>27937</v>
          </cell>
          <cell r="D9555">
            <v>1053331541</v>
          </cell>
        </row>
        <row r="9556">
          <cell r="C9556">
            <v>50503</v>
          </cell>
          <cell r="D9556">
            <v>3513651333</v>
          </cell>
        </row>
        <row r="9557">
          <cell r="C9557">
            <v>17059</v>
          </cell>
          <cell r="D9557">
            <v>5075915108</v>
          </cell>
        </row>
        <row r="9558">
          <cell r="C9558">
            <v>31442</v>
          </cell>
          <cell r="D9558">
            <v>7326611955</v>
          </cell>
        </row>
        <row r="9559">
          <cell r="C9559">
            <v>50148</v>
          </cell>
          <cell r="D9559">
            <v>2297168497</v>
          </cell>
        </row>
        <row r="9560">
          <cell r="C9560">
            <v>24629</v>
          </cell>
          <cell r="D9560">
            <v>5341512014</v>
          </cell>
        </row>
        <row r="9561">
          <cell r="C9561">
            <v>21237</v>
          </cell>
          <cell r="D9561">
            <v>2405876701</v>
          </cell>
        </row>
        <row r="9562">
          <cell r="C9562">
            <v>44221</v>
          </cell>
          <cell r="D9562">
            <v>6789690301</v>
          </cell>
        </row>
        <row r="9563">
          <cell r="C9563">
            <v>31042</v>
          </cell>
          <cell r="D9563">
            <v>4808886316</v>
          </cell>
        </row>
        <row r="9564">
          <cell r="C9564">
            <v>12139</v>
          </cell>
          <cell r="D9564">
            <v>7373156215</v>
          </cell>
        </row>
        <row r="9565">
          <cell r="C9565">
            <v>14953</v>
          </cell>
          <cell r="D9565">
            <v>1518783783</v>
          </cell>
        </row>
        <row r="9566">
          <cell r="C9566">
            <v>51958</v>
          </cell>
          <cell r="D9566">
            <v>960994726</v>
          </cell>
        </row>
        <row r="9567">
          <cell r="C9567">
            <v>36061</v>
          </cell>
          <cell r="D9567">
            <v>1444572199</v>
          </cell>
        </row>
        <row r="9568">
          <cell r="C9568">
            <v>32765</v>
          </cell>
          <cell r="D9568">
            <v>8350412399</v>
          </cell>
        </row>
        <row r="9569">
          <cell r="C9569">
            <v>25070</v>
          </cell>
          <cell r="D9569">
            <v>2649428619</v>
          </cell>
        </row>
        <row r="9570">
          <cell r="C9570">
            <v>14318</v>
          </cell>
          <cell r="D9570">
            <v>2763158331</v>
          </cell>
        </row>
        <row r="9571">
          <cell r="C9571">
            <v>40251</v>
          </cell>
          <cell r="D9571">
            <v>6789106936</v>
          </cell>
        </row>
        <row r="9572">
          <cell r="C9572">
            <v>37143</v>
          </cell>
          <cell r="D9572">
            <v>6695538166</v>
          </cell>
        </row>
        <row r="9573">
          <cell r="C9573">
            <v>12244</v>
          </cell>
          <cell r="D9573">
            <v>2158895349</v>
          </cell>
        </row>
        <row r="9574">
          <cell r="C9574">
            <v>47991</v>
          </cell>
          <cell r="D9574">
            <v>9331851693</v>
          </cell>
        </row>
        <row r="9575">
          <cell r="C9575">
            <v>32406</v>
          </cell>
          <cell r="D9575">
            <v>4786629839</v>
          </cell>
        </row>
        <row r="9576">
          <cell r="C9576">
            <v>51396</v>
          </cell>
          <cell r="D9576">
            <v>6713405010</v>
          </cell>
        </row>
        <row r="9577">
          <cell r="C9577">
            <v>37989</v>
          </cell>
          <cell r="D9577">
            <v>4783377790</v>
          </cell>
        </row>
        <row r="9578">
          <cell r="C9578">
            <v>57756</v>
          </cell>
          <cell r="D9578">
            <v>9287480133</v>
          </cell>
        </row>
        <row r="9579">
          <cell r="C9579">
            <v>32905</v>
          </cell>
          <cell r="D9579">
            <v>2922893758</v>
          </cell>
        </row>
        <row r="9580">
          <cell r="C9580">
            <v>15610</v>
          </cell>
          <cell r="D9580">
            <v>4578004252</v>
          </cell>
        </row>
        <row r="9581">
          <cell r="C9581">
            <v>16279</v>
          </cell>
          <cell r="D9581">
            <v>2191014690</v>
          </cell>
        </row>
        <row r="9582">
          <cell r="C9582">
            <v>53022</v>
          </cell>
          <cell r="D9582">
            <v>4184483038</v>
          </cell>
        </row>
        <row r="9583">
          <cell r="C9583">
            <v>32424</v>
          </cell>
          <cell r="D9583">
            <v>5913755731</v>
          </cell>
        </row>
        <row r="9584">
          <cell r="C9584">
            <v>28304</v>
          </cell>
          <cell r="D9584">
            <v>3779559293</v>
          </cell>
        </row>
        <row r="9585">
          <cell r="C9585">
            <v>42682</v>
          </cell>
          <cell r="D9585">
            <v>2763158331</v>
          </cell>
        </row>
        <row r="9586">
          <cell r="C9586">
            <v>42780</v>
          </cell>
          <cell r="D9586">
            <v>9518260397</v>
          </cell>
        </row>
        <row r="9587">
          <cell r="C9587">
            <v>18988</v>
          </cell>
          <cell r="D9587">
            <v>1268934771</v>
          </cell>
        </row>
        <row r="9588">
          <cell r="C9588">
            <v>43462</v>
          </cell>
          <cell r="D9588">
            <v>263573389</v>
          </cell>
        </row>
        <row r="9589">
          <cell r="C9589">
            <v>50406</v>
          </cell>
          <cell r="D9589">
            <v>6733929554</v>
          </cell>
        </row>
        <row r="9590">
          <cell r="C9590">
            <v>14012</v>
          </cell>
          <cell r="D9590">
            <v>3516592710</v>
          </cell>
        </row>
        <row r="9591">
          <cell r="C9591">
            <v>34463</v>
          </cell>
          <cell r="D9591">
            <v>7243767311</v>
          </cell>
        </row>
        <row r="9592">
          <cell r="C9592">
            <v>40742</v>
          </cell>
          <cell r="D9592">
            <v>6890491998</v>
          </cell>
        </row>
        <row r="9593">
          <cell r="C9593">
            <v>21830</v>
          </cell>
          <cell r="D9593">
            <v>7493076952</v>
          </cell>
        </row>
        <row r="9594">
          <cell r="C9594">
            <v>31903</v>
          </cell>
          <cell r="D9594">
            <v>9491257560</v>
          </cell>
        </row>
        <row r="9595">
          <cell r="C9595">
            <v>11262</v>
          </cell>
          <cell r="D9595">
            <v>140020098</v>
          </cell>
        </row>
        <row r="9596">
          <cell r="C9596">
            <v>17039</v>
          </cell>
          <cell r="D9596">
            <v>9803956825</v>
          </cell>
        </row>
        <row r="9597">
          <cell r="C9597">
            <v>49537</v>
          </cell>
          <cell r="D9597">
            <v>4866916575</v>
          </cell>
        </row>
        <row r="9598">
          <cell r="C9598">
            <v>50502</v>
          </cell>
          <cell r="D9598">
            <v>1263903657</v>
          </cell>
        </row>
        <row r="9599">
          <cell r="C9599">
            <v>23613</v>
          </cell>
          <cell r="D9599">
            <v>2792636599</v>
          </cell>
        </row>
        <row r="9600">
          <cell r="C9600">
            <v>23331</v>
          </cell>
          <cell r="D9600">
            <v>3824197065</v>
          </cell>
        </row>
        <row r="9601">
          <cell r="C9601">
            <v>55061</v>
          </cell>
          <cell r="D9601">
            <v>29906814</v>
          </cell>
        </row>
        <row r="9602">
          <cell r="C9602">
            <v>43803</v>
          </cell>
          <cell r="D9602">
            <v>8682006391</v>
          </cell>
        </row>
        <row r="9603">
          <cell r="C9603">
            <v>52544</v>
          </cell>
          <cell r="D9603">
            <v>9885165231</v>
          </cell>
        </row>
        <row r="9604">
          <cell r="C9604">
            <v>59103</v>
          </cell>
          <cell r="D9604">
            <v>5383734902</v>
          </cell>
        </row>
        <row r="9605">
          <cell r="C9605">
            <v>45054</v>
          </cell>
          <cell r="D9605">
            <v>4185019157</v>
          </cell>
        </row>
        <row r="9606">
          <cell r="C9606">
            <v>44385</v>
          </cell>
          <cell r="D9606">
            <v>8507800106</v>
          </cell>
        </row>
        <row r="9607">
          <cell r="C9607">
            <v>53388</v>
          </cell>
          <cell r="D9607">
            <v>1081492333</v>
          </cell>
        </row>
        <row r="9608">
          <cell r="C9608">
            <v>28364</v>
          </cell>
          <cell r="D9608">
            <v>3041948354</v>
          </cell>
        </row>
        <row r="9609">
          <cell r="C9609">
            <v>30342</v>
          </cell>
          <cell r="D9609">
            <v>6183510505</v>
          </cell>
        </row>
        <row r="9610">
          <cell r="C9610">
            <v>57160</v>
          </cell>
          <cell r="D9610">
            <v>3164004753</v>
          </cell>
        </row>
        <row r="9611">
          <cell r="C9611">
            <v>18364</v>
          </cell>
          <cell r="D9611">
            <v>1739513533</v>
          </cell>
        </row>
        <row r="9612">
          <cell r="C9612">
            <v>33667</v>
          </cell>
          <cell r="D9612">
            <v>6253520369</v>
          </cell>
        </row>
        <row r="9613">
          <cell r="C9613">
            <v>26607</v>
          </cell>
          <cell r="D9613">
            <v>1888252693</v>
          </cell>
        </row>
        <row r="9614">
          <cell r="C9614">
            <v>40927</v>
          </cell>
          <cell r="D9614">
            <v>2012142672</v>
          </cell>
        </row>
        <row r="9615">
          <cell r="C9615">
            <v>32559</v>
          </cell>
          <cell r="D9615">
            <v>1659418720</v>
          </cell>
        </row>
        <row r="9616">
          <cell r="C9616">
            <v>17045</v>
          </cell>
          <cell r="D9616">
            <v>8401146046</v>
          </cell>
        </row>
        <row r="9617">
          <cell r="C9617">
            <v>34863</v>
          </cell>
          <cell r="D9617">
            <v>1592980554</v>
          </cell>
        </row>
        <row r="9618">
          <cell r="C9618">
            <v>57626</v>
          </cell>
          <cell r="D9618">
            <v>9854387496</v>
          </cell>
        </row>
        <row r="9619">
          <cell r="C9619">
            <v>52671</v>
          </cell>
          <cell r="D9619">
            <v>923191143</v>
          </cell>
        </row>
        <row r="9620">
          <cell r="C9620">
            <v>55143</v>
          </cell>
          <cell r="D9620">
            <v>3213290963</v>
          </cell>
        </row>
        <row r="9621">
          <cell r="C9621">
            <v>45478</v>
          </cell>
          <cell r="D9621">
            <v>146065492</v>
          </cell>
        </row>
        <row r="9622">
          <cell r="C9622">
            <v>41537</v>
          </cell>
          <cell r="D9622">
            <v>3967370569</v>
          </cell>
        </row>
        <row r="9623">
          <cell r="C9623">
            <v>25248</v>
          </cell>
          <cell r="D9623">
            <v>3097425365</v>
          </cell>
        </row>
        <row r="9624">
          <cell r="C9624">
            <v>26959</v>
          </cell>
          <cell r="D9624">
            <v>453763030</v>
          </cell>
        </row>
        <row r="9625">
          <cell r="C9625">
            <v>25738</v>
          </cell>
          <cell r="D9625">
            <v>2873915978</v>
          </cell>
        </row>
        <row r="9626">
          <cell r="C9626">
            <v>32216</v>
          </cell>
          <cell r="D9626">
            <v>5756920838</v>
          </cell>
        </row>
        <row r="9627">
          <cell r="C9627">
            <v>22408</v>
          </cell>
          <cell r="D9627">
            <v>1442784075</v>
          </cell>
        </row>
        <row r="9628">
          <cell r="C9628">
            <v>12494</v>
          </cell>
          <cell r="D9628">
            <v>2128813026</v>
          </cell>
        </row>
        <row r="9629">
          <cell r="C9629">
            <v>52120</v>
          </cell>
          <cell r="D9629">
            <v>2074776004</v>
          </cell>
        </row>
        <row r="9630">
          <cell r="C9630">
            <v>28147</v>
          </cell>
          <cell r="D9630">
            <v>8603912793</v>
          </cell>
        </row>
        <row r="9631">
          <cell r="C9631">
            <v>42112</v>
          </cell>
          <cell r="D9631">
            <v>5191866150</v>
          </cell>
        </row>
        <row r="9632">
          <cell r="C9632">
            <v>17663</v>
          </cell>
          <cell r="D9632">
            <v>4175195971</v>
          </cell>
        </row>
        <row r="9633">
          <cell r="C9633">
            <v>20408</v>
          </cell>
          <cell r="D9633">
            <v>1522190236</v>
          </cell>
        </row>
        <row r="9634">
          <cell r="C9634">
            <v>29139</v>
          </cell>
          <cell r="D9634">
            <v>7132417177</v>
          </cell>
        </row>
        <row r="9635">
          <cell r="C9635">
            <v>22759</v>
          </cell>
          <cell r="D9635">
            <v>2510440322</v>
          </cell>
        </row>
        <row r="9636">
          <cell r="C9636">
            <v>51504</v>
          </cell>
          <cell r="D9636">
            <v>8682006391</v>
          </cell>
        </row>
        <row r="9637">
          <cell r="C9637">
            <v>24413</v>
          </cell>
          <cell r="D9637">
            <v>2500807061</v>
          </cell>
        </row>
        <row r="9638">
          <cell r="C9638">
            <v>30322</v>
          </cell>
          <cell r="D9638">
            <v>4969679754</v>
          </cell>
        </row>
        <row r="9639">
          <cell r="C9639">
            <v>53009</v>
          </cell>
          <cell r="D9639">
            <v>5684780105</v>
          </cell>
        </row>
        <row r="9640">
          <cell r="C9640">
            <v>25039</v>
          </cell>
          <cell r="D9640">
            <v>3580617389</v>
          </cell>
        </row>
        <row r="9641">
          <cell r="C9641">
            <v>22679</v>
          </cell>
          <cell r="D9641">
            <v>3219601650</v>
          </cell>
        </row>
        <row r="9642">
          <cell r="C9642">
            <v>20318</v>
          </cell>
          <cell r="D9642">
            <v>2924550912</v>
          </cell>
        </row>
        <row r="9643">
          <cell r="C9643">
            <v>46937</v>
          </cell>
          <cell r="D9643">
            <v>2421688019</v>
          </cell>
        </row>
        <row r="9644">
          <cell r="C9644">
            <v>27320</v>
          </cell>
          <cell r="D9644">
            <v>4306425231</v>
          </cell>
        </row>
        <row r="9645">
          <cell r="C9645">
            <v>21212</v>
          </cell>
          <cell r="D9645">
            <v>2565290632</v>
          </cell>
        </row>
        <row r="9646">
          <cell r="C9646">
            <v>27035</v>
          </cell>
          <cell r="D9646">
            <v>4286367630</v>
          </cell>
        </row>
        <row r="9647">
          <cell r="C9647">
            <v>14159</v>
          </cell>
          <cell r="D9647">
            <v>5998486889</v>
          </cell>
        </row>
        <row r="9648">
          <cell r="C9648">
            <v>37931</v>
          </cell>
          <cell r="D9648">
            <v>8173067724</v>
          </cell>
        </row>
        <row r="9649">
          <cell r="C9649">
            <v>48146</v>
          </cell>
          <cell r="D9649">
            <v>5574535556</v>
          </cell>
        </row>
        <row r="9650">
          <cell r="C9650">
            <v>38727</v>
          </cell>
          <cell r="D9650">
            <v>4838770758</v>
          </cell>
        </row>
        <row r="9651">
          <cell r="C9651">
            <v>35911</v>
          </cell>
          <cell r="D9651">
            <v>5074304008</v>
          </cell>
        </row>
        <row r="9652">
          <cell r="C9652">
            <v>58555</v>
          </cell>
          <cell r="D9652">
            <v>115757341</v>
          </cell>
        </row>
        <row r="9653">
          <cell r="C9653">
            <v>25747</v>
          </cell>
          <cell r="D9653">
            <v>4037854406</v>
          </cell>
        </row>
        <row r="9654">
          <cell r="C9654">
            <v>20898</v>
          </cell>
          <cell r="D9654">
            <v>1545110042</v>
          </cell>
        </row>
        <row r="9655">
          <cell r="C9655">
            <v>25361</v>
          </cell>
          <cell r="D9655">
            <v>7054972058</v>
          </cell>
        </row>
        <row r="9656">
          <cell r="C9656">
            <v>27185</v>
          </cell>
          <cell r="D9656">
            <v>4900475084</v>
          </cell>
        </row>
        <row r="9657">
          <cell r="C9657">
            <v>39700</v>
          </cell>
          <cell r="D9657">
            <v>9621571960</v>
          </cell>
        </row>
        <row r="9658">
          <cell r="C9658">
            <v>20823</v>
          </cell>
          <cell r="D9658">
            <v>6720857681</v>
          </cell>
        </row>
        <row r="9659">
          <cell r="C9659">
            <v>27045</v>
          </cell>
          <cell r="D9659">
            <v>6915102108</v>
          </cell>
        </row>
        <row r="9660">
          <cell r="C9660">
            <v>10408</v>
          </cell>
          <cell r="D9660">
            <v>4691333258</v>
          </cell>
        </row>
        <row r="9661">
          <cell r="C9661">
            <v>16306</v>
          </cell>
          <cell r="D9661">
            <v>7888574610</v>
          </cell>
        </row>
        <row r="9662">
          <cell r="C9662">
            <v>20118</v>
          </cell>
          <cell r="D9662">
            <v>2234966051</v>
          </cell>
        </row>
        <row r="9663">
          <cell r="C9663">
            <v>52107</v>
          </cell>
          <cell r="D9663">
            <v>9369490930</v>
          </cell>
        </row>
        <row r="9664">
          <cell r="C9664">
            <v>22331</v>
          </cell>
          <cell r="D9664">
            <v>4396213212</v>
          </cell>
        </row>
        <row r="9665">
          <cell r="C9665">
            <v>59251</v>
          </cell>
          <cell r="D9665">
            <v>2975315244</v>
          </cell>
        </row>
        <row r="9666">
          <cell r="C9666">
            <v>33100</v>
          </cell>
          <cell r="D9666">
            <v>8552526727</v>
          </cell>
        </row>
        <row r="9667">
          <cell r="C9667">
            <v>37772</v>
          </cell>
          <cell r="D9667">
            <v>5519420165</v>
          </cell>
        </row>
        <row r="9668">
          <cell r="C9668">
            <v>37805</v>
          </cell>
          <cell r="D9668">
            <v>8238030943</v>
          </cell>
        </row>
        <row r="9669">
          <cell r="C9669">
            <v>26120</v>
          </cell>
          <cell r="D9669">
            <v>9457151267</v>
          </cell>
        </row>
        <row r="9670">
          <cell r="C9670">
            <v>15166</v>
          </cell>
          <cell r="D9670">
            <v>8128449354</v>
          </cell>
        </row>
        <row r="9671">
          <cell r="C9671">
            <v>18119</v>
          </cell>
          <cell r="D9671">
            <v>1085075834</v>
          </cell>
        </row>
        <row r="9672">
          <cell r="C9672">
            <v>24123</v>
          </cell>
          <cell r="D9672">
            <v>2677632772</v>
          </cell>
        </row>
        <row r="9673">
          <cell r="C9673">
            <v>21216</v>
          </cell>
          <cell r="D9673">
            <v>8204786093</v>
          </cell>
        </row>
        <row r="9674">
          <cell r="C9674">
            <v>27387</v>
          </cell>
          <cell r="D9674">
            <v>9114174103</v>
          </cell>
        </row>
        <row r="9675">
          <cell r="C9675">
            <v>59074</v>
          </cell>
          <cell r="D9675">
            <v>7304628987</v>
          </cell>
        </row>
        <row r="9676">
          <cell r="C9676">
            <v>30991</v>
          </cell>
          <cell r="D9676">
            <v>1192770250</v>
          </cell>
        </row>
        <row r="9677">
          <cell r="C9677">
            <v>58447</v>
          </cell>
          <cell r="D9677">
            <v>1729795870</v>
          </cell>
        </row>
        <row r="9678">
          <cell r="C9678">
            <v>18716</v>
          </cell>
          <cell r="D9678">
            <v>9458901820</v>
          </cell>
        </row>
        <row r="9679">
          <cell r="C9679">
            <v>30082</v>
          </cell>
          <cell r="D9679">
            <v>7112955017</v>
          </cell>
        </row>
        <row r="9680">
          <cell r="C9680">
            <v>29270</v>
          </cell>
          <cell r="D9680">
            <v>5082945165</v>
          </cell>
        </row>
        <row r="9681">
          <cell r="C9681">
            <v>17427</v>
          </cell>
          <cell r="D9681">
            <v>4920920075</v>
          </cell>
        </row>
        <row r="9682">
          <cell r="C9682">
            <v>27092</v>
          </cell>
          <cell r="D9682">
            <v>5074304008</v>
          </cell>
        </row>
        <row r="9683">
          <cell r="C9683">
            <v>23543</v>
          </cell>
          <cell r="D9683">
            <v>3772653790</v>
          </cell>
        </row>
        <row r="9684">
          <cell r="C9684">
            <v>27673</v>
          </cell>
          <cell r="D9684">
            <v>2138131904</v>
          </cell>
        </row>
        <row r="9685">
          <cell r="C9685">
            <v>54696</v>
          </cell>
          <cell r="D9685">
            <v>5863557389</v>
          </cell>
        </row>
        <row r="9686">
          <cell r="C9686">
            <v>26277</v>
          </cell>
          <cell r="D9686">
            <v>7240169995</v>
          </cell>
        </row>
        <row r="9687">
          <cell r="C9687">
            <v>46398</v>
          </cell>
          <cell r="D9687">
            <v>9207464802</v>
          </cell>
        </row>
        <row r="9688">
          <cell r="C9688">
            <v>17470</v>
          </cell>
          <cell r="D9688">
            <v>3642988458</v>
          </cell>
        </row>
        <row r="9689">
          <cell r="C9689">
            <v>16205</v>
          </cell>
          <cell r="D9689">
            <v>4482855448</v>
          </cell>
        </row>
        <row r="9690">
          <cell r="C9690">
            <v>31463</v>
          </cell>
          <cell r="D9690">
            <v>6894004730</v>
          </cell>
        </row>
        <row r="9691">
          <cell r="C9691">
            <v>45006</v>
          </cell>
          <cell r="D9691">
            <v>2821741499</v>
          </cell>
        </row>
        <row r="9692">
          <cell r="C9692">
            <v>27273</v>
          </cell>
          <cell r="D9692">
            <v>4900475084</v>
          </cell>
        </row>
        <row r="9693">
          <cell r="C9693">
            <v>55108</v>
          </cell>
          <cell r="D9693">
            <v>7670936274</v>
          </cell>
        </row>
        <row r="9694">
          <cell r="C9694">
            <v>51112</v>
          </cell>
          <cell r="D9694">
            <v>7961231404</v>
          </cell>
        </row>
        <row r="9695">
          <cell r="C9695">
            <v>28277</v>
          </cell>
          <cell r="D9695">
            <v>7269614199</v>
          </cell>
        </row>
        <row r="9696">
          <cell r="C9696">
            <v>25057</v>
          </cell>
          <cell r="D9696">
            <v>3418374697</v>
          </cell>
        </row>
        <row r="9697">
          <cell r="C9697">
            <v>32132</v>
          </cell>
          <cell r="D9697">
            <v>844376051</v>
          </cell>
        </row>
        <row r="9698">
          <cell r="C9698">
            <v>34549</v>
          </cell>
          <cell r="D9698">
            <v>1462119603</v>
          </cell>
        </row>
        <row r="9699">
          <cell r="C9699">
            <v>57512</v>
          </cell>
          <cell r="D9699">
            <v>8998375370</v>
          </cell>
        </row>
        <row r="9700">
          <cell r="C9700">
            <v>39968</v>
          </cell>
          <cell r="D9700">
            <v>1085075834</v>
          </cell>
        </row>
        <row r="9701">
          <cell r="C9701">
            <v>17441</v>
          </cell>
          <cell r="D9701">
            <v>3547596165</v>
          </cell>
        </row>
        <row r="9702">
          <cell r="C9702">
            <v>33613</v>
          </cell>
          <cell r="D9702">
            <v>6283719635</v>
          </cell>
        </row>
        <row r="9703">
          <cell r="C9703">
            <v>39687</v>
          </cell>
          <cell r="D9703">
            <v>3597778305</v>
          </cell>
        </row>
        <row r="9704">
          <cell r="C9704">
            <v>41891</v>
          </cell>
          <cell r="D9704">
            <v>7979647432</v>
          </cell>
        </row>
        <row r="9705">
          <cell r="C9705">
            <v>27958</v>
          </cell>
          <cell r="D9705">
            <v>8373529241</v>
          </cell>
        </row>
        <row r="9706">
          <cell r="C9706">
            <v>42961</v>
          </cell>
          <cell r="D9706">
            <v>3488994694</v>
          </cell>
        </row>
        <row r="9707">
          <cell r="C9707">
            <v>42035</v>
          </cell>
          <cell r="D9707">
            <v>5479449389</v>
          </cell>
        </row>
        <row r="9708">
          <cell r="C9708">
            <v>19457</v>
          </cell>
          <cell r="D9708">
            <v>3227873028</v>
          </cell>
        </row>
        <row r="9709">
          <cell r="C9709">
            <v>37187</v>
          </cell>
          <cell r="D9709">
            <v>977779009</v>
          </cell>
        </row>
        <row r="9710">
          <cell r="C9710">
            <v>32686</v>
          </cell>
          <cell r="D9710">
            <v>5403399259</v>
          </cell>
        </row>
        <row r="9711">
          <cell r="C9711">
            <v>54741</v>
          </cell>
          <cell r="D9711">
            <v>1545110042</v>
          </cell>
        </row>
        <row r="9712">
          <cell r="C9712">
            <v>32252</v>
          </cell>
          <cell r="D9712">
            <v>6988089128</v>
          </cell>
        </row>
        <row r="9713">
          <cell r="C9713">
            <v>17219</v>
          </cell>
          <cell r="D9713">
            <v>9447906176</v>
          </cell>
        </row>
        <row r="9714">
          <cell r="C9714">
            <v>13670</v>
          </cell>
          <cell r="D9714">
            <v>9089601147</v>
          </cell>
        </row>
        <row r="9715">
          <cell r="C9715">
            <v>55348</v>
          </cell>
          <cell r="D9715">
            <v>4978659442</v>
          </cell>
        </row>
        <row r="9716">
          <cell r="C9716">
            <v>55150</v>
          </cell>
          <cell r="D9716">
            <v>8128449354</v>
          </cell>
        </row>
        <row r="9717">
          <cell r="C9717">
            <v>12562</v>
          </cell>
          <cell r="D9717">
            <v>5005774041</v>
          </cell>
        </row>
        <row r="9718">
          <cell r="C9718">
            <v>58899</v>
          </cell>
          <cell r="D9718">
            <v>1502791994</v>
          </cell>
        </row>
        <row r="9719">
          <cell r="C9719">
            <v>23986</v>
          </cell>
          <cell r="D9719">
            <v>8640079943</v>
          </cell>
        </row>
        <row r="9720">
          <cell r="C9720">
            <v>39206</v>
          </cell>
          <cell r="D9720">
            <v>6858776575</v>
          </cell>
        </row>
        <row r="9721">
          <cell r="C9721">
            <v>56774</v>
          </cell>
          <cell r="D9721">
            <v>6915102108</v>
          </cell>
        </row>
        <row r="9722">
          <cell r="C9722">
            <v>31395</v>
          </cell>
          <cell r="D9722">
            <v>8676088039</v>
          </cell>
        </row>
        <row r="9723">
          <cell r="C9723">
            <v>56176</v>
          </cell>
          <cell r="D9723">
            <v>6718456802</v>
          </cell>
        </row>
        <row r="9724">
          <cell r="C9724">
            <v>52944</v>
          </cell>
          <cell r="D9724">
            <v>8017115954</v>
          </cell>
        </row>
        <row r="9725">
          <cell r="C9725">
            <v>55802</v>
          </cell>
          <cell r="D9725">
            <v>959209328</v>
          </cell>
        </row>
        <row r="9726">
          <cell r="C9726">
            <v>58762</v>
          </cell>
          <cell r="D9726">
            <v>8685064791</v>
          </cell>
        </row>
        <row r="9727">
          <cell r="C9727">
            <v>40493</v>
          </cell>
          <cell r="D9727">
            <v>879297433</v>
          </cell>
        </row>
        <row r="9728">
          <cell r="C9728">
            <v>48482</v>
          </cell>
          <cell r="D9728">
            <v>2493113470</v>
          </cell>
        </row>
        <row r="9729">
          <cell r="C9729">
            <v>23143</v>
          </cell>
          <cell r="D9729">
            <v>8501525324</v>
          </cell>
        </row>
        <row r="9730">
          <cell r="C9730">
            <v>40148</v>
          </cell>
          <cell r="D9730">
            <v>806065796</v>
          </cell>
        </row>
        <row r="9731">
          <cell r="C9731">
            <v>26974</v>
          </cell>
          <cell r="D9731">
            <v>6402318035</v>
          </cell>
        </row>
        <row r="9732">
          <cell r="C9732">
            <v>12521</v>
          </cell>
          <cell r="D9732">
            <v>8350412399</v>
          </cell>
        </row>
        <row r="9733">
          <cell r="C9733">
            <v>30437</v>
          </cell>
          <cell r="D9733">
            <v>3266408608</v>
          </cell>
        </row>
        <row r="9734">
          <cell r="C9734">
            <v>39571</v>
          </cell>
          <cell r="D9734">
            <v>6410530811</v>
          </cell>
        </row>
        <row r="9735">
          <cell r="C9735">
            <v>36884</v>
          </cell>
          <cell r="D9735">
            <v>9829586073</v>
          </cell>
        </row>
        <row r="9736">
          <cell r="C9736">
            <v>51614</v>
          </cell>
          <cell r="D9736">
            <v>8204786093</v>
          </cell>
        </row>
        <row r="9737">
          <cell r="C9737">
            <v>32461</v>
          </cell>
          <cell r="D9737">
            <v>8703756602</v>
          </cell>
        </row>
        <row r="9738">
          <cell r="C9738">
            <v>36819</v>
          </cell>
          <cell r="D9738">
            <v>3273288531</v>
          </cell>
        </row>
        <row r="9739">
          <cell r="C9739">
            <v>53019</v>
          </cell>
          <cell r="D9739">
            <v>5299481160</v>
          </cell>
        </row>
        <row r="9740">
          <cell r="C9740">
            <v>47968</v>
          </cell>
          <cell r="D9740">
            <v>6214787945</v>
          </cell>
        </row>
        <row r="9741">
          <cell r="C9741">
            <v>59246</v>
          </cell>
          <cell r="D9741">
            <v>6836716731</v>
          </cell>
        </row>
        <row r="9742">
          <cell r="C9742">
            <v>47594</v>
          </cell>
          <cell r="D9742">
            <v>2908560011</v>
          </cell>
        </row>
        <row r="9743">
          <cell r="C9743">
            <v>26418</v>
          </cell>
          <cell r="D9743">
            <v>4815280800</v>
          </cell>
        </row>
        <row r="9744">
          <cell r="C9744">
            <v>34581</v>
          </cell>
          <cell r="D9744">
            <v>1502791994</v>
          </cell>
        </row>
        <row r="9745">
          <cell r="C9745">
            <v>13036</v>
          </cell>
          <cell r="D9745">
            <v>1541082834</v>
          </cell>
        </row>
        <row r="9746">
          <cell r="C9746">
            <v>41283</v>
          </cell>
          <cell r="D9746">
            <v>9939542542</v>
          </cell>
        </row>
        <row r="9747">
          <cell r="C9747">
            <v>22238</v>
          </cell>
          <cell r="D9747">
            <v>4396213212</v>
          </cell>
        </row>
        <row r="9748">
          <cell r="C9748">
            <v>19651</v>
          </cell>
          <cell r="D9748">
            <v>9223618401</v>
          </cell>
        </row>
        <row r="9749">
          <cell r="C9749">
            <v>55950</v>
          </cell>
          <cell r="D9749">
            <v>1664426442</v>
          </cell>
        </row>
        <row r="9750">
          <cell r="C9750">
            <v>36597</v>
          </cell>
          <cell r="D9750">
            <v>2873915978</v>
          </cell>
        </row>
        <row r="9751">
          <cell r="C9751">
            <v>53617</v>
          </cell>
          <cell r="D9751">
            <v>8977805007</v>
          </cell>
        </row>
        <row r="9752">
          <cell r="C9752">
            <v>50358</v>
          </cell>
          <cell r="D9752">
            <v>483886254</v>
          </cell>
        </row>
        <row r="9753">
          <cell r="C9753">
            <v>42424</v>
          </cell>
          <cell r="D9753">
            <v>4759627103</v>
          </cell>
        </row>
        <row r="9754">
          <cell r="C9754">
            <v>40252</v>
          </cell>
          <cell r="D9754">
            <v>5998486889</v>
          </cell>
        </row>
        <row r="9755">
          <cell r="C9755">
            <v>43561</v>
          </cell>
          <cell r="D9755">
            <v>3824197065</v>
          </cell>
        </row>
        <row r="9756">
          <cell r="C9756">
            <v>31643</v>
          </cell>
          <cell r="D9756">
            <v>5684780105</v>
          </cell>
        </row>
        <row r="9757">
          <cell r="C9757">
            <v>42946</v>
          </cell>
          <cell r="D9757">
            <v>8017115954</v>
          </cell>
        </row>
        <row r="9758">
          <cell r="C9758">
            <v>43778</v>
          </cell>
          <cell r="D9758">
            <v>5552170407</v>
          </cell>
        </row>
        <row r="9759">
          <cell r="C9759">
            <v>56657</v>
          </cell>
          <cell r="D9759">
            <v>7098438871</v>
          </cell>
        </row>
        <row r="9760">
          <cell r="C9760">
            <v>31372</v>
          </cell>
          <cell r="D9760">
            <v>8788824691</v>
          </cell>
        </row>
        <row r="9761">
          <cell r="C9761">
            <v>45314</v>
          </cell>
          <cell r="D9761">
            <v>9293760045</v>
          </cell>
        </row>
        <row r="9762">
          <cell r="C9762">
            <v>12545</v>
          </cell>
          <cell r="D9762">
            <v>85304042</v>
          </cell>
        </row>
        <row r="9763">
          <cell r="C9763">
            <v>46828</v>
          </cell>
          <cell r="D9763">
            <v>959209328</v>
          </cell>
        </row>
        <row r="9764">
          <cell r="C9764">
            <v>36153</v>
          </cell>
          <cell r="D9764">
            <v>1855604000</v>
          </cell>
        </row>
        <row r="9765">
          <cell r="C9765">
            <v>58158</v>
          </cell>
          <cell r="D9765">
            <v>9107581297</v>
          </cell>
        </row>
        <row r="9766">
          <cell r="C9766">
            <v>25366</v>
          </cell>
          <cell r="D9766">
            <v>9727426344</v>
          </cell>
        </row>
        <row r="9767">
          <cell r="C9767">
            <v>28065</v>
          </cell>
          <cell r="D9767">
            <v>9795921177</v>
          </cell>
        </row>
        <row r="9768">
          <cell r="C9768">
            <v>14865</v>
          </cell>
          <cell r="D9768">
            <v>2670196322</v>
          </cell>
        </row>
        <row r="9769">
          <cell r="C9769">
            <v>44736</v>
          </cell>
          <cell r="D9769">
            <v>4487905370</v>
          </cell>
        </row>
        <row r="9770">
          <cell r="C9770">
            <v>34950</v>
          </cell>
          <cell r="D9770">
            <v>4159390110</v>
          </cell>
        </row>
        <row r="9771">
          <cell r="C9771">
            <v>32688</v>
          </cell>
          <cell r="D9771">
            <v>6041314951</v>
          </cell>
        </row>
        <row r="9772">
          <cell r="C9772">
            <v>52618</v>
          </cell>
          <cell r="D9772">
            <v>569240891</v>
          </cell>
        </row>
        <row r="9773">
          <cell r="C9773">
            <v>16733</v>
          </cell>
          <cell r="D9773">
            <v>4525743115</v>
          </cell>
        </row>
        <row r="9774">
          <cell r="C9774">
            <v>28174</v>
          </cell>
          <cell r="D9774">
            <v>8249460030</v>
          </cell>
        </row>
        <row r="9775">
          <cell r="C9775">
            <v>54031</v>
          </cell>
          <cell r="D9775">
            <v>5068508845</v>
          </cell>
        </row>
        <row r="9776">
          <cell r="C9776">
            <v>39096</v>
          </cell>
          <cell r="D9776">
            <v>9892583027</v>
          </cell>
        </row>
        <row r="9777">
          <cell r="C9777">
            <v>57005</v>
          </cell>
          <cell r="D9777">
            <v>2352201101</v>
          </cell>
        </row>
        <row r="9778">
          <cell r="C9778">
            <v>41134</v>
          </cell>
          <cell r="D9778">
            <v>5299481160</v>
          </cell>
        </row>
        <row r="9779">
          <cell r="C9779">
            <v>51425</v>
          </cell>
          <cell r="D9779">
            <v>3661649302</v>
          </cell>
        </row>
        <row r="9780">
          <cell r="C9780">
            <v>18495</v>
          </cell>
          <cell r="D9780">
            <v>715518151</v>
          </cell>
        </row>
        <row r="9781">
          <cell r="C9781">
            <v>28697</v>
          </cell>
          <cell r="D9781">
            <v>5764917026</v>
          </cell>
        </row>
        <row r="9782">
          <cell r="C9782">
            <v>48319</v>
          </cell>
          <cell r="D9782">
            <v>7118642576</v>
          </cell>
        </row>
        <row r="9783">
          <cell r="C9783">
            <v>52314</v>
          </cell>
          <cell r="D9783">
            <v>2885061928</v>
          </cell>
        </row>
        <row r="9784">
          <cell r="C9784">
            <v>14433</v>
          </cell>
          <cell r="D9784">
            <v>4453705328</v>
          </cell>
        </row>
        <row r="9785">
          <cell r="C9785">
            <v>14235</v>
          </cell>
          <cell r="D9785">
            <v>9617190826</v>
          </cell>
        </row>
        <row r="9786">
          <cell r="C9786">
            <v>43179</v>
          </cell>
          <cell r="D9786">
            <v>1888252693</v>
          </cell>
        </row>
        <row r="9787">
          <cell r="C9787">
            <v>24960</v>
          </cell>
          <cell r="D9787">
            <v>2792499575</v>
          </cell>
        </row>
        <row r="9788">
          <cell r="C9788">
            <v>19420</v>
          </cell>
          <cell r="D9788">
            <v>2748937082</v>
          </cell>
        </row>
        <row r="9789">
          <cell r="C9789">
            <v>59731</v>
          </cell>
          <cell r="D9789">
            <v>7054972058</v>
          </cell>
        </row>
        <row r="9790">
          <cell r="C9790">
            <v>28865</v>
          </cell>
          <cell r="D9790">
            <v>1279282711</v>
          </cell>
        </row>
        <row r="9791">
          <cell r="C9791">
            <v>25711</v>
          </cell>
          <cell r="D9791">
            <v>4698538416</v>
          </cell>
        </row>
        <row r="9792">
          <cell r="C9792">
            <v>32493</v>
          </cell>
          <cell r="D9792">
            <v>2763158331</v>
          </cell>
        </row>
        <row r="9793">
          <cell r="C9793">
            <v>49377</v>
          </cell>
          <cell r="D9793">
            <v>4969679754</v>
          </cell>
        </row>
        <row r="9794">
          <cell r="C9794">
            <v>50731</v>
          </cell>
          <cell r="D9794">
            <v>1739513533</v>
          </cell>
        </row>
        <row r="9795">
          <cell r="C9795">
            <v>22167</v>
          </cell>
          <cell r="D9795">
            <v>1371021422</v>
          </cell>
        </row>
        <row r="9796">
          <cell r="C9796">
            <v>41413</v>
          </cell>
          <cell r="D9796">
            <v>7473861379</v>
          </cell>
        </row>
        <row r="9797">
          <cell r="C9797">
            <v>59017</v>
          </cell>
          <cell r="D9797">
            <v>3213290963</v>
          </cell>
        </row>
        <row r="9798">
          <cell r="C9798">
            <v>42159</v>
          </cell>
          <cell r="D9798">
            <v>1592980554</v>
          </cell>
        </row>
        <row r="9799">
          <cell r="C9799">
            <v>48815</v>
          </cell>
          <cell r="D9799">
            <v>4639895275</v>
          </cell>
        </row>
        <row r="9800">
          <cell r="C9800">
            <v>58000</v>
          </cell>
          <cell r="D9800">
            <v>3040116061</v>
          </cell>
        </row>
        <row r="9801">
          <cell r="C9801">
            <v>14252</v>
          </cell>
          <cell r="D9801">
            <v>9151658844</v>
          </cell>
        </row>
        <row r="9802">
          <cell r="C9802">
            <v>44786</v>
          </cell>
          <cell r="D9802">
            <v>5974179625</v>
          </cell>
        </row>
        <row r="9803">
          <cell r="C9803">
            <v>47132</v>
          </cell>
          <cell r="D9803">
            <v>9293760045</v>
          </cell>
        </row>
        <row r="9804">
          <cell r="C9804">
            <v>34229</v>
          </cell>
          <cell r="D9804">
            <v>9483290694</v>
          </cell>
        </row>
        <row r="9805">
          <cell r="C9805">
            <v>57109</v>
          </cell>
          <cell r="D9805">
            <v>4472356473</v>
          </cell>
        </row>
        <row r="9806">
          <cell r="C9806">
            <v>32813</v>
          </cell>
          <cell r="D9806">
            <v>5499856877</v>
          </cell>
        </row>
        <row r="9807">
          <cell r="C9807">
            <v>18845</v>
          </cell>
          <cell r="D9807">
            <v>7233077789</v>
          </cell>
        </row>
        <row r="9808">
          <cell r="C9808">
            <v>19450</v>
          </cell>
          <cell r="D9808">
            <v>6378969205</v>
          </cell>
        </row>
        <row r="9809">
          <cell r="C9809">
            <v>21483</v>
          </cell>
          <cell r="D9809">
            <v>9800744517</v>
          </cell>
        </row>
        <row r="9810">
          <cell r="C9810">
            <v>18812</v>
          </cell>
          <cell r="D9810">
            <v>8603912793</v>
          </cell>
        </row>
        <row r="9811">
          <cell r="C9811">
            <v>33853</v>
          </cell>
          <cell r="D9811">
            <v>4768342426</v>
          </cell>
        </row>
        <row r="9812">
          <cell r="C9812">
            <v>55845</v>
          </cell>
          <cell r="D9812">
            <v>7436398989</v>
          </cell>
        </row>
        <row r="9813">
          <cell r="C9813">
            <v>34311</v>
          </cell>
          <cell r="D9813">
            <v>197180590</v>
          </cell>
        </row>
        <row r="9814">
          <cell r="C9814">
            <v>51774</v>
          </cell>
          <cell r="D9814">
            <v>901154172</v>
          </cell>
        </row>
        <row r="9815">
          <cell r="C9815">
            <v>17921</v>
          </cell>
          <cell r="D9815">
            <v>6596440737</v>
          </cell>
        </row>
        <row r="9816">
          <cell r="C9816">
            <v>25902</v>
          </cell>
          <cell r="D9816">
            <v>549857826</v>
          </cell>
        </row>
        <row r="9817">
          <cell r="C9817">
            <v>51986</v>
          </cell>
          <cell r="D9817">
            <v>9590888275</v>
          </cell>
        </row>
        <row r="9818">
          <cell r="C9818">
            <v>34698</v>
          </cell>
          <cell r="D9818">
            <v>5197585250</v>
          </cell>
        </row>
        <row r="9819">
          <cell r="C9819">
            <v>57180</v>
          </cell>
          <cell r="D9819">
            <v>8175279842</v>
          </cell>
        </row>
        <row r="9820">
          <cell r="C9820">
            <v>19166</v>
          </cell>
          <cell r="D9820">
            <v>6531376252</v>
          </cell>
        </row>
        <row r="9821">
          <cell r="C9821">
            <v>13384</v>
          </cell>
          <cell r="D9821">
            <v>5064247826</v>
          </cell>
        </row>
        <row r="9822">
          <cell r="C9822">
            <v>10237</v>
          </cell>
          <cell r="D9822">
            <v>8895721314</v>
          </cell>
        </row>
        <row r="9823">
          <cell r="C9823">
            <v>40783</v>
          </cell>
          <cell r="D9823">
            <v>6148235056</v>
          </cell>
        </row>
        <row r="9824">
          <cell r="C9824">
            <v>55805</v>
          </cell>
          <cell r="D9824">
            <v>999389173</v>
          </cell>
        </row>
        <row r="9825">
          <cell r="C9825">
            <v>57632</v>
          </cell>
          <cell r="D9825">
            <v>4688336071</v>
          </cell>
        </row>
        <row r="9826">
          <cell r="C9826">
            <v>19277</v>
          </cell>
          <cell r="D9826">
            <v>9684187432</v>
          </cell>
        </row>
        <row r="9827">
          <cell r="C9827">
            <v>31590</v>
          </cell>
          <cell r="D9827">
            <v>5395528121</v>
          </cell>
        </row>
        <row r="9828">
          <cell r="C9828">
            <v>35887</v>
          </cell>
          <cell r="D9828">
            <v>4958503722</v>
          </cell>
        </row>
        <row r="9829">
          <cell r="C9829">
            <v>38952</v>
          </cell>
          <cell r="D9829">
            <v>2234966051</v>
          </cell>
        </row>
        <row r="9830">
          <cell r="C9830">
            <v>50836</v>
          </cell>
          <cell r="D9830">
            <v>9726268931</v>
          </cell>
        </row>
        <row r="9831">
          <cell r="C9831">
            <v>19688</v>
          </cell>
          <cell r="D9831">
            <v>4342145855</v>
          </cell>
        </row>
        <row r="9832">
          <cell r="C9832">
            <v>42572</v>
          </cell>
          <cell r="D9832">
            <v>8419732141</v>
          </cell>
        </row>
        <row r="9833">
          <cell r="C9833">
            <v>35223</v>
          </cell>
          <cell r="D9833">
            <v>9155356869</v>
          </cell>
        </row>
        <row r="9834">
          <cell r="C9834">
            <v>17491</v>
          </cell>
          <cell r="D9834">
            <v>7741079360</v>
          </cell>
        </row>
        <row r="9835">
          <cell r="C9835">
            <v>23575</v>
          </cell>
          <cell r="D9835">
            <v>3016446324</v>
          </cell>
        </row>
        <row r="9836">
          <cell r="C9836">
            <v>42274</v>
          </cell>
          <cell r="D9836">
            <v>9820632102</v>
          </cell>
        </row>
        <row r="9837">
          <cell r="C9837">
            <v>48898</v>
          </cell>
          <cell r="D9837">
            <v>8998375370</v>
          </cell>
        </row>
        <row r="9838">
          <cell r="C9838">
            <v>44327</v>
          </cell>
          <cell r="D9838">
            <v>4162153728</v>
          </cell>
        </row>
        <row r="9839">
          <cell r="C9839">
            <v>43245</v>
          </cell>
          <cell r="D9839">
            <v>6255831884</v>
          </cell>
        </row>
        <row r="9840">
          <cell r="C9840">
            <v>58764</v>
          </cell>
          <cell r="D9840">
            <v>2973481236</v>
          </cell>
        </row>
        <row r="9841">
          <cell r="C9841">
            <v>33614</v>
          </cell>
          <cell r="D9841">
            <v>2533903736</v>
          </cell>
        </row>
        <row r="9842">
          <cell r="C9842">
            <v>57770</v>
          </cell>
          <cell r="D9842">
            <v>8109358470</v>
          </cell>
        </row>
        <row r="9843">
          <cell r="C9843">
            <v>37993</v>
          </cell>
          <cell r="D9843">
            <v>5077974136</v>
          </cell>
        </row>
        <row r="9844">
          <cell r="C9844">
            <v>20886</v>
          </cell>
          <cell r="D9844">
            <v>3156820482</v>
          </cell>
        </row>
        <row r="9845">
          <cell r="C9845">
            <v>42167</v>
          </cell>
          <cell r="D9845">
            <v>4548725172</v>
          </cell>
        </row>
        <row r="9846">
          <cell r="C9846">
            <v>29079</v>
          </cell>
          <cell r="D9846">
            <v>1192770250</v>
          </cell>
        </row>
        <row r="9847">
          <cell r="C9847">
            <v>35191</v>
          </cell>
          <cell r="D9847">
            <v>4759627103</v>
          </cell>
        </row>
        <row r="9848">
          <cell r="C9848">
            <v>58211</v>
          </cell>
          <cell r="D9848">
            <v>5117202538</v>
          </cell>
        </row>
        <row r="9849">
          <cell r="C9849">
            <v>33543</v>
          </cell>
          <cell r="D9849">
            <v>161397387</v>
          </cell>
        </row>
        <row r="9850">
          <cell r="C9850">
            <v>46553</v>
          </cell>
          <cell r="D9850">
            <v>3764546336</v>
          </cell>
        </row>
        <row r="9851">
          <cell r="C9851">
            <v>22639</v>
          </cell>
          <cell r="D9851">
            <v>1382734301</v>
          </cell>
        </row>
        <row r="9852">
          <cell r="C9852">
            <v>13281</v>
          </cell>
          <cell r="D9852">
            <v>7273123196</v>
          </cell>
        </row>
        <row r="9853">
          <cell r="C9853">
            <v>46992</v>
          </cell>
          <cell r="D9853">
            <v>1887308636</v>
          </cell>
        </row>
        <row r="9854">
          <cell r="C9854">
            <v>29795</v>
          </cell>
          <cell r="D9854">
            <v>9155356869</v>
          </cell>
        </row>
        <row r="9855">
          <cell r="C9855">
            <v>56973</v>
          </cell>
          <cell r="D9855">
            <v>7088886472</v>
          </cell>
        </row>
        <row r="9856">
          <cell r="C9856">
            <v>52440</v>
          </cell>
          <cell r="D9856">
            <v>7118642576</v>
          </cell>
        </row>
        <row r="9857">
          <cell r="C9857">
            <v>54773</v>
          </cell>
          <cell r="D9857">
            <v>1992195951</v>
          </cell>
        </row>
        <row r="9858">
          <cell r="C9858">
            <v>25463</v>
          </cell>
          <cell r="D9858">
            <v>3509620267</v>
          </cell>
        </row>
        <row r="9859">
          <cell r="C9859">
            <v>15554</v>
          </cell>
          <cell r="D9859">
            <v>8419732141</v>
          </cell>
        </row>
        <row r="9860">
          <cell r="C9860">
            <v>58441</v>
          </cell>
          <cell r="D9860">
            <v>8565880958</v>
          </cell>
        </row>
        <row r="9861">
          <cell r="C9861">
            <v>22872</v>
          </cell>
          <cell r="D9861">
            <v>9815158015</v>
          </cell>
        </row>
        <row r="9862">
          <cell r="C9862">
            <v>41715</v>
          </cell>
          <cell r="D9862">
            <v>8808097757</v>
          </cell>
        </row>
        <row r="9863">
          <cell r="C9863">
            <v>25054</v>
          </cell>
          <cell r="D9863">
            <v>3779559293</v>
          </cell>
        </row>
        <row r="9864">
          <cell r="C9864">
            <v>16973</v>
          </cell>
          <cell r="D9864">
            <v>9727426344</v>
          </cell>
        </row>
        <row r="9865">
          <cell r="C9865">
            <v>31974</v>
          </cell>
          <cell r="D9865">
            <v>1718344562</v>
          </cell>
        </row>
        <row r="9866">
          <cell r="C9866">
            <v>54218</v>
          </cell>
          <cell r="D9866">
            <v>4730395069</v>
          </cell>
        </row>
        <row r="9867">
          <cell r="C9867">
            <v>52866</v>
          </cell>
          <cell r="D9867">
            <v>8401146046</v>
          </cell>
        </row>
        <row r="9868">
          <cell r="C9868">
            <v>18420</v>
          </cell>
          <cell r="D9868">
            <v>7098438871</v>
          </cell>
        </row>
        <row r="9869">
          <cell r="C9869">
            <v>17906</v>
          </cell>
          <cell r="D9869">
            <v>8346855079</v>
          </cell>
        </row>
        <row r="9870">
          <cell r="C9870">
            <v>44786</v>
          </cell>
          <cell r="D9870">
            <v>2402470968</v>
          </cell>
        </row>
        <row r="9871">
          <cell r="C9871">
            <v>54142</v>
          </cell>
          <cell r="D9871">
            <v>7533163729</v>
          </cell>
        </row>
        <row r="9872">
          <cell r="C9872">
            <v>42223</v>
          </cell>
          <cell r="D9872">
            <v>1888605537</v>
          </cell>
        </row>
        <row r="9873">
          <cell r="C9873">
            <v>32408</v>
          </cell>
          <cell r="D9873">
            <v>4009257075</v>
          </cell>
        </row>
        <row r="9874">
          <cell r="C9874">
            <v>17453</v>
          </cell>
          <cell r="D9874">
            <v>7269614199</v>
          </cell>
        </row>
        <row r="9875">
          <cell r="C9875">
            <v>25977</v>
          </cell>
          <cell r="D9875">
            <v>5142790693</v>
          </cell>
        </row>
        <row r="9876">
          <cell r="C9876">
            <v>18765</v>
          </cell>
          <cell r="D9876">
            <v>4359854056</v>
          </cell>
        </row>
        <row r="9877">
          <cell r="C9877">
            <v>23530</v>
          </cell>
          <cell r="D9877">
            <v>532074068</v>
          </cell>
        </row>
        <row r="9878">
          <cell r="C9878">
            <v>11471</v>
          </cell>
          <cell r="D9878">
            <v>4328154427</v>
          </cell>
        </row>
        <row r="9879">
          <cell r="C9879">
            <v>46341</v>
          </cell>
          <cell r="D9879">
            <v>4223282808</v>
          </cell>
        </row>
        <row r="9880">
          <cell r="C9880">
            <v>54726</v>
          </cell>
          <cell r="D9880">
            <v>1263903657</v>
          </cell>
        </row>
        <row r="9881">
          <cell r="C9881">
            <v>17403</v>
          </cell>
          <cell r="D9881">
            <v>3554301841</v>
          </cell>
        </row>
        <row r="9882">
          <cell r="C9882">
            <v>51338</v>
          </cell>
          <cell r="D9882">
            <v>4342145855</v>
          </cell>
        </row>
        <row r="9883">
          <cell r="C9883">
            <v>52414</v>
          </cell>
          <cell r="D9883">
            <v>8346855079</v>
          </cell>
        </row>
        <row r="9884">
          <cell r="C9884">
            <v>26487</v>
          </cell>
          <cell r="D9884">
            <v>9287480133</v>
          </cell>
        </row>
        <row r="9885">
          <cell r="C9885">
            <v>47831</v>
          </cell>
          <cell r="D9885">
            <v>8034345962</v>
          </cell>
        </row>
        <row r="9886">
          <cell r="C9886">
            <v>19823</v>
          </cell>
          <cell r="D9886">
            <v>992720575</v>
          </cell>
        </row>
        <row r="9887">
          <cell r="C9887">
            <v>52752</v>
          </cell>
          <cell r="D9887">
            <v>5588978080</v>
          </cell>
        </row>
        <row r="9888">
          <cell r="C9888">
            <v>41375</v>
          </cell>
          <cell r="D9888">
            <v>5795848808</v>
          </cell>
        </row>
        <row r="9889">
          <cell r="C9889">
            <v>31366</v>
          </cell>
          <cell r="D9889">
            <v>8552526727</v>
          </cell>
        </row>
        <row r="9890">
          <cell r="C9890">
            <v>20409</v>
          </cell>
          <cell r="D9890">
            <v>5588978080</v>
          </cell>
        </row>
        <row r="9891">
          <cell r="C9891">
            <v>17536</v>
          </cell>
          <cell r="D9891">
            <v>5907724676</v>
          </cell>
        </row>
        <row r="9892">
          <cell r="C9892">
            <v>42459</v>
          </cell>
          <cell r="D9892">
            <v>5372344725</v>
          </cell>
        </row>
        <row r="9893">
          <cell r="C9893">
            <v>10754</v>
          </cell>
          <cell r="D9893">
            <v>4031884281</v>
          </cell>
        </row>
        <row r="9894">
          <cell r="C9894">
            <v>20575</v>
          </cell>
          <cell r="D9894">
            <v>8047841793</v>
          </cell>
        </row>
        <row r="9895">
          <cell r="C9895">
            <v>51197</v>
          </cell>
          <cell r="D9895">
            <v>885693418</v>
          </cell>
        </row>
        <row r="9896">
          <cell r="C9896">
            <v>49828</v>
          </cell>
          <cell r="D9896">
            <v>4049350750</v>
          </cell>
        </row>
        <row r="9897">
          <cell r="C9897">
            <v>21152</v>
          </cell>
          <cell r="D9897">
            <v>9155356869</v>
          </cell>
        </row>
        <row r="9898">
          <cell r="C9898">
            <v>16951</v>
          </cell>
          <cell r="D9898">
            <v>6789690301</v>
          </cell>
        </row>
        <row r="9899">
          <cell r="C9899">
            <v>19438</v>
          </cell>
          <cell r="D9899">
            <v>5117202538</v>
          </cell>
        </row>
        <row r="9900">
          <cell r="C9900">
            <v>45410</v>
          </cell>
          <cell r="D9900">
            <v>8044612831</v>
          </cell>
        </row>
        <row r="9901">
          <cell r="C9901">
            <v>24774</v>
          </cell>
          <cell r="D9901">
            <v>9260254965</v>
          </cell>
        </row>
        <row r="9902">
          <cell r="C9902">
            <v>26493</v>
          </cell>
          <cell r="D9902">
            <v>7269614199</v>
          </cell>
        </row>
        <row r="9903">
          <cell r="C9903">
            <v>31073</v>
          </cell>
          <cell r="D9903">
            <v>8377113392</v>
          </cell>
        </row>
        <row r="9904">
          <cell r="C9904">
            <v>19232</v>
          </cell>
          <cell r="D9904">
            <v>8154943166</v>
          </cell>
        </row>
        <row r="9905">
          <cell r="C9905">
            <v>46941</v>
          </cell>
          <cell r="D9905">
            <v>8911781207</v>
          </cell>
        </row>
        <row r="9906">
          <cell r="C9906">
            <v>32042</v>
          </cell>
          <cell r="D9906">
            <v>4359854056</v>
          </cell>
        </row>
        <row r="9907">
          <cell r="C9907">
            <v>47663</v>
          </cell>
          <cell r="D9907">
            <v>9151658844</v>
          </cell>
        </row>
        <row r="9908">
          <cell r="C9908">
            <v>31940</v>
          </cell>
          <cell r="D9908">
            <v>7240169995</v>
          </cell>
        </row>
        <row r="9909">
          <cell r="C9909">
            <v>28944</v>
          </cell>
          <cell r="D9909">
            <v>5203144281</v>
          </cell>
        </row>
        <row r="9910">
          <cell r="C9910">
            <v>24744</v>
          </cell>
          <cell r="D9910">
            <v>1462166245</v>
          </cell>
        </row>
        <row r="9911">
          <cell r="C9911">
            <v>39011</v>
          </cell>
          <cell r="D9911">
            <v>9258570278</v>
          </cell>
        </row>
        <row r="9912">
          <cell r="C9912">
            <v>22232</v>
          </cell>
          <cell r="D9912">
            <v>715518151</v>
          </cell>
        </row>
        <row r="9913">
          <cell r="C9913">
            <v>44522</v>
          </cell>
          <cell r="D9913">
            <v>7837437543</v>
          </cell>
        </row>
        <row r="9914">
          <cell r="C9914">
            <v>35079</v>
          </cell>
          <cell r="D9914">
            <v>3145039288</v>
          </cell>
        </row>
        <row r="9915">
          <cell r="C9915">
            <v>14672</v>
          </cell>
          <cell r="D9915">
            <v>7521557441</v>
          </cell>
        </row>
        <row r="9916">
          <cell r="C9916">
            <v>47875</v>
          </cell>
          <cell r="D9916">
            <v>844376051</v>
          </cell>
        </row>
        <row r="9917">
          <cell r="C9917">
            <v>39554</v>
          </cell>
          <cell r="D9917">
            <v>2579936017</v>
          </cell>
        </row>
        <row r="9918">
          <cell r="C9918">
            <v>21641</v>
          </cell>
          <cell r="D9918">
            <v>2841287114</v>
          </cell>
        </row>
        <row r="9919">
          <cell r="C9919">
            <v>15359</v>
          </cell>
          <cell r="D9919">
            <v>4260324861</v>
          </cell>
        </row>
        <row r="9920">
          <cell r="C9920">
            <v>25308</v>
          </cell>
          <cell r="D9920">
            <v>4453315724</v>
          </cell>
        </row>
        <row r="9921">
          <cell r="C9921">
            <v>52589</v>
          </cell>
          <cell r="D9921">
            <v>9590888275</v>
          </cell>
        </row>
        <row r="9922">
          <cell r="C9922">
            <v>15727</v>
          </cell>
          <cell r="D9922">
            <v>7966083349</v>
          </cell>
        </row>
        <row r="9923">
          <cell r="C9923">
            <v>42747</v>
          </cell>
          <cell r="D9923">
            <v>1268934771</v>
          </cell>
        </row>
        <row r="9924">
          <cell r="C9924">
            <v>19014</v>
          </cell>
          <cell r="D9924">
            <v>8238030943</v>
          </cell>
        </row>
        <row r="9925">
          <cell r="C9925">
            <v>11338</v>
          </cell>
          <cell r="D9925">
            <v>1081492333</v>
          </cell>
        </row>
        <row r="9926">
          <cell r="C9926">
            <v>21221</v>
          </cell>
          <cell r="D9926">
            <v>7688943361</v>
          </cell>
        </row>
        <row r="9927">
          <cell r="C9927">
            <v>58168</v>
          </cell>
          <cell r="D9927">
            <v>4260324861</v>
          </cell>
        </row>
        <row r="9928">
          <cell r="C9928">
            <v>16477</v>
          </cell>
          <cell r="D9928">
            <v>4150450668</v>
          </cell>
        </row>
        <row r="9929">
          <cell r="C9929">
            <v>44715</v>
          </cell>
          <cell r="D9929">
            <v>8249460030</v>
          </cell>
        </row>
        <row r="9930">
          <cell r="C9930">
            <v>51425</v>
          </cell>
          <cell r="D9930">
            <v>2565290632</v>
          </cell>
        </row>
        <row r="9931">
          <cell r="C9931">
            <v>48778</v>
          </cell>
          <cell r="D9931">
            <v>3409869514</v>
          </cell>
        </row>
        <row r="9932">
          <cell r="C9932">
            <v>48384</v>
          </cell>
          <cell r="D9932">
            <v>9114174103</v>
          </cell>
        </row>
        <row r="9933">
          <cell r="C9933">
            <v>24343</v>
          </cell>
          <cell r="D9933">
            <v>2779378506</v>
          </cell>
        </row>
        <row r="9934">
          <cell r="C9934">
            <v>41994</v>
          </cell>
          <cell r="D9934">
            <v>8733080267</v>
          </cell>
        </row>
        <row r="9935">
          <cell r="C9935">
            <v>14059</v>
          </cell>
          <cell r="D9935">
            <v>6850203894</v>
          </cell>
        </row>
        <row r="9936">
          <cell r="C9936">
            <v>56304</v>
          </cell>
          <cell r="D9936">
            <v>6383978705</v>
          </cell>
        </row>
        <row r="9937">
          <cell r="C9937">
            <v>57264</v>
          </cell>
          <cell r="D9937">
            <v>3932861779</v>
          </cell>
        </row>
        <row r="9938">
          <cell r="C9938">
            <v>44935</v>
          </cell>
          <cell r="D9938">
            <v>8460683117</v>
          </cell>
        </row>
        <row r="9939">
          <cell r="C9939">
            <v>12116</v>
          </cell>
          <cell r="D9939">
            <v>2908560011</v>
          </cell>
        </row>
        <row r="9940">
          <cell r="C9940">
            <v>27455</v>
          </cell>
          <cell r="D9940">
            <v>1962975932</v>
          </cell>
        </row>
        <row r="9941">
          <cell r="C9941">
            <v>38458</v>
          </cell>
          <cell r="D9941">
            <v>4920920075</v>
          </cell>
        </row>
        <row r="9942">
          <cell r="C9942">
            <v>31604</v>
          </cell>
          <cell r="D9942">
            <v>4184483038</v>
          </cell>
        </row>
        <row r="9943">
          <cell r="C9943">
            <v>57563</v>
          </cell>
          <cell r="D9943">
            <v>2804488179</v>
          </cell>
        </row>
        <row r="9944">
          <cell r="C9944">
            <v>26410</v>
          </cell>
          <cell r="D9944">
            <v>6364724701</v>
          </cell>
        </row>
        <row r="9945">
          <cell r="C9945">
            <v>52910</v>
          </cell>
          <cell r="D9945">
            <v>8507800106</v>
          </cell>
        </row>
        <row r="9946">
          <cell r="C9946">
            <v>43438</v>
          </cell>
          <cell r="D9946">
            <v>5863557389</v>
          </cell>
        </row>
        <row r="9947">
          <cell r="C9947">
            <v>35662</v>
          </cell>
          <cell r="D9947">
            <v>8377113392</v>
          </cell>
        </row>
        <row r="9948">
          <cell r="C9948">
            <v>29208</v>
          </cell>
          <cell r="D9948">
            <v>4323171323</v>
          </cell>
        </row>
        <row r="9949">
          <cell r="C9949">
            <v>46144</v>
          </cell>
          <cell r="D9949">
            <v>6321654205</v>
          </cell>
        </row>
        <row r="9950">
          <cell r="C9950">
            <v>22045</v>
          </cell>
          <cell r="D9950">
            <v>3101620996</v>
          </cell>
        </row>
        <row r="9951">
          <cell r="C9951">
            <v>21615</v>
          </cell>
          <cell r="D9951">
            <v>76572129</v>
          </cell>
        </row>
        <row r="9952">
          <cell r="C9952">
            <v>20341</v>
          </cell>
          <cell r="D9952">
            <v>4150450668</v>
          </cell>
        </row>
        <row r="9953">
          <cell r="C9953">
            <v>16357</v>
          </cell>
          <cell r="D9953">
            <v>9766606919</v>
          </cell>
        </row>
        <row r="9954">
          <cell r="C9954">
            <v>17499</v>
          </cell>
          <cell r="D9954">
            <v>9916787441</v>
          </cell>
        </row>
        <row r="9955">
          <cell r="C9955">
            <v>57739</v>
          </cell>
          <cell r="D9955">
            <v>9305168396</v>
          </cell>
        </row>
        <row r="9956">
          <cell r="C9956">
            <v>28000</v>
          </cell>
          <cell r="D9956">
            <v>3435517239</v>
          </cell>
        </row>
        <row r="9957">
          <cell r="C9957">
            <v>26349</v>
          </cell>
          <cell r="D9957">
            <v>244523738</v>
          </cell>
        </row>
        <row r="9958">
          <cell r="C9958">
            <v>30943</v>
          </cell>
          <cell r="D9958">
            <v>826490107</v>
          </cell>
        </row>
        <row r="9959">
          <cell r="C9959">
            <v>26293</v>
          </cell>
          <cell r="D9959">
            <v>5142790693</v>
          </cell>
        </row>
        <row r="9960">
          <cell r="C9960">
            <v>51113</v>
          </cell>
          <cell r="D9960">
            <v>2821741499</v>
          </cell>
        </row>
        <row r="9961">
          <cell r="C9961">
            <v>47438</v>
          </cell>
          <cell r="D9961">
            <v>3932861779</v>
          </cell>
        </row>
        <row r="9962">
          <cell r="C9962">
            <v>22281</v>
          </cell>
          <cell r="D9962">
            <v>3935718624</v>
          </cell>
        </row>
        <row r="9963">
          <cell r="C9963">
            <v>13567</v>
          </cell>
          <cell r="D9963">
            <v>3991175401</v>
          </cell>
        </row>
        <row r="9964">
          <cell r="C9964">
            <v>33653</v>
          </cell>
          <cell r="D9964">
            <v>483886254</v>
          </cell>
        </row>
        <row r="9965">
          <cell r="C9965">
            <v>41420</v>
          </cell>
          <cell r="D9965">
            <v>7794042674</v>
          </cell>
        </row>
        <row r="9966">
          <cell r="C9966">
            <v>30252</v>
          </cell>
          <cell r="D9966">
            <v>9782845590</v>
          </cell>
        </row>
        <row r="9967">
          <cell r="C9967">
            <v>17343</v>
          </cell>
          <cell r="D9967">
            <v>7152427402</v>
          </cell>
        </row>
        <row r="9968">
          <cell r="C9968">
            <v>10325</v>
          </cell>
          <cell r="D9968">
            <v>8302317314</v>
          </cell>
        </row>
        <row r="9969">
          <cell r="C9969">
            <v>22721</v>
          </cell>
          <cell r="D9969">
            <v>4689682046</v>
          </cell>
        </row>
        <row r="9970">
          <cell r="C9970">
            <v>24882</v>
          </cell>
          <cell r="D9970">
            <v>2757793764</v>
          </cell>
        </row>
        <row r="9971">
          <cell r="C9971">
            <v>15817</v>
          </cell>
          <cell r="D9971">
            <v>8808097757</v>
          </cell>
        </row>
        <row r="9972">
          <cell r="C9972">
            <v>26214</v>
          </cell>
          <cell r="D9972">
            <v>5828678620</v>
          </cell>
        </row>
        <row r="9973">
          <cell r="C9973">
            <v>24275</v>
          </cell>
          <cell r="D9973">
            <v>3779559293</v>
          </cell>
        </row>
        <row r="9974">
          <cell r="C9974">
            <v>57504</v>
          </cell>
          <cell r="D9974">
            <v>1841759848</v>
          </cell>
        </row>
        <row r="9975">
          <cell r="C9975">
            <v>54537</v>
          </cell>
          <cell r="D9975">
            <v>9548500949</v>
          </cell>
        </row>
        <row r="9976">
          <cell r="C9976">
            <v>21091</v>
          </cell>
          <cell r="D9976">
            <v>7630993544</v>
          </cell>
        </row>
        <row r="9977">
          <cell r="C9977">
            <v>57781</v>
          </cell>
          <cell r="D9977">
            <v>8682006391</v>
          </cell>
        </row>
        <row r="9978">
          <cell r="C9978">
            <v>17796</v>
          </cell>
          <cell r="D9978">
            <v>146065492</v>
          </cell>
        </row>
        <row r="9979">
          <cell r="C9979">
            <v>24435</v>
          </cell>
          <cell r="D9979">
            <v>5603002824</v>
          </cell>
        </row>
        <row r="9980">
          <cell r="C9980">
            <v>36647</v>
          </cell>
          <cell r="D9980">
            <v>7469392467</v>
          </cell>
        </row>
        <row r="9981">
          <cell r="C9981">
            <v>35393</v>
          </cell>
          <cell r="D9981">
            <v>132027631</v>
          </cell>
        </row>
        <row r="9982">
          <cell r="C9982">
            <v>47304</v>
          </cell>
          <cell r="D9982">
            <v>6854809452</v>
          </cell>
        </row>
        <row r="9983">
          <cell r="C9983">
            <v>32078</v>
          </cell>
          <cell r="D9983">
            <v>2958692264</v>
          </cell>
        </row>
        <row r="9984">
          <cell r="C9984">
            <v>49693</v>
          </cell>
          <cell r="D9984">
            <v>4969679754</v>
          </cell>
        </row>
        <row r="9985">
          <cell r="C9985">
            <v>10631</v>
          </cell>
          <cell r="D9985">
            <v>357531329</v>
          </cell>
        </row>
        <row r="9986">
          <cell r="C9986">
            <v>50981</v>
          </cell>
          <cell r="D9986">
            <v>7286297414</v>
          </cell>
        </row>
        <row r="9987">
          <cell r="C9987">
            <v>55075</v>
          </cell>
          <cell r="D9987">
            <v>3516592710</v>
          </cell>
        </row>
        <row r="9988">
          <cell r="C9988">
            <v>56844</v>
          </cell>
          <cell r="D9988">
            <v>3418374697</v>
          </cell>
        </row>
        <row r="9989">
          <cell r="C9989">
            <v>23314</v>
          </cell>
          <cell r="D9989">
            <v>7098438871</v>
          </cell>
        </row>
        <row r="9990">
          <cell r="C9990">
            <v>49282</v>
          </cell>
          <cell r="D9990">
            <v>7286297414</v>
          </cell>
        </row>
        <row r="9991">
          <cell r="C9991">
            <v>22383</v>
          </cell>
          <cell r="D9991">
            <v>713650656</v>
          </cell>
        </row>
        <row r="9992">
          <cell r="C9992">
            <v>49538</v>
          </cell>
          <cell r="D9992">
            <v>9267164694</v>
          </cell>
        </row>
        <row r="9993">
          <cell r="C9993">
            <v>21714</v>
          </cell>
          <cell r="D9993">
            <v>9892583027</v>
          </cell>
        </row>
        <row r="9994">
          <cell r="C9994">
            <v>15212</v>
          </cell>
          <cell r="D9994">
            <v>5280433926</v>
          </cell>
        </row>
        <row r="9995">
          <cell r="C9995">
            <v>44911</v>
          </cell>
          <cell r="D9995">
            <v>4688336071</v>
          </cell>
        </row>
        <row r="9996">
          <cell r="C9996">
            <v>50518</v>
          </cell>
          <cell r="D9996">
            <v>4290015026</v>
          </cell>
        </row>
        <row r="9997">
          <cell r="C9997">
            <v>43137</v>
          </cell>
          <cell r="D9997">
            <v>9369490930</v>
          </cell>
        </row>
        <row r="9998">
          <cell r="C9998">
            <v>36017</v>
          </cell>
          <cell r="D9998">
            <v>2657442315</v>
          </cell>
        </row>
        <row r="9999">
          <cell r="C9999">
            <v>50218</v>
          </cell>
          <cell r="D9999">
            <v>532074068</v>
          </cell>
        </row>
        <row r="10000">
          <cell r="C10000">
            <v>47113</v>
          </cell>
          <cell r="D10000">
            <v>4162153728</v>
          </cell>
        </row>
        <row r="10001">
          <cell r="C10001">
            <v>11659</v>
          </cell>
          <cell r="D10001">
            <v>8467388188</v>
          </cell>
        </row>
        <row r="10002">
          <cell r="C10002">
            <v>56302</v>
          </cell>
          <cell r="D10002">
            <v>2183763965</v>
          </cell>
        </row>
        <row r="10003">
          <cell r="C10003">
            <v>18870</v>
          </cell>
          <cell r="D10003">
            <v>4535395691</v>
          </cell>
        </row>
        <row r="10004">
          <cell r="C10004">
            <v>31111</v>
          </cell>
          <cell r="D10004">
            <v>5153694038</v>
          </cell>
        </row>
        <row r="10005">
          <cell r="C10005">
            <v>23771</v>
          </cell>
          <cell r="D10005">
            <v>2561690342</v>
          </cell>
        </row>
        <row r="10006">
          <cell r="C10006">
            <v>34050</v>
          </cell>
          <cell r="D10006">
            <v>5211527984</v>
          </cell>
        </row>
        <row r="10007">
          <cell r="C10007">
            <v>32096</v>
          </cell>
          <cell r="D10007">
            <v>5998486889</v>
          </cell>
        </row>
        <row r="10008">
          <cell r="C10008">
            <v>19384</v>
          </cell>
          <cell r="D10008">
            <v>3738218785</v>
          </cell>
        </row>
        <row r="10009">
          <cell r="C10009">
            <v>50790</v>
          </cell>
          <cell r="D10009">
            <v>5075915108</v>
          </cell>
        </row>
        <row r="10010">
          <cell r="C10010">
            <v>29497</v>
          </cell>
          <cell r="D10010">
            <v>4937054791</v>
          </cell>
        </row>
        <row r="10011">
          <cell r="C10011">
            <v>50587</v>
          </cell>
          <cell r="D10011">
            <v>6209983448</v>
          </cell>
        </row>
        <row r="10012">
          <cell r="C10012">
            <v>19151</v>
          </cell>
          <cell r="D10012">
            <v>4862005330</v>
          </cell>
        </row>
        <row r="10013">
          <cell r="C10013">
            <v>58239</v>
          </cell>
          <cell r="D10013">
            <v>449160092</v>
          </cell>
        </row>
        <row r="10014">
          <cell r="C10014">
            <v>52697</v>
          </cell>
          <cell r="D10014">
            <v>5341512014</v>
          </cell>
        </row>
        <row r="10015">
          <cell r="C10015">
            <v>34945</v>
          </cell>
          <cell r="D10015">
            <v>3271497702</v>
          </cell>
        </row>
        <row r="10016">
          <cell r="C10016">
            <v>10267</v>
          </cell>
          <cell r="D10016">
            <v>1411873114</v>
          </cell>
        </row>
        <row r="10017">
          <cell r="C10017">
            <v>51551</v>
          </cell>
          <cell r="D10017">
            <v>2079803735</v>
          </cell>
        </row>
        <row r="10018">
          <cell r="C10018">
            <v>31197</v>
          </cell>
          <cell r="D10018">
            <v>7489370671</v>
          </cell>
        </row>
        <row r="10019">
          <cell r="C10019">
            <v>52811</v>
          </cell>
          <cell r="D10019">
            <v>9052475601</v>
          </cell>
        </row>
        <row r="10020">
          <cell r="C10020">
            <v>33927</v>
          </cell>
          <cell r="D10020">
            <v>5209112160</v>
          </cell>
        </row>
        <row r="10021">
          <cell r="C10021">
            <v>18855</v>
          </cell>
          <cell r="D10021">
            <v>76572129</v>
          </cell>
        </row>
        <row r="10022">
          <cell r="C10022">
            <v>14033</v>
          </cell>
          <cell r="D10022">
            <v>4878156686</v>
          </cell>
        </row>
        <row r="10023">
          <cell r="C10023">
            <v>18988</v>
          </cell>
          <cell r="D10023">
            <v>2378102658</v>
          </cell>
        </row>
        <row r="10024">
          <cell r="C10024">
            <v>10582</v>
          </cell>
          <cell r="D10024">
            <v>2074776004</v>
          </cell>
        </row>
        <row r="10025">
          <cell r="C10025">
            <v>54147</v>
          </cell>
          <cell r="D10025">
            <v>6789106936</v>
          </cell>
        </row>
        <row r="10026">
          <cell r="C10026">
            <v>37427</v>
          </cell>
          <cell r="D10026">
            <v>3569414450</v>
          </cell>
        </row>
        <row r="10027">
          <cell r="C10027">
            <v>21114</v>
          </cell>
          <cell r="D10027">
            <v>7892446737</v>
          </cell>
        </row>
        <row r="10028">
          <cell r="C10028">
            <v>18140</v>
          </cell>
          <cell r="D10028">
            <v>6471464479</v>
          </cell>
        </row>
        <row r="10029">
          <cell r="C10029">
            <v>32141</v>
          </cell>
          <cell r="D10029">
            <v>8387947148</v>
          </cell>
        </row>
        <row r="10030">
          <cell r="C10030">
            <v>30357</v>
          </cell>
          <cell r="D10030">
            <v>6637560367</v>
          </cell>
        </row>
        <row r="10031">
          <cell r="C10031">
            <v>32361</v>
          </cell>
          <cell r="D10031">
            <v>3075132195</v>
          </cell>
        </row>
        <row r="10032">
          <cell r="C10032">
            <v>41694</v>
          </cell>
          <cell r="D10032">
            <v>1014658829</v>
          </cell>
        </row>
        <row r="10033">
          <cell r="C10033">
            <v>11383</v>
          </cell>
          <cell r="D10033">
            <v>5974179625</v>
          </cell>
        </row>
        <row r="10034">
          <cell r="C10034">
            <v>10478</v>
          </cell>
          <cell r="D10034">
            <v>1042822263</v>
          </cell>
        </row>
        <row r="10035">
          <cell r="C10035">
            <v>26559</v>
          </cell>
          <cell r="D10035">
            <v>2547511673</v>
          </cell>
        </row>
        <row r="10036">
          <cell r="C10036">
            <v>30432</v>
          </cell>
          <cell r="D10036">
            <v>5779075530</v>
          </cell>
        </row>
        <row r="10037">
          <cell r="C10037">
            <v>42973</v>
          </cell>
          <cell r="D10037">
            <v>8462409454</v>
          </cell>
        </row>
        <row r="10038">
          <cell r="C10038">
            <v>38171</v>
          </cell>
          <cell r="D10038">
            <v>397599129</v>
          </cell>
        </row>
        <row r="10039">
          <cell r="C10039">
            <v>48163</v>
          </cell>
          <cell r="D10039">
            <v>3040116061</v>
          </cell>
        </row>
        <row r="10040">
          <cell r="C10040">
            <v>54459</v>
          </cell>
          <cell r="D10040">
            <v>3509620267</v>
          </cell>
        </row>
        <row r="10041">
          <cell r="C10041">
            <v>28388</v>
          </cell>
          <cell r="D10041">
            <v>689661541</v>
          </cell>
        </row>
        <row r="10042">
          <cell r="C10042">
            <v>33911</v>
          </cell>
          <cell r="D10042">
            <v>1855604000</v>
          </cell>
        </row>
        <row r="10043">
          <cell r="C10043">
            <v>34586</v>
          </cell>
          <cell r="D10043">
            <v>2493113470</v>
          </cell>
        </row>
        <row r="10044">
          <cell r="C10044">
            <v>53677</v>
          </cell>
          <cell r="D10044">
            <v>9483290694</v>
          </cell>
        </row>
        <row r="10045">
          <cell r="C10045">
            <v>58938</v>
          </cell>
          <cell r="D10045">
            <v>7411705322</v>
          </cell>
        </row>
        <row r="10046">
          <cell r="C10046">
            <v>50191</v>
          </cell>
          <cell r="D10046">
            <v>5241020535</v>
          </cell>
        </row>
        <row r="10047">
          <cell r="C10047">
            <v>32111</v>
          </cell>
          <cell r="D10047">
            <v>594961432</v>
          </cell>
        </row>
        <row r="10048">
          <cell r="C10048">
            <v>18700</v>
          </cell>
          <cell r="D10048">
            <v>901154172</v>
          </cell>
        </row>
        <row r="10049">
          <cell r="C10049">
            <v>27764</v>
          </cell>
          <cell r="D10049">
            <v>9196221739</v>
          </cell>
        </row>
        <row r="10050">
          <cell r="C10050">
            <v>29899</v>
          </cell>
          <cell r="D10050">
            <v>2408183758</v>
          </cell>
        </row>
        <row r="10051">
          <cell r="C10051">
            <v>59118</v>
          </cell>
          <cell r="D10051">
            <v>4670832530</v>
          </cell>
        </row>
        <row r="10052">
          <cell r="C10052">
            <v>18216</v>
          </cell>
          <cell r="D10052">
            <v>9820632102</v>
          </cell>
        </row>
        <row r="10053">
          <cell r="C10053">
            <v>28284</v>
          </cell>
          <cell r="D10053">
            <v>7837437543</v>
          </cell>
        </row>
        <row r="10054">
          <cell r="C10054">
            <v>47192</v>
          </cell>
          <cell r="D10054">
            <v>209942509</v>
          </cell>
        </row>
        <row r="10055">
          <cell r="C10055">
            <v>21736</v>
          </cell>
          <cell r="D10055">
            <v>7479962290</v>
          </cell>
        </row>
        <row r="10056">
          <cell r="C10056">
            <v>26808</v>
          </cell>
          <cell r="D10056">
            <v>7160109333</v>
          </cell>
        </row>
        <row r="10057">
          <cell r="C10057">
            <v>17662</v>
          </cell>
          <cell r="D10057">
            <v>1839046880</v>
          </cell>
        </row>
        <row r="10058">
          <cell r="C10058">
            <v>25406</v>
          </cell>
          <cell r="D10058">
            <v>1085075834</v>
          </cell>
        </row>
        <row r="10059">
          <cell r="C10059">
            <v>58718</v>
          </cell>
          <cell r="D10059">
            <v>9619649427</v>
          </cell>
        </row>
        <row r="10060">
          <cell r="C10060">
            <v>54866</v>
          </cell>
          <cell r="D10060">
            <v>3933021111</v>
          </cell>
        </row>
        <row r="10061">
          <cell r="C10061">
            <v>23614</v>
          </cell>
          <cell r="D10061">
            <v>797655034</v>
          </cell>
        </row>
        <row r="10062">
          <cell r="C10062">
            <v>20836</v>
          </cell>
          <cell r="D10062">
            <v>4689682046</v>
          </cell>
        </row>
        <row r="10063">
          <cell r="C10063">
            <v>14306</v>
          </cell>
          <cell r="D10063">
            <v>2234966051</v>
          </cell>
        </row>
        <row r="10064">
          <cell r="C10064">
            <v>29082</v>
          </cell>
          <cell r="D10064">
            <v>5726465660</v>
          </cell>
        </row>
        <row r="10065">
          <cell r="C10065">
            <v>36706</v>
          </cell>
          <cell r="D10065">
            <v>8864419241</v>
          </cell>
        </row>
        <row r="10066">
          <cell r="C10066">
            <v>50027</v>
          </cell>
          <cell r="D10066">
            <v>101658508</v>
          </cell>
        </row>
        <row r="10067">
          <cell r="C10067">
            <v>51359</v>
          </cell>
          <cell r="D10067">
            <v>8620758454</v>
          </cell>
        </row>
        <row r="10068">
          <cell r="C10068">
            <v>29473</v>
          </cell>
          <cell r="D10068">
            <v>25254650</v>
          </cell>
        </row>
        <row r="10069">
          <cell r="C10069">
            <v>22959</v>
          </cell>
          <cell r="D10069">
            <v>5779075530</v>
          </cell>
        </row>
        <row r="10070">
          <cell r="C10070">
            <v>24606</v>
          </cell>
          <cell r="D10070">
            <v>9114174103</v>
          </cell>
        </row>
        <row r="10071">
          <cell r="C10071">
            <v>51700</v>
          </cell>
          <cell r="D10071">
            <v>569240891</v>
          </cell>
        </row>
        <row r="10072">
          <cell r="C10072">
            <v>23222</v>
          </cell>
          <cell r="D10072">
            <v>2958692264</v>
          </cell>
        </row>
        <row r="10073">
          <cell r="C10073">
            <v>31460</v>
          </cell>
          <cell r="D10073">
            <v>7961231404</v>
          </cell>
        </row>
        <row r="10074">
          <cell r="C10074">
            <v>18182</v>
          </cell>
          <cell r="D10074">
            <v>2936088178</v>
          </cell>
        </row>
        <row r="10075">
          <cell r="C10075">
            <v>15359</v>
          </cell>
          <cell r="D10075">
            <v>7961231404</v>
          </cell>
        </row>
        <row r="10076">
          <cell r="C10076">
            <v>18034</v>
          </cell>
          <cell r="D10076">
            <v>7268478941</v>
          </cell>
        </row>
        <row r="10077">
          <cell r="C10077">
            <v>41159</v>
          </cell>
          <cell r="D10077">
            <v>8750494546</v>
          </cell>
        </row>
        <row r="10078">
          <cell r="C10078">
            <v>16950</v>
          </cell>
          <cell r="D10078">
            <v>274599287</v>
          </cell>
        </row>
        <row r="10079">
          <cell r="C10079">
            <v>23917</v>
          </cell>
          <cell r="D10079">
            <v>5574535556</v>
          </cell>
        </row>
        <row r="10080">
          <cell r="C10080">
            <v>37817</v>
          </cell>
          <cell r="D10080">
            <v>5372344725</v>
          </cell>
        </row>
        <row r="10081">
          <cell r="C10081">
            <v>12160</v>
          </cell>
          <cell r="D10081">
            <v>1898839557</v>
          </cell>
        </row>
        <row r="10082">
          <cell r="C10082">
            <v>31784</v>
          </cell>
          <cell r="D10082">
            <v>992720575</v>
          </cell>
        </row>
        <row r="10083">
          <cell r="C10083">
            <v>27006</v>
          </cell>
          <cell r="D10083">
            <v>2779378506</v>
          </cell>
        </row>
        <row r="10084">
          <cell r="C10084">
            <v>41133</v>
          </cell>
          <cell r="D10084">
            <v>2408183758</v>
          </cell>
        </row>
        <row r="10085">
          <cell r="C10085">
            <v>57071</v>
          </cell>
          <cell r="D10085">
            <v>1892125439</v>
          </cell>
        </row>
        <row r="10086">
          <cell r="C10086">
            <v>33047</v>
          </cell>
          <cell r="D10086">
            <v>9107581297</v>
          </cell>
        </row>
        <row r="10087">
          <cell r="C10087">
            <v>51870</v>
          </cell>
          <cell r="D10087">
            <v>1565607864</v>
          </cell>
        </row>
        <row r="10088">
          <cell r="C10088">
            <v>36190</v>
          </cell>
          <cell r="D10088">
            <v>5134745579</v>
          </cell>
        </row>
        <row r="10089">
          <cell r="C10089">
            <v>35571</v>
          </cell>
          <cell r="D10089">
            <v>37593587</v>
          </cell>
        </row>
        <row r="10090">
          <cell r="C10090">
            <v>48309</v>
          </cell>
          <cell r="D10090">
            <v>7281103514</v>
          </cell>
        </row>
        <row r="10091">
          <cell r="C10091">
            <v>50776</v>
          </cell>
          <cell r="D10091">
            <v>5837501576</v>
          </cell>
        </row>
        <row r="10092">
          <cell r="C10092">
            <v>18667</v>
          </cell>
          <cell r="D10092">
            <v>3463222345</v>
          </cell>
        </row>
        <row r="10093">
          <cell r="C10093">
            <v>42621</v>
          </cell>
          <cell r="D10093">
            <v>3516592710</v>
          </cell>
        </row>
        <row r="10094">
          <cell r="C10094">
            <v>38038</v>
          </cell>
          <cell r="D10094">
            <v>4219825649</v>
          </cell>
        </row>
        <row r="10095">
          <cell r="C10095">
            <v>43253</v>
          </cell>
          <cell r="D10095">
            <v>4290015026</v>
          </cell>
        </row>
        <row r="10096">
          <cell r="C10096">
            <v>43932</v>
          </cell>
          <cell r="D10096">
            <v>5372344725</v>
          </cell>
        </row>
        <row r="10097">
          <cell r="C10097">
            <v>46288</v>
          </cell>
          <cell r="D10097">
            <v>101658508</v>
          </cell>
        </row>
        <row r="10098">
          <cell r="C10098">
            <v>40055</v>
          </cell>
          <cell r="D10098">
            <v>5203144281</v>
          </cell>
        </row>
        <row r="10099">
          <cell r="C10099">
            <v>52255</v>
          </cell>
          <cell r="D10099">
            <v>8501525324</v>
          </cell>
        </row>
        <row r="10100">
          <cell r="C10100">
            <v>51146</v>
          </cell>
          <cell r="D10100">
            <v>9548500949</v>
          </cell>
        </row>
        <row r="10101">
          <cell r="C10101">
            <v>18324</v>
          </cell>
          <cell r="D10101">
            <v>3488994694</v>
          </cell>
        </row>
        <row r="10102">
          <cell r="C10102">
            <v>42270</v>
          </cell>
          <cell r="D10102">
            <v>5079859830</v>
          </cell>
        </row>
        <row r="10103">
          <cell r="C10103">
            <v>12665</v>
          </cell>
          <cell r="D10103">
            <v>4649590612</v>
          </cell>
        </row>
        <row r="10104">
          <cell r="C10104">
            <v>40363</v>
          </cell>
          <cell r="D10104">
            <v>1192770250</v>
          </cell>
        </row>
        <row r="10105">
          <cell r="C10105">
            <v>26004</v>
          </cell>
          <cell r="D10105">
            <v>4656574848</v>
          </cell>
        </row>
        <row r="10106">
          <cell r="C10106">
            <v>58567</v>
          </cell>
          <cell r="D10106">
            <v>2405876701</v>
          </cell>
        </row>
        <row r="10107">
          <cell r="C10107">
            <v>49337</v>
          </cell>
          <cell r="D10107">
            <v>7625163059</v>
          </cell>
        </row>
        <row r="10108">
          <cell r="C10108">
            <v>49859</v>
          </cell>
          <cell r="D10108">
            <v>6750554423</v>
          </cell>
        </row>
        <row r="10109">
          <cell r="C10109">
            <v>33967</v>
          </cell>
          <cell r="D10109">
            <v>4191160419</v>
          </cell>
        </row>
        <row r="10110">
          <cell r="C10110">
            <v>43411</v>
          </cell>
          <cell r="D10110">
            <v>303831626</v>
          </cell>
        </row>
        <row r="10111">
          <cell r="C10111">
            <v>49124</v>
          </cell>
          <cell r="D10111">
            <v>7338728615</v>
          </cell>
        </row>
        <row r="10112">
          <cell r="C10112">
            <v>38488</v>
          </cell>
          <cell r="D10112">
            <v>5675852751</v>
          </cell>
        </row>
        <row r="10113">
          <cell r="C10113">
            <v>19298</v>
          </cell>
          <cell r="D10113">
            <v>7492341709</v>
          </cell>
        </row>
        <row r="10114">
          <cell r="C10114">
            <v>28237</v>
          </cell>
          <cell r="D10114">
            <v>1739513533</v>
          </cell>
        </row>
        <row r="10115">
          <cell r="C10115">
            <v>24836</v>
          </cell>
          <cell r="D10115">
            <v>4786629839</v>
          </cell>
        </row>
        <row r="10116">
          <cell r="C10116">
            <v>24339</v>
          </cell>
          <cell r="D10116">
            <v>8034345962</v>
          </cell>
        </row>
        <row r="10117">
          <cell r="C10117">
            <v>46128</v>
          </cell>
          <cell r="D10117">
            <v>8703756602</v>
          </cell>
        </row>
        <row r="10118">
          <cell r="C10118">
            <v>50306</v>
          </cell>
          <cell r="D10118">
            <v>1549399640</v>
          </cell>
        </row>
        <row r="10119">
          <cell r="C10119">
            <v>50314</v>
          </cell>
          <cell r="D10119">
            <v>3379645060</v>
          </cell>
        </row>
        <row r="10120">
          <cell r="C10120">
            <v>30633</v>
          </cell>
          <cell r="D10120">
            <v>715518151</v>
          </cell>
        </row>
        <row r="10121">
          <cell r="C10121">
            <v>23728</v>
          </cell>
          <cell r="D10121">
            <v>1829869566</v>
          </cell>
        </row>
        <row r="10122">
          <cell r="C10122">
            <v>20054</v>
          </cell>
          <cell r="D10122">
            <v>1518783783</v>
          </cell>
        </row>
        <row r="10123">
          <cell r="C10123">
            <v>45575</v>
          </cell>
          <cell r="D10123">
            <v>4688336071</v>
          </cell>
        </row>
        <row r="10124">
          <cell r="C10124">
            <v>42082</v>
          </cell>
          <cell r="D10124">
            <v>1444572199</v>
          </cell>
        </row>
        <row r="10125">
          <cell r="C10125">
            <v>22297</v>
          </cell>
          <cell r="D10125">
            <v>4328154427</v>
          </cell>
        </row>
        <row r="10126">
          <cell r="C10126">
            <v>42012</v>
          </cell>
          <cell r="D10126">
            <v>8044612831</v>
          </cell>
        </row>
        <row r="10127">
          <cell r="C10127">
            <v>19089</v>
          </cell>
          <cell r="D10127">
            <v>8911781207</v>
          </cell>
        </row>
        <row r="10128">
          <cell r="C10128">
            <v>19575</v>
          </cell>
          <cell r="D10128">
            <v>4997183822</v>
          </cell>
        </row>
        <row r="10129">
          <cell r="C10129">
            <v>59619</v>
          </cell>
          <cell r="D10129">
            <v>1192770250</v>
          </cell>
        </row>
        <row r="10130">
          <cell r="C10130">
            <v>27429</v>
          </cell>
          <cell r="D10130">
            <v>303831626</v>
          </cell>
        </row>
        <row r="10131">
          <cell r="C10131">
            <v>46927</v>
          </cell>
          <cell r="D10131">
            <v>8864419241</v>
          </cell>
        </row>
        <row r="10132">
          <cell r="C10132">
            <v>53050</v>
          </cell>
          <cell r="D10132">
            <v>1962975932</v>
          </cell>
        </row>
        <row r="10133">
          <cell r="C10133">
            <v>49510</v>
          </cell>
          <cell r="D10133">
            <v>1829869566</v>
          </cell>
        </row>
        <row r="10134">
          <cell r="C10134">
            <v>13632</v>
          </cell>
          <cell r="D10134">
            <v>6041314951</v>
          </cell>
        </row>
        <row r="10135">
          <cell r="C10135">
            <v>14906</v>
          </cell>
          <cell r="D10135">
            <v>1541082834</v>
          </cell>
        </row>
        <row r="10136">
          <cell r="C10136">
            <v>32486</v>
          </cell>
          <cell r="D10136">
            <v>1599457717</v>
          </cell>
        </row>
        <row r="10137">
          <cell r="C10137">
            <v>27344</v>
          </cell>
          <cell r="D10137">
            <v>5395528121</v>
          </cell>
        </row>
        <row r="10138">
          <cell r="C10138">
            <v>34409</v>
          </cell>
          <cell r="D10138">
            <v>2739934548</v>
          </cell>
        </row>
        <row r="10139">
          <cell r="C10139">
            <v>27027</v>
          </cell>
          <cell r="D10139">
            <v>679204083</v>
          </cell>
        </row>
        <row r="10140">
          <cell r="C10140">
            <v>44082</v>
          </cell>
          <cell r="D10140">
            <v>3497169404</v>
          </cell>
        </row>
        <row r="10141">
          <cell r="C10141">
            <v>44760</v>
          </cell>
          <cell r="D10141">
            <v>3219601650</v>
          </cell>
        </row>
        <row r="10142">
          <cell r="C10142">
            <v>44262</v>
          </cell>
          <cell r="D10142">
            <v>9686840923</v>
          </cell>
        </row>
        <row r="10143">
          <cell r="C10143">
            <v>15993</v>
          </cell>
          <cell r="D10143">
            <v>4997183822</v>
          </cell>
        </row>
        <row r="10144">
          <cell r="C10144">
            <v>48347</v>
          </cell>
          <cell r="D10144">
            <v>8267733809</v>
          </cell>
        </row>
        <row r="10145">
          <cell r="C10145">
            <v>59408</v>
          </cell>
          <cell r="D10145">
            <v>7824503232</v>
          </cell>
        </row>
        <row r="10146">
          <cell r="C10146">
            <v>16941</v>
          </cell>
          <cell r="D10146">
            <v>813371287</v>
          </cell>
        </row>
        <row r="10147">
          <cell r="C10147">
            <v>14079</v>
          </cell>
          <cell r="D10147">
            <v>2565290632</v>
          </cell>
        </row>
        <row r="10148">
          <cell r="C10148">
            <v>13995</v>
          </cell>
          <cell r="D10148">
            <v>6788593582</v>
          </cell>
        </row>
        <row r="10149">
          <cell r="C10149">
            <v>13595</v>
          </cell>
          <cell r="D10149">
            <v>3569619966</v>
          </cell>
        </row>
        <row r="10150">
          <cell r="C10150">
            <v>44748</v>
          </cell>
          <cell r="D10150">
            <v>8315800957</v>
          </cell>
        </row>
        <row r="10151">
          <cell r="C10151">
            <v>39713</v>
          </cell>
          <cell r="D10151">
            <v>4085082426</v>
          </cell>
        </row>
        <row r="10152">
          <cell r="C10152">
            <v>57742</v>
          </cell>
          <cell r="D10152">
            <v>8788824691</v>
          </cell>
        </row>
        <row r="10153">
          <cell r="C10153">
            <v>26313</v>
          </cell>
          <cell r="D10153">
            <v>9267164694</v>
          </cell>
        </row>
        <row r="10154">
          <cell r="C10154">
            <v>45402</v>
          </cell>
          <cell r="D10154">
            <v>8945564357</v>
          </cell>
        </row>
        <row r="10155">
          <cell r="C10155">
            <v>13174</v>
          </cell>
          <cell r="D10155">
            <v>2456061896</v>
          </cell>
        </row>
        <row r="10156">
          <cell r="C10156">
            <v>43346</v>
          </cell>
          <cell r="D10156">
            <v>8788824691</v>
          </cell>
        </row>
        <row r="10157">
          <cell r="C10157">
            <v>58834</v>
          </cell>
          <cell r="D10157">
            <v>7251959615</v>
          </cell>
        </row>
        <row r="10158">
          <cell r="C10158">
            <v>21927</v>
          </cell>
          <cell r="D10158">
            <v>5837501576</v>
          </cell>
        </row>
        <row r="10159">
          <cell r="C10159">
            <v>10642</v>
          </cell>
          <cell r="D10159">
            <v>5005774041</v>
          </cell>
        </row>
        <row r="10160">
          <cell r="C10160">
            <v>16451</v>
          </cell>
          <cell r="D10160">
            <v>1266227768</v>
          </cell>
        </row>
        <row r="10161">
          <cell r="C10161">
            <v>10182</v>
          </cell>
          <cell r="D10161">
            <v>7178607831</v>
          </cell>
        </row>
        <row r="10162">
          <cell r="C10162">
            <v>26746</v>
          </cell>
          <cell r="D10162">
            <v>6510701464</v>
          </cell>
        </row>
        <row r="10163">
          <cell r="C10163">
            <v>27220</v>
          </cell>
          <cell r="D10163">
            <v>4808886316</v>
          </cell>
        </row>
        <row r="10164">
          <cell r="C10164">
            <v>52977</v>
          </cell>
          <cell r="D10164">
            <v>2677632772</v>
          </cell>
        </row>
        <row r="10165">
          <cell r="C10165">
            <v>14247</v>
          </cell>
          <cell r="D10165">
            <v>4184483038</v>
          </cell>
        </row>
        <row r="10166">
          <cell r="C10166">
            <v>48497</v>
          </cell>
          <cell r="D10166">
            <v>5684780105</v>
          </cell>
        </row>
        <row r="10167">
          <cell r="C10167">
            <v>10001</v>
          </cell>
          <cell r="D10167">
            <v>1081492333</v>
          </cell>
        </row>
        <row r="10168">
          <cell r="C10168">
            <v>17217</v>
          </cell>
          <cell r="D10168">
            <v>3211170715</v>
          </cell>
        </row>
        <row r="10169">
          <cell r="C10169">
            <v>55209</v>
          </cell>
          <cell r="D10169">
            <v>3738218785</v>
          </cell>
        </row>
        <row r="10170">
          <cell r="C10170">
            <v>57398</v>
          </cell>
          <cell r="D10170">
            <v>569240891</v>
          </cell>
        </row>
        <row r="10171">
          <cell r="C10171">
            <v>20442</v>
          </cell>
          <cell r="D10171">
            <v>8401146046</v>
          </cell>
        </row>
        <row r="10172">
          <cell r="C10172">
            <v>55586</v>
          </cell>
          <cell r="D10172">
            <v>1628738227</v>
          </cell>
        </row>
        <row r="10173">
          <cell r="C10173">
            <v>31911</v>
          </cell>
          <cell r="D10173">
            <v>8692509450</v>
          </cell>
        </row>
        <row r="10174">
          <cell r="C10174">
            <v>35486</v>
          </cell>
          <cell r="D10174">
            <v>4900475084</v>
          </cell>
        </row>
        <row r="10175">
          <cell r="C10175">
            <v>43799</v>
          </cell>
          <cell r="D10175">
            <v>7866715386</v>
          </cell>
        </row>
        <row r="10176">
          <cell r="C10176">
            <v>44169</v>
          </cell>
          <cell r="D10176">
            <v>29906814</v>
          </cell>
        </row>
        <row r="10177">
          <cell r="C10177">
            <v>20940</v>
          </cell>
          <cell r="D10177">
            <v>2136806068</v>
          </cell>
        </row>
        <row r="10178">
          <cell r="C10178">
            <v>53359</v>
          </cell>
          <cell r="D10178">
            <v>4504361140</v>
          </cell>
        </row>
        <row r="10179">
          <cell r="C10179">
            <v>56787</v>
          </cell>
          <cell r="D10179">
            <v>8904404991</v>
          </cell>
        </row>
        <row r="10180">
          <cell r="C10180">
            <v>26880</v>
          </cell>
          <cell r="D10180">
            <v>1155371844</v>
          </cell>
        </row>
        <row r="10181">
          <cell r="C10181">
            <v>17866</v>
          </cell>
          <cell r="D10181">
            <v>4162153728</v>
          </cell>
        </row>
        <row r="10182">
          <cell r="C10182">
            <v>42581</v>
          </cell>
          <cell r="D10182">
            <v>264454596</v>
          </cell>
        </row>
        <row r="10183">
          <cell r="C10183">
            <v>14131</v>
          </cell>
          <cell r="D10183">
            <v>3469413983</v>
          </cell>
        </row>
        <row r="10184">
          <cell r="C10184">
            <v>58192</v>
          </cell>
          <cell r="D10184">
            <v>8401146046</v>
          </cell>
        </row>
        <row r="10185">
          <cell r="C10185">
            <v>21237</v>
          </cell>
          <cell r="D10185">
            <v>101658508</v>
          </cell>
        </row>
        <row r="10186">
          <cell r="C10186">
            <v>47444</v>
          </cell>
          <cell r="D10186">
            <v>7473861379</v>
          </cell>
        </row>
        <row r="10187">
          <cell r="C10187">
            <v>34375</v>
          </cell>
          <cell r="D10187">
            <v>9684187432</v>
          </cell>
        </row>
        <row r="10188">
          <cell r="C10188">
            <v>27848</v>
          </cell>
          <cell r="D10188">
            <v>5244119095</v>
          </cell>
        </row>
        <row r="10189">
          <cell r="C10189">
            <v>50037</v>
          </cell>
          <cell r="D10189">
            <v>4428088442</v>
          </cell>
        </row>
        <row r="10190">
          <cell r="C10190">
            <v>29315</v>
          </cell>
          <cell r="D10190">
            <v>6850203894</v>
          </cell>
        </row>
        <row r="10191">
          <cell r="C10191">
            <v>39902</v>
          </cell>
          <cell r="D10191">
            <v>3867281491</v>
          </cell>
        </row>
        <row r="10192">
          <cell r="C10192">
            <v>36684</v>
          </cell>
          <cell r="D10192">
            <v>4029727026</v>
          </cell>
        </row>
        <row r="10193">
          <cell r="C10193">
            <v>12545</v>
          </cell>
          <cell r="D10193">
            <v>7625163059</v>
          </cell>
        </row>
        <row r="10194">
          <cell r="C10194">
            <v>29052</v>
          </cell>
          <cell r="D10194">
            <v>6695538166</v>
          </cell>
        </row>
        <row r="10195">
          <cell r="C10195">
            <v>54404</v>
          </cell>
          <cell r="D10195">
            <v>2561690342</v>
          </cell>
        </row>
        <row r="10196">
          <cell r="C10196">
            <v>57787</v>
          </cell>
          <cell r="D10196">
            <v>826490107</v>
          </cell>
        </row>
        <row r="10197">
          <cell r="C10197">
            <v>47012</v>
          </cell>
          <cell r="D10197">
            <v>7673188813</v>
          </cell>
        </row>
        <row r="10198">
          <cell r="C10198">
            <v>36936</v>
          </cell>
          <cell r="D10198">
            <v>3642988458</v>
          </cell>
        </row>
        <row r="10199">
          <cell r="C10199">
            <v>12375</v>
          </cell>
          <cell r="D10199">
            <v>9267164694</v>
          </cell>
        </row>
        <row r="10200">
          <cell r="C10200">
            <v>35813</v>
          </cell>
          <cell r="D10200">
            <v>1888252693</v>
          </cell>
        </row>
        <row r="10201">
          <cell r="C10201">
            <v>57294</v>
          </cell>
          <cell r="D10201">
            <v>324399618</v>
          </cell>
        </row>
        <row r="10202">
          <cell r="C10202">
            <v>42852</v>
          </cell>
          <cell r="D10202">
            <v>8971738782</v>
          </cell>
        </row>
        <row r="10203">
          <cell r="C10203">
            <v>24607</v>
          </cell>
          <cell r="D10203">
            <v>3381164996</v>
          </cell>
        </row>
        <row r="10204">
          <cell r="C10204">
            <v>51952</v>
          </cell>
          <cell r="D10204">
            <v>713650656</v>
          </cell>
        </row>
        <row r="10205">
          <cell r="C10205">
            <v>25327</v>
          </cell>
          <cell r="D10205">
            <v>8545135858</v>
          </cell>
        </row>
        <row r="10206">
          <cell r="C10206">
            <v>38172</v>
          </cell>
          <cell r="D10206">
            <v>2352201101</v>
          </cell>
        </row>
        <row r="10207">
          <cell r="C10207">
            <v>29215</v>
          </cell>
          <cell r="D10207">
            <v>9619649427</v>
          </cell>
        </row>
        <row r="10208">
          <cell r="C10208">
            <v>26586</v>
          </cell>
          <cell r="D10208">
            <v>2944219065</v>
          </cell>
        </row>
        <row r="10209">
          <cell r="C10209">
            <v>39189</v>
          </cell>
          <cell r="D10209">
            <v>2649428619</v>
          </cell>
        </row>
        <row r="10210">
          <cell r="C10210">
            <v>41133</v>
          </cell>
          <cell r="D10210">
            <v>8481632066</v>
          </cell>
        </row>
        <row r="10211">
          <cell r="C10211">
            <v>46770</v>
          </cell>
          <cell r="D10211">
            <v>8507800106</v>
          </cell>
        </row>
        <row r="10212">
          <cell r="C10212">
            <v>53332</v>
          </cell>
          <cell r="D10212">
            <v>7794042674</v>
          </cell>
        </row>
        <row r="10213">
          <cell r="C10213">
            <v>36823</v>
          </cell>
          <cell r="D10213">
            <v>7700368295</v>
          </cell>
        </row>
        <row r="10214">
          <cell r="C10214">
            <v>22811</v>
          </cell>
          <cell r="D10214">
            <v>1472093461</v>
          </cell>
        </row>
        <row r="10215">
          <cell r="C10215">
            <v>55953</v>
          </cell>
          <cell r="D10215">
            <v>4256220232</v>
          </cell>
        </row>
        <row r="10216">
          <cell r="C10216">
            <v>40660</v>
          </cell>
          <cell r="D10216">
            <v>2079803735</v>
          </cell>
        </row>
        <row r="10217">
          <cell r="C10217">
            <v>23293</v>
          </cell>
          <cell r="D10217">
            <v>3266408608</v>
          </cell>
        </row>
        <row r="10218">
          <cell r="C10218">
            <v>36178</v>
          </cell>
          <cell r="D10218">
            <v>5637692440</v>
          </cell>
        </row>
        <row r="10219">
          <cell r="C10219">
            <v>48549</v>
          </cell>
          <cell r="D10219">
            <v>8644362151</v>
          </cell>
        </row>
        <row r="10220">
          <cell r="C10220">
            <v>49744</v>
          </cell>
          <cell r="D10220">
            <v>4525743115</v>
          </cell>
        </row>
        <row r="10221">
          <cell r="C10221">
            <v>58115</v>
          </cell>
          <cell r="D10221">
            <v>4718207207</v>
          </cell>
        </row>
        <row r="10222">
          <cell r="C10222">
            <v>56228</v>
          </cell>
          <cell r="D10222">
            <v>5837501576</v>
          </cell>
        </row>
        <row r="10223">
          <cell r="C10223">
            <v>24851</v>
          </cell>
          <cell r="D10223">
            <v>9483290694</v>
          </cell>
        </row>
        <row r="10224">
          <cell r="C10224">
            <v>36214</v>
          </cell>
          <cell r="D10224">
            <v>8187246642</v>
          </cell>
        </row>
        <row r="10225">
          <cell r="C10225">
            <v>42505</v>
          </cell>
          <cell r="D10225">
            <v>7054972058</v>
          </cell>
        </row>
        <row r="10226">
          <cell r="C10226">
            <v>42490</v>
          </cell>
          <cell r="D10226">
            <v>5499856877</v>
          </cell>
        </row>
        <row r="10227">
          <cell r="C10227">
            <v>23227</v>
          </cell>
          <cell r="D10227">
            <v>8728207157</v>
          </cell>
        </row>
        <row r="10228">
          <cell r="C10228">
            <v>13745</v>
          </cell>
          <cell r="D10228">
            <v>7054972058</v>
          </cell>
        </row>
        <row r="10229">
          <cell r="C10229">
            <v>42656</v>
          </cell>
          <cell r="D10229">
            <v>7373156215</v>
          </cell>
        </row>
        <row r="10230">
          <cell r="C10230">
            <v>44920</v>
          </cell>
          <cell r="D10230">
            <v>4323171323</v>
          </cell>
        </row>
        <row r="10231">
          <cell r="C10231">
            <v>22437</v>
          </cell>
          <cell r="D10231">
            <v>1541082834</v>
          </cell>
        </row>
        <row r="10232">
          <cell r="C10232">
            <v>12968</v>
          </cell>
          <cell r="D10232">
            <v>5347887761</v>
          </cell>
        </row>
        <row r="10233">
          <cell r="C10233">
            <v>53978</v>
          </cell>
          <cell r="D10233">
            <v>7783641539</v>
          </cell>
        </row>
        <row r="10234">
          <cell r="C10234">
            <v>53656</v>
          </cell>
          <cell r="D10234">
            <v>9292607561</v>
          </cell>
        </row>
        <row r="10235">
          <cell r="C10235">
            <v>14941</v>
          </cell>
          <cell r="D10235">
            <v>8658719154</v>
          </cell>
        </row>
        <row r="10236">
          <cell r="C10236">
            <v>41333</v>
          </cell>
          <cell r="D10236">
            <v>3273288531</v>
          </cell>
        </row>
        <row r="10237">
          <cell r="C10237">
            <v>42941</v>
          </cell>
          <cell r="D10237">
            <v>8349606134</v>
          </cell>
        </row>
        <row r="10238">
          <cell r="C10238">
            <v>23863</v>
          </cell>
          <cell r="D10238">
            <v>4795089876</v>
          </cell>
        </row>
        <row r="10239">
          <cell r="C10239">
            <v>16722</v>
          </cell>
          <cell r="D10239">
            <v>6938295417</v>
          </cell>
        </row>
        <row r="10240">
          <cell r="C10240">
            <v>38895</v>
          </cell>
          <cell r="D10240">
            <v>5684780105</v>
          </cell>
        </row>
        <row r="10241">
          <cell r="C10241">
            <v>30053</v>
          </cell>
          <cell r="D10241">
            <v>7160109333</v>
          </cell>
        </row>
        <row r="10242">
          <cell r="C10242">
            <v>11773</v>
          </cell>
          <cell r="D10242">
            <v>650049144</v>
          </cell>
        </row>
        <row r="10243">
          <cell r="C10243">
            <v>50187</v>
          </cell>
          <cell r="D10243">
            <v>5191866150</v>
          </cell>
        </row>
        <row r="10244">
          <cell r="C10244">
            <v>13919</v>
          </cell>
          <cell r="D10244">
            <v>4286367630</v>
          </cell>
        </row>
        <row r="10245">
          <cell r="C10245">
            <v>56109</v>
          </cell>
          <cell r="D10245">
            <v>9518260397</v>
          </cell>
        </row>
        <row r="10246">
          <cell r="C10246">
            <v>17580</v>
          </cell>
          <cell r="D10246">
            <v>9590888275</v>
          </cell>
        </row>
        <row r="10247">
          <cell r="C10247">
            <v>35463</v>
          </cell>
          <cell r="D10247">
            <v>1192770250</v>
          </cell>
        </row>
        <row r="10248">
          <cell r="C10248">
            <v>30481</v>
          </cell>
          <cell r="D10248">
            <v>3156820482</v>
          </cell>
        </row>
        <row r="10249">
          <cell r="C10249">
            <v>48739</v>
          </cell>
          <cell r="D10249">
            <v>8093156364</v>
          </cell>
        </row>
        <row r="10250">
          <cell r="C10250">
            <v>38225</v>
          </cell>
          <cell r="D10250">
            <v>3513651333</v>
          </cell>
        </row>
        <row r="10251">
          <cell r="C10251">
            <v>21520</v>
          </cell>
          <cell r="D10251">
            <v>6915102108</v>
          </cell>
        </row>
        <row r="10252">
          <cell r="C10252">
            <v>46169</v>
          </cell>
          <cell r="D10252">
            <v>3935718624</v>
          </cell>
        </row>
        <row r="10253">
          <cell r="C10253">
            <v>18128</v>
          </cell>
          <cell r="D10253">
            <v>4150450668</v>
          </cell>
        </row>
        <row r="10254">
          <cell r="C10254">
            <v>40629</v>
          </cell>
          <cell r="D10254">
            <v>2924550912</v>
          </cell>
        </row>
        <row r="10255">
          <cell r="C10255">
            <v>37650</v>
          </cell>
          <cell r="D10255">
            <v>4439073344</v>
          </cell>
        </row>
        <row r="10256">
          <cell r="C10256">
            <v>25772</v>
          </cell>
          <cell r="D10256">
            <v>4162153728</v>
          </cell>
        </row>
        <row r="10257">
          <cell r="C10257">
            <v>39208</v>
          </cell>
          <cell r="D10257">
            <v>4097160079</v>
          </cell>
        </row>
        <row r="10258">
          <cell r="C10258">
            <v>57901</v>
          </cell>
          <cell r="D10258">
            <v>7243767311</v>
          </cell>
        </row>
        <row r="10259">
          <cell r="C10259">
            <v>16223</v>
          </cell>
          <cell r="D10259">
            <v>8728207157</v>
          </cell>
        </row>
        <row r="10260">
          <cell r="C10260">
            <v>43531</v>
          </cell>
          <cell r="D10260">
            <v>5002048994</v>
          </cell>
        </row>
        <row r="10261">
          <cell r="C10261">
            <v>59677</v>
          </cell>
          <cell r="D10261">
            <v>4768342426</v>
          </cell>
        </row>
        <row r="10262">
          <cell r="C10262">
            <v>50125</v>
          </cell>
          <cell r="D10262">
            <v>5002048994</v>
          </cell>
        </row>
        <row r="10263">
          <cell r="C10263">
            <v>13519</v>
          </cell>
          <cell r="D10263">
            <v>5403399259</v>
          </cell>
        </row>
        <row r="10264">
          <cell r="C10264">
            <v>58440</v>
          </cell>
          <cell r="D10264">
            <v>7769010411</v>
          </cell>
        </row>
        <row r="10265">
          <cell r="C10265">
            <v>17713</v>
          </cell>
          <cell r="D10265">
            <v>8850022085</v>
          </cell>
        </row>
        <row r="10266">
          <cell r="C10266">
            <v>15771</v>
          </cell>
          <cell r="D10266">
            <v>3463222345</v>
          </cell>
        </row>
        <row r="10267">
          <cell r="C10267">
            <v>54703</v>
          </cell>
          <cell r="D10267">
            <v>7670936274</v>
          </cell>
        </row>
        <row r="10268">
          <cell r="C10268">
            <v>43389</v>
          </cell>
          <cell r="D10268">
            <v>8682006391</v>
          </cell>
        </row>
        <row r="10269">
          <cell r="C10269">
            <v>20828</v>
          </cell>
          <cell r="D10269">
            <v>4194897803</v>
          </cell>
        </row>
        <row r="10270">
          <cell r="C10270">
            <v>17427</v>
          </cell>
          <cell r="D10270">
            <v>9727426344</v>
          </cell>
        </row>
        <row r="10271">
          <cell r="C10271">
            <v>49070</v>
          </cell>
          <cell r="D10271">
            <v>893122882</v>
          </cell>
        </row>
        <row r="10272">
          <cell r="C10272">
            <v>12188</v>
          </cell>
          <cell r="D10272">
            <v>2702941109</v>
          </cell>
        </row>
        <row r="10273">
          <cell r="C10273">
            <v>13260</v>
          </cell>
          <cell r="D10273">
            <v>8115985503</v>
          </cell>
        </row>
        <row r="10274">
          <cell r="C10274">
            <v>22122</v>
          </cell>
          <cell r="D10274">
            <v>6815475379</v>
          </cell>
        </row>
        <row r="10275">
          <cell r="C10275">
            <v>35820</v>
          </cell>
          <cell r="D10275">
            <v>8249460030</v>
          </cell>
        </row>
        <row r="10276">
          <cell r="C10276">
            <v>57325</v>
          </cell>
          <cell r="D10276">
            <v>5499856877</v>
          </cell>
        </row>
        <row r="10277">
          <cell r="C10277">
            <v>28207</v>
          </cell>
          <cell r="D10277">
            <v>1192770250</v>
          </cell>
        </row>
        <row r="10278">
          <cell r="C10278">
            <v>59844</v>
          </cell>
          <cell r="D10278">
            <v>502909099</v>
          </cell>
        </row>
        <row r="10279">
          <cell r="C10279">
            <v>28373</v>
          </cell>
          <cell r="D10279">
            <v>8533410514</v>
          </cell>
        </row>
        <row r="10280">
          <cell r="C10280">
            <v>25880</v>
          </cell>
          <cell r="D10280">
            <v>7957976743</v>
          </cell>
        </row>
        <row r="10281">
          <cell r="C10281">
            <v>15538</v>
          </cell>
          <cell r="D10281">
            <v>4342145855</v>
          </cell>
        </row>
        <row r="10282">
          <cell r="C10282">
            <v>48647</v>
          </cell>
          <cell r="D10282">
            <v>701563818</v>
          </cell>
        </row>
        <row r="10283">
          <cell r="C10283">
            <v>38145</v>
          </cell>
          <cell r="D10283">
            <v>1565607864</v>
          </cell>
        </row>
        <row r="10284">
          <cell r="C10284">
            <v>42479</v>
          </cell>
          <cell r="D10284">
            <v>8904404991</v>
          </cell>
        </row>
        <row r="10285">
          <cell r="C10285">
            <v>47392</v>
          </cell>
          <cell r="D10285">
            <v>492630925</v>
          </cell>
        </row>
        <row r="10286">
          <cell r="C10286">
            <v>25232</v>
          </cell>
          <cell r="D10286">
            <v>3513651333</v>
          </cell>
        </row>
        <row r="10287">
          <cell r="C10287">
            <v>26908</v>
          </cell>
          <cell r="D10287">
            <v>5629875752</v>
          </cell>
        </row>
        <row r="10288">
          <cell r="C10288">
            <v>21268</v>
          </cell>
          <cell r="D10288">
            <v>7635344498</v>
          </cell>
        </row>
        <row r="10289">
          <cell r="C10289">
            <v>42616</v>
          </cell>
          <cell r="D10289">
            <v>6819637888</v>
          </cell>
        </row>
        <row r="10290">
          <cell r="C10290">
            <v>32925</v>
          </cell>
          <cell r="D10290">
            <v>6279928705</v>
          </cell>
        </row>
        <row r="10291">
          <cell r="C10291">
            <v>59107</v>
          </cell>
          <cell r="D10291">
            <v>9726873223</v>
          </cell>
        </row>
        <row r="10292">
          <cell r="C10292">
            <v>36959</v>
          </cell>
          <cell r="D10292">
            <v>8047841793</v>
          </cell>
        </row>
        <row r="10293">
          <cell r="C10293">
            <v>12714</v>
          </cell>
          <cell r="D10293">
            <v>502909099</v>
          </cell>
        </row>
        <row r="10294">
          <cell r="C10294">
            <v>10045</v>
          </cell>
          <cell r="D10294">
            <v>5403399259</v>
          </cell>
        </row>
        <row r="10295">
          <cell r="C10295">
            <v>56340</v>
          </cell>
          <cell r="D10295">
            <v>2809344809</v>
          </cell>
        </row>
        <row r="10296">
          <cell r="C10296">
            <v>20527</v>
          </cell>
          <cell r="D10296">
            <v>4256220232</v>
          </cell>
        </row>
        <row r="10297">
          <cell r="C10297">
            <v>55987</v>
          </cell>
          <cell r="D10297">
            <v>7286297414</v>
          </cell>
        </row>
        <row r="10298">
          <cell r="C10298">
            <v>22824</v>
          </cell>
          <cell r="D10298">
            <v>4184483038</v>
          </cell>
        </row>
        <row r="10299">
          <cell r="C10299">
            <v>18057</v>
          </cell>
          <cell r="D10299">
            <v>8685064791</v>
          </cell>
        </row>
        <row r="10300">
          <cell r="C10300">
            <v>18468</v>
          </cell>
          <cell r="D10300">
            <v>6961242316</v>
          </cell>
        </row>
        <row r="10301">
          <cell r="C10301">
            <v>24482</v>
          </cell>
          <cell r="D10301">
            <v>2060025532</v>
          </cell>
        </row>
        <row r="10302">
          <cell r="C10302">
            <v>41099</v>
          </cell>
          <cell r="D10302">
            <v>7493076952</v>
          </cell>
        </row>
        <row r="10303">
          <cell r="C10303">
            <v>15472</v>
          </cell>
          <cell r="D10303">
            <v>3580617389</v>
          </cell>
        </row>
        <row r="10304">
          <cell r="C10304">
            <v>52360</v>
          </cell>
          <cell r="D10304">
            <v>8302317314</v>
          </cell>
        </row>
        <row r="10305">
          <cell r="C10305">
            <v>50218</v>
          </cell>
          <cell r="D10305">
            <v>3597778305</v>
          </cell>
        </row>
        <row r="10306">
          <cell r="C10306">
            <v>35847</v>
          </cell>
          <cell r="D10306">
            <v>4997183822</v>
          </cell>
        </row>
        <row r="10307">
          <cell r="C10307">
            <v>11145</v>
          </cell>
          <cell r="D10307">
            <v>8685064791</v>
          </cell>
        </row>
        <row r="10308">
          <cell r="C10308">
            <v>57453</v>
          </cell>
          <cell r="D10308">
            <v>1425230725</v>
          </cell>
        </row>
        <row r="10309">
          <cell r="C10309">
            <v>22505</v>
          </cell>
          <cell r="D10309">
            <v>1887308636</v>
          </cell>
        </row>
        <row r="10310">
          <cell r="C10310">
            <v>50339</v>
          </cell>
          <cell r="D10310">
            <v>3219526055</v>
          </cell>
        </row>
        <row r="10311">
          <cell r="C10311">
            <v>33270</v>
          </cell>
          <cell r="D10311">
            <v>2083520173</v>
          </cell>
        </row>
        <row r="10312">
          <cell r="C10312">
            <v>34327</v>
          </cell>
          <cell r="D10312">
            <v>7635344498</v>
          </cell>
        </row>
        <row r="10313">
          <cell r="C10313">
            <v>19738</v>
          </cell>
          <cell r="D10313">
            <v>8519669638</v>
          </cell>
        </row>
        <row r="10314">
          <cell r="C10314">
            <v>59793</v>
          </cell>
          <cell r="D10314">
            <v>7402856011</v>
          </cell>
        </row>
        <row r="10315">
          <cell r="C10315">
            <v>52781</v>
          </cell>
          <cell r="D10315">
            <v>5629875752</v>
          </cell>
        </row>
        <row r="10316">
          <cell r="C10316">
            <v>35017</v>
          </cell>
          <cell r="D10316">
            <v>8757371024</v>
          </cell>
        </row>
        <row r="10317">
          <cell r="C10317">
            <v>31682</v>
          </cell>
          <cell r="D10317">
            <v>8264394108</v>
          </cell>
        </row>
        <row r="10318">
          <cell r="C10318">
            <v>17302</v>
          </cell>
          <cell r="D10318">
            <v>8533410514</v>
          </cell>
        </row>
        <row r="10319">
          <cell r="C10319">
            <v>46441</v>
          </cell>
          <cell r="D10319">
            <v>5814713100</v>
          </cell>
        </row>
        <row r="10320">
          <cell r="C10320">
            <v>40209</v>
          </cell>
          <cell r="D10320">
            <v>6961242316</v>
          </cell>
        </row>
        <row r="10321">
          <cell r="C10321">
            <v>19667</v>
          </cell>
          <cell r="D10321">
            <v>8875305560</v>
          </cell>
        </row>
        <row r="10322">
          <cell r="C10322">
            <v>13952</v>
          </cell>
          <cell r="D10322">
            <v>3516592710</v>
          </cell>
        </row>
        <row r="10323">
          <cell r="C10323">
            <v>39097</v>
          </cell>
          <cell r="D10323">
            <v>7273123196</v>
          </cell>
        </row>
        <row r="10324">
          <cell r="C10324">
            <v>10605</v>
          </cell>
          <cell r="D10324">
            <v>6852060985</v>
          </cell>
        </row>
        <row r="10325">
          <cell r="C10325">
            <v>58987</v>
          </cell>
          <cell r="D10325">
            <v>2185059785</v>
          </cell>
        </row>
        <row r="10326">
          <cell r="C10326">
            <v>36866</v>
          </cell>
          <cell r="D10326">
            <v>115757341</v>
          </cell>
        </row>
        <row r="10327">
          <cell r="C10327">
            <v>30853</v>
          </cell>
          <cell r="D10327">
            <v>209942509</v>
          </cell>
        </row>
        <row r="10328">
          <cell r="C10328">
            <v>33056</v>
          </cell>
          <cell r="D10328">
            <v>6836716731</v>
          </cell>
        </row>
        <row r="10329">
          <cell r="C10329">
            <v>17828</v>
          </cell>
          <cell r="D10329">
            <v>1009146149</v>
          </cell>
        </row>
        <row r="10330">
          <cell r="C10330">
            <v>34509</v>
          </cell>
          <cell r="D10330">
            <v>9052475601</v>
          </cell>
        </row>
        <row r="10331">
          <cell r="C10331">
            <v>12287</v>
          </cell>
          <cell r="D10331">
            <v>3932861779</v>
          </cell>
        </row>
        <row r="10332">
          <cell r="C10332">
            <v>16036</v>
          </cell>
          <cell r="D10332">
            <v>115757341</v>
          </cell>
        </row>
        <row r="10333">
          <cell r="C10333">
            <v>23975</v>
          </cell>
          <cell r="D10333">
            <v>101658508</v>
          </cell>
        </row>
        <row r="10334">
          <cell r="C10334">
            <v>34370</v>
          </cell>
          <cell r="D10334">
            <v>1606657585</v>
          </cell>
        </row>
        <row r="10335">
          <cell r="C10335">
            <v>58385</v>
          </cell>
          <cell r="D10335">
            <v>7979647432</v>
          </cell>
        </row>
        <row r="10336">
          <cell r="C10336">
            <v>30227</v>
          </cell>
          <cell r="D10336">
            <v>2524849899</v>
          </cell>
        </row>
        <row r="10337">
          <cell r="C10337">
            <v>25450</v>
          </cell>
          <cell r="D10337">
            <v>9674189459</v>
          </cell>
        </row>
        <row r="10338">
          <cell r="C10338">
            <v>48369</v>
          </cell>
          <cell r="D10338">
            <v>7957976743</v>
          </cell>
        </row>
        <row r="10339">
          <cell r="C10339">
            <v>21558</v>
          </cell>
          <cell r="D10339">
            <v>1592980554</v>
          </cell>
        </row>
        <row r="10340">
          <cell r="C10340">
            <v>13156</v>
          </cell>
          <cell r="D10340">
            <v>7560031153</v>
          </cell>
        </row>
        <row r="10341">
          <cell r="C10341">
            <v>54032</v>
          </cell>
          <cell r="D10341">
            <v>263573389</v>
          </cell>
        </row>
        <row r="10342">
          <cell r="C10342">
            <v>56413</v>
          </cell>
          <cell r="D10342">
            <v>2492824950</v>
          </cell>
        </row>
        <row r="10343">
          <cell r="C10343">
            <v>34544</v>
          </cell>
          <cell r="D10343">
            <v>4878156686</v>
          </cell>
        </row>
        <row r="10344">
          <cell r="C10344">
            <v>27896</v>
          </cell>
          <cell r="D10344">
            <v>4359854056</v>
          </cell>
        </row>
        <row r="10345">
          <cell r="C10345">
            <v>42950</v>
          </cell>
          <cell r="D10345">
            <v>3516592710</v>
          </cell>
        </row>
        <row r="10346">
          <cell r="C10346">
            <v>56568</v>
          </cell>
          <cell r="D10346">
            <v>6235447353</v>
          </cell>
        </row>
        <row r="10347">
          <cell r="C10347">
            <v>16522</v>
          </cell>
          <cell r="D10347">
            <v>3219601650</v>
          </cell>
        </row>
        <row r="10348">
          <cell r="C10348">
            <v>46316</v>
          </cell>
          <cell r="D10348">
            <v>7367438190</v>
          </cell>
        </row>
        <row r="10349">
          <cell r="C10349">
            <v>35194</v>
          </cell>
          <cell r="D10349">
            <v>2841287114</v>
          </cell>
        </row>
        <row r="10350">
          <cell r="C10350">
            <v>58549</v>
          </cell>
          <cell r="D10350">
            <v>3764546336</v>
          </cell>
        </row>
        <row r="10351">
          <cell r="C10351">
            <v>51393</v>
          </cell>
          <cell r="D10351">
            <v>6988089128</v>
          </cell>
        </row>
        <row r="10352">
          <cell r="C10352">
            <v>37821</v>
          </cell>
          <cell r="D10352">
            <v>797655034</v>
          </cell>
        </row>
        <row r="10353">
          <cell r="C10353">
            <v>32061</v>
          </cell>
          <cell r="D10353">
            <v>4396213212</v>
          </cell>
        </row>
        <row r="10354">
          <cell r="C10354">
            <v>27369</v>
          </cell>
          <cell r="D10354">
            <v>4691333258</v>
          </cell>
        </row>
        <row r="10355">
          <cell r="C10355">
            <v>43925</v>
          </cell>
          <cell r="D10355">
            <v>1892125439</v>
          </cell>
        </row>
        <row r="10356">
          <cell r="C10356">
            <v>22217</v>
          </cell>
          <cell r="D10356">
            <v>1079691642</v>
          </cell>
        </row>
        <row r="10357">
          <cell r="C10357">
            <v>21813</v>
          </cell>
          <cell r="D10357">
            <v>320120716</v>
          </cell>
        </row>
        <row r="10358">
          <cell r="C10358">
            <v>28901</v>
          </cell>
          <cell r="D10358">
            <v>7402856011</v>
          </cell>
        </row>
        <row r="10359">
          <cell r="C10359">
            <v>47906</v>
          </cell>
          <cell r="D10359">
            <v>6789106936</v>
          </cell>
        </row>
        <row r="10360">
          <cell r="C10360">
            <v>16854</v>
          </cell>
          <cell r="D10360">
            <v>2149326663</v>
          </cell>
        </row>
        <row r="10361">
          <cell r="C10361">
            <v>47586</v>
          </cell>
          <cell r="D10361">
            <v>5293354957</v>
          </cell>
        </row>
        <row r="10362">
          <cell r="C10362">
            <v>18510</v>
          </cell>
          <cell r="D10362">
            <v>8157157730</v>
          </cell>
        </row>
        <row r="10363">
          <cell r="C10363">
            <v>27477</v>
          </cell>
          <cell r="D10363">
            <v>6462250968</v>
          </cell>
        </row>
        <row r="10364">
          <cell r="C10364">
            <v>57688</v>
          </cell>
          <cell r="D10364">
            <v>7635344498</v>
          </cell>
        </row>
        <row r="10365">
          <cell r="C10365">
            <v>13835</v>
          </cell>
          <cell r="D10365">
            <v>4969679754</v>
          </cell>
        </row>
        <row r="10366">
          <cell r="C10366">
            <v>56016</v>
          </cell>
          <cell r="D10366">
            <v>9726268931</v>
          </cell>
        </row>
        <row r="10367">
          <cell r="C10367">
            <v>12894</v>
          </cell>
          <cell r="D10367">
            <v>8482007106</v>
          </cell>
        </row>
        <row r="10368">
          <cell r="C10368">
            <v>21448</v>
          </cell>
          <cell r="D10368">
            <v>3016446324</v>
          </cell>
        </row>
        <row r="10369">
          <cell r="C10369">
            <v>29916</v>
          </cell>
          <cell r="D10369">
            <v>1659418720</v>
          </cell>
        </row>
        <row r="10370">
          <cell r="C10370">
            <v>32815</v>
          </cell>
          <cell r="D10370">
            <v>994826516</v>
          </cell>
        </row>
        <row r="10371">
          <cell r="C10371">
            <v>19767</v>
          </cell>
          <cell r="D10371">
            <v>2045928187</v>
          </cell>
        </row>
        <row r="10372">
          <cell r="C10372">
            <v>56910</v>
          </cell>
          <cell r="D10372">
            <v>7178607831</v>
          </cell>
        </row>
        <row r="10373">
          <cell r="C10373">
            <v>20336</v>
          </cell>
          <cell r="D10373">
            <v>4578004252</v>
          </cell>
        </row>
        <row r="10374">
          <cell r="C10374">
            <v>42706</v>
          </cell>
          <cell r="D10374">
            <v>7205288142</v>
          </cell>
        </row>
        <row r="10375">
          <cell r="C10375">
            <v>10563</v>
          </cell>
          <cell r="D10375">
            <v>4487905370</v>
          </cell>
        </row>
        <row r="10376">
          <cell r="C10376">
            <v>21449</v>
          </cell>
          <cell r="D10376">
            <v>7070564503</v>
          </cell>
        </row>
        <row r="10377">
          <cell r="C10377">
            <v>16709</v>
          </cell>
          <cell r="D10377">
            <v>1009146149</v>
          </cell>
        </row>
        <row r="10378">
          <cell r="C10378">
            <v>36711</v>
          </cell>
          <cell r="D10378">
            <v>4075444457</v>
          </cell>
        </row>
        <row r="10379">
          <cell r="C10379">
            <v>55288</v>
          </cell>
          <cell r="D10379">
            <v>3458178171</v>
          </cell>
        </row>
        <row r="10380">
          <cell r="C10380">
            <v>30629</v>
          </cell>
          <cell r="D10380">
            <v>4406664351</v>
          </cell>
        </row>
        <row r="10381">
          <cell r="C10381">
            <v>50208</v>
          </cell>
          <cell r="D10381">
            <v>8658719154</v>
          </cell>
        </row>
        <row r="10382">
          <cell r="C10382">
            <v>12825</v>
          </cell>
          <cell r="D10382">
            <v>8189289020</v>
          </cell>
        </row>
        <row r="10383">
          <cell r="C10383">
            <v>40309</v>
          </cell>
          <cell r="D10383">
            <v>8481632066</v>
          </cell>
        </row>
        <row r="10384">
          <cell r="C10384">
            <v>42819</v>
          </cell>
          <cell r="D10384">
            <v>3986480021</v>
          </cell>
        </row>
        <row r="10385">
          <cell r="C10385">
            <v>59976</v>
          </cell>
          <cell r="D10385">
            <v>9597202352</v>
          </cell>
        </row>
        <row r="10386">
          <cell r="C10386">
            <v>34128</v>
          </cell>
          <cell r="D10386">
            <v>4269946768</v>
          </cell>
        </row>
        <row r="10387">
          <cell r="C10387">
            <v>36590</v>
          </cell>
          <cell r="D10387">
            <v>689661541</v>
          </cell>
        </row>
        <row r="10388">
          <cell r="C10388">
            <v>40014</v>
          </cell>
          <cell r="D10388">
            <v>9052475601</v>
          </cell>
        </row>
        <row r="10389">
          <cell r="C10389">
            <v>28192</v>
          </cell>
          <cell r="D10389">
            <v>965285472</v>
          </cell>
        </row>
        <row r="10390">
          <cell r="C10390">
            <v>17450</v>
          </cell>
          <cell r="D10390">
            <v>7039995972</v>
          </cell>
        </row>
        <row r="10391">
          <cell r="C10391">
            <v>18273</v>
          </cell>
          <cell r="D10391">
            <v>7192290785</v>
          </cell>
        </row>
        <row r="10392">
          <cell r="C10392">
            <v>14304</v>
          </cell>
          <cell r="D10392">
            <v>5795848808</v>
          </cell>
        </row>
        <row r="10393">
          <cell r="C10393">
            <v>58610</v>
          </cell>
          <cell r="D10393">
            <v>8552526727</v>
          </cell>
        </row>
        <row r="10394">
          <cell r="C10394">
            <v>51560</v>
          </cell>
          <cell r="D10394">
            <v>9829586073</v>
          </cell>
        </row>
        <row r="10395">
          <cell r="C10395">
            <v>22467</v>
          </cell>
          <cell r="D10395">
            <v>9089601147</v>
          </cell>
        </row>
        <row r="10396">
          <cell r="C10396">
            <v>33250</v>
          </cell>
          <cell r="D10396">
            <v>1351073265</v>
          </cell>
        </row>
        <row r="10397">
          <cell r="C10397">
            <v>25120</v>
          </cell>
          <cell r="D10397">
            <v>1598957961</v>
          </cell>
        </row>
        <row r="10398">
          <cell r="C10398">
            <v>22562</v>
          </cell>
          <cell r="D10398">
            <v>247438790</v>
          </cell>
        </row>
        <row r="10399">
          <cell r="C10399">
            <v>41403</v>
          </cell>
          <cell r="D10399">
            <v>140020098</v>
          </cell>
        </row>
        <row r="10400">
          <cell r="C10400">
            <v>34168</v>
          </cell>
          <cell r="D10400">
            <v>965285472</v>
          </cell>
        </row>
        <row r="10401">
          <cell r="C10401">
            <v>50556</v>
          </cell>
          <cell r="D10401">
            <v>7885796000</v>
          </cell>
        </row>
        <row r="10402">
          <cell r="C10402">
            <v>37849</v>
          </cell>
          <cell r="D10402">
            <v>7775126329</v>
          </cell>
        </row>
        <row r="10403">
          <cell r="C10403">
            <v>50077</v>
          </cell>
          <cell r="D10403">
            <v>6019132307</v>
          </cell>
        </row>
        <row r="10404">
          <cell r="C10404">
            <v>41643</v>
          </cell>
          <cell r="D10404">
            <v>793441269</v>
          </cell>
        </row>
        <row r="10405">
          <cell r="C10405">
            <v>26698</v>
          </cell>
          <cell r="D10405">
            <v>1155371844</v>
          </cell>
        </row>
        <row r="10406">
          <cell r="C10406">
            <v>27624</v>
          </cell>
          <cell r="D10406">
            <v>8646243699</v>
          </cell>
        </row>
        <row r="10407">
          <cell r="C10407">
            <v>46820</v>
          </cell>
          <cell r="D10407">
            <v>893122882</v>
          </cell>
        </row>
        <row r="10408">
          <cell r="C10408">
            <v>40470</v>
          </cell>
          <cell r="D10408">
            <v>2183763965</v>
          </cell>
        </row>
        <row r="10409">
          <cell r="C10409">
            <v>13253</v>
          </cell>
          <cell r="D10409">
            <v>483886254</v>
          </cell>
        </row>
        <row r="10410">
          <cell r="C10410">
            <v>17367</v>
          </cell>
          <cell r="D10410">
            <v>1923178164</v>
          </cell>
        </row>
        <row r="10411">
          <cell r="C10411">
            <v>54629</v>
          </cell>
          <cell r="D10411">
            <v>7783641539</v>
          </cell>
        </row>
        <row r="10412">
          <cell r="C10412">
            <v>52608</v>
          </cell>
          <cell r="D10412">
            <v>5244119095</v>
          </cell>
        </row>
        <row r="10413">
          <cell r="C10413">
            <v>46965</v>
          </cell>
          <cell r="D10413">
            <v>6271204627</v>
          </cell>
        </row>
        <row r="10414">
          <cell r="C10414">
            <v>21483</v>
          </cell>
          <cell r="D10414">
            <v>4482855448</v>
          </cell>
        </row>
        <row r="10415">
          <cell r="C10415">
            <v>43987</v>
          </cell>
          <cell r="D10415">
            <v>9447906176</v>
          </cell>
        </row>
        <row r="10416">
          <cell r="C10416">
            <v>21488</v>
          </cell>
          <cell r="D10416">
            <v>5197585250</v>
          </cell>
        </row>
        <row r="10417">
          <cell r="C10417">
            <v>50695</v>
          </cell>
          <cell r="D10417">
            <v>7118642576</v>
          </cell>
        </row>
        <row r="10418">
          <cell r="C10418">
            <v>53650</v>
          </cell>
          <cell r="D10418">
            <v>7160109333</v>
          </cell>
        </row>
        <row r="10419">
          <cell r="C10419">
            <v>52915</v>
          </cell>
          <cell r="D10419">
            <v>3904109642</v>
          </cell>
        </row>
        <row r="10420">
          <cell r="C10420">
            <v>15166</v>
          </cell>
          <cell r="D10420">
            <v>197180590</v>
          </cell>
        </row>
        <row r="10421">
          <cell r="C10421">
            <v>44770</v>
          </cell>
          <cell r="D10421">
            <v>6842801095</v>
          </cell>
        </row>
        <row r="10422">
          <cell r="C10422">
            <v>33014</v>
          </cell>
          <cell r="D10422">
            <v>2426144645</v>
          </cell>
        </row>
        <row r="10423">
          <cell r="C10423">
            <v>56414</v>
          </cell>
          <cell r="D10423">
            <v>9621571960</v>
          </cell>
        </row>
        <row r="10424">
          <cell r="C10424">
            <v>48796</v>
          </cell>
          <cell r="D10424">
            <v>8460683117</v>
          </cell>
        </row>
        <row r="10425">
          <cell r="C10425">
            <v>35436</v>
          </cell>
          <cell r="D10425">
            <v>8115985503</v>
          </cell>
        </row>
        <row r="10426">
          <cell r="C10426">
            <v>31540</v>
          </cell>
          <cell r="D10426">
            <v>7054972058</v>
          </cell>
        </row>
        <row r="10427">
          <cell r="C10427">
            <v>19621</v>
          </cell>
          <cell r="D10427">
            <v>4535395691</v>
          </cell>
        </row>
        <row r="10428">
          <cell r="C10428">
            <v>11121</v>
          </cell>
          <cell r="D10428">
            <v>6183510505</v>
          </cell>
        </row>
        <row r="10429">
          <cell r="C10429">
            <v>47314</v>
          </cell>
          <cell r="D10429">
            <v>8977805007</v>
          </cell>
        </row>
        <row r="10430">
          <cell r="C10430">
            <v>39386</v>
          </cell>
          <cell r="D10430">
            <v>4768342426</v>
          </cell>
        </row>
        <row r="10431">
          <cell r="C10431">
            <v>46553</v>
          </cell>
          <cell r="D10431">
            <v>3824197065</v>
          </cell>
        </row>
        <row r="10432">
          <cell r="C10432">
            <v>32644</v>
          </cell>
          <cell r="D10432">
            <v>9916787441</v>
          </cell>
        </row>
        <row r="10433">
          <cell r="C10433">
            <v>59467</v>
          </cell>
          <cell r="D10433">
            <v>3600185284</v>
          </cell>
        </row>
        <row r="10434">
          <cell r="C10434">
            <v>57178</v>
          </cell>
          <cell r="D10434">
            <v>1192770250</v>
          </cell>
        </row>
        <row r="10435">
          <cell r="C10435">
            <v>21472</v>
          </cell>
          <cell r="D10435">
            <v>4739588234</v>
          </cell>
        </row>
        <row r="10436">
          <cell r="C10436">
            <v>25632</v>
          </cell>
          <cell r="D10436">
            <v>893122882</v>
          </cell>
        </row>
        <row r="10437">
          <cell r="C10437">
            <v>17169</v>
          </cell>
          <cell r="D10437">
            <v>6733929554</v>
          </cell>
        </row>
        <row r="10438">
          <cell r="C10438">
            <v>11388</v>
          </cell>
          <cell r="D10438">
            <v>8620758454</v>
          </cell>
        </row>
        <row r="10439">
          <cell r="C10439">
            <v>37715</v>
          </cell>
          <cell r="D10439">
            <v>3746690722</v>
          </cell>
        </row>
        <row r="10440">
          <cell r="C10440">
            <v>22495</v>
          </cell>
          <cell r="D10440">
            <v>3661649302</v>
          </cell>
        </row>
        <row r="10441">
          <cell r="C10441">
            <v>53542</v>
          </cell>
          <cell r="D10441">
            <v>8065075959</v>
          </cell>
        </row>
        <row r="10442">
          <cell r="C10442">
            <v>43663</v>
          </cell>
          <cell r="D10442">
            <v>899126162</v>
          </cell>
        </row>
        <row r="10443">
          <cell r="C10443">
            <v>43131</v>
          </cell>
          <cell r="D10443">
            <v>3986480021</v>
          </cell>
        </row>
        <row r="10444">
          <cell r="C10444">
            <v>26601</v>
          </cell>
          <cell r="D10444">
            <v>4795089876</v>
          </cell>
        </row>
        <row r="10445">
          <cell r="C10445">
            <v>20611</v>
          </cell>
          <cell r="D10445">
            <v>8047841793</v>
          </cell>
        </row>
        <row r="10446">
          <cell r="C10446">
            <v>52808</v>
          </cell>
          <cell r="D10446">
            <v>679204083</v>
          </cell>
        </row>
        <row r="10447">
          <cell r="C10447">
            <v>38956</v>
          </cell>
          <cell r="D10447">
            <v>8189289020</v>
          </cell>
        </row>
        <row r="10448">
          <cell r="C10448">
            <v>41705</v>
          </cell>
          <cell r="D10448">
            <v>556704134</v>
          </cell>
        </row>
        <row r="10449">
          <cell r="C10449">
            <v>38041</v>
          </cell>
          <cell r="D10449">
            <v>3129526900</v>
          </cell>
        </row>
        <row r="10450">
          <cell r="C10450">
            <v>51340</v>
          </cell>
          <cell r="D10450">
            <v>7070564503</v>
          </cell>
        </row>
        <row r="10451">
          <cell r="C10451">
            <v>35759</v>
          </cell>
          <cell r="D10451">
            <v>4185019157</v>
          </cell>
        </row>
        <row r="10452">
          <cell r="C10452">
            <v>21831</v>
          </cell>
          <cell r="D10452">
            <v>5588978080</v>
          </cell>
        </row>
        <row r="10453">
          <cell r="C10453">
            <v>22111</v>
          </cell>
          <cell r="D10453">
            <v>3303111790</v>
          </cell>
        </row>
        <row r="10454">
          <cell r="C10454">
            <v>43894</v>
          </cell>
          <cell r="D10454">
            <v>1391414047</v>
          </cell>
        </row>
        <row r="10455">
          <cell r="C10455">
            <v>12019</v>
          </cell>
          <cell r="D10455">
            <v>5588978080</v>
          </cell>
        </row>
        <row r="10456">
          <cell r="C10456">
            <v>57827</v>
          </cell>
          <cell r="D10456">
            <v>87033755</v>
          </cell>
        </row>
        <row r="10457">
          <cell r="C10457">
            <v>17867</v>
          </cell>
          <cell r="D10457">
            <v>7906441400</v>
          </cell>
        </row>
        <row r="10458">
          <cell r="C10458">
            <v>35259</v>
          </cell>
          <cell r="D10458">
            <v>1718344562</v>
          </cell>
        </row>
        <row r="10459">
          <cell r="C10459">
            <v>14736</v>
          </cell>
          <cell r="D10459">
            <v>9434604370</v>
          </cell>
        </row>
        <row r="10460">
          <cell r="C10460">
            <v>29552</v>
          </cell>
          <cell r="D10460">
            <v>4256220232</v>
          </cell>
        </row>
        <row r="10461">
          <cell r="C10461">
            <v>26676</v>
          </cell>
          <cell r="D10461">
            <v>7962906979</v>
          </cell>
        </row>
        <row r="10462">
          <cell r="C10462">
            <v>28941</v>
          </cell>
          <cell r="D10462">
            <v>274599287</v>
          </cell>
        </row>
        <row r="10463">
          <cell r="C10463">
            <v>53164</v>
          </cell>
          <cell r="D10463">
            <v>8047841793</v>
          </cell>
        </row>
        <row r="10464">
          <cell r="C10464">
            <v>42562</v>
          </cell>
          <cell r="D10464">
            <v>5623930522</v>
          </cell>
        </row>
        <row r="10465">
          <cell r="C10465">
            <v>57341</v>
          </cell>
          <cell r="D10465">
            <v>4839119791</v>
          </cell>
        </row>
        <row r="10466">
          <cell r="C10466">
            <v>10229</v>
          </cell>
          <cell r="D10466">
            <v>4815280800</v>
          </cell>
        </row>
        <row r="10467">
          <cell r="C10467">
            <v>57761</v>
          </cell>
          <cell r="D10467">
            <v>7596173217</v>
          </cell>
        </row>
        <row r="10468">
          <cell r="C10468">
            <v>55902</v>
          </cell>
          <cell r="D10468">
            <v>8832488175</v>
          </cell>
        </row>
        <row r="10469">
          <cell r="C10469">
            <v>37336</v>
          </cell>
          <cell r="D10469">
            <v>2973481236</v>
          </cell>
        </row>
        <row r="10470">
          <cell r="C10470">
            <v>19626</v>
          </cell>
          <cell r="D10470">
            <v>8971738782</v>
          </cell>
        </row>
        <row r="10471">
          <cell r="C10471">
            <v>24638</v>
          </cell>
          <cell r="D10471">
            <v>4359854056</v>
          </cell>
        </row>
        <row r="10472">
          <cell r="C10472">
            <v>41550</v>
          </cell>
          <cell r="D10472">
            <v>3932861779</v>
          </cell>
        </row>
        <row r="10473">
          <cell r="C10473">
            <v>12703</v>
          </cell>
          <cell r="D10473">
            <v>9072843924</v>
          </cell>
        </row>
        <row r="10474">
          <cell r="C10474">
            <v>44769</v>
          </cell>
          <cell r="D10474">
            <v>7769010411</v>
          </cell>
        </row>
        <row r="10475">
          <cell r="C10475">
            <v>42401</v>
          </cell>
          <cell r="D10475">
            <v>2659144249</v>
          </cell>
        </row>
        <row r="10476">
          <cell r="C10476">
            <v>33829</v>
          </cell>
          <cell r="D10476">
            <v>5913755731</v>
          </cell>
        </row>
        <row r="10477">
          <cell r="C10477">
            <v>42340</v>
          </cell>
          <cell r="D10477">
            <v>9782845590</v>
          </cell>
        </row>
        <row r="10478">
          <cell r="C10478">
            <v>14724</v>
          </cell>
          <cell r="D10478">
            <v>4852897158</v>
          </cell>
        </row>
        <row r="10479">
          <cell r="C10479">
            <v>46028</v>
          </cell>
          <cell r="D10479">
            <v>6720857681</v>
          </cell>
        </row>
        <row r="10480">
          <cell r="C10480">
            <v>45621</v>
          </cell>
          <cell r="D10480">
            <v>7033916019</v>
          </cell>
        </row>
        <row r="10481">
          <cell r="C10481">
            <v>51940</v>
          </cell>
          <cell r="D10481">
            <v>1280521902</v>
          </cell>
        </row>
        <row r="10482">
          <cell r="C10482">
            <v>18237</v>
          </cell>
          <cell r="D10482">
            <v>1411873114</v>
          </cell>
        </row>
        <row r="10483">
          <cell r="C10483">
            <v>11338</v>
          </cell>
          <cell r="D10483">
            <v>1628738227</v>
          </cell>
        </row>
        <row r="10484">
          <cell r="C10484">
            <v>27374</v>
          </cell>
          <cell r="D10484">
            <v>4445486779</v>
          </cell>
        </row>
        <row r="10485">
          <cell r="C10485">
            <v>40906</v>
          </cell>
          <cell r="D10485">
            <v>2958727874</v>
          </cell>
        </row>
        <row r="10486">
          <cell r="C10486">
            <v>30867</v>
          </cell>
          <cell r="D10486">
            <v>7402856011</v>
          </cell>
        </row>
        <row r="10487">
          <cell r="C10487">
            <v>25725</v>
          </cell>
          <cell r="D10487">
            <v>2408183758</v>
          </cell>
        </row>
        <row r="10488">
          <cell r="C10488">
            <v>33159</v>
          </cell>
          <cell r="D10488">
            <v>7374898193</v>
          </cell>
        </row>
        <row r="10489">
          <cell r="C10489">
            <v>37260</v>
          </cell>
          <cell r="D10489">
            <v>9627071331</v>
          </cell>
        </row>
        <row r="10490">
          <cell r="C10490">
            <v>48618</v>
          </cell>
          <cell r="D10490">
            <v>5117202538</v>
          </cell>
        </row>
        <row r="10491">
          <cell r="C10491">
            <v>26256</v>
          </cell>
          <cell r="D10491">
            <v>2561690342</v>
          </cell>
        </row>
        <row r="10492">
          <cell r="C10492">
            <v>20921</v>
          </cell>
          <cell r="D10492">
            <v>6520635286</v>
          </cell>
        </row>
        <row r="10493">
          <cell r="C10493">
            <v>44163</v>
          </cell>
          <cell r="D10493">
            <v>6718456802</v>
          </cell>
        </row>
        <row r="10494">
          <cell r="C10494">
            <v>23712</v>
          </cell>
          <cell r="D10494">
            <v>7567063646</v>
          </cell>
        </row>
        <row r="10495">
          <cell r="C10495">
            <v>16976</v>
          </cell>
          <cell r="D10495">
            <v>3463222345</v>
          </cell>
        </row>
        <row r="10496">
          <cell r="C10496">
            <v>57360</v>
          </cell>
          <cell r="D10496">
            <v>6815475379</v>
          </cell>
        </row>
        <row r="10497">
          <cell r="C10497">
            <v>39854</v>
          </cell>
          <cell r="D10497">
            <v>509389570</v>
          </cell>
        </row>
        <row r="10498">
          <cell r="C10498">
            <v>23718</v>
          </cell>
          <cell r="D10498">
            <v>4900475084</v>
          </cell>
        </row>
        <row r="10499">
          <cell r="C10499">
            <v>36326</v>
          </cell>
          <cell r="D10499">
            <v>6858776575</v>
          </cell>
        </row>
        <row r="10500">
          <cell r="C10500">
            <v>28186</v>
          </cell>
          <cell r="D10500">
            <v>7374898193</v>
          </cell>
        </row>
        <row r="10501">
          <cell r="C10501">
            <v>58397</v>
          </cell>
          <cell r="D10501">
            <v>3013094990</v>
          </cell>
        </row>
        <row r="10502">
          <cell r="C10502">
            <v>37954</v>
          </cell>
          <cell r="D10502">
            <v>9726268931</v>
          </cell>
        </row>
        <row r="10503">
          <cell r="C10503">
            <v>27045</v>
          </cell>
          <cell r="D10503">
            <v>3463222345</v>
          </cell>
        </row>
        <row r="10504">
          <cell r="C10504">
            <v>53048</v>
          </cell>
          <cell r="D10504">
            <v>5837066497</v>
          </cell>
        </row>
        <row r="10505">
          <cell r="C10505">
            <v>42471</v>
          </cell>
          <cell r="D10505">
            <v>4877108939</v>
          </cell>
        </row>
        <row r="10506">
          <cell r="C10506">
            <v>52680</v>
          </cell>
          <cell r="D10506">
            <v>1545110042</v>
          </cell>
        </row>
        <row r="10507">
          <cell r="C10507">
            <v>42510</v>
          </cell>
          <cell r="D10507">
            <v>9732655267</v>
          </cell>
        </row>
        <row r="10508">
          <cell r="C10508">
            <v>41739</v>
          </cell>
          <cell r="D10508">
            <v>2804488179</v>
          </cell>
        </row>
        <row r="10509">
          <cell r="C10509">
            <v>17052</v>
          </cell>
          <cell r="D10509">
            <v>5439294325</v>
          </cell>
        </row>
        <row r="10510">
          <cell r="C10510">
            <v>35743</v>
          </cell>
          <cell r="D10510">
            <v>4406664351</v>
          </cell>
        </row>
        <row r="10511">
          <cell r="C10511">
            <v>58943</v>
          </cell>
          <cell r="D10511">
            <v>4866916575</v>
          </cell>
        </row>
        <row r="10512">
          <cell r="C10512">
            <v>12892</v>
          </cell>
          <cell r="D10512">
            <v>1729795870</v>
          </cell>
        </row>
        <row r="10513">
          <cell r="C10513">
            <v>40792</v>
          </cell>
          <cell r="D10513">
            <v>9340547551</v>
          </cell>
        </row>
        <row r="10514">
          <cell r="C10514">
            <v>11690</v>
          </cell>
          <cell r="D10514">
            <v>4398950745</v>
          </cell>
        </row>
        <row r="10515">
          <cell r="C10515">
            <v>28470</v>
          </cell>
          <cell r="D10515">
            <v>8157157730</v>
          </cell>
        </row>
        <row r="10516">
          <cell r="C10516">
            <v>23176</v>
          </cell>
          <cell r="D10516">
            <v>7205288142</v>
          </cell>
        </row>
        <row r="10517">
          <cell r="C10517">
            <v>49495</v>
          </cell>
          <cell r="D10517">
            <v>9412192312</v>
          </cell>
        </row>
        <row r="10518">
          <cell r="C10518">
            <v>40076</v>
          </cell>
          <cell r="D10518">
            <v>1411873114</v>
          </cell>
        </row>
        <row r="10519">
          <cell r="C10519">
            <v>31071</v>
          </cell>
          <cell r="D10519">
            <v>3661649302</v>
          </cell>
        </row>
        <row r="10520">
          <cell r="C10520">
            <v>35672</v>
          </cell>
          <cell r="D10520">
            <v>2450711406</v>
          </cell>
        </row>
        <row r="10521">
          <cell r="C10521">
            <v>10330</v>
          </cell>
          <cell r="D10521">
            <v>3271497702</v>
          </cell>
        </row>
        <row r="10522">
          <cell r="C10522">
            <v>57041</v>
          </cell>
          <cell r="D10522">
            <v>2792499575</v>
          </cell>
        </row>
        <row r="10523">
          <cell r="C10523">
            <v>19568</v>
          </cell>
          <cell r="D10523">
            <v>2739934548</v>
          </cell>
        </row>
        <row r="10524">
          <cell r="C10524">
            <v>16571</v>
          </cell>
          <cell r="D10524">
            <v>8065075959</v>
          </cell>
        </row>
        <row r="10525">
          <cell r="C10525">
            <v>43813</v>
          </cell>
          <cell r="D10525">
            <v>2456061896</v>
          </cell>
        </row>
        <row r="10526">
          <cell r="C10526">
            <v>30697</v>
          </cell>
          <cell r="D10526">
            <v>453763030</v>
          </cell>
        </row>
        <row r="10527">
          <cell r="C10527">
            <v>10039</v>
          </cell>
          <cell r="D10527">
            <v>1444572199</v>
          </cell>
        </row>
        <row r="10528">
          <cell r="C10528">
            <v>27148</v>
          </cell>
          <cell r="D10528">
            <v>9114174103</v>
          </cell>
        </row>
        <row r="10529">
          <cell r="C10529">
            <v>49340</v>
          </cell>
          <cell r="D10529">
            <v>8277918739</v>
          </cell>
        </row>
        <row r="10530">
          <cell r="C10530">
            <v>15434</v>
          </cell>
          <cell r="D10530">
            <v>4428088442</v>
          </cell>
        </row>
        <row r="10531">
          <cell r="C10531">
            <v>25660</v>
          </cell>
          <cell r="D10531">
            <v>5588978080</v>
          </cell>
        </row>
        <row r="10532">
          <cell r="C10532">
            <v>17106</v>
          </cell>
          <cell r="D10532">
            <v>6637560367</v>
          </cell>
        </row>
        <row r="10533">
          <cell r="C10533">
            <v>19972</v>
          </cell>
          <cell r="D10533">
            <v>5285704227</v>
          </cell>
        </row>
        <row r="10534">
          <cell r="C10534">
            <v>47493</v>
          </cell>
          <cell r="D10534">
            <v>5211527984</v>
          </cell>
        </row>
        <row r="10535">
          <cell r="C10535">
            <v>32746</v>
          </cell>
          <cell r="D10535">
            <v>8526090127</v>
          </cell>
        </row>
        <row r="10536">
          <cell r="C10536">
            <v>57316</v>
          </cell>
          <cell r="D10536">
            <v>3642988458</v>
          </cell>
        </row>
        <row r="10537">
          <cell r="C10537">
            <v>16088</v>
          </cell>
          <cell r="D10537">
            <v>6173504774</v>
          </cell>
        </row>
        <row r="10538">
          <cell r="C10538">
            <v>48973</v>
          </cell>
          <cell r="D10538">
            <v>2924550912</v>
          </cell>
        </row>
        <row r="10539">
          <cell r="C10539">
            <v>44867</v>
          </cell>
          <cell r="D10539">
            <v>6531376252</v>
          </cell>
        </row>
        <row r="10540">
          <cell r="C10540">
            <v>39772</v>
          </cell>
          <cell r="D10540">
            <v>8545135858</v>
          </cell>
        </row>
        <row r="10541">
          <cell r="C10541">
            <v>16764</v>
          </cell>
          <cell r="D10541">
            <v>1532722974</v>
          </cell>
        </row>
        <row r="10542">
          <cell r="C10542">
            <v>45308</v>
          </cell>
          <cell r="D10542">
            <v>6313424239</v>
          </cell>
        </row>
        <row r="10543">
          <cell r="C10543">
            <v>54989</v>
          </cell>
          <cell r="D10543">
            <v>8945564357</v>
          </cell>
        </row>
        <row r="10544">
          <cell r="C10544">
            <v>40848</v>
          </cell>
          <cell r="D10544">
            <v>5079859830</v>
          </cell>
        </row>
        <row r="10545">
          <cell r="C10545">
            <v>51562</v>
          </cell>
          <cell r="D10545">
            <v>2975315244</v>
          </cell>
        </row>
        <row r="10546">
          <cell r="C10546">
            <v>59251</v>
          </cell>
          <cell r="D10546">
            <v>1958063002</v>
          </cell>
        </row>
        <row r="10547">
          <cell r="C10547">
            <v>13820</v>
          </cell>
          <cell r="D10547">
            <v>6313424239</v>
          </cell>
        </row>
        <row r="10548">
          <cell r="C10548">
            <v>38512</v>
          </cell>
          <cell r="D10548">
            <v>9381484503</v>
          </cell>
        </row>
        <row r="10549">
          <cell r="C10549">
            <v>13468</v>
          </cell>
          <cell r="D10549">
            <v>4260324861</v>
          </cell>
        </row>
        <row r="10550">
          <cell r="C10550">
            <v>11132</v>
          </cell>
          <cell r="D10550">
            <v>502909099</v>
          </cell>
        </row>
        <row r="10551">
          <cell r="C10551">
            <v>49435</v>
          </cell>
          <cell r="D10551">
            <v>2149326663</v>
          </cell>
        </row>
        <row r="10552">
          <cell r="C10552">
            <v>38783</v>
          </cell>
          <cell r="D10552">
            <v>898924138</v>
          </cell>
        </row>
        <row r="10553">
          <cell r="C10553">
            <v>25096</v>
          </cell>
          <cell r="D10553">
            <v>6789106936</v>
          </cell>
        </row>
        <row r="10554">
          <cell r="C10554">
            <v>16077</v>
          </cell>
          <cell r="D10554">
            <v>8349606134</v>
          </cell>
        </row>
        <row r="10555">
          <cell r="C10555">
            <v>12769</v>
          </cell>
          <cell r="D10555">
            <v>7521557441</v>
          </cell>
        </row>
        <row r="10556">
          <cell r="C10556">
            <v>26742</v>
          </cell>
          <cell r="D10556">
            <v>8401146046</v>
          </cell>
        </row>
        <row r="10557">
          <cell r="C10557">
            <v>42590</v>
          </cell>
          <cell r="D10557">
            <v>6271204627</v>
          </cell>
        </row>
        <row r="10558">
          <cell r="C10558">
            <v>59754</v>
          </cell>
          <cell r="D10558">
            <v>8603912793</v>
          </cell>
        </row>
        <row r="10559">
          <cell r="C10559">
            <v>30632</v>
          </cell>
          <cell r="D10559">
            <v>4398950745</v>
          </cell>
        </row>
        <row r="10560">
          <cell r="C10560">
            <v>31005</v>
          </cell>
          <cell r="D10560">
            <v>5077974136</v>
          </cell>
        </row>
        <row r="10561">
          <cell r="C10561">
            <v>19620</v>
          </cell>
          <cell r="D10561">
            <v>8481632066</v>
          </cell>
        </row>
        <row r="10562">
          <cell r="C10562">
            <v>50405</v>
          </cell>
          <cell r="D10562">
            <v>6718456802</v>
          </cell>
        </row>
        <row r="10563">
          <cell r="C10563">
            <v>18848</v>
          </cell>
          <cell r="D10563">
            <v>4278470843</v>
          </cell>
        </row>
        <row r="10564">
          <cell r="C10564">
            <v>19063</v>
          </cell>
          <cell r="D10564">
            <v>2592292012</v>
          </cell>
        </row>
        <row r="10565">
          <cell r="C10565">
            <v>28060</v>
          </cell>
          <cell r="D10565">
            <v>7585281072</v>
          </cell>
        </row>
        <row r="10566">
          <cell r="C10566">
            <v>35479</v>
          </cell>
          <cell r="D10566">
            <v>1364767856</v>
          </cell>
        </row>
        <row r="10567">
          <cell r="C10567">
            <v>38205</v>
          </cell>
          <cell r="D10567">
            <v>1252810490</v>
          </cell>
        </row>
        <row r="10568">
          <cell r="C10568">
            <v>10124</v>
          </cell>
          <cell r="D10568">
            <v>1887308636</v>
          </cell>
        </row>
        <row r="10569">
          <cell r="C10569">
            <v>28500</v>
          </cell>
          <cell r="D10569">
            <v>4984363320</v>
          </cell>
        </row>
        <row r="10570">
          <cell r="C10570">
            <v>14700</v>
          </cell>
          <cell r="D10570">
            <v>3891707452</v>
          </cell>
        </row>
        <row r="10571">
          <cell r="C10571">
            <v>43867</v>
          </cell>
          <cell r="D10571">
            <v>9151658844</v>
          </cell>
        </row>
        <row r="10572">
          <cell r="C10572">
            <v>11233</v>
          </cell>
          <cell r="D10572">
            <v>2670196322</v>
          </cell>
        </row>
        <row r="10573">
          <cell r="C10573">
            <v>46178</v>
          </cell>
          <cell r="D10573">
            <v>893122882</v>
          </cell>
        </row>
        <row r="10574">
          <cell r="C10574">
            <v>30249</v>
          </cell>
          <cell r="D10574">
            <v>9561367408</v>
          </cell>
        </row>
        <row r="10575">
          <cell r="C10575">
            <v>13661</v>
          </cell>
          <cell r="D10575">
            <v>9726268931</v>
          </cell>
        </row>
        <row r="10576">
          <cell r="C10576">
            <v>35065</v>
          </cell>
          <cell r="D10576">
            <v>6854809452</v>
          </cell>
        </row>
        <row r="10577">
          <cell r="C10577">
            <v>33473</v>
          </cell>
          <cell r="D10577">
            <v>6842797632</v>
          </cell>
        </row>
        <row r="10578">
          <cell r="C10578">
            <v>22567</v>
          </cell>
          <cell r="D10578">
            <v>1296185559</v>
          </cell>
        </row>
        <row r="10579">
          <cell r="C10579">
            <v>36911</v>
          </cell>
          <cell r="D10579">
            <v>1444572199</v>
          </cell>
        </row>
        <row r="10580">
          <cell r="C10580">
            <v>58258</v>
          </cell>
          <cell r="D10580">
            <v>4656574848</v>
          </cell>
        </row>
        <row r="10581">
          <cell r="C10581">
            <v>38247</v>
          </cell>
          <cell r="D10581">
            <v>1371021422</v>
          </cell>
        </row>
        <row r="10582">
          <cell r="C10582">
            <v>19774</v>
          </cell>
          <cell r="D10582">
            <v>7233077789</v>
          </cell>
        </row>
        <row r="10583">
          <cell r="C10583">
            <v>40631</v>
          </cell>
          <cell r="D10583">
            <v>7326611955</v>
          </cell>
        </row>
        <row r="10584">
          <cell r="C10584">
            <v>31682</v>
          </cell>
          <cell r="D10584">
            <v>7783641539</v>
          </cell>
        </row>
        <row r="10585">
          <cell r="C10585">
            <v>44890</v>
          </cell>
          <cell r="D10585">
            <v>9128677390</v>
          </cell>
        </row>
        <row r="10586">
          <cell r="C10586">
            <v>36967</v>
          </cell>
          <cell r="D10586">
            <v>6734537986</v>
          </cell>
        </row>
        <row r="10587">
          <cell r="C10587">
            <v>19561</v>
          </cell>
          <cell r="D10587">
            <v>7011563598</v>
          </cell>
        </row>
        <row r="10588">
          <cell r="C10588">
            <v>17955</v>
          </cell>
          <cell r="D10588">
            <v>8673837456</v>
          </cell>
        </row>
        <row r="10589">
          <cell r="C10589">
            <v>11438</v>
          </cell>
          <cell r="D10589">
            <v>2821741499</v>
          </cell>
        </row>
        <row r="10590">
          <cell r="C10590">
            <v>50875</v>
          </cell>
          <cell r="D10590">
            <v>6890491998</v>
          </cell>
        </row>
        <row r="10591">
          <cell r="C10591">
            <v>35927</v>
          </cell>
          <cell r="D10591">
            <v>3075132195</v>
          </cell>
        </row>
        <row r="10592">
          <cell r="C10592">
            <v>18741</v>
          </cell>
          <cell r="D10592">
            <v>1472093461</v>
          </cell>
        </row>
        <row r="10593">
          <cell r="C10593">
            <v>42090</v>
          </cell>
          <cell r="D10593">
            <v>8552526727</v>
          </cell>
        </row>
        <row r="10594">
          <cell r="C10594">
            <v>49480</v>
          </cell>
          <cell r="D10594">
            <v>9965847037</v>
          </cell>
        </row>
        <row r="10595">
          <cell r="C10595">
            <v>16332</v>
          </cell>
          <cell r="D10595">
            <v>7931128354</v>
          </cell>
        </row>
        <row r="10596">
          <cell r="C10596">
            <v>27174</v>
          </cell>
          <cell r="D10596">
            <v>3642988458</v>
          </cell>
        </row>
        <row r="10597">
          <cell r="C10597">
            <v>48376</v>
          </cell>
          <cell r="D10597">
            <v>9939542542</v>
          </cell>
        </row>
        <row r="10598">
          <cell r="C10598">
            <v>40411</v>
          </cell>
          <cell r="D10598">
            <v>6510701464</v>
          </cell>
        </row>
        <row r="10599">
          <cell r="C10599">
            <v>50109</v>
          </cell>
          <cell r="D10599">
            <v>3545427749</v>
          </cell>
        </row>
        <row r="10600">
          <cell r="C10600">
            <v>46896</v>
          </cell>
          <cell r="D10600">
            <v>8099854152</v>
          </cell>
        </row>
        <row r="10601">
          <cell r="C10601">
            <v>23576</v>
          </cell>
          <cell r="D10601">
            <v>7688943361</v>
          </cell>
        </row>
        <row r="10602">
          <cell r="C10602">
            <v>41536</v>
          </cell>
          <cell r="D10602">
            <v>3956653289</v>
          </cell>
        </row>
        <row r="10603">
          <cell r="C10603">
            <v>15836</v>
          </cell>
          <cell r="D10603">
            <v>6842911427</v>
          </cell>
        </row>
        <row r="10604">
          <cell r="C10604">
            <v>53674</v>
          </cell>
          <cell r="D10604">
            <v>5358183647</v>
          </cell>
        </row>
        <row r="10605">
          <cell r="C10605">
            <v>27092</v>
          </cell>
          <cell r="D10605">
            <v>6255831884</v>
          </cell>
        </row>
        <row r="10606">
          <cell r="C10606">
            <v>17459</v>
          </cell>
          <cell r="D10606">
            <v>4698538416</v>
          </cell>
        </row>
        <row r="10607">
          <cell r="C10607">
            <v>16752</v>
          </cell>
          <cell r="D10607">
            <v>4278470843</v>
          </cell>
        </row>
        <row r="10608">
          <cell r="C10608">
            <v>58449</v>
          </cell>
          <cell r="D10608">
            <v>5209112160</v>
          </cell>
        </row>
        <row r="10609">
          <cell r="C10609">
            <v>41199</v>
          </cell>
          <cell r="D10609">
            <v>7281103514</v>
          </cell>
        </row>
        <row r="10610">
          <cell r="C10610">
            <v>20333</v>
          </cell>
          <cell r="D10610">
            <v>6510701464</v>
          </cell>
        </row>
        <row r="10611">
          <cell r="C10611">
            <v>46186</v>
          </cell>
          <cell r="D10611">
            <v>8905919081</v>
          </cell>
        </row>
        <row r="10612">
          <cell r="C10612">
            <v>39097</v>
          </cell>
          <cell r="D10612">
            <v>2821741499</v>
          </cell>
        </row>
        <row r="10613">
          <cell r="C10613">
            <v>34422</v>
          </cell>
          <cell r="D10613">
            <v>5293354957</v>
          </cell>
        </row>
        <row r="10614">
          <cell r="C10614">
            <v>51647</v>
          </cell>
          <cell r="D10614">
            <v>3379645060</v>
          </cell>
        </row>
        <row r="10615">
          <cell r="C10615">
            <v>28325</v>
          </cell>
          <cell r="D10615">
            <v>2149326663</v>
          </cell>
        </row>
        <row r="10616">
          <cell r="C10616">
            <v>56216</v>
          </cell>
          <cell r="D10616">
            <v>8223052873</v>
          </cell>
        </row>
        <row r="10617">
          <cell r="C10617">
            <v>27555</v>
          </cell>
          <cell r="D10617">
            <v>4323171323</v>
          </cell>
        </row>
        <row r="10618">
          <cell r="C10618">
            <v>51922</v>
          </cell>
          <cell r="D10618">
            <v>8603912793</v>
          </cell>
        </row>
        <row r="10619">
          <cell r="C10619">
            <v>22627</v>
          </cell>
          <cell r="D10619">
            <v>5603330430</v>
          </cell>
        </row>
        <row r="10620">
          <cell r="C10620">
            <v>30229</v>
          </cell>
          <cell r="D10620">
            <v>1518783783</v>
          </cell>
        </row>
        <row r="10621">
          <cell r="C10621">
            <v>39790</v>
          </cell>
          <cell r="D10621">
            <v>5293354957</v>
          </cell>
        </row>
        <row r="10622">
          <cell r="C10622">
            <v>38659</v>
          </cell>
          <cell r="D10622">
            <v>8875305560</v>
          </cell>
        </row>
        <row r="10623">
          <cell r="C10623">
            <v>21934</v>
          </cell>
          <cell r="D10623">
            <v>8387947148</v>
          </cell>
        </row>
        <row r="10624">
          <cell r="C10624">
            <v>24412</v>
          </cell>
          <cell r="D10624">
            <v>8533410514</v>
          </cell>
        </row>
        <row r="10625">
          <cell r="C10625">
            <v>44650</v>
          </cell>
          <cell r="D10625">
            <v>679204083</v>
          </cell>
        </row>
        <row r="10626">
          <cell r="C10626">
            <v>55167</v>
          </cell>
          <cell r="D10626">
            <v>8460683117</v>
          </cell>
        </row>
        <row r="10627">
          <cell r="C10627">
            <v>46795</v>
          </cell>
          <cell r="D10627">
            <v>7249524151</v>
          </cell>
        </row>
        <row r="10628">
          <cell r="C10628">
            <v>25241</v>
          </cell>
          <cell r="D10628">
            <v>4579641655</v>
          </cell>
        </row>
        <row r="10629">
          <cell r="C10629">
            <v>32616</v>
          </cell>
          <cell r="D10629">
            <v>9619649427</v>
          </cell>
        </row>
        <row r="10630">
          <cell r="C10630">
            <v>17820</v>
          </cell>
          <cell r="D10630">
            <v>7700368295</v>
          </cell>
        </row>
        <row r="10631">
          <cell r="C10631">
            <v>45694</v>
          </cell>
          <cell r="D10631">
            <v>1545110042</v>
          </cell>
        </row>
        <row r="10632">
          <cell r="C10632">
            <v>24828</v>
          </cell>
          <cell r="D10632">
            <v>140020098</v>
          </cell>
        </row>
        <row r="10633">
          <cell r="C10633">
            <v>12038</v>
          </cell>
          <cell r="D10633">
            <v>5142790693</v>
          </cell>
        </row>
        <row r="10634">
          <cell r="C10634">
            <v>13122</v>
          </cell>
          <cell r="D10634">
            <v>8728207157</v>
          </cell>
        </row>
        <row r="10635">
          <cell r="C10635">
            <v>57812</v>
          </cell>
          <cell r="D10635">
            <v>8673837456</v>
          </cell>
        </row>
        <row r="10636">
          <cell r="C10636">
            <v>29468</v>
          </cell>
          <cell r="D10636">
            <v>6259267215</v>
          </cell>
        </row>
        <row r="10637">
          <cell r="C10637">
            <v>54988</v>
          </cell>
          <cell r="D10637">
            <v>7865341539</v>
          </cell>
        </row>
        <row r="10638">
          <cell r="C10638">
            <v>19222</v>
          </cell>
          <cell r="D10638">
            <v>589071254</v>
          </cell>
        </row>
        <row r="10639">
          <cell r="C10639">
            <v>29912</v>
          </cell>
          <cell r="D10639">
            <v>5353923685</v>
          </cell>
        </row>
        <row r="10640">
          <cell r="C10640">
            <v>47806</v>
          </cell>
          <cell r="D10640">
            <v>2757793764</v>
          </cell>
        </row>
        <row r="10641">
          <cell r="C10641">
            <v>56857</v>
          </cell>
          <cell r="D10641">
            <v>4866916575</v>
          </cell>
        </row>
        <row r="10642">
          <cell r="C10642">
            <v>30553</v>
          </cell>
          <cell r="D10642">
            <v>9287480133</v>
          </cell>
        </row>
        <row r="10643">
          <cell r="C10643">
            <v>26617</v>
          </cell>
          <cell r="D10643">
            <v>1280521902</v>
          </cell>
        </row>
        <row r="10644">
          <cell r="C10644">
            <v>58951</v>
          </cell>
          <cell r="D10644">
            <v>1456229036</v>
          </cell>
        </row>
        <row r="10645">
          <cell r="C10645">
            <v>23824</v>
          </cell>
          <cell r="D10645">
            <v>7251959615</v>
          </cell>
        </row>
        <row r="10646">
          <cell r="C10646">
            <v>15401</v>
          </cell>
          <cell r="D10646">
            <v>9590888275</v>
          </cell>
        </row>
        <row r="10647">
          <cell r="C10647">
            <v>52232</v>
          </cell>
          <cell r="D10647">
            <v>4978659442</v>
          </cell>
        </row>
        <row r="10648">
          <cell r="C10648">
            <v>32883</v>
          </cell>
          <cell r="D10648">
            <v>2066028762</v>
          </cell>
        </row>
        <row r="10649">
          <cell r="C10649">
            <v>59765</v>
          </cell>
          <cell r="D10649">
            <v>6321654205</v>
          </cell>
        </row>
        <row r="10650">
          <cell r="C10650">
            <v>40507</v>
          </cell>
          <cell r="D10650">
            <v>8516539148</v>
          </cell>
        </row>
        <row r="10651">
          <cell r="C10651">
            <v>26279</v>
          </cell>
          <cell r="D10651">
            <v>101658508</v>
          </cell>
        </row>
        <row r="10652">
          <cell r="C10652">
            <v>11701</v>
          </cell>
          <cell r="D10652">
            <v>3642988458</v>
          </cell>
        </row>
        <row r="10653">
          <cell r="C10653">
            <v>51541</v>
          </cell>
          <cell r="D10653">
            <v>3915983489</v>
          </cell>
        </row>
        <row r="10654">
          <cell r="C10654">
            <v>33803</v>
          </cell>
          <cell r="D10654">
            <v>8145387981</v>
          </cell>
        </row>
        <row r="10655">
          <cell r="C10655">
            <v>45622</v>
          </cell>
          <cell r="D10655">
            <v>1888252693</v>
          </cell>
        </row>
        <row r="10656">
          <cell r="C10656">
            <v>31259</v>
          </cell>
          <cell r="D10656">
            <v>9013891098</v>
          </cell>
        </row>
        <row r="10657">
          <cell r="C10657">
            <v>26764</v>
          </cell>
          <cell r="D10657">
            <v>5474718616</v>
          </cell>
        </row>
        <row r="10658">
          <cell r="C10658">
            <v>37698</v>
          </cell>
          <cell r="D10658">
            <v>8017115954</v>
          </cell>
        </row>
        <row r="10659">
          <cell r="C10659">
            <v>54831</v>
          </cell>
          <cell r="D10659">
            <v>7866715386</v>
          </cell>
        </row>
        <row r="10660">
          <cell r="C10660">
            <v>40128</v>
          </cell>
          <cell r="D10660">
            <v>29906814</v>
          </cell>
        </row>
        <row r="10661">
          <cell r="C10661">
            <v>11372</v>
          </cell>
          <cell r="D10661">
            <v>2677632772</v>
          </cell>
        </row>
        <row r="10662">
          <cell r="C10662">
            <v>31438</v>
          </cell>
          <cell r="D10662">
            <v>7892446737</v>
          </cell>
        </row>
        <row r="10663">
          <cell r="C10663">
            <v>56226</v>
          </cell>
          <cell r="D10663">
            <v>4223282808</v>
          </cell>
        </row>
        <row r="10664">
          <cell r="C10664">
            <v>15084</v>
          </cell>
          <cell r="D10664">
            <v>3164004753</v>
          </cell>
        </row>
        <row r="10665">
          <cell r="C10665">
            <v>44764</v>
          </cell>
          <cell r="D10665">
            <v>9245659313</v>
          </cell>
        </row>
        <row r="10666">
          <cell r="C10666">
            <v>12666</v>
          </cell>
          <cell r="D10666">
            <v>7054972058</v>
          </cell>
        </row>
        <row r="10667">
          <cell r="C10667">
            <v>36101</v>
          </cell>
          <cell r="D10667">
            <v>7573774818</v>
          </cell>
        </row>
        <row r="10668">
          <cell r="C10668">
            <v>14019</v>
          </cell>
          <cell r="D10668">
            <v>3379645060</v>
          </cell>
        </row>
        <row r="10669">
          <cell r="C10669">
            <v>46309</v>
          </cell>
          <cell r="D10669">
            <v>5358183647</v>
          </cell>
        </row>
        <row r="10670">
          <cell r="C10670">
            <v>23110</v>
          </cell>
          <cell r="D10670">
            <v>5234982726</v>
          </cell>
        </row>
        <row r="10671">
          <cell r="C10671">
            <v>47484</v>
          </cell>
          <cell r="D10671">
            <v>2083520173</v>
          </cell>
        </row>
        <row r="10672">
          <cell r="C10672">
            <v>13162</v>
          </cell>
          <cell r="D10672">
            <v>2136806068</v>
          </cell>
        </row>
        <row r="10673">
          <cell r="C10673">
            <v>51028</v>
          </cell>
          <cell r="D10673">
            <v>1420239228</v>
          </cell>
        </row>
        <row r="10674">
          <cell r="C10674">
            <v>41796</v>
          </cell>
          <cell r="D10674">
            <v>4548725172</v>
          </cell>
        </row>
        <row r="10675">
          <cell r="C10675">
            <v>13120</v>
          </cell>
          <cell r="D10675">
            <v>710473923</v>
          </cell>
        </row>
        <row r="10676">
          <cell r="C10676">
            <v>27204</v>
          </cell>
          <cell r="D10676">
            <v>7573774818</v>
          </cell>
        </row>
        <row r="10677">
          <cell r="C10677">
            <v>49219</v>
          </cell>
          <cell r="D10677">
            <v>1502791994</v>
          </cell>
        </row>
        <row r="10678">
          <cell r="C10678">
            <v>14180</v>
          </cell>
          <cell r="D10678">
            <v>5574535556</v>
          </cell>
        </row>
        <row r="10679">
          <cell r="C10679">
            <v>21475</v>
          </cell>
          <cell r="D10679">
            <v>6109997811</v>
          </cell>
        </row>
        <row r="10680">
          <cell r="C10680">
            <v>56587</v>
          </cell>
          <cell r="D10680">
            <v>8565880958</v>
          </cell>
        </row>
        <row r="10681">
          <cell r="C10681">
            <v>23618</v>
          </cell>
          <cell r="D10681">
            <v>7885796000</v>
          </cell>
        </row>
        <row r="10682">
          <cell r="C10682">
            <v>56598</v>
          </cell>
          <cell r="D10682">
            <v>8128449354</v>
          </cell>
        </row>
        <row r="10683">
          <cell r="C10683">
            <v>27942</v>
          </cell>
          <cell r="D10683">
            <v>247438790</v>
          </cell>
        </row>
        <row r="10684">
          <cell r="C10684">
            <v>12750</v>
          </cell>
          <cell r="D10684">
            <v>7938954179</v>
          </cell>
        </row>
        <row r="10685">
          <cell r="C10685">
            <v>20824</v>
          </cell>
          <cell r="D10685">
            <v>713650656</v>
          </cell>
        </row>
        <row r="10686">
          <cell r="C10686">
            <v>25785</v>
          </cell>
          <cell r="D10686">
            <v>3764546336</v>
          </cell>
        </row>
        <row r="10687">
          <cell r="C10687">
            <v>52682</v>
          </cell>
          <cell r="D10687">
            <v>3538909016</v>
          </cell>
        </row>
        <row r="10688">
          <cell r="C10688">
            <v>24645</v>
          </cell>
          <cell r="D10688">
            <v>1898839557</v>
          </cell>
        </row>
        <row r="10689">
          <cell r="C10689">
            <v>19805</v>
          </cell>
          <cell r="D10689">
            <v>6750554423</v>
          </cell>
        </row>
        <row r="10690">
          <cell r="C10690">
            <v>16339</v>
          </cell>
          <cell r="D10690">
            <v>8034345962</v>
          </cell>
        </row>
        <row r="10691">
          <cell r="C10691">
            <v>46831</v>
          </cell>
          <cell r="D10691">
            <v>6713405010</v>
          </cell>
        </row>
        <row r="10692">
          <cell r="C10692">
            <v>32160</v>
          </cell>
          <cell r="D10692">
            <v>9674189459</v>
          </cell>
        </row>
        <row r="10693">
          <cell r="C10693">
            <v>15995</v>
          </cell>
          <cell r="D10693">
            <v>2649428619</v>
          </cell>
        </row>
        <row r="10694">
          <cell r="C10694">
            <v>29590</v>
          </cell>
          <cell r="D10694">
            <v>9328457335</v>
          </cell>
        </row>
        <row r="10695">
          <cell r="C10695">
            <v>52496</v>
          </cell>
          <cell r="D10695">
            <v>132027631</v>
          </cell>
        </row>
        <row r="10696">
          <cell r="C10696">
            <v>22263</v>
          </cell>
          <cell r="D10696">
            <v>8875305560</v>
          </cell>
        </row>
        <row r="10697">
          <cell r="C10697">
            <v>46615</v>
          </cell>
          <cell r="D10697">
            <v>6462250968</v>
          </cell>
        </row>
        <row r="10698">
          <cell r="C10698">
            <v>11687</v>
          </cell>
          <cell r="D10698">
            <v>1962975932</v>
          </cell>
        </row>
        <row r="10699">
          <cell r="C10699">
            <v>29802</v>
          </cell>
          <cell r="D10699">
            <v>8501525324</v>
          </cell>
        </row>
        <row r="10700">
          <cell r="C10700">
            <v>50321</v>
          </cell>
          <cell r="D10700">
            <v>7489370671</v>
          </cell>
        </row>
        <row r="10701">
          <cell r="C10701">
            <v>11778</v>
          </cell>
          <cell r="D10701">
            <v>5861892008</v>
          </cell>
        </row>
        <row r="10702">
          <cell r="C10702">
            <v>38632</v>
          </cell>
          <cell r="D10702">
            <v>2821741499</v>
          </cell>
        </row>
        <row r="10703">
          <cell r="C10703">
            <v>50232</v>
          </cell>
          <cell r="D10703">
            <v>2873915978</v>
          </cell>
        </row>
        <row r="10704">
          <cell r="C10704">
            <v>13134</v>
          </cell>
          <cell r="D10704">
            <v>5623178685</v>
          </cell>
        </row>
        <row r="10705">
          <cell r="C10705">
            <v>54327</v>
          </cell>
          <cell r="D10705">
            <v>6148235056</v>
          </cell>
        </row>
        <row r="10706">
          <cell r="C10706">
            <v>21532</v>
          </cell>
          <cell r="D10706">
            <v>8692509450</v>
          </cell>
        </row>
        <row r="10707">
          <cell r="C10707">
            <v>51233</v>
          </cell>
          <cell r="D10707">
            <v>8644362151</v>
          </cell>
        </row>
        <row r="10708">
          <cell r="C10708">
            <v>16218</v>
          </cell>
          <cell r="D10708">
            <v>8971738782</v>
          </cell>
        </row>
        <row r="10709">
          <cell r="C10709">
            <v>55706</v>
          </cell>
          <cell r="D10709">
            <v>3819859829</v>
          </cell>
        </row>
        <row r="10710">
          <cell r="C10710">
            <v>56706</v>
          </cell>
          <cell r="D10710">
            <v>9238967105</v>
          </cell>
        </row>
        <row r="10711">
          <cell r="C10711">
            <v>50015</v>
          </cell>
          <cell r="D10711">
            <v>8750494546</v>
          </cell>
        </row>
        <row r="10712">
          <cell r="C10712">
            <v>22554</v>
          </cell>
          <cell r="D10712">
            <v>1085075834</v>
          </cell>
        </row>
        <row r="10713">
          <cell r="C10713">
            <v>47323</v>
          </cell>
          <cell r="D10713">
            <v>977779009</v>
          </cell>
        </row>
        <row r="10714">
          <cell r="C10714">
            <v>17295</v>
          </cell>
          <cell r="D10714">
            <v>4236713853</v>
          </cell>
        </row>
        <row r="10715">
          <cell r="C10715">
            <v>43536</v>
          </cell>
          <cell r="D10715">
            <v>1014658829</v>
          </cell>
        </row>
        <row r="10716">
          <cell r="C10716">
            <v>10069</v>
          </cell>
          <cell r="D10716">
            <v>965285472</v>
          </cell>
        </row>
        <row r="10717">
          <cell r="C10717">
            <v>40220</v>
          </cell>
          <cell r="D10717">
            <v>9597202352</v>
          </cell>
        </row>
        <row r="10718">
          <cell r="C10718">
            <v>30013</v>
          </cell>
          <cell r="D10718">
            <v>5186660353</v>
          </cell>
        </row>
        <row r="10719">
          <cell r="C10719">
            <v>24597</v>
          </cell>
          <cell r="D10719">
            <v>679204083</v>
          </cell>
        </row>
        <row r="10720">
          <cell r="C10720">
            <v>16450</v>
          </cell>
          <cell r="D10720">
            <v>2599557828</v>
          </cell>
        </row>
        <row r="10721">
          <cell r="C10721">
            <v>46983</v>
          </cell>
          <cell r="D10721">
            <v>7912639675</v>
          </cell>
        </row>
        <row r="10722">
          <cell r="C10722">
            <v>19759</v>
          </cell>
          <cell r="D10722">
            <v>1053331541</v>
          </cell>
        </row>
        <row r="10723">
          <cell r="C10723">
            <v>40736</v>
          </cell>
          <cell r="D10723">
            <v>8519669638</v>
          </cell>
        </row>
        <row r="10724">
          <cell r="C10724">
            <v>24617</v>
          </cell>
          <cell r="D10724">
            <v>3772653790</v>
          </cell>
        </row>
        <row r="10725">
          <cell r="C10725">
            <v>56344</v>
          </cell>
          <cell r="D10725">
            <v>4482855448</v>
          </cell>
        </row>
        <row r="10726">
          <cell r="C10726">
            <v>22159</v>
          </cell>
          <cell r="D10726">
            <v>481875921</v>
          </cell>
        </row>
        <row r="10727">
          <cell r="C10727">
            <v>28204</v>
          </cell>
          <cell r="D10727">
            <v>146065492</v>
          </cell>
        </row>
        <row r="10728">
          <cell r="C10728">
            <v>36991</v>
          </cell>
          <cell r="D10728">
            <v>4150450668</v>
          </cell>
        </row>
        <row r="10729">
          <cell r="C10729">
            <v>35250</v>
          </cell>
          <cell r="D10729">
            <v>9095573850</v>
          </cell>
        </row>
        <row r="10730">
          <cell r="C10730">
            <v>49182</v>
          </cell>
          <cell r="D10730">
            <v>4184483038</v>
          </cell>
        </row>
        <row r="10731">
          <cell r="C10731">
            <v>18894</v>
          </cell>
          <cell r="D10731">
            <v>2592292012</v>
          </cell>
        </row>
        <row r="10732">
          <cell r="C10732">
            <v>16072</v>
          </cell>
          <cell r="D10732">
            <v>1472093461</v>
          </cell>
        </row>
        <row r="10733">
          <cell r="C10733">
            <v>16020</v>
          </cell>
          <cell r="D10733">
            <v>544760832</v>
          </cell>
        </row>
        <row r="10734">
          <cell r="C10734">
            <v>40248</v>
          </cell>
          <cell r="D10734">
            <v>7645724897</v>
          </cell>
        </row>
        <row r="10735">
          <cell r="C10735">
            <v>59770</v>
          </cell>
          <cell r="D10735">
            <v>2070860833</v>
          </cell>
        </row>
        <row r="10736">
          <cell r="C10736">
            <v>11696</v>
          </cell>
          <cell r="D10736">
            <v>62571575</v>
          </cell>
        </row>
        <row r="10737">
          <cell r="C10737">
            <v>58643</v>
          </cell>
          <cell r="D10737">
            <v>304906506</v>
          </cell>
        </row>
        <row r="10738">
          <cell r="C10738">
            <v>47145</v>
          </cell>
          <cell r="D10738">
            <v>858481901</v>
          </cell>
        </row>
        <row r="10739">
          <cell r="C10739">
            <v>40538</v>
          </cell>
          <cell r="D10739">
            <v>4453705328</v>
          </cell>
        </row>
        <row r="10740">
          <cell r="C10740">
            <v>22413</v>
          </cell>
          <cell r="D10740">
            <v>806065796</v>
          </cell>
        </row>
        <row r="10741">
          <cell r="C10741">
            <v>53367</v>
          </cell>
          <cell r="D10741">
            <v>959209328</v>
          </cell>
        </row>
        <row r="10742">
          <cell r="C10742">
            <v>36093</v>
          </cell>
          <cell r="D10742">
            <v>601779371</v>
          </cell>
        </row>
        <row r="10743">
          <cell r="C10743">
            <v>48834</v>
          </cell>
          <cell r="D10743">
            <v>8017115954</v>
          </cell>
        </row>
        <row r="10744">
          <cell r="C10744">
            <v>21145</v>
          </cell>
          <cell r="D10744">
            <v>2280674246</v>
          </cell>
        </row>
        <row r="10745">
          <cell r="C10745">
            <v>49026</v>
          </cell>
          <cell r="D10745">
            <v>2012142672</v>
          </cell>
        </row>
        <row r="10746">
          <cell r="C10746">
            <v>30748</v>
          </cell>
          <cell r="D10746">
            <v>3524504531</v>
          </cell>
        </row>
        <row r="10747">
          <cell r="C10747">
            <v>32767</v>
          </cell>
          <cell r="D10747">
            <v>959209328</v>
          </cell>
        </row>
        <row r="10748">
          <cell r="C10748">
            <v>32973</v>
          </cell>
          <cell r="D10748">
            <v>1518783783</v>
          </cell>
        </row>
        <row r="10749">
          <cell r="C10749">
            <v>11303</v>
          </cell>
          <cell r="D10749">
            <v>3379645060</v>
          </cell>
        </row>
        <row r="10750">
          <cell r="C10750">
            <v>52040</v>
          </cell>
          <cell r="D10750">
            <v>6279928705</v>
          </cell>
        </row>
        <row r="10751">
          <cell r="C10751">
            <v>39403</v>
          </cell>
          <cell r="D10751">
            <v>7007279686</v>
          </cell>
        </row>
        <row r="10752">
          <cell r="C10752">
            <v>10947</v>
          </cell>
          <cell r="D10752">
            <v>4698538416</v>
          </cell>
        </row>
        <row r="10753">
          <cell r="C10753">
            <v>54772</v>
          </cell>
          <cell r="D10753">
            <v>6041314951</v>
          </cell>
        </row>
        <row r="10754">
          <cell r="C10754">
            <v>13613</v>
          </cell>
          <cell r="D10754">
            <v>5837066497</v>
          </cell>
        </row>
        <row r="10755">
          <cell r="C10755">
            <v>34965</v>
          </cell>
          <cell r="D10755">
            <v>4783377790</v>
          </cell>
        </row>
        <row r="10756">
          <cell r="C10756">
            <v>58771</v>
          </cell>
          <cell r="D10756">
            <v>960994726</v>
          </cell>
        </row>
        <row r="10757">
          <cell r="C10757">
            <v>20079</v>
          </cell>
          <cell r="D10757">
            <v>7098438871</v>
          </cell>
        </row>
        <row r="10758">
          <cell r="C10758">
            <v>44823</v>
          </cell>
          <cell r="D10758">
            <v>9686840923</v>
          </cell>
        </row>
        <row r="10759">
          <cell r="C10759">
            <v>54535</v>
          </cell>
          <cell r="D10759">
            <v>5479449389</v>
          </cell>
        </row>
        <row r="10760">
          <cell r="C10760">
            <v>26969</v>
          </cell>
          <cell r="D10760">
            <v>1990335721</v>
          </cell>
        </row>
        <row r="10761">
          <cell r="C10761">
            <v>52180</v>
          </cell>
          <cell r="D10761">
            <v>5561472151</v>
          </cell>
        </row>
        <row r="10762">
          <cell r="C10762">
            <v>35795</v>
          </cell>
          <cell r="D10762">
            <v>5603330430</v>
          </cell>
        </row>
        <row r="10763">
          <cell r="C10763">
            <v>36682</v>
          </cell>
          <cell r="D10763">
            <v>3670950885</v>
          </cell>
        </row>
        <row r="10764">
          <cell r="C10764">
            <v>57663</v>
          </cell>
          <cell r="D10764">
            <v>3824197065</v>
          </cell>
        </row>
        <row r="10765">
          <cell r="C10765">
            <v>26858</v>
          </cell>
          <cell r="D10765">
            <v>9238967105</v>
          </cell>
        </row>
        <row r="10766">
          <cell r="C10766">
            <v>23501</v>
          </cell>
          <cell r="D10766">
            <v>9800744517</v>
          </cell>
        </row>
        <row r="10767">
          <cell r="C10767">
            <v>26884</v>
          </cell>
          <cell r="D10767">
            <v>9726268931</v>
          </cell>
        </row>
        <row r="10768">
          <cell r="C10768">
            <v>33825</v>
          </cell>
          <cell r="D10768">
            <v>8808097757</v>
          </cell>
        </row>
        <row r="10769">
          <cell r="C10769">
            <v>50098</v>
          </cell>
          <cell r="D10769">
            <v>3075132195</v>
          </cell>
        </row>
        <row r="10770">
          <cell r="C10770">
            <v>51682</v>
          </cell>
          <cell r="D10770">
            <v>8875305560</v>
          </cell>
        </row>
        <row r="10771">
          <cell r="C10771">
            <v>54404</v>
          </cell>
          <cell r="D10771">
            <v>9620547551</v>
          </cell>
        </row>
        <row r="10772">
          <cell r="C10772">
            <v>16735</v>
          </cell>
          <cell r="D10772">
            <v>6471464479</v>
          </cell>
        </row>
        <row r="10773">
          <cell r="C10773">
            <v>32319</v>
          </cell>
          <cell r="D10773">
            <v>1149008652</v>
          </cell>
        </row>
        <row r="10774">
          <cell r="C10774">
            <v>12659</v>
          </cell>
          <cell r="D10774">
            <v>8127128031</v>
          </cell>
        </row>
        <row r="10775">
          <cell r="C10775">
            <v>50208</v>
          </cell>
          <cell r="D10775">
            <v>3156820482</v>
          </cell>
        </row>
        <row r="10776">
          <cell r="C10776">
            <v>20418</v>
          </cell>
          <cell r="D10776">
            <v>471886378</v>
          </cell>
        </row>
        <row r="10777">
          <cell r="C10777">
            <v>36052</v>
          </cell>
          <cell r="D10777">
            <v>3580617389</v>
          </cell>
        </row>
        <row r="10778">
          <cell r="C10778">
            <v>55520</v>
          </cell>
          <cell r="D10778">
            <v>4716524892</v>
          </cell>
        </row>
        <row r="10779">
          <cell r="C10779">
            <v>59936</v>
          </cell>
          <cell r="D10779">
            <v>4900475084</v>
          </cell>
        </row>
        <row r="10780">
          <cell r="C10780">
            <v>24658</v>
          </cell>
          <cell r="D10780">
            <v>4097160079</v>
          </cell>
        </row>
        <row r="10781">
          <cell r="C10781">
            <v>44700</v>
          </cell>
          <cell r="D10781">
            <v>532074068</v>
          </cell>
        </row>
        <row r="10782">
          <cell r="C10782">
            <v>24606</v>
          </cell>
          <cell r="D10782">
            <v>132027631</v>
          </cell>
        </row>
        <row r="10783">
          <cell r="C10783">
            <v>27990</v>
          </cell>
          <cell r="D10783">
            <v>3097425365</v>
          </cell>
        </row>
        <row r="10784">
          <cell r="C10784">
            <v>51538</v>
          </cell>
          <cell r="D10784">
            <v>2292892200</v>
          </cell>
        </row>
        <row r="10785">
          <cell r="C10785">
            <v>23724</v>
          </cell>
          <cell r="D10785">
            <v>27852261</v>
          </cell>
        </row>
        <row r="10786">
          <cell r="C10786">
            <v>48426</v>
          </cell>
          <cell r="D10786">
            <v>4192443678</v>
          </cell>
        </row>
        <row r="10787">
          <cell r="C10787">
            <v>23470</v>
          </cell>
          <cell r="D10787">
            <v>3266408608</v>
          </cell>
        </row>
        <row r="10788">
          <cell r="C10788">
            <v>50299</v>
          </cell>
          <cell r="D10788">
            <v>8887868026</v>
          </cell>
        </row>
        <row r="10789">
          <cell r="C10789">
            <v>54456</v>
          </cell>
          <cell r="D10789">
            <v>4453315724</v>
          </cell>
        </row>
        <row r="10790">
          <cell r="C10790">
            <v>34469</v>
          </cell>
          <cell r="D10790">
            <v>4188124377</v>
          </cell>
        </row>
        <row r="10791">
          <cell r="C10791">
            <v>31359</v>
          </cell>
          <cell r="D10791">
            <v>3867281491</v>
          </cell>
        </row>
        <row r="10792">
          <cell r="C10792">
            <v>54628</v>
          </cell>
          <cell r="D10792">
            <v>3877279783</v>
          </cell>
        </row>
        <row r="10793">
          <cell r="C10793">
            <v>35791</v>
          </cell>
          <cell r="D10793">
            <v>8552526727</v>
          </cell>
        </row>
        <row r="10794">
          <cell r="C10794">
            <v>59539</v>
          </cell>
          <cell r="D10794">
            <v>6255831884</v>
          </cell>
        </row>
        <row r="10795">
          <cell r="C10795">
            <v>52940</v>
          </cell>
          <cell r="D10795">
            <v>8249460030</v>
          </cell>
        </row>
        <row r="10796">
          <cell r="C10796">
            <v>17202</v>
          </cell>
          <cell r="D10796">
            <v>3932861779</v>
          </cell>
        </row>
        <row r="10797">
          <cell r="C10797">
            <v>13712</v>
          </cell>
          <cell r="D10797">
            <v>7521557441</v>
          </cell>
        </row>
        <row r="10798">
          <cell r="C10798">
            <v>43831</v>
          </cell>
          <cell r="D10798">
            <v>9458563771</v>
          </cell>
        </row>
        <row r="10799">
          <cell r="C10799">
            <v>29051</v>
          </cell>
          <cell r="D10799">
            <v>1192770250</v>
          </cell>
        </row>
        <row r="10800">
          <cell r="C10800">
            <v>21868</v>
          </cell>
          <cell r="D10800">
            <v>7670936274</v>
          </cell>
        </row>
        <row r="10801">
          <cell r="C10801">
            <v>42804</v>
          </cell>
          <cell r="D10801">
            <v>4718207207</v>
          </cell>
        </row>
        <row r="10802">
          <cell r="C10802">
            <v>10288</v>
          </cell>
          <cell r="D10802">
            <v>8875305560</v>
          </cell>
        </row>
        <row r="10803">
          <cell r="C10803">
            <v>13157</v>
          </cell>
          <cell r="D10803">
            <v>3935718624</v>
          </cell>
        </row>
        <row r="10804">
          <cell r="C10804">
            <v>51022</v>
          </cell>
          <cell r="D10804">
            <v>5186660353</v>
          </cell>
        </row>
        <row r="10805">
          <cell r="C10805">
            <v>28027</v>
          </cell>
          <cell r="D10805">
            <v>3600185284</v>
          </cell>
        </row>
        <row r="10806">
          <cell r="C10806">
            <v>34969</v>
          </cell>
          <cell r="D10806">
            <v>1442784075</v>
          </cell>
        </row>
        <row r="10807">
          <cell r="C10807">
            <v>38701</v>
          </cell>
          <cell r="D10807">
            <v>2421688019</v>
          </cell>
        </row>
        <row r="10808">
          <cell r="C10808">
            <v>46915</v>
          </cell>
          <cell r="D10808">
            <v>3269054114</v>
          </cell>
        </row>
        <row r="10809">
          <cell r="C10809">
            <v>29940</v>
          </cell>
          <cell r="D10809">
            <v>4328154427</v>
          </cell>
        </row>
        <row r="10810">
          <cell r="C10810">
            <v>27628</v>
          </cell>
          <cell r="D10810">
            <v>1841759848</v>
          </cell>
        </row>
        <row r="10811">
          <cell r="C10811">
            <v>55507</v>
          </cell>
          <cell r="D10811">
            <v>4849214614</v>
          </cell>
        </row>
        <row r="10812">
          <cell r="C10812">
            <v>25021</v>
          </cell>
          <cell r="D10812">
            <v>9627071331</v>
          </cell>
        </row>
        <row r="10813">
          <cell r="C10813">
            <v>37380</v>
          </cell>
          <cell r="D10813">
            <v>899126162</v>
          </cell>
        </row>
        <row r="10814">
          <cell r="C10814">
            <v>48522</v>
          </cell>
          <cell r="D10814">
            <v>6402318035</v>
          </cell>
        </row>
        <row r="10815">
          <cell r="C10815">
            <v>32738</v>
          </cell>
          <cell r="D10815">
            <v>6801140183</v>
          </cell>
        </row>
        <row r="10816">
          <cell r="C10816">
            <v>45225</v>
          </cell>
          <cell r="D10816">
            <v>3545427749</v>
          </cell>
        </row>
        <row r="10817">
          <cell r="C10817">
            <v>15589</v>
          </cell>
          <cell r="D10817">
            <v>2757793764</v>
          </cell>
        </row>
        <row r="10818">
          <cell r="C10818">
            <v>47259</v>
          </cell>
          <cell r="D10818">
            <v>5358183647</v>
          </cell>
        </row>
        <row r="10819">
          <cell r="C10819">
            <v>23375</v>
          </cell>
          <cell r="D10819">
            <v>3235176993</v>
          </cell>
        </row>
        <row r="10820">
          <cell r="C10820">
            <v>24568</v>
          </cell>
          <cell r="D10820">
            <v>7338728615</v>
          </cell>
        </row>
        <row r="10821">
          <cell r="C10821">
            <v>32480</v>
          </cell>
          <cell r="D10821">
            <v>3933021111</v>
          </cell>
        </row>
        <row r="10822">
          <cell r="C10822">
            <v>11465</v>
          </cell>
          <cell r="D10822">
            <v>9684187432</v>
          </cell>
        </row>
        <row r="10823">
          <cell r="C10823">
            <v>59260</v>
          </cell>
          <cell r="D10823">
            <v>9854387496</v>
          </cell>
        </row>
        <row r="10824">
          <cell r="C10824">
            <v>37771</v>
          </cell>
          <cell r="D10824">
            <v>3764546336</v>
          </cell>
        </row>
        <row r="10825">
          <cell r="C10825">
            <v>23691</v>
          </cell>
          <cell r="D10825">
            <v>5998486889</v>
          </cell>
        </row>
        <row r="10826">
          <cell r="C10826">
            <v>52534</v>
          </cell>
          <cell r="D10826">
            <v>7560031153</v>
          </cell>
        </row>
        <row r="10827">
          <cell r="C10827">
            <v>12824</v>
          </cell>
          <cell r="D10827">
            <v>5990182805</v>
          </cell>
        </row>
        <row r="10828">
          <cell r="C10828">
            <v>43523</v>
          </cell>
          <cell r="D10828">
            <v>2376099331</v>
          </cell>
        </row>
        <row r="10829">
          <cell r="C10829">
            <v>37555</v>
          </cell>
          <cell r="D10829">
            <v>6000780338</v>
          </cell>
        </row>
        <row r="10830">
          <cell r="C10830">
            <v>21736</v>
          </cell>
          <cell r="D10830">
            <v>999389173</v>
          </cell>
        </row>
        <row r="10831">
          <cell r="C10831">
            <v>18571</v>
          </cell>
          <cell r="D10831">
            <v>6938295417</v>
          </cell>
        </row>
        <row r="10832">
          <cell r="C10832">
            <v>31240</v>
          </cell>
          <cell r="D10832">
            <v>9155356869</v>
          </cell>
        </row>
        <row r="10833">
          <cell r="C10833">
            <v>17370</v>
          </cell>
          <cell r="D10833">
            <v>4997183822</v>
          </cell>
        </row>
        <row r="10834">
          <cell r="C10834">
            <v>50958</v>
          </cell>
          <cell r="D10834">
            <v>3435517239</v>
          </cell>
        </row>
        <row r="10835">
          <cell r="C10835">
            <v>45385</v>
          </cell>
          <cell r="D10835">
            <v>4398950745</v>
          </cell>
        </row>
        <row r="10836">
          <cell r="C10836">
            <v>36773</v>
          </cell>
          <cell r="D10836">
            <v>4579641655</v>
          </cell>
        </row>
        <row r="10837">
          <cell r="C10837">
            <v>55371</v>
          </cell>
          <cell r="D10837">
            <v>3935718624</v>
          </cell>
        </row>
        <row r="10838">
          <cell r="C10838">
            <v>44749</v>
          </cell>
          <cell r="D10838">
            <v>115757341</v>
          </cell>
        </row>
        <row r="10839">
          <cell r="C10839">
            <v>22102</v>
          </cell>
          <cell r="D10839">
            <v>7140803102</v>
          </cell>
        </row>
        <row r="10840">
          <cell r="C10840">
            <v>25652</v>
          </cell>
          <cell r="D10840">
            <v>7892446737</v>
          </cell>
        </row>
        <row r="10841">
          <cell r="C10841">
            <v>46903</v>
          </cell>
          <cell r="D10841">
            <v>8731494560</v>
          </cell>
        </row>
        <row r="10842">
          <cell r="C10842">
            <v>17893</v>
          </cell>
          <cell r="D10842">
            <v>3858163570</v>
          </cell>
        </row>
        <row r="10843">
          <cell r="C10843">
            <v>45069</v>
          </cell>
          <cell r="D10843">
            <v>4049350750</v>
          </cell>
        </row>
        <row r="10844">
          <cell r="C10844">
            <v>13058</v>
          </cell>
          <cell r="D10844">
            <v>4029727026</v>
          </cell>
        </row>
        <row r="10845">
          <cell r="C10845">
            <v>12319</v>
          </cell>
          <cell r="D10845">
            <v>8175279842</v>
          </cell>
        </row>
        <row r="10846">
          <cell r="C10846">
            <v>36794</v>
          </cell>
          <cell r="D10846">
            <v>3991175401</v>
          </cell>
        </row>
        <row r="10847">
          <cell r="C10847">
            <v>40661</v>
          </cell>
          <cell r="D10847">
            <v>7645724897</v>
          </cell>
        </row>
        <row r="10848">
          <cell r="C10848">
            <v>21910</v>
          </cell>
          <cell r="D10848">
            <v>4718207207</v>
          </cell>
        </row>
        <row r="10849">
          <cell r="C10849">
            <v>29796</v>
          </cell>
          <cell r="D10849">
            <v>6313424239</v>
          </cell>
        </row>
        <row r="10850">
          <cell r="C10850">
            <v>26967</v>
          </cell>
          <cell r="D10850">
            <v>2297168497</v>
          </cell>
        </row>
        <row r="10851">
          <cell r="C10851">
            <v>52167</v>
          </cell>
          <cell r="D10851">
            <v>4037854406</v>
          </cell>
        </row>
        <row r="10852">
          <cell r="C10852">
            <v>39067</v>
          </cell>
          <cell r="D10852">
            <v>3642452728</v>
          </cell>
        </row>
        <row r="10853">
          <cell r="C10853">
            <v>34848</v>
          </cell>
          <cell r="D10853">
            <v>3933021111</v>
          </cell>
        </row>
        <row r="10854">
          <cell r="C10854">
            <v>44923</v>
          </cell>
          <cell r="D10854">
            <v>7885796000</v>
          </cell>
        </row>
        <row r="10855">
          <cell r="C10855">
            <v>29453</v>
          </cell>
          <cell r="D10855">
            <v>7516977292</v>
          </cell>
        </row>
        <row r="10856">
          <cell r="C10856">
            <v>31667</v>
          </cell>
          <cell r="D10856">
            <v>9163060264</v>
          </cell>
        </row>
        <row r="10857">
          <cell r="C10857">
            <v>24477</v>
          </cell>
          <cell r="D10857">
            <v>4730395069</v>
          </cell>
        </row>
        <row r="10858">
          <cell r="C10858">
            <v>51612</v>
          </cell>
          <cell r="D10858">
            <v>8945564357</v>
          </cell>
        </row>
        <row r="10859">
          <cell r="C10859">
            <v>43193</v>
          </cell>
          <cell r="D10859">
            <v>9292607561</v>
          </cell>
        </row>
        <row r="10860">
          <cell r="C10860">
            <v>30727</v>
          </cell>
          <cell r="D10860">
            <v>5929508313</v>
          </cell>
        </row>
        <row r="10861">
          <cell r="C10861">
            <v>35662</v>
          </cell>
          <cell r="D10861">
            <v>7462528568</v>
          </cell>
        </row>
        <row r="10862">
          <cell r="C10862">
            <v>17532</v>
          </cell>
          <cell r="D10862">
            <v>6510701464</v>
          </cell>
        </row>
        <row r="10863">
          <cell r="C10863">
            <v>52586</v>
          </cell>
          <cell r="D10863">
            <v>3303111790</v>
          </cell>
        </row>
        <row r="10864">
          <cell r="C10864">
            <v>37936</v>
          </cell>
          <cell r="D10864">
            <v>3642988458</v>
          </cell>
        </row>
        <row r="10865">
          <cell r="C10865">
            <v>53731</v>
          </cell>
          <cell r="D10865">
            <v>7268478941</v>
          </cell>
        </row>
        <row r="10866">
          <cell r="C10866">
            <v>53089</v>
          </cell>
          <cell r="D10866">
            <v>5623930522</v>
          </cell>
        </row>
        <row r="10867">
          <cell r="C10867">
            <v>37300</v>
          </cell>
          <cell r="D10867">
            <v>7783641539</v>
          </cell>
        </row>
        <row r="10868">
          <cell r="C10868">
            <v>11292</v>
          </cell>
          <cell r="D10868">
            <v>3156820482</v>
          </cell>
        </row>
        <row r="10869">
          <cell r="C10869">
            <v>59634</v>
          </cell>
          <cell r="D10869">
            <v>3273288531</v>
          </cell>
        </row>
        <row r="10870">
          <cell r="C10870">
            <v>19736</v>
          </cell>
          <cell r="D10870">
            <v>4219825649</v>
          </cell>
        </row>
        <row r="10871">
          <cell r="C10871">
            <v>13867</v>
          </cell>
          <cell r="D10871">
            <v>2376099331</v>
          </cell>
        </row>
        <row r="10872">
          <cell r="C10872">
            <v>11759</v>
          </cell>
          <cell r="D10872">
            <v>8864419241</v>
          </cell>
        </row>
        <row r="10873">
          <cell r="C10873">
            <v>53191</v>
          </cell>
          <cell r="D10873">
            <v>6408517315</v>
          </cell>
        </row>
        <row r="10874">
          <cell r="C10874">
            <v>15537</v>
          </cell>
          <cell r="D10874">
            <v>5082945165</v>
          </cell>
        </row>
        <row r="10875">
          <cell r="C10875">
            <v>39302</v>
          </cell>
          <cell r="D10875">
            <v>5407735911</v>
          </cell>
        </row>
        <row r="10876">
          <cell r="C10876">
            <v>39176</v>
          </cell>
          <cell r="D10876">
            <v>3016446324</v>
          </cell>
        </row>
        <row r="10877">
          <cell r="C10877">
            <v>35559</v>
          </cell>
          <cell r="D10877">
            <v>5903124704</v>
          </cell>
        </row>
        <row r="10878">
          <cell r="C10878">
            <v>20481</v>
          </cell>
          <cell r="D10878">
            <v>9795921177</v>
          </cell>
        </row>
        <row r="10879">
          <cell r="C10879">
            <v>15520</v>
          </cell>
          <cell r="D10879">
            <v>4649590612</v>
          </cell>
        </row>
        <row r="10880">
          <cell r="C10880">
            <v>41440</v>
          </cell>
          <cell r="D10880">
            <v>2757793764</v>
          </cell>
        </row>
        <row r="10881">
          <cell r="C10881">
            <v>10776</v>
          </cell>
          <cell r="D10881">
            <v>7673188813</v>
          </cell>
        </row>
        <row r="10882">
          <cell r="C10882">
            <v>26379</v>
          </cell>
          <cell r="D10882">
            <v>4192879565</v>
          </cell>
        </row>
        <row r="10883">
          <cell r="C10883">
            <v>58409</v>
          </cell>
          <cell r="D10883">
            <v>5000631609</v>
          </cell>
        </row>
        <row r="10884">
          <cell r="C10884">
            <v>12443</v>
          </cell>
          <cell r="D10884">
            <v>7001733199</v>
          </cell>
        </row>
        <row r="10885">
          <cell r="C10885">
            <v>59772</v>
          </cell>
          <cell r="D10885">
            <v>2070860833</v>
          </cell>
        </row>
        <row r="10886">
          <cell r="C10886">
            <v>27496</v>
          </cell>
          <cell r="D10886">
            <v>9292607561</v>
          </cell>
        </row>
        <row r="10887">
          <cell r="C10887">
            <v>49129</v>
          </cell>
          <cell r="D10887">
            <v>6978367184</v>
          </cell>
        </row>
        <row r="10888">
          <cell r="C10888">
            <v>14649</v>
          </cell>
          <cell r="D10888">
            <v>9965847037</v>
          </cell>
        </row>
        <row r="10889">
          <cell r="C10889">
            <v>52378</v>
          </cell>
          <cell r="D10889">
            <v>4175195971</v>
          </cell>
        </row>
        <row r="10890">
          <cell r="C10890">
            <v>38022</v>
          </cell>
          <cell r="D10890">
            <v>3933021111</v>
          </cell>
        </row>
        <row r="10891">
          <cell r="C10891">
            <v>44861</v>
          </cell>
          <cell r="D10891">
            <v>1155371844</v>
          </cell>
        </row>
        <row r="10892">
          <cell r="C10892">
            <v>31513</v>
          </cell>
          <cell r="D10892">
            <v>19662963</v>
          </cell>
        </row>
        <row r="10893">
          <cell r="C10893">
            <v>26332</v>
          </cell>
          <cell r="D10893">
            <v>6436551115</v>
          </cell>
        </row>
        <row r="10894">
          <cell r="C10894">
            <v>36582</v>
          </cell>
          <cell r="D10894">
            <v>2353272215</v>
          </cell>
        </row>
        <row r="10895">
          <cell r="C10895">
            <v>35109</v>
          </cell>
          <cell r="D10895">
            <v>1856596435</v>
          </cell>
        </row>
        <row r="10896">
          <cell r="C10896">
            <v>58391</v>
          </cell>
          <cell r="D10896">
            <v>8565880958</v>
          </cell>
        </row>
        <row r="10897">
          <cell r="C10897">
            <v>24788</v>
          </cell>
          <cell r="D10897">
            <v>7132417177</v>
          </cell>
        </row>
        <row r="10898">
          <cell r="C10898">
            <v>47463</v>
          </cell>
          <cell r="D10898">
            <v>7338728615</v>
          </cell>
        </row>
        <row r="10899">
          <cell r="C10899">
            <v>13459</v>
          </cell>
          <cell r="D10899">
            <v>3097425365</v>
          </cell>
        </row>
        <row r="10900">
          <cell r="C10900">
            <v>20213</v>
          </cell>
          <cell r="D10900">
            <v>3661649302</v>
          </cell>
        </row>
        <row r="10901">
          <cell r="C10901">
            <v>53042</v>
          </cell>
          <cell r="D10901">
            <v>397599129</v>
          </cell>
        </row>
        <row r="10902">
          <cell r="C10902">
            <v>41852</v>
          </cell>
          <cell r="D10902">
            <v>1888252693</v>
          </cell>
        </row>
        <row r="10903">
          <cell r="C10903">
            <v>29579</v>
          </cell>
          <cell r="D10903">
            <v>3381164996</v>
          </cell>
        </row>
        <row r="10904">
          <cell r="C10904">
            <v>45587</v>
          </cell>
          <cell r="D10904">
            <v>1887308636</v>
          </cell>
        </row>
        <row r="10905">
          <cell r="C10905">
            <v>25856</v>
          </cell>
          <cell r="D10905">
            <v>2421688019</v>
          </cell>
        </row>
        <row r="10906">
          <cell r="C10906">
            <v>44718</v>
          </cell>
          <cell r="D10906">
            <v>5903124704</v>
          </cell>
        </row>
        <row r="10907">
          <cell r="C10907">
            <v>55768</v>
          </cell>
          <cell r="D10907">
            <v>2922893758</v>
          </cell>
        </row>
        <row r="10908">
          <cell r="C10908">
            <v>29619</v>
          </cell>
          <cell r="D10908">
            <v>784224471</v>
          </cell>
        </row>
        <row r="10909">
          <cell r="C10909">
            <v>43535</v>
          </cell>
          <cell r="D10909">
            <v>1573192775</v>
          </cell>
        </row>
        <row r="10910">
          <cell r="C10910">
            <v>20896</v>
          </cell>
          <cell r="D10910">
            <v>7039995972</v>
          </cell>
        </row>
        <row r="10911">
          <cell r="C10911">
            <v>22680</v>
          </cell>
          <cell r="D10911">
            <v>6271204627</v>
          </cell>
        </row>
        <row r="10912">
          <cell r="C10912">
            <v>21025</v>
          </cell>
          <cell r="D10912">
            <v>1923178164</v>
          </cell>
        </row>
        <row r="10913">
          <cell r="C10913">
            <v>59396</v>
          </cell>
          <cell r="D10913">
            <v>1549399640</v>
          </cell>
        </row>
        <row r="10914">
          <cell r="C10914">
            <v>19091</v>
          </cell>
          <cell r="D10914">
            <v>1743464649</v>
          </cell>
        </row>
        <row r="10915">
          <cell r="C10915">
            <v>29507</v>
          </cell>
          <cell r="D10915">
            <v>3129526900</v>
          </cell>
        </row>
        <row r="10916">
          <cell r="C10916">
            <v>31139</v>
          </cell>
          <cell r="D10916">
            <v>8905919081</v>
          </cell>
        </row>
        <row r="10917">
          <cell r="C10917">
            <v>14880</v>
          </cell>
          <cell r="D10917">
            <v>4656574848</v>
          </cell>
        </row>
        <row r="10918">
          <cell r="C10918">
            <v>40942</v>
          </cell>
          <cell r="D10918">
            <v>4499766028</v>
          </cell>
        </row>
        <row r="10919">
          <cell r="C10919">
            <v>49978</v>
          </cell>
          <cell r="D10919">
            <v>5687748091</v>
          </cell>
        </row>
        <row r="10920">
          <cell r="C10920">
            <v>48527</v>
          </cell>
          <cell r="D10920">
            <v>6973806759</v>
          </cell>
        </row>
        <row r="10921">
          <cell r="C10921">
            <v>35559</v>
          </cell>
          <cell r="D10921">
            <v>2533903736</v>
          </cell>
        </row>
        <row r="10922">
          <cell r="C10922">
            <v>54203</v>
          </cell>
          <cell r="D10922">
            <v>2070860833</v>
          </cell>
        </row>
        <row r="10923">
          <cell r="C10923">
            <v>30692</v>
          </cell>
          <cell r="D10923">
            <v>8032296239</v>
          </cell>
        </row>
        <row r="10924">
          <cell r="C10924">
            <v>27897</v>
          </cell>
          <cell r="D10924">
            <v>3235176993</v>
          </cell>
        </row>
        <row r="10925">
          <cell r="C10925">
            <v>21622</v>
          </cell>
          <cell r="D10925">
            <v>1958063002</v>
          </cell>
        </row>
        <row r="10926">
          <cell r="C10926">
            <v>57095</v>
          </cell>
          <cell r="D10926">
            <v>7325246862</v>
          </cell>
        </row>
        <row r="10927">
          <cell r="C10927">
            <v>54121</v>
          </cell>
          <cell r="D10927">
            <v>6383978705</v>
          </cell>
        </row>
        <row r="10928">
          <cell r="C10928">
            <v>16354</v>
          </cell>
          <cell r="D10928">
            <v>4716524892</v>
          </cell>
        </row>
        <row r="10929">
          <cell r="C10929">
            <v>10341</v>
          </cell>
          <cell r="D10929">
            <v>7493076952</v>
          </cell>
        </row>
        <row r="10930">
          <cell r="C10930">
            <v>48214</v>
          </cell>
          <cell r="D10930">
            <v>7074056774</v>
          </cell>
        </row>
        <row r="10931">
          <cell r="C10931">
            <v>47611</v>
          </cell>
          <cell r="D10931">
            <v>5234982726</v>
          </cell>
        </row>
        <row r="10932">
          <cell r="C10932">
            <v>15871</v>
          </cell>
          <cell r="D10932">
            <v>9245659313</v>
          </cell>
        </row>
        <row r="10933">
          <cell r="C10933">
            <v>55494</v>
          </cell>
          <cell r="D10933">
            <v>9128677390</v>
          </cell>
        </row>
        <row r="10934">
          <cell r="C10934">
            <v>39964</v>
          </cell>
          <cell r="D10934">
            <v>2698184272</v>
          </cell>
        </row>
        <row r="10935">
          <cell r="C10935">
            <v>16585</v>
          </cell>
          <cell r="D10935">
            <v>4409014943</v>
          </cell>
        </row>
        <row r="10936">
          <cell r="C10936">
            <v>46758</v>
          </cell>
          <cell r="D10936">
            <v>4188124377</v>
          </cell>
        </row>
        <row r="10937">
          <cell r="C10937">
            <v>13006</v>
          </cell>
          <cell r="D10937">
            <v>2417008025</v>
          </cell>
        </row>
        <row r="10938">
          <cell r="C10938">
            <v>34261</v>
          </cell>
          <cell r="D10938">
            <v>3935718624</v>
          </cell>
        </row>
        <row r="10939">
          <cell r="C10939">
            <v>24960</v>
          </cell>
          <cell r="D10939">
            <v>3060876401</v>
          </cell>
        </row>
        <row r="10940">
          <cell r="C10940">
            <v>44827</v>
          </cell>
          <cell r="D10940">
            <v>8093156364</v>
          </cell>
        </row>
        <row r="10941">
          <cell r="C10941">
            <v>41401</v>
          </cell>
          <cell r="D10941">
            <v>3779559293</v>
          </cell>
        </row>
        <row r="10942">
          <cell r="C10942">
            <v>34837</v>
          </cell>
          <cell r="D10942">
            <v>9820632102</v>
          </cell>
        </row>
        <row r="10943">
          <cell r="C10943">
            <v>27430</v>
          </cell>
          <cell r="D10943">
            <v>5082945165</v>
          </cell>
        </row>
        <row r="10944">
          <cell r="C10944">
            <v>17889</v>
          </cell>
          <cell r="D10944">
            <v>7263964236</v>
          </cell>
        </row>
        <row r="10945">
          <cell r="C10945">
            <v>27955</v>
          </cell>
          <cell r="D10945">
            <v>8315800957</v>
          </cell>
        </row>
        <row r="10946">
          <cell r="C10946">
            <v>47662</v>
          </cell>
          <cell r="D10946">
            <v>5837501576</v>
          </cell>
        </row>
        <row r="10947">
          <cell r="C10947">
            <v>10014</v>
          </cell>
          <cell r="D10947">
            <v>5138969978</v>
          </cell>
        </row>
        <row r="10948">
          <cell r="C10948">
            <v>16383</v>
          </cell>
          <cell r="D10948">
            <v>6183510505</v>
          </cell>
        </row>
        <row r="10949">
          <cell r="C10949">
            <v>41166</v>
          </cell>
          <cell r="D10949">
            <v>2841287114</v>
          </cell>
        </row>
        <row r="10950">
          <cell r="C10950">
            <v>22698</v>
          </cell>
          <cell r="D10950">
            <v>1475796307</v>
          </cell>
        </row>
        <row r="10951">
          <cell r="C10951">
            <v>22009</v>
          </cell>
          <cell r="D10951">
            <v>2352201101</v>
          </cell>
        </row>
        <row r="10952">
          <cell r="C10952">
            <v>20336</v>
          </cell>
          <cell r="D10952">
            <v>8640079943</v>
          </cell>
        </row>
        <row r="10953">
          <cell r="C10953">
            <v>20670</v>
          </cell>
          <cell r="D10953">
            <v>1755716656</v>
          </cell>
        </row>
        <row r="10954">
          <cell r="C10954">
            <v>46580</v>
          </cell>
          <cell r="D10954">
            <v>1565607864</v>
          </cell>
        </row>
        <row r="10955">
          <cell r="C10955">
            <v>22038</v>
          </cell>
          <cell r="D10955">
            <v>5186660353</v>
          </cell>
        </row>
        <row r="10956">
          <cell r="C10956">
            <v>41982</v>
          </cell>
          <cell r="D10956">
            <v>2973481236</v>
          </cell>
        </row>
        <row r="10957">
          <cell r="C10957">
            <v>53821</v>
          </cell>
          <cell r="D10957">
            <v>4698538416</v>
          </cell>
        </row>
        <row r="10958">
          <cell r="C10958">
            <v>51746</v>
          </cell>
          <cell r="D10958">
            <v>5353923685</v>
          </cell>
        </row>
        <row r="10959">
          <cell r="C10959">
            <v>12505</v>
          </cell>
          <cell r="D10959">
            <v>689661541</v>
          </cell>
        </row>
        <row r="10960">
          <cell r="C10960">
            <v>19663</v>
          </cell>
          <cell r="D10960">
            <v>4323171323</v>
          </cell>
        </row>
        <row r="10961">
          <cell r="C10961">
            <v>11484</v>
          </cell>
          <cell r="D10961">
            <v>8335120919</v>
          </cell>
        </row>
        <row r="10962">
          <cell r="C10962">
            <v>31746</v>
          </cell>
          <cell r="D10962">
            <v>8249460030</v>
          </cell>
        </row>
        <row r="10963">
          <cell r="C10963">
            <v>32200</v>
          </cell>
          <cell r="D10963">
            <v>9229113786</v>
          </cell>
        </row>
        <row r="10964">
          <cell r="C10964">
            <v>15157</v>
          </cell>
          <cell r="D10964">
            <v>6961242316</v>
          </cell>
        </row>
        <row r="10965">
          <cell r="C10965">
            <v>44938</v>
          </cell>
          <cell r="D10965">
            <v>2809344809</v>
          </cell>
        </row>
        <row r="10966">
          <cell r="C10966">
            <v>25377</v>
          </cell>
          <cell r="D10966">
            <v>5726465660</v>
          </cell>
        </row>
        <row r="10967">
          <cell r="C10967">
            <v>37896</v>
          </cell>
          <cell r="D10967">
            <v>7473861379</v>
          </cell>
        </row>
        <row r="10968">
          <cell r="C10968">
            <v>47386</v>
          </cell>
          <cell r="D10968">
            <v>5588978080</v>
          </cell>
        </row>
        <row r="10969">
          <cell r="C10969">
            <v>27194</v>
          </cell>
          <cell r="D10969">
            <v>9621331862</v>
          </cell>
        </row>
        <row r="10970">
          <cell r="C10970">
            <v>51028</v>
          </cell>
          <cell r="D10970">
            <v>3497169404</v>
          </cell>
        </row>
        <row r="10971">
          <cell r="C10971">
            <v>31349</v>
          </cell>
          <cell r="D10971">
            <v>4716524892</v>
          </cell>
        </row>
        <row r="10972">
          <cell r="C10972">
            <v>31293</v>
          </cell>
          <cell r="D10972">
            <v>4039266773</v>
          </cell>
        </row>
        <row r="10973">
          <cell r="C10973">
            <v>57698</v>
          </cell>
          <cell r="D10973">
            <v>5299481160</v>
          </cell>
        </row>
        <row r="10974">
          <cell r="C10974">
            <v>16878</v>
          </cell>
          <cell r="D10974">
            <v>1296185559</v>
          </cell>
        </row>
        <row r="10975">
          <cell r="C10975">
            <v>36646</v>
          </cell>
          <cell r="D10975">
            <v>4730395069</v>
          </cell>
        </row>
        <row r="10976">
          <cell r="C10976">
            <v>25834</v>
          </cell>
          <cell r="D10976">
            <v>966588630</v>
          </cell>
        </row>
        <row r="10977">
          <cell r="C10977">
            <v>44430</v>
          </cell>
          <cell r="D10977">
            <v>8750494546</v>
          </cell>
        </row>
        <row r="10978">
          <cell r="C10978">
            <v>38442</v>
          </cell>
          <cell r="D10978">
            <v>8533410514</v>
          </cell>
        </row>
        <row r="10979">
          <cell r="C10979">
            <v>35517</v>
          </cell>
          <cell r="D10979">
            <v>8249460030</v>
          </cell>
        </row>
        <row r="10980">
          <cell r="C10980">
            <v>21449</v>
          </cell>
          <cell r="D10980">
            <v>8703756602</v>
          </cell>
        </row>
        <row r="10981">
          <cell r="C10981">
            <v>39471</v>
          </cell>
          <cell r="D10981">
            <v>4029727026</v>
          </cell>
        </row>
        <row r="10982">
          <cell r="C10982">
            <v>50782</v>
          </cell>
          <cell r="D10982">
            <v>5153694038</v>
          </cell>
        </row>
        <row r="10983">
          <cell r="C10983">
            <v>24028</v>
          </cell>
          <cell r="D10983">
            <v>8267733809</v>
          </cell>
        </row>
        <row r="10984">
          <cell r="C10984">
            <v>13167</v>
          </cell>
          <cell r="D10984">
            <v>2450711406</v>
          </cell>
        </row>
        <row r="10985">
          <cell r="C10985">
            <v>39640</v>
          </cell>
          <cell r="D10985">
            <v>7473861379</v>
          </cell>
        </row>
        <row r="10986">
          <cell r="C10986">
            <v>39186</v>
          </cell>
          <cell r="D10986">
            <v>9684187432</v>
          </cell>
        </row>
        <row r="10987">
          <cell r="C10987">
            <v>58150</v>
          </cell>
          <cell r="D10987">
            <v>2130919499</v>
          </cell>
        </row>
        <row r="10988">
          <cell r="C10988">
            <v>32564</v>
          </cell>
          <cell r="D10988">
            <v>7011563598</v>
          </cell>
        </row>
        <row r="10989">
          <cell r="C10989">
            <v>24532</v>
          </cell>
          <cell r="D10989">
            <v>8377113392</v>
          </cell>
        </row>
        <row r="10990">
          <cell r="C10990">
            <v>52423</v>
          </cell>
          <cell r="D10990">
            <v>8673837456</v>
          </cell>
        </row>
        <row r="10991">
          <cell r="C10991">
            <v>41907</v>
          </cell>
          <cell r="D10991">
            <v>6801140183</v>
          </cell>
        </row>
        <row r="10992">
          <cell r="C10992">
            <v>27013</v>
          </cell>
          <cell r="D10992">
            <v>2893065872</v>
          </cell>
        </row>
        <row r="10993">
          <cell r="C10993">
            <v>12400</v>
          </cell>
          <cell r="D10993">
            <v>244523738</v>
          </cell>
        </row>
        <row r="10994">
          <cell r="C10994">
            <v>43031</v>
          </cell>
          <cell r="D10994">
            <v>784224471</v>
          </cell>
        </row>
        <row r="10995">
          <cell r="C10995">
            <v>50832</v>
          </cell>
          <cell r="D10995">
            <v>7402856011</v>
          </cell>
        </row>
        <row r="10996">
          <cell r="C10996">
            <v>42009</v>
          </cell>
          <cell r="D10996">
            <v>7888574610</v>
          </cell>
        </row>
        <row r="10997">
          <cell r="C10997">
            <v>36180</v>
          </cell>
          <cell r="D10997">
            <v>5082945165</v>
          </cell>
        </row>
        <row r="10998">
          <cell r="C10998">
            <v>28464</v>
          </cell>
          <cell r="D10998">
            <v>6978367184</v>
          </cell>
        </row>
        <row r="10999">
          <cell r="C10999">
            <v>44736</v>
          </cell>
          <cell r="D10999">
            <v>901154172</v>
          </cell>
        </row>
        <row r="11000">
          <cell r="C11000">
            <v>58111</v>
          </cell>
          <cell r="D11000">
            <v>4866916575</v>
          </cell>
        </row>
        <row r="11001">
          <cell r="C11001">
            <v>46595</v>
          </cell>
          <cell r="D11001">
            <v>6041314951</v>
          </cell>
        </row>
        <row r="11002">
          <cell r="C11002">
            <v>25127</v>
          </cell>
          <cell r="D11002">
            <v>4290015026</v>
          </cell>
        </row>
        <row r="11003">
          <cell r="C11003">
            <v>40951</v>
          </cell>
          <cell r="D11003">
            <v>5002048994</v>
          </cell>
        </row>
        <row r="11004">
          <cell r="C11004">
            <v>55966</v>
          </cell>
          <cell r="D11004">
            <v>7961231404</v>
          </cell>
        </row>
        <row r="11005">
          <cell r="C11005">
            <v>47336</v>
          </cell>
          <cell r="D11005">
            <v>1787288307</v>
          </cell>
        </row>
        <row r="11006">
          <cell r="C11006">
            <v>31734</v>
          </cell>
          <cell r="D11006">
            <v>4398950745</v>
          </cell>
        </row>
        <row r="11007">
          <cell r="C11007">
            <v>40631</v>
          </cell>
          <cell r="D11007">
            <v>1364767856</v>
          </cell>
        </row>
        <row r="11008">
          <cell r="C11008">
            <v>22351</v>
          </cell>
          <cell r="D11008">
            <v>5764488419</v>
          </cell>
        </row>
        <row r="11009">
          <cell r="C11009">
            <v>20845</v>
          </cell>
          <cell r="D11009">
            <v>8565880958</v>
          </cell>
        </row>
        <row r="11010">
          <cell r="C11010">
            <v>52402</v>
          </cell>
          <cell r="D11010">
            <v>8445779583</v>
          </cell>
        </row>
        <row r="11011">
          <cell r="C11011">
            <v>19513</v>
          </cell>
          <cell r="D11011">
            <v>4396213212</v>
          </cell>
        </row>
        <row r="11012">
          <cell r="C11012">
            <v>27381</v>
          </cell>
          <cell r="D11012">
            <v>5913755731</v>
          </cell>
        </row>
        <row r="11013">
          <cell r="C11013">
            <v>53953</v>
          </cell>
          <cell r="D11013">
            <v>2500807061</v>
          </cell>
        </row>
        <row r="11014">
          <cell r="C11014">
            <v>32330</v>
          </cell>
          <cell r="D11014">
            <v>9603610356</v>
          </cell>
        </row>
        <row r="11015">
          <cell r="C11015">
            <v>30722</v>
          </cell>
          <cell r="D11015">
            <v>9815158015</v>
          </cell>
        </row>
        <row r="11016">
          <cell r="C11016">
            <v>28650</v>
          </cell>
          <cell r="D11016">
            <v>8841637323</v>
          </cell>
        </row>
        <row r="11017">
          <cell r="C11017">
            <v>37105</v>
          </cell>
          <cell r="D11017">
            <v>1074899180</v>
          </cell>
        </row>
        <row r="11018">
          <cell r="C11018">
            <v>12680</v>
          </cell>
          <cell r="D11018">
            <v>3538909016</v>
          </cell>
        </row>
        <row r="11019">
          <cell r="C11019">
            <v>57544</v>
          </cell>
          <cell r="D11019">
            <v>2408183758</v>
          </cell>
        </row>
        <row r="11020">
          <cell r="C11020">
            <v>19215</v>
          </cell>
          <cell r="D11020">
            <v>5687748091</v>
          </cell>
        </row>
        <row r="11021">
          <cell r="C11021">
            <v>16809</v>
          </cell>
          <cell r="D11021">
            <v>6109997811</v>
          </cell>
        </row>
        <row r="11022">
          <cell r="C11022">
            <v>18857</v>
          </cell>
          <cell r="D11022">
            <v>1923178164</v>
          </cell>
        </row>
        <row r="11023">
          <cell r="C11023">
            <v>37104</v>
          </cell>
          <cell r="D11023">
            <v>1718344562</v>
          </cell>
        </row>
        <row r="11024">
          <cell r="C11024">
            <v>10497</v>
          </cell>
          <cell r="D11024">
            <v>3273288531</v>
          </cell>
        </row>
        <row r="11025">
          <cell r="C11025">
            <v>56926</v>
          </cell>
          <cell r="D11025">
            <v>8808097757</v>
          </cell>
        </row>
        <row r="11026">
          <cell r="C11026">
            <v>23826</v>
          </cell>
          <cell r="D11026">
            <v>6788593582</v>
          </cell>
        </row>
        <row r="11027">
          <cell r="C11027">
            <v>34510</v>
          </cell>
          <cell r="D11027">
            <v>1442784075</v>
          </cell>
        </row>
        <row r="11028">
          <cell r="C11028">
            <v>17732</v>
          </cell>
          <cell r="D11028">
            <v>6520635286</v>
          </cell>
        </row>
        <row r="11029">
          <cell r="C11029">
            <v>57265</v>
          </cell>
          <cell r="D11029">
            <v>2480515559</v>
          </cell>
        </row>
        <row r="11030">
          <cell r="C11030">
            <v>46102</v>
          </cell>
          <cell r="D11030">
            <v>6148303353</v>
          </cell>
        </row>
        <row r="11031">
          <cell r="C11031">
            <v>52673</v>
          </cell>
          <cell r="D11031">
            <v>3986480021</v>
          </cell>
        </row>
        <row r="11032">
          <cell r="C11032">
            <v>57250</v>
          </cell>
          <cell r="D11032">
            <v>8377113392</v>
          </cell>
        </row>
        <row r="11033">
          <cell r="C11033">
            <v>23846</v>
          </cell>
          <cell r="D11033">
            <v>29906814</v>
          </cell>
        </row>
        <row r="11034">
          <cell r="C11034">
            <v>44155</v>
          </cell>
          <cell r="D11034">
            <v>879297433</v>
          </cell>
        </row>
        <row r="11035">
          <cell r="C11035">
            <v>23210</v>
          </cell>
          <cell r="D11035">
            <v>8145387981</v>
          </cell>
        </row>
        <row r="11036">
          <cell r="C11036">
            <v>39571</v>
          </cell>
          <cell r="D11036">
            <v>701563818</v>
          </cell>
        </row>
        <row r="11037">
          <cell r="C11037">
            <v>49423</v>
          </cell>
          <cell r="D11037">
            <v>3259018638</v>
          </cell>
        </row>
        <row r="11038">
          <cell r="C11038">
            <v>34311</v>
          </cell>
          <cell r="D11038">
            <v>6284045549</v>
          </cell>
        </row>
        <row r="11039">
          <cell r="C11039">
            <v>43282</v>
          </cell>
          <cell r="D11039">
            <v>7741079360</v>
          </cell>
        </row>
        <row r="11040">
          <cell r="C11040">
            <v>44600</v>
          </cell>
          <cell r="D11040">
            <v>2561690342</v>
          </cell>
        </row>
        <row r="11041">
          <cell r="C11041">
            <v>56465</v>
          </cell>
          <cell r="D11041">
            <v>7453397081</v>
          </cell>
        </row>
        <row r="11042">
          <cell r="C11042">
            <v>37249</v>
          </cell>
          <cell r="D11042">
            <v>6988089128</v>
          </cell>
        </row>
        <row r="11043">
          <cell r="C11043">
            <v>54870</v>
          </cell>
          <cell r="D11043">
            <v>2255261316</v>
          </cell>
        </row>
        <row r="11044">
          <cell r="C11044">
            <v>58432</v>
          </cell>
          <cell r="D11044">
            <v>3904109642</v>
          </cell>
        </row>
        <row r="11045">
          <cell r="C11045">
            <v>39014</v>
          </cell>
          <cell r="D11045">
            <v>5149710571</v>
          </cell>
        </row>
        <row r="11046">
          <cell r="C11046">
            <v>56134</v>
          </cell>
          <cell r="D11046">
            <v>4492546545</v>
          </cell>
        </row>
        <row r="11047">
          <cell r="C11047">
            <v>51441</v>
          </cell>
          <cell r="D11047">
            <v>9815158015</v>
          </cell>
        </row>
        <row r="11048">
          <cell r="C11048">
            <v>29497</v>
          </cell>
          <cell r="D11048">
            <v>3513651333</v>
          </cell>
        </row>
        <row r="11049">
          <cell r="C11049">
            <v>23249</v>
          </cell>
          <cell r="D11049">
            <v>7251959615</v>
          </cell>
        </row>
        <row r="11050">
          <cell r="C11050">
            <v>32610</v>
          </cell>
          <cell r="D11050">
            <v>3235176993</v>
          </cell>
        </row>
        <row r="11051">
          <cell r="C11051">
            <v>27302</v>
          </cell>
          <cell r="D11051">
            <v>4718207207</v>
          </cell>
        </row>
        <row r="11052">
          <cell r="C11052">
            <v>33724</v>
          </cell>
          <cell r="D11052">
            <v>9620547551</v>
          </cell>
        </row>
        <row r="11053">
          <cell r="C11053">
            <v>40213</v>
          </cell>
          <cell r="D11053">
            <v>4185019157</v>
          </cell>
        </row>
        <row r="11054">
          <cell r="C11054">
            <v>20620</v>
          </cell>
          <cell r="D11054">
            <v>3991963221</v>
          </cell>
        </row>
        <row r="11055">
          <cell r="C11055">
            <v>30895</v>
          </cell>
          <cell r="D11055">
            <v>7688943361</v>
          </cell>
        </row>
        <row r="11056">
          <cell r="C11056">
            <v>55003</v>
          </cell>
          <cell r="D11056">
            <v>3266408608</v>
          </cell>
        </row>
        <row r="11057">
          <cell r="C11057">
            <v>15690</v>
          </cell>
          <cell r="D11057">
            <v>8238030943</v>
          </cell>
        </row>
        <row r="11058">
          <cell r="C11058">
            <v>55689</v>
          </cell>
          <cell r="D11058">
            <v>8832488175</v>
          </cell>
        </row>
        <row r="11059">
          <cell r="C11059">
            <v>21530</v>
          </cell>
          <cell r="D11059">
            <v>5412518958</v>
          </cell>
        </row>
        <row r="11060">
          <cell r="C11060">
            <v>44840</v>
          </cell>
          <cell r="D11060">
            <v>1252810490</v>
          </cell>
        </row>
        <row r="11061">
          <cell r="C11061">
            <v>49222</v>
          </cell>
          <cell r="D11061">
            <v>3792993961</v>
          </cell>
        </row>
        <row r="11062">
          <cell r="C11062">
            <v>34599</v>
          </cell>
          <cell r="D11062">
            <v>5138969978</v>
          </cell>
        </row>
        <row r="11063">
          <cell r="C11063">
            <v>44192</v>
          </cell>
          <cell r="D11063">
            <v>8565880958</v>
          </cell>
        </row>
        <row r="11064">
          <cell r="C11064">
            <v>45813</v>
          </cell>
          <cell r="D11064">
            <v>3156820482</v>
          </cell>
        </row>
        <row r="11065">
          <cell r="C11065">
            <v>20541</v>
          </cell>
          <cell r="D11065">
            <v>5764488419</v>
          </cell>
        </row>
        <row r="11066">
          <cell r="C11066">
            <v>57980</v>
          </cell>
          <cell r="D11066">
            <v>7402856011</v>
          </cell>
        </row>
        <row r="11067">
          <cell r="C11067">
            <v>42014</v>
          </cell>
          <cell r="D11067">
            <v>9458901820</v>
          </cell>
        </row>
        <row r="11068">
          <cell r="C11068">
            <v>30695</v>
          </cell>
          <cell r="D11068">
            <v>2012142672</v>
          </cell>
        </row>
        <row r="11069">
          <cell r="C11069">
            <v>18400</v>
          </cell>
          <cell r="D11069">
            <v>8254304106</v>
          </cell>
        </row>
        <row r="11070">
          <cell r="C11070">
            <v>48293</v>
          </cell>
          <cell r="D11070">
            <v>3545427749</v>
          </cell>
        </row>
        <row r="11071">
          <cell r="C11071">
            <v>41851</v>
          </cell>
          <cell r="D11071">
            <v>4969679754</v>
          </cell>
        </row>
        <row r="11072">
          <cell r="C11072">
            <v>29633</v>
          </cell>
          <cell r="D11072">
            <v>4502817627</v>
          </cell>
        </row>
        <row r="11073">
          <cell r="C11073">
            <v>20061</v>
          </cell>
          <cell r="D11073">
            <v>8519669638</v>
          </cell>
        </row>
        <row r="11074">
          <cell r="C11074">
            <v>20065</v>
          </cell>
          <cell r="D11074">
            <v>9018504580</v>
          </cell>
        </row>
        <row r="11075">
          <cell r="C11075">
            <v>42578</v>
          </cell>
          <cell r="D11075">
            <v>8349606134</v>
          </cell>
        </row>
        <row r="11076">
          <cell r="C11076">
            <v>14304</v>
          </cell>
          <cell r="D11076">
            <v>9620547551</v>
          </cell>
        </row>
        <row r="11077">
          <cell r="C11077">
            <v>52511</v>
          </cell>
          <cell r="D11077">
            <v>769312748</v>
          </cell>
        </row>
        <row r="11078">
          <cell r="C11078">
            <v>17031</v>
          </cell>
          <cell r="D11078">
            <v>6375014751</v>
          </cell>
        </row>
        <row r="11079">
          <cell r="C11079">
            <v>30055</v>
          </cell>
          <cell r="D11079">
            <v>2355104786</v>
          </cell>
        </row>
        <row r="11080">
          <cell r="C11080">
            <v>28169</v>
          </cell>
          <cell r="D11080">
            <v>37593587</v>
          </cell>
        </row>
        <row r="11081">
          <cell r="C11081">
            <v>53617</v>
          </cell>
          <cell r="D11081">
            <v>3738218785</v>
          </cell>
        </row>
        <row r="11082">
          <cell r="C11082">
            <v>20008</v>
          </cell>
          <cell r="D11082">
            <v>9013891098</v>
          </cell>
        </row>
        <row r="11083">
          <cell r="C11083">
            <v>39240</v>
          </cell>
          <cell r="D11083">
            <v>797655034</v>
          </cell>
        </row>
        <row r="11084">
          <cell r="C11084">
            <v>11202</v>
          </cell>
          <cell r="D11084">
            <v>9726644925</v>
          </cell>
        </row>
        <row r="11085">
          <cell r="C11085">
            <v>51203</v>
          </cell>
          <cell r="D11085">
            <v>2973558387</v>
          </cell>
        </row>
        <row r="11086">
          <cell r="C11086">
            <v>41050</v>
          </cell>
          <cell r="D11086">
            <v>9305168396</v>
          </cell>
        </row>
        <row r="11087">
          <cell r="C11087">
            <v>13431</v>
          </cell>
          <cell r="D11087">
            <v>1887308636</v>
          </cell>
        </row>
        <row r="11088">
          <cell r="C11088">
            <v>35173</v>
          </cell>
          <cell r="D11088">
            <v>7596173217</v>
          </cell>
        </row>
        <row r="11089">
          <cell r="C11089">
            <v>51472</v>
          </cell>
          <cell r="D11089">
            <v>1502791994</v>
          </cell>
        </row>
        <row r="11090">
          <cell r="C11090">
            <v>20485</v>
          </cell>
          <cell r="D11090">
            <v>495702854</v>
          </cell>
        </row>
        <row r="11091">
          <cell r="C11091">
            <v>48332</v>
          </cell>
          <cell r="D11091">
            <v>4328154427</v>
          </cell>
        </row>
        <row r="11092">
          <cell r="C11092">
            <v>27241</v>
          </cell>
          <cell r="D11092">
            <v>6109997811</v>
          </cell>
        </row>
        <row r="11093">
          <cell r="C11093">
            <v>39380</v>
          </cell>
          <cell r="D11093">
            <v>8911781207</v>
          </cell>
        </row>
        <row r="11094">
          <cell r="C11094">
            <v>45050</v>
          </cell>
          <cell r="D11094">
            <v>2130919499</v>
          </cell>
        </row>
        <row r="11095">
          <cell r="C11095">
            <v>17129</v>
          </cell>
          <cell r="D11095">
            <v>6801140183</v>
          </cell>
        </row>
        <row r="11096">
          <cell r="C11096">
            <v>43138</v>
          </cell>
          <cell r="D11096">
            <v>3509620267</v>
          </cell>
        </row>
        <row r="11097">
          <cell r="C11097">
            <v>29161</v>
          </cell>
          <cell r="D11097">
            <v>2579936017</v>
          </cell>
        </row>
        <row r="11098">
          <cell r="C11098">
            <v>25577</v>
          </cell>
          <cell r="D11098">
            <v>7912639675</v>
          </cell>
        </row>
        <row r="11099">
          <cell r="C11099">
            <v>56603</v>
          </cell>
          <cell r="D11099">
            <v>25254650</v>
          </cell>
        </row>
        <row r="11100">
          <cell r="C11100">
            <v>55984</v>
          </cell>
          <cell r="D11100">
            <v>7402856011</v>
          </cell>
        </row>
        <row r="11101">
          <cell r="C11101">
            <v>39808</v>
          </cell>
          <cell r="D11101">
            <v>1249074622</v>
          </cell>
        </row>
        <row r="11102">
          <cell r="C11102">
            <v>41754</v>
          </cell>
          <cell r="D11102">
            <v>9196221739</v>
          </cell>
        </row>
        <row r="11103">
          <cell r="C11103">
            <v>20058</v>
          </cell>
          <cell r="D11103">
            <v>899126162</v>
          </cell>
        </row>
        <row r="11104">
          <cell r="C11104">
            <v>34024</v>
          </cell>
          <cell r="D11104">
            <v>8664054479</v>
          </cell>
        </row>
        <row r="11105">
          <cell r="C11105">
            <v>27384</v>
          </cell>
          <cell r="D11105">
            <v>9293760045</v>
          </cell>
        </row>
        <row r="11106">
          <cell r="C11106">
            <v>33980</v>
          </cell>
          <cell r="D11106">
            <v>2306669465</v>
          </cell>
        </row>
        <row r="11107">
          <cell r="C11107">
            <v>38000</v>
          </cell>
          <cell r="D11107">
            <v>3488994694</v>
          </cell>
        </row>
        <row r="11108">
          <cell r="C11108">
            <v>44861</v>
          </cell>
          <cell r="D11108">
            <v>8249460030</v>
          </cell>
        </row>
        <row r="11109">
          <cell r="C11109">
            <v>47491</v>
          </cell>
          <cell r="D11109">
            <v>4783377790</v>
          </cell>
        </row>
        <row r="11110">
          <cell r="C11110">
            <v>28778</v>
          </cell>
          <cell r="D11110">
            <v>7039995972</v>
          </cell>
        </row>
        <row r="11111">
          <cell r="C11111">
            <v>22138</v>
          </cell>
          <cell r="D11111">
            <v>9686840923</v>
          </cell>
        </row>
        <row r="11112">
          <cell r="C11112">
            <v>28613</v>
          </cell>
          <cell r="D11112">
            <v>3513651333</v>
          </cell>
        </row>
        <row r="11113">
          <cell r="C11113">
            <v>12368</v>
          </cell>
          <cell r="D11113">
            <v>5795848808</v>
          </cell>
        </row>
        <row r="11114">
          <cell r="C11114">
            <v>45948</v>
          </cell>
          <cell r="D11114">
            <v>7180110256</v>
          </cell>
        </row>
        <row r="11115">
          <cell r="C11115">
            <v>31240</v>
          </cell>
          <cell r="D11115">
            <v>6408517315</v>
          </cell>
        </row>
        <row r="11116">
          <cell r="C11116">
            <v>23805</v>
          </cell>
          <cell r="D11116">
            <v>6720857681</v>
          </cell>
        </row>
        <row r="11117">
          <cell r="C11117">
            <v>22460</v>
          </cell>
          <cell r="D11117">
            <v>5149710571</v>
          </cell>
        </row>
        <row r="11118">
          <cell r="C11118">
            <v>48365</v>
          </cell>
          <cell r="D11118">
            <v>7521557441</v>
          </cell>
        </row>
        <row r="11119">
          <cell r="C11119">
            <v>15767</v>
          </cell>
          <cell r="D11119">
            <v>701563818</v>
          </cell>
        </row>
        <row r="11120">
          <cell r="C11120">
            <v>46174</v>
          </cell>
          <cell r="D11120">
            <v>6007705854</v>
          </cell>
        </row>
        <row r="11121">
          <cell r="C11121">
            <v>55789</v>
          </cell>
          <cell r="D11121">
            <v>5929508313</v>
          </cell>
        </row>
        <row r="11122">
          <cell r="C11122">
            <v>12902</v>
          </cell>
          <cell r="D11122">
            <v>6815475379</v>
          </cell>
        </row>
        <row r="11123">
          <cell r="C11123">
            <v>37593</v>
          </cell>
          <cell r="D11123">
            <v>6148235056</v>
          </cell>
        </row>
        <row r="11124">
          <cell r="C11124">
            <v>49591</v>
          </cell>
          <cell r="D11124">
            <v>8277918739</v>
          </cell>
        </row>
        <row r="11125">
          <cell r="C11125">
            <v>44039</v>
          </cell>
          <cell r="D11125">
            <v>8694120054</v>
          </cell>
        </row>
        <row r="11126">
          <cell r="C11126">
            <v>16944</v>
          </cell>
          <cell r="D11126">
            <v>6819596901</v>
          </cell>
        </row>
        <row r="11127">
          <cell r="C11127">
            <v>13836</v>
          </cell>
          <cell r="D11127">
            <v>7243767311</v>
          </cell>
        </row>
        <row r="11128">
          <cell r="C11128">
            <v>51277</v>
          </cell>
          <cell r="D11128">
            <v>8895721314</v>
          </cell>
        </row>
        <row r="11129">
          <cell r="C11129">
            <v>24669</v>
          </cell>
          <cell r="D11129">
            <v>2297168497</v>
          </cell>
        </row>
        <row r="11130">
          <cell r="C11130">
            <v>56171</v>
          </cell>
          <cell r="D11130">
            <v>1152386727</v>
          </cell>
        </row>
        <row r="11131">
          <cell r="C11131">
            <v>23494</v>
          </cell>
          <cell r="D11131">
            <v>3933561566</v>
          </cell>
        </row>
        <row r="11132">
          <cell r="C11132">
            <v>18715</v>
          </cell>
          <cell r="D11132">
            <v>3642988458</v>
          </cell>
        </row>
        <row r="11133">
          <cell r="C11133">
            <v>30159</v>
          </cell>
          <cell r="D11133">
            <v>8733080267</v>
          </cell>
        </row>
        <row r="11134">
          <cell r="C11134">
            <v>33146</v>
          </cell>
          <cell r="D11134">
            <v>8533410514</v>
          </cell>
        </row>
        <row r="11135">
          <cell r="C11135">
            <v>29789</v>
          </cell>
          <cell r="D11135">
            <v>5759255762</v>
          </cell>
        </row>
        <row r="11136">
          <cell r="C11136">
            <v>42132</v>
          </cell>
          <cell r="D11136">
            <v>8256403403</v>
          </cell>
        </row>
        <row r="11137">
          <cell r="C11137">
            <v>43940</v>
          </cell>
          <cell r="D11137">
            <v>2779378506</v>
          </cell>
        </row>
        <row r="11138">
          <cell r="C11138">
            <v>21157</v>
          </cell>
          <cell r="D11138">
            <v>8370379001</v>
          </cell>
        </row>
        <row r="11139">
          <cell r="C11139">
            <v>57702</v>
          </cell>
          <cell r="D11139">
            <v>2353272215</v>
          </cell>
        </row>
        <row r="11140">
          <cell r="C11140">
            <v>13322</v>
          </cell>
          <cell r="D11140">
            <v>2177097355</v>
          </cell>
        </row>
        <row r="11141">
          <cell r="C11141">
            <v>40960</v>
          </cell>
          <cell r="D11141">
            <v>2885061928</v>
          </cell>
        </row>
        <row r="11142">
          <cell r="C11142">
            <v>24542</v>
          </cell>
          <cell r="D11142">
            <v>7628323464</v>
          </cell>
        </row>
        <row r="11143">
          <cell r="C11143">
            <v>38300</v>
          </cell>
          <cell r="D11143">
            <v>5795848808</v>
          </cell>
        </row>
        <row r="11144">
          <cell r="C11144">
            <v>26243</v>
          </cell>
          <cell r="D11144">
            <v>8971738782</v>
          </cell>
        </row>
        <row r="11145">
          <cell r="C11145">
            <v>56848</v>
          </cell>
          <cell r="D11145">
            <v>5068508845</v>
          </cell>
        </row>
        <row r="11146">
          <cell r="C11146">
            <v>34347</v>
          </cell>
          <cell r="D11146">
            <v>3060876401</v>
          </cell>
        </row>
        <row r="11147">
          <cell r="C11147">
            <v>17591</v>
          </cell>
          <cell r="D11147">
            <v>2480515559</v>
          </cell>
        </row>
        <row r="11148">
          <cell r="C11148">
            <v>24961</v>
          </cell>
          <cell r="D11148">
            <v>509393462</v>
          </cell>
        </row>
        <row r="11149">
          <cell r="C11149">
            <v>18649</v>
          </cell>
          <cell r="D11149">
            <v>8519669638</v>
          </cell>
        </row>
        <row r="11150">
          <cell r="C11150">
            <v>35030</v>
          </cell>
          <cell r="D11150">
            <v>3547596165</v>
          </cell>
        </row>
        <row r="11151">
          <cell r="C11151">
            <v>52490</v>
          </cell>
          <cell r="D11151">
            <v>3418374697</v>
          </cell>
        </row>
        <row r="11152">
          <cell r="C11152">
            <v>23032</v>
          </cell>
          <cell r="D11152">
            <v>4119729087</v>
          </cell>
        </row>
        <row r="11153">
          <cell r="C11153">
            <v>45846</v>
          </cell>
          <cell r="D11153">
            <v>7966083349</v>
          </cell>
        </row>
        <row r="11154">
          <cell r="C11154">
            <v>38815</v>
          </cell>
          <cell r="D11154">
            <v>5726465660</v>
          </cell>
        </row>
        <row r="11155">
          <cell r="C11155">
            <v>39953</v>
          </cell>
          <cell r="D11155">
            <v>9107581297</v>
          </cell>
        </row>
        <row r="11156">
          <cell r="C11156">
            <v>56523</v>
          </cell>
          <cell r="D11156">
            <v>1351073265</v>
          </cell>
        </row>
        <row r="11157">
          <cell r="C11157">
            <v>33740</v>
          </cell>
          <cell r="D11157">
            <v>9885165231</v>
          </cell>
        </row>
        <row r="11158">
          <cell r="C11158">
            <v>25817</v>
          </cell>
          <cell r="D11158">
            <v>6732216945</v>
          </cell>
        </row>
        <row r="11159">
          <cell r="C11159">
            <v>16281</v>
          </cell>
          <cell r="D11159">
            <v>8109358470</v>
          </cell>
        </row>
        <row r="11160">
          <cell r="C11160">
            <v>47042</v>
          </cell>
          <cell r="D11160">
            <v>4372257910</v>
          </cell>
        </row>
        <row r="11161">
          <cell r="C11161">
            <v>31684</v>
          </cell>
          <cell r="D11161">
            <v>4752702681</v>
          </cell>
        </row>
        <row r="11162">
          <cell r="C11162">
            <v>43707</v>
          </cell>
          <cell r="D11162">
            <v>4937054791</v>
          </cell>
        </row>
        <row r="11163">
          <cell r="C11163">
            <v>31109</v>
          </cell>
          <cell r="D11163">
            <v>6283719635</v>
          </cell>
        </row>
        <row r="11164">
          <cell r="C11164">
            <v>54332</v>
          </cell>
          <cell r="D11164">
            <v>4409014943</v>
          </cell>
        </row>
        <row r="11165">
          <cell r="C11165">
            <v>32940</v>
          </cell>
          <cell r="D11165">
            <v>3381164996</v>
          </cell>
        </row>
        <row r="11166">
          <cell r="C11166">
            <v>45199</v>
          </cell>
          <cell r="D11166">
            <v>2149326663</v>
          </cell>
        </row>
        <row r="11167">
          <cell r="C11167">
            <v>51263</v>
          </cell>
          <cell r="D11167">
            <v>965285472</v>
          </cell>
        </row>
        <row r="11168">
          <cell r="C11168">
            <v>40399</v>
          </cell>
          <cell r="D11168">
            <v>6283719635</v>
          </cell>
        </row>
        <row r="11169">
          <cell r="C11169">
            <v>46269</v>
          </cell>
          <cell r="D11169">
            <v>4085082426</v>
          </cell>
        </row>
        <row r="11170">
          <cell r="C11170">
            <v>35391</v>
          </cell>
          <cell r="D11170">
            <v>4535395691</v>
          </cell>
        </row>
        <row r="11171">
          <cell r="C11171">
            <v>59455</v>
          </cell>
          <cell r="D11171">
            <v>3600185284</v>
          </cell>
        </row>
        <row r="11172">
          <cell r="C11172">
            <v>46097</v>
          </cell>
          <cell r="D11172">
            <v>7865341539</v>
          </cell>
        </row>
        <row r="11173">
          <cell r="C11173">
            <v>37183</v>
          </cell>
          <cell r="D11173">
            <v>3545427749</v>
          </cell>
        </row>
        <row r="11174">
          <cell r="C11174">
            <v>11521</v>
          </cell>
          <cell r="D11174">
            <v>5764917026</v>
          </cell>
        </row>
        <row r="11175">
          <cell r="C11175">
            <v>30489</v>
          </cell>
          <cell r="D11175">
            <v>1442784075</v>
          </cell>
        </row>
        <row r="11176">
          <cell r="C11176">
            <v>36982</v>
          </cell>
          <cell r="D11176">
            <v>9260254965</v>
          </cell>
        </row>
        <row r="11177">
          <cell r="C11177">
            <v>57969</v>
          </cell>
          <cell r="D11177">
            <v>8519669638</v>
          </cell>
        </row>
        <row r="11178">
          <cell r="C11178">
            <v>45536</v>
          </cell>
          <cell r="D11178">
            <v>4085082426</v>
          </cell>
        </row>
        <row r="11179">
          <cell r="C11179">
            <v>38438</v>
          </cell>
          <cell r="D11179">
            <v>6041314951</v>
          </cell>
        </row>
        <row r="11180">
          <cell r="C11180">
            <v>23706</v>
          </cell>
          <cell r="D11180">
            <v>471886378</v>
          </cell>
        </row>
        <row r="11181">
          <cell r="C11181">
            <v>14065</v>
          </cell>
          <cell r="D11181">
            <v>17898579</v>
          </cell>
        </row>
        <row r="11182">
          <cell r="C11182">
            <v>25841</v>
          </cell>
          <cell r="D11182">
            <v>5241020535</v>
          </cell>
        </row>
        <row r="11183">
          <cell r="C11183">
            <v>51316</v>
          </cell>
          <cell r="D11183">
            <v>9965847037</v>
          </cell>
        </row>
        <row r="11184">
          <cell r="C11184">
            <v>22574</v>
          </cell>
          <cell r="D11184">
            <v>7775126329</v>
          </cell>
        </row>
        <row r="11185">
          <cell r="C11185">
            <v>34803</v>
          </cell>
          <cell r="D11185">
            <v>7783641539</v>
          </cell>
        </row>
        <row r="11186">
          <cell r="C11186">
            <v>34534</v>
          </cell>
          <cell r="D11186">
            <v>2659144249</v>
          </cell>
        </row>
        <row r="11187">
          <cell r="C11187">
            <v>51017</v>
          </cell>
          <cell r="D11187">
            <v>1888252693</v>
          </cell>
        </row>
        <row r="11188">
          <cell r="C11188">
            <v>57093</v>
          </cell>
          <cell r="D11188">
            <v>1502791994</v>
          </cell>
        </row>
        <row r="11189">
          <cell r="C11189">
            <v>43596</v>
          </cell>
          <cell r="D11189">
            <v>3746690722</v>
          </cell>
        </row>
        <row r="11190">
          <cell r="C11190">
            <v>25253</v>
          </cell>
          <cell r="D11190">
            <v>8373529241</v>
          </cell>
        </row>
        <row r="11191">
          <cell r="C11191">
            <v>58932</v>
          </cell>
          <cell r="D11191">
            <v>2307209530</v>
          </cell>
        </row>
        <row r="11192">
          <cell r="C11192">
            <v>22499</v>
          </cell>
          <cell r="D11192">
            <v>3932861779</v>
          </cell>
        </row>
        <row r="11193">
          <cell r="C11193">
            <v>29331</v>
          </cell>
          <cell r="D11193">
            <v>977779009</v>
          </cell>
        </row>
        <row r="11194">
          <cell r="C11194">
            <v>49548</v>
          </cell>
          <cell r="D11194">
            <v>4074728869</v>
          </cell>
        </row>
        <row r="11195">
          <cell r="C11195">
            <v>44598</v>
          </cell>
          <cell r="D11195">
            <v>9766606919</v>
          </cell>
        </row>
        <row r="11196">
          <cell r="C11196">
            <v>53760</v>
          </cell>
          <cell r="D11196">
            <v>7670936274</v>
          </cell>
        </row>
        <row r="11197">
          <cell r="C11197">
            <v>39749</v>
          </cell>
          <cell r="D11197">
            <v>6789106936</v>
          </cell>
        </row>
        <row r="11198">
          <cell r="C11198">
            <v>29718</v>
          </cell>
          <cell r="D11198">
            <v>6209983448</v>
          </cell>
        </row>
        <row r="11199">
          <cell r="C11199">
            <v>20543</v>
          </cell>
          <cell r="D11199">
            <v>8694120054</v>
          </cell>
        </row>
        <row r="11200">
          <cell r="C11200">
            <v>49287</v>
          </cell>
          <cell r="D11200">
            <v>6988089128</v>
          </cell>
        </row>
        <row r="11201">
          <cell r="C11201">
            <v>50872</v>
          </cell>
          <cell r="D11201">
            <v>7567063646</v>
          </cell>
        </row>
        <row r="11202">
          <cell r="C11202">
            <v>31377</v>
          </cell>
          <cell r="D11202">
            <v>5828678620</v>
          </cell>
        </row>
        <row r="11203">
          <cell r="C11203">
            <v>59405</v>
          </cell>
          <cell r="D11203">
            <v>1895483948</v>
          </cell>
        </row>
        <row r="11204">
          <cell r="C11204">
            <v>54923</v>
          </cell>
          <cell r="D11204">
            <v>2908560011</v>
          </cell>
        </row>
        <row r="11205">
          <cell r="C11205">
            <v>54614</v>
          </cell>
          <cell r="D11205">
            <v>9726268931</v>
          </cell>
        </row>
        <row r="11206">
          <cell r="C11206">
            <v>38521</v>
          </cell>
          <cell r="D11206">
            <v>5405945366</v>
          </cell>
        </row>
        <row r="11207">
          <cell r="C11207">
            <v>17591</v>
          </cell>
          <cell r="D11207">
            <v>209942509</v>
          </cell>
        </row>
        <row r="11208">
          <cell r="C11208">
            <v>27102</v>
          </cell>
          <cell r="D11208">
            <v>7961231404</v>
          </cell>
        </row>
        <row r="11209">
          <cell r="C11209">
            <v>55896</v>
          </cell>
          <cell r="D11209">
            <v>6695538166</v>
          </cell>
        </row>
        <row r="11210">
          <cell r="C11210">
            <v>55899</v>
          </cell>
          <cell r="D11210">
            <v>4984363320</v>
          </cell>
        </row>
        <row r="11211">
          <cell r="C11211">
            <v>33428</v>
          </cell>
          <cell r="D11211">
            <v>1425230725</v>
          </cell>
        </row>
        <row r="11212">
          <cell r="C11212">
            <v>24011</v>
          </cell>
          <cell r="D11212">
            <v>4786629839</v>
          </cell>
        </row>
        <row r="11213">
          <cell r="C11213">
            <v>15286</v>
          </cell>
          <cell r="D11213">
            <v>228985188</v>
          </cell>
        </row>
        <row r="11214">
          <cell r="C11214">
            <v>10753</v>
          </cell>
          <cell r="D11214">
            <v>9245659313</v>
          </cell>
        </row>
        <row r="11215">
          <cell r="C11215">
            <v>10050</v>
          </cell>
          <cell r="D11215">
            <v>6819596901</v>
          </cell>
        </row>
        <row r="11216">
          <cell r="C11216">
            <v>24276</v>
          </cell>
          <cell r="D11216">
            <v>62571575</v>
          </cell>
        </row>
        <row r="11217">
          <cell r="C11217">
            <v>49875</v>
          </cell>
          <cell r="D11217">
            <v>8482007106</v>
          </cell>
        </row>
        <row r="11218">
          <cell r="C11218">
            <v>52760</v>
          </cell>
          <cell r="D11218">
            <v>4359854056</v>
          </cell>
        </row>
        <row r="11219">
          <cell r="C11219">
            <v>35481</v>
          </cell>
          <cell r="D11219">
            <v>3016741628</v>
          </cell>
        </row>
        <row r="11220">
          <cell r="C11220">
            <v>36051</v>
          </cell>
          <cell r="D11220">
            <v>325547246</v>
          </cell>
        </row>
        <row r="11221">
          <cell r="C11221">
            <v>56047</v>
          </cell>
          <cell r="D11221">
            <v>5928086253</v>
          </cell>
        </row>
        <row r="11222">
          <cell r="C11222">
            <v>33748</v>
          </cell>
          <cell r="D11222">
            <v>2307209530</v>
          </cell>
        </row>
        <row r="11223">
          <cell r="C11223">
            <v>48862</v>
          </cell>
          <cell r="D11223">
            <v>2592292012</v>
          </cell>
        </row>
        <row r="11224">
          <cell r="C11224">
            <v>31230</v>
          </cell>
          <cell r="D11224">
            <v>8238030943</v>
          </cell>
        </row>
        <row r="11225">
          <cell r="C11225">
            <v>17113</v>
          </cell>
          <cell r="D11225">
            <v>3129526900</v>
          </cell>
        </row>
        <row r="11226">
          <cell r="C11226">
            <v>48487</v>
          </cell>
          <cell r="D11226">
            <v>1657097021</v>
          </cell>
        </row>
        <row r="11227">
          <cell r="C11227">
            <v>53020</v>
          </cell>
          <cell r="D11227">
            <v>9545462825</v>
          </cell>
        </row>
        <row r="11228">
          <cell r="C11228">
            <v>35414</v>
          </cell>
          <cell r="D11228">
            <v>4768254810</v>
          </cell>
        </row>
        <row r="11229">
          <cell r="C11229">
            <v>38135</v>
          </cell>
          <cell r="D11229">
            <v>76572129</v>
          </cell>
        </row>
        <row r="11230">
          <cell r="C11230">
            <v>46302</v>
          </cell>
          <cell r="D11230">
            <v>2426144645</v>
          </cell>
        </row>
        <row r="11231">
          <cell r="C11231">
            <v>28039</v>
          </cell>
          <cell r="D11231">
            <v>8519669638</v>
          </cell>
        </row>
        <row r="11232">
          <cell r="C11232">
            <v>18686</v>
          </cell>
          <cell r="D11232">
            <v>4453705328</v>
          </cell>
        </row>
        <row r="11233">
          <cell r="C11233">
            <v>20477</v>
          </cell>
          <cell r="D11233">
            <v>5907724676</v>
          </cell>
        </row>
        <row r="11234">
          <cell r="C11234">
            <v>59467</v>
          </cell>
          <cell r="D11234">
            <v>1892125439</v>
          </cell>
        </row>
        <row r="11235">
          <cell r="C11235">
            <v>23692</v>
          </cell>
          <cell r="D11235">
            <v>8044612831</v>
          </cell>
        </row>
        <row r="11236">
          <cell r="C11236">
            <v>36864</v>
          </cell>
          <cell r="D11236">
            <v>5837501576</v>
          </cell>
        </row>
        <row r="11237">
          <cell r="C11237">
            <v>41032</v>
          </cell>
          <cell r="D11237">
            <v>5603002824</v>
          </cell>
        </row>
        <row r="11238">
          <cell r="C11238">
            <v>49642</v>
          </cell>
          <cell r="D11238">
            <v>1888252693</v>
          </cell>
        </row>
        <row r="11239">
          <cell r="C11239">
            <v>49956</v>
          </cell>
          <cell r="D11239">
            <v>7912639675</v>
          </cell>
        </row>
        <row r="11240">
          <cell r="C11240">
            <v>13120</v>
          </cell>
          <cell r="D11240">
            <v>3219526055</v>
          </cell>
        </row>
        <row r="11241">
          <cell r="C11241">
            <v>47195</v>
          </cell>
          <cell r="D11241">
            <v>8256403403</v>
          </cell>
        </row>
        <row r="11242">
          <cell r="C11242">
            <v>19063</v>
          </cell>
          <cell r="D11242">
            <v>6364724701</v>
          </cell>
        </row>
        <row r="11243">
          <cell r="C11243">
            <v>12231</v>
          </cell>
          <cell r="D11243">
            <v>2873915978</v>
          </cell>
        </row>
        <row r="11244">
          <cell r="C11244">
            <v>55064</v>
          </cell>
          <cell r="D11244">
            <v>1062607929</v>
          </cell>
        </row>
        <row r="11245">
          <cell r="C11245">
            <v>18598</v>
          </cell>
          <cell r="D11245">
            <v>2128813026</v>
          </cell>
        </row>
        <row r="11246">
          <cell r="C11246">
            <v>49200</v>
          </cell>
          <cell r="D11246">
            <v>1442784075</v>
          </cell>
        </row>
        <row r="11247">
          <cell r="C11247">
            <v>12701</v>
          </cell>
          <cell r="D11247">
            <v>5779075530</v>
          </cell>
        </row>
        <row r="11248">
          <cell r="C11248">
            <v>15095</v>
          </cell>
          <cell r="D11248">
            <v>4487905370</v>
          </cell>
        </row>
        <row r="11249">
          <cell r="C11249">
            <v>52754</v>
          </cell>
          <cell r="D11249">
            <v>8162941088</v>
          </cell>
        </row>
        <row r="11250">
          <cell r="C11250">
            <v>24987</v>
          </cell>
          <cell r="D11250">
            <v>5929508313</v>
          </cell>
        </row>
        <row r="11251">
          <cell r="C11251">
            <v>31824</v>
          </cell>
          <cell r="D11251">
            <v>4409014943</v>
          </cell>
        </row>
        <row r="11252">
          <cell r="C11252">
            <v>54005</v>
          </cell>
          <cell r="D11252">
            <v>5209112160</v>
          </cell>
        </row>
        <row r="11253">
          <cell r="C11253">
            <v>45036</v>
          </cell>
          <cell r="D11253">
            <v>8718856853</v>
          </cell>
        </row>
        <row r="11254">
          <cell r="C11254">
            <v>18281</v>
          </cell>
          <cell r="D11254">
            <v>1659448174</v>
          </cell>
        </row>
        <row r="11255">
          <cell r="C11255">
            <v>45185</v>
          </cell>
          <cell r="D11255">
            <v>1081492333</v>
          </cell>
        </row>
        <row r="11256">
          <cell r="C11256">
            <v>30524</v>
          </cell>
          <cell r="D11256">
            <v>3507341514</v>
          </cell>
        </row>
        <row r="11257">
          <cell r="C11257">
            <v>10285</v>
          </cell>
          <cell r="D11257">
            <v>4698538416</v>
          </cell>
        </row>
        <row r="11258">
          <cell r="C11258">
            <v>20581</v>
          </cell>
          <cell r="D11258">
            <v>1518783783</v>
          </cell>
        </row>
        <row r="11259">
          <cell r="C11259">
            <v>40789</v>
          </cell>
          <cell r="D11259">
            <v>2185059785</v>
          </cell>
        </row>
        <row r="11260">
          <cell r="C11260">
            <v>42832</v>
          </cell>
          <cell r="D11260">
            <v>8603912793</v>
          </cell>
        </row>
        <row r="11261">
          <cell r="C11261">
            <v>55098</v>
          </cell>
          <cell r="D11261">
            <v>7402856011</v>
          </cell>
        </row>
        <row r="11262">
          <cell r="C11262">
            <v>55023</v>
          </cell>
          <cell r="D11262">
            <v>325547246</v>
          </cell>
        </row>
        <row r="11263">
          <cell r="C11263">
            <v>33482</v>
          </cell>
          <cell r="D11263">
            <v>7659816853</v>
          </cell>
        </row>
        <row r="11264">
          <cell r="C11264">
            <v>36848</v>
          </cell>
          <cell r="D11264">
            <v>3060876401</v>
          </cell>
        </row>
        <row r="11265">
          <cell r="C11265">
            <v>15390</v>
          </cell>
          <cell r="D11265">
            <v>7885796000</v>
          </cell>
        </row>
        <row r="11266">
          <cell r="C11266">
            <v>51221</v>
          </cell>
          <cell r="D11266">
            <v>7140803102</v>
          </cell>
        </row>
        <row r="11267">
          <cell r="C11267">
            <v>10203</v>
          </cell>
          <cell r="D11267">
            <v>7192290785</v>
          </cell>
        </row>
        <row r="11268">
          <cell r="C11268">
            <v>16220</v>
          </cell>
          <cell r="D11268">
            <v>3127459866</v>
          </cell>
        </row>
        <row r="11269">
          <cell r="C11269">
            <v>55744</v>
          </cell>
          <cell r="D11269">
            <v>6209983448</v>
          </cell>
        </row>
        <row r="11270">
          <cell r="C11270">
            <v>45755</v>
          </cell>
          <cell r="D11270">
            <v>6988089128</v>
          </cell>
        </row>
        <row r="11271">
          <cell r="C11271">
            <v>14756</v>
          </cell>
          <cell r="D11271">
            <v>8705788102</v>
          </cell>
        </row>
        <row r="11272">
          <cell r="C11272">
            <v>16968</v>
          </cell>
          <cell r="D11272">
            <v>3524504531</v>
          </cell>
        </row>
        <row r="11273">
          <cell r="C11273">
            <v>32300</v>
          </cell>
          <cell r="D11273">
            <v>715518151</v>
          </cell>
        </row>
        <row r="11274">
          <cell r="C11274">
            <v>37345</v>
          </cell>
          <cell r="D11274">
            <v>8223052873</v>
          </cell>
        </row>
        <row r="11275">
          <cell r="C11275">
            <v>37201</v>
          </cell>
          <cell r="D11275">
            <v>2259282237</v>
          </cell>
        </row>
        <row r="11276">
          <cell r="C11276">
            <v>53004</v>
          </cell>
          <cell r="D11276">
            <v>2885061928</v>
          </cell>
        </row>
        <row r="11277">
          <cell r="C11277">
            <v>54253</v>
          </cell>
          <cell r="D11277">
            <v>2670196322</v>
          </cell>
        </row>
        <row r="11278">
          <cell r="C11278">
            <v>52271</v>
          </cell>
          <cell r="D11278">
            <v>7467563949</v>
          </cell>
        </row>
        <row r="11279">
          <cell r="C11279">
            <v>56365</v>
          </cell>
          <cell r="D11279">
            <v>8462409454</v>
          </cell>
        </row>
        <row r="11280">
          <cell r="C11280">
            <v>39337</v>
          </cell>
          <cell r="D11280">
            <v>6260817967</v>
          </cell>
        </row>
        <row r="11281">
          <cell r="C11281">
            <v>50415</v>
          </cell>
          <cell r="D11281">
            <v>4548725172</v>
          </cell>
        </row>
        <row r="11282">
          <cell r="C11282">
            <v>46631</v>
          </cell>
          <cell r="D11282">
            <v>3016741628</v>
          </cell>
        </row>
        <row r="11283">
          <cell r="C11283">
            <v>49714</v>
          </cell>
          <cell r="D11283">
            <v>4482855448</v>
          </cell>
        </row>
        <row r="11284">
          <cell r="C11284">
            <v>10222</v>
          </cell>
          <cell r="D11284">
            <v>8445779583</v>
          </cell>
        </row>
        <row r="11285">
          <cell r="C11285">
            <v>49047</v>
          </cell>
          <cell r="D11285">
            <v>2314136845</v>
          </cell>
        </row>
        <row r="11286">
          <cell r="C11286">
            <v>58940</v>
          </cell>
          <cell r="D11286">
            <v>4866916575</v>
          </cell>
        </row>
        <row r="11287">
          <cell r="C11287">
            <v>59644</v>
          </cell>
          <cell r="D11287">
            <v>7286297414</v>
          </cell>
        </row>
        <row r="11288">
          <cell r="C11288">
            <v>22160</v>
          </cell>
          <cell r="D11288">
            <v>4967603564</v>
          </cell>
        </row>
        <row r="11289">
          <cell r="C11289">
            <v>44299</v>
          </cell>
          <cell r="D11289">
            <v>8289594380</v>
          </cell>
        </row>
        <row r="11290">
          <cell r="C11290">
            <v>35978</v>
          </cell>
          <cell r="D11290">
            <v>6402318035</v>
          </cell>
        </row>
        <row r="11291">
          <cell r="C11291">
            <v>25915</v>
          </cell>
          <cell r="D11291">
            <v>8685064791</v>
          </cell>
        </row>
        <row r="11292">
          <cell r="C11292">
            <v>11293</v>
          </cell>
          <cell r="D11292">
            <v>2670196322</v>
          </cell>
        </row>
        <row r="11293">
          <cell r="C11293">
            <v>12707</v>
          </cell>
          <cell r="D11293">
            <v>8673837456</v>
          </cell>
        </row>
        <row r="11294">
          <cell r="C11294">
            <v>51862</v>
          </cell>
          <cell r="D11294">
            <v>5153694038</v>
          </cell>
        </row>
        <row r="11295">
          <cell r="C11295">
            <v>52215</v>
          </cell>
          <cell r="D11295">
            <v>2136806068</v>
          </cell>
        </row>
        <row r="11296">
          <cell r="C11296">
            <v>48441</v>
          </cell>
          <cell r="D11296">
            <v>4162153728</v>
          </cell>
        </row>
        <row r="11297">
          <cell r="C11297">
            <v>12685</v>
          </cell>
          <cell r="D11297">
            <v>2958692264</v>
          </cell>
        </row>
        <row r="11298">
          <cell r="C11298">
            <v>18212</v>
          </cell>
          <cell r="D11298">
            <v>8162941088</v>
          </cell>
        </row>
        <row r="11299">
          <cell r="C11299">
            <v>36625</v>
          </cell>
          <cell r="D11299">
            <v>9686840923</v>
          </cell>
        </row>
        <row r="11300">
          <cell r="C11300">
            <v>14495</v>
          </cell>
          <cell r="D11300">
            <v>7567063646</v>
          </cell>
        </row>
        <row r="11301">
          <cell r="C11301">
            <v>28551</v>
          </cell>
          <cell r="D11301">
            <v>1787288307</v>
          </cell>
        </row>
        <row r="11302">
          <cell r="C11302">
            <v>24737</v>
          </cell>
          <cell r="D11302">
            <v>2885061928</v>
          </cell>
        </row>
        <row r="11303">
          <cell r="C11303">
            <v>57876</v>
          </cell>
          <cell r="D11303">
            <v>8223052873</v>
          </cell>
        </row>
        <row r="11304">
          <cell r="C11304">
            <v>12271</v>
          </cell>
          <cell r="D11304">
            <v>6286877770</v>
          </cell>
        </row>
        <row r="11305">
          <cell r="C11305">
            <v>30577</v>
          </cell>
          <cell r="D11305">
            <v>8128449354</v>
          </cell>
        </row>
        <row r="11306">
          <cell r="C11306">
            <v>50668</v>
          </cell>
          <cell r="D11306">
            <v>2177097355</v>
          </cell>
        </row>
        <row r="11307">
          <cell r="C11307">
            <v>47348</v>
          </cell>
          <cell r="D11307">
            <v>6520635286</v>
          </cell>
        </row>
        <row r="11308">
          <cell r="C11308">
            <v>24664</v>
          </cell>
          <cell r="D11308">
            <v>7304628987</v>
          </cell>
        </row>
        <row r="11309">
          <cell r="C11309">
            <v>21920</v>
          </cell>
          <cell r="D11309">
            <v>1462119603</v>
          </cell>
        </row>
        <row r="11310">
          <cell r="C11310">
            <v>57988</v>
          </cell>
          <cell r="D11310">
            <v>1263903657</v>
          </cell>
        </row>
        <row r="11311">
          <cell r="C11311">
            <v>51727</v>
          </cell>
          <cell r="D11311">
            <v>2924550912</v>
          </cell>
        </row>
        <row r="11312">
          <cell r="C11312">
            <v>41264</v>
          </cell>
          <cell r="D11312">
            <v>9916787441</v>
          </cell>
        </row>
        <row r="11313">
          <cell r="C11313">
            <v>43072</v>
          </cell>
          <cell r="D11313">
            <v>4759627103</v>
          </cell>
        </row>
        <row r="11314">
          <cell r="C11314">
            <v>57921</v>
          </cell>
          <cell r="D11314">
            <v>116428384</v>
          </cell>
        </row>
        <row r="11315">
          <cell r="C11315">
            <v>30943</v>
          </cell>
          <cell r="D11315">
            <v>8387947148</v>
          </cell>
        </row>
        <row r="11316">
          <cell r="C11316">
            <v>36280</v>
          </cell>
          <cell r="D11316">
            <v>3509620267</v>
          </cell>
        </row>
        <row r="11317">
          <cell r="C11317">
            <v>30457</v>
          </cell>
          <cell r="D11317">
            <v>7966083349</v>
          </cell>
        </row>
        <row r="11318">
          <cell r="C11318">
            <v>42379</v>
          </cell>
          <cell r="D11318">
            <v>7007279686</v>
          </cell>
        </row>
        <row r="11319">
          <cell r="C11319">
            <v>20962</v>
          </cell>
          <cell r="D11319">
            <v>556704134</v>
          </cell>
        </row>
        <row r="11320">
          <cell r="C11320">
            <v>58287</v>
          </cell>
          <cell r="D11320">
            <v>5293354957</v>
          </cell>
        </row>
        <row r="11321">
          <cell r="C11321">
            <v>59272</v>
          </cell>
          <cell r="D11321">
            <v>1990335721</v>
          </cell>
        </row>
        <row r="11322">
          <cell r="C11322">
            <v>12508</v>
          </cell>
          <cell r="D11322">
            <v>4286367630</v>
          </cell>
        </row>
        <row r="11323">
          <cell r="C11323">
            <v>15977</v>
          </cell>
          <cell r="D11323">
            <v>4838770758</v>
          </cell>
        </row>
        <row r="11324">
          <cell r="C11324">
            <v>33069</v>
          </cell>
          <cell r="D11324">
            <v>513904581</v>
          </cell>
        </row>
        <row r="11325">
          <cell r="C11325">
            <v>46327</v>
          </cell>
          <cell r="D11325">
            <v>6358114417</v>
          </cell>
        </row>
        <row r="11326">
          <cell r="C11326">
            <v>50215</v>
          </cell>
          <cell r="D11326">
            <v>1475796307</v>
          </cell>
        </row>
        <row r="11327">
          <cell r="C11327">
            <v>16855</v>
          </cell>
          <cell r="D11327">
            <v>4548725172</v>
          </cell>
        </row>
        <row r="11328">
          <cell r="C11328">
            <v>32063</v>
          </cell>
          <cell r="D11328">
            <v>6358114417</v>
          </cell>
        </row>
        <row r="11329">
          <cell r="C11329">
            <v>11871</v>
          </cell>
          <cell r="D11329">
            <v>2353272215</v>
          </cell>
        </row>
        <row r="11330">
          <cell r="C11330">
            <v>48970</v>
          </cell>
          <cell r="D11330">
            <v>8695742075</v>
          </cell>
        </row>
        <row r="11331">
          <cell r="C11331">
            <v>12346</v>
          </cell>
          <cell r="D11331">
            <v>689661541</v>
          </cell>
        </row>
        <row r="11332">
          <cell r="C11332">
            <v>10127</v>
          </cell>
          <cell r="D11332">
            <v>9815158015</v>
          </cell>
        </row>
        <row r="11333">
          <cell r="C11333">
            <v>22475</v>
          </cell>
          <cell r="D11333">
            <v>5503746279</v>
          </cell>
        </row>
        <row r="11334">
          <cell r="C11334">
            <v>13088</v>
          </cell>
          <cell r="D11334">
            <v>4185019157</v>
          </cell>
        </row>
        <row r="11335">
          <cell r="C11335">
            <v>39736</v>
          </cell>
          <cell r="D11335">
            <v>6854809452</v>
          </cell>
        </row>
        <row r="11336">
          <cell r="C11336">
            <v>30223</v>
          </cell>
          <cell r="D11336">
            <v>3488994694</v>
          </cell>
        </row>
        <row r="11337">
          <cell r="C11337">
            <v>56514</v>
          </cell>
          <cell r="D11337">
            <v>7635344498</v>
          </cell>
        </row>
        <row r="11338">
          <cell r="C11338">
            <v>10698</v>
          </cell>
          <cell r="D11338">
            <v>901154172</v>
          </cell>
        </row>
        <row r="11339">
          <cell r="C11339">
            <v>52711</v>
          </cell>
          <cell r="D11339">
            <v>8617243198</v>
          </cell>
        </row>
        <row r="11340">
          <cell r="C11340">
            <v>59518</v>
          </cell>
          <cell r="D11340">
            <v>4323727860</v>
          </cell>
        </row>
        <row r="11341">
          <cell r="C11341">
            <v>48795</v>
          </cell>
          <cell r="D11341">
            <v>8128449354</v>
          </cell>
        </row>
        <row r="11342">
          <cell r="C11342">
            <v>39937</v>
          </cell>
          <cell r="D11342">
            <v>2792499575</v>
          </cell>
        </row>
        <row r="11343">
          <cell r="C11343">
            <v>30534</v>
          </cell>
          <cell r="D11343">
            <v>4716524892</v>
          </cell>
        </row>
        <row r="11344">
          <cell r="C11344">
            <v>10448</v>
          </cell>
          <cell r="D11344">
            <v>3000763902</v>
          </cell>
        </row>
        <row r="11345">
          <cell r="C11345">
            <v>33502</v>
          </cell>
          <cell r="D11345">
            <v>1371021422</v>
          </cell>
        </row>
        <row r="11346">
          <cell r="C11346">
            <v>48992</v>
          </cell>
          <cell r="D11346">
            <v>4986200380</v>
          </cell>
        </row>
        <row r="11347">
          <cell r="C11347">
            <v>14956</v>
          </cell>
          <cell r="D11347">
            <v>1969484233</v>
          </cell>
        </row>
        <row r="11348">
          <cell r="C11348">
            <v>45345</v>
          </cell>
          <cell r="D11348">
            <v>3418374697</v>
          </cell>
        </row>
        <row r="11349">
          <cell r="C11349">
            <v>54467</v>
          </cell>
          <cell r="D11349">
            <v>5074304008</v>
          </cell>
        </row>
        <row r="11350">
          <cell r="C11350">
            <v>51162</v>
          </cell>
          <cell r="D11350">
            <v>5984294621</v>
          </cell>
        </row>
        <row r="11351">
          <cell r="C11351">
            <v>45392</v>
          </cell>
          <cell r="D11351">
            <v>769312748</v>
          </cell>
        </row>
        <row r="11352">
          <cell r="C11352">
            <v>29424</v>
          </cell>
          <cell r="D11352">
            <v>6842801095</v>
          </cell>
        </row>
        <row r="11353">
          <cell r="C11353">
            <v>20795</v>
          </cell>
          <cell r="D11353">
            <v>6286877770</v>
          </cell>
        </row>
        <row r="11354">
          <cell r="C11354">
            <v>51898</v>
          </cell>
          <cell r="D11354">
            <v>7914395587</v>
          </cell>
        </row>
        <row r="11355">
          <cell r="C11355">
            <v>46643</v>
          </cell>
          <cell r="D11355">
            <v>7411705322</v>
          </cell>
        </row>
        <row r="11356">
          <cell r="C11356">
            <v>53547</v>
          </cell>
          <cell r="D11356">
            <v>715518151</v>
          </cell>
        </row>
        <row r="11357">
          <cell r="C11357">
            <v>13312</v>
          </cell>
          <cell r="D11357">
            <v>8377113392</v>
          </cell>
        </row>
        <row r="11358">
          <cell r="C11358">
            <v>11205</v>
          </cell>
          <cell r="D11358">
            <v>509393462</v>
          </cell>
        </row>
        <row r="11359">
          <cell r="C11359">
            <v>30313</v>
          </cell>
          <cell r="D11359">
            <v>7837437543</v>
          </cell>
        </row>
        <row r="11360">
          <cell r="C11360">
            <v>53040</v>
          </cell>
          <cell r="D11360">
            <v>4031884281</v>
          </cell>
        </row>
        <row r="11361">
          <cell r="C11361">
            <v>34789</v>
          </cell>
          <cell r="D11361">
            <v>3219601650</v>
          </cell>
        </row>
        <row r="11362">
          <cell r="C11362">
            <v>58514</v>
          </cell>
          <cell r="D11362">
            <v>5726465660</v>
          </cell>
        </row>
        <row r="11363">
          <cell r="C11363">
            <v>56082</v>
          </cell>
          <cell r="D11363">
            <v>9447906176</v>
          </cell>
        </row>
        <row r="11364">
          <cell r="C11364">
            <v>18675</v>
          </cell>
          <cell r="D11364">
            <v>6183510505</v>
          </cell>
        </row>
        <row r="11365">
          <cell r="C11365">
            <v>45760</v>
          </cell>
          <cell r="D11365">
            <v>8462409454</v>
          </cell>
        </row>
        <row r="11366">
          <cell r="C11366">
            <v>31047</v>
          </cell>
          <cell r="D11366">
            <v>5603002824</v>
          </cell>
        </row>
        <row r="11367">
          <cell r="C11367">
            <v>48606</v>
          </cell>
          <cell r="D11367">
            <v>8467388188</v>
          </cell>
        </row>
        <row r="11368">
          <cell r="C11368">
            <v>26748</v>
          </cell>
          <cell r="D11368">
            <v>7039995972</v>
          </cell>
        </row>
        <row r="11369">
          <cell r="C11369">
            <v>30542</v>
          </cell>
          <cell r="D11369">
            <v>8204786093</v>
          </cell>
        </row>
        <row r="11370">
          <cell r="C11370">
            <v>31510</v>
          </cell>
          <cell r="D11370">
            <v>5984294621</v>
          </cell>
        </row>
        <row r="11371">
          <cell r="C11371">
            <v>49540</v>
          </cell>
          <cell r="D11371">
            <v>8460683117</v>
          </cell>
        </row>
        <row r="11372">
          <cell r="C11372">
            <v>28163</v>
          </cell>
          <cell r="D11372">
            <v>5929508313</v>
          </cell>
        </row>
        <row r="11373">
          <cell r="C11373">
            <v>32007</v>
          </cell>
          <cell r="D11373">
            <v>6695538166</v>
          </cell>
        </row>
        <row r="11374">
          <cell r="C11374">
            <v>25300</v>
          </cell>
          <cell r="D11374">
            <v>9621571960</v>
          </cell>
        </row>
        <row r="11375">
          <cell r="C11375">
            <v>59948</v>
          </cell>
          <cell r="D11375">
            <v>4852897158</v>
          </cell>
        </row>
        <row r="11376">
          <cell r="C11376">
            <v>46632</v>
          </cell>
          <cell r="D11376">
            <v>2045928187</v>
          </cell>
        </row>
        <row r="11377">
          <cell r="C11377">
            <v>10569</v>
          </cell>
          <cell r="D11377">
            <v>197180590</v>
          </cell>
        </row>
        <row r="11378">
          <cell r="C11378">
            <v>20228</v>
          </cell>
          <cell r="D11378">
            <v>4716524892</v>
          </cell>
        </row>
        <row r="11379">
          <cell r="C11379">
            <v>54190</v>
          </cell>
          <cell r="D11379">
            <v>4878156686</v>
          </cell>
        </row>
        <row r="11380">
          <cell r="C11380">
            <v>21174</v>
          </cell>
          <cell r="D11380">
            <v>2209340063</v>
          </cell>
        </row>
        <row r="11381">
          <cell r="C11381">
            <v>56097</v>
          </cell>
          <cell r="D11381">
            <v>9096285417</v>
          </cell>
        </row>
        <row r="11382">
          <cell r="C11382">
            <v>27504</v>
          </cell>
          <cell r="D11382">
            <v>3127459866</v>
          </cell>
        </row>
        <row r="11383">
          <cell r="C11383">
            <v>47240</v>
          </cell>
          <cell r="D11383">
            <v>3738218785</v>
          </cell>
        </row>
        <row r="11384">
          <cell r="C11384">
            <v>40972</v>
          </cell>
          <cell r="D11384">
            <v>4372257910</v>
          </cell>
        </row>
        <row r="11385">
          <cell r="C11385">
            <v>42921</v>
          </cell>
          <cell r="D11385">
            <v>9228842121</v>
          </cell>
        </row>
        <row r="11386">
          <cell r="C11386">
            <v>34828</v>
          </cell>
          <cell r="D11386">
            <v>1439916314</v>
          </cell>
        </row>
        <row r="11387">
          <cell r="C11387">
            <v>26562</v>
          </cell>
          <cell r="D11387">
            <v>5811999097</v>
          </cell>
        </row>
        <row r="11388">
          <cell r="C11388">
            <v>19808</v>
          </cell>
          <cell r="D11388">
            <v>9317454674</v>
          </cell>
        </row>
        <row r="11389">
          <cell r="C11389">
            <v>50948</v>
          </cell>
          <cell r="D11389">
            <v>101658508</v>
          </cell>
        </row>
        <row r="11390">
          <cell r="C11390">
            <v>31444</v>
          </cell>
          <cell r="D11390">
            <v>9782845590</v>
          </cell>
        </row>
        <row r="11391">
          <cell r="C11391">
            <v>53260</v>
          </cell>
          <cell r="D11391">
            <v>8054305400</v>
          </cell>
        </row>
        <row r="11392">
          <cell r="C11392">
            <v>14805</v>
          </cell>
          <cell r="D11392">
            <v>2873915978</v>
          </cell>
        </row>
        <row r="11393">
          <cell r="C11393">
            <v>37082</v>
          </cell>
          <cell r="D11393">
            <v>6126779991</v>
          </cell>
        </row>
        <row r="11394">
          <cell r="C11394">
            <v>52076</v>
          </cell>
          <cell r="D11394">
            <v>4972162740</v>
          </cell>
        </row>
        <row r="11395">
          <cell r="C11395">
            <v>45620</v>
          </cell>
          <cell r="D11395">
            <v>19662963</v>
          </cell>
        </row>
        <row r="11396">
          <cell r="C11396">
            <v>35768</v>
          </cell>
          <cell r="D11396">
            <v>3661649302</v>
          </cell>
        </row>
        <row r="11397">
          <cell r="C11397">
            <v>38248</v>
          </cell>
          <cell r="D11397">
            <v>449160092</v>
          </cell>
        </row>
        <row r="11398">
          <cell r="C11398">
            <v>47794</v>
          </cell>
          <cell r="D11398">
            <v>3933561566</v>
          </cell>
        </row>
        <row r="11399">
          <cell r="C11399">
            <v>48601</v>
          </cell>
          <cell r="D11399">
            <v>4768342426</v>
          </cell>
        </row>
        <row r="11400">
          <cell r="C11400">
            <v>30407</v>
          </cell>
          <cell r="D11400">
            <v>7118642576</v>
          </cell>
        </row>
        <row r="11401">
          <cell r="C11401">
            <v>41690</v>
          </cell>
          <cell r="D11401">
            <v>3379645060</v>
          </cell>
        </row>
        <row r="11402">
          <cell r="C11402">
            <v>15732</v>
          </cell>
          <cell r="D11402">
            <v>4876404933</v>
          </cell>
        </row>
        <row r="11403">
          <cell r="C11403">
            <v>39072</v>
          </cell>
          <cell r="D11403">
            <v>5792300712</v>
          </cell>
        </row>
        <row r="11404">
          <cell r="C11404">
            <v>22393</v>
          </cell>
          <cell r="D11404">
            <v>3273288531</v>
          </cell>
        </row>
        <row r="11405">
          <cell r="C11405">
            <v>58623</v>
          </cell>
          <cell r="D11405">
            <v>1192770250</v>
          </cell>
        </row>
        <row r="11406">
          <cell r="C11406">
            <v>19216</v>
          </cell>
          <cell r="D11406">
            <v>5005774041</v>
          </cell>
        </row>
        <row r="11407">
          <cell r="C11407">
            <v>11407</v>
          </cell>
          <cell r="D11407">
            <v>8157157730</v>
          </cell>
        </row>
        <row r="11408">
          <cell r="C11408">
            <v>39345</v>
          </cell>
          <cell r="D11408">
            <v>4472356473</v>
          </cell>
        </row>
        <row r="11409">
          <cell r="C11409">
            <v>13600</v>
          </cell>
          <cell r="D11409">
            <v>5623930522</v>
          </cell>
        </row>
        <row r="11410">
          <cell r="C11410">
            <v>29520</v>
          </cell>
          <cell r="D11410">
            <v>806065796</v>
          </cell>
        </row>
        <row r="11411">
          <cell r="C11411">
            <v>22826</v>
          </cell>
          <cell r="D11411">
            <v>6487054410</v>
          </cell>
        </row>
        <row r="11412">
          <cell r="C11412">
            <v>46804</v>
          </cell>
          <cell r="D11412">
            <v>8905919081</v>
          </cell>
        </row>
        <row r="11413">
          <cell r="C11413">
            <v>10338</v>
          </cell>
          <cell r="D11413">
            <v>5460394635</v>
          </cell>
        </row>
        <row r="11414">
          <cell r="C11414">
            <v>41634</v>
          </cell>
          <cell r="D11414">
            <v>7885796000</v>
          </cell>
        </row>
        <row r="11415">
          <cell r="C11415">
            <v>24908</v>
          </cell>
          <cell r="D11415">
            <v>992720575</v>
          </cell>
        </row>
        <row r="11416">
          <cell r="C11416">
            <v>31747</v>
          </cell>
          <cell r="D11416">
            <v>1263903657</v>
          </cell>
        </row>
        <row r="11417">
          <cell r="C11417">
            <v>11227</v>
          </cell>
          <cell r="D11417">
            <v>4487905370</v>
          </cell>
        </row>
        <row r="11418">
          <cell r="C11418">
            <v>39854</v>
          </cell>
          <cell r="D11418">
            <v>4162153728</v>
          </cell>
        </row>
        <row r="11419">
          <cell r="C11419">
            <v>50978</v>
          </cell>
          <cell r="D11419">
            <v>2809344809</v>
          </cell>
        </row>
        <row r="11420">
          <cell r="C11420">
            <v>32085</v>
          </cell>
          <cell r="D11420">
            <v>4359854056</v>
          </cell>
        </row>
        <row r="11421">
          <cell r="C11421">
            <v>48545</v>
          </cell>
          <cell r="D11421">
            <v>4453315724</v>
          </cell>
        </row>
        <row r="11422">
          <cell r="C11422">
            <v>54096</v>
          </cell>
          <cell r="D11422">
            <v>9491257560</v>
          </cell>
        </row>
        <row r="11423">
          <cell r="C11423">
            <v>33498</v>
          </cell>
          <cell r="D11423">
            <v>9611070055</v>
          </cell>
        </row>
        <row r="11424">
          <cell r="C11424">
            <v>37958</v>
          </cell>
          <cell r="D11424">
            <v>1420239228</v>
          </cell>
        </row>
        <row r="11425">
          <cell r="C11425">
            <v>20028</v>
          </cell>
          <cell r="D11425">
            <v>9561367408</v>
          </cell>
        </row>
        <row r="11426">
          <cell r="C11426">
            <v>12322</v>
          </cell>
          <cell r="D11426">
            <v>885693418</v>
          </cell>
        </row>
        <row r="11427">
          <cell r="C11427">
            <v>33821</v>
          </cell>
          <cell r="D11427">
            <v>7411705322</v>
          </cell>
        </row>
        <row r="11428">
          <cell r="C11428">
            <v>56445</v>
          </cell>
          <cell r="D11428">
            <v>2924550912</v>
          </cell>
        </row>
        <row r="11429">
          <cell r="C11429">
            <v>38774</v>
          </cell>
          <cell r="D11429">
            <v>2565093969</v>
          </cell>
        </row>
        <row r="11430">
          <cell r="C11430">
            <v>36404</v>
          </cell>
          <cell r="D11430">
            <v>5561472151</v>
          </cell>
        </row>
        <row r="11431">
          <cell r="C11431">
            <v>18840</v>
          </cell>
          <cell r="D11431">
            <v>3164004753</v>
          </cell>
        </row>
        <row r="11432">
          <cell r="C11432">
            <v>44633</v>
          </cell>
          <cell r="D11432">
            <v>1502791994</v>
          </cell>
        </row>
        <row r="11433">
          <cell r="C11433">
            <v>23214</v>
          </cell>
          <cell r="D11433">
            <v>3513651333</v>
          </cell>
        </row>
        <row r="11434">
          <cell r="C11434">
            <v>43234</v>
          </cell>
          <cell r="D11434">
            <v>3547596165</v>
          </cell>
        </row>
        <row r="11435">
          <cell r="C11435">
            <v>52926</v>
          </cell>
          <cell r="D11435">
            <v>7007279686</v>
          </cell>
        </row>
        <row r="11436">
          <cell r="C11436">
            <v>11521</v>
          </cell>
          <cell r="D11436">
            <v>1280521902</v>
          </cell>
        </row>
        <row r="11437">
          <cell r="C11437">
            <v>27520</v>
          </cell>
          <cell r="D11437">
            <v>4525743115</v>
          </cell>
        </row>
        <row r="11438">
          <cell r="C11438">
            <v>45802</v>
          </cell>
          <cell r="D11438">
            <v>5814713100</v>
          </cell>
        </row>
        <row r="11439">
          <cell r="C11439">
            <v>18630</v>
          </cell>
          <cell r="D11439">
            <v>6255831884</v>
          </cell>
        </row>
        <row r="11440">
          <cell r="C11440">
            <v>17833</v>
          </cell>
          <cell r="D11440">
            <v>6724903874</v>
          </cell>
        </row>
        <row r="11441">
          <cell r="C11441">
            <v>43800</v>
          </cell>
          <cell r="D11441">
            <v>960994726</v>
          </cell>
        </row>
        <row r="11442">
          <cell r="C11442">
            <v>40835</v>
          </cell>
          <cell r="D11442">
            <v>5347887761</v>
          </cell>
        </row>
        <row r="11443">
          <cell r="C11443">
            <v>19213</v>
          </cell>
          <cell r="D11443">
            <v>8875320292</v>
          </cell>
        </row>
        <row r="11444">
          <cell r="C11444">
            <v>27882</v>
          </cell>
          <cell r="D11444">
            <v>6731572691</v>
          </cell>
        </row>
        <row r="11445">
          <cell r="C11445">
            <v>28356</v>
          </cell>
          <cell r="D11445">
            <v>4969679754</v>
          </cell>
        </row>
        <row r="11446">
          <cell r="C11446">
            <v>10528</v>
          </cell>
          <cell r="D11446">
            <v>3381164996</v>
          </cell>
        </row>
        <row r="11447">
          <cell r="C11447">
            <v>34321</v>
          </cell>
          <cell r="D11447">
            <v>1444572199</v>
          </cell>
        </row>
        <row r="11448">
          <cell r="C11448">
            <v>52411</v>
          </cell>
          <cell r="D11448">
            <v>7741079360</v>
          </cell>
        </row>
        <row r="11449">
          <cell r="C11449">
            <v>50457</v>
          </cell>
          <cell r="D11449">
            <v>6019132307</v>
          </cell>
        </row>
        <row r="11450">
          <cell r="C11450">
            <v>15966</v>
          </cell>
          <cell r="D11450">
            <v>3858163570</v>
          </cell>
        </row>
        <row r="11451">
          <cell r="C11451">
            <v>13060</v>
          </cell>
          <cell r="D11451">
            <v>9829586073</v>
          </cell>
        </row>
        <row r="11452">
          <cell r="C11452">
            <v>23827</v>
          </cell>
          <cell r="D11452">
            <v>6614458434</v>
          </cell>
        </row>
        <row r="11453">
          <cell r="C11453">
            <v>23834</v>
          </cell>
          <cell r="D11453">
            <v>8718856853</v>
          </cell>
        </row>
        <row r="11454">
          <cell r="C11454">
            <v>22147</v>
          </cell>
          <cell r="D11454">
            <v>9292607561</v>
          </cell>
        </row>
        <row r="11455">
          <cell r="C11455">
            <v>57385</v>
          </cell>
          <cell r="D11455">
            <v>2230983466</v>
          </cell>
        </row>
        <row r="11456">
          <cell r="C11456">
            <v>26617</v>
          </cell>
          <cell r="D11456">
            <v>6286877770</v>
          </cell>
        </row>
        <row r="11457">
          <cell r="C11457">
            <v>58368</v>
          </cell>
          <cell r="D11457">
            <v>3000763902</v>
          </cell>
        </row>
        <row r="11458">
          <cell r="C11458">
            <v>37187</v>
          </cell>
          <cell r="D11458">
            <v>1598957961</v>
          </cell>
        </row>
        <row r="11459">
          <cell r="C11459">
            <v>56540</v>
          </cell>
          <cell r="D11459">
            <v>4823073274</v>
          </cell>
        </row>
        <row r="11460">
          <cell r="C11460">
            <v>14382</v>
          </cell>
          <cell r="D11460">
            <v>5503746279</v>
          </cell>
        </row>
        <row r="11461">
          <cell r="C11461">
            <v>39457</v>
          </cell>
          <cell r="D11461">
            <v>7957976743</v>
          </cell>
        </row>
        <row r="11462">
          <cell r="C11462">
            <v>26040</v>
          </cell>
          <cell r="D11462">
            <v>3661649302</v>
          </cell>
        </row>
        <row r="11463">
          <cell r="C11463">
            <v>32863</v>
          </cell>
          <cell r="D11463">
            <v>4823073274</v>
          </cell>
        </row>
        <row r="11464">
          <cell r="C11464">
            <v>51042</v>
          </cell>
          <cell r="D11464">
            <v>7436398989</v>
          </cell>
        </row>
        <row r="11465">
          <cell r="C11465">
            <v>15173</v>
          </cell>
          <cell r="D11465">
            <v>8157157730</v>
          </cell>
        </row>
        <row r="11466">
          <cell r="C11466">
            <v>17989</v>
          </cell>
          <cell r="D11466">
            <v>6842911427</v>
          </cell>
        </row>
        <row r="11467">
          <cell r="C11467">
            <v>54019</v>
          </cell>
          <cell r="D11467">
            <v>5519420165</v>
          </cell>
        </row>
        <row r="11468">
          <cell r="C11468">
            <v>24405</v>
          </cell>
          <cell r="D11468">
            <v>4487905370</v>
          </cell>
        </row>
        <row r="11469">
          <cell r="C11469">
            <v>49847</v>
          </cell>
          <cell r="D11469">
            <v>9228842121</v>
          </cell>
        </row>
        <row r="11470">
          <cell r="C11470">
            <v>28937</v>
          </cell>
          <cell r="D11470">
            <v>6109997811</v>
          </cell>
        </row>
        <row r="11471">
          <cell r="C11471">
            <v>49877</v>
          </cell>
          <cell r="D11471">
            <v>5928086253</v>
          </cell>
        </row>
        <row r="11472">
          <cell r="C11472">
            <v>50339</v>
          </cell>
          <cell r="D11472">
            <v>8832488175</v>
          </cell>
        </row>
        <row r="11473">
          <cell r="C11473">
            <v>29432</v>
          </cell>
          <cell r="D11473">
            <v>481875921</v>
          </cell>
        </row>
        <row r="11474">
          <cell r="C11474">
            <v>32512</v>
          </cell>
          <cell r="D11474">
            <v>8718856853</v>
          </cell>
        </row>
        <row r="11475">
          <cell r="C11475">
            <v>21030</v>
          </cell>
          <cell r="D11475">
            <v>8998375370</v>
          </cell>
        </row>
        <row r="11476">
          <cell r="C11476">
            <v>34156</v>
          </cell>
          <cell r="D11476">
            <v>2565093969</v>
          </cell>
        </row>
        <row r="11477">
          <cell r="C11477">
            <v>20470</v>
          </cell>
          <cell r="D11477">
            <v>7707009371</v>
          </cell>
        </row>
        <row r="11478">
          <cell r="C11478">
            <v>19311</v>
          </cell>
          <cell r="D11478">
            <v>1990334539</v>
          </cell>
        </row>
        <row r="11479">
          <cell r="C11479">
            <v>39417</v>
          </cell>
          <cell r="D11479">
            <v>6837456032</v>
          </cell>
        </row>
        <row r="11480">
          <cell r="C11480">
            <v>30667</v>
          </cell>
          <cell r="D11480">
            <v>6858776575</v>
          </cell>
        </row>
        <row r="11481">
          <cell r="C11481">
            <v>38466</v>
          </cell>
          <cell r="D11481">
            <v>513904581</v>
          </cell>
        </row>
        <row r="11482">
          <cell r="C11482">
            <v>43576</v>
          </cell>
          <cell r="D11482">
            <v>2376099331</v>
          </cell>
        </row>
        <row r="11483">
          <cell r="C11483">
            <v>11109</v>
          </cell>
          <cell r="D11483">
            <v>4876404933</v>
          </cell>
        </row>
        <row r="11484">
          <cell r="C11484">
            <v>53931</v>
          </cell>
          <cell r="D11484">
            <v>3469413983</v>
          </cell>
        </row>
        <row r="11485">
          <cell r="C11485">
            <v>39001</v>
          </cell>
          <cell r="D11485">
            <v>2885061928</v>
          </cell>
        </row>
        <row r="11486">
          <cell r="C11486">
            <v>24211</v>
          </cell>
          <cell r="D11486">
            <v>3933021111</v>
          </cell>
        </row>
        <row r="11487">
          <cell r="C11487">
            <v>31228</v>
          </cell>
          <cell r="D11487">
            <v>509389570</v>
          </cell>
        </row>
        <row r="11488">
          <cell r="C11488">
            <v>25299</v>
          </cell>
          <cell r="D11488">
            <v>6173504774</v>
          </cell>
        </row>
        <row r="11489">
          <cell r="C11489">
            <v>12316</v>
          </cell>
          <cell r="D11489">
            <v>8175279842</v>
          </cell>
        </row>
        <row r="11490">
          <cell r="C11490">
            <v>52822</v>
          </cell>
          <cell r="D11490">
            <v>6733929554</v>
          </cell>
        </row>
        <row r="11491">
          <cell r="C11491">
            <v>15520</v>
          </cell>
          <cell r="D11491">
            <v>6819596901</v>
          </cell>
        </row>
        <row r="11492">
          <cell r="C11492">
            <v>58473</v>
          </cell>
          <cell r="D11492">
            <v>679204083</v>
          </cell>
        </row>
        <row r="11493">
          <cell r="C11493">
            <v>43435</v>
          </cell>
          <cell r="D11493">
            <v>5863557389</v>
          </cell>
        </row>
        <row r="11494">
          <cell r="C11494">
            <v>52442</v>
          </cell>
          <cell r="D11494">
            <v>7427985850</v>
          </cell>
        </row>
        <row r="11495">
          <cell r="C11495">
            <v>19539</v>
          </cell>
          <cell r="D11495">
            <v>76572129</v>
          </cell>
        </row>
        <row r="11496">
          <cell r="C11496">
            <v>37313</v>
          </cell>
          <cell r="D11496">
            <v>1739513533</v>
          </cell>
        </row>
        <row r="11497">
          <cell r="C11497">
            <v>18310</v>
          </cell>
          <cell r="D11497">
            <v>4428088442</v>
          </cell>
        </row>
        <row r="11498">
          <cell r="C11498">
            <v>21507</v>
          </cell>
          <cell r="D11498">
            <v>2307209530</v>
          </cell>
        </row>
        <row r="11499">
          <cell r="C11499">
            <v>40744</v>
          </cell>
          <cell r="D11499">
            <v>4548725172</v>
          </cell>
        </row>
        <row r="11500">
          <cell r="C11500">
            <v>50277</v>
          </cell>
          <cell r="D11500">
            <v>8565880958</v>
          </cell>
        </row>
        <row r="11501">
          <cell r="C11501">
            <v>46589</v>
          </cell>
          <cell r="D11501">
            <v>569240891</v>
          </cell>
        </row>
        <row r="11502">
          <cell r="C11502">
            <v>16608</v>
          </cell>
          <cell r="D11502">
            <v>6019132307</v>
          </cell>
        </row>
        <row r="11503">
          <cell r="C11503">
            <v>21554</v>
          </cell>
          <cell r="D11503">
            <v>2022565827</v>
          </cell>
        </row>
        <row r="11504">
          <cell r="C11504">
            <v>15764</v>
          </cell>
          <cell r="D11504">
            <v>483886254</v>
          </cell>
        </row>
        <row r="11505">
          <cell r="C11505">
            <v>12549</v>
          </cell>
          <cell r="D11505">
            <v>7885796000</v>
          </cell>
        </row>
        <row r="11506">
          <cell r="C11506">
            <v>38788</v>
          </cell>
          <cell r="D11506">
            <v>3086393343</v>
          </cell>
        </row>
        <row r="11507">
          <cell r="C11507">
            <v>57876</v>
          </cell>
          <cell r="D11507">
            <v>2592292012</v>
          </cell>
        </row>
        <row r="11508">
          <cell r="C11508">
            <v>59099</v>
          </cell>
          <cell r="D11508">
            <v>3597778305</v>
          </cell>
        </row>
        <row r="11509">
          <cell r="C11509">
            <v>16073</v>
          </cell>
          <cell r="D11509">
            <v>4011453366</v>
          </cell>
        </row>
        <row r="11510">
          <cell r="C11510">
            <v>48213</v>
          </cell>
          <cell r="D11510">
            <v>9518260397</v>
          </cell>
        </row>
        <row r="11511">
          <cell r="C11511">
            <v>13492</v>
          </cell>
          <cell r="D11511">
            <v>8128449354</v>
          </cell>
        </row>
        <row r="11512">
          <cell r="C11512">
            <v>20751</v>
          </cell>
          <cell r="D11512">
            <v>5603330430</v>
          </cell>
        </row>
        <row r="11513">
          <cell r="C11513">
            <v>12886</v>
          </cell>
          <cell r="D11513">
            <v>2592292012</v>
          </cell>
        </row>
        <row r="11514">
          <cell r="C11514">
            <v>16496</v>
          </cell>
          <cell r="D11514">
            <v>6789106936</v>
          </cell>
        </row>
        <row r="11515">
          <cell r="C11515">
            <v>56517</v>
          </cell>
          <cell r="D11515">
            <v>9674189459</v>
          </cell>
        </row>
        <row r="11516">
          <cell r="C11516">
            <v>27829</v>
          </cell>
          <cell r="D11516">
            <v>6000780338</v>
          </cell>
        </row>
        <row r="11517">
          <cell r="C11517">
            <v>41862</v>
          </cell>
          <cell r="D11517">
            <v>4191160419</v>
          </cell>
        </row>
        <row r="11518">
          <cell r="C11518">
            <v>59841</v>
          </cell>
          <cell r="D11518">
            <v>2575500974</v>
          </cell>
        </row>
        <row r="11519">
          <cell r="C11519">
            <v>45170</v>
          </cell>
          <cell r="D11519">
            <v>6109997811</v>
          </cell>
        </row>
        <row r="11520">
          <cell r="C11520">
            <v>10711</v>
          </cell>
          <cell r="D11520">
            <v>3933021111</v>
          </cell>
        </row>
        <row r="11521">
          <cell r="C11521">
            <v>16424</v>
          </cell>
          <cell r="D11521">
            <v>5603330430</v>
          </cell>
        </row>
        <row r="11522">
          <cell r="C11522">
            <v>42526</v>
          </cell>
          <cell r="D11522">
            <v>3746690722</v>
          </cell>
        </row>
        <row r="11523">
          <cell r="C11523">
            <v>30395</v>
          </cell>
          <cell r="D11523">
            <v>556704134</v>
          </cell>
        </row>
        <row r="11524">
          <cell r="C11524">
            <v>25171</v>
          </cell>
          <cell r="D11524">
            <v>5814713100</v>
          </cell>
        </row>
        <row r="11525">
          <cell r="C11525">
            <v>50549</v>
          </cell>
          <cell r="D11525">
            <v>8620758454</v>
          </cell>
        </row>
        <row r="11526">
          <cell r="C11526">
            <v>35126</v>
          </cell>
          <cell r="D11526">
            <v>2117567142</v>
          </cell>
        </row>
        <row r="11527">
          <cell r="C11527">
            <v>25929</v>
          </cell>
          <cell r="D11527">
            <v>8093156364</v>
          </cell>
        </row>
        <row r="11528">
          <cell r="C11528">
            <v>19288</v>
          </cell>
          <cell r="D11528">
            <v>1573192775</v>
          </cell>
        </row>
        <row r="11529">
          <cell r="C11529">
            <v>42102</v>
          </cell>
          <cell r="D11529">
            <v>1990335721</v>
          </cell>
        </row>
        <row r="11530">
          <cell r="C11530">
            <v>12429</v>
          </cell>
          <cell r="D11530">
            <v>5623930522</v>
          </cell>
        </row>
        <row r="11531">
          <cell r="C11531">
            <v>47245</v>
          </cell>
          <cell r="D11531">
            <v>222477806</v>
          </cell>
        </row>
        <row r="11532">
          <cell r="C11532">
            <v>41407</v>
          </cell>
          <cell r="D11532">
            <v>8157157730</v>
          </cell>
        </row>
        <row r="11533">
          <cell r="C11533">
            <v>58748</v>
          </cell>
          <cell r="D11533">
            <v>9008589443</v>
          </cell>
        </row>
        <row r="11534">
          <cell r="C11534">
            <v>30239</v>
          </cell>
          <cell r="D11534">
            <v>7152427402</v>
          </cell>
        </row>
        <row r="11535">
          <cell r="C11535">
            <v>44347</v>
          </cell>
          <cell r="D11535">
            <v>8333777430</v>
          </cell>
        </row>
        <row r="11536">
          <cell r="C11536">
            <v>32815</v>
          </cell>
          <cell r="D11536">
            <v>7957976743</v>
          </cell>
        </row>
        <row r="11537">
          <cell r="C11537">
            <v>11449</v>
          </cell>
          <cell r="D11537">
            <v>544760832</v>
          </cell>
        </row>
        <row r="11538">
          <cell r="C11538">
            <v>42300</v>
          </cell>
          <cell r="D11538">
            <v>8239612253</v>
          </cell>
        </row>
        <row r="11539">
          <cell r="C11539">
            <v>50464</v>
          </cell>
          <cell r="D11539">
            <v>25254650</v>
          </cell>
        </row>
        <row r="11540">
          <cell r="C11540">
            <v>10574</v>
          </cell>
          <cell r="D11540">
            <v>8617243198</v>
          </cell>
        </row>
        <row r="11541">
          <cell r="C11541">
            <v>42603</v>
          </cell>
          <cell r="D11541">
            <v>1192770250</v>
          </cell>
        </row>
        <row r="11542">
          <cell r="C11542">
            <v>35395</v>
          </cell>
          <cell r="D11542">
            <v>806065796</v>
          </cell>
        </row>
        <row r="11543">
          <cell r="C11543">
            <v>54784</v>
          </cell>
          <cell r="D11543">
            <v>4502817627</v>
          </cell>
        </row>
        <row r="11544">
          <cell r="C11544">
            <v>58006</v>
          </cell>
          <cell r="D11544">
            <v>4406664351</v>
          </cell>
        </row>
        <row r="11545">
          <cell r="C11545">
            <v>12718</v>
          </cell>
          <cell r="D11545">
            <v>8545135858</v>
          </cell>
        </row>
        <row r="11546">
          <cell r="C11546">
            <v>47754</v>
          </cell>
          <cell r="D11546">
            <v>4900475084</v>
          </cell>
        </row>
        <row r="11547">
          <cell r="C11547">
            <v>47573</v>
          </cell>
          <cell r="D11547">
            <v>2698184272</v>
          </cell>
        </row>
        <row r="11548">
          <cell r="C11548">
            <v>44213</v>
          </cell>
          <cell r="D11548">
            <v>4428088442</v>
          </cell>
        </row>
        <row r="11549">
          <cell r="C11549">
            <v>31728</v>
          </cell>
          <cell r="D11549">
            <v>5759255762</v>
          </cell>
        </row>
        <row r="11550">
          <cell r="C11550">
            <v>45485</v>
          </cell>
          <cell r="D11550">
            <v>2922893758</v>
          </cell>
        </row>
        <row r="11551">
          <cell r="C11551">
            <v>14668</v>
          </cell>
          <cell r="D11551">
            <v>8911781207</v>
          </cell>
        </row>
        <row r="11552">
          <cell r="C11552">
            <v>46434</v>
          </cell>
          <cell r="D11552">
            <v>85304042</v>
          </cell>
        </row>
        <row r="11553">
          <cell r="C11553">
            <v>54649</v>
          </cell>
          <cell r="D11553">
            <v>5074304008</v>
          </cell>
        </row>
        <row r="11554">
          <cell r="C11554">
            <v>48400</v>
          </cell>
          <cell r="D11554">
            <v>4097160079</v>
          </cell>
        </row>
        <row r="11555">
          <cell r="C11555">
            <v>58508</v>
          </cell>
          <cell r="D11555">
            <v>5203144281</v>
          </cell>
        </row>
        <row r="11556">
          <cell r="C11556">
            <v>18770</v>
          </cell>
          <cell r="D11556">
            <v>8481632066</v>
          </cell>
        </row>
        <row r="11557">
          <cell r="C11557">
            <v>31893</v>
          </cell>
          <cell r="D11557">
            <v>9491257560</v>
          </cell>
        </row>
        <row r="11558">
          <cell r="C11558">
            <v>11254</v>
          </cell>
          <cell r="D11558">
            <v>9096285417</v>
          </cell>
        </row>
        <row r="11559">
          <cell r="C11559">
            <v>15505</v>
          </cell>
          <cell r="D11559">
            <v>4191160419</v>
          </cell>
        </row>
        <row r="11560">
          <cell r="C11560">
            <v>36417</v>
          </cell>
          <cell r="D11560">
            <v>8971738782</v>
          </cell>
        </row>
        <row r="11561">
          <cell r="C11561">
            <v>41539</v>
          </cell>
          <cell r="D11561">
            <v>7912639675</v>
          </cell>
        </row>
        <row r="11562">
          <cell r="C11562">
            <v>55514</v>
          </cell>
          <cell r="D11562">
            <v>8249460030</v>
          </cell>
        </row>
        <row r="11563">
          <cell r="C11563">
            <v>56200</v>
          </cell>
          <cell r="D11563">
            <v>449160092</v>
          </cell>
        </row>
        <row r="11564">
          <cell r="C11564">
            <v>20916</v>
          </cell>
          <cell r="D11564">
            <v>9264026959</v>
          </cell>
        </row>
        <row r="11565">
          <cell r="C11565">
            <v>20618</v>
          </cell>
          <cell r="D11565">
            <v>6637560367</v>
          </cell>
        </row>
        <row r="11566">
          <cell r="C11566">
            <v>30690</v>
          </cell>
          <cell r="D11566">
            <v>8373529241</v>
          </cell>
        </row>
        <row r="11567">
          <cell r="C11567">
            <v>30909</v>
          </cell>
          <cell r="D11567">
            <v>4445486779</v>
          </cell>
        </row>
        <row r="11568">
          <cell r="C11568">
            <v>26135</v>
          </cell>
          <cell r="D11568">
            <v>2074776004</v>
          </cell>
        </row>
        <row r="11569">
          <cell r="C11569">
            <v>43324</v>
          </cell>
          <cell r="D11569">
            <v>7088886472</v>
          </cell>
        </row>
        <row r="11570">
          <cell r="C11570">
            <v>53520</v>
          </cell>
          <cell r="D11570">
            <v>1028388519</v>
          </cell>
        </row>
        <row r="11571">
          <cell r="C11571">
            <v>16561</v>
          </cell>
          <cell r="D11571">
            <v>3967370569</v>
          </cell>
        </row>
        <row r="11572">
          <cell r="C11572">
            <v>49168</v>
          </cell>
          <cell r="D11572">
            <v>4839119791</v>
          </cell>
        </row>
        <row r="11573">
          <cell r="C11573">
            <v>16049</v>
          </cell>
          <cell r="D11573">
            <v>4877108939</v>
          </cell>
        </row>
        <row r="11574">
          <cell r="C11574">
            <v>11804</v>
          </cell>
          <cell r="D11574">
            <v>2128813026</v>
          </cell>
        </row>
        <row r="11575">
          <cell r="C11575">
            <v>51343</v>
          </cell>
          <cell r="D11575">
            <v>7453397081</v>
          </cell>
        </row>
        <row r="11576">
          <cell r="C11576">
            <v>17683</v>
          </cell>
          <cell r="D11576">
            <v>8115985503</v>
          </cell>
        </row>
        <row r="11577">
          <cell r="C11577">
            <v>30489</v>
          </cell>
          <cell r="D11577">
            <v>1522190236</v>
          </cell>
        </row>
        <row r="11578">
          <cell r="C11578">
            <v>10513</v>
          </cell>
          <cell r="D11578">
            <v>2450711406</v>
          </cell>
        </row>
        <row r="11579">
          <cell r="C11579">
            <v>57974</v>
          </cell>
          <cell r="D11579">
            <v>2060025532</v>
          </cell>
        </row>
        <row r="11580">
          <cell r="C11580">
            <v>10768</v>
          </cell>
          <cell r="D11580">
            <v>4192879565</v>
          </cell>
        </row>
        <row r="11581">
          <cell r="C11581">
            <v>37713</v>
          </cell>
          <cell r="D11581">
            <v>5153694038</v>
          </cell>
        </row>
        <row r="11582">
          <cell r="C11582">
            <v>21057</v>
          </cell>
          <cell r="D11582">
            <v>7865341539</v>
          </cell>
        </row>
        <row r="11583">
          <cell r="C11583">
            <v>40922</v>
          </cell>
          <cell r="D11583">
            <v>2158895349</v>
          </cell>
        </row>
        <row r="11584">
          <cell r="C11584">
            <v>40727</v>
          </cell>
          <cell r="D11584">
            <v>7286297414</v>
          </cell>
        </row>
        <row r="11585">
          <cell r="C11585">
            <v>24572</v>
          </cell>
          <cell r="D11585">
            <v>453763030</v>
          </cell>
        </row>
        <row r="11586">
          <cell r="C11586">
            <v>37178</v>
          </cell>
          <cell r="D11586">
            <v>4937054791</v>
          </cell>
        </row>
        <row r="11587">
          <cell r="C11587">
            <v>37748</v>
          </cell>
          <cell r="D11587">
            <v>7469392467</v>
          </cell>
        </row>
        <row r="11588">
          <cell r="C11588">
            <v>17412</v>
          </cell>
          <cell r="D11588">
            <v>3469413983</v>
          </cell>
        </row>
        <row r="11589">
          <cell r="C11589">
            <v>53139</v>
          </cell>
          <cell r="D11589">
            <v>5460394635</v>
          </cell>
        </row>
        <row r="11590">
          <cell r="C11590">
            <v>11832</v>
          </cell>
          <cell r="D11590">
            <v>3075132195</v>
          </cell>
        </row>
        <row r="11591">
          <cell r="C11591">
            <v>59321</v>
          </cell>
          <cell r="D11591">
            <v>3016741628</v>
          </cell>
        </row>
        <row r="11592">
          <cell r="C11592">
            <v>58923</v>
          </cell>
          <cell r="D11592">
            <v>7628323464</v>
          </cell>
        </row>
        <row r="11593">
          <cell r="C11593">
            <v>29077</v>
          </cell>
          <cell r="D11593">
            <v>2702941109</v>
          </cell>
        </row>
        <row r="11594">
          <cell r="C11594">
            <v>44436</v>
          </cell>
          <cell r="D11594">
            <v>7281103514</v>
          </cell>
        </row>
        <row r="11595">
          <cell r="C11595">
            <v>20773</v>
          </cell>
          <cell r="D11595">
            <v>8162941088</v>
          </cell>
        </row>
        <row r="11596">
          <cell r="C11596">
            <v>17180</v>
          </cell>
          <cell r="D11596">
            <v>6637560367</v>
          </cell>
        </row>
        <row r="11597">
          <cell r="C11597">
            <v>34113</v>
          </cell>
          <cell r="D11597">
            <v>9458901820</v>
          </cell>
        </row>
        <row r="11598">
          <cell r="C11598">
            <v>57203</v>
          </cell>
          <cell r="D11598">
            <v>8971738782</v>
          </cell>
        </row>
        <row r="11599">
          <cell r="C11599">
            <v>14630</v>
          </cell>
          <cell r="D11599">
            <v>8905919081</v>
          </cell>
        </row>
        <row r="11600">
          <cell r="C11600">
            <v>53305</v>
          </cell>
          <cell r="D11600">
            <v>9312128221</v>
          </cell>
        </row>
        <row r="11601">
          <cell r="C11601">
            <v>56267</v>
          </cell>
          <cell r="D11601">
            <v>6837456032</v>
          </cell>
        </row>
        <row r="11602">
          <cell r="C11602">
            <v>51997</v>
          </cell>
          <cell r="D11602">
            <v>5186660353</v>
          </cell>
        </row>
        <row r="11603">
          <cell r="C11603">
            <v>27367</v>
          </cell>
          <cell r="D11603">
            <v>7979647432</v>
          </cell>
        </row>
        <row r="11604">
          <cell r="C11604">
            <v>32751</v>
          </cell>
          <cell r="D11604">
            <v>9939542542</v>
          </cell>
        </row>
        <row r="11605">
          <cell r="C11605">
            <v>31607</v>
          </cell>
          <cell r="D11605">
            <v>2355104786</v>
          </cell>
        </row>
        <row r="11606">
          <cell r="C11606">
            <v>39207</v>
          </cell>
          <cell r="D11606">
            <v>960994726</v>
          </cell>
        </row>
        <row r="11607">
          <cell r="C11607">
            <v>33478</v>
          </cell>
          <cell r="D11607">
            <v>2259282237</v>
          </cell>
        </row>
        <row r="11608">
          <cell r="C11608">
            <v>30246</v>
          </cell>
          <cell r="D11608">
            <v>5383734902</v>
          </cell>
        </row>
        <row r="11609">
          <cell r="C11609">
            <v>30942</v>
          </cell>
          <cell r="D11609">
            <v>4839119791</v>
          </cell>
        </row>
        <row r="11610">
          <cell r="C11610">
            <v>51172</v>
          </cell>
          <cell r="D11610">
            <v>263573389</v>
          </cell>
        </row>
        <row r="11611">
          <cell r="C11611">
            <v>13935</v>
          </cell>
          <cell r="D11611">
            <v>1268934771</v>
          </cell>
        </row>
        <row r="11612">
          <cell r="C11612">
            <v>25435</v>
          </cell>
          <cell r="D11612">
            <v>844376051</v>
          </cell>
        </row>
        <row r="11613">
          <cell r="C11613">
            <v>51718</v>
          </cell>
          <cell r="D11613">
            <v>1743464649</v>
          </cell>
        </row>
        <row r="11614">
          <cell r="C11614">
            <v>31277</v>
          </cell>
          <cell r="D11614">
            <v>5293354957</v>
          </cell>
        </row>
        <row r="11615">
          <cell r="C11615">
            <v>17165</v>
          </cell>
          <cell r="D11615">
            <v>9795921177</v>
          </cell>
        </row>
        <row r="11616">
          <cell r="C11616">
            <v>13141</v>
          </cell>
          <cell r="D11616">
            <v>8175279842</v>
          </cell>
        </row>
        <row r="11617">
          <cell r="C11617">
            <v>21571</v>
          </cell>
          <cell r="D11617">
            <v>6173504774</v>
          </cell>
        </row>
        <row r="11618">
          <cell r="C11618">
            <v>26195</v>
          </cell>
          <cell r="D11618">
            <v>7152427402</v>
          </cell>
        </row>
        <row r="11619">
          <cell r="C11619">
            <v>57273</v>
          </cell>
          <cell r="D11619">
            <v>1829869566</v>
          </cell>
        </row>
        <row r="11620">
          <cell r="C11620">
            <v>49151</v>
          </cell>
          <cell r="D11620">
            <v>7794042674</v>
          </cell>
        </row>
        <row r="11621">
          <cell r="C11621">
            <v>47905</v>
          </cell>
          <cell r="D11621">
            <v>9547713507</v>
          </cell>
        </row>
        <row r="11622">
          <cell r="C11622">
            <v>41646</v>
          </cell>
          <cell r="D11622">
            <v>1096335336</v>
          </cell>
        </row>
        <row r="11623">
          <cell r="C11623">
            <v>30871</v>
          </cell>
          <cell r="D11623">
            <v>2355104786</v>
          </cell>
        </row>
        <row r="11624">
          <cell r="C11624">
            <v>20034</v>
          </cell>
          <cell r="D11624">
            <v>6789106936</v>
          </cell>
        </row>
        <row r="11625">
          <cell r="C11625">
            <v>20943</v>
          </cell>
          <cell r="D11625">
            <v>9238967105</v>
          </cell>
        </row>
        <row r="11626">
          <cell r="C11626">
            <v>52974</v>
          </cell>
          <cell r="D11626">
            <v>7074056774</v>
          </cell>
        </row>
        <row r="11627">
          <cell r="C11627">
            <v>38733</v>
          </cell>
          <cell r="D11627">
            <v>6842911427</v>
          </cell>
        </row>
        <row r="11628">
          <cell r="C11628">
            <v>20550</v>
          </cell>
          <cell r="D11628">
            <v>2298319154</v>
          </cell>
        </row>
        <row r="11629">
          <cell r="C11629">
            <v>11503</v>
          </cell>
          <cell r="D11629">
            <v>5191866150</v>
          </cell>
        </row>
        <row r="11630">
          <cell r="C11630">
            <v>19698</v>
          </cell>
          <cell r="D11630">
            <v>1085075834</v>
          </cell>
        </row>
        <row r="11631">
          <cell r="C11631">
            <v>52469</v>
          </cell>
          <cell r="D11631">
            <v>3217797337</v>
          </cell>
        </row>
        <row r="11632">
          <cell r="C11632">
            <v>34820</v>
          </cell>
          <cell r="D11632">
            <v>2355104786</v>
          </cell>
        </row>
        <row r="11633">
          <cell r="C11633">
            <v>51996</v>
          </cell>
          <cell r="D11633">
            <v>7070564503</v>
          </cell>
        </row>
        <row r="11634">
          <cell r="C11634">
            <v>53361</v>
          </cell>
          <cell r="D11634">
            <v>5005774041</v>
          </cell>
        </row>
        <row r="11635">
          <cell r="C11635">
            <v>42888</v>
          </cell>
          <cell r="D11635">
            <v>4085082426</v>
          </cell>
        </row>
        <row r="11636">
          <cell r="C11636">
            <v>50693</v>
          </cell>
          <cell r="D11636">
            <v>8256403403</v>
          </cell>
        </row>
        <row r="11637">
          <cell r="C11637">
            <v>30832</v>
          </cell>
          <cell r="D11637">
            <v>8189289020</v>
          </cell>
        </row>
        <row r="11638">
          <cell r="C11638">
            <v>31456</v>
          </cell>
          <cell r="D11638">
            <v>4610039311</v>
          </cell>
        </row>
        <row r="11639">
          <cell r="C11639">
            <v>53353</v>
          </cell>
          <cell r="D11639">
            <v>304906506</v>
          </cell>
        </row>
        <row r="11640">
          <cell r="C11640">
            <v>30457</v>
          </cell>
          <cell r="D11640">
            <v>304906506</v>
          </cell>
        </row>
        <row r="11641">
          <cell r="C11641">
            <v>19219</v>
          </cell>
          <cell r="D11641">
            <v>8895721314</v>
          </cell>
        </row>
        <row r="11642">
          <cell r="C11642">
            <v>57978</v>
          </cell>
          <cell r="D11642">
            <v>6322781804</v>
          </cell>
        </row>
        <row r="11643">
          <cell r="C11643">
            <v>54855</v>
          </cell>
          <cell r="D11643">
            <v>7242677408</v>
          </cell>
        </row>
        <row r="11644">
          <cell r="C11644">
            <v>40195</v>
          </cell>
          <cell r="D11644">
            <v>9548500949</v>
          </cell>
        </row>
        <row r="11645">
          <cell r="C11645">
            <v>56298</v>
          </cell>
          <cell r="D11645">
            <v>5460394635</v>
          </cell>
        </row>
        <row r="11646">
          <cell r="C11646">
            <v>43991</v>
          </cell>
          <cell r="D11646">
            <v>9624054975</v>
          </cell>
        </row>
        <row r="11647">
          <cell r="C11647">
            <v>10547</v>
          </cell>
          <cell r="D11647">
            <v>8507800106</v>
          </cell>
        </row>
        <row r="11648">
          <cell r="C11648">
            <v>36816</v>
          </cell>
          <cell r="D11648">
            <v>8239612253</v>
          </cell>
        </row>
        <row r="11649">
          <cell r="C11649">
            <v>20227</v>
          </cell>
          <cell r="D11649">
            <v>1754740677</v>
          </cell>
        </row>
        <row r="11650">
          <cell r="C11650">
            <v>40927</v>
          </cell>
          <cell r="D11650">
            <v>9457151267</v>
          </cell>
        </row>
        <row r="11651">
          <cell r="C11651">
            <v>42207</v>
          </cell>
          <cell r="D11651">
            <v>7373156215</v>
          </cell>
        </row>
        <row r="11652">
          <cell r="C11652">
            <v>24276</v>
          </cell>
          <cell r="D11652">
            <v>1152386727</v>
          </cell>
        </row>
        <row r="11653">
          <cell r="C11653">
            <v>39004</v>
          </cell>
          <cell r="D11653">
            <v>8162941088</v>
          </cell>
        </row>
        <row r="11654">
          <cell r="C11654">
            <v>59707</v>
          </cell>
          <cell r="D11654">
            <v>5479449389</v>
          </cell>
        </row>
        <row r="11655">
          <cell r="C11655">
            <v>54128</v>
          </cell>
          <cell r="D11655">
            <v>6788593582</v>
          </cell>
        </row>
        <row r="11656">
          <cell r="C11656">
            <v>18265</v>
          </cell>
          <cell r="D11656">
            <v>532074068</v>
          </cell>
        </row>
        <row r="11657">
          <cell r="C11657">
            <v>27493</v>
          </cell>
          <cell r="D11657">
            <v>4984363320</v>
          </cell>
        </row>
        <row r="11658">
          <cell r="C11658">
            <v>28351</v>
          </cell>
          <cell r="D11658">
            <v>7979647432</v>
          </cell>
        </row>
        <row r="11659">
          <cell r="C11659">
            <v>32729</v>
          </cell>
          <cell r="D11659">
            <v>9603610356</v>
          </cell>
        </row>
        <row r="11660">
          <cell r="C11660">
            <v>15210</v>
          </cell>
          <cell r="D11660">
            <v>9089601147</v>
          </cell>
        </row>
        <row r="11661">
          <cell r="C11661">
            <v>44072</v>
          </cell>
          <cell r="D11661">
            <v>8467388188</v>
          </cell>
        </row>
        <row r="11662">
          <cell r="C11662">
            <v>43250</v>
          </cell>
          <cell r="D11662">
            <v>5412518958</v>
          </cell>
        </row>
        <row r="11663">
          <cell r="C11663">
            <v>57334</v>
          </cell>
          <cell r="D11663">
            <v>6214787945</v>
          </cell>
        </row>
        <row r="11664">
          <cell r="C11664">
            <v>48159</v>
          </cell>
          <cell r="D11664">
            <v>2792636599</v>
          </cell>
        </row>
        <row r="11665">
          <cell r="C11665">
            <v>28238</v>
          </cell>
          <cell r="D11665">
            <v>2012142672</v>
          </cell>
        </row>
        <row r="11666">
          <cell r="C11666">
            <v>52396</v>
          </cell>
          <cell r="D11666">
            <v>8695742075</v>
          </cell>
        </row>
        <row r="11667">
          <cell r="C11667">
            <v>14922</v>
          </cell>
          <cell r="D11667">
            <v>9287480133</v>
          </cell>
        </row>
        <row r="11668">
          <cell r="C11668">
            <v>13415</v>
          </cell>
          <cell r="D11668">
            <v>2524572722</v>
          </cell>
        </row>
        <row r="11669">
          <cell r="C11669">
            <v>10820</v>
          </cell>
          <cell r="D11669">
            <v>1739513533</v>
          </cell>
        </row>
        <row r="11670">
          <cell r="C11670">
            <v>31945</v>
          </cell>
          <cell r="D11670">
            <v>9196221739</v>
          </cell>
        </row>
        <row r="11671">
          <cell r="C11671">
            <v>57254</v>
          </cell>
          <cell r="D11671">
            <v>6126779991</v>
          </cell>
        </row>
        <row r="11672">
          <cell r="C11672">
            <v>28632</v>
          </cell>
          <cell r="D11672">
            <v>2237103631</v>
          </cell>
        </row>
        <row r="11673">
          <cell r="C11673">
            <v>30175</v>
          </cell>
          <cell r="D11673">
            <v>7645724897</v>
          </cell>
        </row>
        <row r="11674">
          <cell r="C11674">
            <v>35668</v>
          </cell>
          <cell r="D11674">
            <v>4878156686</v>
          </cell>
        </row>
        <row r="11675">
          <cell r="C11675">
            <v>17449</v>
          </cell>
          <cell r="D11675">
            <v>2191930824</v>
          </cell>
        </row>
        <row r="11676">
          <cell r="C11676">
            <v>45753</v>
          </cell>
          <cell r="D11676">
            <v>6364724701</v>
          </cell>
        </row>
        <row r="11677">
          <cell r="C11677">
            <v>33798</v>
          </cell>
          <cell r="D11677">
            <v>3642452728</v>
          </cell>
        </row>
        <row r="11678">
          <cell r="C11678">
            <v>44668</v>
          </cell>
          <cell r="D11678">
            <v>3580617389</v>
          </cell>
        </row>
        <row r="11679">
          <cell r="C11679">
            <v>11460</v>
          </cell>
          <cell r="D11679">
            <v>4256220232</v>
          </cell>
        </row>
        <row r="11680">
          <cell r="C11680">
            <v>54001</v>
          </cell>
          <cell r="D11680">
            <v>2355104786</v>
          </cell>
        </row>
        <row r="11681">
          <cell r="C11681">
            <v>25304</v>
          </cell>
          <cell r="D11681">
            <v>2592292012</v>
          </cell>
        </row>
        <row r="11682">
          <cell r="C11682">
            <v>54166</v>
          </cell>
          <cell r="D11682">
            <v>9491257560</v>
          </cell>
        </row>
        <row r="11683">
          <cell r="C11683">
            <v>38819</v>
          </cell>
          <cell r="D11683">
            <v>1081492333</v>
          </cell>
        </row>
        <row r="11684">
          <cell r="C11684">
            <v>13016</v>
          </cell>
          <cell r="D11684">
            <v>8705788102</v>
          </cell>
        </row>
        <row r="11685">
          <cell r="C11685">
            <v>19173</v>
          </cell>
          <cell r="D11685">
            <v>4877108939</v>
          </cell>
        </row>
        <row r="11686">
          <cell r="C11686">
            <v>37207</v>
          </cell>
          <cell r="D11686">
            <v>222477806</v>
          </cell>
        </row>
        <row r="11687">
          <cell r="C11687">
            <v>44483</v>
          </cell>
          <cell r="D11687">
            <v>6531376252</v>
          </cell>
        </row>
        <row r="11688">
          <cell r="C11688">
            <v>45379</v>
          </cell>
          <cell r="D11688">
            <v>939715988</v>
          </cell>
        </row>
        <row r="11689">
          <cell r="C11689">
            <v>25142</v>
          </cell>
          <cell r="D11689">
            <v>8346855079</v>
          </cell>
        </row>
        <row r="11690">
          <cell r="C11690">
            <v>36993</v>
          </cell>
          <cell r="D11690">
            <v>2500807061</v>
          </cell>
        </row>
        <row r="11691">
          <cell r="C11691">
            <v>34011</v>
          </cell>
          <cell r="D11691">
            <v>9674189459</v>
          </cell>
        </row>
        <row r="11692">
          <cell r="C11692">
            <v>18402</v>
          </cell>
          <cell r="D11692">
            <v>5588978080</v>
          </cell>
        </row>
        <row r="11693">
          <cell r="C11693">
            <v>20604</v>
          </cell>
          <cell r="D11693">
            <v>8277918739</v>
          </cell>
        </row>
        <row r="11694">
          <cell r="C11694">
            <v>21359</v>
          </cell>
          <cell r="D11694">
            <v>6836716731</v>
          </cell>
        </row>
        <row r="11695">
          <cell r="C11695">
            <v>58070</v>
          </cell>
          <cell r="D11695">
            <v>9885165231</v>
          </cell>
        </row>
        <row r="11696">
          <cell r="C11696">
            <v>56599</v>
          </cell>
          <cell r="D11696">
            <v>9317454674</v>
          </cell>
        </row>
        <row r="11697">
          <cell r="C11697">
            <v>59958</v>
          </cell>
          <cell r="D11697">
            <v>1592980554</v>
          </cell>
        </row>
        <row r="11698">
          <cell r="C11698">
            <v>12363</v>
          </cell>
          <cell r="D11698">
            <v>4278470843</v>
          </cell>
        </row>
        <row r="11699">
          <cell r="C11699">
            <v>33353</v>
          </cell>
          <cell r="D11699">
            <v>999389173</v>
          </cell>
        </row>
        <row r="11700">
          <cell r="C11700">
            <v>38849</v>
          </cell>
          <cell r="D11700">
            <v>2841287114</v>
          </cell>
        </row>
        <row r="11701">
          <cell r="C11701">
            <v>21468</v>
          </cell>
          <cell r="D11701">
            <v>62571575</v>
          </cell>
        </row>
        <row r="11702">
          <cell r="C11702">
            <v>46727</v>
          </cell>
          <cell r="D11702">
            <v>6375014751</v>
          </cell>
        </row>
        <row r="11703">
          <cell r="C11703">
            <v>11422</v>
          </cell>
          <cell r="D11703">
            <v>6836716731</v>
          </cell>
        </row>
        <row r="11704">
          <cell r="C11704">
            <v>36493</v>
          </cell>
          <cell r="D11704">
            <v>1152386727</v>
          </cell>
        </row>
        <row r="11705">
          <cell r="C11705">
            <v>29741</v>
          </cell>
          <cell r="D11705">
            <v>7326611955</v>
          </cell>
        </row>
        <row r="11706">
          <cell r="C11706">
            <v>13532</v>
          </cell>
          <cell r="D11706">
            <v>9621571960</v>
          </cell>
        </row>
        <row r="11707">
          <cell r="C11707">
            <v>11559</v>
          </cell>
          <cell r="D11707">
            <v>3235176993</v>
          </cell>
        </row>
        <row r="11708">
          <cell r="C11708">
            <v>50643</v>
          </cell>
          <cell r="D11708">
            <v>1462119603</v>
          </cell>
        </row>
        <row r="11709">
          <cell r="C11709">
            <v>49451</v>
          </cell>
          <cell r="D11709">
            <v>3772653790</v>
          </cell>
        </row>
        <row r="11710">
          <cell r="C11710">
            <v>29642</v>
          </cell>
          <cell r="D11710">
            <v>304906506</v>
          </cell>
        </row>
        <row r="11711">
          <cell r="C11711">
            <v>46322</v>
          </cell>
          <cell r="D11711">
            <v>5347887761</v>
          </cell>
        </row>
        <row r="11712">
          <cell r="C11712">
            <v>47287</v>
          </cell>
          <cell r="D11712">
            <v>513904581</v>
          </cell>
        </row>
        <row r="11713">
          <cell r="C11713">
            <v>26594</v>
          </cell>
          <cell r="D11713">
            <v>8377113392</v>
          </cell>
        </row>
        <row r="11714">
          <cell r="C11714">
            <v>35578</v>
          </cell>
          <cell r="D11714">
            <v>2307209530</v>
          </cell>
        </row>
        <row r="11715">
          <cell r="C11715">
            <v>59790</v>
          </cell>
          <cell r="D11715">
            <v>9163060264</v>
          </cell>
        </row>
        <row r="11716">
          <cell r="C11716">
            <v>30625</v>
          </cell>
          <cell r="D11716">
            <v>6820956614</v>
          </cell>
        </row>
        <row r="11717">
          <cell r="C11717">
            <v>30791</v>
          </cell>
          <cell r="D11717">
            <v>3932861779</v>
          </cell>
        </row>
        <row r="11718">
          <cell r="C11718">
            <v>31654</v>
          </cell>
          <cell r="D11718">
            <v>3538909016</v>
          </cell>
        </row>
        <row r="11719">
          <cell r="C11719">
            <v>44884</v>
          </cell>
          <cell r="D11719">
            <v>4235594176</v>
          </cell>
        </row>
        <row r="11720">
          <cell r="C11720">
            <v>48513</v>
          </cell>
          <cell r="D11720">
            <v>1549399640</v>
          </cell>
        </row>
        <row r="11721">
          <cell r="C11721">
            <v>46790</v>
          </cell>
          <cell r="D11721">
            <v>6713405010</v>
          </cell>
        </row>
        <row r="11722">
          <cell r="C11722">
            <v>59513</v>
          </cell>
          <cell r="D11722">
            <v>549857826</v>
          </cell>
        </row>
        <row r="11723">
          <cell r="C11723">
            <v>32552</v>
          </cell>
          <cell r="D11723">
            <v>9627071331</v>
          </cell>
        </row>
        <row r="11724">
          <cell r="C11724">
            <v>57699</v>
          </cell>
          <cell r="D11724">
            <v>8705788102</v>
          </cell>
        </row>
        <row r="11725">
          <cell r="C11725">
            <v>40464</v>
          </cell>
          <cell r="D11725">
            <v>1990334539</v>
          </cell>
        </row>
        <row r="11726">
          <cell r="C11726">
            <v>36867</v>
          </cell>
          <cell r="D11726">
            <v>7670936274</v>
          </cell>
        </row>
        <row r="11727">
          <cell r="C11727">
            <v>37930</v>
          </cell>
          <cell r="D11727">
            <v>6383978705</v>
          </cell>
        </row>
        <row r="11728">
          <cell r="C11728">
            <v>33155</v>
          </cell>
          <cell r="D11728">
            <v>8302317314</v>
          </cell>
        </row>
        <row r="11729">
          <cell r="C11729">
            <v>21496</v>
          </cell>
          <cell r="D11729">
            <v>1062607929</v>
          </cell>
        </row>
        <row r="11730">
          <cell r="C11730">
            <v>15979</v>
          </cell>
          <cell r="D11730">
            <v>2480515559</v>
          </cell>
        </row>
        <row r="11731">
          <cell r="C11731">
            <v>45009</v>
          </cell>
          <cell r="D11731">
            <v>713650656</v>
          </cell>
        </row>
        <row r="11732">
          <cell r="C11732">
            <v>52947</v>
          </cell>
          <cell r="D11732">
            <v>7938954179</v>
          </cell>
        </row>
        <row r="11733">
          <cell r="C11733">
            <v>38461</v>
          </cell>
          <cell r="D11733">
            <v>6322781804</v>
          </cell>
        </row>
        <row r="11734">
          <cell r="C11734">
            <v>14391</v>
          </cell>
          <cell r="D11734">
            <v>3129526900</v>
          </cell>
        </row>
        <row r="11735">
          <cell r="C11735">
            <v>40611</v>
          </cell>
          <cell r="D11735">
            <v>4878156686</v>
          </cell>
        </row>
        <row r="11736">
          <cell r="C11736">
            <v>41214</v>
          </cell>
          <cell r="D11736">
            <v>5637692440</v>
          </cell>
        </row>
        <row r="11737">
          <cell r="C11737">
            <v>45791</v>
          </cell>
          <cell r="D11737">
            <v>8904404991</v>
          </cell>
        </row>
        <row r="11738">
          <cell r="C11738">
            <v>51271</v>
          </cell>
          <cell r="D11738">
            <v>4074728869</v>
          </cell>
        </row>
        <row r="11739">
          <cell r="C11739">
            <v>43480</v>
          </cell>
          <cell r="D11739">
            <v>6988089128</v>
          </cell>
        </row>
        <row r="11740">
          <cell r="C11740">
            <v>26422</v>
          </cell>
          <cell r="D11740">
            <v>1754740677</v>
          </cell>
        </row>
        <row r="11741">
          <cell r="C11741">
            <v>56036</v>
          </cell>
          <cell r="D11741">
            <v>8692509450</v>
          </cell>
        </row>
        <row r="11742">
          <cell r="C11742">
            <v>20860</v>
          </cell>
          <cell r="D11742">
            <v>7236563277</v>
          </cell>
        </row>
        <row r="11743">
          <cell r="C11743">
            <v>32800</v>
          </cell>
          <cell r="D11743">
            <v>5988565948</v>
          </cell>
        </row>
        <row r="11744">
          <cell r="C11744">
            <v>47459</v>
          </cell>
          <cell r="D11744">
            <v>6788593582</v>
          </cell>
        </row>
        <row r="11745">
          <cell r="C11745">
            <v>49587</v>
          </cell>
          <cell r="D11745">
            <v>769312748</v>
          </cell>
        </row>
        <row r="11746">
          <cell r="C11746">
            <v>44319</v>
          </cell>
          <cell r="D11746">
            <v>797655034</v>
          </cell>
        </row>
        <row r="11747">
          <cell r="C11747">
            <v>57428</v>
          </cell>
          <cell r="D11747">
            <v>8047841793</v>
          </cell>
        </row>
        <row r="11748">
          <cell r="C11748">
            <v>45108</v>
          </cell>
          <cell r="D11748">
            <v>4866916575</v>
          </cell>
        </row>
        <row r="11749">
          <cell r="C11749">
            <v>28394</v>
          </cell>
          <cell r="D11749">
            <v>2575500974</v>
          </cell>
        </row>
        <row r="11750">
          <cell r="C11750">
            <v>28199</v>
          </cell>
          <cell r="D11750">
            <v>2060025532</v>
          </cell>
        </row>
        <row r="11751">
          <cell r="C11751">
            <v>53013</v>
          </cell>
          <cell r="D11751">
            <v>5984294621</v>
          </cell>
        </row>
        <row r="11752">
          <cell r="C11752">
            <v>42789</v>
          </cell>
          <cell r="D11752">
            <v>3545427749</v>
          </cell>
        </row>
        <row r="11753">
          <cell r="C11753">
            <v>14347</v>
          </cell>
          <cell r="D11753">
            <v>8685064791</v>
          </cell>
        </row>
        <row r="11754">
          <cell r="C11754">
            <v>59747</v>
          </cell>
          <cell r="D11754">
            <v>8315800957</v>
          </cell>
        </row>
        <row r="11755">
          <cell r="C11755">
            <v>14407</v>
          </cell>
          <cell r="D11755">
            <v>6734537986</v>
          </cell>
        </row>
        <row r="11756">
          <cell r="C11756">
            <v>16762</v>
          </cell>
          <cell r="D11756">
            <v>9260254965</v>
          </cell>
        </row>
        <row r="11757">
          <cell r="C11757">
            <v>42781</v>
          </cell>
          <cell r="D11757">
            <v>5372344725</v>
          </cell>
        </row>
        <row r="11758">
          <cell r="C11758">
            <v>59742</v>
          </cell>
          <cell r="D11758">
            <v>2298319154</v>
          </cell>
        </row>
        <row r="11759">
          <cell r="C11759">
            <v>19932</v>
          </cell>
          <cell r="D11759">
            <v>1149008652</v>
          </cell>
        </row>
        <row r="11760">
          <cell r="C11760">
            <v>31982</v>
          </cell>
          <cell r="D11760">
            <v>4097160079</v>
          </cell>
        </row>
        <row r="11761">
          <cell r="C11761">
            <v>26389</v>
          </cell>
          <cell r="D11761">
            <v>7098438871</v>
          </cell>
        </row>
        <row r="11762">
          <cell r="C11762">
            <v>21148</v>
          </cell>
          <cell r="D11762">
            <v>4610039311</v>
          </cell>
        </row>
        <row r="11763">
          <cell r="C11763">
            <v>53338</v>
          </cell>
          <cell r="D11763">
            <v>4716524892</v>
          </cell>
        </row>
        <row r="11764">
          <cell r="C11764">
            <v>56115</v>
          </cell>
          <cell r="D11764">
            <v>630160104</v>
          </cell>
        </row>
        <row r="11765">
          <cell r="C11765">
            <v>43204</v>
          </cell>
          <cell r="D11765">
            <v>4074728869</v>
          </cell>
        </row>
        <row r="11766">
          <cell r="C11766">
            <v>32476</v>
          </cell>
          <cell r="D11766">
            <v>2083520173</v>
          </cell>
        </row>
        <row r="11767">
          <cell r="C11767">
            <v>42826</v>
          </cell>
          <cell r="D11767">
            <v>4119729087</v>
          </cell>
        </row>
        <row r="11768">
          <cell r="C11768">
            <v>37665</v>
          </cell>
          <cell r="D11768">
            <v>1475796307</v>
          </cell>
        </row>
        <row r="11769">
          <cell r="C11769">
            <v>16770</v>
          </cell>
          <cell r="D11769">
            <v>8249460030</v>
          </cell>
        </row>
        <row r="11770">
          <cell r="C11770">
            <v>31892</v>
          </cell>
          <cell r="D11770">
            <v>2352201101</v>
          </cell>
        </row>
        <row r="11771">
          <cell r="C11771">
            <v>19224</v>
          </cell>
          <cell r="D11771">
            <v>4839119791</v>
          </cell>
        </row>
        <row r="11772">
          <cell r="C11772">
            <v>29182</v>
          </cell>
          <cell r="D11772">
            <v>3996818513</v>
          </cell>
        </row>
        <row r="11773">
          <cell r="C11773">
            <v>43856</v>
          </cell>
          <cell r="D11773">
            <v>6734537986</v>
          </cell>
        </row>
        <row r="11774">
          <cell r="C11774">
            <v>35853</v>
          </cell>
          <cell r="D11774">
            <v>6375014751</v>
          </cell>
        </row>
        <row r="11775">
          <cell r="C11775">
            <v>10269</v>
          </cell>
          <cell r="D11775">
            <v>583595162</v>
          </cell>
        </row>
        <row r="11776">
          <cell r="C11776">
            <v>35145</v>
          </cell>
          <cell r="D11776">
            <v>6515844751</v>
          </cell>
        </row>
        <row r="11777">
          <cell r="C11777">
            <v>36530</v>
          </cell>
          <cell r="D11777">
            <v>4323727860</v>
          </cell>
        </row>
        <row r="11778">
          <cell r="C11778">
            <v>57091</v>
          </cell>
          <cell r="D11778">
            <v>1268934771</v>
          </cell>
        </row>
        <row r="11779">
          <cell r="C11779">
            <v>20053</v>
          </cell>
          <cell r="D11779">
            <v>9292607561</v>
          </cell>
        </row>
        <row r="11780">
          <cell r="C11780">
            <v>51416</v>
          </cell>
          <cell r="D11780">
            <v>3217797337</v>
          </cell>
        </row>
        <row r="11781">
          <cell r="C11781">
            <v>49822</v>
          </cell>
          <cell r="D11781">
            <v>9547713507</v>
          </cell>
        </row>
        <row r="11782">
          <cell r="C11782">
            <v>22065</v>
          </cell>
          <cell r="D11782">
            <v>3779559293</v>
          </cell>
        </row>
        <row r="11783">
          <cell r="C11783">
            <v>25602</v>
          </cell>
          <cell r="D11783">
            <v>7769010411</v>
          </cell>
        </row>
        <row r="11784">
          <cell r="C11784">
            <v>14757</v>
          </cell>
          <cell r="D11784">
            <v>6478891895</v>
          </cell>
        </row>
        <row r="11785">
          <cell r="C11785">
            <v>33611</v>
          </cell>
          <cell r="D11785">
            <v>4691333258</v>
          </cell>
        </row>
        <row r="11786">
          <cell r="C11786">
            <v>30887</v>
          </cell>
          <cell r="D11786">
            <v>6776868107</v>
          </cell>
        </row>
        <row r="11787">
          <cell r="C11787">
            <v>45662</v>
          </cell>
          <cell r="D11787">
            <v>4823073274</v>
          </cell>
        </row>
        <row r="11788">
          <cell r="C11788">
            <v>28831</v>
          </cell>
          <cell r="D11788">
            <v>6000780338</v>
          </cell>
        </row>
        <row r="11789">
          <cell r="C11789">
            <v>39991</v>
          </cell>
          <cell r="D11789">
            <v>9013891098</v>
          </cell>
        </row>
        <row r="11790">
          <cell r="C11790">
            <v>17463</v>
          </cell>
          <cell r="D11790">
            <v>5209112160</v>
          </cell>
        </row>
        <row r="11791">
          <cell r="C11791">
            <v>58149</v>
          </cell>
          <cell r="D11791">
            <v>5907724676</v>
          </cell>
        </row>
        <row r="11792">
          <cell r="C11792">
            <v>40163</v>
          </cell>
          <cell r="D11792">
            <v>3269054114</v>
          </cell>
        </row>
        <row r="11793">
          <cell r="C11793">
            <v>36129</v>
          </cell>
          <cell r="D11793">
            <v>2053848936</v>
          </cell>
        </row>
        <row r="11794">
          <cell r="C11794">
            <v>26603</v>
          </cell>
          <cell r="D11794">
            <v>4085082426</v>
          </cell>
        </row>
        <row r="11795">
          <cell r="C11795">
            <v>55701</v>
          </cell>
          <cell r="D11795">
            <v>9963057691</v>
          </cell>
        </row>
        <row r="11796">
          <cell r="C11796">
            <v>27766</v>
          </cell>
          <cell r="D11796">
            <v>6358114417</v>
          </cell>
        </row>
        <row r="11797">
          <cell r="C11797">
            <v>48192</v>
          </cell>
          <cell r="D11797">
            <v>3670950885</v>
          </cell>
        </row>
        <row r="11798">
          <cell r="C11798">
            <v>31215</v>
          </cell>
          <cell r="D11798">
            <v>3996818513</v>
          </cell>
        </row>
        <row r="11799">
          <cell r="C11799">
            <v>42446</v>
          </cell>
          <cell r="D11799">
            <v>9238967105</v>
          </cell>
        </row>
        <row r="11800">
          <cell r="C11800">
            <v>24869</v>
          </cell>
          <cell r="D11800">
            <v>1718344562</v>
          </cell>
        </row>
        <row r="11801">
          <cell r="C11801">
            <v>22203</v>
          </cell>
          <cell r="D11801">
            <v>5792300712</v>
          </cell>
        </row>
        <row r="11802">
          <cell r="C11802">
            <v>20497</v>
          </cell>
          <cell r="D11802">
            <v>9340547551</v>
          </cell>
        </row>
        <row r="11803">
          <cell r="C11803">
            <v>46241</v>
          </cell>
          <cell r="D11803">
            <v>9965847037</v>
          </cell>
        </row>
        <row r="11804">
          <cell r="C11804">
            <v>44316</v>
          </cell>
          <cell r="D11804">
            <v>2551917727</v>
          </cell>
        </row>
        <row r="11805">
          <cell r="C11805">
            <v>59700</v>
          </cell>
          <cell r="D11805">
            <v>7180110256</v>
          </cell>
        </row>
        <row r="11806">
          <cell r="C11806">
            <v>26109</v>
          </cell>
          <cell r="D11806">
            <v>2497321256</v>
          </cell>
        </row>
        <row r="11807">
          <cell r="C11807">
            <v>41966</v>
          </cell>
          <cell r="D11807">
            <v>8694120054</v>
          </cell>
        </row>
        <row r="11808">
          <cell r="C11808">
            <v>55501</v>
          </cell>
          <cell r="D11808">
            <v>1841759848</v>
          </cell>
        </row>
        <row r="11809">
          <cell r="C11809">
            <v>18363</v>
          </cell>
          <cell r="D11809">
            <v>1079691642</v>
          </cell>
        </row>
        <row r="11810">
          <cell r="C11810">
            <v>34018</v>
          </cell>
          <cell r="D11810">
            <v>713650656</v>
          </cell>
        </row>
        <row r="11811">
          <cell r="C11811">
            <v>43446</v>
          </cell>
          <cell r="D11811">
            <v>7760701055</v>
          </cell>
        </row>
        <row r="11812">
          <cell r="C11812">
            <v>51334</v>
          </cell>
          <cell r="D11812">
            <v>5347887761</v>
          </cell>
        </row>
        <row r="11813">
          <cell r="C11813">
            <v>32425</v>
          </cell>
          <cell r="D11813">
            <v>5974179625</v>
          </cell>
        </row>
        <row r="11814">
          <cell r="C11814">
            <v>26344</v>
          </cell>
          <cell r="D11814">
            <v>7688943361</v>
          </cell>
        </row>
        <row r="11815">
          <cell r="C11815">
            <v>51163</v>
          </cell>
          <cell r="D11815">
            <v>4398950745</v>
          </cell>
        </row>
        <row r="11816">
          <cell r="C11816">
            <v>14323</v>
          </cell>
          <cell r="D11816">
            <v>197180590</v>
          </cell>
        </row>
        <row r="11817">
          <cell r="C11817">
            <v>47266</v>
          </cell>
          <cell r="D11817">
            <v>2792499575</v>
          </cell>
        </row>
        <row r="11818">
          <cell r="C11818">
            <v>36045</v>
          </cell>
          <cell r="D11818">
            <v>7885796000</v>
          </cell>
        </row>
        <row r="11819">
          <cell r="C11819">
            <v>42440</v>
          </cell>
          <cell r="D11819">
            <v>9104569016</v>
          </cell>
        </row>
        <row r="11820">
          <cell r="C11820">
            <v>12004</v>
          </cell>
          <cell r="D11820">
            <v>101658508</v>
          </cell>
        </row>
        <row r="11821">
          <cell r="C11821">
            <v>26618</v>
          </cell>
          <cell r="D11821">
            <v>5149710571</v>
          </cell>
        </row>
        <row r="11822">
          <cell r="C11822">
            <v>27001</v>
          </cell>
          <cell r="D11822">
            <v>556704134</v>
          </cell>
        </row>
        <row r="11823">
          <cell r="C11823">
            <v>36809</v>
          </cell>
          <cell r="D11823">
            <v>8904404991</v>
          </cell>
        </row>
        <row r="11824">
          <cell r="C11824">
            <v>19921</v>
          </cell>
          <cell r="D11824">
            <v>784224471</v>
          </cell>
        </row>
        <row r="11825">
          <cell r="C11825">
            <v>27157</v>
          </cell>
          <cell r="D11825">
            <v>9153408497</v>
          </cell>
        </row>
        <row r="11826">
          <cell r="C11826">
            <v>38733</v>
          </cell>
          <cell r="D11826">
            <v>4525743115</v>
          </cell>
        </row>
        <row r="11827">
          <cell r="C11827">
            <v>24001</v>
          </cell>
          <cell r="D11827">
            <v>6109997811</v>
          </cell>
        </row>
        <row r="11828">
          <cell r="C11828">
            <v>23765</v>
          </cell>
          <cell r="D11828">
            <v>1990335721</v>
          </cell>
        </row>
        <row r="11829">
          <cell r="C11829">
            <v>16619</v>
          </cell>
          <cell r="D11829">
            <v>7479962290</v>
          </cell>
        </row>
        <row r="11830">
          <cell r="C11830">
            <v>44070</v>
          </cell>
          <cell r="D11830">
            <v>1489889981</v>
          </cell>
        </row>
        <row r="11831">
          <cell r="C11831">
            <v>54013</v>
          </cell>
          <cell r="D11831">
            <v>3554301841</v>
          </cell>
        </row>
        <row r="11832">
          <cell r="C11832">
            <v>41147</v>
          </cell>
          <cell r="D11832">
            <v>6408517315</v>
          </cell>
        </row>
        <row r="11833">
          <cell r="C11833">
            <v>18919</v>
          </cell>
          <cell r="D11833">
            <v>9916787441</v>
          </cell>
        </row>
        <row r="11834">
          <cell r="C11834">
            <v>30095</v>
          </cell>
          <cell r="D11834">
            <v>244523738</v>
          </cell>
        </row>
        <row r="11835">
          <cell r="C11835">
            <v>25299</v>
          </cell>
          <cell r="D11835">
            <v>8017115954</v>
          </cell>
        </row>
        <row r="11836">
          <cell r="C11836">
            <v>45676</v>
          </cell>
          <cell r="D11836">
            <v>3746690722</v>
          </cell>
        </row>
        <row r="11837">
          <cell r="C11837">
            <v>46258</v>
          </cell>
          <cell r="D11837">
            <v>819852252</v>
          </cell>
        </row>
        <row r="11838">
          <cell r="C11838">
            <v>25534</v>
          </cell>
          <cell r="D11838">
            <v>5928086253</v>
          </cell>
        </row>
        <row r="11839">
          <cell r="C11839">
            <v>29422</v>
          </cell>
          <cell r="D11839">
            <v>2259282237</v>
          </cell>
        </row>
        <row r="11840">
          <cell r="C11840">
            <v>56059</v>
          </cell>
          <cell r="D11840">
            <v>7411705322</v>
          </cell>
        </row>
        <row r="11841">
          <cell r="C11841">
            <v>59024</v>
          </cell>
          <cell r="D11841">
            <v>5984294621</v>
          </cell>
        </row>
        <row r="11842">
          <cell r="C11842">
            <v>30922</v>
          </cell>
          <cell r="D11842">
            <v>7492341709</v>
          </cell>
        </row>
        <row r="11843">
          <cell r="C11843">
            <v>34952</v>
          </cell>
          <cell r="D11843">
            <v>1472093461</v>
          </cell>
        </row>
        <row r="11844">
          <cell r="C11844">
            <v>53891</v>
          </cell>
          <cell r="D11844">
            <v>7233077789</v>
          </cell>
        </row>
        <row r="11845">
          <cell r="C11845">
            <v>44387</v>
          </cell>
          <cell r="D11845">
            <v>6183510505</v>
          </cell>
        </row>
        <row r="11846">
          <cell r="C11846">
            <v>27815</v>
          </cell>
          <cell r="D11846">
            <v>5460394635</v>
          </cell>
        </row>
        <row r="11847">
          <cell r="C11847">
            <v>17687</v>
          </cell>
          <cell r="D11847">
            <v>5511711233</v>
          </cell>
        </row>
        <row r="11848">
          <cell r="C11848">
            <v>42446</v>
          </cell>
          <cell r="D11848">
            <v>784224471</v>
          </cell>
        </row>
        <row r="11849">
          <cell r="C11849">
            <v>58472</v>
          </cell>
          <cell r="D11849">
            <v>4409014943</v>
          </cell>
        </row>
        <row r="11850">
          <cell r="C11850">
            <v>49944</v>
          </cell>
          <cell r="D11850">
            <v>6819596901</v>
          </cell>
        </row>
        <row r="11851">
          <cell r="C11851">
            <v>29356</v>
          </cell>
          <cell r="D11851">
            <v>3379645060</v>
          </cell>
        </row>
        <row r="11852">
          <cell r="C11852">
            <v>29881</v>
          </cell>
          <cell r="D11852">
            <v>8238030943</v>
          </cell>
        </row>
        <row r="11853">
          <cell r="C11853">
            <v>45346</v>
          </cell>
          <cell r="D11853">
            <v>1918356416</v>
          </cell>
        </row>
        <row r="11854">
          <cell r="C11854">
            <v>44156</v>
          </cell>
          <cell r="D11854">
            <v>2561690342</v>
          </cell>
        </row>
        <row r="11855">
          <cell r="C11855">
            <v>30107</v>
          </cell>
          <cell r="D11855">
            <v>6436551115</v>
          </cell>
        </row>
        <row r="11856">
          <cell r="C11856">
            <v>38063</v>
          </cell>
          <cell r="D11856">
            <v>303831626</v>
          </cell>
        </row>
        <row r="11857">
          <cell r="C11857">
            <v>56843</v>
          </cell>
          <cell r="D11857">
            <v>569240891</v>
          </cell>
        </row>
        <row r="11858">
          <cell r="C11858">
            <v>44303</v>
          </cell>
          <cell r="D11858">
            <v>2158895349</v>
          </cell>
        </row>
        <row r="11859">
          <cell r="C11859">
            <v>14010</v>
          </cell>
          <cell r="D11859">
            <v>8346855079</v>
          </cell>
        </row>
        <row r="11860">
          <cell r="C11860">
            <v>27455</v>
          </cell>
          <cell r="D11860">
            <v>5629875752</v>
          </cell>
        </row>
        <row r="11861">
          <cell r="C11861">
            <v>29891</v>
          </cell>
          <cell r="D11861">
            <v>7039995972</v>
          </cell>
        </row>
        <row r="11862">
          <cell r="C11862">
            <v>46424</v>
          </cell>
          <cell r="D11862">
            <v>8895721314</v>
          </cell>
        </row>
        <row r="11863">
          <cell r="C11863">
            <v>32156</v>
          </cell>
          <cell r="D11863">
            <v>784224471</v>
          </cell>
        </row>
        <row r="11864">
          <cell r="C11864">
            <v>42927</v>
          </cell>
          <cell r="D11864">
            <v>8692509450</v>
          </cell>
        </row>
        <row r="11865">
          <cell r="C11865">
            <v>49325</v>
          </cell>
          <cell r="D11865">
            <v>8162941088</v>
          </cell>
        </row>
        <row r="11866">
          <cell r="C11866">
            <v>34514</v>
          </cell>
          <cell r="D11866">
            <v>8858733592</v>
          </cell>
        </row>
        <row r="11867">
          <cell r="C11867">
            <v>26615</v>
          </cell>
          <cell r="D11867">
            <v>7961231404</v>
          </cell>
        </row>
        <row r="11868">
          <cell r="C11868">
            <v>21793</v>
          </cell>
          <cell r="D11868">
            <v>4269946768</v>
          </cell>
        </row>
        <row r="11869">
          <cell r="C11869">
            <v>54517</v>
          </cell>
          <cell r="D11869">
            <v>515647594</v>
          </cell>
        </row>
        <row r="11870">
          <cell r="C11870">
            <v>34133</v>
          </cell>
          <cell r="D11870">
            <v>1545110042</v>
          </cell>
        </row>
        <row r="11871">
          <cell r="C11871">
            <v>40508</v>
          </cell>
          <cell r="D11871">
            <v>7243767311</v>
          </cell>
        </row>
        <row r="11872">
          <cell r="C11872">
            <v>42404</v>
          </cell>
          <cell r="D11872">
            <v>4075444457</v>
          </cell>
        </row>
        <row r="11873">
          <cell r="C11873">
            <v>26741</v>
          </cell>
          <cell r="D11873">
            <v>8128449354</v>
          </cell>
        </row>
        <row r="11874">
          <cell r="C11874">
            <v>27671</v>
          </cell>
          <cell r="D11874">
            <v>509393462</v>
          </cell>
        </row>
        <row r="11875">
          <cell r="C11875">
            <v>52081</v>
          </cell>
          <cell r="D11875">
            <v>2408183758</v>
          </cell>
        </row>
        <row r="11876">
          <cell r="C11876">
            <v>33762</v>
          </cell>
          <cell r="D11876">
            <v>4453315724</v>
          </cell>
        </row>
        <row r="11877">
          <cell r="C11877">
            <v>35007</v>
          </cell>
          <cell r="D11877">
            <v>2074776004</v>
          </cell>
        </row>
        <row r="11878">
          <cell r="C11878">
            <v>35645</v>
          </cell>
          <cell r="D11878">
            <v>532074068</v>
          </cell>
        </row>
        <row r="11879">
          <cell r="C11879">
            <v>15935</v>
          </cell>
          <cell r="D11879">
            <v>893122882</v>
          </cell>
        </row>
        <row r="11880">
          <cell r="C11880">
            <v>59658</v>
          </cell>
          <cell r="D11880">
            <v>5623178685</v>
          </cell>
        </row>
        <row r="11881">
          <cell r="C11881">
            <v>55062</v>
          </cell>
          <cell r="D11881">
            <v>8971738782</v>
          </cell>
        </row>
        <row r="11882">
          <cell r="C11882">
            <v>43147</v>
          </cell>
          <cell r="D11882">
            <v>769312748</v>
          </cell>
        </row>
        <row r="11883">
          <cell r="C11883">
            <v>13035</v>
          </cell>
          <cell r="D11883">
            <v>6380488901</v>
          </cell>
        </row>
        <row r="11884">
          <cell r="C11884">
            <v>26736</v>
          </cell>
          <cell r="D11884">
            <v>4579641655</v>
          </cell>
        </row>
        <row r="11885">
          <cell r="C11885">
            <v>16125</v>
          </cell>
          <cell r="D11885">
            <v>17898579</v>
          </cell>
        </row>
        <row r="11886">
          <cell r="C11886">
            <v>30432</v>
          </cell>
          <cell r="D11886">
            <v>9267164694</v>
          </cell>
        </row>
        <row r="11887">
          <cell r="C11887">
            <v>22273</v>
          </cell>
          <cell r="D11887">
            <v>4223282808</v>
          </cell>
        </row>
        <row r="11888">
          <cell r="C11888">
            <v>14854</v>
          </cell>
          <cell r="D11888">
            <v>8127128031</v>
          </cell>
        </row>
        <row r="11889">
          <cell r="C11889">
            <v>50242</v>
          </cell>
          <cell r="D11889">
            <v>9229113786</v>
          </cell>
        </row>
        <row r="11890">
          <cell r="C11890">
            <v>47043</v>
          </cell>
          <cell r="D11890">
            <v>1263903657</v>
          </cell>
        </row>
        <row r="11891">
          <cell r="C11891">
            <v>47544</v>
          </cell>
          <cell r="D11891">
            <v>5519420165</v>
          </cell>
        </row>
        <row r="11892">
          <cell r="C11892">
            <v>12164</v>
          </cell>
          <cell r="D11892">
            <v>2066028762</v>
          </cell>
        </row>
        <row r="11893">
          <cell r="C11893">
            <v>17137</v>
          </cell>
          <cell r="D11893">
            <v>4967603564</v>
          </cell>
        </row>
        <row r="11894">
          <cell r="C11894">
            <v>17717</v>
          </cell>
          <cell r="D11894">
            <v>6109997811</v>
          </cell>
        </row>
        <row r="11895">
          <cell r="C11895">
            <v>13402</v>
          </cell>
          <cell r="D11895">
            <v>2607689635</v>
          </cell>
        </row>
        <row r="11896">
          <cell r="C11896">
            <v>16729</v>
          </cell>
          <cell r="D11896">
            <v>813832926</v>
          </cell>
        </row>
        <row r="11897">
          <cell r="C11897">
            <v>13659</v>
          </cell>
          <cell r="D11897">
            <v>8481632066</v>
          </cell>
        </row>
        <row r="11898">
          <cell r="C11898">
            <v>38866</v>
          </cell>
          <cell r="D11898">
            <v>1268934771</v>
          </cell>
        </row>
        <row r="11899">
          <cell r="C11899">
            <v>35864</v>
          </cell>
          <cell r="D11899">
            <v>8302317314</v>
          </cell>
        </row>
        <row r="11900">
          <cell r="C11900">
            <v>56745</v>
          </cell>
          <cell r="D11900">
            <v>4192443678</v>
          </cell>
        </row>
        <row r="11901">
          <cell r="C11901">
            <v>54526</v>
          </cell>
          <cell r="D11901">
            <v>1469328364</v>
          </cell>
        </row>
        <row r="11902">
          <cell r="C11902">
            <v>14226</v>
          </cell>
          <cell r="D11902">
            <v>7596173217</v>
          </cell>
        </row>
        <row r="11903">
          <cell r="C11903">
            <v>34751</v>
          </cell>
          <cell r="D11903">
            <v>9412192312</v>
          </cell>
        </row>
        <row r="11904">
          <cell r="C11904">
            <v>46702</v>
          </cell>
          <cell r="D11904">
            <v>6695538166</v>
          </cell>
        </row>
        <row r="11905">
          <cell r="C11905">
            <v>25913</v>
          </cell>
          <cell r="D11905">
            <v>4076701275</v>
          </cell>
        </row>
        <row r="11906">
          <cell r="C11906">
            <v>58090</v>
          </cell>
          <cell r="D11906">
            <v>3738218785</v>
          </cell>
        </row>
        <row r="11907">
          <cell r="C11907">
            <v>28119</v>
          </cell>
          <cell r="D11907">
            <v>4409014943</v>
          </cell>
        </row>
        <row r="11908">
          <cell r="C11908">
            <v>11754</v>
          </cell>
          <cell r="D11908">
            <v>3097425365</v>
          </cell>
        </row>
        <row r="11909">
          <cell r="C11909">
            <v>19118</v>
          </cell>
          <cell r="D11909">
            <v>4162153728</v>
          </cell>
        </row>
        <row r="11910">
          <cell r="C11910">
            <v>18007</v>
          </cell>
          <cell r="D11910">
            <v>9885165231</v>
          </cell>
        </row>
        <row r="11911">
          <cell r="C11911">
            <v>26402</v>
          </cell>
          <cell r="D11911">
            <v>6271204627</v>
          </cell>
        </row>
        <row r="11912">
          <cell r="C11912">
            <v>24949</v>
          </cell>
          <cell r="D11912">
            <v>6148303353</v>
          </cell>
        </row>
        <row r="11913">
          <cell r="C11913">
            <v>33213</v>
          </cell>
          <cell r="D11913">
            <v>6515844751</v>
          </cell>
        </row>
        <row r="11914">
          <cell r="C11914">
            <v>56590</v>
          </cell>
          <cell r="D11914">
            <v>8664054479</v>
          </cell>
        </row>
        <row r="11915">
          <cell r="C11915">
            <v>24402</v>
          </cell>
          <cell r="D11915">
            <v>4162153728</v>
          </cell>
        </row>
        <row r="11916">
          <cell r="C11916">
            <v>38175</v>
          </cell>
          <cell r="D11916">
            <v>5347887761</v>
          </cell>
        </row>
        <row r="11917">
          <cell r="C11917">
            <v>34312</v>
          </cell>
          <cell r="D11917">
            <v>6436551115</v>
          </cell>
        </row>
        <row r="11918">
          <cell r="C11918">
            <v>56193</v>
          </cell>
          <cell r="D11918">
            <v>2185059785</v>
          </cell>
        </row>
        <row r="11919">
          <cell r="C11919">
            <v>23394</v>
          </cell>
          <cell r="D11919">
            <v>8545135858</v>
          </cell>
        </row>
        <row r="11920">
          <cell r="C11920">
            <v>18407</v>
          </cell>
          <cell r="D11920">
            <v>9732655267</v>
          </cell>
        </row>
        <row r="11921">
          <cell r="C11921">
            <v>29662</v>
          </cell>
          <cell r="D11921">
            <v>7621218967</v>
          </cell>
        </row>
        <row r="11922">
          <cell r="C11922">
            <v>41014</v>
          </cell>
          <cell r="D11922">
            <v>2408183758</v>
          </cell>
        </row>
        <row r="11923">
          <cell r="C11923">
            <v>25998</v>
          </cell>
          <cell r="D11923">
            <v>7070564503</v>
          </cell>
        </row>
        <row r="11924">
          <cell r="C11924">
            <v>35490</v>
          </cell>
          <cell r="D11924">
            <v>5234982726</v>
          </cell>
        </row>
        <row r="11925">
          <cell r="C11925">
            <v>41759</v>
          </cell>
          <cell r="D11925">
            <v>7707009371</v>
          </cell>
        </row>
        <row r="11926">
          <cell r="C11926">
            <v>36095</v>
          </cell>
          <cell r="D11926">
            <v>8905919081</v>
          </cell>
        </row>
        <row r="11927">
          <cell r="C11927">
            <v>31233</v>
          </cell>
          <cell r="D11927">
            <v>2944219065</v>
          </cell>
        </row>
        <row r="11928">
          <cell r="C11928">
            <v>35036</v>
          </cell>
          <cell r="D11928">
            <v>8673837456</v>
          </cell>
        </row>
        <row r="11929">
          <cell r="C11929">
            <v>12720</v>
          </cell>
          <cell r="D11929">
            <v>8256403403</v>
          </cell>
        </row>
        <row r="11930">
          <cell r="C11930">
            <v>29883</v>
          </cell>
          <cell r="D11930">
            <v>8249460030</v>
          </cell>
        </row>
        <row r="11931">
          <cell r="C11931">
            <v>34163</v>
          </cell>
          <cell r="D11931">
            <v>8335120919</v>
          </cell>
        </row>
        <row r="11932">
          <cell r="C11932">
            <v>37241</v>
          </cell>
          <cell r="D11932">
            <v>4759627103</v>
          </cell>
        </row>
        <row r="11933">
          <cell r="C11933">
            <v>16625</v>
          </cell>
          <cell r="D11933">
            <v>6750554423</v>
          </cell>
        </row>
        <row r="11934">
          <cell r="C11934">
            <v>37310</v>
          </cell>
          <cell r="D11934">
            <v>7707009371</v>
          </cell>
        </row>
        <row r="11935">
          <cell r="C11935">
            <v>20901</v>
          </cell>
          <cell r="D11935">
            <v>6148303353</v>
          </cell>
        </row>
        <row r="11936">
          <cell r="C11936">
            <v>25450</v>
          </cell>
          <cell r="D11936">
            <v>6383978705</v>
          </cell>
        </row>
        <row r="11937">
          <cell r="C11937">
            <v>25298</v>
          </cell>
          <cell r="D11937">
            <v>1888252693</v>
          </cell>
        </row>
        <row r="11938">
          <cell r="C11938">
            <v>54202</v>
          </cell>
          <cell r="D11938">
            <v>2698184272</v>
          </cell>
        </row>
        <row r="11939">
          <cell r="C11939">
            <v>29310</v>
          </cell>
          <cell r="D11939">
            <v>3463222345</v>
          </cell>
        </row>
        <row r="11940">
          <cell r="C11940">
            <v>41851</v>
          </cell>
          <cell r="D11940">
            <v>6733929554</v>
          </cell>
        </row>
        <row r="11941">
          <cell r="C11941">
            <v>23997</v>
          </cell>
          <cell r="D11941">
            <v>5623896162</v>
          </cell>
        </row>
        <row r="11942">
          <cell r="C11942">
            <v>52205</v>
          </cell>
          <cell r="D11942">
            <v>2408183758</v>
          </cell>
        </row>
        <row r="11943">
          <cell r="C11943">
            <v>39342</v>
          </cell>
          <cell r="D11943">
            <v>1442784075</v>
          </cell>
        </row>
        <row r="11944">
          <cell r="C11944">
            <v>33355</v>
          </cell>
          <cell r="D11944">
            <v>6446166575</v>
          </cell>
        </row>
        <row r="11945">
          <cell r="C11945">
            <v>55500</v>
          </cell>
          <cell r="D11945">
            <v>7688943361</v>
          </cell>
        </row>
        <row r="11946">
          <cell r="C11946">
            <v>38461</v>
          </cell>
          <cell r="D11946">
            <v>2417008025</v>
          </cell>
        </row>
        <row r="11947">
          <cell r="C11947">
            <v>13071</v>
          </cell>
          <cell r="D11947">
            <v>3060876401</v>
          </cell>
        </row>
        <row r="11948">
          <cell r="C11948">
            <v>58327</v>
          </cell>
          <cell r="D11948">
            <v>4029727026</v>
          </cell>
        </row>
        <row r="11949">
          <cell r="C11949">
            <v>17726</v>
          </cell>
          <cell r="D11949">
            <v>3473885983</v>
          </cell>
        </row>
        <row r="11950">
          <cell r="C11950">
            <v>27983</v>
          </cell>
          <cell r="D11950">
            <v>9597202352</v>
          </cell>
        </row>
        <row r="11951">
          <cell r="C11951">
            <v>34832</v>
          </cell>
          <cell r="D11951">
            <v>6322781804</v>
          </cell>
        </row>
        <row r="11952">
          <cell r="C11952">
            <v>52671</v>
          </cell>
          <cell r="D11952">
            <v>966588630</v>
          </cell>
        </row>
        <row r="11953">
          <cell r="C11953">
            <v>52980</v>
          </cell>
          <cell r="D11953">
            <v>2352201101</v>
          </cell>
        </row>
        <row r="11954">
          <cell r="C11954">
            <v>17517</v>
          </cell>
          <cell r="D11954">
            <v>3463222345</v>
          </cell>
        </row>
        <row r="11955">
          <cell r="C11955">
            <v>28099</v>
          </cell>
          <cell r="D11955">
            <v>3418374697</v>
          </cell>
        </row>
        <row r="11956">
          <cell r="C11956">
            <v>48622</v>
          </cell>
          <cell r="D11956">
            <v>9516781780</v>
          </cell>
        </row>
        <row r="11957">
          <cell r="C11957">
            <v>30062</v>
          </cell>
          <cell r="D11957">
            <v>3145039288</v>
          </cell>
        </row>
        <row r="11958">
          <cell r="C11958">
            <v>57387</v>
          </cell>
          <cell r="D11958">
            <v>9939542542</v>
          </cell>
        </row>
        <row r="11959">
          <cell r="C11959">
            <v>51937</v>
          </cell>
          <cell r="D11959">
            <v>4768342426</v>
          </cell>
        </row>
        <row r="11960">
          <cell r="C11960">
            <v>21756</v>
          </cell>
          <cell r="D11960">
            <v>7775126329</v>
          </cell>
        </row>
        <row r="11961">
          <cell r="C11961">
            <v>44338</v>
          </cell>
          <cell r="D11961">
            <v>8887868026</v>
          </cell>
        </row>
        <row r="11962">
          <cell r="C11962">
            <v>19898</v>
          </cell>
          <cell r="D11962">
            <v>9726268931</v>
          </cell>
        </row>
        <row r="11963">
          <cell r="C11963">
            <v>16469</v>
          </cell>
          <cell r="D11963">
            <v>5000631609</v>
          </cell>
        </row>
        <row r="11964">
          <cell r="C11964">
            <v>13796</v>
          </cell>
          <cell r="D11964">
            <v>4342145855</v>
          </cell>
        </row>
        <row r="11965">
          <cell r="C11965">
            <v>27697</v>
          </cell>
          <cell r="D11965">
            <v>885693418</v>
          </cell>
        </row>
        <row r="11966">
          <cell r="C11966">
            <v>57103</v>
          </cell>
          <cell r="D11966">
            <v>9151658844</v>
          </cell>
        </row>
        <row r="11967">
          <cell r="C11967">
            <v>56048</v>
          </cell>
          <cell r="D11967">
            <v>6276010022</v>
          </cell>
        </row>
        <row r="11968">
          <cell r="C11968">
            <v>15837</v>
          </cell>
          <cell r="D11968">
            <v>7411705322</v>
          </cell>
        </row>
        <row r="11969">
          <cell r="C11969">
            <v>33640</v>
          </cell>
          <cell r="D11969">
            <v>7373156215</v>
          </cell>
        </row>
        <row r="11970">
          <cell r="C11970">
            <v>16431</v>
          </cell>
          <cell r="D11970">
            <v>8705788102</v>
          </cell>
        </row>
        <row r="11971">
          <cell r="C11971">
            <v>38972</v>
          </cell>
          <cell r="D11971">
            <v>9885165231</v>
          </cell>
        </row>
        <row r="11972">
          <cell r="C11972">
            <v>32412</v>
          </cell>
          <cell r="D11972">
            <v>9260254965</v>
          </cell>
        </row>
        <row r="11973">
          <cell r="C11973">
            <v>39825</v>
          </cell>
          <cell r="D11973">
            <v>3806430489</v>
          </cell>
        </row>
        <row r="11974">
          <cell r="C11974">
            <v>35107</v>
          </cell>
          <cell r="D11974">
            <v>8620758454</v>
          </cell>
        </row>
        <row r="11975">
          <cell r="C11975">
            <v>52287</v>
          </cell>
          <cell r="D11975">
            <v>5499856877</v>
          </cell>
        </row>
        <row r="11976">
          <cell r="C11976">
            <v>47023</v>
          </cell>
          <cell r="D11976">
            <v>3379645060</v>
          </cell>
        </row>
        <row r="11977">
          <cell r="C11977">
            <v>52269</v>
          </cell>
          <cell r="D11977">
            <v>9795921177</v>
          </cell>
        </row>
        <row r="11978">
          <cell r="C11978">
            <v>15220</v>
          </cell>
          <cell r="D11978">
            <v>966588630</v>
          </cell>
        </row>
        <row r="11979">
          <cell r="C11979">
            <v>11318</v>
          </cell>
          <cell r="D11979">
            <v>4219825649</v>
          </cell>
        </row>
        <row r="11980">
          <cell r="C11980">
            <v>46537</v>
          </cell>
          <cell r="D11980">
            <v>3597778305</v>
          </cell>
        </row>
        <row r="11981">
          <cell r="C11981">
            <v>48206</v>
          </cell>
          <cell r="D11981">
            <v>9229113786</v>
          </cell>
        </row>
        <row r="11982">
          <cell r="C11982">
            <v>17790</v>
          </cell>
          <cell r="D11982">
            <v>3935718624</v>
          </cell>
        </row>
        <row r="11983">
          <cell r="C11983">
            <v>31300</v>
          </cell>
          <cell r="D11983">
            <v>4656574848</v>
          </cell>
        </row>
        <row r="11984">
          <cell r="C11984">
            <v>34660</v>
          </cell>
          <cell r="D11984">
            <v>3513651333</v>
          </cell>
        </row>
        <row r="11985">
          <cell r="C11985">
            <v>12987</v>
          </cell>
          <cell r="D11985">
            <v>3642452728</v>
          </cell>
        </row>
        <row r="11986">
          <cell r="C11986">
            <v>57621</v>
          </cell>
          <cell r="D11986">
            <v>4969679754</v>
          </cell>
        </row>
        <row r="11987">
          <cell r="C11987">
            <v>25454</v>
          </cell>
          <cell r="D11987">
            <v>7783641539</v>
          </cell>
        </row>
        <row r="11988">
          <cell r="C11988">
            <v>13898</v>
          </cell>
          <cell r="D11988">
            <v>7118642576</v>
          </cell>
        </row>
        <row r="11989">
          <cell r="C11989">
            <v>16250</v>
          </cell>
          <cell r="D11989">
            <v>3219601650</v>
          </cell>
        </row>
        <row r="11990">
          <cell r="C11990">
            <v>15911</v>
          </cell>
          <cell r="D11990">
            <v>7824503232</v>
          </cell>
        </row>
        <row r="11991">
          <cell r="C11991">
            <v>32968</v>
          </cell>
          <cell r="D11991">
            <v>4439073344</v>
          </cell>
        </row>
        <row r="11992">
          <cell r="C11992">
            <v>24773</v>
          </cell>
          <cell r="D11992">
            <v>3213290963</v>
          </cell>
        </row>
        <row r="11993">
          <cell r="C11993">
            <v>49203</v>
          </cell>
          <cell r="D11993">
            <v>6383978705</v>
          </cell>
        </row>
        <row r="11994">
          <cell r="C11994">
            <v>35480</v>
          </cell>
          <cell r="D11994">
            <v>3409869514</v>
          </cell>
        </row>
        <row r="11995">
          <cell r="C11995">
            <v>12327</v>
          </cell>
          <cell r="D11995">
            <v>9674189459</v>
          </cell>
        </row>
        <row r="11996">
          <cell r="C11996">
            <v>42955</v>
          </cell>
          <cell r="D11996">
            <v>9829586073</v>
          </cell>
        </row>
        <row r="11997">
          <cell r="C11997">
            <v>10429</v>
          </cell>
          <cell r="D11997">
            <v>6789106936</v>
          </cell>
        </row>
        <row r="11998">
          <cell r="C11998">
            <v>39360</v>
          </cell>
          <cell r="D11998">
            <v>2314136845</v>
          </cell>
        </row>
        <row r="11999">
          <cell r="C11999">
            <v>52555</v>
          </cell>
          <cell r="D11999">
            <v>8519669638</v>
          </cell>
        </row>
        <row r="12000">
          <cell r="C12000">
            <v>32802</v>
          </cell>
          <cell r="D12000">
            <v>5353923685</v>
          </cell>
        </row>
        <row r="12001">
          <cell r="C12001">
            <v>35194</v>
          </cell>
          <cell r="D12001">
            <v>5574535556</v>
          </cell>
        </row>
        <row r="12002">
          <cell r="C12002">
            <v>31261</v>
          </cell>
          <cell r="D12002">
            <v>4698538416</v>
          </cell>
        </row>
        <row r="12003">
          <cell r="C12003">
            <v>57298</v>
          </cell>
          <cell r="D12003">
            <v>3772653790</v>
          </cell>
        </row>
        <row r="12004">
          <cell r="C12004">
            <v>34419</v>
          </cell>
          <cell r="D12004">
            <v>2524572722</v>
          </cell>
        </row>
        <row r="12005">
          <cell r="C12005">
            <v>26590</v>
          </cell>
          <cell r="D12005">
            <v>1918356416</v>
          </cell>
        </row>
        <row r="12006">
          <cell r="C12006">
            <v>58493</v>
          </cell>
          <cell r="D12006">
            <v>9624054975</v>
          </cell>
        </row>
        <row r="12007">
          <cell r="C12007">
            <v>38578</v>
          </cell>
          <cell r="D12007">
            <v>9726644925</v>
          </cell>
        </row>
        <row r="12008">
          <cell r="C12008">
            <v>15331</v>
          </cell>
          <cell r="D12008">
            <v>6819637888</v>
          </cell>
        </row>
        <row r="12009">
          <cell r="C12009">
            <v>14694</v>
          </cell>
          <cell r="D12009">
            <v>8788824691</v>
          </cell>
        </row>
        <row r="12010">
          <cell r="C12010">
            <v>38953</v>
          </cell>
          <cell r="D12010">
            <v>3933561566</v>
          </cell>
        </row>
        <row r="12011">
          <cell r="C12011">
            <v>17328</v>
          </cell>
          <cell r="D12011">
            <v>966588630</v>
          </cell>
        </row>
        <row r="12012">
          <cell r="C12012">
            <v>48506</v>
          </cell>
          <cell r="D12012">
            <v>2599557828</v>
          </cell>
        </row>
        <row r="12013">
          <cell r="C12013">
            <v>55533</v>
          </cell>
          <cell r="D12013">
            <v>5623896162</v>
          </cell>
        </row>
        <row r="12014">
          <cell r="C12014">
            <v>50816</v>
          </cell>
          <cell r="D12014">
            <v>5974179625</v>
          </cell>
        </row>
        <row r="12015">
          <cell r="C12015">
            <v>45322</v>
          </cell>
          <cell r="D12015">
            <v>8173067724</v>
          </cell>
        </row>
        <row r="12016">
          <cell r="C12016">
            <v>28378</v>
          </cell>
          <cell r="D12016">
            <v>1958063002</v>
          </cell>
        </row>
        <row r="12017">
          <cell r="C12017">
            <v>36481</v>
          </cell>
          <cell r="D12017">
            <v>6148235056</v>
          </cell>
        </row>
        <row r="12018">
          <cell r="C12018">
            <v>49859</v>
          </cell>
          <cell r="D12018">
            <v>9617190826</v>
          </cell>
        </row>
        <row r="12019">
          <cell r="C12019">
            <v>13667</v>
          </cell>
          <cell r="D12019">
            <v>8887868026</v>
          </cell>
        </row>
        <row r="12020">
          <cell r="C12020">
            <v>30684</v>
          </cell>
          <cell r="D12020">
            <v>9013891098</v>
          </cell>
        </row>
        <row r="12021">
          <cell r="C12021">
            <v>52484</v>
          </cell>
          <cell r="D12021">
            <v>9795921177</v>
          </cell>
        </row>
        <row r="12022">
          <cell r="C12022">
            <v>52159</v>
          </cell>
          <cell r="D12022">
            <v>8460683117</v>
          </cell>
        </row>
        <row r="12023">
          <cell r="C12023">
            <v>43700</v>
          </cell>
          <cell r="D12023">
            <v>1657097021</v>
          </cell>
        </row>
        <row r="12024">
          <cell r="C12024">
            <v>53492</v>
          </cell>
          <cell r="D12024">
            <v>3991175401</v>
          </cell>
        </row>
        <row r="12025">
          <cell r="C12025">
            <v>49551</v>
          </cell>
          <cell r="D12025">
            <v>4972162740</v>
          </cell>
        </row>
        <row r="12026">
          <cell r="C12026">
            <v>29403</v>
          </cell>
          <cell r="D12026">
            <v>3269054114</v>
          </cell>
        </row>
        <row r="12027">
          <cell r="C12027">
            <v>46657</v>
          </cell>
          <cell r="D12027">
            <v>4439073344</v>
          </cell>
        </row>
        <row r="12028">
          <cell r="C12028">
            <v>22308</v>
          </cell>
          <cell r="D12028">
            <v>4768342426</v>
          </cell>
        </row>
        <row r="12029">
          <cell r="C12029">
            <v>44536</v>
          </cell>
          <cell r="D12029">
            <v>9340388305</v>
          </cell>
        </row>
        <row r="12030">
          <cell r="C12030">
            <v>28369</v>
          </cell>
          <cell r="D12030">
            <v>7268478941</v>
          </cell>
        </row>
        <row r="12031">
          <cell r="C12031">
            <v>44433</v>
          </cell>
          <cell r="D12031">
            <v>3288836432</v>
          </cell>
        </row>
        <row r="12032">
          <cell r="C12032">
            <v>24476</v>
          </cell>
          <cell r="D12032">
            <v>793441269</v>
          </cell>
        </row>
        <row r="12033">
          <cell r="C12033">
            <v>19342</v>
          </cell>
          <cell r="D12033">
            <v>844376051</v>
          </cell>
        </row>
        <row r="12034">
          <cell r="C12034">
            <v>56042</v>
          </cell>
          <cell r="D12034">
            <v>5795848808</v>
          </cell>
        </row>
        <row r="12035">
          <cell r="C12035">
            <v>54199</v>
          </cell>
          <cell r="D12035">
            <v>5412518958</v>
          </cell>
        </row>
        <row r="12036">
          <cell r="C12036">
            <v>26253</v>
          </cell>
          <cell r="D12036">
            <v>5795848808</v>
          </cell>
        </row>
        <row r="12037">
          <cell r="C12037">
            <v>27817</v>
          </cell>
          <cell r="D12037">
            <v>4029727026</v>
          </cell>
        </row>
        <row r="12038">
          <cell r="C12038">
            <v>37117</v>
          </cell>
          <cell r="D12038">
            <v>8462409454</v>
          </cell>
        </row>
        <row r="12039">
          <cell r="C12039">
            <v>27105</v>
          </cell>
          <cell r="D12039">
            <v>7001733199</v>
          </cell>
        </row>
        <row r="12040">
          <cell r="C12040">
            <v>14287</v>
          </cell>
          <cell r="D12040">
            <v>1266227768</v>
          </cell>
        </row>
        <row r="12041">
          <cell r="C12041">
            <v>11077</v>
          </cell>
          <cell r="D12041">
            <v>3996818513</v>
          </cell>
        </row>
        <row r="12042">
          <cell r="C12042">
            <v>45343</v>
          </cell>
          <cell r="D12042">
            <v>1502791994</v>
          </cell>
        </row>
        <row r="12043">
          <cell r="C12043">
            <v>29197</v>
          </cell>
          <cell r="D12043">
            <v>8189289020</v>
          </cell>
        </row>
        <row r="12044">
          <cell r="C12044">
            <v>34531</v>
          </cell>
          <cell r="D12044">
            <v>7304628987</v>
          </cell>
        </row>
        <row r="12045">
          <cell r="C12045">
            <v>41007</v>
          </cell>
          <cell r="D12045">
            <v>1053331541</v>
          </cell>
        </row>
        <row r="12046">
          <cell r="C12046">
            <v>31158</v>
          </cell>
          <cell r="D12046">
            <v>76572129</v>
          </cell>
        </row>
        <row r="12047">
          <cell r="C12047">
            <v>56031</v>
          </cell>
          <cell r="D12047">
            <v>4499766028</v>
          </cell>
        </row>
        <row r="12048">
          <cell r="C12048">
            <v>40441</v>
          </cell>
          <cell r="D12048">
            <v>8099854152</v>
          </cell>
        </row>
        <row r="12049">
          <cell r="C12049">
            <v>34445</v>
          </cell>
          <cell r="D12049">
            <v>4815280800</v>
          </cell>
        </row>
        <row r="12050">
          <cell r="C12050">
            <v>45907</v>
          </cell>
          <cell r="D12050">
            <v>3524504531</v>
          </cell>
        </row>
        <row r="12051">
          <cell r="C12051">
            <v>34135</v>
          </cell>
          <cell r="D12051">
            <v>3473885983</v>
          </cell>
        </row>
        <row r="12052">
          <cell r="C12052">
            <v>58202</v>
          </cell>
          <cell r="D12052">
            <v>569240891</v>
          </cell>
        </row>
        <row r="12053">
          <cell r="C12053">
            <v>43782</v>
          </cell>
          <cell r="D12053">
            <v>5068508845</v>
          </cell>
        </row>
        <row r="12054">
          <cell r="C12054">
            <v>42016</v>
          </cell>
          <cell r="D12054">
            <v>9457151267</v>
          </cell>
        </row>
        <row r="12055">
          <cell r="C12055">
            <v>49911</v>
          </cell>
          <cell r="D12055">
            <v>8401146046</v>
          </cell>
        </row>
        <row r="12056">
          <cell r="C12056">
            <v>43724</v>
          </cell>
          <cell r="D12056">
            <v>4342145855</v>
          </cell>
        </row>
        <row r="12057">
          <cell r="C12057">
            <v>47161</v>
          </cell>
          <cell r="D12057">
            <v>9829586073</v>
          </cell>
        </row>
        <row r="12058">
          <cell r="C12058">
            <v>58092</v>
          </cell>
          <cell r="D12058">
            <v>5412518958</v>
          </cell>
        </row>
        <row r="12059">
          <cell r="C12059">
            <v>27451</v>
          </cell>
          <cell r="D12059">
            <v>7269614199</v>
          </cell>
        </row>
        <row r="12060">
          <cell r="C12060">
            <v>56852</v>
          </cell>
          <cell r="D12060">
            <v>7473861379</v>
          </cell>
        </row>
        <row r="12061">
          <cell r="C12061">
            <v>17459</v>
          </cell>
          <cell r="D12061">
            <v>9458563771</v>
          </cell>
        </row>
        <row r="12062">
          <cell r="C12062">
            <v>53613</v>
          </cell>
          <cell r="D12062">
            <v>4482855448</v>
          </cell>
        </row>
        <row r="12063">
          <cell r="C12063">
            <v>50401</v>
          </cell>
          <cell r="D12063">
            <v>3418374697</v>
          </cell>
        </row>
        <row r="12064">
          <cell r="C12064">
            <v>14398</v>
          </cell>
          <cell r="D12064">
            <v>2493113470</v>
          </cell>
        </row>
        <row r="12065">
          <cell r="C12065">
            <v>42605</v>
          </cell>
          <cell r="D12065">
            <v>7473861379</v>
          </cell>
        </row>
        <row r="12066">
          <cell r="C12066">
            <v>47789</v>
          </cell>
          <cell r="D12066">
            <v>9727426344</v>
          </cell>
        </row>
        <row r="12067">
          <cell r="C12067">
            <v>27265</v>
          </cell>
          <cell r="D12067">
            <v>5142790693</v>
          </cell>
        </row>
        <row r="12068">
          <cell r="C12068">
            <v>50508</v>
          </cell>
          <cell r="D12068">
            <v>263573389</v>
          </cell>
        </row>
        <row r="12069">
          <cell r="C12069">
            <v>19761</v>
          </cell>
          <cell r="D12069">
            <v>5211527984</v>
          </cell>
        </row>
        <row r="12070">
          <cell r="C12070">
            <v>14006</v>
          </cell>
          <cell r="D12070">
            <v>2480515559</v>
          </cell>
        </row>
        <row r="12071">
          <cell r="C12071">
            <v>50423</v>
          </cell>
          <cell r="D12071">
            <v>1754740677</v>
          </cell>
        </row>
        <row r="12072">
          <cell r="C12072">
            <v>42929</v>
          </cell>
          <cell r="D12072">
            <v>8501525324</v>
          </cell>
        </row>
        <row r="12073">
          <cell r="C12073">
            <v>51119</v>
          </cell>
          <cell r="D12073">
            <v>4958503722</v>
          </cell>
        </row>
        <row r="12074">
          <cell r="C12074">
            <v>28960</v>
          </cell>
          <cell r="D12074">
            <v>3463222345</v>
          </cell>
        </row>
        <row r="12075">
          <cell r="C12075">
            <v>44858</v>
          </cell>
          <cell r="D12075">
            <v>9939542542</v>
          </cell>
        </row>
        <row r="12076">
          <cell r="C12076">
            <v>27109</v>
          </cell>
          <cell r="D12076">
            <v>3217797337</v>
          </cell>
        </row>
        <row r="12077">
          <cell r="C12077">
            <v>58675</v>
          </cell>
          <cell r="D12077">
            <v>3967370569</v>
          </cell>
        </row>
        <row r="12078">
          <cell r="C12078">
            <v>37178</v>
          </cell>
          <cell r="D12078">
            <v>5675852751</v>
          </cell>
        </row>
        <row r="12079">
          <cell r="C12079">
            <v>18995</v>
          </cell>
          <cell r="D12079">
            <v>274599287</v>
          </cell>
        </row>
        <row r="12080">
          <cell r="C12080">
            <v>59350</v>
          </cell>
          <cell r="D12080">
            <v>5519420165</v>
          </cell>
        </row>
        <row r="12081">
          <cell r="C12081">
            <v>54642</v>
          </cell>
          <cell r="D12081">
            <v>9885165231</v>
          </cell>
        </row>
        <row r="12082">
          <cell r="C12082">
            <v>56682</v>
          </cell>
          <cell r="D12082">
            <v>594961432</v>
          </cell>
        </row>
        <row r="12083">
          <cell r="C12083">
            <v>59318</v>
          </cell>
          <cell r="D12083">
            <v>3488994694</v>
          </cell>
        </row>
        <row r="12084">
          <cell r="C12084">
            <v>37941</v>
          </cell>
          <cell r="D12084">
            <v>1475796307</v>
          </cell>
        </row>
        <row r="12085">
          <cell r="C12085">
            <v>28920</v>
          </cell>
          <cell r="D12085">
            <v>8501525324</v>
          </cell>
        </row>
        <row r="12086">
          <cell r="C12086">
            <v>21951</v>
          </cell>
          <cell r="D12086">
            <v>8832488175</v>
          </cell>
        </row>
        <row r="12087">
          <cell r="C12087">
            <v>54087</v>
          </cell>
          <cell r="D12087">
            <v>7192290785</v>
          </cell>
        </row>
        <row r="12088">
          <cell r="C12088">
            <v>18499</v>
          </cell>
          <cell r="D12088">
            <v>1990335721</v>
          </cell>
        </row>
        <row r="12089">
          <cell r="C12089">
            <v>49386</v>
          </cell>
          <cell r="D12089">
            <v>8047841793</v>
          </cell>
        </row>
        <row r="12090">
          <cell r="C12090">
            <v>57902</v>
          </cell>
          <cell r="D12090">
            <v>8694120054</v>
          </cell>
        </row>
        <row r="12091">
          <cell r="C12091">
            <v>57046</v>
          </cell>
          <cell r="D12091">
            <v>6172549286</v>
          </cell>
        </row>
        <row r="12092">
          <cell r="C12092">
            <v>43996</v>
          </cell>
          <cell r="D12092">
            <v>3932861779</v>
          </cell>
        </row>
        <row r="12093">
          <cell r="C12093">
            <v>27905</v>
          </cell>
          <cell r="D12093">
            <v>3545427749</v>
          </cell>
        </row>
        <row r="12094">
          <cell r="C12094">
            <v>24588</v>
          </cell>
          <cell r="D12094">
            <v>1456229036</v>
          </cell>
        </row>
        <row r="12095">
          <cell r="C12095">
            <v>43400</v>
          </cell>
          <cell r="D12095">
            <v>5928086253</v>
          </cell>
        </row>
        <row r="12096">
          <cell r="C12096">
            <v>23137</v>
          </cell>
          <cell r="D12096">
            <v>6718456802</v>
          </cell>
        </row>
        <row r="12097">
          <cell r="C12097">
            <v>58103</v>
          </cell>
          <cell r="D12097">
            <v>9483290694</v>
          </cell>
        </row>
        <row r="12098">
          <cell r="C12098">
            <v>39458</v>
          </cell>
          <cell r="D12098">
            <v>8302317314</v>
          </cell>
        </row>
        <row r="12099">
          <cell r="C12099">
            <v>16091</v>
          </cell>
          <cell r="D12099">
            <v>4972162740</v>
          </cell>
        </row>
        <row r="12100">
          <cell r="C12100">
            <v>38914</v>
          </cell>
          <cell r="D12100">
            <v>8145387981</v>
          </cell>
        </row>
        <row r="12101">
          <cell r="C12101">
            <v>51750</v>
          </cell>
          <cell r="D12101">
            <v>9264026959</v>
          </cell>
        </row>
        <row r="12102">
          <cell r="C12102">
            <v>13497</v>
          </cell>
          <cell r="D12102">
            <v>502909099</v>
          </cell>
        </row>
        <row r="12103">
          <cell r="C12103">
            <v>47101</v>
          </cell>
          <cell r="D12103">
            <v>7892446737</v>
          </cell>
        </row>
        <row r="12104">
          <cell r="C12104">
            <v>33998</v>
          </cell>
          <cell r="D12104">
            <v>7760701055</v>
          </cell>
        </row>
        <row r="12105">
          <cell r="C12105">
            <v>33020</v>
          </cell>
          <cell r="D12105">
            <v>9153408497</v>
          </cell>
        </row>
        <row r="12106">
          <cell r="C12106">
            <v>31346</v>
          </cell>
          <cell r="D12106">
            <v>2821741499</v>
          </cell>
        </row>
        <row r="12107">
          <cell r="C12107">
            <v>45509</v>
          </cell>
          <cell r="D12107">
            <v>8748349712</v>
          </cell>
        </row>
        <row r="12108">
          <cell r="C12108">
            <v>22344</v>
          </cell>
          <cell r="D12108">
            <v>6842911427</v>
          </cell>
        </row>
        <row r="12109">
          <cell r="C12109">
            <v>12438</v>
          </cell>
          <cell r="D12109">
            <v>250257920</v>
          </cell>
        </row>
        <row r="12110">
          <cell r="C12110">
            <v>46568</v>
          </cell>
          <cell r="D12110">
            <v>2421688019</v>
          </cell>
        </row>
        <row r="12111">
          <cell r="C12111">
            <v>36046</v>
          </cell>
          <cell r="D12111">
            <v>7673188813</v>
          </cell>
        </row>
        <row r="12112">
          <cell r="C12112">
            <v>13795</v>
          </cell>
          <cell r="D12112">
            <v>4428088442</v>
          </cell>
        </row>
        <row r="12113">
          <cell r="C12113">
            <v>48779</v>
          </cell>
          <cell r="D12113">
            <v>4085082426</v>
          </cell>
        </row>
        <row r="12114">
          <cell r="C12114">
            <v>38835</v>
          </cell>
          <cell r="D12114">
            <v>2257563263</v>
          </cell>
        </row>
        <row r="12115">
          <cell r="C12115">
            <v>37229</v>
          </cell>
          <cell r="D12115">
            <v>7373156215</v>
          </cell>
        </row>
        <row r="12116">
          <cell r="C12116">
            <v>37675</v>
          </cell>
          <cell r="D12116">
            <v>5422052862</v>
          </cell>
        </row>
        <row r="12117">
          <cell r="C12117">
            <v>22301</v>
          </cell>
          <cell r="D12117">
            <v>4768254810</v>
          </cell>
        </row>
        <row r="12118">
          <cell r="C12118">
            <v>41312</v>
          </cell>
          <cell r="D12118">
            <v>5861892008</v>
          </cell>
        </row>
        <row r="12119">
          <cell r="C12119">
            <v>56549</v>
          </cell>
          <cell r="D12119">
            <v>6380488901</v>
          </cell>
        </row>
        <row r="12120">
          <cell r="C12120">
            <v>46924</v>
          </cell>
          <cell r="D12120">
            <v>6858776575</v>
          </cell>
        </row>
        <row r="12121">
          <cell r="C12121">
            <v>37411</v>
          </cell>
          <cell r="D12121">
            <v>85304042</v>
          </cell>
        </row>
        <row r="12122">
          <cell r="C12122">
            <v>25862</v>
          </cell>
          <cell r="D12122">
            <v>9057758911</v>
          </cell>
        </row>
        <row r="12123">
          <cell r="C12123">
            <v>59462</v>
          </cell>
          <cell r="D12123">
            <v>1918356416</v>
          </cell>
        </row>
        <row r="12124">
          <cell r="C12124">
            <v>50847</v>
          </cell>
          <cell r="D12124">
            <v>2237103631</v>
          </cell>
        </row>
        <row r="12125">
          <cell r="C12125">
            <v>19186</v>
          </cell>
          <cell r="D12125">
            <v>4278470843</v>
          </cell>
        </row>
        <row r="12126">
          <cell r="C12126">
            <v>29893</v>
          </cell>
          <cell r="D12126">
            <v>8322342209</v>
          </cell>
        </row>
        <row r="12127">
          <cell r="C12127">
            <v>16393</v>
          </cell>
          <cell r="D12127">
            <v>1155371844</v>
          </cell>
        </row>
        <row r="12128">
          <cell r="C12128">
            <v>20280</v>
          </cell>
          <cell r="D12128">
            <v>6510701464</v>
          </cell>
        </row>
        <row r="12129">
          <cell r="C12129">
            <v>23327</v>
          </cell>
          <cell r="D12129">
            <v>4937054791</v>
          </cell>
        </row>
        <row r="12130">
          <cell r="C12130">
            <v>50129</v>
          </cell>
          <cell r="D12130">
            <v>4011453366</v>
          </cell>
        </row>
        <row r="12131">
          <cell r="C12131">
            <v>17559</v>
          </cell>
          <cell r="D12131">
            <v>3967370569</v>
          </cell>
        </row>
        <row r="12132">
          <cell r="C12132">
            <v>52314</v>
          </cell>
          <cell r="D12132">
            <v>4075444457</v>
          </cell>
        </row>
        <row r="12133">
          <cell r="C12133">
            <v>52831</v>
          </cell>
          <cell r="D12133">
            <v>650049144</v>
          </cell>
        </row>
        <row r="12134">
          <cell r="C12134">
            <v>46003</v>
          </cell>
          <cell r="D12134">
            <v>6837456032</v>
          </cell>
        </row>
        <row r="12135">
          <cell r="C12135">
            <v>55084</v>
          </cell>
          <cell r="D12135">
            <v>2500807061</v>
          </cell>
        </row>
        <row r="12136">
          <cell r="C12136">
            <v>17721</v>
          </cell>
          <cell r="D12136">
            <v>8705788102</v>
          </cell>
        </row>
        <row r="12137">
          <cell r="C12137">
            <v>50876</v>
          </cell>
          <cell r="D12137">
            <v>7596173217</v>
          </cell>
        </row>
        <row r="12138">
          <cell r="C12138">
            <v>42578</v>
          </cell>
          <cell r="D12138">
            <v>6227038881</v>
          </cell>
        </row>
        <row r="12139">
          <cell r="C12139">
            <v>31384</v>
          </cell>
          <cell r="D12139">
            <v>8516539148</v>
          </cell>
        </row>
        <row r="12140">
          <cell r="C12140">
            <v>52237</v>
          </cell>
          <cell r="D12140">
            <v>1628738227</v>
          </cell>
        </row>
        <row r="12141">
          <cell r="C12141">
            <v>36455</v>
          </cell>
          <cell r="D12141">
            <v>965285472</v>
          </cell>
        </row>
        <row r="12142">
          <cell r="C12142">
            <v>53567</v>
          </cell>
          <cell r="D12142">
            <v>5474718616</v>
          </cell>
        </row>
        <row r="12143">
          <cell r="C12143">
            <v>42650</v>
          </cell>
          <cell r="D12143">
            <v>6321654205</v>
          </cell>
        </row>
        <row r="12144">
          <cell r="C12144">
            <v>41312</v>
          </cell>
          <cell r="D12144">
            <v>9258570278</v>
          </cell>
        </row>
        <row r="12145">
          <cell r="C12145">
            <v>54144</v>
          </cell>
          <cell r="D12145">
            <v>9196221739</v>
          </cell>
        </row>
        <row r="12146">
          <cell r="C12146">
            <v>40674</v>
          </cell>
          <cell r="D12146">
            <v>3746690722</v>
          </cell>
        </row>
        <row r="12147">
          <cell r="C12147">
            <v>13391</v>
          </cell>
          <cell r="D12147">
            <v>1081492333</v>
          </cell>
        </row>
        <row r="12148">
          <cell r="C12148">
            <v>39780</v>
          </cell>
          <cell r="D12148">
            <v>9939542542</v>
          </cell>
        </row>
        <row r="12149">
          <cell r="C12149">
            <v>25647</v>
          </cell>
          <cell r="D12149">
            <v>6842911427</v>
          </cell>
        </row>
        <row r="12150">
          <cell r="C12150">
            <v>29486</v>
          </cell>
          <cell r="D12150">
            <v>3933561566</v>
          </cell>
        </row>
        <row r="12151">
          <cell r="C12151">
            <v>27845</v>
          </cell>
          <cell r="D12151">
            <v>5403399259</v>
          </cell>
        </row>
        <row r="12152">
          <cell r="C12152">
            <v>14815</v>
          </cell>
          <cell r="D12152">
            <v>4698538416</v>
          </cell>
        </row>
        <row r="12153">
          <cell r="C12153">
            <v>27079</v>
          </cell>
          <cell r="D12153">
            <v>6019132307</v>
          </cell>
        </row>
        <row r="12154">
          <cell r="C12154">
            <v>37265</v>
          </cell>
          <cell r="D12154">
            <v>3597778305</v>
          </cell>
        </row>
        <row r="12155">
          <cell r="C12155">
            <v>48775</v>
          </cell>
          <cell r="D12155">
            <v>2958727874</v>
          </cell>
        </row>
        <row r="12156">
          <cell r="C12156">
            <v>18756</v>
          </cell>
          <cell r="D12156">
            <v>6148235056</v>
          </cell>
        </row>
        <row r="12157">
          <cell r="C12157">
            <v>37395</v>
          </cell>
          <cell r="D12157">
            <v>6019132307</v>
          </cell>
        </row>
        <row r="12158">
          <cell r="C12158">
            <v>21907</v>
          </cell>
          <cell r="D12158">
            <v>5347887761</v>
          </cell>
        </row>
        <row r="12159">
          <cell r="C12159">
            <v>23973</v>
          </cell>
          <cell r="D12159">
            <v>4492546545</v>
          </cell>
        </row>
        <row r="12160">
          <cell r="C12160">
            <v>52464</v>
          </cell>
          <cell r="D12160">
            <v>999389173</v>
          </cell>
        </row>
        <row r="12161">
          <cell r="C12161">
            <v>11164</v>
          </cell>
          <cell r="D12161">
            <v>6938295417</v>
          </cell>
        </row>
        <row r="12162">
          <cell r="C12162">
            <v>37670</v>
          </cell>
          <cell r="D12162">
            <v>3932861779</v>
          </cell>
        </row>
        <row r="12163">
          <cell r="C12163">
            <v>13128</v>
          </cell>
          <cell r="D12163">
            <v>9795921177</v>
          </cell>
        </row>
        <row r="12164">
          <cell r="C12164">
            <v>59816</v>
          </cell>
          <cell r="D12164">
            <v>994826516</v>
          </cell>
        </row>
        <row r="12165">
          <cell r="C12165">
            <v>57438</v>
          </cell>
          <cell r="D12165">
            <v>2405876701</v>
          </cell>
        </row>
        <row r="12166">
          <cell r="C12166">
            <v>48218</v>
          </cell>
          <cell r="D12166">
            <v>1923178164</v>
          </cell>
        </row>
        <row r="12167">
          <cell r="C12167">
            <v>39444</v>
          </cell>
          <cell r="D12167">
            <v>8445779583</v>
          </cell>
        </row>
        <row r="12168">
          <cell r="C12168">
            <v>41543</v>
          </cell>
          <cell r="D12168">
            <v>3891707452</v>
          </cell>
        </row>
        <row r="12169">
          <cell r="C12169">
            <v>55081</v>
          </cell>
          <cell r="D12169">
            <v>4972162740</v>
          </cell>
        </row>
        <row r="12170">
          <cell r="C12170">
            <v>11699</v>
          </cell>
          <cell r="D12170">
            <v>9529277938</v>
          </cell>
        </row>
        <row r="12171">
          <cell r="C12171">
            <v>18867</v>
          </cell>
          <cell r="D12171">
            <v>7205256240</v>
          </cell>
        </row>
        <row r="12172">
          <cell r="C12172">
            <v>22136</v>
          </cell>
          <cell r="D12172">
            <v>2976436541</v>
          </cell>
        </row>
        <row r="12173">
          <cell r="C12173">
            <v>22628</v>
          </cell>
          <cell r="D12173">
            <v>2973558387</v>
          </cell>
        </row>
        <row r="12174">
          <cell r="C12174">
            <v>10153</v>
          </cell>
          <cell r="D12174">
            <v>9516781780</v>
          </cell>
        </row>
        <row r="12175">
          <cell r="C12175">
            <v>55955</v>
          </cell>
          <cell r="D12175">
            <v>4786629839</v>
          </cell>
        </row>
        <row r="12176">
          <cell r="C12176">
            <v>32011</v>
          </cell>
          <cell r="D12176">
            <v>5077974136</v>
          </cell>
        </row>
        <row r="12177">
          <cell r="C12177">
            <v>52132</v>
          </cell>
          <cell r="D12177">
            <v>6842801095</v>
          </cell>
        </row>
        <row r="12178">
          <cell r="C12178">
            <v>19631</v>
          </cell>
          <cell r="D12178">
            <v>2177097355</v>
          </cell>
        </row>
        <row r="12179">
          <cell r="C12179">
            <v>17823</v>
          </cell>
          <cell r="D12179">
            <v>4900475084</v>
          </cell>
        </row>
        <row r="12180">
          <cell r="C12180">
            <v>36836</v>
          </cell>
          <cell r="D12180">
            <v>3227873028</v>
          </cell>
        </row>
        <row r="12181">
          <cell r="C12181">
            <v>26453</v>
          </cell>
          <cell r="D12181">
            <v>8333777430</v>
          </cell>
        </row>
        <row r="12182">
          <cell r="C12182">
            <v>37669</v>
          </cell>
          <cell r="D12182">
            <v>6313424239</v>
          </cell>
        </row>
        <row r="12183">
          <cell r="C12183">
            <v>58208</v>
          </cell>
          <cell r="D12183">
            <v>7273123196</v>
          </cell>
        </row>
        <row r="12184">
          <cell r="C12184">
            <v>44706</v>
          </cell>
          <cell r="D12184">
            <v>6788593582</v>
          </cell>
        </row>
        <row r="12185">
          <cell r="C12185">
            <v>47020</v>
          </cell>
          <cell r="D12185">
            <v>5603330430</v>
          </cell>
        </row>
        <row r="12186">
          <cell r="C12186">
            <v>31743</v>
          </cell>
          <cell r="D12186">
            <v>3933021111</v>
          </cell>
        </row>
        <row r="12187">
          <cell r="C12187">
            <v>24324</v>
          </cell>
          <cell r="D12187">
            <v>7892446737</v>
          </cell>
        </row>
        <row r="12188">
          <cell r="C12188">
            <v>40910</v>
          </cell>
          <cell r="D12188">
            <v>7427985850</v>
          </cell>
        </row>
        <row r="12189">
          <cell r="C12189">
            <v>41508</v>
          </cell>
          <cell r="D12189">
            <v>8054305400</v>
          </cell>
        </row>
        <row r="12190">
          <cell r="C12190">
            <v>39278</v>
          </cell>
          <cell r="D12190">
            <v>3996818513</v>
          </cell>
        </row>
        <row r="12191">
          <cell r="C12191">
            <v>43865</v>
          </cell>
          <cell r="D12191">
            <v>7688943361</v>
          </cell>
        </row>
        <row r="12192">
          <cell r="C12192">
            <v>37070</v>
          </cell>
          <cell r="D12192">
            <v>7286297414</v>
          </cell>
        </row>
        <row r="12193">
          <cell r="C12193">
            <v>29580</v>
          </cell>
          <cell r="D12193">
            <v>898924138</v>
          </cell>
        </row>
        <row r="12194">
          <cell r="C12194">
            <v>31674</v>
          </cell>
          <cell r="D12194">
            <v>6284045549</v>
          </cell>
        </row>
        <row r="12195">
          <cell r="C12195">
            <v>43445</v>
          </cell>
          <cell r="D12195">
            <v>8254304106</v>
          </cell>
        </row>
        <row r="12196">
          <cell r="C12196">
            <v>27206</v>
          </cell>
          <cell r="D12196">
            <v>6380488901</v>
          </cell>
        </row>
        <row r="12197">
          <cell r="C12197">
            <v>27801</v>
          </cell>
          <cell r="D12197">
            <v>3858163570</v>
          </cell>
        </row>
        <row r="12198">
          <cell r="C12198">
            <v>16692</v>
          </cell>
          <cell r="D12198">
            <v>6271204627</v>
          </cell>
        </row>
        <row r="12199">
          <cell r="C12199">
            <v>10473</v>
          </cell>
          <cell r="D12199">
            <v>9155356869</v>
          </cell>
        </row>
        <row r="12200">
          <cell r="C12200">
            <v>56800</v>
          </cell>
          <cell r="D12200">
            <v>6815475379</v>
          </cell>
        </row>
        <row r="12201">
          <cell r="C12201">
            <v>39568</v>
          </cell>
          <cell r="D12201">
            <v>1096335336</v>
          </cell>
        </row>
        <row r="12202">
          <cell r="C12202">
            <v>21993</v>
          </cell>
          <cell r="D12202">
            <v>713650656</v>
          </cell>
        </row>
        <row r="12203">
          <cell r="C12203">
            <v>19499</v>
          </cell>
          <cell r="D12203">
            <v>1923178164</v>
          </cell>
        </row>
        <row r="12204">
          <cell r="C12204">
            <v>15261</v>
          </cell>
          <cell r="D12204">
            <v>3867281491</v>
          </cell>
        </row>
        <row r="12205">
          <cell r="C12205">
            <v>40343</v>
          </cell>
          <cell r="D12205">
            <v>7402856011</v>
          </cell>
        </row>
        <row r="12206">
          <cell r="C12206">
            <v>49514</v>
          </cell>
          <cell r="D12206">
            <v>4795089876</v>
          </cell>
        </row>
        <row r="12207">
          <cell r="C12207">
            <v>55641</v>
          </cell>
          <cell r="D12207">
            <v>1081492333</v>
          </cell>
        </row>
        <row r="12208">
          <cell r="C12208">
            <v>56537</v>
          </cell>
          <cell r="D12208">
            <v>601779371</v>
          </cell>
        </row>
        <row r="12209">
          <cell r="C12209">
            <v>14889</v>
          </cell>
          <cell r="D12209">
            <v>324399618</v>
          </cell>
        </row>
        <row r="12210">
          <cell r="C12210">
            <v>15913</v>
          </cell>
          <cell r="D12210">
            <v>8895721314</v>
          </cell>
        </row>
        <row r="12211">
          <cell r="C12211">
            <v>21034</v>
          </cell>
          <cell r="D12211">
            <v>8482007106</v>
          </cell>
        </row>
        <row r="12212">
          <cell r="C12212">
            <v>33247</v>
          </cell>
          <cell r="D12212">
            <v>7621218967</v>
          </cell>
        </row>
        <row r="12213">
          <cell r="C12213">
            <v>13602</v>
          </cell>
          <cell r="D12213">
            <v>209942509</v>
          </cell>
        </row>
        <row r="12214">
          <cell r="C12214">
            <v>29625</v>
          </cell>
          <cell r="D12214">
            <v>5975948169</v>
          </cell>
        </row>
        <row r="12215">
          <cell r="C12215">
            <v>11470</v>
          </cell>
          <cell r="D12215">
            <v>9766606919</v>
          </cell>
        </row>
        <row r="12216">
          <cell r="C12216">
            <v>52849</v>
          </cell>
          <cell r="D12216">
            <v>8875320292</v>
          </cell>
        </row>
        <row r="12217">
          <cell r="C12217">
            <v>49302</v>
          </cell>
          <cell r="D12217">
            <v>4306425231</v>
          </cell>
        </row>
        <row r="12218">
          <cell r="C12218">
            <v>15049</v>
          </cell>
          <cell r="D12218">
            <v>1313434965</v>
          </cell>
        </row>
        <row r="12219">
          <cell r="C12219">
            <v>24369</v>
          </cell>
          <cell r="D12219">
            <v>5358183647</v>
          </cell>
        </row>
        <row r="12220">
          <cell r="C12220">
            <v>13339</v>
          </cell>
          <cell r="D12220">
            <v>8568859739</v>
          </cell>
        </row>
        <row r="12221">
          <cell r="C12221">
            <v>42950</v>
          </cell>
          <cell r="D12221">
            <v>6378969205</v>
          </cell>
        </row>
        <row r="12222">
          <cell r="C12222">
            <v>13821</v>
          </cell>
          <cell r="D12222">
            <v>2117567142</v>
          </cell>
        </row>
        <row r="12223">
          <cell r="C12223">
            <v>56546</v>
          </cell>
          <cell r="D12223">
            <v>6854809452</v>
          </cell>
        </row>
        <row r="12224">
          <cell r="C12224">
            <v>58905</v>
          </cell>
          <cell r="D12224">
            <v>8099854152</v>
          </cell>
        </row>
        <row r="12225">
          <cell r="C12225">
            <v>47747</v>
          </cell>
          <cell r="D12225">
            <v>9597202352</v>
          </cell>
        </row>
        <row r="12226">
          <cell r="C12226">
            <v>57480</v>
          </cell>
          <cell r="D12226">
            <v>2873915978</v>
          </cell>
        </row>
        <row r="12227">
          <cell r="C12227">
            <v>13027</v>
          </cell>
          <cell r="D12227">
            <v>4691333258</v>
          </cell>
        </row>
        <row r="12228">
          <cell r="C12228">
            <v>27152</v>
          </cell>
          <cell r="D12228">
            <v>4773306254</v>
          </cell>
        </row>
        <row r="12229">
          <cell r="C12229">
            <v>43727</v>
          </cell>
          <cell r="D12229">
            <v>6819637888</v>
          </cell>
        </row>
        <row r="12230">
          <cell r="C12230">
            <v>53613</v>
          </cell>
          <cell r="D12230">
            <v>9727426344</v>
          </cell>
        </row>
        <row r="12231">
          <cell r="C12231">
            <v>20248</v>
          </cell>
          <cell r="D12231">
            <v>3932861779</v>
          </cell>
        </row>
        <row r="12232">
          <cell r="C12232">
            <v>28368</v>
          </cell>
          <cell r="D12232">
            <v>2185059785</v>
          </cell>
        </row>
        <row r="12233">
          <cell r="C12233">
            <v>54019</v>
          </cell>
          <cell r="D12233">
            <v>6313424239</v>
          </cell>
        </row>
        <row r="12234">
          <cell r="C12234">
            <v>40957</v>
          </cell>
          <cell r="D12234">
            <v>2893065872</v>
          </cell>
        </row>
        <row r="12235">
          <cell r="C12235">
            <v>26945</v>
          </cell>
          <cell r="D12235">
            <v>7373156215</v>
          </cell>
        </row>
        <row r="12236">
          <cell r="C12236">
            <v>14163</v>
          </cell>
          <cell r="D12236">
            <v>6084639828</v>
          </cell>
        </row>
        <row r="12237">
          <cell r="C12237">
            <v>17921</v>
          </cell>
          <cell r="D12237">
            <v>3569619966</v>
          </cell>
        </row>
        <row r="12238">
          <cell r="C12238">
            <v>42618</v>
          </cell>
          <cell r="D12238">
            <v>4342145855</v>
          </cell>
        </row>
        <row r="12239">
          <cell r="C12239">
            <v>57469</v>
          </cell>
          <cell r="D12239">
            <v>5588978080</v>
          </cell>
        </row>
        <row r="12240">
          <cell r="C12240">
            <v>38539</v>
          </cell>
          <cell r="D12240">
            <v>228985188</v>
          </cell>
        </row>
        <row r="12241">
          <cell r="C12241">
            <v>35284</v>
          </cell>
          <cell r="D12241">
            <v>797655034</v>
          </cell>
        </row>
        <row r="12242">
          <cell r="C12242">
            <v>20131</v>
          </cell>
          <cell r="D12242">
            <v>7054972058</v>
          </cell>
        </row>
        <row r="12243">
          <cell r="C12243">
            <v>47344</v>
          </cell>
          <cell r="D12243">
            <v>9684187432</v>
          </cell>
        </row>
        <row r="12244">
          <cell r="C12244">
            <v>35890</v>
          </cell>
          <cell r="D12244">
            <v>2763158331</v>
          </cell>
        </row>
        <row r="12245">
          <cell r="C12245">
            <v>41412</v>
          </cell>
          <cell r="D12245">
            <v>8501525324</v>
          </cell>
        </row>
        <row r="12246">
          <cell r="C12246">
            <v>39665</v>
          </cell>
          <cell r="D12246">
            <v>5779075530</v>
          </cell>
        </row>
        <row r="12247">
          <cell r="C12247">
            <v>32351</v>
          </cell>
          <cell r="D12247">
            <v>4235594176</v>
          </cell>
        </row>
        <row r="12248">
          <cell r="C12248">
            <v>45209</v>
          </cell>
          <cell r="D12248">
            <v>6776868107</v>
          </cell>
        </row>
        <row r="12249">
          <cell r="C12249">
            <v>54351</v>
          </cell>
          <cell r="D12249">
            <v>7625163059</v>
          </cell>
        </row>
        <row r="12250">
          <cell r="C12250">
            <v>41588</v>
          </cell>
          <cell r="D12250">
            <v>8349606134</v>
          </cell>
        </row>
        <row r="12251">
          <cell r="C12251">
            <v>45787</v>
          </cell>
          <cell r="D12251">
            <v>6915102108</v>
          </cell>
        </row>
        <row r="12252">
          <cell r="C12252">
            <v>28641</v>
          </cell>
          <cell r="D12252">
            <v>7191906499</v>
          </cell>
        </row>
        <row r="12253">
          <cell r="C12253">
            <v>15962</v>
          </cell>
          <cell r="D12253">
            <v>2294342399</v>
          </cell>
        </row>
        <row r="12254">
          <cell r="C12254">
            <v>26037</v>
          </cell>
          <cell r="D12254">
            <v>3935718624</v>
          </cell>
        </row>
        <row r="12255">
          <cell r="C12255">
            <v>54911</v>
          </cell>
          <cell r="D12255">
            <v>7794042674</v>
          </cell>
        </row>
        <row r="12256">
          <cell r="C12256">
            <v>15357</v>
          </cell>
          <cell r="D12256">
            <v>7011563598</v>
          </cell>
        </row>
        <row r="12257">
          <cell r="C12257">
            <v>45622</v>
          </cell>
          <cell r="D12257">
            <v>2908560011</v>
          </cell>
        </row>
        <row r="12258">
          <cell r="C12258">
            <v>10036</v>
          </cell>
          <cell r="D12258">
            <v>1953937357</v>
          </cell>
        </row>
        <row r="12259">
          <cell r="C12259">
            <v>27442</v>
          </cell>
          <cell r="D12259">
            <v>1502791994</v>
          </cell>
        </row>
        <row r="12260">
          <cell r="C12260">
            <v>11326</v>
          </cell>
          <cell r="D12260">
            <v>7453397081</v>
          </cell>
        </row>
        <row r="12261">
          <cell r="C12261">
            <v>47574</v>
          </cell>
          <cell r="D12261">
            <v>4773306254</v>
          </cell>
        </row>
        <row r="12262">
          <cell r="C12262">
            <v>13187</v>
          </cell>
          <cell r="D12262">
            <v>6733929554</v>
          </cell>
        </row>
        <row r="12263">
          <cell r="C12263">
            <v>13942</v>
          </cell>
          <cell r="D12263">
            <v>8034345962</v>
          </cell>
        </row>
        <row r="12264">
          <cell r="C12264">
            <v>50138</v>
          </cell>
          <cell r="D12264">
            <v>4236713853</v>
          </cell>
        </row>
        <row r="12265">
          <cell r="C12265">
            <v>58996</v>
          </cell>
          <cell r="D12265">
            <v>5511711233</v>
          </cell>
        </row>
        <row r="12266">
          <cell r="C12266">
            <v>25987</v>
          </cell>
          <cell r="D12266">
            <v>2138131904</v>
          </cell>
        </row>
        <row r="12267">
          <cell r="C12267">
            <v>57118</v>
          </cell>
          <cell r="D12267">
            <v>8644362151</v>
          </cell>
        </row>
        <row r="12268">
          <cell r="C12268">
            <v>43105</v>
          </cell>
          <cell r="D12268">
            <v>7304628987</v>
          </cell>
        </row>
        <row r="12269">
          <cell r="C12269">
            <v>58391</v>
          </cell>
          <cell r="D12269">
            <v>8850022085</v>
          </cell>
        </row>
        <row r="12270">
          <cell r="C12270">
            <v>29825</v>
          </cell>
          <cell r="D12270">
            <v>1155371844</v>
          </cell>
        </row>
        <row r="12271">
          <cell r="C12271">
            <v>49461</v>
          </cell>
          <cell r="D12271">
            <v>2353272215</v>
          </cell>
        </row>
        <row r="12272">
          <cell r="C12272">
            <v>11967</v>
          </cell>
          <cell r="D12272">
            <v>4306425231</v>
          </cell>
        </row>
        <row r="12273">
          <cell r="C12273">
            <v>23478</v>
          </cell>
          <cell r="D12273">
            <v>9726873223</v>
          </cell>
        </row>
        <row r="12274">
          <cell r="C12274">
            <v>44531</v>
          </cell>
          <cell r="D12274">
            <v>4502817627</v>
          </cell>
        </row>
        <row r="12275">
          <cell r="C12275">
            <v>46011</v>
          </cell>
          <cell r="D12275">
            <v>1419116835</v>
          </cell>
        </row>
        <row r="12276">
          <cell r="C12276">
            <v>33572</v>
          </cell>
          <cell r="D12276">
            <v>1743464649</v>
          </cell>
        </row>
        <row r="12277">
          <cell r="C12277">
            <v>17170</v>
          </cell>
          <cell r="D12277">
            <v>9057758911</v>
          </cell>
        </row>
        <row r="12278">
          <cell r="C12278">
            <v>38178</v>
          </cell>
          <cell r="D12278">
            <v>7338728615</v>
          </cell>
        </row>
        <row r="12279">
          <cell r="C12279">
            <v>13076</v>
          </cell>
          <cell r="D12279">
            <v>8044612831</v>
          </cell>
        </row>
        <row r="12280">
          <cell r="C12280">
            <v>59124</v>
          </cell>
          <cell r="D12280">
            <v>1009146149</v>
          </cell>
        </row>
        <row r="12281">
          <cell r="C12281">
            <v>38831</v>
          </cell>
          <cell r="D12281">
            <v>8115985503</v>
          </cell>
        </row>
        <row r="12282">
          <cell r="C12282">
            <v>50822</v>
          </cell>
          <cell r="D12282">
            <v>9621331862</v>
          </cell>
        </row>
        <row r="12283">
          <cell r="C12283">
            <v>46142</v>
          </cell>
          <cell r="D12283">
            <v>7402856011</v>
          </cell>
        </row>
        <row r="12284">
          <cell r="C12284">
            <v>49156</v>
          </cell>
          <cell r="D12284">
            <v>4795089876</v>
          </cell>
        </row>
        <row r="12285">
          <cell r="C12285">
            <v>43540</v>
          </cell>
          <cell r="D12285">
            <v>2209340063</v>
          </cell>
        </row>
        <row r="12286">
          <cell r="C12286">
            <v>49044</v>
          </cell>
          <cell r="D12286">
            <v>1839046880</v>
          </cell>
        </row>
        <row r="12287">
          <cell r="C12287">
            <v>54991</v>
          </cell>
          <cell r="D12287">
            <v>7440017404</v>
          </cell>
        </row>
        <row r="12288">
          <cell r="C12288">
            <v>54684</v>
          </cell>
          <cell r="D12288">
            <v>7778092905</v>
          </cell>
        </row>
        <row r="12289">
          <cell r="C12289">
            <v>40648</v>
          </cell>
          <cell r="D12289">
            <v>1739513533</v>
          </cell>
        </row>
        <row r="12290">
          <cell r="C12290">
            <v>38184</v>
          </cell>
          <cell r="D12290">
            <v>4670832530</v>
          </cell>
        </row>
        <row r="12291">
          <cell r="C12291">
            <v>41699</v>
          </cell>
          <cell r="D12291">
            <v>1657097021</v>
          </cell>
        </row>
        <row r="12292">
          <cell r="C12292">
            <v>33010</v>
          </cell>
          <cell r="D12292">
            <v>1990334539</v>
          </cell>
        </row>
        <row r="12293">
          <cell r="C12293">
            <v>40040</v>
          </cell>
          <cell r="D12293">
            <v>7039995972</v>
          </cell>
        </row>
        <row r="12294">
          <cell r="C12294">
            <v>45016</v>
          </cell>
          <cell r="D12294">
            <v>7160109333</v>
          </cell>
        </row>
        <row r="12295">
          <cell r="C12295">
            <v>32186</v>
          </cell>
          <cell r="D12295">
            <v>3915983489</v>
          </cell>
        </row>
        <row r="12296">
          <cell r="C12296">
            <v>11136</v>
          </cell>
          <cell r="D12296">
            <v>5792300712</v>
          </cell>
        </row>
        <row r="12297">
          <cell r="C12297">
            <v>50599</v>
          </cell>
          <cell r="D12297">
            <v>2083520173</v>
          </cell>
        </row>
        <row r="12298">
          <cell r="C12298">
            <v>24676</v>
          </cell>
          <cell r="D12298">
            <v>6487054410</v>
          </cell>
        </row>
        <row r="12299">
          <cell r="C12299">
            <v>52835</v>
          </cell>
          <cell r="D12299">
            <v>3040116061</v>
          </cell>
        </row>
        <row r="12300">
          <cell r="C12300">
            <v>47039</v>
          </cell>
          <cell r="D12300">
            <v>8998375370</v>
          </cell>
        </row>
        <row r="12301">
          <cell r="C12301">
            <v>24183</v>
          </cell>
          <cell r="D12301">
            <v>9561367408</v>
          </cell>
        </row>
        <row r="12302">
          <cell r="C12302">
            <v>25580</v>
          </cell>
          <cell r="D12302">
            <v>3428040538</v>
          </cell>
        </row>
        <row r="12303">
          <cell r="C12303">
            <v>53763</v>
          </cell>
          <cell r="D12303">
            <v>9491257560</v>
          </cell>
        </row>
        <row r="12304">
          <cell r="C12304">
            <v>51249</v>
          </cell>
          <cell r="D12304">
            <v>5134745579</v>
          </cell>
        </row>
        <row r="12305">
          <cell r="C12305">
            <v>25499</v>
          </cell>
          <cell r="D12305">
            <v>3021692982</v>
          </cell>
        </row>
        <row r="12306">
          <cell r="C12306">
            <v>16221</v>
          </cell>
          <cell r="D12306">
            <v>8750494546</v>
          </cell>
        </row>
        <row r="12307">
          <cell r="C12307">
            <v>20199</v>
          </cell>
          <cell r="D12307">
            <v>7240169995</v>
          </cell>
        </row>
        <row r="12308">
          <cell r="C12308">
            <v>17940</v>
          </cell>
          <cell r="D12308">
            <v>2792636599</v>
          </cell>
        </row>
        <row r="12309">
          <cell r="C12309">
            <v>40843</v>
          </cell>
          <cell r="D12309">
            <v>9803956825</v>
          </cell>
        </row>
        <row r="12310">
          <cell r="C12310">
            <v>56018</v>
          </cell>
          <cell r="D12310">
            <v>5984294621</v>
          </cell>
        </row>
        <row r="12311">
          <cell r="C12311">
            <v>30988</v>
          </cell>
          <cell r="D12311">
            <v>5552170407</v>
          </cell>
        </row>
        <row r="12312">
          <cell r="C12312">
            <v>10429</v>
          </cell>
          <cell r="D12312">
            <v>7233077789</v>
          </cell>
        </row>
        <row r="12313">
          <cell r="C12313">
            <v>27023</v>
          </cell>
          <cell r="D12313">
            <v>8808097757</v>
          </cell>
        </row>
        <row r="12314">
          <cell r="C12314">
            <v>41220</v>
          </cell>
          <cell r="D12314">
            <v>6109997811</v>
          </cell>
        </row>
        <row r="12315">
          <cell r="C12315">
            <v>28804</v>
          </cell>
          <cell r="D12315">
            <v>1192770250</v>
          </cell>
        </row>
        <row r="12316">
          <cell r="C12316">
            <v>54730</v>
          </cell>
          <cell r="D12316">
            <v>7140803102</v>
          </cell>
        </row>
        <row r="12317">
          <cell r="C12317">
            <v>36176</v>
          </cell>
          <cell r="D12317">
            <v>2702941109</v>
          </cell>
        </row>
        <row r="12318">
          <cell r="C12318">
            <v>20464</v>
          </cell>
          <cell r="D12318">
            <v>6618120233</v>
          </cell>
        </row>
        <row r="12319">
          <cell r="C12319">
            <v>16861</v>
          </cell>
          <cell r="D12319">
            <v>8346855079</v>
          </cell>
        </row>
        <row r="12320">
          <cell r="C12320">
            <v>23778</v>
          </cell>
          <cell r="D12320">
            <v>6109997811</v>
          </cell>
        </row>
        <row r="12321">
          <cell r="C12321">
            <v>10366</v>
          </cell>
          <cell r="D12321">
            <v>6531376252</v>
          </cell>
        </row>
        <row r="12322">
          <cell r="C12322">
            <v>29211</v>
          </cell>
          <cell r="D12322">
            <v>3524504531</v>
          </cell>
        </row>
        <row r="12323">
          <cell r="C12323">
            <v>36272</v>
          </cell>
          <cell r="D12323">
            <v>5726465660</v>
          </cell>
        </row>
        <row r="12324">
          <cell r="C12324">
            <v>43041</v>
          </cell>
          <cell r="D12324">
            <v>5988565948</v>
          </cell>
        </row>
        <row r="12325">
          <cell r="C12325">
            <v>12150</v>
          </cell>
          <cell r="D12325">
            <v>6531376252</v>
          </cell>
        </row>
        <row r="12326">
          <cell r="C12326">
            <v>33345</v>
          </cell>
          <cell r="D12326">
            <v>1892125439</v>
          </cell>
        </row>
        <row r="12327">
          <cell r="C12327">
            <v>45005</v>
          </cell>
          <cell r="D12327">
            <v>8501525324</v>
          </cell>
        </row>
        <row r="12328">
          <cell r="C12328">
            <v>47257</v>
          </cell>
          <cell r="D12328">
            <v>9267164694</v>
          </cell>
        </row>
        <row r="12329">
          <cell r="C12329">
            <v>47048</v>
          </cell>
          <cell r="D12329">
            <v>2973481236</v>
          </cell>
        </row>
        <row r="12330">
          <cell r="C12330">
            <v>52781</v>
          </cell>
          <cell r="D12330">
            <v>7304628987</v>
          </cell>
        </row>
        <row r="12331">
          <cell r="C12331">
            <v>45871</v>
          </cell>
          <cell r="D12331">
            <v>5197585250</v>
          </cell>
        </row>
        <row r="12332">
          <cell r="C12332">
            <v>40374</v>
          </cell>
          <cell r="D12332">
            <v>844376051</v>
          </cell>
        </row>
        <row r="12333">
          <cell r="C12333">
            <v>47766</v>
          </cell>
          <cell r="D12333">
            <v>6695538166</v>
          </cell>
        </row>
        <row r="12334">
          <cell r="C12334">
            <v>25787</v>
          </cell>
          <cell r="D12334">
            <v>9228842121</v>
          </cell>
        </row>
        <row r="12335">
          <cell r="C12335">
            <v>36388</v>
          </cell>
          <cell r="D12335">
            <v>7892446737</v>
          </cell>
        </row>
        <row r="12336">
          <cell r="C12336">
            <v>32876</v>
          </cell>
          <cell r="D12336">
            <v>62571575</v>
          </cell>
        </row>
        <row r="12337">
          <cell r="C12337">
            <v>48224</v>
          </cell>
          <cell r="D12337">
            <v>5005774041</v>
          </cell>
        </row>
        <row r="12338">
          <cell r="C12338">
            <v>14412</v>
          </cell>
          <cell r="D12338">
            <v>7286297414</v>
          </cell>
        </row>
        <row r="12339">
          <cell r="C12339">
            <v>37571</v>
          </cell>
          <cell r="D12339">
            <v>8238030943</v>
          </cell>
        </row>
        <row r="12340">
          <cell r="C12340">
            <v>32248</v>
          </cell>
          <cell r="D12340">
            <v>6235447353</v>
          </cell>
        </row>
        <row r="12341">
          <cell r="C12341">
            <v>20339</v>
          </cell>
          <cell r="D12341">
            <v>2670196322</v>
          </cell>
        </row>
        <row r="12342">
          <cell r="C12342">
            <v>10352</v>
          </cell>
          <cell r="D12342">
            <v>5383734902</v>
          </cell>
        </row>
        <row r="12343">
          <cell r="C12343">
            <v>39341</v>
          </cell>
          <cell r="D12343">
            <v>2279888742</v>
          </cell>
        </row>
        <row r="12344">
          <cell r="C12344">
            <v>41411</v>
          </cell>
          <cell r="D12344">
            <v>9963057691</v>
          </cell>
        </row>
        <row r="12345">
          <cell r="C12345">
            <v>31203</v>
          </cell>
          <cell r="D12345">
            <v>4009257075</v>
          </cell>
        </row>
        <row r="12346">
          <cell r="C12346">
            <v>47113</v>
          </cell>
          <cell r="D12346">
            <v>994826516</v>
          </cell>
        </row>
        <row r="12347">
          <cell r="C12347">
            <v>35083</v>
          </cell>
          <cell r="D12347">
            <v>6300411419</v>
          </cell>
        </row>
        <row r="12348">
          <cell r="C12348">
            <v>21697</v>
          </cell>
          <cell r="D12348">
            <v>4029727026</v>
          </cell>
        </row>
        <row r="12349">
          <cell r="C12349">
            <v>30532</v>
          </cell>
          <cell r="D12349">
            <v>9491257560</v>
          </cell>
        </row>
        <row r="12350">
          <cell r="C12350">
            <v>16907</v>
          </cell>
          <cell r="D12350">
            <v>6378969205</v>
          </cell>
        </row>
        <row r="12351">
          <cell r="C12351">
            <v>22487</v>
          </cell>
          <cell r="D12351">
            <v>3129526900</v>
          </cell>
        </row>
        <row r="12352">
          <cell r="C12352">
            <v>16781</v>
          </cell>
          <cell r="D12352">
            <v>3021692982</v>
          </cell>
        </row>
        <row r="12353">
          <cell r="C12353">
            <v>42976</v>
          </cell>
          <cell r="D12353">
            <v>9267164694</v>
          </cell>
        </row>
        <row r="12354">
          <cell r="C12354">
            <v>39751</v>
          </cell>
          <cell r="D12354">
            <v>9627071331</v>
          </cell>
        </row>
        <row r="12355">
          <cell r="C12355">
            <v>56793</v>
          </cell>
          <cell r="D12355">
            <v>1990334539</v>
          </cell>
        </row>
        <row r="12356">
          <cell r="C12356">
            <v>51456</v>
          </cell>
          <cell r="D12356">
            <v>3642452728</v>
          </cell>
        </row>
        <row r="12357">
          <cell r="C12357">
            <v>10814</v>
          </cell>
          <cell r="D12357">
            <v>4878156686</v>
          </cell>
        </row>
        <row r="12358">
          <cell r="C12358">
            <v>44281</v>
          </cell>
          <cell r="D12358">
            <v>3967370569</v>
          </cell>
        </row>
        <row r="12359">
          <cell r="C12359">
            <v>22184</v>
          </cell>
          <cell r="D12359">
            <v>6148303353</v>
          </cell>
        </row>
        <row r="12360">
          <cell r="C12360">
            <v>30953</v>
          </cell>
          <cell r="D12360">
            <v>965285472</v>
          </cell>
        </row>
        <row r="12361">
          <cell r="C12361">
            <v>20814</v>
          </cell>
          <cell r="D12361">
            <v>8377113392</v>
          </cell>
        </row>
        <row r="12362">
          <cell r="C12362">
            <v>29671</v>
          </cell>
          <cell r="D12362">
            <v>2352201101</v>
          </cell>
        </row>
        <row r="12363">
          <cell r="C12363">
            <v>35013</v>
          </cell>
          <cell r="D12363">
            <v>6510701464</v>
          </cell>
        </row>
        <row r="12364">
          <cell r="C12364">
            <v>56583</v>
          </cell>
          <cell r="D12364">
            <v>1462119603</v>
          </cell>
        </row>
        <row r="12365">
          <cell r="C12365">
            <v>37845</v>
          </cell>
          <cell r="D12365">
            <v>9163060264</v>
          </cell>
        </row>
        <row r="12366">
          <cell r="C12366">
            <v>19461</v>
          </cell>
          <cell r="D12366">
            <v>5203144281</v>
          </cell>
        </row>
        <row r="12367">
          <cell r="C12367">
            <v>15690</v>
          </cell>
          <cell r="D12367">
            <v>9620547551</v>
          </cell>
        </row>
        <row r="12368">
          <cell r="C12368">
            <v>16421</v>
          </cell>
          <cell r="D12368">
            <v>7160109333</v>
          </cell>
        </row>
        <row r="12369">
          <cell r="C12369">
            <v>30562</v>
          </cell>
          <cell r="D12369">
            <v>9305168396</v>
          </cell>
        </row>
        <row r="12370">
          <cell r="C12370">
            <v>52927</v>
          </cell>
          <cell r="D12370">
            <v>3738218785</v>
          </cell>
        </row>
        <row r="12371">
          <cell r="C12371">
            <v>12484</v>
          </cell>
          <cell r="D12371">
            <v>3569414450</v>
          </cell>
        </row>
        <row r="12372">
          <cell r="C12372">
            <v>51143</v>
          </cell>
          <cell r="D12372">
            <v>4689682046</v>
          </cell>
        </row>
        <row r="12373">
          <cell r="C12373">
            <v>10470</v>
          </cell>
          <cell r="D12373">
            <v>977779009</v>
          </cell>
        </row>
        <row r="12374">
          <cell r="C12374">
            <v>28161</v>
          </cell>
          <cell r="D12374">
            <v>6478891895</v>
          </cell>
        </row>
        <row r="12375">
          <cell r="C12375">
            <v>56930</v>
          </cell>
          <cell r="D12375">
            <v>5412518958</v>
          </cell>
        </row>
        <row r="12376">
          <cell r="C12376">
            <v>50799</v>
          </cell>
          <cell r="D12376">
            <v>4689682046</v>
          </cell>
        </row>
        <row r="12377">
          <cell r="C12377">
            <v>15614</v>
          </cell>
          <cell r="D12377">
            <v>4428088442</v>
          </cell>
        </row>
        <row r="12378">
          <cell r="C12378">
            <v>50047</v>
          </cell>
          <cell r="D12378">
            <v>87033755</v>
          </cell>
        </row>
        <row r="12379">
          <cell r="C12379">
            <v>37490</v>
          </cell>
          <cell r="D12379">
            <v>8322342209</v>
          </cell>
        </row>
        <row r="12380">
          <cell r="C12380">
            <v>34708</v>
          </cell>
          <cell r="D12380">
            <v>6801140183</v>
          </cell>
        </row>
        <row r="12381">
          <cell r="C12381">
            <v>35743</v>
          </cell>
          <cell r="D12381">
            <v>2657442315</v>
          </cell>
        </row>
        <row r="12382">
          <cell r="C12382">
            <v>53664</v>
          </cell>
          <cell r="D12382">
            <v>3956653289</v>
          </cell>
        </row>
        <row r="12383">
          <cell r="C12383">
            <v>35816</v>
          </cell>
          <cell r="D12383">
            <v>9153408497</v>
          </cell>
        </row>
        <row r="12384">
          <cell r="C12384">
            <v>37741</v>
          </cell>
          <cell r="D12384">
            <v>7286297414</v>
          </cell>
        </row>
        <row r="12385">
          <cell r="C12385">
            <v>31812</v>
          </cell>
          <cell r="D12385">
            <v>6720857681</v>
          </cell>
        </row>
        <row r="12386">
          <cell r="C12386">
            <v>43207</v>
          </cell>
          <cell r="D12386">
            <v>5395528121</v>
          </cell>
        </row>
        <row r="12387">
          <cell r="C12387">
            <v>53324</v>
          </cell>
          <cell r="D12387">
            <v>3779559293</v>
          </cell>
        </row>
        <row r="12388">
          <cell r="C12388">
            <v>56159</v>
          </cell>
          <cell r="D12388">
            <v>2500807061</v>
          </cell>
        </row>
        <row r="12389">
          <cell r="C12389">
            <v>32588</v>
          </cell>
          <cell r="D12389">
            <v>2763158331</v>
          </cell>
        </row>
        <row r="12390">
          <cell r="C12390">
            <v>46034</v>
          </cell>
          <cell r="D12390">
            <v>4159390110</v>
          </cell>
        </row>
        <row r="12391">
          <cell r="C12391">
            <v>21359</v>
          </cell>
          <cell r="D12391">
            <v>27852261</v>
          </cell>
        </row>
        <row r="12392">
          <cell r="C12392">
            <v>16078</v>
          </cell>
          <cell r="D12392">
            <v>710473923</v>
          </cell>
        </row>
        <row r="12393">
          <cell r="C12393">
            <v>49524</v>
          </cell>
          <cell r="D12393">
            <v>8462409454</v>
          </cell>
        </row>
        <row r="12394">
          <cell r="C12394">
            <v>12230</v>
          </cell>
          <cell r="D12394">
            <v>784224471</v>
          </cell>
        </row>
        <row r="12395">
          <cell r="C12395">
            <v>58217</v>
          </cell>
          <cell r="D12395">
            <v>6842911427</v>
          </cell>
        </row>
        <row r="12396">
          <cell r="C12396">
            <v>21513</v>
          </cell>
          <cell r="D12396">
            <v>7670936274</v>
          </cell>
        </row>
        <row r="12397">
          <cell r="C12397">
            <v>59974</v>
          </cell>
          <cell r="D12397">
            <v>6732216945</v>
          </cell>
        </row>
        <row r="12398">
          <cell r="C12398">
            <v>43279</v>
          </cell>
          <cell r="D12398">
            <v>5005774041</v>
          </cell>
        </row>
        <row r="12399">
          <cell r="C12399">
            <v>28086</v>
          </cell>
          <cell r="D12399">
            <v>895027720</v>
          </cell>
        </row>
        <row r="12400">
          <cell r="C12400">
            <v>30404</v>
          </cell>
          <cell r="D12400">
            <v>966588630</v>
          </cell>
        </row>
        <row r="12401">
          <cell r="C12401">
            <v>35066</v>
          </cell>
          <cell r="D12401">
            <v>3271497702</v>
          </cell>
        </row>
        <row r="12402">
          <cell r="C12402">
            <v>54366</v>
          </cell>
          <cell r="D12402">
            <v>9057758911</v>
          </cell>
        </row>
        <row r="12403">
          <cell r="C12403">
            <v>59694</v>
          </cell>
          <cell r="D12403">
            <v>8054305400</v>
          </cell>
        </row>
        <row r="12404">
          <cell r="C12404">
            <v>12027</v>
          </cell>
          <cell r="D12404">
            <v>8034345962</v>
          </cell>
        </row>
        <row r="12405">
          <cell r="C12405">
            <v>15423</v>
          </cell>
          <cell r="D12405">
            <v>8552526727</v>
          </cell>
        </row>
        <row r="12406">
          <cell r="C12406">
            <v>25473</v>
          </cell>
          <cell r="D12406">
            <v>3156820482</v>
          </cell>
        </row>
        <row r="12407">
          <cell r="C12407">
            <v>54048</v>
          </cell>
          <cell r="D12407">
            <v>5603330430</v>
          </cell>
        </row>
        <row r="12408">
          <cell r="C12408">
            <v>46956</v>
          </cell>
          <cell r="D12408">
            <v>453763030</v>
          </cell>
        </row>
        <row r="12409">
          <cell r="C12409">
            <v>36618</v>
          </cell>
          <cell r="D12409">
            <v>9597202352</v>
          </cell>
        </row>
        <row r="12410">
          <cell r="C12410">
            <v>45382</v>
          </cell>
          <cell r="D12410">
            <v>5280433926</v>
          </cell>
        </row>
        <row r="12411">
          <cell r="C12411">
            <v>11547</v>
          </cell>
          <cell r="D12411">
            <v>1829869566</v>
          </cell>
        </row>
        <row r="12412">
          <cell r="C12412">
            <v>32855</v>
          </cell>
          <cell r="D12412">
            <v>9238967105</v>
          </cell>
        </row>
        <row r="12413">
          <cell r="C12413">
            <v>40259</v>
          </cell>
          <cell r="D12413">
            <v>8545135858</v>
          </cell>
        </row>
        <row r="12414">
          <cell r="C12414">
            <v>20951</v>
          </cell>
          <cell r="D12414">
            <v>25254650</v>
          </cell>
        </row>
        <row r="12415">
          <cell r="C12415">
            <v>10962</v>
          </cell>
          <cell r="D12415">
            <v>532074068</v>
          </cell>
        </row>
        <row r="12416">
          <cell r="C12416">
            <v>27196</v>
          </cell>
          <cell r="D12416">
            <v>8002426673</v>
          </cell>
        </row>
        <row r="12417">
          <cell r="C12417">
            <v>35077</v>
          </cell>
          <cell r="D12417">
            <v>8568859739</v>
          </cell>
        </row>
        <row r="12418">
          <cell r="C12418">
            <v>28724</v>
          </cell>
          <cell r="D12418">
            <v>9245659313</v>
          </cell>
        </row>
        <row r="12419">
          <cell r="C12419">
            <v>49149</v>
          </cell>
          <cell r="D12419">
            <v>7473861379</v>
          </cell>
        </row>
        <row r="12420">
          <cell r="C12420">
            <v>45052</v>
          </cell>
          <cell r="D12420">
            <v>5837066497</v>
          </cell>
        </row>
        <row r="12421">
          <cell r="C12421">
            <v>10294</v>
          </cell>
          <cell r="D12421">
            <v>2565093969</v>
          </cell>
        </row>
        <row r="12422">
          <cell r="C12422">
            <v>14152</v>
          </cell>
          <cell r="D12422">
            <v>2924550912</v>
          </cell>
        </row>
        <row r="12423">
          <cell r="C12423">
            <v>15900</v>
          </cell>
          <cell r="D12423">
            <v>6227038881</v>
          </cell>
        </row>
        <row r="12424">
          <cell r="C12424">
            <v>21014</v>
          </cell>
          <cell r="D12424">
            <v>8047841793</v>
          </cell>
        </row>
        <row r="12425">
          <cell r="C12425">
            <v>16751</v>
          </cell>
          <cell r="D12425">
            <v>7440017404</v>
          </cell>
        </row>
        <row r="12426">
          <cell r="C12426">
            <v>57992</v>
          </cell>
          <cell r="D12426">
            <v>4162153728</v>
          </cell>
        </row>
        <row r="12427">
          <cell r="C12427">
            <v>53460</v>
          </cell>
          <cell r="D12427">
            <v>966588630</v>
          </cell>
        </row>
        <row r="12428">
          <cell r="C12428">
            <v>58420</v>
          </cell>
          <cell r="D12428">
            <v>7000350199</v>
          </cell>
        </row>
        <row r="12429">
          <cell r="C12429">
            <v>16327</v>
          </cell>
          <cell r="D12429">
            <v>9434604370</v>
          </cell>
        </row>
        <row r="12430">
          <cell r="C12430">
            <v>42941</v>
          </cell>
          <cell r="D12430">
            <v>85304042</v>
          </cell>
        </row>
        <row r="12431">
          <cell r="C12431">
            <v>14222</v>
          </cell>
          <cell r="D12431">
            <v>8264394108</v>
          </cell>
        </row>
        <row r="12432">
          <cell r="C12432">
            <v>13034</v>
          </cell>
          <cell r="D12432">
            <v>9114174103</v>
          </cell>
        </row>
        <row r="12433">
          <cell r="C12433">
            <v>21563</v>
          </cell>
          <cell r="D12433">
            <v>6531376252</v>
          </cell>
        </row>
        <row r="12434">
          <cell r="C12434">
            <v>49943</v>
          </cell>
          <cell r="D12434">
            <v>6358114417</v>
          </cell>
        </row>
        <row r="12435">
          <cell r="C12435">
            <v>32175</v>
          </cell>
          <cell r="D12435">
            <v>3843300291</v>
          </cell>
        </row>
        <row r="12436">
          <cell r="C12436">
            <v>59766</v>
          </cell>
          <cell r="D12436">
            <v>1192770250</v>
          </cell>
        </row>
        <row r="12437">
          <cell r="C12437">
            <v>45230</v>
          </cell>
          <cell r="D12437">
            <v>6850203894</v>
          </cell>
        </row>
        <row r="12438">
          <cell r="C12438">
            <v>19296</v>
          </cell>
          <cell r="D12438">
            <v>6209983448</v>
          </cell>
        </row>
        <row r="12439">
          <cell r="C12439">
            <v>36047</v>
          </cell>
          <cell r="D12439">
            <v>4838770758</v>
          </cell>
        </row>
        <row r="12440">
          <cell r="C12440">
            <v>38046</v>
          </cell>
          <cell r="D12440">
            <v>8703756602</v>
          </cell>
        </row>
        <row r="12441">
          <cell r="C12441">
            <v>14681</v>
          </cell>
          <cell r="D12441">
            <v>4691333258</v>
          </cell>
        </row>
        <row r="12442">
          <cell r="C12442">
            <v>27673</v>
          </cell>
          <cell r="D12442">
            <v>4037854406</v>
          </cell>
        </row>
        <row r="12443">
          <cell r="C12443">
            <v>44465</v>
          </cell>
          <cell r="D12443">
            <v>3227873028</v>
          </cell>
        </row>
        <row r="12444">
          <cell r="C12444">
            <v>58947</v>
          </cell>
          <cell r="D12444">
            <v>9292607561</v>
          </cell>
        </row>
        <row r="12445">
          <cell r="C12445">
            <v>56853</v>
          </cell>
          <cell r="D12445">
            <v>6009848660</v>
          </cell>
        </row>
        <row r="12446">
          <cell r="C12446">
            <v>24710</v>
          </cell>
          <cell r="D12446">
            <v>4359854056</v>
          </cell>
        </row>
        <row r="12447">
          <cell r="C12447">
            <v>47308</v>
          </cell>
          <cell r="D12447">
            <v>8565880958</v>
          </cell>
        </row>
        <row r="12448">
          <cell r="C12448">
            <v>36268</v>
          </cell>
          <cell r="D12448">
            <v>5903124704</v>
          </cell>
        </row>
        <row r="12449">
          <cell r="C12449">
            <v>17744</v>
          </cell>
          <cell r="D12449">
            <v>594961432</v>
          </cell>
        </row>
        <row r="12450">
          <cell r="C12450">
            <v>39416</v>
          </cell>
          <cell r="D12450">
            <v>806065796</v>
          </cell>
        </row>
        <row r="12451">
          <cell r="C12451">
            <v>22541</v>
          </cell>
          <cell r="D12451">
            <v>1787288307</v>
          </cell>
        </row>
        <row r="12452">
          <cell r="C12452">
            <v>43119</v>
          </cell>
          <cell r="D12452">
            <v>8002426673</v>
          </cell>
        </row>
        <row r="12453">
          <cell r="C12453">
            <v>50402</v>
          </cell>
          <cell r="D12453">
            <v>6183510505</v>
          </cell>
        </row>
        <row r="12454">
          <cell r="C12454">
            <v>33331</v>
          </cell>
          <cell r="D12454">
            <v>4085082426</v>
          </cell>
        </row>
        <row r="12455">
          <cell r="C12455">
            <v>27022</v>
          </cell>
          <cell r="D12455">
            <v>6820956614</v>
          </cell>
        </row>
        <row r="12456">
          <cell r="C12456">
            <v>17889</v>
          </cell>
          <cell r="D12456">
            <v>9223618401</v>
          </cell>
        </row>
        <row r="12457">
          <cell r="C12457">
            <v>28886</v>
          </cell>
          <cell r="D12457">
            <v>2859931651</v>
          </cell>
        </row>
        <row r="12458">
          <cell r="C12458">
            <v>52701</v>
          </cell>
          <cell r="D12458">
            <v>679204083</v>
          </cell>
        </row>
        <row r="12459">
          <cell r="C12459">
            <v>15215</v>
          </cell>
          <cell r="D12459">
            <v>4290015026</v>
          </cell>
        </row>
        <row r="12460">
          <cell r="C12460">
            <v>47984</v>
          </cell>
          <cell r="D12460">
            <v>6819596901</v>
          </cell>
        </row>
        <row r="12461">
          <cell r="C12461">
            <v>38901</v>
          </cell>
          <cell r="D12461">
            <v>7268478941</v>
          </cell>
        </row>
        <row r="12462">
          <cell r="C12462">
            <v>30122</v>
          </cell>
          <cell r="D12462">
            <v>2547511673</v>
          </cell>
        </row>
        <row r="12463">
          <cell r="C12463">
            <v>46512</v>
          </cell>
          <cell r="D12463">
            <v>3435517239</v>
          </cell>
        </row>
        <row r="12464">
          <cell r="C12464">
            <v>42480</v>
          </cell>
          <cell r="D12464">
            <v>8127128031</v>
          </cell>
        </row>
        <row r="12465">
          <cell r="C12465">
            <v>45459</v>
          </cell>
          <cell r="D12465">
            <v>689661541</v>
          </cell>
        </row>
        <row r="12466">
          <cell r="C12466">
            <v>21455</v>
          </cell>
          <cell r="D12466">
            <v>250257920</v>
          </cell>
        </row>
        <row r="12467">
          <cell r="C12467">
            <v>53513</v>
          </cell>
          <cell r="D12467">
            <v>4967603564</v>
          </cell>
        </row>
        <row r="12468">
          <cell r="C12468">
            <v>37364</v>
          </cell>
          <cell r="D12468">
            <v>2237103631</v>
          </cell>
        </row>
        <row r="12469">
          <cell r="C12469">
            <v>17960</v>
          </cell>
          <cell r="D12469">
            <v>7000350199</v>
          </cell>
        </row>
        <row r="12470">
          <cell r="C12470">
            <v>50947</v>
          </cell>
          <cell r="D12470">
            <v>3303111790</v>
          </cell>
        </row>
        <row r="12471">
          <cell r="C12471">
            <v>36014</v>
          </cell>
          <cell r="D12471">
            <v>3538909016</v>
          </cell>
        </row>
        <row r="12472">
          <cell r="C12472">
            <v>31263</v>
          </cell>
          <cell r="D12472">
            <v>9963057691</v>
          </cell>
        </row>
        <row r="12473">
          <cell r="C12473">
            <v>34543</v>
          </cell>
          <cell r="D12473">
            <v>1990334539</v>
          </cell>
        </row>
        <row r="12474">
          <cell r="C12474">
            <v>36750</v>
          </cell>
          <cell r="D12474">
            <v>140020098</v>
          </cell>
        </row>
        <row r="12475">
          <cell r="C12475">
            <v>35870</v>
          </cell>
          <cell r="D12475">
            <v>6260817967</v>
          </cell>
        </row>
        <row r="12476">
          <cell r="C12476">
            <v>39701</v>
          </cell>
          <cell r="D12476">
            <v>893122882</v>
          </cell>
        </row>
        <row r="12477">
          <cell r="C12477">
            <v>49936</v>
          </cell>
          <cell r="D12477">
            <v>6596440737</v>
          </cell>
        </row>
        <row r="12478">
          <cell r="C12478">
            <v>38452</v>
          </cell>
          <cell r="D12478">
            <v>3670950885</v>
          </cell>
        </row>
        <row r="12479">
          <cell r="C12479">
            <v>35773</v>
          </cell>
          <cell r="D12479">
            <v>3956653289</v>
          </cell>
        </row>
        <row r="12480">
          <cell r="C12480">
            <v>48587</v>
          </cell>
          <cell r="D12480">
            <v>9800744517</v>
          </cell>
        </row>
        <row r="12481">
          <cell r="C12481">
            <v>22596</v>
          </cell>
          <cell r="D12481">
            <v>2417008025</v>
          </cell>
        </row>
        <row r="12482">
          <cell r="C12482">
            <v>59345</v>
          </cell>
          <cell r="D12482">
            <v>3569414450</v>
          </cell>
        </row>
        <row r="12483">
          <cell r="C12483">
            <v>53688</v>
          </cell>
          <cell r="D12483">
            <v>3409869514</v>
          </cell>
        </row>
        <row r="12484">
          <cell r="C12484">
            <v>36955</v>
          </cell>
          <cell r="D12484">
            <v>5153694038</v>
          </cell>
        </row>
        <row r="12485">
          <cell r="C12485">
            <v>47415</v>
          </cell>
          <cell r="D12485">
            <v>9292607561</v>
          </cell>
        </row>
        <row r="12486">
          <cell r="C12486">
            <v>29826</v>
          </cell>
          <cell r="D12486">
            <v>9023313240</v>
          </cell>
        </row>
        <row r="12487">
          <cell r="C12487">
            <v>17863</v>
          </cell>
          <cell r="D12487">
            <v>7411705322</v>
          </cell>
        </row>
        <row r="12488">
          <cell r="C12488">
            <v>58208</v>
          </cell>
          <cell r="D12488">
            <v>278558984</v>
          </cell>
        </row>
        <row r="12489">
          <cell r="C12489">
            <v>54327</v>
          </cell>
          <cell r="D12489">
            <v>25254650</v>
          </cell>
        </row>
        <row r="12490">
          <cell r="C12490">
            <v>27658</v>
          </cell>
          <cell r="D12490">
            <v>9331851693</v>
          </cell>
        </row>
        <row r="12491">
          <cell r="C12491">
            <v>40588</v>
          </cell>
          <cell r="D12491">
            <v>2739934548</v>
          </cell>
        </row>
        <row r="12492">
          <cell r="C12492">
            <v>51722</v>
          </cell>
          <cell r="D12492">
            <v>3867281491</v>
          </cell>
        </row>
        <row r="12493">
          <cell r="C12493">
            <v>28018</v>
          </cell>
          <cell r="D12493">
            <v>5117202538</v>
          </cell>
        </row>
        <row r="12494">
          <cell r="C12494">
            <v>18278</v>
          </cell>
          <cell r="D12494">
            <v>544760832</v>
          </cell>
        </row>
        <row r="12495">
          <cell r="C12495">
            <v>51262</v>
          </cell>
          <cell r="D12495">
            <v>544760832</v>
          </cell>
        </row>
        <row r="12496">
          <cell r="C12496">
            <v>35811</v>
          </cell>
          <cell r="D12496">
            <v>6126779991</v>
          </cell>
        </row>
        <row r="12497">
          <cell r="C12497">
            <v>17295</v>
          </cell>
          <cell r="D12497">
            <v>966588630</v>
          </cell>
        </row>
        <row r="12498">
          <cell r="C12498">
            <v>15882</v>
          </cell>
          <cell r="D12498">
            <v>304906506</v>
          </cell>
        </row>
        <row r="12499">
          <cell r="C12499">
            <v>55609</v>
          </cell>
          <cell r="D12499">
            <v>101658508</v>
          </cell>
        </row>
        <row r="12500">
          <cell r="C12500">
            <v>48100</v>
          </cell>
          <cell r="D12500">
            <v>5603330430</v>
          </cell>
        </row>
        <row r="12501">
          <cell r="C12501">
            <v>44610</v>
          </cell>
          <cell r="D12501">
            <v>5984294621</v>
          </cell>
        </row>
        <row r="12502">
          <cell r="C12502">
            <v>48964</v>
          </cell>
          <cell r="D12502">
            <v>1754740677</v>
          </cell>
        </row>
        <row r="12503">
          <cell r="C12503">
            <v>58754</v>
          </cell>
          <cell r="D12503">
            <v>8157157730</v>
          </cell>
        </row>
        <row r="12504">
          <cell r="C12504">
            <v>13995</v>
          </cell>
          <cell r="D12504">
            <v>1898839557</v>
          </cell>
        </row>
        <row r="12505">
          <cell r="C12505">
            <v>37482</v>
          </cell>
          <cell r="D12505">
            <v>4409014943</v>
          </cell>
        </row>
        <row r="12506">
          <cell r="C12506">
            <v>41366</v>
          </cell>
          <cell r="D12506">
            <v>8238030943</v>
          </cell>
        </row>
        <row r="12507">
          <cell r="C12507">
            <v>54719</v>
          </cell>
          <cell r="D12507">
            <v>2426144645</v>
          </cell>
        </row>
        <row r="12508">
          <cell r="C12508">
            <v>15318</v>
          </cell>
          <cell r="D12508">
            <v>2411473303</v>
          </cell>
        </row>
        <row r="12509">
          <cell r="C12509">
            <v>47344</v>
          </cell>
          <cell r="D12509">
            <v>9621331862</v>
          </cell>
        </row>
        <row r="12510">
          <cell r="C12510">
            <v>48164</v>
          </cell>
          <cell r="D12510">
            <v>2079803735</v>
          </cell>
        </row>
        <row r="12511">
          <cell r="C12511">
            <v>31668</v>
          </cell>
          <cell r="D12511">
            <v>4328154427</v>
          </cell>
        </row>
        <row r="12512">
          <cell r="C12512">
            <v>56258</v>
          </cell>
          <cell r="D12512">
            <v>2117567142</v>
          </cell>
        </row>
        <row r="12513">
          <cell r="C12513">
            <v>15117</v>
          </cell>
          <cell r="D12513">
            <v>3129526900</v>
          </cell>
        </row>
        <row r="12514">
          <cell r="C12514">
            <v>19269</v>
          </cell>
          <cell r="D12514">
            <v>6478891895</v>
          </cell>
        </row>
        <row r="12515">
          <cell r="C12515">
            <v>31562</v>
          </cell>
          <cell r="D12515">
            <v>1062607929</v>
          </cell>
        </row>
        <row r="12516">
          <cell r="C12516">
            <v>54540</v>
          </cell>
          <cell r="D12516">
            <v>3642452728</v>
          </cell>
        </row>
        <row r="12517">
          <cell r="C12517">
            <v>35099</v>
          </cell>
          <cell r="D12517">
            <v>4342145855</v>
          </cell>
        </row>
        <row r="12518">
          <cell r="C12518">
            <v>57066</v>
          </cell>
          <cell r="D12518">
            <v>8445779583</v>
          </cell>
        </row>
        <row r="12519">
          <cell r="C12519">
            <v>20202</v>
          </cell>
          <cell r="D12519">
            <v>5623930522</v>
          </cell>
        </row>
        <row r="12520">
          <cell r="C12520">
            <v>23973</v>
          </cell>
          <cell r="D12520">
            <v>9624054975</v>
          </cell>
        </row>
        <row r="12521">
          <cell r="C12521">
            <v>14349</v>
          </cell>
          <cell r="D12521">
            <v>3164004753</v>
          </cell>
        </row>
        <row r="12522">
          <cell r="C12522">
            <v>14219</v>
          </cell>
          <cell r="D12522">
            <v>3129526900</v>
          </cell>
        </row>
        <row r="12523">
          <cell r="C12523">
            <v>35349</v>
          </cell>
          <cell r="D12523">
            <v>7098438871</v>
          </cell>
        </row>
        <row r="12524">
          <cell r="C12524">
            <v>24970</v>
          </cell>
          <cell r="D12524">
            <v>1062607929</v>
          </cell>
        </row>
        <row r="12525">
          <cell r="C12525">
            <v>12897</v>
          </cell>
          <cell r="D12525">
            <v>6235447353</v>
          </cell>
        </row>
        <row r="12526">
          <cell r="C12526">
            <v>52818</v>
          </cell>
          <cell r="D12526">
            <v>7966879720</v>
          </cell>
        </row>
        <row r="12527">
          <cell r="C12527">
            <v>17124</v>
          </cell>
          <cell r="D12527">
            <v>8289594380</v>
          </cell>
        </row>
        <row r="12528">
          <cell r="C12528">
            <v>36013</v>
          </cell>
          <cell r="D12528">
            <v>5079859830</v>
          </cell>
        </row>
        <row r="12529">
          <cell r="C12529">
            <v>56737</v>
          </cell>
          <cell r="D12529">
            <v>4219825649</v>
          </cell>
        </row>
        <row r="12530">
          <cell r="C12530">
            <v>30874</v>
          </cell>
          <cell r="D12530">
            <v>4453315724</v>
          </cell>
        </row>
        <row r="12531">
          <cell r="C12531">
            <v>59333</v>
          </cell>
          <cell r="D12531">
            <v>9293760045</v>
          </cell>
        </row>
        <row r="12532">
          <cell r="C12532">
            <v>26926</v>
          </cell>
          <cell r="D12532">
            <v>7962906979</v>
          </cell>
        </row>
        <row r="12533">
          <cell r="C12533">
            <v>50272</v>
          </cell>
          <cell r="D12533">
            <v>7741079360</v>
          </cell>
        </row>
        <row r="12534">
          <cell r="C12534">
            <v>38157</v>
          </cell>
          <cell r="D12534">
            <v>1456229036</v>
          </cell>
        </row>
        <row r="12535">
          <cell r="C12535">
            <v>40851</v>
          </cell>
          <cell r="D12535">
            <v>3259018638</v>
          </cell>
        </row>
        <row r="12536">
          <cell r="C12536">
            <v>56445</v>
          </cell>
          <cell r="D12536">
            <v>5687748091</v>
          </cell>
        </row>
        <row r="12537">
          <cell r="C12537">
            <v>57935</v>
          </cell>
          <cell r="D12537">
            <v>8858733592</v>
          </cell>
        </row>
        <row r="12538">
          <cell r="C12538">
            <v>49649</v>
          </cell>
          <cell r="D12538">
            <v>1518783783</v>
          </cell>
        </row>
        <row r="12539">
          <cell r="C12539">
            <v>25827</v>
          </cell>
          <cell r="D12539">
            <v>8069192305</v>
          </cell>
        </row>
        <row r="12540">
          <cell r="C12540">
            <v>32376</v>
          </cell>
          <cell r="D12540">
            <v>4029727026</v>
          </cell>
        </row>
        <row r="12541">
          <cell r="C12541">
            <v>22768</v>
          </cell>
          <cell r="D12541">
            <v>1829869566</v>
          </cell>
        </row>
        <row r="12542">
          <cell r="C12542">
            <v>46460</v>
          </cell>
          <cell r="D12542">
            <v>4094820760</v>
          </cell>
        </row>
        <row r="12543">
          <cell r="C12543">
            <v>42593</v>
          </cell>
          <cell r="D12543">
            <v>1992195951</v>
          </cell>
        </row>
        <row r="12544">
          <cell r="C12544">
            <v>10938</v>
          </cell>
          <cell r="D12544">
            <v>9686840923</v>
          </cell>
        </row>
        <row r="12545">
          <cell r="C12545">
            <v>50202</v>
          </cell>
          <cell r="D12545">
            <v>6253520369</v>
          </cell>
        </row>
        <row r="12546">
          <cell r="C12546">
            <v>11081</v>
          </cell>
          <cell r="D12546">
            <v>29906814</v>
          </cell>
        </row>
        <row r="12547">
          <cell r="C12547">
            <v>29483</v>
          </cell>
          <cell r="D12547">
            <v>1918356416</v>
          </cell>
        </row>
        <row r="12548">
          <cell r="C12548">
            <v>23559</v>
          </cell>
          <cell r="D12548">
            <v>4031884281</v>
          </cell>
        </row>
        <row r="12549">
          <cell r="C12549">
            <v>14380</v>
          </cell>
          <cell r="D12549">
            <v>3235176993</v>
          </cell>
        </row>
        <row r="12550">
          <cell r="C12550">
            <v>39784</v>
          </cell>
          <cell r="D12550">
            <v>2748937082</v>
          </cell>
        </row>
        <row r="12551">
          <cell r="C12551">
            <v>19693</v>
          </cell>
          <cell r="D12551">
            <v>7979647432</v>
          </cell>
        </row>
        <row r="12552">
          <cell r="C12552">
            <v>21375</v>
          </cell>
          <cell r="D12552">
            <v>8034345962</v>
          </cell>
        </row>
        <row r="12553">
          <cell r="C12553">
            <v>22118</v>
          </cell>
          <cell r="D12553">
            <v>2748937082</v>
          </cell>
        </row>
        <row r="12554">
          <cell r="C12554">
            <v>59053</v>
          </cell>
          <cell r="D12554">
            <v>2821741499</v>
          </cell>
        </row>
        <row r="12555">
          <cell r="C12555">
            <v>47848</v>
          </cell>
          <cell r="D12555">
            <v>2973481236</v>
          </cell>
        </row>
        <row r="12556">
          <cell r="C12556">
            <v>11252</v>
          </cell>
          <cell r="D12556">
            <v>6358114417</v>
          </cell>
        </row>
        <row r="12557">
          <cell r="C12557">
            <v>38692</v>
          </cell>
          <cell r="D12557">
            <v>710473923</v>
          </cell>
        </row>
        <row r="12558">
          <cell r="C12558">
            <v>18395</v>
          </cell>
          <cell r="D12558">
            <v>325547246</v>
          </cell>
        </row>
        <row r="12559">
          <cell r="C12559">
            <v>15983</v>
          </cell>
          <cell r="D12559">
            <v>9597202352</v>
          </cell>
        </row>
        <row r="12560">
          <cell r="C12560">
            <v>47920</v>
          </cell>
          <cell r="D12560">
            <v>1096335336</v>
          </cell>
        </row>
        <row r="12561">
          <cell r="C12561">
            <v>40479</v>
          </cell>
          <cell r="D12561">
            <v>1829869566</v>
          </cell>
        </row>
        <row r="12562">
          <cell r="C12562">
            <v>15428</v>
          </cell>
          <cell r="D12562">
            <v>5603330430</v>
          </cell>
        </row>
        <row r="12563">
          <cell r="C12563">
            <v>11891</v>
          </cell>
          <cell r="D12563">
            <v>797787712</v>
          </cell>
        </row>
        <row r="12564">
          <cell r="C12564">
            <v>15337</v>
          </cell>
          <cell r="D12564">
            <v>4499766028</v>
          </cell>
        </row>
        <row r="12565">
          <cell r="C12565">
            <v>54176</v>
          </cell>
          <cell r="D12565">
            <v>4739588234</v>
          </cell>
        </row>
        <row r="12566">
          <cell r="C12566">
            <v>16025</v>
          </cell>
          <cell r="D12566">
            <v>2492824950</v>
          </cell>
        </row>
        <row r="12567">
          <cell r="C12567">
            <v>45737</v>
          </cell>
          <cell r="D12567">
            <v>923191143</v>
          </cell>
        </row>
        <row r="12568">
          <cell r="C12568">
            <v>35715</v>
          </cell>
          <cell r="D12568">
            <v>274599287</v>
          </cell>
        </row>
        <row r="12569">
          <cell r="C12569">
            <v>34708</v>
          </cell>
          <cell r="D12569">
            <v>4688336071</v>
          </cell>
        </row>
        <row r="12570">
          <cell r="C12570">
            <v>24444</v>
          </cell>
          <cell r="D12570">
            <v>2421688019</v>
          </cell>
        </row>
        <row r="12571">
          <cell r="C12571">
            <v>35985</v>
          </cell>
          <cell r="D12571">
            <v>5903124704</v>
          </cell>
        </row>
        <row r="12572">
          <cell r="C12572">
            <v>48385</v>
          </cell>
          <cell r="D12572">
            <v>3041948354</v>
          </cell>
        </row>
        <row r="12573">
          <cell r="C12573">
            <v>31269</v>
          </cell>
          <cell r="D12573">
            <v>9151658844</v>
          </cell>
        </row>
        <row r="12574">
          <cell r="C12574">
            <v>13576</v>
          </cell>
          <cell r="D12574">
            <v>6724903874</v>
          </cell>
        </row>
        <row r="12575">
          <cell r="C12575">
            <v>24563</v>
          </cell>
          <cell r="D12575">
            <v>19662963</v>
          </cell>
        </row>
        <row r="12576">
          <cell r="C12576">
            <v>25249</v>
          </cell>
          <cell r="D12576">
            <v>4396213212</v>
          </cell>
        </row>
        <row r="12577">
          <cell r="C12577">
            <v>10000</v>
          </cell>
          <cell r="D12577">
            <v>9854387496</v>
          </cell>
        </row>
        <row r="12578">
          <cell r="C12578">
            <v>53875</v>
          </cell>
          <cell r="D12578">
            <v>2565093969</v>
          </cell>
        </row>
        <row r="12579">
          <cell r="C12579">
            <v>18720</v>
          </cell>
          <cell r="D12579">
            <v>5561472151</v>
          </cell>
        </row>
        <row r="12580">
          <cell r="C12580">
            <v>23288</v>
          </cell>
          <cell r="D12580">
            <v>5407735911</v>
          </cell>
        </row>
        <row r="12581">
          <cell r="C12581">
            <v>14012</v>
          </cell>
          <cell r="D12581">
            <v>797655034</v>
          </cell>
        </row>
        <row r="12582">
          <cell r="C12582">
            <v>19632</v>
          </cell>
          <cell r="D12582">
            <v>6988089128</v>
          </cell>
        </row>
        <row r="12583">
          <cell r="C12583">
            <v>51929</v>
          </cell>
          <cell r="D12583">
            <v>7286297414</v>
          </cell>
        </row>
        <row r="12584">
          <cell r="C12584">
            <v>46573</v>
          </cell>
          <cell r="D12584">
            <v>4398950745</v>
          </cell>
        </row>
        <row r="12585">
          <cell r="C12585">
            <v>16744</v>
          </cell>
          <cell r="D12585">
            <v>4074728869</v>
          </cell>
        </row>
        <row r="12586">
          <cell r="C12586">
            <v>53256</v>
          </cell>
          <cell r="D12586">
            <v>7473861379</v>
          </cell>
        </row>
        <row r="12587">
          <cell r="C12587">
            <v>54307</v>
          </cell>
          <cell r="D12587">
            <v>3213290963</v>
          </cell>
        </row>
        <row r="12588">
          <cell r="C12588">
            <v>48110</v>
          </cell>
          <cell r="D12588">
            <v>8620758454</v>
          </cell>
        </row>
        <row r="12589">
          <cell r="C12589">
            <v>25202</v>
          </cell>
          <cell r="D12589">
            <v>2497321256</v>
          </cell>
        </row>
        <row r="12590">
          <cell r="C12590">
            <v>56705</v>
          </cell>
          <cell r="D12590">
            <v>6271204627</v>
          </cell>
        </row>
        <row r="12591">
          <cell r="C12591">
            <v>10593</v>
          </cell>
          <cell r="D12591">
            <v>7700368295</v>
          </cell>
        </row>
        <row r="12592">
          <cell r="C12592">
            <v>12258</v>
          </cell>
          <cell r="D12592">
            <v>6260817967</v>
          </cell>
        </row>
        <row r="12593">
          <cell r="C12593">
            <v>20592</v>
          </cell>
          <cell r="D12593">
            <v>3213290963</v>
          </cell>
        </row>
        <row r="12594">
          <cell r="C12594">
            <v>40331</v>
          </cell>
          <cell r="D12594">
            <v>6894004730</v>
          </cell>
        </row>
        <row r="12595">
          <cell r="C12595">
            <v>45426</v>
          </cell>
          <cell r="D12595">
            <v>4185019157</v>
          </cell>
        </row>
        <row r="12596">
          <cell r="C12596">
            <v>24173</v>
          </cell>
          <cell r="D12596">
            <v>7427985850</v>
          </cell>
        </row>
        <row r="12597">
          <cell r="C12597">
            <v>22522</v>
          </cell>
          <cell r="D12597">
            <v>784224471</v>
          </cell>
        </row>
        <row r="12598">
          <cell r="C12598">
            <v>34942</v>
          </cell>
          <cell r="D12598">
            <v>2128813026</v>
          </cell>
        </row>
        <row r="12599">
          <cell r="C12599">
            <v>20992</v>
          </cell>
          <cell r="D12599">
            <v>630160104</v>
          </cell>
        </row>
        <row r="12600">
          <cell r="C12600">
            <v>55429</v>
          </cell>
          <cell r="D12600">
            <v>7979647432</v>
          </cell>
        </row>
        <row r="12601">
          <cell r="C12601">
            <v>41705</v>
          </cell>
          <cell r="D12601">
            <v>2405876701</v>
          </cell>
        </row>
        <row r="12602">
          <cell r="C12602">
            <v>29131</v>
          </cell>
          <cell r="D12602">
            <v>3273288531</v>
          </cell>
        </row>
        <row r="12603">
          <cell r="C12603">
            <v>53417</v>
          </cell>
          <cell r="D12603">
            <v>5209112160</v>
          </cell>
        </row>
        <row r="12604">
          <cell r="C12604">
            <v>56490</v>
          </cell>
          <cell r="D12604">
            <v>481875921</v>
          </cell>
        </row>
        <row r="12605">
          <cell r="C12605">
            <v>52675</v>
          </cell>
          <cell r="D12605">
            <v>5684780105</v>
          </cell>
        </row>
        <row r="12606">
          <cell r="C12606">
            <v>52512</v>
          </cell>
          <cell r="D12606">
            <v>9292607561</v>
          </cell>
        </row>
        <row r="12607">
          <cell r="C12607">
            <v>30255</v>
          </cell>
          <cell r="D12607">
            <v>9052475601</v>
          </cell>
        </row>
        <row r="12608">
          <cell r="C12608">
            <v>59884</v>
          </cell>
          <cell r="D12608">
            <v>6718456802</v>
          </cell>
        </row>
        <row r="12609">
          <cell r="C12609">
            <v>34430</v>
          </cell>
          <cell r="D12609">
            <v>3101620996</v>
          </cell>
        </row>
        <row r="12610">
          <cell r="C12610">
            <v>59423</v>
          </cell>
          <cell r="D12610">
            <v>3266408608</v>
          </cell>
        </row>
        <row r="12611">
          <cell r="C12611">
            <v>36385</v>
          </cell>
          <cell r="D12611">
            <v>140020098</v>
          </cell>
        </row>
        <row r="12612">
          <cell r="C12612">
            <v>55358</v>
          </cell>
          <cell r="D12612">
            <v>844376051</v>
          </cell>
        </row>
        <row r="12613">
          <cell r="C12613">
            <v>10571</v>
          </cell>
          <cell r="D12613">
            <v>7906441400</v>
          </cell>
        </row>
        <row r="12614">
          <cell r="C12614">
            <v>22868</v>
          </cell>
          <cell r="D12614">
            <v>324399618</v>
          </cell>
        </row>
        <row r="12615">
          <cell r="C12615">
            <v>53423</v>
          </cell>
          <cell r="D12615">
            <v>8501525324</v>
          </cell>
        </row>
        <row r="12616">
          <cell r="C12616">
            <v>17434</v>
          </cell>
          <cell r="D12616">
            <v>5623178685</v>
          </cell>
        </row>
        <row r="12617">
          <cell r="C12617">
            <v>47166</v>
          </cell>
          <cell r="D12617">
            <v>4768254810</v>
          </cell>
        </row>
        <row r="12618">
          <cell r="C12618">
            <v>30009</v>
          </cell>
          <cell r="D12618">
            <v>3016446324</v>
          </cell>
        </row>
        <row r="12619">
          <cell r="C12619">
            <v>31425</v>
          </cell>
          <cell r="D12619">
            <v>4453705328</v>
          </cell>
        </row>
        <row r="12620">
          <cell r="C12620">
            <v>22938</v>
          </cell>
          <cell r="D12620">
            <v>1541082834</v>
          </cell>
        </row>
        <row r="12621">
          <cell r="C12621">
            <v>36802</v>
          </cell>
          <cell r="D12621">
            <v>7769010411</v>
          </cell>
        </row>
        <row r="12622">
          <cell r="C12622">
            <v>16542</v>
          </cell>
          <cell r="D12622">
            <v>2060025532</v>
          </cell>
        </row>
        <row r="12623">
          <cell r="C12623">
            <v>41306</v>
          </cell>
          <cell r="D12623">
            <v>8032296239</v>
          </cell>
        </row>
        <row r="12624">
          <cell r="C12624">
            <v>47609</v>
          </cell>
          <cell r="D12624">
            <v>1990335721</v>
          </cell>
        </row>
        <row r="12625">
          <cell r="C12625">
            <v>36768</v>
          </cell>
          <cell r="D12625">
            <v>2492824950</v>
          </cell>
        </row>
        <row r="12626">
          <cell r="C12626">
            <v>14955</v>
          </cell>
          <cell r="D12626">
            <v>1489889981</v>
          </cell>
        </row>
        <row r="12627">
          <cell r="C12627">
            <v>55273</v>
          </cell>
          <cell r="D12627">
            <v>8315800957</v>
          </cell>
        </row>
        <row r="12628">
          <cell r="C12628">
            <v>12476</v>
          </cell>
          <cell r="D12628">
            <v>7966879720</v>
          </cell>
        </row>
        <row r="12629">
          <cell r="C12629">
            <v>42450</v>
          </cell>
          <cell r="D12629">
            <v>9458563771</v>
          </cell>
        </row>
        <row r="12630">
          <cell r="C12630">
            <v>35148</v>
          </cell>
          <cell r="D12630">
            <v>6788593582</v>
          </cell>
        </row>
        <row r="12631">
          <cell r="C12631">
            <v>38207</v>
          </cell>
          <cell r="D12631">
            <v>5002048994</v>
          </cell>
        </row>
        <row r="12632">
          <cell r="C12632">
            <v>39153</v>
          </cell>
          <cell r="D12632">
            <v>3271497702</v>
          </cell>
        </row>
        <row r="12633">
          <cell r="C12633">
            <v>13363</v>
          </cell>
          <cell r="D12633">
            <v>4011453366</v>
          </cell>
        </row>
        <row r="12634">
          <cell r="C12634">
            <v>41083</v>
          </cell>
          <cell r="D12634">
            <v>1718344562</v>
          </cell>
        </row>
        <row r="12635">
          <cell r="C12635">
            <v>54274</v>
          </cell>
          <cell r="D12635">
            <v>8733080267</v>
          </cell>
        </row>
        <row r="12636">
          <cell r="C12636">
            <v>27432</v>
          </cell>
          <cell r="D12636">
            <v>7567063646</v>
          </cell>
        </row>
        <row r="12637">
          <cell r="C12637">
            <v>45324</v>
          </cell>
          <cell r="D12637">
            <v>1895483948</v>
          </cell>
        </row>
        <row r="12638">
          <cell r="C12638">
            <v>28706</v>
          </cell>
          <cell r="D12638">
            <v>6183510505</v>
          </cell>
        </row>
        <row r="12639">
          <cell r="C12639">
            <v>13095</v>
          </cell>
          <cell r="D12639">
            <v>1659448174</v>
          </cell>
        </row>
        <row r="12640">
          <cell r="C12640">
            <v>49479</v>
          </cell>
          <cell r="D12640">
            <v>8032296239</v>
          </cell>
        </row>
        <row r="12641">
          <cell r="C12641">
            <v>40636</v>
          </cell>
          <cell r="D12641">
            <v>6300411419</v>
          </cell>
        </row>
        <row r="12642">
          <cell r="C12642">
            <v>50164</v>
          </cell>
          <cell r="D12642">
            <v>3843300291</v>
          </cell>
        </row>
        <row r="12643">
          <cell r="C12643">
            <v>57574</v>
          </cell>
          <cell r="D12643">
            <v>4162153728</v>
          </cell>
        </row>
        <row r="12644">
          <cell r="C12644">
            <v>54389</v>
          </cell>
          <cell r="D12644">
            <v>6938295417</v>
          </cell>
        </row>
        <row r="12645">
          <cell r="C12645">
            <v>45749</v>
          </cell>
          <cell r="D12645">
            <v>1958063002</v>
          </cell>
        </row>
        <row r="12646">
          <cell r="C12646">
            <v>57423</v>
          </cell>
          <cell r="D12646">
            <v>85304042</v>
          </cell>
        </row>
        <row r="12647">
          <cell r="C12647">
            <v>17124</v>
          </cell>
          <cell r="D12647">
            <v>2456061896</v>
          </cell>
        </row>
        <row r="12648">
          <cell r="C12648">
            <v>42350</v>
          </cell>
          <cell r="D12648">
            <v>2873915978</v>
          </cell>
        </row>
        <row r="12649">
          <cell r="C12649">
            <v>32726</v>
          </cell>
          <cell r="D12649">
            <v>5974179625</v>
          </cell>
        </row>
        <row r="12650">
          <cell r="C12650">
            <v>25636</v>
          </cell>
          <cell r="D12650">
            <v>3227873028</v>
          </cell>
        </row>
        <row r="12651">
          <cell r="C12651">
            <v>18431</v>
          </cell>
          <cell r="D12651">
            <v>896700143</v>
          </cell>
        </row>
        <row r="12652">
          <cell r="C12652">
            <v>26731</v>
          </cell>
          <cell r="D12652">
            <v>5828678620</v>
          </cell>
        </row>
        <row r="12653">
          <cell r="C12653">
            <v>55911</v>
          </cell>
          <cell r="D12653">
            <v>2292892200</v>
          </cell>
        </row>
        <row r="12654">
          <cell r="C12654">
            <v>40839</v>
          </cell>
          <cell r="D12654">
            <v>4639895275</v>
          </cell>
        </row>
        <row r="12655">
          <cell r="C12655">
            <v>44781</v>
          </cell>
          <cell r="D12655">
            <v>1502791994</v>
          </cell>
        </row>
        <row r="12656">
          <cell r="C12656">
            <v>49543</v>
          </cell>
          <cell r="D12656">
            <v>3642988458</v>
          </cell>
        </row>
        <row r="12657">
          <cell r="C12657">
            <v>57985</v>
          </cell>
          <cell r="D12657">
            <v>9963057691</v>
          </cell>
        </row>
        <row r="12658">
          <cell r="C12658">
            <v>48264</v>
          </cell>
          <cell r="D12658">
            <v>1958063002</v>
          </cell>
        </row>
        <row r="12659">
          <cell r="C12659">
            <v>48029</v>
          </cell>
          <cell r="D12659">
            <v>2314136845</v>
          </cell>
        </row>
        <row r="12660">
          <cell r="C12660">
            <v>42836</v>
          </cell>
          <cell r="D12660">
            <v>3129526900</v>
          </cell>
        </row>
        <row r="12661">
          <cell r="C12661">
            <v>49660</v>
          </cell>
          <cell r="D12661">
            <v>9008589443</v>
          </cell>
        </row>
        <row r="12662">
          <cell r="C12662">
            <v>46436</v>
          </cell>
          <cell r="D12662">
            <v>6973806759</v>
          </cell>
        </row>
        <row r="12663">
          <cell r="C12663">
            <v>45824</v>
          </cell>
          <cell r="D12663">
            <v>879297433</v>
          </cell>
        </row>
        <row r="12664">
          <cell r="C12664">
            <v>54569</v>
          </cell>
          <cell r="D12664">
            <v>9624054975</v>
          </cell>
        </row>
        <row r="12665">
          <cell r="C12665">
            <v>31490</v>
          </cell>
          <cell r="D12665">
            <v>4085082426</v>
          </cell>
        </row>
        <row r="12666">
          <cell r="C12666">
            <v>58452</v>
          </cell>
          <cell r="D12666">
            <v>5603002824</v>
          </cell>
        </row>
        <row r="12667">
          <cell r="C12667">
            <v>38958</v>
          </cell>
          <cell r="D12667">
            <v>273083503</v>
          </cell>
        </row>
        <row r="12668">
          <cell r="C12668">
            <v>58434</v>
          </cell>
          <cell r="D12668">
            <v>2237103631</v>
          </cell>
        </row>
        <row r="12669">
          <cell r="C12669">
            <v>44668</v>
          </cell>
          <cell r="D12669">
            <v>9312128221</v>
          </cell>
        </row>
        <row r="12670">
          <cell r="C12670">
            <v>43712</v>
          </cell>
          <cell r="D12670">
            <v>6148235056</v>
          </cell>
        </row>
        <row r="12671">
          <cell r="C12671">
            <v>35343</v>
          </cell>
          <cell r="D12671">
            <v>7573774818</v>
          </cell>
        </row>
        <row r="12672">
          <cell r="C12672">
            <v>49040</v>
          </cell>
          <cell r="D12672">
            <v>6713405010</v>
          </cell>
        </row>
        <row r="12673">
          <cell r="C12673">
            <v>34211</v>
          </cell>
          <cell r="D12673">
            <v>1664426442</v>
          </cell>
        </row>
        <row r="12674">
          <cell r="C12674">
            <v>55974</v>
          </cell>
          <cell r="D12674">
            <v>8065075959</v>
          </cell>
        </row>
        <row r="12675">
          <cell r="C12675">
            <v>11542</v>
          </cell>
          <cell r="D12675">
            <v>3661649302</v>
          </cell>
        </row>
        <row r="12676">
          <cell r="C12676">
            <v>31219</v>
          </cell>
          <cell r="D12676">
            <v>5903124704</v>
          </cell>
        </row>
        <row r="12677">
          <cell r="C12677">
            <v>58566</v>
          </cell>
          <cell r="D12677">
            <v>6253520369</v>
          </cell>
        </row>
        <row r="12678">
          <cell r="C12678">
            <v>42214</v>
          </cell>
          <cell r="D12678">
            <v>5358183647</v>
          </cell>
        </row>
        <row r="12679">
          <cell r="C12679">
            <v>19009</v>
          </cell>
          <cell r="D12679">
            <v>6380488901</v>
          </cell>
        </row>
        <row r="12680">
          <cell r="C12680">
            <v>43804</v>
          </cell>
          <cell r="D12680">
            <v>3303111790</v>
          </cell>
        </row>
        <row r="12681">
          <cell r="C12681">
            <v>49004</v>
          </cell>
          <cell r="D12681">
            <v>3227873028</v>
          </cell>
        </row>
        <row r="12682">
          <cell r="C12682">
            <v>48547</v>
          </cell>
          <cell r="D12682">
            <v>9958099322</v>
          </cell>
        </row>
        <row r="12683">
          <cell r="C12683">
            <v>35810</v>
          </cell>
          <cell r="D12683">
            <v>3569619966</v>
          </cell>
        </row>
        <row r="12684">
          <cell r="C12684">
            <v>42779</v>
          </cell>
          <cell r="D12684">
            <v>3554200719</v>
          </cell>
        </row>
        <row r="12685">
          <cell r="C12685">
            <v>57372</v>
          </cell>
          <cell r="D12685">
            <v>6836716731</v>
          </cell>
        </row>
        <row r="12686">
          <cell r="C12686">
            <v>10031</v>
          </cell>
          <cell r="D12686">
            <v>8533410514</v>
          </cell>
        </row>
        <row r="12687">
          <cell r="C12687">
            <v>50440</v>
          </cell>
          <cell r="D12687">
            <v>819852252</v>
          </cell>
        </row>
        <row r="12688">
          <cell r="C12688">
            <v>28026</v>
          </cell>
          <cell r="D12688">
            <v>3843300291</v>
          </cell>
        </row>
        <row r="12689">
          <cell r="C12689">
            <v>39526</v>
          </cell>
          <cell r="D12689">
            <v>6801140183</v>
          </cell>
        </row>
        <row r="12690">
          <cell r="C12690">
            <v>29785</v>
          </cell>
          <cell r="D12690">
            <v>3086393343</v>
          </cell>
        </row>
        <row r="12691">
          <cell r="C12691">
            <v>39965</v>
          </cell>
          <cell r="D12691">
            <v>6789106936</v>
          </cell>
        </row>
        <row r="12692">
          <cell r="C12692">
            <v>41409</v>
          </cell>
          <cell r="D12692">
            <v>325547246</v>
          </cell>
        </row>
        <row r="12693">
          <cell r="C12693">
            <v>15166</v>
          </cell>
          <cell r="D12693">
            <v>3041948354</v>
          </cell>
        </row>
        <row r="12694">
          <cell r="C12694">
            <v>56174</v>
          </cell>
          <cell r="D12694">
            <v>17898579</v>
          </cell>
        </row>
        <row r="12695">
          <cell r="C12695">
            <v>31821</v>
          </cell>
          <cell r="D12695">
            <v>4499766028</v>
          </cell>
        </row>
        <row r="12696">
          <cell r="C12696">
            <v>48036</v>
          </cell>
          <cell r="D12696">
            <v>513904581</v>
          </cell>
        </row>
        <row r="12697">
          <cell r="C12697">
            <v>51131</v>
          </cell>
          <cell r="D12697">
            <v>7462528568</v>
          </cell>
        </row>
        <row r="12698">
          <cell r="C12698">
            <v>32201</v>
          </cell>
          <cell r="D12698">
            <v>2599557828</v>
          </cell>
        </row>
        <row r="12699">
          <cell r="C12699">
            <v>29831</v>
          </cell>
          <cell r="D12699">
            <v>689661541</v>
          </cell>
        </row>
        <row r="12700">
          <cell r="C12700">
            <v>21325</v>
          </cell>
          <cell r="D12700">
            <v>509393462</v>
          </cell>
        </row>
        <row r="12701">
          <cell r="C12701">
            <v>52446</v>
          </cell>
          <cell r="D12701">
            <v>960994726</v>
          </cell>
        </row>
        <row r="12702">
          <cell r="C12702">
            <v>44606</v>
          </cell>
          <cell r="D12702">
            <v>549857826</v>
          </cell>
        </row>
        <row r="12703">
          <cell r="C12703">
            <v>41838</v>
          </cell>
          <cell r="D12703">
            <v>1062607929</v>
          </cell>
        </row>
        <row r="12704">
          <cell r="C12704">
            <v>13533</v>
          </cell>
          <cell r="D12704">
            <v>4192443678</v>
          </cell>
        </row>
        <row r="12705">
          <cell r="C12705">
            <v>22897</v>
          </cell>
          <cell r="D12705">
            <v>161397387</v>
          </cell>
        </row>
        <row r="12706">
          <cell r="C12706">
            <v>26264</v>
          </cell>
          <cell r="D12706">
            <v>2561690342</v>
          </cell>
        </row>
        <row r="12707">
          <cell r="C12707">
            <v>42638</v>
          </cell>
          <cell r="D12707">
            <v>2307209530</v>
          </cell>
        </row>
        <row r="12708">
          <cell r="C12708">
            <v>52573</v>
          </cell>
          <cell r="D12708">
            <v>2922893758</v>
          </cell>
        </row>
        <row r="12709">
          <cell r="C12709">
            <v>37771</v>
          </cell>
          <cell r="D12709">
            <v>5234982726</v>
          </cell>
        </row>
        <row r="12710">
          <cell r="C12710">
            <v>48938</v>
          </cell>
          <cell r="D12710">
            <v>357531329</v>
          </cell>
        </row>
        <row r="12711">
          <cell r="C12711">
            <v>25128</v>
          </cell>
          <cell r="D12711">
            <v>7440017404</v>
          </cell>
        </row>
        <row r="12712">
          <cell r="C12712">
            <v>49402</v>
          </cell>
          <cell r="D12712">
            <v>1606657585</v>
          </cell>
        </row>
        <row r="12713">
          <cell r="C12713">
            <v>28310</v>
          </cell>
          <cell r="D12713">
            <v>893122882</v>
          </cell>
        </row>
        <row r="12714">
          <cell r="C12714">
            <v>42896</v>
          </cell>
          <cell r="D12714">
            <v>7001733199</v>
          </cell>
        </row>
        <row r="12715">
          <cell r="C12715">
            <v>43831</v>
          </cell>
          <cell r="D12715">
            <v>2973481236</v>
          </cell>
        </row>
        <row r="12716">
          <cell r="C12716">
            <v>18748</v>
          </cell>
          <cell r="D12716">
            <v>2306669465</v>
          </cell>
        </row>
        <row r="12717">
          <cell r="C12717">
            <v>32621</v>
          </cell>
          <cell r="D12717">
            <v>7205256240</v>
          </cell>
        </row>
        <row r="12718">
          <cell r="C12718">
            <v>38431</v>
          </cell>
          <cell r="D12718">
            <v>8460683117</v>
          </cell>
        </row>
        <row r="12719">
          <cell r="C12719">
            <v>44196</v>
          </cell>
          <cell r="D12719">
            <v>2859566597</v>
          </cell>
        </row>
        <row r="12720">
          <cell r="C12720">
            <v>54680</v>
          </cell>
          <cell r="D12720">
            <v>1953937357</v>
          </cell>
        </row>
        <row r="12721">
          <cell r="C12721">
            <v>38761</v>
          </cell>
          <cell r="D12721">
            <v>1898839557</v>
          </cell>
        </row>
        <row r="12722">
          <cell r="C12722">
            <v>59026</v>
          </cell>
          <cell r="D12722">
            <v>6724903874</v>
          </cell>
        </row>
        <row r="12723">
          <cell r="C12723">
            <v>52838</v>
          </cell>
          <cell r="D12723">
            <v>2779378506</v>
          </cell>
        </row>
        <row r="12724">
          <cell r="C12724">
            <v>57056</v>
          </cell>
          <cell r="D12724">
            <v>4475496373</v>
          </cell>
        </row>
        <row r="12725">
          <cell r="C12725">
            <v>46877</v>
          </cell>
          <cell r="D12725">
            <v>2234966051</v>
          </cell>
        </row>
        <row r="12726">
          <cell r="C12726">
            <v>22030</v>
          </cell>
          <cell r="D12726">
            <v>8333777430</v>
          </cell>
        </row>
        <row r="12727">
          <cell r="C12727">
            <v>39898</v>
          </cell>
          <cell r="D12727">
            <v>1829869566</v>
          </cell>
        </row>
        <row r="12728">
          <cell r="C12728">
            <v>54695</v>
          </cell>
          <cell r="D12728">
            <v>4037854406</v>
          </cell>
        </row>
        <row r="12729">
          <cell r="C12729">
            <v>33519</v>
          </cell>
          <cell r="D12729">
            <v>2763158331</v>
          </cell>
        </row>
        <row r="12730">
          <cell r="C12730">
            <v>28432</v>
          </cell>
          <cell r="D12730">
            <v>5588978080</v>
          </cell>
        </row>
        <row r="12731">
          <cell r="C12731">
            <v>56473</v>
          </cell>
          <cell r="D12731">
            <v>9800744517</v>
          </cell>
        </row>
        <row r="12732">
          <cell r="C12732">
            <v>48869</v>
          </cell>
          <cell r="D12732">
            <v>7007279686</v>
          </cell>
        </row>
        <row r="12733">
          <cell r="C12733">
            <v>12924</v>
          </cell>
          <cell r="D12733">
            <v>4184483038</v>
          </cell>
        </row>
        <row r="12734">
          <cell r="C12734">
            <v>25773</v>
          </cell>
          <cell r="D12734">
            <v>4194897803</v>
          </cell>
        </row>
        <row r="12735">
          <cell r="C12735">
            <v>13833</v>
          </cell>
          <cell r="D12735">
            <v>5837501576</v>
          </cell>
        </row>
        <row r="12736">
          <cell r="C12736">
            <v>55546</v>
          </cell>
          <cell r="D12736">
            <v>544760832</v>
          </cell>
        </row>
        <row r="12737">
          <cell r="C12737">
            <v>56728</v>
          </cell>
          <cell r="D12737">
            <v>2053848936</v>
          </cell>
        </row>
        <row r="12738">
          <cell r="C12738">
            <v>37593</v>
          </cell>
          <cell r="D12738">
            <v>3507341514</v>
          </cell>
        </row>
        <row r="12739">
          <cell r="C12739">
            <v>52312</v>
          </cell>
          <cell r="D12739">
            <v>513904581</v>
          </cell>
        </row>
        <row r="12740">
          <cell r="C12740">
            <v>46743</v>
          </cell>
          <cell r="D12740">
            <v>4372257910</v>
          </cell>
        </row>
        <row r="12741">
          <cell r="C12741">
            <v>52060</v>
          </cell>
          <cell r="D12741">
            <v>2117567142</v>
          </cell>
        </row>
        <row r="12742">
          <cell r="C12742">
            <v>25958</v>
          </cell>
          <cell r="D12742">
            <v>1231429186</v>
          </cell>
        </row>
        <row r="12743">
          <cell r="C12743">
            <v>21766</v>
          </cell>
          <cell r="D12743">
            <v>5764917026</v>
          </cell>
        </row>
        <row r="12744">
          <cell r="C12744">
            <v>43462</v>
          </cell>
          <cell r="D12744">
            <v>4185019157</v>
          </cell>
        </row>
        <row r="12745">
          <cell r="C12745">
            <v>26579</v>
          </cell>
          <cell r="D12745">
            <v>6293335589</v>
          </cell>
        </row>
        <row r="12746">
          <cell r="C12746">
            <v>15501</v>
          </cell>
          <cell r="D12746">
            <v>5675852751</v>
          </cell>
        </row>
        <row r="12747">
          <cell r="C12747">
            <v>53187</v>
          </cell>
          <cell r="D12747">
            <v>2763158331</v>
          </cell>
        </row>
        <row r="12748">
          <cell r="C12748">
            <v>58042</v>
          </cell>
          <cell r="D12748">
            <v>8032296239</v>
          </cell>
        </row>
        <row r="12749">
          <cell r="C12749">
            <v>57104</v>
          </cell>
          <cell r="D12749">
            <v>3560320844</v>
          </cell>
        </row>
        <row r="12750">
          <cell r="C12750">
            <v>17084</v>
          </cell>
          <cell r="D12750">
            <v>509393462</v>
          </cell>
        </row>
        <row r="12751">
          <cell r="C12751">
            <v>54860</v>
          </cell>
          <cell r="D12751">
            <v>6041314951</v>
          </cell>
        </row>
        <row r="12752">
          <cell r="C12752">
            <v>54836</v>
          </cell>
          <cell r="D12752">
            <v>9916787441</v>
          </cell>
        </row>
        <row r="12753">
          <cell r="C12753">
            <v>34777</v>
          </cell>
          <cell r="D12753">
            <v>2841287114</v>
          </cell>
        </row>
        <row r="12754">
          <cell r="C12754">
            <v>51856</v>
          </cell>
          <cell r="D12754">
            <v>3986480021</v>
          </cell>
        </row>
        <row r="12755">
          <cell r="C12755">
            <v>45381</v>
          </cell>
          <cell r="D12755">
            <v>7088886472</v>
          </cell>
        </row>
        <row r="12756">
          <cell r="C12756">
            <v>29874</v>
          </cell>
          <cell r="D12756">
            <v>5383734902</v>
          </cell>
        </row>
        <row r="12757">
          <cell r="C12757">
            <v>45593</v>
          </cell>
          <cell r="D12757">
            <v>3996818513</v>
          </cell>
        </row>
        <row r="12758">
          <cell r="C12758">
            <v>15058</v>
          </cell>
          <cell r="D12758">
            <v>933051662</v>
          </cell>
        </row>
        <row r="12759">
          <cell r="C12759">
            <v>30919</v>
          </cell>
          <cell r="D12759">
            <v>8998375370</v>
          </cell>
        </row>
        <row r="12760">
          <cell r="C12760">
            <v>53384</v>
          </cell>
          <cell r="D12760">
            <v>2191014690</v>
          </cell>
        </row>
        <row r="12761">
          <cell r="C12761">
            <v>45815</v>
          </cell>
          <cell r="D12761">
            <v>5460394635</v>
          </cell>
        </row>
        <row r="12762">
          <cell r="C12762">
            <v>36450</v>
          </cell>
          <cell r="D12762">
            <v>222477806</v>
          </cell>
        </row>
        <row r="12763">
          <cell r="C12763">
            <v>14170</v>
          </cell>
          <cell r="D12763">
            <v>8333777430</v>
          </cell>
        </row>
        <row r="12764">
          <cell r="C12764">
            <v>51051</v>
          </cell>
          <cell r="D12764">
            <v>8550875457</v>
          </cell>
        </row>
        <row r="12765">
          <cell r="C12765">
            <v>30058</v>
          </cell>
          <cell r="D12765">
            <v>7585281072</v>
          </cell>
        </row>
        <row r="12766">
          <cell r="C12766">
            <v>20909</v>
          </cell>
          <cell r="D12766">
            <v>2944219065</v>
          </cell>
        </row>
        <row r="12767">
          <cell r="C12767">
            <v>47998</v>
          </cell>
          <cell r="D12767">
            <v>899126162</v>
          </cell>
        </row>
        <row r="12768">
          <cell r="C12768">
            <v>14122</v>
          </cell>
          <cell r="D12768">
            <v>6618120233</v>
          </cell>
        </row>
        <row r="12769">
          <cell r="C12769">
            <v>49472</v>
          </cell>
          <cell r="D12769">
            <v>146065492</v>
          </cell>
        </row>
        <row r="12770">
          <cell r="C12770">
            <v>41282</v>
          </cell>
          <cell r="D12770">
            <v>8361813608</v>
          </cell>
        </row>
        <row r="12771">
          <cell r="C12771">
            <v>35925</v>
          </cell>
          <cell r="D12771">
            <v>7885796000</v>
          </cell>
        </row>
        <row r="12772">
          <cell r="C12772">
            <v>49064</v>
          </cell>
          <cell r="D12772">
            <v>556704134</v>
          </cell>
        </row>
        <row r="12773">
          <cell r="C12773">
            <v>47936</v>
          </cell>
          <cell r="D12773">
            <v>4997183822</v>
          </cell>
        </row>
        <row r="12774">
          <cell r="C12774">
            <v>14564</v>
          </cell>
          <cell r="D12774">
            <v>6106380341</v>
          </cell>
        </row>
        <row r="12775">
          <cell r="C12775">
            <v>15632</v>
          </cell>
          <cell r="D12775">
            <v>4862005330</v>
          </cell>
        </row>
        <row r="12776">
          <cell r="C12776">
            <v>31396</v>
          </cell>
          <cell r="D12776">
            <v>5588978080</v>
          </cell>
        </row>
        <row r="12777">
          <cell r="C12777">
            <v>13109</v>
          </cell>
          <cell r="D12777">
            <v>5913755731</v>
          </cell>
        </row>
        <row r="12778">
          <cell r="C12778">
            <v>39639</v>
          </cell>
          <cell r="D12778">
            <v>6820956614</v>
          </cell>
        </row>
        <row r="12779">
          <cell r="C12779">
            <v>46329</v>
          </cell>
          <cell r="D12779">
            <v>1249074622</v>
          </cell>
        </row>
        <row r="12780">
          <cell r="C12780">
            <v>11329</v>
          </cell>
          <cell r="D12780">
            <v>8516539148</v>
          </cell>
        </row>
        <row r="12781">
          <cell r="C12781">
            <v>27712</v>
          </cell>
          <cell r="D12781">
            <v>324399618</v>
          </cell>
        </row>
        <row r="12782">
          <cell r="C12782">
            <v>19902</v>
          </cell>
          <cell r="D12782">
            <v>3933561566</v>
          </cell>
        </row>
        <row r="12783">
          <cell r="C12783">
            <v>24405</v>
          </cell>
          <cell r="D12783">
            <v>7966083349</v>
          </cell>
        </row>
        <row r="12784">
          <cell r="C12784">
            <v>58006</v>
          </cell>
          <cell r="D12784">
            <v>4900475084</v>
          </cell>
        </row>
        <row r="12785">
          <cell r="C12785">
            <v>31059</v>
          </cell>
          <cell r="D12785">
            <v>3129526900</v>
          </cell>
        </row>
        <row r="12786">
          <cell r="C12786">
            <v>48382</v>
          </cell>
          <cell r="D12786">
            <v>4808886316</v>
          </cell>
        </row>
        <row r="12787">
          <cell r="C12787">
            <v>51847</v>
          </cell>
          <cell r="D12787">
            <v>3041948354</v>
          </cell>
        </row>
        <row r="12788">
          <cell r="C12788">
            <v>22431</v>
          </cell>
          <cell r="D12788">
            <v>7778092905</v>
          </cell>
        </row>
        <row r="12789">
          <cell r="C12789">
            <v>26181</v>
          </cell>
          <cell r="D12789">
            <v>9331851693</v>
          </cell>
        </row>
        <row r="12790">
          <cell r="C12790">
            <v>56325</v>
          </cell>
          <cell r="D12790">
            <v>7273123196</v>
          </cell>
        </row>
        <row r="12791">
          <cell r="C12791">
            <v>36116</v>
          </cell>
          <cell r="D12791">
            <v>3932861779</v>
          </cell>
        </row>
        <row r="12792">
          <cell r="C12792">
            <v>30851</v>
          </cell>
          <cell r="D12792">
            <v>2298319154</v>
          </cell>
        </row>
        <row r="12793">
          <cell r="C12793">
            <v>53720</v>
          </cell>
          <cell r="D12793">
            <v>5795848808</v>
          </cell>
        </row>
        <row r="12794">
          <cell r="C12794">
            <v>54421</v>
          </cell>
          <cell r="D12794">
            <v>8644362151</v>
          </cell>
        </row>
        <row r="12795">
          <cell r="C12795">
            <v>28726</v>
          </cell>
          <cell r="D12795">
            <v>4401069773</v>
          </cell>
        </row>
        <row r="12796">
          <cell r="C12796">
            <v>46321</v>
          </cell>
          <cell r="D12796">
            <v>1475796307</v>
          </cell>
        </row>
        <row r="12797">
          <cell r="C12797">
            <v>35854</v>
          </cell>
          <cell r="D12797">
            <v>7152427402</v>
          </cell>
        </row>
        <row r="12798">
          <cell r="C12798">
            <v>59951</v>
          </cell>
          <cell r="D12798">
            <v>1892125439</v>
          </cell>
        </row>
        <row r="12799">
          <cell r="C12799">
            <v>23675</v>
          </cell>
          <cell r="D12799">
            <v>5241020535</v>
          </cell>
        </row>
        <row r="12800">
          <cell r="C12800">
            <v>55992</v>
          </cell>
          <cell r="D12800">
            <v>9939542542</v>
          </cell>
        </row>
        <row r="12801">
          <cell r="C12801">
            <v>43759</v>
          </cell>
          <cell r="D12801">
            <v>1664426442</v>
          </cell>
        </row>
        <row r="12802">
          <cell r="C12802">
            <v>32126</v>
          </cell>
          <cell r="D12802">
            <v>8998375370</v>
          </cell>
        </row>
        <row r="12803">
          <cell r="C12803">
            <v>12494</v>
          </cell>
          <cell r="D12803">
            <v>992720575</v>
          </cell>
        </row>
        <row r="12804">
          <cell r="C12804">
            <v>23526</v>
          </cell>
          <cell r="D12804">
            <v>8322342209</v>
          </cell>
        </row>
        <row r="12805">
          <cell r="C12805">
            <v>18629</v>
          </cell>
          <cell r="D12805">
            <v>6819596901</v>
          </cell>
        </row>
        <row r="12806">
          <cell r="C12806">
            <v>20386</v>
          </cell>
          <cell r="D12806">
            <v>2859931651</v>
          </cell>
        </row>
        <row r="12807">
          <cell r="C12807">
            <v>55963</v>
          </cell>
          <cell r="D12807">
            <v>650049144</v>
          </cell>
        </row>
        <row r="12808">
          <cell r="C12808">
            <v>20362</v>
          </cell>
          <cell r="D12808">
            <v>1565607864</v>
          </cell>
        </row>
        <row r="12809">
          <cell r="C12809">
            <v>52903</v>
          </cell>
          <cell r="D12809">
            <v>3560320844</v>
          </cell>
        </row>
        <row r="12810">
          <cell r="C12810">
            <v>58006</v>
          </cell>
          <cell r="D12810">
            <v>715518151</v>
          </cell>
        </row>
        <row r="12811">
          <cell r="C12811">
            <v>42778</v>
          </cell>
          <cell r="D12811">
            <v>9491257560</v>
          </cell>
        </row>
        <row r="12812">
          <cell r="C12812">
            <v>33788</v>
          </cell>
          <cell r="D12812">
            <v>278558984</v>
          </cell>
        </row>
        <row r="12813">
          <cell r="C12813">
            <v>43425</v>
          </cell>
          <cell r="D12813">
            <v>4235594176</v>
          </cell>
        </row>
        <row r="12814">
          <cell r="C12814">
            <v>24691</v>
          </cell>
          <cell r="D12814">
            <v>8445779583</v>
          </cell>
        </row>
        <row r="12815">
          <cell r="C12815">
            <v>53366</v>
          </cell>
          <cell r="D12815">
            <v>8971738782</v>
          </cell>
        </row>
        <row r="12816">
          <cell r="C12816">
            <v>13213</v>
          </cell>
          <cell r="D12816">
            <v>6724903874</v>
          </cell>
        </row>
        <row r="12817">
          <cell r="C12817">
            <v>22192</v>
          </cell>
          <cell r="D12817">
            <v>6938295417</v>
          </cell>
        </row>
        <row r="12818">
          <cell r="C12818">
            <v>37766</v>
          </cell>
          <cell r="D12818">
            <v>8445779583</v>
          </cell>
        </row>
        <row r="12819">
          <cell r="C12819">
            <v>54508</v>
          </cell>
          <cell r="D12819">
            <v>2255261316</v>
          </cell>
        </row>
        <row r="12820">
          <cell r="C12820">
            <v>57984</v>
          </cell>
          <cell r="D12820">
            <v>1657097021</v>
          </cell>
        </row>
        <row r="12821">
          <cell r="C12821">
            <v>46699</v>
          </cell>
          <cell r="D12821">
            <v>9963057691</v>
          </cell>
        </row>
        <row r="12822">
          <cell r="C12822">
            <v>10709</v>
          </cell>
          <cell r="D12822">
            <v>76572129</v>
          </cell>
        </row>
        <row r="12823">
          <cell r="C12823">
            <v>20559</v>
          </cell>
          <cell r="D12823">
            <v>6106380341</v>
          </cell>
        </row>
        <row r="12824">
          <cell r="C12824">
            <v>43298</v>
          </cell>
          <cell r="D12824">
            <v>1592980554</v>
          </cell>
        </row>
        <row r="12825">
          <cell r="C12825">
            <v>45173</v>
          </cell>
          <cell r="D12825">
            <v>263573389</v>
          </cell>
        </row>
        <row r="12826">
          <cell r="C12826">
            <v>32077</v>
          </cell>
          <cell r="D12826">
            <v>5077974136</v>
          </cell>
        </row>
        <row r="12827">
          <cell r="C12827">
            <v>40537</v>
          </cell>
          <cell r="D12827">
            <v>8346855079</v>
          </cell>
        </row>
        <row r="12828">
          <cell r="C12828">
            <v>45028</v>
          </cell>
          <cell r="D12828">
            <v>1573192775</v>
          </cell>
        </row>
        <row r="12829">
          <cell r="C12829">
            <v>16907</v>
          </cell>
          <cell r="D12829">
            <v>1469328364</v>
          </cell>
        </row>
        <row r="12830">
          <cell r="C12830">
            <v>35843</v>
          </cell>
          <cell r="D12830">
            <v>3932861779</v>
          </cell>
        </row>
        <row r="12831">
          <cell r="C12831">
            <v>17163</v>
          </cell>
          <cell r="D12831">
            <v>4967603564</v>
          </cell>
        </row>
        <row r="12832">
          <cell r="C12832">
            <v>37250</v>
          </cell>
          <cell r="D12832">
            <v>3661649302</v>
          </cell>
        </row>
        <row r="12833">
          <cell r="C12833">
            <v>27013</v>
          </cell>
          <cell r="D12833">
            <v>9516781780</v>
          </cell>
        </row>
        <row r="12834">
          <cell r="C12834">
            <v>28098</v>
          </cell>
          <cell r="D12834">
            <v>9155356869</v>
          </cell>
        </row>
        <row r="12835">
          <cell r="C12835">
            <v>49369</v>
          </cell>
          <cell r="D12835">
            <v>9617190826</v>
          </cell>
        </row>
        <row r="12836">
          <cell r="C12836">
            <v>51048</v>
          </cell>
          <cell r="D12836">
            <v>5064247826</v>
          </cell>
        </row>
        <row r="12837">
          <cell r="C12837">
            <v>39530</v>
          </cell>
          <cell r="D12837">
            <v>3935718624</v>
          </cell>
        </row>
        <row r="12838">
          <cell r="C12838">
            <v>49948</v>
          </cell>
          <cell r="D12838">
            <v>101658508</v>
          </cell>
        </row>
        <row r="12839">
          <cell r="C12839">
            <v>38235</v>
          </cell>
          <cell r="D12839">
            <v>3609467622</v>
          </cell>
        </row>
        <row r="12840">
          <cell r="C12840">
            <v>44542</v>
          </cell>
          <cell r="D12840">
            <v>8002426673</v>
          </cell>
        </row>
        <row r="12841">
          <cell r="C12841">
            <v>24762</v>
          </cell>
          <cell r="D12841">
            <v>1266227768</v>
          </cell>
        </row>
        <row r="12842">
          <cell r="C12842">
            <v>35931</v>
          </cell>
          <cell r="D12842">
            <v>8017115954</v>
          </cell>
        </row>
        <row r="12843">
          <cell r="C12843">
            <v>43526</v>
          </cell>
          <cell r="D12843">
            <v>715518151</v>
          </cell>
        </row>
        <row r="12844">
          <cell r="C12844">
            <v>56381</v>
          </cell>
          <cell r="D12844">
            <v>5353923685</v>
          </cell>
        </row>
        <row r="12845">
          <cell r="C12845">
            <v>37194</v>
          </cell>
          <cell r="D12845">
            <v>4525743115</v>
          </cell>
        </row>
        <row r="12846">
          <cell r="C12846">
            <v>59615</v>
          </cell>
          <cell r="D12846">
            <v>1096335336</v>
          </cell>
        </row>
        <row r="12847">
          <cell r="C12847">
            <v>32778</v>
          </cell>
          <cell r="D12847">
            <v>7192290785</v>
          </cell>
        </row>
        <row r="12848">
          <cell r="C12848">
            <v>40703</v>
          </cell>
          <cell r="D12848">
            <v>397599129</v>
          </cell>
        </row>
        <row r="12849">
          <cell r="C12849">
            <v>35136</v>
          </cell>
          <cell r="D12849">
            <v>8945564357</v>
          </cell>
        </row>
        <row r="12850">
          <cell r="C12850">
            <v>19065</v>
          </cell>
          <cell r="D12850">
            <v>6815475379</v>
          </cell>
        </row>
        <row r="12851">
          <cell r="C12851">
            <v>31244</v>
          </cell>
          <cell r="D12851">
            <v>8322342209</v>
          </cell>
        </row>
        <row r="12852">
          <cell r="C12852">
            <v>42853</v>
          </cell>
          <cell r="D12852">
            <v>4969679754</v>
          </cell>
        </row>
        <row r="12853">
          <cell r="C12853">
            <v>56553</v>
          </cell>
          <cell r="D12853">
            <v>4094820760</v>
          </cell>
        </row>
        <row r="12854">
          <cell r="C12854">
            <v>17572</v>
          </cell>
          <cell r="D12854">
            <v>8189289020</v>
          </cell>
        </row>
        <row r="12855">
          <cell r="C12855">
            <v>16803</v>
          </cell>
          <cell r="D12855">
            <v>4578004252</v>
          </cell>
        </row>
        <row r="12856">
          <cell r="C12856">
            <v>14867</v>
          </cell>
          <cell r="D12856">
            <v>899126162</v>
          </cell>
        </row>
        <row r="12857">
          <cell r="C12857">
            <v>56015</v>
          </cell>
          <cell r="D12857">
            <v>2740930763</v>
          </cell>
        </row>
        <row r="12858">
          <cell r="C12858">
            <v>49597</v>
          </cell>
          <cell r="D12858">
            <v>9287480133</v>
          </cell>
        </row>
        <row r="12859">
          <cell r="C12859">
            <v>27839</v>
          </cell>
          <cell r="D12859">
            <v>939715988</v>
          </cell>
        </row>
        <row r="12860">
          <cell r="C12860">
            <v>45488</v>
          </cell>
          <cell r="D12860">
            <v>2547511673</v>
          </cell>
        </row>
        <row r="12861">
          <cell r="C12861">
            <v>41465</v>
          </cell>
          <cell r="D12861">
            <v>5552170407</v>
          </cell>
        </row>
        <row r="12862">
          <cell r="C12862">
            <v>42914</v>
          </cell>
          <cell r="D12862">
            <v>8646243699</v>
          </cell>
        </row>
        <row r="12863">
          <cell r="C12863">
            <v>39739</v>
          </cell>
          <cell r="D12863">
            <v>357531329</v>
          </cell>
        </row>
        <row r="12864">
          <cell r="C12864">
            <v>31230</v>
          </cell>
          <cell r="D12864">
            <v>7192290785</v>
          </cell>
        </row>
        <row r="12865">
          <cell r="C12865">
            <v>57212</v>
          </cell>
          <cell r="D12865">
            <v>6894004730</v>
          </cell>
        </row>
        <row r="12866">
          <cell r="C12866">
            <v>20189</v>
          </cell>
          <cell r="D12866">
            <v>7192290785</v>
          </cell>
        </row>
        <row r="12867">
          <cell r="C12867">
            <v>25943</v>
          </cell>
          <cell r="D12867">
            <v>5293354957</v>
          </cell>
        </row>
        <row r="12868">
          <cell r="C12868">
            <v>49039</v>
          </cell>
          <cell r="D12868">
            <v>509393462</v>
          </cell>
        </row>
        <row r="12869">
          <cell r="C12869">
            <v>13740</v>
          </cell>
          <cell r="D12869">
            <v>1364767856</v>
          </cell>
        </row>
        <row r="12870">
          <cell r="C12870">
            <v>30663</v>
          </cell>
          <cell r="D12870">
            <v>6126779991</v>
          </cell>
        </row>
        <row r="12871">
          <cell r="C12871">
            <v>14814</v>
          </cell>
          <cell r="D12871">
            <v>7596173217</v>
          </cell>
        </row>
        <row r="12872">
          <cell r="C12872">
            <v>22992</v>
          </cell>
          <cell r="D12872">
            <v>7573774818</v>
          </cell>
        </row>
        <row r="12873">
          <cell r="C12873">
            <v>11898</v>
          </cell>
          <cell r="D12873">
            <v>2185059785</v>
          </cell>
        </row>
        <row r="12874">
          <cell r="C12874">
            <v>35813</v>
          </cell>
          <cell r="D12874">
            <v>8239612253</v>
          </cell>
        </row>
        <row r="12875">
          <cell r="C12875">
            <v>37723</v>
          </cell>
          <cell r="D12875">
            <v>3379645060</v>
          </cell>
        </row>
        <row r="12876">
          <cell r="C12876">
            <v>31040</v>
          </cell>
          <cell r="D12876">
            <v>4920920075</v>
          </cell>
        </row>
        <row r="12877">
          <cell r="C12877">
            <v>20947</v>
          </cell>
          <cell r="D12877">
            <v>9885165231</v>
          </cell>
        </row>
        <row r="12878">
          <cell r="C12878">
            <v>18037</v>
          </cell>
          <cell r="D12878">
            <v>3991175401</v>
          </cell>
        </row>
        <row r="12879">
          <cell r="C12879">
            <v>44621</v>
          </cell>
          <cell r="D12879">
            <v>9002722281</v>
          </cell>
        </row>
        <row r="12880">
          <cell r="C12880">
            <v>25848</v>
          </cell>
          <cell r="D12880">
            <v>7688943361</v>
          </cell>
        </row>
        <row r="12881">
          <cell r="C12881">
            <v>52461</v>
          </cell>
          <cell r="D12881">
            <v>7479962290</v>
          </cell>
        </row>
        <row r="12882">
          <cell r="C12882">
            <v>24066</v>
          </cell>
          <cell r="D12882">
            <v>1990335721</v>
          </cell>
        </row>
        <row r="12883">
          <cell r="C12883">
            <v>25182</v>
          </cell>
          <cell r="D12883">
            <v>7966879720</v>
          </cell>
        </row>
        <row r="12884">
          <cell r="C12884">
            <v>38888</v>
          </cell>
          <cell r="D12884">
            <v>6279928705</v>
          </cell>
        </row>
        <row r="12885">
          <cell r="C12885">
            <v>41648</v>
          </cell>
          <cell r="D12885">
            <v>9207464802</v>
          </cell>
        </row>
        <row r="12886">
          <cell r="C12886">
            <v>41226</v>
          </cell>
          <cell r="D12886">
            <v>813832926</v>
          </cell>
        </row>
        <row r="12887">
          <cell r="C12887">
            <v>52885</v>
          </cell>
          <cell r="D12887">
            <v>17898579</v>
          </cell>
        </row>
        <row r="12888">
          <cell r="C12888">
            <v>50831</v>
          </cell>
          <cell r="D12888">
            <v>966588630</v>
          </cell>
        </row>
        <row r="12889">
          <cell r="C12889">
            <v>20939</v>
          </cell>
          <cell r="D12889">
            <v>8971738782</v>
          </cell>
        </row>
        <row r="12890">
          <cell r="C12890">
            <v>26026</v>
          </cell>
          <cell r="D12890">
            <v>8841637323</v>
          </cell>
        </row>
        <row r="12891">
          <cell r="C12891">
            <v>25465</v>
          </cell>
          <cell r="D12891">
            <v>992720575</v>
          </cell>
        </row>
        <row r="12892">
          <cell r="C12892">
            <v>17724</v>
          </cell>
          <cell r="D12892">
            <v>5153694038</v>
          </cell>
        </row>
        <row r="12893">
          <cell r="C12893">
            <v>26129</v>
          </cell>
          <cell r="D12893">
            <v>2908560011</v>
          </cell>
        </row>
        <row r="12894">
          <cell r="C12894">
            <v>11005</v>
          </cell>
          <cell r="D12894">
            <v>5837066497</v>
          </cell>
        </row>
        <row r="12895">
          <cell r="C12895">
            <v>46164</v>
          </cell>
          <cell r="D12895">
            <v>3021692982</v>
          </cell>
        </row>
        <row r="12896">
          <cell r="C12896">
            <v>42404</v>
          </cell>
          <cell r="D12896">
            <v>8533410514</v>
          </cell>
        </row>
        <row r="12897">
          <cell r="C12897">
            <v>58729</v>
          </cell>
          <cell r="D12897">
            <v>7707009371</v>
          </cell>
        </row>
        <row r="12898">
          <cell r="C12898">
            <v>50800</v>
          </cell>
          <cell r="D12898">
            <v>222477806</v>
          </cell>
        </row>
        <row r="12899">
          <cell r="C12899">
            <v>45154</v>
          </cell>
          <cell r="D12899">
            <v>6383978705</v>
          </cell>
        </row>
        <row r="12900">
          <cell r="C12900">
            <v>55432</v>
          </cell>
          <cell r="D12900">
            <v>2450711406</v>
          </cell>
        </row>
        <row r="12901">
          <cell r="C12901">
            <v>44246</v>
          </cell>
          <cell r="D12901">
            <v>4739588234</v>
          </cell>
        </row>
        <row r="12902">
          <cell r="C12902">
            <v>25060</v>
          </cell>
          <cell r="D12902">
            <v>5948190226</v>
          </cell>
        </row>
        <row r="12903">
          <cell r="C12903">
            <v>17300</v>
          </cell>
          <cell r="D12903">
            <v>1439916314</v>
          </cell>
        </row>
        <row r="12904">
          <cell r="C12904">
            <v>54069</v>
          </cell>
          <cell r="D12904">
            <v>9548500949</v>
          </cell>
        </row>
        <row r="12905">
          <cell r="C12905">
            <v>46607</v>
          </cell>
          <cell r="D12905">
            <v>1592980554</v>
          </cell>
        </row>
        <row r="12906">
          <cell r="C12906">
            <v>44813</v>
          </cell>
          <cell r="D12906">
            <v>132027631</v>
          </cell>
        </row>
        <row r="12907">
          <cell r="C12907">
            <v>59802</v>
          </cell>
          <cell r="D12907">
            <v>4009257075</v>
          </cell>
        </row>
        <row r="12908">
          <cell r="C12908">
            <v>21995</v>
          </cell>
          <cell r="D12908">
            <v>2551917727</v>
          </cell>
        </row>
        <row r="12909">
          <cell r="C12909">
            <v>34503</v>
          </cell>
          <cell r="D12909">
            <v>3164004753</v>
          </cell>
        </row>
        <row r="12910">
          <cell r="C12910">
            <v>15274</v>
          </cell>
          <cell r="D12910">
            <v>8864419241</v>
          </cell>
        </row>
        <row r="12911">
          <cell r="C12911">
            <v>16697</v>
          </cell>
          <cell r="D12911">
            <v>3488994694</v>
          </cell>
        </row>
        <row r="12912">
          <cell r="C12912">
            <v>39551</v>
          </cell>
          <cell r="D12912">
            <v>3560320844</v>
          </cell>
        </row>
        <row r="12913">
          <cell r="C12913">
            <v>15401</v>
          </cell>
          <cell r="D12913">
            <v>7180536660</v>
          </cell>
        </row>
        <row r="12914">
          <cell r="C12914">
            <v>52433</v>
          </cell>
          <cell r="D12914">
            <v>2551917727</v>
          </cell>
        </row>
        <row r="12915">
          <cell r="C12915">
            <v>20033</v>
          </cell>
          <cell r="D12915">
            <v>5353923685</v>
          </cell>
        </row>
        <row r="12916">
          <cell r="C12916">
            <v>41088</v>
          </cell>
          <cell r="D12916">
            <v>85304042</v>
          </cell>
        </row>
        <row r="12917">
          <cell r="C12917">
            <v>57210</v>
          </cell>
          <cell r="D12917">
            <v>5903124704</v>
          </cell>
        </row>
        <row r="12918">
          <cell r="C12918">
            <v>38149</v>
          </cell>
          <cell r="D12918">
            <v>9854387496</v>
          </cell>
        </row>
        <row r="12919">
          <cell r="C12919">
            <v>40900</v>
          </cell>
          <cell r="D12919">
            <v>6109997811</v>
          </cell>
        </row>
        <row r="12920">
          <cell r="C12920">
            <v>47276</v>
          </cell>
          <cell r="D12920">
            <v>2936088178</v>
          </cell>
        </row>
        <row r="12921">
          <cell r="C12921">
            <v>16905</v>
          </cell>
          <cell r="D12921">
            <v>9621571960</v>
          </cell>
        </row>
        <row r="12922">
          <cell r="C12922">
            <v>30182</v>
          </cell>
          <cell r="D12922">
            <v>5068508845</v>
          </cell>
        </row>
        <row r="12923">
          <cell r="C12923">
            <v>32374</v>
          </cell>
          <cell r="D12923">
            <v>5241020535</v>
          </cell>
        </row>
        <row r="12924">
          <cell r="C12924">
            <v>46569</v>
          </cell>
          <cell r="D12924">
            <v>2237103631</v>
          </cell>
        </row>
        <row r="12925">
          <cell r="C12925">
            <v>21041</v>
          </cell>
          <cell r="D12925">
            <v>1898839557</v>
          </cell>
        </row>
        <row r="12926">
          <cell r="C12926">
            <v>22415</v>
          </cell>
          <cell r="D12926">
            <v>8519669638</v>
          </cell>
        </row>
        <row r="12927">
          <cell r="C12927">
            <v>32441</v>
          </cell>
          <cell r="D12927">
            <v>3991963221</v>
          </cell>
        </row>
        <row r="12928">
          <cell r="C12928">
            <v>10802</v>
          </cell>
          <cell r="D12928">
            <v>7007279686</v>
          </cell>
        </row>
        <row r="12929">
          <cell r="C12929">
            <v>35076</v>
          </cell>
          <cell r="D12929">
            <v>5764917026</v>
          </cell>
        </row>
        <row r="12930">
          <cell r="C12930">
            <v>52602</v>
          </cell>
          <cell r="D12930">
            <v>228985188</v>
          </cell>
        </row>
        <row r="12931">
          <cell r="C12931">
            <v>27079</v>
          </cell>
          <cell r="D12931">
            <v>8239612253</v>
          </cell>
        </row>
        <row r="12932">
          <cell r="C12932">
            <v>28911</v>
          </cell>
          <cell r="D12932">
            <v>9958099322</v>
          </cell>
        </row>
        <row r="12933">
          <cell r="C12933">
            <v>25666</v>
          </cell>
          <cell r="D12933">
            <v>2779378506</v>
          </cell>
        </row>
        <row r="12934">
          <cell r="C12934">
            <v>17294</v>
          </cell>
          <cell r="D12934">
            <v>826490107</v>
          </cell>
        </row>
        <row r="12935">
          <cell r="C12935">
            <v>35993</v>
          </cell>
          <cell r="D12935">
            <v>4689682046</v>
          </cell>
        </row>
        <row r="12936">
          <cell r="C12936">
            <v>26561</v>
          </cell>
          <cell r="D12936">
            <v>2975315244</v>
          </cell>
        </row>
        <row r="12937">
          <cell r="C12937">
            <v>57729</v>
          </cell>
          <cell r="D12937">
            <v>8173067724</v>
          </cell>
        </row>
        <row r="12938">
          <cell r="C12938">
            <v>17694</v>
          </cell>
          <cell r="D12938">
            <v>6286877770</v>
          </cell>
        </row>
        <row r="12939">
          <cell r="C12939">
            <v>12142</v>
          </cell>
          <cell r="D12939">
            <v>3000763902</v>
          </cell>
        </row>
        <row r="12940">
          <cell r="C12940">
            <v>20311</v>
          </cell>
          <cell r="D12940">
            <v>7269614199</v>
          </cell>
        </row>
        <row r="12941">
          <cell r="C12941">
            <v>36924</v>
          </cell>
          <cell r="D12941">
            <v>959209328</v>
          </cell>
        </row>
        <row r="12942">
          <cell r="C12942">
            <v>22056</v>
          </cell>
          <cell r="D12942">
            <v>7160109333</v>
          </cell>
        </row>
        <row r="12943">
          <cell r="C12943">
            <v>36216</v>
          </cell>
          <cell r="D12943">
            <v>8370379001</v>
          </cell>
        </row>
        <row r="12944">
          <cell r="C12944">
            <v>52363</v>
          </cell>
          <cell r="D12944">
            <v>1855604000</v>
          </cell>
        </row>
        <row r="12945">
          <cell r="C12945">
            <v>58814</v>
          </cell>
          <cell r="D12945">
            <v>6520635286</v>
          </cell>
        </row>
        <row r="12946">
          <cell r="C12946">
            <v>41331</v>
          </cell>
          <cell r="D12946">
            <v>1351073265</v>
          </cell>
        </row>
        <row r="12947">
          <cell r="C12947">
            <v>22256</v>
          </cell>
          <cell r="D12947">
            <v>4997183822</v>
          </cell>
        </row>
        <row r="12948">
          <cell r="C12948">
            <v>58367</v>
          </cell>
          <cell r="D12948">
            <v>8703756602</v>
          </cell>
        </row>
        <row r="12949">
          <cell r="C12949">
            <v>11197</v>
          </cell>
          <cell r="D12949">
            <v>7205288142</v>
          </cell>
        </row>
        <row r="12950">
          <cell r="C12950">
            <v>42974</v>
          </cell>
          <cell r="D12950">
            <v>4768254810</v>
          </cell>
        </row>
        <row r="12951">
          <cell r="C12951">
            <v>18450</v>
          </cell>
          <cell r="D12951">
            <v>27852261</v>
          </cell>
        </row>
        <row r="12952">
          <cell r="C12952">
            <v>54832</v>
          </cell>
          <cell r="D12952">
            <v>7233077789</v>
          </cell>
        </row>
        <row r="12953">
          <cell r="C12953">
            <v>14907</v>
          </cell>
          <cell r="D12953">
            <v>9815158015</v>
          </cell>
        </row>
        <row r="12954">
          <cell r="C12954">
            <v>44554</v>
          </cell>
          <cell r="D12954">
            <v>5814713100</v>
          </cell>
        </row>
        <row r="12955">
          <cell r="C12955">
            <v>28310</v>
          </cell>
          <cell r="D12955">
            <v>5687748091</v>
          </cell>
        </row>
        <row r="12956">
          <cell r="C12956">
            <v>38786</v>
          </cell>
          <cell r="D12956">
            <v>2480515559</v>
          </cell>
        </row>
        <row r="12957">
          <cell r="C12957">
            <v>22007</v>
          </cell>
          <cell r="D12957">
            <v>2821741499</v>
          </cell>
        </row>
        <row r="12958">
          <cell r="C12958">
            <v>36064</v>
          </cell>
          <cell r="D12958">
            <v>6734537986</v>
          </cell>
        </row>
        <row r="12959">
          <cell r="C12959">
            <v>20909</v>
          </cell>
          <cell r="D12959">
            <v>5907724676</v>
          </cell>
        </row>
        <row r="12960">
          <cell r="C12960">
            <v>55542</v>
          </cell>
          <cell r="D12960">
            <v>2117567142</v>
          </cell>
        </row>
        <row r="12961">
          <cell r="C12961">
            <v>14121</v>
          </cell>
          <cell r="D12961">
            <v>1659448174</v>
          </cell>
        </row>
        <row r="12962">
          <cell r="C12962">
            <v>32735</v>
          </cell>
          <cell r="D12962">
            <v>6713405010</v>
          </cell>
        </row>
        <row r="12963">
          <cell r="C12963">
            <v>37476</v>
          </cell>
          <cell r="D12963">
            <v>6009848660</v>
          </cell>
        </row>
        <row r="12964">
          <cell r="C12964">
            <v>59982</v>
          </cell>
          <cell r="D12964">
            <v>2191930824</v>
          </cell>
        </row>
        <row r="12965">
          <cell r="C12965">
            <v>54970</v>
          </cell>
          <cell r="D12965">
            <v>492630925</v>
          </cell>
        </row>
        <row r="12966">
          <cell r="C12966">
            <v>33147</v>
          </cell>
          <cell r="D12966">
            <v>1296185559</v>
          </cell>
        </row>
        <row r="12967">
          <cell r="C12967">
            <v>54711</v>
          </cell>
          <cell r="D12967">
            <v>9434604370</v>
          </cell>
        </row>
        <row r="12968">
          <cell r="C12968">
            <v>37761</v>
          </cell>
          <cell r="D12968">
            <v>7914395587</v>
          </cell>
        </row>
        <row r="12969">
          <cell r="C12969">
            <v>25469</v>
          </cell>
          <cell r="D12969">
            <v>3269054114</v>
          </cell>
        </row>
        <row r="12970">
          <cell r="C12970">
            <v>49609</v>
          </cell>
          <cell r="D12970">
            <v>1502791994</v>
          </cell>
        </row>
        <row r="12971">
          <cell r="C12971">
            <v>49899</v>
          </cell>
          <cell r="D12971">
            <v>3016446324</v>
          </cell>
        </row>
        <row r="12972">
          <cell r="C12972">
            <v>32755</v>
          </cell>
          <cell r="D12972">
            <v>232367817</v>
          </cell>
        </row>
        <row r="12973">
          <cell r="C12973">
            <v>13074</v>
          </cell>
          <cell r="D12973">
            <v>630160104</v>
          </cell>
        </row>
        <row r="12974">
          <cell r="C12974">
            <v>45763</v>
          </cell>
          <cell r="D12974">
            <v>8333777430</v>
          </cell>
        </row>
        <row r="12975">
          <cell r="C12975">
            <v>28001</v>
          </cell>
          <cell r="D12975">
            <v>9196221739</v>
          </cell>
        </row>
        <row r="12976">
          <cell r="C12976">
            <v>21382</v>
          </cell>
          <cell r="D12976">
            <v>5998486889</v>
          </cell>
        </row>
        <row r="12977">
          <cell r="C12977">
            <v>55602</v>
          </cell>
          <cell r="D12977">
            <v>8692509450</v>
          </cell>
        </row>
        <row r="12978">
          <cell r="C12978">
            <v>48253</v>
          </cell>
          <cell r="D12978">
            <v>7373156215</v>
          </cell>
        </row>
        <row r="12979">
          <cell r="C12979">
            <v>47703</v>
          </cell>
          <cell r="D12979">
            <v>3266408608</v>
          </cell>
        </row>
        <row r="12980">
          <cell r="C12980">
            <v>31319</v>
          </cell>
          <cell r="D12980">
            <v>6007705854</v>
          </cell>
        </row>
        <row r="12981">
          <cell r="C12981">
            <v>55970</v>
          </cell>
          <cell r="D12981">
            <v>9096285417</v>
          </cell>
        </row>
        <row r="12982">
          <cell r="C12982">
            <v>16886</v>
          </cell>
          <cell r="D12982">
            <v>8945564357</v>
          </cell>
        </row>
        <row r="12983">
          <cell r="C12983">
            <v>48581</v>
          </cell>
          <cell r="D12983">
            <v>6000780338</v>
          </cell>
        </row>
        <row r="12984">
          <cell r="C12984">
            <v>24033</v>
          </cell>
          <cell r="D12984">
            <v>6961242316</v>
          </cell>
        </row>
        <row r="12985">
          <cell r="C12985">
            <v>34058</v>
          </cell>
          <cell r="D12985">
            <v>5412518958</v>
          </cell>
        </row>
        <row r="12986">
          <cell r="C12986">
            <v>54688</v>
          </cell>
          <cell r="D12986">
            <v>2279888742</v>
          </cell>
        </row>
        <row r="12987">
          <cell r="C12987">
            <v>30261</v>
          </cell>
          <cell r="D12987">
            <v>7489370671</v>
          </cell>
        </row>
        <row r="12988">
          <cell r="C12988">
            <v>55727</v>
          </cell>
          <cell r="D12988">
            <v>7188904251</v>
          </cell>
        </row>
        <row r="12989">
          <cell r="C12989">
            <v>43688</v>
          </cell>
          <cell r="D12989">
            <v>3560320844</v>
          </cell>
        </row>
        <row r="12990">
          <cell r="C12990">
            <v>33749</v>
          </cell>
          <cell r="D12990">
            <v>3996818513</v>
          </cell>
        </row>
        <row r="12991">
          <cell r="C12991">
            <v>22201</v>
          </cell>
          <cell r="D12991">
            <v>2698184272</v>
          </cell>
        </row>
        <row r="12992">
          <cell r="C12992">
            <v>51525</v>
          </cell>
          <cell r="D12992">
            <v>9151658844</v>
          </cell>
        </row>
        <row r="12993">
          <cell r="C12993">
            <v>38125</v>
          </cell>
          <cell r="D12993">
            <v>6402318035</v>
          </cell>
        </row>
        <row r="12994">
          <cell r="C12994">
            <v>56246</v>
          </cell>
          <cell r="D12994">
            <v>8157157730</v>
          </cell>
        </row>
        <row r="12995">
          <cell r="C12995">
            <v>10065</v>
          </cell>
          <cell r="D12995">
            <v>6271204627</v>
          </cell>
        </row>
        <row r="12996">
          <cell r="C12996">
            <v>41509</v>
          </cell>
          <cell r="D12996">
            <v>1268934771</v>
          </cell>
        </row>
        <row r="12997">
          <cell r="C12997">
            <v>30942</v>
          </cell>
          <cell r="D12997">
            <v>6718456802</v>
          </cell>
        </row>
        <row r="12998">
          <cell r="C12998">
            <v>46826</v>
          </cell>
          <cell r="D12998">
            <v>2792636599</v>
          </cell>
        </row>
        <row r="12999">
          <cell r="C12999">
            <v>39415</v>
          </cell>
          <cell r="D12999">
            <v>7338728615</v>
          </cell>
        </row>
        <row r="13000">
          <cell r="C13000">
            <v>28414</v>
          </cell>
          <cell r="D13000">
            <v>5552170407</v>
          </cell>
        </row>
        <row r="13001">
          <cell r="C13001">
            <v>40027</v>
          </cell>
          <cell r="D13001">
            <v>197180590</v>
          </cell>
        </row>
        <row r="13002">
          <cell r="C13002">
            <v>58467</v>
          </cell>
          <cell r="D13002">
            <v>8908432159</v>
          </cell>
        </row>
        <row r="13003">
          <cell r="C13003">
            <v>43672</v>
          </cell>
          <cell r="D13003">
            <v>5234982726</v>
          </cell>
        </row>
        <row r="13004">
          <cell r="C13004">
            <v>47736</v>
          </cell>
          <cell r="D13004">
            <v>3473885983</v>
          </cell>
        </row>
        <row r="13005">
          <cell r="C13005">
            <v>35860</v>
          </cell>
          <cell r="D13005">
            <v>4192443678</v>
          </cell>
        </row>
        <row r="13006">
          <cell r="C13006">
            <v>46672</v>
          </cell>
          <cell r="D13006">
            <v>8335120919</v>
          </cell>
        </row>
        <row r="13007">
          <cell r="C13007">
            <v>38530</v>
          </cell>
          <cell r="D13007">
            <v>3219601650</v>
          </cell>
        </row>
        <row r="13008">
          <cell r="C13008">
            <v>27487</v>
          </cell>
          <cell r="D13008">
            <v>1754740677</v>
          </cell>
        </row>
        <row r="13009">
          <cell r="C13009">
            <v>59217</v>
          </cell>
          <cell r="D13009">
            <v>2045928187</v>
          </cell>
        </row>
        <row r="13010">
          <cell r="C13010">
            <v>24145</v>
          </cell>
          <cell r="D13010">
            <v>8620758454</v>
          </cell>
        </row>
        <row r="13011">
          <cell r="C13011">
            <v>43982</v>
          </cell>
          <cell r="D13011">
            <v>4445486779</v>
          </cell>
        </row>
        <row r="13012">
          <cell r="C13012">
            <v>33914</v>
          </cell>
          <cell r="D13012">
            <v>1081492333</v>
          </cell>
        </row>
        <row r="13013">
          <cell r="C13013">
            <v>27171</v>
          </cell>
          <cell r="D13013">
            <v>7160109333</v>
          </cell>
        </row>
        <row r="13014">
          <cell r="C13014">
            <v>21329</v>
          </cell>
          <cell r="D13014">
            <v>6695538166</v>
          </cell>
        </row>
        <row r="13015">
          <cell r="C13015">
            <v>46005</v>
          </cell>
          <cell r="D13015">
            <v>5903124704</v>
          </cell>
        </row>
        <row r="13016">
          <cell r="C13016">
            <v>23582</v>
          </cell>
          <cell r="D13016">
            <v>7007279686</v>
          </cell>
        </row>
        <row r="13017">
          <cell r="C13017">
            <v>10182</v>
          </cell>
          <cell r="D13017">
            <v>3779559293</v>
          </cell>
        </row>
        <row r="13018">
          <cell r="C13018">
            <v>21146</v>
          </cell>
          <cell r="D13018">
            <v>8850022085</v>
          </cell>
        </row>
        <row r="13019">
          <cell r="C13019">
            <v>24766</v>
          </cell>
          <cell r="D13019">
            <v>898924138</v>
          </cell>
        </row>
        <row r="13020">
          <cell r="C13020">
            <v>40005</v>
          </cell>
          <cell r="D13020">
            <v>1442784075</v>
          </cell>
        </row>
        <row r="13021">
          <cell r="C13021">
            <v>57064</v>
          </cell>
          <cell r="D13021">
            <v>274599287</v>
          </cell>
        </row>
        <row r="13022">
          <cell r="C13022">
            <v>31326</v>
          </cell>
          <cell r="D13022">
            <v>9107581297</v>
          </cell>
        </row>
        <row r="13023">
          <cell r="C13023">
            <v>31167</v>
          </cell>
          <cell r="D13023">
            <v>5861892008</v>
          </cell>
        </row>
        <row r="13024">
          <cell r="C13024">
            <v>30026</v>
          </cell>
          <cell r="D13024">
            <v>7637608875</v>
          </cell>
        </row>
        <row r="13025">
          <cell r="C13025">
            <v>49346</v>
          </cell>
          <cell r="D13025">
            <v>7473861379</v>
          </cell>
        </row>
        <row r="13026">
          <cell r="C13026">
            <v>32411</v>
          </cell>
          <cell r="D13026">
            <v>2259282237</v>
          </cell>
        </row>
        <row r="13027">
          <cell r="C13027">
            <v>17157</v>
          </cell>
          <cell r="D13027">
            <v>9597202352</v>
          </cell>
        </row>
        <row r="13028">
          <cell r="C13028">
            <v>27760</v>
          </cell>
          <cell r="D13028">
            <v>7493076952</v>
          </cell>
        </row>
        <row r="13029">
          <cell r="C13029">
            <v>14644</v>
          </cell>
          <cell r="D13029">
            <v>2763158331</v>
          </cell>
        </row>
        <row r="13030">
          <cell r="C13030">
            <v>48434</v>
          </cell>
          <cell r="D13030">
            <v>247438790</v>
          </cell>
        </row>
        <row r="13031">
          <cell r="C13031">
            <v>44559</v>
          </cell>
          <cell r="D13031">
            <v>6009848660</v>
          </cell>
        </row>
        <row r="13032">
          <cell r="C13032">
            <v>57998</v>
          </cell>
          <cell r="D13032">
            <v>4475496373</v>
          </cell>
        </row>
        <row r="13033">
          <cell r="C13033">
            <v>58072</v>
          </cell>
          <cell r="D13033">
            <v>7938954179</v>
          </cell>
        </row>
        <row r="13034">
          <cell r="C13034">
            <v>17811</v>
          </cell>
          <cell r="D13034">
            <v>8034345962</v>
          </cell>
        </row>
        <row r="13035">
          <cell r="C13035">
            <v>12654</v>
          </cell>
          <cell r="D13035">
            <v>8658719154</v>
          </cell>
        </row>
        <row r="13036">
          <cell r="C13036">
            <v>24371</v>
          </cell>
          <cell r="D13036">
            <v>901154172</v>
          </cell>
        </row>
        <row r="13037">
          <cell r="C13037">
            <v>52062</v>
          </cell>
          <cell r="D13037">
            <v>4786629839</v>
          </cell>
        </row>
        <row r="13038">
          <cell r="C13038">
            <v>24353</v>
          </cell>
          <cell r="D13038">
            <v>7966083349</v>
          </cell>
        </row>
        <row r="13039">
          <cell r="C13039">
            <v>17858</v>
          </cell>
          <cell r="D13039">
            <v>5134745579</v>
          </cell>
        </row>
        <row r="13040">
          <cell r="C13040">
            <v>46938</v>
          </cell>
          <cell r="D13040">
            <v>6378969205</v>
          </cell>
        </row>
        <row r="13041">
          <cell r="C13041">
            <v>33898</v>
          </cell>
          <cell r="D13041">
            <v>7236563277</v>
          </cell>
        </row>
        <row r="13042">
          <cell r="C13042">
            <v>13930</v>
          </cell>
          <cell r="D13042">
            <v>6789690301</v>
          </cell>
        </row>
        <row r="13043">
          <cell r="C13043">
            <v>23231</v>
          </cell>
          <cell r="D13043">
            <v>2702941109</v>
          </cell>
        </row>
        <row r="13044">
          <cell r="C13044">
            <v>39682</v>
          </cell>
          <cell r="D13044">
            <v>4359854056</v>
          </cell>
        </row>
        <row r="13045">
          <cell r="C13045">
            <v>32875</v>
          </cell>
          <cell r="D13045">
            <v>8065075959</v>
          </cell>
        </row>
        <row r="13046">
          <cell r="C13046">
            <v>10848</v>
          </cell>
          <cell r="D13046">
            <v>3145039288</v>
          </cell>
        </row>
        <row r="13047">
          <cell r="C13047">
            <v>39466</v>
          </cell>
          <cell r="D13047">
            <v>5726465660</v>
          </cell>
        </row>
        <row r="13048">
          <cell r="C13048">
            <v>15728</v>
          </cell>
          <cell r="D13048">
            <v>6126779991</v>
          </cell>
        </row>
        <row r="13049">
          <cell r="C13049">
            <v>30728</v>
          </cell>
          <cell r="D13049">
            <v>1606657585</v>
          </cell>
        </row>
        <row r="13050">
          <cell r="C13050">
            <v>36883</v>
          </cell>
          <cell r="D13050">
            <v>515647594</v>
          </cell>
        </row>
        <row r="13051">
          <cell r="C13051">
            <v>13843</v>
          </cell>
          <cell r="D13051">
            <v>3746690722</v>
          </cell>
        </row>
        <row r="13052">
          <cell r="C13052">
            <v>10426</v>
          </cell>
          <cell r="D13052">
            <v>3219601650</v>
          </cell>
        </row>
        <row r="13053">
          <cell r="C13053">
            <v>21041</v>
          </cell>
          <cell r="D13053">
            <v>7533163729</v>
          </cell>
        </row>
        <row r="13054">
          <cell r="C13054">
            <v>40393</v>
          </cell>
          <cell r="D13054">
            <v>959209328</v>
          </cell>
        </row>
        <row r="13055">
          <cell r="C13055">
            <v>54825</v>
          </cell>
          <cell r="D13055">
            <v>2936088178</v>
          </cell>
        </row>
        <row r="13056">
          <cell r="C13056">
            <v>29035</v>
          </cell>
          <cell r="D13056">
            <v>1149008652</v>
          </cell>
        </row>
        <row r="13057">
          <cell r="C13057">
            <v>28310</v>
          </cell>
          <cell r="D13057">
            <v>3418374697</v>
          </cell>
        </row>
        <row r="13058">
          <cell r="C13058">
            <v>30306</v>
          </cell>
          <cell r="D13058">
            <v>5117202538</v>
          </cell>
        </row>
        <row r="13059">
          <cell r="C13059">
            <v>24273</v>
          </cell>
          <cell r="D13059">
            <v>1444572199</v>
          </cell>
        </row>
        <row r="13060">
          <cell r="C13060">
            <v>49439</v>
          </cell>
          <cell r="D13060">
            <v>3507341514</v>
          </cell>
        </row>
        <row r="13061">
          <cell r="C13061">
            <v>40102</v>
          </cell>
          <cell r="D13061">
            <v>6718456802</v>
          </cell>
        </row>
        <row r="13062">
          <cell r="C13062">
            <v>57083</v>
          </cell>
          <cell r="D13062">
            <v>6084639828</v>
          </cell>
        </row>
        <row r="13063">
          <cell r="C13063">
            <v>58352</v>
          </cell>
          <cell r="D13063">
            <v>4175195971</v>
          </cell>
        </row>
        <row r="13064">
          <cell r="C13064">
            <v>55024</v>
          </cell>
          <cell r="D13064">
            <v>6852060985</v>
          </cell>
        </row>
        <row r="13065">
          <cell r="C13065">
            <v>56481</v>
          </cell>
          <cell r="D13065">
            <v>7152427402</v>
          </cell>
        </row>
        <row r="13066">
          <cell r="C13066">
            <v>16478</v>
          </cell>
          <cell r="D13066">
            <v>5075915108</v>
          </cell>
        </row>
        <row r="13067">
          <cell r="C13067">
            <v>25854</v>
          </cell>
          <cell r="D13067">
            <v>132027631</v>
          </cell>
        </row>
        <row r="13068">
          <cell r="C13068">
            <v>18389</v>
          </cell>
          <cell r="D13068">
            <v>3129526900</v>
          </cell>
        </row>
        <row r="13069">
          <cell r="C13069">
            <v>10570</v>
          </cell>
          <cell r="D13069">
            <v>9815158015</v>
          </cell>
        </row>
        <row r="13070">
          <cell r="C13070">
            <v>25979</v>
          </cell>
          <cell r="D13070">
            <v>2128813026</v>
          </cell>
        </row>
        <row r="13071">
          <cell r="C13071">
            <v>42568</v>
          </cell>
          <cell r="D13071">
            <v>5293354957</v>
          </cell>
        </row>
        <row r="13072">
          <cell r="C13072">
            <v>51670</v>
          </cell>
          <cell r="D13072">
            <v>6820956614</v>
          </cell>
        </row>
        <row r="13073">
          <cell r="C13073">
            <v>13919</v>
          </cell>
          <cell r="D13073">
            <v>9381484503</v>
          </cell>
        </row>
        <row r="13074">
          <cell r="C13074">
            <v>10655</v>
          </cell>
          <cell r="D13074">
            <v>3473885983</v>
          </cell>
        </row>
        <row r="13075">
          <cell r="C13075">
            <v>59315</v>
          </cell>
          <cell r="D13075">
            <v>6173504774</v>
          </cell>
        </row>
        <row r="13076">
          <cell r="C13076">
            <v>16345</v>
          </cell>
          <cell r="D13076">
            <v>1573192775</v>
          </cell>
        </row>
        <row r="13077">
          <cell r="C13077">
            <v>34064</v>
          </cell>
          <cell r="D13077">
            <v>3428040538</v>
          </cell>
        </row>
        <row r="13078">
          <cell r="C13078">
            <v>36737</v>
          </cell>
          <cell r="D13078">
            <v>303831626</v>
          </cell>
        </row>
        <row r="13079">
          <cell r="C13079">
            <v>56857</v>
          </cell>
          <cell r="D13079">
            <v>9258570278</v>
          </cell>
        </row>
        <row r="13080">
          <cell r="C13080">
            <v>19511</v>
          </cell>
          <cell r="D13080">
            <v>2944219065</v>
          </cell>
        </row>
        <row r="13081">
          <cell r="C13081">
            <v>28859</v>
          </cell>
          <cell r="D13081">
            <v>9820632102</v>
          </cell>
        </row>
        <row r="13082">
          <cell r="C13082">
            <v>30359</v>
          </cell>
          <cell r="D13082">
            <v>1313434965</v>
          </cell>
        </row>
        <row r="13083">
          <cell r="C13083">
            <v>53558</v>
          </cell>
          <cell r="D13083">
            <v>6313424239</v>
          </cell>
        </row>
        <row r="13084">
          <cell r="C13084">
            <v>11567</v>
          </cell>
          <cell r="D13084">
            <v>4323727860</v>
          </cell>
        </row>
        <row r="13085">
          <cell r="C13085">
            <v>22069</v>
          </cell>
          <cell r="D13085">
            <v>3507341514</v>
          </cell>
        </row>
        <row r="13086">
          <cell r="C13086">
            <v>18127</v>
          </cell>
          <cell r="D13086">
            <v>899126162</v>
          </cell>
        </row>
        <row r="13087">
          <cell r="C13087">
            <v>11929</v>
          </cell>
          <cell r="D13087">
            <v>209942509</v>
          </cell>
        </row>
        <row r="13088">
          <cell r="C13088">
            <v>36285</v>
          </cell>
          <cell r="D13088">
            <v>4937054791</v>
          </cell>
        </row>
        <row r="13089">
          <cell r="C13089">
            <v>30226</v>
          </cell>
          <cell r="D13089">
            <v>4235594176</v>
          </cell>
        </row>
        <row r="13090">
          <cell r="C13090">
            <v>27987</v>
          </cell>
          <cell r="D13090">
            <v>1351073265</v>
          </cell>
        </row>
        <row r="13091">
          <cell r="C13091">
            <v>10216</v>
          </cell>
          <cell r="D13091">
            <v>1992195951</v>
          </cell>
        </row>
        <row r="13092">
          <cell r="C13092">
            <v>25598</v>
          </cell>
          <cell r="D13092">
            <v>601779371</v>
          </cell>
        </row>
        <row r="13093">
          <cell r="C13093">
            <v>45267</v>
          </cell>
          <cell r="D13093">
            <v>2575500974</v>
          </cell>
        </row>
        <row r="13094">
          <cell r="C13094">
            <v>18377</v>
          </cell>
          <cell r="D13094">
            <v>3867281491</v>
          </cell>
        </row>
        <row r="13095">
          <cell r="C13095">
            <v>28564</v>
          </cell>
          <cell r="D13095">
            <v>6915102108</v>
          </cell>
        </row>
        <row r="13096">
          <cell r="C13096">
            <v>51065</v>
          </cell>
          <cell r="D13096">
            <v>7637608875</v>
          </cell>
        </row>
        <row r="13097">
          <cell r="C13097">
            <v>27848</v>
          </cell>
          <cell r="D13097">
            <v>7273123196</v>
          </cell>
        </row>
        <row r="13098">
          <cell r="C13098">
            <v>55903</v>
          </cell>
          <cell r="D13098">
            <v>303831626</v>
          </cell>
        </row>
        <row r="13099">
          <cell r="C13099">
            <v>30256</v>
          </cell>
          <cell r="D13099">
            <v>7966879720</v>
          </cell>
        </row>
        <row r="13100">
          <cell r="C13100">
            <v>36394</v>
          </cell>
          <cell r="D13100">
            <v>5347887761</v>
          </cell>
        </row>
        <row r="13101">
          <cell r="C13101">
            <v>23697</v>
          </cell>
          <cell r="D13101">
            <v>8002426673</v>
          </cell>
        </row>
        <row r="13102">
          <cell r="C13102">
            <v>21399</v>
          </cell>
          <cell r="D13102">
            <v>4453705328</v>
          </cell>
        </row>
        <row r="13103">
          <cell r="C13103">
            <v>48304</v>
          </cell>
          <cell r="D13103">
            <v>3935718624</v>
          </cell>
        </row>
        <row r="13104">
          <cell r="C13104">
            <v>19660</v>
          </cell>
          <cell r="D13104">
            <v>3086393343</v>
          </cell>
        </row>
        <row r="13105">
          <cell r="C13105">
            <v>28218</v>
          </cell>
          <cell r="D13105">
            <v>3271497702</v>
          </cell>
        </row>
        <row r="13106">
          <cell r="C13106">
            <v>26559</v>
          </cell>
          <cell r="D13106">
            <v>7240169995</v>
          </cell>
        </row>
        <row r="13107">
          <cell r="C13107">
            <v>33488</v>
          </cell>
          <cell r="D13107">
            <v>8676088039</v>
          </cell>
        </row>
        <row r="13108">
          <cell r="C13108">
            <v>56106</v>
          </cell>
          <cell r="D13108">
            <v>4795089876</v>
          </cell>
        </row>
        <row r="13109">
          <cell r="C13109">
            <v>56503</v>
          </cell>
          <cell r="D13109">
            <v>2493113470</v>
          </cell>
        </row>
        <row r="13110">
          <cell r="C13110">
            <v>28224</v>
          </cell>
          <cell r="D13110">
            <v>7242677408</v>
          </cell>
        </row>
        <row r="13111">
          <cell r="C13111">
            <v>48946</v>
          </cell>
          <cell r="D13111">
            <v>1606657585</v>
          </cell>
        </row>
        <row r="13112">
          <cell r="C13112">
            <v>46980</v>
          </cell>
          <cell r="D13112">
            <v>1754740677</v>
          </cell>
        </row>
        <row r="13113">
          <cell r="C13113">
            <v>41195</v>
          </cell>
          <cell r="D13113">
            <v>3547596165</v>
          </cell>
        </row>
        <row r="13114">
          <cell r="C13114">
            <v>10467</v>
          </cell>
          <cell r="D13114">
            <v>3156820482</v>
          </cell>
        </row>
        <row r="13115">
          <cell r="C13115">
            <v>19115</v>
          </cell>
          <cell r="D13115">
            <v>5623896162</v>
          </cell>
        </row>
        <row r="13116">
          <cell r="C13116">
            <v>14797</v>
          </cell>
          <cell r="D13116">
            <v>1962975932</v>
          </cell>
        </row>
        <row r="13117">
          <cell r="C13117">
            <v>35944</v>
          </cell>
          <cell r="D13117">
            <v>8904404991</v>
          </cell>
        </row>
        <row r="13118">
          <cell r="C13118">
            <v>55923</v>
          </cell>
          <cell r="D13118">
            <v>2136806068</v>
          </cell>
        </row>
        <row r="13119">
          <cell r="C13119">
            <v>45594</v>
          </cell>
          <cell r="D13119">
            <v>5814713100</v>
          </cell>
        </row>
        <row r="13120">
          <cell r="C13120">
            <v>36774</v>
          </cell>
          <cell r="D13120">
            <v>8335120919</v>
          </cell>
        </row>
        <row r="13121">
          <cell r="C13121">
            <v>40759</v>
          </cell>
          <cell r="D13121">
            <v>9403474378</v>
          </cell>
        </row>
        <row r="13122">
          <cell r="C13122">
            <v>33784</v>
          </cell>
          <cell r="D13122">
            <v>4716524892</v>
          </cell>
        </row>
        <row r="13123">
          <cell r="C13123">
            <v>13152</v>
          </cell>
          <cell r="D13123">
            <v>4610039311</v>
          </cell>
        </row>
        <row r="13124">
          <cell r="C13124">
            <v>32183</v>
          </cell>
          <cell r="D13124">
            <v>1053331541</v>
          </cell>
        </row>
        <row r="13125">
          <cell r="C13125">
            <v>13990</v>
          </cell>
          <cell r="D13125">
            <v>8788824691</v>
          </cell>
        </row>
        <row r="13126">
          <cell r="C13126">
            <v>37150</v>
          </cell>
          <cell r="D13126">
            <v>2944219065</v>
          </cell>
        </row>
        <row r="13127">
          <cell r="C13127">
            <v>28231</v>
          </cell>
          <cell r="D13127">
            <v>2292892200</v>
          </cell>
        </row>
        <row r="13128">
          <cell r="C13128">
            <v>51970</v>
          </cell>
          <cell r="D13128">
            <v>6988089128</v>
          </cell>
        </row>
        <row r="13129">
          <cell r="C13129">
            <v>13119</v>
          </cell>
          <cell r="D13129">
            <v>2185059785</v>
          </cell>
        </row>
        <row r="13130">
          <cell r="C13130">
            <v>14852</v>
          </cell>
          <cell r="D13130">
            <v>2859931651</v>
          </cell>
        </row>
        <row r="13131">
          <cell r="C13131">
            <v>47243</v>
          </cell>
          <cell r="D13131">
            <v>8676088039</v>
          </cell>
        </row>
        <row r="13132">
          <cell r="C13132">
            <v>55132</v>
          </cell>
          <cell r="D13132">
            <v>7794042674</v>
          </cell>
        </row>
        <row r="13133">
          <cell r="C13133">
            <v>53747</v>
          </cell>
          <cell r="D13133">
            <v>5861892008</v>
          </cell>
        </row>
        <row r="13134">
          <cell r="C13134">
            <v>21572</v>
          </cell>
          <cell r="D13134">
            <v>3458178171</v>
          </cell>
        </row>
        <row r="13135">
          <cell r="C13135">
            <v>45648</v>
          </cell>
          <cell r="D13135">
            <v>1888605537</v>
          </cell>
        </row>
        <row r="13136">
          <cell r="C13136">
            <v>12136</v>
          </cell>
          <cell r="D13136">
            <v>5372344725</v>
          </cell>
        </row>
        <row r="13137">
          <cell r="C13137">
            <v>38490</v>
          </cell>
          <cell r="D13137">
            <v>8069192305</v>
          </cell>
        </row>
        <row r="13138">
          <cell r="C13138">
            <v>58298</v>
          </cell>
          <cell r="D13138">
            <v>5603002824</v>
          </cell>
        </row>
        <row r="13139">
          <cell r="C13139">
            <v>49476</v>
          </cell>
          <cell r="D13139">
            <v>357531329</v>
          </cell>
        </row>
        <row r="13140">
          <cell r="C13140">
            <v>39364</v>
          </cell>
          <cell r="D13140">
            <v>3213290963</v>
          </cell>
        </row>
        <row r="13141">
          <cell r="C13141">
            <v>54723</v>
          </cell>
          <cell r="D13141">
            <v>8002426673</v>
          </cell>
        </row>
        <row r="13142">
          <cell r="C13142">
            <v>55231</v>
          </cell>
          <cell r="D13142">
            <v>7866715386</v>
          </cell>
        </row>
        <row r="13143">
          <cell r="C13143">
            <v>37397</v>
          </cell>
          <cell r="D13143">
            <v>8187246642</v>
          </cell>
        </row>
        <row r="13144">
          <cell r="C13144">
            <v>20143</v>
          </cell>
          <cell r="D13144">
            <v>7402856011</v>
          </cell>
        </row>
        <row r="13145">
          <cell r="C13145">
            <v>42625</v>
          </cell>
          <cell r="D13145">
            <v>4323727860</v>
          </cell>
        </row>
        <row r="13146">
          <cell r="C13146">
            <v>30810</v>
          </cell>
          <cell r="D13146">
            <v>2924550912</v>
          </cell>
        </row>
        <row r="13147">
          <cell r="C13147">
            <v>55621</v>
          </cell>
          <cell r="D13147">
            <v>2592292012</v>
          </cell>
        </row>
        <row r="13148">
          <cell r="C13148">
            <v>47028</v>
          </cell>
          <cell r="D13148">
            <v>7338728615</v>
          </cell>
        </row>
        <row r="13149">
          <cell r="C13149">
            <v>36406</v>
          </cell>
          <cell r="D13149">
            <v>3877279783</v>
          </cell>
        </row>
        <row r="13150">
          <cell r="C13150">
            <v>49173</v>
          </cell>
          <cell r="D13150">
            <v>2149326663</v>
          </cell>
        </row>
        <row r="13151">
          <cell r="C13151">
            <v>36909</v>
          </cell>
          <cell r="D13151">
            <v>7866715386</v>
          </cell>
        </row>
        <row r="13152">
          <cell r="C13152">
            <v>33550</v>
          </cell>
          <cell r="D13152">
            <v>5075915108</v>
          </cell>
        </row>
        <row r="13153">
          <cell r="C13153">
            <v>13211</v>
          </cell>
          <cell r="D13153">
            <v>2183763965</v>
          </cell>
        </row>
        <row r="13154">
          <cell r="C13154">
            <v>56237</v>
          </cell>
          <cell r="D13154">
            <v>8718856853</v>
          </cell>
        </row>
        <row r="13155">
          <cell r="C13155">
            <v>31816</v>
          </cell>
          <cell r="D13155">
            <v>1152386727</v>
          </cell>
        </row>
        <row r="13156">
          <cell r="C13156">
            <v>56187</v>
          </cell>
          <cell r="D13156">
            <v>7892446737</v>
          </cell>
        </row>
        <row r="13157">
          <cell r="C13157">
            <v>55015</v>
          </cell>
          <cell r="D13157">
            <v>8249460030</v>
          </cell>
        </row>
        <row r="13158">
          <cell r="C13158">
            <v>40963</v>
          </cell>
          <cell r="D13158">
            <v>4194897803</v>
          </cell>
        </row>
        <row r="13159">
          <cell r="C13159">
            <v>15619</v>
          </cell>
          <cell r="D13159">
            <v>9795921177</v>
          </cell>
        </row>
        <row r="13160">
          <cell r="C13160">
            <v>53874</v>
          </cell>
          <cell r="D13160">
            <v>4492546545</v>
          </cell>
        </row>
        <row r="13161">
          <cell r="C13161">
            <v>16107</v>
          </cell>
          <cell r="D13161">
            <v>4323171323</v>
          </cell>
        </row>
        <row r="13162">
          <cell r="C13162">
            <v>15893</v>
          </cell>
          <cell r="D13162">
            <v>7837437543</v>
          </cell>
        </row>
        <row r="13163">
          <cell r="C13163">
            <v>41109</v>
          </cell>
          <cell r="D13163">
            <v>4937054791</v>
          </cell>
        </row>
        <row r="13164">
          <cell r="C13164">
            <v>27260</v>
          </cell>
          <cell r="D13164">
            <v>6313424239</v>
          </cell>
        </row>
        <row r="13165">
          <cell r="C13165">
            <v>16873</v>
          </cell>
          <cell r="D13165">
            <v>7906441400</v>
          </cell>
        </row>
        <row r="13166">
          <cell r="C13166">
            <v>17735</v>
          </cell>
          <cell r="D13166">
            <v>8620758454</v>
          </cell>
        </row>
        <row r="13167">
          <cell r="C13167">
            <v>33064</v>
          </cell>
          <cell r="D13167">
            <v>9013891098</v>
          </cell>
        </row>
        <row r="13168">
          <cell r="C13168">
            <v>47607</v>
          </cell>
          <cell r="D13168">
            <v>4235594176</v>
          </cell>
        </row>
        <row r="13169">
          <cell r="C13169">
            <v>26072</v>
          </cell>
          <cell r="D13169">
            <v>8998375370</v>
          </cell>
        </row>
        <row r="13170">
          <cell r="C13170">
            <v>20623</v>
          </cell>
          <cell r="D13170">
            <v>3935718624</v>
          </cell>
        </row>
        <row r="13171">
          <cell r="C13171">
            <v>23317</v>
          </cell>
          <cell r="D13171">
            <v>6255831884</v>
          </cell>
        </row>
        <row r="13172">
          <cell r="C13172">
            <v>38711</v>
          </cell>
          <cell r="D13172">
            <v>5000631609</v>
          </cell>
        </row>
        <row r="13173">
          <cell r="C13173">
            <v>54850</v>
          </cell>
          <cell r="D13173">
            <v>8032296239</v>
          </cell>
        </row>
        <row r="13174">
          <cell r="C13174">
            <v>42756</v>
          </cell>
          <cell r="D13174">
            <v>9674189459</v>
          </cell>
        </row>
        <row r="13175">
          <cell r="C13175">
            <v>29978</v>
          </cell>
          <cell r="D13175">
            <v>1549399640</v>
          </cell>
        </row>
        <row r="13176">
          <cell r="C13176">
            <v>29264</v>
          </cell>
          <cell r="D13176">
            <v>4838770758</v>
          </cell>
        </row>
        <row r="13177">
          <cell r="C13177">
            <v>30834</v>
          </cell>
          <cell r="D13177">
            <v>6724903874</v>
          </cell>
        </row>
        <row r="13178">
          <cell r="C13178">
            <v>48066</v>
          </cell>
          <cell r="D13178">
            <v>6380488901</v>
          </cell>
        </row>
        <row r="13179">
          <cell r="C13179">
            <v>59648</v>
          </cell>
          <cell r="D13179">
            <v>5984294621</v>
          </cell>
        </row>
        <row r="13180">
          <cell r="C13180">
            <v>25635</v>
          </cell>
          <cell r="D13180">
            <v>9223618401</v>
          </cell>
        </row>
        <row r="13181">
          <cell r="C13181">
            <v>42454</v>
          </cell>
          <cell r="D13181">
            <v>6126779991</v>
          </cell>
        </row>
        <row r="13182">
          <cell r="C13182">
            <v>49140</v>
          </cell>
          <cell r="D13182">
            <v>5142790693</v>
          </cell>
        </row>
        <row r="13183">
          <cell r="C13183">
            <v>21368</v>
          </cell>
          <cell r="D13183">
            <v>6364724701</v>
          </cell>
        </row>
        <row r="13184">
          <cell r="C13184">
            <v>33196</v>
          </cell>
          <cell r="D13184">
            <v>6227038881</v>
          </cell>
        </row>
        <row r="13185">
          <cell r="C13185">
            <v>51450</v>
          </cell>
          <cell r="D13185">
            <v>4525743115</v>
          </cell>
        </row>
        <row r="13186">
          <cell r="C13186">
            <v>40185</v>
          </cell>
          <cell r="D13186">
            <v>977779009</v>
          </cell>
        </row>
        <row r="13187">
          <cell r="C13187">
            <v>13779</v>
          </cell>
          <cell r="D13187">
            <v>8034345962</v>
          </cell>
        </row>
        <row r="13188">
          <cell r="C13188">
            <v>31747</v>
          </cell>
          <cell r="D13188">
            <v>9726873223</v>
          </cell>
        </row>
        <row r="13189">
          <cell r="C13189">
            <v>39635</v>
          </cell>
          <cell r="D13189">
            <v>502909099</v>
          </cell>
        </row>
        <row r="13190">
          <cell r="C13190">
            <v>15295</v>
          </cell>
          <cell r="D13190">
            <v>5684780105</v>
          </cell>
        </row>
        <row r="13191">
          <cell r="C13191">
            <v>27062</v>
          </cell>
          <cell r="D13191">
            <v>5005774041</v>
          </cell>
        </row>
        <row r="13192">
          <cell r="C13192">
            <v>15887</v>
          </cell>
          <cell r="D13192">
            <v>858481901</v>
          </cell>
        </row>
        <row r="13193">
          <cell r="C13193">
            <v>52407</v>
          </cell>
          <cell r="D13193">
            <v>7233077789</v>
          </cell>
        </row>
        <row r="13194">
          <cell r="C13194">
            <v>37717</v>
          </cell>
          <cell r="D13194">
            <v>4876404933</v>
          </cell>
        </row>
        <row r="13195">
          <cell r="C13195">
            <v>16747</v>
          </cell>
          <cell r="D13195">
            <v>6000780338</v>
          </cell>
        </row>
        <row r="13196">
          <cell r="C13196">
            <v>16936</v>
          </cell>
          <cell r="D13196">
            <v>6973806759</v>
          </cell>
        </row>
        <row r="13197">
          <cell r="C13197">
            <v>52386</v>
          </cell>
          <cell r="D13197">
            <v>1598957961</v>
          </cell>
        </row>
        <row r="13198">
          <cell r="C13198">
            <v>52406</v>
          </cell>
          <cell r="D13198">
            <v>9829586073</v>
          </cell>
        </row>
        <row r="13199">
          <cell r="C13199">
            <v>31856</v>
          </cell>
          <cell r="D13199">
            <v>6235447353</v>
          </cell>
        </row>
        <row r="13200">
          <cell r="C13200">
            <v>49526</v>
          </cell>
          <cell r="D13200">
            <v>5629875752</v>
          </cell>
        </row>
        <row r="13201">
          <cell r="C13201">
            <v>55262</v>
          </cell>
          <cell r="D13201">
            <v>7462528568</v>
          </cell>
        </row>
        <row r="13202">
          <cell r="C13202">
            <v>19851</v>
          </cell>
          <cell r="D13202">
            <v>2944219065</v>
          </cell>
        </row>
        <row r="13203">
          <cell r="C13203">
            <v>41456</v>
          </cell>
          <cell r="D13203">
            <v>9381484503</v>
          </cell>
        </row>
        <row r="13204">
          <cell r="C13204">
            <v>26013</v>
          </cell>
          <cell r="D13204">
            <v>532074068</v>
          </cell>
        </row>
        <row r="13205">
          <cell r="C13205">
            <v>20889</v>
          </cell>
          <cell r="D13205">
            <v>5863557389</v>
          </cell>
        </row>
        <row r="13206">
          <cell r="C13206">
            <v>46462</v>
          </cell>
          <cell r="D13206">
            <v>2128813026</v>
          </cell>
        </row>
        <row r="13207">
          <cell r="C13207">
            <v>48689</v>
          </cell>
          <cell r="D13207">
            <v>3991175401</v>
          </cell>
        </row>
        <row r="13208">
          <cell r="C13208">
            <v>10898</v>
          </cell>
          <cell r="D13208">
            <v>2510440322</v>
          </cell>
        </row>
        <row r="13209">
          <cell r="C13209">
            <v>15633</v>
          </cell>
          <cell r="D13209">
            <v>7885796000</v>
          </cell>
        </row>
        <row r="13210">
          <cell r="C13210">
            <v>12094</v>
          </cell>
          <cell r="D13210">
            <v>3933561566</v>
          </cell>
        </row>
        <row r="13211">
          <cell r="C13211">
            <v>55124</v>
          </cell>
          <cell r="D13211">
            <v>9331851693</v>
          </cell>
        </row>
        <row r="13212">
          <cell r="C13212">
            <v>21434</v>
          </cell>
          <cell r="D13212">
            <v>8565880958</v>
          </cell>
        </row>
        <row r="13213">
          <cell r="C13213">
            <v>52573</v>
          </cell>
          <cell r="D13213">
            <v>4328154427</v>
          </cell>
        </row>
        <row r="13214">
          <cell r="C13214">
            <v>45361</v>
          </cell>
          <cell r="D13214">
            <v>8971738782</v>
          </cell>
        </row>
        <row r="13215">
          <cell r="C13215">
            <v>55054</v>
          </cell>
          <cell r="D13215">
            <v>2975315244</v>
          </cell>
        </row>
        <row r="13216">
          <cell r="C13216">
            <v>54386</v>
          </cell>
          <cell r="D13216">
            <v>8445779583</v>
          </cell>
        </row>
        <row r="13217">
          <cell r="C13217">
            <v>49820</v>
          </cell>
          <cell r="D13217">
            <v>895027720</v>
          </cell>
        </row>
        <row r="13218">
          <cell r="C13218">
            <v>58165</v>
          </cell>
          <cell r="D13218">
            <v>4009257075</v>
          </cell>
        </row>
        <row r="13219">
          <cell r="C13219">
            <v>51467</v>
          </cell>
          <cell r="D13219">
            <v>9885165231</v>
          </cell>
        </row>
        <row r="13220">
          <cell r="C13220">
            <v>21841</v>
          </cell>
          <cell r="D13220">
            <v>495702854</v>
          </cell>
        </row>
        <row r="13221">
          <cell r="C13221">
            <v>37854</v>
          </cell>
          <cell r="D13221">
            <v>3101620996</v>
          </cell>
        </row>
        <row r="13222">
          <cell r="C13222">
            <v>24987</v>
          </cell>
          <cell r="D13222">
            <v>4730395069</v>
          </cell>
        </row>
        <row r="13223">
          <cell r="C13223">
            <v>50680</v>
          </cell>
          <cell r="D13223">
            <v>9966428720</v>
          </cell>
        </row>
        <row r="13224">
          <cell r="C13224">
            <v>53720</v>
          </cell>
          <cell r="D13224">
            <v>2294342399</v>
          </cell>
        </row>
        <row r="13225">
          <cell r="C13225">
            <v>29632</v>
          </cell>
          <cell r="D13225">
            <v>9260254965</v>
          </cell>
        </row>
        <row r="13226">
          <cell r="C13226">
            <v>57799</v>
          </cell>
          <cell r="D13226">
            <v>7440017404</v>
          </cell>
        </row>
        <row r="13227">
          <cell r="C13227">
            <v>41930</v>
          </cell>
          <cell r="D13227">
            <v>6961242316</v>
          </cell>
        </row>
        <row r="13228">
          <cell r="C13228">
            <v>45163</v>
          </cell>
          <cell r="D13228">
            <v>7469392467</v>
          </cell>
        </row>
        <row r="13229">
          <cell r="C13229">
            <v>22705</v>
          </cell>
          <cell r="D13229">
            <v>7906441400</v>
          </cell>
        </row>
        <row r="13230">
          <cell r="C13230">
            <v>28529</v>
          </cell>
          <cell r="D13230">
            <v>101658508</v>
          </cell>
        </row>
        <row r="13231">
          <cell r="C13231">
            <v>56190</v>
          </cell>
          <cell r="D13231">
            <v>9023313240</v>
          </cell>
        </row>
        <row r="13232">
          <cell r="C13232">
            <v>12309</v>
          </cell>
          <cell r="D13232">
            <v>6515844751</v>
          </cell>
        </row>
        <row r="13233">
          <cell r="C13233">
            <v>11059</v>
          </cell>
          <cell r="D13233">
            <v>7794042674</v>
          </cell>
        </row>
        <row r="13234">
          <cell r="C13234">
            <v>38740</v>
          </cell>
          <cell r="D13234">
            <v>4639895275</v>
          </cell>
        </row>
        <row r="13235">
          <cell r="C13235">
            <v>39874</v>
          </cell>
          <cell r="D13235">
            <v>5637692440</v>
          </cell>
        </row>
        <row r="13236">
          <cell r="C13236">
            <v>46817</v>
          </cell>
          <cell r="D13236">
            <v>6789690301</v>
          </cell>
        </row>
        <row r="13237">
          <cell r="C13237">
            <v>34220</v>
          </cell>
          <cell r="D13237">
            <v>1962975932</v>
          </cell>
        </row>
        <row r="13238">
          <cell r="C13238">
            <v>44610</v>
          </cell>
          <cell r="D13238">
            <v>7098438871</v>
          </cell>
        </row>
        <row r="13239">
          <cell r="C13239">
            <v>11727</v>
          </cell>
          <cell r="D13239">
            <v>8673837456</v>
          </cell>
        </row>
        <row r="13240">
          <cell r="C13240">
            <v>54806</v>
          </cell>
          <cell r="D13240">
            <v>244523738</v>
          </cell>
        </row>
        <row r="13241">
          <cell r="C13241">
            <v>54234</v>
          </cell>
          <cell r="D13241">
            <v>4188124377</v>
          </cell>
        </row>
        <row r="13242">
          <cell r="C13242">
            <v>13021</v>
          </cell>
          <cell r="D13242">
            <v>3101620996</v>
          </cell>
        </row>
        <row r="13243">
          <cell r="C13243">
            <v>41239</v>
          </cell>
          <cell r="D13243">
            <v>3967370569</v>
          </cell>
        </row>
        <row r="13244">
          <cell r="C13244">
            <v>53930</v>
          </cell>
          <cell r="D13244">
            <v>2237103631</v>
          </cell>
        </row>
        <row r="13245">
          <cell r="C13245">
            <v>38565</v>
          </cell>
          <cell r="D13245">
            <v>5779075530</v>
          </cell>
        </row>
        <row r="13246">
          <cell r="C13246">
            <v>17602</v>
          </cell>
          <cell r="D13246">
            <v>2908560011</v>
          </cell>
        </row>
        <row r="13247">
          <cell r="C13247">
            <v>17751</v>
          </cell>
          <cell r="D13247">
            <v>7160109333</v>
          </cell>
        </row>
        <row r="13248">
          <cell r="C13248">
            <v>55731</v>
          </cell>
          <cell r="D13248">
            <v>4967603564</v>
          </cell>
        </row>
        <row r="13249">
          <cell r="C13249">
            <v>26024</v>
          </cell>
          <cell r="D13249">
            <v>502909099</v>
          </cell>
        </row>
        <row r="13250">
          <cell r="C13250">
            <v>33253</v>
          </cell>
          <cell r="D13250">
            <v>1442784075</v>
          </cell>
        </row>
        <row r="13251">
          <cell r="C13251">
            <v>46288</v>
          </cell>
          <cell r="D13251">
            <v>8034345962</v>
          </cell>
        </row>
        <row r="13252">
          <cell r="C13252">
            <v>33681</v>
          </cell>
          <cell r="D13252">
            <v>449160092</v>
          </cell>
        </row>
        <row r="13253">
          <cell r="C13253">
            <v>40293</v>
          </cell>
          <cell r="D13253">
            <v>8692509450</v>
          </cell>
        </row>
        <row r="13254">
          <cell r="C13254">
            <v>23183</v>
          </cell>
          <cell r="D13254">
            <v>3819859829</v>
          </cell>
        </row>
        <row r="13255">
          <cell r="C13255">
            <v>55513</v>
          </cell>
          <cell r="D13255">
            <v>5407735911</v>
          </cell>
        </row>
        <row r="13256">
          <cell r="C13256">
            <v>42821</v>
          </cell>
          <cell r="D13256">
            <v>1014658829</v>
          </cell>
        </row>
        <row r="13257">
          <cell r="C13257">
            <v>18624</v>
          </cell>
          <cell r="D13257">
            <v>6380488901</v>
          </cell>
        </row>
        <row r="13258">
          <cell r="C13258">
            <v>18009</v>
          </cell>
          <cell r="D13258">
            <v>5764488419</v>
          </cell>
        </row>
        <row r="13259">
          <cell r="C13259">
            <v>35067</v>
          </cell>
          <cell r="D13259">
            <v>9264026959</v>
          </cell>
        </row>
        <row r="13260">
          <cell r="C13260">
            <v>40067</v>
          </cell>
          <cell r="D13260">
            <v>9603610356</v>
          </cell>
        </row>
        <row r="13261">
          <cell r="C13261">
            <v>34830</v>
          </cell>
          <cell r="D13261">
            <v>4185019157</v>
          </cell>
        </row>
        <row r="13262">
          <cell r="C13262">
            <v>52927</v>
          </cell>
          <cell r="D13262">
            <v>5837501576</v>
          </cell>
        </row>
        <row r="13263">
          <cell r="C13263">
            <v>19307</v>
          </cell>
          <cell r="D13263">
            <v>6321654205</v>
          </cell>
        </row>
        <row r="13264">
          <cell r="C13264">
            <v>58140</v>
          </cell>
          <cell r="D13264">
            <v>2070860833</v>
          </cell>
        </row>
        <row r="13265">
          <cell r="C13265">
            <v>31868</v>
          </cell>
          <cell r="D13265">
            <v>710473923</v>
          </cell>
        </row>
        <row r="13266">
          <cell r="C13266">
            <v>29864</v>
          </cell>
          <cell r="D13266">
            <v>6313424239</v>
          </cell>
        </row>
        <row r="13267">
          <cell r="C13267">
            <v>11884</v>
          </cell>
          <cell r="D13267">
            <v>959209328</v>
          </cell>
        </row>
        <row r="13268">
          <cell r="C13268">
            <v>35961</v>
          </cell>
          <cell r="D13268">
            <v>4958503722</v>
          </cell>
        </row>
        <row r="13269">
          <cell r="C13269">
            <v>14907</v>
          </cell>
          <cell r="D13269">
            <v>8467388188</v>
          </cell>
        </row>
        <row r="13270">
          <cell r="C13270">
            <v>25209</v>
          </cell>
          <cell r="D13270">
            <v>4075444457</v>
          </cell>
        </row>
        <row r="13271">
          <cell r="C13271">
            <v>23294</v>
          </cell>
          <cell r="D13271">
            <v>1898839557</v>
          </cell>
        </row>
        <row r="13272">
          <cell r="C13272">
            <v>37686</v>
          </cell>
          <cell r="D13272">
            <v>1592980554</v>
          </cell>
        </row>
        <row r="13273">
          <cell r="C13273">
            <v>33817</v>
          </cell>
          <cell r="D13273">
            <v>9965847037</v>
          </cell>
        </row>
        <row r="13274">
          <cell r="C13274">
            <v>51395</v>
          </cell>
          <cell r="D13274">
            <v>1598957961</v>
          </cell>
        </row>
        <row r="13275">
          <cell r="C13275">
            <v>17511</v>
          </cell>
          <cell r="D13275">
            <v>2408183758</v>
          </cell>
        </row>
        <row r="13276">
          <cell r="C13276">
            <v>19840</v>
          </cell>
          <cell r="D13276">
            <v>9264026959</v>
          </cell>
        </row>
        <row r="13277">
          <cell r="C13277">
            <v>47921</v>
          </cell>
          <cell r="D13277">
            <v>7039995972</v>
          </cell>
        </row>
        <row r="13278">
          <cell r="C13278">
            <v>24014</v>
          </cell>
          <cell r="D13278">
            <v>5234982726</v>
          </cell>
        </row>
        <row r="13279">
          <cell r="C13279">
            <v>25037</v>
          </cell>
          <cell r="D13279">
            <v>1888252693</v>
          </cell>
        </row>
        <row r="13280">
          <cell r="C13280">
            <v>20561</v>
          </cell>
          <cell r="D13280">
            <v>6837456032</v>
          </cell>
        </row>
        <row r="13281">
          <cell r="C13281">
            <v>19476</v>
          </cell>
          <cell r="D13281">
            <v>1545110042</v>
          </cell>
        </row>
        <row r="13282">
          <cell r="C13282">
            <v>25516</v>
          </cell>
          <cell r="D13282">
            <v>2936088178</v>
          </cell>
        </row>
        <row r="13283">
          <cell r="C13283">
            <v>14269</v>
          </cell>
          <cell r="D13283">
            <v>4359854056</v>
          </cell>
        </row>
        <row r="13284">
          <cell r="C13284">
            <v>37475</v>
          </cell>
          <cell r="D13284">
            <v>1502791994</v>
          </cell>
        </row>
        <row r="13285">
          <cell r="C13285">
            <v>35833</v>
          </cell>
          <cell r="D13285">
            <v>8757371024</v>
          </cell>
        </row>
        <row r="13286">
          <cell r="C13286">
            <v>38246</v>
          </cell>
          <cell r="D13286">
            <v>6009848660</v>
          </cell>
        </row>
        <row r="13287">
          <cell r="C13287">
            <v>33946</v>
          </cell>
          <cell r="D13287">
            <v>9223618401</v>
          </cell>
        </row>
        <row r="13288">
          <cell r="C13288">
            <v>33502</v>
          </cell>
          <cell r="D13288">
            <v>3133221701</v>
          </cell>
        </row>
        <row r="13289">
          <cell r="C13289">
            <v>46393</v>
          </cell>
          <cell r="D13289">
            <v>9305168396</v>
          </cell>
        </row>
        <row r="13290">
          <cell r="C13290">
            <v>48313</v>
          </cell>
          <cell r="D13290">
            <v>1888605537</v>
          </cell>
        </row>
        <row r="13291">
          <cell r="C13291">
            <v>13424</v>
          </cell>
          <cell r="D13291">
            <v>4029727026</v>
          </cell>
        </row>
        <row r="13292">
          <cell r="C13292">
            <v>40499</v>
          </cell>
          <cell r="D13292">
            <v>4011453366</v>
          </cell>
        </row>
        <row r="13293">
          <cell r="C13293">
            <v>11104</v>
          </cell>
          <cell r="D13293">
            <v>1313434965</v>
          </cell>
        </row>
        <row r="13294">
          <cell r="C13294">
            <v>59337</v>
          </cell>
          <cell r="D13294">
            <v>5675852751</v>
          </cell>
        </row>
        <row r="13295">
          <cell r="C13295">
            <v>58882</v>
          </cell>
          <cell r="D13295">
            <v>1152386727</v>
          </cell>
        </row>
        <row r="13296">
          <cell r="C13296">
            <v>32332</v>
          </cell>
          <cell r="D13296">
            <v>250257920</v>
          </cell>
        </row>
        <row r="13297">
          <cell r="C13297">
            <v>56782</v>
          </cell>
          <cell r="D13297">
            <v>2280674246</v>
          </cell>
        </row>
        <row r="13298">
          <cell r="C13298">
            <v>43951</v>
          </cell>
          <cell r="D13298">
            <v>806065796</v>
          </cell>
        </row>
        <row r="13299">
          <cell r="C13299">
            <v>18454</v>
          </cell>
          <cell r="D13299">
            <v>6769297310</v>
          </cell>
        </row>
        <row r="13300">
          <cell r="C13300">
            <v>20674</v>
          </cell>
          <cell r="D13300">
            <v>8302317314</v>
          </cell>
        </row>
        <row r="13301">
          <cell r="C13301">
            <v>34355</v>
          </cell>
          <cell r="D13301">
            <v>3858163570</v>
          </cell>
        </row>
        <row r="13302">
          <cell r="C13302">
            <v>58977</v>
          </cell>
          <cell r="D13302">
            <v>8256403403</v>
          </cell>
        </row>
        <row r="13303">
          <cell r="C13303">
            <v>18715</v>
          </cell>
          <cell r="D13303">
            <v>4691333258</v>
          </cell>
        </row>
        <row r="13304">
          <cell r="C13304">
            <v>41688</v>
          </cell>
          <cell r="D13304">
            <v>5795848808</v>
          </cell>
        </row>
        <row r="13305">
          <cell r="C13305">
            <v>59797</v>
          </cell>
          <cell r="D13305">
            <v>9328457335</v>
          </cell>
        </row>
        <row r="13306">
          <cell r="C13306">
            <v>51580</v>
          </cell>
          <cell r="D13306">
            <v>4969679754</v>
          </cell>
        </row>
        <row r="13307">
          <cell r="C13307">
            <v>22950</v>
          </cell>
          <cell r="D13307">
            <v>7659816853</v>
          </cell>
        </row>
        <row r="13308">
          <cell r="C13308">
            <v>23528</v>
          </cell>
          <cell r="D13308">
            <v>601779371</v>
          </cell>
        </row>
        <row r="13309">
          <cell r="C13309">
            <v>49652</v>
          </cell>
          <cell r="D13309">
            <v>6734537986</v>
          </cell>
        </row>
        <row r="13310">
          <cell r="C13310">
            <v>40638</v>
          </cell>
          <cell r="D13310">
            <v>4525743115</v>
          </cell>
        </row>
        <row r="13311">
          <cell r="C13311">
            <v>54808</v>
          </cell>
          <cell r="D13311">
            <v>895027720</v>
          </cell>
        </row>
        <row r="13312">
          <cell r="C13312">
            <v>25815</v>
          </cell>
          <cell r="D13312">
            <v>2066028762</v>
          </cell>
        </row>
        <row r="13313">
          <cell r="C13313">
            <v>32631</v>
          </cell>
          <cell r="D13313">
            <v>6596440737</v>
          </cell>
        </row>
        <row r="13314">
          <cell r="C13314">
            <v>10040</v>
          </cell>
          <cell r="D13314">
            <v>1739513533</v>
          </cell>
        </row>
        <row r="13315">
          <cell r="C13315">
            <v>47734</v>
          </cell>
          <cell r="D13315">
            <v>8175279842</v>
          </cell>
        </row>
        <row r="13316">
          <cell r="C13316">
            <v>53303</v>
          </cell>
          <cell r="D13316">
            <v>1469328364</v>
          </cell>
        </row>
        <row r="13317">
          <cell r="C13317">
            <v>18331</v>
          </cell>
          <cell r="D13317">
            <v>2565093969</v>
          </cell>
        </row>
        <row r="13318">
          <cell r="C13318">
            <v>19156</v>
          </cell>
          <cell r="D13318">
            <v>9381484503</v>
          </cell>
        </row>
        <row r="13319">
          <cell r="C13319">
            <v>21163</v>
          </cell>
          <cell r="D13319">
            <v>9782845590</v>
          </cell>
        </row>
        <row r="13320">
          <cell r="C13320">
            <v>53320</v>
          </cell>
          <cell r="D13320">
            <v>2497321256</v>
          </cell>
        </row>
        <row r="13321">
          <cell r="C13321">
            <v>45594</v>
          </cell>
          <cell r="D13321">
            <v>7453397081</v>
          </cell>
        </row>
        <row r="13322">
          <cell r="C13322">
            <v>30444</v>
          </cell>
          <cell r="D13322">
            <v>8373529241</v>
          </cell>
        </row>
        <row r="13323">
          <cell r="C13323">
            <v>45747</v>
          </cell>
          <cell r="D13323">
            <v>9223618401</v>
          </cell>
        </row>
        <row r="13324">
          <cell r="C13324">
            <v>30991</v>
          </cell>
          <cell r="D13324">
            <v>1754740677</v>
          </cell>
        </row>
        <row r="13325">
          <cell r="C13325">
            <v>53230</v>
          </cell>
          <cell r="D13325">
            <v>9651729414</v>
          </cell>
        </row>
        <row r="13326">
          <cell r="C13326">
            <v>26303</v>
          </cell>
          <cell r="D13326">
            <v>4739588234</v>
          </cell>
        </row>
        <row r="13327">
          <cell r="C13327">
            <v>29210</v>
          </cell>
          <cell r="D13327">
            <v>5395528121</v>
          </cell>
        </row>
        <row r="13328">
          <cell r="C13328">
            <v>13161</v>
          </cell>
          <cell r="D13328">
            <v>7436398989</v>
          </cell>
        </row>
        <row r="13329">
          <cell r="C13329">
            <v>54688</v>
          </cell>
          <cell r="D13329">
            <v>161397387</v>
          </cell>
        </row>
        <row r="13330">
          <cell r="C13330">
            <v>23161</v>
          </cell>
          <cell r="D13330">
            <v>4862005330</v>
          </cell>
        </row>
        <row r="13331">
          <cell r="C13331">
            <v>32542</v>
          </cell>
          <cell r="D13331">
            <v>4978659442</v>
          </cell>
        </row>
        <row r="13332">
          <cell r="C13332">
            <v>45541</v>
          </cell>
          <cell r="D13332">
            <v>5395528121</v>
          </cell>
        </row>
        <row r="13333">
          <cell r="C13333">
            <v>42614</v>
          </cell>
          <cell r="D13333">
            <v>3292353998</v>
          </cell>
        </row>
        <row r="13334">
          <cell r="C13334">
            <v>17734</v>
          </cell>
          <cell r="D13334">
            <v>5191866150</v>
          </cell>
        </row>
        <row r="13335">
          <cell r="C13335">
            <v>46485</v>
          </cell>
          <cell r="D13335">
            <v>8748349712</v>
          </cell>
        </row>
        <row r="13336">
          <cell r="C13336">
            <v>59546</v>
          </cell>
          <cell r="D13336">
            <v>9803956825</v>
          </cell>
        </row>
        <row r="13337">
          <cell r="C13337">
            <v>29938</v>
          </cell>
          <cell r="D13337">
            <v>4773306254</v>
          </cell>
        </row>
        <row r="13338">
          <cell r="C13338">
            <v>31752</v>
          </cell>
          <cell r="D13338">
            <v>4984363320</v>
          </cell>
        </row>
        <row r="13339">
          <cell r="C13339">
            <v>47114</v>
          </cell>
          <cell r="D13339">
            <v>6286877770</v>
          </cell>
        </row>
        <row r="13340">
          <cell r="C13340">
            <v>34973</v>
          </cell>
          <cell r="D13340">
            <v>2792499575</v>
          </cell>
        </row>
        <row r="13341">
          <cell r="C13341">
            <v>53759</v>
          </cell>
          <cell r="D13341">
            <v>2355104786</v>
          </cell>
        </row>
        <row r="13342">
          <cell r="C13342">
            <v>11961</v>
          </cell>
          <cell r="D13342">
            <v>1268934771</v>
          </cell>
        </row>
        <row r="13343">
          <cell r="C13343">
            <v>24692</v>
          </cell>
          <cell r="D13343">
            <v>994826516</v>
          </cell>
        </row>
        <row r="13344">
          <cell r="C13344">
            <v>25509</v>
          </cell>
          <cell r="D13344">
            <v>8109358470</v>
          </cell>
        </row>
        <row r="13345">
          <cell r="C13345">
            <v>13104</v>
          </cell>
          <cell r="D13345">
            <v>885693418</v>
          </cell>
        </row>
        <row r="13346">
          <cell r="C13346">
            <v>21599</v>
          </cell>
          <cell r="D13346">
            <v>4097160079</v>
          </cell>
        </row>
        <row r="13347">
          <cell r="C13347">
            <v>34344</v>
          </cell>
          <cell r="D13347">
            <v>6695538166</v>
          </cell>
        </row>
        <row r="13348">
          <cell r="C13348">
            <v>43471</v>
          </cell>
          <cell r="D13348">
            <v>7741079360</v>
          </cell>
        </row>
        <row r="13349">
          <cell r="C13349">
            <v>37892</v>
          </cell>
          <cell r="D13349">
            <v>4039266773</v>
          </cell>
        </row>
        <row r="13350">
          <cell r="C13350">
            <v>14969</v>
          </cell>
          <cell r="D13350">
            <v>1664426442</v>
          </cell>
        </row>
        <row r="13351">
          <cell r="C13351">
            <v>37495</v>
          </cell>
          <cell r="D13351">
            <v>9620547551</v>
          </cell>
        </row>
        <row r="13352">
          <cell r="C13352">
            <v>46094</v>
          </cell>
          <cell r="D13352">
            <v>9196221739</v>
          </cell>
        </row>
        <row r="13353">
          <cell r="C13353">
            <v>35309</v>
          </cell>
          <cell r="D13353">
            <v>7188904251</v>
          </cell>
        </row>
        <row r="13354">
          <cell r="C13354">
            <v>18906</v>
          </cell>
          <cell r="D13354">
            <v>7367438190</v>
          </cell>
        </row>
        <row r="13355">
          <cell r="C13355">
            <v>38798</v>
          </cell>
          <cell r="D13355">
            <v>1042822263</v>
          </cell>
        </row>
        <row r="13356">
          <cell r="C13356">
            <v>31997</v>
          </cell>
          <cell r="D13356">
            <v>1918356416</v>
          </cell>
        </row>
        <row r="13357">
          <cell r="C13357">
            <v>57573</v>
          </cell>
          <cell r="D13357">
            <v>5460394635</v>
          </cell>
        </row>
        <row r="13358">
          <cell r="C13358">
            <v>43450</v>
          </cell>
          <cell r="D13358">
            <v>132027631</v>
          </cell>
        </row>
        <row r="13359">
          <cell r="C13359">
            <v>10206</v>
          </cell>
          <cell r="D13359">
            <v>6769297310</v>
          </cell>
        </row>
        <row r="13360">
          <cell r="C13360">
            <v>49612</v>
          </cell>
          <cell r="D13360">
            <v>1456229036</v>
          </cell>
        </row>
        <row r="13361">
          <cell r="C13361">
            <v>19047</v>
          </cell>
          <cell r="D13361">
            <v>8971738782</v>
          </cell>
        </row>
        <row r="13362">
          <cell r="C13362">
            <v>18420</v>
          </cell>
          <cell r="D13362">
            <v>8718856853</v>
          </cell>
        </row>
        <row r="13363">
          <cell r="C13363">
            <v>43330</v>
          </cell>
          <cell r="D13363">
            <v>6815475379</v>
          </cell>
        </row>
        <row r="13364">
          <cell r="C13364">
            <v>51122</v>
          </cell>
          <cell r="D13364">
            <v>4453705328</v>
          </cell>
        </row>
        <row r="13365">
          <cell r="C13365">
            <v>46202</v>
          </cell>
          <cell r="D13365">
            <v>8998375370</v>
          </cell>
        </row>
        <row r="13366">
          <cell r="C13366">
            <v>16121</v>
          </cell>
          <cell r="D13366">
            <v>4849214614</v>
          </cell>
        </row>
        <row r="13367">
          <cell r="C13367">
            <v>38412</v>
          </cell>
          <cell r="D13367">
            <v>7191906499</v>
          </cell>
        </row>
        <row r="13368">
          <cell r="C13368">
            <v>57854</v>
          </cell>
          <cell r="D13368">
            <v>8895721314</v>
          </cell>
        </row>
        <row r="13369">
          <cell r="C13369">
            <v>13108</v>
          </cell>
          <cell r="D13369">
            <v>4037854406</v>
          </cell>
        </row>
        <row r="13370">
          <cell r="C13370">
            <v>53033</v>
          </cell>
          <cell r="D13370">
            <v>9561367408</v>
          </cell>
        </row>
        <row r="13371">
          <cell r="C13371">
            <v>44676</v>
          </cell>
          <cell r="D13371">
            <v>5792300712</v>
          </cell>
        </row>
        <row r="13372">
          <cell r="C13372">
            <v>28265</v>
          </cell>
          <cell r="D13372">
            <v>7374898193</v>
          </cell>
        </row>
        <row r="13373">
          <cell r="C13373">
            <v>57247</v>
          </cell>
          <cell r="D13373">
            <v>8173067724</v>
          </cell>
        </row>
        <row r="13374">
          <cell r="C13374">
            <v>59941</v>
          </cell>
          <cell r="D13374">
            <v>4698538416</v>
          </cell>
        </row>
        <row r="13375">
          <cell r="C13375">
            <v>52412</v>
          </cell>
          <cell r="D13375">
            <v>7966083349</v>
          </cell>
        </row>
        <row r="13376">
          <cell r="C13376">
            <v>31892</v>
          </cell>
          <cell r="D13376">
            <v>7011563598</v>
          </cell>
        </row>
        <row r="13377">
          <cell r="C13377">
            <v>37579</v>
          </cell>
          <cell r="D13377">
            <v>5138969978</v>
          </cell>
        </row>
        <row r="13378">
          <cell r="C13378">
            <v>59895</v>
          </cell>
          <cell r="D13378">
            <v>9458901820</v>
          </cell>
        </row>
        <row r="13379">
          <cell r="C13379">
            <v>27491</v>
          </cell>
          <cell r="D13379">
            <v>2792636599</v>
          </cell>
        </row>
        <row r="13380">
          <cell r="C13380">
            <v>44598</v>
          </cell>
          <cell r="D13380">
            <v>7912639675</v>
          </cell>
        </row>
        <row r="13381">
          <cell r="C13381">
            <v>45386</v>
          </cell>
          <cell r="D13381">
            <v>8748349712</v>
          </cell>
        </row>
        <row r="13382">
          <cell r="C13382">
            <v>59248</v>
          </cell>
          <cell r="D13382">
            <v>5075915108</v>
          </cell>
        </row>
        <row r="13383">
          <cell r="C13383">
            <v>35848</v>
          </cell>
          <cell r="D13383">
            <v>9627071331</v>
          </cell>
        </row>
        <row r="13384">
          <cell r="C13384">
            <v>16403</v>
          </cell>
          <cell r="D13384">
            <v>9597202352</v>
          </cell>
        </row>
        <row r="13385">
          <cell r="C13385">
            <v>13966</v>
          </cell>
          <cell r="D13385">
            <v>8377113392</v>
          </cell>
        </row>
        <row r="13386">
          <cell r="C13386">
            <v>30096</v>
          </cell>
          <cell r="D13386">
            <v>2083520173</v>
          </cell>
        </row>
        <row r="13387">
          <cell r="C13387">
            <v>15995</v>
          </cell>
          <cell r="D13387">
            <v>4039266773</v>
          </cell>
        </row>
        <row r="13388">
          <cell r="C13388">
            <v>50993</v>
          </cell>
          <cell r="D13388">
            <v>2292892200</v>
          </cell>
        </row>
        <row r="13389">
          <cell r="C13389">
            <v>24542</v>
          </cell>
          <cell r="D13389">
            <v>2191014690</v>
          </cell>
        </row>
        <row r="13390">
          <cell r="C13390">
            <v>27597</v>
          </cell>
          <cell r="D13390">
            <v>4323171323</v>
          </cell>
        </row>
        <row r="13391">
          <cell r="C13391">
            <v>54613</v>
          </cell>
          <cell r="D13391">
            <v>4260324861</v>
          </cell>
        </row>
        <row r="13392">
          <cell r="C13392">
            <v>46813</v>
          </cell>
          <cell r="D13392">
            <v>9260254965</v>
          </cell>
        </row>
        <row r="13393">
          <cell r="C13393">
            <v>46293</v>
          </cell>
          <cell r="D13393">
            <v>3772653790</v>
          </cell>
        </row>
        <row r="13394">
          <cell r="C13394">
            <v>56597</v>
          </cell>
          <cell r="D13394">
            <v>1062607929</v>
          </cell>
        </row>
        <row r="13395">
          <cell r="C13395">
            <v>23097</v>
          </cell>
          <cell r="D13395">
            <v>3524504531</v>
          </cell>
        </row>
        <row r="13396">
          <cell r="C13396">
            <v>46031</v>
          </cell>
          <cell r="D13396">
            <v>1958063002</v>
          </cell>
        </row>
        <row r="13397">
          <cell r="C13397">
            <v>38224</v>
          </cell>
          <cell r="D13397">
            <v>966588630</v>
          </cell>
        </row>
        <row r="13398">
          <cell r="C13398">
            <v>37357</v>
          </cell>
          <cell r="D13398">
            <v>8568859739</v>
          </cell>
        </row>
        <row r="13399">
          <cell r="C13399">
            <v>38871</v>
          </cell>
          <cell r="D13399">
            <v>6235447353</v>
          </cell>
        </row>
        <row r="13400">
          <cell r="C13400">
            <v>36901</v>
          </cell>
          <cell r="D13400">
            <v>4688336071</v>
          </cell>
        </row>
        <row r="13401">
          <cell r="C13401">
            <v>21151</v>
          </cell>
          <cell r="D13401">
            <v>8646243699</v>
          </cell>
        </row>
        <row r="13402">
          <cell r="C13402">
            <v>37871</v>
          </cell>
          <cell r="D13402">
            <v>7783641539</v>
          </cell>
        </row>
        <row r="13403">
          <cell r="C13403">
            <v>53727</v>
          </cell>
          <cell r="D13403">
            <v>797655034</v>
          </cell>
        </row>
        <row r="13404">
          <cell r="C13404">
            <v>30020</v>
          </cell>
          <cell r="D13404">
            <v>9089601147</v>
          </cell>
        </row>
        <row r="13405">
          <cell r="C13405">
            <v>33338</v>
          </cell>
          <cell r="D13405">
            <v>9238967105</v>
          </cell>
        </row>
        <row r="13406">
          <cell r="C13406">
            <v>14750</v>
          </cell>
          <cell r="D13406">
            <v>27852261</v>
          </cell>
        </row>
        <row r="13407">
          <cell r="C13407">
            <v>49241</v>
          </cell>
          <cell r="D13407">
            <v>1958063002</v>
          </cell>
        </row>
        <row r="13408">
          <cell r="C13408">
            <v>35734</v>
          </cell>
          <cell r="D13408">
            <v>1573192775</v>
          </cell>
        </row>
        <row r="13409">
          <cell r="C13409">
            <v>32386</v>
          </cell>
          <cell r="D13409">
            <v>6819637888</v>
          </cell>
        </row>
        <row r="13410">
          <cell r="C13410">
            <v>29266</v>
          </cell>
          <cell r="D13410">
            <v>4649590612</v>
          </cell>
        </row>
        <row r="13411">
          <cell r="C13411">
            <v>16560</v>
          </cell>
          <cell r="D13411">
            <v>8346855079</v>
          </cell>
        </row>
        <row r="13412">
          <cell r="C13412">
            <v>48323</v>
          </cell>
          <cell r="D13412">
            <v>8858733592</v>
          </cell>
        </row>
        <row r="13413">
          <cell r="C13413">
            <v>53355</v>
          </cell>
          <cell r="D13413">
            <v>7493076952</v>
          </cell>
        </row>
        <row r="13414">
          <cell r="C13414">
            <v>27070</v>
          </cell>
          <cell r="D13414">
            <v>7521557441</v>
          </cell>
        </row>
        <row r="13415">
          <cell r="C13415">
            <v>59557</v>
          </cell>
          <cell r="D13415">
            <v>6321654205</v>
          </cell>
        </row>
        <row r="13416">
          <cell r="C13416">
            <v>54231</v>
          </cell>
          <cell r="D13416">
            <v>2547511673</v>
          </cell>
        </row>
        <row r="13417">
          <cell r="C13417">
            <v>36387</v>
          </cell>
          <cell r="D13417">
            <v>2524572722</v>
          </cell>
        </row>
        <row r="13418">
          <cell r="C13418">
            <v>17334</v>
          </cell>
          <cell r="D13418">
            <v>7492341709</v>
          </cell>
        </row>
        <row r="13419">
          <cell r="C13419">
            <v>13015</v>
          </cell>
          <cell r="D13419">
            <v>1606657585</v>
          </cell>
        </row>
        <row r="13420">
          <cell r="C13420">
            <v>25560</v>
          </cell>
          <cell r="D13420">
            <v>1549399640</v>
          </cell>
        </row>
        <row r="13421">
          <cell r="C13421">
            <v>34498</v>
          </cell>
          <cell r="D13421">
            <v>2421688019</v>
          </cell>
        </row>
        <row r="13422">
          <cell r="C13422">
            <v>44332</v>
          </cell>
          <cell r="D13422">
            <v>6260817967</v>
          </cell>
        </row>
        <row r="13423">
          <cell r="C13423">
            <v>20764</v>
          </cell>
          <cell r="D13423">
            <v>1439916314</v>
          </cell>
        </row>
        <row r="13424">
          <cell r="C13424">
            <v>42970</v>
          </cell>
          <cell r="D13424">
            <v>6322781804</v>
          </cell>
        </row>
        <row r="13425">
          <cell r="C13425">
            <v>33414</v>
          </cell>
          <cell r="D13425">
            <v>2083520173</v>
          </cell>
        </row>
        <row r="13426">
          <cell r="C13426">
            <v>58135</v>
          </cell>
          <cell r="D13426">
            <v>7979647432</v>
          </cell>
        </row>
        <row r="13427">
          <cell r="C13427">
            <v>42265</v>
          </cell>
          <cell r="D13427">
            <v>2405876701</v>
          </cell>
        </row>
        <row r="13428">
          <cell r="C13428">
            <v>57027</v>
          </cell>
          <cell r="D13428">
            <v>885693418</v>
          </cell>
        </row>
        <row r="13429">
          <cell r="C13429">
            <v>43880</v>
          </cell>
          <cell r="D13429">
            <v>6284045549</v>
          </cell>
        </row>
        <row r="13430">
          <cell r="C13430">
            <v>10088</v>
          </cell>
          <cell r="D13430">
            <v>6436551115</v>
          </cell>
        </row>
        <row r="13431">
          <cell r="C13431">
            <v>55139</v>
          </cell>
          <cell r="D13431">
            <v>2259282237</v>
          </cell>
        </row>
        <row r="13432">
          <cell r="C13432">
            <v>52019</v>
          </cell>
          <cell r="D13432">
            <v>5998486889</v>
          </cell>
        </row>
        <row r="13433">
          <cell r="C13433">
            <v>17350</v>
          </cell>
          <cell r="D13433">
            <v>7242677408</v>
          </cell>
        </row>
        <row r="13434">
          <cell r="C13434">
            <v>53271</v>
          </cell>
          <cell r="D13434">
            <v>3538909016</v>
          </cell>
        </row>
        <row r="13435">
          <cell r="C13435">
            <v>57016</v>
          </cell>
          <cell r="D13435">
            <v>8333777430</v>
          </cell>
        </row>
        <row r="13436">
          <cell r="C13436">
            <v>16326</v>
          </cell>
          <cell r="D13436">
            <v>1573192775</v>
          </cell>
        </row>
        <row r="13437">
          <cell r="C13437">
            <v>57407</v>
          </cell>
          <cell r="D13437">
            <v>9260254965</v>
          </cell>
        </row>
        <row r="13438">
          <cell r="C13438">
            <v>43608</v>
          </cell>
          <cell r="D13438">
            <v>7670936274</v>
          </cell>
        </row>
        <row r="13439">
          <cell r="C13439">
            <v>43999</v>
          </cell>
          <cell r="D13439">
            <v>4278470843</v>
          </cell>
        </row>
        <row r="13440">
          <cell r="C13440">
            <v>49600</v>
          </cell>
          <cell r="D13440">
            <v>6978367184</v>
          </cell>
        </row>
        <row r="13441">
          <cell r="C13441">
            <v>55636</v>
          </cell>
          <cell r="D13441">
            <v>4649590612</v>
          </cell>
        </row>
        <row r="13442">
          <cell r="C13442">
            <v>26147</v>
          </cell>
          <cell r="D13442">
            <v>3488994694</v>
          </cell>
        </row>
        <row r="13443">
          <cell r="C13443">
            <v>17179</v>
          </cell>
          <cell r="D13443">
            <v>3554200719</v>
          </cell>
        </row>
        <row r="13444">
          <cell r="C13444">
            <v>24586</v>
          </cell>
          <cell r="D13444">
            <v>5984294621</v>
          </cell>
        </row>
        <row r="13445">
          <cell r="C13445">
            <v>28997</v>
          </cell>
          <cell r="D13445">
            <v>2973558387</v>
          </cell>
        </row>
        <row r="13446">
          <cell r="C13446">
            <v>32778</v>
          </cell>
          <cell r="D13446">
            <v>3554301841</v>
          </cell>
        </row>
        <row r="13447">
          <cell r="C13447">
            <v>54478</v>
          </cell>
          <cell r="D13447">
            <v>9228842121</v>
          </cell>
        </row>
        <row r="13448">
          <cell r="C13448">
            <v>23291</v>
          </cell>
          <cell r="D13448">
            <v>2821741499</v>
          </cell>
        </row>
        <row r="13449">
          <cell r="C13449">
            <v>47569</v>
          </cell>
          <cell r="D13449">
            <v>9684187432</v>
          </cell>
        </row>
        <row r="13450">
          <cell r="C13450">
            <v>20151</v>
          </cell>
          <cell r="D13450">
            <v>7188904251</v>
          </cell>
        </row>
        <row r="13451">
          <cell r="C13451">
            <v>51006</v>
          </cell>
          <cell r="D13451">
            <v>4691333258</v>
          </cell>
        </row>
        <row r="13452">
          <cell r="C13452">
            <v>28254</v>
          </cell>
          <cell r="D13452">
            <v>5975948169</v>
          </cell>
        </row>
        <row r="13453">
          <cell r="C13453">
            <v>22050</v>
          </cell>
          <cell r="D13453">
            <v>471886378</v>
          </cell>
        </row>
        <row r="13454">
          <cell r="C13454">
            <v>58317</v>
          </cell>
          <cell r="D13454">
            <v>3217797337</v>
          </cell>
        </row>
        <row r="13455">
          <cell r="C13455">
            <v>56471</v>
          </cell>
          <cell r="D13455">
            <v>1522190236</v>
          </cell>
        </row>
        <row r="13456">
          <cell r="C13456">
            <v>32798</v>
          </cell>
          <cell r="D13456">
            <v>2739934548</v>
          </cell>
        </row>
        <row r="13457">
          <cell r="C13457">
            <v>54422</v>
          </cell>
          <cell r="D13457">
            <v>8065075959</v>
          </cell>
        </row>
        <row r="13458">
          <cell r="C13458">
            <v>44685</v>
          </cell>
          <cell r="D13458">
            <v>9153408497</v>
          </cell>
        </row>
        <row r="13459">
          <cell r="C13459">
            <v>14598</v>
          </cell>
          <cell r="D13459">
            <v>4306425231</v>
          </cell>
        </row>
        <row r="13460">
          <cell r="C13460">
            <v>27064</v>
          </cell>
          <cell r="D13460">
            <v>7837437543</v>
          </cell>
        </row>
        <row r="13461">
          <cell r="C13461">
            <v>51738</v>
          </cell>
          <cell r="D13461">
            <v>4839119791</v>
          </cell>
        </row>
        <row r="13462">
          <cell r="C13462">
            <v>34867</v>
          </cell>
          <cell r="D13462">
            <v>895027720</v>
          </cell>
        </row>
        <row r="13463">
          <cell r="C13463">
            <v>24033</v>
          </cell>
          <cell r="D13463">
            <v>797655034</v>
          </cell>
        </row>
        <row r="13464">
          <cell r="C13464">
            <v>44219</v>
          </cell>
          <cell r="D13464">
            <v>7931128354</v>
          </cell>
        </row>
        <row r="13465">
          <cell r="C13465">
            <v>13175</v>
          </cell>
          <cell r="D13465">
            <v>4085082426</v>
          </cell>
        </row>
        <row r="13466">
          <cell r="C13466">
            <v>48524</v>
          </cell>
          <cell r="D13466">
            <v>4194897803</v>
          </cell>
        </row>
        <row r="13467">
          <cell r="C13467">
            <v>41460</v>
          </cell>
          <cell r="D13467">
            <v>3996818513</v>
          </cell>
        </row>
        <row r="13468">
          <cell r="C13468">
            <v>14278</v>
          </cell>
          <cell r="D13468">
            <v>3806430489</v>
          </cell>
        </row>
        <row r="13469">
          <cell r="C13469">
            <v>53155</v>
          </cell>
          <cell r="D13469">
            <v>7374898193</v>
          </cell>
        </row>
        <row r="13470">
          <cell r="C13470">
            <v>25741</v>
          </cell>
          <cell r="D13470">
            <v>4475496373</v>
          </cell>
        </row>
        <row r="13471">
          <cell r="C13471">
            <v>46614</v>
          </cell>
          <cell r="D13471">
            <v>879297433</v>
          </cell>
        </row>
        <row r="13472">
          <cell r="C13472">
            <v>48973</v>
          </cell>
          <cell r="D13472">
            <v>6894004730</v>
          </cell>
        </row>
        <row r="13473">
          <cell r="C13473">
            <v>37108</v>
          </cell>
          <cell r="D13473">
            <v>4978659442</v>
          </cell>
        </row>
        <row r="13474">
          <cell r="C13474">
            <v>29470</v>
          </cell>
          <cell r="D13474">
            <v>9312128221</v>
          </cell>
        </row>
        <row r="13475">
          <cell r="C13475">
            <v>58956</v>
          </cell>
          <cell r="D13475">
            <v>7011563598</v>
          </cell>
        </row>
        <row r="13476">
          <cell r="C13476">
            <v>30595</v>
          </cell>
          <cell r="D13476">
            <v>8223052873</v>
          </cell>
        </row>
        <row r="13477">
          <cell r="C13477">
            <v>52766</v>
          </cell>
          <cell r="D13477">
            <v>2083520173</v>
          </cell>
        </row>
        <row r="13478">
          <cell r="C13478">
            <v>54877</v>
          </cell>
          <cell r="D13478">
            <v>5988565948</v>
          </cell>
        </row>
        <row r="13479">
          <cell r="C13479">
            <v>45984</v>
          </cell>
          <cell r="D13479">
            <v>6446166575</v>
          </cell>
        </row>
        <row r="13480">
          <cell r="C13480">
            <v>44107</v>
          </cell>
          <cell r="D13480">
            <v>7427985850</v>
          </cell>
        </row>
        <row r="13481">
          <cell r="C13481">
            <v>24818</v>
          </cell>
          <cell r="D13481">
            <v>3269054114</v>
          </cell>
        </row>
        <row r="13482">
          <cell r="C13482">
            <v>13562</v>
          </cell>
          <cell r="D13482">
            <v>62571575</v>
          </cell>
        </row>
        <row r="13483">
          <cell r="C13483">
            <v>35717</v>
          </cell>
          <cell r="D13483">
            <v>6978367184</v>
          </cell>
        </row>
        <row r="13484">
          <cell r="C13484">
            <v>33161</v>
          </cell>
          <cell r="D13484">
            <v>5405945366</v>
          </cell>
        </row>
        <row r="13485">
          <cell r="C13485">
            <v>54574</v>
          </cell>
          <cell r="D13485">
            <v>1096335336</v>
          </cell>
        </row>
        <row r="13486">
          <cell r="C13486">
            <v>28433</v>
          </cell>
          <cell r="D13486">
            <v>5077974136</v>
          </cell>
        </row>
        <row r="13487">
          <cell r="C13487">
            <v>29866</v>
          </cell>
          <cell r="D13487">
            <v>4610039311</v>
          </cell>
        </row>
        <row r="13488">
          <cell r="C13488">
            <v>43846</v>
          </cell>
          <cell r="D13488">
            <v>1081492333</v>
          </cell>
        </row>
        <row r="13489">
          <cell r="C13489">
            <v>11719</v>
          </cell>
          <cell r="D13489">
            <v>3597778305</v>
          </cell>
        </row>
        <row r="13490">
          <cell r="C13490">
            <v>58663</v>
          </cell>
          <cell r="D13490">
            <v>2070860833</v>
          </cell>
        </row>
        <row r="13491">
          <cell r="C13491">
            <v>10792</v>
          </cell>
          <cell r="D13491">
            <v>8832488175</v>
          </cell>
        </row>
        <row r="13492">
          <cell r="C13492">
            <v>53397</v>
          </cell>
          <cell r="D13492">
            <v>6408517315</v>
          </cell>
        </row>
        <row r="13493">
          <cell r="C13493">
            <v>10500</v>
          </cell>
          <cell r="D13493">
            <v>5503746279</v>
          </cell>
        </row>
        <row r="13494">
          <cell r="C13494">
            <v>25246</v>
          </cell>
          <cell r="D13494">
            <v>2456061896</v>
          </cell>
        </row>
        <row r="13495">
          <cell r="C13495">
            <v>26104</v>
          </cell>
          <cell r="D13495">
            <v>1231429186</v>
          </cell>
        </row>
        <row r="13496">
          <cell r="C13496">
            <v>44915</v>
          </cell>
          <cell r="D13496">
            <v>6007705854</v>
          </cell>
        </row>
        <row r="13497">
          <cell r="C13497">
            <v>24277</v>
          </cell>
          <cell r="D13497">
            <v>8748349712</v>
          </cell>
        </row>
        <row r="13498">
          <cell r="C13498">
            <v>43344</v>
          </cell>
          <cell r="D13498">
            <v>6842801095</v>
          </cell>
        </row>
        <row r="13499">
          <cell r="C13499">
            <v>26066</v>
          </cell>
          <cell r="D13499">
            <v>3164004753</v>
          </cell>
        </row>
        <row r="13500">
          <cell r="C13500">
            <v>29119</v>
          </cell>
          <cell r="D13500">
            <v>4453705328</v>
          </cell>
        </row>
        <row r="13501">
          <cell r="C13501">
            <v>56342</v>
          </cell>
          <cell r="D13501">
            <v>3473885983</v>
          </cell>
        </row>
        <row r="13502">
          <cell r="C13502">
            <v>12607</v>
          </cell>
          <cell r="D13502">
            <v>6084639828</v>
          </cell>
        </row>
        <row r="13503">
          <cell r="C13503">
            <v>45051</v>
          </cell>
          <cell r="D13503">
            <v>513904581</v>
          </cell>
        </row>
        <row r="13504">
          <cell r="C13504">
            <v>40947</v>
          </cell>
          <cell r="D13504">
            <v>1599457717</v>
          </cell>
        </row>
        <row r="13505">
          <cell r="C13505">
            <v>37629</v>
          </cell>
          <cell r="D13505">
            <v>101658508</v>
          </cell>
        </row>
        <row r="13506">
          <cell r="C13506">
            <v>46862</v>
          </cell>
          <cell r="D13506">
            <v>9163060264</v>
          </cell>
        </row>
        <row r="13507">
          <cell r="C13507">
            <v>59490</v>
          </cell>
          <cell r="D13507">
            <v>7957976743</v>
          </cell>
        </row>
        <row r="13508">
          <cell r="C13508">
            <v>58552</v>
          </cell>
          <cell r="D13508">
            <v>9651729414</v>
          </cell>
        </row>
        <row r="13509">
          <cell r="C13509">
            <v>38895</v>
          </cell>
          <cell r="D13509">
            <v>6276010022</v>
          </cell>
        </row>
        <row r="13510">
          <cell r="C13510">
            <v>54892</v>
          </cell>
          <cell r="D13510">
            <v>2183763965</v>
          </cell>
        </row>
        <row r="13511">
          <cell r="C13511">
            <v>22666</v>
          </cell>
          <cell r="D13511">
            <v>7427985850</v>
          </cell>
        </row>
        <row r="13512">
          <cell r="C13512">
            <v>40105</v>
          </cell>
          <cell r="D13512">
            <v>6890491998</v>
          </cell>
        </row>
        <row r="13513">
          <cell r="C13513">
            <v>12175</v>
          </cell>
          <cell r="D13513">
            <v>2524849899</v>
          </cell>
        </row>
        <row r="13514">
          <cell r="C13514">
            <v>34140</v>
          </cell>
          <cell r="D13514">
            <v>2314136845</v>
          </cell>
        </row>
        <row r="13515">
          <cell r="C13515">
            <v>33536</v>
          </cell>
          <cell r="D13515">
            <v>7367438190</v>
          </cell>
        </row>
        <row r="13516">
          <cell r="C13516">
            <v>17151</v>
          </cell>
          <cell r="D13516">
            <v>1420239228</v>
          </cell>
        </row>
        <row r="13517">
          <cell r="C13517">
            <v>55367</v>
          </cell>
          <cell r="D13517">
            <v>1280521902</v>
          </cell>
        </row>
        <row r="13518">
          <cell r="C13518">
            <v>13039</v>
          </cell>
          <cell r="D13518">
            <v>966588630</v>
          </cell>
        </row>
        <row r="13519">
          <cell r="C13519">
            <v>22432</v>
          </cell>
          <cell r="D13519">
            <v>37593587</v>
          </cell>
        </row>
        <row r="13520">
          <cell r="C13520">
            <v>26582</v>
          </cell>
          <cell r="D13520">
            <v>3991963221</v>
          </cell>
        </row>
        <row r="13521">
          <cell r="C13521">
            <v>43789</v>
          </cell>
          <cell r="D13521">
            <v>3016446324</v>
          </cell>
        </row>
        <row r="13522">
          <cell r="C13522">
            <v>42812</v>
          </cell>
          <cell r="D13522">
            <v>5117202538</v>
          </cell>
        </row>
        <row r="13523">
          <cell r="C13523">
            <v>11935</v>
          </cell>
          <cell r="D13523">
            <v>992720575</v>
          </cell>
        </row>
        <row r="13524">
          <cell r="C13524">
            <v>36889</v>
          </cell>
          <cell r="D13524">
            <v>2074776004</v>
          </cell>
        </row>
        <row r="13525">
          <cell r="C13525">
            <v>21659</v>
          </cell>
          <cell r="D13525">
            <v>2294342399</v>
          </cell>
        </row>
        <row r="13526">
          <cell r="C13526">
            <v>42915</v>
          </cell>
          <cell r="D13526">
            <v>8238030943</v>
          </cell>
        </row>
        <row r="13527">
          <cell r="C13527">
            <v>56496</v>
          </cell>
          <cell r="D13527">
            <v>7596173217</v>
          </cell>
        </row>
        <row r="13528">
          <cell r="C13528">
            <v>19914</v>
          </cell>
          <cell r="D13528">
            <v>2185059785</v>
          </cell>
        </row>
        <row r="13529">
          <cell r="C13529">
            <v>55850</v>
          </cell>
          <cell r="D13529">
            <v>5929508313</v>
          </cell>
        </row>
        <row r="13530">
          <cell r="C13530">
            <v>25648</v>
          </cell>
          <cell r="D13530">
            <v>1462166245</v>
          </cell>
        </row>
        <row r="13531">
          <cell r="C13531">
            <v>22762</v>
          </cell>
          <cell r="D13531">
            <v>8731494560</v>
          </cell>
        </row>
        <row r="13532">
          <cell r="C13532">
            <v>50876</v>
          </cell>
          <cell r="D13532">
            <v>5792300712</v>
          </cell>
        </row>
        <row r="13533">
          <cell r="C13533">
            <v>51236</v>
          </cell>
          <cell r="D13533">
            <v>7462961601</v>
          </cell>
        </row>
        <row r="13534">
          <cell r="C13534">
            <v>49741</v>
          </cell>
          <cell r="D13534">
            <v>5511711233</v>
          </cell>
        </row>
        <row r="13535">
          <cell r="C13535">
            <v>23076</v>
          </cell>
          <cell r="D13535">
            <v>7966879720</v>
          </cell>
        </row>
        <row r="13536">
          <cell r="C13536">
            <v>27197</v>
          </cell>
          <cell r="D13536">
            <v>6358114417</v>
          </cell>
        </row>
        <row r="13537">
          <cell r="C13537">
            <v>49475</v>
          </cell>
          <cell r="D13537">
            <v>5383734902</v>
          </cell>
        </row>
        <row r="13538">
          <cell r="C13538">
            <v>45608</v>
          </cell>
          <cell r="D13538">
            <v>1659418720</v>
          </cell>
        </row>
        <row r="13539">
          <cell r="C13539">
            <v>22516</v>
          </cell>
          <cell r="D13539">
            <v>9457151267</v>
          </cell>
        </row>
        <row r="13540">
          <cell r="C13540">
            <v>34720</v>
          </cell>
          <cell r="D13540">
            <v>4306425231</v>
          </cell>
        </row>
        <row r="13541">
          <cell r="C13541">
            <v>25320</v>
          </cell>
          <cell r="D13541">
            <v>8519669638</v>
          </cell>
        </row>
        <row r="13542">
          <cell r="C13542">
            <v>55214</v>
          </cell>
          <cell r="D13542">
            <v>4401069773</v>
          </cell>
        </row>
        <row r="13543">
          <cell r="C13543">
            <v>37073</v>
          </cell>
          <cell r="D13543">
            <v>4838770758</v>
          </cell>
        </row>
        <row r="13544">
          <cell r="C13544">
            <v>30668</v>
          </cell>
          <cell r="D13544">
            <v>9305168396</v>
          </cell>
        </row>
        <row r="13545">
          <cell r="C13545">
            <v>27608</v>
          </cell>
          <cell r="D13545">
            <v>2565093969</v>
          </cell>
        </row>
        <row r="13546">
          <cell r="C13546">
            <v>22612</v>
          </cell>
          <cell r="D13546">
            <v>8728207157</v>
          </cell>
        </row>
        <row r="13547">
          <cell r="C13547">
            <v>29101</v>
          </cell>
          <cell r="D13547">
            <v>4029727026</v>
          </cell>
        </row>
        <row r="13548">
          <cell r="C13548">
            <v>12644</v>
          </cell>
          <cell r="D13548">
            <v>7516977292</v>
          </cell>
        </row>
        <row r="13549">
          <cell r="C13549">
            <v>39474</v>
          </cell>
          <cell r="D13549">
            <v>630160104</v>
          </cell>
        </row>
        <row r="13550">
          <cell r="C13550">
            <v>18919</v>
          </cell>
          <cell r="D13550">
            <v>2561690342</v>
          </cell>
        </row>
        <row r="13551">
          <cell r="C13551">
            <v>48108</v>
          </cell>
          <cell r="D13551">
            <v>7625163059</v>
          </cell>
        </row>
        <row r="13552">
          <cell r="C13552">
            <v>43409</v>
          </cell>
          <cell r="D13552">
            <v>8850022085</v>
          </cell>
        </row>
        <row r="13553">
          <cell r="C13553">
            <v>10856</v>
          </cell>
          <cell r="D13553">
            <v>4085082426</v>
          </cell>
        </row>
        <row r="13554">
          <cell r="C13554">
            <v>24990</v>
          </cell>
          <cell r="D13554">
            <v>6695538166</v>
          </cell>
        </row>
        <row r="13555">
          <cell r="C13555">
            <v>41228</v>
          </cell>
          <cell r="D13555">
            <v>9023313240</v>
          </cell>
        </row>
        <row r="13556">
          <cell r="C13556">
            <v>56573</v>
          </cell>
          <cell r="D13556">
            <v>1754740677</v>
          </cell>
        </row>
        <row r="13557">
          <cell r="C13557">
            <v>27398</v>
          </cell>
          <cell r="D13557">
            <v>4670832530</v>
          </cell>
        </row>
        <row r="13558">
          <cell r="C13558">
            <v>29570</v>
          </cell>
          <cell r="D13558">
            <v>8694120054</v>
          </cell>
        </row>
        <row r="13559">
          <cell r="C13559">
            <v>35200</v>
          </cell>
          <cell r="D13559">
            <v>701563818</v>
          </cell>
        </row>
        <row r="13560">
          <cell r="C13560">
            <v>46500</v>
          </cell>
          <cell r="D13560">
            <v>8911781207</v>
          </cell>
        </row>
        <row r="13561">
          <cell r="C13561">
            <v>58602</v>
          </cell>
          <cell r="D13561">
            <v>1892125439</v>
          </cell>
        </row>
        <row r="13562">
          <cell r="C13562">
            <v>22812</v>
          </cell>
          <cell r="D13562">
            <v>5203144281</v>
          </cell>
        </row>
        <row r="13563">
          <cell r="C13563">
            <v>34658</v>
          </cell>
          <cell r="D13563">
            <v>8550875457</v>
          </cell>
        </row>
        <row r="13564">
          <cell r="C13564">
            <v>47227</v>
          </cell>
          <cell r="D13564">
            <v>5913755731</v>
          </cell>
        </row>
        <row r="13565">
          <cell r="C13565">
            <v>34039</v>
          </cell>
          <cell r="D13565">
            <v>813832926</v>
          </cell>
        </row>
        <row r="13566">
          <cell r="C13566">
            <v>10793</v>
          </cell>
          <cell r="D13566">
            <v>2698184272</v>
          </cell>
        </row>
        <row r="13567">
          <cell r="C13567">
            <v>59292</v>
          </cell>
          <cell r="D13567">
            <v>3554301841</v>
          </cell>
        </row>
        <row r="13568">
          <cell r="C13568">
            <v>15831</v>
          </cell>
          <cell r="D13568">
            <v>5623178685</v>
          </cell>
        </row>
        <row r="13569">
          <cell r="C13569">
            <v>32415</v>
          </cell>
          <cell r="D13569">
            <v>6750554423</v>
          </cell>
        </row>
        <row r="13570">
          <cell r="C13570">
            <v>14476</v>
          </cell>
          <cell r="D13570">
            <v>397599129</v>
          </cell>
        </row>
        <row r="13571">
          <cell r="C13571">
            <v>13546</v>
          </cell>
          <cell r="D13571">
            <v>8705788102</v>
          </cell>
        </row>
        <row r="13572">
          <cell r="C13572">
            <v>13713</v>
          </cell>
          <cell r="D13572">
            <v>4428088442</v>
          </cell>
        </row>
        <row r="13573">
          <cell r="C13573">
            <v>30953</v>
          </cell>
          <cell r="D13573">
            <v>6106380341</v>
          </cell>
        </row>
        <row r="13574">
          <cell r="C13574">
            <v>33679</v>
          </cell>
          <cell r="D13574">
            <v>2975315244</v>
          </cell>
        </row>
        <row r="13575">
          <cell r="C13575">
            <v>47219</v>
          </cell>
          <cell r="D13575">
            <v>4967603564</v>
          </cell>
        </row>
        <row r="13576">
          <cell r="C13576">
            <v>18869</v>
          </cell>
          <cell r="D13576">
            <v>7374898193</v>
          </cell>
        </row>
        <row r="13577">
          <cell r="C13577">
            <v>18490</v>
          </cell>
          <cell r="D13577">
            <v>8127128031</v>
          </cell>
        </row>
        <row r="13578">
          <cell r="C13578">
            <v>52341</v>
          </cell>
          <cell r="D13578">
            <v>5075915108</v>
          </cell>
        </row>
        <row r="13579">
          <cell r="C13579">
            <v>57923</v>
          </cell>
          <cell r="D13579">
            <v>6255831884</v>
          </cell>
        </row>
        <row r="13580">
          <cell r="C13580">
            <v>51389</v>
          </cell>
          <cell r="D13580">
            <v>4256220232</v>
          </cell>
        </row>
        <row r="13581">
          <cell r="C13581">
            <v>30332</v>
          </cell>
          <cell r="D13581">
            <v>2873915978</v>
          </cell>
        </row>
        <row r="13582">
          <cell r="C13582">
            <v>58868</v>
          </cell>
          <cell r="D13582">
            <v>2279888742</v>
          </cell>
        </row>
        <row r="13583">
          <cell r="C13583">
            <v>55763</v>
          </cell>
          <cell r="D13583">
            <v>1887308636</v>
          </cell>
        </row>
        <row r="13584">
          <cell r="C13584">
            <v>16695</v>
          </cell>
          <cell r="D13584">
            <v>2070860833</v>
          </cell>
        </row>
        <row r="13585">
          <cell r="C13585">
            <v>41462</v>
          </cell>
          <cell r="D13585">
            <v>9153408497</v>
          </cell>
        </row>
        <row r="13586">
          <cell r="C13586">
            <v>33714</v>
          </cell>
          <cell r="D13586">
            <v>6938295417</v>
          </cell>
        </row>
        <row r="13587">
          <cell r="C13587">
            <v>19730</v>
          </cell>
          <cell r="D13587">
            <v>3580617389</v>
          </cell>
        </row>
        <row r="13588">
          <cell r="C13588">
            <v>53639</v>
          </cell>
          <cell r="D13588">
            <v>4192879565</v>
          </cell>
        </row>
        <row r="13589">
          <cell r="C13589">
            <v>32344</v>
          </cell>
          <cell r="D13589">
            <v>6789690301</v>
          </cell>
        </row>
        <row r="13590">
          <cell r="C13590">
            <v>19746</v>
          </cell>
          <cell r="D13590">
            <v>9491257560</v>
          </cell>
        </row>
        <row r="13591">
          <cell r="C13591">
            <v>31826</v>
          </cell>
          <cell r="D13591">
            <v>8682006391</v>
          </cell>
        </row>
        <row r="13592">
          <cell r="C13592">
            <v>19750</v>
          </cell>
          <cell r="D13592">
            <v>6801140183</v>
          </cell>
        </row>
        <row r="13593">
          <cell r="C13593">
            <v>13539</v>
          </cell>
          <cell r="D13593">
            <v>9966428720</v>
          </cell>
        </row>
        <row r="13594">
          <cell r="C13594">
            <v>23130</v>
          </cell>
          <cell r="D13594">
            <v>9619649427</v>
          </cell>
        </row>
        <row r="13595">
          <cell r="C13595">
            <v>29499</v>
          </cell>
          <cell r="D13595">
            <v>2885061928</v>
          </cell>
        </row>
        <row r="13596">
          <cell r="C13596">
            <v>31251</v>
          </cell>
          <cell r="D13596">
            <v>7118642576</v>
          </cell>
        </row>
        <row r="13597">
          <cell r="C13597">
            <v>20954</v>
          </cell>
          <cell r="D13597">
            <v>4039266773</v>
          </cell>
        </row>
        <row r="13598">
          <cell r="C13598">
            <v>21087</v>
          </cell>
          <cell r="D13598">
            <v>2493113470</v>
          </cell>
        </row>
        <row r="13599">
          <cell r="C13599">
            <v>20546</v>
          </cell>
          <cell r="D13599">
            <v>2209340063</v>
          </cell>
        </row>
        <row r="13600">
          <cell r="C13600">
            <v>44091</v>
          </cell>
          <cell r="D13600">
            <v>1469328364</v>
          </cell>
        </row>
        <row r="13601">
          <cell r="C13601">
            <v>34933</v>
          </cell>
          <cell r="D13601">
            <v>8864419241</v>
          </cell>
        </row>
        <row r="13602">
          <cell r="C13602">
            <v>36066</v>
          </cell>
          <cell r="D13602">
            <v>8467388188</v>
          </cell>
        </row>
        <row r="13603">
          <cell r="C13603">
            <v>37618</v>
          </cell>
          <cell r="D13603">
            <v>4487905370</v>
          </cell>
        </row>
        <row r="13604">
          <cell r="C13604">
            <v>24660</v>
          </cell>
          <cell r="D13604">
            <v>9258570278</v>
          </cell>
        </row>
        <row r="13605">
          <cell r="C13605">
            <v>43460</v>
          </cell>
          <cell r="D13605">
            <v>161397387</v>
          </cell>
        </row>
        <row r="13606">
          <cell r="C13606">
            <v>18198</v>
          </cell>
          <cell r="D13606">
            <v>6173504774</v>
          </cell>
        </row>
        <row r="13607">
          <cell r="C13607">
            <v>14404</v>
          </cell>
          <cell r="D13607">
            <v>5117202538</v>
          </cell>
        </row>
        <row r="13608">
          <cell r="C13608">
            <v>27094</v>
          </cell>
          <cell r="D13608">
            <v>532074068</v>
          </cell>
        </row>
        <row r="13609">
          <cell r="C13609">
            <v>21280</v>
          </cell>
          <cell r="D13609">
            <v>6724903874</v>
          </cell>
        </row>
        <row r="13610">
          <cell r="C13610">
            <v>57988</v>
          </cell>
          <cell r="D13610">
            <v>2234966051</v>
          </cell>
        </row>
        <row r="13611">
          <cell r="C13611">
            <v>13572</v>
          </cell>
          <cell r="D13611">
            <v>2279888742</v>
          </cell>
        </row>
        <row r="13612">
          <cell r="C13612">
            <v>11688</v>
          </cell>
          <cell r="D13612">
            <v>1898839557</v>
          </cell>
        </row>
        <row r="13613">
          <cell r="C13613">
            <v>46003</v>
          </cell>
          <cell r="D13613">
            <v>4768254810</v>
          </cell>
        </row>
        <row r="13614">
          <cell r="C13614">
            <v>49745</v>
          </cell>
          <cell r="D13614">
            <v>797787712</v>
          </cell>
        </row>
        <row r="13615">
          <cell r="C13615">
            <v>39886</v>
          </cell>
          <cell r="D13615">
            <v>8189289020</v>
          </cell>
        </row>
        <row r="13616">
          <cell r="C13616">
            <v>50377</v>
          </cell>
          <cell r="D13616">
            <v>6842911427</v>
          </cell>
        </row>
        <row r="13617">
          <cell r="C13617">
            <v>53899</v>
          </cell>
          <cell r="D13617">
            <v>9287480133</v>
          </cell>
        </row>
        <row r="13618">
          <cell r="C13618">
            <v>21453</v>
          </cell>
          <cell r="D13618">
            <v>1787288307</v>
          </cell>
        </row>
        <row r="13619">
          <cell r="C13619">
            <v>50670</v>
          </cell>
          <cell r="D13619">
            <v>8731494560</v>
          </cell>
        </row>
        <row r="13620">
          <cell r="C13620">
            <v>17231</v>
          </cell>
          <cell r="D13620">
            <v>3217797337</v>
          </cell>
        </row>
        <row r="13621">
          <cell r="C13621">
            <v>21648</v>
          </cell>
          <cell r="D13621">
            <v>8069192305</v>
          </cell>
        </row>
        <row r="13622">
          <cell r="C13622">
            <v>36626</v>
          </cell>
          <cell r="D13622">
            <v>1425230725</v>
          </cell>
        </row>
        <row r="13623">
          <cell r="C13623">
            <v>57866</v>
          </cell>
          <cell r="D13623">
            <v>9624054975</v>
          </cell>
        </row>
        <row r="13624">
          <cell r="C13624">
            <v>39175</v>
          </cell>
          <cell r="D13624">
            <v>2524572722</v>
          </cell>
        </row>
        <row r="13625">
          <cell r="C13625">
            <v>22487</v>
          </cell>
          <cell r="D13625">
            <v>6402318035</v>
          </cell>
        </row>
        <row r="13626">
          <cell r="C13626">
            <v>40390</v>
          </cell>
          <cell r="D13626">
            <v>7966083349</v>
          </cell>
        </row>
        <row r="13627">
          <cell r="C13627">
            <v>53544</v>
          </cell>
          <cell r="D13627">
            <v>9238967105</v>
          </cell>
        </row>
        <row r="13628">
          <cell r="C13628">
            <v>54391</v>
          </cell>
          <cell r="D13628">
            <v>1079691642</v>
          </cell>
        </row>
        <row r="13629">
          <cell r="C13629">
            <v>23401</v>
          </cell>
          <cell r="D13629">
            <v>7436398989</v>
          </cell>
        </row>
        <row r="13630">
          <cell r="C13630">
            <v>40564</v>
          </cell>
          <cell r="D13630">
            <v>4372257910</v>
          </cell>
        </row>
        <row r="13631">
          <cell r="C13631">
            <v>16172</v>
          </cell>
          <cell r="D13631">
            <v>2659144249</v>
          </cell>
        </row>
        <row r="13632">
          <cell r="C13632">
            <v>32369</v>
          </cell>
          <cell r="D13632">
            <v>2083520173</v>
          </cell>
        </row>
        <row r="13633">
          <cell r="C13633">
            <v>22908</v>
          </cell>
          <cell r="D13633">
            <v>9153408497</v>
          </cell>
        </row>
        <row r="13634">
          <cell r="C13634">
            <v>26181</v>
          </cell>
          <cell r="D13634">
            <v>4219825649</v>
          </cell>
        </row>
        <row r="13635">
          <cell r="C13635">
            <v>15540</v>
          </cell>
          <cell r="D13635">
            <v>3545427749</v>
          </cell>
        </row>
        <row r="13636">
          <cell r="C13636">
            <v>12289</v>
          </cell>
          <cell r="D13636">
            <v>9885165231</v>
          </cell>
        </row>
        <row r="13637">
          <cell r="C13637">
            <v>47343</v>
          </cell>
          <cell r="D13637">
            <v>2130919499</v>
          </cell>
        </row>
        <row r="13638">
          <cell r="C13638">
            <v>46218</v>
          </cell>
          <cell r="D13638">
            <v>9518260397</v>
          </cell>
        </row>
        <row r="13639">
          <cell r="C13639">
            <v>11424</v>
          </cell>
          <cell r="D13639">
            <v>5186660353</v>
          </cell>
        </row>
        <row r="13640">
          <cell r="C13640">
            <v>32219</v>
          </cell>
          <cell r="D13640">
            <v>5861892008</v>
          </cell>
        </row>
        <row r="13641">
          <cell r="C13641">
            <v>59562</v>
          </cell>
          <cell r="D13641">
            <v>37593587</v>
          </cell>
        </row>
        <row r="13642">
          <cell r="C13642">
            <v>47471</v>
          </cell>
          <cell r="D13642">
            <v>1152386727</v>
          </cell>
        </row>
        <row r="13643">
          <cell r="C13643">
            <v>25321</v>
          </cell>
          <cell r="D13643">
            <v>3418374697</v>
          </cell>
        </row>
        <row r="13644">
          <cell r="C13644">
            <v>40936</v>
          </cell>
          <cell r="D13644">
            <v>7914395587</v>
          </cell>
        </row>
        <row r="13645">
          <cell r="C13645">
            <v>12047</v>
          </cell>
          <cell r="D13645">
            <v>2859931651</v>
          </cell>
        </row>
        <row r="13646">
          <cell r="C13646">
            <v>47011</v>
          </cell>
          <cell r="D13646">
            <v>7411705322</v>
          </cell>
        </row>
        <row r="13647">
          <cell r="C13647">
            <v>42761</v>
          </cell>
          <cell r="D13647">
            <v>8223052873</v>
          </cell>
        </row>
        <row r="13648">
          <cell r="C13648">
            <v>38774</v>
          </cell>
          <cell r="D13648">
            <v>8748349712</v>
          </cell>
        </row>
        <row r="13649">
          <cell r="C13649">
            <v>26508</v>
          </cell>
          <cell r="D13649">
            <v>3000763902</v>
          </cell>
        </row>
        <row r="13650">
          <cell r="C13650">
            <v>11668</v>
          </cell>
          <cell r="D13650">
            <v>9966428720</v>
          </cell>
        </row>
        <row r="13651">
          <cell r="C13651">
            <v>20671</v>
          </cell>
          <cell r="D13651">
            <v>197180590</v>
          </cell>
        </row>
        <row r="13652">
          <cell r="C13652">
            <v>47072</v>
          </cell>
          <cell r="D13652">
            <v>8054305400</v>
          </cell>
        </row>
        <row r="13653">
          <cell r="C13653">
            <v>42802</v>
          </cell>
          <cell r="D13653">
            <v>5244119095</v>
          </cell>
        </row>
        <row r="13654">
          <cell r="C13654">
            <v>23179</v>
          </cell>
          <cell r="D13654">
            <v>4009257075</v>
          </cell>
        </row>
        <row r="13655">
          <cell r="C13655">
            <v>32997</v>
          </cell>
          <cell r="D13655">
            <v>2376099331</v>
          </cell>
        </row>
        <row r="13656">
          <cell r="C13656">
            <v>13726</v>
          </cell>
          <cell r="D13656">
            <v>6515844751</v>
          </cell>
        </row>
        <row r="13657">
          <cell r="C13657">
            <v>25115</v>
          </cell>
          <cell r="D13657">
            <v>7707009371</v>
          </cell>
        </row>
        <row r="13658">
          <cell r="C13658">
            <v>14154</v>
          </cell>
          <cell r="D13658">
            <v>9228842121</v>
          </cell>
        </row>
        <row r="13659">
          <cell r="C13659">
            <v>57304</v>
          </cell>
          <cell r="D13659">
            <v>8256403403</v>
          </cell>
        </row>
        <row r="13660">
          <cell r="C13660">
            <v>46410</v>
          </cell>
          <cell r="D13660">
            <v>7263964236</v>
          </cell>
        </row>
        <row r="13661">
          <cell r="C13661">
            <v>47701</v>
          </cell>
          <cell r="D13661">
            <v>8189289020</v>
          </cell>
        </row>
        <row r="13662">
          <cell r="C13662">
            <v>20665</v>
          </cell>
          <cell r="D13662">
            <v>9072843924</v>
          </cell>
        </row>
        <row r="13663">
          <cell r="C13663">
            <v>26928</v>
          </cell>
          <cell r="D13663">
            <v>2060025532</v>
          </cell>
        </row>
        <row r="13664">
          <cell r="C13664">
            <v>44560</v>
          </cell>
          <cell r="D13664">
            <v>5519420165</v>
          </cell>
        </row>
        <row r="13665">
          <cell r="C13665">
            <v>40928</v>
          </cell>
          <cell r="D13665">
            <v>1958063002</v>
          </cell>
        </row>
        <row r="13666">
          <cell r="C13666">
            <v>15808</v>
          </cell>
          <cell r="D13666">
            <v>8445779583</v>
          </cell>
        </row>
        <row r="13667">
          <cell r="C13667">
            <v>25072</v>
          </cell>
          <cell r="D13667">
            <v>9458901820</v>
          </cell>
        </row>
        <row r="13668">
          <cell r="C13668">
            <v>48888</v>
          </cell>
          <cell r="D13668">
            <v>8277918739</v>
          </cell>
        </row>
        <row r="13669">
          <cell r="C13669">
            <v>34116</v>
          </cell>
          <cell r="D13669">
            <v>1992195951</v>
          </cell>
        </row>
        <row r="13670">
          <cell r="C13670">
            <v>10680</v>
          </cell>
          <cell r="D13670">
            <v>5299481160</v>
          </cell>
        </row>
        <row r="13671">
          <cell r="C13671">
            <v>35223</v>
          </cell>
          <cell r="D13671">
            <v>2565290632</v>
          </cell>
        </row>
        <row r="13672">
          <cell r="C13672">
            <v>56558</v>
          </cell>
          <cell r="D13672">
            <v>9155356869</v>
          </cell>
        </row>
        <row r="13673">
          <cell r="C13673">
            <v>53037</v>
          </cell>
          <cell r="D13673">
            <v>1953937357</v>
          </cell>
        </row>
        <row r="13674">
          <cell r="C13674">
            <v>27091</v>
          </cell>
          <cell r="D13674">
            <v>4997183822</v>
          </cell>
        </row>
        <row r="13675">
          <cell r="C13675">
            <v>54334</v>
          </cell>
          <cell r="D13675">
            <v>320120716</v>
          </cell>
        </row>
        <row r="13676">
          <cell r="C13676">
            <v>57592</v>
          </cell>
          <cell r="D13676">
            <v>9483290694</v>
          </cell>
        </row>
        <row r="13677">
          <cell r="C13677">
            <v>42248</v>
          </cell>
          <cell r="D13677">
            <v>7281103514</v>
          </cell>
        </row>
        <row r="13678">
          <cell r="C13678">
            <v>50271</v>
          </cell>
          <cell r="D13678">
            <v>8971738782</v>
          </cell>
        </row>
        <row r="13679">
          <cell r="C13679">
            <v>17530</v>
          </cell>
          <cell r="D13679">
            <v>933051662</v>
          </cell>
        </row>
        <row r="13680">
          <cell r="C13680">
            <v>21136</v>
          </cell>
          <cell r="D13680">
            <v>7688943361</v>
          </cell>
        </row>
        <row r="13681">
          <cell r="C13681">
            <v>16331</v>
          </cell>
          <cell r="D13681">
            <v>896700143</v>
          </cell>
        </row>
        <row r="13682">
          <cell r="C13682">
            <v>52936</v>
          </cell>
          <cell r="D13682">
            <v>6321654205</v>
          </cell>
        </row>
        <row r="13683">
          <cell r="C13683">
            <v>16604</v>
          </cell>
          <cell r="D13683">
            <v>132027631</v>
          </cell>
        </row>
        <row r="13684">
          <cell r="C13684">
            <v>16671</v>
          </cell>
          <cell r="D13684">
            <v>1475796307</v>
          </cell>
        </row>
        <row r="13685">
          <cell r="C13685">
            <v>45610</v>
          </cell>
          <cell r="D13685">
            <v>9892583027</v>
          </cell>
        </row>
        <row r="13686">
          <cell r="C13686">
            <v>17836</v>
          </cell>
          <cell r="D13686">
            <v>4009257075</v>
          </cell>
        </row>
        <row r="13687">
          <cell r="C13687">
            <v>55788</v>
          </cell>
          <cell r="D13687">
            <v>1462119603</v>
          </cell>
        </row>
        <row r="13688">
          <cell r="C13688">
            <v>28146</v>
          </cell>
          <cell r="D13688">
            <v>2958727874</v>
          </cell>
        </row>
        <row r="13689">
          <cell r="C13689">
            <v>26274</v>
          </cell>
          <cell r="D13689">
            <v>9458901820</v>
          </cell>
        </row>
        <row r="13690">
          <cell r="C13690">
            <v>49523</v>
          </cell>
          <cell r="D13690">
            <v>8908432159</v>
          </cell>
        </row>
        <row r="13691">
          <cell r="C13691">
            <v>23858</v>
          </cell>
          <cell r="D13691">
            <v>1855604000</v>
          </cell>
        </row>
        <row r="13692">
          <cell r="C13692">
            <v>36400</v>
          </cell>
          <cell r="D13692">
            <v>5064247826</v>
          </cell>
        </row>
        <row r="13693">
          <cell r="C13693">
            <v>42888</v>
          </cell>
          <cell r="D13693">
            <v>4752702681</v>
          </cell>
        </row>
        <row r="13694">
          <cell r="C13694">
            <v>18886</v>
          </cell>
          <cell r="D13694">
            <v>6313424239</v>
          </cell>
        </row>
        <row r="13695">
          <cell r="C13695">
            <v>10645</v>
          </cell>
          <cell r="D13695">
            <v>5998486889</v>
          </cell>
        </row>
        <row r="13696">
          <cell r="C13696">
            <v>31474</v>
          </cell>
          <cell r="D13696">
            <v>4852897158</v>
          </cell>
        </row>
        <row r="13697">
          <cell r="C13697">
            <v>22947</v>
          </cell>
          <cell r="D13697">
            <v>8162941088</v>
          </cell>
        </row>
        <row r="13698">
          <cell r="C13698">
            <v>31400</v>
          </cell>
          <cell r="D13698">
            <v>6436551115</v>
          </cell>
        </row>
        <row r="13699">
          <cell r="C13699">
            <v>22185</v>
          </cell>
          <cell r="D13699">
            <v>3463222345</v>
          </cell>
        </row>
        <row r="13700">
          <cell r="C13700">
            <v>46710</v>
          </cell>
          <cell r="D13700">
            <v>1958063002</v>
          </cell>
        </row>
        <row r="13701">
          <cell r="C13701">
            <v>37501</v>
          </cell>
          <cell r="D13701">
            <v>2402470968</v>
          </cell>
        </row>
        <row r="13702">
          <cell r="C13702">
            <v>54691</v>
          </cell>
          <cell r="D13702">
            <v>274599287</v>
          </cell>
        </row>
        <row r="13703">
          <cell r="C13703">
            <v>59195</v>
          </cell>
          <cell r="D13703">
            <v>4075444457</v>
          </cell>
        </row>
        <row r="13704">
          <cell r="C13704">
            <v>58395</v>
          </cell>
          <cell r="D13704">
            <v>2191014690</v>
          </cell>
        </row>
        <row r="13705">
          <cell r="C13705">
            <v>51775</v>
          </cell>
          <cell r="D13705">
            <v>2524849899</v>
          </cell>
        </row>
        <row r="13706">
          <cell r="C13706">
            <v>54584</v>
          </cell>
          <cell r="D13706">
            <v>6235447353</v>
          </cell>
        </row>
        <row r="13707">
          <cell r="C13707">
            <v>35068</v>
          </cell>
          <cell r="D13707">
            <v>3956653289</v>
          </cell>
        </row>
        <row r="13708">
          <cell r="C13708">
            <v>53766</v>
          </cell>
          <cell r="D13708">
            <v>6364724701</v>
          </cell>
        </row>
        <row r="13709">
          <cell r="C13709">
            <v>14809</v>
          </cell>
          <cell r="D13709">
            <v>2792636599</v>
          </cell>
        </row>
        <row r="13710">
          <cell r="C13710">
            <v>51573</v>
          </cell>
          <cell r="D13710">
            <v>3642988458</v>
          </cell>
        </row>
        <row r="13711">
          <cell r="C13711">
            <v>49825</v>
          </cell>
          <cell r="D13711">
            <v>357531329</v>
          </cell>
        </row>
        <row r="13712">
          <cell r="C13712">
            <v>55229</v>
          </cell>
          <cell r="D13712">
            <v>2670196322</v>
          </cell>
        </row>
        <row r="13713">
          <cell r="C13713">
            <v>51557</v>
          </cell>
          <cell r="D13713">
            <v>6718456802</v>
          </cell>
        </row>
        <row r="13714">
          <cell r="C13714">
            <v>55168</v>
          </cell>
          <cell r="D13714">
            <v>2353272215</v>
          </cell>
        </row>
        <row r="13715">
          <cell r="C13715">
            <v>17124</v>
          </cell>
          <cell r="D13715">
            <v>6148235056</v>
          </cell>
        </row>
        <row r="13716">
          <cell r="C13716">
            <v>19879</v>
          </cell>
          <cell r="D13716">
            <v>1419116835</v>
          </cell>
        </row>
        <row r="13717">
          <cell r="C13717">
            <v>41469</v>
          </cell>
          <cell r="D13717">
            <v>6209983448</v>
          </cell>
        </row>
        <row r="13718">
          <cell r="C13718">
            <v>11873</v>
          </cell>
          <cell r="D13718">
            <v>6471464479</v>
          </cell>
        </row>
        <row r="13719">
          <cell r="C13719">
            <v>34019</v>
          </cell>
          <cell r="D13719">
            <v>8335120919</v>
          </cell>
        </row>
        <row r="13720">
          <cell r="C13720">
            <v>36665</v>
          </cell>
          <cell r="D13720">
            <v>9096285417</v>
          </cell>
        </row>
        <row r="13721">
          <cell r="C13721">
            <v>34848</v>
          </cell>
          <cell r="D13721">
            <v>7273123196</v>
          </cell>
        </row>
        <row r="13722">
          <cell r="C13722">
            <v>39677</v>
          </cell>
          <cell r="D13722">
            <v>7596173217</v>
          </cell>
        </row>
        <row r="13723">
          <cell r="C13723">
            <v>46015</v>
          </cell>
          <cell r="D13723">
            <v>495702854</v>
          </cell>
        </row>
        <row r="13724">
          <cell r="C13724">
            <v>33794</v>
          </cell>
          <cell r="D13724">
            <v>7039995972</v>
          </cell>
        </row>
        <row r="13725">
          <cell r="C13725">
            <v>27447</v>
          </cell>
          <cell r="D13725">
            <v>9782845590</v>
          </cell>
        </row>
        <row r="13726">
          <cell r="C13726">
            <v>54752</v>
          </cell>
          <cell r="D13726">
            <v>6375014751</v>
          </cell>
        </row>
        <row r="13727">
          <cell r="C13727">
            <v>18477</v>
          </cell>
          <cell r="D13727">
            <v>7775126329</v>
          </cell>
        </row>
        <row r="13728">
          <cell r="C13728">
            <v>11518</v>
          </cell>
          <cell r="D13728">
            <v>5138969978</v>
          </cell>
        </row>
        <row r="13729">
          <cell r="C13729">
            <v>10861</v>
          </cell>
          <cell r="D13729">
            <v>1573192775</v>
          </cell>
        </row>
        <row r="13730">
          <cell r="C13730">
            <v>29096</v>
          </cell>
          <cell r="D13730">
            <v>9153408497</v>
          </cell>
        </row>
        <row r="13731">
          <cell r="C13731">
            <v>50824</v>
          </cell>
          <cell r="D13731">
            <v>9023313240</v>
          </cell>
        </row>
        <row r="13732">
          <cell r="C13732">
            <v>18732</v>
          </cell>
          <cell r="D13732">
            <v>4838770758</v>
          </cell>
        </row>
        <row r="13733">
          <cell r="C13733">
            <v>54872</v>
          </cell>
          <cell r="D13733">
            <v>8065075959</v>
          </cell>
        </row>
        <row r="13734">
          <cell r="C13734">
            <v>39717</v>
          </cell>
          <cell r="D13734">
            <v>7962906979</v>
          </cell>
        </row>
        <row r="13735">
          <cell r="C13735">
            <v>40034</v>
          </cell>
          <cell r="D13735">
            <v>5795848808</v>
          </cell>
        </row>
        <row r="13736">
          <cell r="C13736">
            <v>15102</v>
          </cell>
          <cell r="D13736">
            <v>1231429186</v>
          </cell>
        </row>
        <row r="13737">
          <cell r="C13737">
            <v>38413</v>
          </cell>
          <cell r="D13737">
            <v>6462250968</v>
          </cell>
        </row>
        <row r="13738">
          <cell r="C13738">
            <v>28486</v>
          </cell>
          <cell r="D13738">
            <v>7132417177</v>
          </cell>
        </row>
        <row r="13739">
          <cell r="C13739">
            <v>27912</v>
          </cell>
          <cell r="D13739">
            <v>9128677390</v>
          </cell>
        </row>
        <row r="13740">
          <cell r="C13740">
            <v>25827</v>
          </cell>
          <cell r="D13740">
            <v>7132417177</v>
          </cell>
        </row>
        <row r="13741">
          <cell r="C13741">
            <v>42247</v>
          </cell>
          <cell r="D13741">
            <v>495702854</v>
          </cell>
        </row>
        <row r="13742">
          <cell r="C13742">
            <v>19997</v>
          </cell>
          <cell r="D13742">
            <v>819852252</v>
          </cell>
        </row>
        <row r="13743">
          <cell r="C13743">
            <v>27697</v>
          </cell>
          <cell r="D13743">
            <v>2405876701</v>
          </cell>
        </row>
        <row r="13744">
          <cell r="C13744">
            <v>39163</v>
          </cell>
          <cell r="D13744">
            <v>6988089128</v>
          </cell>
        </row>
        <row r="13745">
          <cell r="C13745">
            <v>20714</v>
          </cell>
          <cell r="D13745">
            <v>9483290694</v>
          </cell>
        </row>
        <row r="13746">
          <cell r="C13746">
            <v>20023</v>
          </cell>
          <cell r="D13746">
            <v>5077974136</v>
          </cell>
        </row>
        <row r="13747">
          <cell r="C13747">
            <v>32516</v>
          </cell>
          <cell r="D13747">
            <v>1266227768</v>
          </cell>
        </row>
        <row r="13748">
          <cell r="C13748">
            <v>35848</v>
          </cell>
          <cell r="D13748">
            <v>8519669638</v>
          </cell>
        </row>
        <row r="13749">
          <cell r="C13749">
            <v>35471</v>
          </cell>
          <cell r="D13749">
            <v>4578004252</v>
          </cell>
        </row>
        <row r="13750">
          <cell r="C13750">
            <v>43360</v>
          </cell>
          <cell r="D13750">
            <v>232367817</v>
          </cell>
        </row>
        <row r="13751">
          <cell r="C13751">
            <v>53073</v>
          </cell>
          <cell r="D13751">
            <v>9963057691</v>
          </cell>
        </row>
        <row r="13752">
          <cell r="C13752">
            <v>49361</v>
          </cell>
          <cell r="D13752">
            <v>6842911427</v>
          </cell>
        </row>
        <row r="13753">
          <cell r="C13753">
            <v>50239</v>
          </cell>
          <cell r="D13753">
            <v>6988089128</v>
          </cell>
        </row>
        <row r="13754">
          <cell r="C13754">
            <v>23283</v>
          </cell>
          <cell r="D13754">
            <v>5779075530</v>
          </cell>
        </row>
        <row r="13755">
          <cell r="C13755">
            <v>30722</v>
          </cell>
          <cell r="D13755">
            <v>140020098</v>
          </cell>
        </row>
        <row r="13756">
          <cell r="C13756">
            <v>48605</v>
          </cell>
          <cell r="D13756">
            <v>4838770758</v>
          </cell>
        </row>
        <row r="13757">
          <cell r="C13757">
            <v>47117</v>
          </cell>
          <cell r="D13757">
            <v>2944219065</v>
          </cell>
        </row>
        <row r="13758">
          <cell r="C13758">
            <v>45006</v>
          </cell>
          <cell r="D13758">
            <v>8640079943</v>
          </cell>
        </row>
        <row r="13759">
          <cell r="C13759">
            <v>56158</v>
          </cell>
          <cell r="D13759">
            <v>4876404933</v>
          </cell>
        </row>
        <row r="13760">
          <cell r="C13760">
            <v>53356</v>
          </cell>
          <cell r="D13760">
            <v>4191160419</v>
          </cell>
        </row>
        <row r="13761">
          <cell r="C13761">
            <v>24776</v>
          </cell>
          <cell r="D13761">
            <v>9491257560</v>
          </cell>
        </row>
        <row r="13762">
          <cell r="C13762">
            <v>21748</v>
          </cell>
          <cell r="D13762">
            <v>2659144249</v>
          </cell>
        </row>
        <row r="13763">
          <cell r="C13763">
            <v>38511</v>
          </cell>
          <cell r="D13763">
            <v>3877279783</v>
          </cell>
        </row>
        <row r="13764">
          <cell r="C13764">
            <v>27291</v>
          </cell>
          <cell r="D13764">
            <v>1532722974</v>
          </cell>
        </row>
        <row r="13765">
          <cell r="C13765">
            <v>58385</v>
          </cell>
          <cell r="D13765">
            <v>3661649302</v>
          </cell>
        </row>
        <row r="13766">
          <cell r="C13766">
            <v>34728</v>
          </cell>
          <cell r="D13766">
            <v>9128677390</v>
          </cell>
        </row>
        <row r="13767">
          <cell r="C13767">
            <v>32778</v>
          </cell>
          <cell r="D13767">
            <v>5764488419</v>
          </cell>
        </row>
        <row r="13768">
          <cell r="C13768">
            <v>26356</v>
          </cell>
          <cell r="D13768">
            <v>1296185559</v>
          </cell>
        </row>
        <row r="13769">
          <cell r="C13769">
            <v>18769</v>
          </cell>
          <cell r="D13769">
            <v>3086393343</v>
          </cell>
        </row>
        <row r="13770">
          <cell r="C13770">
            <v>14166</v>
          </cell>
          <cell r="D13770">
            <v>2177097355</v>
          </cell>
        </row>
        <row r="13771">
          <cell r="C13771">
            <v>44552</v>
          </cell>
          <cell r="D13771">
            <v>3273288531</v>
          </cell>
        </row>
        <row r="13772">
          <cell r="C13772">
            <v>38146</v>
          </cell>
          <cell r="D13772">
            <v>8002426673</v>
          </cell>
        </row>
        <row r="13773">
          <cell r="C13773">
            <v>57773</v>
          </cell>
          <cell r="D13773">
            <v>7866715386</v>
          </cell>
        </row>
        <row r="13774">
          <cell r="C13774">
            <v>50335</v>
          </cell>
          <cell r="D13774">
            <v>483886254</v>
          </cell>
        </row>
        <row r="13775">
          <cell r="C13775">
            <v>17546</v>
          </cell>
          <cell r="D13775">
            <v>1829869566</v>
          </cell>
        </row>
        <row r="13776">
          <cell r="C13776">
            <v>13071</v>
          </cell>
          <cell r="D13776">
            <v>1739513533</v>
          </cell>
        </row>
        <row r="13777">
          <cell r="C13777">
            <v>18742</v>
          </cell>
          <cell r="D13777">
            <v>960994726</v>
          </cell>
        </row>
        <row r="13778">
          <cell r="C13778">
            <v>34160</v>
          </cell>
          <cell r="D13778">
            <v>8460683117</v>
          </cell>
        </row>
        <row r="13779">
          <cell r="C13779">
            <v>34208</v>
          </cell>
          <cell r="D13779">
            <v>5082945165</v>
          </cell>
        </row>
        <row r="13780">
          <cell r="C13780">
            <v>33220</v>
          </cell>
          <cell r="D13780">
            <v>3547596165</v>
          </cell>
        </row>
        <row r="13781">
          <cell r="C13781">
            <v>10769</v>
          </cell>
          <cell r="D13781">
            <v>3145039288</v>
          </cell>
        </row>
        <row r="13782">
          <cell r="C13782">
            <v>33617</v>
          </cell>
          <cell r="D13782">
            <v>7630993544</v>
          </cell>
        </row>
        <row r="13783">
          <cell r="C13783">
            <v>44375</v>
          </cell>
          <cell r="D13783">
            <v>1918356416</v>
          </cell>
        </row>
        <row r="13784">
          <cell r="C13784">
            <v>33144</v>
          </cell>
          <cell r="D13784">
            <v>1053331541</v>
          </cell>
        </row>
        <row r="13785">
          <cell r="C13785">
            <v>17849</v>
          </cell>
          <cell r="D13785">
            <v>6126779991</v>
          </cell>
        </row>
        <row r="13786">
          <cell r="C13786">
            <v>33152</v>
          </cell>
          <cell r="D13786">
            <v>2074776004</v>
          </cell>
        </row>
        <row r="13787">
          <cell r="C13787">
            <v>17248</v>
          </cell>
          <cell r="D13787">
            <v>4972162740</v>
          </cell>
        </row>
        <row r="13788">
          <cell r="C13788">
            <v>22386</v>
          </cell>
          <cell r="D13788">
            <v>6275593709</v>
          </cell>
        </row>
        <row r="13789">
          <cell r="C13789">
            <v>39030</v>
          </cell>
          <cell r="D13789">
            <v>710473923</v>
          </cell>
        </row>
        <row r="13790">
          <cell r="C13790">
            <v>14513</v>
          </cell>
          <cell r="D13790">
            <v>7088886472</v>
          </cell>
        </row>
        <row r="13791">
          <cell r="C13791">
            <v>39431</v>
          </cell>
          <cell r="D13791">
            <v>679204083</v>
          </cell>
        </row>
        <row r="13792">
          <cell r="C13792">
            <v>23242</v>
          </cell>
          <cell r="D13792">
            <v>7367438190</v>
          </cell>
        </row>
        <row r="13793">
          <cell r="C13793">
            <v>58330</v>
          </cell>
          <cell r="D13793">
            <v>8481632066</v>
          </cell>
        </row>
        <row r="13794">
          <cell r="C13794">
            <v>46579</v>
          </cell>
          <cell r="D13794">
            <v>2012142672</v>
          </cell>
        </row>
        <row r="13795">
          <cell r="C13795">
            <v>18813</v>
          </cell>
          <cell r="D13795">
            <v>4937054791</v>
          </cell>
        </row>
        <row r="13796">
          <cell r="C13796">
            <v>55499</v>
          </cell>
          <cell r="D13796">
            <v>7281103514</v>
          </cell>
        </row>
        <row r="13797">
          <cell r="C13797">
            <v>16835</v>
          </cell>
          <cell r="D13797">
            <v>2259282237</v>
          </cell>
        </row>
        <row r="13798">
          <cell r="C13798">
            <v>17838</v>
          </cell>
          <cell r="D13798">
            <v>3097425365</v>
          </cell>
        </row>
        <row r="13799">
          <cell r="C13799">
            <v>13919</v>
          </cell>
          <cell r="D13799">
            <v>8264394108</v>
          </cell>
        </row>
        <row r="13800">
          <cell r="C13800">
            <v>12401</v>
          </cell>
          <cell r="D13800">
            <v>4372257910</v>
          </cell>
        </row>
        <row r="13801">
          <cell r="C13801">
            <v>46208</v>
          </cell>
          <cell r="D13801">
            <v>1953937357</v>
          </cell>
        </row>
        <row r="13802">
          <cell r="C13802">
            <v>27939</v>
          </cell>
          <cell r="D13802">
            <v>4439073344</v>
          </cell>
        </row>
        <row r="13803">
          <cell r="C13803">
            <v>39850</v>
          </cell>
          <cell r="D13803">
            <v>2670196322</v>
          </cell>
        </row>
        <row r="13804">
          <cell r="C13804">
            <v>36342</v>
          </cell>
          <cell r="D13804">
            <v>7888574610</v>
          </cell>
        </row>
        <row r="13805">
          <cell r="C13805">
            <v>55123</v>
          </cell>
          <cell r="D13805">
            <v>8658719154</v>
          </cell>
        </row>
        <row r="13806">
          <cell r="C13806">
            <v>27379</v>
          </cell>
          <cell r="D13806">
            <v>2561690342</v>
          </cell>
        </row>
        <row r="13807">
          <cell r="C13807">
            <v>18685</v>
          </cell>
          <cell r="D13807">
            <v>2352201101</v>
          </cell>
        </row>
        <row r="13808">
          <cell r="C13808">
            <v>30898</v>
          </cell>
          <cell r="D13808">
            <v>1313434965</v>
          </cell>
        </row>
        <row r="13809">
          <cell r="C13809">
            <v>55250</v>
          </cell>
          <cell r="D13809">
            <v>8971738782</v>
          </cell>
        </row>
        <row r="13810">
          <cell r="C13810">
            <v>40447</v>
          </cell>
          <cell r="D13810">
            <v>4009257075</v>
          </cell>
        </row>
        <row r="13811">
          <cell r="C13811">
            <v>26635</v>
          </cell>
          <cell r="D13811">
            <v>9258570278</v>
          </cell>
        </row>
        <row r="13812">
          <cell r="C13812">
            <v>34731</v>
          </cell>
          <cell r="D13812">
            <v>4866916575</v>
          </cell>
        </row>
        <row r="13813">
          <cell r="C13813">
            <v>23296</v>
          </cell>
          <cell r="D13813">
            <v>2177097355</v>
          </cell>
        </row>
        <row r="13814">
          <cell r="C13814">
            <v>43547</v>
          </cell>
          <cell r="D13814">
            <v>6618120233</v>
          </cell>
        </row>
        <row r="13815">
          <cell r="C13815">
            <v>12116</v>
          </cell>
          <cell r="D13815">
            <v>9447906176</v>
          </cell>
        </row>
        <row r="13816">
          <cell r="C13816">
            <v>14969</v>
          </cell>
          <cell r="D13816">
            <v>5792300712</v>
          </cell>
        </row>
        <row r="13817">
          <cell r="C13817">
            <v>43983</v>
          </cell>
          <cell r="D13817">
            <v>5372344725</v>
          </cell>
        </row>
        <row r="13818">
          <cell r="C13818">
            <v>41971</v>
          </cell>
          <cell r="D13818">
            <v>9590888275</v>
          </cell>
        </row>
        <row r="13819">
          <cell r="C13819">
            <v>51453</v>
          </cell>
          <cell r="D13819">
            <v>8189289020</v>
          </cell>
        </row>
        <row r="13820">
          <cell r="C13820">
            <v>42108</v>
          </cell>
          <cell r="D13820">
            <v>5186660353</v>
          </cell>
        </row>
        <row r="13821">
          <cell r="C13821">
            <v>38417</v>
          </cell>
          <cell r="D13821">
            <v>3867281491</v>
          </cell>
        </row>
        <row r="13822">
          <cell r="C13822">
            <v>17731</v>
          </cell>
          <cell r="D13822">
            <v>2128813026</v>
          </cell>
        </row>
        <row r="13823">
          <cell r="C13823">
            <v>40435</v>
          </cell>
          <cell r="D13823">
            <v>4236713853</v>
          </cell>
        </row>
        <row r="13824">
          <cell r="C13824">
            <v>39831</v>
          </cell>
          <cell r="D13824">
            <v>6313424239</v>
          </cell>
        </row>
        <row r="13825">
          <cell r="C13825">
            <v>14830</v>
          </cell>
          <cell r="D13825">
            <v>4548725172</v>
          </cell>
        </row>
        <row r="13826">
          <cell r="C13826">
            <v>30930</v>
          </cell>
          <cell r="D13826">
            <v>8832488175</v>
          </cell>
        </row>
        <row r="13827">
          <cell r="C13827">
            <v>14204</v>
          </cell>
          <cell r="D13827">
            <v>6596440737</v>
          </cell>
        </row>
        <row r="13828">
          <cell r="C13828">
            <v>40502</v>
          </cell>
          <cell r="D13828">
            <v>3000763902</v>
          </cell>
        </row>
        <row r="13829">
          <cell r="C13829">
            <v>25418</v>
          </cell>
          <cell r="D13829">
            <v>7233077789</v>
          </cell>
        </row>
        <row r="13830">
          <cell r="C13830">
            <v>31644</v>
          </cell>
          <cell r="D13830">
            <v>8481632066</v>
          </cell>
        </row>
        <row r="13831">
          <cell r="C13831">
            <v>21575</v>
          </cell>
          <cell r="D13831">
            <v>1192770250</v>
          </cell>
        </row>
        <row r="13832">
          <cell r="C13832">
            <v>50065</v>
          </cell>
          <cell r="D13832">
            <v>3381164996</v>
          </cell>
        </row>
        <row r="13833">
          <cell r="C13833">
            <v>25666</v>
          </cell>
          <cell r="D13833">
            <v>8646243699</v>
          </cell>
        </row>
        <row r="13834">
          <cell r="C13834">
            <v>13636</v>
          </cell>
          <cell r="D13834">
            <v>509393462</v>
          </cell>
        </row>
        <row r="13835">
          <cell r="C13835">
            <v>30424</v>
          </cell>
          <cell r="D13835">
            <v>9260254965</v>
          </cell>
        </row>
        <row r="13836">
          <cell r="C13836">
            <v>38716</v>
          </cell>
          <cell r="D13836">
            <v>37593587</v>
          </cell>
        </row>
        <row r="13837">
          <cell r="C13837">
            <v>44786</v>
          </cell>
          <cell r="D13837">
            <v>5347887761</v>
          </cell>
        </row>
        <row r="13838">
          <cell r="C13838">
            <v>20144</v>
          </cell>
          <cell r="D13838">
            <v>713650656</v>
          </cell>
        </row>
        <row r="13839">
          <cell r="C13839">
            <v>35238</v>
          </cell>
          <cell r="D13839">
            <v>4849214614</v>
          </cell>
        </row>
        <row r="13840">
          <cell r="C13840">
            <v>34550</v>
          </cell>
          <cell r="D13840">
            <v>5407735911</v>
          </cell>
        </row>
        <row r="13841">
          <cell r="C13841">
            <v>24548</v>
          </cell>
          <cell r="D13841">
            <v>1266227768</v>
          </cell>
        </row>
        <row r="13842">
          <cell r="C13842">
            <v>30719</v>
          </cell>
          <cell r="D13842">
            <v>9292607561</v>
          </cell>
        </row>
        <row r="13843">
          <cell r="C13843">
            <v>22351</v>
          </cell>
          <cell r="D13843">
            <v>4937054791</v>
          </cell>
        </row>
        <row r="13844">
          <cell r="C13844">
            <v>51237</v>
          </cell>
          <cell r="D13844">
            <v>2792636599</v>
          </cell>
        </row>
        <row r="13845">
          <cell r="C13845">
            <v>32044</v>
          </cell>
          <cell r="D13845">
            <v>8904404991</v>
          </cell>
        </row>
        <row r="13846">
          <cell r="C13846">
            <v>57609</v>
          </cell>
          <cell r="D13846">
            <v>4049350750</v>
          </cell>
        </row>
        <row r="13847">
          <cell r="C13847">
            <v>32662</v>
          </cell>
          <cell r="D13847">
            <v>4688336071</v>
          </cell>
        </row>
        <row r="13848">
          <cell r="C13848">
            <v>37309</v>
          </cell>
          <cell r="D13848">
            <v>9617190826</v>
          </cell>
        </row>
        <row r="13849">
          <cell r="C13849">
            <v>11786</v>
          </cell>
          <cell r="D13849">
            <v>3547596165</v>
          </cell>
        </row>
        <row r="13850">
          <cell r="C13850">
            <v>35525</v>
          </cell>
          <cell r="D13850">
            <v>3227873028</v>
          </cell>
        </row>
        <row r="13851">
          <cell r="C13851">
            <v>13753</v>
          </cell>
          <cell r="D13851">
            <v>4372257910</v>
          </cell>
        </row>
        <row r="13852">
          <cell r="C13852">
            <v>44618</v>
          </cell>
          <cell r="D13852">
            <v>2763158331</v>
          </cell>
        </row>
        <row r="13853">
          <cell r="C13853">
            <v>23998</v>
          </cell>
          <cell r="D13853">
            <v>1252810490</v>
          </cell>
        </row>
        <row r="13854">
          <cell r="C13854">
            <v>37352</v>
          </cell>
          <cell r="D13854">
            <v>6852060985</v>
          </cell>
        </row>
        <row r="13855">
          <cell r="C13855">
            <v>27488</v>
          </cell>
          <cell r="D13855">
            <v>2547511673</v>
          </cell>
        </row>
        <row r="13856">
          <cell r="C13856">
            <v>33827</v>
          </cell>
          <cell r="D13856">
            <v>5234982726</v>
          </cell>
        </row>
        <row r="13857">
          <cell r="C13857">
            <v>54534</v>
          </cell>
          <cell r="D13857">
            <v>5974179625</v>
          </cell>
        </row>
        <row r="13858">
          <cell r="C13858">
            <v>18570</v>
          </cell>
          <cell r="D13858">
            <v>8373529241</v>
          </cell>
        </row>
        <row r="13859">
          <cell r="C13859">
            <v>41422</v>
          </cell>
          <cell r="D13859">
            <v>8346855079</v>
          </cell>
        </row>
        <row r="13860">
          <cell r="C13860">
            <v>51565</v>
          </cell>
          <cell r="D13860">
            <v>4372257910</v>
          </cell>
        </row>
        <row r="13861">
          <cell r="C13861">
            <v>54278</v>
          </cell>
          <cell r="D13861">
            <v>7492341709</v>
          </cell>
        </row>
        <row r="13862">
          <cell r="C13862">
            <v>32095</v>
          </cell>
          <cell r="D13862">
            <v>6284045549</v>
          </cell>
        </row>
        <row r="13863">
          <cell r="C13863">
            <v>53922</v>
          </cell>
          <cell r="D13863">
            <v>5209112160</v>
          </cell>
        </row>
        <row r="13864">
          <cell r="C13864">
            <v>31073</v>
          </cell>
          <cell r="D13864">
            <v>630160104</v>
          </cell>
        </row>
        <row r="13865">
          <cell r="C13865">
            <v>13908</v>
          </cell>
          <cell r="D13865">
            <v>9529277938</v>
          </cell>
        </row>
        <row r="13866">
          <cell r="C13866">
            <v>41729</v>
          </cell>
          <cell r="D13866">
            <v>5907724676</v>
          </cell>
        </row>
        <row r="13867">
          <cell r="C13867">
            <v>15663</v>
          </cell>
          <cell r="D13867">
            <v>2804488179</v>
          </cell>
        </row>
        <row r="13868">
          <cell r="C13868">
            <v>30999</v>
          </cell>
          <cell r="D13868">
            <v>8526090127</v>
          </cell>
        </row>
        <row r="13869">
          <cell r="C13869">
            <v>18259</v>
          </cell>
          <cell r="D13869">
            <v>6148303353</v>
          </cell>
        </row>
        <row r="13870">
          <cell r="C13870">
            <v>30485</v>
          </cell>
          <cell r="D13870">
            <v>4162153728</v>
          </cell>
        </row>
        <row r="13871">
          <cell r="C13871">
            <v>28712</v>
          </cell>
          <cell r="D13871">
            <v>9305168396</v>
          </cell>
        </row>
        <row r="13872">
          <cell r="C13872">
            <v>53378</v>
          </cell>
          <cell r="D13872">
            <v>5726465660</v>
          </cell>
        </row>
        <row r="13873">
          <cell r="C13873">
            <v>32306</v>
          </cell>
          <cell r="D13873">
            <v>3288836432</v>
          </cell>
        </row>
        <row r="13874">
          <cell r="C13874">
            <v>55857</v>
          </cell>
          <cell r="D13874">
            <v>4691333258</v>
          </cell>
        </row>
        <row r="13875">
          <cell r="C13875">
            <v>31339</v>
          </cell>
          <cell r="D13875">
            <v>5552170407</v>
          </cell>
        </row>
        <row r="13876">
          <cell r="C13876">
            <v>51569</v>
          </cell>
          <cell r="D13876">
            <v>8646243699</v>
          </cell>
        </row>
        <row r="13877">
          <cell r="C13877">
            <v>25481</v>
          </cell>
          <cell r="D13877">
            <v>6733929554</v>
          </cell>
        </row>
        <row r="13878">
          <cell r="C13878">
            <v>26838</v>
          </cell>
          <cell r="D13878">
            <v>7191906499</v>
          </cell>
        </row>
        <row r="13879">
          <cell r="C13879">
            <v>10701</v>
          </cell>
          <cell r="D13879">
            <v>6733929554</v>
          </cell>
        </row>
        <row r="13880">
          <cell r="C13880">
            <v>10210</v>
          </cell>
          <cell r="D13880">
            <v>7338728615</v>
          </cell>
        </row>
        <row r="13881">
          <cell r="C13881">
            <v>17466</v>
          </cell>
          <cell r="D13881">
            <v>9795921177</v>
          </cell>
        </row>
        <row r="13882">
          <cell r="C13882">
            <v>52562</v>
          </cell>
          <cell r="D13882">
            <v>6858776575</v>
          </cell>
        </row>
        <row r="13883">
          <cell r="C13883">
            <v>23884</v>
          </cell>
          <cell r="D13883">
            <v>3580617389</v>
          </cell>
        </row>
        <row r="13884">
          <cell r="C13884">
            <v>23991</v>
          </cell>
          <cell r="D13884">
            <v>7493076952</v>
          </cell>
        </row>
        <row r="13885">
          <cell r="C13885">
            <v>38768</v>
          </cell>
          <cell r="D13885">
            <v>5479449389</v>
          </cell>
        </row>
        <row r="13886">
          <cell r="C13886">
            <v>25536</v>
          </cell>
          <cell r="D13886">
            <v>5561472151</v>
          </cell>
        </row>
        <row r="13887">
          <cell r="C13887">
            <v>56039</v>
          </cell>
          <cell r="D13887">
            <v>4978659442</v>
          </cell>
        </row>
        <row r="13888">
          <cell r="C13888">
            <v>19272</v>
          </cell>
          <cell r="D13888">
            <v>9089601147</v>
          </cell>
        </row>
        <row r="13889">
          <cell r="C13889">
            <v>44225</v>
          </cell>
          <cell r="D13889">
            <v>1573192775</v>
          </cell>
        </row>
        <row r="13890">
          <cell r="C13890">
            <v>24526</v>
          </cell>
          <cell r="D13890">
            <v>7707009371</v>
          </cell>
        </row>
        <row r="13891">
          <cell r="C13891">
            <v>11312</v>
          </cell>
          <cell r="D13891">
            <v>8895721314</v>
          </cell>
        </row>
        <row r="13892">
          <cell r="C13892">
            <v>35392</v>
          </cell>
          <cell r="D13892">
            <v>6084639828</v>
          </cell>
        </row>
        <row r="13893">
          <cell r="C13893">
            <v>10221</v>
          </cell>
          <cell r="D13893">
            <v>2975315244</v>
          </cell>
        </row>
        <row r="13894">
          <cell r="C13894">
            <v>44201</v>
          </cell>
          <cell r="D13894">
            <v>4786629839</v>
          </cell>
        </row>
        <row r="13895">
          <cell r="C13895">
            <v>11558</v>
          </cell>
          <cell r="D13895">
            <v>999389173</v>
          </cell>
        </row>
        <row r="13896">
          <cell r="C13896">
            <v>22262</v>
          </cell>
          <cell r="D13896">
            <v>1079691642</v>
          </cell>
        </row>
        <row r="13897">
          <cell r="C13897">
            <v>40833</v>
          </cell>
          <cell r="D13897">
            <v>4535395691</v>
          </cell>
        </row>
        <row r="13898">
          <cell r="C13898">
            <v>16134</v>
          </cell>
          <cell r="D13898">
            <v>1149008652</v>
          </cell>
        </row>
        <row r="13899">
          <cell r="C13899">
            <v>45637</v>
          </cell>
          <cell r="D13899">
            <v>6596440737</v>
          </cell>
        </row>
        <row r="13900">
          <cell r="C13900">
            <v>16870</v>
          </cell>
          <cell r="D13900">
            <v>5623896162</v>
          </cell>
        </row>
        <row r="13901">
          <cell r="C13901">
            <v>49992</v>
          </cell>
          <cell r="D13901">
            <v>4688336071</v>
          </cell>
        </row>
        <row r="13902">
          <cell r="C13902">
            <v>16198</v>
          </cell>
          <cell r="D13902">
            <v>2405876701</v>
          </cell>
        </row>
        <row r="13903">
          <cell r="C13903">
            <v>16900</v>
          </cell>
          <cell r="D13903">
            <v>7489370671</v>
          </cell>
        </row>
        <row r="13904">
          <cell r="C13904">
            <v>42386</v>
          </cell>
          <cell r="D13904">
            <v>1545110042</v>
          </cell>
        </row>
        <row r="13905">
          <cell r="C13905">
            <v>15308</v>
          </cell>
          <cell r="D13905">
            <v>2859931651</v>
          </cell>
        </row>
        <row r="13906">
          <cell r="C13906">
            <v>48798</v>
          </cell>
          <cell r="D13906">
            <v>9096285417</v>
          </cell>
        </row>
        <row r="13907">
          <cell r="C13907">
            <v>59014</v>
          </cell>
          <cell r="D13907">
            <v>2053848936</v>
          </cell>
        </row>
        <row r="13908">
          <cell r="C13908">
            <v>20420</v>
          </cell>
          <cell r="D13908">
            <v>9128677390</v>
          </cell>
        </row>
        <row r="13909">
          <cell r="C13909">
            <v>25882</v>
          </cell>
          <cell r="D13909">
            <v>3560320844</v>
          </cell>
        </row>
        <row r="13910">
          <cell r="C13910">
            <v>53464</v>
          </cell>
          <cell r="D13910">
            <v>9892583027</v>
          </cell>
        </row>
        <row r="13911">
          <cell r="C13911">
            <v>13160</v>
          </cell>
          <cell r="D13911">
            <v>8115985503</v>
          </cell>
        </row>
        <row r="13912">
          <cell r="C13912">
            <v>44317</v>
          </cell>
          <cell r="D13912">
            <v>7273123196</v>
          </cell>
        </row>
        <row r="13913">
          <cell r="C13913">
            <v>50776</v>
          </cell>
          <cell r="D13913">
            <v>4445486779</v>
          </cell>
        </row>
        <row r="13914">
          <cell r="C13914">
            <v>31816</v>
          </cell>
          <cell r="D13914">
            <v>7326611955</v>
          </cell>
        </row>
        <row r="13915">
          <cell r="C13915">
            <v>58173</v>
          </cell>
          <cell r="D13915">
            <v>7402856011</v>
          </cell>
        </row>
        <row r="13916">
          <cell r="C13916">
            <v>15279</v>
          </cell>
          <cell r="D13916">
            <v>5795848808</v>
          </cell>
        </row>
        <row r="13917">
          <cell r="C13917">
            <v>51375</v>
          </cell>
          <cell r="D13917">
            <v>9107581297</v>
          </cell>
        </row>
        <row r="13918">
          <cell r="C13918">
            <v>10455</v>
          </cell>
          <cell r="D13918">
            <v>9965847037</v>
          </cell>
        </row>
        <row r="13919">
          <cell r="C13919">
            <v>12538</v>
          </cell>
          <cell r="D13919">
            <v>8728207157</v>
          </cell>
        </row>
        <row r="13920">
          <cell r="C13920">
            <v>56005</v>
          </cell>
          <cell r="D13920">
            <v>1028388519</v>
          </cell>
        </row>
        <row r="13921">
          <cell r="C13921">
            <v>44296</v>
          </cell>
          <cell r="D13921">
            <v>994826516</v>
          </cell>
        </row>
        <row r="13922">
          <cell r="C13922">
            <v>38592</v>
          </cell>
          <cell r="D13922">
            <v>7180536660</v>
          </cell>
        </row>
        <row r="13923">
          <cell r="C13923">
            <v>10910</v>
          </cell>
          <cell r="D13923">
            <v>4235594176</v>
          </cell>
        </row>
        <row r="13924">
          <cell r="C13924">
            <v>49549</v>
          </cell>
          <cell r="D13924">
            <v>797655034</v>
          </cell>
        </row>
        <row r="13925">
          <cell r="C13925">
            <v>51392</v>
          </cell>
          <cell r="D13925">
            <v>3000763902</v>
          </cell>
        </row>
        <row r="13926">
          <cell r="C13926">
            <v>19743</v>
          </cell>
          <cell r="D13926">
            <v>8526090127</v>
          </cell>
        </row>
        <row r="13927">
          <cell r="C13927">
            <v>23310</v>
          </cell>
          <cell r="D13927">
            <v>701563818</v>
          </cell>
        </row>
        <row r="13928">
          <cell r="C13928">
            <v>27146</v>
          </cell>
          <cell r="D13928">
            <v>2702941109</v>
          </cell>
        </row>
        <row r="13929">
          <cell r="C13929">
            <v>20579</v>
          </cell>
          <cell r="D13929">
            <v>7374898193</v>
          </cell>
        </row>
        <row r="13930">
          <cell r="C13930">
            <v>37550</v>
          </cell>
          <cell r="D13930">
            <v>8024322455</v>
          </cell>
        </row>
        <row r="13931">
          <cell r="C13931">
            <v>32397</v>
          </cell>
          <cell r="D13931">
            <v>6637560367</v>
          </cell>
        </row>
        <row r="13932">
          <cell r="C13932">
            <v>52324</v>
          </cell>
          <cell r="D13932">
            <v>3516592710</v>
          </cell>
        </row>
        <row r="13933">
          <cell r="C13933">
            <v>19826</v>
          </cell>
          <cell r="D13933">
            <v>7462961601</v>
          </cell>
        </row>
        <row r="13934">
          <cell r="C13934">
            <v>10592</v>
          </cell>
          <cell r="D13934">
            <v>5002048994</v>
          </cell>
        </row>
        <row r="13935">
          <cell r="C13935">
            <v>30729</v>
          </cell>
          <cell r="D13935">
            <v>3538909016</v>
          </cell>
        </row>
        <row r="13936">
          <cell r="C13936">
            <v>17114</v>
          </cell>
          <cell r="D13936">
            <v>2079803735</v>
          </cell>
        </row>
        <row r="13937">
          <cell r="C13937">
            <v>57583</v>
          </cell>
          <cell r="D13937">
            <v>5358183647</v>
          </cell>
        </row>
        <row r="13938">
          <cell r="C13938">
            <v>40451</v>
          </cell>
          <cell r="D13938">
            <v>1718344562</v>
          </cell>
        </row>
        <row r="13939">
          <cell r="C13939">
            <v>32199</v>
          </cell>
          <cell r="D13939">
            <v>4718207207</v>
          </cell>
        </row>
        <row r="13940">
          <cell r="C13940">
            <v>11971</v>
          </cell>
          <cell r="D13940">
            <v>6776868107</v>
          </cell>
        </row>
        <row r="13941">
          <cell r="C13941">
            <v>11933</v>
          </cell>
          <cell r="D13941">
            <v>5623178685</v>
          </cell>
        </row>
        <row r="13942">
          <cell r="C13942">
            <v>29062</v>
          </cell>
          <cell r="D13942">
            <v>6408517315</v>
          </cell>
        </row>
        <row r="13943">
          <cell r="C13943">
            <v>28191</v>
          </cell>
          <cell r="D13943">
            <v>5764488419</v>
          </cell>
        </row>
        <row r="13944">
          <cell r="C13944">
            <v>35895</v>
          </cell>
          <cell r="D13944">
            <v>7783641539</v>
          </cell>
        </row>
        <row r="13945">
          <cell r="C13945">
            <v>25541</v>
          </cell>
          <cell r="D13945">
            <v>6938295417</v>
          </cell>
        </row>
        <row r="13946">
          <cell r="C13946">
            <v>46628</v>
          </cell>
          <cell r="D13946">
            <v>1969484233</v>
          </cell>
        </row>
        <row r="13947">
          <cell r="C13947">
            <v>48599</v>
          </cell>
          <cell r="D13947">
            <v>8204786093</v>
          </cell>
        </row>
        <row r="13948">
          <cell r="C13948">
            <v>17350</v>
          </cell>
          <cell r="D13948">
            <v>3164004753</v>
          </cell>
        </row>
        <row r="13949">
          <cell r="C13949">
            <v>46982</v>
          </cell>
          <cell r="D13949">
            <v>4972162740</v>
          </cell>
        </row>
        <row r="13950">
          <cell r="C13950">
            <v>28743</v>
          </cell>
          <cell r="D13950">
            <v>4184483038</v>
          </cell>
        </row>
        <row r="13951">
          <cell r="C13951">
            <v>37772</v>
          </cell>
          <cell r="D13951">
            <v>6713405010</v>
          </cell>
        </row>
        <row r="13952">
          <cell r="C13952">
            <v>40497</v>
          </cell>
          <cell r="D13952">
            <v>1472093461</v>
          </cell>
        </row>
        <row r="13953">
          <cell r="C13953">
            <v>30650</v>
          </cell>
          <cell r="D13953">
            <v>5503746279</v>
          </cell>
        </row>
        <row r="13954">
          <cell r="C13954">
            <v>49735</v>
          </cell>
          <cell r="D13954">
            <v>6695538166</v>
          </cell>
        </row>
        <row r="13955">
          <cell r="C13955">
            <v>14014</v>
          </cell>
          <cell r="D13955">
            <v>8370379001</v>
          </cell>
        </row>
        <row r="13956">
          <cell r="C13956">
            <v>24565</v>
          </cell>
          <cell r="D13956">
            <v>5211527984</v>
          </cell>
        </row>
        <row r="13957">
          <cell r="C13957">
            <v>16003</v>
          </cell>
          <cell r="D13957">
            <v>6815475379</v>
          </cell>
        </row>
        <row r="13958">
          <cell r="C13958">
            <v>14690</v>
          </cell>
          <cell r="D13958">
            <v>247438790</v>
          </cell>
        </row>
        <row r="13959">
          <cell r="C13959">
            <v>21572</v>
          </cell>
          <cell r="D13959">
            <v>999389173</v>
          </cell>
        </row>
        <row r="13960">
          <cell r="C13960">
            <v>32017</v>
          </cell>
          <cell r="D13960">
            <v>3381164996</v>
          </cell>
        </row>
        <row r="13961">
          <cell r="C13961">
            <v>18186</v>
          </cell>
          <cell r="D13961">
            <v>4759627103</v>
          </cell>
        </row>
        <row r="13962">
          <cell r="C13962">
            <v>43774</v>
          </cell>
          <cell r="D13962">
            <v>5304381319</v>
          </cell>
        </row>
        <row r="13963">
          <cell r="C13963">
            <v>21563</v>
          </cell>
          <cell r="D13963">
            <v>9305168396</v>
          </cell>
        </row>
        <row r="13964">
          <cell r="C13964">
            <v>40104</v>
          </cell>
          <cell r="D13964">
            <v>161397387</v>
          </cell>
        </row>
        <row r="13965">
          <cell r="C13965">
            <v>13072</v>
          </cell>
          <cell r="D13965">
            <v>2314136845</v>
          </cell>
        </row>
        <row r="13966">
          <cell r="C13966">
            <v>48606</v>
          </cell>
          <cell r="D13966">
            <v>1268934771</v>
          </cell>
        </row>
        <row r="13967">
          <cell r="C13967">
            <v>21434</v>
          </cell>
          <cell r="D13967">
            <v>8322342209</v>
          </cell>
        </row>
        <row r="13968">
          <cell r="C13968">
            <v>36731</v>
          </cell>
          <cell r="D13968">
            <v>7462961601</v>
          </cell>
        </row>
        <row r="13969">
          <cell r="C13969">
            <v>28864</v>
          </cell>
          <cell r="D13969">
            <v>594961432</v>
          </cell>
        </row>
        <row r="13970">
          <cell r="C13970">
            <v>22164</v>
          </cell>
          <cell r="D13970">
            <v>994826516</v>
          </cell>
        </row>
        <row r="13971">
          <cell r="C13971">
            <v>58641</v>
          </cell>
          <cell r="D13971">
            <v>3509620267</v>
          </cell>
        </row>
        <row r="13972">
          <cell r="C13972">
            <v>28061</v>
          </cell>
          <cell r="D13972">
            <v>6531376252</v>
          </cell>
        </row>
        <row r="13973">
          <cell r="C13973">
            <v>52523</v>
          </cell>
          <cell r="D13973">
            <v>3935718624</v>
          </cell>
        </row>
        <row r="13974">
          <cell r="C13974">
            <v>21433</v>
          </cell>
          <cell r="D13974">
            <v>556704134</v>
          </cell>
        </row>
        <row r="13975">
          <cell r="C13975">
            <v>10547</v>
          </cell>
          <cell r="D13975">
            <v>7039995972</v>
          </cell>
        </row>
        <row r="13976">
          <cell r="C13976">
            <v>57246</v>
          </cell>
          <cell r="D13976">
            <v>4306425231</v>
          </cell>
        </row>
        <row r="13977">
          <cell r="C13977">
            <v>48689</v>
          </cell>
          <cell r="D13977">
            <v>3133221701</v>
          </cell>
        </row>
        <row r="13978">
          <cell r="C13978">
            <v>13326</v>
          </cell>
          <cell r="D13978">
            <v>9264026959</v>
          </cell>
        </row>
        <row r="13979">
          <cell r="C13979">
            <v>35951</v>
          </cell>
          <cell r="D13979">
            <v>4191160419</v>
          </cell>
        </row>
        <row r="13980">
          <cell r="C13980">
            <v>22409</v>
          </cell>
          <cell r="D13980">
            <v>7263964236</v>
          </cell>
        </row>
        <row r="13981">
          <cell r="C13981">
            <v>53972</v>
          </cell>
          <cell r="D13981">
            <v>1855604000</v>
          </cell>
        </row>
        <row r="13982">
          <cell r="C13982">
            <v>16268</v>
          </cell>
          <cell r="D13982">
            <v>1462119603</v>
          </cell>
        </row>
        <row r="13983">
          <cell r="C13983">
            <v>49530</v>
          </cell>
          <cell r="D13983">
            <v>3996818513</v>
          </cell>
        </row>
        <row r="13984">
          <cell r="C13984">
            <v>33431</v>
          </cell>
          <cell r="D13984">
            <v>6788593582</v>
          </cell>
        </row>
        <row r="13985">
          <cell r="C13985">
            <v>15525</v>
          </cell>
          <cell r="D13985">
            <v>1565607864</v>
          </cell>
        </row>
        <row r="13986">
          <cell r="C13986">
            <v>40807</v>
          </cell>
          <cell r="D13986">
            <v>6172549286</v>
          </cell>
        </row>
        <row r="13987">
          <cell r="C13987">
            <v>32360</v>
          </cell>
          <cell r="D13987">
            <v>7070564503</v>
          </cell>
        </row>
        <row r="13988">
          <cell r="C13988">
            <v>51630</v>
          </cell>
          <cell r="D13988">
            <v>769312748</v>
          </cell>
        </row>
        <row r="13989">
          <cell r="C13989">
            <v>23853</v>
          </cell>
          <cell r="D13989">
            <v>3273288531</v>
          </cell>
        </row>
        <row r="13990">
          <cell r="C13990">
            <v>43466</v>
          </cell>
          <cell r="D13990">
            <v>6007705854</v>
          </cell>
        </row>
        <row r="13991">
          <cell r="C13991">
            <v>53112</v>
          </cell>
          <cell r="D13991">
            <v>4786629839</v>
          </cell>
        </row>
        <row r="13992">
          <cell r="C13992">
            <v>50202</v>
          </cell>
          <cell r="D13992">
            <v>7249524151</v>
          </cell>
        </row>
        <row r="13993">
          <cell r="C13993">
            <v>36282</v>
          </cell>
          <cell r="D13993">
            <v>228985188</v>
          </cell>
        </row>
        <row r="13994">
          <cell r="C13994">
            <v>20927</v>
          </cell>
          <cell r="D13994">
            <v>8695742075</v>
          </cell>
        </row>
        <row r="13995">
          <cell r="C13995">
            <v>54685</v>
          </cell>
          <cell r="D13995">
            <v>6300411419</v>
          </cell>
        </row>
        <row r="13996">
          <cell r="C13996">
            <v>18504</v>
          </cell>
          <cell r="D13996">
            <v>4192443678</v>
          </cell>
        </row>
        <row r="13997">
          <cell r="C13997">
            <v>10997</v>
          </cell>
          <cell r="D13997">
            <v>4260324861</v>
          </cell>
        </row>
        <row r="13998">
          <cell r="C13998">
            <v>59258</v>
          </cell>
          <cell r="D13998">
            <v>6260817967</v>
          </cell>
        </row>
        <row r="13999">
          <cell r="C13999">
            <v>25019</v>
          </cell>
          <cell r="D13999">
            <v>2492824950</v>
          </cell>
        </row>
        <row r="14000">
          <cell r="C14000">
            <v>29155</v>
          </cell>
          <cell r="D14000">
            <v>4759627103</v>
          </cell>
        </row>
        <row r="14001">
          <cell r="C14001">
            <v>50579</v>
          </cell>
          <cell r="D14001">
            <v>1425230725</v>
          </cell>
        </row>
        <row r="14002">
          <cell r="C14002">
            <v>30684</v>
          </cell>
          <cell r="D14002">
            <v>9096285417</v>
          </cell>
        </row>
        <row r="14003">
          <cell r="C14003">
            <v>52905</v>
          </cell>
          <cell r="D14003">
            <v>115757341</v>
          </cell>
        </row>
        <row r="14004">
          <cell r="C14004">
            <v>50187</v>
          </cell>
          <cell r="D14004">
            <v>8223052873</v>
          </cell>
        </row>
        <row r="14005">
          <cell r="C14005">
            <v>30544</v>
          </cell>
          <cell r="D14005">
            <v>76572129</v>
          </cell>
        </row>
        <row r="14006">
          <cell r="C14006">
            <v>22452</v>
          </cell>
          <cell r="D14006">
            <v>5138969978</v>
          </cell>
        </row>
        <row r="14007">
          <cell r="C14007">
            <v>21226</v>
          </cell>
          <cell r="D14007">
            <v>7325246862</v>
          </cell>
        </row>
        <row r="14008">
          <cell r="C14008">
            <v>27302</v>
          </cell>
          <cell r="D14008">
            <v>4649590612</v>
          </cell>
        </row>
        <row r="14009">
          <cell r="C14009">
            <v>40348</v>
          </cell>
          <cell r="D14009">
            <v>8977805007</v>
          </cell>
        </row>
        <row r="14010">
          <cell r="C14010">
            <v>24946</v>
          </cell>
          <cell r="D14010">
            <v>8462409454</v>
          </cell>
        </row>
        <row r="14011">
          <cell r="C14011">
            <v>21679</v>
          </cell>
          <cell r="D14011">
            <v>2592292012</v>
          </cell>
        </row>
        <row r="14012">
          <cell r="C14012">
            <v>38526</v>
          </cell>
          <cell r="D14012">
            <v>569240891</v>
          </cell>
        </row>
        <row r="14013">
          <cell r="C14013">
            <v>57857</v>
          </cell>
          <cell r="D14013">
            <v>4191160419</v>
          </cell>
        </row>
        <row r="14014">
          <cell r="C14014">
            <v>51052</v>
          </cell>
          <cell r="D14014">
            <v>6471464479</v>
          </cell>
        </row>
        <row r="14015">
          <cell r="C14015">
            <v>26525</v>
          </cell>
          <cell r="D14015">
            <v>5293354957</v>
          </cell>
        </row>
        <row r="14016">
          <cell r="C14016">
            <v>50944</v>
          </cell>
          <cell r="D14016">
            <v>7931128354</v>
          </cell>
        </row>
        <row r="14017">
          <cell r="C14017">
            <v>34317</v>
          </cell>
          <cell r="D14017">
            <v>9984023702</v>
          </cell>
        </row>
        <row r="14018">
          <cell r="C14018">
            <v>57633</v>
          </cell>
          <cell r="D14018">
            <v>2841287114</v>
          </cell>
        </row>
        <row r="14019">
          <cell r="C14019">
            <v>19504</v>
          </cell>
          <cell r="D14019">
            <v>2524849899</v>
          </cell>
        </row>
        <row r="14020">
          <cell r="C14020">
            <v>29914</v>
          </cell>
          <cell r="D14020">
            <v>85304042</v>
          </cell>
        </row>
        <row r="14021">
          <cell r="C14021">
            <v>12431</v>
          </cell>
          <cell r="D14021">
            <v>1892125439</v>
          </cell>
        </row>
        <row r="14022">
          <cell r="C14022">
            <v>59093</v>
          </cell>
          <cell r="D14022">
            <v>4997183822</v>
          </cell>
        </row>
        <row r="14023">
          <cell r="C14023">
            <v>45797</v>
          </cell>
          <cell r="D14023">
            <v>9223618401</v>
          </cell>
        </row>
        <row r="14024">
          <cell r="C14024">
            <v>15578</v>
          </cell>
          <cell r="D14024">
            <v>5511711233</v>
          </cell>
        </row>
        <row r="14025">
          <cell r="C14025">
            <v>10222</v>
          </cell>
          <cell r="D14025">
            <v>8875305560</v>
          </cell>
        </row>
        <row r="14026">
          <cell r="C14026">
            <v>19339</v>
          </cell>
          <cell r="D14026">
            <v>4739588234</v>
          </cell>
        </row>
        <row r="14027">
          <cell r="C14027">
            <v>34951</v>
          </cell>
          <cell r="D14027">
            <v>1472093461</v>
          </cell>
        </row>
        <row r="14028">
          <cell r="C14028">
            <v>35540</v>
          </cell>
          <cell r="D14028">
            <v>5792300712</v>
          </cell>
        </row>
        <row r="14029">
          <cell r="C14029">
            <v>49910</v>
          </cell>
          <cell r="D14029">
            <v>2314136845</v>
          </cell>
        </row>
        <row r="14030">
          <cell r="C14030">
            <v>49683</v>
          </cell>
          <cell r="D14030">
            <v>4256220232</v>
          </cell>
        </row>
        <row r="14031">
          <cell r="C14031">
            <v>47198</v>
          </cell>
          <cell r="D14031">
            <v>3991175401</v>
          </cell>
        </row>
        <row r="14032">
          <cell r="C14032">
            <v>29677</v>
          </cell>
          <cell r="D14032">
            <v>4475496373</v>
          </cell>
        </row>
        <row r="14033">
          <cell r="C14033">
            <v>51709</v>
          </cell>
          <cell r="D14033">
            <v>3661649302</v>
          </cell>
        </row>
        <row r="14034">
          <cell r="C14034">
            <v>27368</v>
          </cell>
          <cell r="D14034">
            <v>5407735911</v>
          </cell>
        </row>
        <row r="14035">
          <cell r="C14035">
            <v>35353</v>
          </cell>
          <cell r="D14035">
            <v>1990334539</v>
          </cell>
        </row>
        <row r="14036">
          <cell r="C14036">
            <v>36486</v>
          </cell>
          <cell r="D14036">
            <v>5990182805</v>
          </cell>
        </row>
        <row r="14037">
          <cell r="C14037">
            <v>15043</v>
          </cell>
          <cell r="D14037">
            <v>8757371024</v>
          </cell>
        </row>
        <row r="14038">
          <cell r="C14038">
            <v>40728</v>
          </cell>
          <cell r="D14038">
            <v>679204083</v>
          </cell>
        </row>
        <row r="14039">
          <cell r="C14039">
            <v>19288</v>
          </cell>
          <cell r="D14039">
            <v>8264394108</v>
          </cell>
        </row>
        <row r="14040">
          <cell r="C14040">
            <v>46787</v>
          </cell>
          <cell r="D14040">
            <v>7931128354</v>
          </cell>
        </row>
        <row r="14041">
          <cell r="C14041">
            <v>36628</v>
          </cell>
          <cell r="D14041">
            <v>1456229036</v>
          </cell>
        </row>
        <row r="14042">
          <cell r="C14042">
            <v>53732</v>
          </cell>
          <cell r="D14042">
            <v>6731572691</v>
          </cell>
        </row>
        <row r="14043">
          <cell r="C14043">
            <v>19918</v>
          </cell>
          <cell r="D14043">
            <v>9674189459</v>
          </cell>
        </row>
        <row r="14044">
          <cell r="C14044">
            <v>33244</v>
          </cell>
          <cell r="D14044">
            <v>2975315244</v>
          </cell>
        </row>
        <row r="14045">
          <cell r="C14045">
            <v>18969</v>
          </cell>
          <cell r="D14045">
            <v>3933021111</v>
          </cell>
        </row>
        <row r="14046">
          <cell r="C14046">
            <v>15360</v>
          </cell>
          <cell r="D14046">
            <v>8401146046</v>
          </cell>
        </row>
        <row r="14047">
          <cell r="C14047">
            <v>35478</v>
          </cell>
          <cell r="D14047">
            <v>5405945366</v>
          </cell>
        </row>
        <row r="14048">
          <cell r="C14048">
            <v>55719</v>
          </cell>
          <cell r="D14048">
            <v>2280674246</v>
          </cell>
        </row>
        <row r="14049">
          <cell r="C14049">
            <v>27444</v>
          </cell>
          <cell r="D14049">
            <v>5623930522</v>
          </cell>
        </row>
        <row r="14050">
          <cell r="C14050">
            <v>57685</v>
          </cell>
          <cell r="D14050">
            <v>2565290632</v>
          </cell>
        </row>
        <row r="14051">
          <cell r="C14051">
            <v>39762</v>
          </cell>
          <cell r="D14051">
            <v>9107581297</v>
          </cell>
        </row>
        <row r="14052">
          <cell r="C14052">
            <v>16474</v>
          </cell>
          <cell r="D14052">
            <v>449160092</v>
          </cell>
        </row>
        <row r="14053">
          <cell r="C14053">
            <v>55753</v>
          </cell>
          <cell r="D14053">
            <v>9292607561</v>
          </cell>
        </row>
        <row r="14054">
          <cell r="C14054">
            <v>42344</v>
          </cell>
          <cell r="D14054">
            <v>3041948354</v>
          </cell>
        </row>
        <row r="14055">
          <cell r="C14055">
            <v>40656</v>
          </cell>
          <cell r="D14055">
            <v>8187246642</v>
          </cell>
        </row>
        <row r="14056">
          <cell r="C14056">
            <v>56701</v>
          </cell>
          <cell r="D14056">
            <v>6322781804</v>
          </cell>
        </row>
        <row r="14057">
          <cell r="C14057">
            <v>26648</v>
          </cell>
          <cell r="D14057">
            <v>2408183758</v>
          </cell>
        </row>
        <row r="14058">
          <cell r="C14058">
            <v>10842</v>
          </cell>
          <cell r="D14058">
            <v>2421688019</v>
          </cell>
        </row>
        <row r="14059">
          <cell r="C14059">
            <v>51553</v>
          </cell>
          <cell r="D14059">
            <v>6235447353</v>
          </cell>
        </row>
        <row r="14060">
          <cell r="C14060">
            <v>34489</v>
          </cell>
          <cell r="D14060">
            <v>2698184272</v>
          </cell>
        </row>
        <row r="14061">
          <cell r="C14061">
            <v>42283</v>
          </cell>
          <cell r="D14061">
            <v>4159390110</v>
          </cell>
        </row>
        <row r="14062">
          <cell r="C14062">
            <v>30688</v>
          </cell>
          <cell r="D14062">
            <v>5134745579</v>
          </cell>
        </row>
        <row r="14063">
          <cell r="C14063">
            <v>52765</v>
          </cell>
          <cell r="D14063">
            <v>1475796307</v>
          </cell>
        </row>
        <row r="14064">
          <cell r="C14064">
            <v>44724</v>
          </cell>
          <cell r="D14064">
            <v>9260254965</v>
          </cell>
        </row>
        <row r="14065">
          <cell r="C14065">
            <v>55170</v>
          </cell>
          <cell r="D14065">
            <v>1382734301</v>
          </cell>
        </row>
        <row r="14066">
          <cell r="C14066">
            <v>16388</v>
          </cell>
          <cell r="D14066">
            <v>101658508</v>
          </cell>
        </row>
        <row r="14067">
          <cell r="C14067">
            <v>32924</v>
          </cell>
          <cell r="D14067">
            <v>9651729414</v>
          </cell>
        </row>
        <row r="14068">
          <cell r="C14068">
            <v>47708</v>
          </cell>
          <cell r="D14068">
            <v>2136806068</v>
          </cell>
        </row>
        <row r="14069">
          <cell r="C14069">
            <v>36177</v>
          </cell>
          <cell r="D14069">
            <v>2138131904</v>
          </cell>
        </row>
        <row r="14070">
          <cell r="C14070">
            <v>54659</v>
          </cell>
          <cell r="D14070">
            <v>793441269</v>
          </cell>
        </row>
        <row r="14071">
          <cell r="C14071">
            <v>20862</v>
          </cell>
          <cell r="D14071">
            <v>76572129</v>
          </cell>
        </row>
        <row r="14072">
          <cell r="C14072">
            <v>11382</v>
          </cell>
          <cell r="D14072">
            <v>7192290785</v>
          </cell>
        </row>
        <row r="14073">
          <cell r="C14073">
            <v>39254</v>
          </cell>
          <cell r="D14073">
            <v>7659816853</v>
          </cell>
        </row>
        <row r="14074">
          <cell r="C14074">
            <v>45112</v>
          </cell>
          <cell r="D14074">
            <v>2355104786</v>
          </cell>
        </row>
        <row r="14075">
          <cell r="C14075">
            <v>34559</v>
          </cell>
          <cell r="D14075">
            <v>453763030</v>
          </cell>
        </row>
        <row r="14076">
          <cell r="C14076">
            <v>37773</v>
          </cell>
          <cell r="D14076">
            <v>8017115954</v>
          </cell>
        </row>
        <row r="14077">
          <cell r="C14077">
            <v>48703</v>
          </cell>
          <cell r="D14077">
            <v>1532722974</v>
          </cell>
        </row>
        <row r="14078">
          <cell r="C14078">
            <v>43000</v>
          </cell>
          <cell r="D14078">
            <v>4972162740</v>
          </cell>
        </row>
        <row r="14079">
          <cell r="C14079">
            <v>56282</v>
          </cell>
          <cell r="D14079">
            <v>3764546336</v>
          </cell>
        </row>
        <row r="14080">
          <cell r="C14080">
            <v>42705</v>
          </cell>
          <cell r="D14080">
            <v>2066028762</v>
          </cell>
        </row>
        <row r="14081">
          <cell r="C14081">
            <v>34518</v>
          </cell>
          <cell r="D14081">
            <v>2408183758</v>
          </cell>
        </row>
        <row r="14082">
          <cell r="C14082">
            <v>12001</v>
          </cell>
          <cell r="D14082">
            <v>2423731264</v>
          </cell>
        </row>
        <row r="14083">
          <cell r="C14083">
            <v>23827</v>
          </cell>
          <cell r="D14083">
            <v>1892125439</v>
          </cell>
        </row>
        <row r="14084">
          <cell r="C14084">
            <v>49647</v>
          </cell>
          <cell r="D14084">
            <v>2702941109</v>
          </cell>
        </row>
        <row r="14085">
          <cell r="C14085">
            <v>18875</v>
          </cell>
          <cell r="D14085">
            <v>2177097355</v>
          </cell>
        </row>
        <row r="14086">
          <cell r="C14086">
            <v>46780</v>
          </cell>
          <cell r="D14086">
            <v>4290015026</v>
          </cell>
        </row>
        <row r="14087">
          <cell r="C14087">
            <v>45471</v>
          </cell>
          <cell r="D14087">
            <v>7516977292</v>
          </cell>
        </row>
        <row r="14088">
          <cell r="C14088">
            <v>19818</v>
          </cell>
          <cell r="D14088">
            <v>960994726</v>
          </cell>
        </row>
        <row r="14089">
          <cell r="C14089">
            <v>32877</v>
          </cell>
          <cell r="D14089">
            <v>6009848660</v>
          </cell>
        </row>
        <row r="14090">
          <cell r="C14090">
            <v>11142</v>
          </cell>
          <cell r="D14090">
            <v>9072843924</v>
          </cell>
        </row>
        <row r="14091">
          <cell r="C14091">
            <v>31101</v>
          </cell>
          <cell r="D14091">
            <v>8128449354</v>
          </cell>
        </row>
        <row r="14092">
          <cell r="C14092">
            <v>57096</v>
          </cell>
          <cell r="D14092">
            <v>2083520173</v>
          </cell>
        </row>
        <row r="14093">
          <cell r="C14093">
            <v>29003</v>
          </cell>
          <cell r="D14093">
            <v>8507800106</v>
          </cell>
        </row>
        <row r="14094">
          <cell r="C14094">
            <v>57869</v>
          </cell>
          <cell r="D14094">
            <v>7938954179</v>
          </cell>
        </row>
        <row r="14095">
          <cell r="C14095">
            <v>26019</v>
          </cell>
          <cell r="D14095">
            <v>9547713507</v>
          </cell>
        </row>
        <row r="14096">
          <cell r="C14096">
            <v>47427</v>
          </cell>
          <cell r="D14096">
            <v>1659448174</v>
          </cell>
        </row>
        <row r="14097">
          <cell r="C14097">
            <v>12992</v>
          </cell>
          <cell r="D14097">
            <v>8676088039</v>
          </cell>
        </row>
        <row r="14098">
          <cell r="C14098">
            <v>31939</v>
          </cell>
          <cell r="D14098">
            <v>8552526727</v>
          </cell>
        </row>
        <row r="14099">
          <cell r="C14099">
            <v>24278</v>
          </cell>
          <cell r="D14099">
            <v>5203144281</v>
          </cell>
        </row>
        <row r="14100">
          <cell r="C14100">
            <v>12427</v>
          </cell>
          <cell r="D14100">
            <v>8047841793</v>
          </cell>
        </row>
        <row r="14101">
          <cell r="C14101">
            <v>31161</v>
          </cell>
          <cell r="D14101">
            <v>3101620996</v>
          </cell>
        </row>
        <row r="14102">
          <cell r="C14102">
            <v>14511</v>
          </cell>
          <cell r="D14102">
            <v>6126779991</v>
          </cell>
        </row>
        <row r="14103">
          <cell r="C14103">
            <v>15154</v>
          </cell>
          <cell r="D14103">
            <v>7573774818</v>
          </cell>
        </row>
        <row r="14104">
          <cell r="C14104">
            <v>31141</v>
          </cell>
          <cell r="D14104">
            <v>263573389</v>
          </cell>
        </row>
        <row r="14105">
          <cell r="C14105">
            <v>45247</v>
          </cell>
          <cell r="D14105">
            <v>5405945366</v>
          </cell>
        </row>
        <row r="14106">
          <cell r="C14106">
            <v>36107</v>
          </cell>
          <cell r="D14106">
            <v>7326611955</v>
          </cell>
        </row>
        <row r="14107">
          <cell r="C14107">
            <v>29358</v>
          </cell>
          <cell r="D14107">
            <v>5984294621</v>
          </cell>
        </row>
        <row r="14108">
          <cell r="C14108">
            <v>13342</v>
          </cell>
          <cell r="D14108">
            <v>6253520369</v>
          </cell>
        </row>
        <row r="14109">
          <cell r="C14109">
            <v>43015</v>
          </cell>
          <cell r="D14109">
            <v>8832488175</v>
          </cell>
        </row>
        <row r="14110">
          <cell r="C14110">
            <v>13292</v>
          </cell>
          <cell r="D14110">
            <v>7707009371</v>
          </cell>
        </row>
        <row r="14111">
          <cell r="C14111">
            <v>53618</v>
          </cell>
          <cell r="D14111">
            <v>6009848660</v>
          </cell>
        </row>
        <row r="14112">
          <cell r="C14112">
            <v>50798</v>
          </cell>
          <cell r="D14112">
            <v>3670950885</v>
          </cell>
        </row>
        <row r="14113">
          <cell r="C14113">
            <v>51181</v>
          </cell>
          <cell r="D14113">
            <v>4866916575</v>
          </cell>
        </row>
        <row r="14114">
          <cell r="C14114">
            <v>42023</v>
          </cell>
          <cell r="D14114">
            <v>9958099322</v>
          </cell>
        </row>
        <row r="14115">
          <cell r="C14115">
            <v>12604</v>
          </cell>
          <cell r="D14115">
            <v>1081492333</v>
          </cell>
        </row>
        <row r="14116">
          <cell r="C14116">
            <v>21448</v>
          </cell>
          <cell r="D14116">
            <v>9008589443</v>
          </cell>
        </row>
        <row r="14117">
          <cell r="C14117">
            <v>28949</v>
          </cell>
          <cell r="D14117">
            <v>9369490930</v>
          </cell>
        </row>
        <row r="14118">
          <cell r="C14118">
            <v>23716</v>
          </cell>
          <cell r="D14118">
            <v>3779559293</v>
          </cell>
        </row>
        <row r="14119">
          <cell r="C14119">
            <v>31033</v>
          </cell>
          <cell r="D14119">
            <v>7427985850</v>
          </cell>
        </row>
        <row r="14120">
          <cell r="C14120">
            <v>31093</v>
          </cell>
          <cell r="D14120">
            <v>3545427749</v>
          </cell>
        </row>
        <row r="14121">
          <cell r="C14121">
            <v>58130</v>
          </cell>
          <cell r="D14121">
            <v>5837066497</v>
          </cell>
        </row>
        <row r="14122">
          <cell r="C14122">
            <v>23335</v>
          </cell>
          <cell r="D14122">
            <v>8620758454</v>
          </cell>
        </row>
        <row r="14123">
          <cell r="C14123">
            <v>13262</v>
          </cell>
          <cell r="D14123">
            <v>7673188813</v>
          </cell>
        </row>
        <row r="14124">
          <cell r="C14124">
            <v>53318</v>
          </cell>
          <cell r="D14124">
            <v>8850022085</v>
          </cell>
        </row>
        <row r="14125">
          <cell r="C14125">
            <v>20990</v>
          </cell>
          <cell r="D14125">
            <v>4162153728</v>
          </cell>
        </row>
        <row r="14126">
          <cell r="C14126">
            <v>18161</v>
          </cell>
          <cell r="D14126">
            <v>8832488175</v>
          </cell>
        </row>
        <row r="14127">
          <cell r="C14127">
            <v>20626</v>
          </cell>
          <cell r="D14127">
            <v>9287480133</v>
          </cell>
        </row>
        <row r="14128">
          <cell r="C14128">
            <v>58069</v>
          </cell>
          <cell r="D14128">
            <v>7888574610</v>
          </cell>
        </row>
        <row r="14129">
          <cell r="C14129">
            <v>33785</v>
          </cell>
          <cell r="D14129">
            <v>9590888275</v>
          </cell>
        </row>
        <row r="14130">
          <cell r="C14130">
            <v>30319</v>
          </cell>
          <cell r="D14130">
            <v>5082945165</v>
          </cell>
        </row>
        <row r="14131">
          <cell r="C14131">
            <v>21698</v>
          </cell>
          <cell r="D14131">
            <v>5574535556</v>
          </cell>
        </row>
        <row r="14132">
          <cell r="C14132">
            <v>16074</v>
          </cell>
          <cell r="D14132">
            <v>5075915108</v>
          </cell>
        </row>
        <row r="14133">
          <cell r="C14133">
            <v>40212</v>
          </cell>
          <cell r="D14133">
            <v>1898839557</v>
          </cell>
        </row>
        <row r="14134">
          <cell r="C14134">
            <v>31329</v>
          </cell>
          <cell r="D14134">
            <v>7635344498</v>
          </cell>
        </row>
        <row r="14135">
          <cell r="C14135">
            <v>56274</v>
          </cell>
          <cell r="D14135">
            <v>1231429186</v>
          </cell>
        </row>
        <row r="14136">
          <cell r="C14136">
            <v>18367</v>
          </cell>
          <cell r="D14136">
            <v>5519420165</v>
          </cell>
        </row>
        <row r="14137">
          <cell r="C14137">
            <v>39791</v>
          </cell>
          <cell r="D14137">
            <v>5756920838</v>
          </cell>
        </row>
        <row r="14138">
          <cell r="C14138">
            <v>34939</v>
          </cell>
          <cell r="D14138">
            <v>2748937082</v>
          </cell>
        </row>
        <row r="14139">
          <cell r="C14139">
            <v>36679</v>
          </cell>
          <cell r="D14139">
            <v>3060876401</v>
          </cell>
        </row>
        <row r="14140">
          <cell r="C14140">
            <v>33138</v>
          </cell>
          <cell r="D14140">
            <v>8908432159</v>
          </cell>
        </row>
        <row r="14141">
          <cell r="C14141">
            <v>29224</v>
          </cell>
          <cell r="D14141">
            <v>2480515559</v>
          </cell>
        </row>
        <row r="14142">
          <cell r="C14142">
            <v>53923</v>
          </cell>
          <cell r="D14142">
            <v>3967370569</v>
          </cell>
        </row>
        <row r="14143">
          <cell r="C14143">
            <v>37288</v>
          </cell>
          <cell r="D14143">
            <v>5341512014</v>
          </cell>
        </row>
        <row r="14144">
          <cell r="C14144">
            <v>53936</v>
          </cell>
          <cell r="D14144">
            <v>4323727860</v>
          </cell>
        </row>
        <row r="14145">
          <cell r="C14145">
            <v>15523</v>
          </cell>
          <cell r="D14145">
            <v>5675852751</v>
          </cell>
        </row>
        <row r="14146">
          <cell r="C14146">
            <v>54220</v>
          </cell>
          <cell r="D14146">
            <v>2417008025</v>
          </cell>
        </row>
        <row r="14147">
          <cell r="C14147">
            <v>30490</v>
          </cell>
          <cell r="D14147">
            <v>4578004252</v>
          </cell>
        </row>
        <row r="14148">
          <cell r="C14148">
            <v>58433</v>
          </cell>
          <cell r="D14148">
            <v>5000631609</v>
          </cell>
        </row>
        <row r="14149">
          <cell r="C14149">
            <v>38719</v>
          </cell>
          <cell r="D14149">
            <v>7001733199</v>
          </cell>
        </row>
        <row r="14150">
          <cell r="C14150">
            <v>27814</v>
          </cell>
          <cell r="D14150">
            <v>3554301841</v>
          </cell>
        </row>
        <row r="14151">
          <cell r="C14151">
            <v>49051</v>
          </cell>
          <cell r="D14151">
            <v>6788593582</v>
          </cell>
        </row>
        <row r="14152">
          <cell r="C14152">
            <v>15512</v>
          </cell>
          <cell r="D14152">
            <v>7243767311</v>
          </cell>
        </row>
        <row r="14153">
          <cell r="C14153">
            <v>38353</v>
          </cell>
          <cell r="D14153">
            <v>6915102108</v>
          </cell>
        </row>
        <row r="14154">
          <cell r="C14154">
            <v>14488</v>
          </cell>
          <cell r="D14154">
            <v>8750494546</v>
          </cell>
        </row>
        <row r="14155">
          <cell r="C14155">
            <v>39022</v>
          </cell>
          <cell r="D14155">
            <v>1439916314</v>
          </cell>
        </row>
        <row r="14156">
          <cell r="C14156">
            <v>57697</v>
          </cell>
          <cell r="D14156">
            <v>6380488901</v>
          </cell>
        </row>
        <row r="14157">
          <cell r="C14157">
            <v>14259</v>
          </cell>
          <cell r="D14157">
            <v>9331851693</v>
          </cell>
        </row>
        <row r="14158">
          <cell r="C14158">
            <v>34949</v>
          </cell>
          <cell r="D14158">
            <v>1754740677</v>
          </cell>
        </row>
        <row r="14159">
          <cell r="C14159">
            <v>13628</v>
          </cell>
          <cell r="D14159">
            <v>5603330430</v>
          </cell>
        </row>
        <row r="14160">
          <cell r="C14160">
            <v>47855</v>
          </cell>
          <cell r="D14160">
            <v>8620758454</v>
          </cell>
        </row>
        <row r="14161">
          <cell r="C14161">
            <v>38447</v>
          </cell>
          <cell r="D14161">
            <v>6214787945</v>
          </cell>
        </row>
        <row r="14162">
          <cell r="C14162">
            <v>17491</v>
          </cell>
          <cell r="D14162">
            <v>9611070055</v>
          </cell>
        </row>
        <row r="14163">
          <cell r="C14163">
            <v>39919</v>
          </cell>
          <cell r="D14163">
            <v>1231429186</v>
          </cell>
        </row>
        <row r="14164">
          <cell r="C14164">
            <v>39527</v>
          </cell>
          <cell r="D14164">
            <v>9491257560</v>
          </cell>
        </row>
        <row r="14165">
          <cell r="C14165">
            <v>47005</v>
          </cell>
          <cell r="D14165">
            <v>4876404933</v>
          </cell>
        </row>
        <row r="14166">
          <cell r="C14166">
            <v>17093</v>
          </cell>
          <cell r="D14166">
            <v>9264026959</v>
          </cell>
        </row>
        <row r="14167">
          <cell r="C14167">
            <v>16738</v>
          </cell>
          <cell r="D14167">
            <v>6894004730</v>
          </cell>
        </row>
        <row r="14168">
          <cell r="C14168">
            <v>33556</v>
          </cell>
          <cell r="D14168">
            <v>1456229036</v>
          </cell>
        </row>
        <row r="14169">
          <cell r="C14169">
            <v>24787</v>
          </cell>
          <cell r="D14169">
            <v>6283719635</v>
          </cell>
        </row>
        <row r="14170">
          <cell r="C14170">
            <v>36790</v>
          </cell>
          <cell r="D14170">
            <v>8315800957</v>
          </cell>
        </row>
        <row r="14171">
          <cell r="C14171">
            <v>27577</v>
          </cell>
          <cell r="D14171">
            <v>5005774041</v>
          </cell>
        </row>
        <row r="14172">
          <cell r="C14172">
            <v>16037</v>
          </cell>
          <cell r="D14172">
            <v>939715988</v>
          </cell>
        </row>
        <row r="14173">
          <cell r="C14173">
            <v>22882</v>
          </cell>
          <cell r="D14173">
            <v>4323727860</v>
          </cell>
        </row>
        <row r="14174">
          <cell r="C14174">
            <v>54292</v>
          </cell>
          <cell r="D14174">
            <v>4579641655</v>
          </cell>
        </row>
        <row r="14175">
          <cell r="C14175">
            <v>40161</v>
          </cell>
          <cell r="D14175">
            <v>4972162740</v>
          </cell>
        </row>
        <row r="14176">
          <cell r="C14176">
            <v>57448</v>
          </cell>
          <cell r="D14176">
            <v>4406664351</v>
          </cell>
        </row>
        <row r="14177">
          <cell r="C14177">
            <v>39825</v>
          </cell>
          <cell r="D14177">
            <v>8377113392</v>
          </cell>
        </row>
        <row r="14178">
          <cell r="C14178">
            <v>34526</v>
          </cell>
          <cell r="D14178">
            <v>7533163729</v>
          </cell>
        </row>
        <row r="14179">
          <cell r="C14179">
            <v>47715</v>
          </cell>
          <cell r="D14179">
            <v>1887308636</v>
          </cell>
        </row>
        <row r="14180">
          <cell r="C14180">
            <v>34349</v>
          </cell>
          <cell r="D14180">
            <v>879297433</v>
          </cell>
        </row>
        <row r="14181">
          <cell r="C14181">
            <v>38157</v>
          </cell>
          <cell r="D14181">
            <v>9260254965</v>
          </cell>
        </row>
        <row r="14182">
          <cell r="C14182">
            <v>56141</v>
          </cell>
          <cell r="D14182">
            <v>1754740677</v>
          </cell>
        </row>
        <row r="14183">
          <cell r="C14183">
            <v>41875</v>
          </cell>
          <cell r="D14183">
            <v>3580617389</v>
          </cell>
        </row>
        <row r="14184">
          <cell r="C14184">
            <v>32830</v>
          </cell>
          <cell r="D14184">
            <v>4670832530</v>
          </cell>
        </row>
        <row r="14185">
          <cell r="C14185">
            <v>23716</v>
          </cell>
          <cell r="D14185">
            <v>2355104786</v>
          </cell>
        </row>
        <row r="14186">
          <cell r="C14186">
            <v>58311</v>
          </cell>
          <cell r="D14186">
            <v>5407735911</v>
          </cell>
        </row>
        <row r="14187">
          <cell r="C14187">
            <v>32032</v>
          </cell>
          <cell r="D14187">
            <v>1351073265</v>
          </cell>
        </row>
        <row r="14188">
          <cell r="C14188">
            <v>29848</v>
          </cell>
          <cell r="D14188">
            <v>1502791994</v>
          </cell>
        </row>
        <row r="14189">
          <cell r="C14189">
            <v>46310</v>
          </cell>
          <cell r="D14189">
            <v>5372344725</v>
          </cell>
        </row>
        <row r="14190">
          <cell r="C14190">
            <v>33269</v>
          </cell>
          <cell r="D14190">
            <v>4328154427</v>
          </cell>
        </row>
        <row r="14191">
          <cell r="C14191">
            <v>51007</v>
          </cell>
          <cell r="D14191">
            <v>4029727026</v>
          </cell>
        </row>
        <row r="14192">
          <cell r="C14192">
            <v>22477</v>
          </cell>
          <cell r="D14192">
            <v>5479449389</v>
          </cell>
        </row>
        <row r="14193">
          <cell r="C14193">
            <v>41963</v>
          </cell>
          <cell r="D14193">
            <v>7039995972</v>
          </cell>
        </row>
        <row r="14194">
          <cell r="C14194">
            <v>37459</v>
          </cell>
          <cell r="D14194">
            <v>7645724897</v>
          </cell>
        </row>
        <row r="14195">
          <cell r="C14195">
            <v>48229</v>
          </cell>
          <cell r="D14195">
            <v>274599287</v>
          </cell>
        </row>
        <row r="14196">
          <cell r="C14196">
            <v>58550</v>
          </cell>
          <cell r="D14196">
            <v>5280433926</v>
          </cell>
        </row>
        <row r="14197">
          <cell r="C14197">
            <v>39884</v>
          </cell>
          <cell r="D14197">
            <v>8333777430</v>
          </cell>
        </row>
        <row r="14198">
          <cell r="C14198">
            <v>40161</v>
          </cell>
          <cell r="D14198">
            <v>7070564503</v>
          </cell>
        </row>
        <row r="14199">
          <cell r="C14199">
            <v>32676</v>
          </cell>
          <cell r="D14199">
            <v>3933561566</v>
          </cell>
        </row>
        <row r="14200">
          <cell r="C14200">
            <v>42927</v>
          </cell>
          <cell r="D14200">
            <v>2353272215</v>
          </cell>
        </row>
        <row r="14201">
          <cell r="C14201">
            <v>21567</v>
          </cell>
          <cell r="D14201">
            <v>85304042</v>
          </cell>
        </row>
        <row r="14202">
          <cell r="C14202">
            <v>36206</v>
          </cell>
          <cell r="D14202">
            <v>1518783783</v>
          </cell>
        </row>
        <row r="14203">
          <cell r="C14203">
            <v>22056</v>
          </cell>
          <cell r="D14203">
            <v>7521557441</v>
          </cell>
        </row>
        <row r="14204">
          <cell r="C14204">
            <v>28480</v>
          </cell>
          <cell r="D14204">
            <v>6815475379</v>
          </cell>
        </row>
        <row r="14205">
          <cell r="C14205">
            <v>27039</v>
          </cell>
          <cell r="D14205">
            <v>9223618401</v>
          </cell>
        </row>
        <row r="14206">
          <cell r="C14206">
            <v>43196</v>
          </cell>
          <cell r="D14206">
            <v>1755716656</v>
          </cell>
        </row>
        <row r="14207">
          <cell r="C14207">
            <v>23340</v>
          </cell>
          <cell r="D14207">
            <v>4428088442</v>
          </cell>
        </row>
        <row r="14208">
          <cell r="C14208">
            <v>56565</v>
          </cell>
          <cell r="D14208">
            <v>2859566597</v>
          </cell>
        </row>
        <row r="14209">
          <cell r="C14209">
            <v>56521</v>
          </cell>
          <cell r="D14209">
            <v>7205288142</v>
          </cell>
        </row>
        <row r="14210">
          <cell r="C14210">
            <v>17580</v>
          </cell>
          <cell r="D14210">
            <v>819852252</v>
          </cell>
        </row>
        <row r="14211">
          <cell r="C14211">
            <v>26348</v>
          </cell>
          <cell r="D14211">
            <v>813371287</v>
          </cell>
        </row>
        <row r="14212">
          <cell r="C14212">
            <v>58633</v>
          </cell>
          <cell r="D14212">
            <v>5149710571</v>
          </cell>
        </row>
        <row r="14213">
          <cell r="C14213">
            <v>39597</v>
          </cell>
          <cell r="D14213">
            <v>1549399640</v>
          </cell>
        </row>
        <row r="14214">
          <cell r="C14214">
            <v>18041</v>
          </cell>
          <cell r="D14214">
            <v>7741079360</v>
          </cell>
        </row>
        <row r="14215">
          <cell r="C14215">
            <v>35336</v>
          </cell>
          <cell r="D14215">
            <v>6358114417</v>
          </cell>
        </row>
        <row r="14216">
          <cell r="C14216">
            <v>58929</v>
          </cell>
          <cell r="D14216">
            <v>6471464479</v>
          </cell>
        </row>
        <row r="14217">
          <cell r="C14217">
            <v>32655</v>
          </cell>
          <cell r="D14217">
            <v>2450711406</v>
          </cell>
        </row>
        <row r="14218">
          <cell r="C14218">
            <v>29041</v>
          </cell>
          <cell r="D14218">
            <v>2493113470</v>
          </cell>
        </row>
        <row r="14219">
          <cell r="C14219">
            <v>39168</v>
          </cell>
          <cell r="D14219">
            <v>6801140183</v>
          </cell>
        </row>
        <row r="14220">
          <cell r="C14220">
            <v>46267</v>
          </cell>
          <cell r="D14220">
            <v>7628323464</v>
          </cell>
        </row>
        <row r="14221">
          <cell r="C14221">
            <v>45226</v>
          </cell>
          <cell r="D14221">
            <v>209942509</v>
          </cell>
        </row>
        <row r="14222">
          <cell r="C14222">
            <v>44893</v>
          </cell>
          <cell r="D14222">
            <v>6009848660</v>
          </cell>
        </row>
        <row r="14223">
          <cell r="C14223">
            <v>15367</v>
          </cell>
          <cell r="D14223">
            <v>5077974136</v>
          </cell>
        </row>
        <row r="14224">
          <cell r="C14224">
            <v>47192</v>
          </cell>
          <cell r="D14224">
            <v>3145039288</v>
          </cell>
        </row>
        <row r="14225">
          <cell r="C14225">
            <v>49626</v>
          </cell>
          <cell r="D14225">
            <v>6209983448</v>
          </cell>
        </row>
        <row r="14226">
          <cell r="C14226">
            <v>15060</v>
          </cell>
          <cell r="D14226">
            <v>8044612831</v>
          </cell>
        </row>
        <row r="14227">
          <cell r="C14227">
            <v>59361</v>
          </cell>
          <cell r="D14227">
            <v>6789690301</v>
          </cell>
        </row>
        <row r="14228">
          <cell r="C14228">
            <v>18525</v>
          </cell>
          <cell r="D14228">
            <v>5005774041</v>
          </cell>
        </row>
        <row r="14229">
          <cell r="C14229">
            <v>20724</v>
          </cell>
          <cell r="D14229">
            <v>8264394108</v>
          </cell>
        </row>
        <row r="14230">
          <cell r="C14230">
            <v>52771</v>
          </cell>
          <cell r="D14230">
            <v>9151658844</v>
          </cell>
        </row>
        <row r="14231">
          <cell r="C14231">
            <v>53049</v>
          </cell>
          <cell r="D14231">
            <v>5241020535</v>
          </cell>
        </row>
        <row r="14232">
          <cell r="C14232">
            <v>25288</v>
          </cell>
          <cell r="D14232">
            <v>3580617389</v>
          </cell>
        </row>
        <row r="14233">
          <cell r="C14233">
            <v>51260</v>
          </cell>
          <cell r="D14233">
            <v>6938295417</v>
          </cell>
        </row>
        <row r="14234">
          <cell r="C14234">
            <v>17718</v>
          </cell>
          <cell r="D14234">
            <v>8277918739</v>
          </cell>
        </row>
        <row r="14235">
          <cell r="C14235">
            <v>11821</v>
          </cell>
          <cell r="D14235">
            <v>7205288142</v>
          </cell>
        </row>
        <row r="14236">
          <cell r="C14236">
            <v>17136</v>
          </cell>
          <cell r="D14236">
            <v>3569619966</v>
          </cell>
        </row>
        <row r="14237">
          <cell r="C14237">
            <v>24606</v>
          </cell>
          <cell r="D14237">
            <v>1545110042</v>
          </cell>
        </row>
        <row r="14238">
          <cell r="C14238">
            <v>48888</v>
          </cell>
          <cell r="D14238">
            <v>1545110042</v>
          </cell>
        </row>
        <row r="14239">
          <cell r="C14239">
            <v>16316</v>
          </cell>
          <cell r="D14239">
            <v>544760832</v>
          </cell>
        </row>
        <row r="14240">
          <cell r="C14240">
            <v>26609</v>
          </cell>
          <cell r="D14240">
            <v>960994726</v>
          </cell>
        </row>
        <row r="14241">
          <cell r="C14241">
            <v>53364</v>
          </cell>
          <cell r="D14241">
            <v>7462528568</v>
          </cell>
        </row>
        <row r="14242">
          <cell r="C14242">
            <v>32128</v>
          </cell>
          <cell r="D14242">
            <v>8808097757</v>
          </cell>
        </row>
        <row r="14243">
          <cell r="C14243">
            <v>45426</v>
          </cell>
          <cell r="D14243">
            <v>2524572722</v>
          </cell>
        </row>
        <row r="14244">
          <cell r="C14244">
            <v>58789</v>
          </cell>
          <cell r="D14244">
            <v>4739588234</v>
          </cell>
        </row>
        <row r="14245">
          <cell r="C14245">
            <v>51880</v>
          </cell>
          <cell r="D14245">
            <v>8256403403</v>
          </cell>
        </row>
        <row r="14246">
          <cell r="C14246">
            <v>14775</v>
          </cell>
          <cell r="D14246">
            <v>1296185559</v>
          </cell>
        </row>
        <row r="14247">
          <cell r="C14247">
            <v>11910</v>
          </cell>
          <cell r="D14247">
            <v>3086393343</v>
          </cell>
        </row>
        <row r="14248">
          <cell r="C14248">
            <v>20060</v>
          </cell>
          <cell r="D14248">
            <v>7074056774</v>
          </cell>
        </row>
        <row r="14249">
          <cell r="C14249">
            <v>18254</v>
          </cell>
          <cell r="D14249">
            <v>5186660353</v>
          </cell>
        </row>
        <row r="14250">
          <cell r="C14250">
            <v>26350</v>
          </cell>
          <cell r="D14250">
            <v>5241020535</v>
          </cell>
        </row>
        <row r="14251">
          <cell r="C14251">
            <v>27511</v>
          </cell>
          <cell r="D14251">
            <v>278558984</v>
          </cell>
        </row>
        <row r="14252">
          <cell r="C14252">
            <v>52548</v>
          </cell>
          <cell r="D14252">
            <v>4548725172</v>
          </cell>
        </row>
        <row r="14253">
          <cell r="C14253">
            <v>11032</v>
          </cell>
          <cell r="D14253">
            <v>5244119095</v>
          </cell>
        </row>
        <row r="14254">
          <cell r="C14254">
            <v>15560</v>
          </cell>
          <cell r="D14254">
            <v>797787712</v>
          </cell>
        </row>
        <row r="14255">
          <cell r="C14255">
            <v>40371</v>
          </cell>
          <cell r="D14255">
            <v>6789106936</v>
          </cell>
        </row>
        <row r="14256">
          <cell r="C14256">
            <v>40187</v>
          </cell>
          <cell r="D14256">
            <v>274599287</v>
          </cell>
        </row>
        <row r="14257">
          <cell r="C14257">
            <v>42933</v>
          </cell>
          <cell r="D14257">
            <v>2779378506</v>
          </cell>
        </row>
        <row r="14258">
          <cell r="C14258">
            <v>42816</v>
          </cell>
          <cell r="D14258">
            <v>8692509450</v>
          </cell>
        </row>
        <row r="14259">
          <cell r="C14259">
            <v>37127</v>
          </cell>
          <cell r="D14259">
            <v>3435517239</v>
          </cell>
        </row>
        <row r="14260">
          <cell r="C14260">
            <v>55638</v>
          </cell>
          <cell r="D14260">
            <v>3792993961</v>
          </cell>
        </row>
        <row r="14261">
          <cell r="C14261">
            <v>14929</v>
          </cell>
          <cell r="D14261">
            <v>2873915978</v>
          </cell>
        </row>
        <row r="14262">
          <cell r="C14262">
            <v>37919</v>
          </cell>
          <cell r="D14262">
            <v>3219601650</v>
          </cell>
        </row>
        <row r="14263">
          <cell r="C14263">
            <v>53653</v>
          </cell>
          <cell r="D14263">
            <v>8507800106</v>
          </cell>
        </row>
        <row r="14264">
          <cell r="C14264">
            <v>54690</v>
          </cell>
          <cell r="D14264">
            <v>4900475084</v>
          </cell>
        </row>
        <row r="14265">
          <cell r="C14265">
            <v>21470</v>
          </cell>
          <cell r="D14265">
            <v>2607689635</v>
          </cell>
        </row>
        <row r="14266">
          <cell r="C14266">
            <v>50216</v>
          </cell>
          <cell r="D14266">
            <v>549857826</v>
          </cell>
        </row>
        <row r="14267">
          <cell r="C14267">
            <v>15092</v>
          </cell>
          <cell r="D14267">
            <v>9939542542</v>
          </cell>
        </row>
        <row r="14268">
          <cell r="C14268">
            <v>25910</v>
          </cell>
          <cell r="D14268">
            <v>3877279783</v>
          </cell>
        </row>
        <row r="14269">
          <cell r="C14269">
            <v>26128</v>
          </cell>
          <cell r="D14269">
            <v>5186660353</v>
          </cell>
        </row>
        <row r="14270">
          <cell r="C14270">
            <v>33675</v>
          </cell>
          <cell r="D14270">
            <v>471886378</v>
          </cell>
        </row>
        <row r="14271">
          <cell r="C14271">
            <v>28766</v>
          </cell>
          <cell r="D14271">
            <v>3021692982</v>
          </cell>
        </row>
        <row r="14272">
          <cell r="C14272">
            <v>20743</v>
          </cell>
          <cell r="D14272">
            <v>1364767856</v>
          </cell>
        </row>
        <row r="14273">
          <cell r="C14273">
            <v>54503</v>
          </cell>
          <cell r="D14273">
            <v>2565093969</v>
          </cell>
        </row>
        <row r="14274">
          <cell r="C14274">
            <v>23445</v>
          </cell>
          <cell r="D14274">
            <v>8550875457</v>
          </cell>
        </row>
        <row r="14275">
          <cell r="C14275">
            <v>43365</v>
          </cell>
          <cell r="D14275">
            <v>7866715386</v>
          </cell>
        </row>
        <row r="14276">
          <cell r="C14276">
            <v>35944</v>
          </cell>
          <cell r="D14276">
            <v>1042822263</v>
          </cell>
        </row>
        <row r="14277">
          <cell r="C14277">
            <v>42313</v>
          </cell>
          <cell r="D14277">
            <v>9196221739</v>
          </cell>
        </row>
        <row r="14278">
          <cell r="C14278">
            <v>42487</v>
          </cell>
          <cell r="D14278">
            <v>116428384</v>
          </cell>
        </row>
        <row r="14279">
          <cell r="C14279">
            <v>23585</v>
          </cell>
          <cell r="D14279">
            <v>116428384</v>
          </cell>
        </row>
        <row r="14280">
          <cell r="C14280">
            <v>20628</v>
          </cell>
          <cell r="D14280">
            <v>5903124704</v>
          </cell>
        </row>
        <row r="14281">
          <cell r="C14281">
            <v>28062</v>
          </cell>
          <cell r="D14281">
            <v>6446166575</v>
          </cell>
        </row>
        <row r="14282">
          <cell r="C14282">
            <v>14940</v>
          </cell>
          <cell r="D14282">
            <v>6322781804</v>
          </cell>
        </row>
        <row r="14283">
          <cell r="C14283">
            <v>43754</v>
          </cell>
          <cell r="D14283">
            <v>1469328364</v>
          </cell>
        </row>
        <row r="14284">
          <cell r="C14284">
            <v>10352</v>
          </cell>
          <cell r="D14284">
            <v>5153694038</v>
          </cell>
        </row>
        <row r="14285">
          <cell r="C14285">
            <v>43527</v>
          </cell>
          <cell r="D14285">
            <v>9331851693</v>
          </cell>
        </row>
        <row r="14286">
          <cell r="C14286">
            <v>56640</v>
          </cell>
          <cell r="D14286">
            <v>6183510505</v>
          </cell>
        </row>
        <row r="14287">
          <cell r="C14287">
            <v>31652</v>
          </cell>
          <cell r="D14287">
            <v>4162153728</v>
          </cell>
        </row>
        <row r="14288">
          <cell r="C14288">
            <v>57521</v>
          </cell>
          <cell r="D14288">
            <v>3145010581</v>
          </cell>
        </row>
        <row r="14289">
          <cell r="C14289">
            <v>55884</v>
          </cell>
          <cell r="D14289">
            <v>5574535556</v>
          </cell>
        </row>
        <row r="14290">
          <cell r="C14290">
            <v>40991</v>
          </cell>
          <cell r="D14290">
            <v>6487054410</v>
          </cell>
        </row>
        <row r="14291">
          <cell r="C14291">
            <v>40250</v>
          </cell>
          <cell r="D14291">
            <v>9726268931</v>
          </cell>
        </row>
        <row r="14292">
          <cell r="C14292">
            <v>35390</v>
          </cell>
          <cell r="D14292">
            <v>9013891098</v>
          </cell>
        </row>
        <row r="14293">
          <cell r="C14293">
            <v>51265</v>
          </cell>
          <cell r="D14293">
            <v>5759255762</v>
          </cell>
        </row>
        <row r="14294">
          <cell r="C14294">
            <v>48026</v>
          </cell>
          <cell r="D14294">
            <v>8664054479</v>
          </cell>
        </row>
        <row r="14295">
          <cell r="C14295">
            <v>32347</v>
          </cell>
          <cell r="D14295">
            <v>2702941109</v>
          </cell>
        </row>
        <row r="14296">
          <cell r="C14296">
            <v>55005</v>
          </cell>
          <cell r="D14296">
            <v>3213290963</v>
          </cell>
        </row>
        <row r="14297">
          <cell r="C14297">
            <v>31586</v>
          </cell>
          <cell r="D14297">
            <v>1053331541</v>
          </cell>
        </row>
        <row r="14298">
          <cell r="C14298">
            <v>32246</v>
          </cell>
          <cell r="D14298">
            <v>5863557389</v>
          </cell>
        </row>
        <row r="14299">
          <cell r="C14299">
            <v>36092</v>
          </cell>
          <cell r="D14299">
            <v>4290015026</v>
          </cell>
        </row>
        <row r="14300">
          <cell r="C14300">
            <v>19499</v>
          </cell>
          <cell r="D14300">
            <v>8256403403</v>
          </cell>
        </row>
        <row r="14301">
          <cell r="C14301">
            <v>22676</v>
          </cell>
          <cell r="D14301">
            <v>9651729414</v>
          </cell>
        </row>
        <row r="14302">
          <cell r="C14302">
            <v>23055</v>
          </cell>
          <cell r="D14302">
            <v>9829586073</v>
          </cell>
        </row>
        <row r="14303">
          <cell r="C14303">
            <v>16190</v>
          </cell>
          <cell r="D14303">
            <v>9795921177</v>
          </cell>
        </row>
        <row r="14304">
          <cell r="C14304">
            <v>24880</v>
          </cell>
          <cell r="D14304">
            <v>2922893758</v>
          </cell>
        </row>
        <row r="14305">
          <cell r="C14305">
            <v>35790</v>
          </cell>
          <cell r="D14305">
            <v>9958099322</v>
          </cell>
        </row>
        <row r="14306">
          <cell r="C14306">
            <v>34161</v>
          </cell>
          <cell r="D14306">
            <v>5811999097</v>
          </cell>
        </row>
        <row r="14307">
          <cell r="C14307">
            <v>53927</v>
          </cell>
          <cell r="D14307">
            <v>784224471</v>
          </cell>
        </row>
        <row r="14308">
          <cell r="C14308">
            <v>56731</v>
          </cell>
          <cell r="D14308">
            <v>509389570</v>
          </cell>
        </row>
        <row r="14309">
          <cell r="C14309">
            <v>22649</v>
          </cell>
          <cell r="D14309">
            <v>7892446737</v>
          </cell>
        </row>
        <row r="14310">
          <cell r="C14310">
            <v>35623</v>
          </cell>
          <cell r="D14310">
            <v>2408183758</v>
          </cell>
        </row>
        <row r="14311">
          <cell r="C14311">
            <v>36788</v>
          </cell>
          <cell r="D14311">
            <v>9260254965</v>
          </cell>
        </row>
        <row r="14312">
          <cell r="C14312">
            <v>42172</v>
          </cell>
          <cell r="D14312">
            <v>9412192312</v>
          </cell>
        </row>
        <row r="14313">
          <cell r="C14313">
            <v>28844</v>
          </cell>
          <cell r="D14313">
            <v>9561367408</v>
          </cell>
        </row>
        <row r="14314">
          <cell r="C14314">
            <v>58832</v>
          </cell>
          <cell r="D14314">
            <v>8673837456</v>
          </cell>
        </row>
        <row r="14315">
          <cell r="C14315">
            <v>11710</v>
          </cell>
          <cell r="D14315">
            <v>2649428619</v>
          </cell>
        </row>
        <row r="14316">
          <cell r="C14316">
            <v>15027</v>
          </cell>
          <cell r="D14316">
            <v>1028388519</v>
          </cell>
        </row>
        <row r="14317">
          <cell r="C14317">
            <v>52909</v>
          </cell>
          <cell r="D14317">
            <v>901154172</v>
          </cell>
        </row>
        <row r="14318">
          <cell r="C14318">
            <v>38832</v>
          </cell>
          <cell r="D14318">
            <v>5234982726</v>
          </cell>
        </row>
        <row r="14319">
          <cell r="C14319">
            <v>57252</v>
          </cell>
          <cell r="D14319">
            <v>4849214614</v>
          </cell>
        </row>
        <row r="14320">
          <cell r="C14320">
            <v>53885</v>
          </cell>
          <cell r="D14320">
            <v>9516781780</v>
          </cell>
        </row>
        <row r="14321">
          <cell r="C14321">
            <v>57375</v>
          </cell>
          <cell r="D14321">
            <v>4037854406</v>
          </cell>
        </row>
        <row r="14322">
          <cell r="C14322">
            <v>21545</v>
          </cell>
          <cell r="D14322">
            <v>7263964236</v>
          </cell>
        </row>
        <row r="14323">
          <cell r="C14323">
            <v>17357</v>
          </cell>
          <cell r="D14323">
            <v>5984294621</v>
          </cell>
        </row>
        <row r="14324">
          <cell r="C14324">
            <v>20888</v>
          </cell>
          <cell r="D14324">
            <v>9229113786</v>
          </cell>
        </row>
        <row r="14325">
          <cell r="C14325">
            <v>43419</v>
          </cell>
          <cell r="D14325">
            <v>7760701055</v>
          </cell>
        </row>
        <row r="14326">
          <cell r="C14326">
            <v>28397</v>
          </cell>
          <cell r="D14326">
            <v>492630925</v>
          </cell>
        </row>
        <row r="14327">
          <cell r="C14327">
            <v>46576</v>
          </cell>
          <cell r="D14327">
            <v>4688336071</v>
          </cell>
        </row>
        <row r="14328">
          <cell r="C14328">
            <v>23052</v>
          </cell>
          <cell r="D14328">
            <v>6279928705</v>
          </cell>
        </row>
        <row r="14329">
          <cell r="C14329">
            <v>27685</v>
          </cell>
          <cell r="D14329">
            <v>7585281072</v>
          </cell>
        </row>
        <row r="14330">
          <cell r="C14330">
            <v>54488</v>
          </cell>
          <cell r="D14330">
            <v>2524849899</v>
          </cell>
        </row>
        <row r="14331">
          <cell r="C14331">
            <v>27289</v>
          </cell>
          <cell r="D14331">
            <v>1888605537</v>
          </cell>
        </row>
        <row r="14332">
          <cell r="C14332">
            <v>21814</v>
          </cell>
          <cell r="D14332">
            <v>6106380341</v>
          </cell>
        </row>
        <row r="14333">
          <cell r="C14333">
            <v>20958</v>
          </cell>
          <cell r="D14333">
            <v>5828678620</v>
          </cell>
        </row>
        <row r="14334">
          <cell r="C14334">
            <v>58433</v>
          </cell>
          <cell r="D14334">
            <v>9412192312</v>
          </cell>
        </row>
        <row r="14335">
          <cell r="C14335">
            <v>58858</v>
          </cell>
          <cell r="D14335">
            <v>6776868107</v>
          </cell>
        </row>
        <row r="14336">
          <cell r="C14336">
            <v>33408</v>
          </cell>
          <cell r="D14336">
            <v>8908432159</v>
          </cell>
        </row>
        <row r="14337">
          <cell r="C14337">
            <v>26551</v>
          </cell>
          <cell r="D14337">
            <v>3738218785</v>
          </cell>
        </row>
        <row r="14338">
          <cell r="C14338">
            <v>47631</v>
          </cell>
          <cell r="D14338">
            <v>2149326663</v>
          </cell>
        </row>
        <row r="14339">
          <cell r="C14339">
            <v>45338</v>
          </cell>
          <cell r="D14339">
            <v>901154172</v>
          </cell>
        </row>
        <row r="14340">
          <cell r="C14340">
            <v>31619</v>
          </cell>
          <cell r="D14340">
            <v>4323171323</v>
          </cell>
        </row>
        <row r="14341">
          <cell r="C14341">
            <v>25392</v>
          </cell>
          <cell r="D14341">
            <v>3597778305</v>
          </cell>
        </row>
        <row r="14342">
          <cell r="C14342">
            <v>27473</v>
          </cell>
          <cell r="D14342">
            <v>471886378</v>
          </cell>
        </row>
        <row r="14343">
          <cell r="C14343">
            <v>17738</v>
          </cell>
          <cell r="D14343">
            <v>5779075530</v>
          </cell>
        </row>
        <row r="14344">
          <cell r="C14344">
            <v>14743</v>
          </cell>
          <cell r="D14344">
            <v>1252810490</v>
          </cell>
        </row>
        <row r="14345">
          <cell r="C14345">
            <v>26084</v>
          </cell>
          <cell r="D14345">
            <v>5000631609</v>
          </cell>
        </row>
        <row r="14346">
          <cell r="C14346">
            <v>55241</v>
          </cell>
          <cell r="D14346">
            <v>1252810490</v>
          </cell>
        </row>
        <row r="14347">
          <cell r="C14347">
            <v>39811</v>
          </cell>
          <cell r="D14347">
            <v>893122882</v>
          </cell>
        </row>
        <row r="14348">
          <cell r="C14348">
            <v>51176</v>
          </cell>
          <cell r="D14348">
            <v>3219601650</v>
          </cell>
        </row>
        <row r="14349">
          <cell r="C14349">
            <v>24917</v>
          </cell>
          <cell r="D14349">
            <v>7098438871</v>
          </cell>
        </row>
        <row r="14350">
          <cell r="C14350">
            <v>24529</v>
          </cell>
          <cell r="D14350">
            <v>532074068</v>
          </cell>
        </row>
        <row r="14351">
          <cell r="C14351">
            <v>31987</v>
          </cell>
          <cell r="D14351">
            <v>8445779583</v>
          </cell>
        </row>
        <row r="14352">
          <cell r="C14352">
            <v>40223</v>
          </cell>
          <cell r="D14352">
            <v>2012142672</v>
          </cell>
        </row>
        <row r="14353">
          <cell r="C14353">
            <v>30028</v>
          </cell>
          <cell r="D14353">
            <v>2973481236</v>
          </cell>
        </row>
        <row r="14354">
          <cell r="C14354">
            <v>13027</v>
          </cell>
          <cell r="D14354">
            <v>8032296239</v>
          </cell>
        </row>
        <row r="14355">
          <cell r="C14355">
            <v>49509</v>
          </cell>
          <cell r="D14355">
            <v>4783377790</v>
          </cell>
        </row>
        <row r="14356">
          <cell r="C14356">
            <v>58066</v>
          </cell>
          <cell r="D14356">
            <v>325547246</v>
          </cell>
        </row>
        <row r="14357">
          <cell r="C14357">
            <v>17768</v>
          </cell>
          <cell r="D14357">
            <v>6858776575</v>
          </cell>
        </row>
        <row r="14358">
          <cell r="C14358">
            <v>12779</v>
          </cell>
          <cell r="D14358">
            <v>3764546336</v>
          </cell>
        </row>
        <row r="14359">
          <cell r="C14359">
            <v>20837</v>
          </cell>
          <cell r="D14359">
            <v>515647594</v>
          </cell>
        </row>
        <row r="14360">
          <cell r="C14360">
            <v>19490</v>
          </cell>
          <cell r="D14360">
            <v>8841637323</v>
          </cell>
        </row>
        <row r="14361">
          <cell r="C14361">
            <v>42381</v>
          </cell>
          <cell r="D14361">
            <v>679204083</v>
          </cell>
        </row>
        <row r="14362">
          <cell r="C14362">
            <v>47714</v>
          </cell>
          <cell r="D14362">
            <v>4838770758</v>
          </cell>
        </row>
        <row r="14363">
          <cell r="C14363">
            <v>31993</v>
          </cell>
          <cell r="D14363">
            <v>8682006391</v>
          </cell>
        </row>
        <row r="14364">
          <cell r="C14364">
            <v>41406</v>
          </cell>
          <cell r="D14364">
            <v>3661649302</v>
          </cell>
        </row>
        <row r="14365">
          <cell r="C14365">
            <v>49469</v>
          </cell>
          <cell r="D14365">
            <v>899126162</v>
          </cell>
        </row>
        <row r="14366">
          <cell r="C14366">
            <v>35402</v>
          </cell>
          <cell r="D14366">
            <v>278558984</v>
          </cell>
        </row>
        <row r="14367">
          <cell r="C14367">
            <v>17908</v>
          </cell>
          <cell r="D14367">
            <v>5837501576</v>
          </cell>
        </row>
        <row r="14368">
          <cell r="C14368">
            <v>57566</v>
          </cell>
          <cell r="D14368">
            <v>481875921</v>
          </cell>
        </row>
        <row r="14369">
          <cell r="C14369">
            <v>34000</v>
          </cell>
          <cell r="D14369">
            <v>4876404933</v>
          </cell>
        </row>
        <row r="14370">
          <cell r="C14370">
            <v>19495</v>
          </cell>
          <cell r="D14370">
            <v>2294342399</v>
          </cell>
        </row>
        <row r="14371">
          <cell r="C14371">
            <v>23804</v>
          </cell>
          <cell r="D14371">
            <v>7492341709</v>
          </cell>
        </row>
        <row r="14372">
          <cell r="C14372">
            <v>19258</v>
          </cell>
          <cell r="D14372">
            <v>2561690342</v>
          </cell>
        </row>
        <row r="14373">
          <cell r="C14373">
            <v>12288</v>
          </cell>
          <cell r="D14373">
            <v>509393462</v>
          </cell>
        </row>
        <row r="14374">
          <cell r="C14374">
            <v>35651</v>
          </cell>
          <cell r="D14374">
            <v>3933021111</v>
          </cell>
        </row>
        <row r="14375">
          <cell r="C14375">
            <v>39631</v>
          </cell>
          <cell r="D14375">
            <v>7625163059</v>
          </cell>
        </row>
        <row r="14376">
          <cell r="C14376">
            <v>53934</v>
          </cell>
          <cell r="D14376">
            <v>1522190236</v>
          </cell>
        </row>
        <row r="14377">
          <cell r="C14377">
            <v>32905</v>
          </cell>
          <cell r="D14377">
            <v>115757341</v>
          </cell>
        </row>
        <row r="14378">
          <cell r="C14378">
            <v>14530</v>
          </cell>
          <cell r="D14378">
            <v>4076701275</v>
          </cell>
        </row>
        <row r="14379">
          <cell r="C14379">
            <v>27683</v>
          </cell>
          <cell r="D14379">
            <v>1266227768</v>
          </cell>
        </row>
        <row r="14380">
          <cell r="C14380">
            <v>52935</v>
          </cell>
          <cell r="D14380">
            <v>357531329</v>
          </cell>
        </row>
        <row r="14381">
          <cell r="C14381">
            <v>29646</v>
          </cell>
          <cell r="D14381">
            <v>4978659442</v>
          </cell>
        </row>
        <row r="14382">
          <cell r="C14382">
            <v>41895</v>
          </cell>
          <cell r="D14382">
            <v>1081492333</v>
          </cell>
        </row>
        <row r="14383">
          <cell r="C14383">
            <v>51056</v>
          </cell>
          <cell r="D14383">
            <v>4194897803</v>
          </cell>
        </row>
        <row r="14384">
          <cell r="C14384">
            <v>23193</v>
          </cell>
          <cell r="D14384">
            <v>9674189459</v>
          </cell>
        </row>
        <row r="14385">
          <cell r="C14385">
            <v>49614</v>
          </cell>
          <cell r="D14385">
            <v>274599287</v>
          </cell>
        </row>
        <row r="14386">
          <cell r="C14386">
            <v>51138</v>
          </cell>
          <cell r="D14386">
            <v>7628323464</v>
          </cell>
        </row>
        <row r="14387">
          <cell r="C14387">
            <v>22179</v>
          </cell>
          <cell r="D14387">
            <v>715518151</v>
          </cell>
        </row>
        <row r="14388">
          <cell r="C14388">
            <v>20597</v>
          </cell>
          <cell r="D14388">
            <v>8350412399</v>
          </cell>
        </row>
        <row r="14389">
          <cell r="C14389">
            <v>17663</v>
          </cell>
          <cell r="D14389">
            <v>7140803102</v>
          </cell>
        </row>
        <row r="14390">
          <cell r="C14390">
            <v>17592</v>
          </cell>
          <cell r="D14390">
            <v>8162941088</v>
          </cell>
        </row>
        <row r="14391">
          <cell r="C14391">
            <v>34181</v>
          </cell>
          <cell r="D14391">
            <v>6009848660</v>
          </cell>
        </row>
        <row r="14392">
          <cell r="C14392">
            <v>49205</v>
          </cell>
          <cell r="D14392">
            <v>9782845590</v>
          </cell>
        </row>
        <row r="14393">
          <cell r="C14393">
            <v>12573</v>
          </cell>
          <cell r="D14393">
            <v>7778092905</v>
          </cell>
        </row>
        <row r="14394">
          <cell r="C14394">
            <v>22619</v>
          </cell>
          <cell r="D14394">
            <v>449160092</v>
          </cell>
        </row>
        <row r="14395">
          <cell r="C14395">
            <v>28076</v>
          </cell>
          <cell r="D14395">
            <v>4972162740</v>
          </cell>
        </row>
        <row r="14396">
          <cell r="C14396">
            <v>22291</v>
          </cell>
          <cell r="D14396">
            <v>7263964236</v>
          </cell>
        </row>
        <row r="14397">
          <cell r="C14397">
            <v>34810</v>
          </cell>
          <cell r="D14397">
            <v>2066028762</v>
          </cell>
        </row>
        <row r="14398">
          <cell r="C14398">
            <v>50449</v>
          </cell>
          <cell r="D14398">
            <v>7521557441</v>
          </cell>
        </row>
        <row r="14399">
          <cell r="C14399">
            <v>23938</v>
          </cell>
          <cell r="D14399">
            <v>9340547551</v>
          </cell>
        </row>
        <row r="14400">
          <cell r="C14400">
            <v>46133</v>
          </cell>
          <cell r="D14400">
            <v>8054305400</v>
          </cell>
        </row>
        <row r="14401">
          <cell r="C14401">
            <v>13446</v>
          </cell>
          <cell r="D14401">
            <v>7132417177</v>
          </cell>
        </row>
        <row r="14402">
          <cell r="C14402">
            <v>11420</v>
          </cell>
          <cell r="D14402">
            <v>357531329</v>
          </cell>
        </row>
        <row r="14403">
          <cell r="C14403">
            <v>18390</v>
          </cell>
          <cell r="D14403">
            <v>8617243198</v>
          </cell>
        </row>
        <row r="14404">
          <cell r="C14404">
            <v>58620</v>
          </cell>
          <cell r="D14404">
            <v>6408517315</v>
          </cell>
        </row>
        <row r="14405">
          <cell r="C14405">
            <v>36833</v>
          </cell>
          <cell r="D14405">
            <v>9597202352</v>
          </cell>
        </row>
        <row r="14406">
          <cell r="C14406">
            <v>21579</v>
          </cell>
          <cell r="D14406">
            <v>1391414047</v>
          </cell>
        </row>
        <row r="14407">
          <cell r="C14407">
            <v>50249</v>
          </cell>
          <cell r="D14407">
            <v>8065075959</v>
          </cell>
        </row>
        <row r="14408">
          <cell r="C14408">
            <v>49150</v>
          </cell>
          <cell r="D14408">
            <v>6769297310</v>
          </cell>
        </row>
        <row r="14409">
          <cell r="C14409">
            <v>38974</v>
          </cell>
          <cell r="D14409">
            <v>7304628987</v>
          </cell>
        </row>
        <row r="14410">
          <cell r="C14410">
            <v>29689</v>
          </cell>
          <cell r="D14410">
            <v>85304042</v>
          </cell>
        </row>
        <row r="14411">
          <cell r="C14411">
            <v>10306</v>
          </cell>
          <cell r="D14411">
            <v>7273123196</v>
          </cell>
        </row>
        <row r="14412">
          <cell r="C14412">
            <v>20877</v>
          </cell>
          <cell r="D14412">
            <v>5347887761</v>
          </cell>
        </row>
        <row r="14413">
          <cell r="C14413">
            <v>30899</v>
          </cell>
          <cell r="D14413">
            <v>5304381319</v>
          </cell>
        </row>
        <row r="14414">
          <cell r="C14414">
            <v>12243</v>
          </cell>
          <cell r="D14414">
            <v>2183763965</v>
          </cell>
        </row>
        <row r="14415">
          <cell r="C14415">
            <v>21793</v>
          </cell>
          <cell r="D14415">
            <v>7286297414</v>
          </cell>
        </row>
        <row r="14416">
          <cell r="C14416">
            <v>46340</v>
          </cell>
          <cell r="D14416">
            <v>4638232353</v>
          </cell>
        </row>
        <row r="14417">
          <cell r="C14417">
            <v>27227</v>
          </cell>
          <cell r="D14417">
            <v>9434604370</v>
          </cell>
        </row>
        <row r="14418">
          <cell r="C14418">
            <v>36541</v>
          </cell>
          <cell r="D14418">
            <v>9128677390</v>
          </cell>
        </row>
        <row r="14419">
          <cell r="C14419">
            <v>10031</v>
          </cell>
          <cell r="D14419">
            <v>3227873028</v>
          </cell>
        </row>
        <row r="14420">
          <cell r="C14420">
            <v>18606</v>
          </cell>
          <cell r="D14420">
            <v>264454596</v>
          </cell>
        </row>
        <row r="14421">
          <cell r="C14421">
            <v>37624</v>
          </cell>
          <cell r="D14421">
            <v>4997183822</v>
          </cell>
        </row>
        <row r="14422">
          <cell r="C14422">
            <v>57349</v>
          </cell>
          <cell r="D14422">
            <v>4866916575</v>
          </cell>
        </row>
        <row r="14423">
          <cell r="C14423">
            <v>12907</v>
          </cell>
          <cell r="D14423">
            <v>549857826</v>
          </cell>
        </row>
        <row r="14424">
          <cell r="C14424">
            <v>38969</v>
          </cell>
          <cell r="D14424">
            <v>2408183758</v>
          </cell>
        </row>
        <row r="14425">
          <cell r="C14425">
            <v>36864</v>
          </cell>
          <cell r="D14425">
            <v>5241020535</v>
          </cell>
        </row>
        <row r="14426">
          <cell r="C14426">
            <v>10686</v>
          </cell>
          <cell r="D14426">
            <v>1887308636</v>
          </cell>
        </row>
        <row r="14427">
          <cell r="C14427">
            <v>15176</v>
          </cell>
          <cell r="D14427">
            <v>933051662</v>
          </cell>
        </row>
        <row r="14428">
          <cell r="C14428">
            <v>27401</v>
          </cell>
          <cell r="D14428">
            <v>9340547551</v>
          </cell>
        </row>
        <row r="14429">
          <cell r="C14429">
            <v>38729</v>
          </cell>
          <cell r="D14429">
            <v>3996818513</v>
          </cell>
        </row>
        <row r="14430">
          <cell r="C14430">
            <v>24830</v>
          </cell>
          <cell r="D14430">
            <v>2607689635</v>
          </cell>
        </row>
        <row r="14431">
          <cell r="C14431">
            <v>30764</v>
          </cell>
          <cell r="D14431">
            <v>3746690722</v>
          </cell>
        </row>
        <row r="14432">
          <cell r="C14432">
            <v>40001</v>
          </cell>
          <cell r="D14432">
            <v>9726268931</v>
          </cell>
        </row>
        <row r="14433">
          <cell r="C14433">
            <v>42602</v>
          </cell>
          <cell r="D14433">
            <v>7326611955</v>
          </cell>
        </row>
        <row r="14434">
          <cell r="C14434">
            <v>39717</v>
          </cell>
          <cell r="D14434">
            <v>3235176993</v>
          </cell>
        </row>
        <row r="14435">
          <cell r="C14435">
            <v>24530</v>
          </cell>
          <cell r="D14435">
            <v>4260324861</v>
          </cell>
        </row>
        <row r="14436">
          <cell r="C14436">
            <v>27034</v>
          </cell>
          <cell r="D14436">
            <v>3016741628</v>
          </cell>
        </row>
        <row r="14437">
          <cell r="C14437">
            <v>23125</v>
          </cell>
          <cell r="D14437">
            <v>8864419241</v>
          </cell>
        </row>
        <row r="14438">
          <cell r="C14438">
            <v>43293</v>
          </cell>
          <cell r="D14438">
            <v>5241020535</v>
          </cell>
        </row>
        <row r="14439">
          <cell r="C14439">
            <v>30178</v>
          </cell>
          <cell r="D14439">
            <v>4428088442</v>
          </cell>
        </row>
        <row r="14440">
          <cell r="C14440">
            <v>36474</v>
          </cell>
          <cell r="D14440">
            <v>9518260397</v>
          </cell>
        </row>
        <row r="14441">
          <cell r="C14441">
            <v>27628</v>
          </cell>
          <cell r="D14441">
            <v>6322781804</v>
          </cell>
        </row>
        <row r="14442">
          <cell r="C14442">
            <v>34887</v>
          </cell>
          <cell r="D14442">
            <v>813371287</v>
          </cell>
        </row>
        <row r="14443">
          <cell r="C14443">
            <v>36578</v>
          </cell>
          <cell r="D14443">
            <v>6172549286</v>
          </cell>
        </row>
        <row r="14444">
          <cell r="C14444">
            <v>45599</v>
          </cell>
          <cell r="D14444">
            <v>6148303353</v>
          </cell>
        </row>
        <row r="14445">
          <cell r="C14445">
            <v>15589</v>
          </cell>
          <cell r="D14445">
            <v>901154172</v>
          </cell>
        </row>
        <row r="14446">
          <cell r="C14446">
            <v>23757</v>
          </cell>
          <cell r="D14446">
            <v>3516592710</v>
          </cell>
        </row>
        <row r="14447">
          <cell r="C14447">
            <v>21639</v>
          </cell>
          <cell r="D14447">
            <v>9627071331</v>
          </cell>
        </row>
        <row r="14448">
          <cell r="C14448">
            <v>56203</v>
          </cell>
          <cell r="D14448">
            <v>4269946768</v>
          </cell>
        </row>
        <row r="14449">
          <cell r="C14449">
            <v>42494</v>
          </cell>
          <cell r="D14449">
            <v>7374898193</v>
          </cell>
        </row>
        <row r="14450">
          <cell r="C14450">
            <v>21161</v>
          </cell>
          <cell r="D14450">
            <v>3819859829</v>
          </cell>
        </row>
        <row r="14451">
          <cell r="C14451">
            <v>49740</v>
          </cell>
          <cell r="D14451">
            <v>6358114417</v>
          </cell>
        </row>
        <row r="14452">
          <cell r="C14452">
            <v>59095</v>
          </cell>
          <cell r="D14452">
            <v>9726268931</v>
          </cell>
        </row>
        <row r="14453">
          <cell r="C14453">
            <v>14631</v>
          </cell>
          <cell r="D14453">
            <v>3991963221</v>
          </cell>
        </row>
        <row r="14454">
          <cell r="C14454">
            <v>41736</v>
          </cell>
          <cell r="D14454">
            <v>9892583027</v>
          </cell>
        </row>
        <row r="14455">
          <cell r="C14455">
            <v>29914</v>
          </cell>
          <cell r="D14455">
            <v>2421688019</v>
          </cell>
        </row>
        <row r="14456">
          <cell r="C14456">
            <v>56927</v>
          </cell>
          <cell r="D14456">
            <v>6618120233</v>
          </cell>
        </row>
        <row r="14457">
          <cell r="C14457">
            <v>22856</v>
          </cell>
          <cell r="D14457">
            <v>5280433926</v>
          </cell>
        </row>
        <row r="14458">
          <cell r="C14458">
            <v>10510</v>
          </cell>
          <cell r="D14458">
            <v>6819637888</v>
          </cell>
        </row>
        <row r="14459">
          <cell r="C14459">
            <v>29688</v>
          </cell>
          <cell r="D14459">
            <v>2922893758</v>
          </cell>
        </row>
        <row r="14460">
          <cell r="C14460">
            <v>17284</v>
          </cell>
          <cell r="D14460">
            <v>4997183822</v>
          </cell>
        </row>
        <row r="14461">
          <cell r="C14461">
            <v>46846</v>
          </cell>
          <cell r="D14461">
            <v>9597202352</v>
          </cell>
        </row>
        <row r="14462">
          <cell r="C14462">
            <v>39854</v>
          </cell>
          <cell r="D14462">
            <v>8808097757</v>
          </cell>
        </row>
        <row r="14463">
          <cell r="C14463">
            <v>45721</v>
          </cell>
          <cell r="D14463">
            <v>5293354957</v>
          </cell>
        </row>
        <row r="14464">
          <cell r="C14464">
            <v>29060</v>
          </cell>
          <cell r="D14464">
            <v>4159390110</v>
          </cell>
        </row>
        <row r="14465">
          <cell r="C14465">
            <v>46188</v>
          </cell>
          <cell r="D14465">
            <v>1628738227</v>
          </cell>
        </row>
        <row r="14466">
          <cell r="C14466">
            <v>23817</v>
          </cell>
          <cell r="D14466">
            <v>9104569016</v>
          </cell>
        </row>
        <row r="14467">
          <cell r="C14467">
            <v>42877</v>
          </cell>
          <cell r="D14467">
            <v>5603002824</v>
          </cell>
        </row>
        <row r="14468">
          <cell r="C14468">
            <v>38170</v>
          </cell>
          <cell r="D14468">
            <v>1079691642</v>
          </cell>
        </row>
        <row r="14469">
          <cell r="C14469">
            <v>37148</v>
          </cell>
          <cell r="D14469">
            <v>4839119791</v>
          </cell>
        </row>
        <row r="14470">
          <cell r="C14470">
            <v>49149</v>
          </cell>
          <cell r="D14470">
            <v>9013891098</v>
          </cell>
        </row>
        <row r="14471">
          <cell r="C14471">
            <v>35116</v>
          </cell>
          <cell r="D14471">
            <v>483886254</v>
          </cell>
        </row>
        <row r="14472">
          <cell r="C14472">
            <v>11527</v>
          </cell>
          <cell r="D14472">
            <v>4578004252</v>
          </cell>
        </row>
        <row r="14473">
          <cell r="C14473">
            <v>10230</v>
          </cell>
          <cell r="D14473">
            <v>4688336071</v>
          </cell>
        </row>
        <row r="14474">
          <cell r="C14474">
            <v>23057</v>
          </cell>
          <cell r="D14474">
            <v>2975315244</v>
          </cell>
        </row>
        <row r="14475">
          <cell r="C14475">
            <v>36468</v>
          </cell>
          <cell r="D14475">
            <v>6009848660</v>
          </cell>
        </row>
        <row r="14476">
          <cell r="C14476">
            <v>55191</v>
          </cell>
          <cell r="D14476">
            <v>4670832530</v>
          </cell>
        </row>
        <row r="14477">
          <cell r="C14477">
            <v>12607</v>
          </cell>
          <cell r="D14477">
            <v>7473861379</v>
          </cell>
        </row>
        <row r="14478">
          <cell r="C14478">
            <v>29374</v>
          </cell>
          <cell r="D14478">
            <v>9491257560</v>
          </cell>
        </row>
        <row r="14479">
          <cell r="C14479">
            <v>10595</v>
          </cell>
          <cell r="D14479">
            <v>2908560011</v>
          </cell>
        </row>
        <row r="14480">
          <cell r="C14480">
            <v>41379</v>
          </cell>
          <cell r="D14480">
            <v>7039995972</v>
          </cell>
        </row>
        <row r="14481">
          <cell r="C14481">
            <v>10623</v>
          </cell>
          <cell r="D14481">
            <v>3469413983</v>
          </cell>
        </row>
        <row r="14482">
          <cell r="C14482">
            <v>20633</v>
          </cell>
          <cell r="D14482">
            <v>2408183758</v>
          </cell>
        </row>
        <row r="14483">
          <cell r="C14483">
            <v>41983</v>
          </cell>
          <cell r="D14483">
            <v>6378969205</v>
          </cell>
        </row>
        <row r="14484">
          <cell r="C14484">
            <v>28308</v>
          </cell>
          <cell r="D14484">
            <v>1888252693</v>
          </cell>
        </row>
        <row r="14485">
          <cell r="C14485">
            <v>22242</v>
          </cell>
          <cell r="D14485">
            <v>4192879565</v>
          </cell>
        </row>
        <row r="14486">
          <cell r="C14486">
            <v>55293</v>
          </cell>
          <cell r="D14486">
            <v>8093156364</v>
          </cell>
        </row>
        <row r="14487">
          <cell r="C14487">
            <v>38338</v>
          </cell>
          <cell r="D14487">
            <v>7273123196</v>
          </cell>
        </row>
        <row r="14488">
          <cell r="C14488">
            <v>18707</v>
          </cell>
          <cell r="D14488">
            <v>324399618</v>
          </cell>
        </row>
        <row r="14489">
          <cell r="C14489">
            <v>44048</v>
          </cell>
          <cell r="D14489">
            <v>8705788102</v>
          </cell>
        </row>
        <row r="14490">
          <cell r="C14490">
            <v>24468</v>
          </cell>
          <cell r="D14490">
            <v>278558984</v>
          </cell>
        </row>
        <row r="14491">
          <cell r="C14491">
            <v>14591</v>
          </cell>
          <cell r="D14491">
            <v>2149326663</v>
          </cell>
        </row>
        <row r="14492">
          <cell r="C14492">
            <v>20465</v>
          </cell>
          <cell r="D14492">
            <v>9457151267</v>
          </cell>
        </row>
        <row r="14493">
          <cell r="C14493">
            <v>11372</v>
          </cell>
          <cell r="D14493">
            <v>5299481160</v>
          </cell>
        </row>
        <row r="14494">
          <cell r="C14494">
            <v>12736</v>
          </cell>
          <cell r="D14494">
            <v>5474718616</v>
          </cell>
        </row>
        <row r="14495">
          <cell r="C14495">
            <v>34906</v>
          </cell>
          <cell r="D14495">
            <v>8945564357</v>
          </cell>
        </row>
        <row r="14496">
          <cell r="C14496">
            <v>30996</v>
          </cell>
          <cell r="D14496">
            <v>3642988458</v>
          </cell>
        </row>
        <row r="14497">
          <cell r="C14497">
            <v>35904</v>
          </cell>
          <cell r="D14497">
            <v>4039266773</v>
          </cell>
        </row>
        <row r="14498">
          <cell r="C14498">
            <v>58885</v>
          </cell>
          <cell r="D14498">
            <v>9939542542</v>
          </cell>
        </row>
        <row r="14499">
          <cell r="C14499">
            <v>20754</v>
          </cell>
          <cell r="D14499">
            <v>1518783783</v>
          </cell>
        </row>
        <row r="14500">
          <cell r="C14500">
            <v>53409</v>
          </cell>
          <cell r="D14500">
            <v>6596440737</v>
          </cell>
        </row>
        <row r="14501">
          <cell r="C14501">
            <v>55152</v>
          </cell>
          <cell r="D14501">
            <v>6837456032</v>
          </cell>
        </row>
        <row r="14502">
          <cell r="C14502">
            <v>19131</v>
          </cell>
          <cell r="D14502">
            <v>583595162</v>
          </cell>
        </row>
        <row r="14503">
          <cell r="C14503">
            <v>51952</v>
          </cell>
          <cell r="D14503">
            <v>9732655267</v>
          </cell>
        </row>
        <row r="14504">
          <cell r="C14504">
            <v>57104</v>
          </cell>
          <cell r="D14504">
            <v>4937054791</v>
          </cell>
        </row>
        <row r="14505">
          <cell r="C14505">
            <v>31573</v>
          </cell>
          <cell r="D14505">
            <v>3569619966</v>
          </cell>
        </row>
        <row r="14506">
          <cell r="C14506">
            <v>33005</v>
          </cell>
          <cell r="D14506">
            <v>4194897803</v>
          </cell>
        </row>
        <row r="14507">
          <cell r="C14507">
            <v>47539</v>
          </cell>
          <cell r="D14507">
            <v>6300411419</v>
          </cell>
        </row>
        <row r="14508">
          <cell r="C14508">
            <v>47849</v>
          </cell>
          <cell r="D14508">
            <v>7462528568</v>
          </cell>
        </row>
        <row r="14509">
          <cell r="C14509">
            <v>32757</v>
          </cell>
          <cell r="D14509">
            <v>9434604370</v>
          </cell>
        </row>
        <row r="14510">
          <cell r="C14510">
            <v>28410</v>
          </cell>
          <cell r="D14510">
            <v>7596173217</v>
          </cell>
        </row>
        <row r="14511">
          <cell r="C14511">
            <v>28321</v>
          </cell>
          <cell r="D14511">
            <v>5552170407</v>
          </cell>
        </row>
        <row r="14512">
          <cell r="C14512">
            <v>57744</v>
          </cell>
          <cell r="D14512">
            <v>4718207207</v>
          </cell>
        </row>
        <row r="14513">
          <cell r="C14513">
            <v>46659</v>
          </cell>
          <cell r="D14513">
            <v>2809344809</v>
          </cell>
        </row>
        <row r="14514">
          <cell r="C14514">
            <v>15584</v>
          </cell>
          <cell r="D14514">
            <v>6836716731</v>
          </cell>
        </row>
        <row r="14515">
          <cell r="C14515">
            <v>12722</v>
          </cell>
          <cell r="D14515">
            <v>2821741499</v>
          </cell>
        </row>
        <row r="14516">
          <cell r="C14516">
            <v>14418</v>
          </cell>
          <cell r="D14516">
            <v>3996818513</v>
          </cell>
        </row>
        <row r="14517">
          <cell r="C14517">
            <v>18896</v>
          </cell>
          <cell r="D14517">
            <v>2066028762</v>
          </cell>
        </row>
        <row r="14518">
          <cell r="C14518">
            <v>32485</v>
          </cell>
          <cell r="D14518">
            <v>1014658829</v>
          </cell>
        </row>
        <row r="14519">
          <cell r="C14519">
            <v>38318</v>
          </cell>
          <cell r="D14519">
            <v>650049144</v>
          </cell>
        </row>
        <row r="14520">
          <cell r="C14520">
            <v>29382</v>
          </cell>
          <cell r="D14520">
            <v>6284045549</v>
          </cell>
        </row>
        <row r="14521">
          <cell r="C14521">
            <v>12703</v>
          </cell>
          <cell r="D14521">
            <v>556704134</v>
          </cell>
        </row>
        <row r="14522">
          <cell r="C14522">
            <v>31191</v>
          </cell>
          <cell r="D14522">
            <v>544760832</v>
          </cell>
        </row>
        <row r="14523">
          <cell r="C14523">
            <v>42667</v>
          </cell>
          <cell r="D14523">
            <v>5395528121</v>
          </cell>
        </row>
        <row r="14524">
          <cell r="C14524">
            <v>23612</v>
          </cell>
          <cell r="D14524">
            <v>8568859739</v>
          </cell>
        </row>
        <row r="14525">
          <cell r="C14525">
            <v>53708</v>
          </cell>
          <cell r="D14525">
            <v>1296185559</v>
          </cell>
        </row>
        <row r="14526">
          <cell r="C14526">
            <v>35449</v>
          </cell>
          <cell r="D14526">
            <v>5074304008</v>
          </cell>
        </row>
        <row r="14527">
          <cell r="C14527">
            <v>41793</v>
          </cell>
          <cell r="D14527">
            <v>6789690301</v>
          </cell>
        </row>
        <row r="14528">
          <cell r="C14528">
            <v>55229</v>
          </cell>
          <cell r="D14528">
            <v>3075132195</v>
          </cell>
        </row>
        <row r="14529">
          <cell r="C14529">
            <v>25003</v>
          </cell>
          <cell r="D14529">
            <v>6253520369</v>
          </cell>
        </row>
        <row r="14530">
          <cell r="C14530">
            <v>45890</v>
          </cell>
          <cell r="D14530">
            <v>9196221739</v>
          </cell>
        </row>
        <row r="14531">
          <cell r="C14531">
            <v>31105</v>
          </cell>
          <cell r="D14531">
            <v>8695742075</v>
          </cell>
        </row>
        <row r="14532">
          <cell r="C14532">
            <v>34444</v>
          </cell>
          <cell r="D14532">
            <v>9095573850</v>
          </cell>
        </row>
        <row r="14533">
          <cell r="C14533">
            <v>17751</v>
          </cell>
          <cell r="D14533">
            <v>7180110256</v>
          </cell>
        </row>
        <row r="14534">
          <cell r="C14534">
            <v>43864</v>
          </cell>
          <cell r="D14534">
            <v>3418374697</v>
          </cell>
        </row>
        <row r="14535">
          <cell r="C14535">
            <v>53592</v>
          </cell>
          <cell r="D14535">
            <v>4406664351</v>
          </cell>
        </row>
        <row r="14536">
          <cell r="C14536">
            <v>34660</v>
          </cell>
          <cell r="D14536">
            <v>2524572722</v>
          </cell>
        </row>
        <row r="14537">
          <cell r="C14537">
            <v>41484</v>
          </cell>
          <cell r="D14537">
            <v>6408517315</v>
          </cell>
        </row>
        <row r="14538">
          <cell r="C14538">
            <v>23104</v>
          </cell>
          <cell r="D14538">
            <v>4256220232</v>
          </cell>
        </row>
        <row r="14539">
          <cell r="C14539">
            <v>55156</v>
          </cell>
          <cell r="D14539">
            <v>3000763902</v>
          </cell>
        </row>
        <row r="14540">
          <cell r="C14540">
            <v>56716</v>
          </cell>
          <cell r="D14540">
            <v>589071254</v>
          </cell>
        </row>
        <row r="14541">
          <cell r="C14541">
            <v>56664</v>
          </cell>
          <cell r="D14541">
            <v>1958063002</v>
          </cell>
        </row>
        <row r="14542">
          <cell r="C14542">
            <v>28562</v>
          </cell>
          <cell r="D14542">
            <v>9518260397</v>
          </cell>
        </row>
        <row r="14543">
          <cell r="C14543">
            <v>30495</v>
          </cell>
          <cell r="D14543">
            <v>2524849899</v>
          </cell>
        </row>
        <row r="14544">
          <cell r="C14544">
            <v>22800</v>
          </cell>
          <cell r="D14544">
            <v>819852252</v>
          </cell>
        </row>
        <row r="14545">
          <cell r="C14545">
            <v>27723</v>
          </cell>
          <cell r="D14545">
            <v>650049144</v>
          </cell>
        </row>
        <row r="14546">
          <cell r="C14546">
            <v>29226</v>
          </cell>
          <cell r="D14546">
            <v>7516977292</v>
          </cell>
        </row>
        <row r="14547">
          <cell r="C14547">
            <v>22693</v>
          </cell>
          <cell r="D14547">
            <v>7180110256</v>
          </cell>
        </row>
        <row r="14548">
          <cell r="C14548">
            <v>25853</v>
          </cell>
          <cell r="D14548">
            <v>9854387496</v>
          </cell>
        </row>
        <row r="14549">
          <cell r="C14549">
            <v>59176</v>
          </cell>
          <cell r="D14549">
            <v>8256403403</v>
          </cell>
        </row>
        <row r="14550">
          <cell r="C14550">
            <v>16924</v>
          </cell>
          <cell r="D14550">
            <v>4492546545</v>
          </cell>
        </row>
        <row r="14551">
          <cell r="C14551">
            <v>48254</v>
          </cell>
          <cell r="D14551">
            <v>2402470968</v>
          </cell>
        </row>
        <row r="14552">
          <cell r="C14552">
            <v>29957</v>
          </cell>
          <cell r="D14552">
            <v>1462166245</v>
          </cell>
        </row>
        <row r="14553">
          <cell r="C14553">
            <v>10022</v>
          </cell>
          <cell r="D14553">
            <v>7152427402</v>
          </cell>
        </row>
        <row r="14554">
          <cell r="C14554">
            <v>57030</v>
          </cell>
          <cell r="D14554">
            <v>806065796</v>
          </cell>
        </row>
        <row r="14555">
          <cell r="C14555">
            <v>10841</v>
          </cell>
          <cell r="D14555">
            <v>7304628987</v>
          </cell>
        </row>
        <row r="14556">
          <cell r="C14556">
            <v>39392</v>
          </cell>
          <cell r="D14556">
            <v>3409869514</v>
          </cell>
        </row>
        <row r="14557">
          <cell r="C14557">
            <v>10780</v>
          </cell>
          <cell r="D14557">
            <v>5623896162</v>
          </cell>
        </row>
        <row r="14558">
          <cell r="C14558">
            <v>40226</v>
          </cell>
          <cell r="D14558">
            <v>9800744517</v>
          </cell>
        </row>
        <row r="14559">
          <cell r="C14559">
            <v>45405</v>
          </cell>
          <cell r="D14559">
            <v>6383978705</v>
          </cell>
        </row>
        <row r="14560">
          <cell r="C14560">
            <v>52941</v>
          </cell>
          <cell r="D14560">
            <v>3458178171</v>
          </cell>
        </row>
        <row r="14561">
          <cell r="C14561">
            <v>50783</v>
          </cell>
          <cell r="D14561">
            <v>4768342426</v>
          </cell>
        </row>
        <row r="14562">
          <cell r="C14562">
            <v>40768</v>
          </cell>
          <cell r="D14562">
            <v>4823073274</v>
          </cell>
        </row>
        <row r="14563">
          <cell r="C14563">
            <v>29669</v>
          </cell>
          <cell r="D14563">
            <v>5197585250</v>
          </cell>
        </row>
        <row r="14564">
          <cell r="C14564">
            <v>27629</v>
          </cell>
          <cell r="D14564">
            <v>4877108939</v>
          </cell>
        </row>
        <row r="14565">
          <cell r="C14565">
            <v>16023</v>
          </cell>
          <cell r="D14565">
            <v>5405945366</v>
          </cell>
        </row>
        <row r="14566">
          <cell r="C14566">
            <v>13341</v>
          </cell>
          <cell r="D14566">
            <v>9293760045</v>
          </cell>
        </row>
        <row r="14567">
          <cell r="C14567">
            <v>20080</v>
          </cell>
          <cell r="D14567">
            <v>2973558387</v>
          </cell>
        </row>
        <row r="14568">
          <cell r="C14568">
            <v>11384</v>
          </cell>
          <cell r="D14568">
            <v>5403399259</v>
          </cell>
        </row>
        <row r="14569">
          <cell r="C14569">
            <v>36542</v>
          </cell>
          <cell r="D14569">
            <v>6852060985</v>
          </cell>
        </row>
        <row r="14570">
          <cell r="C14570">
            <v>38364</v>
          </cell>
          <cell r="D14570">
            <v>4730395069</v>
          </cell>
        </row>
        <row r="14571">
          <cell r="C14571">
            <v>45330</v>
          </cell>
          <cell r="D14571">
            <v>2259282237</v>
          </cell>
        </row>
        <row r="14572">
          <cell r="C14572">
            <v>24413</v>
          </cell>
          <cell r="D14572">
            <v>8481632066</v>
          </cell>
        </row>
        <row r="14573">
          <cell r="C14573">
            <v>11189</v>
          </cell>
          <cell r="D14573">
            <v>7180536660</v>
          </cell>
        </row>
        <row r="14574">
          <cell r="C14574">
            <v>19203</v>
          </cell>
          <cell r="D14574">
            <v>2958727874</v>
          </cell>
        </row>
        <row r="14575">
          <cell r="C14575">
            <v>15383</v>
          </cell>
          <cell r="D14575">
            <v>140020098</v>
          </cell>
        </row>
        <row r="14576">
          <cell r="C14576">
            <v>18823</v>
          </cell>
          <cell r="D14576">
            <v>9002722281</v>
          </cell>
        </row>
        <row r="14577">
          <cell r="C14577">
            <v>24480</v>
          </cell>
          <cell r="D14577">
            <v>7007279686</v>
          </cell>
        </row>
        <row r="14578">
          <cell r="C14578">
            <v>33824</v>
          </cell>
          <cell r="D14578">
            <v>1545110042</v>
          </cell>
        </row>
        <row r="14579">
          <cell r="C14579">
            <v>21780</v>
          </cell>
          <cell r="D14579">
            <v>7240169995</v>
          </cell>
        </row>
        <row r="14580">
          <cell r="C14580">
            <v>57986</v>
          </cell>
          <cell r="D14580">
            <v>4475496373</v>
          </cell>
        </row>
        <row r="14581">
          <cell r="C14581">
            <v>24778</v>
          </cell>
          <cell r="D14581">
            <v>994826516</v>
          </cell>
        </row>
        <row r="14582">
          <cell r="C14582">
            <v>29406</v>
          </cell>
          <cell r="D14582">
            <v>6000780338</v>
          </cell>
        </row>
        <row r="14583">
          <cell r="C14583">
            <v>18306</v>
          </cell>
          <cell r="D14583">
            <v>6531376252</v>
          </cell>
        </row>
        <row r="14584">
          <cell r="C14584">
            <v>18641</v>
          </cell>
          <cell r="D14584">
            <v>3746690722</v>
          </cell>
        </row>
        <row r="14585">
          <cell r="C14585">
            <v>41745</v>
          </cell>
          <cell r="D14585">
            <v>8875305560</v>
          </cell>
        </row>
        <row r="14586">
          <cell r="C14586">
            <v>21870</v>
          </cell>
          <cell r="D14586">
            <v>6487054410</v>
          </cell>
        </row>
        <row r="14587">
          <cell r="C14587">
            <v>51689</v>
          </cell>
          <cell r="D14587">
            <v>2936088178</v>
          </cell>
        </row>
        <row r="14588">
          <cell r="C14588">
            <v>29100</v>
          </cell>
          <cell r="D14588">
            <v>3516592710</v>
          </cell>
        </row>
        <row r="14589">
          <cell r="C14589">
            <v>39017</v>
          </cell>
          <cell r="D14589">
            <v>630160104</v>
          </cell>
        </row>
        <row r="14590">
          <cell r="C14590">
            <v>57538</v>
          </cell>
          <cell r="D14590">
            <v>4406664351</v>
          </cell>
        </row>
        <row r="14591">
          <cell r="C14591">
            <v>52686</v>
          </cell>
          <cell r="D14591">
            <v>278558984</v>
          </cell>
        </row>
        <row r="14592">
          <cell r="C14592">
            <v>54650</v>
          </cell>
          <cell r="D14592">
            <v>483886254</v>
          </cell>
        </row>
        <row r="14593">
          <cell r="C14593">
            <v>13310</v>
          </cell>
          <cell r="D14593">
            <v>4359854056</v>
          </cell>
        </row>
        <row r="14594">
          <cell r="C14594">
            <v>33615</v>
          </cell>
          <cell r="D14594">
            <v>769312748</v>
          </cell>
        </row>
        <row r="14595">
          <cell r="C14595">
            <v>48114</v>
          </cell>
          <cell r="D14595">
            <v>161397387</v>
          </cell>
        </row>
        <row r="14596">
          <cell r="C14596">
            <v>17977</v>
          </cell>
          <cell r="D14596">
            <v>4223282808</v>
          </cell>
        </row>
        <row r="14597">
          <cell r="C14597">
            <v>24530</v>
          </cell>
          <cell r="D14597">
            <v>8533410514</v>
          </cell>
        </row>
        <row r="14598">
          <cell r="C14598">
            <v>29796</v>
          </cell>
          <cell r="D14598">
            <v>6938295417</v>
          </cell>
        </row>
        <row r="14599">
          <cell r="C14599">
            <v>42859</v>
          </cell>
          <cell r="D14599">
            <v>5795848808</v>
          </cell>
        </row>
        <row r="14600">
          <cell r="C14600">
            <v>36647</v>
          </cell>
          <cell r="D14600">
            <v>1425230725</v>
          </cell>
        </row>
        <row r="14601">
          <cell r="C14601">
            <v>27633</v>
          </cell>
          <cell r="D14601">
            <v>5561472151</v>
          </cell>
        </row>
        <row r="14602">
          <cell r="C14602">
            <v>19167</v>
          </cell>
          <cell r="D14602">
            <v>4639895275</v>
          </cell>
        </row>
        <row r="14603">
          <cell r="C14603">
            <v>53374</v>
          </cell>
          <cell r="D14603">
            <v>8482007106</v>
          </cell>
        </row>
        <row r="14604">
          <cell r="C14604">
            <v>27352</v>
          </cell>
          <cell r="D14604">
            <v>9726873223</v>
          </cell>
        </row>
        <row r="14605">
          <cell r="C14605">
            <v>23335</v>
          </cell>
          <cell r="D14605">
            <v>6173504774</v>
          </cell>
        </row>
        <row r="14606">
          <cell r="C14606">
            <v>11671</v>
          </cell>
          <cell r="D14606">
            <v>1351073265</v>
          </cell>
        </row>
        <row r="14607">
          <cell r="C14607">
            <v>23771</v>
          </cell>
          <cell r="D14607">
            <v>4499766028</v>
          </cell>
        </row>
        <row r="14608">
          <cell r="C14608">
            <v>19642</v>
          </cell>
          <cell r="D14608">
            <v>6854809452</v>
          </cell>
        </row>
        <row r="14609">
          <cell r="C14609">
            <v>30275</v>
          </cell>
          <cell r="D14609">
            <v>5837066497</v>
          </cell>
        </row>
        <row r="14610">
          <cell r="C14610">
            <v>52470</v>
          </cell>
          <cell r="D14610">
            <v>6126779991</v>
          </cell>
        </row>
        <row r="14611">
          <cell r="C14611">
            <v>14654</v>
          </cell>
          <cell r="D14611">
            <v>6842797632</v>
          </cell>
        </row>
        <row r="14612">
          <cell r="C14612">
            <v>22237</v>
          </cell>
          <cell r="D14612">
            <v>3075132195</v>
          </cell>
        </row>
        <row r="14613">
          <cell r="C14613">
            <v>12840</v>
          </cell>
          <cell r="D14613">
            <v>9104569016</v>
          </cell>
        </row>
        <row r="14614">
          <cell r="C14614">
            <v>34968</v>
          </cell>
          <cell r="D14614">
            <v>858481901</v>
          </cell>
        </row>
        <row r="14615">
          <cell r="C14615">
            <v>44453</v>
          </cell>
          <cell r="D14615">
            <v>6618120233</v>
          </cell>
        </row>
        <row r="14616">
          <cell r="C14616">
            <v>49416</v>
          </cell>
          <cell r="D14616">
            <v>6713405010</v>
          </cell>
        </row>
        <row r="14617">
          <cell r="C14617">
            <v>33120</v>
          </cell>
          <cell r="D14617">
            <v>3915983489</v>
          </cell>
        </row>
        <row r="14618">
          <cell r="C14618">
            <v>18490</v>
          </cell>
          <cell r="D14618">
            <v>8173067724</v>
          </cell>
        </row>
        <row r="14619">
          <cell r="C14619">
            <v>17181</v>
          </cell>
          <cell r="D14619">
            <v>5304381319</v>
          </cell>
        </row>
        <row r="14620">
          <cell r="C14620">
            <v>45541</v>
          </cell>
          <cell r="D14620">
            <v>3145039288</v>
          </cell>
        </row>
        <row r="14621">
          <cell r="C14621">
            <v>43605</v>
          </cell>
          <cell r="D14621">
            <v>4997183822</v>
          </cell>
        </row>
        <row r="14622">
          <cell r="C14622">
            <v>14307</v>
          </cell>
          <cell r="D14622">
            <v>7205256240</v>
          </cell>
        </row>
        <row r="14623">
          <cell r="C14623">
            <v>26005</v>
          </cell>
          <cell r="D14623">
            <v>7039995972</v>
          </cell>
        </row>
        <row r="14624">
          <cell r="C14624">
            <v>48118</v>
          </cell>
          <cell r="D14624">
            <v>492630925</v>
          </cell>
        </row>
        <row r="14625">
          <cell r="C14625">
            <v>25658</v>
          </cell>
          <cell r="D14625">
            <v>9545462825</v>
          </cell>
        </row>
        <row r="14626">
          <cell r="C14626">
            <v>43767</v>
          </cell>
          <cell r="D14626">
            <v>1231429186</v>
          </cell>
        </row>
        <row r="14627">
          <cell r="C14627">
            <v>46343</v>
          </cell>
          <cell r="D14627">
            <v>544760832</v>
          </cell>
        </row>
        <row r="14628">
          <cell r="C14628">
            <v>10532</v>
          </cell>
          <cell r="D14628">
            <v>8401146046</v>
          </cell>
        </row>
        <row r="14629">
          <cell r="C14629">
            <v>39832</v>
          </cell>
          <cell r="D14629">
            <v>3000763902</v>
          </cell>
        </row>
        <row r="14630">
          <cell r="C14630">
            <v>13392</v>
          </cell>
          <cell r="D14630">
            <v>3075132195</v>
          </cell>
        </row>
        <row r="14631">
          <cell r="C14631">
            <v>11758</v>
          </cell>
          <cell r="D14631">
            <v>6842797632</v>
          </cell>
        </row>
        <row r="14632">
          <cell r="C14632">
            <v>21133</v>
          </cell>
          <cell r="D14632">
            <v>325547246</v>
          </cell>
        </row>
        <row r="14633">
          <cell r="C14633">
            <v>56690</v>
          </cell>
          <cell r="D14633">
            <v>7304628987</v>
          </cell>
        </row>
        <row r="14634">
          <cell r="C14634">
            <v>53988</v>
          </cell>
          <cell r="D14634">
            <v>2053848936</v>
          </cell>
        </row>
        <row r="14635">
          <cell r="C14635">
            <v>23567</v>
          </cell>
          <cell r="D14635">
            <v>1841759848</v>
          </cell>
        </row>
        <row r="14636">
          <cell r="C14636">
            <v>23504</v>
          </cell>
          <cell r="D14636">
            <v>9674189459</v>
          </cell>
        </row>
        <row r="14637">
          <cell r="C14637">
            <v>14877</v>
          </cell>
          <cell r="D14637">
            <v>844376051</v>
          </cell>
        </row>
        <row r="14638">
          <cell r="C14638">
            <v>42453</v>
          </cell>
          <cell r="D14638">
            <v>9340388305</v>
          </cell>
        </row>
        <row r="14639">
          <cell r="C14639">
            <v>43409</v>
          </cell>
          <cell r="D14639">
            <v>3156820482</v>
          </cell>
        </row>
        <row r="14640">
          <cell r="C14640">
            <v>53845</v>
          </cell>
          <cell r="D14640">
            <v>1755716656</v>
          </cell>
        </row>
        <row r="14641">
          <cell r="C14641">
            <v>41596</v>
          </cell>
          <cell r="D14641">
            <v>3133221701</v>
          </cell>
        </row>
        <row r="14642">
          <cell r="C14642">
            <v>38798</v>
          </cell>
          <cell r="D14642">
            <v>6000780338</v>
          </cell>
        </row>
        <row r="14643">
          <cell r="C14643">
            <v>58875</v>
          </cell>
          <cell r="D14643">
            <v>3779559293</v>
          </cell>
        </row>
        <row r="14644">
          <cell r="C14644">
            <v>20933</v>
          </cell>
          <cell r="D14644">
            <v>7326611955</v>
          </cell>
        </row>
        <row r="14645">
          <cell r="C14645">
            <v>14310</v>
          </cell>
          <cell r="D14645">
            <v>1962975932</v>
          </cell>
        </row>
        <row r="14646">
          <cell r="C14646">
            <v>24990</v>
          </cell>
          <cell r="D14646">
            <v>5974179625</v>
          </cell>
        </row>
        <row r="14647">
          <cell r="C14647">
            <v>31648</v>
          </cell>
          <cell r="D14647">
            <v>630160104</v>
          </cell>
        </row>
        <row r="14648">
          <cell r="C14648">
            <v>44649</v>
          </cell>
          <cell r="D14648">
            <v>6961242316</v>
          </cell>
        </row>
        <row r="14649">
          <cell r="C14649">
            <v>23484</v>
          </cell>
          <cell r="D14649">
            <v>7707009371</v>
          </cell>
        </row>
        <row r="14650">
          <cell r="C14650">
            <v>36914</v>
          </cell>
          <cell r="D14650">
            <v>8302317314</v>
          </cell>
        </row>
        <row r="14651">
          <cell r="C14651">
            <v>15014</v>
          </cell>
          <cell r="D14651">
            <v>6007705854</v>
          </cell>
        </row>
        <row r="14652">
          <cell r="C14652">
            <v>12893</v>
          </cell>
          <cell r="D14652">
            <v>5383734902</v>
          </cell>
        </row>
        <row r="14653">
          <cell r="C14653">
            <v>36551</v>
          </cell>
          <cell r="D14653">
            <v>2792636599</v>
          </cell>
        </row>
        <row r="14654">
          <cell r="C14654">
            <v>37787</v>
          </cell>
          <cell r="D14654">
            <v>8189289020</v>
          </cell>
        </row>
        <row r="14655">
          <cell r="C14655">
            <v>51133</v>
          </cell>
          <cell r="D14655">
            <v>3915983489</v>
          </cell>
        </row>
        <row r="14656">
          <cell r="C14656">
            <v>18146</v>
          </cell>
          <cell r="D14656">
            <v>5234982726</v>
          </cell>
        </row>
        <row r="14657">
          <cell r="C14657">
            <v>29182</v>
          </cell>
          <cell r="D14657">
            <v>5998486889</v>
          </cell>
        </row>
        <row r="14658">
          <cell r="C14658">
            <v>17708</v>
          </cell>
          <cell r="D14658">
            <v>6260817967</v>
          </cell>
        </row>
        <row r="14659">
          <cell r="C14659">
            <v>52039</v>
          </cell>
          <cell r="D14659">
            <v>569240891</v>
          </cell>
        </row>
        <row r="14660">
          <cell r="C14660">
            <v>45982</v>
          </cell>
          <cell r="D14660">
            <v>1541082834</v>
          </cell>
        </row>
        <row r="14661">
          <cell r="C14661">
            <v>59335</v>
          </cell>
          <cell r="D14661">
            <v>471886378</v>
          </cell>
        </row>
        <row r="14662">
          <cell r="C14662">
            <v>17228</v>
          </cell>
          <cell r="D14662">
            <v>769312748</v>
          </cell>
        </row>
        <row r="14663">
          <cell r="C14663">
            <v>15649</v>
          </cell>
          <cell r="D14663">
            <v>8603912793</v>
          </cell>
        </row>
        <row r="14664">
          <cell r="C14664">
            <v>49513</v>
          </cell>
          <cell r="D14664">
            <v>1573192775</v>
          </cell>
        </row>
        <row r="14665">
          <cell r="C14665">
            <v>14671</v>
          </cell>
          <cell r="D14665">
            <v>8401146046</v>
          </cell>
        </row>
        <row r="14666">
          <cell r="C14666">
            <v>14971</v>
          </cell>
          <cell r="D14666">
            <v>1371021422</v>
          </cell>
        </row>
        <row r="14667">
          <cell r="C14667">
            <v>34393</v>
          </cell>
          <cell r="D14667">
            <v>4428088442</v>
          </cell>
        </row>
        <row r="14668">
          <cell r="C14668">
            <v>25117</v>
          </cell>
          <cell r="D14668">
            <v>2079803735</v>
          </cell>
        </row>
        <row r="14669">
          <cell r="C14669">
            <v>34651</v>
          </cell>
          <cell r="D14669">
            <v>325547246</v>
          </cell>
        </row>
        <row r="14670">
          <cell r="C14670">
            <v>55306</v>
          </cell>
          <cell r="D14670">
            <v>1085075834</v>
          </cell>
        </row>
        <row r="14671">
          <cell r="C14671">
            <v>13322</v>
          </cell>
          <cell r="D14671">
            <v>6938295417</v>
          </cell>
        </row>
        <row r="14672">
          <cell r="C14672">
            <v>47355</v>
          </cell>
          <cell r="D14672">
            <v>4718207207</v>
          </cell>
        </row>
        <row r="14673">
          <cell r="C14673">
            <v>32357</v>
          </cell>
          <cell r="D14673">
            <v>966588630</v>
          </cell>
        </row>
        <row r="14674">
          <cell r="C14674">
            <v>30348</v>
          </cell>
          <cell r="D14674">
            <v>1062607929</v>
          </cell>
        </row>
        <row r="14675">
          <cell r="C14675">
            <v>44098</v>
          </cell>
          <cell r="D14675">
            <v>3792993961</v>
          </cell>
        </row>
        <row r="14676">
          <cell r="C14676">
            <v>29787</v>
          </cell>
          <cell r="D14676">
            <v>2924550912</v>
          </cell>
        </row>
        <row r="14677">
          <cell r="C14677">
            <v>25494</v>
          </cell>
          <cell r="D14677">
            <v>3642452728</v>
          </cell>
        </row>
        <row r="14678">
          <cell r="C14678">
            <v>12101</v>
          </cell>
          <cell r="D14678">
            <v>2565290632</v>
          </cell>
        </row>
        <row r="14679">
          <cell r="C14679">
            <v>58891</v>
          </cell>
          <cell r="D14679">
            <v>4286367630</v>
          </cell>
        </row>
        <row r="14680">
          <cell r="C14680">
            <v>46211</v>
          </cell>
          <cell r="D14680">
            <v>3524504531</v>
          </cell>
        </row>
        <row r="14681">
          <cell r="C14681">
            <v>37274</v>
          </cell>
          <cell r="D14681">
            <v>5383734902</v>
          </cell>
        </row>
        <row r="14682">
          <cell r="C14682">
            <v>55040</v>
          </cell>
          <cell r="D14682">
            <v>4278470843</v>
          </cell>
        </row>
        <row r="14683">
          <cell r="C14683">
            <v>18028</v>
          </cell>
          <cell r="D14683">
            <v>7931128354</v>
          </cell>
        </row>
        <row r="14684">
          <cell r="C14684">
            <v>50571</v>
          </cell>
          <cell r="D14684">
            <v>1887308636</v>
          </cell>
        </row>
        <row r="14685">
          <cell r="C14685">
            <v>24920</v>
          </cell>
          <cell r="D14685">
            <v>3217797337</v>
          </cell>
        </row>
        <row r="14686">
          <cell r="C14686">
            <v>34395</v>
          </cell>
          <cell r="D14686">
            <v>3891707452</v>
          </cell>
        </row>
        <row r="14687">
          <cell r="C14687">
            <v>59107</v>
          </cell>
          <cell r="D14687">
            <v>1489889981</v>
          </cell>
        </row>
        <row r="14688">
          <cell r="C14688">
            <v>19947</v>
          </cell>
          <cell r="D14688">
            <v>3877279783</v>
          </cell>
        </row>
        <row r="14689">
          <cell r="C14689">
            <v>59742</v>
          </cell>
          <cell r="D14689">
            <v>1888252693</v>
          </cell>
        </row>
        <row r="14690">
          <cell r="C14690">
            <v>26433</v>
          </cell>
          <cell r="D14690">
            <v>6007705854</v>
          </cell>
        </row>
        <row r="14691">
          <cell r="C14691">
            <v>41688</v>
          </cell>
          <cell r="D14691">
            <v>1425230725</v>
          </cell>
        </row>
        <row r="14692">
          <cell r="C14692">
            <v>11360</v>
          </cell>
          <cell r="D14692">
            <v>6478891895</v>
          </cell>
        </row>
        <row r="14693">
          <cell r="C14693">
            <v>58916</v>
          </cell>
          <cell r="D14693">
            <v>8223052873</v>
          </cell>
        </row>
        <row r="14694">
          <cell r="C14694">
            <v>28581</v>
          </cell>
          <cell r="D14694">
            <v>7088886472</v>
          </cell>
        </row>
        <row r="14695">
          <cell r="C14695">
            <v>17832</v>
          </cell>
          <cell r="D14695">
            <v>5779075530</v>
          </cell>
        </row>
        <row r="14696">
          <cell r="C14696">
            <v>29959</v>
          </cell>
          <cell r="D14696">
            <v>601779371</v>
          </cell>
        </row>
        <row r="14697">
          <cell r="C14697">
            <v>40230</v>
          </cell>
          <cell r="D14697">
            <v>6235447353</v>
          </cell>
        </row>
        <row r="14698">
          <cell r="C14698">
            <v>26881</v>
          </cell>
          <cell r="D14698">
            <v>2908560011</v>
          </cell>
        </row>
        <row r="14699">
          <cell r="C14699">
            <v>18594</v>
          </cell>
          <cell r="D14699">
            <v>5623930522</v>
          </cell>
        </row>
        <row r="14700">
          <cell r="C14700">
            <v>54953</v>
          </cell>
          <cell r="D14700">
            <v>3877279783</v>
          </cell>
        </row>
        <row r="14701">
          <cell r="C14701">
            <v>18433</v>
          </cell>
          <cell r="D14701">
            <v>8682006391</v>
          </cell>
        </row>
        <row r="14702">
          <cell r="C14702">
            <v>11376</v>
          </cell>
          <cell r="D14702">
            <v>4323171323</v>
          </cell>
        </row>
        <row r="14703">
          <cell r="C14703">
            <v>17904</v>
          </cell>
          <cell r="D14703">
            <v>209942509</v>
          </cell>
        </row>
        <row r="14704">
          <cell r="C14704">
            <v>52599</v>
          </cell>
          <cell r="D14704">
            <v>7621218967</v>
          </cell>
        </row>
        <row r="14705">
          <cell r="C14705">
            <v>22733</v>
          </cell>
          <cell r="D14705">
            <v>2259282237</v>
          </cell>
        </row>
        <row r="14706">
          <cell r="C14706">
            <v>43893</v>
          </cell>
          <cell r="D14706">
            <v>2022565827</v>
          </cell>
        </row>
        <row r="14707">
          <cell r="C14707">
            <v>32660</v>
          </cell>
          <cell r="D14707">
            <v>4773306254</v>
          </cell>
        </row>
        <row r="14708">
          <cell r="C14708">
            <v>57715</v>
          </cell>
          <cell r="D14708">
            <v>8733080267</v>
          </cell>
        </row>
        <row r="14709">
          <cell r="C14709">
            <v>47494</v>
          </cell>
          <cell r="D14709">
            <v>3904109642</v>
          </cell>
        </row>
        <row r="14710">
          <cell r="C14710">
            <v>15123</v>
          </cell>
          <cell r="D14710">
            <v>5988565948</v>
          </cell>
        </row>
        <row r="14711">
          <cell r="C14711">
            <v>59366</v>
          </cell>
          <cell r="D14711">
            <v>5079859830</v>
          </cell>
        </row>
        <row r="14712">
          <cell r="C14712">
            <v>26175</v>
          </cell>
          <cell r="D14712">
            <v>3891707452</v>
          </cell>
        </row>
        <row r="14713">
          <cell r="C14713">
            <v>10960</v>
          </cell>
          <cell r="D14713">
            <v>4579641655</v>
          </cell>
        </row>
        <row r="14714">
          <cell r="C14714">
            <v>32407</v>
          </cell>
          <cell r="D14714">
            <v>5511711233</v>
          </cell>
        </row>
        <row r="14715">
          <cell r="C14715">
            <v>27315</v>
          </cell>
          <cell r="D14715">
            <v>1249074622</v>
          </cell>
        </row>
        <row r="14716">
          <cell r="C14716">
            <v>36817</v>
          </cell>
          <cell r="D14716">
            <v>4504361140</v>
          </cell>
        </row>
        <row r="14717">
          <cell r="C14717">
            <v>39231</v>
          </cell>
          <cell r="D14717">
            <v>4396213212</v>
          </cell>
        </row>
        <row r="14718">
          <cell r="C14718">
            <v>35753</v>
          </cell>
          <cell r="D14718">
            <v>1598957961</v>
          </cell>
        </row>
        <row r="14719">
          <cell r="C14719">
            <v>11007</v>
          </cell>
          <cell r="D14719">
            <v>6446166575</v>
          </cell>
        </row>
        <row r="14720">
          <cell r="C14720">
            <v>51351</v>
          </cell>
          <cell r="D14720">
            <v>923191143</v>
          </cell>
        </row>
        <row r="14721">
          <cell r="C14721">
            <v>10471</v>
          </cell>
          <cell r="D14721">
            <v>4525743115</v>
          </cell>
        </row>
        <row r="14722">
          <cell r="C14722">
            <v>32842</v>
          </cell>
          <cell r="D14722">
            <v>6850203894</v>
          </cell>
        </row>
        <row r="14723">
          <cell r="C14723">
            <v>34540</v>
          </cell>
          <cell r="D14723">
            <v>7402856011</v>
          </cell>
        </row>
        <row r="14724">
          <cell r="C14724">
            <v>20677</v>
          </cell>
          <cell r="D14724">
            <v>7180536660</v>
          </cell>
        </row>
        <row r="14725">
          <cell r="C14725">
            <v>20949</v>
          </cell>
          <cell r="D14725">
            <v>9267164694</v>
          </cell>
        </row>
        <row r="14726">
          <cell r="C14726">
            <v>15839</v>
          </cell>
          <cell r="D14726">
            <v>1755716656</v>
          </cell>
        </row>
        <row r="14727">
          <cell r="C14727">
            <v>56501</v>
          </cell>
          <cell r="D14727">
            <v>3764546336</v>
          </cell>
        </row>
        <row r="14728">
          <cell r="C14728">
            <v>50204</v>
          </cell>
          <cell r="D14728">
            <v>3488994694</v>
          </cell>
        </row>
        <row r="14729">
          <cell r="C14729">
            <v>15107</v>
          </cell>
          <cell r="D14729">
            <v>449160092</v>
          </cell>
        </row>
        <row r="14730">
          <cell r="C14730">
            <v>35444</v>
          </cell>
          <cell r="D14730">
            <v>7286297414</v>
          </cell>
        </row>
        <row r="14731">
          <cell r="C14731">
            <v>44900</v>
          </cell>
          <cell r="D14731">
            <v>4786629839</v>
          </cell>
        </row>
        <row r="14732">
          <cell r="C14732">
            <v>24466</v>
          </cell>
          <cell r="D14732">
            <v>2804488179</v>
          </cell>
        </row>
        <row r="14733">
          <cell r="C14733">
            <v>12555</v>
          </cell>
          <cell r="D14733">
            <v>7567063646</v>
          </cell>
        </row>
        <row r="14734">
          <cell r="C14734">
            <v>43874</v>
          </cell>
          <cell r="D14734">
            <v>4119729087</v>
          </cell>
        </row>
        <row r="14735">
          <cell r="C14735">
            <v>17578</v>
          </cell>
          <cell r="D14735">
            <v>6235447353</v>
          </cell>
        </row>
        <row r="14736">
          <cell r="C14736">
            <v>19220</v>
          </cell>
          <cell r="D14736">
            <v>9705650896</v>
          </cell>
        </row>
        <row r="14737">
          <cell r="C14737">
            <v>18034</v>
          </cell>
          <cell r="D14737">
            <v>7180536660</v>
          </cell>
        </row>
        <row r="14738">
          <cell r="C14738">
            <v>40646</v>
          </cell>
          <cell r="D14738">
            <v>5153694038</v>
          </cell>
        </row>
        <row r="14739">
          <cell r="C14739">
            <v>35338</v>
          </cell>
          <cell r="D14739">
            <v>8370379001</v>
          </cell>
        </row>
        <row r="14740">
          <cell r="C14740">
            <v>55032</v>
          </cell>
          <cell r="D14740">
            <v>29906814</v>
          </cell>
        </row>
        <row r="14741">
          <cell r="C14741">
            <v>24465</v>
          </cell>
          <cell r="D14741">
            <v>6283719635</v>
          </cell>
        </row>
        <row r="14742">
          <cell r="C14742">
            <v>42143</v>
          </cell>
          <cell r="D14742">
            <v>7794042674</v>
          </cell>
        </row>
        <row r="14743">
          <cell r="C14743">
            <v>29595</v>
          </cell>
          <cell r="D14743">
            <v>3806430489</v>
          </cell>
        </row>
        <row r="14744">
          <cell r="C14744">
            <v>41247</v>
          </cell>
          <cell r="D14744">
            <v>8757371024</v>
          </cell>
        </row>
        <row r="14745">
          <cell r="C14745">
            <v>54880</v>
          </cell>
          <cell r="D14745">
            <v>299663825</v>
          </cell>
        </row>
        <row r="14746">
          <cell r="C14746">
            <v>44459</v>
          </cell>
          <cell r="D14746">
            <v>481875921</v>
          </cell>
        </row>
        <row r="14747">
          <cell r="C14747">
            <v>29094</v>
          </cell>
          <cell r="D14747">
            <v>9651729414</v>
          </cell>
        </row>
        <row r="14748">
          <cell r="C14748">
            <v>20567</v>
          </cell>
          <cell r="D14748">
            <v>85304042</v>
          </cell>
        </row>
        <row r="14749">
          <cell r="C14749">
            <v>20662</v>
          </cell>
          <cell r="D14749">
            <v>896700143</v>
          </cell>
        </row>
        <row r="14750">
          <cell r="C14750">
            <v>38185</v>
          </cell>
          <cell r="D14750">
            <v>9008589443</v>
          </cell>
        </row>
        <row r="14751">
          <cell r="C14751">
            <v>49920</v>
          </cell>
          <cell r="D14751">
            <v>3086393343</v>
          </cell>
        </row>
        <row r="14752">
          <cell r="C14752">
            <v>39037</v>
          </cell>
          <cell r="D14752">
            <v>5623930522</v>
          </cell>
        </row>
        <row r="14753">
          <cell r="C14753">
            <v>40961</v>
          </cell>
          <cell r="D14753">
            <v>250257920</v>
          </cell>
        </row>
        <row r="14754">
          <cell r="C14754">
            <v>19291</v>
          </cell>
          <cell r="D14754">
            <v>8905919081</v>
          </cell>
        </row>
        <row r="14755">
          <cell r="C14755">
            <v>55922</v>
          </cell>
          <cell r="D14755">
            <v>1990335721</v>
          </cell>
        </row>
        <row r="14756">
          <cell r="C14756">
            <v>27885</v>
          </cell>
          <cell r="D14756">
            <v>9820632102</v>
          </cell>
        </row>
        <row r="14757">
          <cell r="C14757">
            <v>33264</v>
          </cell>
          <cell r="D14757">
            <v>5285704227</v>
          </cell>
        </row>
        <row r="14758">
          <cell r="C14758">
            <v>42543</v>
          </cell>
          <cell r="D14758">
            <v>7892446737</v>
          </cell>
        </row>
        <row r="14759">
          <cell r="C14759">
            <v>53301</v>
          </cell>
          <cell r="D14759">
            <v>8024322455</v>
          </cell>
        </row>
        <row r="14760">
          <cell r="C14760">
            <v>40257</v>
          </cell>
          <cell r="D14760">
            <v>7906441400</v>
          </cell>
        </row>
        <row r="14761">
          <cell r="C14761">
            <v>39083</v>
          </cell>
          <cell r="D14761">
            <v>3991175401</v>
          </cell>
        </row>
        <row r="14762">
          <cell r="C14762">
            <v>37201</v>
          </cell>
          <cell r="D14762">
            <v>4409014943</v>
          </cell>
        </row>
        <row r="14763">
          <cell r="C14763">
            <v>34586</v>
          </cell>
          <cell r="D14763">
            <v>5082945165</v>
          </cell>
        </row>
        <row r="14764">
          <cell r="C14764">
            <v>22574</v>
          </cell>
          <cell r="D14764">
            <v>7938954179</v>
          </cell>
        </row>
        <row r="14765">
          <cell r="C14765">
            <v>15752</v>
          </cell>
          <cell r="D14765">
            <v>3933561566</v>
          </cell>
        </row>
        <row r="14766">
          <cell r="C14766">
            <v>39369</v>
          </cell>
          <cell r="D14766">
            <v>495702854</v>
          </cell>
        </row>
        <row r="14767">
          <cell r="C14767">
            <v>17998</v>
          </cell>
          <cell r="D14767">
            <v>9963057691</v>
          </cell>
        </row>
        <row r="14768">
          <cell r="C14768">
            <v>12549</v>
          </cell>
          <cell r="D14768">
            <v>4039266773</v>
          </cell>
        </row>
        <row r="14769">
          <cell r="C14769">
            <v>46122</v>
          </cell>
          <cell r="D14769">
            <v>4482855448</v>
          </cell>
        </row>
        <row r="14770">
          <cell r="C14770">
            <v>36091</v>
          </cell>
          <cell r="D14770">
            <v>594961432</v>
          </cell>
        </row>
        <row r="14771">
          <cell r="C14771">
            <v>19032</v>
          </cell>
          <cell r="D14771">
            <v>515647594</v>
          </cell>
        </row>
        <row r="14772">
          <cell r="C14772">
            <v>54962</v>
          </cell>
          <cell r="D14772">
            <v>2748937082</v>
          </cell>
        </row>
        <row r="14773">
          <cell r="C14773">
            <v>43073</v>
          </cell>
          <cell r="D14773">
            <v>6731572691</v>
          </cell>
        </row>
        <row r="14774">
          <cell r="C14774">
            <v>49676</v>
          </cell>
          <cell r="D14774">
            <v>3867281491</v>
          </cell>
        </row>
        <row r="14775">
          <cell r="C14775">
            <v>52916</v>
          </cell>
          <cell r="D14775">
            <v>8695742075</v>
          </cell>
        </row>
        <row r="14776">
          <cell r="C14776">
            <v>25055</v>
          </cell>
          <cell r="D14776">
            <v>6284045549</v>
          </cell>
        </row>
        <row r="14777">
          <cell r="C14777">
            <v>48276</v>
          </cell>
          <cell r="D14777">
            <v>3021692982</v>
          </cell>
        </row>
        <row r="14778">
          <cell r="C14778">
            <v>48866</v>
          </cell>
          <cell r="D14778">
            <v>2352201101</v>
          </cell>
        </row>
        <row r="14779">
          <cell r="C14779">
            <v>19795</v>
          </cell>
          <cell r="D14779">
            <v>250257920</v>
          </cell>
        </row>
        <row r="14780">
          <cell r="C14780">
            <v>10415</v>
          </cell>
          <cell r="D14780">
            <v>4878156686</v>
          </cell>
        </row>
        <row r="14781">
          <cell r="C14781">
            <v>30072</v>
          </cell>
          <cell r="D14781">
            <v>6713405010</v>
          </cell>
        </row>
        <row r="14782">
          <cell r="C14782">
            <v>31938</v>
          </cell>
          <cell r="D14782">
            <v>5068508845</v>
          </cell>
        </row>
        <row r="14783">
          <cell r="C14783">
            <v>40685</v>
          </cell>
          <cell r="D14783">
            <v>589071254</v>
          </cell>
        </row>
        <row r="14784">
          <cell r="C14784">
            <v>15575</v>
          </cell>
          <cell r="D14784">
            <v>8750494546</v>
          </cell>
        </row>
        <row r="14785">
          <cell r="C14785">
            <v>36354</v>
          </cell>
          <cell r="D14785">
            <v>5383734902</v>
          </cell>
        </row>
        <row r="14786">
          <cell r="C14786">
            <v>30915</v>
          </cell>
          <cell r="D14786">
            <v>3164004753</v>
          </cell>
        </row>
        <row r="14787">
          <cell r="C14787">
            <v>28353</v>
          </cell>
          <cell r="D14787">
            <v>2070860833</v>
          </cell>
        </row>
        <row r="14788">
          <cell r="C14788">
            <v>31462</v>
          </cell>
          <cell r="D14788">
            <v>5405945366</v>
          </cell>
        </row>
        <row r="14789">
          <cell r="C14789">
            <v>22391</v>
          </cell>
          <cell r="D14789">
            <v>3145010581</v>
          </cell>
        </row>
        <row r="14790">
          <cell r="C14790">
            <v>55173</v>
          </cell>
          <cell r="D14790">
            <v>5079859830</v>
          </cell>
        </row>
        <row r="14791">
          <cell r="C14791">
            <v>56585</v>
          </cell>
          <cell r="D14791">
            <v>4184483038</v>
          </cell>
        </row>
        <row r="14792">
          <cell r="C14792">
            <v>31465</v>
          </cell>
          <cell r="D14792">
            <v>4323171323</v>
          </cell>
        </row>
        <row r="14793">
          <cell r="C14793">
            <v>21744</v>
          </cell>
          <cell r="D14793">
            <v>3547596165</v>
          </cell>
        </row>
        <row r="14794">
          <cell r="C14794">
            <v>31688</v>
          </cell>
          <cell r="D14794">
            <v>1079691642</v>
          </cell>
        </row>
        <row r="14795">
          <cell r="C14795">
            <v>22696</v>
          </cell>
          <cell r="D14795">
            <v>2908560011</v>
          </cell>
        </row>
        <row r="14796">
          <cell r="C14796">
            <v>46437</v>
          </cell>
          <cell r="D14796">
            <v>8467388188</v>
          </cell>
        </row>
        <row r="14797">
          <cell r="C14797">
            <v>23116</v>
          </cell>
          <cell r="D14797">
            <v>6788593582</v>
          </cell>
        </row>
        <row r="14798">
          <cell r="C14798">
            <v>58515</v>
          </cell>
          <cell r="D14798">
            <v>6255831884</v>
          </cell>
        </row>
        <row r="14799">
          <cell r="C14799">
            <v>37318</v>
          </cell>
          <cell r="D14799">
            <v>8069192305</v>
          </cell>
        </row>
        <row r="14800">
          <cell r="C14800">
            <v>42214</v>
          </cell>
          <cell r="D14800">
            <v>8832488175</v>
          </cell>
        </row>
        <row r="14801">
          <cell r="C14801">
            <v>22422</v>
          </cell>
          <cell r="D14801">
            <v>7039995972</v>
          </cell>
        </row>
        <row r="14802">
          <cell r="C14802">
            <v>21795</v>
          </cell>
          <cell r="D14802">
            <v>7178607831</v>
          </cell>
        </row>
        <row r="14803">
          <cell r="C14803">
            <v>11476</v>
          </cell>
          <cell r="D14803">
            <v>6596440737</v>
          </cell>
        </row>
        <row r="14804">
          <cell r="C14804">
            <v>45453</v>
          </cell>
          <cell r="D14804">
            <v>4849214614</v>
          </cell>
        </row>
        <row r="14805">
          <cell r="C14805">
            <v>32741</v>
          </cell>
          <cell r="D14805">
            <v>7957976743</v>
          </cell>
        </row>
        <row r="14806">
          <cell r="C14806">
            <v>17011</v>
          </cell>
          <cell r="D14806">
            <v>1657097021</v>
          </cell>
        </row>
        <row r="14807">
          <cell r="C14807">
            <v>55093</v>
          </cell>
          <cell r="D14807">
            <v>320120716</v>
          </cell>
        </row>
        <row r="14808">
          <cell r="C14808">
            <v>28815</v>
          </cell>
          <cell r="D14808">
            <v>6801140183</v>
          </cell>
        </row>
        <row r="14809">
          <cell r="C14809">
            <v>23151</v>
          </cell>
          <cell r="D14809">
            <v>6836716731</v>
          </cell>
        </row>
        <row r="14810">
          <cell r="C14810">
            <v>58223</v>
          </cell>
          <cell r="D14810">
            <v>25254650</v>
          </cell>
        </row>
        <row r="14811">
          <cell r="C14811">
            <v>11769</v>
          </cell>
          <cell r="D14811">
            <v>3609467622</v>
          </cell>
        </row>
        <row r="14812">
          <cell r="C14812">
            <v>16611</v>
          </cell>
          <cell r="D14812">
            <v>8998375370</v>
          </cell>
        </row>
        <row r="14813">
          <cell r="C14813">
            <v>48480</v>
          </cell>
          <cell r="D14813">
            <v>3738218785</v>
          </cell>
        </row>
        <row r="14814">
          <cell r="C14814">
            <v>50559</v>
          </cell>
          <cell r="D14814">
            <v>6837456032</v>
          </cell>
        </row>
        <row r="14815">
          <cell r="C14815">
            <v>20944</v>
          </cell>
          <cell r="D14815">
            <v>9795921177</v>
          </cell>
        </row>
        <row r="14816">
          <cell r="C14816">
            <v>40896</v>
          </cell>
          <cell r="D14816">
            <v>2421688019</v>
          </cell>
        </row>
        <row r="14817">
          <cell r="C14817">
            <v>22590</v>
          </cell>
          <cell r="D14817">
            <v>650049144</v>
          </cell>
        </row>
        <row r="14818">
          <cell r="C14818">
            <v>37718</v>
          </cell>
          <cell r="D14818">
            <v>9958099322</v>
          </cell>
        </row>
        <row r="14819">
          <cell r="C14819">
            <v>32872</v>
          </cell>
          <cell r="D14819">
            <v>3219601650</v>
          </cell>
        </row>
        <row r="14820">
          <cell r="C14820">
            <v>50861</v>
          </cell>
          <cell r="D14820">
            <v>6788593582</v>
          </cell>
        </row>
        <row r="14821">
          <cell r="C14821">
            <v>44895</v>
          </cell>
          <cell r="D14821">
            <v>9287480133</v>
          </cell>
        </row>
        <row r="14822">
          <cell r="C14822">
            <v>20692</v>
          </cell>
          <cell r="D14822">
            <v>6720857681</v>
          </cell>
        </row>
        <row r="14823">
          <cell r="C14823">
            <v>57784</v>
          </cell>
          <cell r="D14823">
            <v>8887868026</v>
          </cell>
        </row>
        <row r="14824">
          <cell r="C14824">
            <v>35589</v>
          </cell>
          <cell r="D14824">
            <v>9293760045</v>
          </cell>
        </row>
        <row r="14825">
          <cell r="C14825">
            <v>47397</v>
          </cell>
          <cell r="D14825">
            <v>4986200380</v>
          </cell>
        </row>
        <row r="14826">
          <cell r="C14826">
            <v>55743</v>
          </cell>
          <cell r="D14826">
            <v>4359854056</v>
          </cell>
        </row>
        <row r="14827">
          <cell r="C14827">
            <v>31279</v>
          </cell>
          <cell r="D14827">
            <v>5984294621</v>
          </cell>
        </row>
        <row r="14828">
          <cell r="C14828">
            <v>57546</v>
          </cell>
          <cell r="D14828">
            <v>9892583027</v>
          </cell>
        </row>
        <row r="14829">
          <cell r="C14829">
            <v>17441</v>
          </cell>
          <cell r="D14829">
            <v>8302317314</v>
          </cell>
        </row>
        <row r="14830">
          <cell r="C14830">
            <v>20057</v>
          </cell>
          <cell r="D14830">
            <v>1439916314</v>
          </cell>
        </row>
        <row r="14831">
          <cell r="C14831">
            <v>44575</v>
          </cell>
          <cell r="D14831">
            <v>8419732141</v>
          </cell>
        </row>
        <row r="14832">
          <cell r="C14832">
            <v>46066</v>
          </cell>
          <cell r="D14832">
            <v>7188904251</v>
          </cell>
        </row>
        <row r="14833">
          <cell r="C14833">
            <v>52936</v>
          </cell>
          <cell r="D14833">
            <v>4085082426</v>
          </cell>
        </row>
        <row r="14834">
          <cell r="C14834">
            <v>13787</v>
          </cell>
          <cell r="D14834">
            <v>2607689635</v>
          </cell>
        </row>
        <row r="14835">
          <cell r="C14835">
            <v>54884</v>
          </cell>
          <cell r="D14835">
            <v>7304628987</v>
          </cell>
        </row>
        <row r="14836">
          <cell r="C14836">
            <v>56216</v>
          </cell>
          <cell r="D14836">
            <v>3463222345</v>
          </cell>
        </row>
        <row r="14837">
          <cell r="C14837">
            <v>10115</v>
          </cell>
          <cell r="D14837">
            <v>228985188</v>
          </cell>
        </row>
        <row r="14838">
          <cell r="C14838">
            <v>20457</v>
          </cell>
          <cell r="D14838">
            <v>3524504531</v>
          </cell>
        </row>
        <row r="14839">
          <cell r="C14839">
            <v>36899</v>
          </cell>
          <cell r="D14839">
            <v>1163292249</v>
          </cell>
        </row>
        <row r="14840">
          <cell r="C14840">
            <v>44324</v>
          </cell>
          <cell r="D14840">
            <v>3933561566</v>
          </cell>
        </row>
        <row r="14841">
          <cell r="C14841">
            <v>23728</v>
          </cell>
          <cell r="D14841">
            <v>8054305400</v>
          </cell>
        </row>
        <row r="14842">
          <cell r="C14842">
            <v>29322</v>
          </cell>
          <cell r="D14842">
            <v>5372344725</v>
          </cell>
        </row>
        <row r="14843">
          <cell r="C14843">
            <v>55136</v>
          </cell>
          <cell r="D14843">
            <v>2958727874</v>
          </cell>
        </row>
        <row r="14844">
          <cell r="C14844">
            <v>34116</v>
          </cell>
          <cell r="D14844">
            <v>7492341709</v>
          </cell>
        </row>
        <row r="14845">
          <cell r="C14845">
            <v>37882</v>
          </cell>
          <cell r="D14845">
            <v>3219601650</v>
          </cell>
        </row>
        <row r="14846">
          <cell r="C14846">
            <v>48542</v>
          </cell>
          <cell r="D14846">
            <v>8157157730</v>
          </cell>
        </row>
        <row r="14847">
          <cell r="C14847">
            <v>17837</v>
          </cell>
          <cell r="D14847">
            <v>3273288531</v>
          </cell>
        </row>
        <row r="14848">
          <cell r="C14848">
            <v>13057</v>
          </cell>
          <cell r="D14848">
            <v>8349606134</v>
          </cell>
        </row>
        <row r="14849">
          <cell r="C14849">
            <v>19058</v>
          </cell>
          <cell r="D14849">
            <v>9013891098</v>
          </cell>
        </row>
        <row r="14850">
          <cell r="C14850">
            <v>44180</v>
          </cell>
          <cell r="D14850">
            <v>1263903657</v>
          </cell>
        </row>
        <row r="14851">
          <cell r="C14851">
            <v>19568</v>
          </cell>
          <cell r="D14851">
            <v>7338728615</v>
          </cell>
        </row>
        <row r="14852">
          <cell r="C14852">
            <v>35112</v>
          </cell>
          <cell r="D14852">
            <v>6788593582</v>
          </cell>
        </row>
        <row r="14853">
          <cell r="C14853">
            <v>37314</v>
          </cell>
          <cell r="D14853">
            <v>2524849899</v>
          </cell>
        </row>
        <row r="14854">
          <cell r="C14854">
            <v>47196</v>
          </cell>
          <cell r="D14854">
            <v>4972162740</v>
          </cell>
        </row>
        <row r="14855">
          <cell r="C14855">
            <v>53146</v>
          </cell>
          <cell r="D14855">
            <v>9153408497</v>
          </cell>
        </row>
        <row r="14856">
          <cell r="C14856">
            <v>14850</v>
          </cell>
          <cell r="D14856">
            <v>5863557389</v>
          </cell>
        </row>
        <row r="14857">
          <cell r="C14857">
            <v>52399</v>
          </cell>
          <cell r="D14857">
            <v>8731494560</v>
          </cell>
        </row>
        <row r="14858">
          <cell r="C14858">
            <v>16106</v>
          </cell>
          <cell r="D14858">
            <v>2804488179</v>
          </cell>
        </row>
        <row r="14859">
          <cell r="C14859">
            <v>52023</v>
          </cell>
          <cell r="D14859">
            <v>2280674246</v>
          </cell>
        </row>
        <row r="14860">
          <cell r="C14860">
            <v>10157</v>
          </cell>
          <cell r="D14860">
            <v>5479449389</v>
          </cell>
        </row>
        <row r="14861">
          <cell r="C14861">
            <v>26956</v>
          </cell>
          <cell r="D14861">
            <v>7906441400</v>
          </cell>
        </row>
        <row r="14862">
          <cell r="C14862">
            <v>54314</v>
          </cell>
          <cell r="D14862">
            <v>3213290963</v>
          </cell>
        </row>
        <row r="14863">
          <cell r="C14863">
            <v>50435</v>
          </cell>
          <cell r="D14863">
            <v>9412192312</v>
          </cell>
        </row>
        <row r="14864">
          <cell r="C14864">
            <v>31979</v>
          </cell>
          <cell r="D14864">
            <v>715518151</v>
          </cell>
        </row>
        <row r="14865">
          <cell r="C14865">
            <v>23983</v>
          </cell>
          <cell r="D14865">
            <v>8256403403</v>
          </cell>
        </row>
        <row r="14866">
          <cell r="C14866">
            <v>33242</v>
          </cell>
          <cell r="D14866">
            <v>2117567142</v>
          </cell>
        </row>
        <row r="14867">
          <cell r="C14867">
            <v>57173</v>
          </cell>
          <cell r="D14867">
            <v>502909099</v>
          </cell>
        </row>
        <row r="14868">
          <cell r="C14868">
            <v>43563</v>
          </cell>
          <cell r="D14868">
            <v>5075915108</v>
          </cell>
        </row>
        <row r="14869">
          <cell r="C14869">
            <v>53187</v>
          </cell>
          <cell r="D14869">
            <v>1565607864</v>
          </cell>
        </row>
        <row r="14870">
          <cell r="C14870">
            <v>13474</v>
          </cell>
          <cell r="D14870">
            <v>5209112160</v>
          </cell>
        </row>
        <row r="14871">
          <cell r="C14871">
            <v>30302</v>
          </cell>
          <cell r="D14871">
            <v>397599129</v>
          </cell>
        </row>
        <row r="14872">
          <cell r="C14872">
            <v>17740</v>
          </cell>
          <cell r="D14872">
            <v>8047841793</v>
          </cell>
        </row>
        <row r="14873">
          <cell r="C14873">
            <v>33925</v>
          </cell>
          <cell r="D14873">
            <v>1028388519</v>
          </cell>
        </row>
        <row r="14874">
          <cell r="C14874">
            <v>24682</v>
          </cell>
          <cell r="D14874">
            <v>244523738</v>
          </cell>
        </row>
        <row r="14875">
          <cell r="C14875">
            <v>12294</v>
          </cell>
          <cell r="D14875">
            <v>8419732141</v>
          </cell>
        </row>
        <row r="14876">
          <cell r="C14876">
            <v>53296</v>
          </cell>
          <cell r="D14876">
            <v>1898839557</v>
          </cell>
        </row>
        <row r="14877">
          <cell r="C14877">
            <v>42655</v>
          </cell>
          <cell r="D14877">
            <v>483886254</v>
          </cell>
        </row>
        <row r="14878">
          <cell r="C14878">
            <v>47213</v>
          </cell>
          <cell r="D14878">
            <v>2922893758</v>
          </cell>
        </row>
        <row r="14879">
          <cell r="C14879">
            <v>26074</v>
          </cell>
          <cell r="D14879">
            <v>2493113470</v>
          </cell>
        </row>
        <row r="14880">
          <cell r="C14880">
            <v>32231</v>
          </cell>
          <cell r="D14880">
            <v>3217797337</v>
          </cell>
        </row>
        <row r="14881">
          <cell r="C14881">
            <v>36369</v>
          </cell>
          <cell r="D14881">
            <v>2599557828</v>
          </cell>
        </row>
        <row r="14882">
          <cell r="C14882">
            <v>46205</v>
          </cell>
          <cell r="D14882">
            <v>6510701464</v>
          </cell>
        </row>
        <row r="14883">
          <cell r="C14883">
            <v>36738</v>
          </cell>
          <cell r="D14883">
            <v>8065075959</v>
          </cell>
        </row>
        <row r="14884">
          <cell r="C14884">
            <v>50409</v>
          </cell>
          <cell r="D14884">
            <v>7326611955</v>
          </cell>
        </row>
        <row r="14885">
          <cell r="C14885">
            <v>56602</v>
          </cell>
          <cell r="D14885">
            <v>3488994694</v>
          </cell>
        </row>
        <row r="14886">
          <cell r="C14886">
            <v>24327</v>
          </cell>
          <cell r="D14886">
            <v>4256220232</v>
          </cell>
        </row>
        <row r="14887">
          <cell r="C14887">
            <v>37862</v>
          </cell>
          <cell r="D14887">
            <v>7205256240</v>
          </cell>
        </row>
        <row r="14888">
          <cell r="C14888">
            <v>34734</v>
          </cell>
          <cell r="D14888">
            <v>509393462</v>
          </cell>
        </row>
        <row r="14889">
          <cell r="C14889">
            <v>27070</v>
          </cell>
          <cell r="D14889">
            <v>6209983448</v>
          </cell>
        </row>
        <row r="14890">
          <cell r="C14890">
            <v>37818</v>
          </cell>
          <cell r="D14890">
            <v>8875305560</v>
          </cell>
        </row>
        <row r="14891">
          <cell r="C14891">
            <v>37632</v>
          </cell>
          <cell r="D14891">
            <v>3000763902</v>
          </cell>
        </row>
        <row r="14892">
          <cell r="C14892">
            <v>32331</v>
          </cell>
          <cell r="D14892">
            <v>784224471</v>
          </cell>
        </row>
        <row r="14893">
          <cell r="C14893">
            <v>55201</v>
          </cell>
          <cell r="D14893">
            <v>8044612831</v>
          </cell>
        </row>
        <row r="14894">
          <cell r="C14894">
            <v>13065</v>
          </cell>
          <cell r="D14894">
            <v>8350412399</v>
          </cell>
        </row>
        <row r="14895">
          <cell r="C14895">
            <v>15249</v>
          </cell>
          <cell r="D14895">
            <v>8187246642</v>
          </cell>
        </row>
        <row r="14896">
          <cell r="C14896">
            <v>58089</v>
          </cell>
          <cell r="D14896">
            <v>6255831884</v>
          </cell>
        </row>
        <row r="14897">
          <cell r="C14897">
            <v>19881</v>
          </cell>
          <cell r="D14897">
            <v>4691333258</v>
          </cell>
        </row>
        <row r="14898">
          <cell r="C14898">
            <v>47628</v>
          </cell>
          <cell r="D14898">
            <v>1152386727</v>
          </cell>
        </row>
        <row r="14899">
          <cell r="C14899">
            <v>33629</v>
          </cell>
          <cell r="D14899">
            <v>5241020535</v>
          </cell>
        </row>
        <row r="14900">
          <cell r="C14900">
            <v>42713</v>
          </cell>
          <cell r="D14900">
            <v>2944219065</v>
          </cell>
        </row>
        <row r="14901">
          <cell r="C14901">
            <v>29503</v>
          </cell>
          <cell r="D14901">
            <v>556704134</v>
          </cell>
        </row>
        <row r="14902">
          <cell r="C14902">
            <v>44209</v>
          </cell>
          <cell r="D14902">
            <v>8895721314</v>
          </cell>
        </row>
        <row r="14903">
          <cell r="C14903">
            <v>15157</v>
          </cell>
          <cell r="D14903">
            <v>6286877770</v>
          </cell>
        </row>
        <row r="14904">
          <cell r="C14904">
            <v>20722</v>
          </cell>
          <cell r="D14904">
            <v>1231429186</v>
          </cell>
        </row>
        <row r="14905">
          <cell r="C14905">
            <v>28734</v>
          </cell>
          <cell r="D14905">
            <v>3991963221</v>
          </cell>
        </row>
        <row r="14906">
          <cell r="C14906">
            <v>54340</v>
          </cell>
          <cell r="D14906">
            <v>2306669465</v>
          </cell>
        </row>
        <row r="14907">
          <cell r="C14907">
            <v>49911</v>
          </cell>
          <cell r="D14907">
            <v>1972775170</v>
          </cell>
        </row>
        <row r="14908">
          <cell r="C14908">
            <v>43083</v>
          </cell>
          <cell r="D14908">
            <v>7233077789</v>
          </cell>
        </row>
        <row r="14909">
          <cell r="C14909">
            <v>26946</v>
          </cell>
          <cell r="D14909">
            <v>6596440737</v>
          </cell>
        </row>
        <row r="14910">
          <cell r="C14910">
            <v>13943</v>
          </cell>
          <cell r="D14910">
            <v>9458901820</v>
          </cell>
        </row>
        <row r="14911">
          <cell r="C14911">
            <v>38412</v>
          </cell>
          <cell r="D14911">
            <v>5407735911</v>
          </cell>
        </row>
        <row r="14912">
          <cell r="C14912">
            <v>21893</v>
          </cell>
          <cell r="D14912">
            <v>2493113470</v>
          </cell>
        </row>
        <row r="14913">
          <cell r="C14913">
            <v>48768</v>
          </cell>
          <cell r="D14913">
            <v>4076701275</v>
          </cell>
        </row>
        <row r="14914">
          <cell r="C14914">
            <v>47848</v>
          </cell>
          <cell r="D14914">
            <v>4075444457</v>
          </cell>
        </row>
        <row r="14915">
          <cell r="C14915">
            <v>54769</v>
          </cell>
          <cell r="D14915">
            <v>5197585250</v>
          </cell>
        </row>
        <row r="14916">
          <cell r="C14916">
            <v>28481</v>
          </cell>
          <cell r="D14916">
            <v>7794042674</v>
          </cell>
        </row>
        <row r="14917">
          <cell r="C14917">
            <v>33293</v>
          </cell>
          <cell r="D14917">
            <v>9516781780</v>
          </cell>
        </row>
        <row r="14918">
          <cell r="C14918">
            <v>32655</v>
          </cell>
          <cell r="D14918">
            <v>9916787441</v>
          </cell>
        </row>
        <row r="14919">
          <cell r="C14919">
            <v>33942</v>
          </cell>
          <cell r="D14919">
            <v>8507800106</v>
          </cell>
        </row>
        <row r="14920">
          <cell r="C14920">
            <v>49904</v>
          </cell>
          <cell r="D14920">
            <v>4049350750</v>
          </cell>
        </row>
        <row r="14921">
          <cell r="C14921">
            <v>29159</v>
          </cell>
          <cell r="D14921">
            <v>1192770250</v>
          </cell>
        </row>
        <row r="14922">
          <cell r="C14922">
            <v>59014</v>
          </cell>
          <cell r="D14922">
            <v>325547246</v>
          </cell>
        </row>
        <row r="14923">
          <cell r="C14923">
            <v>35409</v>
          </cell>
          <cell r="D14923">
            <v>4876404933</v>
          </cell>
        </row>
        <row r="14924">
          <cell r="C14924">
            <v>17459</v>
          </cell>
          <cell r="D14924">
            <v>87033755</v>
          </cell>
        </row>
        <row r="14925">
          <cell r="C14925">
            <v>29578</v>
          </cell>
          <cell r="D14925">
            <v>4286367630</v>
          </cell>
        </row>
        <row r="14926">
          <cell r="C14926">
            <v>20048</v>
          </cell>
          <cell r="D14926">
            <v>1192770250</v>
          </cell>
        </row>
        <row r="14927">
          <cell r="C14927">
            <v>38525</v>
          </cell>
          <cell r="D14927">
            <v>1923178164</v>
          </cell>
        </row>
        <row r="14928">
          <cell r="C14928">
            <v>55897</v>
          </cell>
          <cell r="D14928">
            <v>8460683117</v>
          </cell>
        </row>
        <row r="14929">
          <cell r="C14929">
            <v>38890</v>
          </cell>
          <cell r="D14929">
            <v>1364767856</v>
          </cell>
        </row>
        <row r="14930">
          <cell r="C14930">
            <v>50022</v>
          </cell>
          <cell r="D14930">
            <v>4074728869</v>
          </cell>
        </row>
        <row r="14931">
          <cell r="C14931">
            <v>29343</v>
          </cell>
          <cell r="D14931">
            <v>6842797632</v>
          </cell>
        </row>
        <row r="14932">
          <cell r="C14932">
            <v>44581</v>
          </cell>
          <cell r="D14932">
            <v>4236713853</v>
          </cell>
        </row>
        <row r="14933">
          <cell r="C14933">
            <v>35713</v>
          </cell>
          <cell r="D14933">
            <v>3156820482</v>
          </cell>
        </row>
        <row r="14934">
          <cell r="C14934">
            <v>47241</v>
          </cell>
          <cell r="D14934">
            <v>8731494560</v>
          </cell>
        </row>
        <row r="14935">
          <cell r="C14935">
            <v>19085</v>
          </cell>
          <cell r="D14935">
            <v>3991175401</v>
          </cell>
        </row>
        <row r="14936">
          <cell r="C14936">
            <v>47455</v>
          </cell>
          <cell r="D14936">
            <v>5623178685</v>
          </cell>
        </row>
        <row r="14937">
          <cell r="C14937">
            <v>36930</v>
          </cell>
          <cell r="D14937">
            <v>1565607864</v>
          </cell>
        </row>
        <row r="14938">
          <cell r="C14938">
            <v>15396</v>
          </cell>
          <cell r="D14938">
            <v>8526090127</v>
          </cell>
        </row>
        <row r="14939">
          <cell r="C14939">
            <v>23532</v>
          </cell>
          <cell r="D14939">
            <v>4009257075</v>
          </cell>
        </row>
        <row r="14940">
          <cell r="C14940">
            <v>14381</v>
          </cell>
          <cell r="D14940">
            <v>4445486779</v>
          </cell>
        </row>
        <row r="14941">
          <cell r="C14941">
            <v>31232</v>
          </cell>
          <cell r="D14941">
            <v>3792993961</v>
          </cell>
        </row>
        <row r="14942">
          <cell r="C14942">
            <v>17369</v>
          </cell>
          <cell r="D14942">
            <v>2809344809</v>
          </cell>
        </row>
        <row r="14943">
          <cell r="C14943">
            <v>15634</v>
          </cell>
          <cell r="D14943">
            <v>8335120919</v>
          </cell>
        </row>
        <row r="14944">
          <cell r="C14944">
            <v>47642</v>
          </cell>
          <cell r="D14944">
            <v>9766606919</v>
          </cell>
        </row>
        <row r="14945">
          <cell r="C14945">
            <v>39089</v>
          </cell>
          <cell r="D14945">
            <v>2649428619</v>
          </cell>
        </row>
        <row r="14946">
          <cell r="C14946">
            <v>38784</v>
          </cell>
          <cell r="D14946">
            <v>858481901</v>
          </cell>
        </row>
        <row r="14947">
          <cell r="C14947">
            <v>48067</v>
          </cell>
          <cell r="D14947">
            <v>9403474378</v>
          </cell>
        </row>
        <row r="14948">
          <cell r="C14948">
            <v>54276</v>
          </cell>
          <cell r="D14948">
            <v>5186660353</v>
          </cell>
        </row>
        <row r="14949">
          <cell r="C14949">
            <v>26782</v>
          </cell>
          <cell r="D14949">
            <v>858481901</v>
          </cell>
        </row>
        <row r="14950">
          <cell r="C14950">
            <v>28809</v>
          </cell>
          <cell r="D14950">
            <v>4194897803</v>
          </cell>
        </row>
        <row r="14951">
          <cell r="C14951">
            <v>16006</v>
          </cell>
          <cell r="D14951">
            <v>1888605537</v>
          </cell>
        </row>
        <row r="14952">
          <cell r="C14952">
            <v>20276</v>
          </cell>
          <cell r="D14952">
            <v>5358183647</v>
          </cell>
        </row>
        <row r="14953">
          <cell r="C14953">
            <v>24218</v>
          </cell>
          <cell r="D14953">
            <v>8044612831</v>
          </cell>
        </row>
        <row r="14954">
          <cell r="C14954">
            <v>29010</v>
          </cell>
          <cell r="D14954">
            <v>6890491998</v>
          </cell>
        </row>
        <row r="14955">
          <cell r="C14955">
            <v>47195</v>
          </cell>
          <cell r="D14955">
            <v>132027631</v>
          </cell>
        </row>
        <row r="14956">
          <cell r="C14956">
            <v>13579</v>
          </cell>
          <cell r="D14956">
            <v>4768254810</v>
          </cell>
        </row>
        <row r="14957">
          <cell r="C14957">
            <v>46753</v>
          </cell>
          <cell r="D14957">
            <v>896700143</v>
          </cell>
        </row>
        <row r="14958">
          <cell r="C14958">
            <v>34145</v>
          </cell>
          <cell r="D14958">
            <v>594961432</v>
          </cell>
        </row>
        <row r="14959">
          <cell r="C14959">
            <v>21797</v>
          </cell>
          <cell r="D14959">
            <v>2579936017</v>
          </cell>
        </row>
        <row r="14960">
          <cell r="C14960">
            <v>16864</v>
          </cell>
          <cell r="D14960">
            <v>2936088178</v>
          </cell>
        </row>
        <row r="14961">
          <cell r="C14961">
            <v>19565</v>
          </cell>
          <cell r="D14961">
            <v>2779378506</v>
          </cell>
        </row>
        <row r="14962">
          <cell r="C14962">
            <v>37654</v>
          </cell>
          <cell r="D14962">
            <v>2450711406</v>
          </cell>
        </row>
        <row r="14963">
          <cell r="C14963">
            <v>26144</v>
          </cell>
          <cell r="D14963">
            <v>2230983466</v>
          </cell>
        </row>
        <row r="14964">
          <cell r="C14964">
            <v>58123</v>
          </cell>
          <cell r="D14964">
            <v>7411705322</v>
          </cell>
        </row>
        <row r="14965">
          <cell r="C14965">
            <v>34305</v>
          </cell>
          <cell r="D14965">
            <v>5439294325</v>
          </cell>
        </row>
        <row r="14966">
          <cell r="C14966">
            <v>27632</v>
          </cell>
          <cell r="D14966">
            <v>4759627103</v>
          </cell>
        </row>
        <row r="14967">
          <cell r="C14967">
            <v>51089</v>
          </cell>
          <cell r="D14967">
            <v>5439294325</v>
          </cell>
        </row>
        <row r="14968">
          <cell r="C14968">
            <v>11610</v>
          </cell>
          <cell r="D14968">
            <v>2045928187</v>
          </cell>
        </row>
        <row r="14969">
          <cell r="C14969">
            <v>21441</v>
          </cell>
          <cell r="D14969">
            <v>7892446737</v>
          </cell>
        </row>
        <row r="14970">
          <cell r="C14970">
            <v>45964</v>
          </cell>
          <cell r="D14970">
            <v>5503746279</v>
          </cell>
        </row>
        <row r="14971">
          <cell r="C14971">
            <v>47944</v>
          </cell>
          <cell r="D14971">
            <v>6084639828</v>
          </cell>
        </row>
        <row r="14972">
          <cell r="C14972">
            <v>45112</v>
          </cell>
          <cell r="D14972">
            <v>5347887761</v>
          </cell>
        </row>
        <row r="14973">
          <cell r="C14973">
            <v>26271</v>
          </cell>
          <cell r="D14973">
            <v>8526090127</v>
          </cell>
        </row>
        <row r="14974">
          <cell r="C14974">
            <v>30988</v>
          </cell>
          <cell r="D14974">
            <v>5153694038</v>
          </cell>
        </row>
        <row r="14975">
          <cell r="C14975">
            <v>58242</v>
          </cell>
          <cell r="D14975">
            <v>1739513533</v>
          </cell>
        </row>
        <row r="14976">
          <cell r="C14976">
            <v>34671</v>
          </cell>
          <cell r="D14976">
            <v>4900475084</v>
          </cell>
        </row>
        <row r="14977">
          <cell r="C14977">
            <v>24326</v>
          </cell>
          <cell r="D14977">
            <v>3806430489</v>
          </cell>
        </row>
        <row r="14978">
          <cell r="C14978">
            <v>11866</v>
          </cell>
          <cell r="D14978">
            <v>1475796307</v>
          </cell>
        </row>
        <row r="14979">
          <cell r="C14979">
            <v>54466</v>
          </cell>
          <cell r="D14979">
            <v>813832926</v>
          </cell>
        </row>
        <row r="14980">
          <cell r="C14980">
            <v>19965</v>
          </cell>
          <cell r="D14980">
            <v>5142790693</v>
          </cell>
        </row>
        <row r="14981">
          <cell r="C14981">
            <v>24135</v>
          </cell>
          <cell r="D14981">
            <v>8462409454</v>
          </cell>
        </row>
        <row r="14982">
          <cell r="C14982">
            <v>51466</v>
          </cell>
          <cell r="D14982">
            <v>4862005330</v>
          </cell>
        </row>
        <row r="14983">
          <cell r="C14983">
            <v>51771</v>
          </cell>
          <cell r="D14983">
            <v>6000780338</v>
          </cell>
        </row>
        <row r="14984">
          <cell r="C14984">
            <v>50033</v>
          </cell>
          <cell r="D14984">
            <v>6209983448</v>
          </cell>
        </row>
        <row r="14985">
          <cell r="C14985">
            <v>54701</v>
          </cell>
          <cell r="D14985">
            <v>3097425365</v>
          </cell>
        </row>
        <row r="14986">
          <cell r="C14986">
            <v>54692</v>
          </cell>
          <cell r="D14986">
            <v>8552526727</v>
          </cell>
        </row>
        <row r="14987">
          <cell r="C14987">
            <v>57861</v>
          </cell>
          <cell r="D14987">
            <v>650049144</v>
          </cell>
        </row>
        <row r="14988">
          <cell r="C14988">
            <v>36467</v>
          </cell>
          <cell r="D14988">
            <v>6769297310</v>
          </cell>
        </row>
        <row r="14989">
          <cell r="C14989">
            <v>18897</v>
          </cell>
          <cell r="D14989">
            <v>2060025532</v>
          </cell>
        </row>
        <row r="14990">
          <cell r="C14990">
            <v>56954</v>
          </cell>
          <cell r="D14990">
            <v>8908432159</v>
          </cell>
        </row>
        <row r="14991">
          <cell r="C14991">
            <v>45892</v>
          </cell>
          <cell r="D14991">
            <v>2411473303</v>
          </cell>
        </row>
        <row r="14992">
          <cell r="C14992">
            <v>38874</v>
          </cell>
          <cell r="D14992">
            <v>1953937357</v>
          </cell>
        </row>
        <row r="14993">
          <cell r="C14993">
            <v>24718</v>
          </cell>
          <cell r="D14993">
            <v>6837456032</v>
          </cell>
        </row>
        <row r="14994">
          <cell r="C14994">
            <v>12422</v>
          </cell>
          <cell r="D14994">
            <v>6978367184</v>
          </cell>
        </row>
        <row r="14995">
          <cell r="C14995">
            <v>59117</v>
          </cell>
          <cell r="D14995">
            <v>2561690342</v>
          </cell>
        </row>
        <row r="14996">
          <cell r="C14996">
            <v>42641</v>
          </cell>
          <cell r="D14996">
            <v>5353923685</v>
          </cell>
        </row>
        <row r="14997">
          <cell r="C14997">
            <v>21111</v>
          </cell>
          <cell r="D14997">
            <v>5984294621</v>
          </cell>
        </row>
        <row r="14998">
          <cell r="C14998">
            <v>20673</v>
          </cell>
          <cell r="D14998">
            <v>7098438871</v>
          </cell>
        </row>
        <row r="14999">
          <cell r="C14999">
            <v>27300</v>
          </cell>
          <cell r="D14999">
            <v>679204083</v>
          </cell>
        </row>
        <row r="15000">
          <cell r="C15000">
            <v>53021</v>
          </cell>
          <cell r="D15000">
            <v>7427985850</v>
          </cell>
        </row>
        <row r="15001">
          <cell r="C15001">
            <v>26755</v>
          </cell>
          <cell r="D15001">
            <v>2510440322</v>
          </cell>
        </row>
        <row r="15002">
          <cell r="C15002">
            <v>57860</v>
          </cell>
          <cell r="D15002">
            <v>4256220232</v>
          </cell>
        </row>
        <row r="15003">
          <cell r="C15003">
            <v>13274</v>
          </cell>
          <cell r="D15003">
            <v>4184483038</v>
          </cell>
        </row>
        <row r="15004">
          <cell r="C15004">
            <v>22516</v>
          </cell>
          <cell r="D15004">
            <v>8603912793</v>
          </cell>
        </row>
        <row r="15005">
          <cell r="C15005">
            <v>12022</v>
          </cell>
          <cell r="D15005">
            <v>8256403403</v>
          </cell>
        </row>
        <row r="15006">
          <cell r="C15006">
            <v>23587</v>
          </cell>
          <cell r="D15006">
            <v>9107581297</v>
          </cell>
        </row>
        <row r="15007">
          <cell r="C15007">
            <v>56283</v>
          </cell>
          <cell r="D15007">
            <v>8664054479</v>
          </cell>
        </row>
        <row r="15008">
          <cell r="C15008">
            <v>55830</v>
          </cell>
          <cell r="D15008">
            <v>7645724897</v>
          </cell>
        </row>
        <row r="15009">
          <cell r="C15009">
            <v>59244</v>
          </cell>
          <cell r="D15009">
            <v>7436398989</v>
          </cell>
        </row>
        <row r="15010">
          <cell r="C15010">
            <v>40573</v>
          </cell>
          <cell r="D15010">
            <v>6259267215</v>
          </cell>
        </row>
        <row r="15011">
          <cell r="C15011">
            <v>50268</v>
          </cell>
          <cell r="D15011">
            <v>8905919081</v>
          </cell>
        </row>
        <row r="15012">
          <cell r="C15012">
            <v>33434</v>
          </cell>
          <cell r="D15012">
            <v>3843300291</v>
          </cell>
        </row>
        <row r="15013">
          <cell r="C15013">
            <v>32450</v>
          </cell>
          <cell r="D15013">
            <v>9686840923</v>
          </cell>
        </row>
        <row r="15014">
          <cell r="C15014">
            <v>26477</v>
          </cell>
          <cell r="D15014">
            <v>2402470968</v>
          </cell>
        </row>
        <row r="15015">
          <cell r="C15015">
            <v>17762</v>
          </cell>
          <cell r="D15015">
            <v>9340547551</v>
          </cell>
        </row>
        <row r="15016">
          <cell r="C15016">
            <v>54988</v>
          </cell>
          <cell r="D15016">
            <v>8264394108</v>
          </cell>
        </row>
        <row r="15017">
          <cell r="C15017">
            <v>35676</v>
          </cell>
          <cell r="D15017">
            <v>7493076952</v>
          </cell>
        </row>
        <row r="15018">
          <cell r="C15018">
            <v>42961</v>
          </cell>
          <cell r="D15018">
            <v>4428088442</v>
          </cell>
        </row>
        <row r="15019">
          <cell r="C15019">
            <v>12485</v>
          </cell>
          <cell r="D15019">
            <v>8065075959</v>
          </cell>
        </row>
        <row r="15020">
          <cell r="C15020">
            <v>31673</v>
          </cell>
          <cell r="D15020">
            <v>6815475379</v>
          </cell>
        </row>
        <row r="15021">
          <cell r="C15021">
            <v>44436</v>
          </cell>
          <cell r="D15021">
            <v>1888605537</v>
          </cell>
        </row>
        <row r="15022">
          <cell r="C15022">
            <v>16445</v>
          </cell>
          <cell r="D15022">
            <v>6788593582</v>
          </cell>
        </row>
        <row r="15023">
          <cell r="C15023">
            <v>49574</v>
          </cell>
          <cell r="D15023">
            <v>320120716</v>
          </cell>
        </row>
        <row r="15024">
          <cell r="C15024">
            <v>21097</v>
          </cell>
          <cell r="D15024">
            <v>5637692440</v>
          </cell>
        </row>
        <row r="15025">
          <cell r="C15025">
            <v>35539</v>
          </cell>
          <cell r="D15025">
            <v>7286297414</v>
          </cell>
        </row>
        <row r="15026">
          <cell r="C15026">
            <v>11921</v>
          </cell>
          <cell r="D15026">
            <v>6478891895</v>
          </cell>
        </row>
        <row r="15027">
          <cell r="C15027">
            <v>16635</v>
          </cell>
          <cell r="D15027">
            <v>2209340063</v>
          </cell>
        </row>
        <row r="15028">
          <cell r="C15028">
            <v>16558</v>
          </cell>
          <cell r="D15028">
            <v>8349606134</v>
          </cell>
        </row>
        <row r="15029">
          <cell r="C15029">
            <v>16477</v>
          </cell>
          <cell r="D15029">
            <v>3764546336</v>
          </cell>
        </row>
        <row r="15030">
          <cell r="C15030">
            <v>25196</v>
          </cell>
          <cell r="D15030">
            <v>4967603564</v>
          </cell>
        </row>
        <row r="15031">
          <cell r="C15031">
            <v>16963</v>
          </cell>
          <cell r="D15031">
            <v>5863557389</v>
          </cell>
        </row>
        <row r="15032">
          <cell r="C15032">
            <v>19541</v>
          </cell>
          <cell r="D15032">
            <v>710473923</v>
          </cell>
        </row>
        <row r="15033">
          <cell r="C15033">
            <v>17917</v>
          </cell>
          <cell r="D15033">
            <v>3060876401</v>
          </cell>
        </row>
        <row r="15034">
          <cell r="C15034">
            <v>36082</v>
          </cell>
          <cell r="D15034">
            <v>3507341514</v>
          </cell>
        </row>
        <row r="15035">
          <cell r="C15035">
            <v>15432</v>
          </cell>
          <cell r="D15035">
            <v>7007279686</v>
          </cell>
        </row>
        <row r="15036">
          <cell r="C15036">
            <v>16626</v>
          </cell>
          <cell r="D15036">
            <v>813371287</v>
          </cell>
        </row>
        <row r="15037">
          <cell r="C15037">
            <v>27438</v>
          </cell>
          <cell r="D15037">
            <v>9223618401</v>
          </cell>
        </row>
        <row r="15038">
          <cell r="C15038">
            <v>49178</v>
          </cell>
          <cell r="D15038">
            <v>8370379001</v>
          </cell>
        </row>
        <row r="15039">
          <cell r="C15039">
            <v>24974</v>
          </cell>
          <cell r="D15039">
            <v>7775126329</v>
          </cell>
        </row>
        <row r="15040">
          <cell r="C15040">
            <v>31024</v>
          </cell>
          <cell r="D15040">
            <v>899126162</v>
          </cell>
        </row>
        <row r="15041">
          <cell r="C15041">
            <v>36296</v>
          </cell>
          <cell r="D15041">
            <v>8516539148</v>
          </cell>
        </row>
        <row r="15042">
          <cell r="C15042">
            <v>12585</v>
          </cell>
          <cell r="D15042">
            <v>5988565948</v>
          </cell>
        </row>
        <row r="15043">
          <cell r="C15043">
            <v>46298</v>
          </cell>
          <cell r="D15043">
            <v>813371287</v>
          </cell>
        </row>
        <row r="15044">
          <cell r="C15044">
            <v>39076</v>
          </cell>
          <cell r="D15044">
            <v>5241020535</v>
          </cell>
        </row>
        <row r="15045">
          <cell r="C15045">
            <v>23955</v>
          </cell>
          <cell r="D15045">
            <v>1598957961</v>
          </cell>
        </row>
        <row r="15046">
          <cell r="C15046">
            <v>23349</v>
          </cell>
          <cell r="D15046">
            <v>7635344498</v>
          </cell>
        </row>
        <row r="15047">
          <cell r="C15047">
            <v>21348</v>
          </cell>
          <cell r="D15047">
            <v>1856596435</v>
          </cell>
        </row>
        <row r="15048">
          <cell r="C15048">
            <v>15537</v>
          </cell>
          <cell r="D15048">
            <v>5837501576</v>
          </cell>
        </row>
        <row r="15049">
          <cell r="C15049">
            <v>34922</v>
          </cell>
          <cell r="D15049">
            <v>689661541</v>
          </cell>
        </row>
        <row r="15050">
          <cell r="C15050">
            <v>17470</v>
          </cell>
          <cell r="D15050">
            <v>3642988458</v>
          </cell>
        </row>
        <row r="15051">
          <cell r="C15051">
            <v>22752</v>
          </cell>
          <cell r="D15051">
            <v>549857826</v>
          </cell>
        </row>
        <row r="15052">
          <cell r="C15052">
            <v>32250</v>
          </cell>
          <cell r="D15052">
            <v>222477806</v>
          </cell>
        </row>
        <row r="15053">
          <cell r="C15053">
            <v>34341</v>
          </cell>
          <cell r="D15053">
            <v>1280521902</v>
          </cell>
        </row>
        <row r="15054">
          <cell r="C15054">
            <v>33524</v>
          </cell>
          <cell r="D15054">
            <v>3806430489</v>
          </cell>
        </row>
        <row r="15055">
          <cell r="C15055">
            <v>43696</v>
          </cell>
          <cell r="D15055">
            <v>689661541</v>
          </cell>
        </row>
        <row r="15056">
          <cell r="C15056">
            <v>55771</v>
          </cell>
          <cell r="D15056">
            <v>4359854056</v>
          </cell>
        </row>
        <row r="15057">
          <cell r="C15057">
            <v>32376</v>
          </cell>
          <cell r="D15057">
            <v>589071254</v>
          </cell>
        </row>
        <row r="15058">
          <cell r="C15058">
            <v>22617</v>
          </cell>
          <cell r="D15058">
            <v>8157157730</v>
          </cell>
        </row>
        <row r="15059">
          <cell r="C15059">
            <v>29539</v>
          </cell>
          <cell r="D15059">
            <v>1888252693</v>
          </cell>
        </row>
        <row r="15060">
          <cell r="C15060">
            <v>57387</v>
          </cell>
          <cell r="D15060">
            <v>9705650896</v>
          </cell>
        </row>
        <row r="15061">
          <cell r="C15061">
            <v>43512</v>
          </cell>
          <cell r="D15061">
            <v>4978659442</v>
          </cell>
        </row>
        <row r="15062">
          <cell r="C15062">
            <v>14373</v>
          </cell>
          <cell r="D15062">
            <v>583595162</v>
          </cell>
        </row>
        <row r="15063">
          <cell r="C15063">
            <v>28828</v>
          </cell>
          <cell r="D15063">
            <v>8109358470</v>
          </cell>
        </row>
        <row r="15064">
          <cell r="C15064">
            <v>42878</v>
          </cell>
          <cell r="D15064">
            <v>9434604370</v>
          </cell>
        </row>
        <row r="15065">
          <cell r="C15065">
            <v>43299</v>
          </cell>
          <cell r="D15065">
            <v>4877108939</v>
          </cell>
        </row>
        <row r="15066">
          <cell r="C15066">
            <v>26064</v>
          </cell>
          <cell r="D15066">
            <v>8162941088</v>
          </cell>
        </row>
        <row r="15067">
          <cell r="C15067">
            <v>14370</v>
          </cell>
          <cell r="D15067">
            <v>6009848660</v>
          </cell>
        </row>
        <row r="15068">
          <cell r="C15068">
            <v>15687</v>
          </cell>
          <cell r="D15068">
            <v>3269054114</v>
          </cell>
        </row>
        <row r="15069">
          <cell r="C15069">
            <v>25222</v>
          </cell>
          <cell r="D15069">
            <v>7304628987</v>
          </cell>
        </row>
        <row r="15070">
          <cell r="C15070">
            <v>14686</v>
          </cell>
          <cell r="D15070">
            <v>8552526727</v>
          </cell>
        </row>
        <row r="15071">
          <cell r="C15071">
            <v>54664</v>
          </cell>
          <cell r="D15071">
            <v>1155371844</v>
          </cell>
        </row>
        <row r="15072">
          <cell r="C15072">
            <v>48493</v>
          </cell>
          <cell r="D15072">
            <v>8904404991</v>
          </cell>
        </row>
        <row r="15073">
          <cell r="C15073">
            <v>59415</v>
          </cell>
          <cell r="D15073">
            <v>7462961601</v>
          </cell>
        </row>
        <row r="15074">
          <cell r="C15074">
            <v>25409</v>
          </cell>
          <cell r="D15074">
            <v>5299481160</v>
          </cell>
        </row>
        <row r="15075">
          <cell r="C15075">
            <v>32650</v>
          </cell>
          <cell r="D15075">
            <v>6148303353</v>
          </cell>
        </row>
        <row r="15076">
          <cell r="C15076">
            <v>20225</v>
          </cell>
          <cell r="D15076">
            <v>6300411419</v>
          </cell>
        </row>
        <row r="15077">
          <cell r="C15077">
            <v>30960</v>
          </cell>
          <cell r="D15077">
            <v>4876404933</v>
          </cell>
        </row>
        <row r="15078">
          <cell r="C15078">
            <v>15233</v>
          </cell>
          <cell r="D15078">
            <v>264454596</v>
          </cell>
        </row>
        <row r="15079">
          <cell r="C15079">
            <v>47758</v>
          </cell>
          <cell r="D15079">
            <v>3772653790</v>
          </cell>
        </row>
        <row r="15080">
          <cell r="C15080">
            <v>32329</v>
          </cell>
          <cell r="D15080">
            <v>5779075530</v>
          </cell>
        </row>
        <row r="15081">
          <cell r="C15081">
            <v>38336</v>
          </cell>
          <cell r="D15081">
            <v>3273288531</v>
          </cell>
        </row>
        <row r="15082">
          <cell r="C15082">
            <v>41011</v>
          </cell>
          <cell r="D15082">
            <v>4482855448</v>
          </cell>
        </row>
        <row r="15083">
          <cell r="C15083">
            <v>19729</v>
          </cell>
          <cell r="D15083">
            <v>515647594</v>
          </cell>
        </row>
        <row r="15084">
          <cell r="C15084">
            <v>57745</v>
          </cell>
          <cell r="D15084">
            <v>6255831884</v>
          </cell>
        </row>
        <row r="15085">
          <cell r="C15085">
            <v>48120</v>
          </cell>
          <cell r="D15085">
            <v>6854809452</v>
          </cell>
        </row>
        <row r="15086">
          <cell r="C15086">
            <v>33571</v>
          </cell>
          <cell r="D15086">
            <v>9207464802</v>
          </cell>
        </row>
        <row r="15087">
          <cell r="C15087">
            <v>44726</v>
          </cell>
          <cell r="D15087">
            <v>1081492333</v>
          </cell>
        </row>
        <row r="15088">
          <cell r="C15088">
            <v>46450</v>
          </cell>
          <cell r="D15088">
            <v>4768342426</v>
          </cell>
        </row>
        <row r="15089">
          <cell r="C15089">
            <v>20102</v>
          </cell>
          <cell r="D15089">
            <v>9264026959</v>
          </cell>
        </row>
        <row r="15090">
          <cell r="C15090">
            <v>25106</v>
          </cell>
          <cell r="D15090">
            <v>2565093969</v>
          </cell>
        </row>
        <row r="15091">
          <cell r="C15091">
            <v>25659</v>
          </cell>
          <cell r="D15091">
            <v>1839046880</v>
          </cell>
        </row>
        <row r="15092">
          <cell r="C15092">
            <v>34497</v>
          </cell>
          <cell r="D15092">
            <v>9104569016</v>
          </cell>
        </row>
        <row r="15093">
          <cell r="C15093">
            <v>59739</v>
          </cell>
          <cell r="D15093">
            <v>3509620267</v>
          </cell>
        </row>
        <row r="15094">
          <cell r="C15094">
            <v>20769</v>
          </cell>
          <cell r="D15094">
            <v>6172549286</v>
          </cell>
        </row>
        <row r="15095">
          <cell r="C15095">
            <v>16823</v>
          </cell>
          <cell r="D15095">
            <v>8462409454</v>
          </cell>
        </row>
        <row r="15096">
          <cell r="C15096">
            <v>31686</v>
          </cell>
          <cell r="D15096">
            <v>1599457717</v>
          </cell>
        </row>
        <row r="15097">
          <cell r="C15097">
            <v>44130</v>
          </cell>
          <cell r="D15097">
            <v>6321654205</v>
          </cell>
        </row>
        <row r="15098">
          <cell r="C15098">
            <v>48345</v>
          </cell>
          <cell r="D15098">
            <v>5304381319</v>
          </cell>
        </row>
        <row r="15099">
          <cell r="C15099">
            <v>21279</v>
          </cell>
          <cell r="D15099">
            <v>4525743115</v>
          </cell>
        </row>
        <row r="15100">
          <cell r="C15100">
            <v>39541</v>
          </cell>
          <cell r="D15100">
            <v>1598957961</v>
          </cell>
        </row>
        <row r="15101">
          <cell r="C15101">
            <v>16007</v>
          </cell>
          <cell r="D15101">
            <v>5811999097</v>
          </cell>
        </row>
        <row r="15102">
          <cell r="C15102">
            <v>15852</v>
          </cell>
          <cell r="D15102">
            <v>8162941088</v>
          </cell>
        </row>
        <row r="15103">
          <cell r="C15103">
            <v>20483</v>
          </cell>
          <cell r="D15103">
            <v>8127128031</v>
          </cell>
        </row>
        <row r="15104">
          <cell r="C15104">
            <v>33130</v>
          </cell>
          <cell r="D15104">
            <v>6259267215</v>
          </cell>
        </row>
        <row r="15105">
          <cell r="C15105">
            <v>31276</v>
          </cell>
          <cell r="D15105">
            <v>8099854152</v>
          </cell>
        </row>
        <row r="15106">
          <cell r="C15106">
            <v>18949</v>
          </cell>
          <cell r="D15106">
            <v>2411473303</v>
          </cell>
        </row>
        <row r="15107">
          <cell r="C15107">
            <v>34910</v>
          </cell>
          <cell r="D15107">
            <v>8289594380</v>
          </cell>
        </row>
        <row r="15108">
          <cell r="C15108">
            <v>42786</v>
          </cell>
          <cell r="D15108">
            <v>6271204627</v>
          </cell>
        </row>
        <row r="15109">
          <cell r="C15109">
            <v>12130</v>
          </cell>
          <cell r="D15109">
            <v>7462528568</v>
          </cell>
        </row>
        <row r="15110">
          <cell r="C15110">
            <v>57865</v>
          </cell>
          <cell r="D15110">
            <v>6084639828</v>
          </cell>
        </row>
        <row r="15111">
          <cell r="C15111">
            <v>44937</v>
          </cell>
          <cell r="D15111">
            <v>3580617389</v>
          </cell>
        </row>
        <row r="15112">
          <cell r="C15112">
            <v>24495</v>
          </cell>
          <cell r="D15112">
            <v>1829869566</v>
          </cell>
        </row>
        <row r="15113">
          <cell r="C15113">
            <v>12768</v>
          </cell>
          <cell r="D15113">
            <v>4159390110</v>
          </cell>
        </row>
        <row r="15114">
          <cell r="C15114">
            <v>13223</v>
          </cell>
          <cell r="D15114">
            <v>2450711406</v>
          </cell>
        </row>
        <row r="15115">
          <cell r="C15115">
            <v>28606</v>
          </cell>
          <cell r="D15115">
            <v>4487905370</v>
          </cell>
        </row>
        <row r="15116">
          <cell r="C15116">
            <v>43379</v>
          </cell>
          <cell r="D15116">
            <v>9854387496</v>
          </cell>
        </row>
        <row r="15117">
          <cell r="C15117">
            <v>54555</v>
          </cell>
          <cell r="D15117">
            <v>4716524892</v>
          </cell>
        </row>
        <row r="15118">
          <cell r="C15118">
            <v>52422</v>
          </cell>
          <cell r="D15118">
            <v>7892446737</v>
          </cell>
        </row>
        <row r="15119">
          <cell r="C15119">
            <v>12682</v>
          </cell>
          <cell r="D15119">
            <v>6253520369</v>
          </cell>
        </row>
        <row r="15120">
          <cell r="C15120">
            <v>58797</v>
          </cell>
          <cell r="D15120">
            <v>2677632772</v>
          </cell>
        </row>
        <row r="15121">
          <cell r="C15121">
            <v>35042</v>
          </cell>
          <cell r="D15121">
            <v>7205256240</v>
          </cell>
        </row>
        <row r="15122">
          <cell r="C15122">
            <v>16322</v>
          </cell>
          <cell r="D15122">
            <v>3041948354</v>
          </cell>
        </row>
        <row r="15123">
          <cell r="C15123">
            <v>40001</v>
          </cell>
          <cell r="D15123">
            <v>6041314951</v>
          </cell>
        </row>
        <row r="15124">
          <cell r="C15124">
            <v>48184</v>
          </cell>
          <cell r="D15124">
            <v>9548500949</v>
          </cell>
        </row>
        <row r="15125">
          <cell r="C15125">
            <v>31730</v>
          </cell>
          <cell r="D15125">
            <v>3303111790</v>
          </cell>
        </row>
        <row r="15126">
          <cell r="C15126">
            <v>30933</v>
          </cell>
          <cell r="D15126">
            <v>1787288307</v>
          </cell>
        </row>
        <row r="15127">
          <cell r="C15127">
            <v>26511</v>
          </cell>
          <cell r="D15127">
            <v>6718456802</v>
          </cell>
        </row>
        <row r="15128">
          <cell r="C15128">
            <v>34836</v>
          </cell>
          <cell r="D15128">
            <v>6788593582</v>
          </cell>
        </row>
        <row r="15129">
          <cell r="C15129">
            <v>43566</v>
          </cell>
          <cell r="D15129">
            <v>5412518958</v>
          </cell>
        </row>
        <row r="15130">
          <cell r="C15130">
            <v>34545</v>
          </cell>
          <cell r="D15130">
            <v>7888574610</v>
          </cell>
        </row>
        <row r="15131">
          <cell r="C15131">
            <v>57066</v>
          </cell>
          <cell r="D15131">
            <v>6019132307</v>
          </cell>
        </row>
        <row r="15132">
          <cell r="C15132">
            <v>32357</v>
          </cell>
          <cell r="D15132">
            <v>1079691642</v>
          </cell>
        </row>
        <row r="15133">
          <cell r="C15133">
            <v>17632</v>
          </cell>
          <cell r="D15133">
            <v>9434604370</v>
          </cell>
        </row>
        <row r="15134">
          <cell r="C15134">
            <v>46058</v>
          </cell>
          <cell r="D15134">
            <v>3000763902</v>
          </cell>
        </row>
        <row r="15135">
          <cell r="C15135">
            <v>50599</v>
          </cell>
          <cell r="D15135">
            <v>4453315724</v>
          </cell>
        </row>
        <row r="15136">
          <cell r="C15136">
            <v>47118</v>
          </cell>
          <cell r="D15136">
            <v>9457151267</v>
          </cell>
        </row>
        <row r="15137">
          <cell r="C15137">
            <v>22227</v>
          </cell>
          <cell r="D15137">
            <v>5197585250</v>
          </cell>
        </row>
        <row r="15138">
          <cell r="C15138">
            <v>18295</v>
          </cell>
          <cell r="D15138">
            <v>3996818513</v>
          </cell>
        </row>
        <row r="15139">
          <cell r="C15139">
            <v>19805</v>
          </cell>
          <cell r="D15139">
            <v>6364724701</v>
          </cell>
        </row>
        <row r="15140">
          <cell r="C15140">
            <v>33588</v>
          </cell>
          <cell r="D15140">
            <v>9052475601</v>
          </cell>
        </row>
        <row r="15141">
          <cell r="C15141">
            <v>56679</v>
          </cell>
          <cell r="D15141">
            <v>5082945165</v>
          </cell>
        </row>
        <row r="15142">
          <cell r="C15142">
            <v>40280</v>
          </cell>
          <cell r="D15142">
            <v>6734537986</v>
          </cell>
        </row>
        <row r="15143">
          <cell r="C15143">
            <v>27505</v>
          </cell>
          <cell r="D15143">
            <v>6850203894</v>
          </cell>
        </row>
        <row r="15144">
          <cell r="C15144">
            <v>15927</v>
          </cell>
          <cell r="D15144">
            <v>7178607831</v>
          </cell>
        </row>
        <row r="15145">
          <cell r="C15145">
            <v>47926</v>
          </cell>
          <cell r="D15145">
            <v>3292353998</v>
          </cell>
        </row>
        <row r="15146">
          <cell r="C15146">
            <v>13030</v>
          </cell>
          <cell r="D15146">
            <v>222477806</v>
          </cell>
        </row>
        <row r="15147">
          <cell r="C15147">
            <v>23008</v>
          </cell>
          <cell r="D15147">
            <v>1628738227</v>
          </cell>
        </row>
        <row r="15148">
          <cell r="C15148">
            <v>19719</v>
          </cell>
          <cell r="D15148">
            <v>2551917727</v>
          </cell>
        </row>
        <row r="15149">
          <cell r="C15149">
            <v>49554</v>
          </cell>
          <cell r="D15149">
            <v>2079803735</v>
          </cell>
        </row>
        <row r="15150">
          <cell r="C15150">
            <v>55971</v>
          </cell>
          <cell r="D15150">
            <v>7670936274</v>
          </cell>
        </row>
        <row r="15151">
          <cell r="C15151">
            <v>52189</v>
          </cell>
          <cell r="D15151">
            <v>4920920075</v>
          </cell>
        </row>
        <row r="15152">
          <cell r="C15152">
            <v>58537</v>
          </cell>
          <cell r="D15152">
            <v>1472093461</v>
          </cell>
        </row>
        <row r="15153">
          <cell r="C15153">
            <v>44366</v>
          </cell>
          <cell r="D15153">
            <v>9815158015</v>
          </cell>
        </row>
        <row r="15154">
          <cell r="C15154">
            <v>34621</v>
          </cell>
          <cell r="D15154">
            <v>8658719154</v>
          </cell>
        </row>
        <row r="15155">
          <cell r="C15155">
            <v>35677</v>
          </cell>
          <cell r="D15155">
            <v>4219825649</v>
          </cell>
        </row>
        <row r="15156">
          <cell r="C15156">
            <v>33071</v>
          </cell>
          <cell r="D15156">
            <v>1192770250</v>
          </cell>
        </row>
        <row r="15157">
          <cell r="C15157">
            <v>58250</v>
          </cell>
          <cell r="D15157">
            <v>8024322455</v>
          </cell>
        </row>
        <row r="15158">
          <cell r="C15158">
            <v>21157</v>
          </cell>
          <cell r="D15158">
            <v>3273288531</v>
          </cell>
        </row>
        <row r="15159">
          <cell r="C15159">
            <v>59588</v>
          </cell>
          <cell r="D15159">
            <v>7961231404</v>
          </cell>
        </row>
        <row r="15160">
          <cell r="C15160">
            <v>59866</v>
          </cell>
          <cell r="D15160">
            <v>7249524151</v>
          </cell>
        </row>
        <row r="15161">
          <cell r="C15161">
            <v>43506</v>
          </cell>
          <cell r="D15161">
            <v>9104569016</v>
          </cell>
        </row>
        <row r="15162">
          <cell r="C15162">
            <v>17864</v>
          </cell>
          <cell r="D15162">
            <v>7837437543</v>
          </cell>
        </row>
        <row r="15163">
          <cell r="C15163">
            <v>52872</v>
          </cell>
          <cell r="D15163">
            <v>1096335336</v>
          </cell>
        </row>
        <row r="15164">
          <cell r="C15164">
            <v>11185</v>
          </cell>
          <cell r="D15164">
            <v>3145039288</v>
          </cell>
        </row>
        <row r="15165">
          <cell r="C15165">
            <v>51733</v>
          </cell>
          <cell r="D15165">
            <v>4878156686</v>
          </cell>
        </row>
        <row r="15166">
          <cell r="C15166">
            <v>38051</v>
          </cell>
          <cell r="D15166">
            <v>1263903657</v>
          </cell>
        </row>
        <row r="15167">
          <cell r="C15167">
            <v>58960</v>
          </cell>
          <cell r="D15167">
            <v>6618120233</v>
          </cell>
        </row>
        <row r="15168">
          <cell r="C15168">
            <v>22303</v>
          </cell>
          <cell r="D15168">
            <v>1420239228</v>
          </cell>
        </row>
        <row r="15169">
          <cell r="C15169">
            <v>41392</v>
          </cell>
          <cell r="D15169">
            <v>9651729414</v>
          </cell>
        </row>
        <row r="15170">
          <cell r="C15170">
            <v>40429</v>
          </cell>
          <cell r="D15170">
            <v>3381164996</v>
          </cell>
        </row>
        <row r="15171">
          <cell r="C15171">
            <v>29745</v>
          </cell>
          <cell r="D15171">
            <v>2480515559</v>
          </cell>
        </row>
        <row r="15172">
          <cell r="C15172">
            <v>40174</v>
          </cell>
          <cell r="D15172">
            <v>4759627103</v>
          </cell>
        </row>
        <row r="15173">
          <cell r="C15173">
            <v>35744</v>
          </cell>
          <cell r="D15173">
            <v>2402470968</v>
          </cell>
        </row>
        <row r="15174">
          <cell r="C15174">
            <v>32112</v>
          </cell>
          <cell r="D15174">
            <v>1628738227</v>
          </cell>
        </row>
        <row r="15175">
          <cell r="C15175">
            <v>11872</v>
          </cell>
          <cell r="D15175">
            <v>1313434965</v>
          </cell>
        </row>
        <row r="15176">
          <cell r="C15176">
            <v>14525</v>
          </cell>
          <cell r="D15176">
            <v>6436551115</v>
          </cell>
        </row>
        <row r="15177">
          <cell r="C15177">
            <v>17727</v>
          </cell>
          <cell r="D15177">
            <v>274599287</v>
          </cell>
        </row>
        <row r="15178">
          <cell r="C15178">
            <v>24513</v>
          </cell>
          <cell r="D15178">
            <v>5779075530</v>
          </cell>
        </row>
        <row r="15179">
          <cell r="C15179">
            <v>55562</v>
          </cell>
          <cell r="D15179">
            <v>1841759848</v>
          </cell>
        </row>
        <row r="15180">
          <cell r="C15180">
            <v>55315</v>
          </cell>
          <cell r="D15180">
            <v>3986480021</v>
          </cell>
        </row>
        <row r="15181">
          <cell r="C15181">
            <v>57179</v>
          </cell>
          <cell r="D15181">
            <v>3271497702</v>
          </cell>
        </row>
        <row r="15182">
          <cell r="C15182">
            <v>16631</v>
          </cell>
          <cell r="D15182">
            <v>3507341514</v>
          </cell>
        </row>
        <row r="15183">
          <cell r="C15183">
            <v>45150</v>
          </cell>
          <cell r="D15183">
            <v>274599287</v>
          </cell>
        </row>
        <row r="15184">
          <cell r="C15184">
            <v>16974</v>
          </cell>
          <cell r="D15184">
            <v>7462528568</v>
          </cell>
        </row>
        <row r="15185">
          <cell r="C15185">
            <v>35676</v>
          </cell>
          <cell r="D15185">
            <v>5588978080</v>
          </cell>
        </row>
        <row r="15186">
          <cell r="C15186">
            <v>51142</v>
          </cell>
          <cell r="D15186">
            <v>1755716656</v>
          </cell>
        </row>
        <row r="15187">
          <cell r="C15187">
            <v>10852</v>
          </cell>
          <cell r="D15187">
            <v>9795921177</v>
          </cell>
        </row>
        <row r="15188">
          <cell r="C15188">
            <v>28500</v>
          </cell>
          <cell r="D15188">
            <v>7596173217</v>
          </cell>
        </row>
        <row r="15189">
          <cell r="C15189">
            <v>53236</v>
          </cell>
          <cell r="D15189">
            <v>2353272215</v>
          </cell>
        </row>
        <row r="15190">
          <cell r="C15190">
            <v>21836</v>
          </cell>
          <cell r="D15190">
            <v>9766606919</v>
          </cell>
        </row>
        <row r="15191">
          <cell r="C15191">
            <v>25730</v>
          </cell>
          <cell r="D15191">
            <v>1990335721</v>
          </cell>
        </row>
        <row r="15192">
          <cell r="C15192">
            <v>56808</v>
          </cell>
          <cell r="D15192">
            <v>7794042674</v>
          </cell>
        </row>
        <row r="15193">
          <cell r="C15193">
            <v>52763</v>
          </cell>
          <cell r="D15193">
            <v>2493113470</v>
          </cell>
        </row>
        <row r="15194">
          <cell r="C15194">
            <v>21299</v>
          </cell>
          <cell r="D15194">
            <v>8349606134</v>
          </cell>
        </row>
        <row r="15195">
          <cell r="C15195">
            <v>27712</v>
          </cell>
          <cell r="D15195">
            <v>1895483948</v>
          </cell>
        </row>
        <row r="15196">
          <cell r="C15196">
            <v>30370</v>
          </cell>
          <cell r="D15196">
            <v>7251959615</v>
          </cell>
        </row>
        <row r="15197">
          <cell r="C15197">
            <v>36965</v>
          </cell>
          <cell r="D15197">
            <v>1391414047</v>
          </cell>
        </row>
        <row r="15198">
          <cell r="C15198">
            <v>10873</v>
          </cell>
          <cell r="D15198">
            <v>3670950885</v>
          </cell>
        </row>
        <row r="15199">
          <cell r="C15199">
            <v>17522</v>
          </cell>
          <cell r="D15199">
            <v>7054972058</v>
          </cell>
        </row>
        <row r="15200">
          <cell r="C15200">
            <v>21626</v>
          </cell>
          <cell r="D15200">
            <v>2237103631</v>
          </cell>
        </row>
        <row r="15201">
          <cell r="C15201">
            <v>58217</v>
          </cell>
          <cell r="D15201">
            <v>3933021111</v>
          </cell>
        </row>
        <row r="15202">
          <cell r="C15202">
            <v>19634</v>
          </cell>
          <cell r="D15202">
            <v>8750494546</v>
          </cell>
        </row>
        <row r="15203">
          <cell r="C15203">
            <v>24219</v>
          </cell>
          <cell r="D15203">
            <v>7427985850</v>
          </cell>
        </row>
        <row r="15204">
          <cell r="C15204">
            <v>17307</v>
          </cell>
          <cell r="D15204">
            <v>9013891098</v>
          </cell>
        </row>
        <row r="15205">
          <cell r="C15205">
            <v>38377</v>
          </cell>
          <cell r="D15205">
            <v>7326611955</v>
          </cell>
        </row>
        <row r="15206">
          <cell r="C15206">
            <v>20570</v>
          </cell>
          <cell r="D15206">
            <v>1313434965</v>
          </cell>
        </row>
        <row r="15207">
          <cell r="C15207">
            <v>56922</v>
          </cell>
          <cell r="D15207">
            <v>3560320844</v>
          </cell>
        </row>
        <row r="15208">
          <cell r="C15208">
            <v>34114</v>
          </cell>
          <cell r="D15208">
            <v>5629875752</v>
          </cell>
        </row>
        <row r="15209">
          <cell r="C15209">
            <v>16149</v>
          </cell>
          <cell r="D15209">
            <v>5511711233</v>
          </cell>
        </row>
        <row r="15210">
          <cell r="C15210">
            <v>30463</v>
          </cell>
          <cell r="D15210">
            <v>9885165231</v>
          </cell>
        </row>
        <row r="15211">
          <cell r="C15211">
            <v>38956</v>
          </cell>
          <cell r="D15211">
            <v>5439294325</v>
          </cell>
        </row>
        <row r="15212">
          <cell r="C15212">
            <v>27579</v>
          </cell>
          <cell r="D15212">
            <v>2209340063</v>
          </cell>
        </row>
        <row r="15213">
          <cell r="C15213">
            <v>37641</v>
          </cell>
          <cell r="D15213">
            <v>5913755731</v>
          </cell>
        </row>
        <row r="15214">
          <cell r="C15214">
            <v>16375</v>
          </cell>
          <cell r="D15214">
            <v>6209983448</v>
          </cell>
        </row>
        <row r="15215">
          <cell r="C15215">
            <v>12902</v>
          </cell>
          <cell r="D15215">
            <v>1351073265</v>
          </cell>
        </row>
        <row r="15216">
          <cell r="C15216">
            <v>32273</v>
          </cell>
          <cell r="D15216">
            <v>3145010581</v>
          </cell>
        </row>
        <row r="15217">
          <cell r="C15217">
            <v>20473</v>
          </cell>
          <cell r="D15217">
            <v>6408517315</v>
          </cell>
        </row>
        <row r="15218">
          <cell r="C15218">
            <v>37350</v>
          </cell>
          <cell r="D15218">
            <v>9258570278</v>
          </cell>
        </row>
        <row r="15219">
          <cell r="C15219">
            <v>39519</v>
          </cell>
          <cell r="D15219">
            <v>1659448174</v>
          </cell>
        </row>
        <row r="15220">
          <cell r="C15220">
            <v>17314</v>
          </cell>
          <cell r="D15220">
            <v>3021692982</v>
          </cell>
        </row>
        <row r="15221">
          <cell r="C15221">
            <v>35020</v>
          </cell>
          <cell r="D15221">
            <v>8864419241</v>
          </cell>
        </row>
        <row r="15222">
          <cell r="C15222">
            <v>58633</v>
          </cell>
          <cell r="D15222">
            <v>5244119095</v>
          </cell>
        </row>
        <row r="15223">
          <cell r="C15223">
            <v>23002</v>
          </cell>
          <cell r="D15223">
            <v>7962906979</v>
          </cell>
        </row>
        <row r="15224">
          <cell r="C15224">
            <v>33870</v>
          </cell>
          <cell r="D15224">
            <v>7281103514</v>
          </cell>
        </row>
        <row r="15225">
          <cell r="C15225">
            <v>41364</v>
          </cell>
          <cell r="D15225">
            <v>3932861779</v>
          </cell>
        </row>
        <row r="15226">
          <cell r="C15226">
            <v>39350</v>
          </cell>
          <cell r="D15226">
            <v>8349606134</v>
          </cell>
        </row>
        <row r="15227">
          <cell r="C15227">
            <v>57462</v>
          </cell>
          <cell r="D15227">
            <v>1028388519</v>
          </cell>
        </row>
        <row r="15228">
          <cell r="C15228">
            <v>54405</v>
          </cell>
          <cell r="D15228">
            <v>4372257910</v>
          </cell>
        </row>
        <row r="15229">
          <cell r="C15229">
            <v>43965</v>
          </cell>
          <cell r="D15229">
            <v>1522190236</v>
          </cell>
        </row>
        <row r="15230">
          <cell r="C15230">
            <v>30619</v>
          </cell>
          <cell r="D15230">
            <v>8507800106</v>
          </cell>
        </row>
        <row r="15231">
          <cell r="C15231">
            <v>53062</v>
          </cell>
          <cell r="D15231">
            <v>4076701275</v>
          </cell>
        </row>
        <row r="15232">
          <cell r="C15232">
            <v>12204</v>
          </cell>
          <cell r="D15232">
            <v>2561690342</v>
          </cell>
        </row>
        <row r="15233">
          <cell r="C15233">
            <v>16886</v>
          </cell>
          <cell r="D15233">
            <v>1351073265</v>
          </cell>
        </row>
        <row r="15234">
          <cell r="C15234">
            <v>48748</v>
          </cell>
          <cell r="D15234">
            <v>6842801095</v>
          </cell>
        </row>
        <row r="15235">
          <cell r="C15235">
            <v>47851</v>
          </cell>
          <cell r="D15235">
            <v>8945564357</v>
          </cell>
        </row>
        <row r="15236">
          <cell r="C15236">
            <v>17982</v>
          </cell>
          <cell r="D15236">
            <v>4783377790</v>
          </cell>
        </row>
        <row r="15237">
          <cell r="C15237">
            <v>44241</v>
          </cell>
          <cell r="D15237">
            <v>6000780338</v>
          </cell>
        </row>
        <row r="15238">
          <cell r="C15238">
            <v>22905</v>
          </cell>
          <cell r="D15238">
            <v>9258570278</v>
          </cell>
        </row>
        <row r="15239">
          <cell r="C15239">
            <v>19424</v>
          </cell>
          <cell r="D15239">
            <v>7794042674</v>
          </cell>
        </row>
        <row r="15240">
          <cell r="C15240">
            <v>56447</v>
          </cell>
          <cell r="D15240">
            <v>515647594</v>
          </cell>
        </row>
        <row r="15241">
          <cell r="C15241">
            <v>55329</v>
          </cell>
          <cell r="D15241">
            <v>8482007106</v>
          </cell>
        </row>
        <row r="15242">
          <cell r="C15242">
            <v>34310</v>
          </cell>
          <cell r="D15242">
            <v>9153408497</v>
          </cell>
        </row>
        <row r="15243">
          <cell r="C15243">
            <v>25527</v>
          </cell>
          <cell r="D15243">
            <v>8550875457</v>
          </cell>
        </row>
        <row r="15244">
          <cell r="C15244">
            <v>54059</v>
          </cell>
          <cell r="D15244">
            <v>2922893758</v>
          </cell>
        </row>
        <row r="15245">
          <cell r="C15245">
            <v>32219</v>
          </cell>
          <cell r="D15245">
            <v>9089601147</v>
          </cell>
        </row>
        <row r="15246">
          <cell r="C15246">
            <v>48974</v>
          </cell>
          <cell r="D15246">
            <v>6801140183</v>
          </cell>
        </row>
        <row r="15247">
          <cell r="C15247">
            <v>37656</v>
          </cell>
          <cell r="D15247">
            <v>232367817</v>
          </cell>
        </row>
        <row r="15248">
          <cell r="C15248">
            <v>43482</v>
          </cell>
          <cell r="D15248">
            <v>9151658844</v>
          </cell>
        </row>
        <row r="15249">
          <cell r="C15249">
            <v>57071</v>
          </cell>
          <cell r="D15249">
            <v>8099854152</v>
          </cell>
        </row>
        <row r="15250">
          <cell r="C15250">
            <v>21902</v>
          </cell>
          <cell r="D15250">
            <v>6148303353</v>
          </cell>
        </row>
        <row r="15251">
          <cell r="C15251">
            <v>57019</v>
          </cell>
          <cell r="D15251">
            <v>9617190826</v>
          </cell>
        </row>
        <row r="15252">
          <cell r="C15252">
            <v>12587</v>
          </cell>
          <cell r="D15252">
            <v>7281103514</v>
          </cell>
        </row>
        <row r="15253">
          <cell r="C15253">
            <v>13299</v>
          </cell>
          <cell r="D15253">
            <v>3075132195</v>
          </cell>
        </row>
        <row r="15254">
          <cell r="C15254">
            <v>52097</v>
          </cell>
          <cell r="D15254">
            <v>7961231404</v>
          </cell>
        </row>
        <row r="15255">
          <cell r="C15255">
            <v>11600</v>
          </cell>
          <cell r="D15255">
            <v>8093156364</v>
          </cell>
        </row>
        <row r="15256">
          <cell r="C15256">
            <v>12832</v>
          </cell>
          <cell r="D15256">
            <v>2060025532</v>
          </cell>
        </row>
        <row r="15257">
          <cell r="C15257">
            <v>41849</v>
          </cell>
          <cell r="D15257">
            <v>7962906979</v>
          </cell>
        </row>
        <row r="15258">
          <cell r="C15258">
            <v>12469</v>
          </cell>
          <cell r="D15258">
            <v>6279928705</v>
          </cell>
        </row>
        <row r="15259">
          <cell r="C15259">
            <v>52628</v>
          </cell>
          <cell r="D15259">
            <v>4323171323</v>
          </cell>
        </row>
        <row r="15260">
          <cell r="C15260">
            <v>21030</v>
          </cell>
          <cell r="D15260">
            <v>2561690342</v>
          </cell>
        </row>
        <row r="15261">
          <cell r="C15261">
            <v>16852</v>
          </cell>
          <cell r="D15261">
            <v>9619649427</v>
          </cell>
        </row>
        <row r="15262">
          <cell r="C15262">
            <v>22141</v>
          </cell>
          <cell r="D15262">
            <v>8238030943</v>
          </cell>
        </row>
        <row r="15263">
          <cell r="C15263">
            <v>25053</v>
          </cell>
          <cell r="D15263">
            <v>7469392467</v>
          </cell>
        </row>
        <row r="15264">
          <cell r="C15264">
            <v>31876</v>
          </cell>
          <cell r="D15264">
            <v>9155356869</v>
          </cell>
        </row>
        <row r="15265">
          <cell r="C15265">
            <v>50577</v>
          </cell>
          <cell r="D15265">
            <v>1573192775</v>
          </cell>
        </row>
        <row r="15266">
          <cell r="C15266">
            <v>31008</v>
          </cell>
          <cell r="D15266">
            <v>7132417177</v>
          </cell>
        </row>
        <row r="15267">
          <cell r="C15267">
            <v>50271</v>
          </cell>
          <cell r="D15267">
            <v>2976436541</v>
          </cell>
        </row>
        <row r="15268">
          <cell r="C15268">
            <v>46968</v>
          </cell>
          <cell r="D15268">
            <v>4972162740</v>
          </cell>
        </row>
        <row r="15269">
          <cell r="C15269">
            <v>27103</v>
          </cell>
          <cell r="D15269">
            <v>4795089876</v>
          </cell>
        </row>
        <row r="15270">
          <cell r="C15270">
            <v>48913</v>
          </cell>
          <cell r="D15270">
            <v>2306669465</v>
          </cell>
        </row>
        <row r="15271">
          <cell r="C15271">
            <v>12740</v>
          </cell>
          <cell r="D15271">
            <v>3932861779</v>
          </cell>
        </row>
        <row r="15272">
          <cell r="C15272">
            <v>16335</v>
          </cell>
          <cell r="D15272">
            <v>1573192775</v>
          </cell>
        </row>
        <row r="15273">
          <cell r="C15273">
            <v>54764</v>
          </cell>
          <cell r="D15273">
            <v>6733929554</v>
          </cell>
        </row>
        <row r="15274">
          <cell r="C15274">
            <v>42006</v>
          </cell>
          <cell r="D15274">
            <v>9782845590</v>
          </cell>
        </row>
        <row r="15275">
          <cell r="C15275">
            <v>18275</v>
          </cell>
          <cell r="D15275">
            <v>8640079943</v>
          </cell>
        </row>
        <row r="15276">
          <cell r="C15276">
            <v>16078</v>
          </cell>
          <cell r="D15276">
            <v>9008589443</v>
          </cell>
        </row>
        <row r="15277">
          <cell r="C15277">
            <v>42968</v>
          </cell>
          <cell r="D15277">
            <v>5293354957</v>
          </cell>
        </row>
        <row r="15278">
          <cell r="C15278">
            <v>57652</v>
          </cell>
          <cell r="D15278">
            <v>7637608875</v>
          </cell>
        </row>
        <row r="15279">
          <cell r="C15279">
            <v>34200</v>
          </cell>
          <cell r="D15279">
            <v>5077974136</v>
          </cell>
        </row>
        <row r="15280">
          <cell r="C15280">
            <v>21041</v>
          </cell>
          <cell r="D15280">
            <v>5234982726</v>
          </cell>
        </row>
        <row r="15281">
          <cell r="C15281">
            <v>57213</v>
          </cell>
          <cell r="D15281">
            <v>8516539148</v>
          </cell>
        </row>
        <row r="15282">
          <cell r="C15282">
            <v>39559</v>
          </cell>
          <cell r="D15282">
            <v>1606657585</v>
          </cell>
        </row>
        <row r="15283">
          <cell r="C15283">
            <v>34924</v>
          </cell>
          <cell r="D15283">
            <v>8333777430</v>
          </cell>
        </row>
        <row r="15284">
          <cell r="C15284">
            <v>29232</v>
          </cell>
          <cell r="D15284">
            <v>1266227768</v>
          </cell>
        </row>
        <row r="15285">
          <cell r="C15285">
            <v>38827</v>
          </cell>
          <cell r="D15285">
            <v>1364767856</v>
          </cell>
        </row>
        <row r="15286">
          <cell r="C15286">
            <v>40817</v>
          </cell>
          <cell r="D15286">
            <v>7493076952</v>
          </cell>
        </row>
        <row r="15287">
          <cell r="C15287">
            <v>25754</v>
          </cell>
          <cell r="D15287">
            <v>8154943166</v>
          </cell>
        </row>
        <row r="15288">
          <cell r="C15288">
            <v>24894</v>
          </cell>
          <cell r="D15288">
            <v>1420239228</v>
          </cell>
        </row>
        <row r="15289">
          <cell r="C15289">
            <v>40914</v>
          </cell>
          <cell r="D15289">
            <v>495702854</v>
          </cell>
        </row>
        <row r="15290">
          <cell r="C15290">
            <v>13051</v>
          </cell>
          <cell r="D15290">
            <v>8640079943</v>
          </cell>
        </row>
        <row r="15291">
          <cell r="C15291">
            <v>25230</v>
          </cell>
          <cell r="D15291">
            <v>7783641539</v>
          </cell>
        </row>
        <row r="15292">
          <cell r="C15292">
            <v>36695</v>
          </cell>
          <cell r="D15292">
            <v>2138131904</v>
          </cell>
        </row>
        <row r="15293">
          <cell r="C15293">
            <v>41870</v>
          </cell>
          <cell r="D15293">
            <v>3428040538</v>
          </cell>
        </row>
        <row r="15294">
          <cell r="C15294">
            <v>43708</v>
          </cell>
          <cell r="D15294">
            <v>4076701275</v>
          </cell>
        </row>
        <row r="15295">
          <cell r="C15295">
            <v>17262</v>
          </cell>
          <cell r="D15295">
            <v>3127459866</v>
          </cell>
        </row>
        <row r="15296">
          <cell r="C15296">
            <v>33209</v>
          </cell>
          <cell r="D15296">
            <v>6375014751</v>
          </cell>
        </row>
        <row r="15297">
          <cell r="C15297">
            <v>56097</v>
          </cell>
          <cell r="D15297">
            <v>8264394108</v>
          </cell>
        </row>
        <row r="15298">
          <cell r="C15298">
            <v>20313</v>
          </cell>
          <cell r="D15298">
            <v>7866715386</v>
          </cell>
        </row>
        <row r="15299">
          <cell r="C15299">
            <v>20681</v>
          </cell>
          <cell r="D15299">
            <v>7236563277</v>
          </cell>
        </row>
        <row r="15300">
          <cell r="C15300">
            <v>30895</v>
          </cell>
          <cell r="D15300">
            <v>1085075834</v>
          </cell>
        </row>
        <row r="15301">
          <cell r="C15301">
            <v>29011</v>
          </cell>
          <cell r="D15301">
            <v>5837501576</v>
          </cell>
        </row>
        <row r="15302">
          <cell r="C15302">
            <v>14634</v>
          </cell>
          <cell r="D15302">
            <v>9292607561</v>
          </cell>
        </row>
        <row r="15303">
          <cell r="C15303">
            <v>40820</v>
          </cell>
          <cell r="D15303">
            <v>9403474378</v>
          </cell>
        </row>
        <row r="15304">
          <cell r="C15304">
            <v>34129</v>
          </cell>
          <cell r="D15304">
            <v>3013094990</v>
          </cell>
        </row>
        <row r="15305">
          <cell r="C15305">
            <v>14963</v>
          </cell>
          <cell r="D15305">
            <v>4085082426</v>
          </cell>
        </row>
        <row r="15306">
          <cell r="C15306">
            <v>33120</v>
          </cell>
          <cell r="D15306">
            <v>9155356869</v>
          </cell>
        </row>
        <row r="15307">
          <cell r="C15307">
            <v>28361</v>
          </cell>
          <cell r="D15307">
            <v>3463222345</v>
          </cell>
        </row>
        <row r="15308">
          <cell r="C15308">
            <v>47950</v>
          </cell>
          <cell r="D15308">
            <v>320120716</v>
          </cell>
        </row>
        <row r="15309">
          <cell r="C15309">
            <v>49641</v>
          </cell>
          <cell r="D15309">
            <v>5828678620</v>
          </cell>
        </row>
        <row r="15310">
          <cell r="C15310">
            <v>35472</v>
          </cell>
          <cell r="D15310">
            <v>5407735911</v>
          </cell>
        </row>
        <row r="15311">
          <cell r="C15311">
            <v>30473</v>
          </cell>
          <cell r="D15311">
            <v>4445486779</v>
          </cell>
        </row>
        <row r="15312">
          <cell r="C15312">
            <v>41126</v>
          </cell>
          <cell r="D15312">
            <v>8249460030</v>
          </cell>
        </row>
        <row r="15313">
          <cell r="C15313">
            <v>39115</v>
          </cell>
          <cell r="D15313">
            <v>2402470968</v>
          </cell>
        </row>
        <row r="15314">
          <cell r="C15314">
            <v>22993</v>
          </cell>
          <cell r="D15314">
            <v>2497321256</v>
          </cell>
        </row>
        <row r="15315">
          <cell r="C15315">
            <v>30772</v>
          </cell>
          <cell r="D15315">
            <v>8267733809</v>
          </cell>
        </row>
        <row r="15316">
          <cell r="C15316">
            <v>11240</v>
          </cell>
          <cell r="D15316">
            <v>3779559293</v>
          </cell>
        </row>
        <row r="15317">
          <cell r="C15317">
            <v>48466</v>
          </cell>
          <cell r="D15317">
            <v>2873915978</v>
          </cell>
        </row>
        <row r="15318">
          <cell r="C15318">
            <v>38554</v>
          </cell>
          <cell r="D15318">
            <v>1382734301</v>
          </cell>
        </row>
        <row r="15319">
          <cell r="C15319">
            <v>24085</v>
          </cell>
          <cell r="D15319">
            <v>8099854152</v>
          </cell>
        </row>
        <row r="15320">
          <cell r="C15320">
            <v>22795</v>
          </cell>
          <cell r="D15320">
            <v>5998486889</v>
          </cell>
        </row>
        <row r="15321">
          <cell r="C15321">
            <v>23736</v>
          </cell>
          <cell r="D15321">
            <v>4306425231</v>
          </cell>
        </row>
        <row r="15322">
          <cell r="C15322">
            <v>39710</v>
          </cell>
          <cell r="D15322">
            <v>7824503232</v>
          </cell>
        </row>
        <row r="15323">
          <cell r="C15323">
            <v>50269</v>
          </cell>
          <cell r="D15323">
            <v>7931128354</v>
          </cell>
        </row>
        <row r="15324">
          <cell r="C15324">
            <v>22817</v>
          </cell>
          <cell r="D15324">
            <v>3867281491</v>
          </cell>
        </row>
        <row r="15325">
          <cell r="C15325">
            <v>28773</v>
          </cell>
          <cell r="D15325">
            <v>4409014943</v>
          </cell>
        </row>
        <row r="15326">
          <cell r="C15326">
            <v>25132</v>
          </cell>
          <cell r="D15326">
            <v>4578004252</v>
          </cell>
        </row>
        <row r="15327">
          <cell r="C15327">
            <v>44771</v>
          </cell>
          <cell r="D15327">
            <v>4192443678</v>
          </cell>
        </row>
        <row r="15328">
          <cell r="C15328">
            <v>45950</v>
          </cell>
          <cell r="D15328">
            <v>4967603564</v>
          </cell>
        </row>
        <row r="15329">
          <cell r="C15329">
            <v>40861</v>
          </cell>
          <cell r="D15329">
            <v>9803956825</v>
          </cell>
        </row>
        <row r="15330">
          <cell r="C15330">
            <v>46909</v>
          </cell>
          <cell r="D15330">
            <v>556704134</v>
          </cell>
        </row>
        <row r="15331">
          <cell r="C15331">
            <v>16737</v>
          </cell>
          <cell r="D15331">
            <v>8864419241</v>
          </cell>
        </row>
        <row r="15332">
          <cell r="C15332">
            <v>25090</v>
          </cell>
          <cell r="D15332">
            <v>1279282711</v>
          </cell>
        </row>
        <row r="15333">
          <cell r="C15333">
            <v>45490</v>
          </cell>
          <cell r="D15333">
            <v>1391414047</v>
          </cell>
        </row>
        <row r="15334">
          <cell r="C15334">
            <v>38599</v>
          </cell>
          <cell r="D15334">
            <v>3458178171</v>
          </cell>
        </row>
        <row r="15335">
          <cell r="C15335">
            <v>58561</v>
          </cell>
          <cell r="D15335">
            <v>4482855448</v>
          </cell>
        </row>
        <row r="15336">
          <cell r="C15336">
            <v>29716</v>
          </cell>
          <cell r="D15336">
            <v>8267733809</v>
          </cell>
        </row>
        <row r="15337">
          <cell r="C15337">
            <v>43619</v>
          </cell>
          <cell r="D15337">
            <v>2355104786</v>
          </cell>
        </row>
        <row r="15338">
          <cell r="C15338">
            <v>16925</v>
          </cell>
          <cell r="D15338">
            <v>4862005330</v>
          </cell>
        </row>
        <row r="15339">
          <cell r="C15339">
            <v>31063</v>
          </cell>
          <cell r="D15339">
            <v>2191014690</v>
          </cell>
        </row>
        <row r="15340">
          <cell r="C15340">
            <v>29159</v>
          </cell>
          <cell r="D15340">
            <v>8748349712</v>
          </cell>
        </row>
        <row r="15341">
          <cell r="C15341">
            <v>23390</v>
          </cell>
          <cell r="D15341">
            <v>5913755731</v>
          </cell>
        </row>
        <row r="15342">
          <cell r="C15342">
            <v>32949</v>
          </cell>
          <cell r="D15342">
            <v>324399618</v>
          </cell>
        </row>
        <row r="15343">
          <cell r="C15343">
            <v>17363</v>
          </cell>
          <cell r="D15343">
            <v>8673837456</v>
          </cell>
        </row>
        <row r="15344">
          <cell r="C15344">
            <v>49899</v>
          </cell>
          <cell r="D15344">
            <v>9939542542</v>
          </cell>
        </row>
        <row r="15345">
          <cell r="C15345">
            <v>31719</v>
          </cell>
          <cell r="D15345">
            <v>8204786093</v>
          </cell>
        </row>
        <row r="15346">
          <cell r="C15346">
            <v>15244</v>
          </cell>
          <cell r="D15346">
            <v>9458901820</v>
          </cell>
        </row>
        <row r="15347">
          <cell r="C15347">
            <v>12060</v>
          </cell>
          <cell r="D15347">
            <v>7961231404</v>
          </cell>
        </row>
        <row r="15348">
          <cell r="C15348">
            <v>16057</v>
          </cell>
          <cell r="D15348">
            <v>2533903736</v>
          </cell>
        </row>
        <row r="15349">
          <cell r="C15349">
            <v>31419</v>
          </cell>
          <cell r="D15349">
            <v>6734537986</v>
          </cell>
        </row>
        <row r="15350">
          <cell r="C15350">
            <v>55262</v>
          </cell>
          <cell r="D15350">
            <v>1439916314</v>
          </cell>
        </row>
        <row r="15351">
          <cell r="C15351">
            <v>39940</v>
          </cell>
          <cell r="D15351">
            <v>3738218785</v>
          </cell>
        </row>
        <row r="15352">
          <cell r="C15352">
            <v>41456</v>
          </cell>
          <cell r="D15352">
            <v>769312748</v>
          </cell>
        </row>
        <row r="15353">
          <cell r="C15353">
            <v>54672</v>
          </cell>
          <cell r="D15353">
            <v>6614458434</v>
          </cell>
        </row>
        <row r="15354">
          <cell r="C15354">
            <v>21034</v>
          </cell>
          <cell r="D15354">
            <v>6009848660</v>
          </cell>
        </row>
        <row r="15355">
          <cell r="C15355">
            <v>48795</v>
          </cell>
          <cell r="D15355">
            <v>8673837456</v>
          </cell>
        </row>
        <row r="15356">
          <cell r="C15356">
            <v>57726</v>
          </cell>
          <cell r="D15356">
            <v>5795848808</v>
          </cell>
        </row>
        <row r="15357">
          <cell r="C15357">
            <v>14092</v>
          </cell>
          <cell r="D15357">
            <v>8419732141</v>
          </cell>
        </row>
        <row r="15358">
          <cell r="C15358">
            <v>29925</v>
          </cell>
          <cell r="D15358">
            <v>453763030</v>
          </cell>
        </row>
        <row r="15359">
          <cell r="C15359">
            <v>46511</v>
          </cell>
          <cell r="D15359">
            <v>2012142672</v>
          </cell>
        </row>
        <row r="15360">
          <cell r="C15360">
            <v>20157</v>
          </cell>
          <cell r="D15360">
            <v>8034345962</v>
          </cell>
        </row>
        <row r="15361">
          <cell r="C15361">
            <v>14316</v>
          </cell>
          <cell r="D15361">
            <v>1371021422</v>
          </cell>
        </row>
        <row r="15362">
          <cell r="C15362">
            <v>26032</v>
          </cell>
          <cell r="D15362">
            <v>3843300291</v>
          </cell>
        </row>
        <row r="15363">
          <cell r="C15363">
            <v>22831</v>
          </cell>
          <cell r="D15363">
            <v>4978659442</v>
          </cell>
        </row>
        <row r="15364">
          <cell r="C15364">
            <v>11111</v>
          </cell>
          <cell r="D15364">
            <v>6253520369</v>
          </cell>
        </row>
        <row r="15365">
          <cell r="C15365">
            <v>52331</v>
          </cell>
          <cell r="D15365">
            <v>826490107</v>
          </cell>
        </row>
        <row r="15366">
          <cell r="C15366">
            <v>27140</v>
          </cell>
          <cell r="D15366">
            <v>2821741499</v>
          </cell>
        </row>
        <row r="15367">
          <cell r="C15367">
            <v>33449</v>
          </cell>
          <cell r="D15367">
            <v>8945564357</v>
          </cell>
        </row>
        <row r="15368">
          <cell r="C15368">
            <v>54933</v>
          </cell>
          <cell r="D15368">
            <v>4691333258</v>
          </cell>
        </row>
        <row r="15369">
          <cell r="C15369">
            <v>12235</v>
          </cell>
          <cell r="D15369">
            <v>7962906979</v>
          </cell>
        </row>
        <row r="15370">
          <cell r="C15370">
            <v>58871</v>
          </cell>
          <cell r="D15370">
            <v>3867281491</v>
          </cell>
        </row>
        <row r="15371">
          <cell r="C15371">
            <v>28844</v>
          </cell>
          <cell r="D15371">
            <v>5998486889</v>
          </cell>
        </row>
        <row r="15372">
          <cell r="C15372">
            <v>55948</v>
          </cell>
          <cell r="D15372">
            <v>4823073274</v>
          </cell>
        </row>
        <row r="15373">
          <cell r="C15373">
            <v>28128</v>
          </cell>
          <cell r="D15373">
            <v>8373529241</v>
          </cell>
        </row>
        <row r="15374">
          <cell r="C15374">
            <v>55525</v>
          </cell>
          <cell r="D15374">
            <v>7039995972</v>
          </cell>
        </row>
        <row r="15375">
          <cell r="C15375">
            <v>31079</v>
          </cell>
          <cell r="D15375">
            <v>6364724701</v>
          </cell>
        </row>
        <row r="15376">
          <cell r="C15376">
            <v>22263</v>
          </cell>
          <cell r="D15376">
            <v>1598957961</v>
          </cell>
        </row>
        <row r="15377">
          <cell r="C15377">
            <v>32164</v>
          </cell>
          <cell r="D15377">
            <v>5244119095</v>
          </cell>
        </row>
        <row r="15378">
          <cell r="C15378">
            <v>29476</v>
          </cell>
          <cell r="D15378">
            <v>1718344562</v>
          </cell>
        </row>
        <row r="15379">
          <cell r="C15379">
            <v>48790</v>
          </cell>
          <cell r="D15379">
            <v>4849214614</v>
          </cell>
        </row>
        <row r="15380">
          <cell r="C15380">
            <v>29001</v>
          </cell>
          <cell r="D15380">
            <v>6515844751</v>
          </cell>
        </row>
        <row r="15381">
          <cell r="C15381">
            <v>41845</v>
          </cell>
          <cell r="D15381">
            <v>8568859739</v>
          </cell>
        </row>
        <row r="15382">
          <cell r="C15382">
            <v>56110</v>
          </cell>
          <cell r="D15382">
            <v>3858163570</v>
          </cell>
        </row>
        <row r="15383">
          <cell r="C15383">
            <v>27019</v>
          </cell>
          <cell r="D15383">
            <v>3597778305</v>
          </cell>
        </row>
        <row r="15384">
          <cell r="C15384">
            <v>46575</v>
          </cell>
          <cell r="D15384">
            <v>5203144281</v>
          </cell>
        </row>
        <row r="15385">
          <cell r="C15385">
            <v>15926</v>
          </cell>
          <cell r="D15385">
            <v>8757371024</v>
          </cell>
        </row>
        <row r="15386">
          <cell r="C15386">
            <v>51740</v>
          </cell>
          <cell r="D15386">
            <v>2524849899</v>
          </cell>
        </row>
        <row r="15387">
          <cell r="C15387">
            <v>24576</v>
          </cell>
          <cell r="D15387">
            <v>5285704227</v>
          </cell>
        </row>
        <row r="15388">
          <cell r="C15388">
            <v>55708</v>
          </cell>
          <cell r="D15388">
            <v>9245659313</v>
          </cell>
        </row>
        <row r="15389">
          <cell r="C15389">
            <v>46434</v>
          </cell>
          <cell r="D15389">
            <v>8694120054</v>
          </cell>
        </row>
        <row r="15390">
          <cell r="C15390">
            <v>56247</v>
          </cell>
          <cell r="D15390">
            <v>9800744517</v>
          </cell>
        </row>
        <row r="15391">
          <cell r="C15391">
            <v>53670</v>
          </cell>
          <cell r="D15391">
            <v>8748349712</v>
          </cell>
        </row>
        <row r="15392">
          <cell r="C15392">
            <v>11929</v>
          </cell>
          <cell r="D15392">
            <v>2378102658</v>
          </cell>
        </row>
        <row r="15393">
          <cell r="C15393">
            <v>24168</v>
          </cell>
          <cell r="D15393">
            <v>4986200380</v>
          </cell>
        </row>
        <row r="15394">
          <cell r="C15394">
            <v>43965</v>
          </cell>
          <cell r="D15394">
            <v>6788593582</v>
          </cell>
        </row>
        <row r="15395">
          <cell r="C15395">
            <v>18753</v>
          </cell>
          <cell r="D15395">
            <v>9916787441</v>
          </cell>
        </row>
        <row r="15396">
          <cell r="C15396">
            <v>10605</v>
          </cell>
          <cell r="D15396">
            <v>4409014943</v>
          </cell>
        </row>
        <row r="15397">
          <cell r="C15397">
            <v>23217</v>
          </cell>
          <cell r="D15397">
            <v>6084639828</v>
          </cell>
        </row>
        <row r="15398">
          <cell r="C15398">
            <v>46089</v>
          </cell>
          <cell r="D15398">
            <v>8239612253</v>
          </cell>
        </row>
        <row r="15399">
          <cell r="C15399">
            <v>33182</v>
          </cell>
          <cell r="D15399">
            <v>7118642576</v>
          </cell>
        </row>
        <row r="15400">
          <cell r="C15400">
            <v>46385</v>
          </cell>
          <cell r="D15400">
            <v>7469392467</v>
          </cell>
        </row>
        <row r="15401">
          <cell r="C15401">
            <v>44562</v>
          </cell>
          <cell r="D15401">
            <v>5684780105</v>
          </cell>
        </row>
        <row r="15402">
          <cell r="C15402">
            <v>48849</v>
          </cell>
          <cell r="D15402">
            <v>5211527984</v>
          </cell>
        </row>
        <row r="15403">
          <cell r="C15403">
            <v>32767</v>
          </cell>
          <cell r="D15403">
            <v>3133221701</v>
          </cell>
        </row>
        <row r="15404">
          <cell r="C15404">
            <v>28393</v>
          </cell>
          <cell r="D15404">
            <v>7338728615</v>
          </cell>
        </row>
        <row r="15405">
          <cell r="C15405">
            <v>26028</v>
          </cell>
          <cell r="D15405">
            <v>7473861379</v>
          </cell>
        </row>
        <row r="15406">
          <cell r="C15406">
            <v>55075</v>
          </cell>
          <cell r="D15406">
            <v>6819596901</v>
          </cell>
        </row>
        <row r="15407">
          <cell r="C15407">
            <v>33905</v>
          </cell>
          <cell r="D15407">
            <v>1659448174</v>
          </cell>
        </row>
        <row r="15408">
          <cell r="C15408">
            <v>42535</v>
          </cell>
          <cell r="D15408">
            <v>8603912793</v>
          </cell>
        </row>
        <row r="15409">
          <cell r="C15409">
            <v>44810</v>
          </cell>
          <cell r="D15409">
            <v>4406664351</v>
          </cell>
        </row>
        <row r="15410">
          <cell r="C15410">
            <v>57239</v>
          </cell>
          <cell r="D15410">
            <v>5756920838</v>
          </cell>
        </row>
        <row r="15411">
          <cell r="C15411">
            <v>30992</v>
          </cell>
          <cell r="D15411">
            <v>9516781780</v>
          </cell>
        </row>
        <row r="15412">
          <cell r="C15412">
            <v>11601</v>
          </cell>
          <cell r="D15412">
            <v>3211170715</v>
          </cell>
        </row>
        <row r="15413">
          <cell r="C15413">
            <v>32773</v>
          </cell>
          <cell r="D15413">
            <v>5244119095</v>
          </cell>
        </row>
        <row r="15414">
          <cell r="C15414">
            <v>18903</v>
          </cell>
          <cell r="D15414">
            <v>7088886472</v>
          </cell>
        </row>
        <row r="15415">
          <cell r="C15415">
            <v>17114</v>
          </cell>
          <cell r="D15415">
            <v>8568859739</v>
          </cell>
        </row>
        <row r="15416">
          <cell r="C15416">
            <v>55966</v>
          </cell>
          <cell r="D15416">
            <v>6713405010</v>
          </cell>
        </row>
        <row r="15417">
          <cell r="C15417">
            <v>55734</v>
          </cell>
          <cell r="D15417">
            <v>3600185284</v>
          </cell>
        </row>
        <row r="15418">
          <cell r="C15418">
            <v>50453</v>
          </cell>
          <cell r="D15418">
            <v>1545110042</v>
          </cell>
        </row>
        <row r="15419">
          <cell r="C15419">
            <v>26427</v>
          </cell>
          <cell r="D15419">
            <v>4866916575</v>
          </cell>
        </row>
        <row r="15420">
          <cell r="C15420">
            <v>58356</v>
          </cell>
          <cell r="D15420">
            <v>5142790693</v>
          </cell>
        </row>
        <row r="15421">
          <cell r="C15421">
            <v>56625</v>
          </cell>
          <cell r="D15421">
            <v>1152386727</v>
          </cell>
        </row>
        <row r="15422">
          <cell r="C15422">
            <v>10596</v>
          </cell>
          <cell r="D15422">
            <v>6724903874</v>
          </cell>
        </row>
        <row r="15423">
          <cell r="C15423">
            <v>41371</v>
          </cell>
          <cell r="D15423">
            <v>1718344562</v>
          </cell>
        </row>
        <row r="15424">
          <cell r="C15424">
            <v>10796</v>
          </cell>
          <cell r="D15424">
            <v>9381484503</v>
          </cell>
        </row>
        <row r="15425">
          <cell r="C15425">
            <v>35954</v>
          </cell>
          <cell r="D15425">
            <v>2259282237</v>
          </cell>
        </row>
        <row r="15426">
          <cell r="C15426">
            <v>24639</v>
          </cell>
          <cell r="D15426">
            <v>228985188</v>
          </cell>
        </row>
        <row r="15427">
          <cell r="C15427">
            <v>53189</v>
          </cell>
          <cell r="D15427">
            <v>4162153728</v>
          </cell>
        </row>
        <row r="15428">
          <cell r="C15428">
            <v>43401</v>
          </cell>
          <cell r="D15428">
            <v>844376051</v>
          </cell>
        </row>
        <row r="15429">
          <cell r="C15429">
            <v>29863</v>
          </cell>
          <cell r="D15429">
            <v>37593587</v>
          </cell>
        </row>
        <row r="15430">
          <cell r="C15430">
            <v>48933</v>
          </cell>
          <cell r="D15430">
            <v>5191866150</v>
          </cell>
        </row>
        <row r="15431">
          <cell r="C15431">
            <v>16773</v>
          </cell>
          <cell r="D15431">
            <v>7374898193</v>
          </cell>
        </row>
        <row r="15432">
          <cell r="C15432">
            <v>55859</v>
          </cell>
          <cell r="D15432">
            <v>4445486779</v>
          </cell>
        </row>
        <row r="15433">
          <cell r="C15433">
            <v>11214</v>
          </cell>
          <cell r="D15433">
            <v>87033755</v>
          </cell>
        </row>
        <row r="15434">
          <cell r="C15434">
            <v>20167</v>
          </cell>
          <cell r="D15434">
            <v>885693418</v>
          </cell>
        </row>
        <row r="15435">
          <cell r="C15435">
            <v>51707</v>
          </cell>
          <cell r="D15435">
            <v>5064247826</v>
          </cell>
        </row>
        <row r="15436">
          <cell r="C15436">
            <v>37916</v>
          </cell>
          <cell r="D15436">
            <v>1442784075</v>
          </cell>
        </row>
        <row r="15437">
          <cell r="C15437">
            <v>29221</v>
          </cell>
          <cell r="D15437">
            <v>2237103631</v>
          </cell>
        </row>
        <row r="15438">
          <cell r="C15438">
            <v>59735</v>
          </cell>
          <cell r="D15438">
            <v>6276010022</v>
          </cell>
        </row>
        <row r="15439">
          <cell r="C15439">
            <v>31538</v>
          </cell>
          <cell r="D15439">
            <v>62571575</v>
          </cell>
        </row>
        <row r="15440">
          <cell r="C15440">
            <v>35966</v>
          </cell>
          <cell r="D15440">
            <v>3418374697</v>
          </cell>
        </row>
        <row r="15441">
          <cell r="C15441">
            <v>11707</v>
          </cell>
          <cell r="D15441">
            <v>5422052862</v>
          </cell>
        </row>
        <row r="15442">
          <cell r="C15442">
            <v>20561</v>
          </cell>
          <cell r="D15442">
            <v>6279928705</v>
          </cell>
        </row>
        <row r="15443">
          <cell r="C15443">
            <v>37851</v>
          </cell>
          <cell r="D15443">
            <v>471886378</v>
          </cell>
        </row>
        <row r="15444">
          <cell r="C15444">
            <v>12899</v>
          </cell>
          <cell r="D15444">
            <v>8267733809</v>
          </cell>
        </row>
        <row r="15445">
          <cell r="C15445">
            <v>11032</v>
          </cell>
          <cell r="D15445">
            <v>713650656</v>
          </cell>
        </row>
        <row r="15446">
          <cell r="C15446">
            <v>53861</v>
          </cell>
          <cell r="D15446">
            <v>9483290694</v>
          </cell>
        </row>
        <row r="15447">
          <cell r="C15447">
            <v>59517</v>
          </cell>
          <cell r="D15447">
            <v>5353923685</v>
          </cell>
        </row>
        <row r="15448">
          <cell r="C15448">
            <v>59410</v>
          </cell>
          <cell r="D15448">
            <v>1009146149</v>
          </cell>
        </row>
        <row r="15449">
          <cell r="C15449">
            <v>26722</v>
          </cell>
          <cell r="D15449">
            <v>4097160079</v>
          </cell>
        </row>
        <row r="15450">
          <cell r="C15450">
            <v>36989</v>
          </cell>
          <cell r="D15450">
            <v>9114174103</v>
          </cell>
        </row>
        <row r="15451">
          <cell r="C15451">
            <v>38824</v>
          </cell>
          <cell r="D15451">
            <v>9518260397</v>
          </cell>
        </row>
        <row r="15452">
          <cell r="C15452">
            <v>29682</v>
          </cell>
          <cell r="D15452">
            <v>2908560011</v>
          </cell>
        </row>
        <row r="15453">
          <cell r="C15453">
            <v>25933</v>
          </cell>
          <cell r="D15453">
            <v>2117567142</v>
          </cell>
        </row>
        <row r="15454">
          <cell r="C15454">
            <v>10514</v>
          </cell>
          <cell r="D15454">
            <v>9529277938</v>
          </cell>
        </row>
        <row r="15455">
          <cell r="C15455">
            <v>51599</v>
          </cell>
          <cell r="D15455">
            <v>1009146149</v>
          </cell>
        </row>
        <row r="15456">
          <cell r="C15456">
            <v>16240</v>
          </cell>
          <cell r="D15456">
            <v>8249460030</v>
          </cell>
        </row>
        <row r="15457">
          <cell r="C15457">
            <v>52652</v>
          </cell>
          <cell r="D15457">
            <v>701563818</v>
          </cell>
        </row>
        <row r="15458">
          <cell r="C15458">
            <v>45308</v>
          </cell>
          <cell r="D15458">
            <v>6358114417</v>
          </cell>
        </row>
        <row r="15459">
          <cell r="C15459">
            <v>29233</v>
          </cell>
          <cell r="D15459">
            <v>5285704227</v>
          </cell>
        </row>
        <row r="15460">
          <cell r="C15460">
            <v>27622</v>
          </cell>
          <cell r="D15460">
            <v>2561690342</v>
          </cell>
        </row>
        <row r="15461">
          <cell r="C15461">
            <v>32954</v>
          </cell>
          <cell r="D15461">
            <v>2792636599</v>
          </cell>
        </row>
        <row r="15462">
          <cell r="C15462">
            <v>22495</v>
          </cell>
          <cell r="D15462">
            <v>471886378</v>
          </cell>
        </row>
        <row r="15463">
          <cell r="C15463">
            <v>41687</v>
          </cell>
          <cell r="D15463">
            <v>3016446324</v>
          </cell>
        </row>
        <row r="15464">
          <cell r="C15464">
            <v>30372</v>
          </cell>
          <cell r="D15464">
            <v>4688336071</v>
          </cell>
        </row>
        <row r="15465">
          <cell r="C15465">
            <v>20509</v>
          </cell>
          <cell r="D15465">
            <v>7673188813</v>
          </cell>
        </row>
        <row r="15466">
          <cell r="C15466">
            <v>23460</v>
          </cell>
          <cell r="D15466">
            <v>1990334539</v>
          </cell>
        </row>
        <row r="15467">
          <cell r="C15467">
            <v>55366</v>
          </cell>
          <cell r="D15467">
            <v>1992195951</v>
          </cell>
        </row>
        <row r="15468">
          <cell r="C15468">
            <v>43718</v>
          </cell>
          <cell r="D15468">
            <v>4269946768</v>
          </cell>
        </row>
        <row r="15469">
          <cell r="C15469">
            <v>36189</v>
          </cell>
          <cell r="D15469">
            <v>2944219065</v>
          </cell>
        </row>
        <row r="15470">
          <cell r="C15470">
            <v>17385</v>
          </cell>
          <cell r="D15470">
            <v>6380488901</v>
          </cell>
        </row>
        <row r="15471">
          <cell r="C15471">
            <v>57874</v>
          </cell>
          <cell r="D15471">
            <v>1545110042</v>
          </cell>
        </row>
        <row r="15472">
          <cell r="C15472">
            <v>38251</v>
          </cell>
          <cell r="D15472">
            <v>6283719635</v>
          </cell>
        </row>
        <row r="15473">
          <cell r="C15473">
            <v>48251</v>
          </cell>
          <cell r="D15473">
            <v>6720857681</v>
          </cell>
        </row>
        <row r="15474">
          <cell r="C15474">
            <v>43495</v>
          </cell>
          <cell r="D15474">
            <v>7824503232</v>
          </cell>
        </row>
        <row r="15475">
          <cell r="C15475">
            <v>51295</v>
          </cell>
          <cell r="D15475">
            <v>826490107</v>
          </cell>
        </row>
        <row r="15476">
          <cell r="C15476">
            <v>10848</v>
          </cell>
          <cell r="D15476">
            <v>3041948354</v>
          </cell>
        </row>
        <row r="15477">
          <cell r="C15477">
            <v>49717</v>
          </cell>
          <cell r="D15477">
            <v>4967603564</v>
          </cell>
        </row>
        <row r="15478">
          <cell r="C15478">
            <v>27555</v>
          </cell>
          <cell r="D15478">
            <v>9547713507</v>
          </cell>
        </row>
        <row r="15479">
          <cell r="C15479">
            <v>50395</v>
          </cell>
          <cell r="D15479">
            <v>2279888742</v>
          </cell>
        </row>
        <row r="15480">
          <cell r="C15480">
            <v>46128</v>
          </cell>
          <cell r="D15480">
            <v>544760832</v>
          </cell>
        </row>
        <row r="15481">
          <cell r="C15481">
            <v>57990</v>
          </cell>
          <cell r="D15481">
            <v>2492824950</v>
          </cell>
        </row>
        <row r="15482">
          <cell r="C15482">
            <v>58446</v>
          </cell>
          <cell r="D15482">
            <v>2405876701</v>
          </cell>
        </row>
        <row r="15483">
          <cell r="C15483">
            <v>46380</v>
          </cell>
          <cell r="D15483">
            <v>4768342426</v>
          </cell>
        </row>
        <row r="15484">
          <cell r="C15484">
            <v>16081</v>
          </cell>
          <cell r="D15484">
            <v>3219526055</v>
          </cell>
        </row>
        <row r="15485">
          <cell r="C15485">
            <v>10468</v>
          </cell>
          <cell r="D15485">
            <v>8264394108</v>
          </cell>
        </row>
        <row r="15486">
          <cell r="C15486">
            <v>17263</v>
          </cell>
          <cell r="D15486">
            <v>3060876401</v>
          </cell>
        </row>
        <row r="15487">
          <cell r="C15487">
            <v>55860</v>
          </cell>
          <cell r="D15487">
            <v>9854387496</v>
          </cell>
        </row>
        <row r="15488">
          <cell r="C15488">
            <v>42112</v>
          </cell>
          <cell r="D15488">
            <v>8460683117</v>
          </cell>
        </row>
        <row r="15489">
          <cell r="C15489">
            <v>50321</v>
          </cell>
          <cell r="D15489">
            <v>1664426442</v>
          </cell>
        </row>
        <row r="15490">
          <cell r="C15490">
            <v>26557</v>
          </cell>
          <cell r="D15490">
            <v>2492824950</v>
          </cell>
        </row>
        <row r="15491">
          <cell r="C15491">
            <v>51261</v>
          </cell>
          <cell r="D15491">
            <v>1659418720</v>
          </cell>
        </row>
        <row r="15492">
          <cell r="C15492">
            <v>33892</v>
          </cell>
          <cell r="D15492">
            <v>8640079943</v>
          </cell>
        </row>
        <row r="15493">
          <cell r="C15493">
            <v>54941</v>
          </cell>
          <cell r="D15493">
            <v>1918356416</v>
          </cell>
        </row>
        <row r="15494">
          <cell r="C15494">
            <v>21014</v>
          </cell>
          <cell r="D15494">
            <v>8256403403</v>
          </cell>
        </row>
        <row r="15495">
          <cell r="C15495">
            <v>44701</v>
          </cell>
          <cell r="D15495">
            <v>5519420165</v>
          </cell>
        </row>
        <row r="15496">
          <cell r="C15496">
            <v>37374</v>
          </cell>
          <cell r="D15496">
            <v>232367817</v>
          </cell>
        </row>
        <row r="15497">
          <cell r="C15497">
            <v>46073</v>
          </cell>
          <cell r="D15497">
            <v>3824197065</v>
          </cell>
        </row>
        <row r="15498">
          <cell r="C15498">
            <v>25905</v>
          </cell>
          <cell r="D15498">
            <v>5203144281</v>
          </cell>
        </row>
        <row r="15499">
          <cell r="C15499">
            <v>39727</v>
          </cell>
          <cell r="D15499">
            <v>2885061928</v>
          </cell>
        </row>
        <row r="15500">
          <cell r="C15500">
            <v>37740</v>
          </cell>
          <cell r="D15500">
            <v>8350412399</v>
          </cell>
        </row>
        <row r="15501">
          <cell r="C15501">
            <v>26665</v>
          </cell>
          <cell r="D15501">
            <v>76572129</v>
          </cell>
        </row>
        <row r="15502">
          <cell r="C15502">
            <v>19459</v>
          </cell>
          <cell r="D15502">
            <v>8044612831</v>
          </cell>
        </row>
        <row r="15503">
          <cell r="C15503">
            <v>52280</v>
          </cell>
          <cell r="D15503">
            <v>8750494546</v>
          </cell>
        </row>
        <row r="15504">
          <cell r="C15504">
            <v>27138</v>
          </cell>
          <cell r="D15504">
            <v>6788593582</v>
          </cell>
        </row>
        <row r="15505">
          <cell r="C15505">
            <v>32445</v>
          </cell>
          <cell r="D15505">
            <v>9885165231</v>
          </cell>
        </row>
        <row r="15506">
          <cell r="C15506">
            <v>29109</v>
          </cell>
          <cell r="D15506">
            <v>222477806</v>
          </cell>
        </row>
        <row r="15507">
          <cell r="C15507">
            <v>14013</v>
          </cell>
          <cell r="D15507">
            <v>650049144</v>
          </cell>
        </row>
        <row r="15508">
          <cell r="C15508">
            <v>28699</v>
          </cell>
          <cell r="D15508">
            <v>5623178685</v>
          </cell>
        </row>
        <row r="15509">
          <cell r="C15509">
            <v>20587</v>
          </cell>
          <cell r="D15509">
            <v>9619649427</v>
          </cell>
        </row>
        <row r="15510">
          <cell r="C15510">
            <v>12918</v>
          </cell>
          <cell r="D15510">
            <v>5439294325</v>
          </cell>
        </row>
        <row r="15511">
          <cell r="C15511">
            <v>16645</v>
          </cell>
          <cell r="D15511">
            <v>7191906499</v>
          </cell>
        </row>
        <row r="15512">
          <cell r="C15512">
            <v>19015</v>
          </cell>
          <cell r="D15512">
            <v>2402470968</v>
          </cell>
        </row>
        <row r="15513">
          <cell r="C15513">
            <v>20812</v>
          </cell>
          <cell r="D15513">
            <v>3156820482</v>
          </cell>
        </row>
        <row r="15514">
          <cell r="C15514">
            <v>34684</v>
          </cell>
          <cell r="D15514">
            <v>5142790693</v>
          </cell>
        </row>
        <row r="15515">
          <cell r="C15515">
            <v>26590</v>
          </cell>
          <cell r="D15515">
            <v>2255261316</v>
          </cell>
        </row>
        <row r="15516">
          <cell r="C15516">
            <v>47154</v>
          </cell>
          <cell r="D15516">
            <v>1313434965</v>
          </cell>
        </row>
        <row r="15517">
          <cell r="C15517">
            <v>47176</v>
          </cell>
          <cell r="D15517">
            <v>2259282237</v>
          </cell>
        </row>
        <row r="15518">
          <cell r="C15518">
            <v>51485</v>
          </cell>
          <cell r="D15518">
            <v>2480515559</v>
          </cell>
        </row>
        <row r="15519">
          <cell r="C15519">
            <v>31152</v>
          </cell>
          <cell r="D15519">
            <v>5197585250</v>
          </cell>
        </row>
        <row r="15520">
          <cell r="C15520">
            <v>44205</v>
          </cell>
          <cell r="D15520">
            <v>5186660353</v>
          </cell>
        </row>
        <row r="15521">
          <cell r="C15521">
            <v>43384</v>
          </cell>
          <cell r="D15521">
            <v>2592292012</v>
          </cell>
        </row>
        <row r="15522">
          <cell r="C15522">
            <v>10679</v>
          </cell>
          <cell r="D15522">
            <v>2670196322</v>
          </cell>
        </row>
        <row r="15523">
          <cell r="C15523">
            <v>44797</v>
          </cell>
          <cell r="D15523">
            <v>264454596</v>
          </cell>
        </row>
        <row r="15524">
          <cell r="C15524">
            <v>16258</v>
          </cell>
          <cell r="D15524">
            <v>4730395069</v>
          </cell>
        </row>
        <row r="15525">
          <cell r="C15525">
            <v>40978</v>
          </cell>
          <cell r="D15525">
            <v>583595162</v>
          </cell>
        </row>
        <row r="15526">
          <cell r="C15526">
            <v>25819</v>
          </cell>
          <cell r="D15526">
            <v>7132417177</v>
          </cell>
        </row>
        <row r="15527">
          <cell r="C15527">
            <v>49545</v>
          </cell>
          <cell r="D15527">
            <v>9340547551</v>
          </cell>
        </row>
        <row r="15528">
          <cell r="C15528">
            <v>12135</v>
          </cell>
          <cell r="D15528">
            <v>9705650896</v>
          </cell>
        </row>
        <row r="15529">
          <cell r="C15529">
            <v>10702</v>
          </cell>
          <cell r="D15529">
            <v>1502791994</v>
          </cell>
        </row>
        <row r="15530">
          <cell r="C15530">
            <v>52464</v>
          </cell>
          <cell r="D15530">
            <v>4075444457</v>
          </cell>
        </row>
        <row r="15531">
          <cell r="C15531">
            <v>44233</v>
          </cell>
          <cell r="D15531">
            <v>5077974136</v>
          </cell>
        </row>
        <row r="15532">
          <cell r="C15532">
            <v>46412</v>
          </cell>
          <cell r="D15532">
            <v>3867281491</v>
          </cell>
        </row>
        <row r="15533">
          <cell r="C15533">
            <v>57427</v>
          </cell>
          <cell r="D15533">
            <v>3509620267</v>
          </cell>
        </row>
        <row r="15534">
          <cell r="C15534">
            <v>46104</v>
          </cell>
          <cell r="D15534">
            <v>2599557828</v>
          </cell>
        </row>
        <row r="15535">
          <cell r="C15535">
            <v>34955</v>
          </cell>
          <cell r="D15535">
            <v>9548500949</v>
          </cell>
        </row>
        <row r="15536">
          <cell r="C15536">
            <v>13409</v>
          </cell>
          <cell r="D15536">
            <v>4219825649</v>
          </cell>
        </row>
        <row r="15537">
          <cell r="C15537">
            <v>44939</v>
          </cell>
          <cell r="D15537">
            <v>4900475084</v>
          </cell>
        </row>
        <row r="15538">
          <cell r="C15538">
            <v>35796</v>
          </cell>
          <cell r="D15538">
            <v>2607689635</v>
          </cell>
        </row>
        <row r="15539">
          <cell r="C15539">
            <v>42263</v>
          </cell>
          <cell r="D15539">
            <v>7074056774</v>
          </cell>
        </row>
        <row r="15540">
          <cell r="C15540">
            <v>38665</v>
          </cell>
          <cell r="D15540">
            <v>5407735911</v>
          </cell>
        </row>
        <row r="15541">
          <cell r="C15541">
            <v>40755</v>
          </cell>
          <cell r="D15541">
            <v>8239612253</v>
          </cell>
        </row>
        <row r="15542">
          <cell r="C15542">
            <v>50731</v>
          </cell>
          <cell r="D15542">
            <v>7462961601</v>
          </cell>
        </row>
        <row r="15543">
          <cell r="C15543">
            <v>46605</v>
          </cell>
          <cell r="D15543">
            <v>3303111790</v>
          </cell>
        </row>
        <row r="15544">
          <cell r="C15544">
            <v>56896</v>
          </cell>
          <cell r="D15544">
            <v>7912639675</v>
          </cell>
        </row>
        <row r="15545">
          <cell r="C15545">
            <v>48405</v>
          </cell>
          <cell r="D15545">
            <v>701563818</v>
          </cell>
        </row>
        <row r="15546">
          <cell r="C15546">
            <v>33772</v>
          </cell>
          <cell r="D15546">
            <v>6789106936</v>
          </cell>
        </row>
        <row r="15547">
          <cell r="C15547">
            <v>30396</v>
          </cell>
          <cell r="D15547">
            <v>6776868107</v>
          </cell>
        </row>
        <row r="15548">
          <cell r="C15548">
            <v>51877</v>
          </cell>
          <cell r="D15548">
            <v>5779075530</v>
          </cell>
        </row>
        <row r="15549">
          <cell r="C15549">
            <v>36344</v>
          </cell>
          <cell r="D15549">
            <v>8173067724</v>
          </cell>
        </row>
        <row r="15550">
          <cell r="C15550">
            <v>21800</v>
          </cell>
          <cell r="D15550">
            <v>4192879565</v>
          </cell>
        </row>
        <row r="15551">
          <cell r="C15551">
            <v>24435</v>
          </cell>
          <cell r="D15551">
            <v>9491257560</v>
          </cell>
        </row>
        <row r="15552">
          <cell r="C15552">
            <v>23744</v>
          </cell>
          <cell r="D15552">
            <v>5358183647</v>
          </cell>
        </row>
        <row r="15553">
          <cell r="C15553">
            <v>41689</v>
          </cell>
          <cell r="D15553">
            <v>8204786093</v>
          </cell>
        </row>
        <row r="15554">
          <cell r="C15554">
            <v>16868</v>
          </cell>
          <cell r="D15554">
            <v>1659448174</v>
          </cell>
        </row>
        <row r="15555">
          <cell r="C15555">
            <v>24264</v>
          </cell>
          <cell r="D15555">
            <v>7112955017</v>
          </cell>
        </row>
        <row r="15556">
          <cell r="C15556">
            <v>23911</v>
          </cell>
          <cell r="D15556">
            <v>7070564503</v>
          </cell>
        </row>
        <row r="15557">
          <cell r="C15557">
            <v>25275</v>
          </cell>
          <cell r="D15557">
            <v>3217797337</v>
          </cell>
        </row>
        <row r="15558">
          <cell r="C15558">
            <v>45468</v>
          </cell>
          <cell r="D15558">
            <v>9939542542</v>
          </cell>
        </row>
        <row r="15559">
          <cell r="C15559">
            <v>44022</v>
          </cell>
          <cell r="D15559">
            <v>1659418720</v>
          </cell>
        </row>
        <row r="15560">
          <cell r="C15560">
            <v>47724</v>
          </cell>
          <cell r="D15560">
            <v>9617190826</v>
          </cell>
        </row>
        <row r="15561">
          <cell r="C15561">
            <v>55977</v>
          </cell>
          <cell r="D15561">
            <v>3000763902</v>
          </cell>
        </row>
        <row r="15562">
          <cell r="C15562">
            <v>42281</v>
          </cell>
          <cell r="D15562">
            <v>1420239228</v>
          </cell>
        </row>
        <row r="15563">
          <cell r="C15563">
            <v>13080</v>
          </cell>
          <cell r="D15563">
            <v>9627071331</v>
          </cell>
        </row>
        <row r="15564">
          <cell r="C15564">
            <v>50595</v>
          </cell>
          <cell r="D15564">
            <v>29906814</v>
          </cell>
        </row>
        <row r="15565">
          <cell r="C15565">
            <v>48421</v>
          </cell>
          <cell r="D15565">
            <v>4752702681</v>
          </cell>
        </row>
        <row r="15566">
          <cell r="C15566">
            <v>19920</v>
          </cell>
          <cell r="D15566">
            <v>2421688019</v>
          </cell>
        </row>
        <row r="15567">
          <cell r="C15567">
            <v>31452</v>
          </cell>
          <cell r="D15567">
            <v>2821741499</v>
          </cell>
        </row>
        <row r="15568">
          <cell r="C15568">
            <v>37829</v>
          </cell>
          <cell r="D15568">
            <v>1541082834</v>
          </cell>
        </row>
        <row r="15569">
          <cell r="C15569">
            <v>16765</v>
          </cell>
          <cell r="D15569">
            <v>8685064791</v>
          </cell>
        </row>
        <row r="15570">
          <cell r="C15570">
            <v>12195</v>
          </cell>
          <cell r="D15570">
            <v>1425230725</v>
          </cell>
        </row>
        <row r="15571">
          <cell r="C15571">
            <v>10825</v>
          </cell>
          <cell r="D15571">
            <v>4815280800</v>
          </cell>
        </row>
        <row r="15572">
          <cell r="C15572">
            <v>56380</v>
          </cell>
          <cell r="D15572">
            <v>933051662</v>
          </cell>
        </row>
        <row r="15573">
          <cell r="C15573">
            <v>38275</v>
          </cell>
          <cell r="D15573">
            <v>6000780338</v>
          </cell>
        </row>
        <row r="15574">
          <cell r="C15574">
            <v>48219</v>
          </cell>
          <cell r="D15574">
            <v>7931128354</v>
          </cell>
        </row>
        <row r="15575">
          <cell r="C15575">
            <v>33069</v>
          </cell>
          <cell r="D15575">
            <v>7489370671</v>
          </cell>
        </row>
        <row r="15576">
          <cell r="C15576">
            <v>10504</v>
          </cell>
          <cell r="D15576">
            <v>7152427402</v>
          </cell>
        </row>
        <row r="15577">
          <cell r="C15577">
            <v>37907</v>
          </cell>
          <cell r="D15577">
            <v>4075444457</v>
          </cell>
        </row>
        <row r="15578">
          <cell r="C15578">
            <v>35455</v>
          </cell>
          <cell r="D15578">
            <v>19662963</v>
          </cell>
        </row>
        <row r="15579">
          <cell r="C15579">
            <v>51258</v>
          </cell>
          <cell r="D15579">
            <v>6531376252</v>
          </cell>
        </row>
        <row r="15580">
          <cell r="C15580">
            <v>59994</v>
          </cell>
          <cell r="D15580">
            <v>7892446737</v>
          </cell>
        </row>
        <row r="15581">
          <cell r="C15581">
            <v>56815</v>
          </cell>
          <cell r="D15581">
            <v>6510701464</v>
          </cell>
        </row>
        <row r="15582">
          <cell r="C15582">
            <v>25151</v>
          </cell>
          <cell r="D15582">
            <v>5138969978</v>
          </cell>
        </row>
        <row r="15583">
          <cell r="C15583">
            <v>38424</v>
          </cell>
          <cell r="D15583">
            <v>7914395587</v>
          </cell>
        </row>
        <row r="15584">
          <cell r="C15584">
            <v>46363</v>
          </cell>
          <cell r="D15584">
            <v>3642452728</v>
          </cell>
        </row>
        <row r="15585">
          <cell r="C15585">
            <v>13436</v>
          </cell>
          <cell r="D15585">
            <v>4504361140</v>
          </cell>
        </row>
        <row r="15586">
          <cell r="C15586">
            <v>37666</v>
          </cell>
          <cell r="D15586">
            <v>8550875457</v>
          </cell>
        </row>
        <row r="15587">
          <cell r="C15587">
            <v>51551</v>
          </cell>
          <cell r="D15587">
            <v>115757341</v>
          </cell>
        </row>
        <row r="15588">
          <cell r="C15588">
            <v>40574</v>
          </cell>
          <cell r="D15588">
            <v>222477806</v>
          </cell>
        </row>
        <row r="15589">
          <cell r="C15589">
            <v>54602</v>
          </cell>
          <cell r="D15589">
            <v>8254304106</v>
          </cell>
        </row>
        <row r="15590">
          <cell r="C15590">
            <v>39606</v>
          </cell>
          <cell r="D15590">
            <v>3060876401</v>
          </cell>
        </row>
        <row r="15591">
          <cell r="C15591">
            <v>46895</v>
          </cell>
          <cell r="D15591">
            <v>4159390110</v>
          </cell>
        </row>
        <row r="15592">
          <cell r="C15592">
            <v>18893</v>
          </cell>
          <cell r="D15592">
            <v>9114174103</v>
          </cell>
        </row>
        <row r="15593">
          <cell r="C15593">
            <v>11172</v>
          </cell>
          <cell r="D15593">
            <v>7957976743</v>
          </cell>
        </row>
        <row r="15594">
          <cell r="C15594">
            <v>43324</v>
          </cell>
          <cell r="D15594">
            <v>3379645060</v>
          </cell>
        </row>
        <row r="15595">
          <cell r="C15595">
            <v>47664</v>
          </cell>
          <cell r="D15595">
            <v>7440017404</v>
          </cell>
        </row>
        <row r="15596">
          <cell r="C15596">
            <v>31117</v>
          </cell>
          <cell r="D15596">
            <v>9939542542</v>
          </cell>
        </row>
        <row r="15597">
          <cell r="C15597">
            <v>18466</v>
          </cell>
          <cell r="D15597">
            <v>7906441400</v>
          </cell>
        </row>
        <row r="15598">
          <cell r="C15598">
            <v>52542</v>
          </cell>
          <cell r="D15598">
            <v>6383978705</v>
          </cell>
        </row>
        <row r="15599">
          <cell r="C15599">
            <v>53703</v>
          </cell>
          <cell r="D15599">
            <v>1462166245</v>
          </cell>
        </row>
        <row r="15600">
          <cell r="C15600">
            <v>37575</v>
          </cell>
          <cell r="D15600">
            <v>4878156686</v>
          </cell>
        </row>
        <row r="15601">
          <cell r="C15601">
            <v>25773</v>
          </cell>
          <cell r="D15601">
            <v>3435517239</v>
          </cell>
        </row>
        <row r="15602">
          <cell r="C15602">
            <v>22766</v>
          </cell>
          <cell r="D15602">
            <v>7670936274</v>
          </cell>
        </row>
        <row r="15603">
          <cell r="C15603">
            <v>47633</v>
          </cell>
          <cell r="D15603">
            <v>7914395587</v>
          </cell>
        </row>
        <row r="15604">
          <cell r="C15604">
            <v>38975</v>
          </cell>
          <cell r="D15604">
            <v>8054305400</v>
          </cell>
        </row>
        <row r="15605">
          <cell r="C15605">
            <v>38032</v>
          </cell>
          <cell r="D15605">
            <v>5304381319</v>
          </cell>
        </row>
        <row r="15606">
          <cell r="C15606">
            <v>43051</v>
          </cell>
          <cell r="D15606">
            <v>8370379001</v>
          </cell>
        </row>
        <row r="15607">
          <cell r="C15607">
            <v>36152</v>
          </cell>
          <cell r="D15607">
            <v>6718456802</v>
          </cell>
        </row>
        <row r="15608">
          <cell r="C15608">
            <v>41570</v>
          </cell>
          <cell r="D15608">
            <v>2234966051</v>
          </cell>
        </row>
        <row r="15609">
          <cell r="C15609">
            <v>38780</v>
          </cell>
          <cell r="D15609">
            <v>8157157730</v>
          </cell>
        </row>
        <row r="15610">
          <cell r="C15610">
            <v>36357</v>
          </cell>
          <cell r="D15610">
            <v>9529277938</v>
          </cell>
        </row>
        <row r="15611">
          <cell r="C15611">
            <v>17071</v>
          </cell>
          <cell r="D15611">
            <v>1502791994</v>
          </cell>
        </row>
        <row r="15612">
          <cell r="C15612">
            <v>29121</v>
          </cell>
          <cell r="D15612">
            <v>471886378</v>
          </cell>
        </row>
        <row r="15613">
          <cell r="C15613">
            <v>30313</v>
          </cell>
          <cell r="D15613">
            <v>9403474378</v>
          </cell>
        </row>
        <row r="15614">
          <cell r="C15614">
            <v>33396</v>
          </cell>
          <cell r="D15614">
            <v>453763030</v>
          </cell>
        </row>
        <row r="15615">
          <cell r="C15615">
            <v>59253</v>
          </cell>
          <cell r="D15615">
            <v>5974179625</v>
          </cell>
        </row>
        <row r="15616">
          <cell r="C15616">
            <v>34330</v>
          </cell>
          <cell r="D15616">
            <v>6471464479</v>
          </cell>
        </row>
        <row r="15617">
          <cell r="C15617">
            <v>27123</v>
          </cell>
          <cell r="D15617">
            <v>3060876401</v>
          </cell>
        </row>
        <row r="15618">
          <cell r="C15618">
            <v>39988</v>
          </cell>
          <cell r="D15618">
            <v>3967370569</v>
          </cell>
        </row>
        <row r="15619">
          <cell r="C15619">
            <v>44832</v>
          </cell>
          <cell r="D15619">
            <v>5929508313</v>
          </cell>
        </row>
        <row r="15620">
          <cell r="C15620">
            <v>15340</v>
          </cell>
          <cell r="D15620">
            <v>2191014690</v>
          </cell>
        </row>
        <row r="15621">
          <cell r="C15621">
            <v>47579</v>
          </cell>
          <cell r="D15621">
            <v>2423731264</v>
          </cell>
        </row>
        <row r="15622">
          <cell r="C15622">
            <v>13705</v>
          </cell>
          <cell r="D15622">
            <v>1856596435</v>
          </cell>
        </row>
        <row r="15623">
          <cell r="C15623">
            <v>17596</v>
          </cell>
          <cell r="D15623">
            <v>7402856011</v>
          </cell>
        </row>
        <row r="15624">
          <cell r="C15624">
            <v>38466</v>
          </cell>
          <cell r="D15624">
            <v>4969679754</v>
          </cell>
        </row>
        <row r="15625">
          <cell r="C15625">
            <v>53266</v>
          </cell>
          <cell r="D15625">
            <v>3560320844</v>
          </cell>
        </row>
        <row r="15626">
          <cell r="C15626">
            <v>16767</v>
          </cell>
          <cell r="D15626">
            <v>7966083349</v>
          </cell>
        </row>
        <row r="15627">
          <cell r="C15627">
            <v>39917</v>
          </cell>
          <cell r="D15627">
            <v>710473923</v>
          </cell>
        </row>
        <row r="15628">
          <cell r="C15628">
            <v>22802</v>
          </cell>
          <cell r="D15628">
            <v>6214787945</v>
          </cell>
        </row>
        <row r="15629">
          <cell r="C15629">
            <v>44822</v>
          </cell>
          <cell r="D15629">
            <v>5990182805</v>
          </cell>
        </row>
        <row r="15630">
          <cell r="C15630">
            <v>24019</v>
          </cell>
          <cell r="D15630">
            <v>7493076952</v>
          </cell>
        </row>
        <row r="15631">
          <cell r="C15631">
            <v>23955</v>
          </cell>
          <cell r="D15631">
            <v>2739934548</v>
          </cell>
        </row>
        <row r="15632">
          <cell r="C15632">
            <v>20478</v>
          </cell>
          <cell r="D15632">
            <v>9620547551</v>
          </cell>
        </row>
        <row r="15633">
          <cell r="C15633">
            <v>11524</v>
          </cell>
          <cell r="D15633">
            <v>2074776004</v>
          </cell>
        </row>
        <row r="15634">
          <cell r="C15634">
            <v>50423</v>
          </cell>
          <cell r="D15634">
            <v>7011563598</v>
          </cell>
        </row>
        <row r="15635">
          <cell r="C15635">
            <v>13149</v>
          </cell>
          <cell r="D15635">
            <v>3473885983</v>
          </cell>
        </row>
        <row r="15636">
          <cell r="C15636">
            <v>36828</v>
          </cell>
          <cell r="D15636">
            <v>3661649302</v>
          </cell>
        </row>
        <row r="15637">
          <cell r="C15637">
            <v>24141</v>
          </cell>
          <cell r="D15637">
            <v>2074776004</v>
          </cell>
        </row>
        <row r="15638">
          <cell r="C15638">
            <v>11874</v>
          </cell>
          <cell r="D15638">
            <v>3381164996</v>
          </cell>
        </row>
        <row r="15639">
          <cell r="C15639">
            <v>18859</v>
          </cell>
          <cell r="D15639">
            <v>8695742075</v>
          </cell>
        </row>
        <row r="15640">
          <cell r="C15640">
            <v>32211</v>
          </cell>
          <cell r="D15640">
            <v>8189289020</v>
          </cell>
        </row>
        <row r="15641">
          <cell r="C15641">
            <v>43811</v>
          </cell>
          <cell r="D15641">
            <v>3986480021</v>
          </cell>
        </row>
        <row r="15642">
          <cell r="C15642">
            <v>26666</v>
          </cell>
          <cell r="D15642">
            <v>4877108939</v>
          </cell>
        </row>
        <row r="15643">
          <cell r="C15643">
            <v>28089</v>
          </cell>
          <cell r="D15643">
            <v>1009146149</v>
          </cell>
        </row>
        <row r="15644">
          <cell r="C15644">
            <v>15966</v>
          </cell>
          <cell r="D15644">
            <v>4162153728</v>
          </cell>
        </row>
        <row r="15645">
          <cell r="C15645">
            <v>12544</v>
          </cell>
          <cell r="D15645">
            <v>4472356473</v>
          </cell>
        </row>
        <row r="15646">
          <cell r="C15646">
            <v>59361</v>
          </cell>
          <cell r="D15646">
            <v>4730395069</v>
          </cell>
        </row>
        <row r="15647">
          <cell r="C15647">
            <v>43471</v>
          </cell>
          <cell r="D15647">
            <v>5929508313</v>
          </cell>
        </row>
        <row r="15648">
          <cell r="C15648">
            <v>56898</v>
          </cell>
          <cell r="D15648">
            <v>1895483948</v>
          </cell>
        </row>
        <row r="15649">
          <cell r="C15649">
            <v>13409</v>
          </cell>
          <cell r="D15649">
            <v>7707009371</v>
          </cell>
        </row>
        <row r="15650">
          <cell r="C15650">
            <v>32295</v>
          </cell>
          <cell r="D15650">
            <v>1231429186</v>
          </cell>
        </row>
        <row r="15651">
          <cell r="C15651">
            <v>18447</v>
          </cell>
          <cell r="D15651">
            <v>9057758911</v>
          </cell>
        </row>
        <row r="15652">
          <cell r="C15652">
            <v>22238</v>
          </cell>
          <cell r="D15652">
            <v>7054972058</v>
          </cell>
        </row>
        <row r="15653">
          <cell r="C15653">
            <v>52888</v>
          </cell>
          <cell r="D15653">
            <v>3473885983</v>
          </cell>
        </row>
        <row r="15654">
          <cell r="C15654">
            <v>39047</v>
          </cell>
          <cell r="D15654">
            <v>2599557828</v>
          </cell>
        </row>
        <row r="15655">
          <cell r="C15655">
            <v>15070</v>
          </cell>
          <cell r="D15655">
            <v>1895483948</v>
          </cell>
        </row>
        <row r="15656">
          <cell r="C15656">
            <v>12271</v>
          </cell>
          <cell r="D15656">
            <v>3996818513</v>
          </cell>
        </row>
        <row r="15657">
          <cell r="C15657">
            <v>32959</v>
          </cell>
          <cell r="D15657">
            <v>3288836432</v>
          </cell>
        </row>
        <row r="15658">
          <cell r="C15658">
            <v>49295</v>
          </cell>
          <cell r="D15658">
            <v>3145010581</v>
          </cell>
        </row>
        <row r="15659">
          <cell r="C15659">
            <v>50699</v>
          </cell>
          <cell r="D15659">
            <v>885693418</v>
          </cell>
        </row>
        <row r="15660">
          <cell r="C15660">
            <v>52866</v>
          </cell>
          <cell r="D15660">
            <v>2185059785</v>
          </cell>
        </row>
        <row r="15661">
          <cell r="C15661">
            <v>25654</v>
          </cell>
          <cell r="D15661">
            <v>1923178164</v>
          </cell>
        </row>
        <row r="15662">
          <cell r="C15662">
            <v>49119</v>
          </cell>
          <cell r="D15662">
            <v>9412192312</v>
          </cell>
        </row>
        <row r="15663">
          <cell r="C15663">
            <v>25102</v>
          </cell>
          <cell r="D15663">
            <v>6436551115</v>
          </cell>
        </row>
        <row r="15664">
          <cell r="C15664">
            <v>18840</v>
          </cell>
          <cell r="D15664">
            <v>7670936274</v>
          </cell>
        </row>
        <row r="15665">
          <cell r="C15665">
            <v>14187</v>
          </cell>
          <cell r="D15665">
            <v>7979647432</v>
          </cell>
        </row>
        <row r="15666">
          <cell r="C15666">
            <v>31579</v>
          </cell>
          <cell r="D15666">
            <v>4499766028</v>
          </cell>
        </row>
        <row r="15667">
          <cell r="C15667">
            <v>48915</v>
          </cell>
          <cell r="D15667">
            <v>2670196322</v>
          </cell>
        </row>
        <row r="15668">
          <cell r="C15668">
            <v>26909</v>
          </cell>
          <cell r="D15668">
            <v>7533163729</v>
          </cell>
        </row>
        <row r="15669">
          <cell r="C15669">
            <v>32619</v>
          </cell>
          <cell r="D15669">
            <v>9403474378</v>
          </cell>
        </row>
        <row r="15670">
          <cell r="C15670">
            <v>59542</v>
          </cell>
          <cell r="D15670">
            <v>3764546336</v>
          </cell>
        </row>
        <row r="15671">
          <cell r="C15671">
            <v>26736</v>
          </cell>
          <cell r="D15671">
            <v>3469413983</v>
          </cell>
        </row>
        <row r="15672">
          <cell r="C15672">
            <v>18458</v>
          </cell>
          <cell r="D15672">
            <v>2657442315</v>
          </cell>
        </row>
        <row r="15673">
          <cell r="C15673">
            <v>45112</v>
          </cell>
          <cell r="D15673">
            <v>9457151267</v>
          </cell>
        </row>
        <row r="15674">
          <cell r="C15674">
            <v>49257</v>
          </cell>
          <cell r="D15674">
            <v>3858163570</v>
          </cell>
        </row>
        <row r="15675">
          <cell r="C15675">
            <v>56805</v>
          </cell>
          <cell r="D15675">
            <v>3967370569</v>
          </cell>
        </row>
        <row r="15676">
          <cell r="C15676">
            <v>40993</v>
          </cell>
          <cell r="D15676">
            <v>8175279842</v>
          </cell>
        </row>
        <row r="15677">
          <cell r="C15677">
            <v>22032</v>
          </cell>
          <cell r="D15677">
            <v>6148235056</v>
          </cell>
        </row>
        <row r="15678">
          <cell r="C15678">
            <v>22112</v>
          </cell>
          <cell r="D15678">
            <v>2809344809</v>
          </cell>
        </row>
        <row r="15679">
          <cell r="C15679">
            <v>27833</v>
          </cell>
          <cell r="D15679">
            <v>8445779583</v>
          </cell>
        </row>
        <row r="15680">
          <cell r="C15680">
            <v>41407</v>
          </cell>
          <cell r="D15680">
            <v>2698184272</v>
          </cell>
        </row>
        <row r="15681">
          <cell r="C15681">
            <v>51051</v>
          </cell>
          <cell r="D15681">
            <v>5828678620</v>
          </cell>
        </row>
        <row r="15682">
          <cell r="C15682">
            <v>26295</v>
          </cell>
          <cell r="D15682">
            <v>4972162740</v>
          </cell>
        </row>
        <row r="15683">
          <cell r="C15683">
            <v>52468</v>
          </cell>
          <cell r="D15683">
            <v>4323171323</v>
          </cell>
        </row>
        <row r="15684">
          <cell r="C15684">
            <v>58373</v>
          </cell>
          <cell r="D15684">
            <v>3016741628</v>
          </cell>
        </row>
        <row r="15685">
          <cell r="C15685">
            <v>20285</v>
          </cell>
          <cell r="D15685">
            <v>4535395691</v>
          </cell>
        </row>
        <row r="15686">
          <cell r="C15686">
            <v>59621</v>
          </cell>
          <cell r="D15686">
            <v>1718344562</v>
          </cell>
        </row>
        <row r="15687">
          <cell r="C15687">
            <v>53132</v>
          </cell>
          <cell r="D15687">
            <v>4159390110</v>
          </cell>
        </row>
        <row r="15688">
          <cell r="C15688">
            <v>40006</v>
          </cell>
          <cell r="D15688">
            <v>7966083349</v>
          </cell>
        </row>
        <row r="15689">
          <cell r="C15689">
            <v>18631</v>
          </cell>
          <cell r="D15689">
            <v>6837456032</v>
          </cell>
        </row>
        <row r="15690">
          <cell r="C15690">
            <v>44983</v>
          </cell>
          <cell r="D15690">
            <v>3016741628</v>
          </cell>
        </row>
        <row r="15691">
          <cell r="C15691">
            <v>53042</v>
          </cell>
          <cell r="D15691">
            <v>7000350199</v>
          </cell>
        </row>
        <row r="15692">
          <cell r="C15692">
            <v>47763</v>
          </cell>
          <cell r="D15692">
            <v>6410530811</v>
          </cell>
        </row>
        <row r="15693">
          <cell r="C15693">
            <v>15474</v>
          </cell>
          <cell r="D15693">
            <v>8419732141</v>
          </cell>
        </row>
        <row r="15694">
          <cell r="C15694">
            <v>30543</v>
          </cell>
          <cell r="D15694">
            <v>8832488175</v>
          </cell>
        </row>
        <row r="15695">
          <cell r="C15695">
            <v>47151</v>
          </cell>
          <cell r="D15695">
            <v>5861892008</v>
          </cell>
        </row>
        <row r="15696">
          <cell r="C15696">
            <v>55247</v>
          </cell>
          <cell r="D15696">
            <v>4453705328</v>
          </cell>
        </row>
        <row r="15697">
          <cell r="C15697">
            <v>39151</v>
          </cell>
          <cell r="D15697">
            <v>5197585250</v>
          </cell>
        </row>
        <row r="15698">
          <cell r="C15698">
            <v>35752</v>
          </cell>
          <cell r="D15698">
            <v>556704134</v>
          </cell>
        </row>
        <row r="15699">
          <cell r="C15699">
            <v>15274</v>
          </cell>
          <cell r="D15699">
            <v>8024322455</v>
          </cell>
        </row>
        <row r="15700">
          <cell r="C15700">
            <v>36375</v>
          </cell>
          <cell r="D15700">
            <v>4119729087</v>
          </cell>
        </row>
        <row r="15701">
          <cell r="C15701">
            <v>48914</v>
          </cell>
          <cell r="D15701">
            <v>2670196322</v>
          </cell>
        </row>
        <row r="15702">
          <cell r="C15702">
            <v>20275</v>
          </cell>
          <cell r="D15702">
            <v>3473885983</v>
          </cell>
        </row>
        <row r="15703">
          <cell r="C15703">
            <v>49310</v>
          </cell>
          <cell r="D15703">
            <v>9627071331</v>
          </cell>
        </row>
        <row r="15704">
          <cell r="C15704">
            <v>51558</v>
          </cell>
          <cell r="D15704">
            <v>6322781804</v>
          </cell>
        </row>
        <row r="15705">
          <cell r="C15705">
            <v>10929</v>
          </cell>
          <cell r="D15705">
            <v>6173504774</v>
          </cell>
        </row>
        <row r="15706">
          <cell r="C15706">
            <v>24067</v>
          </cell>
          <cell r="D15706">
            <v>9458563771</v>
          </cell>
        </row>
        <row r="15707">
          <cell r="C15707">
            <v>15210</v>
          </cell>
          <cell r="D15707">
            <v>7033916019</v>
          </cell>
        </row>
        <row r="15708">
          <cell r="C15708">
            <v>28785</v>
          </cell>
          <cell r="D15708">
            <v>9984023702</v>
          </cell>
        </row>
        <row r="15709">
          <cell r="C15709">
            <v>36242</v>
          </cell>
          <cell r="D15709">
            <v>8748349712</v>
          </cell>
        </row>
        <row r="15710">
          <cell r="C15710">
            <v>30121</v>
          </cell>
          <cell r="D15710">
            <v>5726465660</v>
          </cell>
        </row>
        <row r="15711">
          <cell r="C15711">
            <v>16022</v>
          </cell>
          <cell r="D15711">
            <v>1855604000</v>
          </cell>
        </row>
        <row r="15712">
          <cell r="C15712">
            <v>44787</v>
          </cell>
          <cell r="D15712">
            <v>9483290694</v>
          </cell>
        </row>
        <row r="15713">
          <cell r="C15713">
            <v>39220</v>
          </cell>
          <cell r="D15713">
            <v>4877108939</v>
          </cell>
        </row>
        <row r="15714">
          <cell r="C15714">
            <v>18594</v>
          </cell>
          <cell r="D15714">
            <v>1425230725</v>
          </cell>
        </row>
        <row r="15715">
          <cell r="C15715">
            <v>31713</v>
          </cell>
          <cell r="D15715">
            <v>9855833406</v>
          </cell>
        </row>
        <row r="15716">
          <cell r="C15716">
            <v>23437</v>
          </cell>
          <cell r="D15716">
            <v>4698538416</v>
          </cell>
        </row>
        <row r="15717">
          <cell r="C15717">
            <v>32534</v>
          </cell>
          <cell r="D15717">
            <v>8333777430</v>
          </cell>
        </row>
        <row r="15718">
          <cell r="C15718">
            <v>46378</v>
          </cell>
          <cell r="D15718">
            <v>5837501576</v>
          </cell>
        </row>
        <row r="15719">
          <cell r="C15719">
            <v>42803</v>
          </cell>
          <cell r="D15719">
            <v>4768342426</v>
          </cell>
        </row>
        <row r="15720">
          <cell r="C15720">
            <v>31297</v>
          </cell>
          <cell r="D15720">
            <v>8373529241</v>
          </cell>
        </row>
        <row r="15721">
          <cell r="C15721">
            <v>29599</v>
          </cell>
          <cell r="D15721">
            <v>826490107</v>
          </cell>
        </row>
        <row r="15722">
          <cell r="C15722">
            <v>51083</v>
          </cell>
          <cell r="D15722">
            <v>3213290963</v>
          </cell>
        </row>
        <row r="15723">
          <cell r="C15723">
            <v>55435</v>
          </cell>
          <cell r="D15723">
            <v>7467563949</v>
          </cell>
        </row>
        <row r="15724">
          <cell r="C15724">
            <v>39999</v>
          </cell>
          <cell r="D15724">
            <v>1163292249</v>
          </cell>
        </row>
        <row r="15725">
          <cell r="C15725">
            <v>26000</v>
          </cell>
          <cell r="D15725">
            <v>9305168396</v>
          </cell>
        </row>
        <row r="15726">
          <cell r="C15726">
            <v>34985</v>
          </cell>
          <cell r="D15726">
            <v>3292353998</v>
          </cell>
        </row>
        <row r="15727">
          <cell r="C15727">
            <v>12429</v>
          </cell>
          <cell r="D15727">
            <v>4150450668</v>
          </cell>
        </row>
        <row r="15728">
          <cell r="C15728">
            <v>43862</v>
          </cell>
          <cell r="D15728">
            <v>2177097355</v>
          </cell>
        </row>
        <row r="15729">
          <cell r="C15729">
            <v>16884</v>
          </cell>
          <cell r="D15729">
            <v>3097425365</v>
          </cell>
        </row>
        <row r="15730">
          <cell r="C15730">
            <v>42849</v>
          </cell>
          <cell r="D15730">
            <v>492630925</v>
          </cell>
        </row>
        <row r="15731">
          <cell r="C15731">
            <v>57522</v>
          </cell>
          <cell r="D15731">
            <v>5285704227</v>
          </cell>
        </row>
        <row r="15732">
          <cell r="C15732">
            <v>17169</v>
          </cell>
          <cell r="D15732">
            <v>5588978080</v>
          </cell>
        </row>
        <row r="15733">
          <cell r="C15733">
            <v>23961</v>
          </cell>
          <cell r="D15733">
            <v>8032296239</v>
          </cell>
        </row>
        <row r="15734">
          <cell r="C15734">
            <v>37490</v>
          </cell>
          <cell r="D15734">
            <v>701563818</v>
          </cell>
        </row>
        <row r="15735">
          <cell r="C15735">
            <v>36187</v>
          </cell>
          <cell r="D15735">
            <v>8238030943</v>
          </cell>
        </row>
        <row r="15736">
          <cell r="C15736">
            <v>51800</v>
          </cell>
          <cell r="D15736">
            <v>2257563263</v>
          </cell>
        </row>
        <row r="15737">
          <cell r="C15737">
            <v>30817</v>
          </cell>
          <cell r="D15737">
            <v>2307209530</v>
          </cell>
        </row>
        <row r="15738">
          <cell r="C15738">
            <v>46419</v>
          </cell>
          <cell r="D15738">
            <v>4260324861</v>
          </cell>
        </row>
        <row r="15739">
          <cell r="C15739">
            <v>38973</v>
          </cell>
          <cell r="D15739">
            <v>1313434965</v>
          </cell>
        </row>
        <row r="15740">
          <cell r="C15740">
            <v>18463</v>
          </cell>
          <cell r="D15740">
            <v>5903124704</v>
          </cell>
        </row>
        <row r="15741">
          <cell r="C15741">
            <v>29201</v>
          </cell>
          <cell r="D15741">
            <v>813832926</v>
          </cell>
        </row>
        <row r="15742">
          <cell r="C15742">
            <v>45051</v>
          </cell>
          <cell r="D15742">
            <v>1923178164</v>
          </cell>
        </row>
        <row r="15743">
          <cell r="C15743">
            <v>17758</v>
          </cell>
          <cell r="D15743">
            <v>6283719635</v>
          </cell>
        </row>
        <row r="15744">
          <cell r="C15744">
            <v>35007</v>
          </cell>
          <cell r="D15744">
            <v>4579641655</v>
          </cell>
        </row>
        <row r="15745">
          <cell r="C15745">
            <v>56742</v>
          </cell>
          <cell r="D15745">
            <v>3000763902</v>
          </cell>
        </row>
        <row r="15746">
          <cell r="C15746">
            <v>38990</v>
          </cell>
          <cell r="D15746">
            <v>549857826</v>
          </cell>
        </row>
        <row r="15747">
          <cell r="C15747">
            <v>19063</v>
          </cell>
          <cell r="D15747">
            <v>5347887761</v>
          </cell>
        </row>
        <row r="15748">
          <cell r="C15748">
            <v>23507</v>
          </cell>
          <cell r="D15748">
            <v>397599129</v>
          </cell>
        </row>
        <row r="15749">
          <cell r="C15749">
            <v>36958</v>
          </cell>
          <cell r="D15749">
            <v>7892446737</v>
          </cell>
        </row>
        <row r="15750">
          <cell r="C15750">
            <v>45379</v>
          </cell>
          <cell r="D15750">
            <v>8157157730</v>
          </cell>
        </row>
        <row r="15751">
          <cell r="C15751">
            <v>19522</v>
          </cell>
          <cell r="D15751">
            <v>509389570</v>
          </cell>
        </row>
        <row r="15752">
          <cell r="C15752">
            <v>56767</v>
          </cell>
          <cell r="D15752">
            <v>7673188813</v>
          </cell>
        </row>
        <row r="15753">
          <cell r="C15753">
            <v>43692</v>
          </cell>
          <cell r="D15753">
            <v>7462961601</v>
          </cell>
        </row>
        <row r="15754">
          <cell r="C15754">
            <v>16067</v>
          </cell>
          <cell r="D15754">
            <v>6890491998</v>
          </cell>
        </row>
        <row r="15755">
          <cell r="C15755">
            <v>23459</v>
          </cell>
          <cell r="D15755">
            <v>1549399640</v>
          </cell>
        </row>
        <row r="15756">
          <cell r="C15756">
            <v>57755</v>
          </cell>
          <cell r="D15756">
            <v>9089601147</v>
          </cell>
        </row>
        <row r="15757">
          <cell r="C15757">
            <v>38090</v>
          </cell>
          <cell r="D15757">
            <v>8904404991</v>
          </cell>
        </row>
        <row r="15758">
          <cell r="C15758">
            <v>47946</v>
          </cell>
          <cell r="D15758">
            <v>3843300291</v>
          </cell>
        </row>
        <row r="15759">
          <cell r="C15759">
            <v>28982</v>
          </cell>
          <cell r="D15759">
            <v>6815475379</v>
          </cell>
        </row>
        <row r="15760">
          <cell r="C15760">
            <v>24175</v>
          </cell>
          <cell r="D15760">
            <v>1565607864</v>
          </cell>
        </row>
        <row r="15761">
          <cell r="C15761">
            <v>48060</v>
          </cell>
          <cell r="D15761">
            <v>3463222345</v>
          </cell>
        </row>
        <row r="15762">
          <cell r="C15762">
            <v>30968</v>
          </cell>
          <cell r="D15762">
            <v>2128813026</v>
          </cell>
        </row>
        <row r="15763">
          <cell r="C15763">
            <v>19871</v>
          </cell>
          <cell r="D15763">
            <v>2353272215</v>
          </cell>
        </row>
        <row r="15764">
          <cell r="C15764">
            <v>47734</v>
          </cell>
          <cell r="D15764">
            <v>5687748091</v>
          </cell>
        </row>
        <row r="15765">
          <cell r="C15765">
            <v>18810</v>
          </cell>
          <cell r="D15765">
            <v>9620547551</v>
          </cell>
        </row>
        <row r="15766">
          <cell r="C15766">
            <v>23788</v>
          </cell>
          <cell r="D15766">
            <v>4175195971</v>
          </cell>
        </row>
        <row r="15767">
          <cell r="C15767">
            <v>56228</v>
          </cell>
          <cell r="D15767">
            <v>7007279686</v>
          </cell>
        </row>
        <row r="15768">
          <cell r="C15768">
            <v>39296</v>
          </cell>
          <cell r="D15768">
            <v>7243767311</v>
          </cell>
        </row>
        <row r="15769">
          <cell r="C15769">
            <v>56460</v>
          </cell>
          <cell r="D15769">
            <v>9373778889</v>
          </cell>
        </row>
        <row r="15770">
          <cell r="C15770">
            <v>25973</v>
          </cell>
          <cell r="D15770">
            <v>1472093461</v>
          </cell>
        </row>
        <row r="15771">
          <cell r="C15771">
            <v>25477</v>
          </cell>
          <cell r="D15771">
            <v>5907724676</v>
          </cell>
        </row>
        <row r="15772">
          <cell r="C15772">
            <v>40799</v>
          </cell>
          <cell r="D15772">
            <v>6106380341</v>
          </cell>
        </row>
        <row r="15773">
          <cell r="C15773">
            <v>51698</v>
          </cell>
          <cell r="D15773">
            <v>4037854406</v>
          </cell>
        </row>
        <row r="15774">
          <cell r="C15774">
            <v>20161</v>
          </cell>
          <cell r="D15774">
            <v>87033755</v>
          </cell>
        </row>
        <row r="15775">
          <cell r="C15775">
            <v>44462</v>
          </cell>
          <cell r="D15775">
            <v>4342145855</v>
          </cell>
        </row>
        <row r="15776">
          <cell r="C15776">
            <v>58747</v>
          </cell>
          <cell r="D15776">
            <v>4670832530</v>
          </cell>
        </row>
        <row r="15777">
          <cell r="C15777">
            <v>26724</v>
          </cell>
          <cell r="D15777">
            <v>9151658844</v>
          </cell>
        </row>
        <row r="15778">
          <cell r="C15778">
            <v>33569</v>
          </cell>
          <cell r="D15778">
            <v>701563818</v>
          </cell>
        </row>
        <row r="15779">
          <cell r="C15779">
            <v>44961</v>
          </cell>
          <cell r="D15779">
            <v>8482007106</v>
          </cell>
        </row>
        <row r="15780">
          <cell r="C15780">
            <v>20627</v>
          </cell>
          <cell r="D15780">
            <v>5561472151</v>
          </cell>
        </row>
        <row r="15781">
          <cell r="C15781">
            <v>14691</v>
          </cell>
          <cell r="D15781">
            <v>7098438871</v>
          </cell>
        </row>
        <row r="15782">
          <cell r="C15782">
            <v>42568</v>
          </cell>
          <cell r="D15782">
            <v>1892125439</v>
          </cell>
        </row>
        <row r="15783">
          <cell r="C15783">
            <v>31620</v>
          </cell>
          <cell r="D15783">
            <v>939715988</v>
          </cell>
        </row>
        <row r="15784">
          <cell r="C15784">
            <v>43050</v>
          </cell>
          <cell r="D15784">
            <v>7573774818</v>
          </cell>
        </row>
        <row r="15785">
          <cell r="C15785">
            <v>50471</v>
          </cell>
          <cell r="D15785">
            <v>2670196322</v>
          </cell>
        </row>
        <row r="15786">
          <cell r="C15786">
            <v>34899</v>
          </cell>
          <cell r="D15786">
            <v>1462119603</v>
          </cell>
        </row>
        <row r="15787">
          <cell r="C15787">
            <v>23995</v>
          </cell>
          <cell r="D15787">
            <v>4579641655</v>
          </cell>
        </row>
        <row r="15788">
          <cell r="C15788">
            <v>27496</v>
          </cell>
          <cell r="D15788">
            <v>4786629839</v>
          </cell>
        </row>
        <row r="15789">
          <cell r="C15789">
            <v>37855</v>
          </cell>
          <cell r="D15789">
            <v>7794042674</v>
          </cell>
        </row>
        <row r="15790">
          <cell r="C15790">
            <v>13866</v>
          </cell>
          <cell r="D15790">
            <v>1364767856</v>
          </cell>
        </row>
        <row r="15791">
          <cell r="C15791">
            <v>49133</v>
          </cell>
          <cell r="D15791">
            <v>5837501576</v>
          </cell>
        </row>
        <row r="15792">
          <cell r="C15792">
            <v>51417</v>
          </cell>
          <cell r="D15792">
            <v>4535395691</v>
          </cell>
        </row>
        <row r="15793">
          <cell r="C15793">
            <v>59187</v>
          </cell>
          <cell r="D15793">
            <v>7775126329</v>
          </cell>
        </row>
        <row r="15794">
          <cell r="C15794">
            <v>26741</v>
          </cell>
          <cell r="D15794">
            <v>304906506</v>
          </cell>
        </row>
        <row r="15795">
          <cell r="C15795">
            <v>23133</v>
          </cell>
          <cell r="D15795">
            <v>4439073344</v>
          </cell>
        </row>
        <row r="15796">
          <cell r="C15796">
            <v>47160</v>
          </cell>
          <cell r="D15796">
            <v>8044612831</v>
          </cell>
        </row>
        <row r="15797">
          <cell r="C15797">
            <v>52662</v>
          </cell>
          <cell r="D15797">
            <v>8256403403</v>
          </cell>
        </row>
        <row r="15798">
          <cell r="C15798">
            <v>20487</v>
          </cell>
          <cell r="D15798">
            <v>4260324861</v>
          </cell>
        </row>
        <row r="15799">
          <cell r="C15799">
            <v>11503</v>
          </cell>
          <cell r="D15799">
            <v>509389570</v>
          </cell>
        </row>
        <row r="15800">
          <cell r="C15800">
            <v>20575</v>
          </cell>
          <cell r="D15800">
            <v>7178607831</v>
          </cell>
        </row>
        <row r="15801">
          <cell r="C15801">
            <v>18162</v>
          </cell>
          <cell r="D15801">
            <v>146065492</v>
          </cell>
        </row>
        <row r="15802">
          <cell r="C15802">
            <v>52943</v>
          </cell>
          <cell r="D15802">
            <v>7635344498</v>
          </cell>
        </row>
        <row r="15803">
          <cell r="C15803">
            <v>42941</v>
          </cell>
          <cell r="D15803">
            <v>5990182805</v>
          </cell>
        </row>
        <row r="15804">
          <cell r="C15804">
            <v>31391</v>
          </cell>
          <cell r="D15804">
            <v>5984294621</v>
          </cell>
        </row>
        <row r="15805">
          <cell r="C15805">
            <v>34489</v>
          </cell>
          <cell r="D15805">
            <v>5948190226</v>
          </cell>
        </row>
        <row r="15806">
          <cell r="C15806">
            <v>32968</v>
          </cell>
          <cell r="D15806">
            <v>6253520369</v>
          </cell>
        </row>
        <row r="15807">
          <cell r="C15807">
            <v>21604</v>
          </cell>
          <cell r="D15807">
            <v>5637692440</v>
          </cell>
        </row>
        <row r="15808">
          <cell r="C15808">
            <v>58164</v>
          </cell>
          <cell r="D15808">
            <v>4453315724</v>
          </cell>
        </row>
        <row r="15809">
          <cell r="C15809">
            <v>24016</v>
          </cell>
          <cell r="D15809">
            <v>4670832530</v>
          </cell>
        </row>
        <row r="15810">
          <cell r="C15810">
            <v>30562</v>
          </cell>
          <cell r="D15810">
            <v>4235594176</v>
          </cell>
        </row>
        <row r="15811">
          <cell r="C15811">
            <v>49822</v>
          </cell>
          <cell r="D15811">
            <v>87033755</v>
          </cell>
        </row>
        <row r="15812">
          <cell r="C15812">
            <v>55066</v>
          </cell>
          <cell r="D15812">
            <v>4716524892</v>
          </cell>
        </row>
        <row r="15813">
          <cell r="C15813">
            <v>14901</v>
          </cell>
          <cell r="D15813">
            <v>6820956614</v>
          </cell>
        </row>
        <row r="15814">
          <cell r="C15814">
            <v>52678</v>
          </cell>
          <cell r="D15814">
            <v>5064247826</v>
          </cell>
        </row>
        <row r="15815">
          <cell r="C15815">
            <v>13384</v>
          </cell>
          <cell r="D15815">
            <v>5948190226</v>
          </cell>
        </row>
        <row r="15816">
          <cell r="C15816">
            <v>13454</v>
          </cell>
          <cell r="D15816">
            <v>8302317314</v>
          </cell>
        </row>
        <row r="15817">
          <cell r="C15817">
            <v>24160</v>
          </cell>
          <cell r="D15817">
            <v>6938295417</v>
          </cell>
        </row>
        <row r="15818">
          <cell r="C15818">
            <v>32961</v>
          </cell>
          <cell r="D15818">
            <v>3041948354</v>
          </cell>
        </row>
        <row r="15819">
          <cell r="C15819">
            <v>52785</v>
          </cell>
          <cell r="D15819">
            <v>7962906979</v>
          </cell>
        </row>
        <row r="15820">
          <cell r="C15820">
            <v>28097</v>
          </cell>
          <cell r="D15820">
            <v>3661649302</v>
          </cell>
        </row>
        <row r="15821">
          <cell r="C15821">
            <v>33296</v>
          </cell>
          <cell r="D15821">
            <v>8419732141</v>
          </cell>
        </row>
        <row r="15822">
          <cell r="C15822">
            <v>38998</v>
          </cell>
          <cell r="D15822">
            <v>7473861379</v>
          </cell>
        </row>
        <row r="15823">
          <cell r="C15823">
            <v>16882</v>
          </cell>
          <cell r="D15823">
            <v>2922893758</v>
          </cell>
        </row>
        <row r="15824">
          <cell r="C15824">
            <v>50138</v>
          </cell>
          <cell r="D15824">
            <v>515647594</v>
          </cell>
        </row>
        <row r="15825">
          <cell r="C15825">
            <v>41626</v>
          </cell>
          <cell r="D15825">
            <v>7367438190</v>
          </cell>
        </row>
        <row r="15826">
          <cell r="C15826">
            <v>59692</v>
          </cell>
          <cell r="D15826">
            <v>3824197065</v>
          </cell>
        </row>
        <row r="15827">
          <cell r="C15827">
            <v>15249</v>
          </cell>
          <cell r="D15827">
            <v>7112955017</v>
          </cell>
        </row>
        <row r="15828">
          <cell r="C15828">
            <v>39910</v>
          </cell>
          <cell r="D15828">
            <v>6279928705</v>
          </cell>
        </row>
        <row r="15829">
          <cell r="C15829">
            <v>50641</v>
          </cell>
          <cell r="D15829">
            <v>3469413983</v>
          </cell>
        </row>
        <row r="15830">
          <cell r="C15830">
            <v>53377</v>
          </cell>
          <cell r="D15830">
            <v>4185019157</v>
          </cell>
        </row>
        <row r="15831">
          <cell r="C15831">
            <v>47951</v>
          </cell>
          <cell r="D15831">
            <v>6009848660</v>
          </cell>
        </row>
        <row r="15832">
          <cell r="C15832">
            <v>12577</v>
          </cell>
          <cell r="D15832">
            <v>2885061928</v>
          </cell>
        </row>
        <row r="15833">
          <cell r="C15833">
            <v>47420</v>
          </cell>
          <cell r="D15833">
            <v>7402856011</v>
          </cell>
        </row>
        <row r="15834">
          <cell r="C15834">
            <v>14181</v>
          </cell>
          <cell r="D15834">
            <v>9782845590</v>
          </cell>
        </row>
        <row r="15835">
          <cell r="C15835">
            <v>42067</v>
          </cell>
          <cell r="D15835">
            <v>3932861779</v>
          </cell>
        </row>
        <row r="15836">
          <cell r="C15836">
            <v>58489</v>
          </cell>
          <cell r="D15836">
            <v>62571575</v>
          </cell>
        </row>
        <row r="15837">
          <cell r="C15837">
            <v>32338</v>
          </cell>
          <cell r="D15837">
            <v>8533410514</v>
          </cell>
        </row>
        <row r="15838">
          <cell r="C15838">
            <v>27712</v>
          </cell>
          <cell r="D15838">
            <v>4409014943</v>
          </cell>
        </row>
        <row r="15839">
          <cell r="C15839">
            <v>36941</v>
          </cell>
          <cell r="D15839">
            <v>2177097355</v>
          </cell>
        </row>
        <row r="15840">
          <cell r="C15840">
            <v>53657</v>
          </cell>
          <cell r="D15840">
            <v>1085075834</v>
          </cell>
        </row>
        <row r="15841">
          <cell r="C15841">
            <v>24648</v>
          </cell>
          <cell r="D15841">
            <v>8731494560</v>
          </cell>
        </row>
        <row r="15842">
          <cell r="C15842">
            <v>23903</v>
          </cell>
          <cell r="D15842">
            <v>8977805007</v>
          </cell>
        </row>
        <row r="15843">
          <cell r="C15843">
            <v>24472</v>
          </cell>
          <cell r="D15843">
            <v>3516592710</v>
          </cell>
        </row>
        <row r="15844">
          <cell r="C15844">
            <v>28910</v>
          </cell>
          <cell r="D15844">
            <v>7778092905</v>
          </cell>
        </row>
        <row r="15845">
          <cell r="C15845">
            <v>29654</v>
          </cell>
          <cell r="D15845">
            <v>8808097757</v>
          </cell>
        </row>
        <row r="15846">
          <cell r="C15846">
            <v>29948</v>
          </cell>
          <cell r="D15846">
            <v>6283719635</v>
          </cell>
        </row>
        <row r="15847">
          <cell r="C15847">
            <v>53194</v>
          </cell>
          <cell r="D15847">
            <v>7760701055</v>
          </cell>
        </row>
        <row r="15848">
          <cell r="C15848">
            <v>45971</v>
          </cell>
          <cell r="D15848">
            <v>3133221701</v>
          </cell>
        </row>
        <row r="15849">
          <cell r="C15849">
            <v>27926</v>
          </cell>
          <cell r="D15849">
            <v>6776868107</v>
          </cell>
        </row>
        <row r="15850">
          <cell r="C15850">
            <v>22215</v>
          </cell>
          <cell r="D15850">
            <v>3516592710</v>
          </cell>
        </row>
        <row r="15851">
          <cell r="C15851">
            <v>29154</v>
          </cell>
          <cell r="D15851">
            <v>1062607929</v>
          </cell>
        </row>
        <row r="15852">
          <cell r="C15852">
            <v>18811</v>
          </cell>
          <cell r="D15852">
            <v>960994726</v>
          </cell>
        </row>
        <row r="15853">
          <cell r="C15853">
            <v>59102</v>
          </cell>
          <cell r="D15853">
            <v>3156820482</v>
          </cell>
        </row>
        <row r="15854">
          <cell r="C15854">
            <v>13398</v>
          </cell>
          <cell r="D15854">
            <v>7440017404</v>
          </cell>
        </row>
        <row r="15855">
          <cell r="C15855">
            <v>42544</v>
          </cell>
          <cell r="D15855">
            <v>6321654205</v>
          </cell>
        </row>
        <row r="15856">
          <cell r="C15856">
            <v>43319</v>
          </cell>
          <cell r="D15856">
            <v>3127459866</v>
          </cell>
        </row>
        <row r="15857">
          <cell r="C15857">
            <v>46473</v>
          </cell>
          <cell r="D15857">
            <v>7286297414</v>
          </cell>
        </row>
        <row r="15858">
          <cell r="C15858">
            <v>34560</v>
          </cell>
          <cell r="D15858">
            <v>4396213212</v>
          </cell>
        </row>
        <row r="15859">
          <cell r="C15859">
            <v>52530</v>
          </cell>
          <cell r="D15859">
            <v>4398950745</v>
          </cell>
        </row>
        <row r="15860">
          <cell r="C15860">
            <v>58710</v>
          </cell>
          <cell r="D15860">
            <v>357531329</v>
          </cell>
        </row>
        <row r="15861">
          <cell r="C15861">
            <v>25757</v>
          </cell>
          <cell r="D15861">
            <v>515647594</v>
          </cell>
        </row>
        <row r="15862">
          <cell r="C15862">
            <v>19374</v>
          </cell>
          <cell r="D15862">
            <v>4718207207</v>
          </cell>
        </row>
        <row r="15863">
          <cell r="C15863">
            <v>46642</v>
          </cell>
          <cell r="D15863">
            <v>5675852751</v>
          </cell>
        </row>
        <row r="15864">
          <cell r="C15864">
            <v>59703</v>
          </cell>
          <cell r="D15864">
            <v>1489889981</v>
          </cell>
        </row>
        <row r="15865">
          <cell r="C15865">
            <v>48336</v>
          </cell>
          <cell r="D15865">
            <v>7039995972</v>
          </cell>
        </row>
        <row r="15866">
          <cell r="C15866">
            <v>48282</v>
          </cell>
          <cell r="D15866">
            <v>2259282237</v>
          </cell>
        </row>
        <row r="15867">
          <cell r="C15867">
            <v>57687</v>
          </cell>
          <cell r="D15867">
            <v>4877108939</v>
          </cell>
        </row>
        <row r="15868">
          <cell r="C15868">
            <v>38039</v>
          </cell>
          <cell r="D15868">
            <v>2958727874</v>
          </cell>
        </row>
        <row r="15869">
          <cell r="C15869">
            <v>21255</v>
          </cell>
          <cell r="D15869">
            <v>7033916019</v>
          </cell>
        </row>
        <row r="15870">
          <cell r="C15870">
            <v>50155</v>
          </cell>
          <cell r="D15870">
            <v>7966879720</v>
          </cell>
        </row>
        <row r="15871">
          <cell r="C15871">
            <v>33765</v>
          </cell>
          <cell r="D15871">
            <v>8349606134</v>
          </cell>
        </row>
        <row r="15872">
          <cell r="C15872">
            <v>33841</v>
          </cell>
          <cell r="D15872">
            <v>6126779991</v>
          </cell>
        </row>
        <row r="15873">
          <cell r="C15873">
            <v>23804</v>
          </cell>
          <cell r="D15873">
            <v>5519420165</v>
          </cell>
        </row>
        <row r="15874">
          <cell r="C15874">
            <v>48507</v>
          </cell>
          <cell r="D15874">
            <v>7621218967</v>
          </cell>
        </row>
        <row r="15875">
          <cell r="C15875">
            <v>31279</v>
          </cell>
          <cell r="D15875">
            <v>689661541</v>
          </cell>
        </row>
        <row r="15876">
          <cell r="C15876">
            <v>45596</v>
          </cell>
          <cell r="D15876">
            <v>1096335336</v>
          </cell>
        </row>
        <row r="15877">
          <cell r="C15877">
            <v>17113</v>
          </cell>
          <cell r="D15877">
            <v>4649590612</v>
          </cell>
        </row>
        <row r="15878">
          <cell r="C15878">
            <v>31395</v>
          </cell>
          <cell r="D15878">
            <v>3513651333</v>
          </cell>
        </row>
        <row r="15879">
          <cell r="C15879">
            <v>16725</v>
          </cell>
          <cell r="D15879">
            <v>6009848660</v>
          </cell>
        </row>
        <row r="15880">
          <cell r="C15880">
            <v>52920</v>
          </cell>
          <cell r="D15880">
            <v>8676088039</v>
          </cell>
        </row>
        <row r="15881">
          <cell r="C15881">
            <v>12980</v>
          </cell>
          <cell r="D15881">
            <v>8162941088</v>
          </cell>
        </row>
        <row r="15882">
          <cell r="C15882">
            <v>21352</v>
          </cell>
          <cell r="D15882">
            <v>2763158331</v>
          </cell>
        </row>
        <row r="15883">
          <cell r="C15883">
            <v>46503</v>
          </cell>
          <cell r="D15883">
            <v>6322781804</v>
          </cell>
        </row>
        <row r="15884">
          <cell r="C15884">
            <v>46018</v>
          </cell>
          <cell r="D15884">
            <v>4323727860</v>
          </cell>
        </row>
        <row r="15885">
          <cell r="C15885">
            <v>11509</v>
          </cell>
          <cell r="D15885">
            <v>4739588234</v>
          </cell>
        </row>
        <row r="15886">
          <cell r="C15886">
            <v>23760</v>
          </cell>
          <cell r="D15886">
            <v>8115985503</v>
          </cell>
        </row>
        <row r="15887">
          <cell r="C15887">
            <v>45517</v>
          </cell>
          <cell r="D15887">
            <v>8728207157</v>
          </cell>
        </row>
        <row r="15888">
          <cell r="C15888">
            <v>57210</v>
          </cell>
          <cell r="D15888">
            <v>3932861779</v>
          </cell>
        </row>
        <row r="15889">
          <cell r="C15889">
            <v>18595</v>
          </cell>
          <cell r="D15889">
            <v>7906441400</v>
          </cell>
        </row>
        <row r="15890">
          <cell r="C15890">
            <v>25357</v>
          </cell>
          <cell r="D15890">
            <v>4525743115</v>
          </cell>
        </row>
        <row r="15891">
          <cell r="C15891">
            <v>55599</v>
          </cell>
          <cell r="D15891">
            <v>7160109333</v>
          </cell>
        </row>
        <row r="15892">
          <cell r="C15892">
            <v>19433</v>
          </cell>
          <cell r="D15892">
            <v>9855833406</v>
          </cell>
        </row>
        <row r="15893">
          <cell r="C15893">
            <v>33985</v>
          </cell>
          <cell r="D15893">
            <v>3271497702</v>
          </cell>
        </row>
        <row r="15894">
          <cell r="C15894">
            <v>32714</v>
          </cell>
          <cell r="D15894">
            <v>1990335721</v>
          </cell>
        </row>
        <row r="15895">
          <cell r="C15895">
            <v>28119</v>
          </cell>
          <cell r="D15895">
            <v>2698184272</v>
          </cell>
        </row>
        <row r="15896">
          <cell r="C15896">
            <v>14910</v>
          </cell>
          <cell r="D15896">
            <v>4877108939</v>
          </cell>
        </row>
        <row r="15897">
          <cell r="C15897">
            <v>32792</v>
          </cell>
          <cell r="D15897">
            <v>9491257560</v>
          </cell>
        </row>
        <row r="15898">
          <cell r="C15898">
            <v>58104</v>
          </cell>
          <cell r="D15898">
            <v>1729795870</v>
          </cell>
        </row>
        <row r="15899">
          <cell r="C15899">
            <v>27335</v>
          </cell>
          <cell r="D15899">
            <v>5203144281</v>
          </cell>
        </row>
        <row r="15900">
          <cell r="C15900">
            <v>39396</v>
          </cell>
          <cell r="D15900">
            <v>2908560011</v>
          </cell>
        </row>
        <row r="15901">
          <cell r="C15901">
            <v>37094</v>
          </cell>
          <cell r="D15901">
            <v>1573192775</v>
          </cell>
        </row>
        <row r="15902">
          <cell r="C15902">
            <v>32644</v>
          </cell>
          <cell r="D15902">
            <v>8017115954</v>
          </cell>
        </row>
        <row r="15903">
          <cell r="C15903">
            <v>14729</v>
          </cell>
          <cell r="D15903">
            <v>2292892200</v>
          </cell>
        </row>
        <row r="15904">
          <cell r="C15904">
            <v>34310</v>
          </cell>
          <cell r="D15904">
            <v>2524572722</v>
          </cell>
        </row>
        <row r="15905">
          <cell r="C15905">
            <v>54784</v>
          </cell>
          <cell r="D15905">
            <v>5779075530</v>
          </cell>
        </row>
        <row r="15906">
          <cell r="C15906">
            <v>30842</v>
          </cell>
          <cell r="D15906">
            <v>630160104</v>
          </cell>
        </row>
        <row r="15907">
          <cell r="C15907">
            <v>19206</v>
          </cell>
          <cell r="D15907">
            <v>9620547551</v>
          </cell>
        </row>
        <row r="15908">
          <cell r="C15908">
            <v>32580</v>
          </cell>
          <cell r="D15908">
            <v>3738218785</v>
          </cell>
        </row>
        <row r="15909">
          <cell r="C15909">
            <v>45475</v>
          </cell>
          <cell r="D15909">
            <v>4656574848</v>
          </cell>
        </row>
        <row r="15910">
          <cell r="C15910">
            <v>31842</v>
          </cell>
          <cell r="D15910">
            <v>5138969978</v>
          </cell>
        </row>
        <row r="15911">
          <cell r="C15911">
            <v>16684</v>
          </cell>
          <cell r="D15911">
            <v>797655034</v>
          </cell>
        </row>
        <row r="15912">
          <cell r="C15912">
            <v>12801</v>
          </cell>
          <cell r="D15912">
            <v>3569414450</v>
          </cell>
        </row>
        <row r="15913">
          <cell r="C15913">
            <v>31422</v>
          </cell>
          <cell r="D15913">
            <v>8277918739</v>
          </cell>
        </row>
        <row r="15914">
          <cell r="C15914">
            <v>27360</v>
          </cell>
          <cell r="D15914">
            <v>8905919081</v>
          </cell>
        </row>
        <row r="15915">
          <cell r="C15915">
            <v>36705</v>
          </cell>
          <cell r="D15915">
            <v>7240169995</v>
          </cell>
        </row>
        <row r="15916">
          <cell r="C15916">
            <v>20678</v>
          </cell>
          <cell r="D15916">
            <v>5984294621</v>
          </cell>
        </row>
        <row r="15917">
          <cell r="C15917">
            <v>20605</v>
          </cell>
          <cell r="D15917">
            <v>5623178685</v>
          </cell>
        </row>
        <row r="15918">
          <cell r="C15918">
            <v>30431</v>
          </cell>
          <cell r="D15918">
            <v>4074728869</v>
          </cell>
        </row>
        <row r="15919">
          <cell r="C15919">
            <v>18061</v>
          </cell>
          <cell r="D15919">
            <v>1419116835</v>
          </cell>
        </row>
        <row r="15920">
          <cell r="C15920">
            <v>43564</v>
          </cell>
          <cell r="D15920">
            <v>6275593709</v>
          </cell>
        </row>
        <row r="15921">
          <cell r="C15921">
            <v>13789</v>
          </cell>
          <cell r="D15921">
            <v>1898839557</v>
          </cell>
        </row>
        <row r="15922">
          <cell r="C15922">
            <v>48067</v>
          </cell>
          <cell r="D15922">
            <v>8905919081</v>
          </cell>
        </row>
        <row r="15923">
          <cell r="C15923">
            <v>19706</v>
          </cell>
          <cell r="D15923">
            <v>6275593709</v>
          </cell>
        </row>
        <row r="15924">
          <cell r="C15924">
            <v>19615</v>
          </cell>
          <cell r="D15924">
            <v>2074776004</v>
          </cell>
        </row>
        <row r="15925">
          <cell r="C15925">
            <v>39171</v>
          </cell>
          <cell r="D15925">
            <v>4862005330</v>
          </cell>
        </row>
        <row r="15926">
          <cell r="C15926">
            <v>44395</v>
          </cell>
          <cell r="D15926">
            <v>140020098</v>
          </cell>
        </row>
        <row r="15927">
          <cell r="C15927">
            <v>59195</v>
          </cell>
          <cell r="D15927">
            <v>9228842121</v>
          </cell>
        </row>
        <row r="15928">
          <cell r="C15928">
            <v>59529</v>
          </cell>
          <cell r="D15928">
            <v>2497321256</v>
          </cell>
        </row>
        <row r="15929">
          <cell r="C15929">
            <v>59421</v>
          </cell>
          <cell r="D15929">
            <v>6842911427</v>
          </cell>
        </row>
        <row r="15930">
          <cell r="C15930">
            <v>37014</v>
          </cell>
          <cell r="D15930">
            <v>4445486779</v>
          </cell>
        </row>
        <row r="15931">
          <cell r="C15931">
            <v>16021</v>
          </cell>
          <cell r="D15931">
            <v>6789106936</v>
          </cell>
        </row>
        <row r="15932">
          <cell r="C15932">
            <v>34415</v>
          </cell>
          <cell r="D15932">
            <v>4475496373</v>
          </cell>
        </row>
        <row r="15933">
          <cell r="C15933">
            <v>17986</v>
          </cell>
          <cell r="D15933">
            <v>9312128221</v>
          </cell>
        </row>
        <row r="15934">
          <cell r="C15934">
            <v>54609</v>
          </cell>
          <cell r="D15934">
            <v>6321654205</v>
          </cell>
        </row>
        <row r="15935">
          <cell r="C15935">
            <v>58177</v>
          </cell>
          <cell r="D15935">
            <v>62571575</v>
          </cell>
        </row>
        <row r="15936">
          <cell r="C15936">
            <v>18516</v>
          </cell>
          <cell r="D15936">
            <v>9726873223</v>
          </cell>
        </row>
        <row r="15937">
          <cell r="C15937">
            <v>45667</v>
          </cell>
          <cell r="D15937">
            <v>3933561566</v>
          </cell>
        </row>
        <row r="15938">
          <cell r="C15938">
            <v>27091</v>
          </cell>
          <cell r="D15938">
            <v>2417008025</v>
          </cell>
        </row>
        <row r="15939">
          <cell r="C15939">
            <v>42020</v>
          </cell>
          <cell r="D15939">
            <v>1892125439</v>
          </cell>
        </row>
        <row r="15940">
          <cell r="C15940">
            <v>43555</v>
          </cell>
          <cell r="D15940">
            <v>9726644925</v>
          </cell>
        </row>
        <row r="15941">
          <cell r="C15941">
            <v>54258</v>
          </cell>
          <cell r="D15941">
            <v>3891707452</v>
          </cell>
        </row>
        <row r="15942">
          <cell r="C15942">
            <v>53267</v>
          </cell>
          <cell r="D15942">
            <v>7637608875</v>
          </cell>
        </row>
        <row r="15943">
          <cell r="C15943">
            <v>57549</v>
          </cell>
          <cell r="D15943">
            <v>7373156215</v>
          </cell>
        </row>
        <row r="15944">
          <cell r="C15944">
            <v>10188</v>
          </cell>
          <cell r="D15944">
            <v>1152386727</v>
          </cell>
        </row>
        <row r="15945">
          <cell r="C15945">
            <v>29257</v>
          </cell>
          <cell r="D15945">
            <v>1573192775</v>
          </cell>
        </row>
        <row r="15946">
          <cell r="C15946">
            <v>20846</v>
          </cell>
          <cell r="D15946">
            <v>8289594380</v>
          </cell>
        </row>
        <row r="15947">
          <cell r="C15947">
            <v>41062</v>
          </cell>
          <cell r="D15947">
            <v>4192443678</v>
          </cell>
        </row>
        <row r="15948">
          <cell r="C15948">
            <v>45886</v>
          </cell>
          <cell r="D15948">
            <v>5138969978</v>
          </cell>
        </row>
        <row r="15949">
          <cell r="C15949">
            <v>25481</v>
          </cell>
          <cell r="D15949">
            <v>7427985850</v>
          </cell>
        </row>
        <row r="15950">
          <cell r="C15950">
            <v>46811</v>
          </cell>
          <cell r="D15950">
            <v>5372344725</v>
          </cell>
        </row>
        <row r="15951">
          <cell r="C15951">
            <v>38833</v>
          </cell>
          <cell r="D15951">
            <v>589071254</v>
          </cell>
        </row>
        <row r="15952">
          <cell r="C15952">
            <v>50520</v>
          </cell>
          <cell r="D15952">
            <v>2561690342</v>
          </cell>
        </row>
        <row r="15953">
          <cell r="C15953">
            <v>52675</v>
          </cell>
          <cell r="D15953">
            <v>4328154427</v>
          </cell>
        </row>
        <row r="15954">
          <cell r="C15954">
            <v>13284</v>
          </cell>
          <cell r="D15954">
            <v>2936088178</v>
          </cell>
        </row>
        <row r="15955">
          <cell r="C15955">
            <v>27205</v>
          </cell>
          <cell r="D15955">
            <v>1280521902</v>
          </cell>
        </row>
        <row r="15956">
          <cell r="C15956">
            <v>15845</v>
          </cell>
          <cell r="D15956">
            <v>8875320292</v>
          </cell>
        </row>
        <row r="15957">
          <cell r="C15957">
            <v>21262</v>
          </cell>
          <cell r="D15957">
            <v>9885165231</v>
          </cell>
        </row>
        <row r="15958">
          <cell r="C15958">
            <v>37172</v>
          </cell>
          <cell r="D15958">
            <v>8204786093</v>
          </cell>
        </row>
        <row r="15959">
          <cell r="C15959">
            <v>42234</v>
          </cell>
          <cell r="D15959">
            <v>2421688019</v>
          </cell>
        </row>
        <row r="15960">
          <cell r="C15960">
            <v>56570</v>
          </cell>
          <cell r="D15960">
            <v>8315800957</v>
          </cell>
        </row>
        <row r="15961">
          <cell r="C15961">
            <v>57905</v>
          </cell>
          <cell r="D15961">
            <v>4730395069</v>
          </cell>
        </row>
        <row r="15962">
          <cell r="C15962">
            <v>29352</v>
          </cell>
          <cell r="D15962">
            <v>3127459866</v>
          </cell>
        </row>
        <row r="15963">
          <cell r="C15963">
            <v>25797</v>
          </cell>
          <cell r="D15963">
            <v>9267164694</v>
          </cell>
        </row>
        <row r="15964">
          <cell r="C15964">
            <v>54982</v>
          </cell>
          <cell r="D15964">
            <v>1096335336</v>
          </cell>
        </row>
        <row r="15965">
          <cell r="C15965">
            <v>34800</v>
          </cell>
          <cell r="D15965">
            <v>6410530811</v>
          </cell>
        </row>
        <row r="15966">
          <cell r="C15966">
            <v>51770</v>
          </cell>
          <cell r="D15966">
            <v>5764488419</v>
          </cell>
        </row>
        <row r="15967">
          <cell r="C15967">
            <v>15438</v>
          </cell>
          <cell r="D15967">
            <v>4396213212</v>
          </cell>
        </row>
        <row r="15968">
          <cell r="C15968">
            <v>12345</v>
          </cell>
          <cell r="D15968">
            <v>8664054479</v>
          </cell>
        </row>
        <row r="15969">
          <cell r="C15969">
            <v>43355</v>
          </cell>
          <cell r="D15969">
            <v>9624054975</v>
          </cell>
        </row>
        <row r="15970">
          <cell r="C15970">
            <v>48987</v>
          </cell>
          <cell r="D15970">
            <v>8047841793</v>
          </cell>
        </row>
        <row r="15971">
          <cell r="C15971">
            <v>28584</v>
          </cell>
          <cell r="D15971">
            <v>6978367184</v>
          </cell>
        </row>
        <row r="15972">
          <cell r="C15972">
            <v>39103</v>
          </cell>
          <cell r="D15972">
            <v>2279888742</v>
          </cell>
        </row>
        <row r="15973">
          <cell r="C15973">
            <v>46003</v>
          </cell>
          <cell r="D15973">
            <v>6732216945</v>
          </cell>
        </row>
        <row r="15974">
          <cell r="C15974">
            <v>15027</v>
          </cell>
          <cell r="D15974">
            <v>9293760045</v>
          </cell>
        </row>
        <row r="15975">
          <cell r="C15975">
            <v>25463</v>
          </cell>
          <cell r="D15975">
            <v>5000631609</v>
          </cell>
        </row>
        <row r="15976">
          <cell r="C15976">
            <v>53972</v>
          </cell>
          <cell r="D15976">
            <v>7659816853</v>
          </cell>
        </row>
        <row r="15977">
          <cell r="C15977">
            <v>54583</v>
          </cell>
          <cell r="D15977">
            <v>5405945366</v>
          </cell>
        </row>
        <row r="15978">
          <cell r="C15978">
            <v>25171</v>
          </cell>
          <cell r="D15978">
            <v>5499856877</v>
          </cell>
        </row>
        <row r="15979">
          <cell r="C15979">
            <v>51258</v>
          </cell>
          <cell r="D15979">
            <v>3217797337</v>
          </cell>
        </row>
        <row r="15980">
          <cell r="C15980">
            <v>56190</v>
          </cell>
          <cell r="D15980">
            <v>895027720</v>
          </cell>
        </row>
        <row r="15981">
          <cell r="C15981">
            <v>22976</v>
          </cell>
          <cell r="D15981">
            <v>2551917727</v>
          </cell>
        </row>
        <row r="15982">
          <cell r="C15982">
            <v>46014</v>
          </cell>
          <cell r="D15982">
            <v>7268478941</v>
          </cell>
        </row>
        <row r="15983">
          <cell r="C15983">
            <v>47809</v>
          </cell>
          <cell r="D15983">
            <v>8501525324</v>
          </cell>
        </row>
        <row r="15984">
          <cell r="C15984">
            <v>17296</v>
          </cell>
          <cell r="D15984">
            <v>2352201101</v>
          </cell>
        </row>
        <row r="15985">
          <cell r="C15985">
            <v>48140</v>
          </cell>
          <cell r="D15985">
            <v>9340547551</v>
          </cell>
        </row>
        <row r="15986">
          <cell r="C15986">
            <v>15577</v>
          </cell>
          <cell r="D15986">
            <v>8694120054</v>
          </cell>
        </row>
        <row r="15987">
          <cell r="C15987">
            <v>31933</v>
          </cell>
          <cell r="D15987">
            <v>3040116061</v>
          </cell>
        </row>
        <row r="15988">
          <cell r="C15988">
            <v>43824</v>
          </cell>
          <cell r="D15988">
            <v>6279928705</v>
          </cell>
        </row>
        <row r="15989">
          <cell r="C15989">
            <v>53781</v>
          </cell>
          <cell r="D15989">
            <v>7192290785</v>
          </cell>
        </row>
        <row r="15990">
          <cell r="C15990">
            <v>29996</v>
          </cell>
          <cell r="D15990">
            <v>1953937357</v>
          </cell>
        </row>
        <row r="15991">
          <cell r="C15991">
            <v>28084</v>
          </cell>
          <cell r="D15991">
            <v>4610039311</v>
          </cell>
        </row>
        <row r="15992">
          <cell r="C15992">
            <v>12216</v>
          </cell>
          <cell r="D15992">
            <v>5759255762</v>
          </cell>
        </row>
        <row r="15993">
          <cell r="C15993">
            <v>56655</v>
          </cell>
          <cell r="D15993">
            <v>5479449389</v>
          </cell>
        </row>
        <row r="15994">
          <cell r="C15994">
            <v>22758</v>
          </cell>
          <cell r="D15994">
            <v>1990334539</v>
          </cell>
        </row>
        <row r="15995">
          <cell r="C15995">
            <v>35450</v>
          </cell>
          <cell r="D15995">
            <v>2493113470</v>
          </cell>
        </row>
        <row r="15996">
          <cell r="C15996">
            <v>33453</v>
          </cell>
          <cell r="D15996">
            <v>5079859830</v>
          </cell>
        </row>
        <row r="15997">
          <cell r="C15997">
            <v>54952</v>
          </cell>
          <cell r="D15997">
            <v>5861892008</v>
          </cell>
        </row>
        <row r="15998">
          <cell r="C15998">
            <v>57881</v>
          </cell>
          <cell r="D15998">
            <v>8552526727</v>
          </cell>
        </row>
        <row r="15999">
          <cell r="C15999">
            <v>58741</v>
          </cell>
          <cell r="D15999">
            <v>4472356473</v>
          </cell>
        </row>
        <row r="16000">
          <cell r="C16000">
            <v>56656</v>
          </cell>
          <cell r="D16000">
            <v>4688336071</v>
          </cell>
        </row>
        <row r="16001">
          <cell r="C16001">
            <v>13477</v>
          </cell>
          <cell r="D16001">
            <v>4487905370</v>
          </cell>
        </row>
        <row r="16002">
          <cell r="C16002">
            <v>28025</v>
          </cell>
          <cell r="D16002">
            <v>1972775170</v>
          </cell>
        </row>
        <row r="16003">
          <cell r="C16003">
            <v>39947</v>
          </cell>
          <cell r="D16003">
            <v>2070860833</v>
          </cell>
        </row>
        <row r="16004">
          <cell r="C16004">
            <v>17507</v>
          </cell>
          <cell r="D16004">
            <v>357531329</v>
          </cell>
        </row>
        <row r="16005">
          <cell r="C16005">
            <v>48301</v>
          </cell>
          <cell r="D16005">
            <v>1062607929</v>
          </cell>
        </row>
        <row r="16006">
          <cell r="C16006">
            <v>15034</v>
          </cell>
          <cell r="D16006">
            <v>7966083349</v>
          </cell>
        </row>
        <row r="16007">
          <cell r="C16007">
            <v>34438</v>
          </cell>
          <cell r="D16007">
            <v>2809344809</v>
          </cell>
        </row>
        <row r="16008">
          <cell r="C16008">
            <v>49677</v>
          </cell>
          <cell r="D16008">
            <v>17898579</v>
          </cell>
        </row>
        <row r="16009">
          <cell r="C16009">
            <v>24069</v>
          </cell>
          <cell r="D16009">
            <v>4716524892</v>
          </cell>
        </row>
        <row r="16010">
          <cell r="C16010">
            <v>14061</v>
          </cell>
          <cell r="D16010">
            <v>3075132195</v>
          </cell>
        </row>
        <row r="16011">
          <cell r="C16011">
            <v>45907</v>
          </cell>
          <cell r="D16011">
            <v>5623930522</v>
          </cell>
        </row>
        <row r="16012">
          <cell r="C16012">
            <v>55306</v>
          </cell>
          <cell r="D16012">
            <v>933051662</v>
          </cell>
        </row>
        <row r="16013">
          <cell r="C16013">
            <v>41851</v>
          </cell>
          <cell r="D16013">
            <v>4698538416</v>
          </cell>
        </row>
        <row r="16014">
          <cell r="C16014">
            <v>52409</v>
          </cell>
          <cell r="D16014">
            <v>2804488179</v>
          </cell>
        </row>
        <row r="16015">
          <cell r="C16015">
            <v>13651</v>
          </cell>
          <cell r="D16015">
            <v>549857826</v>
          </cell>
        </row>
        <row r="16016">
          <cell r="C16016">
            <v>33546</v>
          </cell>
          <cell r="D16016">
            <v>7931128354</v>
          </cell>
        </row>
        <row r="16017">
          <cell r="C16017">
            <v>46886</v>
          </cell>
          <cell r="D16017">
            <v>1888252693</v>
          </cell>
        </row>
        <row r="16018">
          <cell r="C16018">
            <v>52887</v>
          </cell>
          <cell r="D16018">
            <v>4453315724</v>
          </cell>
        </row>
        <row r="16019">
          <cell r="C16019">
            <v>45709</v>
          </cell>
          <cell r="D16019">
            <v>2405876701</v>
          </cell>
        </row>
        <row r="16020">
          <cell r="C16020">
            <v>58910</v>
          </cell>
          <cell r="D16020">
            <v>7166957409</v>
          </cell>
        </row>
        <row r="16021">
          <cell r="C16021">
            <v>31151</v>
          </cell>
          <cell r="D16021">
            <v>992720575</v>
          </cell>
        </row>
        <row r="16022">
          <cell r="C16022">
            <v>10918</v>
          </cell>
          <cell r="D16022">
            <v>8460683117</v>
          </cell>
        </row>
        <row r="16023">
          <cell r="C16023">
            <v>41961</v>
          </cell>
          <cell r="D16023">
            <v>4097160079</v>
          </cell>
        </row>
        <row r="16024">
          <cell r="C16024">
            <v>17976</v>
          </cell>
          <cell r="D16024">
            <v>8646243699</v>
          </cell>
        </row>
        <row r="16025">
          <cell r="C16025">
            <v>32365</v>
          </cell>
          <cell r="D16025">
            <v>8550875457</v>
          </cell>
        </row>
        <row r="16026">
          <cell r="C16026">
            <v>18125</v>
          </cell>
          <cell r="D16026">
            <v>7931128354</v>
          </cell>
        </row>
        <row r="16027">
          <cell r="C16027">
            <v>21283</v>
          </cell>
          <cell r="D16027">
            <v>594961432</v>
          </cell>
        </row>
        <row r="16028">
          <cell r="C16028">
            <v>43516</v>
          </cell>
          <cell r="D16028">
            <v>4162153728</v>
          </cell>
        </row>
        <row r="16029">
          <cell r="C16029">
            <v>20017</v>
          </cell>
          <cell r="D16029">
            <v>8289594380</v>
          </cell>
        </row>
        <row r="16030">
          <cell r="C16030">
            <v>25673</v>
          </cell>
          <cell r="D16030">
            <v>7635344498</v>
          </cell>
        </row>
        <row r="16031">
          <cell r="C16031">
            <v>16208</v>
          </cell>
          <cell r="D16031">
            <v>9627071331</v>
          </cell>
        </row>
        <row r="16032">
          <cell r="C16032">
            <v>28198</v>
          </cell>
          <cell r="D16032">
            <v>6214787945</v>
          </cell>
        </row>
        <row r="16033">
          <cell r="C16033">
            <v>32890</v>
          </cell>
          <cell r="D16033">
            <v>3164004753</v>
          </cell>
        </row>
        <row r="16034">
          <cell r="C16034">
            <v>58693</v>
          </cell>
          <cell r="D16034">
            <v>273083503</v>
          </cell>
        </row>
        <row r="16035">
          <cell r="C16035">
            <v>12386</v>
          </cell>
          <cell r="D16035">
            <v>4192879565</v>
          </cell>
        </row>
        <row r="16036">
          <cell r="C16036">
            <v>41191</v>
          </cell>
          <cell r="D16036">
            <v>9260254965</v>
          </cell>
        </row>
        <row r="16037">
          <cell r="C16037">
            <v>39951</v>
          </cell>
          <cell r="D16037">
            <v>8267733809</v>
          </cell>
        </row>
        <row r="16038">
          <cell r="C16038">
            <v>35964</v>
          </cell>
          <cell r="D16038">
            <v>8832488175</v>
          </cell>
        </row>
        <row r="16039">
          <cell r="C16039">
            <v>54033</v>
          </cell>
          <cell r="D16039">
            <v>9916787441</v>
          </cell>
        </row>
        <row r="16040">
          <cell r="C16040">
            <v>26288</v>
          </cell>
          <cell r="D16040">
            <v>1887308636</v>
          </cell>
        </row>
        <row r="16041">
          <cell r="C16041">
            <v>12121</v>
          </cell>
          <cell r="D16041">
            <v>6836716731</v>
          </cell>
        </row>
        <row r="16042">
          <cell r="C16042">
            <v>35966</v>
          </cell>
          <cell r="D16042">
            <v>502909099</v>
          </cell>
        </row>
        <row r="16043">
          <cell r="C16043">
            <v>14851</v>
          </cell>
          <cell r="D16043">
            <v>9403474378</v>
          </cell>
        </row>
        <row r="16044">
          <cell r="C16044">
            <v>32257</v>
          </cell>
          <cell r="D16044">
            <v>76572129</v>
          </cell>
        </row>
        <row r="16045">
          <cell r="C16045">
            <v>51250</v>
          </cell>
          <cell r="D16045">
            <v>6894004730</v>
          </cell>
        </row>
        <row r="16046">
          <cell r="C16046">
            <v>11238</v>
          </cell>
          <cell r="D16046">
            <v>3507341514</v>
          </cell>
        </row>
        <row r="16047">
          <cell r="C16047">
            <v>31058</v>
          </cell>
          <cell r="D16047">
            <v>8175279842</v>
          </cell>
        </row>
        <row r="16048">
          <cell r="C16048">
            <v>34578</v>
          </cell>
          <cell r="D16048">
            <v>7304628987</v>
          </cell>
        </row>
        <row r="16049">
          <cell r="C16049">
            <v>37380</v>
          </cell>
          <cell r="D16049">
            <v>4097160079</v>
          </cell>
        </row>
        <row r="16050">
          <cell r="C16050">
            <v>59441</v>
          </cell>
          <cell r="D16050">
            <v>4342145855</v>
          </cell>
        </row>
        <row r="16051">
          <cell r="C16051">
            <v>54519</v>
          </cell>
          <cell r="D16051">
            <v>2426144645</v>
          </cell>
        </row>
        <row r="16052">
          <cell r="C16052">
            <v>41040</v>
          </cell>
          <cell r="D16052">
            <v>5764488419</v>
          </cell>
        </row>
        <row r="16053">
          <cell r="C16053">
            <v>34123</v>
          </cell>
          <cell r="D16053">
            <v>8204786093</v>
          </cell>
        </row>
        <row r="16054">
          <cell r="C16054">
            <v>20711</v>
          </cell>
          <cell r="D16054">
            <v>8617243198</v>
          </cell>
        </row>
        <row r="16055">
          <cell r="C16055">
            <v>25422</v>
          </cell>
          <cell r="D16055">
            <v>7074056774</v>
          </cell>
        </row>
        <row r="16056">
          <cell r="C16056">
            <v>54766</v>
          </cell>
          <cell r="D16056">
            <v>9096285417</v>
          </cell>
        </row>
        <row r="16057">
          <cell r="C16057">
            <v>21547</v>
          </cell>
          <cell r="D16057">
            <v>3458178171</v>
          </cell>
        </row>
        <row r="16058">
          <cell r="C16058">
            <v>53197</v>
          </cell>
          <cell r="D16058">
            <v>9674189459</v>
          </cell>
        </row>
        <row r="16059">
          <cell r="C16059">
            <v>20429</v>
          </cell>
          <cell r="D16059">
            <v>8808097757</v>
          </cell>
        </row>
        <row r="16060">
          <cell r="C16060">
            <v>46035</v>
          </cell>
          <cell r="D16060">
            <v>1545110042</v>
          </cell>
        </row>
        <row r="16061">
          <cell r="C16061">
            <v>48178</v>
          </cell>
          <cell r="D16061">
            <v>4192443678</v>
          </cell>
        </row>
        <row r="16062">
          <cell r="C16062">
            <v>33023</v>
          </cell>
          <cell r="D16062">
            <v>3021692982</v>
          </cell>
        </row>
        <row r="16063">
          <cell r="C16063">
            <v>17692</v>
          </cell>
          <cell r="D16063">
            <v>2579936017</v>
          </cell>
        </row>
        <row r="16064">
          <cell r="C16064">
            <v>31124</v>
          </cell>
          <cell r="D16064">
            <v>4406664351</v>
          </cell>
        </row>
        <row r="16065">
          <cell r="C16065">
            <v>47293</v>
          </cell>
          <cell r="D16065">
            <v>569240891</v>
          </cell>
        </row>
        <row r="16066">
          <cell r="C16066">
            <v>59283</v>
          </cell>
          <cell r="D16066">
            <v>1028388519</v>
          </cell>
        </row>
        <row r="16067">
          <cell r="C16067">
            <v>44505</v>
          </cell>
          <cell r="D16067">
            <v>7866715386</v>
          </cell>
        </row>
        <row r="16068">
          <cell r="C16068">
            <v>28306</v>
          </cell>
          <cell r="D16068">
            <v>232367817</v>
          </cell>
        </row>
        <row r="16069">
          <cell r="C16069">
            <v>50962</v>
          </cell>
          <cell r="D16069">
            <v>8908432159</v>
          </cell>
        </row>
        <row r="16070">
          <cell r="C16070">
            <v>21573</v>
          </cell>
          <cell r="D16070">
            <v>2292892200</v>
          </cell>
        </row>
        <row r="16071">
          <cell r="C16071">
            <v>25260</v>
          </cell>
          <cell r="D16071">
            <v>4453705328</v>
          </cell>
        </row>
        <row r="16072">
          <cell r="C16072">
            <v>12595</v>
          </cell>
          <cell r="D16072">
            <v>3156820482</v>
          </cell>
        </row>
        <row r="16073">
          <cell r="C16073">
            <v>39005</v>
          </cell>
          <cell r="D16073">
            <v>5005774041</v>
          </cell>
        </row>
        <row r="16074">
          <cell r="C16074">
            <v>17296</v>
          </cell>
          <cell r="D16074">
            <v>1990334539</v>
          </cell>
        </row>
        <row r="16075">
          <cell r="C16075">
            <v>17980</v>
          </cell>
          <cell r="D16075">
            <v>2376099331</v>
          </cell>
        </row>
        <row r="16076">
          <cell r="C16076">
            <v>33722</v>
          </cell>
          <cell r="D16076">
            <v>232367817</v>
          </cell>
        </row>
        <row r="16077">
          <cell r="C16077">
            <v>42590</v>
          </cell>
          <cell r="D16077">
            <v>2973558387</v>
          </cell>
        </row>
        <row r="16078">
          <cell r="C16078">
            <v>13117</v>
          </cell>
          <cell r="D16078">
            <v>6148303353</v>
          </cell>
        </row>
        <row r="16079">
          <cell r="C16079">
            <v>27775</v>
          </cell>
          <cell r="D16079">
            <v>7112955017</v>
          </cell>
        </row>
        <row r="16080">
          <cell r="C16080">
            <v>46559</v>
          </cell>
          <cell r="D16080">
            <v>715518151</v>
          </cell>
        </row>
        <row r="16081">
          <cell r="C16081">
            <v>37492</v>
          </cell>
          <cell r="D16081">
            <v>8533410514</v>
          </cell>
        </row>
        <row r="16082">
          <cell r="C16082">
            <v>44412</v>
          </cell>
          <cell r="D16082">
            <v>4286367630</v>
          </cell>
        </row>
        <row r="16083">
          <cell r="C16083">
            <v>52200</v>
          </cell>
          <cell r="D16083">
            <v>7098438871</v>
          </cell>
        </row>
        <row r="16084">
          <cell r="C16084">
            <v>55915</v>
          </cell>
          <cell r="D16084">
            <v>2492824950</v>
          </cell>
        </row>
        <row r="16085">
          <cell r="C16085">
            <v>22130</v>
          </cell>
          <cell r="D16085">
            <v>2973481236</v>
          </cell>
        </row>
        <row r="16086">
          <cell r="C16086">
            <v>15734</v>
          </cell>
          <cell r="D16086">
            <v>8024322455</v>
          </cell>
        </row>
        <row r="16087">
          <cell r="C16087">
            <v>12703</v>
          </cell>
          <cell r="D16087">
            <v>4453705328</v>
          </cell>
        </row>
        <row r="16088">
          <cell r="C16088">
            <v>36282</v>
          </cell>
          <cell r="D16088">
            <v>209942509</v>
          </cell>
        </row>
        <row r="16089">
          <cell r="C16089">
            <v>12076</v>
          </cell>
          <cell r="D16089">
            <v>4638232353</v>
          </cell>
        </row>
        <row r="16090">
          <cell r="C16090">
            <v>31134</v>
          </cell>
          <cell r="D16090">
            <v>9264026959</v>
          </cell>
        </row>
        <row r="16091">
          <cell r="C16091">
            <v>30262</v>
          </cell>
          <cell r="D16091">
            <v>544760832</v>
          </cell>
        </row>
        <row r="16092">
          <cell r="C16092">
            <v>45683</v>
          </cell>
          <cell r="D16092">
            <v>1628738227</v>
          </cell>
        </row>
        <row r="16093">
          <cell r="C16093">
            <v>10649</v>
          </cell>
          <cell r="D16093">
            <v>8658719154</v>
          </cell>
        </row>
        <row r="16094">
          <cell r="C16094">
            <v>15051</v>
          </cell>
          <cell r="D16094">
            <v>5211527984</v>
          </cell>
        </row>
        <row r="16095">
          <cell r="C16095">
            <v>41104</v>
          </cell>
          <cell r="D16095">
            <v>5460394635</v>
          </cell>
        </row>
        <row r="16096">
          <cell r="C16096">
            <v>23632</v>
          </cell>
          <cell r="D16096">
            <v>2547511673</v>
          </cell>
        </row>
        <row r="16097">
          <cell r="C16097">
            <v>40826</v>
          </cell>
          <cell r="D16097">
            <v>495702854</v>
          </cell>
        </row>
        <row r="16098">
          <cell r="C16098">
            <v>13205</v>
          </cell>
          <cell r="D16098">
            <v>3016446324</v>
          </cell>
        </row>
        <row r="16099">
          <cell r="C16099">
            <v>13801</v>
          </cell>
          <cell r="D16099">
            <v>6293335589</v>
          </cell>
        </row>
        <row r="16100">
          <cell r="C16100">
            <v>55699</v>
          </cell>
          <cell r="D16100">
            <v>4260324861</v>
          </cell>
        </row>
        <row r="16101">
          <cell r="C16101">
            <v>57966</v>
          </cell>
          <cell r="D16101">
            <v>2924550912</v>
          </cell>
        </row>
        <row r="16102">
          <cell r="C16102">
            <v>23243</v>
          </cell>
          <cell r="D16102">
            <v>7596173217</v>
          </cell>
        </row>
        <row r="16103">
          <cell r="C16103">
            <v>18693</v>
          </cell>
          <cell r="D16103">
            <v>2060025532</v>
          </cell>
        </row>
        <row r="16104">
          <cell r="C16104">
            <v>57404</v>
          </cell>
          <cell r="D16104">
            <v>4783377790</v>
          </cell>
        </row>
        <row r="16105">
          <cell r="C16105">
            <v>50393</v>
          </cell>
          <cell r="D16105">
            <v>3488994694</v>
          </cell>
        </row>
        <row r="16106">
          <cell r="C16106">
            <v>49128</v>
          </cell>
          <cell r="D16106">
            <v>2177097355</v>
          </cell>
        </row>
        <row r="16107">
          <cell r="C16107">
            <v>31842</v>
          </cell>
          <cell r="D16107">
            <v>5623930522</v>
          </cell>
        </row>
        <row r="16108">
          <cell r="C16108">
            <v>26783</v>
          </cell>
          <cell r="D16108">
            <v>7625163059</v>
          </cell>
        </row>
        <row r="16109">
          <cell r="C16109">
            <v>54968</v>
          </cell>
          <cell r="D16109">
            <v>2565093969</v>
          </cell>
        </row>
        <row r="16110">
          <cell r="C16110">
            <v>38039</v>
          </cell>
          <cell r="D16110">
            <v>923191143</v>
          </cell>
        </row>
        <row r="16111">
          <cell r="C16111">
            <v>23006</v>
          </cell>
          <cell r="D16111">
            <v>2297168497</v>
          </cell>
        </row>
        <row r="16112">
          <cell r="C16112">
            <v>30397</v>
          </cell>
          <cell r="D16112">
            <v>9292607561</v>
          </cell>
        </row>
        <row r="16113">
          <cell r="C16113">
            <v>45475</v>
          </cell>
          <cell r="D16113">
            <v>9292607561</v>
          </cell>
        </row>
        <row r="16114">
          <cell r="C16114">
            <v>43056</v>
          </cell>
          <cell r="D16114">
            <v>6720857681</v>
          </cell>
        </row>
        <row r="16115">
          <cell r="C16115">
            <v>48005</v>
          </cell>
          <cell r="D16115">
            <v>2237103631</v>
          </cell>
        </row>
        <row r="16116">
          <cell r="C16116">
            <v>36801</v>
          </cell>
          <cell r="D16116">
            <v>1888252693</v>
          </cell>
        </row>
        <row r="16117">
          <cell r="C16117">
            <v>47661</v>
          </cell>
          <cell r="D16117">
            <v>4256220232</v>
          </cell>
        </row>
        <row r="16118">
          <cell r="C16118">
            <v>55417</v>
          </cell>
          <cell r="D16118">
            <v>8748349712</v>
          </cell>
        </row>
        <row r="16119">
          <cell r="C16119">
            <v>11339</v>
          </cell>
          <cell r="D16119">
            <v>4192879565</v>
          </cell>
        </row>
        <row r="16120">
          <cell r="C16120">
            <v>29346</v>
          </cell>
          <cell r="D16120">
            <v>5341512014</v>
          </cell>
        </row>
        <row r="16121">
          <cell r="C16121">
            <v>48467</v>
          </cell>
          <cell r="D16121">
            <v>544760832</v>
          </cell>
        </row>
        <row r="16122">
          <cell r="C16122">
            <v>37919</v>
          </cell>
          <cell r="D16122">
            <v>8545135858</v>
          </cell>
        </row>
        <row r="16123">
          <cell r="C16123">
            <v>26313</v>
          </cell>
          <cell r="D16123">
            <v>5285704227</v>
          </cell>
        </row>
        <row r="16124">
          <cell r="C16124">
            <v>39838</v>
          </cell>
          <cell r="D16124">
            <v>6436551115</v>
          </cell>
        </row>
        <row r="16125">
          <cell r="C16125">
            <v>59803</v>
          </cell>
          <cell r="D16125">
            <v>5828678620</v>
          </cell>
        </row>
        <row r="16126">
          <cell r="C16126">
            <v>41916</v>
          </cell>
          <cell r="D16126">
            <v>3538909016</v>
          </cell>
        </row>
        <row r="16127">
          <cell r="C16127">
            <v>47073</v>
          </cell>
          <cell r="D16127">
            <v>8568859739</v>
          </cell>
        </row>
        <row r="16128">
          <cell r="C16128">
            <v>42134</v>
          </cell>
          <cell r="D16128">
            <v>5002048994</v>
          </cell>
        </row>
        <row r="16129">
          <cell r="C16129">
            <v>18620</v>
          </cell>
          <cell r="D16129">
            <v>8187246642</v>
          </cell>
        </row>
        <row r="16130">
          <cell r="C16130">
            <v>56125</v>
          </cell>
          <cell r="D16130">
            <v>7007279686</v>
          </cell>
        </row>
        <row r="16131">
          <cell r="C16131">
            <v>52540</v>
          </cell>
          <cell r="D16131">
            <v>4815280800</v>
          </cell>
        </row>
        <row r="16132">
          <cell r="C16132">
            <v>29438</v>
          </cell>
          <cell r="D16132">
            <v>3915983489</v>
          </cell>
        </row>
        <row r="16133">
          <cell r="C16133">
            <v>39191</v>
          </cell>
          <cell r="D16133">
            <v>6276010022</v>
          </cell>
        </row>
        <row r="16134">
          <cell r="C16134">
            <v>35076</v>
          </cell>
          <cell r="D16134">
            <v>3935718624</v>
          </cell>
        </row>
        <row r="16135">
          <cell r="C16135">
            <v>28403</v>
          </cell>
          <cell r="D16135">
            <v>7462528568</v>
          </cell>
        </row>
        <row r="16136">
          <cell r="C16136">
            <v>16974</v>
          </cell>
          <cell r="D16136">
            <v>1266227768</v>
          </cell>
        </row>
        <row r="16137">
          <cell r="C16137">
            <v>13778</v>
          </cell>
          <cell r="D16137">
            <v>569240891</v>
          </cell>
        </row>
        <row r="16138">
          <cell r="C16138">
            <v>35002</v>
          </cell>
          <cell r="D16138">
            <v>7132417177</v>
          </cell>
        </row>
        <row r="16139">
          <cell r="C16139">
            <v>54828</v>
          </cell>
          <cell r="D16139">
            <v>7191906499</v>
          </cell>
        </row>
        <row r="16140">
          <cell r="C16140">
            <v>49482</v>
          </cell>
          <cell r="D16140">
            <v>899126162</v>
          </cell>
        </row>
        <row r="16141">
          <cell r="C16141">
            <v>14754</v>
          </cell>
          <cell r="D16141">
            <v>3819859829</v>
          </cell>
        </row>
        <row r="16142">
          <cell r="C16142">
            <v>54644</v>
          </cell>
          <cell r="D16142">
            <v>7567063646</v>
          </cell>
        </row>
        <row r="16143">
          <cell r="C16143">
            <v>58898</v>
          </cell>
          <cell r="D16143">
            <v>3292353998</v>
          </cell>
        </row>
        <row r="16144">
          <cell r="C16144">
            <v>41120</v>
          </cell>
          <cell r="D16144">
            <v>9457151267</v>
          </cell>
        </row>
        <row r="16145">
          <cell r="C16145">
            <v>10537</v>
          </cell>
          <cell r="D16145">
            <v>7585281072</v>
          </cell>
        </row>
        <row r="16146">
          <cell r="C16146">
            <v>10257</v>
          </cell>
          <cell r="D16146">
            <v>1532722974</v>
          </cell>
        </row>
        <row r="16147">
          <cell r="C16147">
            <v>56688</v>
          </cell>
          <cell r="D16147">
            <v>1420239228</v>
          </cell>
        </row>
        <row r="16148">
          <cell r="C16148">
            <v>31288</v>
          </cell>
          <cell r="D16148">
            <v>4119729087</v>
          </cell>
        </row>
        <row r="16149">
          <cell r="C16149">
            <v>19351</v>
          </cell>
          <cell r="D16149">
            <v>9264026959</v>
          </cell>
        </row>
        <row r="16150">
          <cell r="C16150">
            <v>21474</v>
          </cell>
          <cell r="D16150">
            <v>513904581</v>
          </cell>
        </row>
        <row r="16151">
          <cell r="C16151">
            <v>47986</v>
          </cell>
          <cell r="D16151">
            <v>2423731264</v>
          </cell>
        </row>
        <row r="16152">
          <cell r="C16152">
            <v>27815</v>
          </cell>
          <cell r="D16152">
            <v>4445486779</v>
          </cell>
        </row>
        <row r="16153">
          <cell r="C16153">
            <v>58681</v>
          </cell>
          <cell r="D16153">
            <v>3891707452</v>
          </cell>
        </row>
        <row r="16154">
          <cell r="C16154">
            <v>37171</v>
          </cell>
          <cell r="D16154">
            <v>3217797337</v>
          </cell>
        </row>
        <row r="16155">
          <cell r="C16155">
            <v>25920</v>
          </cell>
          <cell r="D16155">
            <v>9096285417</v>
          </cell>
        </row>
        <row r="16156">
          <cell r="C16156">
            <v>10605</v>
          </cell>
          <cell r="D16156">
            <v>2804488179</v>
          </cell>
        </row>
        <row r="16157">
          <cell r="C16157">
            <v>10126</v>
          </cell>
          <cell r="D16157">
            <v>5405945366</v>
          </cell>
        </row>
        <row r="16158">
          <cell r="C16158">
            <v>23760</v>
          </cell>
          <cell r="D16158">
            <v>960994726</v>
          </cell>
        </row>
        <row r="16159">
          <cell r="C16159">
            <v>26922</v>
          </cell>
          <cell r="D16159">
            <v>2456061896</v>
          </cell>
        </row>
        <row r="16160">
          <cell r="C16160">
            <v>26344</v>
          </cell>
          <cell r="D16160">
            <v>5347887761</v>
          </cell>
        </row>
        <row r="16161">
          <cell r="C16161">
            <v>51278</v>
          </cell>
          <cell r="D16161">
            <v>2136806068</v>
          </cell>
        </row>
        <row r="16162">
          <cell r="C16162">
            <v>58716</v>
          </cell>
          <cell r="D16162">
            <v>5153694038</v>
          </cell>
        </row>
        <row r="16163">
          <cell r="C16163">
            <v>22881</v>
          </cell>
          <cell r="D16163">
            <v>6915102108</v>
          </cell>
        </row>
        <row r="16164">
          <cell r="C16164">
            <v>44553</v>
          </cell>
          <cell r="D16164">
            <v>8501525324</v>
          </cell>
        </row>
        <row r="16165">
          <cell r="C16165">
            <v>14263</v>
          </cell>
          <cell r="D16165">
            <v>4192443678</v>
          </cell>
        </row>
        <row r="16166">
          <cell r="C16166">
            <v>36175</v>
          </cell>
          <cell r="D16166">
            <v>2079803735</v>
          </cell>
        </row>
        <row r="16167">
          <cell r="C16167">
            <v>28237</v>
          </cell>
          <cell r="D16167">
            <v>9590888275</v>
          </cell>
        </row>
        <row r="16168">
          <cell r="C16168">
            <v>42528</v>
          </cell>
          <cell r="D16168">
            <v>2378102658</v>
          </cell>
        </row>
        <row r="16169">
          <cell r="C16169">
            <v>19675</v>
          </cell>
          <cell r="D16169">
            <v>2698184272</v>
          </cell>
        </row>
        <row r="16170">
          <cell r="C16170">
            <v>13076</v>
          </cell>
          <cell r="D16170">
            <v>2944219065</v>
          </cell>
        </row>
        <row r="16171">
          <cell r="C16171">
            <v>13245</v>
          </cell>
          <cell r="D16171">
            <v>8895721314</v>
          </cell>
        </row>
        <row r="16172">
          <cell r="C16172">
            <v>45513</v>
          </cell>
          <cell r="D16172">
            <v>5209112160</v>
          </cell>
        </row>
        <row r="16173">
          <cell r="C16173">
            <v>57886</v>
          </cell>
          <cell r="D16173">
            <v>85304042</v>
          </cell>
        </row>
        <row r="16174">
          <cell r="C16174">
            <v>41982</v>
          </cell>
          <cell r="D16174">
            <v>5134745579</v>
          </cell>
        </row>
        <row r="16175">
          <cell r="C16175">
            <v>31562</v>
          </cell>
          <cell r="D16175">
            <v>7912639675</v>
          </cell>
        </row>
        <row r="16176">
          <cell r="C16176">
            <v>20235</v>
          </cell>
          <cell r="D16176">
            <v>5439294325</v>
          </cell>
        </row>
        <row r="16177">
          <cell r="C16177">
            <v>18486</v>
          </cell>
          <cell r="D16177">
            <v>1425230725</v>
          </cell>
        </row>
        <row r="16178">
          <cell r="C16178">
            <v>49237</v>
          </cell>
          <cell r="D16178">
            <v>4037854406</v>
          </cell>
        </row>
        <row r="16179">
          <cell r="C16179">
            <v>13641</v>
          </cell>
          <cell r="D16179">
            <v>4223282808</v>
          </cell>
        </row>
        <row r="16180">
          <cell r="C16180">
            <v>49588</v>
          </cell>
          <cell r="D16180">
            <v>898924138</v>
          </cell>
        </row>
        <row r="16181">
          <cell r="C16181">
            <v>40672</v>
          </cell>
          <cell r="D16181">
            <v>3554301841</v>
          </cell>
        </row>
        <row r="16182">
          <cell r="C16182">
            <v>23649</v>
          </cell>
          <cell r="D16182">
            <v>6836716731</v>
          </cell>
        </row>
        <row r="16183">
          <cell r="C16183">
            <v>48153</v>
          </cell>
          <cell r="D16183">
            <v>7957976743</v>
          </cell>
        </row>
        <row r="16184">
          <cell r="C16184">
            <v>43722</v>
          </cell>
          <cell r="D16184">
            <v>3824197065</v>
          </cell>
        </row>
        <row r="16185">
          <cell r="C16185">
            <v>15031</v>
          </cell>
          <cell r="D16185">
            <v>9238967105</v>
          </cell>
        </row>
        <row r="16186">
          <cell r="C16186">
            <v>14197</v>
          </cell>
          <cell r="D16186">
            <v>6815475379</v>
          </cell>
        </row>
        <row r="16187">
          <cell r="C16187">
            <v>34165</v>
          </cell>
          <cell r="D16187">
            <v>965285472</v>
          </cell>
        </row>
        <row r="16188">
          <cell r="C16188">
            <v>51552</v>
          </cell>
          <cell r="D16188">
            <v>4097160079</v>
          </cell>
        </row>
        <row r="16189">
          <cell r="C16189">
            <v>24481</v>
          </cell>
          <cell r="D16189">
            <v>4342145855</v>
          </cell>
        </row>
        <row r="16190">
          <cell r="C16190">
            <v>15906</v>
          </cell>
          <cell r="D16190">
            <v>5837501576</v>
          </cell>
        </row>
        <row r="16191">
          <cell r="C16191">
            <v>17511</v>
          </cell>
          <cell r="D16191">
            <v>3097425365</v>
          </cell>
        </row>
        <row r="16192">
          <cell r="C16192">
            <v>33205</v>
          </cell>
          <cell r="D16192">
            <v>4691333258</v>
          </cell>
        </row>
        <row r="16193">
          <cell r="C16193">
            <v>57358</v>
          </cell>
          <cell r="D16193">
            <v>2873915978</v>
          </cell>
        </row>
        <row r="16194">
          <cell r="C16194">
            <v>58679</v>
          </cell>
          <cell r="D16194">
            <v>9107581297</v>
          </cell>
        </row>
        <row r="16195">
          <cell r="C16195">
            <v>59022</v>
          </cell>
          <cell r="D16195">
            <v>4535395691</v>
          </cell>
        </row>
        <row r="16196">
          <cell r="C16196">
            <v>10140</v>
          </cell>
          <cell r="D16196">
            <v>9013891098</v>
          </cell>
        </row>
        <row r="16197">
          <cell r="C16197">
            <v>42113</v>
          </cell>
          <cell r="D16197">
            <v>5811999097</v>
          </cell>
        </row>
        <row r="16198">
          <cell r="C16198">
            <v>22416</v>
          </cell>
          <cell r="D16198">
            <v>9340388305</v>
          </cell>
        </row>
        <row r="16199">
          <cell r="C16199">
            <v>19549</v>
          </cell>
          <cell r="D16199">
            <v>7492341709</v>
          </cell>
        </row>
        <row r="16200">
          <cell r="C16200">
            <v>58574</v>
          </cell>
          <cell r="D16200">
            <v>4094820760</v>
          </cell>
        </row>
        <row r="16201">
          <cell r="C16201">
            <v>42368</v>
          </cell>
          <cell r="D16201">
            <v>9619649427</v>
          </cell>
        </row>
        <row r="16202">
          <cell r="C16202">
            <v>25170</v>
          </cell>
          <cell r="D16202">
            <v>5588978080</v>
          </cell>
        </row>
        <row r="16203">
          <cell r="C16203">
            <v>17358</v>
          </cell>
          <cell r="D16203">
            <v>4085082426</v>
          </cell>
        </row>
        <row r="16204">
          <cell r="C16204">
            <v>54833</v>
          </cell>
          <cell r="D16204">
            <v>2500807061</v>
          </cell>
        </row>
        <row r="16205">
          <cell r="C16205">
            <v>49016</v>
          </cell>
          <cell r="D16205">
            <v>2314136845</v>
          </cell>
        </row>
        <row r="16206">
          <cell r="C16206">
            <v>13545</v>
          </cell>
          <cell r="D16206">
            <v>5687748091</v>
          </cell>
        </row>
        <row r="16207">
          <cell r="C16207">
            <v>58326</v>
          </cell>
          <cell r="D16207">
            <v>6815475379</v>
          </cell>
        </row>
        <row r="16208">
          <cell r="C16208">
            <v>39003</v>
          </cell>
          <cell r="D16208">
            <v>3986480021</v>
          </cell>
        </row>
        <row r="16209">
          <cell r="C16209">
            <v>45427</v>
          </cell>
          <cell r="D16209">
            <v>9803956825</v>
          </cell>
        </row>
        <row r="16210">
          <cell r="C16210">
            <v>10525</v>
          </cell>
          <cell r="D16210">
            <v>7251959615</v>
          </cell>
        </row>
        <row r="16211">
          <cell r="C16211">
            <v>38122</v>
          </cell>
          <cell r="D16211">
            <v>7533163729</v>
          </cell>
        </row>
        <row r="16212">
          <cell r="C16212">
            <v>15931</v>
          </cell>
          <cell r="D16212">
            <v>9128677390</v>
          </cell>
        </row>
        <row r="16213">
          <cell r="C16213">
            <v>17960</v>
          </cell>
          <cell r="D16213">
            <v>3600185284</v>
          </cell>
        </row>
        <row r="16214">
          <cell r="C16214">
            <v>45781</v>
          </cell>
          <cell r="D16214">
            <v>6009848660</v>
          </cell>
        </row>
        <row r="16215">
          <cell r="C16215">
            <v>16354</v>
          </cell>
          <cell r="D16215">
            <v>6852060985</v>
          </cell>
        </row>
        <row r="16216">
          <cell r="C16216">
            <v>33277</v>
          </cell>
          <cell r="D16216">
            <v>397599129</v>
          </cell>
        </row>
        <row r="16217">
          <cell r="C16217">
            <v>21289</v>
          </cell>
          <cell r="D16217">
            <v>6852060985</v>
          </cell>
        </row>
        <row r="16218">
          <cell r="C16218">
            <v>17454</v>
          </cell>
          <cell r="D16218">
            <v>3219526055</v>
          </cell>
        </row>
        <row r="16219">
          <cell r="C16219">
            <v>34009</v>
          </cell>
          <cell r="D16219">
            <v>4972162740</v>
          </cell>
        </row>
        <row r="16220">
          <cell r="C16220">
            <v>24736</v>
          </cell>
          <cell r="D16220">
            <v>3463222345</v>
          </cell>
        </row>
        <row r="16221">
          <cell r="C16221">
            <v>35773</v>
          </cell>
          <cell r="D16221">
            <v>4323171323</v>
          </cell>
        </row>
        <row r="16222">
          <cell r="C16222">
            <v>10250</v>
          </cell>
          <cell r="D16222">
            <v>992720575</v>
          </cell>
        </row>
        <row r="16223">
          <cell r="C16223">
            <v>49393</v>
          </cell>
          <cell r="D16223">
            <v>3779559293</v>
          </cell>
        </row>
        <row r="16224">
          <cell r="C16224">
            <v>50959</v>
          </cell>
          <cell r="D16224">
            <v>5928086253</v>
          </cell>
        </row>
        <row r="16225">
          <cell r="C16225">
            <v>26211</v>
          </cell>
          <cell r="D16225">
            <v>502909099</v>
          </cell>
        </row>
        <row r="16226">
          <cell r="C16226">
            <v>51421</v>
          </cell>
          <cell r="D16226">
            <v>797655034</v>
          </cell>
        </row>
        <row r="16227">
          <cell r="C16227">
            <v>53077</v>
          </cell>
          <cell r="D16227">
            <v>7188904251</v>
          </cell>
        </row>
        <row r="16228">
          <cell r="C16228">
            <v>18879</v>
          </cell>
          <cell r="D16228">
            <v>5574535556</v>
          </cell>
        </row>
        <row r="16229">
          <cell r="C16229">
            <v>15909</v>
          </cell>
          <cell r="D16229">
            <v>2083520173</v>
          </cell>
        </row>
        <row r="16230">
          <cell r="C16230">
            <v>31979</v>
          </cell>
          <cell r="D16230">
            <v>2599557828</v>
          </cell>
        </row>
        <row r="16231">
          <cell r="C16231">
            <v>38179</v>
          </cell>
          <cell r="D16231">
            <v>8750494546</v>
          </cell>
        </row>
        <row r="16232">
          <cell r="C16232">
            <v>39962</v>
          </cell>
          <cell r="D16232">
            <v>5000631609</v>
          </cell>
        </row>
        <row r="16233">
          <cell r="C16233">
            <v>16451</v>
          </cell>
          <cell r="D16233">
            <v>2547511673</v>
          </cell>
        </row>
        <row r="16234">
          <cell r="C16234">
            <v>58047</v>
          </cell>
          <cell r="D16234">
            <v>7906441400</v>
          </cell>
        </row>
        <row r="16235">
          <cell r="C16235">
            <v>11520</v>
          </cell>
          <cell r="D16235">
            <v>1062607929</v>
          </cell>
        </row>
        <row r="16236">
          <cell r="C16236">
            <v>42150</v>
          </cell>
          <cell r="D16236">
            <v>1545110042</v>
          </cell>
        </row>
        <row r="16237">
          <cell r="C16237">
            <v>48949</v>
          </cell>
          <cell r="D16237">
            <v>8552526727</v>
          </cell>
        </row>
        <row r="16238">
          <cell r="C16238">
            <v>51787</v>
          </cell>
          <cell r="D16238">
            <v>7188904251</v>
          </cell>
        </row>
        <row r="16239">
          <cell r="C16239">
            <v>13276</v>
          </cell>
          <cell r="D16239">
            <v>4119729087</v>
          </cell>
        </row>
        <row r="16240">
          <cell r="C16240">
            <v>17396</v>
          </cell>
          <cell r="D16240">
            <v>263573389</v>
          </cell>
        </row>
        <row r="16241">
          <cell r="C16241">
            <v>38932</v>
          </cell>
          <cell r="D16241">
            <v>1659418720</v>
          </cell>
        </row>
        <row r="16242">
          <cell r="C16242">
            <v>30364</v>
          </cell>
          <cell r="D16242">
            <v>7824503232</v>
          </cell>
        </row>
        <row r="16243">
          <cell r="C16243">
            <v>18775</v>
          </cell>
          <cell r="D16243">
            <v>2066028762</v>
          </cell>
        </row>
        <row r="16244">
          <cell r="C16244">
            <v>12727</v>
          </cell>
          <cell r="D16244">
            <v>5574535556</v>
          </cell>
        </row>
        <row r="16245">
          <cell r="C16245">
            <v>52252</v>
          </cell>
          <cell r="D16245">
            <v>4823073274</v>
          </cell>
        </row>
        <row r="16246">
          <cell r="C16246">
            <v>51487</v>
          </cell>
          <cell r="D16246">
            <v>5280433926</v>
          </cell>
        </row>
        <row r="16247">
          <cell r="C16247">
            <v>34726</v>
          </cell>
          <cell r="D16247">
            <v>3580617389</v>
          </cell>
        </row>
        <row r="16248">
          <cell r="C16248">
            <v>38633</v>
          </cell>
          <cell r="D16248">
            <v>1252810490</v>
          </cell>
        </row>
        <row r="16249">
          <cell r="C16249">
            <v>55865</v>
          </cell>
          <cell r="D16249">
            <v>5285704227</v>
          </cell>
        </row>
        <row r="16250">
          <cell r="C16250">
            <v>59037</v>
          </cell>
          <cell r="D16250">
            <v>3661649302</v>
          </cell>
        </row>
        <row r="16251">
          <cell r="C16251">
            <v>48101</v>
          </cell>
          <cell r="D16251">
            <v>9590888275</v>
          </cell>
        </row>
        <row r="16252">
          <cell r="C16252">
            <v>39657</v>
          </cell>
          <cell r="D16252">
            <v>8481632066</v>
          </cell>
        </row>
        <row r="16253">
          <cell r="C16253">
            <v>30546</v>
          </cell>
          <cell r="D16253">
            <v>7088886472</v>
          </cell>
        </row>
        <row r="16254">
          <cell r="C16254">
            <v>24205</v>
          </cell>
          <cell r="D16254">
            <v>1628738227</v>
          </cell>
        </row>
        <row r="16255">
          <cell r="C16255">
            <v>46207</v>
          </cell>
          <cell r="D16255">
            <v>7192290785</v>
          </cell>
        </row>
        <row r="16256">
          <cell r="C16256">
            <v>23381</v>
          </cell>
          <cell r="D16256">
            <v>2908560011</v>
          </cell>
        </row>
        <row r="16257">
          <cell r="C16257">
            <v>32332</v>
          </cell>
          <cell r="D16257">
            <v>9603610356</v>
          </cell>
        </row>
        <row r="16258">
          <cell r="C16258">
            <v>31752</v>
          </cell>
          <cell r="D16258">
            <v>8373529241</v>
          </cell>
        </row>
        <row r="16259">
          <cell r="C16259">
            <v>27024</v>
          </cell>
          <cell r="D16259">
            <v>9412192312</v>
          </cell>
        </row>
        <row r="16260">
          <cell r="C16260">
            <v>45639</v>
          </cell>
          <cell r="D16260">
            <v>4487905370</v>
          </cell>
        </row>
        <row r="16261">
          <cell r="C16261">
            <v>27688</v>
          </cell>
          <cell r="D16261">
            <v>939715988</v>
          </cell>
        </row>
        <row r="16262">
          <cell r="C16262">
            <v>12213</v>
          </cell>
          <cell r="D16262">
            <v>895027720</v>
          </cell>
        </row>
        <row r="16263">
          <cell r="C16263">
            <v>41963</v>
          </cell>
          <cell r="D16263">
            <v>1892125439</v>
          </cell>
        </row>
        <row r="16264">
          <cell r="C16264">
            <v>18179</v>
          </cell>
          <cell r="D16264">
            <v>8145387981</v>
          </cell>
        </row>
        <row r="16265">
          <cell r="C16265">
            <v>25302</v>
          </cell>
          <cell r="D16265">
            <v>1074899180</v>
          </cell>
        </row>
        <row r="16266">
          <cell r="C16266">
            <v>13895</v>
          </cell>
          <cell r="D16266">
            <v>5837066497</v>
          </cell>
        </row>
        <row r="16267">
          <cell r="C16267">
            <v>20060</v>
          </cell>
          <cell r="D16267">
            <v>1444572199</v>
          </cell>
        </row>
        <row r="16268">
          <cell r="C16268">
            <v>35302</v>
          </cell>
          <cell r="D16268">
            <v>898924138</v>
          </cell>
        </row>
        <row r="16269">
          <cell r="C16269">
            <v>45796</v>
          </cell>
          <cell r="D16269">
            <v>1841759848</v>
          </cell>
        </row>
        <row r="16270">
          <cell r="C16270">
            <v>12156</v>
          </cell>
          <cell r="D16270">
            <v>7088886472</v>
          </cell>
        </row>
        <row r="16271">
          <cell r="C16271">
            <v>36579</v>
          </cell>
          <cell r="D16271">
            <v>2307209530</v>
          </cell>
        </row>
        <row r="16272">
          <cell r="C16272">
            <v>26284</v>
          </cell>
          <cell r="D16272">
            <v>5519420165</v>
          </cell>
        </row>
        <row r="16273">
          <cell r="C16273">
            <v>46132</v>
          </cell>
          <cell r="D16273">
            <v>3259018638</v>
          </cell>
        </row>
        <row r="16274">
          <cell r="C16274">
            <v>11829</v>
          </cell>
          <cell r="D16274">
            <v>2893065872</v>
          </cell>
        </row>
        <row r="16275">
          <cell r="C16275">
            <v>57206</v>
          </cell>
          <cell r="D16275">
            <v>2510440322</v>
          </cell>
        </row>
        <row r="16276">
          <cell r="C16276">
            <v>49493</v>
          </cell>
          <cell r="D16276">
            <v>6750554423</v>
          </cell>
        </row>
        <row r="16277">
          <cell r="C16277">
            <v>15906</v>
          </cell>
          <cell r="D16277">
            <v>2402470968</v>
          </cell>
        </row>
        <row r="16278">
          <cell r="C16278">
            <v>39434</v>
          </cell>
          <cell r="D16278">
            <v>9966428720</v>
          </cell>
        </row>
        <row r="16279">
          <cell r="C16279">
            <v>45204</v>
          </cell>
          <cell r="D16279">
            <v>3013094990</v>
          </cell>
        </row>
        <row r="16280">
          <cell r="C16280">
            <v>21657</v>
          </cell>
          <cell r="D16280">
            <v>9458901820</v>
          </cell>
        </row>
        <row r="16281">
          <cell r="C16281">
            <v>24190</v>
          </cell>
          <cell r="D16281">
            <v>4492546545</v>
          </cell>
        </row>
        <row r="16282">
          <cell r="C16282">
            <v>44848</v>
          </cell>
          <cell r="D16282">
            <v>1549399640</v>
          </cell>
        </row>
        <row r="16283">
          <cell r="C16283">
            <v>39939</v>
          </cell>
          <cell r="D16283">
            <v>6209983448</v>
          </cell>
        </row>
        <row r="16284">
          <cell r="C16284">
            <v>56355</v>
          </cell>
          <cell r="D16284">
            <v>6801140183</v>
          </cell>
        </row>
        <row r="16285">
          <cell r="C16285">
            <v>13549</v>
          </cell>
          <cell r="D16285">
            <v>6000780338</v>
          </cell>
        </row>
        <row r="16286">
          <cell r="C16286">
            <v>25329</v>
          </cell>
          <cell r="D16286">
            <v>397599129</v>
          </cell>
        </row>
        <row r="16287">
          <cell r="C16287">
            <v>31259</v>
          </cell>
          <cell r="D16287">
            <v>6618120233</v>
          </cell>
        </row>
        <row r="16288">
          <cell r="C16288">
            <v>23426</v>
          </cell>
          <cell r="D16288">
            <v>3819859829</v>
          </cell>
        </row>
        <row r="16289">
          <cell r="C16289">
            <v>58117</v>
          </cell>
          <cell r="D16289">
            <v>6183510505</v>
          </cell>
        </row>
        <row r="16290">
          <cell r="C16290">
            <v>56633</v>
          </cell>
          <cell r="D16290">
            <v>1541082834</v>
          </cell>
        </row>
        <row r="16291">
          <cell r="C16291">
            <v>31264</v>
          </cell>
          <cell r="D16291">
            <v>4074728869</v>
          </cell>
        </row>
        <row r="16292">
          <cell r="C16292">
            <v>20502</v>
          </cell>
          <cell r="D16292">
            <v>3642988458</v>
          </cell>
        </row>
        <row r="16293">
          <cell r="C16293">
            <v>16035</v>
          </cell>
          <cell r="D16293">
            <v>6531376252</v>
          </cell>
        </row>
        <row r="16294">
          <cell r="C16294">
            <v>54571</v>
          </cell>
          <cell r="D16294">
            <v>303831626</v>
          </cell>
        </row>
        <row r="16295">
          <cell r="C16295">
            <v>37772</v>
          </cell>
          <cell r="D16295">
            <v>3779559293</v>
          </cell>
        </row>
        <row r="16296">
          <cell r="C16296">
            <v>34710</v>
          </cell>
          <cell r="D16296">
            <v>5574535556</v>
          </cell>
        </row>
        <row r="16297">
          <cell r="C16297">
            <v>27874</v>
          </cell>
          <cell r="D16297">
            <v>9434604370</v>
          </cell>
        </row>
        <row r="16298">
          <cell r="C16298">
            <v>47457</v>
          </cell>
          <cell r="D16298">
            <v>6852060985</v>
          </cell>
        </row>
        <row r="16299">
          <cell r="C16299">
            <v>16242</v>
          </cell>
          <cell r="D16299">
            <v>9153408497</v>
          </cell>
        </row>
        <row r="16300">
          <cell r="C16300">
            <v>41443</v>
          </cell>
          <cell r="D16300">
            <v>3891707452</v>
          </cell>
        </row>
        <row r="16301">
          <cell r="C16301">
            <v>16207</v>
          </cell>
          <cell r="D16301">
            <v>2958692264</v>
          </cell>
        </row>
        <row r="16302">
          <cell r="C16302">
            <v>22985</v>
          </cell>
          <cell r="D16302">
            <v>481875921</v>
          </cell>
        </row>
        <row r="16303">
          <cell r="C16303">
            <v>48100</v>
          </cell>
          <cell r="D16303">
            <v>4260324861</v>
          </cell>
        </row>
        <row r="16304">
          <cell r="C16304">
            <v>41858</v>
          </cell>
          <cell r="D16304">
            <v>2307209530</v>
          </cell>
        </row>
        <row r="16305">
          <cell r="C16305">
            <v>29238</v>
          </cell>
          <cell r="D16305">
            <v>1972775170</v>
          </cell>
        </row>
        <row r="16306">
          <cell r="C16306">
            <v>10194</v>
          </cell>
          <cell r="D16306">
            <v>7140803102</v>
          </cell>
        </row>
        <row r="16307">
          <cell r="C16307">
            <v>56293</v>
          </cell>
          <cell r="D16307">
            <v>960994726</v>
          </cell>
        </row>
        <row r="16308">
          <cell r="C16308">
            <v>30679</v>
          </cell>
          <cell r="D16308">
            <v>7966879720</v>
          </cell>
        </row>
        <row r="16309">
          <cell r="C16309">
            <v>48078</v>
          </cell>
          <cell r="D16309">
            <v>2659144249</v>
          </cell>
        </row>
        <row r="16310">
          <cell r="C16310">
            <v>12069</v>
          </cell>
          <cell r="D16310">
            <v>7427985850</v>
          </cell>
        </row>
        <row r="16311">
          <cell r="C16311">
            <v>14194</v>
          </cell>
          <cell r="D16311">
            <v>2297168497</v>
          </cell>
        </row>
        <row r="16312">
          <cell r="C16312">
            <v>14539</v>
          </cell>
          <cell r="D16312">
            <v>8731494560</v>
          </cell>
        </row>
        <row r="16313">
          <cell r="C16313">
            <v>14721</v>
          </cell>
          <cell r="D16313">
            <v>6961242316</v>
          </cell>
        </row>
        <row r="16314">
          <cell r="C16314">
            <v>17535</v>
          </cell>
          <cell r="D16314">
            <v>5574535556</v>
          </cell>
        </row>
        <row r="16315">
          <cell r="C16315">
            <v>46469</v>
          </cell>
          <cell r="D16315">
            <v>1729795870</v>
          </cell>
        </row>
        <row r="16316">
          <cell r="C16316">
            <v>34790</v>
          </cell>
          <cell r="D16316">
            <v>1462119603</v>
          </cell>
        </row>
        <row r="16317">
          <cell r="C16317">
            <v>47268</v>
          </cell>
          <cell r="D16317">
            <v>2976436541</v>
          </cell>
        </row>
        <row r="16318">
          <cell r="C16318">
            <v>53440</v>
          </cell>
          <cell r="D16318">
            <v>8526090127</v>
          </cell>
        </row>
        <row r="16319">
          <cell r="C16319">
            <v>13484</v>
          </cell>
          <cell r="D16319">
            <v>6637560367</v>
          </cell>
        </row>
        <row r="16320">
          <cell r="C16320">
            <v>17895</v>
          </cell>
          <cell r="D16320">
            <v>2426144645</v>
          </cell>
        </row>
        <row r="16321">
          <cell r="C16321">
            <v>21760</v>
          </cell>
          <cell r="D16321">
            <v>1382734301</v>
          </cell>
        </row>
        <row r="16322">
          <cell r="C16322">
            <v>53703</v>
          </cell>
          <cell r="D16322">
            <v>2423731264</v>
          </cell>
        </row>
        <row r="16323">
          <cell r="C16323">
            <v>38920</v>
          </cell>
          <cell r="D16323">
            <v>9089601147</v>
          </cell>
        </row>
        <row r="16324">
          <cell r="C16324">
            <v>35802</v>
          </cell>
          <cell r="D16324">
            <v>9155356869</v>
          </cell>
        </row>
        <row r="16325">
          <cell r="C16325">
            <v>54779</v>
          </cell>
          <cell r="D16325">
            <v>2561690342</v>
          </cell>
        </row>
        <row r="16326">
          <cell r="C16326">
            <v>55721</v>
          </cell>
          <cell r="D16326">
            <v>1155371844</v>
          </cell>
        </row>
        <row r="16327">
          <cell r="C16327">
            <v>53992</v>
          </cell>
          <cell r="D16327">
            <v>9228842121</v>
          </cell>
        </row>
        <row r="16328">
          <cell r="C16328">
            <v>45466</v>
          </cell>
          <cell r="D16328">
            <v>1155371844</v>
          </cell>
        </row>
        <row r="16329">
          <cell r="C16329">
            <v>53825</v>
          </cell>
          <cell r="D16329">
            <v>7659816853</v>
          </cell>
        </row>
        <row r="16330">
          <cell r="C16330">
            <v>34672</v>
          </cell>
          <cell r="D16330">
            <v>2698184272</v>
          </cell>
        </row>
        <row r="16331">
          <cell r="C16331">
            <v>18089</v>
          </cell>
          <cell r="D16331">
            <v>2885061928</v>
          </cell>
        </row>
        <row r="16332">
          <cell r="C16332">
            <v>20260</v>
          </cell>
          <cell r="D16332">
            <v>2976436541</v>
          </cell>
        </row>
        <row r="16333">
          <cell r="C16333">
            <v>58412</v>
          </cell>
          <cell r="D16333">
            <v>2307209530</v>
          </cell>
        </row>
        <row r="16334">
          <cell r="C16334">
            <v>34969</v>
          </cell>
          <cell r="D16334">
            <v>7521557441</v>
          </cell>
        </row>
        <row r="16335">
          <cell r="C16335">
            <v>44588</v>
          </cell>
          <cell r="D16335">
            <v>197180590</v>
          </cell>
        </row>
        <row r="16336">
          <cell r="C16336">
            <v>30466</v>
          </cell>
          <cell r="D16336">
            <v>6084639828</v>
          </cell>
        </row>
        <row r="16337">
          <cell r="C16337">
            <v>21139</v>
          </cell>
          <cell r="D16337">
            <v>5603330430</v>
          </cell>
        </row>
        <row r="16338">
          <cell r="C16338">
            <v>25305</v>
          </cell>
          <cell r="D16338">
            <v>9545462825</v>
          </cell>
        </row>
        <row r="16339">
          <cell r="C16339">
            <v>44626</v>
          </cell>
          <cell r="D16339">
            <v>8748349712</v>
          </cell>
        </row>
        <row r="16340">
          <cell r="C16340">
            <v>50778</v>
          </cell>
          <cell r="D16340">
            <v>8239612253</v>
          </cell>
        </row>
        <row r="16341">
          <cell r="C16341">
            <v>57663</v>
          </cell>
          <cell r="D16341">
            <v>9023313240</v>
          </cell>
        </row>
        <row r="16342">
          <cell r="C16342">
            <v>51364</v>
          </cell>
          <cell r="D16342">
            <v>8644362151</v>
          </cell>
        </row>
        <row r="16343">
          <cell r="C16343">
            <v>16618</v>
          </cell>
          <cell r="D16343">
            <v>8565880958</v>
          </cell>
        </row>
        <row r="16344">
          <cell r="C16344">
            <v>59366</v>
          </cell>
          <cell r="D16344">
            <v>2279888742</v>
          </cell>
        </row>
        <row r="16345">
          <cell r="C16345">
            <v>40741</v>
          </cell>
          <cell r="D16345">
            <v>5358183647</v>
          </cell>
        </row>
        <row r="16346">
          <cell r="C16346">
            <v>21954</v>
          </cell>
          <cell r="D16346">
            <v>9815158015</v>
          </cell>
        </row>
        <row r="16347">
          <cell r="C16347">
            <v>44007</v>
          </cell>
          <cell r="D16347">
            <v>7240169995</v>
          </cell>
        </row>
        <row r="16348">
          <cell r="C16348">
            <v>21240</v>
          </cell>
          <cell r="D16348">
            <v>4773306254</v>
          </cell>
        </row>
        <row r="16349">
          <cell r="C16349">
            <v>20950</v>
          </cell>
          <cell r="D16349">
            <v>515647594</v>
          </cell>
        </row>
        <row r="16350">
          <cell r="C16350">
            <v>26541</v>
          </cell>
          <cell r="D16350">
            <v>6732216945</v>
          </cell>
        </row>
        <row r="16351">
          <cell r="C16351">
            <v>34236</v>
          </cell>
          <cell r="D16351">
            <v>7866715386</v>
          </cell>
        </row>
        <row r="16352">
          <cell r="C16352">
            <v>39416</v>
          </cell>
          <cell r="D16352">
            <v>6172549286</v>
          </cell>
        </row>
        <row r="16353">
          <cell r="C16353">
            <v>46004</v>
          </cell>
          <cell r="D16353">
            <v>2859931651</v>
          </cell>
        </row>
        <row r="16354">
          <cell r="C16354">
            <v>13034</v>
          </cell>
          <cell r="D16354">
            <v>8032296239</v>
          </cell>
        </row>
        <row r="16355">
          <cell r="C16355">
            <v>55312</v>
          </cell>
          <cell r="D16355">
            <v>1475796307</v>
          </cell>
        </row>
        <row r="16356">
          <cell r="C16356">
            <v>38768</v>
          </cell>
          <cell r="D16356">
            <v>2128813026</v>
          </cell>
        </row>
        <row r="16357">
          <cell r="C16357">
            <v>16433</v>
          </cell>
          <cell r="D16357">
            <v>4876404933</v>
          </cell>
        </row>
        <row r="16358">
          <cell r="C16358">
            <v>44087</v>
          </cell>
          <cell r="D16358">
            <v>2657442315</v>
          </cell>
        </row>
        <row r="16359">
          <cell r="C16359">
            <v>31592</v>
          </cell>
          <cell r="D16359">
            <v>3661649302</v>
          </cell>
        </row>
        <row r="16360">
          <cell r="C16360">
            <v>43690</v>
          </cell>
          <cell r="D16360">
            <v>9264026959</v>
          </cell>
        </row>
        <row r="16361">
          <cell r="C16361">
            <v>44794</v>
          </cell>
          <cell r="D16361">
            <v>5079859830</v>
          </cell>
        </row>
        <row r="16362">
          <cell r="C16362">
            <v>21146</v>
          </cell>
          <cell r="D16362">
            <v>2657442315</v>
          </cell>
        </row>
        <row r="16363">
          <cell r="C16363">
            <v>41190</v>
          </cell>
          <cell r="D16363">
            <v>4085082426</v>
          </cell>
        </row>
        <row r="16364">
          <cell r="C16364">
            <v>54458</v>
          </cell>
          <cell r="D16364">
            <v>1990335721</v>
          </cell>
        </row>
        <row r="16365">
          <cell r="C16365">
            <v>16834</v>
          </cell>
          <cell r="D16365">
            <v>713650656</v>
          </cell>
        </row>
        <row r="16366">
          <cell r="C16366">
            <v>46269</v>
          </cell>
          <cell r="D16366">
            <v>1592980554</v>
          </cell>
        </row>
        <row r="16367">
          <cell r="C16367">
            <v>26001</v>
          </cell>
          <cell r="D16367">
            <v>209942509</v>
          </cell>
        </row>
        <row r="16368">
          <cell r="C16368">
            <v>15302</v>
          </cell>
          <cell r="D16368">
            <v>8685064791</v>
          </cell>
        </row>
        <row r="16369">
          <cell r="C16369">
            <v>26386</v>
          </cell>
          <cell r="D16369">
            <v>1419116835</v>
          </cell>
        </row>
        <row r="16370">
          <cell r="C16370">
            <v>37695</v>
          </cell>
          <cell r="D16370">
            <v>4306425231</v>
          </cell>
        </row>
        <row r="16371">
          <cell r="C16371">
            <v>45833</v>
          </cell>
          <cell r="D16371">
            <v>583595162</v>
          </cell>
        </row>
        <row r="16372">
          <cell r="C16372">
            <v>38841</v>
          </cell>
          <cell r="D16372">
            <v>3904109642</v>
          </cell>
        </row>
        <row r="16373">
          <cell r="C16373">
            <v>21777</v>
          </cell>
          <cell r="D16373">
            <v>4290015026</v>
          </cell>
        </row>
        <row r="16374">
          <cell r="C16374">
            <v>32668</v>
          </cell>
          <cell r="D16374">
            <v>9820632102</v>
          </cell>
        </row>
        <row r="16375">
          <cell r="C16375">
            <v>39945</v>
          </cell>
          <cell r="D16375">
            <v>7188904251</v>
          </cell>
        </row>
        <row r="16376">
          <cell r="C16376">
            <v>10818</v>
          </cell>
          <cell r="D16376">
            <v>9984023702</v>
          </cell>
        </row>
        <row r="16377">
          <cell r="C16377">
            <v>49580</v>
          </cell>
          <cell r="D16377">
            <v>8032296239</v>
          </cell>
        </row>
        <row r="16378">
          <cell r="C16378">
            <v>32439</v>
          </cell>
          <cell r="D16378">
            <v>549857826</v>
          </cell>
        </row>
        <row r="16379">
          <cell r="C16379">
            <v>43455</v>
          </cell>
          <cell r="D16379">
            <v>2191014690</v>
          </cell>
        </row>
        <row r="16380">
          <cell r="C16380">
            <v>35319</v>
          </cell>
          <cell r="D16380">
            <v>8788824691</v>
          </cell>
        </row>
        <row r="16381">
          <cell r="C16381">
            <v>30718</v>
          </cell>
          <cell r="D16381">
            <v>5142790693</v>
          </cell>
        </row>
        <row r="16382">
          <cell r="C16382">
            <v>48509</v>
          </cell>
          <cell r="D16382">
            <v>8644362151</v>
          </cell>
        </row>
        <row r="16383">
          <cell r="C16383">
            <v>49462</v>
          </cell>
          <cell r="D16383">
            <v>3211170715</v>
          </cell>
        </row>
        <row r="16384">
          <cell r="C16384">
            <v>26361</v>
          </cell>
          <cell r="D16384">
            <v>209942509</v>
          </cell>
        </row>
        <row r="16385">
          <cell r="C16385">
            <v>55903</v>
          </cell>
          <cell r="D16385">
            <v>7249524151</v>
          </cell>
        </row>
        <row r="16386">
          <cell r="C16386">
            <v>15365</v>
          </cell>
          <cell r="D16386">
            <v>4306425231</v>
          </cell>
        </row>
        <row r="16387">
          <cell r="C16387">
            <v>27390</v>
          </cell>
          <cell r="D16387">
            <v>2677632772</v>
          </cell>
        </row>
        <row r="16388">
          <cell r="C16388">
            <v>12458</v>
          </cell>
          <cell r="D16388">
            <v>4184483038</v>
          </cell>
        </row>
        <row r="16389">
          <cell r="C16389">
            <v>32460</v>
          </cell>
          <cell r="D16389">
            <v>4768254810</v>
          </cell>
        </row>
        <row r="16390">
          <cell r="C16390">
            <v>28158</v>
          </cell>
          <cell r="D16390">
            <v>9885165231</v>
          </cell>
        </row>
        <row r="16391">
          <cell r="C16391">
            <v>36583</v>
          </cell>
          <cell r="D16391">
            <v>923191143</v>
          </cell>
        </row>
        <row r="16392">
          <cell r="C16392">
            <v>59867</v>
          </cell>
          <cell r="D16392">
            <v>6836716731</v>
          </cell>
        </row>
        <row r="16393">
          <cell r="C16393">
            <v>27547</v>
          </cell>
          <cell r="D16393">
            <v>9223618401</v>
          </cell>
        </row>
        <row r="16394">
          <cell r="C16394">
            <v>30706</v>
          </cell>
          <cell r="D16394">
            <v>8361813608</v>
          </cell>
        </row>
        <row r="16395">
          <cell r="C16395">
            <v>21872</v>
          </cell>
          <cell r="D16395">
            <v>3738218785</v>
          </cell>
        </row>
        <row r="16396">
          <cell r="C16396">
            <v>55168</v>
          </cell>
          <cell r="D16396">
            <v>8533410514</v>
          </cell>
        </row>
        <row r="16397">
          <cell r="C16397">
            <v>15108</v>
          </cell>
          <cell r="D16397">
            <v>7326611955</v>
          </cell>
        </row>
        <row r="16398">
          <cell r="C16398">
            <v>18034</v>
          </cell>
          <cell r="D16398">
            <v>9491257560</v>
          </cell>
        </row>
        <row r="16399">
          <cell r="C16399">
            <v>52412</v>
          </cell>
          <cell r="D16399">
            <v>7630993544</v>
          </cell>
        </row>
        <row r="16400">
          <cell r="C16400">
            <v>23894</v>
          </cell>
          <cell r="D16400">
            <v>7286297414</v>
          </cell>
        </row>
        <row r="16401">
          <cell r="C16401">
            <v>23666</v>
          </cell>
          <cell r="D16401">
            <v>1990334539</v>
          </cell>
        </row>
        <row r="16402">
          <cell r="C16402">
            <v>29758</v>
          </cell>
          <cell r="D16402">
            <v>1280521902</v>
          </cell>
        </row>
        <row r="16403">
          <cell r="C16403">
            <v>50773</v>
          </cell>
          <cell r="D16403">
            <v>6041314951</v>
          </cell>
        </row>
        <row r="16404">
          <cell r="C16404">
            <v>22084</v>
          </cell>
          <cell r="D16404">
            <v>9293760045</v>
          </cell>
        </row>
        <row r="16405">
          <cell r="C16405">
            <v>16113</v>
          </cell>
          <cell r="D16405">
            <v>1231429186</v>
          </cell>
        </row>
        <row r="16406">
          <cell r="C16406">
            <v>35120</v>
          </cell>
          <cell r="D16406">
            <v>4482855448</v>
          </cell>
        </row>
        <row r="16407">
          <cell r="C16407">
            <v>16204</v>
          </cell>
          <cell r="D16407">
            <v>4119729087</v>
          </cell>
        </row>
        <row r="16408">
          <cell r="C16408">
            <v>57048</v>
          </cell>
          <cell r="D16408">
            <v>9089601147</v>
          </cell>
        </row>
        <row r="16409">
          <cell r="C16409">
            <v>51307</v>
          </cell>
          <cell r="D16409">
            <v>8154943166</v>
          </cell>
        </row>
        <row r="16410">
          <cell r="C16410">
            <v>48848</v>
          </cell>
          <cell r="D16410">
            <v>4920920075</v>
          </cell>
        </row>
        <row r="16411">
          <cell r="C16411">
            <v>10507</v>
          </cell>
          <cell r="D16411">
            <v>5412518958</v>
          </cell>
        </row>
        <row r="16412">
          <cell r="C16412">
            <v>33456</v>
          </cell>
          <cell r="D16412">
            <v>6227038881</v>
          </cell>
        </row>
        <row r="16413">
          <cell r="C16413">
            <v>41774</v>
          </cell>
          <cell r="D16413">
            <v>4610039311</v>
          </cell>
        </row>
        <row r="16414">
          <cell r="C16414">
            <v>56730</v>
          </cell>
          <cell r="D16414">
            <v>3932861779</v>
          </cell>
        </row>
        <row r="16415">
          <cell r="C16415">
            <v>34231</v>
          </cell>
          <cell r="D16415">
            <v>4786629839</v>
          </cell>
        </row>
        <row r="16416">
          <cell r="C16416">
            <v>13087</v>
          </cell>
          <cell r="D16416">
            <v>6253520369</v>
          </cell>
        </row>
        <row r="16417">
          <cell r="C16417">
            <v>25965</v>
          </cell>
          <cell r="D16417">
            <v>8550875457</v>
          </cell>
        </row>
        <row r="16418">
          <cell r="C16418">
            <v>36539</v>
          </cell>
          <cell r="D16418">
            <v>2804488179</v>
          </cell>
        </row>
        <row r="16419">
          <cell r="C16419">
            <v>51882</v>
          </cell>
          <cell r="D16419">
            <v>4937054791</v>
          </cell>
        </row>
        <row r="16420">
          <cell r="C16420">
            <v>45958</v>
          </cell>
          <cell r="D16420">
            <v>9151658844</v>
          </cell>
        </row>
        <row r="16421">
          <cell r="C16421">
            <v>29216</v>
          </cell>
          <cell r="D16421">
            <v>9483290694</v>
          </cell>
        </row>
        <row r="16422">
          <cell r="C16422">
            <v>49244</v>
          </cell>
          <cell r="D16422">
            <v>893122882</v>
          </cell>
        </row>
        <row r="16423">
          <cell r="C16423">
            <v>50365</v>
          </cell>
          <cell r="D16423">
            <v>4398950745</v>
          </cell>
        </row>
        <row r="16424">
          <cell r="C16424">
            <v>54673</v>
          </cell>
          <cell r="D16424">
            <v>4579641655</v>
          </cell>
        </row>
        <row r="16425">
          <cell r="C16425">
            <v>17408</v>
          </cell>
          <cell r="D16425">
            <v>8733080267</v>
          </cell>
        </row>
        <row r="16426">
          <cell r="C16426">
            <v>38337</v>
          </cell>
          <cell r="D16426">
            <v>3600185284</v>
          </cell>
        </row>
        <row r="16427">
          <cell r="C16427">
            <v>10622</v>
          </cell>
          <cell r="D16427">
            <v>3877279783</v>
          </cell>
        </row>
        <row r="16428">
          <cell r="C16428">
            <v>23060</v>
          </cell>
          <cell r="D16428">
            <v>62571575</v>
          </cell>
        </row>
        <row r="16429">
          <cell r="C16429">
            <v>16337</v>
          </cell>
          <cell r="D16429">
            <v>2307209530</v>
          </cell>
        </row>
        <row r="16430">
          <cell r="C16430">
            <v>20586</v>
          </cell>
          <cell r="D16430">
            <v>3000763902</v>
          </cell>
        </row>
        <row r="16431">
          <cell r="C16431">
            <v>46167</v>
          </cell>
          <cell r="D16431">
            <v>3580617389</v>
          </cell>
        </row>
        <row r="16432">
          <cell r="C16432">
            <v>47886</v>
          </cell>
          <cell r="D16432">
            <v>6408517315</v>
          </cell>
        </row>
        <row r="16433">
          <cell r="C16433">
            <v>12540</v>
          </cell>
          <cell r="D16433">
            <v>1081492333</v>
          </cell>
        </row>
        <row r="16434">
          <cell r="C16434">
            <v>39555</v>
          </cell>
          <cell r="D16434">
            <v>1472093461</v>
          </cell>
        </row>
        <row r="16435">
          <cell r="C16435">
            <v>29128</v>
          </cell>
          <cell r="D16435">
            <v>2402470968</v>
          </cell>
        </row>
        <row r="16436">
          <cell r="C16436">
            <v>48555</v>
          </cell>
          <cell r="D16436">
            <v>9885165231</v>
          </cell>
        </row>
        <row r="16437">
          <cell r="C16437">
            <v>35750</v>
          </cell>
          <cell r="D16437">
            <v>6724903874</v>
          </cell>
        </row>
        <row r="16438">
          <cell r="C16438">
            <v>30508</v>
          </cell>
          <cell r="D16438">
            <v>5186660353</v>
          </cell>
        </row>
        <row r="16439">
          <cell r="C16439">
            <v>16007</v>
          </cell>
          <cell r="D16439">
            <v>4401069773</v>
          </cell>
        </row>
        <row r="16440">
          <cell r="C16440">
            <v>43674</v>
          </cell>
          <cell r="D16440">
            <v>2497321256</v>
          </cell>
        </row>
        <row r="16441">
          <cell r="C16441">
            <v>49756</v>
          </cell>
          <cell r="D16441">
            <v>1898839557</v>
          </cell>
        </row>
        <row r="16442">
          <cell r="C16442">
            <v>49514</v>
          </cell>
          <cell r="D16442">
            <v>4306425231</v>
          </cell>
        </row>
        <row r="16443">
          <cell r="C16443">
            <v>19406</v>
          </cell>
          <cell r="D16443">
            <v>966588630</v>
          </cell>
        </row>
        <row r="16444">
          <cell r="C16444">
            <v>16594</v>
          </cell>
          <cell r="D16444">
            <v>9331851693</v>
          </cell>
        </row>
        <row r="16445">
          <cell r="C16445">
            <v>44543</v>
          </cell>
          <cell r="D16445">
            <v>5372344725</v>
          </cell>
        </row>
        <row r="16446">
          <cell r="C16446">
            <v>54692</v>
          </cell>
          <cell r="D16446">
            <v>2859566597</v>
          </cell>
        </row>
        <row r="16447">
          <cell r="C16447">
            <v>48908</v>
          </cell>
          <cell r="D16447">
            <v>5203144281</v>
          </cell>
        </row>
        <row r="16448">
          <cell r="C16448">
            <v>29475</v>
          </cell>
          <cell r="D16448">
            <v>797787712</v>
          </cell>
        </row>
        <row r="16449">
          <cell r="C16449">
            <v>25832</v>
          </cell>
          <cell r="D16449">
            <v>4049350750</v>
          </cell>
        </row>
        <row r="16450">
          <cell r="C16450">
            <v>21237</v>
          </cell>
          <cell r="D16450">
            <v>4689682046</v>
          </cell>
        </row>
        <row r="16451">
          <cell r="C16451">
            <v>40299</v>
          </cell>
          <cell r="D16451">
            <v>3097425365</v>
          </cell>
        </row>
        <row r="16452">
          <cell r="C16452">
            <v>40598</v>
          </cell>
          <cell r="D16452">
            <v>5913755731</v>
          </cell>
        </row>
        <row r="16453">
          <cell r="C16453">
            <v>16068</v>
          </cell>
          <cell r="D16453">
            <v>6383978705</v>
          </cell>
        </row>
        <row r="16454">
          <cell r="C16454">
            <v>13151</v>
          </cell>
          <cell r="D16454">
            <v>37593587</v>
          </cell>
        </row>
        <row r="16455">
          <cell r="C16455">
            <v>37119</v>
          </cell>
          <cell r="D16455">
            <v>3129526900</v>
          </cell>
        </row>
        <row r="16456">
          <cell r="C16456">
            <v>26297</v>
          </cell>
          <cell r="D16456">
            <v>1565607864</v>
          </cell>
        </row>
        <row r="16457">
          <cell r="C16457">
            <v>57874</v>
          </cell>
          <cell r="D16457">
            <v>4150450668</v>
          </cell>
        </row>
        <row r="16458">
          <cell r="C16458">
            <v>34834</v>
          </cell>
          <cell r="D16458">
            <v>5574535556</v>
          </cell>
        </row>
        <row r="16459">
          <cell r="C16459">
            <v>57554</v>
          </cell>
          <cell r="D16459">
            <v>3792993961</v>
          </cell>
        </row>
        <row r="16460">
          <cell r="C16460">
            <v>14910</v>
          </cell>
          <cell r="D16460">
            <v>1958063002</v>
          </cell>
        </row>
        <row r="16461">
          <cell r="C16461">
            <v>32978</v>
          </cell>
          <cell r="D16461">
            <v>9267164694</v>
          </cell>
        </row>
        <row r="16462">
          <cell r="C16462">
            <v>52685</v>
          </cell>
          <cell r="D16462">
            <v>8115985503</v>
          </cell>
        </row>
        <row r="16463">
          <cell r="C16463">
            <v>49548</v>
          </cell>
          <cell r="D16463">
            <v>3996818513</v>
          </cell>
        </row>
        <row r="16464">
          <cell r="C16464">
            <v>15016</v>
          </cell>
          <cell r="D16464">
            <v>8640079943</v>
          </cell>
        </row>
        <row r="16465">
          <cell r="C16465">
            <v>44057</v>
          </cell>
          <cell r="D16465">
            <v>7467563949</v>
          </cell>
        </row>
        <row r="16466">
          <cell r="C16466">
            <v>53073</v>
          </cell>
          <cell r="D16466">
            <v>2480515559</v>
          </cell>
        </row>
        <row r="16467">
          <cell r="C16467">
            <v>55259</v>
          </cell>
          <cell r="D16467">
            <v>101658508</v>
          </cell>
        </row>
        <row r="16468">
          <cell r="C16468">
            <v>19402</v>
          </cell>
          <cell r="D16468">
            <v>9548500949</v>
          </cell>
        </row>
        <row r="16469">
          <cell r="C16469">
            <v>14180</v>
          </cell>
          <cell r="D16469">
            <v>858481901</v>
          </cell>
        </row>
        <row r="16470">
          <cell r="C16470">
            <v>51098</v>
          </cell>
          <cell r="D16470">
            <v>994826516</v>
          </cell>
        </row>
        <row r="16471">
          <cell r="C16471">
            <v>16797</v>
          </cell>
          <cell r="D16471">
            <v>7979647432</v>
          </cell>
        </row>
        <row r="16472">
          <cell r="C16472">
            <v>41292</v>
          </cell>
          <cell r="D16472">
            <v>2497321256</v>
          </cell>
        </row>
        <row r="16473">
          <cell r="C16473">
            <v>43086</v>
          </cell>
          <cell r="D16473">
            <v>3418374697</v>
          </cell>
        </row>
        <row r="16474">
          <cell r="C16474">
            <v>27047</v>
          </cell>
          <cell r="D16474">
            <v>939715988</v>
          </cell>
        </row>
        <row r="16475">
          <cell r="C16475">
            <v>41627</v>
          </cell>
          <cell r="D16475">
            <v>901154172</v>
          </cell>
        </row>
        <row r="16476">
          <cell r="C16476">
            <v>59254</v>
          </cell>
          <cell r="D16476">
            <v>9619649427</v>
          </cell>
        </row>
        <row r="16477">
          <cell r="C16477">
            <v>19333</v>
          </cell>
          <cell r="D16477">
            <v>9328457335</v>
          </cell>
        </row>
        <row r="16478">
          <cell r="C16478">
            <v>42633</v>
          </cell>
          <cell r="D16478">
            <v>4159390110</v>
          </cell>
        </row>
        <row r="16479">
          <cell r="C16479">
            <v>34891</v>
          </cell>
          <cell r="D16479">
            <v>1475796307</v>
          </cell>
        </row>
        <row r="16480">
          <cell r="C16480">
            <v>32071</v>
          </cell>
          <cell r="D16480">
            <v>9619649427</v>
          </cell>
        </row>
        <row r="16481">
          <cell r="C16481">
            <v>12236</v>
          </cell>
          <cell r="D16481">
            <v>3569414450</v>
          </cell>
        </row>
        <row r="16482">
          <cell r="C16482">
            <v>15404</v>
          </cell>
          <cell r="D16482">
            <v>2421688019</v>
          </cell>
        </row>
        <row r="16483">
          <cell r="C16483">
            <v>54988</v>
          </cell>
          <cell r="D16483">
            <v>4074728869</v>
          </cell>
        </row>
        <row r="16484">
          <cell r="C16484">
            <v>27262</v>
          </cell>
          <cell r="D16484">
            <v>8875320292</v>
          </cell>
        </row>
        <row r="16485">
          <cell r="C16485">
            <v>18603</v>
          </cell>
          <cell r="D16485">
            <v>5358183647</v>
          </cell>
        </row>
        <row r="16486">
          <cell r="C16486">
            <v>27915</v>
          </cell>
          <cell r="D16486">
            <v>5079859830</v>
          </cell>
        </row>
        <row r="16487">
          <cell r="C16487">
            <v>56346</v>
          </cell>
          <cell r="D16487">
            <v>6978367184</v>
          </cell>
        </row>
        <row r="16488">
          <cell r="C16488">
            <v>48699</v>
          </cell>
          <cell r="D16488">
            <v>4716524892</v>
          </cell>
        </row>
        <row r="16489">
          <cell r="C16489">
            <v>44988</v>
          </cell>
          <cell r="D16489">
            <v>4920920075</v>
          </cell>
        </row>
        <row r="16490">
          <cell r="C16490">
            <v>48374</v>
          </cell>
          <cell r="D16490">
            <v>899126162</v>
          </cell>
        </row>
        <row r="16491">
          <cell r="C16491">
            <v>27803</v>
          </cell>
          <cell r="D16491">
            <v>7775126329</v>
          </cell>
        </row>
        <row r="16492">
          <cell r="C16492">
            <v>12706</v>
          </cell>
          <cell r="D16492">
            <v>5988565948</v>
          </cell>
        </row>
        <row r="16493">
          <cell r="C16493">
            <v>42382</v>
          </cell>
          <cell r="D16493">
            <v>4900475084</v>
          </cell>
        </row>
        <row r="16494">
          <cell r="C16494">
            <v>59990</v>
          </cell>
          <cell r="D16494">
            <v>244523738</v>
          </cell>
        </row>
        <row r="16495">
          <cell r="C16495">
            <v>29528</v>
          </cell>
          <cell r="D16495">
            <v>2480515559</v>
          </cell>
        </row>
        <row r="16496">
          <cell r="C16496">
            <v>17943</v>
          </cell>
          <cell r="D16496">
            <v>8346855079</v>
          </cell>
        </row>
        <row r="16497">
          <cell r="C16497">
            <v>55377</v>
          </cell>
          <cell r="D16497">
            <v>4759627103</v>
          </cell>
        </row>
        <row r="16498">
          <cell r="C16498">
            <v>44752</v>
          </cell>
          <cell r="D16498">
            <v>6260817967</v>
          </cell>
        </row>
        <row r="16499">
          <cell r="C16499">
            <v>20753</v>
          </cell>
          <cell r="D16499">
            <v>1062607929</v>
          </cell>
        </row>
        <row r="16500">
          <cell r="C16500">
            <v>23417</v>
          </cell>
          <cell r="D16500">
            <v>8858733592</v>
          </cell>
        </row>
        <row r="16501">
          <cell r="C16501">
            <v>28010</v>
          </cell>
          <cell r="D16501">
            <v>2524849899</v>
          </cell>
        </row>
        <row r="16502">
          <cell r="C16502">
            <v>34263</v>
          </cell>
          <cell r="D16502">
            <v>1892125439</v>
          </cell>
        </row>
        <row r="16503">
          <cell r="C16503">
            <v>53711</v>
          </cell>
          <cell r="D16503">
            <v>8757371024</v>
          </cell>
        </row>
        <row r="16504">
          <cell r="C16504">
            <v>57363</v>
          </cell>
          <cell r="D16504">
            <v>5074304008</v>
          </cell>
        </row>
        <row r="16505">
          <cell r="C16505">
            <v>19575</v>
          </cell>
          <cell r="D16505">
            <v>7560031153</v>
          </cell>
        </row>
        <row r="16506">
          <cell r="C16506">
            <v>25025</v>
          </cell>
          <cell r="D16506">
            <v>5837501576</v>
          </cell>
        </row>
        <row r="16507">
          <cell r="C16507">
            <v>40433</v>
          </cell>
          <cell r="D16507">
            <v>29906814</v>
          </cell>
        </row>
        <row r="16508">
          <cell r="C16508">
            <v>32845</v>
          </cell>
          <cell r="D16508">
            <v>7088886472</v>
          </cell>
        </row>
        <row r="16509">
          <cell r="C16509">
            <v>17469</v>
          </cell>
          <cell r="D16509">
            <v>999389173</v>
          </cell>
        </row>
        <row r="16510">
          <cell r="C16510">
            <v>52442</v>
          </cell>
          <cell r="D16510">
            <v>8646243699</v>
          </cell>
        </row>
        <row r="16511">
          <cell r="C16511">
            <v>11192</v>
          </cell>
          <cell r="D16511">
            <v>4739588234</v>
          </cell>
        </row>
        <row r="16512">
          <cell r="C16512">
            <v>56987</v>
          </cell>
          <cell r="D16512">
            <v>1163292249</v>
          </cell>
        </row>
        <row r="16513">
          <cell r="C16513">
            <v>25521</v>
          </cell>
          <cell r="D16513">
            <v>7473861379</v>
          </cell>
        </row>
        <row r="16514">
          <cell r="C16514">
            <v>42578</v>
          </cell>
          <cell r="D16514">
            <v>2255261316</v>
          </cell>
        </row>
        <row r="16515">
          <cell r="C16515">
            <v>52051</v>
          </cell>
          <cell r="D16515">
            <v>1042822263</v>
          </cell>
        </row>
        <row r="16516">
          <cell r="C16516">
            <v>36403</v>
          </cell>
          <cell r="D16516">
            <v>5079859830</v>
          </cell>
        </row>
        <row r="16517">
          <cell r="C16517">
            <v>18416</v>
          </cell>
          <cell r="D16517">
            <v>923191143</v>
          </cell>
        </row>
        <row r="16518">
          <cell r="C16518">
            <v>35772</v>
          </cell>
          <cell r="D16518">
            <v>7000350199</v>
          </cell>
        </row>
        <row r="16519">
          <cell r="C16519">
            <v>24791</v>
          </cell>
          <cell r="D16519">
            <v>6109997811</v>
          </cell>
        </row>
        <row r="16520">
          <cell r="C16520">
            <v>23183</v>
          </cell>
          <cell r="D16520">
            <v>1855604000</v>
          </cell>
        </row>
        <row r="16521">
          <cell r="C16521">
            <v>34841</v>
          </cell>
          <cell r="D16521">
            <v>9611070055</v>
          </cell>
        </row>
        <row r="16522">
          <cell r="C16522">
            <v>58270</v>
          </cell>
          <cell r="D16522">
            <v>6713405010</v>
          </cell>
        </row>
        <row r="16523">
          <cell r="C16523">
            <v>53055</v>
          </cell>
          <cell r="D16523">
            <v>7001733199</v>
          </cell>
        </row>
        <row r="16524">
          <cell r="C16524">
            <v>13201</v>
          </cell>
          <cell r="D16524">
            <v>7783641539</v>
          </cell>
        </row>
        <row r="16525">
          <cell r="C16525">
            <v>54915</v>
          </cell>
          <cell r="D16525">
            <v>4978659442</v>
          </cell>
        </row>
        <row r="16526">
          <cell r="C16526">
            <v>16599</v>
          </cell>
          <cell r="D16526">
            <v>6364724701</v>
          </cell>
        </row>
        <row r="16527">
          <cell r="C16527">
            <v>45128</v>
          </cell>
          <cell r="D16527">
            <v>4958503722</v>
          </cell>
        </row>
        <row r="16528">
          <cell r="C16528">
            <v>36647</v>
          </cell>
          <cell r="D16528">
            <v>4783377790</v>
          </cell>
        </row>
        <row r="16529">
          <cell r="C16529">
            <v>12136</v>
          </cell>
          <cell r="D16529">
            <v>4185019157</v>
          </cell>
        </row>
        <row r="16530">
          <cell r="C16530">
            <v>32810</v>
          </cell>
          <cell r="D16530">
            <v>6106380341</v>
          </cell>
        </row>
        <row r="16531">
          <cell r="C16531">
            <v>28873</v>
          </cell>
          <cell r="D16531">
            <v>3219526055</v>
          </cell>
        </row>
        <row r="16532">
          <cell r="C16532">
            <v>33362</v>
          </cell>
          <cell r="D16532">
            <v>6235447353</v>
          </cell>
        </row>
        <row r="16533">
          <cell r="C16533">
            <v>51080</v>
          </cell>
          <cell r="D16533">
            <v>3016446324</v>
          </cell>
        </row>
        <row r="16534">
          <cell r="C16534">
            <v>55490</v>
          </cell>
          <cell r="D16534">
            <v>1592980554</v>
          </cell>
        </row>
        <row r="16535">
          <cell r="C16535">
            <v>41577</v>
          </cell>
          <cell r="D16535">
            <v>6383978705</v>
          </cell>
        </row>
        <row r="16536">
          <cell r="C16536">
            <v>57987</v>
          </cell>
          <cell r="D16536">
            <v>6173504774</v>
          </cell>
        </row>
        <row r="16537">
          <cell r="C16537">
            <v>16051</v>
          </cell>
          <cell r="D16537">
            <v>6148303353</v>
          </cell>
        </row>
        <row r="16538">
          <cell r="C16538">
            <v>14578</v>
          </cell>
          <cell r="D16538">
            <v>2022565827</v>
          </cell>
        </row>
        <row r="16539">
          <cell r="C16539">
            <v>38817</v>
          </cell>
          <cell r="D16539">
            <v>2012142672</v>
          </cell>
        </row>
        <row r="16540">
          <cell r="C16540">
            <v>26321</v>
          </cell>
          <cell r="D16540">
            <v>3545427749</v>
          </cell>
        </row>
        <row r="16541">
          <cell r="C16541">
            <v>20509</v>
          </cell>
          <cell r="D16541">
            <v>9966428720</v>
          </cell>
        </row>
        <row r="16542">
          <cell r="C16542">
            <v>54446</v>
          </cell>
          <cell r="D16542">
            <v>5405945366</v>
          </cell>
        </row>
        <row r="16543">
          <cell r="C16543">
            <v>27877</v>
          </cell>
          <cell r="D16543">
            <v>939715988</v>
          </cell>
        </row>
        <row r="16544">
          <cell r="C16544">
            <v>57637</v>
          </cell>
          <cell r="D16544">
            <v>7479962290</v>
          </cell>
        </row>
        <row r="16545">
          <cell r="C16545">
            <v>46422</v>
          </cell>
          <cell r="D16545">
            <v>8024322455</v>
          </cell>
        </row>
        <row r="16546">
          <cell r="C16546">
            <v>24990</v>
          </cell>
          <cell r="D16546">
            <v>8841637323</v>
          </cell>
        </row>
        <row r="16547">
          <cell r="C16547">
            <v>20994</v>
          </cell>
          <cell r="D16547">
            <v>2456061896</v>
          </cell>
        </row>
        <row r="16548">
          <cell r="C16548">
            <v>50719</v>
          </cell>
          <cell r="D16548">
            <v>8223052873</v>
          </cell>
        </row>
        <row r="16549">
          <cell r="C16549">
            <v>42220</v>
          </cell>
          <cell r="D16549">
            <v>8658719154</v>
          </cell>
        </row>
        <row r="16550">
          <cell r="C16550">
            <v>11278</v>
          </cell>
          <cell r="D16550">
            <v>1079691642</v>
          </cell>
        </row>
        <row r="16551">
          <cell r="C16551">
            <v>26694</v>
          </cell>
          <cell r="D16551">
            <v>3806430489</v>
          </cell>
        </row>
        <row r="16552">
          <cell r="C16552">
            <v>39672</v>
          </cell>
          <cell r="D16552">
            <v>2230983466</v>
          </cell>
        </row>
        <row r="16553">
          <cell r="C16553">
            <v>31728</v>
          </cell>
          <cell r="D16553">
            <v>492630925</v>
          </cell>
        </row>
        <row r="16554">
          <cell r="C16554">
            <v>41913</v>
          </cell>
          <cell r="D16554">
            <v>6988089128</v>
          </cell>
        </row>
        <row r="16555">
          <cell r="C16555">
            <v>13382</v>
          </cell>
          <cell r="D16555">
            <v>4823073274</v>
          </cell>
        </row>
        <row r="16556">
          <cell r="C16556">
            <v>24423</v>
          </cell>
          <cell r="D16556">
            <v>2060025532</v>
          </cell>
        </row>
        <row r="16557">
          <cell r="C16557">
            <v>44716</v>
          </cell>
          <cell r="D16557">
            <v>3806430489</v>
          </cell>
        </row>
        <row r="16558">
          <cell r="C16558">
            <v>23386</v>
          </cell>
          <cell r="D16558">
            <v>7473861379</v>
          </cell>
        </row>
        <row r="16559">
          <cell r="C16559">
            <v>58550</v>
          </cell>
          <cell r="D16559">
            <v>7760701055</v>
          </cell>
        </row>
        <row r="16560">
          <cell r="C16560">
            <v>35176</v>
          </cell>
          <cell r="D16560">
            <v>7251959615</v>
          </cell>
        </row>
        <row r="16561">
          <cell r="C16561">
            <v>45228</v>
          </cell>
          <cell r="D16561">
            <v>7178607831</v>
          </cell>
        </row>
        <row r="16562">
          <cell r="C16562">
            <v>56930</v>
          </cell>
          <cell r="D16562">
            <v>8808097757</v>
          </cell>
        </row>
        <row r="16563">
          <cell r="C16563">
            <v>25007</v>
          </cell>
          <cell r="D16563">
            <v>6988089128</v>
          </cell>
        </row>
        <row r="16564">
          <cell r="C16564">
            <v>13015</v>
          </cell>
          <cell r="D16564">
            <v>1296185559</v>
          </cell>
        </row>
        <row r="16565">
          <cell r="C16565">
            <v>47662</v>
          </cell>
          <cell r="D16565">
            <v>4487905370</v>
          </cell>
        </row>
        <row r="16566">
          <cell r="C16566">
            <v>15564</v>
          </cell>
          <cell r="D16566">
            <v>9018504580</v>
          </cell>
        </row>
        <row r="16567">
          <cell r="C16567">
            <v>19288</v>
          </cell>
          <cell r="D16567">
            <v>5077974136</v>
          </cell>
        </row>
        <row r="16568">
          <cell r="C16568">
            <v>47569</v>
          </cell>
          <cell r="D16568">
            <v>9128677390</v>
          </cell>
        </row>
        <row r="16569">
          <cell r="C16569">
            <v>15301</v>
          </cell>
          <cell r="D16569">
            <v>6842797632</v>
          </cell>
        </row>
        <row r="16570">
          <cell r="C16570">
            <v>49050</v>
          </cell>
          <cell r="D16570">
            <v>2411473303</v>
          </cell>
        </row>
        <row r="16571">
          <cell r="C16571">
            <v>58728</v>
          </cell>
          <cell r="D16571">
            <v>5304381319</v>
          </cell>
        </row>
        <row r="16572">
          <cell r="C16572">
            <v>10043</v>
          </cell>
          <cell r="D16572">
            <v>4094820760</v>
          </cell>
        </row>
        <row r="16573">
          <cell r="C16573">
            <v>26475</v>
          </cell>
          <cell r="D16573">
            <v>2257563263</v>
          </cell>
        </row>
        <row r="16574">
          <cell r="C16574">
            <v>37342</v>
          </cell>
          <cell r="D16574">
            <v>4076701275</v>
          </cell>
        </row>
        <row r="16575">
          <cell r="C16575">
            <v>27513</v>
          </cell>
          <cell r="D16575">
            <v>2497321256</v>
          </cell>
        </row>
        <row r="16576">
          <cell r="C16576">
            <v>32066</v>
          </cell>
          <cell r="D16576">
            <v>2259282237</v>
          </cell>
        </row>
        <row r="16577">
          <cell r="C16577">
            <v>49535</v>
          </cell>
          <cell r="D16577">
            <v>4548725172</v>
          </cell>
        </row>
        <row r="16578">
          <cell r="C16578">
            <v>30046</v>
          </cell>
          <cell r="D16578">
            <v>7493076952</v>
          </cell>
        </row>
        <row r="16579">
          <cell r="C16579">
            <v>28962</v>
          </cell>
          <cell r="D16579">
            <v>1599457717</v>
          </cell>
        </row>
        <row r="16580">
          <cell r="C16580">
            <v>27870</v>
          </cell>
          <cell r="D16580">
            <v>9529277938</v>
          </cell>
        </row>
        <row r="16581">
          <cell r="C16581">
            <v>12795</v>
          </cell>
          <cell r="D16581">
            <v>9434604370</v>
          </cell>
        </row>
        <row r="16582">
          <cell r="C16582">
            <v>22093</v>
          </cell>
          <cell r="D16582">
            <v>5988565948</v>
          </cell>
        </row>
        <row r="16583">
          <cell r="C16583">
            <v>18035</v>
          </cell>
          <cell r="D16583">
            <v>7760701055</v>
          </cell>
        </row>
        <row r="16584">
          <cell r="C16584">
            <v>44681</v>
          </cell>
          <cell r="D16584">
            <v>6275593709</v>
          </cell>
        </row>
        <row r="16585">
          <cell r="C16585">
            <v>50968</v>
          </cell>
          <cell r="D16585">
            <v>4786629839</v>
          </cell>
        </row>
        <row r="16586">
          <cell r="C16586">
            <v>15767</v>
          </cell>
          <cell r="D16586">
            <v>2417008025</v>
          </cell>
        </row>
        <row r="16587">
          <cell r="C16587">
            <v>46624</v>
          </cell>
          <cell r="D16587">
            <v>4768254810</v>
          </cell>
        </row>
        <row r="16588">
          <cell r="C16588">
            <v>32891</v>
          </cell>
          <cell r="D16588">
            <v>85304042</v>
          </cell>
        </row>
        <row r="16589">
          <cell r="C16589">
            <v>59966</v>
          </cell>
          <cell r="D16589">
            <v>9620547551</v>
          </cell>
        </row>
        <row r="16590">
          <cell r="C16590">
            <v>26829</v>
          </cell>
          <cell r="D16590">
            <v>3867281491</v>
          </cell>
        </row>
        <row r="16591">
          <cell r="C16591">
            <v>20798</v>
          </cell>
          <cell r="D16591">
            <v>8750494546</v>
          </cell>
        </row>
        <row r="16592">
          <cell r="C16592">
            <v>28486</v>
          </cell>
          <cell r="D16592">
            <v>8223052873</v>
          </cell>
        </row>
        <row r="16593">
          <cell r="C16593">
            <v>43977</v>
          </cell>
          <cell r="D16593">
            <v>1855604000</v>
          </cell>
        </row>
        <row r="16594">
          <cell r="C16594">
            <v>10932</v>
          </cell>
          <cell r="D16594">
            <v>7794042674</v>
          </cell>
        </row>
        <row r="16595">
          <cell r="C16595">
            <v>22442</v>
          </cell>
          <cell r="D16595">
            <v>8370379001</v>
          </cell>
        </row>
        <row r="16596">
          <cell r="C16596">
            <v>38709</v>
          </cell>
          <cell r="D16596">
            <v>5412518958</v>
          </cell>
        </row>
        <row r="16597">
          <cell r="C16597">
            <v>13080</v>
          </cell>
          <cell r="D16597">
            <v>8640079943</v>
          </cell>
        </row>
        <row r="16598">
          <cell r="C16598">
            <v>10073</v>
          </cell>
          <cell r="D16598">
            <v>8034345962</v>
          </cell>
        </row>
        <row r="16599">
          <cell r="C16599">
            <v>20231</v>
          </cell>
          <cell r="D16599">
            <v>5629875752</v>
          </cell>
        </row>
        <row r="16600">
          <cell r="C16600">
            <v>31046</v>
          </cell>
          <cell r="D16600">
            <v>2426144645</v>
          </cell>
        </row>
        <row r="16601">
          <cell r="C16601">
            <v>44675</v>
          </cell>
          <cell r="D16601">
            <v>4866916575</v>
          </cell>
        </row>
        <row r="16602">
          <cell r="C16602">
            <v>13437</v>
          </cell>
          <cell r="D16602">
            <v>2378102658</v>
          </cell>
        </row>
        <row r="16603">
          <cell r="C16603">
            <v>58476</v>
          </cell>
          <cell r="D16603">
            <v>3967370569</v>
          </cell>
        </row>
        <row r="16604">
          <cell r="C16604">
            <v>13228</v>
          </cell>
          <cell r="D16604">
            <v>7268478941</v>
          </cell>
        </row>
        <row r="16605">
          <cell r="C16605">
            <v>10845</v>
          </cell>
          <cell r="D16605">
            <v>4900475084</v>
          </cell>
        </row>
        <row r="16606">
          <cell r="C16606">
            <v>29244</v>
          </cell>
          <cell r="D16606">
            <v>1953937357</v>
          </cell>
        </row>
        <row r="16607">
          <cell r="C16607">
            <v>58788</v>
          </cell>
          <cell r="D16607">
            <v>2480515559</v>
          </cell>
        </row>
        <row r="16608">
          <cell r="C16608">
            <v>33177</v>
          </cell>
          <cell r="D16608">
            <v>898924138</v>
          </cell>
        </row>
        <row r="16609">
          <cell r="C16609">
            <v>18186</v>
          </cell>
          <cell r="D16609">
            <v>1152386727</v>
          </cell>
        </row>
        <row r="16610">
          <cell r="C16610">
            <v>39206</v>
          </cell>
          <cell r="D16610">
            <v>5407735911</v>
          </cell>
        </row>
        <row r="16611">
          <cell r="C16611">
            <v>46430</v>
          </cell>
          <cell r="D16611">
            <v>2257563263</v>
          </cell>
        </row>
        <row r="16612">
          <cell r="C16612">
            <v>15868</v>
          </cell>
          <cell r="D16612">
            <v>25254650</v>
          </cell>
        </row>
        <row r="16613">
          <cell r="C16613">
            <v>13044</v>
          </cell>
          <cell r="D16613">
            <v>2053848936</v>
          </cell>
        </row>
        <row r="16614">
          <cell r="C16614">
            <v>35068</v>
          </cell>
          <cell r="D16614">
            <v>5574535556</v>
          </cell>
        </row>
        <row r="16615">
          <cell r="C16615">
            <v>22725</v>
          </cell>
          <cell r="D16615">
            <v>1442784075</v>
          </cell>
        </row>
        <row r="16616">
          <cell r="C16616">
            <v>35826</v>
          </cell>
          <cell r="D16616">
            <v>893122882</v>
          </cell>
        </row>
        <row r="16617">
          <cell r="C16617">
            <v>18002</v>
          </cell>
          <cell r="D16617">
            <v>9114174103</v>
          </cell>
        </row>
        <row r="16618">
          <cell r="C16618">
            <v>20911</v>
          </cell>
          <cell r="D16618">
            <v>2533903736</v>
          </cell>
        </row>
        <row r="16619">
          <cell r="C16619">
            <v>15686</v>
          </cell>
          <cell r="D16619">
            <v>8673837456</v>
          </cell>
        </row>
        <row r="16620">
          <cell r="C16620">
            <v>10661</v>
          </cell>
          <cell r="D16620">
            <v>1887308636</v>
          </cell>
        </row>
        <row r="16621">
          <cell r="C16621">
            <v>17484</v>
          </cell>
          <cell r="D16621">
            <v>9155356869</v>
          </cell>
        </row>
        <row r="16622">
          <cell r="C16622">
            <v>44913</v>
          </cell>
          <cell r="D16622">
            <v>3164004753</v>
          </cell>
        </row>
        <row r="16623">
          <cell r="C16623">
            <v>30947</v>
          </cell>
          <cell r="D16623">
            <v>4396213212</v>
          </cell>
        </row>
        <row r="16624">
          <cell r="C16624">
            <v>47209</v>
          </cell>
          <cell r="D16624">
            <v>5460394635</v>
          </cell>
        </row>
        <row r="16625">
          <cell r="C16625">
            <v>49044</v>
          </cell>
          <cell r="D16625">
            <v>9196221739</v>
          </cell>
        </row>
        <row r="16626">
          <cell r="C16626">
            <v>55173</v>
          </cell>
          <cell r="D16626">
            <v>5907724676</v>
          </cell>
        </row>
        <row r="16627">
          <cell r="C16627">
            <v>45283</v>
          </cell>
          <cell r="D16627">
            <v>4260324861</v>
          </cell>
        </row>
        <row r="16628">
          <cell r="C16628">
            <v>55025</v>
          </cell>
          <cell r="D16628">
            <v>5077974136</v>
          </cell>
        </row>
        <row r="16629">
          <cell r="C16629">
            <v>37603</v>
          </cell>
          <cell r="D16629">
            <v>7659816853</v>
          </cell>
        </row>
        <row r="16630">
          <cell r="C16630">
            <v>42842</v>
          </cell>
          <cell r="D16630">
            <v>7912639675</v>
          </cell>
        </row>
        <row r="16631">
          <cell r="C16631">
            <v>45983</v>
          </cell>
          <cell r="D16631">
            <v>4548725172</v>
          </cell>
        </row>
        <row r="16632">
          <cell r="C16632">
            <v>23917</v>
          </cell>
          <cell r="D16632">
            <v>4482855448</v>
          </cell>
        </row>
        <row r="16633">
          <cell r="C16633">
            <v>11413</v>
          </cell>
          <cell r="D16633">
            <v>2191014690</v>
          </cell>
        </row>
        <row r="16634">
          <cell r="C16634">
            <v>24355</v>
          </cell>
          <cell r="D16634">
            <v>2079803735</v>
          </cell>
        </row>
        <row r="16635">
          <cell r="C16635">
            <v>51358</v>
          </cell>
          <cell r="D16635">
            <v>4359854056</v>
          </cell>
        </row>
        <row r="16636">
          <cell r="C16636">
            <v>44034</v>
          </cell>
          <cell r="D16636">
            <v>8302317314</v>
          </cell>
        </row>
        <row r="16637">
          <cell r="C16637">
            <v>44211</v>
          </cell>
          <cell r="D16637">
            <v>8162941088</v>
          </cell>
        </row>
        <row r="16638">
          <cell r="C16638">
            <v>23893</v>
          </cell>
          <cell r="D16638">
            <v>7166957409</v>
          </cell>
        </row>
        <row r="16639">
          <cell r="C16639">
            <v>56457</v>
          </cell>
          <cell r="D16639">
            <v>6820956614</v>
          </cell>
        </row>
        <row r="16640">
          <cell r="C16640">
            <v>35495</v>
          </cell>
          <cell r="D16640">
            <v>9855833406</v>
          </cell>
        </row>
        <row r="16641">
          <cell r="C16641">
            <v>55582</v>
          </cell>
          <cell r="D16641">
            <v>4184483038</v>
          </cell>
        </row>
        <row r="16642">
          <cell r="C16642">
            <v>14358</v>
          </cell>
          <cell r="D16642">
            <v>232367817</v>
          </cell>
        </row>
        <row r="16643">
          <cell r="C16643">
            <v>46537</v>
          </cell>
          <cell r="D16643">
            <v>965285472</v>
          </cell>
        </row>
        <row r="16644">
          <cell r="C16644">
            <v>56141</v>
          </cell>
          <cell r="D16644">
            <v>5687748091</v>
          </cell>
        </row>
        <row r="16645">
          <cell r="C16645">
            <v>55302</v>
          </cell>
          <cell r="D16645">
            <v>5929508313</v>
          </cell>
        </row>
        <row r="16646">
          <cell r="C16646">
            <v>27787</v>
          </cell>
          <cell r="D16646">
            <v>3269054114</v>
          </cell>
        </row>
        <row r="16647">
          <cell r="C16647">
            <v>40144</v>
          </cell>
          <cell r="D16647">
            <v>6402318035</v>
          </cell>
        </row>
        <row r="16648">
          <cell r="C16648">
            <v>59219</v>
          </cell>
          <cell r="D16648">
            <v>1351073265</v>
          </cell>
        </row>
        <row r="16649">
          <cell r="C16649">
            <v>28014</v>
          </cell>
          <cell r="D16649">
            <v>2053848936</v>
          </cell>
        </row>
        <row r="16650">
          <cell r="C16650">
            <v>48360</v>
          </cell>
          <cell r="D16650">
            <v>3127459866</v>
          </cell>
        </row>
        <row r="16651">
          <cell r="C16651">
            <v>33123</v>
          </cell>
          <cell r="D16651">
            <v>5519420165</v>
          </cell>
        </row>
        <row r="16652">
          <cell r="C16652">
            <v>51209</v>
          </cell>
          <cell r="D16652">
            <v>4439073344</v>
          </cell>
        </row>
        <row r="16653">
          <cell r="C16653">
            <v>55266</v>
          </cell>
          <cell r="D16653">
            <v>8361813608</v>
          </cell>
        </row>
        <row r="16654">
          <cell r="C16654">
            <v>40634</v>
          </cell>
          <cell r="D16654">
            <v>6279928705</v>
          </cell>
        </row>
        <row r="16655">
          <cell r="C16655">
            <v>57837</v>
          </cell>
          <cell r="D16655">
            <v>3858163570</v>
          </cell>
        </row>
        <row r="16656">
          <cell r="C16656">
            <v>59485</v>
          </cell>
          <cell r="D16656">
            <v>4839119791</v>
          </cell>
        </row>
        <row r="16657">
          <cell r="C16657">
            <v>18844</v>
          </cell>
          <cell r="D16657">
            <v>197180590</v>
          </cell>
        </row>
        <row r="16658">
          <cell r="C16658">
            <v>58898</v>
          </cell>
          <cell r="D16658">
            <v>4670832530</v>
          </cell>
        </row>
        <row r="16659">
          <cell r="C16659">
            <v>26230</v>
          </cell>
          <cell r="D16659">
            <v>3271497702</v>
          </cell>
        </row>
        <row r="16660">
          <cell r="C16660">
            <v>55000</v>
          </cell>
          <cell r="D16660">
            <v>6284045549</v>
          </cell>
        </row>
        <row r="16661">
          <cell r="C16661">
            <v>50675</v>
          </cell>
          <cell r="D16661">
            <v>6084639828</v>
          </cell>
        </row>
        <row r="16662">
          <cell r="C16662">
            <v>24637</v>
          </cell>
          <cell r="D16662">
            <v>8694120054</v>
          </cell>
        </row>
        <row r="16663">
          <cell r="C16663">
            <v>30486</v>
          </cell>
          <cell r="D16663">
            <v>3219601650</v>
          </cell>
        </row>
        <row r="16664">
          <cell r="C16664">
            <v>16596</v>
          </cell>
          <cell r="D16664">
            <v>8977805007</v>
          </cell>
        </row>
        <row r="16665">
          <cell r="C16665">
            <v>23715</v>
          </cell>
          <cell r="D16665">
            <v>4773306254</v>
          </cell>
        </row>
        <row r="16666">
          <cell r="C16666">
            <v>58856</v>
          </cell>
          <cell r="D16666">
            <v>4739588234</v>
          </cell>
        </row>
        <row r="16667">
          <cell r="C16667">
            <v>24635</v>
          </cell>
          <cell r="D16667">
            <v>8204786093</v>
          </cell>
        </row>
        <row r="16668">
          <cell r="C16668">
            <v>51105</v>
          </cell>
          <cell r="D16668">
            <v>6214787945</v>
          </cell>
        </row>
        <row r="16669">
          <cell r="C16669">
            <v>47569</v>
          </cell>
          <cell r="D16669">
            <v>5304381319</v>
          </cell>
        </row>
        <row r="16670">
          <cell r="C16670">
            <v>33664</v>
          </cell>
          <cell r="D16670">
            <v>7098438871</v>
          </cell>
        </row>
        <row r="16671">
          <cell r="C16671">
            <v>31038</v>
          </cell>
          <cell r="D16671">
            <v>3211170715</v>
          </cell>
        </row>
        <row r="16672">
          <cell r="C16672">
            <v>38213</v>
          </cell>
          <cell r="D16672">
            <v>2405876701</v>
          </cell>
        </row>
        <row r="16673">
          <cell r="C16673">
            <v>21634</v>
          </cell>
          <cell r="D16673">
            <v>1192770250</v>
          </cell>
        </row>
        <row r="16674">
          <cell r="C16674">
            <v>24154</v>
          </cell>
          <cell r="D16674">
            <v>8565880958</v>
          </cell>
        </row>
        <row r="16675">
          <cell r="C16675">
            <v>33581</v>
          </cell>
          <cell r="D16675">
            <v>7560031153</v>
          </cell>
        </row>
        <row r="16676">
          <cell r="C16676">
            <v>39240</v>
          </cell>
          <cell r="D16676">
            <v>9151658844</v>
          </cell>
        </row>
        <row r="16677">
          <cell r="C16677">
            <v>50719</v>
          </cell>
          <cell r="D16677">
            <v>25254650</v>
          </cell>
        </row>
        <row r="16678">
          <cell r="C16678">
            <v>59023</v>
          </cell>
          <cell r="D16678">
            <v>1411873114</v>
          </cell>
        </row>
        <row r="16679">
          <cell r="C16679">
            <v>44530</v>
          </cell>
          <cell r="D16679">
            <v>1028388519</v>
          </cell>
        </row>
        <row r="16680">
          <cell r="C16680">
            <v>21598</v>
          </cell>
          <cell r="D16680">
            <v>650049144</v>
          </cell>
        </row>
        <row r="16681">
          <cell r="C16681">
            <v>57096</v>
          </cell>
          <cell r="D16681">
            <v>7411705322</v>
          </cell>
        </row>
        <row r="16682">
          <cell r="C16682">
            <v>57787</v>
          </cell>
          <cell r="D16682">
            <v>8267733809</v>
          </cell>
        </row>
        <row r="16683">
          <cell r="C16683">
            <v>56746</v>
          </cell>
          <cell r="D16683">
            <v>9412192312</v>
          </cell>
        </row>
        <row r="16684">
          <cell r="C16684">
            <v>56921</v>
          </cell>
          <cell r="D16684">
            <v>1425230725</v>
          </cell>
        </row>
        <row r="16685">
          <cell r="C16685">
            <v>56041</v>
          </cell>
          <cell r="D16685">
            <v>5623930522</v>
          </cell>
        </row>
        <row r="16686">
          <cell r="C16686">
            <v>30906</v>
          </cell>
          <cell r="D16686">
            <v>569240891</v>
          </cell>
        </row>
        <row r="16687">
          <cell r="C16687">
            <v>11424</v>
          </cell>
          <cell r="D16687">
            <v>5623930522</v>
          </cell>
        </row>
        <row r="16688">
          <cell r="C16688">
            <v>40292</v>
          </cell>
          <cell r="D16688">
            <v>7462528568</v>
          </cell>
        </row>
        <row r="16689">
          <cell r="C16689">
            <v>50167</v>
          </cell>
          <cell r="D16689">
            <v>3428040538</v>
          </cell>
        </row>
        <row r="16690">
          <cell r="C16690">
            <v>21228</v>
          </cell>
          <cell r="D16690">
            <v>8387947148</v>
          </cell>
        </row>
        <row r="16691">
          <cell r="C16691">
            <v>59583</v>
          </cell>
          <cell r="D16691">
            <v>2230983466</v>
          </cell>
        </row>
        <row r="16692">
          <cell r="C16692">
            <v>56271</v>
          </cell>
          <cell r="D16692">
            <v>3772653790</v>
          </cell>
        </row>
        <row r="16693">
          <cell r="C16693">
            <v>27090</v>
          </cell>
          <cell r="D16693">
            <v>4428088442</v>
          </cell>
        </row>
        <row r="16694">
          <cell r="C16694">
            <v>32441</v>
          </cell>
          <cell r="D16694">
            <v>304906506</v>
          </cell>
        </row>
        <row r="16695">
          <cell r="C16695">
            <v>36672</v>
          </cell>
          <cell r="D16695">
            <v>6378969205</v>
          </cell>
        </row>
        <row r="16696">
          <cell r="C16696">
            <v>37422</v>
          </cell>
          <cell r="D16696">
            <v>4031884281</v>
          </cell>
        </row>
        <row r="16697">
          <cell r="C16697">
            <v>45284</v>
          </cell>
          <cell r="D16697">
            <v>509393462</v>
          </cell>
        </row>
        <row r="16698">
          <cell r="C16698">
            <v>19389</v>
          </cell>
          <cell r="D16698">
            <v>4401069773</v>
          </cell>
        </row>
        <row r="16699">
          <cell r="C16699">
            <v>19879</v>
          </cell>
          <cell r="D16699">
            <v>650049144</v>
          </cell>
        </row>
        <row r="16700">
          <cell r="C16700">
            <v>42780</v>
          </cell>
          <cell r="D16700">
            <v>9529277938</v>
          </cell>
        </row>
        <row r="16701">
          <cell r="C16701">
            <v>15392</v>
          </cell>
          <cell r="D16701">
            <v>6322781804</v>
          </cell>
        </row>
        <row r="16702">
          <cell r="C16702">
            <v>29423</v>
          </cell>
          <cell r="D16702">
            <v>3891707452</v>
          </cell>
        </row>
        <row r="16703">
          <cell r="C16703">
            <v>17644</v>
          </cell>
          <cell r="D16703">
            <v>7140803102</v>
          </cell>
        </row>
        <row r="16704">
          <cell r="C16704">
            <v>16740</v>
          </cell>
          <cell r="D16704">
            <v>7263964236</v>
          </cell>
        </row>
        <row r="16705">
          <cell r="C16705">
            <v>47972</v>
          </cell>
          <cell r="D16705">
            <v>8519669638</v>
          </cell>
        </row>
        <row r="16706">
          <cell r="C16706">
            <v>48473</v>
          </cell>
          <cell r="D16706">
            <v>7440017404</v>
          </cell>
        </row>
        <row r="16707">
          <cell r="C16707">
            <v>44197</v>
          </cell>
          <cell r="D16707">
            <v>7533163729</v>
          </cell>
        </row>
        <row r="16708">
          <cell r="C16708">
            <v>21088</v>
          </cell>
          <cell r="D16708">
            <v>2492824950</v>
          </cell>
        </row>
        <row r="16709">
          <cell r="C16709">
            <v>40732</v>
          </cell>
          <cell r="D16709">
            <v>5764488419</v>
          </cell>
        </row>
        <row r="16710">
          <cell r="C16710">
            <v>42074</v>
          </cell>
          <cell r="D16710">
            <v>1606657585</v>
          </cell>
        </row>
        <row r="16711">
          <cell r="C16711">
            <v>37717</v>
          </cell>
          <cell r="D16711">
            <v>6279928705</v>
          </cell>
        </row>
        <row r="16712">
          <cell r="C16712">
            <v>13773</v>
          </cell>
          <cell r="D16712">
            <v>6487054410</v>
          </cell>
        </row>
        <row r="16713">
          <cell r="C16713">
            <v>12869</v>
          </cell>
          <cell r="D16713">
            <v>1462119603</v>
          </cell>
        </row>
        <row r="16714">
          <cell r="C16714">
            <v>54482</v>
          </cell>
          <cell r="D16714">
            <v>2510440322</v>
          </cell>
        </row>
        <row r="16715">
          <cell r="C16715">
            <v>38873</v>
          </cell>
          <cell r="D16715">
            <v>9815158015</v>
          </cell>
        </row>
        <row r="16716">
          <cell r="C16716">
            <v>55457</v>
          </cell>
          <cell r="D16716">
            <v>1592980554</v>
          </cell>
        </row>
        <row r="16717">
          <cell r="C16717">
            <v>14229</v>
          </cell>
          <cell r="D16717">
            <v>7479962290</v>
          </cell>
        </row>
        <row r="16718">
          <cell r="C16718">
            <v>17398</v>
          </cell>
          <cell r="D16718">
            <v>3609467622</v>
          </cell>
        </row>
        <row r="16719">
          <cell r="C16719">
            <v>38089</v>
          </cell>
          <cell r="D16719">
            <v>2012142672</v>
          </cell>
        </row>
        <row r="16720">
          <cell r="C16720">
            <v>36899</v>
          </cell>
          <cell r="D16720">
            <v>5117202538</v>
          </cell>
        </row>
        <row r="16721">
          <cell r="C16721">
            <v>29892</v>
          </cell>
          <cell r="D16721">
            <v>8526090127</v>
          </cell>
        </row>
        <row r="16722">
          <cell r="C16722">
            <v>54380</v>
          </cell>
          <cell r="D16722">
            <v>6007705854</v>
          </cell>
        </row>
        <row r="16723">
          <cell r="C16723">
            <v>52100</v>
          </cell>
          <cell r="D16723">
            <v>1444572199</v>
          </cell>
        </row>
        <row r="16724">
          <cell r="C16724">
            <v>14119</v>
          </cell>
          <cell r="D16724">
            <v>502909099</v>
          </cell>
        </row>
        <row r="16725">
          <cell r="C16725">
            <v>49932</v>
          </cell>
          <cell r="D16725">
            <v>7885796000</v>
          </cell>
        </row>
        <row r="16726">
          <cell r="C16726">
            <v>22828</v>
          </cell>
          <cell r="D16726">
            <v>6227038881</v>
          </cell>
        </row>
        <row r="16727">
          <cell r="C16727">
            <v>47978</v>
          </cell>
          <cell r="D16727">
            <v>5552170407</v>
          </cell>
        </row>
        <row r="16728">
          <cell r="C16728">
            <v>23036</v>
          </cell>
          <cell r="D16728">
            <v>299663825</v>
          </cell>
        </row>
        <row r="16729">
          <cell r="C16729">
            <v>47719</v>
          </cell>
          <cell r="D16729">
            <v>2158895349</v>
          </cell>
        </row>
        <row r="16730">
          <cell r="C16730">
            <v>18024</v>
          </cell>
          <cell r="D16730">
            <v>8850022085</v>
          </cell>
        </row>
        <row r="16731">
          <cell r="C16731">
            <v>41486</v>
          </cell>
          <cell r="D16731">
            <v>87033755</v>
          </cell>
        </row>
        <row r="16732">
          <cell r="C16732">
            <v>53033</v>
          </cell>
          <cell r="D16732">
            <v>5948190226</v>
          </cell>
        </row>
        <row r="16733">
          <cell r="C16733">
            <v>57768</v>
          </cell>
          <cell r="D16733">
            <v>62571575</v>
          </cell>
        </row>
        <row r="16734">
          <cell r="C16734">
            <v>15100</v>
          </cell>
          <cell r="D16734">
            <v>9196221739</v>
          </cell>
        </row>
        <row r="16735">
          <cell r="C16735">
            <v>22715</v>
          </cell>
          <cell r="D16735">
            <v>1096335336</v>
          </cell>
        </row>
        <row r="16736">
          <cell r="C16736">
            <v>33914</v>
          </cell>
          <cell r="D16736">
            <v>7088886472</v>
          </cell>
        </row>
        <row r="16737">
          <cell r="C16737">
            <v>44898</v>
          </cell>
          <cell r="D16737">
            <v>8705788102</v>
          </cell>
        </row>
        <row r="16738">
          <cell r="C16738">
            <v>24587</v>
          </cell>
          <cell r="D16738">
            <v>324399618</v>
          </cell>
        </row>
        <row r="16739">
          <cell r="C16739">
            <v>55777</v>
          </cell>
          <cell r="D16739">
            <v>8187246642</v>
          </cell>
        </row>
        <row r="16740">
          <cell r="C16740">
            <v>19020</v>
          </cell>
          <cell r="D16740">
            <v>2352201101</v>
          </cell>
        </row>
        <row r="16741">
          <cell r="C16741">
            <v>50739</v>
          </cell>
          <cell r="D16741">
            <v>1155371844</v>
          </cell>
        </row>
        <row r="16742">
          <cell r="C16742">
            <v>44142</v>
          </cell>
          <cell r="D16742">
            <v>532074068</v>
          </cell>
        </row>
        <row r="16743">
          <cell r="C16743">
            <v>31384</v>
          </cell>
          <cell r="D16743">
            <v>6852060985</v>
          </cell>
        </row>
        <row r="16744">
          <cell r="C16744">
            <v>51653</v>
          </cell>
          <cell r="D16744">
            <v>826490107</v>
          </cell>
        </row>
        <row r="16745">
          <cell r="C16745">
            <v>22368</v>
          </cell>
          <cell r="D16745">
            <v>7888574610</v>
          </cell>
        </row>
        <row r="16746">
          <cell r="C16746">
            <v>37910</v>
          </cell>
          <cell r="D16746">
            <v>1892125439</v>
          </cell>
        </row>
        <row r="16747">
          <cell r="C16747">
            <v>28362</v>
          </cell>
          <cell r="D16747">
            <v>8373529241</v>
          </cell>
        </row>
        <row r="16748">
          <cell r="C16748">
            <v>44179</v>
          </cell>
          <cell r="D16748">
            <v>5511711233</v>
          </cell>
        </row>
        <row r="16749">
          <cell r="C16749">
            <v>56244</v>
          </cell>
          <cell r="D16749">
            <v>8377113392</v>
          </cell>
        </row>
        <row r="16750">
          <cell r="C16750">
            <v>43684</v>
          </cell>
          <cell r="D16750">
            <v>6009848660</v>
          </cell>
        </row>
        <row r="16751">
          <cell r="C16751">
            <v>49975</v>
          </cell>
          <cell r="D16751">
            <v>2885061928</v>
          </cell>
        </row>
        <row r="16752">
          <cell r="C16752">
            <v>25699</v>
          </cell>
          <cell r="D16752">
            <v>3915983489</v>
          </cell>
        </row>
        <row r="16753">
          <cell r="C16753">
            <v>51008</v>
          </cell>
          <cell r="D16753">
            <v>4786629839</v>
          </cell>
        </row>
        <row r="16754">
          <cell r="C16754">
            <v>50507</v>
          </cell>
          <cell r="D16754">
            <v>4823073274</v>
          </cell>
        </row>
        <row r="16755">
          <cell r="C16755">
            <v>24262</v>
          </cell>
          <cell r="D16755">
            <v>7188904251</v>
          </cell>
        </row>
        <row r="16756">
          <cell r="C16756">
            <v>10359</v>
          </cell>
          <cell r="D16756">
            <v>6614458434</v>
          </cell>
        </row>
        <row r="16757">
          <cell r="C16757">
            <v>11926</v>
          </cell>
          <cell r="D16757">
            <v>3554301841</v>
          </cell>
        </row>
        <row r="16758">
          <cell r="C16758">
            <v>37635</v>
          </cell>
          <cell r="D16758">
            <v>1313434965</v>
          </cell>
        </row>
        <row r="16759">
          <cell r="C16759">
            <v>49375</v>
          </cell>
          <cell r="D16759">
            <v>209942509</v>
          </cell>
        </row>
        <row r="16760">
          <cell r="C16760">
            <v>24777</v>
          </cell>
          <cell r="D16760">
            <v>977779009</v>
          </cell>
        </row>
        <row r="16761">
          <cell r="C16761">
            <v>57275</v>
          </cell>
          <cell r="D16761">
            <v>8223052873</v>
          </cell>
        </row>
        <row r="16762">
          <cell r="C16762">
            <v>26609</v>
          </cell>
          <cell r="D16762">
            <v>6284045549</v>
          </cell>
        </row>
        <row r="16763">
          <cell r="C16763">
            <v>12799</v>
          </cell>
          <cell r="D16763">
            <v>9548500949</v>
          </cell>
        </row>
        <row r="16764">
          <cell r="C16764">
            <v>50625</v>
          </cell>
          <cell r="D16764">
            <v>4185019157</v>
          </cell>
        </row>
        <row r="16765">
          <cell r="C16765">
            <v>34853</v>
          </cell>
          <cell r="D16765">
            <v>5984294621</v>
          </cell>
        </row>
        <row r="16766">
          <cell r="C16766">
            <v>40565</v>
          </cell>
          <cell r="D16766">
            <v>5211527984</v>
          </cell>
        </row>
        <row r="16767">
          <cell r="C16767">
            <v>53785</v>
          </cell>
          <cell r="D16767">
            <v>9305168396</v>
          </cell>
        </row>
        <row r="16768">
          <cell r="C16768">
            <v>33232</v>
          </cell>
          <cell r="D16768">
            <v>8361813608</v>
          </cell>
        </row>
        <row r="16769">
          <cell r="C16769">
            <v>27358</v>
          </cell>
          <cell r="D16769">
            <v>8401146046</v>
          </cell>
        </row>
        <row r="16770">
          <cell r="C16770">
            <v>22511</v>
          </cell>
          <cell r="D16770">
            <v>9072843924</v>
          </cell>
        </row>
        <row r="16771">
          <cell r="C16771">
            <v>20303</v>
          </cell>
          <cell r="D16771">
            <v>5064247826</v>
          </cell>
        </row>
        <row r="16772">
          <cell r="C16772">
            <v>56277</v>
          </cell>
          <cell r="D16772">
            <v>2045928187</v>
          </cell>
        </row>
        <row r="16773">
          <cell r="C16773">
            <v>59993</v>
          </cell>
          <cell r="D16773">
            <v>4219825649</v>
          </cell>
        </row>
        <row r="16774">
          <cell r="C16774">
            <v>28876</v>
          </cell>
          <cell r="D16774">
            <v>3164004753</v>
          </cell>
        </row>
        <row r="16775">
          <cell r="C16775">
            <v>36931</v>
          </cell>
          <cell r="D16775">
            <v>1606657585</v>
          </cell>
        </row>
        <row r="16776">
          <cell r="C16776">
            <v>25403</v>
          </cell>
          <cell r="D16776">
            <v>4986200380</v>
          </cell>
        </row>
        <row r="16777">
          <cell r="C16777">
            <v>41743</v>
          </cell>
          <cell r="D16777">
            <v>273083503</v>
          </cell>
        </row>
        <row r="16778">
          <cell r="C16778">
            <v>48458</v>
          </cell>
          <cell r="D16778">
            <v>502909099</v>
          </cell>
        </row>
        <row r="16779">
          <cell r="C16779">
            <v>43524</v>
          </cell>
          <cell r="D16779">
            <v>4097160079</v>
          </cell>
        </row>
        <row r="16780">
          <cell r="C16780">
            <v>58314</v>
          </cell>
          <cell r="D16780">
            <v>8748349712</v>
          </cell>
        </row>
        <row r="16781">
          <cell r="C16781">
            <v>12753</v>
          </cell>
          <cell r="D16781">
            <v>4492546545</v>
          </cell>
        </row>
        <row r="16782">
          <cell r="C16782">
            <v>53218</v>
          </cell>
          <cell r="D16782">
            <v>9107581297</v>
          </cell>
        </row>
        <row r="16783">
          <cell r="C16783">
            <v>59789</v>
          </cell>
          <cell r="D16783">
            <v>6487054410</v>
          </cell>
        </row>
        <row r="16784">
          <cell r="C16784">
            <v>32986</v>
          </cell>
          <cell r="D16784">
            <v>5077974136</v>
          </cell>
        </row>
        <row r="16785">
          <cell r="C16785">
            <v>47316</v>
          </cell>
          <cell r="D16785">
            <v>8024322455</v>
          </cell>
        </row>
        <row r="16786">
          <cell r="C16786">
            <v>59437</v>
          </cell>
          <cell r="D16786">
            <v>8099854152</v>
          </cell>
        </row>
        <row r="16787">
          <cell r="C16787">
            <v>34773</v>
          </cell>
          <cell r="D16787">
            <v>6789106936</v>
          </cell>
        </row>
        <row r="16788">
          <cell r="C16788">
            <v>57144</v>
          </cell>
          <cell r="D16788">
            <v>3292353998</v>
          </cell>
        </row>
        <row r="16789">
          <cell r="C16789">
            <v>35681</v>
          </cell>
          <cell r="D16789">
            <v>3609467622</v>
          </cell>
        </row>
        <row r="16790">
          <cell r="C16790">
            <v>24085</v>
          </cell>
          <cell r="D16790">
            <v>6322781804</v>
          </cell>
        </row>
        <row r="16791">
          <cell r="C16791">
            <v>28988</v>
          </cell>
          <cell r="D16791">
            <v>7249524151</v>
          </cell>
        </row>
        <row r="16792">
          <cell r="C16792">
            <v>35622</v>
          </cell>
          <cell r="D16792">
            <v>6789690301</v>
          </cell>
        </row>
        <row r="16793">
          <cell r="C16793">
            <v>25264</v>
          </cell>
          <cell r="D16793">
            <v>1079691642</v>
          </cell>
        </row>
        <row r="16794">
          <cell r="C16794">
            <v>12827</v>
          </cell>
          <cell r="D16794">
            <v>3101620996</v>
          </cell>
        </row>
        <row r="16795">
          <cell r="C16795">
            <v>30760</v>
          </cell>
          <cell r="D16795">
            <v>5064247826</v>
          </cell>
        </row>
        <row r="16796">
          <cell r="C16796">
            <v>22850</v>
          </cell>
          <cell r="D16796">
            <v>8750494546</v>
          </cell>
        </row>
        <row r="16797">
          <cell r="C16797">
            <v>10417</v>
          </cell>
          <cell r="D16797">
            <v>8346855079</v>
          </cell>
        </row>
        <row r="16798">
          <cell r="C16798">
            <v>37002</v>
          </cell>
          <cell r="D16798">
            <v>4795089876</v>
          </cell>
        </row>
        <row r="16799">
          <cell r="C16799">
            <v>18158</v>
          </cell>
          <cell r="D16799">
            <v>8445779583</v>
          </cell>
        </row>
        <row r="16800">
          <cell r="C16800">
            <v>27387</v>
          </cell>
          <cell r="D16800">
            <v>5759255762</v>
          </cell>
        </row>
        <row r="16801">
          <cell r="C16801">
            <v>40569</v>
          </cell>
          <cell r="D16801">
            <v>5293354957</v>
          </cell>
        </row>
        <row r="16802">
          <cell r="C16802">
            <v>19103</v>
          </cell>
          <cell r="D16802">
            <v>7637608875</v>
          </cell>
        </row>
        <row r="16803">
          <cell r="C16803">
            <v>30392</v>
          </cell>
          <cell r="D16803">
            <v>5064247826</v>
          </cell>
        </row>
        <row r="16804">
          <cell r="C16804">
            <v>37390</v>
          </cell>
          <cell r="D16804">
            <v>4396213212</v>
          </cell>
        </row>
        <row r="16805">
          <cell r="C16805">
            <v>46261</v>
          </cell>
          <cell r="D16805">
            <v>8646243699</v>
          </cell>
        </row>
        <row r="16806">
          <cell r="C16806">
            <v>55577</v>
          </cell>
          <cell r="D16806">
            <v>813371287</v>
          </cell>
        </row>
        <row r="16807">
          <cell r="C16807">
            <v>45004</v>
          </cell>
          <cell r="D16807">
            <v>3219601650</v>
          </cell>
        </row>
        <row r="16808">
          <cell r="C16808">
            <v>31772</v>
          </cell>
          <cell r="D16808">
            <v>8335120919</v>
          </cell>
        </row>
        <row r="16809">
          <cell r="C16809">
            <v>25020</v>
          </cell>
          <cell r="D16809">
            <v>2259282237</v>
          </cell>
        </row>
        <row r="16810">
          <cell r="C16810">
            <v>10770</v>
          </cell>
          <cell r="D16810">
            <v>7205288142</v>
          </cell>
        </row>
        <row r="16811">
          <cell r="C16811">
            <v>58004</v>
          </cell>
          <cell r="D16811">
            <v>9331851693</v>
          </cell>
        </row>
        <row r="16812">
          <cell r="C16812">
            <v>16508</v>
          </cell>
          <cell r="D16812">
            <v>3819859829</v>
          </cell>
        </row>
        <row r="16813">
          <cell r="C16813">
            <v>28837</v>
          </cell>
          <cell r="D16813">
            <v>6260817967</v>
          </cell>
        </row>
        <row r="16814">
          <cell r="C16814">
            <v>33897</v>
          </cell>
          <cell r="D16814">
            <v>6009848660</v>
          </cell>
        </row>
        <row r="16815">
          <cell r="C16815">
            <v>16043</v>
          </cell>
          <cell r="D16815">
            <v>5341512014</v>
          </cell>
        </row>
        <row r="16816">
          <cell r="C16816">
            <v>37125</v>
          </cell>
          <cell r="D16816">
            <v>2292892200</v>
          </cell>
        </row>
        <row r="16817">
          <cell r="C16817">
            <v>38836</v>
          </cell>
          <cell r="D16817">
            <v>1475796307</v>
          </cell>
        </row>
        <row r="16818">
          <cell r="C16818">
            <v>26087</v>
          </cell>
          <cell r="D16818">
            <v>6842801095</v>
          </cell>
        </row>
        <row r="16819">
          <cell r="C16819">
            <v>56968</v>
          </cell>
          <cell r="D16819">
            <v>6734537986</v>
          </cell>
        </row>
        <row r="16820">
          <cell r="C16820">
            <v>47797</v>
          </cell>
          <cell r="D16820">
            <v>2975315244</v>
          </cell>
        </row>
        <row r="16821">
          <cell r="C16821">
            <v>27115</v>
          </cell>
          <cell r="D16821">
            <v>3858163570</v>
          </cell>
        </row>
        <row r="16822">
          <cell r="C16822">
            <v>40235</v>
          </cell>
          <cell r="D16822">
            <v>2279888742</v>
          </cell>
        </row>
        <row r="16823">
          <cell r="C16823">
            <v>45622</v>
          </cell>
          <cell r="D16823">
            <v>5903124704</v>
          </cell>
        </row>
        <row r="16824">
          <cell r="C16824">
            <v>28561</v>
          </cell>
          <cell r="D16824">
            <v>8289594380</v>
          </cell>
        </row>
        <row r="16825">
          <cell r="C16825">
            <v>38953</v>
          </cell>
          <cell r="D16825">
            <v>2944219065</v>
          </cell>
        </row>
        <row r="16826">
          <cell r="C16826">
            <v>48715</v>
          </cell>
          <cell r="D16826">
            <v>4482855448</v>
          </cell>
        </row>
        <row r="16827">
          <cell r="C16827">
            <v>56938</v>
          </cell>
          <cell r="D16827">
            <v>4852897158</v>
          </cell>
        </row>
        <row r="16828">
          <cell r="C16828">
            <v>26623</v>
          </cell>
          <cell r="D16828">
            <v>1743464649</v>
          </cell>
        </row>
        <row r="16829">
          <cell r="C16829">
            <v>37190</v>
          </cell>
          <cell r="D16829">
            <v>6713405010</v>
          </cell>
        </row>
        <row r="16830">
          <cell r="C16830">
            <v>51291</v>
          </cell>
          <cell r="D16830">
            <v>1549399640</v>
          </cell>
        </row>
        <row r="16831">
          <cell r="C16831">
            <v>45587</v>
          </cell>
          <cell r="D16831">
            <v>6322781804</v>
          </cell>
        </row>
        <row r="16832">
          <cell r="C16832">
            <v>59225</v>
          </cell>
          <cell r="D16832">
            <v>4191160419</v>
          </cell>
        </row>
        <row r="16833">
          <cell r="C16833">
            <v>18358</v>
          </cell>
          <cell r="D16833">
            <v>3473885983</v>
          </cell>
        </row>
        <row r="16834">
          <cell r="C16834">
            <v>29483</v>
          </cell>
          <cell r="D16834">
            <v>6852060985</v>
          </cell>
        </row>
        <row r="16835">
          <cell r="C16835">
            <v>31050</v>
          </cell>
          <cell r="D16835">
            <v>4401069773</v>
          </cell>
        </row>
        <row r="16836">
          <cell r="C16836">
            <v>51246</v>
          </cell>
          <cell r="D16836">
            <v>3060876401</v>
          </cell>
        </row>
        <row r="16837">
          <cell r="C16837">
            <v>10414</v>
          </cell>
          <cell r="D16837">
            <v>9803956825</v>
          </cell>
        </row>
        <row r="16838">
          <cell r="C16838">
            <v>52295</v>
          </cell>
          <cell r="D16838">
            <v>3435517239</v>
          </cell>
        </row>
        <row r="16839">
          <cell r="C16839">
            <v>47347</v>
          </cell>
          <cell r="D16839">
            <v>9369490930</v>
          </cell>
        </row>
        <row r="16840">
          <cell r="C16840">
            <v>31664</v>
          </cell>
          <cell r="D16840">
            <v>5863557389</v>
          </cell>
        </row>
        <row r="16841">
          <cell r="C16841">
            <v>56175</v>
          </cell>
          <cell r="D16841">
            <v>1599457717</v>
          </cell>
        </row>
        <row r="16842">
          <cell r="C16842">
            <v>46841</v>
          </cell>
          <cell r="D16842">
            <v>4150450668</v>
          </cell>
        </row>
        <row r="16843">
          <cell r="C16843">
            <v>32922</v>
          </cell>
          <cell r="D16843">
            <v>209942509</v>
          </cell>
        </row>
        <row r="16844">
          <cell r="C16844">
            <v>40150</v>
          </cell>
          <cell r="D16844">
            <v>4578004252</v>
          </cell>
        </row>
        <row r="16845">
          <cell r="C16845">
            <v>51059</v>
          </cell>
          <cell r="D16845">
            <v>4759627103</v>
          </cell>
        </row>
        <row r="16846">
          <cell r="C16846">
            <v>46498</v>
          </cell>
          <cell r="D16846">
            <v>5863557389</v>
          </cell>
        </row>
        <row r="16847">
          <cell r="C16847">
            <v>19850</v>
          </cell>
          <cell r="D16847">
            <v>3932861779</v>
          </cell>
        </row>
        <row r="16848">
          <cell r="C16848">
            <v>55667</v>
          </cell>
          <cell r="D16848">
            <v>8044612831</v>
          </cell>
        </row>
        <row r="16849">
          <cell r="C16849">
            <v>11781</v>
          </cell>
          <cell r="D16849">
            <v>4031884281</v>
          </cell>
        </row>
        <row r="16850">
          <cell r="C16850">
            <v>28650</v>
          </cell>
          <cell r="D16850">
            <v>4638232353</v>
          </cell>
        </row>
        <row r="16851">
          <cell r="C16851">
            <v>31711</v>
          </cell>
          <cell r="D16851">
            <v>7914395587</v>
          </cell>
        </row>
        <row r="16852">
          <cell r="C16852">
            <v>26120</v>
          </cell>
          <cell r="D16852">
            <v>7402856011</v>
          </cell>
        </row>
        <row r="16853">
          <cell r="C16853">
            <v>11394</v>
          </cell>
          <cell r="D16853">
            <v>1990334539</v>
          </cell>
        </row>
        <row r="16854">
          <cell r="C16854">
            <v>30429</v>
          </cell>
          <cell r="D16854">
            <v>7824503232</v>
          </cell>
        </row>
        <row r="16855">
          <cell r="C16855">
            <v>21967</v>
          </cell>
          <cell r="D16855">
            <v>4997183822</v>
          </cell>
        </row>
        <row r="16856">
          <cell r="C16856">
            <v>57260</v>
          </cell>
          <cell r="D16856">
            <v>2128813026</v>
          </cell>
        </row>
        <row r="16857">
          <cell r="C16857">
            <v>21539</v>
          </cell>
          <cell r="D16857">
            <v>7160109333</v>
          </cell>
        </row>
        <row r="16858">
          <cell r="C16858">
            <v>54910</v>
          </cell>
          <cell r="D16858">
            <v>5479449389</v>
          </cell>
        </row>
        <row r="16859">
          <cell r="C16859">
            <v>41603</v>
          </cell>
          <cell r="D16859">
            <v>7775126329</v>
          </cell>
        </row>
        <row r="16860">
          <cell r="C16860">
            <v>49809</v>
          </cell>
          <cell r="D16860">
            <v>9617190826</v>
          </cell>
        </row>
        <row r="16861">
          <cell r="C16861">
            <v>59682</v>
          </cell>
          <cell r="D16861">
            <v>3156820482</v>
          </cell>
        </row>
        <row r="16862">
          <cell r="C16862">
            <v>47187</v>
          </cell>
          <cell r="D16862">
            <v>7473861379</v>
          </cell>
        </row>
        <row r="16863">
          <cell r="C16863">
            <v>53502</v>
          </cell>
          <cell r="D16863">
            <v>8841637323</v>
          </cell>
        </row>
        <row r="16864">
          <cell r="C16864">
            <v>49841</v>
          </cell>
          <cell r="D16864">
            <v>2885061928</v>
          </cell>
        </row>
        <row r="16865">
          <cell r="C16865">
            <v>18415</v>
          </cell>
          <cell r="D16865">
            <v>449160092</v>
          </cell>
        </row>
        <row r="16866">
          <cell r="C16866">
            <v>58996</v>
          </cell>
          <cell r="D16866">
            <v>7281103514</v>
          </cell>
        </row>
        <row r="16867">
          <cell r="C16867">
            <v>40862</v>
          </cell>
          <cell r="D16867">
            <v>9885165231</v>
          </cell>
        </row>
        <row r="16868">
          <cell r="C16868">
            <v>47973</v>
          </cell>
          <cell r="D16868">
            <v>2859931651</v>
          </cell>
        </row>
        <row r="16869">
          <cell r="C16869">
            <v>17317</v>
          </cell>
          <cell r="D16869">
            <v>3764546336</v>
          </cell>
        </row>
        <row r="16870">
          <cell r="C16870">
            <v>32132</v>
          </cell>
          <cell r="D16870">
            <v>5675852751</v>
          </cell>
        </row>
        <row r="16871">
          <cell r="C16871">
            <v>11696</v>
          </cell>
          <cell r="D16871">
            <v>6321654205</v>
          </cell>
        </row>
        <row r="16872">
          <cell r="C16872">
            <v>19581</v>
          </cell>
          <cell r="D16872">
            <v>9023313240</v>
          </cell>
        </row>
        <row r="16873">
          <cell r="C16873">
            <v>19441</v>
          </cell>
          <cell r="D16873">
            <v>3127459866</v>
          </cell>
        </row>
        <row r="16874">
          <cell r="C16874">
            <v>20100</v>
          </cell>
          <cell r="D16874">
            <v>4453705328</v>
          </cell>
        </row>
        <row r="16875">
          <cell r="C16875">
            <v>52690</v>
          </cell>
          <cell r="D16875">
            <v>6364724701</v>
          </cell>
        </row>
        <row r="16876">
          <cell r="C16876">
            <v>41637</v>
          </cell>
          <cell r="D16876">
            <v>4235594176</v>
          </cell>
        </row>
        <row r="16877">
          <cell r="C16877">
            <v>23731</v>
          </cell>
          <cell r="D16877">
            <v>9328457335</v>
          </cell>
        </row>
        <row r="16878">
          <cell r="C16878">
            <v>18520</v>
          </cell>
          <cell r="D16878">
            <v>7243767311</v>
          </cell>
        </row>
        <row r="16879">
          <cell r="C16879">
            <v>11308</v>
          </cell>
          <cell r="D16879">
            <v>9331851693</v>
          </cell>
        </row>
        <row r="16880">
          <cell r="C16880">
            <v>42802</v>
          </cell>
          <cell r="D16880">
            <v>4219825649</v>
          </cell>
        </row>
        <row r="16881">
          <cell r="C16881">
            <v>26693</v>
          </cell>
          <cell r="D16881">
            <v>6375014751</v>
          </cell>
        </row>
        <row r="16882">
          <cell r="C16882">
            <v>45579</v>
          </cell>
          <cell r="D16882">
            <v>4773306254</v>
          </cell>
        </row>
        <row r="16883">
          <cell r="C16883">
            <v>24234</v>
          </cell>
          <cell r="D16883">
            <v>813832926</v>
          </cell>
        </row>
        <row r="16884">
          <cell r="C16884">
            <v>34576</v>
          </cell>
          <cell r="D16884">
            <v>509393462</v>
          </cell>
        </row>
        <row r="16885">
          <cell r="C16885">
            <v>40129</v>
          </cell>
          <cell r="D16885">
            <v>4795089876</v>
          </cell>
        </row>
        <row r="16886">
          <cell r="C16886">
            <v>34960</v>
          </cell>
          <cell r="D16886">
            <v>1972775170</v>
          </cell>
        </row>
        <row r="16887">
          <cell r="C16887">
            <v>15563</v>
          </cell>
          <cell r="D16887">
            <v>4838770758</v>
          </cell>
        </row>
        <row r="16888">
          <cell r="C16888">
            <v>16996</v>
          </cell>
          <cell r="D16888">
            <v>357531329</v>
          </cell>
        </row>
        <row r="16889">
          <cell r="C16889">
            <v>37297</v>
          </cell>
          <cell r="D16889">
            <v>7628323464</v>
          </cell>
        </row>
        <row r="16890">
          <cell r="C16890">
            <v>14084</v>
          </cell>
          <cell r="D16890">
            <v>1313434965</v>
          </cell>
        </row>
        <row r="16891">
          <cell r="C16891">
            <v>20661</v>
          </cell>
          <cell r="D16891">
            <v>5764917026</v>
          </cell>
        </row>
        <row r="16892">
          <cell r="C16892">
            <v>59186</v>
          </cell>
          <cell r="D16892">
            <v>826490107</v>
          </cell>
        </row>
        <row r="16893">
          <cell r="C16893">
            <v>21456</v>
          </cell>
          <cell r="D16893">
            <v>6260817967</v>
          </cell>
        </row>
        <row r="16894">
          <cell r="C16894">
            <v>30294</v>
          </cell>
          <cell r="D16894">
            <v>2533903736</v>
          </cell>
        </row>
        <row r="16895">
          <cell r="C16895">
            <v>45201</v>
          </cell>
          <cell r="D16895">
            <v>5064247826</v>
          </cell>
        </row>
        <row r="16896">
          <cell r="C16896">
            <v>17384</v>
          </cell>
          <cell r="D16896">
            <v>250257920</v>
          </cell>
        </row>
        <row r="16897">
          <cell r="C16897">
            <v>27703</v>
          </cell>
          <cell r="D16897">
            <v>7469392467</v>
          </cell>
        </row>
        <row r="16898">
          <cell r="C16898">
            <v>33402</v>
          </cell>
          <cell r="D16898">
            <v>278558984</v>
          </cell>
        </row>
        <row r="16899">
          <cell r="C16899">
            <v>51139</v>
          </cell>
          <cell r="D16899">
            <v>7888574610</v>
          </cell>
        </row>
        <row r="16900">
          <cell r="C16900">
            <v>19491</v>
          </cell>
          <cell r="D16900">
            <v>2402470968</v>
          </cell>
        </row>
        <row r="16901">
          <cell r="C16901">
            <v>10194</v>
          </cell>
          <cell r="D16901">
            <v>6988089128</v>
          </cell>
        </row>
        <row r="16902">
          <cell r="C16902">
            <v>54049</v>
          </cell>
          <cell r="D16902">
            <v>5811999097</v>
          </cell>
        </row>
        <row r="16903">
          <cell r="C16903">
            <v>23977</v>
          </cell>
          <cell r="D16903">
            <v>6321654205</v>
          </cell>
        </row>
        <row r="16904">
          <cell r="C16904">
            <v>38958</v>
          </cell>
          <cell r="D16904">
            <v>5684780105</v>
          </cell>
        </row>
        <row r="16905">
          <cell r="C16905">
            <v>34095</v>
          </cell>
          <cell r="D16905">
            <v>8387947148</v>
          </cell>
        </row>
        <row r="16906">
          <cell r="C16906">
            <v>59890</v>
          </cell>
          <cell r="D16906">
            <v>1888252693</v>
          </cell>
        </row>
        <row r="16907">
          <cell r="C16907">
            <v>31931</v>
          </cell>
          <cell r="D16907">
            <v>6446166575</v>
          </cell>
        </row>
        <row r="16908">
          <cell r="C16908">
            <v>43888</v>
          </cell>
          <cell r="D16908">
            <v>8692509450</v>
          </cell>
        </row>
        <row r="16909">
          <cell r="C16909">
            <v>42499</v>
          </cell>
          <cell r="D16909">
            <v>1096335336</v>
          </cell>
        </row>
        <row r="16910">
          <cell r="C16910">
            <v>21000</v>
          </cell>
          <cell r="D16910">
            <v>3764546336</v>
          </cell>
        </row>
        <row r="16911">
          <cell r="C16911">
            <v>40314</v>
          </cell>
          <cell r="D16911">
            <v>813371287</v>
          </cell>
        </row>
        <row r="16912">
          <cell r="C16912">
            <v>38566</v>
          </cell>
          <cell r="D16912">
            <v>2402470968</v>
          </cell>
        </row>
        <row r="16913">
          <cell r="C16913">
            <v>35630</v>
          </cell>
          <cell r="D16913">
            <v>7635344498</v>
          </cell>
        </row>
        <row r="16914">
          <cell r="C16914">
            <v>36810</v>
          </cell>
          <cell r="D16914">
            <v>2702941109</v>
          </cell>
        </row>
        <row r="16915">
          <cell r="C16915">
            <v>52891</v>
          </cell>
          <cell r="D16915">
            <v>9726268931</v>
          </cell>
        </row>
        <row r="16916">
          <cell r="C16916">
            <v>31618</v>
          </cell>
          <cell r="D16916">
            <v>6850203894</v>
          </cell>
        </row>
        <row r="16917">
          <cell r="C16917">
            <v>53058</v>
          </cell>
          <cell r="D16917">
            <v>8223052873</v>
          </cell>
        </row>
        <row r="16918">
          <cell r="C16918">
            <v>44729</v>
          </cell>
          <cell r="D16918">
            <v>2237103631</v>
          </cell>
        </row>
        <row r="16919">
          <cell r="C16919">
            <v>57576</v>
          </cell>
          <cell r="D16919">
            <v>8733080267</v>
          </cell>
        </row>
        <row r="16920">
          <cell r="C16920">
            <v>24028</v>
          </cell>
          <cell r="D16920">
            <v>1855604000</v>
          </cell>
        </row>
        <row r="16921">
          <cell r="C16921">
            <v>41767</v>
          </cell>
          <cell r="D16921">
            <v>9829586073</v>
          </cell>
        </row>
        <row r="16922">
          <cell r="C16922">
            <v>12082</v>
          </cell>
          <cell r="D16922">
            <v>8370379001</v>
          </cell>
        </row>
        <row r="16923">
          <cell r="C16923">
            <v>34617</v>
          </cell>
          <cell r="D16923">
            <v>4823073274</v>
          </cell>
        </row>
        <row r="16924">
          <cell r="C16924">
            <v>54702</v>
          </cell>
          <cell r="D16924">
            <v>5764488419</v>
          </cell>
        </row>
        <row r="16925">
          <cell r="C16925">
            <v>26392</v>
          </cell>
          <cell r="D16925">
            <v>2821741499</v>
          </cell>
        </row>
        <row r="16926">
          <cell r="C16926">
            <v>48321</v>
          </cell>
          <cell r="D16926">
            <v>1532722974</v>
          </cell>
        </row>
        <row r="16927">
          <cell r="C16927">
            <v>47770</v>
          </cell>
          <cell r="D16927">
            <v>2657442315</v>
          </cell>
        </row>
        <row r="16928">
          <cell r="C16928">
            <v>52058</v>
          </cell>
          <cell r="D16928">
            <v>8545135858</v>
          </cell>
        </row>
        <row r="16929">
          <cell r="C16929">
            <v>46618</v>
          </cell>
          <cell r="D16929">
            <v>9766606919</v>
          </cell>
        </row>
        <row r="16930">
          <cell r="C16930">
            <v>34015</v>
          </cell>
          <cell r="D16930">
            <v>2070860833</v>
          </cell>
        </row>
        <row r="16931">
          <cell r="C16931">
            <v>38878</v>
          </cell>
          <cell r="D16931">
            <v>1411873114</v>
          </cell>
        </row>
        <row r="16932">
          <cell r="C16932">
            <v>39177</v>
          </cell>
          <cell r="D16932">
            <v>6279928705</v>
          </cell>
        </row>
        <row r="16933">
          <cell r="C16933">
            <v>12893</v>
          </cell>
          <cell r="D16933">
            <v>8264394108</v>
          </cell>
        </row>
        <row r="16934">
          <cell r="C16934">
            <v>46706</v>
          </cell>
          <cell r="D16934">
            <v>2402470968</v>
          </cell>
        </row>
        <row r="16935">
          <cell r="C16935">
            <v>36359</v>
          </cell>
          <cell r="D16935">
            <v>1489889981</v>
          </cell>
        </row>
        <row r="16936">
          <cell r="C16936">
            <v>29973</v>
          </cell>
          <cell r="D16936">
            <v>1442784075</v>
          </cell>
        </row>
        <row r="16937">
          <cell r="C16937">
            <v>17171</v>
          </cell>
          <cell r="D16937">
            <v>4656574848</v>
          </cell>
        </row>
        <row r="16938">
          <cell r="C16938">
            <v>41728</v>
          </cell>
          <cell r="D16938">
            <v>4398950745</v>
          </cell>
        </row>
        <row r="16939">
          <cell r="C16939">
            <v>19949</v>
          </cell>
          <cell r="D16939">
            <v>6271204627</v>
          </cell>
        </row>
        <row r="16940">
          <cell r="C16940">
            <v>19230</v>
          </cell>
          <cell r="D16940">
            <v>4718207207</v>
          </cell>
        </row>
        <row r="16941">
          <cell r="C16941">
            <v>45355</v>
          </cell>
          <cell r="D16941">
            <v>8175279842</v>
          </cell>
        </row>
        <row r="16942">
          <cell r="C16942">
            <v>42745</v>
          </cell>
          <cell r="D16942">
            <v>6283719635</v>
          </cell>
        </row>
        <row r="16943">
          <cell r="C16943">
            <v>10334</v>
          </cell>
          <cell r="D16943">
            <v>6378969205</v>
          </cell>
        </row>
        <row r="16944">
          <cell r="C16944">
            <v>54711</v>
          </cell>
          <cell r="D16944">
            <v>9651729414</v>
          </cell>
        </row>
        <row r="16945">
          <cell r="C16945">
            <v>41541</v>
          </cell>
          <cell r="D16945">
            <v>222477806</v>
          </cell>
        </row>
        <row r="16946">
          <cell r="C16946">
            <v>12825</v>
          </cell>
          <cell r="D16946">
            <v>7236563277</v>
          </cell>
        </row>
        <row r="16947">
          <cell r="C16947">
            <v>57829</v>
          </cell>
          <cell r="D16947">
            <v>2547511673</v>
          </cell>
        </row>
        <row r="16948">
          <cell r="C16948">
            <v>16582</v>
          </cell>
          <cell r="D16948">
            <v>7707009371</v>
          </cell>
        </row>
        <row r="16949">
          <cell r="C16949">
            <v>31560</v>
          </cell>
          <cell r="D16949">
            <v>4752702681</v>
          </cell>
        </row>
        <row r="16950">
          <cell r="C16950">
            <v>52106</v>
          </cell>
          <cell r="D16950">
            <v>2763158331</v>
          </cell>
        </row>
        <row r="16951">
          <cell r="C16951">
            <v>10301</v>
          </cell>
          <cell r="D16951">
            <v>8565880958</v>
          </cell>
        </row>
        <row r="16952">
          <cell r="C16952">
            <v>33026</v>
          </cell>
          <cell r="D16952">
            <v>3227873028</v>
          </cell>
        </row>
        <row r="16953">
          <cell r="C16953">
            <v>48234</v>
          </cell>
          <cell r="D16953">
            <v>2533903736</v>
          </cell>
        </row>
        <row r="16954">
          <cell r="C16954">
            <v>30406</v>
          </cell>
          <cell r="D16954">
            <v>4752702681</v>
          </cell>
        </row>
        <row r="16955">
          <cell r="C16955">
            <v>17360</v>
          </cell>
          <cell r="D16955">
            <v>4487905370</v>
          </cell>
        </row>
        <row r="16956">
          <cell r="C16956">
            <v>12150</v>
          </cell>
          <cell r="D16956">
            <v>8346855079</v>
          </cell>
        </row>
        <row r="16957">
          <cell r="C16957">
            <v>23623</v>
          </cell>
          <cell r="D16957">
            <v>2314136845</v>
          </cell>
        </row>
        <row r="16958">
          <cell r="C16958">
            <v>11271</v>
          </cell>
          <cell r="D16958">
            <v>9207464802</v>
          </cell>
        </row>
        <row r="16959">
          <cell r="C16959">
            <v>23616</v>
          </cell>
          <cell r="D16959">
            <v>4487905370</v>
          </cell>
        </row>
        <row r="16960">
          <cell r="C16960">
            <v>46354</v>
          </cell>
          <cell r="D16960">
            <v>4878156686</v>
          </cell>
        </row>
        <row r="16961">
          <cell r="C16961">
            <v>44829</v>
          </cell>
          <cell r="D16961">
            <v>6019132307</v>
          </cell>
        </row>
        <row r="16962">
          <cell r="C16962">
            <v>17450</v>
          </cell>
          <cell r="D16962">
            <v>3435517239</v>
          </cell>
        </row>
        <row r="16963">
          <cell r="C16963">
            <v>10406</v>
          </cell>
          <cell r="D16963">
            <v>9984023702</v>
          </cell>
        </row>
        <row r="16964">
          <cell r="C16964">
            <v>39424</v>
          </cell>
          <cell r="D16964">
            <v>5082945165</v>
          </cell>
        </row>
        <row r="16965">
          <cell r="C16965">
            <v>22344</v>
          </cell>
          <cell r="D16965">
            <v>4670832530</v>
          </cell>
        </row>
        <row r="16966">
          <cell r="C16966">
            <v>58460</v>
          </cell>
          <cell r="D16966">
            <v>4878156686</v>
          </cell>
        </row>
        <row r="16967">
          <cell r="C16967">
            <v>24206</v>
          </cell>
          <cell r="D16967">
            <v>1062607929</v>
          </cell>
        </row>
        <row r="16968">
          <cell r="C16968">
            <v>17330</v>
          </cell>
          <cell r="D16968">
            <v>2450711406</v>
          </cell>
        </row>
        <row r="16969">
          <cell r="C16969">
            <v>46490</v>
          </cell>
          <cell r="D16969">
            <v>1856596435</v>
          </cell>
        </row>
        <row r="16970">
          <cell r="C16970">
            <v>59572</v>
          </cell>
          <cell r="D16970">
            <v>9621571960</v>
          </cell>
        </row>
        <row r="16971">
          <cell r="C16971">
            <v>19038</v>
          </cell>
          <cell r="D16971">
            <v>5675852751</v>
          </cell>
        </row>
        <row r="16972">
          <cell r="C16972">
            <v>36862</v>
          </cell>
          <cell r="D16972">
            <v>228985188</v>
          </cell>
        </row>
        <row r="16973">
          <cell r="C16973">
            <v>46012</v>
          </cell>
          <cell r="D16973">
            <v>939715988</v>
          </cell>
        </row>
        <row r="16974">
          <cell r="C16974">
            <v>28287</v>
          </cell>
          <cell r="D16974">
            <v>8945564357</v>
          </cell>
        </row>
        <row r="16975">
          <cell r="C16975">
            <v>42419</v>
          </cell>
          <cell r="D16975">
            <v>2234966051</v>
          </cell>
        </row>
        <row r="16976">
          <cell r="C16976">
            <v>34660</v>
          </cell>
          <cell r="D16976">
            <v>1923178164</v>
          </cell>
        </row>
        <row r="16977">
          <cell r="C16977">
            <v>53441</v>
          </cell>
          <cell r="D16977">
            <v>5623930522</v>
          </cell>
        </row>
        <row r="16978">
          <cell r="C16978">
            <v>49739</v>
          </cell>
          <cell r="D16978">
            <v>8256403403</v>
          </cell>
        </row>
        <row r="16979">
          <cell r="C16979">
            <v>41925</v>
          </cell>
          <cell r="D16979">
            <v>9340388305</v>
          </cell>
        </row>
        <row r="16980">
          <cell r="C16980">
            <v>29104</v>
          </cell>
          <cell r="D16980">
            <v>5439294325</v>
          </cell>
        </row>
        <row r="16981">
          <cell r="C16981">
            <v>16532</v>
          </cell>
          <cell r="D16981">
            <v>6462250968</v>
          </cell>
        </row>
        <row r="16982">
          <cell r="C16982">
            <v>56991</v>
          </cell>
          <cell r="D16982">
            <v>556704134</v>
          </cell>
        </row>
        <row r="16983">
          <cell r="C16983">
            <v>41010</v>
          </cell>
          <cell r="D16983">
            <v>8069192305</v>
          </cell>
        </row>
        <row r="16984">
          <cell r="C16984">
            <v>16562</v>
          </cell>
          <cell r="D16984">
            <v>9620547551</v>
          </cell>
        </row>
        <row r="16985">
          <cell r="C16985">
            <v>11188</v>
          </cell>
          <cell r="D16985">
            <v>601779371</v>
          </cell>
        </row>
        <row r="16986">
          <cell r="C16986">
            <v>56070</v>
          </cell>
          <cell r="D16986">
            <v>589071254</v>
          </cell>
        </row>
        <row r="16987">
          <cell r="C16987">
            <v>21962</v>
          </cell>
          <cell r="D16987">
            <v>5280433926</v>
          </cell>
        </row>
        <row r="16988">
          <cell r="C16988">
            <v>36760</v>
          </cell>
          <cell r="D16988">
            <v>2973558387</v>
          </cell>
        </row>
        <row r="16989">
          <cell r="C16989">
            <v>14712</v>
          </cell>
          <cell r="D16989">
            <v>5623896162</v>
          </cell>
        </row>
        <row r="16990">
          <cell r="C16990">
            <v>32632</v>
          </cell>
          <cell r="D16990">
            <v>8109358470</v>
          </cell>
        </row>
        <row r="16991">
          <cell r="C16991">
            <v>49469</v>
          </cell>
          <cell r="D16991">
            <v>7892446737</v>
          </cell>
        </row>
        <row r="16992">
          <cell r="C16992">
            <v>29925</v>
          </cell>
          <cell r="D16992">
            <v>4260324861</v>
          </cell>
        </row>
        <row r="16993">
          <cell r="C16993">
            <v>56915</v>
          </cell>
          <cell r="D16993">
            <v>5759255762</v>
          </cell>
        </row>
        <row r="16994">
          <cell r="C16994">
            <v>14323</v>
          </cell>
          <cell r="D16994">
            <v>324399618</v>
          </cell>
        </row>
        <row r="16995">
          <cell r="C16995">
            <v>27440</v>
          </cell>
          <cell r="D16995">
            <v>4815280800</v>
          </cell>
        </row>
        <row r="16996">
          <cell r="C16996">
            <v>38622</v>
          </cell>
          <cell r="D16996">
            <v>2763158331</v>
          </cell>
        </row>
        <row r="16997">
          <cell r="C16997">
            <v>45455</v>
          </cell>
          <cell r="D16997">
            <v>3996818513</v>
          </cell>
        </row>
        <row r="16998">
          <cell r="C16998">
            <v>35370</v>
          </cell>
          <cell r="D16998">
            <v>2659144249</v>
          </cell>
        </row>
        <row r="16999">
          <cell r="C16999">
            <v>25805</v>
          </cell>
          <cell r="D16999">
            <v>8069192305</v>
          </cell>
        </row>
        <row r="17000">
          <cell r="C17000">
            <v>21093</v>
          </cell>
          <cell r="D17000">
            <v>9892583027</v>
          </cell>
        </row>
        <row r="17001">
          <cell r="C17001">
            <v>31002</v>
          </cell>
          <cell r="D17001">
            <v>2922893758</v>
          </cell>
        </row>
        <row r="17002">
          <cell r="C17002">
            <v>48321</v>
          </cell>
          <cell r="D17002">
            <v>3764546336</v>
          </cell>
        </row>
        <row r="17003">
          <cell r="C17003">
            <v>15006</v>
          </cell>
          <cell r="D17003">
            <v>2012142672</v>
          </cell>
        </row>
        <row r="17004">
          <cell r="C17004">
            <v>18532</v>
          </cell>
          <cell r="D17004">
            <v>6769297310</v>
          </cell>
        </row>
        <row r="17005">
          <cell r="C17005">
            <v>26122</v>
          </cell>
          <cell r="D17005">
            <v>6596440737</v>
          </cell>
        </row>
        <row r="17006">
          <cell r="C17006">
            <v>13655</v>
          </cell>
          <cell r="D17006">
            <v>3435517239</v>
          </cell>
        </row>
        <row r="17007">
          <cell r="C17007">
            <v>14319</v>
          </cell>
          <cell r="D17007">
            <v>5285704227</v>
          </cell>
        </row>
        <row r="17008">
          <cell r="C17008">
            <v>26613</v>
          </cell>
          <cell r="D17008">
            <v>4579641655</v>
          </cell>
        </row>
        <row r="17009">
          <cell r="C17009">
            <v>47197</v>
          </cell>
          <cell r="D17009">
            <v>8254304106</v>
          </cell>
        </row>
        <row r="17010">
          <cell r="C17010">
            <v>50352</v>
          </cell>
          <cell r="D17010">
            <v>8644362151</v>
          </cell>
        </row>
        <row r="17011">
          <cell r="C17011">
            <v>45623</v>
          </cell>
          <cell r="D17011">
            <v>2976436541</v>
          </cell>
        </row>
        <row r="17012">
          <cell r="C17012">
            <v>14034</v>
          </cell>
          <cell r="D17012">
            <v>3609467622</v>
          </cell>
        </row>
        <row r="17013">
          <cell r="C17013">
            <v>27967</v>
          </cell>
          <cell r="D17013">
            <v>2352201101</v>
          </cell>
        </row>
        <row r="17014">
          <cell r="C17014">
            <v>44333</v>
          </cell>
          <cell r="D17014">
            <v>3040116061</v>
          </cell>
        </row>
        <row r="17015">
          <cell r="C17015">
            <v>12322</v>
          </cell>
          <cell r="D17015">
            <v>4406664351</v>
          </cell>
        </row>
        <row r="17016">
          <cell r="C17016">
            <v>58875</v>
          </cell>
          <cell r="D17016">
            <v>3819859829</v>
          </cell>
        </row>
        <row r="17017">
          <cell r="C17017">
            <v>28797</v>
          </cell>
          <cell r="D17017">
            <v>5439294325</v>
          </cell>
        </row>
        <row r="17018">
          <cell r="C17018">
            <v>45778</v>
          </cell>
          <cell r="D17018">
            <v>5792300712</v>
          </cell>
        </row>
        <row r="17019">
          <cell r="C17019">
            <v>10552</v>
          </cell>
          <cell r="D17019">
            <v>9984023702</v>
          </cell>
        </row>
        <row r="17020">
          <cell r="C17020">
            <v>15501</v>
          </cell>
          <cell r="D17020">
            <v>8692509450</v>
          </cell>
        </row>
        <row r="17021">
          <cell r="C17021">
            <v>37958</v>
          </cell>
          <cell r="D17021">
            <v>3213290963</v>
          </cell>
        </row>
        <row r="17022">
          <cell r="C17022">
            <v>20149</v>
          </cell>
          <cell r="D17022">
            <v>9207464802</v>
          </cell>
        </row>
        <row r="17023">
          <cell r="C17023">
            <v>33121</v>
          </cell>
          <cell r="D17023">
            <v>8718856853</v>
          </cell>
        </row>
        <row r="17024">
          <cell r="C17024">
            <v>20179</v>
          </cell>
          <cell r="D17024">
            <v>7630993544</v>
          </cell>
        </row>
        <row r="17025">
          <cell r="C17025">
            <v>24125</v>
          </cell>
          <cell r="D17025">
            <v>9008589443</v>
          </cell>
        </row>
        <row r="17026">
          <cell r="C17026">
            <v>39493</v>
          </cell>
          <cell r="D17026">
            <v>5383734902</v>
          </cell>
        </row>
        <row r="17027">
          <cell r="C17027">
            <v>40356</v>
          </cell>
          <cell r="D17027">
            <v>9965847037</v>
          </cell>
        </row>
        <row r="17028">
          <cell r="C17028">
            <v>53016</v>
          </cell>
          <cell r="D17028">
            <v>4472356473</v>
          </cell>
        </row>
        <row r="17029">
          <cell r="C17029">
            <v>53352</v>
          </cell>
          <cell r="D17029">
            <v>6720857681</v>
          </cell>
        </row>
        <row r="17030">
          <cell r="C17030">
            <v>12366</v>
          </cell>
          <cell r="D17030">
            <v>4290015026</v>
          </cell>
        </row>
        <row r="17031">
          <cell r="C17031">
            <v>51941</v>
          </cell>
          <cell r="D17031">
            <v>5903124704</v>
          </cell>
        </row>
        <row r="17032">
          <cell r="C17032">
            <v>34232</v>
          </cell>
          <cell r="D17032">
            <v>9412192312</v>
          </cell>
        </row>
        <row r="17033">
          <cell r="C17033">
            <v>14466</v>
          </cell>
          <cell r="D17033">
            <v>1266227768</v>
          </cell>
        </row>
        <row r="17034">
          <cell r="C17034">
            <v>24190</v>
          </cell>
          <cell r="D17034">
            <v>1155371844</v>
          </cell>
        </row>
        <row r="17035">
          <cell r="C17035">
            <v>26084</v>
          </cell>
          <cell r="D17035">
            <v>8895721314</v>
          </cell>
        </row>
        <row r="17036">
          <cell r="C17036">
            <v>27731</v>
          </cell>
          <cell r="D17036">
            <v>2510440322</v>
          </cell>
        </row>
        <row r="17037">
          <cell r="C17037">
            <v>33354</v>
          </cell>
          <cell r="D17037">
            <v>7573774818</v>
          </cell>
        </row>
        <row r="17038">
          <cell r="C17038">
            <v>17993</v>
          </cell>
          <cell r="D17038">
            <v>2074776004</v>
          </cell>
        </row>
        <row r="17039">
          <cell r="C17039">
            <v>26337</v>
          </cell>
          <cell r="D17039">
            <v>2739934548</v>
          </cell>
        </row>
        <row r="17040">
          <cell r="C17040">
            <v>54248</v>
          </cell>
          <cell r="D17040">
            <v>3217797337</v>
          </cell>
        </row>
        <row r="17041">
          <cell r="C17041">
            <v>37051</v>
          </cell>
          <cell r="D17041">
            <v>5280433926</v>
          </cell>
        </row>
        <row r="17042">
          <cell r="C17042">
            <v>57439</v>
          </cell>
          <cell r="D17042">
            <v>5358183647</v>
          </cell>
        </row>
        <row r="17043">
          <cell r="C17043">
            <v>29380</v>
          </cell>
          <cell r="D17043">
            <v>3986480021</v>
          </cell>
        </row>
        <row r="17044">
          <cell r="C17044">
            <v>26126</v>
          </cell>
          <cell r="D17044">
            <v>9155356869</v>
          </cell>
        </row>
        <row r="17045">
          <cell r="C17045">
            <v>22187</v>
          </cell>
          <cell r="D17045">
            <v>502909099</v>
          </cell>
        </row>
        <row r="17046">
          <cell r="C17046">
            <v>19965</v>
          </cell>
          <cell r="D17046">
            <v>7560031153</v>
          </cell>
        </row>
        <row r="17047">
          <cell r="C17047">
            <v>13028</v>
          </cell>
          <cell r="D17047">
            <v>3097425365</v>
          </cell>
        </row>
        <row r="17048">
          <cell r="C17048">
            <v>56386</v>
          </cell>
          <cell r="D17048">
            <v>6842911427</v>
          </cell>
        </row>
        <row r="17049">
          <cell r="C17049">
            <v>51037</v>
          </cell>
          <cell r="D17049">
            <v>1606657585</v>
          </cell>
        </row>
        <row r="17050">
          <cell r="C17050">
            <v>26731</v>
          </cell>
          <cell r="D17050">
            <v>7645724897</v>
          </cell>
        </row>
        <row r="17051">
          <cell r="C17051">
            <v>11227</v>
          </cell>
          <cell r="D17051">
            <v>7180536660</v>
          </cell>
        </row>
        <row r="17052">
          <cell r="C17052">
            <v>15229</v>
          </cell>
          <cell r="D17052">
            <v>9023313240</v>
          </cell>
        </row>
        <row r="17053">
          <cell r="C17053">
            <v>38824</v>
          </cell>
          <cell r="D17053">
            <v>9267164694</v>
          </cell>
        </row>
        <row r="17054">
          <cell r="C17054">
            <v>37612</v>
          </cell>
          <cell r="D17054">
            <v>6378969205</v>
          </cell>
        </row>
        <row r="17055">
          <cell r="C17055">
            <v>21907</v>
          </cell>
          <cell r="D17055">
            <v>232367817</v>
          </cell>
        </row>
        <row r="17056">
          <cell r="C17056">
            <v>13159</v>
          </cell>
          <cell r="D17056">
            <v>1829869566</v>
          </cell>
        </row>
        <row r="17057">
          <cell r="C17057">
            <v>42229</v>
          </cell>
          <cell r="D17057">
            <v>8750494546</v>
          </cell>
        </row>
        <row r="17058">
          <cell r="C17058">
            <v>35947</v>
          </cell>
          <cell r="D17058">
            <v>2757793764</v>
          </cell>
        </row>
        <row r="17059">
          <cell r="C17059">
            <v>16227</v>
          </cell>
          <cell r="D17059">
            <v>4396213212</v>
          </cell>
        </row>
        <row r="17060">
          <cell r="C17060">
            <v>24621</v>
          </cell>
          <cell r="D17060">
            <v>7961231404</v>
          </cell>
        </row>
        <row r="17061">
          <cell r="C17061">
            <v>30365</v>
          </cell>
          <cell r="D17061">
            <v>8692509450</v>
          </cell>
        </row>
        <row r="17062">
          <cell r="C17062">
            <v>18909</v>
          </cell>
          <cell r="D17062">
            <v>8154943166</v>
          </cell>
        </row>
        <row r="17063">
          <cell r="C17063">
            <v>50905</v>
          </cell>
          <cell r="D17063">
            <v>8945564357</v>
          </cell>
        </row>
        <row r="17064">
          <cell r="C17064">
            <v>23599</v>
          </cell>
          <cell r="D17064">
            <v>8346855079</v>
          </cell>
        </row>
        <row r="17065">
          <cell r="C17065">
            <v>48420</v>
          </cell>
          <cell r="D17065">
            <v>1856596435</v>
          </cell>
        </row>
        <row r="17066">
          <cell r="C17066">
            <v>51660</v>
          </cell>
          <cell r="D17066">
            <v>5792300712</v>
          </cell>
        </row>
        <row r="17067">
          <cell r="C17067">
            <v>58636</v>
          </cell>
          <cell r="D17067">
            <v>6890491998</v>
          </cell>
        </row>
        <row r="17068">
          <cell r="C17068">
            <v>29788</v>
          </cell>
          <cell r="D17068">
            <v>3156820482</v>
          </cell>
        </row>
        <row r="17069">
          <cell r="C17069">
            <v>40470</v>
          </cell>
          <cell r="D17069">
            <v>8617243198</v>
          </cell>
        </row>
        <row r="17070">
          <cell r="C17070">
            <v>48848</v>
          </cell>
          <cell r="D17070">
            <v>8750494546</v>
          </cell>
        </row>
        <row r="17071">
          <cell r="C17071">
            <v>10596</v>
          </cell>
          <cell r="D17071">
            <v>3266408608</v>
          </cell>
        </row>
        <row r="17072">
          <cell r="C17072">
            <v>21351</v>
          </cell>
          <cell r="D17072">
            <v>8373529241</v>
          </cell>
        </row>
        <row r="17073">
          <cell r="C17073">
            <v>22143</v>
          </cell>
          <cell r="D17073">
            <v>7673188813</v>
          </cell>
        </row>
        <row r="17074">
          <cell r="C17074">
            <v>25173</v>
          </cell>
          <cell r="D17074">
            <v>9052475601</v>
          </cell>
        </row>
        <row r="17075">
          <cell r="C17075">
            <v>31251</v>
          </cell>
          <cell r="D17075">
            <v>3516592710</v>
          </cell>
        </row>
        <row r="17076">
          <cell r="C17076">
            <v>57867</v>
          </cell>
          <cell r="D17076">
            <v>3792993961</v>
          </cell>
        </row>
        <row r="17077">
          <cell r="C17077">
            <v>20783</v>
          </cell>
          <cell r="D17077">
            <v>9611070055</v>
          </cell>
        </row>
        <row r="17078">
          <cell r="C17078">
            <v>46403</v>
          </cell>
          <cell r="D17078">
            <v>8277918739</v>
          </cell>
        </row>
        <row r="17079">
          <cell r="C17079">
            <v>39828</v>
          </cell>
          <cell r="D17079">
            <v>1895483948</v>
          </cell>
        </row>
        <row r="17080">
          <cell r="C17080">
            <v>38300</v>
          </cell>
          <cell r="D17080">
            <v>9597202352</v>
          </cell>
        </row>
        <row r="17081">
          <cell r="C17081">
            <v>35497</v>
          </cell>
          <cell r="D17081">
            <v>4862005330</v>
          </cell>
        </row>
        <row r="17082">
          <cell r="C17082">
            <v>12977</v>
          </cell>
          <cell r="D17082">
            <v>5795848808</v>
          </cell>
        </row>
        <row r="17083">
          <cell r="C17083">
            <v>45959</v>
          </cell>
          <cell r="D17083">
            <v>4409014943</v>
          </cell>
        </row>
        <row r="17084">
          <cell r="C17084">
            <v>19840</v>
          </cell>
          <cell r="D17084">
            <v>2234966051</v>
          </cell>
        </row>
        <row r="17085">
          <cell r="C17085">
            <v>13953</v>
          </cell>
          <cell r="D17085">
            <v>5603330430</v>
          </cell>
        </row>
        <row r="17086">
          <cell r="C17086">
            <v>24105</v>
          </cell>
          <cell r="D17086">
            <v>1598957961</v>
          </cell>
        </row>
        <row r="17087">
          <cell r="C17087">
            <v>35523</v>
          </cell>
          <cell r="D17087">
            <v>5837501576</v>
          </cell>
        </row>
        <row r="17088">
          <cell r="C17088">
            <v>44154</v>
          </cell>
          <cell r="D17088">
            <v>806065796</v>
          </cell>
        </row>
        <row r="17089">
          <cell r="C17089">
            <v>38367</v>
          </cell>
          <cell r="D17089">
            <v>3016446324</v>
          </cell>
        </row>
        <row r="17090">
          <cell r="C17090">
            <v>39272</v>
          </cell>
          <cell r="D17090">
            <v>3219526055</v>
          </cell>
        </row>
        <row r="17091">
          <cell r="C17091">
            <v>25744</v>
          </cell>
          <cell r="D17091">
            <v>4986200380</v>
          </cell>
        </row>
        <row r="17092">
          <cell r="C17092">
            <v>49080</v>
          </cell>
          <cell r="D17092">
            <v>2022565827</v>
          </cell>
        </row>
        <row r="17093">
          <cell r="C17093">
            <v>55485</v>
          </cell>
          <cell r="D17093">
            <v>4453705328</v>
          </cell>
        </row>
        <row r="17094">
          <cell r="C17094">
            <v>37280</v>
          </cell>
          <cell r="D17094">
            <v>515647594</v>
          </cell>
        </row>
        <row r="17095">
          <cell r="C17095">
            <v>15719</v>
          </cell>
          <cell r="D17095">
            <v>7707009371</v>
          </cell>
        </row>
        <row r="17096">
          <cell r="C17096">
            <v>24785</v>
          </cell>
          <cell r="D17096">
            <v>7367438190</v>
          </cell>
        </row>
        <row r="17097">
          <cell r="C17097">
            <v>47543</v>
          </cell>
          <cell r="D17097">
            <v>2279888742</v>
          </cell>
        </row>
        <row r="17098">
          <cell r="C17098">
            <v>44158</v>
          </cell>
          <cell r="D17098">
            <v>6531376252</v>
          </cell>
        </row>
        <row r="17099">
          <cell r="C17099">
            <v>40581</v>
          </cell>
          <cell r="D17099">
            <v>3213290963</v>
          </cell>
        </row>
        <row r="17100">
          <cell r="C17100">
            <v>36633</v>
          </cell>
          <cell r="D17100">
            <v>1888605537</v>
          </cell>
        </row>
        <row r="17101">
          <cell r="C17101">
            <v>34895</v>
          </cell>
          <cell r="D17101">
            <v>7778092905</v>
          </cell>
        </row>
        <row r="17102">
          <cell r="C17102">
            <v>53941</v>
          </cell>
          <cell r="D17102">
            <v>4453705328</v>
          </cell>
        </row>
        <row r="17103">
          <cell r="C17103">
            <v>33104</v>
          </cell>
          <cell r="D17103">
            <v>2191930824</v>
          </cell>
        </row>
        <row r="17104">
          <cell r="C17104">
            <v>21720</v>
          </cell>
          <cell r="D17104">
            <v>1659418720</v>
          </cell>
        </row>
        <row r="17105">
          <cell r="C17105">
            <v>12157</v>
          </cell>
          <cell r="D17105">
            <v>3932861779</v>
          </cell>
        </row>
        <row r="17106">
          <cell r="C17106">
            <v>36641</v>
          </cell>
          <cell r="D17106">
            <v>7205256240</v>
          </cell>
        </row>
        <row r="17107">
          <cell r="C17107">
            <v>40186</v>
          </cell>
          <cell r="D17107">
            <v>6731572691</v>
          </cell>
        </row>
        <row r="17108">
          <cell r="C17108">
            <v>42647</v>
          </cell>
          <cell r="D17108">
            <v>3956653289</v>
          </cell>
        </row>
        <row r="17109">
          <cell r="C17109">
            <v>40429</v>
          </cell>
          <cell r="D17109">
            <v>7769010411</v>
          </cell>
        </row>
        <row r="17110">
          <cell r="C17110">
            <v>11127</v>
          </cell>
          <cell r="D17110">
            <v>9829586073</v>
          </cell>
        </row>
        <row r="17111">
          <cell r="C17111">
            <v>18940</v>
          </cell>
          <cell r="D17111">
            <v>9854387496</v>
          </cell>
        </row>
        <row r="17112">
          <cell r="C17112">
            <v>31006</v>
          </cell>
          <cell r="D17112">
            <v>3129526900</v>
          </cell>
        </row>
        <row r="17113">
          <cell r="C17113">
            <v>47731</v>
          </cell>
          <cell r="D17113">
            <v>2237103631</v>
          </cell>
        </row>
        <row r="17114">
          <cell r="C17114">
            <v>15905</v>
          </cell>
          <cell r="D17114">
            <v>1062607929</v>
          </cell>
        </row>
        <row r="17115">
          <cell r="C17115">
            <v>37559</v>
          </cell>
          <cell r="D17115">
            <v>509389570</v>
          </cell>
        </row>
        <row r="17116">
          <cell r="C17116">
            <v>46347</v>
          </cell>
          <cell r="D17116">
            <v>5623930522</v>
          </cell>
        </row>
        <row r="17117">
          <cell r="C17117">
            <v>46397</v>
          </cell>
          <cell r="D17117">
            <v>9965847037</v>
          </cell>
        </row>
        <row r="17118">
          <cell r="C17118">
            <v>36984</v>
          </cell>
          <cell r="D17118">
            <v>1958063002</v>
          </cell>
        </row>
        <row r="17119">
          <cell r="C17119">
            <v>16384</v>
          </cell>
          <cell r="D17119">
            <v>1729795870</v>
          </cell>
        </row>
        <row r="17120">
          <cell r="C17120">
            <v>15730</v>
          </cell>
          <cell r="D17120">
            <v>569240891</v>
          </cell>
        </row>
        <row r="17121">
          <cell r="C17121">
            <v>12167</v>
          </cell>
          <cell r="D17121">
            <v>7931128354</v>
          </cell>
        </row>
        <row r="17122">
          <cell r="C17122">
            <v>51687</v>
          </cell>
          <cell r="D17122">
            <v>6260817967</v>
          </cell>
        </row>
        <row r="17123">
          <cell r="C17123">
            <v>54982</v>
          </cell>
          <cell r="D17123">
            <v>6596440737</v>
          </cell>
        </row>
        <row r="17124">
          <cell r="C17124">
            <v>52086</v>
          </cell>
          <cell r="D17124">
            <v>7892446737</v>
          </cell>
        </row>
        <row r="17125">
          <cell r="C17125">
            <v>54615</v>
          </cell>
          <cell r="D17125">
            <v>6007705854</v>
          </cell>
        </row>
        <row r="17126">
          <cell r="C17126">
            <v>35933</v>
          </cell>
          <cell r="D17126">
            <v>8864419241</v>
          </cell>
        </row>
        <row r="17127">
          <cell r="C17127">
            <v>30790</v>
          </cell>
          <cell r="D17127">
            <v>2307209530</v>
          </cell>
        </row>
        <row r="17128">
          <cell r="C17128">
            <v>37137</v>
          </cell>
          <cell r="D17128">
            <v>5623178685</v>
          </cell>
        </row>
        <row r="17129">
          <cell r="C17129">
            <v>23243</v>
          </cell>
          <cell r="D17129">
            <v>2841287114</v>
          </cell>
        </row>
        <row r="17130">
          <cell r="C17130">
            <v>31834</v>
          </cell>
          <cell r="D17130">
            <v>6260817967</v>
          </cell>
        </row>
        <row r="17131">
          <cell r="C17131">
            <v>52696</v>
          </cell>
          <cell r="D17131">
            <v>1962975932</v>
          </cell>
        </row>
        <row r="17132">
          <cell r="C17132">
            <v>25321</v>
          </cell>
          <cell r="D17132">
            <v>222477806</v>
          </cell>
        </row>
        <row r="17133">
          <cell r="C17133">
            <v>10928</v>
          </cell>
          <cell r="D17133">
            <v>2117567142</v>
          </cell>
        </row>
        <row r="17134">
          <cell r="C17134">
            <v>18531</v>
          </cell>
          <cell r="D17134">
            <v>7741079360</v>
          </cell>
        </row>
        <row r="17135">
          <cell r="C17135">
            <v>47970</v>
          </cell>
          <cell r="D17135">
            <v>3867281491</v>
          </cell>
        </row>
        <row r="17136">
          <cell r="C17136">
            <v>41939</v>
          </cell>
          <cell r="D17136">
            <v>8788824691</v>
          </cell>
        </row>
        <row r="17137">
          <cell r="C17137">
            <v>20717</v>
          </cell>
          <cell r="D17137">
            <v>5079859830</v>
          </cell>
        </row>
        <row r="17138">
          <cell r="C17138">
            <v>37328</v>
          </cell>
          <cell r="D17138">
            <v>4223282808</v>
          </cell>
        </row>
        <row r="17139">
          <cell r="C17139">
            <v>51014</v>
          </cell>
          <cell r="D17139">
            <v>2294342399</v>
          </cell>
        </row>
        <row r="17140">
          <cell r="C17140">
            <v>53831</v>
          </cell>
          <cell r="D17140">
            <v>7885796000</v>
          </cell>
        </row>
        <row r="17141">
          <cell r="C17141">
            <v>18937</v>
          </cell>
          <cell r="D17141">
            <v>9684187432</v>
          </cell>
        </row>
        <row r="17142">
          <cell r="C17142">
            <v>23082</v>
          </cell>
          <cell r="D17142">
            <v>1992195951</v>
          </cell>
        </row>
        <row r="17143">
          <cell r="C17143">
            <v>30444</v>
          </cell>
          <cell r="D17143">
            <v>3381164996</v>
          </cell>
        </row>
        <row r="17144">
          <cell r="C17144">
            <v>37166</v>
          </cell>
          <cell r="D17144">
            <v>2958727874</v>
          </cell>
        </row>
        <row r="17145">
          <cell r="C17145">
            <v>59810</v>
          </cell>
          <cell r="D17145">
            <v>1442784075</v>
          </cell>
        </row>
        <row r="17146">
          <cell r="C17146">
            <v>36017</v>
          </cell>
          <cell r="D17146">
            <v>8703756602</v>
          </cell>
        </row>
        <row r="17147">
          <cell r="C17147">
            <v>14326</v>
          </cell>
          <cell r="D17147">
            <v>6842911427</v>
          </cell>
        </row>
        <row r="17148">
          <cell r="C17148">
            <v>18856</v>
          </cell>
          <cell r="D17148">
            <v>4649590612</v>
          </cell>
        </row>
        <row r="17149">
          <cell r="C17149">
            <v>29860</v>
          </cell>
          <cell r="D17149">
            <v>9228842121</v>
          </cell>
        </row>
        <row r="17150">
          <cell r="C17150">
            <v>53653</v>
          </cell>
          <cell r="D17150">
            <v>1990334539</v>
          </cell>
        </row>
        <row r="17151">
          <cell r="C17151">
            <v>12116</v>
          </cell>
          <cell r="D17151">
            <v>5211527984</v>
          </cell>
        </row>
        <row r="17152">
          <cell r="C17152">
            <v>30492</v>
          </cell>
          <cell r="D17152">
            <v>2079803735</v>
          </cell>
        </row>
        <row r="17153">
          <cell r="C17153">
            <v>15774</v>
          </cell>
          <cell r="D17153">
            <v>4986200380</v>
          </cell>
        </row>
        <row r="17154">
          <cell r="C17154">
            <v>46682</v>
          </cell>
          <cell r="D17154">
            <v>6520635286</v>
          </cell>
        </row>
        <row r="17155">
          <cell r="C17155">
            <v>26193</v>
          </cell>
          <cell r="D17155">
            <v>3524504531</v>
          </cell>
        </row>
        <row r="17156">
          <cell r="C17156">
            <v>38402</v>
          </cell>
          <cell r="D17156">
            <v>1444572199</v>
          </cell>
        </row>
        <row r="17157">
          <cell r="C17157">
            <v>43868</v>
          </cell>
          <cell r="D17157">
            <v>5068508845</v>
          </cell>
        </row>
        <row r="17158">
          <cell r="C17158">
            <v>16136</v>
          </cell>
          <cell r="D17158">
            <v>4866916575</v>
          </cell>
        </row>
        <row r="17159">
          <cell r="C17159">
            <v>19640</v>
          </cell>
          <cell r="D17159">
            <v>101658508</v>
          </cell>
        </row>
        <row r="17160">
          <cell r="C17160">
            <v>42931</v>
          </cell>
          <cell r="D17160">
            <v>5407735911</v>
          </cell>
        </row>
        <row r="17161">
          <cell r="C17161">
            <v>31057</v>
          </cell>
          <cell r="D17161">
            <v>1518783783</v>
          </cell>
        </row>
        <row r="17162">
          <cell r="C17162">
            <v>36297</v>
          </cell>
          <cell r="D17162">
            <v>1718344562</v>
          </cell>
        </row>
        <row r="17163">
          <cell r="C17163">
            <v>12816</v>
          </cell>
          <cell r="D17163">
            <v>9223618401</v>
          </cell>
        </row>
        <row r="17164">
          <cell r="C17164">
            <v>51594</v>
          </cell>
          <cell r="D17164">
            <v>8695742075</v>
          </cell>
        </row>
        <row r="17165">
          <cell r="C17165">
            <v>57800</v>
          </cell>
          <cell r="D17165">
            <v>8658719154</v>
          </cell>
        </row>
        <row r="17166">
          <cell r="C17166">
            <v>49131</v>
          </cell>
          <cell r="D17166">
            <v>2352201101</v>
          </cell>
        </row>
        <row r="17167">
          <cell r="C17167">
            <v>50550</v>
          </cell>
          <cell r="D17167">
            <v>8256403403</v>
          </cell>
        </row>
        <row r="17168">
          <cell r="C17168">
            <v>45174</v>
          </cell>
          <cell r="D17168">
            <v>9260254965</v>
          </cell>
        </row>
        <row r="17169">
          <cell r="C17169">
            <v>52248</v>
          </cell>
          <cell r="D17169">
            <v>7493076952</v>
          </cell>
        </row>
        <row r="17170">
          <cell r="C17170">
            <v>40209</v>
          </cell>
          <cell r="D17170">
            <v>7700368295</v>
          </cell>
        </row>
        <row r="17171">
          <cell r="C17171">
            <v>15973</v>
          </cell>
          <cell r="D17171">
            <v>797655034</v>
          </cell>
        </row>
        <row r="17172">
          <cell r="C17172">
            <v>19216</v>
          </cell>
          <cell r="D17172">
            <v>6410530811</v>
          </cell>
        </row>
        <row r="17173">
          <cell r="C17173">
            <v>49383</v>
          </cell>
          <cell r="D17173">
            <v>3273288531</v>
          </cell>
        </row>
        <row r="17174">
          <cell r="C17174">
            <v>11853</v>
          </cell>
          <cell r="D17174">
            <v>923191143</v>
          </cell>
        </row>
        <row r="17175">
          <cell r="C17175">
            <v>15933</v>
          </cell>
          <cell r="D17175">
            <v>2298319154</v>
          </cell>
        </row>
        <row r="17176">
          <cell r="C17176">
            <v>52809</v>
          </cell>
          <cell r="D17176">
            <v>3473885983</v>
          </cell>
        </row>
        <row r="17177">
          <cell r="C17177">
            <v>20758</v>
          </cell>
          <cell r="D17177">
            <v>1425230725</v>
          </cell>
        </row>
        <row r="17178">
          <cell r="C17178">
            <v>41591</v>
          </cell>
          <cell r="D17178">
            <v>9457151267</v>
          </cell>
        </row>
        <row r="17179">
          <cell r="C17179">
            <v>32372</v>
          </cell>
          <cell r="D17179">
            <v>2279888742</v>
          </cell>
        </row>
        <row r="17180">
          <cell r="C17180">
            <v>27243</v>
          </cell>
          <cell r="D17180">
            <v>9855833406</v>
          </cell>
        </row>
        <row r="17181">
          <cell r="C17181">
            <v>33407</v>
          </cell>
          <cell r="D17181">
            <v>9340388305</v>
          </cell>
        </row>
        <row r="17182">
          <cell r="C17182">
            <v>29811</v>
          </cell>
          <cell r="D17182">
            <v>1518783783</v>
          </cell>
        </row>
        <row r="17183">
          <cell r="C17183">
            <v>14144</v>
          </cell>
          <cell r="D17183">
            <v>9621331862</v>
          </cell>
        </row>
        <row r="17184">
          <cell r="C17184">
            <v>31714</v>
          </cell>
          <cell r="D17184">
            <v>8568859739</v>
          </cell>
        </row>
        <row r="17185">
          <cell r="C17185">
            <v>24101</v>
          </cell>
          <cell r="D17185">
            <v>1541082834</v>
          </cell>
        </row>
        <row r="17186">
          <cell r="C17186">
            <v>59393</v>
          </cell>
          <cell r="D17186">
            <v>3597778305</v>
          </cell>
        </row>
        <row r="17187">
          <cell r="C17187">
            <v>53117</v>
          </cell>
          <cell r="D17187">
            <v>4009257075</v>
          </cell>
        </row>
        <row r="17188">
          <cell r="C17188">
            <v>36758</v>
          </cell>
          <cell r="D17188">
            <v>7659816853</v>
          </cell>
        </row>
        <row r="17189">
          <cell r="C17189">
            <v>28279</v>
          </cell>
          <cell r="D17189">
            <v>7039995972</v>
          </cell>
        </row>
        <row r="17190">
          <cell r="C17190">
            <v>20075</v>
          </cell>
          <cell r="D17190">
            <v>9529277938</v>
          </cell>
        </row>
        <row r="17191">
          <cell r="C17191">
            <v>54813</v>
          </cell>
          <cell r="D17191">
            <v>5138969978</v>
          </cell>
        </row>
        <row r="17192">
          <cell r="C17192">
            <v>34612</v>
          </cell>
          <cell r="D17192">
            <v>4286367630</v>
          </cell>
        </row>
        <row r="17193">
          <cell r="C17193">
            <v>48102</v>
          </cell>
          <cell r="D17193">
            <v>6183510505</v>
          </cell>
        </row>
        <row r="17194">
          <cell r="C17194">
            <v>46019</v>
          </cell>
          <cell r="D17194">
            <v>1419116835</v>
          </cell>
        </row>
        <row r="17195">
          <cell r="C17195">
            <v>27344</v>
          </cell>
          <cell r="D17195">
            <v>5503746279</v>
          </cell>
        </row>
        <row r="17196">
          <cell r="C17196">
            <v>50154</v>
          </cell>
          <cell r="D17196">
            <v>3040116061</v>
          </cell>
        </row>
        <row r="17197">
          <cell r="C17197">
            <v>48271</v>
          </cell>
          <cell r="D17197">
            <v>5347887761</v>
          </cell>
        </row>
        <row r="17198">
          <cell r="C17198">
            <v>35078</v>
          </cell>
          <cell r="D17198">
            <v>8346855079</v>
          </cell>
        </row>
        <row r="17199">
          <cell r="C17199">
            <v>22506</v>
          </cell>
          <cell r="D17199">
            <v>1391414047</v>
          </cell>
        </row>
        <row r="17200">
          <cell r="C17200">
            <v>15181</v>
          </cell>
          <cell r="D17200">
            <v>6850203894</v>
          </cell>
        </row>
        <row r="17201">
          <cell r="C17201">
            <v>15606</v>
          </cell>
          <cell r="D17201">
            <v>6732216945</v>
          </cell>
        </row>
        <row r="17202">
          <cell r="C17202">
            <v>26179</v>
          </cell>
          <cell r="D17202">
            <v>1279282711</v>
          </cell>
        </row>
        <row r="17203">
          <cell r="C17203">
            <v>58589</v>
          </cell>
          <cell r="D17203">
            <v>797787712</v>
          </cell>
        </row>
        <row r="17204">
          <cell r="C17204">
            <v>59327</v>
          </cell>
          <cell r="D17204">
            <v>5412518958</v>
          </cell>
        </row>
        <row r="17205">
          <cell r="C17205">
            <v>32329</v>
          </cell>
          <cell r="D17205">
            <v>8945564357</v>
          </cell>
        </row>
        <row r="17206">
          <cell r="C17206">
            <v>32384</v>
          </cell>
          <cell r="D17206">
            <v>1972775170</v>
          </cell>
        </row>
        <row r="17207">
          <cell r="C17207">
            <v>19515</v>
          </cell>
          <cell r="D17207">
            <v>7931128354</v>
          </cell>
        </row>
        <row r="17208">
          <cell r="C17208">
            <v>11613</v>
          </cell>
          <cell r="D17208">
            <v>1657097021</v>
          </cell>
        </row>
        <row r="17209">
          <cell r="C17209">
            <v>33843</v>
          </cell>
          <cell r="D17209">
            <v>6973806759</v>
          </cell>
        </row>
        <row r="17210">
          <cell r="C17210">
            <v>38272</v>
          </cell>
          <cell r="D17210">
            <v>3013094990</v>
          </cell>
        </row>
        <row r="17211">
          <cell r="C17211">
            <v>10277</v>
          </cell>
          <cell r="D17211">
            <v>3996818513</v>
          </cell>
        </row>
        <row r="17212">
          <cell r="C17212">
            <v>35954</v>
          </cell>
          <cell r="D17212">
            <v>7033916019</v>
          </cell>
        </row>
        <row r="17213">
          <cell r="C17213">
            <v>10458</v>
          </cell>
          <cell r="D17213">
            <v>6776868107</v>
          </cell>
        </row>
        <row r="17214">
          <cell r="C17214">
            <v>59093</v>
          </cell>
          <cell r="D17214">
            <v>3271497702</v>
          </cell>
        </row>
        <row r="17215">
          <cell r="C17215">
            <v>27462</v>
          </cell>
          <cell r="D17215">
            <v>9267164694</v>
          </cell>
        </row>
        <row r="17216">
          <cell r="C17216">
            <v>10823</v>
          </cell>
          <cell r="D17216">
            <v>6718456802</v>
          </cell>
        </row>
        <row r="17217">
          <cell r="C17217">
            <v>13469</v>
          </cell>
          <cell r="D17217">
            <v>3219526055</v>
          </cell>
        </row>
        <row r="17218">
          <cell r="C17218">
            <v>32756</v>
          </cell>
          <cell r="D17218">
            <v>5186660353</v>
          </cell>
        </row>
        <row r="17219">
          <cell r="C17219">
            <v>58042</v>
          </cell>
          <cell r="D17219">
            <v>3217797337</v>
          </cell>
        </row>
        <row r="17220">
          <cell r="C17220">
            <v>54557</v>
          </cell>
          <cell r="D17220">
            <v>4097160079</v>
          </cell>
        </row>
        <row r="17221">
          <cell r="C17221">
            <v>53658</v>
          </cell>
          <cell r="D17221">
            <v>8157157730</v>
          </cell>
        </row>
        <row r="17222">
          <cell r="C17222">
            <v>55837</v>
          </cell>
          <cell r="D17222">
            <v>5395528121</v>
          </cell>
        </row>
        <row r="17223">
          <cell r="C17223">
            <v>49375</v>
          </cell>
          <cell r="D17223">
            <v>7427985850</v>
          </cell>
        </row>
        <row r="17224">
          <cell r="C17224">
            <v>23141</v>
          </cell>
          <cell r="D17224">
            <v>8908432159</v>
          </cell>
        </row>
        <row r="17225">
          <cell r="C17225">
            <v>49308</v>
          </cell>
          <cell r="D17225">
            <v>8904404991</v>
          </cell>
        </row>
        <row r="17226">
          <cell r="C17226">
            <v>55716</v>
          </cell>
          <cell r="D17226">
            <v>3488994694</v>
          </cell>
        </row>
        <row r="17227">
          <cell r="C17227">
            <v>41133</v>
          </cell>
          <cell r="D17227">
            <v>140020098</v>
          </cell>
        </row>
        <row r="17228">
          <cell r="C17228">
            <v>43570</v>
          </cell>
          <cell r="D17228">
            <v>2492824950</v>
          </cell>
        </row>
        <row r="17229">
          <cell r="C17229">
            <v>36396</v>
          </cell>
          <cell r="D17229">
            <v>7367438190</v>
          </cell>
        </row>
        <row r="17230">
          <cell r="C17230">
            <v>21908</v>
          </cell>
          <cell r="D17230">
            <v>2083520173</v>
          </cell>
        </row>
        <row r="17231">
          <cell r="C17231">
            <v>22275</v>
          </cell>
          <cell r="D17231">
            <v>397599129</v>
          </cell>
        </row>
        <row r="17232">
          <cell r="C17232">
            <v>47578</v>
          </cell>
          <cell r="D17232">
            <v>9547713507</v>
          </cell>
        </row>
        <row r="17233">
          <cell r="C17233">
            <v>25145</v>
          </cell>
          <cell r="D17233">
            <v>4076701275</v>
          </cell>
        </row>
        <row r="17234">
          <cell r="C17234">
            <v>36421</v>
          </cell>
          <cell r="D17234">
            <v>357531329</v>
          </cell>
        </row>
        <row r="17235">
          <cell r="C17235">
            <v>38639</v>
          </cell>
          <cell r="D17235">
            <v>858481901</v>
          </cell>
        </row>
        <row r="17236">
          <cell r="C17236">
            <v>54792</v>
          </cell>
          <cell r="D17236">
            <v>1755716656</v>
          </cell>
        </row>
        <row r="17237">
          <cell r="C17237">
            <v>46931</v>
          </cell>
          <cell r="D17237">
            <v>8603912793</v>
          </cell>
        </row>
        <row r="17238">
          <cell r="C17238">
            <v>33203</v>
          </cell>
          <cell r="D17238">
            <v>513904581</v>
          </cell>
        </row>
        <row r="17239">
          <cell r="C17239">
            <v>25819</v>
          </cell>
          <cell r="D17239">
            <v>5929508313</v>
          </cell>
        </row>
        <row r="17240">
          <cell r="C17240">
            <v>14971</v>
          </cell>
          <cell r="D17240">
            <v>8552526727</v>
          </cell>
        </row>
        <row r="17241">
          <cell r="C17241">
            <v>15404</v>
          </cell>
          <cell r="D17241">
            <v>8249460030</v>
          </cell>
        </row>
        <row r="17242">
          <cell r="C17242">
            <v>32217</v>
          </cell>
          <cell r="D17242">
            <v>7479962290</v>
          </cell>
        </row>
        <row r="17243">
          <cell r="C17243">
            <v>52543</v>
          </cell>
          <cell r="D17243">
            <v>1958063002</v>
          </cell>
        </row>
        <row r="17244">
          <cell r="C17244">
            <v>53851</v>
          </cell>
          <cell r="D17244">
            <v>8238030943</v>
          </cell>
        </row>
        <row r="17245">
          <cell r="C17245">
            <v>46617</v>
          </cell>
          <cell r="D17245">
            <v>6380488901</v>
          </cell>
        </row>
        <row r="17246">
          <cell r="C17246">
            <v>10269</v>
          </cell>
          <cell r="D17246">
            <v>3469413983</v>
          </cell>
        </row>
        <row r="17247">
          <cell r="C17247">
            <v>47428</v>
          </cell>
          <cell r="D17247">
            <v>8864419241</v>
          </cell>
        </row>
        <row r="17248">
          <cell r="C17248">
            <v>30015</v>
          </cell>
          <cell r="D17248">
            <v>7374898193</v>
          </cell>
        </row>
        <row r="17249">
          <cell r="C17249">
            <v>26103</v>
          </cell>
          <cell r="D17249">
            <v>7462528568</v>
          </cell>
        </row>
        <row r="17250">
          <cell r="C17250">
            <v>50319</v>
          </cell>
          <cell r="D17250">
            <v>4159390110</v>
          </cell>
        </row>
        <row r="17251">
          <cell r="C17251">
            <v>35579</v>
          </cell>
          <cell r="D17251">
            <v>7673188813</v>
          </cell>
        </row>
        <row r="17252">
          <cell r="C17252">
            <v>34982</v>
          </cell>
          <cell r="D17252">
            <v>7775126329</v>
          </cell>
        </row>
        <row r="17253">
          <cell r="C17253">
            <v>52891</v>
          </cell>
          <cell r="D17253">
            <v>4862005330</v>
          </cell>
        </row>
        <row r="17254">
          <cell r="C17254">
            <v>54001</v>
          </cell>
          <cell r="D17254">
            <v>1888252693</v>
          </cell>
        </row>
        <row r="17255">
          <cell r="C17255">
            <v>37999</v>
          </cell>
          <cell r="D17255">
            <v>509393462</v>
          </cell>
        </row>
        <row r="17256">
          <cell r="C17256">
            <v>55559</v>
          </cell>
          <cell r="D17256">
            <v>1565607864</v>
          </cell>
        </row>
        <row r="17257">
          <cell r="C17257">
            <v>22402</v>
          </cell>
          <cell r="D17257">
            <v>8750494546</v>
          </cell>
        </row>
        <row r="17258">
          <cell r="C17258">
            <v>57021</v>
          </cell>
          <cell r="D17258">
            <v>8875305560</v>
          </cell>
        </row>
        <row r="17259">
          <cell r="C17259">
            <v>37533</v>
          </cell>
          <cell r="D17259">
            <v>3661649302</v>
          </cell>
        </row>
        <row r="17260">
          <cell r="C17260">
            <v>41932</v>
          </cell>
          <cell r="D17260">
            <v>549857826</v>
          </cell>
        </row>
        <row r="17261">
          <cell r="C17261">
            <v>43968</v>
          </cell>
          <cell r="D17261">
            <v>3935718624</v>
          </cell>
        </row>
        <row r="17262">
          <cell r="C17262">
            <v>19341</v>
          </cell>
          <cell r="D17262">
            <v>8115985503</v>
          </cell>
        </row>
        <row r="17263">
          <cell r="C17263">
            <v>19532</v>
          </cell>
          <cell r="D17263">
            <v>1074899180</v>
          </cell>
        </row>
        <row r="17264">
          <cell r="C17264">
            <v>51553</v>
          </cell>
          <cell r="D17264">
            <v>1532722974</v>
          </cell>
        </row>
        <row r="17265">
          <cell r="C17265">
            <v>47103</v>
          </cell>
          <cell r="D17265">
            <v>1074899180</v>
          </cell>
        </row>
        <row r="17266">
          <cell r="C17266">
            <v>47348</v>
          </cell>
          <cell r="D17266">
            <v>3516592710</v>
          </cell>
        </row>
        <row r="17267">
          <cell r="C17267">
            <v>56907</v>
          </cell>
          <cell r="D17267">
            <v>5005774041</v>
          </cell>
        </row>
        <row r="17268">
          <cell r="C17268">
            <v>53695</v>
          </cell>
          <cell r="D17268">
            <v>2547511673</v>
          </cell>
        </row>
        <row r="17269">
          <cell r="C17269">
            <v>50934</v>
          </cell>
          <cell r="D17269">
            <v>5861892008</v>
          </cell>
        </row>
        <row r="17270">
          <cell r="C17270">
            <v>48628</v>
          </cell>
          <cell r="D17270">
            <v>8109358470</v>
          </cell>
        </row>
        <row r="17271">
          <cell r="C17271">
            <v>48890</v>
          </cell>
          <cell r="D17271">
            <v>9939542542</v>
          </cell>
        </row>
        <row r="17272">
          <cell r="C17272">
            <v>42935</v>
          </cell>
          <cell r="D17272">
            <v>8254304106</v>
          </cell>
        </row>
        <row r="17273">
          <cell r="C17273">
            <v>33500</v>
          </cell>
          <cell r="D17273">
            <v>2885061928</v>
          </cell>
        </row>
        <row r="17274">
          <cell r="C17274">
            <v>45168</v>
          </cell>
          <cell r="D17274">
            <v>8482007106</v>
          </cell>
        </row>
        <row r="17275">
          <cell r="C17275">
            <v>53195</v>
          </cell>
          <cell r="D17275">
            <v>813832926</v>
          </cell>
        </row>
        <row r="17276">
          <cell r="C17276">
            <v>35863</v>
          </cell>
          <cell r="D17276">
            <v>9892583027</v>
          </cell>
        </row>
        <row r="17277">
          <cell r="C17277">
            <v>11402</v>
          </cell>
          <cell r="D17277">
            <v>1992195951</v>
          </cell>
        </row>
        <row r="17278">
          <cell r="C17278">
            <v>52504</v>
          </cell>
          <cell r="D17278">
            <v>5779075530</v>
          </cell>
        </row>
        <row r="17279">
          <cell r="C17279">
            <v>18913</v>
          </cell>
          <cell r="D17279">
            <v>9264026959</v>
          </cell>
        </row>
        <row r="17280">
          <cell r="C17280">
            <v>45475</v>
          </cell>
          <cell r="D17280">
            <v>8617243198</v>
          </cell>
        </row>
        <row r="17281">
          <cell r="C17281">
            <v>37682</v>
          </cell>
          <cell r="D17281">
            <v>3227873028</v>
          </cell>
        </row>
        <row r="17282">
          <cell r="C17282">
            <v>57269</v>
          </cell>
          <cell r="D17282">
            <v>9854387496</v>
          </cell>
        </row>
        <row r="17283">
          <cell r="C17283">
            <v>19332</v>
          </cell>
          <cell r="D17283">
            <v>4877108939</v>
          </cell>
        </row>
        <row r="17284">
          <cell r="C17284">
            <v>40825</v>
          </cell>
          <cell r="D17284">
            <v>1659418720</v>
          </cell>
        </row>
        <row r="17285">
          <cell r="C17285">
            <v>58342</v>
          </cell>
          <cell r="D17285">
            <v>9854387496</v>
          </cell>
        </row>
        <row r="17286">
          <cell r="C17286">
            <v>30188</v>
          </cell>
          <cell r="D17286">
            <v>2792499575</v>
          </cell>
        </row>
        <row r="17287">
          <cell r="C17287">
            <v>45201</v>
          </cell>
          <cell r="D17287">
            <v>4984363320</v>
          </cell>
        </row>
        <row r="17288">
          <cell r="C17288">
            <v>33551</v>
          </cell>
          <cell r="D17288">
            <v>3547596165</v>
          </cell>
        </row>
        <row r="17289">
          <cell r="C17289">
            <v>38815</v>
          </cell>
          <cell r="D17289">
            <v>2763158331</v>
          </cell>
        </row>
        <row r="17290">
          <cell r="C17290">
            <v>39096</v>
          </cell>
          <cell r="D17290">
            <v>4978659442</v>
          </cell>
        </row>
        <row r="17291">
          <cell r="C17291">
            <v>38000</v>
          </cell>
          <cell r="D17291">
            <v>3806430489</v>
          </cell>
        </row>
        <row r="17292">
          <cell r="C17292">
            <v>31973</v>
          </cell>
          <cell r="D17292">
            <v>1918356416</v>
          </cell>
        </row>
        <row r="17293">
          <cell r="C17293">
            <v>45962</v>
          </cell>
          <cell r="D17293">
            <v>8692509450</v>
          </cell>
        </row>
        <row r="17294">
          <cell r="C17294">
            <v>17623</v>
          </cell>
          <cell r="D17294">
            <v>3560320844</v>
          </cell>
        </row>
        <row r="17295">
          <cell r="C17295">
            <v>26634</v>
          </cell>
          <cell r="D17295">
            <v>9223618401</v>
          </cell>
        </row>
        <row r="17296">
          <cell r="C17296">
            <v>38119</v>
          </cell>
          <cell r="D17296">
            <v>3806430489</v>
          </cell>
        </row>
        <row r="17297">
          <cell r="C17297">
            <v>49799</v>
          </cell>
          <cell r="D17297">
            <v>8858733592</v>
          </cell>
        </row>
        <row r="17298">
          <cell r="C17298">
            <v>24305</v>
          </cell>
          <cell r="D17298">
            <v>4219825649</v>
          </cell>
        </row>
        <row r="17299">
          <cell r="C17299">
            <v>15412</v>
          </cell>
          <cell r="D17299">
            <v>713650656</v>
          </cell>
        </row>
        <row r="17300">
          <cell r="C17300">
            <v>43535</v>
          </cell>
          <cell r="D17300">
            <v>4862005330</v>
          </cell>
        </row>
        <row r="17301">
          <cell r="C17301">
            <v>38142</v>
          </cell>
          <cell r="D17301">
            <v>2128813026</v>
          </cell>
        </row>
        <row r="17302">
          <cell r="C17302">
            <v>14677</v>
          </cell>
          <cell r="D17302">
            <v>1079691642</v>
          </cell>
        </row>
        <row r="17303">
          <cell r="C17303">
            <v>50598</v>
          </cell>
          <cell r="D17303">
            <v>9292607561</v>
          </cell>
        </row>
        <row r="17304">
          <cell r="C17304">
            <v>55118</v>
          </cell>
          <cell r="D17304">
            <v>6227038881</v>
          </cell>
        </row>
        <row r="17305">
          <cell r="C17305">
            <v>57754</v>
          </cell>
          <cell r="D17305">
            <v>3996818513</v>
          </cell>
        </row>
        <row r="17306">
          <cell r="C17306">
            <v>19846</v>
          </cell>
          <cell r="D17306">
            <v>8154943166</v>
          </cell>
        </row>
        <row r="17307">
          <cell r="C17307">
            <v>36463</v>
          </cell>
          <cell r="D17307">
            <v>4783377790</v>
          </cell>
        </row>
        <row r="17308">
          <cell r="C17308">
            <v>45625</v>
          </cell>
          <cell r="D17308">
            <v>9293760045</v>
          </cell>
        </row>
        <row r="17309">
          <cell r="C17309">
            <v>24496</v>
          </cell>
          <cell r="D17309">
            <v>8256403403</v>
          </cell>
        </row>
        <row r="17310">
          <cell r="C17310">
            <v>28628</v>
          </cell>
          <cell r="D17310">
            <v>7192290785</v>
          </cell>
        </row>
        <row r="17311">
          <cell r="C17311">
            <v>39029</v>
          </cell>
          <cell r="D17311">
            <v>7268478941</v>
          </cell>
        </row>
        <row r="17312">
          <cell r="C17312">
            <v>32849</v>
          </cell>
          <cell r="D17312">
            <v>5082945165</v>
          </cell>
        </row>
        <row r="17313">
          <cell r="C17313">
            <v>19425</v>
          </cell>
          <cell r="D17313">
            <v>222477806</v>
          </cell>
        </row>
        <row r="17314">
          <cell r="C17314">
            <v>13450</v>
          </cell>
          <cell r="D17314">
            <v>4396213212</v>
          </cell>
        </row>
        <row r="17315">
          <cell r="C17315">
            <v>41725</v>
          </cell>
          <cell r="D17315">
            <v>8875305560</v>
          </cell>
        </row>
        <row r="17316">
          <cell r="C17316">
            <v>52738</v>
          </cell>
          <cell r="D17316">
            <v>3524504531</v>
          </cell>
        </row>
        <row r="17317">
          <cell r="C17317">
            <v>23418</v>
          </cell>
          <cell r="D17317">
            <v>3843300291</v>
          </cell>
        </row>
        <row r="17318">
          <cell r="C17318">
            <v>58705</v>
          </cell>
          <cell r="D17318">
            <v>4795089876</v>
          </cell>
        </row>
        <row r="17319">
          <cell r="C17319">
            <v>29773</v>
          </cell>
          <cell r="D17319">
            <v>7402856011</v>
          </cell>
        </row>
        <row r="17320">
          <cell r="C17320">
            <v>59505</v>
          </cell>
          <cell r="D17320">
            <v>6260817967</v>
          </cell>
        </row>
        <row r="17321">
          <cell r="C17321">
            <v>27253</v>
          </cell>
          <cell r="D17321">
            <v>8533410514</v>
          </cell>
        </row>
        <row r="17322">
          <cell r="C17322">
            <v>28126</v>
          </cell>
          <cell r="D17322">
            <v>4236713853</v>
          </cell>
        </row>
        <row r="17323">
          <cell r="C17323">
            <v>21700</v>
          </cell>
          <cell r="D17323">
            <v>3554301841</v>
          </cell>
        </row>
        <row r="17324">
          <cell r="C17324">
            <v>11060</v>
          </cell>
          <cell r="D17324">
            <v>1754740677</v>
          </cell>
        </row>
        <row r="17325">
          <cell r="C17325">
            <v>55881</v>
          </cell>
          <cell r="D17325">
            <v>4406664351</v>
          </cell>
        </row>
        <row r="17326">
          <cell r="C17326">
            <v>17164</v>
          </cell>
          <cell r="D17326">
            <v>6520635286</v>
          </cell>
        </row>
        <row r="17327">
          <cell r="C17327">
            <v>46872</v>
          </cell>
          <cell r="D17327">
            <v>8445779583</v>
          </cell>
        </row>
        <row r="17328">
          <cell r="C17328">
            <v>41073</v>
          </cell>
          <cell r="D17328">
            <v>140020098</v>
          </cell>
        </row>
        <row r="17329">
          <cell r="C17329">
            <v>48432</v>
          </cell>
          <cell r="D17329">
            <v>6172549286</v>
          </cell>
        </row>
        <row r="17330">
          <cell r="C17330">
            <v>45326</v>
          </cell>
          <cell r="D17330">
            <v>5197585250</v>
          </cell>
        </row>
        <row r="17331">
          <cell r="C17331">
            <v>14952</v>
          </cell>
          <cell r="D17331">
            <v>9163060264</v>
          </cell>
        </row>
        <row r="17332">
          <cell r="C17332">
            <v>16829</v>
          </cell>
          <cell r="D17332">
            <v>7088886472</v>
          </cell>
        </row>
        <row r="17333">
          <cell r="C17333">
            <v>43576</v>
          </cell>
          <cell r="D17333">
            <v>3738218785</v>
          </cell>
        </row>
        <row r="17334">
          <cell r="C17334">
            <v>52684</v>
          </cell>
          <cell r="D17334">
            <v>9373778889</v>
          </cell>
        </row>
        <row r="17335">
          <cell r="C17335">
            <v>51880</v>
          </cell>
          <cell r="D17335">
            <v>1009146149</v>
          </cell>
        </row>
        <row r="17336">
          <cell r="C17336">
            <v>19083</v>
          </cell>
          <cell r="D17336">
            <v>3547596165</v>
          </cell>
        </row>
        <row r="17337">
          <cell r="C17337">
            <v>43674</v>
          </cell>
          <cell r="D17337">
            <v>2533903736</v>
          </cell>
        </row>
        <row r="17338">
          <cell r="C17338">
            <v>47514</v>
          </cell>
          <cell r="D17338">
            <v>8054305400</v>
          </cell>
        </row>
        <row r="17339">
          <cell r="C17339">
            <v>42745</v>
          </cell>
          <cell r="D17339">
            <v>8545135858</v>
          </cell>
        </row>
        <row r="17340">
          <cell r="C17340">
            <v>28678</v>
          </cell>
          <cell r="D17340">
            <v>2763158331</v>
          </cell>
        </row>
        <row r="17341">
          <cell r="C17341">
            <v>43548</v>
          </cell>
          <cell r="D17341">
            <v>5511711233</v>
          </cell>
        </row>
        <row r="17342">
          <cell r="C17342">
            <v>15972</v>
          </cell>
          <cell r="D17342">
            <v>5998486889</v>
          </cell>
        </row>
        <row r="17343">
          <cell r="C17343">
            <v>12093</v>
          </cell>
          <cell r="D17343">
            <v>6776868107</v>
          </cell>
        </row>
        <row r="17344">
          <cell r="C17344">
            <v>14369</v>
          </cell>
          <cell r="D17344">
            <v>4783377790</v>
          </cell>
        </row>
        <row r="17345">
          <cell r="C17345">
            <v>14168</v>
          </cell>
          <cell r="D17345">
            <v>6148303353</v>
          </cell>
        </row>
        <row r="17346">
          <cell r="C17346">
            <v>25707</v>
          </cell>
          <cell r="D17346">
            <v>5203144281</v>
          </cell>
        </row>
        <row r="17347">
          <cell r="C17347">
            <v>44341</v>
          </cell>
          <cell r="D17347">
            <v>2257563263</v>
          </cell>
        </row>
        <row r="17348">
          <cell r="C17348">
            <v>48482</v>
          </cell>
          <cell r="D17348">
            <v>9547713507</v>
          </cell>
        </row>
        <row r="17349">
          <cell r="C17349">
            <v>58566</v>
          </cell>
          <cell r="D17349">
            <v>7521557441</v>
          </cell>
        </row>
        <row r="17350">
          <cell r="C17350">
            <v>46107</v>
          </cell>
          <cell r="D17350">
            <v>9518260397</v>
          </cell>
        </row>
        <row r="17351">
          <cell r="C17351">
            <v>17280</v>
          </cell>
          <cell r="D17351">
            <v>1009146149</v>
          </cell>
        </row>
        <row r="17352">
          <cell r="C17352">
            <v>25928</v>
          </cell>
          <cell r="D17352">
            <v>3435517239</v>
          </cell>
        </row>
        <row r="17353">
          <cell r="C17353">
            <v>35744</v>
          </cell>
          <cell r="D17353">
            <v>9331851693</v>
          </cell>
        </row>
        <row r="17354">
          <cell r="C17354">
            <v>16239</v>
          </cell>
          <cell r="D17354">
            <v>8895721314</v>
          </cell>
        </row>
        <row r="17355">
          <cell r="C17355">
            <v>40241</v>
          </cell>
          <cell r="D17355">
            <v>4191160419</v>
          </cell>
        </row>
        <row r="17356">
          <cell r="C17356">
            <v>42478</v>
          </cell>
          <cell r="D17356">
            <v>161397387</v>
          </cell>
        </row>
        <row r="17357">
          <cell r="C17357">
            <v>29951</v>
          </cell>
          <cell r="D17357">
            <v>3746690722</v>
          </cell>
        </row>
        <row r="17358">
          <cell r="C17358">
            <v>33713</v>
          </cell>
          <cell r="D17358">
            <v>7112955017</v>
          </cell>
        </row>
        <row r="17359">
          <cell r="C17359">
            <v>45272</v>
          </cell>
          <cell r="D17359">
            <v>6322781804</v>
          </cell>
        </row>
        <row r="17360">
          <cell r="C17360">
            <v>30344</v>
          </cell>
          <cell r="D17360">
            <v>3497169404</v>
          </cell>
        </row>
        <row r="17361">
          <cell r="C17361">
            <v>51965</v>
          </cell>
          <cell r="D17361">
            <v>1541082834</v>
          </cell>
        </row>
        <row r="17362">
          <cell r="C17362">
            <v>14953</v>
          </cell>
          <cell r="D17362">
            <v>4838770758</v>
          </cell>
        </row>
        <row r="17363">
          <cell r="C17363">
            <v>15769</v>
          </cell>
          <cell r="D17363">
            <v>4610039311</v>
          </cell>
        </row>
        <row r="17364">
          <cell r="C17364">
            <v>54712</v>
          </cell>
          <cell r="D17364">
            <v>2670196322</v>
          </cell>
        </row>
        <row r="17365">
          <cell r="C17365">
            <v>15511</v>
          </cell>
          <cell r="D17365">
            <v>5764488419</v>
          </cell>
        </row>
        <row r="17366">
          <cell r="C17366">
            <v>58398</v>
          </cell>
          <cell r="D17366">
            <v>5479449389</v>
          </cell>
        </row>
        <row r="17367">
          <cell r="C17367">
            <v>31061</v>
          </cell>
          <cell r="D17367">
            <v>6854809452</v>
          </cell>
        </row>
        <row r="17368">
          <cell r="C17368">
            <v>13547</v>
          </cell>
          <cell r="D17368">
            <v>209942509</v>
          </cell>
        </row>
        <row r="17369">
          <cell r="C17369">
            <v>15567</v>
          </cell>
          <cell r="D17369">
            <v>1606657585</v>
          </cell>
        </row>
        <row r="17370">
          <cell r="C17370">
            <v>22932</v>
          </cell>
          <cell r="D17370">
            <v>2873915978</v>
          </cell>
        </row>
        <row r="17371">
          <cell r="C17371">
            <v>47564</v>
          </cell>
          <cell r="D17371">
            <v>8603912793</v>
          </cell>
        </row>
        <row r="17372">
          <cell r="C17372">
            <v>23776</v>
          </cell>
          <cell r="D17372">
            <v>8718856853</v>
          </cell>
        </row>
        <row r="17373">
          <cell r="C17373">
            <v>16501</v>
          </cell>
          <cell r="D17373">
            <v>9057758911</v>
          </cell>
        </row>
        <row r="17374">
          <cell r="C17374">
            <v>16543</v>
          </cell>
          <cell r="D17374">
            <v>1592980554</v>
          </cell>
        </row>
        <row r="17375">
          <cell r="C17375">
            <v>25827</v>
          </cell>
          <cell r="D17375">
            <v>1787288307</v>
          </cell>
        </row>
        <row r="17376">
          <cell r="C17376">
            <v>32963</v>
          </cell>
          <cell r="D17376">
            <v>9766606919</v>
          </cell>
        </row>
        <row r="17377">
          <cell r="C17377">
            <v>29174</v>
          </cell>
          <cell r="D17377">
            <v>5079859830</v>
          </cell>
        </row>
        <row r="17378">
          <cell r="C17378">
            <v>20149</v>
          </cell>
          <cell r="D17378">
            <v>9958099322</v>
          </cell>
        </row>
        <row r="17379">
          <cell r="C17379">
            <v>21463</v>
          </cell>
          <cell r="D17379">
            <v>2493113470</v>
          </cell>
        </row>
        <row r="17380">
          <cell r="C17380">
            <v>38858</v>
          </cell>
          <cell r="D17380">
            <v>6789690301</v>
          </cell>
        </row>
        <row r="17381">
          <cell r="C17381">
            <v>52580</v>
          </cell>
          <cell r="D17381">
            <v>819852252</v>
          </cell>
        </row>
        <row r="17382">
          <cell r="C17382">
            <v>11832</v>
          </cell>
          <cell r="D17382">
            <v>3933561566</v>
          </cell>
        </row>
        <row r="17383">
          <cell r="C17383">
            <v>43649</v>
          </cell>
          <cell r="D17383">
            <v>3764546336</v>
          </cell>
        </row>
        <row r="17384">
          <cell r="C17384">
            <v>38376</v>
          </cell>
          <cell r="D17384">
            <v>1469328364</v>
          </cell>
        </row>
        <row r="17385">
          <cell r="C17385">
            <v>45436</v>
          </cell>
          <cell r="D17385">
            <v>3235176993</v>
          </cell>
        </row>
        <row r="17386">
          <cell r="C17386">
            <v>24242</v>
          </cell>
          <cell r="D17386">
            <v>3609467622</v>
          </cell>
        </row>
        <row r="17387">
          <cell r="C17387">
            <v>37322</v>
          </cell>
          <cell r="D17387">
            <v>4039266773</v>
          </cell>
        </row>
        <row r="17388">
          <cell r="C17388">
            <v>54351</v>
          </cell>
          <cell r="D17388">
            <v>6260817967</v>
          </cell>
        </row>
        <row r="17389">
          <cell r="C17389">
            <v>54723</v>
          </cell>
          <cell r="D17389">
            <v>5811999097</v>
          </cell>
        </row>
        <row r="17390">
          <cell r="C17390">
            <v>41852</v>
          </cell>
          <cell r="D17390">
            <v>1659448174</v>
          </cell>
        </row>
        <row r="17391">
          <cell r="C17391">
            <v>14767</v>
          </cell>
          <cell r="D17391">
            <v>6836716731</v>
          </cell>
        </row>
        <row r="17392">
          <cell r="C17392">
            <v>44735</v>
          </cell>
          <cell r="D17392">
            <v>4656574848</v>
          </cell>
        </row>
        <row r="17393">
          <cell r="C17393">
            <v>24214</v>
          </cell>
          <cell r="D17393">
            <v>7205256240</v>
          </cell>
        </row>
        <row r="17394">
          <cell r="C17394">
            <v>32180</v>
          </cell>
          <cell r="D17394">
            <v>3273288531</v>
          </cell>
        </row>
        <row r="17395">
          <cell r="C17395">
            <v>41443</v>
          </cell>
          <cell r="D17395">
            <v>701563818</v>
          </cell>
        </row>
        <row r="17396">
          <cell r="C17396">
            <v>56934</v>
          </cell>
          <cell r="D17396">
            <v>9412192312</v>
          </cell>
        </row>
        <row r="17397">
          <cell r="C17397">
            <v>51145</v>
          </cell>
          <cell r="D17397">
            <v>5792300712</v>
          </cell>
        </row>
        <row r="17398">
          <cell r="C17398">
            <v>20734</v>
          </cell>
          <cell r="D17398">
            <v>7775126329</v>
          </cell>
        </row>
        <row r="17399">
          <cell r="C17399">
            <v>51027</v>
          </cell>
          <cell r="D17399">
            <v>9223618401</v>
          </cell>
        </row>
        <row r="17400">
          <cell r="C17400">
            <v>10715</v>
          </cell>
          <cell r="D17400">
            <v>4716524892</v>
          </cell>
        </row>
        <row r="17401">
          <cell r="C17401">
            <v>27635</v>
          </cell>
          <cell r="D17401">
            <v>3792993961</v>
          </cell>
        </row>
        <row r="17402">
          <cell r="C17402">
            <v>41238</v>
          </cell>
          <cell r="D17402">
            <v>7670936274</v>
          </cell>
        </row>
        <row r="17403">
          <cell r="C17403">
            <v>56411</v>
          </cell>
          <cell r="D17403">
            <v>5474718616</v>
          </cell>
        </row>
        <row r="17404">
          <cell r="C17404">
            <v>36176</v>
          </cell>
          <cell r="D17404">
            <v>3545427749</v>
          </cell>
        </row>
        <row r="17405">
          <cell r="C17405">
            <v>48128</v>
          </cell>
          <cell r="D17405">
            <v>1009146149</v>
          </cell>
        </row>
        <row r="17406">
          <cell r="C17406">
            <v>59148</v>
          </cell>
          <cell r="D17406">
            <v>2739934548</v>
          </cell>
        </row>
        <row r="17407">
          <cell r="C17407">
            <v>20147</v>
          </cell>
          <cell r="D17407">
            <v>9287480133</v>
          </cell>
        </row>
        <row r="17408">
          <cell r="C17408">
            <v>31628</v>
          </cell>
          <cell r="D17408">
            <v>5353923685</v>
          </cell>
        </row>
        <row r="17409">
          <cell r="C17409">
            <v>54805</v>
          </cell>
          <cell r="D17409">
            <v>3145039288</v>
          </cell>
        </row>
        <row r="17410">
          <cell r="C17410">
            <v>57899</v>
          </cell>
          <cell r="D17410">
            <v>2924550912</v>
          </cell>
        </row>
        <row r="17411">
          <cell r="C17411">
            <v>36337</v>
          </cell>
          <cell r="D17411">
            <v>4286367630</v>
          </cell>
        </row>
        <row r="17412">
          <cell r="C17412">
            <v>12008</v>
          </cell>
          <cell r="D17412">
            <v>6019132307</v>
          </cell>
        </row>
        <row r="17413">
          <cell r="C17413">
            <v>40306</v>
          </cell>
          <cell r="D17413">
            <v>5764488419</v>
          </cell>
        </row>
        <row r="17414">
          <cell r="C17414">
            <v>28208</v>
          </cell>
          <cell r="D17414">
            <v>2565093969</v>
          </cell>
        </row>
        <row r="17415">
          <cell r="C17415">
            <v>22524</v>
          </cell>
          <cell r="D17415">
            <v>9518260397</v>
          </cell>
        </row>
        <row r="17416">
          <cell r="C17416">
            <v>46455</v>
          </cell>
          <cell r="D17416">
            <v>2975315244</v>
          </cell>
        </row>
        <row r="17417">
          <cell r="C17417">
            <v>17417</v>
          </cell>
          <cell r="D17417">
            <v>197180590</v>
          </cell>
        </row>
        <row r="17418">
          <cell r="C17418">
            <v>50886</v>
          </cell>
          <cell r="D17418">
            <v>1541082834</v>
          </cell>
        </row>
        <row r="17419">
          <cell r="C17419">
            <v>15246</v>
          </cell>
          <cell r="D17419">
            <v>5948190226</v>
          </cell>
        </row>
        <row r="17420">
          <cell r="C17420">
            <v>35688</v>
          </cell>
          <cell r="D17420">
            <v>630160104</v>
          </cell>
        </row>
        <row r="17421">
          <cell r="C17421">
            <v>49947</v>
          </cell>
          <cell r="D17421">
            <v>8533410514</v>
          </cell>
        </row>
        <row r="17422">
          <cell r="C17422">
            <v>28984</v>
          </cell>
          <cell r="D17422">
            <v>4150450668</v>
          </cell>
        </row>
        <row r="17423">
          <cell r="C17423">
            <v>32386</v>
          </cell>
          <cell r="D17423">
            <v>6209983448</v>
          </cell>
        </row>
        <row r="17424">
          <cell r="C17424">
            <v>36859</v>
          </cell>
          <cell r="D17424">
            <v>2547511673</v>
          </cell>
        </row>
        <row r="17425">
          <cell r="C17425">
            <v>37303</v>
          </cell>
          <cell r="D17425">
            <v>8482007106</v>
          </cell>
        </row>
        <row r="17426">
          <cell r="C17426">
            <v>11017</v>
          </cell>
          <cell r="D17426">
            <v>222477806</v>
          </cell>
        </row>
        <row r="17427">
          <cell r="C17427">
            <v>22871</v>
          </cell>
          <cell r="D17427">
            <v>1743464649</v>
          </cell>
        </row>
        <row r="17428">
          <cell r="C17428">
            <v>59974</v>
          </cell>
          <cell r="D17428">
            <v>5726465660</v>
          </cell>
        </row>
        <row r="17429">
          <cell r="C17429">
            <v>13401</v>
          </cell>
          <cell r="D17429">
            <v>1364767856</v>
          </cell>
        </row>
        <row r="17430">
          <cell r="C17430">
            <v>11386</v>
          </cell>
          <cell r="D17430">
            <v>1391414047</v>
          </cell>
        </row>
        <row r="17431">
          <cell r="C17431">
            <v>31708</v>
          </cell>
          <cell r="D17431">
            <v>960994726</v>
          </cell>
        </row>
        <row r="17432">
          <cell r="C17432">
            <v>19438</v>
          </cell>
          <cell r="D17432">
            <v>2702941109</v>
          </cell>
        </row>
        <row r="17433">
          <cell r="C17433">
            <v>51317</v>
          </cell>
          <cell r="D17433">
            <v>1456229036</v>
          </cell>
        </row>
        <row r="17434">
          <cell r="C17434">
            <v>47921</v>
          </cell>
          <cell r="D17434">
            <v>4162153728</v>
          </cell>
        </row>
        <row r="17435">
          <cell r="C17435">
            <v>11271</v>
          </cell>
          <cell r="D17435">
            <v>4986200380</v>
          </cell>
        </row>
        <row r="17436">
          <cell r="C17436">
            <v>41426</v>
          </cell>
          <cell r="D17436">
            <v>4978659442</v>
          </cell>
        </row>
        <row r="17437">
          <cell r="C17437">
            <v>16986</v>
          </cell>
          <cell r="D17437">
            <v>1856596435</v>
          </cell>
        </row>
        <row r="17438">
          <cell r="C17438">
            <v>32759</v>
          </cell>
          <cell r="D17438">
            <v>7783641539</v>
          </cell>
        </row>
        <row r="17439">
          <cell r="C17439">
            <v>22497</v>
          </cell>
          <cell r="D17439">
            <v>4159390110</v>
          </cell>
        </row>
        <row r="17440">
          <cell r="C17440">
            <v>15665</v>
          </cell>
          <cell r="D17440">
            <v>1923178164</v>
          </cell>
        </row>
        <row r="17441">
          <cell r="C17441">
            <v>29403</v>
          </cell>
          <cell r="D17441">
            <v>797787712</v>
          </cell>
        </row>
        <row r="17442">
          <cell r="C17442">
            <v>22817</v>
          </cell>
          <cell r="D17442">
            <v>5234982726</v>
          </cell>
        </row>
        <row r="17443">
          <cell r="C17443">
            <v>53464</v>
          </cell>
          <cell r="D17443">
            <v>2841287114</v>
          </cell>
        </row>
        <row r="17444">
          <cell r="C17444">
            <v>20778</v>
          </cell>
          <cell r="D17444">
            <v>3303111790</v>
          </cell>
        </row>
        <row r="17445">
          <cell r="C17445">
            <v>42682</v>
          </cell>
          <cell r="D17445">
            <v>5474718616</v>
          </cell>
        </row>
        <row r="17446">
          <cell r="C17446">
            <v>11419</v>
          </cell>
          <cell r="D17446">
            <v>5358183647</v>
          </cell>
        </row>
        <row r="17447">
          <cell r="C17447">
            <v>29007</v>
          </cell>
          <cell r="D17447">
            <v>710473923</v>
          </cell>
        </row>
        <row r="17448">
          <cell r="C17448">
            <v>14936</v>
          </cell>
          <cell r="D17448">
            <v>9089601147</v>
          </cell>
        </row>
        <row r="17449">
          <cell r="C17449">
            <v>32505</v>
          </cell>
          <cell r="D17449">
            <v>3933021111</v>
          </cell>
        </row>
        <row r="17450">
          <cell r="C17450">
            <v>30114</v>
          </cell>
          <cell r="D17450">
            <v>2237103631</v>
          </cell>
        </row>
        <row r="17451">
          <cell r="C17451">
            <v>10320</v>
          </cell>
          <cell r="D17451">
            <v>7373156215</v>
          </cell>
        </row>
        <row r="17452">
          <cell r="C17452">
            <v>22151</v>
          </cell>
          <cell r="D17452">
            <v>3060876401</v>
          </cell>
        </row>
        <row r="17453">
          <cell r="C17453">
            <v>14885</v>
          </cell>
          <cell r="D17453">
            <v>2492824950</v>
          </cell>
        </row>
        <row r="17454">
          <cell r="C17454">
            <v>38971</v>
          </cell>
          <cell r="D17454">
            <v>5383734902</v>
          </cell>
        </row>
        <row r="17455">
          <cell r="C17455">
            <v>47902</v>
          </cell>
          <cell r="D17455">
            <v>9052475601</v>
          </cell>
        </row>
        <row r="17456">
          <cell r="C17456">
            <v>36123</v>
          </cell>
          <cell r="D17456">
            <v>8128449354</v>
          </cell>
        </row>
        <row r="17457">
          <cell r="C17457">
            <v>10701</v>
          </cell>
          <cell r="D17457">
            <v>4997183822</v>
          </cell>
        </row>
        <row r="17458">
          <cell r="C17458">
            <v>42180</v>
          </cell>
          <cell r="D17458">
            <v>304906506</v>
          </cell>
        </row>
        <row r="17459">
          <cell r="C17459">
            <v>27436</v>
          </cell>
          <cell r="D17459">
            <v>8644362151</v>
          </cell>
        </row>
        <row r="17460">
          <cell r="C17460">
            <v>32345</v>
          </cell>
          <cell r="D17460">
            <v>544760832</v>
          </cell>
        </row>
        <row r="17461">
          <cell r="C17461">
            <v>32948</v>
          </cell>
          <cell r="D17461">
            <v>2307209530</v>
          </cell>
        </row>
        <row r="17462">
          <cell r="C17462">
            <v>55970</v>
          </cell>
          <cell r="D17462">
            <v>4185019157</v>
          </cell>
        </row>
        <row r="17463">
          <cell r="C17463">
            <v>31821</v>
          </cell>
          <cell r="D17463">
            <v>4401069773</v>
          </cell>
        </row>
        <row r="17464">
          <cell r="C17464">
            <v>12795</v>
          </cell>
          <cell r="D17464">
            <v>9727426344</v>
          </cell>
        </row>
        <row r="17465">
          <cell r="C17465">
            <v>56934</v>
          </cell>
          <cell r="D17465">
            <v>4718207207</v>
          </cell>
        </row>
        <row r="17466">
          <cell r="C17466">
            <v>43547</v>
          </cell>
          <cell r="D17466">
            <v>5948190226</v>
          </cell>
        </row>
        <row r="17467">
          <cell r="C17467">
            <v>22847</v>
          </cell>
          <cell r="D17467">
            <v>9624054975</v>
          </cell>
        </row>
        <row r="17468">
          <cell r="C17468">
            <v>44031</v>
          </cell>
          <cell r="D17468">
            <v>6253520369</v>
          </cell>
        </row>
        <row r="17469">
          <cell r="C17469">
            <v>54995</v>
          </cell>
          <cell r="D17469">
            <v>2128813026</v>
          </cell>
        </row>
        <row r="17470">
          <cell r="C17470">
            <v>13280</v>
          </cell>
          <cell r="D17470">
            <v>2492824950</v>
          </cell>
        </row>
        <row r="17471">
          <cell r="C17471">
            <v>50216</v>
          </cell>
          <cell r="D17471">
            <v>4808886316</v>
          </cell>
        </row>
        <row r="17472">
          <cell r="C17472">
            <v>39815</v>
          </cell>
          <cell r="D17472">
            <v>5064247826</v>
          </cell>
        </row>
        <row r="17473">
          <cell r="C17473">
            <v>28362</v>
          </cell>
          <cell r="D17473">
            <v>4223282808</v>
          </cell>
        </row>
        <row r="17474">
          <cell r="C17474">
            <v>25106</v>
          </cell>
          <cell r="D17474">
            <v>4359854056</v>
          </cell>
        </row>
        <row r="17475">
          <cell r="C17475">
            <v>38910</v>
          </cell>
          <cell r="D17475">
            <v>9854387496</v>
          </cell>
        </row>
        <row r="17476">
          <cell r="C17476">
            <v>30289</v>
          </cell>
          <cell r="D17476">
            <v>2659144249</v>
          </cell>
        </row>
        <row r="17477">
          <cell r="C17477">
            <v>18056</v>
          </cell>
          <cell r="D17477">
            <v>7670936274</v>
          </cell>
        </row>
        <row r="17478">
          <cell r="C17478">
            <v>31906</v>
          </cell>
          <cell r="D17478">
            <v>9545462825</v>
          </cell>
        </row>
        <row r="17479">
          <cell r="C17479">
            <v>26241</v>
          </cell>
          <cell r="D17479">
            <v>5764488419</v>
          </cell>
        </row>
        <row r="17480">
          <cell r="C17480">
            <v>39289</v>
          </cell>
          <cell r="D17480">
            <v>4482855448</v>
          </cell>
        </row>
        <row r="17481">
          <cell r="C17481">
            <v>26615</v>
          </cell>
          <cell r="D17481">
            <v>9705650896</v>
          </cell>
        </row>
        <row r="17482">
          <cell r="C17482">
            <v>37402</v>
          </cell>
          <cell r="D17482">
            <v>4984363320</v>
          </cell>
        </row>
        <row r="17483">
          <cell r="C17483">
            <v>20296</v>
          </cell>
          <cell r="D17483">
            <v>8620758454</v>
          </cell>
        </row>
        <row r="17484">
          <cell r="C17484">
            <v>39222</v>
          </cell>
          <cell r="D17484">
            <v>1152386727</v>
          </cell>
        </row>
        <row r="17485">
          <cell r="C17485">
            <v>10553</v>
          </cell>
          <cell r="D17485">
            <v>1541082834</v>
          </cell>
        </row>
        <row r="17486">
          <cell r="C17486">
            <v>14377</v>
          </cell>
          <cell r="D17486">
            <v>3933561566</v>
          </cell>
        </row>
        <row r="17487">
          <cell r="C17487">
            <v>30378</v>
          </cell>
          <cell r="D17487">
            <v>3867281491</v>
          </cell>
        </row>
        <row r="17488">
          <cell r="C17488">
            <v>55092</v>
          </cell>
          <cell r="D17488">
            <v>299663825</v>
          </cell>
        </row>
        <row r="17489">
          <cell r="C17489">
            <v>13043</v>
          </cell>
          <cell r="D17489">
            <v>6109997811</v>
          </cell>
        </row>
        <row r="17490">
          <cell r="C17490">
            <v>52403</v>
          </cell>
          <cell r="D17490">
            <v>1420239228</v>
          </cell>
        </row>
        <row r="17491">
          <cell r="C17491">
            <v>18626</v>
          </cell>
          <cell r="D17491">
            <v>3227873028</v>
          </cell>
        </row>
        <row r="17492">
          <cell r="C17492">
            <v>35008</v>
          </cell>
          <cell r="D17492">
            <v>4639895275</v>
          </cell>
        </row>
        <row r="17493">
          <cell r="C17493">
            <v>51580</v>
          </cell>
          <cell r="D17493">
            <v>9597202352</v>
          </cell>
        </row>
        <row r="17494">
          <cell r="C17494">
            <v>49504</v>
          </cell>
          <cell r="D17494">
            <v>8054305400</v>
          </cell>
        </row>
        <row r="17495">
          <cell r="C17495">
            <v>55477</v>
          </cell>
          <cell r="D17495">
            <v>8552526727</v>
          </cell>
        </row>
        <row r="17496">
          <cell r="C17496">
            <v>54444</v>
          </cell>
          <cell r="D17496">
            <v>7427985850</v>
          </cell>
        </row>
        <row r="17497">
          <cell r="C17497">
            <v>56723</v>
          </cell>
          <cell r="D17497">
            <v>9619649427</v>
          </cell>
        </row>
        <row r="17498">
          <cell r="C17498">
            <v>16084</v>
          </cell>
          <cell r="D17498">
            <v>5828678620</v>
          </cell>
        </row>
        <row r="17499">
          <cell r="C17499">
            <v>58631</v>
          </cell>
          <cell r="D17499">
            <v>7961231404</v>
          </cell>
        </row>
        <row r="17500">
          <cell r="C17500">
            <v>32320</v>
          </cell>
          <cell r="D17500">
            <v>9815158015</v>
          </cell>
        </row>
        <row r="17501">
          <cell r="C17501">
            <v>46694</v>
          </cell>
          <cell r="D17501">
            <v>7268478941</v>
          </cell>
        </row>
        <row r="17502">
          <cell r="C17502">
            <v>54540</v>
          </cell>
          <cell r="D17502">
            <v>589071254</v>
          </cell>
        </row>
        <row r="17503">
          <cell r="C17503">
            <v>58186</v>
          </cell>
          <cell r="D17503">
            <v>7760701055</v>
          </cell>
        </row>
        <row r="17504">
          <cell r="C17504">
            <v>54219</v>
          </cell>
          <cell r="D17504">
            <v>3303111790</v>
          </cell>
        </row>
        <row r="17505">
          <cell r="C17505">
            <v>49561</v>
          </cell>
          <cell r="D17505">
            <v>6973806759</v>
          </cell>
        </row>
        <row r="17506">
          <cell r="C17506">
            <v>20743</v>
          </cell>
          <cell r="D17506">
            <v>5984294621</v>
          </cell>
        </row>
        <row r="17507">
          <cell r="C17507">
            <v>33342</v>
          </cell>
          <cell r="D17507">
            <v>3040116061</v>
          </cell>
        </row>
        <row r="17508">
          <cell r="C17508">
            <v>30548</v>
          </cell>
          <cell r="D17508">
            <v>7888574610</v>
          </cell>
        </row>
        <row r="17509">
          <cell r="C17509">
            <v>39315</v>
          </cell>
          <cell r="D17509">
            <v>7233077789</v>
          </cell>
        </row>
        <row r="17510">
          <cell r="C17510">
            <v>29029</v>
          </cell>
          <cell r="D17510">
            <v>3497169404</v>
          </cell>
        </row>
        <row r="17511">
          <cell r="C17511">
            <v>28928</v>
          </cell>
          <cell r="D17511">
            <v>4192879565</v>
          </cell>
        </row>
        <row r="17512">
          <cell r="C17512">
            <v>23583</v>
          </cell>
          <cell r="D17512">
            <v>2575500974</v>
          </cell>
        </row>
        <row r="17513">
          <cell r="C17513">
            <v>26527</v>
          </cell>
          <cell r="D17513">
            <v>9228842121</v>
          </cell>
        </row>
        <row r="17514">
          <cell r="C17514">
            <v>24219</v>
          </cell>
          <cell r="D17514">
            <v>6618120233</v>
          </cell>
        </row>
        <row r="17515">
          <cell r="C17515">
            <v>18565</v>
          </cell>
          <cell r="D17515">
            <v>1659448174</v>
          </cell>
        </row>
        <row r="17516">
          <cell r="C17516">
            <v>57856</v>
          </cell>
          <cell r="D17516">
            <v>6402318035</v>
          </cell>
        </row>
        <row r="17517">
          <cell r="C17517">
            <v>48165</v>
          </cell>
          <cell r="D17517">
            <v>4878156686</v>
          </cell>
        </row>
        <row r="17518">
          <cell r="C17518">
            <v>42960</v>
          </cell>
          <cell r="D17518">
            <v>6815475379</v>
          </cell>
        </row>
        <row r="17519">
          <cell r="C17519">
            <v>41052</v>
          </cell>
          <cell r="D17519">
            <v>2297168497</v>
          </cell>
        </row>
        <row r="17520">
          <cell r="C17520">
            <v>24365</v>
          </cell>
          <cell r="D17520">
            <v>8526090127</v>
          </cell>
        </row>
        <row r="17521">
          <cell r="C17521">
            <v>36586</v>
          </cell>
          <cell r="D17521">
            <v>7914395587</v>
          </cell>
        </row>
        <row r="17522">
          <cell r="C17522">
            <v>49231</v>
          </cell>
          <cell r="D17522">
            <v>5756920838</v>
          </cell>
        </row>
        <row r="17523">
          <cell r="C17523">
            <v>53779</v>
          </cell>
          <cell r="D17523">
            <v>8322342209</v>
          </cell>
        </row>
        <row r="17524">
          <cell r="C17524">
            <v>52043</v>
          </cell>
          <cell r="D17524">
            <v>8603912793</v>
          </cell>
        </row>
        <row r="17525">
          <cell r="C17525">
            <v>25018</v>
          </cell>
          <cell r="D17525">
            <v>6858776575</v>
          </cell>
        </row>
        <row r="17526">
          <cell r="C17526">
            <v>27842</v>
          </cell>
          <cell r="D17526">
            <v>2138131904</v>
          </cell>
        </row>
        <row r="17527">
          <cell r="C17527">
            <v>37405</v>
          </cell>
          <cell r="D17527">
            <v>3129526900</v>
          </cell>
        </row>
        <row r="17528">
          <cell r="C17528">
            <v>11067</v>
          </cell>
          <cell r="D17528">
            <v>8673837456</v>
          </cell>
        </row>
        <row r="17529">
          <cell r="C17529">
            <v>55157</v>
          </cell>
          <cell r="D17529">
            <v>3600185284</v>
          </cell>
        </row>
        <row r="17530">
          <cell r="C17530">
            <v>20216</v>
          </cell>
          <cell r="D17530">
            <v>8002426673</v>
          </cell>
        </row>
        <row r="17531">
          <cell r="C17531">
            <v>30733</v>
          </cell>
          <cell r="D17531">
            <v>2378102658</v>
          </cell>
        </row>
        <row r="17532">
          <cell r="C17532">
            <v>44817</v>
          </cell>
          <cell r="D17532">
            <v>5002048994</v>
          </cell>
        </row>
        <row r="17533">
          <cell r="C17533">
            <v>56142</v>
          </cell>
          <cell r="D17533">
            <v>8109358470</v>
          </cell>
        </row>
        <row r="17534">
          <cell r="C17534">
            <v>21726</v>
          </cell>
          <cell r="D17534">
            <v>4978659442</v>
          </cell>
        </row>
        <row r="17535">
          <cell r="C17535">
            <v>11335</v>
          </cell>
          <cell r="D17535">
            <v>4487905370</v>
          </cell>
        </row>
        <row r="17536">
          <cell r="C17536">
            <v>13690</v>
          </cell>
          <cell r="D17536">
            <v>1892125439</v>
          </cell>
        </row>
        <row r="17537">
          <cell r="C17537">
            <v>57014</v>
          </cell>
          <cell r="D17537">
            <v>2859931651</v>
          </cell>
        </row>
        <row r="17538">
          <cell r="C17538">
            <v>51069</v>
          </cell>
          <cell r="D17538">
            <v>4900475084</v>
          </cell>
        </row>
        <row r="17539">
          <cell r="C17539">
            <v>27712</v>
          </cell>
          <cell r="D17539">
            <v>6732216945</v>
          </cell>
        </row>
        <row r="17540">
          <cell r="C17540">
            <v>41254</v>
          </cell>
          <cell r="D17540">
            <v>630160104</v>
          </cell>
        </row>
        <row r="17541">
          <cell r="C17541">
            <v>28754</v>
          </cell>
          <cell r="D17541">
            <v>3877279783</v>
          </cell>
        </row>
        <row r="17542">
          <cell r="C17542">
            <v>36839</v>
          </cell>
          <cell r="D17542">
            <v>4192443678</v>
          </cell>
        </row>
        <row r="17543">
          <cell r="C17543">
            <v>59527</v>
          </cell>
          <cell r="D17543">
            <v>3991963221</v>
          </cell>
        </row>
        <row r="17544">
          <cell r="C17544">
            <v>36034</v>
          </cell>
          <cell r="D17544">
            <v>6019132307</v>
          </cell>
        </row>
        <row r="17545">
          <cell r="C17545">
            <v>21375</v>
          </cell>
          <cell r="D17545">
            <v>885693418</v>
          </cell>
        </row>
        <row r="17546">
          <cell r="C17546">
            <v>58267</v>
          </cell>
          <cell r="D17546">
            <v>7007279686</v>
          </cell>
        </row>
        <row r="17547">
          <cell r="C17547">
            <v>15590</v>
          </cell>
          <cell r="D17547">
            <v>4290015026</v>
          </cell>
        </row>
        <row r="17548">
          <cell r="C17548">
            <v>26650</v>
          </cell>
          <cell r="D17548">
            <v>9547713507</v>
          </cell>
        </row>
        <row r="17549">
          <cell r="C17549">
            <v>29531</v>
          </cell>
          <cell r="D17549">
            <v>8047841793</v>
          </cell>
        </row>
        <row r="17550">
          <cell r="C17550">
            <v>48590</v>
          </cell>
          <cell r="D17550">
            <v>4037854406</v>
          </cell>
        </row>
        <row r="17551">
          <cell r="C17551">
            <v>57055</v>
          </cell>
          <cell r="D17551">
            <v>4236713853</v>
          </cell>
        </row>
        <row r="17552">
          <cell r="C17552">
            <v>35863</v>
          </cell>
          <cell r="D17552">
            <v>1992195951</v>
          </cell>
        </row>
        <row r="17553">
          <cell r="C17553">
            <v>13731</v>
          </cell>
          <cell r="D17553">
            <v>5422052862</v>
          </cell>
        </row>
        <row r="17554">
          <cell r="C17554">
            <v>23736</v>
          </cell>
          <cell r="D17554">
            <v>9815158015</v>
          </cell>
        </row>
        <row r="17555">
          <cell r="C17555">
            <v>14625</v>
          </cell>
          <cell r="D17555">
            <v>3858163570</v>
          </cell>
        </row>
        <row r="17556">
          <cell r="C17556">
            <v>48326</v>
          </cell>
          <cell r="D17556">
            <v>549857826</v>
          </cell>
        </row>
        <row r="17557">
          <cell r="C17557">
            <v>16861</v>
          </cell>
          <cell r="D17557">
            <v>6820956614</v>
          </cell>
        </row>
        <row r="17558">
          <cell r="C17558">
            <v>12761</v>
          </cell>
          <cell r="D17558">
            <v>5395528121</v>
          </cell>
        </row>
        <row r="17559">
          <cell r="C17559">
            <v>29001</v>
          </cell>
          <cell r="D17559">
            <v>1489889981</v>
          </cell>
        </row>
        <row r="17560">
          <cell r="C17560">
            <v>36987</v>
          </cell>
          <cell r="D17560">
            <v>7596173217</v>
          </cell>
        </row>
        <row r="17561">
          <cell r="C17561">
            <v>18140</v>
          </cell>
          <cell r="D17561">
            <v>5623896162</v>
          </cell>
        </row>
        <row r="17562">
          <cell r="C17562">
            <v>25435</v>
          </cell>
          <cell r="D17562">
            <v>4920920075</v>
          </cell>
        </row>
        <row r="17563">
          <cell r="C17563">
            <v>42807</v>
          </cell>
          <cell r="D17563">
            <v>6446166575</v>
          </cell>
        </row>
        <row r="17564">
          <cell r="C17564">
            <v>25420</v>
          </cell>
          <cell r="D17564">
            <v>8908432159</v>
          </cell>
        </row>
        <row r="17565">
          <cell r="C17565">
            <v>12995</v>
          </cell>
          <cell r="D17565">
            <v>2280674246</v>
          </cell>
        </row>
        <row r="17566">
          <cell r="C17566">
            <v>10116</v>
          </cell>
          <cell r="D17566">
            <v>8905919081</v>
          </cell>
        </row>
        <row r="17567">
          <cell r="C17567">
            <v>15718</v>
          </cell>
          <cell r="D17567">
            <v>5764488419</v>
          </cell>
        </row>
        <row r="17568">
          <cell r="C17568">
            <v>41935</v>
          </cell>
          <cell r="D17568">
            <v>4487905370</v>
          </cell>
        </row>
        <row r="17569">
          <cell r="C17569">
            <v>15447</v>
          </cell>
          <cell r="D17569">
            <v>6815475379</v>
          </cell>
        </row>
        <row r="17570">
          <cell r="C17570">
            <v>20912</v>
          </cell>
          <cell r="D17570">
            <v>6446166575</v>
          </cell>
        </row>
        <row r="17571">
          <cell r="C17571">
            <v>10466</v>
          </cell>
          <cell r="D17571">
            <v>4323171323</v>
          </cell>
        </row>
        <row r="17572">
          <cell r="C17572">
            <v>52145</v>
          </cell>
          <cell r="D17572">
            <v>4009257075</v>
          </cell>
        </row>
        <row r="17573">
          <cell r="C17573">
            <v>42716</v>
          </cell>
          <cell r="D17573">
            <v>2748937082</v>
          </cell>
        </row>
        <row r="17574">
          <cell r="C17574">
            <v>37186</v>
          </cell>
          <cell r="D17574">
            <v>4074728869</v>
          </cell>
        </row>
        <row r="17575">
          <cell r="C17575">
            <v>55329</v>
          </cell>
          <cell r="D17575">
            <v>9939542542</v>
          </cell>
        </row>
        <row r="17576">
          <cell r="C17576">
            <v>13288</v>
          </cell>
          <cell r="D17576">
            <v>3101620996</v>
          </cell>
        </row>
        <row r="17577">
          <cell r="C17577">
            <v>14848</v>
          </cell>
          <cell r="D17577">
            <v>3086393343</v>
          </cell>
        </row>
        <row r="17578">
          <cell r="C17578">
            <v>50709</v>
          </cell>
          <cell r="D17578">
            <v>2908560011</v>
          </cell>
        </row>
        <row r="17579">
          <cell r="C17579">
            <v>24171</v>
          </cell>
          <cell r="D17579">
            <v>324399618</v>
          </cell>
        </row>
        <row r="17580">
          <cell r="C17580">
            <v>29324</v>
          </cell>
          <cell r="D17580">
            <v>701563818</v>
          </cell>
        </row>
        <row r="17581">
          <cell r="C17581">
            <v>51027</v>
          </cell>
          <cell r="D17581">
            <v>2053848936</v>
          </cell>
        </row>
        <row r="17582">
          <cell r="C17582">
            <v>16811</v>
          </cell>
          <cell r="D17582">
            <v>2804488179</v>
          </cell>
        </row>
        <row r="17583">
          <cell r="C17583">
            <v>32319</v>
          </cell>
          <cell r="D17583">
            <v>3661649302</v>
          </cell>
        </row>
        <row r="17584">
          <cell r="C17584">
            <v>20490</v>
          </cell>
          <cell r="D17584">
            <v>1541082834</v>
          </cell>
        </row>
        <row r="17585">
          <cell r="C17585">
            <v>37808</v>
          </cell>
          <cell r="D17585">
            <v>3409869514</v>
          </cell>
        </row>
        <row r="17586">
          <cell r="C17586">
            <v>36234</v>
          </cell>
          <cell r="D17586">
            <v>1249074622</v>
          </cell>
        </row>
        <row r="17587">
          <cell r="C17587">
            <v>42716</v>
          </cell>
          <cell r="D17587">
            <v>992720575</v>
          </cell>
        </row>
        <row r="17588">
          <cell r="C17588">
            <v>59394</v>
          </cell>
          <cell r="D17588">
            <v>5519420165</v>
          </cell>
        </row>
        <row r="17589">
          <cell r="C17589">
            <v>39146</v>
          </cell>
          <cell r="D17589">
            <v>7160109333</v>
          </cell>
        </row>
        <row r="17590">
          <cell r="C17590">
            <v>37859</v>
          </cell>
          <cell r="D17590">
            <v>5000631609</v>
          </cell>
        </row>
        <row r="17591">
          <cell r="C17591">
            <v>45630</v>
          </cell>
          <cell r="D17591">
            <v>4852897158</v>
          </cell>
        </row>
        <row r="17592">
          <cell r="C17592">
            <v>41973</v>
          </cell>
          <cell r="D17592">
            <v>4359854056</v>
          </cell>
        </row>
        <row r="17593">
          <cell r="C17593">
            <v>26170</v>
          </cell>
          <cell r="D17593">
            <v>273083503</v>
          </cell>
        </row>
        <row r="17594">
          <cell r="C17594">
            <v>23061</v>
          </cell>
          <cell r="D17594">
            <v>7326611955</v>
          </cell>
        </row>
        <row r="17595">
          <cell r="C17595">
            <v>33013</v>
          </cell>
          <cell r="D17595">
            <v>9855833406</v>
          </cell>
        </row>
        <row r="17596">
          <cell r="C17596">
            <v>41530</v>
          </cell>
          <cell r="D17596">
            <v>4453705328</v>
          </cell>
        </row>
        <row r="17597">
          <cell r="C17597">
            <v>51309</v>
          </cell>
          <cell r="D17597">
            <v>4759627103</v>
          </cell>
        </row>
        <row r="17598">
          <cell r="C17598">
            <v>18749</v>
          </cell>
          <cell r="D17598">
            <v>4986200380</v>
          </cell>
        </row>
        <row r="17599">
          <cell r="C17599">
            <v>19226</v>
          </cell>
          <cell r="D17599">
            <v>5280433926</v>
          </cell>
        </row>
        <row r="17600">
          <cell r="C17600">
            <v>20479</v>
          </cell>
          <cell r="D17600">
            <v>7367438190</v>
          </cell>
        </row>
        <row r="17601">
          <cell r="C17601">
            <v>14258</v>
          </cell>
          <cell r="D17601">
            <v>8065075959</v>
          </cell>
        </row>
        <row r="17602">
          <cell r="C17602">
            <v>22167</v>
          </cell>
          <cell r="D17602">
            <v>7188904251</v>
          </cell>
        </row>
        <row r="17603">
          <cell r="C17603">
            <v>51366</v>
          </cell>
          <cell r="D17603">
            <v>161397387</v>
          </cell>
        </row>
        <row r="17604">
          <cell r="C17604">
            <v>38199</v>
          </cell>
          <cell r="D17604">
            <v>1062607929</v>
          </cell>
        </row>
        <row r="17605">
          <cell r="C17605">
            <v>17454</v>
          </cell>
          <cell r="D17605">
            <v>1743464649</v>
          </cell>
        </row>
        <row r="17606">
          <cell r="C17606">
            <v>32011</v>
          </cell>
          <cell r="D17606">
            <v>7304628987</v>
          </cell>
        </row>
        <row r="17607">
          <cell r="C17607">
            <v>51899</v>
          </cell>
          <cell r="D17607">
            <v>8808097757</v>
          </cell>
        </row>
        <row r="17608">
          <cell r="C17608">
            <v>14530</v>
          </cell>
          <cell r="D17608">
            <v>3738218785</v>
          </cell>
        </row>
        <row r="17609">
          <cell r="C17609">
            <v>39123</v>
          </cell>
          <cell r="D17609">
            <v>1923178164</v>
          </cell>
        </row>
        <row r="17610">
          <cell r="C17610">
            <v>12925</v>
          </cell>
          <cell r="D17610">
            <v>4075444457</v>
          </cell>
        </row>
        <row r="17611">
          <cell r="C17611">
            <v>20946</v>
          </cell>
          <cell r="D17611">
            <v>4175195971</v>
          </cell>
        </row>
        <row r="17612">
          <cell r="C17612">
            <v>10746</v>
          </cell>
          <cell r="D17612">
            <v>8685064791</v>
          </cell>
        </row>
        <row r="17613">
          <cell r="C17613">
            <v>46777</v>
          </cell>
          <cell r="D17613">
            <v>62571575</v>
          </cell>
        </row>
        <row r="17614">
          <cell r="C17614">
            <v>30477</v>
          </cell>
          <cell r="D17614">
            <v>9104569016</v>
          </cell>
        </row>
        <row r="17615">
          <cell r="C17615">
            <v>12617</v>
          </cell>
          <cell r="D17615">
            <v>1992195951</v>
          </cell>
        </row>
        <row r="17616">
          <cell r="C17616">
            <v>46669</v>
          </cell>
          <cell r="D17616">
            <v>7931128354</v>
          </cell>
        </row>
        <row r="17617">
          <cell r="C17617">
            <v>47354</v>
          </cell>
          <cell r="D17617">
            <v>483886254</v>
          </cell>
        </row>
        <row r="17618">
          <cell r="C17618">
            <v>49050</v>
          </cell>
          <cell r="D17618">
            <v>3915983489</v>
          </cell>
        </row>
        <row r="17619">
          <cell r="C17619">
            <v>56023</v>
          </cell>
          <cell r="D17619">
            <v>7966083349</v>
          </cell>
        </row>
        <row r="17620">
          <cell r="C17620">
            <v>31821</v>
          </cell>
          <cell r="D17620">
            <v>8694120054</v>
          </cell>
        </row>
        <row r="17621">
          <cell r="C17621">
            <v>52326</v>
          </cell>
          <cell r="D17621">
            <v>7001733199</v>
          </cell>
        </row>
        <row r="17622">
          <cell r="C17622">
            <v>54057</v>
          </cell>
          <cell r="D17622">
            <v>1787288307</v>
          </cell>
        </row>
        <row r="17623">
          <cell r="C17623">
            <v>50290</v>
          </cell>
          <cell r="D17623">
            <v>6041314951</v>
          </cell>
        </row>
        <row r="17624">
          <cell r="C17624">
            <v>39387</v>
          </cell>
          <cell r="D17624">
            <v>7866715386</v>
          </cell>
        </row>
        <row r="17625">
          <cell r="C17625">
            <v>28637</v>
          </cell>
          <cell r="D17625">
            <v>3217797337</v>
          </cell>
        </row>
        <row r="17626">
          <cell r="C17626">
            <v>34208</v>
          </cell>
          <cell r="D17626">
            <v>7243767311</v>
          </cell>
        </row>
        <row r="17627">
          <cell r="C17627">
            <v>12418</v>
          </cell>
          <cell r="D17627">
            <v>2376099331</v>
          </cell>
        </row>
        <row r="17628">
          <cell r="C17628">
            <v>54223</v>
          </cell>
          <cell r="D17628">
            <v>9939542542</v>
          </cell>
        </row>
        <row r="17629">
          <cell r="C17629">
            <v>36353</v>
          </cell>
          <cell r="D17629">
            <v>549857826</v>
          </cell>
        </row>
        <row r="17630">
          <cell r="C17630">
            <v>12133</v>
          </cell>
          <cell r="D17630">
            <v>1231429186</v>
          </cell>
        </row>
        <row r="17631">
          <cell r="C17631">
            <v>26993</v>
          </cell>
          <cell r="D17631">
            <v>1839046880</v>
          </cell>
        </row>
        <row r="17632">
          <cell r="C17632">
            <v>12854</v>
          </cell>
          <cell r="D17632">
            <v>7479962290</v>
          </cell>
        </row>
        <row r="17633">
          <cell r="C17633">
            <v>40456</v>
          </cell>
          <cell r="D17633">
            <v>8370379001</v>
          </cell>
        </row>
        <row r="17634">
          <cell r="C17634">
            <v>54342</v>
          </cell>
          <cell r="D17634">
            <v>5117202538</v>
          </cell>
        </row>
        <row r="17635">
          <cell r="C17635">
            <v>15215</v>
          </cell>
          <cell r="D17635">
            <v>3867281491</v>
          </cell>
        </row>
        <row r="17636">
          <cell r="C17636">
            <v>57539</v>
          </cell>
          <cell r="D17636">
            <v>7479962290</v>
          </cell>
        </row>
        <row r="17637">
          <cell r="C17637">
            <v>57204</v>
          </cell>
          <cell r="D17637">
            <v>4670832530</v>
          </cell>
        </row>
        <row r="17638">
          <cell r="C17638">
            <v>18597</v>
          </cell>
          <cell r="D17638">
            <v>3418374697</v>
          </cell>
        </row>
        <row r="17639">
          <cell r="C17639">
            <v>38469</v>
          </cell>
          <cell r="D17639">
            <v>5828678620</v>
          </cell>
        </row>
        <row r="17640">
          <cell r="C17640">
            <v>27670</v>
          </cell>
          <cell r="D17640">
            <v>6769297310</v>
          </cell>
        </row>
        <row r="17641">
          <cell r="C17641">
            <v>15293</v>
          </cell>
          <cell r="D17641">
            <v>278558984</v>
          </cell>
        </row>
        <row r="17642">
          <cell r="C17642">
            <v>13880</v>
          </cell>
          <cell r="D17642">
            <v>3213290963</v>
          </cell>
        </row>
        <row r="17643">
          <cell r="C17643">
            <v>22861</v>
          </cell>
          <cell r="D17643">
            <v>8516539148</v>
          </cell>
        </row>
        <row r="17644">
          <cell r="C17644">
            <v>41536</v>
          </cell>
          <cell r="D17644">
            <v>7236563277</v>
          </cell>
        </row>
        <row r="17645">
          <cell r="C17645">
            <v>37037</v>
          </cell>
          <cell r="D17645">
            <v>4286367630</v>
          </cell>
        </row>
        <row r="17646">
          <cell r="C17646">
            <v>23886</v>
          </cell>
          <cell r="D17646">
            <v>9939542542</v>
          </cell>
        </row>
        <row r="17647">
          <cell r="C17647">
            <v>43441</v>
          </cell>
          <cell r="D17647">
            <v>299663825</v>
          </cell>
        </row>
        <row r="17648">
          <cell r="C17648">
            <v>21029</v>
          </cell>
          <cell r="D17648">
            <v>8788824691</v>
          </cell>
        </row>
        <row r="17649">
          <cell r="C17649">
            <v>23434</v>
          </cell>
          <cell r="D17649">
            <v>9726873223</v>
          </cell>
        </row>
        <row r="17650">
          <cell r="C17650">
            <v>20255</v>
          </cell>
          <cell r="D17650">
            <v>8401146046</v>
          </cell>
        </row>
        <row r="17651">
          <cell r="C17651">
            <v>23071</v>
          </cell>
          <cell r="D17651">
            <v>6732216945</v>
          </cell>
        </row>
        <row r="17652">
          <cell r="C17652">
            <v>19084</v>
          </cell>
          <cell r="D17652">
            <v>3129526900</v>
          </cell>
        </row>
        <row r="17653">
          <cell r="C17653">
            <v>41800</v>
          </cell>
          <cell r="D17653">
            <v>965285472</v>
          </cell>
        </row>
        <row r="17654">
          <cell r="C17654">
            <v>51441</v>
          </cell>
          <cell r="D17654">
            <v>6106380341</v>
          </cell>
        </row>
        <row r="17655">
          <cell r="C17655">
            <v>34733</v>
          </cell>
          <cell r="D17655">
            <v>9815158015</v>
          </cell>
        </row>
        <row r="17656">
          <cell r="C17656">
            <v>51904</v>
          </cell>
          <cell r="D17656">
            <v>4260324861</v>
          </cell>
        </row>
        <row r="17657">
          <cell r="C17657">
            <v>40643</v>
          </cell>
          <cell r="D17657">
            <v>1152386727</v>
          </cell>
        </row>
        <row r="17658">
          <cell r="C17658">
            <v>53788</v>
          </cell>
          <cell r="D17658">
            <v>8858733592</v>
          </cell>
        </row>
        <row r="17659">
          <cell r="C17659">
            <v>17001</v>
          </cell>
          <cell r="D17659">
            <v>6402318035</v>
          </cell>
        </row>
        <row r="17660">
          <cell r="C17660">
            <v>36039</v>
          </cell>
          <cell r="D17660">
            <v>3904109642</v>
          </cell>
        </row>
        <row r="17661">
          <cell r="C17661">
            <v>50320</v>
          </cell>
          <cell r="D17661">
            <v>7467563949</v>
          </cell>
        </row>
        <row r="17662">
          <cell r="C17662">
            <v>53379</v>
          </cell>
          <cell r="D17662">
            <v>6478891895</v>
          </cell>
        </row>
        <row r="17663">
          <cell r="C17663">
            <v>22551</v>
          </cell>
          <cell r="D17663">
            <v>4997183822</v>
          </cell>
        </row>
        <row r="17664">
          <cell r="C17664">
            <v>43106</v>
          </cell>
          <cell r="D17664">
            <v>2702941109</v>
          </cell>
        </row>
        <row r="17665">
          <cell r="C17665">
            <v>16164</v>
          </cell>
          <cell r="D17665">
            <v>8757371024</v>
          </cell>
        </row>
        <row r="17666">
          <cell r="C17666">
            <v>11938</v>
          </cell>
          <cell r="D17666">
            <v>4876404933</v>
          </cell>
        </row>
        <row r="17667">
          <cell r="C17667">
            <v>25641</v>
          </cell>
          <cell r="D17667">
            <v>2053848936</v>
          </cell>
        </row>
        <row r="17668">
          <cell r="C17668">
            <v>48039</v>
          </cell>
          <cell r="D17668">
            <v>9782845590</v>
          </cell>
        </row>
        <row r="17669">
          <cell r="C17669">
            <v>23369</v>
          </cell>
          <cell r="D17669">
            <v>4396213212</v>
          </cell>
        </row>
        <row r="17670">
          <cell r="C17670">
            <v>34001</v>
          </cell>
          <cell r="D17670">
            <v>1628738227</v>
          </cell>
        </row>
        <row r="17671">
          <cell r="C17671">
            <v>47346</v>
          </cell>
          <cell r="D17671">
            <v>5209112160</v>
          </cell>
        </row>
        <row r="17672">
          <cell r="C17672">
            <v>39751</v>
          </cell>
          <cell r="D17672">
            <v>1545110042</v>
          </cell>
        </row>
        <row r="17673">
          <cell r="C17673">
            <v>21865</v>
          </cell>
          <cell r="D17673">
            <v>3580617389</v>
          </cell>
        </row>
        <row r="17674">
          <cell r="C17674">
            <v>26592</v>
          </cell>
          <cell r="D17674">
            <v>793441269</v>
          </cell>
        </row>
        <row r="17675">
          <cell r="C17675">
            <v>46907</v>
          </cell>
          <cell r="D17675">
            <v>8705788102</v>
          </cell>
        </row>
        <row r="17676">
          <cell r="C17676">
            <v>38208</v>
          </cell>
          <cell r="D17676">
            <v>7824503232</v>
          </cell>
        </row>
        <row r="17677">
          <cell r="C17677">
            <v>55861</v>
          </cell>
          <cell r="D17677">
            <v>2657442315</v>
          </cell>
        </row>
        <row r="17678">
          <cell r="C17678">
            <v>31674</v>
          </cell>
          <cell r="D17678">
            <v>7760701055</v>
          </cell>
        </row>
        <row r="17679">
          <cell r="C17679">
            <v>50720</v>
          </cell>
          <cell r="D17679">
            <v>1606657585</v>
          </cell>
        </row>
        <row r="17680">
          <cell r="C17680">
            <v>30752</v>
          </cell>
          <cell r="D17680">
            <v>5074304008</v>
          </cell>
        </row>
        <row r="17681">
          <cell r="C17681">
            <v>12382</v>
          </cell>
          <cell r="D17681">
            <v>5422052862</v>
          </cell>
        </row>
        <row r="17682">
          <cell r="C17682">
            <v>13007</v>
          </cell>
          <cell r="D17682">
            <v>3292353998</v>
          </cell>
        </row>
        <row r="17683">
          <cell r="C17683">
            <v>21393</v>
          </cell>
          <cell r="D17683">
            <v>784224471</v>
          </cell>
        </row>
        <row r="17684">
          <cell r="C17684">
            <v>26272</v>
          </cell>
          <cell r="D17684">
            <v>7778092905</v>
          </cell>
        </row>
        <row r="17685">
          <cell r="C17685">
            <v>17058</v>
          </cell>
          <cell r="D17685">
            <v>101658508</v>
          </cell>
        </row>
        <row r="17686">
          <cell r="C17686">
            <v>26489</v>
          </cell>
          <cell r="D17686">
            <v>5460394635</v>
          </cell>
        </row>
        <row r="17687">
          <cell r="C17687">
            <v>45716</v>
          </cell>
          <cell r="D17687">
            <v>2456061896</v>
          </cell>
        </row>
        <row r="17688">
          <cell r="C17688">
            <v>25064</v>
          </cell>
          <cell r="D17688">
            <v>4076701275</v>
          </cell>
        </row>
        <row r="17689">
          <cell r="C17689">
            <v>22374</v>
          </cell>
          <cell r="D17689">
            <v>2405876701</v>
          </cell>
        </row>
        <row r="17690">
          <cell r="C17690">
            <v>22686</v>
          </cell>
          <cell r="D17690">
            <v>9104569016</v>
          </cell>
        </row>
        <row r="17691">
          <cell r="C17691">
            <v>20925</v>
          </cell>
          <cell r="D17691">
            <v>1573192775</v>
          </cell>
        </row>
        <row r="17692">
          <cell r="C17692">
            <v>16679</v>
          </cell>
          <cell r="D17692">
            <v>1592980554</v>
          </cell>
        </row>
        <row r="17693">
          <cell r="C17693">
            <v>54368</v>
          </cell>
          <cell r="D17693">
            <v>992720575</v>
          </cell>
        </row>
        <row r="17694">
          <cell r="C17694">
            <v>15073</v>
          </cell>
          <cell r="D17694">
            <v>3156820482</v>
          </cell>
        </row>
        <row r="17695">
          <cell r="C17695">
            <v>12704</v>
          </cell>
          <cell r="D17695">
            <v>5244119095</v>
          </cell>
        </row>
        <row r="17696">
          <cell r="C17696">
            <v>52211</v>
          </cell>
          <cell r="D17696">
            <v>8685064791</v>
          </cell>
        </row>
        <row r="17697">
          <cell r="C17697">
            <v>37713</v>
          </cell>
          <cell r="D17697">
            <v>7411705322</v>
          </cell>
        </row>
        <row r="17698">
          <cell r="C17698">
            <v>57325</v>
          </cell>
          <cell r="D17698">
            <v>7304628987</v>
          </cell>
        </row>
        <row r="17699">
          <cell r="C17699">
            <v>46203</v>
          </cell>
          <cell r="D17699">
            <v>4730395069</v>
          </cell>
        </row>
        <row r="17700">
          <cell r="C17700">
            <v>27982</v>
          </cell>
          <cell r="D17700">
            <v>4900475084</v>
          </cell>
        </row>
        <row r="17701">
          <cell r="C17701">
            <v>39299</v>
          </cell>
          <cell r="D17701">
            <v>2185059785</v>
          </cell>
        </row>
        <row r="17702">
          <cell r="C17702">
            <v>34791</v>
          </cell>
          <cell r="D17702">
            <v>6973806759</v>
          </cell>
        </row>
        <row r="17703">
          <cell r="C17703">
            <v>47895</v>
          </cell>
          <cell r="D17703">
            <v>1664426442</v>
          </cell>
        </row>
        <row r="17704">
          <cell r="C17704">
            <v>49380</v>
          </cell>
          <cell r="D17704">
            <v>8676088039</v>
          </cell>
        </row>
        <row r="17705">
          <cell r="C17705">
            <v>41374</v>
          </cell>
          <cell r="D17705">
            <v>9260254965</v>
          </cell>
        </row>
        <row r="17706">
          <cell r="C17706">
            <v>37659</v>
          </cell>
          <cell r="D17706">
            <v>5623896162</v>
          </cell>
        </row>
        <row r="17707">
          <cell r="C17707">
            <v>39302</v>
          </cell>
          <cell r="D17707">
            <v>37593587</v>
          </cell>
        </row>
        <row r="17708">
          <cell r="C17708">
            <v>15773</v>
          </cell>
          <cell r="D17708">
            <v>4223282808</v>
          </cell>
        </row>
        <row r="17709">
          <cell r="C17709">
            <v>18098</v>
          </cell>
          <cell r="D17709">
            <v>9619649427</v>
          </cell>
        </row>
        <row r="17710">
          <cell r="C17710">
            <v>56020</v>
          </cell>
          <cell r="D17710">
            <v>1279282711</v>
          </cell>
        </row>
        <row r="17711">
          <cell r="C17711">
            <v>15687</v>
          </cell>
          <cell r="D17711">
            <v>9726268931</v>
          </cell>
        </row>
        <row r="17712">
          <cell r="C17712">
            <v>59554</v>
          </cell>
          <cell r="D17712">
            <v>5988565948</v>
          </cell>
        </row>
        <row r="17713">
          <cell r="C17713">
            <v>35059</v>
          </cell>
          <cell r="D17713">
            <v>7467563949</v>
          </cell>
        </row>
        <row r="17714">
          <cell r="C17714">
            <v>20994</v>
          </cell>
          <cell r="D17714">
            <v>8552526727</v>
          </cell>
        </row>
        <row r="17715">
          <cell r="C17715">
            <v>58499</v>
          </cell>
          <cell r="D17715">
            <v>1855604000</v>
          </cell>
        </row>
        <row r="17716">
          <cell r="C17716">
            <v>33856</v>
          </cell>
          <cell r="D17716">
            <v>9328457335</v>
          </cell>
        </row>
        <row r="17717">
          <cell r="C17717">
            <v>14632</v>
          </cell>
          <cell r="D17717">
            <v>9561367408</v>
          </cell>
        </row>
        <row r="17718">
          <cell r="C17718">
            <v>36660</v>
          </cell>
          <cell r="D17718">
            <v>3642988458</v>
          </cell>
        </row>
        <row r="17719">
          <cell r="C17719">
            <v>15766</v>
          </cell>
          <cell r="D17719">
            <v>3843300291</v>
          </cell>
        </row>
        <row r="17720">
          <cell r="C17720">
            <v>22797</v>
          </cell>
          <cell r="D17720">
            <v>6313424239</v>
          </cell>
        </row>
        <row r="17721">
          <cell r="C17721">
            <v>26805</v>
          </cell>
          <cell r="D17721">
            <v>9732655267</v>
          </cell>
        </row>
        <row r="17722">
          <cell r="C17722">
            <v>26622</v>
          </cell>
          <cell r="D17722">
            <v>4482855448</v>
          </cell>
        </row>
        <row r="17723">
          <cell r="C17723">
            <v>10773</v>
          </cell>
          <cell r="D17723">
            <v>2191930824</v>
          </cell>
        </row>
        <row r="17724">
          <cell r="C17724">
            <v>58069</v>
          </cell>
          <cell r="D17724">
            <v>9732655267</v>
          </cell>
        </row>
        <row r="17725">
          <cell r="C17725">
            <v>21317</v>
          </cell>
          <cell r="D17725">
            <v>8145387981</v>
          </cell>
        </row>
        <row r="17726">
          <cell r="C17726">
            <v>27259</v>
          </cell>
          <cell r="D17726">
            <v>6614458434</v>
          </cell>
        </row>
        <row r="17727">
          <cell r="C17727">
            <v>19199</v>
          </cell>
          <cell r="D17727">
            <v>6410530811</v>
          </cell>
        </row>
        <row r="17728">
          <cell r="C17728">
            <v>24116</v>
          </cell>
          <cell r="D17728">
            <v>9529277938</v>
          </cell>
        </row>
        <row r="17729">
          <cell r="C17729">
            <v>15600</v>
          </cell>
          <cell r="D17729">
            <v>4849214614</v>
          </cell>
        </row>
        <row r="17730">
          <cell r="C17730">
            <v>46181</v>
          </cell>
          <cell r="D17730">
            <v>5422052862</v>
          </cell>
        </row>
        <row r="17731">
          <cell r="C17731">
            <v>43614</v>
          </cell>
          <cell r="D17731">
            <v>7637608875</v>
          </cell>
        </row>
        <row r="17732">
          <cell r="C17732">
            <v>34810</v>
          </cell>
          <cell r="D17732">
            <v>1502791994</v>
          </cell>
        </row>
        <row r="17733">
          <cell r="C17733">
            <v>39049</v>
          </cell>
          <cell r="D17733">
            <v>813832926</v>
          </cell>
        </row>
        <row r="17734">
          <cell r="C17734">
            <v>28507</v>
          </cell>
          <cell r="D17734">
            <v>8658719154</v>
          </cell>
        </row>
        <row r="17735">
          <cell r="C17735">
            <v>54342</v>
          </cell>
          <cell r="D17735">
            <v>8315800957</v>
          </cell>
        </row>
        <row r="17736">
          <cell r="C17736">
            <v>53894</v>
          </cell>
          <cell r="D17736">
            <v>2739934548</v>
          </cell>
        </row>
        <row r="17737">
          <cell r="C17737">
            <v>37026</v>
          </cell>
          <cell r="D17737">
            <v>4439073344</v>
          </cell>
        </row>
        <row r="17738">
          <cell r="C17738">
            <v>38244</v>
          </cell>
          <cell r="D17738">
            <v>7837437543</v>
          </cell>
        </row>
        <row r="17739">
          <cell r="C17739">
            <v>54766</v>
          </cell>
          <cell r="D17739">
            <v>1755716656</v>
          </cell>
        </row>
        <row r="17740">
          <cell r="C17740">
            <v>15551</v>
          </cell>
          <cell r="D17740">
            <v>8568859739</v>
          </cell>
        </row>
        <row r="17741">
          <cell r="C17741">
            <v>51367</v>
          </cell>
          <cell r="D17741">
            <v>5998486889</v>
          </cell>
        </row>
        <row r="17742">
          <cell r="C17742">
            <v>38831</v>
          </cell>
          <cell r="D17742">
            <v>62571575</v>
          </cell>
        </row>
        <row r="17743">
          <cell r="C17743">
            <v>37492</v>
          </cell>
          <cell r="D17743">
            <v>9627071331</v>
          </cell>
        </row>
        <row r="17744">
          <cell r="C17744">
            <v>55541</v>
          </cell>
          <cell r="D17744">
            <v>960994726</v>
          </cell>
        </row>
        <row r="17745">
          <cell r="C17745">
            <v>34492</v>
          </cell>
          <cell r="D17745">
            <v>1729795870</v>
          </cell>
        </row>
        <row r="17746">
          <cell r="C17746">
            <v>11179</v>
          </cell>
          <cell r="D17746">
            <v>5764917026</v>
          </cell>
        </row>
        <row r="17747">
          <cell r="C17747">
            <v>26427</v>
          </cell>
          <cell r="D17747">
            <v>9795921177</v>
          </cell>
        </row>
        <row r="17748">
          <cell r="C17748">
            <v>29188</v>
          </cell>
          <cell r="D17748">
            <v>7132417177</v>
          </cell>
        </row>
        <row r="17749">
          <cell r="C17749">
            <v>46049</v>
          </cell>
          <cell r="D17749">
            <v>2702941109</v>
          </cell>
        </row>
        <row r="17750">
          <cell r="C17750">
            <v>50750</v>
          </cell>
          <cell r="D17750">
            <v>5828678620</v>
          </cell>
        </row>
        <row r="17751">
          <cell r="C17751">
            <v>18531</v>
          </cell>
          <cell r="D17751">
            <v>7778092905</v>
          </cell>
        </row>
        <row r="17752">
          <cell r="C17752">
            <v>22021</v>
          </cell>
          <cell r="D17752">
            <v>1855604000</v>
          </cell>
        </row>
        <row r="17753">
          <cell r="C17753">
            <v>14894</v>
          </cell>
          <cell r="D17753">
            <v>4162153728</v>
          </cell>
        </row>
        <row r="17754">
          <cell r="C17754">
            <v>18010</v>
          </cell>
          <cell r="D17754">
            <v>116428384</v>
          </cell>
        </row>
        <row r="17755">
          <cell r="C17755">
            <v>50961</v>
          </cell>
          <cell r="D17755">
            <v>209942509</v>
          </cell>
        </row>
        <row r="17756">
          <cell r="C17756">
            <v>43688</v>
          </cell>
          <cell r="D17756">
            <v>6842797632</v>
          </cell>
        </row>
        <row r="17757">
          <cell r="C17757">
            <v>23649</v>
          </cell>
          <cell r="D17757">
            <v>4972162740</v>
          </cell>
        </row>
        <row r="17758">
          <cell r="C17758">
            <v>31974</v>
          </cell>
          <cell r="D17758">
            <v>3219601650</v>
          </cell>
        </row>
        <row r="17759">
          <cell r="C17759">
            <v>51519</v>
          </cell>
          <cell r="D17759">
            <v>8264394108</v>
          </cell>
        </row>
        <row r="17760">
          <cell r="C17760">
            <v>59976</v>
          </cell>
          <cell r="D17760">
            <v>8377113392</v>
          </cell>
        </row>
        <row r="17761">
          <cell r="C17761">
            <v>23876</v>
          </cell>
          <cell r="D17761">
            <v>2533903736</v>
          </cell>
        </row>
        <row r="17762">
          <cell r="C17762">
            <v>23693</v>
          </cell>
          <cell r="D17762">
            <v>5005774041</v>
          </cell>
        </row>
        <row r="17763">
          <cell r="C17763">
            <v>13900</v>
          </cell>
          <cell r="D17763">
            <v>3145039288</v>
          </cell>
        </row>
        <row r="17764">
          <cell r="C17764">
            <v>27298</v>
          </cell>
          <cell r="D17764">
            <v>2426144645</v>
          </cell>
        </row>
        <row r="17765">
          <cell r="C17765">
            <v>36184</v>
          </cell>
          <cell r="D17765">
            <v>8069192305</v>
          </cell>
        </row>
        <row r="17766">
          <cell r="C17766">
            <v>31133</v>
          </cell>
          <cell r="D17766">
            <v>1888605537</v>
          </cell>
        </row>
        <row r="17767">
          <cell r="C17767">
            <v>37581</v>
          </cell>
          <cell r="D17767">
            <v>244523738</v>
          </cell>
        </row>
        <row r="17768">
          <cell r="C17768">
            <v>44404</v>
          </cell>
          <cell r="D17768">
            <v>9018504580</v>
          </cell>
        </row>
        <row r="17769">
          <cell r="C17769">
            <v>52412</v>
          </cell>
          <cell r="D17769">
            <v>2450711406</v>
          </cell>
        </row>
        <row r="17770">
          <cell r="C17770">
            <v>51297</v>
          </cell>
          <cell r="D17770">
            <v>27852261</v>
          </cell>
        </row>
        <row r="17771">
          <cell r="C17771">
            <v>15044</v>
          </cell>
          <cell r="D17771">
            <v>8373529241</v>
          </cell>
        </row>
        <row r="17772">
          <cell r="C17772">
            <v>15986</v>
          </cell>
          <cell r="D17772">
            <v>7152427402</v>
          </cell>
        </row>
        <row r="17773">
          <cell r="C17773">
            <v>36663</v>
          </cell>
          <cell r="D17773">
            <v>6313424239</v>
          </cell>
        </row>
        <row r="17774">
          <cell r="C17774">
            <v>41698</v>
          </cell>
          <cell r="D17774">
            <v>3217797337</v>
          </cell>
        </row>
        <row r="17775">
          <cell r="C17775">
            <v>59404</v>
          </cell>
          <cell r="D17775">
            <v>4359854056</v>
          </cell>
        </row>
        <row r="17776">
          <cell r="C17776">
            <v>16990</v>
          </cell>
          <cell r="D17776">
            <v>5629875752</v>
          </cell>
        </row>
        <row r="17777">
          <cell r="C17777">
            <v>50174</v>
          </cell>
          <cell r="D17777">
            <v>6819596901</v>
          </cell>
        </row>
        <row r="17778">
          <cell r="C17778">
            <v>26668</v>
          </cell>
          <cell r="D17778">
            <v>2209340063</v>
          </cell>
        </row>
        <row r="17779">
          <cell r="C17779">
            <v>36228</v>
          </cell>
          <cell r="D17779">
            <v>3129526900</v>
          </cell>
        </row>
        <row r="17780">
          <cell r="C17780">
            <v>49447</v>
          </cell>
          <cell r="D17780">
            <v>2533903736</v>
          </cell>
        </row>
        <row r="17781">
          <cell r="C17781">
            <v>29823</v>
          </cell>
          <cell r="D17781">
            <v>2792636599</v>
          </cell>
        </row>
        <row r="17782">
          <cell r="C17782">
            <v>57711</v>
          </cell>
          <cell r="D17782">
            <v>3867281491</v>
          </cell>
        </row>
        <row r="17783">
          <cell r="C17783">
            <v>19879</v>
          </cell>
          <cell r="D17783">
            <v>3806430489</v>
          </cell>
        </row>
        <row r="17784">
          <cell r="C17784">
            <v>53069</v>
          </cell>
          <cell r="D17784">
            <v>9963057691</v>
          </cell>
        </row>
        <row r="17785">
          <cell r="C17785">
            <v>25145</v>
          </cell>
          <cell r="D17785">
            <v>6378969205</v>
          </cell>
        </row>
        <row r="17786">
          <cell r="C17786">
            <v>22866</v>
          </cell>
          <cell r="D17786">
            <v>2421688019</v>
          </cell>
        </row>
        <row r="17787">
          <cell r="C17787">
            <v>44335</v>
          </cell>
          <cell r="D17787">
            <v>999389173</v>
          </cell>
        </row>
        <row r="17788">
          <cell r="C17788">
            <v>31557</v>
          </cell>
          <cell r="D17788">
            <v>933051662</v>
          </cell>
        </row>
        <row r="17789">
          <cell r="C17789">
            <v>11059</v>
          </cell>
          <cell r="D17789">
            <v>8145387981</v>
          </cell>
        </row>
        <row r="17790">
          <cell r="C17790">
            <v>53201</v>
          </cell>
          <cell r="D17790">
            <v>7281103514</v>
          </cell>
        </row>
        <row r="17791">
          <cell r="C17791">
            <v>13138</v>
          </cell>
          <cell r="D17791">
            <v>5191866150</v>
          </cell>
        </row>
        <row r="17792">
          <cell r="C17792">
            <v>50512</v>
          </cell>
          <cell r="D17792">
            <v>6041314951</v>
          </cell>
        </row>
        <row r="17793">
          <cell r="C17793">
            <v>14892</v>
          </cell>
          <cell r="D17793">
            <v>6854809452</v>
          </cell>
        </row>
        <row r="17794">
          <cell r="C17794">
            <v>46435</v>
          </cell>
          <cell r="D17794">
            <v>8516539148</v>
          </cell>
        </row>
        <row r="17795">
          <cell r="C17795">
            <v>31768</v>
          </cell>
          <cell r="D17795">
            <v>4075444457</v>
          </cell>
        </row>
        <row r="17796">
          <cell r="C17796">
            <v>25711</v>
          </cell>
          <cell r="D17796">
            <v>5197585250</v>
          </cell>
        </row>
        <row r="17797">
          <cell r="C17797">
            <v>38873</v>
          </cell>
          <cell r="D17797">
            <v>5149710571</v>
          </cell>
        </row>
        <row r="17798">
          <cell r="C17798">
            <v>50183</v>
          </cell>
          <cell r="D17798">
            <v>3779559293</v>
          </cell>
        </row>
        <row r="17799">
          <cell r="C17799">
            <v>40405</v>
          </cell>
          <cell r="D17799">
            <v>4223282808</v>
          </cell>
        </row>
        <row r="17800">
          <cell r="C17800">
            <v>21863</v>
          </cell>
          <cell r="D17800">
            <v>3986480021</v>
          </cell>
        </row>
        <row r="17801">
          <cell r="C17801">
            <v>53592</v>
          </cell>
          <cell r="D17801">
            <v>7192290785</v>
          </cell>
        </row>
        <row r="17802">
          <cell r="C17802">
            <v>28730</v>
          </cell>
          <cell r="D17802">
            <v>8718856853</v>
          </cell>
        </row>
        <row r="17803">
          <cell r="C17803">
            <v>12490</v>
          </cell>
          <cell r="D17803">
            <v>4398950745</v>
          </cell>
        </row>
        <row r="17804">
          <cell r="C17804">
            <v>12980</v>
          </cell>
          <cell r="D17804">
            <v>7688943361</v>
          </cell>
        </row>
        <row r="17805">
          <cell r="C17805">
            <v>31182</v>
          </cell>
          <cell r="D17805">
            <v>6788593582</v>
          </cell>
        </row>
        <row r="17806">
          <cell r="C17806">
            <v>56585</v>
          </cell>
          <cell r="D17806">
            <v>9095573850</v>
          </cell>
        </row>
        <row r="17807">
          <cell r="C17807">
            <v>48529</v>
          </cell>
          <cell r="D17807">
            <v>4428088442</v>
          </cell>
        </row>
        <row r="17808">
          <cell r="C17808">
            <v>44582</v>
          </cell>
          <cell r="D17808">
            <v>5795848808</v>
          </cell>
        </row>
        <row r="17809">
          <cell r="C17809">
            <v>52916</v>
          </cell>
          <cell r="D17809">
            <v>29906814</v>
          </cell>
        </row>
        <row r="17810">
          <cell r="C17810">
            <v>13660</v>
          </cell>
          <cell r="D17810">
            <v>2579936017</v>
          </cell>
        </row>
        <row r="17811">
          <cell r="C17811">
            <v>49816</v>
          </cell>
          <cell r="D17811">
            <v>7778092905</v>
          </cell>
        </row>
        <row r="17812">
          <cell r="C17812">
            <v>43476</v>
          </cell>
          <cell r="D17812">
            <v>483886254</v>
          </cell>
        </row>
        <row r="17813">
          <cell r="C17813">
            <v>15265</v>
          </cell>
          <cell r="D17813">
            <v>5117202538</v>
          </cell>
        </row>
        <row r="17814">
          <cell r="C17814">
            <v>38910</v>
          </cell>
          <cell r="D17814">
            <v>5984294621</v>
          </cell>
        </row>
        <row r="17815">
          <cell r="C17815">
            <v>39076</v>
          </cell>
          <cell r="D17815">
            <v>5005774041</v>
          </cell>
        </row>
        <row r="17816">
          <cell r="C17816">
            <v>13894</v>
          </cell>
          <cell r="D17816">
            <v>4759627103</v>
          </cell>
        </row>
        <row r="17817">
          <cell r="C17817">
            <v>42951</v>
          </cell>
          <cell r="D17817">
            <v>1163292249</v>
          </cell>
        </row>
        <row r="17818">
          <cell r="C17818">
            <v>59365</v>
          </cell>
          <cell r="D17818">
            <v>9965847037</v>
          </cell>
        </row>
        <row r="17819">
          <cell r="C17819">
            <v>15915</v>
          </cell>
          <cell r="D17819">
            <v>3259018638</v>
          </cell>
        </row>
        <row r="17820">
          <cell r="C17820">
            <v>22798</v>
          </cell>
          <cell r="D17820">
            <v>3915983489</v>
          </cell>
        </row>
        <row r="17821">
          <cell r="C17821">
            <v>34032</v>
          </cell>
          <cell r="D17821">
            <v>8373529241</v>
          </cell>
        </row>
        <row r="17822">
          <cell r="C17822">
            <v>33346</v>
          </cell>
          <cell r="D17822">
            <v>6271204627</v>
          </cell>
        </row>
        <row r="17823">
          <cell r="C17823">
            <v>24935</v>
          </cell>
          <cell r="D17823">
            <v>3935718624</v>
          </cell>
        </row>
        <row r="17824">
          <cell r="C17824">
            <v>21196</v>
          </cell>
          <cell r="D17824">
            <v>6596440737</v>
          </cell>
        </row>
        <row r="17825">
          <cell r="C17825">
            <v>58103</v>
          </cell>
          <cell r="D17825">
            <v>453763030</v>
          </cell>
        </row>
        <row r="17826">
          <cell r="C17826">
            <v>13159</v>
          </cell>
          <cell r="D17826">
            <v>1549399640</v>
          </cell>
        </row>
        <row r="17827">
          <cell r="C17827">
            <v>40574</v>
          </cell>
          <cell r="D17827">
            <v>3597778305</v>
          </cell>
        </row>
        <row r="17828">
          <cell r="C17828">
            <v>16735</v>
          </cell>
          <cell r="D17828">
            <v>1442784075</v>
          </cell>
        </row>
        <row r="17829">
          <cell r="C17829">
            <v>45864</v>
          </cell>
          <cell r="D17829">
            <v>4031884281</v>
          </cell>
        </row>
        <row r="17830">
          <cell r="C17830">
            <v>15673</v>
          </cell>
          <cell r="D17830">
            <v>6733929554</v>
          </cell>
        </row>
        <row r="17831">
          <cell r="C17831">
            <v>55183</v>
          </cell>
          <cell r="D17831">
            <v>8002426673</v>
          </cell>
        </row>
        <row r="17832">
          <cell r="C17832">
            <v>15824</v>
          </cell>
          <cell r="D17832">
            <v>6596440737</v>
          </cell>
        </row>
        <row r="17833">
          <cell r="C17833">
            <v>30145</v>
          </cell>
          <cell r="D17833">
            <v>8267733809</v>
          </cell>
        </row>
        <row r="17834">
          <cell r="C17834">
            <v>47215</v>
          </cell>
          <cell r="D17834">
            <v>9292607561</v>
          </cell>
        </row>
        <row r="17835">
          <cell r="C17835">
            <v>16144</v>
          </cell>
          <cell r="D17835">
            <v>6109997811</v>
          </cell>
        </row>
        <row r="17836">
          <cell r="C17836">
            <v>55585</v>
          </cell>
          <cell r="D17836">
            <v>5074304008</v>
          </cell>
        </row>
        <row r="17837">
          <cell r="C17837">
            <v>27651</v>
          </cell>
          <cell r="D17837">
            <v>7160109333</v>
          </cell>
        </row>
        <row r="17838">
          <cell r="C17838">
            <v>34261</v>
          </cell>
          <cell r="D17838">
            <v>6313424239</v>
          </cell>
        </row>
        <row r="17839">
          <cell r="C17839">
            <v>53586</v>
          </cell>
          <cell r="D17839">
            <v>4453315724</v>
          </cell>
        </row>
        <row r="17840">
          <cell r="C17840">
            <v>50057</v>
          </cell>
          <cell r="D17840">
            <v>1895483948</v>
          </cell>
        </row>
        <row r="17841">
          <cell r="C17841">
            <v>12786</v>
          </cell>
          <cell r="D17841">
            <v>8685064791</v>
          </cell>
        </row>
        <row r="17842">
          <cell r="C17842">
            <v>17541</v>
          </cell>
          <cell r="D17842">
            <v>8370379001</v>
          </cell>
        </row>
        <row r="17843">
          <cell r="C17843">
            <v>43284</v>
          </cell>
          <cell r="D17843">
            <v>6410530811</v>
          </cell>
        </row>
        <row r="17844">
          <cell r="C17844">
            <v>11347</v>
          </cell>
          <cell r="D17844">
            <v>6259267215</v>
          </cell>
        </row>
        <row r="17845">
          <cell r="C17845">
            <v>18530</v>
          </cell>
          <cell r="D17845">
            <v>6283719635</v>
          </cell>
        </row>
        <row r="17846">
          <cell r="C17846">
            <v>12052</v>
          </cell>
          <cell r="D17846">
            <v>9089601147</v>
          </cell>
        </row>
        <row r="17847">
          <cell r="C17847">
            <v>56168</v>
          </cell>
          <cell r="D17847">
            <v>689661541</v>
          </cell>
        </row>
        <row r="17848">
          <cell r="C17848">
            <v>11208</v>
          </cell>
          <cell r="D17848">
            <v>5241020535</v>
          </cell>
        </row>
        <row r="17849">
          <cell r="C17849">
            <v>36996</v>
          </cell>
          <cell r="D17849">
            <v>4219825649</v>
          </cell>
        </row>
        <row r="17850">
          <cell r="C17850">
            <v>17353</v>
          </cell>
          <cell r="D17850">
            <v>1992195951</v>
          </cell>
        </row>
        <row r="17851">
          <cell r="C17851">
            <v>39773</v>
          </cell>
          <cell r="D17851">
            <v>6973806759</v>
          </cell>
        </row>
        <row r="17852">
          <cell r="C17852">
            <v>32549</v>
          </cell>
          <cell r="D17852">
            <v>2551917727</v>
          </cell>
        </row>
        <row r="17853">
          <cell r="C17853">
            <v>40585</v>
          </cell>
          <cell r="D17853">
            <v>1009146149</v>
          </cell>
        </row>
        <row r="17854">
          <cell r="C17854">
            <v>14346</v>
          </cell>
          <cell r="D17854">
            <v>2053848936</v>
          </cell>
        </row>
        <row r="17855">
          <cell r="C17855">
            <v>39629</v>
          </cell>
          <cell r="D17855">
            <v>2492824950</v>
          </cell>
        </row>
        <row r="17856">
          <cell r="C17856">
            <v>38610</v>
          </cell>
          <cell r="D17856">
            <v>8718856853</v>
          </cell>
        </row>
        <row r="17857">
          <cell r="C17857">
            <v>56448</v>
          </cell>
          <cell r="D17857">
            <v>2792499575</v>
          </cell>
        </row>
        <row r="17858">
          <cell r="C17858">
            <v>11871</v>
          </cell>
          <cell r="D17858">
            <v>8223052873</v>
          </cell>
        </row>
        <row r="17859">
          <cell r="C17859">
            <v>22867</v>
          </cell>
          <cell r="D17859">
            <v>7281103514</v>
          </cell>
        </row>
        <row r="17860">
          <cell r="C17860">
            <v>51178</v>
          </cell>
          <cell r="D17860">
            <v>6126779991</v>
          </cell>
        </row>
        <row r="17861">
          <cell r="C17861">
            <v>32888</v>
          </cell>
          <cell r="D17861">
            <v>6260817967</v>
          </cell>
        </row>
        <row r="17862">
          <cell r="C17862">
            <v>46622</v>
          </cell>
          <cell r="D17862">
            <v>4185019157</v>
          </cell>
        </row>
        <row r="17863">
          <cell r="C17863">
            <v>44169</v>
          </cell>
          <cell r="D17863">
            <v>8115985503</v>
          </cell>
        </row>
        <row r="17864">
          <cell r="C17864">
            <v>18127</v>
          </cell>
          <cell r="D17864">
            <v>4862005330</v>
          </cell>
        </row>
        <row r="17865">
          <cell r="C17865">
            <v>12200</v>
          </cell>
          <cell r="D17865">
            <v>9153408497</v>
          </cell>
        </row>
        <row r="17866">
          <cell r="C17866">
            <v>52582</v>
          </cell>
          <cell r="D17866">
            <v>8568859739</v>
          </cell>
        </row>
        <row r="17867">
          <cell r="C17867">
            <v>52984</v>
          </cell>
          <cell r="D17867">
            <v>3600185284</v>
          </cell>
        </row>
        <row r="17868">
          <cell r="C17868">
            <v>52376</v>
          </cell>
          <cell r="D17868">
            <v>2659144249</v>
          </cell>
        </row>
        <row r="17869">
          <cell r="C17869">
            <v>37833</v>
          </cell>
          <cell r="D17869">
            <v>8808097757</v>
          </cell>
        </row>
        <row r="17870">
          <cell r="C17870">
            <v>31161</v>
          </cell>
          <cell r="D17870">
            <v>896700143</v>
          </cell>
        </row>
        <row r="17871">
          <cell r="C17871">
            <v>36757</v>
          </cell>
          <cell r="D17871">
            <v>8748349712</v>
          </cell>
        </row>
        <row r="17872">
          <cell r="C17872">
            <v>29907</v>
          </cell>
          <cell r="D17872">
            <v>8703756602</v>
          </cell>
        </row>
        <row r="17873">
          <cell r="C17873">
            <v>38822</v>
          </cell>
          <cell r="D17873">
            <v>9096285417</v>
          </cell>
        </row>
        <row r="17874">
          <cell r="C17874">
            <v>56371</v>
          </cell>
          <cell r="D17874">
            <v>7191906499</v>
          </cell>
        </row>
        <row r="17875">
          <cell r="C17875">
            <v>14104</v>
          </cell>
          <cell r="D17875">
            <v>8718856853</v>
          </cell>
        </row>
        <row r="17876">
          <cell r="C17876">
            <v>21075</v>
          </cell>
          <cell r="D17876">
            <v>2306669465</v>
          </cell>
        </row>
        <row r="17877">
          <cell r="C17877">
            <v>25390</v>
          </cell>
          <cell r="D17877">
            <v>7326611955</v>
          </cell>
        </row>
        <row r="17878">
          <cell r="C17878">
            <v>28668</v>
          </cell>
          <cell r="D17878">
            <v>4097160079</v>
          </cell>
        </row>
        <row r="17879">
          <cell r="C17879">
            <v>14290</v>
          </cell>
          <cell r="D17879">
            <v>9114174103</v>
          </cell>
        </row>
        <row r="17880">
          <cell r="C17880">
            <v>12113</v>
          </cell>
          <cell r="D17880">
            <v>4504361140</v>
          </cell>
        </row>
        <row r="17881">
          <cell r="C17881">
            <v>52847</v>
          </cell>
          <cell r="D17881">
            <v>5984294621</v>
          </cell>
        </row>
        <row r="17882">
          <cell r="C17882">
            <v>19770</v>
          </cell>
          <cell r="D17882">
            <v>4639895275</v>
          </cell>
        </row>
        <row r="17883">
          <cell r="C17883">
            <v>13556</v>
          </cell>
          <cell r="D17883">
            <v>4504361140</v>
          </cell>
        </row>
        <row r="17884">
          <cell r="C17884">
            <v>48121</v>
          </cell>
          <cell r="D17884">
            <v>7931128354</v>
          </cell>
        </row>
        <row r="17885">
          <cell r="C17885">
            <v>52647</v>
          </cell>
          <cell r="D17885">
            <v>8685064791</v>
          </cell>
        </row>
        <row r="17886">
          <cell r="C17886">
            <v>15935</v>
          </cell>
          <cell r="D17886">
            <v>2423731264</v>
          </cell>
        </row>
        <row r="17887">
          <cell r="C17887">
            <v>11952</v>
          </cell>
          <cell r="D17887">
            <v>9013891098</v>
          </cell>
        </row>
        <row r="17888">
          <cell r="C17888">
            <v>10812</v>
          </cell>
          <cell r="D17888">
            <v>7966083349</v>
          </cell>
        </row>
        <row r="17889">
          <cell r="C17889">
            <v>14548</v>
          </cell>
          <cell r="D17889">
            <v>1231429186</v>
          </cell>
        </row>
        <row r="17890">
          <cell r="C17890">
            <v>58172</v>
          </cell>
          <cell r="D17890">
            <v>2958692264</v>
          </cell>
        </row>
        <row r="17891">
          <cell r="C17891">
            <v>19525</v>
          </cell>
          <cell r="D17891">
            <v>8349606134</v>
          </cell>
        </row>
        <row r="17892">
          <cell r="C17892">
            <v>57541</v>
          </cell>
          <cell r="D17892">
            <v>4849214614</v>
          </cell>
        </row>
        <row r="17893">
          <cell r="C17893">
            <v>10921</v>
          </cell>
          <cell r="D17893">
            <v>3560320844</v>
          </cell>
        </row>
        <row r="17894">
          <cell r="C17894">
            <v>56691</v>
          </cell>
          <cell r="D17894">
            <v>9403474378</v>
          </cell>
        </row>
        <row r="17895">
          <cell r="C17895">
            <v>46442</v>
          </cell>
          <cell r="D17895">
            <v>1231429186</v>
          </cell>
        </row>
        <row r="17896">
          <cell r="C17896">
            <v>46065</v>
          </cell>
          <cell r="D17896">
            <v>1664426442</v>
          </cell>
        </row>
        <row r="17897">
          <cell r="C17897">
            <v>32176</v>
          </cell>
          <cell r="D17897">
            <v>813832926</v>
          </cell>
        </row>
        <row r="17898">
          <cell r="C17898">
            <v>55151</v>
          </cell>
          <cell r="D17898">
            <v>6380488901</v>
          </cell>
        </row>
        <row r="17899">
          <cell r="C17899">
            <v>29271</v>
          </cell>
          <cell r="D17899">
            <v>8333777430</v>
          </cell>
        </row>
        <row r="17900">
          <cell r="C17900">
            <v>16193</v>
          </cell>
          <cell r="D17900">
            <v>263573389</v>
          </cell>
        </row>
        <row r="17901">
          <cell r="C17901">
            <v>51448</v>
          </cell>
          <cell r="D17901">
            <v>1439916314</v>
          </cell>
        </row>
        <row r="17902">
          <cell r="C17902">
            <v>34858</v>
          </cell>
          <cell r="D17902">
            <v>8302317314</v>
          </cell>
        </row>
        <row r="17903">
          <cell r="C17903">
            <v>54015</v>
          </cell>
          <cell r="D17903">
            <v>3792993961</v>
          </cell>
        </row>
        <row r="17904">
          <cell r="C17904">
            <v>27236</v>
          </cell>
          <cell r="D17904">
            <v>9627071331</v>
          </cell>
        </row>
        <row r="17905">
          <cell r="C17905">
            <v>15668</v>
          </cell>
          <cell r="D17905">
            <v>7966083349</v>
          </cell>
        </row>
        <row r="17906">
          <cell r="C17906">
            <v>43533</v>
          </cell>
          <cell r="D17906">
            <v>1192770250</v>
          </cell>
        </row>
        <row r="17907">
          <cell r="C17907">
            <v>28511</v>
          </cell>
          <cell r="D17907">
            <v>1990334539</v>
          </cell>
        </row>
        <row r="17908">
          <cell r="C17908">
            <v>15295</v>
          </cell>
          <cell r="D17908">
            <v>7966879720</v>
          </cell>
        </row>
        <row r="17909">
          <cell r="C17909">
            <v>13535</v>
          </cell>
          <cell r="D17909">
            <v>2053848936</v>
          </cell>
        </row>
        <row r="17910">
          <cell r="C17910">
            <v>15120</v>
          </cell>
          <cell r="D17910">
            <v>3764546336</v>
          </cell>
        </row>
        <row r="17911">
          <cell r="C17911">
            <v>53608</v>
          </cell>
          <cell r="D17911">
            <v>7479962290</v>
          </cell>
        </row>
        <row r="17912">
          <cell r="C17912">
            <v>41599</v>
          </cell>
          <cell r="D17912">
            <v>228985188</v>
          </cell>
        </row>
        <row r="17913">
          <cell r="C17913">
            <v>22317</v>
          </cell>
          <cell r="D17913">
            <v>2117567142</v>
          </cell>
        </row>
        <row r="17914">
          <cell r="C17914">
            <v>12253</v>
          </cell>
          <cell r="D17914">
            <v>7637608875</v>
          </cell>
        </row>
        <row r="17915">
          <cell r="C17915">
            <v>34603</v>
          </cell>
          <cell r="D17915">
            <v>1664426442</v>
          </cell>
        </row>
        <row r="17916">
          <cell r="C17916">
            <v>53261</v>
          </cell>
          <cell r="D17916">
            <v>6109997811</v>
          </cell>
        </row>
        <row r="17917">
          <cell r="C17917">
            <v>29233</v>
          </cell>
          <cell r="D17917">
            <v>8617243198</v>
          </cell>
        </row>
        <row r="17918">
          <cell r="C17918">
            <v>27682</v>
          </cell>
          <cell r="D17918">
            <v>5138969978</v>
          </cell>
        </row>
        <row r="17919">
          <cell r="C17919">
            <v>19522</v>
          </cell>
          <cell r="D17919">
            <v>9597202352</v>
          </cell>
        </row>
        <row r="17920">
          <cell r="C17920">
            <v>13171</v>
          </cell>
          <cell r="D17920">
            <v>228985188</v>
          </cell>
        </row>
        <row r="17921">
          <cell r="C17921">
            <v>29147</v>
          </cell>
          <cell r="D17921">
            <v>8728207157</v>
          </cell>
        </row>
        <row r="17922">
          <cell r="C17922">
            <v>59976</v>
          </cell>
          <cell r="D17922">
            <v>2234966051</v>
          </cell>
        </row>
        <row r="17923">
          <cell r="C17923">
            <v>21751</v>
          </cell>
          <cell r="D17923">
            <v>5759255762</v>
          </cell>
        </row>
        <row r="17924">
          <cell r="C17924">
            <v>42137</v>
          </cell>
          <cell r="D17924">
            <v>2841287114</v>
          </cell>
        </row>
        <row r="17925">
          <cell r="C17925">
            <v>51199</v>
          </cell>
          <cell r="D17925">
            <v>5293354957</v>
          </cell>
        </row>
        <row r="17926">
          <cell r="C17926">
            <v>50243</v>
          </cell>
          <cell r="D17926">
            <v>3509620267</v>
          </cell>
        </row>
        <row r="17927">
          <cell r="C17927">
            <v>33000</v>
          </cell>
          <cell r="D17927">
            <v>7132417177</v>
          </cell>
        </row>
        <row r="17928">
          <cell r="C17928">
            <v>12528</v>
          </cell>
          <cell r="D17928">
            <v>5117202538</v>
          </cell>
        </row>
        <row r="17929">
          <cell r="C17929">
            <v>50154</v>
          </cell>
          <cell r="D17929">
            <v>9023313240</v>
          </cell>
        </row>
        <row r="17930">
          <cell r="C17930">
            <v>50574</v>
          </cell>
          <cell r="D17930">
            <v>6732216945</v>
          </cell>
        </row>
        <row r="17931">
          <cell r="C17931">
            <v>47718</v>
          </cell>
          <cell r="D17931">
            <v>8904404991</v>
          </cell>
        </row>
        <row r="17932">
          <cell r="C17932">
            <v>42071</v>
          </cell>
          <cell r="D17932">
            <v>5861892008</v>
          </cell>
        </row>
        <row r="17933">
          <cell r="C17933">
            <v>26639</v>
          </cell>
          <cell r="D17933">
            <v>3303111790</v>
          </cell>
        </row>
        <row r="17934">
          <cell r="C17934">
            <v>10966</v>
          </cell>
          <cell r="D17934">
            <v>1192770250</v>
          </cell>
        </row>
        <row r="17935">
          <cell r="C17935">
            <v>55424</v>
          </cell>
          <cell r="D17935">
            <v>8676088039</v>
          </cell>
        </row>
        <row r="17936">
          <cell r="C17936">
            <v>10203</v>
          </cell>
          <cell r="D17936">
            <v>6183510505</v>
          </cell>
        </row>
        <row r="17937">
          <cell r="C17937">
            <v>33668</v>
          </cell>
          <cell r="D17937">
            <v>3513651333</v>
          </cell>
        </row>
        <row r="17938">
          <cell r="C17938">
            <v>50033</v>
          </cell>
          <cell r="D17938">
            <v>6410530811</v>
          </cell>
        </row>
        <row r="17939">
          <cell r="C17939">
            <v>59985</v>
          </cell>
          <cell r="D17939">
            <v>9373778889</v>
          </cell>
        </row>
        <row r="17940">
          <cell r="C17940">
            <v>18846</v>
          </cell>
          <cell r="D17940">
            <v>9958099322</v>
          </cell>
        </row>
        <row r="17941">
          <cell r="C17941">
            <v>57621</v>
          </cell>
          <cell r="D17941">
            <v>8065075959</v>
          </cell>
        </row>
        <row r="17942">
          <cell r="C17942">
            <v>24088</v>
          </cell>
          <cell r="D17942">
            <v>3127459866</v>
          </cell>
        </row>
        <row r="17943">
          <cell r="C17943">
            <v>28503</v>
          </cell>
          <cell r="D17943">
            <v>715518151</v>
          </cell>
        </row>
        <row r="17944">
          <cell r="C17944">
            <v>16281</v>
          </cell>
          <cell r="D17944">
            <v>9916787441</v>
          </cell>
        </row>
        <row r="17945">
          <cell r="C17945">
            <v>40808</v>
          </cell>
          <cell r="D17945">
            <v>8128449354</v>
          </cell>
        </row>
        <row r="17946">
          <cell r="C17946">
            <v>55176</v>
          </cell>
          <cell r="D17946">
            <v>3986480021</v>
          </cell>
        </row>
        <row r="17947">
          <cell r="C17947">
            <v>30557</v>
          </cell>
          <cell r="D17947">
            <v>3609467622</v>
          </cell>
        </row>
        <row r="17948">
          <cell r="C17948">
            <v>56634</v>
          </cell>
          <cell r="D17948">
            <v>9317454674</v>
          </cell>
        </row>
        <row r="17949">
          <cell r="C17949">
            <v>52436</v>
          </cell>
          <cell r="D17949">
            <v>7462528568</v>
          </cell>
        </row>
        <row r="17950">
          <cell r="C17950">
            <v>30787</v>
          </cell>
          <cell r="D17950">
            <v>3016741628</v>
          </cell>
        </row>
        <row r="17951">
          <cell r="C17951">
            <v>37492</v>
          </cell>
          <cell r="D17951">
            <v>6000780338</v>
          </cell>
        </row>
        <row r="17952">
          <cell r="C17952">
            <v>19395</v>
          </cell>
          <cell r="D17952">
            <v>4639895275</v>
          </cell>
        </row>
        <row r="17953">
          <cell r="C17953">
            <v>24422</v>
          </cell>
          <cell r="D17953">
            <v>4401069773</v>
          </cell>
        </row>
        <row r="17954">
          <cell r="C17954">
            <v>20808</v>
          </cell>
          <cell r="D17954">
            <v>6776868107</v>
          </cell>
        </row>
        <row r="17955">
          <cell r="C17955">
            <v>34981</v>
          </cell>
          <cell r="D17955">
            <v>8887868026</v>
          </cell>
        </row>
        <row r="17956">
          <cell r="C17956">
            <v>15035</v>
          </cell>
          <cell r="D17956">
            <v>2885061928</v>
          </cell>
        </row>
        <row r="17957">
          <cell r="C17957">
            <v>41735</v>
          </cell>
          <cell r="D17957">
            <v>5000631609</v>
          </cell>
        </row>
        <row r="17958">
          <cell r="C17958">
            <v>44270</v>
          </cell>
          <cell r="D17958">
            <v>9057758911</v>
          </cell>
        </row>
        <row r="17959">
          <cell r="C17959">
            <v>45343</v>
          </cell>
          <cell r="D17959">
            <v>4768254810</v>
          </cell>
        </row>
        <row r="17960">
          <cell r="C17960">
            <v>59203</v>
          </cell>
          <cell r="D17960">
            <v>397599129</v>
          </cell>
        </row>
        <row r="17961">
          <cell r="C17961">
            <v>47016</v>
          </cell>
          <cell r="D17961">
            <v>5990182805</v>
          </cell>
        </row>
        <row r="17962">
          <cell r="C17962">
            <v>20164</v>
          </cell>
          <cell r="D17962">
            <v>273083503</v>
          </cell>
        </row>
        <row r="17963">
          <cell r="C17963">
            <v>37507</v>
          </cell>
          <cell r="D17963">
            <v>4997183822</v>
          </cell>
        </row>
        <row r="17964">
          <cell r="C17964">
            <v>11044</v>
          </cell>
          <cell r="D17964">
            <v>9829586073</v>
          </cell>
        </row>
        <row r="17965">
          <cell r="C17965">
            <v>44661</v>
          </cell>
          <cell r="D17965">
            <v>3516592710</v>
          </cell>
        </row>
        <row r="17966">
          <cell r="C17966">
            <v>12686</v>
          </cell>
          <cell r="D17966">
            <v>7906441400</v>
          </cell>
        </row>
        <row r="17967">
          <cell r="C17967">
            <v>40101</v>
          </cell>
          <cell r="D17967">
            <v>9264026959</v>
          </cell>
        </row>
        <row r="17968">
          <cell r="C17968">
            <v>14137</v>
          </cell>
          <cell r="D17968">
            <v>7837437543</v>
          </cell>
        </row>
        <row r="17969">
          <cell r="C17969">
            <v>51874</v>
          </cell>
          <cell r="D17969">
            <v>5990182805</v>
          </cell>
        </row>
        <row r="17970">
          <cell r="C17970">
            <v>29073</v>
          </cell>
          <cell r="D17970">
            <v>3428040538</v>
          </cell>
        </row>
        <row r="17971">
          <cell r="C17971">
            <v>21730</v>
          </cell>
          <cell r="D17971">
            <v>4011453366</v>
          </cell>
        </row>
        <row r="17972">
          <cell r="C17972">
            <v>13481</v>
          </cell>
          <cell r="D17972">
            <v>8069192305</v>
          </cell>
        </row>
        <row r="17973">
          <cell r="C17973">
            <v>29725</v>
          </cell>
          <cell r="D17973">
            <v>7489370671</v>
          </cell>
        </row>
        <row r="17974">
          <cell r="C17974">
            <v>28538</v>
          </cell>
          <cell r="D17974">
            <v>7281103514</v>
          </cell>
        </row>
        <row r="17975">
          <cell r="C17975">
            <v>12314</v>
          </cell>
          <cell r="D17975">
            <v>6510701464</v>
          </cell>
        </row>
        <row r="17976">
          <cell r="C17976">
            <v>58094</v>
          </cell>
          <cell r="D17976">
            <v>4639895275</v>
          </cell>
        </row>
        <row r="17977">
          <cell r="C17977">
            <v>19045</v>
          </cell>
          <cell r="D17977">
            <v>5561472151</v>
          </cell>
        </row>
        <row r="17978">
          <cell r="C17978">
            <v>39670</v>
          </cell>
          <cell r="D17978">
            <v>8841637323</v>
          </cell>
        </row>
        <row r="17979">
          <cell r="C17979">
            <v>50074</v>
          </cell>
          <cell r="D17979">
            <v>4039266773</v>
          </cell>
        </row>
        <row r="17980">
          <cell r="C17980">
            <v>40413</v>
          </cell>
          <cell r="D17980">
            <v>7585281072</v>
          </cell>
        </row>
        <row r="17981">
          <cell r="C17981">
            <v>50345</v>
          </cell>
          <cell r="D17981">
            <v>7462961601</v>
          </cell>
        </row>
        <row r="17982">
          <cell r="C17982">
            <v>57181</v>
          </cell>
          <cell r="D17982">
            <v>3273288531</v>
          </cell>
        </row>
        <row r="17983">
          <cell r="C17983">
            <v>26643</v>
          </cell>
          <cell r="D17983">
            <v>7966083349</v>
          </cell>
        </row>
        <row r="17984">
          <cell r="C17984">
            <v>32471</v>
          </cell>
          <cell r="D17984">
            <v>2908560011</v>
          </cell>
        </row>
        <row r="17985">
          <cell r="C17985">
            <v>17628</v>
          </cell>
          <cell r="D17985">
            <v>9331851693</v>
          </cell>
        </row>
        <row r="17986">
          <cell r="C17986">
            <v>10205</v>
          </cell>
          <cell r="D17986">
            <v>3661649302</v>
          </cell>
        </row>
        <row r="17987">
          <cell r="C17987">
            <v>10951</v>
          </cell>
          <cell r="D17987">
            <v>5186660353</v>
          </cell>
        </row>
        <row r="17988">
          <cell r="C17988">
            <v>17037</v>
          </cell>
          <cell r="D17988">
            <v>8731494560</v>
          </cell>
        </row>
        <row r="17989">
          <cell r="C17989">
            <v>59312</v>
          </cell>
          <cell r="D17989">
            <v>9340388305</v>
          </cell>
        </row>
        <row r="17990">
          <cell r="C17990">
            <v>57279</v>
          </cell>
          <cell r="D17990">
            <v>5234982726</v>
          </cell>
        </row>
        <row r="17991">
          <cell r="C17991">
            <v>49539</v>
          </cell>
          <cell r="D17991">
            <v>2426144645</v>
          </cell>
        </row>
        <row r="17992">
          <cell r="C17992">
            <v>22631</v>
          </cell>
          <cell r="D17992">
            <v>8335120919</v>
          </cell>
        </row>
        <row r="17993">
          <cell r="C17993">
            <v>42622</v>
          </cell>
          <cell r="D17993">
            <v>3569414450</v>
          </cell>
        </row>
        <row r="17994">
          <cell r="C17994">
            <v>40989</v>
          </cell>
          <cell r="D17994">
            <v>62571575</v>
          </cell>
        </row>
        <row r="17995">
          <cell r="C17995">
            <v>20100</v>
          </cell>
          <cell r="D17995">
            <v>6938295417</v>
          </cell>
        </row>
        <row r="17996">
          <cell r="C17996">
            <v>41701</v>
          </cell>
          <cell r="D17996">
            <v>7585281072</v>
          </cell>
        </row>
        <row r="17997">
          <cell r="C17997">
            <v>23686</v>
          </cell>
          <cell r="D17997">
            <v>7769010411</v>
          </cell>
        </row>
        <row r="17998">
          <cell r="C17998">
            <v>36167</v>
          </cell>
          <cell r="D17998">
            <v>1192770250</v>
          </cell>
        </row>
        <row r="17999">
          <cell r="C17999">
            <v>24540</v>
          </cell>
          <cell r="D17999">
            <v>3858163570</v>
          </cell>
        </row>
        <row r="18000">
          <cell r="C18000">
            <v>32362</v>
          </cell>
          <cell r="D18000">
            <v>5795848808</v>
          </cell>
        </row>
        <row r="18001">
          <cell r="C18001">
            <v>56958</v>
          </cell>
          <cell r="D18001">
            <v>7188904251</v>
          </cell>
        </row>
        <row r="18002">
          <cell r="C18002">
            <v>36010</v>
          </cell>
          <cell r="D18002">
            <v>9114174103</v>
          </cell>
        </row>
        <row r="18003">
          <cell r="C18003">
            <v>45801</v>
          </cell>
          <cell r="D18003">
            <v>4359854056</v>
          </cell>
        </row>
        <row r="18004">
          <cell r="C18004">
            <v>56973</v>
          </cell>
          <cell r="D18004">
            <v>1053331541</v>
          </cell>
        </row>
        <row r="18005">
          <cell r="C18005">
            <v>59105</v>
          </cell>
          <cell r="D18005">
            <v>3569414450</v>
          </cell>
        </row>
        <row r="18006">
          <cell r="C18006">
            <v>41708</v>
          </cell>
          <cell r="D18006">
            <v>8264394108</v>
          </cell>
        </row>
        <row r="18007">
          <cell r="C18007">
            <v>26497</v>
          </cell>
          <cell r="D18007">
            <v>7778092905</v>
          </cell>
        </row>
        <row r="18008">
          <cell r="C18008">
            <v>23053</v>
          </cell>
          <cell r="D18008">
            <v>1887308636</v>
          </cell>
        </row>
        <row r="18009">
          <cell r="C18009">
            <v>28599</v>
          </cell>
          <cell r="D18009">
            <v>1014658829</v>
          </cell>
        </row>
        <row r="18010">
          <cell r="C18010">
            <v>21613</v>
          </cell>
          <cell r="D18010">
            <v>7467563949</v>
          </cell>
        </row>
        <row r="18011">
          <cell r="C18011">
            <v>44245</v>
          </cell>
          <cell r="D18011">
            <v>4235594176</v>
          </cell>
        </row>
        <row r="18012">
          <cell r="C18012">
            <v>44514</v>
          </cell>
          <cell r="D18012">
            <v>3806430489</v>
          </cell>
        </row>
        <row r="18013">
          <cell r="C18013">
            <v>26288</v>
          </cell>
          <cell r="D18013">
            <v>6938295417</v>
          </cell>
        </row>
        <row r="18014">
          <cell r="C18014">
            <v>33797</v>
          </cell>
          <cell r="D18014">
            <v>8145387981</v>
          </cell>
        </row>
        <row r="18015">
          <cell r="C18015">
            <v>57136</v>
          </cell>
          <cell r="D18015">
            <v>9939542542</v>
          </cell>
        </row>
        <row r="18016">
          <cell r="C18016">
            <v>46329</v>
          </cell>
          <cell r="D18016">
            <v>8646243699</v>
          </cell>
        </row>
        <row r="18017">
          <cell r="C18017">
            <v>37861</v>
          </cell>
          <cell r="D18017">
            <v>8264394108</v>
          </cell>
        </row>
        <row r="18018">
          <cell r="C18018">
            <v>32399</v>
          </cell>
          <cell r="D18018">
            <v>2158895349</v>
          </cell>
        </row>
        <row r="18019">
          <cell r="C18019">
            <v>51640</v>
          </cell>
          <cell r="D18019">
            <v>3547596165</v>
          </cell>
        </row>
        <row r="18020">
          <cell r="C18020">
            <v>11975</v>
          </cell>
          <cell r="D18020">
            <v>999389173</v>
          </cell>
        </row>
        <row r="18021">
          <cell r="C18021">
            <v>56145</v>
          </cell>
          <cell r="D18021">
            <v>453763030</v>
          </cell>
        </row>
        <row r="18022">
          <cell r="C18022">
            <v>15631</v>
          </cell>
          <cell r="D18022">
            <v>9939542542</v>
          </cell>
        </row>
        <row r="18023">
          <cell r="C18023">
            <v>43348</v>
          </cell>
          <cell r="D18023">
            <v>4639895275</v>
          </cell>
        </row>
        <row r="18024">
          <cell r="C18024">
            <v>50251</v>
          </cell>
          <cell r="D18024">
            <v>7001733199</v>
          </cell>
        </row>
        <row r="18025">
          <cell r="C18025">
            <v>56440</v>
          </cell>
          <cell r="D18025">
            <v>5005774041</v>
          </cell>
        </row>
        <row r="18026">
          <cell r="C18026">
            <v>33170</v>
          </cell>
          <cell r="D18026">
            <v>4472356473</v>
          </cell>
        </row>
        <row r="18027">
          <cell r="C18027">
            <v>43318</v>
          </cell>
          <cell r="D18027">
            <v>9705650896</v>
          </cell>
        </row>
        <row r="18028">
          <cell r="C18028">
            <v>37311</v>
          </cell>
          <cell r="D18028">
            <v>3779559293</v>
          </cell>
        </row>
        <row r="18029">
          <cell r="C18029">
            <v>51165</v>
          </cell>
          <cell r="D18029">
            <v>3597778305</v>
          </cell>
        </row>
        <row r="18030">
          <cell r="C18030">
            <v>59042</v>
          </cell>
          <cell r="D18030">
            <v>3219601650</v>
          </cell>
        </row>
        <row r="18031">
          <cell r="C18031">
            <v>29705</v>
          </cell>
          <cell r="D18031">
            <v>5907724676</v>
          </cell>
        </row>
        <row r="18032">
          <cell r="C18032">
            <v>27526</v>
          </cell>
          <cell r="D18032">
            <v>3819859829</v>
          </cell>
        </row>
        <row r="18033">
          <cell r="C18033">
            <v>51783</v>
          </cell>
          <cell r="D18033">
            <v>6520635286</v>
          </cell>
        </row>
        <row r="18034">
          <cell r="C18034">
            <v>14914</v>
          </cell>
          <cell r="D18034">
            <v>5511711233</v>
          </cell>
        </row>
        <row r="18035">
          <cell r="C18035">
            <v>14176</v>
          </cell>
          <cell r="D18035">
            <v>5637692440</v>
          </cell>
        </row>
        <row r="18036">
          <cell r="C18036">
            <v>43046</v>
          </cell>
          <cell r="D18036">
            <v>9023313240</v>
          </cell>
        </row>
        <row r="18037">
          <cell r="C18037">
            <v>13340</v>
          </cell>
          <cell r="D18037">
            <v>9104569016</v>
          </cell>
        </row>
        <row r="18038">
          <cell r="C18038">
            <v>16421</v>
          </cell>
          <cell r="D18038">
            <v>509393462</v>
          </cell>
        </row>
        <row r="18039">
          <cell r="C18039">
            <v>37596</v>
          </cell>
          <cell r="D18039">
            <v>8748349712</v>
          </cell>
        </row>
        <row r="18040">
          <cell r="C18040">
            <v>37992</v>
          </cell>
          <cell r="D18040">
            <v>4342145855</v>
          </cell>
        </row>
        <row r="18041">
          <cell r="C18041">
            <v>54873</v>
          </cell>
          <cell r="D18041">
            <v>2456061896</v>
          </cell>
        </row>
        <row r="18042">
          <cell r="C18042">
            <v>29521</v>
          </cell>
          <cell r="D18042">
            <v>3547596165</v>
          </cell>
        </row>
        <row r="18043">
          <cell r="C18043">
            <v>27457</v>
          </cell>
          <cell r="D18043">
            <v>5948190226</v>
          </cell>
        </row>
        <row r="18044">
          <cell r="C18044">
            <v>40086</v>
          </cell>
          <cell r="D18044">
            <v>3545427749</v>
          </cell>
        </row>
        <row r="18045">
          <cell r="C18045">
            <v>11994</v>
          </cell>
          <cell r="D18045">
            <v>6227038881</v>
          </cell>
        </row>
        <row r="18046">
          <cell r="C18046">
            <v>54612</v>
          </cell>
          <cell r="D18046">
            <v>3213290963</v>
          </cell>
        </row>
        <row r="18047">
          <cell r="C18047">
            <v>54611</v>
          </cell>
          <cell r="D18047">
            <v>1895483948</v>
          </cell>
        </row>
        <row r="18048">
          <cell r="C18048">
            <v>37283</v>
          </cell>
          <cell r="D18048">
            <v>5779075530</v>
          </cell>
        </row>
        <row r="18049">
          <cell r="C18049">
            <v>55071</v>
          </cell>
          <cell r="D18049">
            <v>6436551115</v>
          </cell>
        </row>
        <row r="18050">
          <cell r="C18050">
            <v>41828</v>
          </cell>
          <cell r="D18050">
            <v>813832926</v>
          </cell>
        </row>
        <row r="18051">
          <cell r="C18051">
            <v>16334</v>
          </cell>
          <cell r="D18051">
            <v>9264026959</v>
          </cell>
        </row>
        <row r="18052">
          <cell r="C18052">
            <v>56572</v>
          </cell>
          <cell r="D18052">
            <v>85304042</v>
          </cell>
        </row>
        <row r="18053">
          <cell r="C18053">
            <v>17350</v>
          </cell>
          <cell r="D18053">
            <v>8482007106</v>
          </cell>
        </row>
        <row r="18054">
          <cell r="C18054">
            <v>15111</v>
          </cell>
          <cell r="D18054">
            <v>6842797632</v>
          </cell>
        </row>
        <row r="18055">
          <cell r="C18055">
            <v>53037</v>
          </cell>
          <cell r="D18055">
            <v>7160109333</v>
          </cell>
        </row>
        <row r="18056">
          <cell r="C18056">
            <v>14645</v>
          </cell>
          <cell r="D18056">
            <v>3891707452</v>
          </cell>
        </row>
        <row r="18057">
          <cell r="C18057">
            <v>47024</v>
          </cell>
          <cell r="D18057">
            <v>1391414047</v>
          </cell>
        </row>
        <row r="18058">
          <cell r="C18058">
            <v>41962</v>
          </cell>
          <cell r="D18058">
            <v>8333777430</v>
          </cell>
        </row>
        <row r="18059">
          <cell r="C18059">
            <v>27275</v>
          </cell>
          <cell r="D18059">
            <v>9328457335</v>
          </cell>
        </row>
        <row r="18060">
          <cell r="C18060">
            <v>18579</v>
          </cell>
          <cell r="D18060">
            <v>7741079360</v>
          </cell>
        </row>
        <row r="18061">
          <cell r="C18061">
            <v>44009</v>
          </cell>
          <cell r="D18061">
            <v>5395528121</v>
          </cell>
        </row>
        <row r="18062">
          <cell r="C18062">
            <v>54837</v>
          </cell>
          <cell r="D18062">
            <v>549857826</v>
          </cell>
        </row>
        <row r="18063">
          <cell r="C18063">
            <v>12284</v>
          </cell>
          <cell r="D18063">
            <v>2533903736</v>
          </cell>
        </row>
        <row r="18064">
          <cell r="C18064">
            <v>40450</v>
          </cell>
          <cell r="D18064">
            <v>1081492333</v>
          </cell>
        </row>
        <row r="18065">
          <cell r="C18065">
            <v>50228</v>
          </cell>
          <cell r="D18065">
            <v>3891707452</v>
          </cell>
        </row>
        <row r="18066">
          <cell r="C18066">
            <v>59654</v>
          </cell>
          <cell r="D18066">
            <v>5552170407</v>
          </cell>
        </row>
        <row r="18067">
          <cell r="C18067">
            <v>28538</v>
          </cell>
          <cell r="D18067">
            <v>9627071331</v>
          </cell>
        </row>
        <row r="18068">
          <cell r="C18068">
            <v>13510</v>
          </cell>
          <cell r="D18068">
            <v>1009146149</v>
          </cell>
        </row>
        <row r="18069">
          <cell r="C18069">
            <v>41478</v>
          </cell>
          <cell r="D18069">
            <v>7866715386</v>
          </cell>
        </row>
        <row r="18070">
          <cell r="C18070">
            <v>54346</v>
          </cell>
          <cell r="D18070">
            <v>2677632772</v>
          </cell>
        </row>
        <row r="18071">
          <cell r="C18071">
            <v>41552</v>
          </cell>
          <cell r="D18071">
            <v>3524504531</v>
          </cell>
        </row>
        <row r="18072">
          <cell r="C18072">
            <v>30880</v>
          </cell>
          <cell r="D18072">
            <v>7621218967</v>
          </cell>
        </row>
        <row r="18073">
          <cell r="C18073">
            <v>10075</v>
          </cell>
          <cell r="D18073">
            <v>7166957409</v>
          </cell>
        </row>
        <row r="18074">
          <cell r="C18074">
            <v>12535</v>
          </cell>
          <cell r="D18074">
            <v>4691333258</v>
          </cell>
        </row>
        <row r="18075">
          <cell r="C18075">
            <v>25159</v>
          </cell>
          <cell r="D18075">
            <v>5726465660</v>
          </cell>
        </row>
        <row r="18076">
          <cell r="C18076">
            <v>24844</v>
          </cell>
          <cell r="D18076">
            <v>4260324861</v>
          </cell>
        </row>
        <row r="18077">
          <cell r="C18077">
            <v>33750</v>
          </cell>
          <cell r="D18077">
            <v>2599557828</v>
          </cell>
        </row>
        <row r="18078">
          <cell r="C18078">
            <v>33301</v>
          </cell>
          <cell r="D18078">
            <v>1599457717</v>
          </cell>
        </row>
        <row r="18079">
          <cell r="C18079">
            <v>16831</v>
          </cell>
          <cell r="D18079">
            <v>4638232353</v>
          </cell>
        </row>
        <row r="18080">
          <cell r="C18080">
            <v>37334</v>
          </cell>
          <cell r="D18080">
            <v>2492824950</v>
          </cell>
        </row>
        <row r="18081">
          <cell r="C18081">
            <v>20627</v>
          </cell>
          <cell r="D18081">
            <v>1743464649</v>
          </cell>
        </row>
        <row r="18082">
          <cell r="C18082">
            <v>56966</v>
          </cell>
          <cell r="D18082">
            <v>6510701464</v>
          </cell>
        </row>
        <row r="18083">
          <cell r="C18083">
            <v>31917</v>
          </cell>
          <cell r="D18083">
            <v>7188904251</v>
          </cell>
        </row>
        <row r="18084">
          <cell r="C18084">
            <v>55796</v>
          </cell>
          <cell r="D18084">
            <v>3041948354</v>
          </cell>
        </row>
        <row r="18085">
          <cell r="C18085">
            <v>40356</v>
          </cell>
          <cell r="D18085">
            <v>1990335721</v>
          </cell>
        </row>
        <row r="18086">
          <cell r="C18086">
            <v>59975</v>
          </cell>
          <cell r="D18086">
            <v>8346855079</v>
          </cell>
        </row>
        <row r="18087">
          <cell r="C18087">
            <v>47112</v>
          </cell>
          <cell r="D18087">
            <v>5211527984</v>
          </cell>
        </row>
        <row r="18088">
          <cell r="C18088">
            <v>45533</v>
          </cell>
          <cell r="D18088">
            <v>1053331541</v>
          </cell>
        </row>
        <row r="18089">
          <cell r="C18089">
            <v>55086</v>
          </cell>
          <cell r="D18089">
            <v>9984023702</v>
          </cell>
        </row>
        <row r="18090">
          <cell r="C18090">
            <v>51094</v>
          </cell>
          <cell r="D18090">
            <v>4877108939</v>
          </cell>
        </row>
        <row r="18091">
          <cell r="C18091">
            <v>19354</v>
          </cell>
          <cell r="D18091">
            <v>8173067724</v>
          </cell>
        </row>
        <row r="18092">
          <cell r="C18092">
            <v>50961</v>
          </cell>
          <cell r="D18092">
            <v>7325246862</v>
          </cell>
        </row>
        <row r="18093">
          <cell r="C18093">
            <v>10140</v>
          </cell>
          <cell r="D18093">
            <v>893122882</v>
          </cell>
        </row>
        <row r="18094">
          <cell r="C18094">
            <v>40297</v>
          </cell>
          <cell r="D18094">
            <v>8620758454</v>
          </cell>
        </row>
        <row r="18095">
          <cell r="C18095">
            <v>30686</v>
          </cell>
          <cell r="D18095">
            <v>5814713100</v>
          </cell>
        </row>
        <row r="18096">
          <cell r="C18096">
            <v>40406</v>
          </cell>
          <cell r="D18096">
            <v>6410530811</v>
          </cell>
        </row>
        <row r="18097">
          <cell r="C18097">
            <v>55049</v>
          </cell>
          <cell r="D18097">
            <v>495702854</v>
          </cell>
        </row>
        <row r="18098">
          <cell r="C18098">
            <v>37369</v>
          </cell>
          <cell r="D18098">
            <v>3217797337</v>
          </cell>
        </row>
        <row r="18099">
          <cell r="C18099">
            <v>19487</v>
          </cell>
          <cell r="D18099">
            <v>2873915978</v>
          </cell>
        </row>
        <row r="18100">
          <cell r="C18100">
            <v>28116</v>
          </cell>
          <cell r="D18100">
            <v>4119729087</v>
          </cell>
        </row>
        <row r="18101">
          <cell r="C18101">
            <v>12813</v>
          </cell>
          <cell r="D18101">
            <v>6227038881</v>
          </cell>
        </row>
        <row r="18102">
          <cell r="C18102">
            <v>13156</v>
          </cell>
          <cell r="D18102">
            <v>5209112160</v>
          </cell>
        </row>
        <row r="18103">
          <cell r="C18103">
            <v>25729</v>
          </cell>
          <cell r="D18103">
            <v>8315800957</v>
          </cell>
        </row>
        <row r="18104">
          <cell r="C18104">
            <v>41982</v>
          </cell>
          <cell r="D18104">
            <v>2352201101</v>
          </cell>
        </row>
        <row r="18105">
          <cell r="C18105">
            <v>27110</v>
          </cell>
          <cell r="D18105">
            <v>6854809452</v>
          </cell>
        </row>
        <row r="18106">
          <cell r="C18106">
            <v>34104</v>
          </cell>
          <cell r="D18106">
            <v>8002426673</v>
          </cell>
        </row>
        <row r="18107">
          <cell r="C18107">
            <v>24451</v>
          </cell>
          <cell r="D18107">
            <v>62571575</v>
          </cell>
        </row>
        <row r="18108">
          <cell r="C18108">
            <v>22626</v>
          </cell>
          <cell r="D18108">
            <v>1420239228</v>
          </cell>
        </row>
        <row r="18109">
          <cell r="C18109">
            <v>59393</v>
          </cell>
          <cell r="D18109">
            <v>2456061896</v>
          </cell>
        </row>
        <row r="18110">
          <cell r="C18110">
            <v>10775</v>
          </cell>
          <cell r="D18110">
            <v>2792636599</v>
          </cell>
        </row>
        <row r="18111">
          <cell r="C18111">
            <v>50457</v>
          </cell>
          <cell r="D18111">
            <v>1081492333</v>
          </cell>
        </row>
        <row r="18112">
          <cell r="C18112">
            <v>26913</v>
          </cell>
          <cell r="D18112">
            <v>4548725172</v>
          </cell>
        </row>
        <row r="18113">
          <cell r="C18113">
            <v>17909</v>
          </cell>
          <cell r="D18113">
            <v>5068508845</v>
          </cell>
        </row>
        <row r="18114">
          <cell r="C18114">
            <v>35337</v>
          </cell>
          <cell r="D18114">
            <v>3211170715</v>
          </cell>
        </row>
        <row r="18115">
          <cell r="C18115">
            <v>41825</v>
          </cell>
          <cell r="D18115">
            <v>5280433926</v>
          </cell>
        </row>
        <row r="18116">
          <cell r="C18116">
            <v>33222</v>
          </cell>
          <cell r="D18116">
            <v>4009257075</v>
          </cell>
        </row>
        <row r="18117">
          <cell r="C18117">
            <v>54397</v>
          </cell>
          <cell r="D18117">
            <v>1074899180</v>
          </cell>
        </row>
        <row r="18118">
          <cell r="C18118">
            <v>23324</v>
          </cell>
          <cell r="D18118">
            <v>8069192305</v>
          </cell>
        </row>
        <row r="18119">
          <cell r="C18119">
            <v>42557</v>
          </cell>
          <cell r="D18119">
            <v>2307209530</v>
          </cell>
        </row>
        <row r="18120">
          <cell r="C18120">
            <v>51733</v>
          </cell>
          <cell r="D18120">
            <v>3379645060</v>
          </cell>
        </row>
        <row r="18121">
          <cell r="C18121">
            <v>50239</v>
          </cell>
          <cell r="D18121">
            <v>228985188</v>
          </cell>
        </row>
        <row r="18122">
          <cell r="C18122">
            <v>44927</v>
          </cell>
          <cell r="D18122">
            <v>2757793764</v>
          </cell>
        </row>
        <row r="18123">
          <cell r="C18123">
            <v>10771</v>
          </cell>
          <cell r="D18123">
            <v>2355104786</v>
          </cell>
        </row>
        <row r="18124">
          <cell r="C18124">
            <v>56497</v>
          </cell>
          <cell r="D18124">
            <v>4328154427</v>
          </cell>
        </row>
        <row r="18125">
          <cell r="C18125">
            <v>52633</v>
          </cell>
          <cell r="D18125">
            <v>4453315724</v>
          </cell>
        </row>
        <row r="18126">
          <cell r="C18126">
            <v>18000</v>
          </cell>
          <cell r="D18126">
            <v>7152427402</v>
          </cell>
        </row>
        <row r="18127">
          <cell r="C18127">
            <v>49014</v>
          </cell>
          <cell r="D18127">
            <v>3156820482</v>
          </cell>
        </row>
        <row r="18128">
          <cell r="C18128">
            <v>59693</v>
          </cell>
          <cell r="D18128">
            <v>2417008025</v>
          </cell>
        </row>
        <row r="18129">
          <cell r="C18129">
            <v>56663</v>
          </cell>
          <cell r="D18129">
            <v>471886378</v>
          </cell>
        </row>
        <row r="18130">
          <cell r="C18130">
            <v>37844</v>
          </cell>
          <cell r="D18130">
            <v>532074068</v>
          </cell>
        </row>
        <row r="18131">
          <cell r="C18131">
            <v>17017</v>
          </cell>
          <cell r="D18131">
            <v>8419732141</v>
          </cell>
        </row>
        <row r="18132">
          <cell r="C18132">
            <v>36438</v>
          </cell>
          <cell r="D18132">
            <v>6300411419</v>
          </cell>
        </row>
        <row r="18133">
          <cell r="C18133">
            <v>49973</v>
          </cell>
          <cell r="D18133">
            <v>8998375370</v>
          </cell>
        </row>
        <row r="18134">
          <cell r="C18134">
            <v>22737</v>
          </cell>
          <cell r="D18134">
            <v>4342145855</v>
          </cell>
        </row>
        <row r="18135">
          <cell r="C18135">
            <v>29037</v>
          </cell>
          <cell r="D18135">
            <v>7533163729</v>
          </cell>
        </row>
        <row r="18136">
          <cell r="C18136">
            <v>14449</v>
          </cell>
          <cell r="D18136">
            <v>3217797337</v>
          </cell>
        </row>
        <row r="18137">
          <cell r="C18137">
            <v>33712</v>
          </cell>
          <cell r="D18137">
            <v>1573192775</v>
          </cell>
        </row>
        <row r="18138">
          <cell r="C18138">
            <v>13324</v>
          </cell>
          <cell r="D18138">
            <v>784224471</v>
          </cell>
        </row>
        <row r="18139">
          <cell r="C18139">
            <v>50808</v>
          </cell>
          <cell r="D18139">
            <v>5142790693</v>
          </cell>
        </row>
        <row r="18140">
          <cell r="C18140">
            <v>47797</v>
          </cell>
          <cell r="D18140">
            <v>4759627103</v>
          </cell>
        </row>
        <row r="18141">
          <cell r="C18141">
            <v>34761</v>
          </cell>
          <cell r="D18141">
            <v>7492341709</v>
          </cell>
        </row>
        <row r="18142">
          <cell r="C18142">
            <v>36576</v>
          </cell>
          <cell r="D18142">
            <v>8032296239</v>
          </cell>
        </row>
        <row r="18143">
          <cell r="C18143">
            <v>14093</v>
          </cell>
          <cell r="D18143">
            <v>2779378506</v>
          </cell>
        </row>
        <row r="18144">
          <cell r="C18144">
            <v>39300</v>
          </cell>
          <cell r="D18144">
            <v>6915102108</v>
          </cell>
        </row>
        <row r="18145">
          <cell r="C18145">
            <v>17904</v>
          </cell>
          <cell r="D18145">
            <v>6109997811</v>
          </cell>
        </row>
        <row r="18146">
          <cell r="C18146">
            <v>41717</v>
          </cell>
          <cell r="D18146">
            <v>7074056774</v>
          </cell>
        </row>
        <row r="18147">
          <cell r="C18147">
            <v>31510</v>
          </cell>
          <cell r="D18147">
            <v>5186660353</v>
          </cell>
        </row>
        <row r="18148">
          <cell r="C18148">
            <v>54391</v>
          </cell>
          <cell r="D18148">
            <v>8904404991</v>
          </cell>
        </row>
        <row r="18149">
          <cell r="C18149">
            <v>28528</v>
          </cell>
          <cell r="D18149">
            <v>9018504580</v>
          </cell>
        </row>
        <row r="18150">
          <cell r="C18150">
            <v>50457</v>
          </cell>
          <cell r="D18150">
            <v>146065492</v>
          </cell>
        </row>
        <row r="18151">
          <cell r="C18151">
            <v>53214</v>
          </cell>
          <cell r="D18151">
            <v>6724903874</v>
          </cell>
        </row>
        <row r="18152">
          <cell r="C18152">
            <v>12442</v>
          </cell>
          <cell r="D18152">
            <v>3843300291</v>
          </cell>
        </row>
        <row r="18153">
          <cell r="C18153">
            <v>45312</v>
          </cell>
          <cell r="D18153">
            <v>4260324861</v>
          </cell>
        </row>
        <row r="18154">
          <cell r="C18154">
            <v>36717</v>
          </cell>
          <cell r="D18154">
            <v>3041948354</v>
          </cell>
        </row>
        <row r="18155">
          <cell r="C18155">
            <v>12766</v>
          </cell>
          <cell r="D18155">
            <v>6172549286</v>
          </cell>
        </row>
        <row r="18156">
          <cell r="C18156">
            <v>49633</v>
          </cell>
          <cell r="D18156">
            <v>7469392467</v>
          </cell>
        </row>
        <row r="18157">
          <cell r="C18157">
            <v>16413</v>
          </cell>
          <cell r="D18157">
            <v>3569414450</v>
          </cell>
        </row>
        <row r="18158">
          <cell r="C18158">
            <v>43897</v>
          </cell>
          <cell r="D18158">
            <v>7778092905</v>
          </cell>
        </row>
        <row r="18159">
          <cell r="C18159">
            <v>21465</v>
          </cell>
          <cell r="D18159">
            <v>813371287</v>
          </cell>
        </row>
        <row r="18160">
          <cell r="C18160">
            <v>13089</v>
          </cell>
          <cell r="D18160">
            <v>7521557441</v>
          </cell>
        </row>
        <row r="18161">
          <cell r="C18161">
            <v>48867</v>
          </cell>
          <cell r="D18161">
            <v>9965847037</v>
          </cell>
        </row>
        <row r="18162">
          <cell r="C18162">
            <v>43659</v>
          </cell>
          <cell r="D18162">
            <v>8507800106</v>
          </cell>
        </row>
        <row r="18163">
          <cell r="C18163">
            <v>30437</v>
          </cell>
          <cell r="D18163">
            <v>9267164694</v>
          </cell>
        </row>
        <row r="18164">
          <cell r="C18164">
            <v>39378</v>
          </cell>
          <cell r="D18164">
            <v>3772653790</v>
          </cell>
        </row>
        <row r="18165">
          <cell r="C18165">
            <v>57281</v>
          </cell>
          <cell r="D18165">
            <v>5395528121</v>
          </cell>
        </row>
        <row r="18166">
          <cell r="C18166">
            <v>25798</v>
          </cell>
          <cell r="D18166">
            <v>3379645060</v>
          </cell>
        </row>
        <row r="18167">
          <cell r="C18167">
            <v>42516</v>
          </cell>
          <cell r="D18167">
            <v>2376099331</v>
          </cell>
        </row>
        <row r="18168">
          <cell r="C18168">
            <v>39025</v>
          </cell>
          <cell r="D18168">
            <v>2022565827</v>
          </cell>
        </row>
        <row r="18169">
          <cell r="C18169">
            <v>57556</v>
          </cell>
          <cell r="D18169">
            <v>2402470968</v>
          </cell>
        </row>
        <row r="18170">
          <cell r="C18170">
            <v>49363</v>
          </cell>
          <cell r="D18170">
            <v>9153408497</v>
          </cell>
        </row>
        <row r="18171">
          <cell r="C18171">
            <v>22257</v>
          </cell>
          <cell r="D18171">
            <v>7778092905</v>
          </cell>
        </row>
        <row r="18172">
          <cell r="C18172">
            <v>27376</v>
          </cell>
          <cell r="D18172">
            <v>3060876401</v>
          </cell>
        </row>
        <row r="18173">
          <cell r="C18173">
            <v>37372</v>
          </cell>
          <cell r="D18173">
            <v>5407735911</v>
          </cell>
        </row>
        <row r="18174">
          <cell r="C18174">
            <v>52547</v>
          </cell>
          <cell r="D18174">
            <v>4638232353</v>
          </cell>
        </row>
        <row r="18175">
          <cell r="C18175">
            <v>14392</v>
          </cell>
          <cell r="D18175">
            <v>9619649427</v>
          </cell>
        </row>
        <row r="18176">
          <cell r="C18176">
            <v>14780</v>
          </cell>
          <cell r="D18176">
            <v>8387947148</v>
          </cell>
        </row>
        <row r="18177">
          <cell r="C18177">
            <v>59517</v>
          </cell>
          <cell r="D18177">
            <v>9114174103</v>
          </cell>
        </row>
        <row r="18178">
          <cell r="C18178">
            <v>34918</v>
          </cell>
          <cell r="D18178">
            <v>3086393343</v>
          </cell>
        </row>
        <row r="18179">
          <cell r="C18179">
            <v>22613</v>
          </cell>
          <cell r="D18179">
            <v>6402318035</v>
          </cell>
        </row>
        <row r="18180">
          <cell r="C18180">
            <v>26627</v>
          </cell>
          <cell r="D18180">
            <v>2070860833</v>
          </cell>
        </row>
        <row r="18181">
          <cell r="C18181">
            <v>35341</v>
          </cell>
          <cell r="D18181">
            <v>9726268931</v>
          </cell>
        </row>
        <row r="18182">
          <cell r="C18182">
            <v>42108</v>
          </cell>
          <cell r="D18182">
            <v>1074899180</v>
          </cell>
        </row>
        <row r="18183">
          <cell r="C18183">
            <v>58098</v>
          </cell>
          <cell r="D18183">
            <v>7824503232</v>
          </cell>
        </row>
        <row r="18184">
          <cell r="C18184">
            <v>30436</v>
          </cell>
          <cell r="D18184">
            <v>2804488179</v>
          </cell>
        </row>
        <row r="18185">
          <cell r="C18185">
            <v>14952</v>
          </cell>
          <cell r="D18185">
            <v>3538909016</v>
          </cell>
        </row>
        <row r="18186">
          <cell r="C18186">
            <v>50416</v>
          </cell>
          <cell r="D18186">
            <v>7273123196</v>
          </cell>
        </row>
        <row r="18187">
          <cell r="C18187">
            <v>23071</v>
          </cell>
          <cell r="D18187">
            <v>1053331541</v>
          </cell>
        </row>
        <row r="18188">
          <cell r="C18188">
            <v>43128</v>
          </cell>
          <cell r="D18188">
            <v>4192443678</v>
          </cell>
        </row>
        <row r="18189">
          <cell r="C18189">
            <v>52531</v>
          </cell>
          <cell r="D18189">
            <v>6487054410</v>
          </cell>
        </row>
        <row r="18190">
          <cell r="C18190">
            <v>56571</v>
          </cell>
          <cell r="D18190">
            <v>4808886316</v>
          </cell>
        </row>
        <row r="18191">
          <cell r="C18191">
            <v>52829</v>
          </cell>
          <cell r="D18191">
            <v>6973806759</v>
          </cell>
        </row>
        <row r="18192">
          <cell r="C18192">
            <v>37659</v>
          </cell>
          <cell r="D18192">
            <v>6837456032</v>
          </cell>
        </row>
        <row r="18193">
          <cell r="C18193">
            <v>18559</v>
          </cell>
          <cell r="D18193">
            <v>9128677390</v>
          </cell>
        </row>
        <row r="18194">
          <cell r="C18194">
            <v>13850</v>
          </cell>
          <cell r="D18194">
            <v>1155371844</v>
          </cell>
        </row>
        <row r="18195">
          <cell r="C18195">
            <v>43571</v>
          </cell>
          <cell r="D18195">
            <v>2230983466</v>
          </cell>
        </row>
        <row r="18196">
          <cell r="C18196">
            <v>27353</v>
          </cell>
          <cell r="D18196">
            <v>1659418720</v>
          </cell>
        </row>
        <row r="18197">
          <cell r="C18197">
            <v>29182</v>
          </cell>
          <cell r="D18197">
            <v>6358114417</v>
          </cell>
        </row>
        <row r="18198">
          <cell r="C18198">
            <v>46850</v>
          </cell>
          <cell r="D18198">
            <v>6894004730</v>
          </cell>
        </row>
        <row r="18199">
          <cell r="C18199">
            <v>23644</v>
          </cell>
          <cell r="D18199">
            <v>6819637888</v>
          </cell>
        </row>
        <row r="18200">
          <cell r="C18200">
            <v>45330</v>
          </cell>
          <cell r="D18200">
            <v>8728207157</v>
          </cell>
        </row>
        <row r="18201">
          <cell r="C18201">
            <v>12803</v>
          </cell>
          <cell r="D18201">
            <v>4475496373</v>
          </cell>
        </row>
        <row r="18202">
          <cell r="C18202">
            <v>45407</v>
          </cell>
          <cell r="D18202">
            <v>9621331862</v>
          </cell>
        </row>
        <row r="18203">
          <cell r="C18203">
            <v>51430</v>
          </cell>
          <cell r="D18203">
            <v>2809344809</v>
          </cell>
        </row>
        <row r="18204">
          <cell r="C18204">
            <v>45232</v>
          </cell>
          <cell r="D18204">
            <v>9965847037</v>
          </cell>
        </row>
        <row r="18205">
          <cell r="C18205">
            <v>49823</v>
          </cell>
          <cell r="D18205">
            <v>146065492</v>
          </cell>
        </row>
        <row r="18206">
          <cell r="C18206">
            <v>48744</v>
          </cell>
          <cell r="D18206">
            <v>966588630</v>
          </cell>
        </row>
        <row r="18207">
          <cell r="C18207">
            <v>47101</v>
          </cell>
          <cell r="D18207">
            <v>197180590</v>
          </cell>
        </row>
        <row r="18208">
          <cell r="C18208">
            <v>55757</v>
          </cell>
          <cell r="D18208">
            <v>3211170715</v>
          </cell>
        </row>
        <row r="18209">
          <cell r="C18209">
            <v>30071</v>
          </cell>
          <cell r="D18209">
            <v>19662963</v>
          </cell>
        </row>
        <row r="18210">
          <cell r="C18210">
            <v>39745</v>
          </cell>
          <cell r="D18210">
            <v>8565880958</v>
          </cell>
        </row>
        <row r="18211">
          <cell r="C18211">
            <v>18202</v>
          </cell>
          <cell r="D18211">
            <v>3488994694</v>
          </cell>
        </row>
        <row r="18212">
          <cell r="C18212">
            <v>47826</v>
          </cell>
          <cell r="D18212">
            <v>1990334539</v>
          </cell>
        </row>
        <row r="18213">
          <cell r="C18213">
            <v>49105</v>
          </cell>
          <cell r="D18213">
            <v>7205256240</v>
          </cell>
        </row>
        <row r="18214">
          <cell r="C18214">
            <v>22103</v>
          </cell>
          <cell r="D18214">
            <v>3569619966</v>
          </cell>
        </row>
        <row r="18215">
          <cell r="C18215">
            <v>20940</v>
          </cell>
          <cell r="D18215">
            <v>8603912793</v>
          </cell>
        </row>
        <row r="18216">
          <cell r="C18216">
            <v>55684</v>
          </cell>
          <cell r="D18216">
            <v>9491257560</v>
          </cell>
        </row>
        <row r="18217">
          <cell r="C18217">
            <v>25919</v>
          </cell>
          <cell r="D18217">
            <v>6769297310</v>
          </cell>
        </row>
        <row r="18218">
          <cell r="C18218">
            <v>37989</v>
          </cell>
          <cell r="D18218">
            <v>9057758911</v>
          </cell>
        </row>
        <row r="18219">
          <cell r="C18219">
            <v>36207</v>
          </cell>
          <cell r="D18219">
            <v>4876404933</v>
          </cell>
        </row>
        <row r="18220">
          <cell r="C18220">
            <v>46481</v>
          </cell>
          <cell r="D18220">
            <v>2183763965</v>
          </cell>
        </row>
        <row r="18221">
          <cell r="C18221">
            <v>37054</v>
          </cell>
          <cell r="D18221">
            <v>9516781780</v>
          </cell>
        </row>
        <row r="18222">
          <cell r="C18222">
            <v>56671</v>
          </cell>
          <cell r="D18222">
            <v>5756920838</v>
          </cell>
        </row>
        <row r="18223">
          <cell r="C18223">
            <v>53070</v>
          </cell>
          <cell r="D18223">
            <v>3473885983</v>
          </cell>
        </row>
        <row r="18224">
          <cell r="C18224">
            <v>54436</v>
          </cell>
          <cell r="D18224">
            <v>1592980554</v>
          </cell>
        </row>
        <row r="18225">
          <cell r="C18225">
            <v>55292</v>
          </cell>
          <cell r="D18225">
            <v>2417008025</v>
          </cell>
        </row>
        <row r="18226">
          <cell r="C18226">
            <v>58189</v>
          </cell>
          <cell r="D18226">
            <v>4862005330</v>
          </cell>
        </row>
        <row r="18227">
          <cell r="C18227">
            <v>51298</v>
          </cell>
          <cell r="D18227">
            <v>495702854</v>
          </cell>
        </row>
        <row r="18228">
          <cell r="C18228">
            <v>19921</v>
          </cell>
          <cell r="D18228">
            <v>4578004252</v>
          </cell>
        </row>
        <row r="18229">
          <cell r="C18229">
            <v>35937</v>
          </cell>
          <cell r="D18229">
            <v>9412192312</v>
          </cell>
        </row>
        <row r="18230">
          <cell r="C18230">
            <v>12075</v>
          </cell>
          <cell r="D18230">
            <v>6293335589</v>
          </cell>
        </row>
        <row r="18231">
          <cell r="C18231">
            <v>16054</v>
          </cell>
          <cell r="D18231">
            <v>5988565948</v>
          </cell>
        </row>
        <row r="18232">
          <cell r="C18232">
            <v>56258</v>
          </cell>
          <cell r="D18232">
            <v>5759255762</v>
          </cell>
        </row>
        <row r="18233">
          <cell r="C18233">
            <v>18199</v>
          </cell>
          <cell r="D18233">
            <v>8644362151</v>
          </cell>
        </row>
        <row r="18234">
          <cell r="C18234">
            <v>25229</v>
          </cell>
          <cell r="D18234">
            <v>4958503722</v>
          </cell>
        </row>
        <row r="18235">
          <cell r="C18235">
            <v>56105</v>
          </cell>
          <cell r="D18235">
            <v>4372257910</v>
          </cell>
        </row>
        <row r="18236">
          <cell r="C18236">
            <v>42834</v>
          </cell>
          <cell r="D18236">
            <v>4278470843</v>
          </cell>
        </row>
        <row r="18237">
          <cell r="C18237">
            <v>23790</v>
          </cell>
          <cell r="D18237">
            <v>1444572199</v>
          </cell>
        </row>
        <row r="18238">
          <cell r="C18238">
            <v>22319</v>
          </cell>
          <cell r="D18238">
            <v>939715988</v>
          </cell>
        </row>
        <row r="18239">
          <cell r="C18239">
            <v>11453</v>
          </cell>
          <cell r="D18239">
            <v>8256403403</v>
          </cell>
        </row>
        <row r="18240">
          <cell r="C18240">
            <v>58325</v>
          </cell>
          <cell r="D18240">
            <v>5675852751</v>
          </cell>
        </row>
        <row r="18241">
          <cell r="C18241">
            <v>59898</v>
          </cell>
          <cell r="D18241">
            <v>5142790693</v>
          </cell>
        </row>
        <row r="18242">
          <cell r="C18242">
            <v>42369</v>
          </cell>
          <cell r="D18242">
            <v>5795848808</v>
          </cell>
        </row>
        <row r="18243">
          <cell r="C18243">
            <v>38548</v>
          </cell>
          <cell r="D18243">
            <v>3661649302</v>
          </cell>
        </row>
        <row r="18244">
          <cell r="C18244">
            <v>23702</v>
          </cell>
          <cell r="D18244">
            <v>532074068</v>
          </cell>
        </row>
        <row r="18245">
          <cell r="C18245">
            <v>14995</v>
          </cell>
          <cell r="D18245">
            <v>901154172</v>
          </cell>
        </row>
        <row r="18246">
          <cell r="C18246">
            <v>56465</v>
          </cell>
          <cell r="D18246">
            <v>7957976743</v>
          </cell>
        </row>
        <row r="18247">
          <cell r="C18247">
            <v>50080</v>
          </cell>
          <cell r="D18247">
            <v>5347887761</v>
          </cell>
        </row>
        <row r="18248">
          <cell r="C18248">
            <v>58339</v>
          </cell>
          <cell r="D18248">
            <v>8017115954</v>
          </cell>
        </row>
        <row r="18249">
          <cell r="C18249">
            <v>49770</v>
          </cell>
          <cell r="D18249">
            <v>6009848660</v>
          </cell>
        </row>
        <row r="18250">
          <cell r="C18250">
            <v>55849</v>
          </cell>
          <cell r="D18250">
            <v>1918356416</v>
          </cell>
        </row>
        <row r="18251">
          <cell r="C18251">
            <v>37505</v>
          </cell>
          <cell r="D18251">
            <v>7769010411</v>
          </cell>
        </row>
        <row r="18252">
          <cell r="C18252">
            <v>22931</v>
          </cell>
          <cell r="D18252">
            <v>6109997811</v>
          </cell>
        </row>
        <row r="18253">
          <cell r="C18253">
            <v>29114</v>
          </cell>
          <cell r="D18253">
            <v>8189289020</v>
          </cell>
        </row>
        <row r="18254">
          <cell r="C18254">
            <v>23116</v>
          </cell>
          <cell r="D18254">
            <v>6724903874</v>
          </cell>
        </row>
        <row r="18255">
          <cell r="C18255">
            <v>32234</v>
          </cell>
          <cell r="D18255">
            <v>7778092905</v>
          </cell>
        </row>
        <row r="18256">
          <cell r="C18256">
            <v>53683</v>
          </cell>
          <cell r="D18256">
            <v>3547596165</v>
          </cell>
        </row>
        <row r="18257">
          <cell r="C18257">
            <v>53259</v>
          </cell>
          <cell r="D18257">
            <v>4579641655</v>
          </cell>
        </row>
        <row r="18258">
          <cell r="C18258">
            <v>23905</v>
          </cell>
          <cell r="D18258">
            <v>2740930763</v>
          </cell>
        </row>
        <row r="18259">
          <cell r="C18259">
            <v>22862</v>
          </cell>
          <cell r="D18259">
            <v>8750494546</v>
          </cell>
        </row>
        <row r="18260">
          <cell r="C18260">
            <v>37468</v>
          </cell>
          <cell r="D18260">
            <v>5998486889</v>
          </cell>
        </row>
        <row r="18261">
          <cell r="C18261">
            <v>21987</v>
          </cell>
          <cell r="D18261">
            <v>1628738227</v>
          </cell>
        </row>
        <row r="18262">
          <cell r="C18262">
            <v>25872</v>
          </cell>
          <cell r="D18262">
            <v>4535395691</v>
          </cell>
        </row>
        <row r="18263">
          <cell r="C18263">
            <v>28731</v>
          </cell>
          <cell r="D18263">
            <v>4504361140</v>
          </cell>
        </row>
        <row r="18264">
          <cell r="C18264">
            <v>13325</v>
          </cell>
          <cell r="D18264">
            <v>4401069773</v>
          </cell>
        </row>
        <row r="18265">
          <cell r="C18265">
            <v>53136</v>
          </cell>
          <cell r="D18265">
            <v>4578004252</v>
          </cell>
        </row>
        <row r="18266">
          <cell r="C18266">
            <v>52447</v>
          </cell>
          <cell r="D18266">
            <v>5280433926</v>
          </cell>
        </row>
        <row r="18267">
          <cell r="C18267">
            <v>29687</v>
          </cell>
          <cell r="D18267">
            <v>5684780105</v>
          </cell>
        </row>
        <row r="18268">
          <cell r="C18268">
            <v>24401</v>
          </cell>
          <cell r="D18268">
            <v>7957976743</v>
          </cell>
        </row>
        <row r="18269">
          <cell r="C18269">
            <v>51543</v>
          </cell>
          <cell r="D18269">
            <v>8127128031</v>
          </cell>
        </row>
        <row r="18270">
          <cell r="C18270">
            <v>56280</v>
          </cell>
          <cell r="D18270">
            <v>8460683117</v>
          </cell>
        </row>
        <row r="18271">
          <cell r="C18271">
            <v>44167</v>
          </cell>
          <cell r="D18271">
            <v>9516781780</v>
          </cell>
        </row>
        <row r="18272">
          <cell r="C18272">
            <v>12105</v>
          </cell>
          <cell r="D18272">
            <v>4718207207</v>
          </cell>
        </row>
        <row r="18273">
          <cell r="C18273">
            <v>21232</v>
          </cell>
          <cell r="D18273">
            <v>7645724897</v>
          </cell>
        </row>
        <row r="18274">
          <cell r="C18274">
            <v>22059</v>
          </cell>
          <cell r="D18274">
            <v>8093156364</v>
          </cell>
        </row>
        <row r="18275">
          <cell r="C18275">
            <v>15474</v>
          </cell>
          <cell r="D18275">
            <v>6732216945</v>
          </cell>
        </row>
        <row r="18276">
          <cell r="C18276">
            <v>58201</v>
          </cell>
          <cell r="D18276">
            <v>8875305560</v>
          </cell>
        </row>
        <row r="18277">
          <cell r="C18277">
            <v>57105</v>
          </cell>
          <cell r="D18277">
            <v>397599129</v>
          </cell>
        </row>
        <row r="18278">
          <cell r="C18278">
            <v>21254</v>
          </cell>
          <cell r="D18278">
            <v>689661541</v>
          </cell>
        </row>
        <row r="18279">
          <cell r="C18279">
            <v>10622</v>
          </cell>
          <cell r="D18279">
            <v>2177097355</v>
          </cell>
        </row>
        <row r="18280">
          <cell r="C18280">
            <v>26957</v>
          </cell>
          <cell r="D18280">
            <v>8024322455</v>
          </cell>
        </row>
        <row r="18281">
          <cell r="C18281">
            <v>34096</v>
          </cell>
          <cell r="D18281">
            <v>6084639828</v>
          </cell>
        </row>
        <row r="18282">
          <cell r="C18282">
            <v>20783</v>
          </cell>
          <cell r="D18282">
            <v>5519420165</v>
          </cell>
        </row>
        <row r="18283">
          <cell r="C18283">
            <v>53709</v>
          </cell>
          <cell r="D18283">
            <v>3986480021</v>
          </cell>
        </row>
        <row r="18284">
          <cell r="C18284">
            <v>15145</v>
          </cell>
          <cell r="D18284">
            <v>9104569016</v>
          </cell>
        </row>
        <row r="18285">
          <cell r="C18285">
            <v>37434</v>
          </cell>
          <cell r="D18285">
            <v>2607689635</v>
          </cell>
        </row>
        <row r="18286">
          <cell r="C18286">
            <v>28505</v>
          </cell>
          <cell r="D18286">
            <v>1990334539</v>
          </cell>
        </row>
        <row r="18287">
          <cell r="C18287">
            <v>28920</v>
          </cell>
          <cell r="D18287">
            <v>556704134</v>
          </cell>
        </row>
        <row r="18288">
          <cell r="C18288">
            <v>57907</v>
          </cell>
          <cell r="D18288">
            <v>4986200380</v>
          </cell>
        </row>
        <row r="18289">
          <cell r="C18289">
            <v>17269</v>
          </cell>
          <cell r="D18289">
            <v>6789106936</v>
          </cell>
        </row>
        <row r="18290">
          <cell r="C18290">
            <v>33625</v>
          </cell>
          <cell r="D18290">
            <v>8501525324</v>
          </cell>
        </row>
        <row r="18291">
          <cell r="C18291">
            <v>56162</v>
          </cell>
          <cell r="D18291">
            <v>4504361140</v>
          </cell>
        </row>
        <row r="18292">
          <cell r="C18292">
            <v>40652</v>
          </cell>
          <cell r="D18292">
            <v>232367817</v>
          </cell>
        </row>
        <row r="18293">
          <cell r="C18293">
            <v>50060</v>
          </cell>
          <cell r="D18293">
            <v>8047841793</v>
          </cell>
        </row>
        <row r="18294">
          <cell r="C18294">
            <v>28548</v>
          </cell>
          <cell r="D18294">
            <v>8289594380</v>
          </cell>
        </row>
        <row r="18295">
          <cell r="C18295">
            <v>27221</v>
          </cell>
          <cell r="D18295">
            <v>3580617389</v>
          </cell>
        </row>
        <row r="18296">
          <cell r="C18296">
            <v>55879</v>
          </cell>
          <cell r="D18296">
            <v>3554200719</v>
          </cell>
        </row>
        <row r="18297">
          <cell r="C18297">
            <v>16912</v>
          </cell>
          <cell r="D18297">
            <v>793441269</v>
          </cell>
        </row>
        <row r="18298">
          <cell r="C18298">
            <v>50535</v>
          </cell>
          <cell r="D18298">
            <v>1364767856</v>
          </cell>
        </row>
        <row r="18299">
          <cell r="C18299">
            <v>10383</v>
          </cell>
          <cell r="D18299">
            <v>9434604370</v>
          </cell>
        </row>
        <row r="18300">
          <cell r="C18300">
            <v>46091</v>
          </cell>
          <cell r="D18300">
            <v>2053848936</v>
          </cell>
        </row>
        <row r="18301">
          <cell r="C18301">
            <v>18671</v>
          </cell>
          <cell r="D18301">
            <v>6271204627</v>
          </cell>
        </row>
        <row r="18302">
          <cell r="C18302">
            <v>52346</v>
          </cell>
          <cell r="D18302">
            <v>784224471</v>
          </cell>
        </row>
        <row r="18303">
          <cell r="C18303">
            <v>44480</v>
          </cell>
          <cell r="D18303">
            <v>7673188813</v>
          </cell>
        </row>
        <row r="18304">
          <cell r="C18304">
            <v>28060</v>
          </cell>
          <cell r="D18304">
            <v>2209340063</v>
          </cell>
        </row>
        <row r="18305">
          <cell r="C18305">
            <v>34542</v>
          </cell>
          <cell r="D18305">
            <v>4428088442</v>
          </cell>
        </row>
        <row r="18306">
          <cell r="C18306">
            <v>11145</v>
          </cell>
          <cell r="D18306">
            <v>6255831884</v>
          </cell>
        </row>
        <row r="18307">
          <cell r="C18307">
            <v>11783</v>
          </cell>
          <cell r="D18307">
            <v>2417008025</v>
          </cell>
        </row>
        <row r="18308">
          <cell r="C18308">
            <v>56415</v>
          </cell>
          <cell r="D18308">
            <v>3075132195</v>
          </cell>
        </row>
        <row r="18309">
          <cell r="C18309">
            <v>26491</v>
          </cell>
          <cell r="D18309">
            <v>992720575</v>
          </cell>
        </row>
        <row r="18310">
          <cell r="C18310">
            <v>48285</v>
          </cell>
          <cell r="D18310">
            <v>2066028762</v>
          </cell>
        </row>
        <row r="18311">
          <cell r="C18311">
            <v>13926</v>
          </cell>
          <cell r="D18311">
            <v>8373529241</v>
          </cell>
        </row>
        <row r="18312">
          <cell r="C18312">
            <v>35751</v>
          </cell>
          <cell r="D18312">
            <v>6126779991</v>
          </cell>
        </row>
        <row r="18313">
          <cell r="C18313">
            <v>41326</v>
          </cell>
          <cell r="D18313">
            <v>9686840923</v>
          </cell>
        </row>
        <row r="18314">
          <cell r="C18314">
            <v>25257</v>
          </cell>
          <cell r="D18314">
            <v>3932861779</v>
          </cell>
        </row>
        <row r="18315">
          <cell r="C18315">
            <v>17324</v>
          </cell>
          <cell r="D18315">
            <v>5209112160</v>
          </cell>
        </row>
        <row r="18316">
          <cell r="C18316">
            <v>19523</v>
          </cell>
          <cell r="D18316">
            <v>9331851693</v>
          </cell>
        </row>
        <row r="18317">
          <cell r="C18317">
            <v>10687</v>
          </cell>
          <cell r="D18317">
            <v>5623178685</v>
          </cell>
        </row>
        <row r="18318">
          <cell r="C18318">
            <v>23059</v>
          </cell>
          <cell r="D18318">
            <v>5142790693</v>
          </cell>
        </row>
        <row r="18319">
          <cell r="C18319">
            <v>48696</v>
          </cell>
          <cell r="D18319">
            <v>3545427749</v>
          </cell>
        </row>
        <row r="18320">
          <cell r="C18320">
            <v>42674</v>
          </cell>
          <cell r="D18320">
            <v>325547246</v>
          </cell>
        </row>
        <row r="18321">
          <cell r="C18321">
            <v>27635</v>
          </cell>
          <cell r="D18321">
            <v>6515844751</v>
          </cell>
        </row>
        <row r="18322">
          <cell r="C18322">
            <v>12891</v>
          </cell>
          <cell r="D18322">
            <v>250257920</v>
          </cell>
        </row>
        <row r="18323">
          <cell r="C18323">
            <v>26945</v>
          </cell>
          <cell r="D18323">
            <v>3609467622</v>
          </cell>
        </row>
        <row r="18324">
          <cell r="C18324">
            <v>52475</v>
          </cell>
          <cell r="D18324">
            <v>4649590612</v>
          </cell>
        </row>
        <row r="18325">
          <cell r="C18325">
            <v>27738</v>
          </cell>
          <cell r="D18325">
            <v>8065075959</v>
          </cell>
        </row>
        <row r="18326">
          <cell r="C18326">
            <v>44279</v>
          </cell>
          <cell r="D18326">
            <v>4256220232</v>
          </cell>
        </row>
        <row r="18327">
          <cell r="C18327">
            <v>37537</v>
          </cell>
          <cell r="D18327">
            <v>594961432</v>
          </cell>
        </row>
        <row r="18328">
          <cell r="C18328">
            <v>56328</v>
          </cell>
          <cell r="D18328">
            <v>1972775170</v>
          </cell>
        </row>
        <row r="18329">
          <cell r="C18329">
            <v>37959</v>
          </cell>
          <cell r="D18329">
            <v>2209340063</v>
          </cell>
        </row>
        <row r="18330">
          <cell r="C18330">
            <v>58110</v>
          </cell>
          <cell r="D18330">
            <v>3000763902</v>
          </cell>
        </row>
        <row r="18331">
          <cell r="C18331">
            <v>24958</v>
          </cell>
          <cell r="D18331">
            <v>8728207157</v>
          </cell>
        </row>
        <row r="18332">
          <cell r="C18332">
            <v>18342</v>
          </cell>
          <cell r="D18332">
            <v>5811999097</v>
          </cell>
        </row>
        <row r="18333">
          <cell r="C18333">
            <v>38270</v>
          </cell>
          <cell r="D18333">
            <v>879297433</v>
          </cell>
        </row>
        <row r="18334">
          <cell r="C18334">
            <v>47504</v>
          </cell>
          <cell r="D18334">
            <v>1532722974</v>
          </cell>
        </row>
        <row r="18335">
          <cell r="C18335">
            <v>55330</v>
          </cell>
          <cell r="D18335">
            <v>4439073344</v>
          </cell>
        </row>
        <row r="18336">
          <cell r="C18336">
            <v>50946</v>
          </cell>
          <cell r="D18336">
            <v>1887308636</v>
          </cell>
        </row>
        <row r="18337">
          <cell r="C18337">
            <v>15705</v>
          </cell>
          <cell r="D18337">
            <v>6084639828</v>
          </cell>
        </row>
        <row r="18338">
          <cell r="C18338">
            <v>58086</v>
          </cell>
          <cell r="D18338">
            <v>3292353998</v>
          </cell>
        </row>
        <row r="18339">
          <cell r="C18339">
            <v>33716</v>
          </cell>
          <cell r="D18339">
            <v>4076701275</v>
          </cell>
        </row>
        <row r="18340">
          <cell r="C18340">
            <v>28570</v>
          </cell>
          <cell r="D18340">
            <v>5929508313</v>
          </cell>
        </row>
        <row r="18341">
          <cell r="C18341">
            <v>37215</v>
          </cell>
          <cell r="D18341">
            <v>2702941109</v>
          </cell>
        </row>
        <row r="18342">
          <cell r="C18342">
            <v>41200</v>
          </cell>
          <cell r="D18342">
            <v>1364767856</v>
          </cell>
        </row>
        <row r="18343">
          <cell r="C18343">
            <v>17049</v>
          </cell>
          <cell r="D18343">
            <v>8644362151</v>
          </cell>
        </row>
        <row r="18344">
          <cell r="C18344">
            <v>58177</v>
          </cell>
          <cell r="D18344">
            <v>9381484503</v>
          </cell>
        </row>
        <row r="18345">
          <cell r="C18345">
            <v>19589</v>
          </cell>
          <cell r="D18345">
            <v>4548725172</v>
          </cell>
        </row>
        <row r="18346">
          <cell r="C18346">
            <v>56937</v>
          </cell>
          <cell r="D18346">
            <v>2053848936</v>
          </cell>
        </row>
        <row r="18347">
          <cell r="C18347">
            <v>43644</v>
          </cell>
          <cell r="D18347">
            <v>6988089128</v>
          </cell>
        </row>
        <row r="18348">
          <cell r="C18348">
            <v>56945</v>
          </cell>
          <cell r="D18348">
            <v>1549399640</v>
          </cell>
        </row>
        <row r="18349">
          <cell r="C18349">
            <v>11384</v>
          </cell>
          <cell r="D18349">
            <v>2294342399</v>
          </cell>
        </row>
        <row r="18350">
          <cell r="C18350">
            <v>34334</v>
          </cell>
          <cell r="D18350">
            <v>2480515559</v>
          </cell>
        </row>
        <row r="18351">
          <cell r="C18351">
            <v>26771</v>
          </cell>
          <cell r="D18351">
            <v>4716524892</v>
          </cell>
        </row>
        <row r="18352">
          <cell r="C18352">
            <v>50578</v>
          </cell>
          <cell r="D18352">
            <v>8832488175</v>
          </cell>
        </row>
        <row r="18353">
          <cell r="C18353">
            <v>26396</v>
          </cell>
          <cell r="D18353">
            <v>4184483038</v>
          </cell>
        </row>
        <row r="18354">
          <cell r="C18354">
            <v>31209</v>
          </cell>
          <cell r="D18354">
            <v>228985188</v>
          </cell>
        </row>
        <row r="18355">
          <cell r="C18355">
            <v>50603</v>
          </cell>
          <cell r="D18355">
            <v>7778092905</v>
          </cell>
        </row>
        <row r="18356">
          <cell r="C18356">
            <v>44413</v>
          </cell>
          <cell r="D18356">
            <v>2402470968</v>
          </cell>
        </row>
        <row r="18357">
          <cell r="C18357">
            <v>42097</v>
          </cell>
          <cell r="D18357">
            <v>3227873028</v>
          </cell>
        </row>
        <row r="18358">
          <cell r="C18358">
            <v>42010</v>
          </cell>
          <cell r="D18358">
            <v>8565880958</v>
          </cell>
        </row>
        <row r="18359">
          <cell r="C18359">
            <v>57978</v>
          </cell>
          <cell r="D18359">
            <v>5828678620</v>
          </cell>
        </row>
        <row r="18360">
          <cell r="C18360">
            <v>36620</v>
          </cell>
          <cell r="D18360">
            <v>7054972058</v>
          </cell>
        </row>
        <row r="18361">
          <cell r="C18361">
            <v>27800</v>
          </cell>
          <cell r="D18361">
            <v>1659448174</v>
          </cell>
        </row>
        <row r="18362">
          <cell r="C18362">
            <v>36888</v>
          </cell>
          <cell r="D18362">
            <v>19662963</v>
          </cell>
        </row>
        <row r="18363">
          <cell r="C18363">
            <v>42496</v>
          </cell>
          <cell r="D18363">
            <v>6478891895</v>
          </cell>
        </row>
        <row r="18364">
          <cell r="C18364">
            <v>36366</v>
          </cell>
          <cell r="D18364">
            <v>2575500974</v>
          </cell>
        </row>
        <row r="18365">
          <cell r="C18365">
            <v>13202</v>
          </cell>
          <cell r="D18365">
            <v>5407735911</v>
          </cell>
        </row>
        <row r="18366">
          <cell r="C18366">
            <v>57919</v>
          </cell>
          <cell r="D18366">
            <v>9939542542</v>
          </cell>
        </row>
        <row r="18367">
          <cell r="C18367">
            <v>14492</v>
          </cell>
          <cell r="D18367">
            <v>7521557441</v>
          </cell>
        </row>
        <row r="18368">
          <cell r="C18368">
            <v>22082</v>
          </cell>
          <cell r="D18368">
            <v>7374898193</v>
          </cell>
        </row>
        <row r="18369">
          <cell r="C18369">
            <v>56431</v>
          </cell>
          <cell r="D18369">
            <v>5792300712</v>
          </cell>
        </row>
        <row r="18370">
          <cell r="C18370">
            <v>23344</v>
          </cell>
          <cell r="D18370">
            <v>1420239228</v>
          </cell>
        </row>
        <row r="18371">
          <cell r="C18371">
            <v>34902</v>
          </cell>
          <cell r="D18371">
            <v>9381484503</v>
          </cell>
        </row>
        <row r="18372">
          <cell r="C18372">
            <v>54207</v>
          </cell>
          <cell r="D18372">
            <v>3040116061</v>
          </cell>
        </row>
        <row r="18373">
          <cell r="C18373">
            <v>45297</v>
          </cell>
          <cell r="D18373">
            <v>5779075530</v>
          </cell>
        </row>
        <row r="18374">
          <cell r="C18374">
            <v>28864</v>
          </cell>
          <cell r="D18374">
            <v>1439916314</v>
          </cell>
        </row>
        <row r="18375">
          <cell r="C18375">
            <v>49767</v>
          </cell>
          <cell r="D18375">
            <v>9340388305</v>
          </cell>
        </row>
        <row r="18376">
          <cell r="C18376">
            <v>48823</v>
          </cell>
          <cell r="D18376">
            <v>4359854056</v>
          </cell>
        </row>
        <row r="18377">
          <cell r="C18377">
            <v>23308</v>
          </cell>
          <cell r="D18377">
            <v>8728207157</v>
          </cell>
        </row>
        <row r="18378">
          <cell r="C18378">
            <v>27402</v>
          </cell>
          <cell r="D18378">
            <v>4504361140</v>
          </cell>
        </row>
        <row r="18379">
          <cell r="C18379">
            <v>39107</v>
          </cell>
          <cell r="D18379">
            <v>4453705328</v>
          </cell>
        </row>
        <row r="18380">
          <cell r="C18380">
            <v>45505</v>
          </cell>
          <cell r="D18380">
            <v>1888605537</v>
          </cell>
        </row>
        <row r="18381">
          <cell r="C18381">
            <v>30053</v>
          </cell>
          <cell r="D18381">
            <v>2944219065</v>
          </cell>
        </row>
        <row r="18382">
          <cell r="C18382">
            <v>45543</v>
          </cell>
          <cell r="D18382">
            <v>2149326663</v>
          </cell>
        </row>
        <row r="18383">
          <cell r="C18383">
            <v>49482</v>
          </cell>
          <cell r="D18383">
            <v>6436551115</v>
          </cell>
        </row>
        <row r="18384">
          <cell r="C18384">
            <v>45204</v>
          </cell>
          <cell r="D18384">
            <v>601779371</v>
          </cell>
        </row>
        <row r="18385">
          <cell r="C18385">
            <v>29188</v>
          </cell>
          <cell r="D18385">
            <v>7824503232</v>
          </cell>
        </row>
        <row r="18386">
          <cell r="C18386">
            <v>32160</v>
          </cell>
          <cell r="D18386">
            <v>7493076952</v>
          </cell>
        </row>
        <row r="18387">
          <cell r="C18387">
            <v>18422</v>
          </cell>
          <cell r="D18387">
            <v>6732216945</v>
          </cell>
        </row>
        <row r="18388">
          <cell r="C18388">
            <v>43262</v>
          </cell>
          <cell r="D18388">
            <v>8617243198</v>
          </cell>
        </row>
        <row r="18389">
          <cell r="C18389">
            <v>22946</v>
          </cell>
          <cell r="D18389">
            <v>8401146046</v>
          </cell>
        </row>
        <row r="18390">
          <cell r="C18390">
            <v>49336</v>
          </cell>
          <cell r="D18390">
            <v>6776868107</v>
          </cell>
        </row>
        <row r="18391">
          <cell r="C18391">
            <v>31115</v>
          </cell>
          <cell r="D18391">
            <v>8069192305</v>
          </cell>
        </row>
        <row r="18392">
          <cell r="C18392">
            <v>54073</v>
          </cell>
          <cell r="D18392">
            <v>161397387</v>
          </cell>
        </row>
        <row r="18393">
          <cell r="C18393">
            <v>23328</v>
          </cell>
          <cell r="D18393">
            <v>992720575</v>
          </cell>
        </row>
        <row r="18394">
          <cell r="C18394">
            <v>17083</v>
          </cell>
          <cell r="D18394">
            <v>325547246</v>
          </cell>
        </row>
        <row r="18395">
          <cell r="C18395">
            <v>26156</v>
          </cell>
          <cell r="D18395">
            <v>1419116835</v>
          </cell>
        </row>
        <row r="18396">
          <cell r="C18396">
            <v>57981</v>
          </cell>
          <cell r="D18396">
            <v>2565093969</v>
          </cell>
        </row>
        <row r="18397">
          <cell r="C18397">
            <v>24420</v>
          </cell>
          <cell r="D18397">
            <v>7367438190</v>
          </cell>
        </row>
        <row r="18398">
          <cell r="C18398">
            <v>45339</v>
          </cell>
          <cell r="D18398">
            <v>1787288307</v>
          </cell>
        </row>
        <row r="18399">
          <cell r="C18399">
            <v>17618</v>
          </cell>
          <cell r="D18399">
            <v>544760832</v>
          </cell>
        </row>
        <row r="18400">
          <cell r="C18400">
            <v>55373</v>
          </cell>
          <cell r="D18400">
            <v>8905919081</v>
          </cell>
        </row>
        <row r="18401">
          <cell r="C18401">
            <v>23351</v>
          </cell>
          <cell r="D18401">
            <v>1990335721</v>
          </cell>
        </row>
        <row r="18402">
          <cell r="C18402">
            <v>45463</v>
          </cell>
          <cell r="D18402">
            <v>6769297310</v>
          </cell>
        </row>
        <row r="18403">
          <cell r="C18403">
            <v>20307</v>
          </cell>
          <cell r="D18403">
            <v>8109358470</v>
          </cell>
        </row>
        <row r="18404">
          <cell r="C18404">
            <v>15106</v>
          </cell>
          <cell r="D18404">
            <v>8254304106</v>
          </cell>
        </row>
        <row r="18405">
          <cell r="C18405">
            <v>18064</v>
          </cell>
          <cell r="D18405">
            <v>4752702681</v>
          </cell>
        </row>
        <row r="18406">
          <cell r="C18406">
            <v>46311</v>
          </cell>
          <cell r="D18406">
            <v>4286367630</v>
          </cell>
        </row>
        <row r="18407">
          <cell r="C18407">
            <v>30313</v>
          </cell>
          <cell r="D18407">
            <v>9229113786</v>
          </cell>
        </row>
        <row r="18408">
          <cell r="C18408">
            <v>42664</v>
          </cell>
          <cell r="D18408">
            <v>6106380341</v>
          </cell>
        </row>
        <row r="18409">
          <cell r="C18409">
            <v>31113</v>
          </cell>
          <cell r="D18409">
            <v>5134745579</v>
          </cell>
        </row>
        <row r="18410">
          <cell r="C18410">
            <v>15556</v>
          </cell>
          <cell r="D18410">
            <v>116428384</v>
          </cell>
        </row>
        <row r="18411">
          <cell r="C18411">
            <v>57873</v>
          </cell>
          <cell r="D18411">
            <v>87033755</v>
          </cell>
        </row>
        <row r="18412">
          <cell r="C18412">
            <v>10993</v>
          </cell>
          <cell r="D18412">
            <v>6293335589</v>
          </cell>
        </row>
        <row r="18413">
          <cell r="C18413">
            <v>53080</v>
          </cell>
          <cell r="D18413">
            <v>4290015026</v>
          </cell>
        </row>
        <row r="18414">
          <cell r="C18414">
            <v>54537</v>
          </cell>
          <cell r="D18414">
            <v>5561472151</v>
          </cell>
        </row>
        <row r="18415">
          <cell r="C18415">
            <v>33570</v>
          </cell>
          <cell r="D18415">
            <v>3219601650</v>
          </cell>
        </row>
        <row r="18416">
          <cell r="C18416">
            <v>51371</v>
          </cell>
          <cell r="D18416">
            <v>9412192312</v>
          </cell>
        </row>
        <row r="18417">
          <cell r="C18417">
            <v>14909</v>
          </cell>
          <cell r="D18417">
            <v>2841287114</v>
          </cell>
        </row>
        <row r="18418">
          <cell r="C18418">
            <v>23975</v>
          </cell>
          <cell r="D18418">
            <v>8646243699</v>
          </cell>
        </row>
        <row r="18419">
          <cell r="C18419">
            <v>11224</v>
          </cell>
          <cell r="D18419">
            <v>9458901820</v>
          </cell>
        </row>
        <row r="18420">
          <cell r="C18420">
            <v>27899</v>
          </cell>
          <cell r="D18420">
            <v>1074899180</v>
          </cell>
        </row>
        <row r="18421">
          <cell r="C18421">
            <v>57664</v>
          </cell>
          <cell r="D18421">
            <v>502909099</v>
          </cell>
        </row>
        <row r="18422">
          <cell r="C18422">
            <v>49397</v>
          </cell>
          <cell r="D18422">
            <v>8173067724</v>
          </cell>
        </row>
        <row r="18423">
          <cell r="C18423">
            <v>14159</v>
          </cell>
          <cell r="D18423">
            <v>6000780338</v>
          </cell>
        </row>
        <row r="18424">
          <cell r="C18424">
            <v>48720</v>
          </cell>
          <cell r="D18424">
            <v>8256403403</v>
          </cell>
        </row>
        <row r="18425">
          <cell r="C18425">
            <v>43010</v>
          </cell>
          <cell r="D18425">
            <v>3858163570</v>
          </cell>
        </row>
        <row r="18426">
          <cell r="C18426">
            <v>13889</v>
          </cell>
          <cell r="D18426">
            <v>7596173217</v>
          </cell>
        </row>
        <row r="18427">
          <cell r="C18427">
            <v>35880</v>
          </cell>
          <cell r="D18427">
            <v>8895721314</v>
          </cell>
        </row>
        <row r="18428">
          <cell r="C18428">
            <v>36253</v>
          </cell>
          <cell r="D18428">
            <v>5347887761</v>
          </cell>
        </row>
        <row r="18429">
          <cell r="C18429">
            <v>50501</v>
          </cell>
          <cell r="D18429">
            <v>6695538166</v>
          </cell>
        </row>
        <row r="18430">
          <cell r="C18430">
            <v>59882</v>
          </cell>
          <cell r="D18430">
            <v>3428040538</v>
          </cell>
        </row>
        <row r="18431">
          <cell r="C18431">
            <v>15562</v>
          </cell>
          <cell r="D18431">
            <v>8109358470</v>
          </cell>
        </row>
        <row r="18432">
          <cell r="C18432">
            <v>42097</v>
          </cell>
          <cell r="D18432">
            <v>2859931651</v>
          </cell>
        </row>
        <row r="18433">
          <cell r="C18433">
            <v>19450</v>
          </cell>
          <cell r="D18433">
            <v>6478891895</v>
          </cell>
        </row>
        <row r="18434">
          <cell r="C18434">
            <v>22531</v>
          </cell>
          <cell r="D18434">
            <v>8519669638</v>
          </cell>
        </row>
        <row r="18435">
          <cell r="C18435">
            <v>13172</v>
          </cell>
          <cell r="D18435">
            <v>4839119791</v>
          </cell>
        </row>
        <row r="18436">
          <cell r="C18436">
            <v>54271</v>
          </cell>
          <cell r="D18436">
            <v>2533903736</v>
          </cell>
        </row>
        <row r="18437">
          <cell r="C18437">
            <v>36517</v>
          </cell>
          <cell r="D18437">
            <v>3597778305</v>
          </cell>
        </row>
        <row r="18438">
          <cell r="C18438">
            <v>57668</v>
          </cell>
          <cell r="D18438">
            <v>2130919499</v>
          </cell>
        </row>
        <row r="18439">
          <cell r="C18439">
            <v>45138</v>
          </cell>
          <cell r="D18439">
            <v>5861892008</v>
          </cell>
        </row>
        <row r="18440">
          <cell r="C18440">
            <v>32408</v>
          </cell>
          <cell r="D18440">
            <v>4535395691</v>
          </cell>
        </row>
        <row r="18441">
          <cell r="C18441">
            <v>42197</v>
          </cell>
          <cell r="D18441">
            <v>3824197065</v>
          </cell>
        </row>
        <row r="18442">
          <cell r="C18442">
            <v>32936</v>
          </cell>
          <cell r="D18442">
            <v>1918356416</v>
          </cell>
        </row>
        <row r="18443">
          <cell r="C18443">
            <v>33863</v>
          </cell>
          <cell r="D18443">
            <v>7892446737</v>
          </cell>
        </row>
        <row r="18444">
          <cell r="C18444">
            <v>44298</v>
          </cell>
          <cell r="D18444">
            <v>76572129</v>
          </cell>
        </row>
        <row r="18445">
          <cell r="C18445">
            <v>42599</v>
          </cell>
          <cell r="D18445">
            <v>4937054791</v>
          </cell>
        </row>
        <row r="18446">
          <cell r="C18446">
            <v>27162</v>
          </cell>
          <cell r="D18446">
            <v>2294342399</v>
          </cell>
        </row>
        <row r="18447">
          <cell r="C18447">
            <v>50704</v>
          </cell>
          <cell r="D18447">
            <v>8069192305</v>
          </cell>
        </row>
        <row r="18448">
          <cell r="C18448">
            <v>46690</v>
          </cell>
          <cell r="D18448">
            <v>2575500974</v>
          </cell>
        </row>
        <row r="18449">
          <cell r="C18449">
            <v>56539</v>
          </cell>
          <cell r="D18449">
            <v>4223282808</v>
          </cell>
        </row>
        <row r="18450">
          <cell r="C18450">
            <v>53336</v>
          </cell>
          <cell r="D18450">
            <v>3670950885</v>
          </cell>
        </row>
        <row r="18451">
          <cell r="C18451">
            <v>16520</v>
          </cell>
          <cell r="D18451">
            <v>5395528121</v>
          </cell>
        </row>
        <row r="18452">
          <cell r="C18452">
            <v>43003</v>
          </cell>
          <cell r="D18452">
            <v>9782845590</v>
          </cell>
        </row>
        <row r="18453">
          <cell r="C18453">
            <v>43292</v>
          </cell>
          <cell r="D18453">
            <v>7269614199</v>
          </cell>
        </row>
        <row r="18454">
          <cell r="C18454">
            <v>58793</v>
          </cell>
          <cell r="D18454">
            <v>5561472151</v>
          </cell>
        </row>
        <row r="18455">
          <cell r="C18455">
            <v>13734</v>
          </cell>
          <cell r="D18455">
            <v>885693418</v>
          </cell>
        </row>
        <row r="18456">
          <cell r="C18456">
            <v>41711</v>
          </cell>
          <cell r="D18456">
            <v>6383978705</v>
          </cell>
        </row>
        <row r="18457">
          <cell r="C18457">
            <v>49508</v>
          </cell>
          <cell r="D18457">
            <v>8620758454</v>
          </cell>
        </row>
        <row r="18458">
          <cell r="C18458">
            <v>34733</v>
          </cell>
          <cell r="D18458">
            <v>2294342399</v>
          </cell>
        </row>
        <row r="18459">
          <cell r="C18459">
            <v>39745</v>
          </cell>
          <cell r="D18459">
            <v>3779559293</v>
          </cell>
        </row>
        <row r="18460">
          <cell r="C18460">
            <v>19835</v>
          </cell>
          <cell r="D18460">
            <v>6000780338</v>
          </cell>
        </row>
        <row r="18461">
          <cell r="C18461">
            <v>22788</v>
          </cell>
          <cell r="D18461">
            <v>2450711406</v>
          </cell>
        </row>
        <row r="18462">
          <cell r="C18462">
            <v>19670</v>
          </cell>
          <cell r="D18462">
            <v>4185019157</v>
          </cell>
        </row>
        <row r="18463">
          <cell r="C18463">
            <v>28807</v>
          </cell>
          <cell r="D18463">
            <v>9803956825</v>
          </cell>
        </row>
        <row r="18464">
          <cell r="C18464">
            <v>55076</v>
          </cell>
          <cell r="D18464">
            <v>1739513533</v>
          </cell>
        </row>
        <row r="18465">
          <cell r="C18465">
            <v>55776</v>
          </cell>
          <cell r="D18465">
            <v>9624054975</v>
          </cell>
        </row>
        <row r="18466">
          <cell r="C18466">
            <v>44828</v>
          </cell>
          <cell r="D18466">
            <v>2873915978</v>
          </cell>
        </row>
        <row r="18467">
          <cell r="C18467">
            <v>26935</v>
          </cell>
          <cell r="D18467">
            <v>6106380341</v>
          </cell>
        </row>
        <row r="18468">
          <cell r="C18468">
            <v>30544</v>
          </cell>
          <cell r="D18468">
            <v>7659816853</v>
          </cell>
        </row>
        <row r="18469">
          <cell r="C18469">
            <v>44252</v>
          </cell>
          <cell r="D18469">
            <v>197180590</v>
          </cell>
        </row>
        <row r="18470">
          <cell r="C18470">
            <v>21918</v>
          </cell>
          <cell r="D18470">
            <v>2234966051</v>
          </cell>
        </row>
        <row r="18471">
          <cell r="C18471">
            <v>15970</v>
          </cell>
          <cell r="D18471">
            <v>583595162</v>
          </cell>
        </row>
        <row r="18472">
          <cell r="C18472">
            <v>18663</v>
          </cell>
          <cell r="D18472">
            <v>4398950745</v>
          </cell>
        </row>
        <row r="18473">
          <cell r="C18473">
            <v>50493</v>
          </cell>
          <cell r="D18473">
            <v>1898839557</v>
          </cell>
        </row>
        <row r="18474">
          <cell r="C18474">
            <v>18191</v>
          </cell>
          <cell r="D18474">
            <v>5347887761</v>
          </cell>
        </row>
        <row r="18475">
          <cell r="C18475">
            <v>36226</v>
          </cell>
          <cell r="D18475">
            <v>5304381319</v>
          </cell>
        </row>
        <row r="18476">
          <cell r="C18476">
            <v>42990</v>
          </cell>
          <cell r="D18476">
            <v>4076701275</v>
          </cell>
        </row>
        <row r="18477">
          <cell r="C18477">
            <v>38060</v>
          </cell>
          <cell r="D18477">
            <v>7938954179</v>
          </cell>
        </row>
        <row r="18478">
          <cell r="C18478">
            <v>17948</v>
          </cell>
          <cell r="D18478">
            <v>7760701055</v>
          </cell>
        </row>
        <row r="18479">
          <cell r="C18479">
            <v>47709</v>
          </cell>
          <cell r="D18479">
            <v>9447906176</v>
          </cell>
        </row>
        <row r="18480">
          <cell r="C18480">
            <v>45194</v>
          </cell>
          <cell r="D18480">
            <v>3554200719</v>
          </cell>
        </row>
        <row r="18481">
          <cell r="C18481">
            <v>47600</v>
          </cell>
          <cell r="D18481">
            <v>4548725172</v>
          </cell>
        </row>
        <row r="18482">
          <cell r="C18482">
            <v>33529</v>
          </cell>
          <cell r="D18482">
            <v>4866916575</v>
          </cell>
        </row>
        <row r="18483">
          <cell r="C18483">
            <v>34292</v>
          </cell>
          <cell r="D18483">
            <v>3932861779</v>
          </cell>
        </row>
        <row r="18484">
          <cell r="C18484">
            <v>12252</v>
          </cell>
          <cell r="D18484">
            <v>6173504774</v>
          </cell>
        </row>
        <row r="18485">
          <cell r="C18485">
            <v>21535</v>
          </cell>
          <cell r="D18485">
            <v>9483290694</v>
          </cell>
        </row>
        <row r="18486">
          <cell r="C18486">
            <v>27186</v>
          </cell>
          <cell r="D18486">
            <v>3129526900</v>
          </cell>
        </row>
        <row r="18487">
          <cell r="C18487">
            <v>42333</v>
          </cell>
          <cell r="D18487">
            <v>4972162740</v>
          </cell>
        </row>
        <row r="18488">
          <cell r="C18488">
            <v>39556</v>
          </cell>
          <cell r="D18488">
            <v>4752702681</v>
          </cell>
        </row>
        <row r="18489">
          <cell r="C18489">
            <v>20943</v>
          </cell>
          <cell r="D18489">
            <v>1990334539</v>
          </cell>
        </row>
        <row r="18490">
          <cell r="C18490">
            <v>32715</v>
          </cell>
          <cell r="D18490">
            <v>1729795870</v>
          </cell>
        </row>
        <row r="18491">
          <cell r="C18491">
            <v>42872</v>
          </cell>
          <cell r="D18491">
            <v>9312128221</v>
          </cell>
        </row>
        <row r="18492">
          <cell r="C18492">
            <v>41513</v>
          </cell>
          <cell r="D18492">
            <v>1855604000</v>
          </cell>
        </row>
        <row r="18493">
          <cell r="C18493">
            <v>55636</v>
          </cell>
          <cell r="D18493">
            <v>4269946768</v>
          </cell>
        </row>
        <row r="18494">
          <cell r="C18494">
            <v>50972</v>
          </cell>
          <cell r="D18494">
            <v>1371021422</v>
          </cell>
        </row>
        <row r="18495">
          <cell r="C18495">
            <v>22433</v>
          </cell>
          <cell r="D18495">
            <v>1462119603</v>
          </cell>
        </row>
        <row r="18496">
          <cell r="C18496">
            <v>26203</v>
          </cell>
          <cell r="D18496">
            <v>1992195951</v>
          </cell>
        </row>
        <row r="18497">
          <cell r="C18497">
            <v>45670</v>
          </cell>
          <cell r="D18497">
            <v>7001733199</v>
          </cell>
        </row>
        <row r="18498">
          <cell r="C18498">
            <v>16643</v>
          </cell>
          <cell r="D18498">
            <v>6462250968</v>
          </cell>
        </row>
        <row r="18499">
          <cell r="C18499">
            <v>38308</v>
          </cell>
          <cell r="D18499">
            <v>7440017404</v>
          </cell>
        </row>
        <row r="18500">
          <cell r="C18500">
            <v>54732</v>
          </cell>
          <cell r="D18500">
            <v>7794042674</v>
          </cell>
        </row>
        <row r="18501">
          <cell r="C18501">
            <v>41001</v>
          </cell>
          <cell r="D18501">
            <v>2561690342</v>
          </cell>
        </row>
        <row r="18502">
          <cell r="C18502">
            <v>28650</v>
          </cell>
          <cell r="D18502">
            <v>5779075530</v>
          </cell>
        </row>
        <row r="18503">
          <cell r="C18503">
            <v>20942</v>
          </cell>
          <cell r="D18503">
            <v>1489889981</v>
          </cell>
        </row>
        <row r="18504">
          <cell r="C18504">
            <v>51079</v>
          </cell>
          <cell r="D18504">
            <v>4849214614</v>
          </cell>
        </row>
        <row r="18505">
          <cell r="C18505">
            <v>12264</v>
          </cell>
          <cell r="D18505">
            <v>1053331541</v>
          </cell>
        </row>
        <row r="18506">
          <cell r="C18506">
            <v>23897</v>
          </cell>
          <cell r="D18506">
            <v>6084639828</v>
          </cell>
        </row>
        <row r="18507">
          <cell r="C18507">
            <v>46843</v>
          </cell>
          <cell r="D18507">
            <v>6837456032</v>
          </cell>
        </row>
        <row r="18508">
          <cell r="C18508">
            <v>43390</v>
          </cell>
          <cell r="D18508">
            <v>549857826</v>
          </cell>
        </row>
        <row r="18509">
          <cell r="C18509">
            <v>22397</v>
          </cell>
          <cell r="D18509">
            <v>8728207157</v>
          </cell>
        </row>
        <row r="18510">
          <cell r="C18510">
            <v>57893</v>
          </cell>
          <cell r="D18510">
            <v>7573774818</v>
          </cell>
        </row>
        <row r="18511">
          <cell r="C18511">
            <v>45925</v>
          </cell>
          <cell r="D18511">
            <v>4862005330</v>
          </cell>
        </row>
        <row r="18512">
          <cell r="C18512">
            <v>54585</v>
          </cell>
          <cell r="D18512">
            <v>769312748</v>
          </cell>
        </row>
        <row r="18513">
          <cell r="C18513">
            <v>12256</v>
          </cell>
          <cell r="D18513">
            <v>5186660353</v>
          </cell>
        </row>
        <row r="18514">
          <cell r="C18514">
            <v>29683</v>
          </cell>
          <cell r="D18514">
            <v>9518260397</v>
          </cell>
        </row>
        <row r="18515">
          <cell r="C18515">
            <v>46552</v>
          </cell>
          <cell r="D18515">
            <v>1898839557</v>
          </cell>
        </row>
        <row r="18516">
          <cell r="C18516">
            <v>45994</v>
          </cell>
          <cell r="D18516">
            <v>4011453366</v>
          </cell>
        </row>
        <row r="18517">
          <cell r="C18517">
            <v>58236</v>
          </cell>
          <cell r="D18517">
            <v>8034345962</v>
          </cell>
        </row>
        <row r="18518">
          <cell r="C18518">
            <v>47495</v>
          </cell>
          <cell r="D18518">
            <v>5079859830</v>
          </cell>
        </row>
        <row r="18519">
          <cell r="C18519">
            <v>34509</v>
          </cell>
          <cell r="D18519">
            <v>2138131904</v>
          </cell>
        </row>
        <row r="18520">
          <cell r="C18520">
            <v>43976</v>
          </cell>
          <cell r="D18520">
            <v>813371287</v>
          </cell>
        </row>
        <row r="18521">
          <cell r="C18521">
            <v>28231</v>
          </cell>
          <cell r="D18521">
            <v>8640079943</v>
          </cell>
        </row>
        <row r="18522">
          <cell r="C18522">
            <v>42130</v>
          </cell>
          <cell r="D18522">
            <v>6718456802</v>
          </cell>
        </row>
        <row r="18523">
          <cell r="C18523">
            <v>47906</v>
          </cell>
          <cell r="D18523">
            <v>6380488901</v>
          </cell>
        </row>
        <row r="18524">
          <cell r="C18524">
            <v>21839</v>
          </cell>
          <cell r="D18524">
            <v>813371287</v>
          </cell>
        </row>
        <row r="18525">
          <cell r="C18525">
            <v>41392</v>
          </cell>
          <cell r="D18525">
            <v>1268934771</v>
          </cell>
        </row>
        <row r="18526">
          <cell r="C18526">
            <v>46532</v>
          </cell>
          <cell r="D18526">
            <v>4499766028</v>
          </cell>
        </row>
        <row r="18527">
          <cell r="C18527">
            <v>57101</v>
          </cell>
          <cell r="D18527">
            <v>5293354957</v>
          </cell>
        </row>
        <row r="18528">
          <cell r="C18528">
            <v>37589</v>
          </cell>
          <cell r="D18528">
            <v>5974179625</v>
          </cell>
        </row>
        <row r="18529">
          <cell r="C18529">
            <v>26329</v>
          </cell>
          <cell r="D18529">
            <v>5929508313</v>
          </cell>
        </row>
        <row r="18530">
          <cell r="C18530">
            <v>27883</v>
          </cell>
          <cell r="D18530">
            <v>977779009</v>
          </cell>
        </row>
        <row r="18531">
          <cell r="C18531">
            <v>45341</v>
          </cell>
          <cell r="D18531">
            <v>7118642576</v>
          </cell>
        </row>
        <row r="18532">
          <cell r="C18532">
            <v>39250</v>
          </cell>
          <cell r="D18532">
            <v>9815158015</v>
          </cell>
        </row>
        <row r="18533">
          <cell r="C18533">
            <v>40583</v>
          </cell>
          <cell r="D18533">
            <v>5828678620</v>
          </cell>
        </row>
        <row r="18534">
          <cell r="C18534">
            <v>27922</v>
          </cell>
          <cell r="D18534">
            <v>1898839557</v>
          </cell>
        </row>
        <row r="18535">
          <cell r="C18535">
            <v>18439</v>
          </cell>
          <cell r="D18535">
            <v>4759627103</v>
          </cell>
        </row>
        <row r="18536">
          <cell r="C18536">
            <v>20136</v>
          </cell>
          <cell r="D18536">
            <v>9800744517</v>
          </cell>
        </row>
        <row r="18537">
          <cell r="C18537">
            <v>37482</v>
          </cell>
          <cell r="D18537">
            <v>6819637888</v>
          </cell>
        </row>
        <row r="18538">
          <cell r="C18538">
            <v>14563</v>
          </cell>
          <cell r="D18538">
            <v>8905919081</v>
          </cell>
        </row>
        <row r="18539">
          <cell r="C18539">
            <v>30391</v>
          </cell>
          <cell r="D18539">
            <v>556704134</v>
          </cell>
        </row>
        <row r="18540">
          <cell r="C18540">
            <v>15999</v>
          </cell>
          <cell r="D18540">
            <v>2924550912</v>
          </cell>
        </row>
        <row r="18541">
          <cell r="C18541">
            <v>35376</v>
          </cell>
          <cell r="D18541">
            <v>1469328364</v>
          </cell>
        </row>
        <row r="18542">
          <cell r="C18542">
            <v>24611</v>
          </cell>
          <cell r="D18542">
            <v>1028388519</v>
          </cell>
        </row>
        <row r="18543">
          <cell r="C18543">
            <v>51766</v>
          </cell>
          <cell r="D18543">
            <v>6148235056</v>
          </cell>
        </row>
        <row r="18544">
          <cell r="C18544">
            <v>19067</v>
          </cell>
          <cell r="D18544">
            <v>8685064791</v>
          </cell>
        </row>
        <row r="18545">
          <cell r="C18545">
            <v>26428</v>
          </cell>
          <cell r="D18545">
            <v>7824503232</v>
          </cell>
        </row>
        <row r="18546">
          <cell r="C18546">
            <v>26747</v>
          </cell>
          <cell r="D18546">
            <v>6173504774</v>
          </cell>
        </row>
        <row r="18547">
          <cell r="C18547">
            <v>56681</v>
          </cell>
          <cell r="D18547">
            <v>3915983489</v>
          </cell>
        </row>
        <row r="18548">
          <cell r="C18548">
            <v>31069</v>
          </cell>
          <cell r="D18548">
            <v>8603912793</v>
          </cell>
        </row>
        <row r="18549">
          <cell r="C18549">
            <v>46489</v>
          </cell>
          <cell r="D18549">
            <v>6462250968</v>
          </cell>
        </row>
        <row r="18550">
          <cell r="C18550">
            <v>48460</v>
          </cell>
          <cell r="D18550">
            <v>4815280800</v>
          </cell>
        </row>
        <row r="18551">
          <cell r="C18551">
            <v>41962</v>
          </cell>
          <cell r="D18551">
            <v>6713405010</v>
          </cell>
        </row>
        <row r="18552">
          <cell r="C18552">
            <v>46868</v>
          </cell>
          <cell r="D18552">
            <v>209942509</v>
          </cell>
        </row>
        <row r="18553">
          <cell r="C18553">
            <v>26107</v>
          </cell>
          <cell r="D18553">
            <v>2177097355</v>
          </cell>
        </row>
        <row r="18554">
          <cell r="C18554">
            <v>48908</v>
          </cell>
          <cell r="D18554">
            <v>556704134</v>
          </cell>
        </row>
        <row r="18555">
          <cell r="C18555">
            <v>58401</v>
          </cell>
          <cell r="D18555">
            <v>3915983489</v>
          </cell>
        </row>
        <row r="18556">
          <cell r="C18556">
            <v>27608</v>
          </cell>
          <cell r="D18556">
            <v>4838770758</v>
          </cell>
        </row>
        <row r="18557">
          <cell r="C18557">
            <v>10662</v>
          </cell>
          <cell r="D18557">
            <v>4260324861</v>
          </cell>
        </row>
        <row r="18558">
          <cell r="C18558">
            <v>37135</v>
          </cell>
          <cell r="D18558">
            <v>8895721314</v>
          </cell>
        </row>
        <row r="18559">
          <cell r="C18559">
            <v>39022</v>
          </cell>
          <cell r="D18559">
            <v>6734537986</v>
          </cell>
        </row>
        <row r="18560">
          <cell r="C18560">
            <v>52457</v>
          </cell>
          <cell r="D18560">
            <v>7180536660</v>
          </cell>
        </row>
        <row r="18561">
          <cell r="C18561">
            <v>29173</v>
          </cell>
          <cell r="D18561">
            <v>806065796</v>
          </cell>
        </row>
        <row r="18562">
          <cell r="C18562">
            <v>18559</v>
          </cell>
          <cell r="D18562">
            <v>960994726</v>
          </cell>
        </row>
        <row r="18563">
          <cell r="C18563">
            <v>12578</v>
          </cell>
          <cell r="D18563">
            <v>2924550912</v>
          </cell>
        </row>
        <row r="18564">
          <cell r="C18564">
            <v>59560</v>
          </cell>
          <cell r="D18564">
            <v>966588630</v>
          </cell>
        </row>
        <row r="18565">
          <cell r="C18565">
            <v>32047</v>
          </cell>
          <cell r="D18565">
            <v>2493113470</v>
          </cell>
        </row>
        <row r="18566">
          <cell r="C18566">
            <v>22156</v>
          </cell>
          <cell r="D18566">
            <v>6713405010</v>
          </cell>
        </row>
        <row r="18567">
          <cell r="C18567">
            <v>28407</v>
          </cell>
          <cell r="D18567">
            <v>3824197065</v>
          </cell>
        </row>
        <row r="18568">
          <cell r="C18568">
            <v>12482</v>
          </cell>
          <cell r="D18568">
            <v>1411873114</v>
          </cell>
        </row>
        <row r="18569">
          <cell r="C18569">
            <v>27991</v>
          </cell>
          <cell r="D18569">
            <v>2149326663</v>
          </cell>
        </row>
        <row r="18570">
          <cell r="C18570">
            <v>35636</v>
          </cell>
          <cell r="D18570">
            <v>3600185284</v>
          </cell>
        </row>
        <row r="18571">
          <cell r="C18571">
            <v>34810</v>
          </cell>
          <cell r="D18571">
            <v>8728207157</v>
          </cell>
        </row>
        <row r="18572">
          <cell r="C18572">
            <v>42284</v>
          </cell>
          <cell r="D18572">
            <v>7670936274</v>
          </cell>
        </row>
        <row r="18573">
          <cell r="C18573">
            <v>14686</v>
          </cell>
          <cell r="D18573">
            <v>4691333258</v>
          </cell>
        </row>
        <row r="18574">
          <cell r="C18574">
            <v>57249</v>
          </cell>
          <cell r="D18574">
            <v>4716524892</v>
          </cell>
        </row>
        <row r="18575">
          <cell r="C18575">
            <v>41984</v>
          </cell>
          <cell r="D18575">
            <v>2353272215</v>
          </cell>
        </row>
        <row r="18576">
          <cell r="C18576">
            <v>16824</v>
          </cell>
          <cell r="D18576">
            <v>2497321256</v>
          </cell>
        </row>
        <row r="18577">
          <cell r="C18577">
            <v>16872</v>
          </cell>
          <cell r="D18577">
            <v>1472093461</v>
          </cell>
        </row>
        <row r="18578">
          <cell r="C18578">
            <v>34389</v>
          </cell>
          <cell r="D18578">
            <v>3235176993</v>
          </cell>
        </row>
        <row r="18579">
          <cell r="C18579">
            <v>55773</v>
          </cell>
          <cell r="D18579">
            <v>9373778889</v>
          </cell>
        </row>
        <row r="18580">
          <cell r="C18580">
            <v>49108</v>
          </cell>
          <cell r="D18580">
            <v>8145387981</v>
          </cell>
        </row>
        <row r="18581">
          <cell r="C18581">
            <v>17272</v>
          </cell>
          <cell r="D18581">
            <v>2149326663</v>
          </cell>
        </row>
        <row r="18582">
          <cell r="C18582">
            <v>17428</v>
          </cell>
          <cell r="D18582">
            <v>8858733592</v>
          </cell>
        </row>
        <row r="18583">
          <cell r="C18583">
            <v>18169</v>
          </cell>
          <cell r="D18583">
            <v>7630993544</v>
          </cell>
        </row>
        <row r="18584">
          <cell r="C18584">
            <v>26402</v>
          </cell>
          <cell r="D18584">
            <v>4278470843</v>
          </cell>
        </row>
        <row r="18585">
          <cell r="C18585">
            <v>33514</v>
          </cell>
          <cell r="D18585">
            <v>5948190226</v>
          </cell>
        </row>
        <row r="18586">
          <cell r="C18586">
            <v>18894</v>
          </cell>
          <cell r="D18586">
            <v>4877108939</v>
          </cell>
        </row>
        <row r="18587">
          <cell r="C18587">
            <v>49095</v>
          </cell>
          <cell r="D18587">
            <v>8482007106</v>
          </cell>
        </row>
        <row r="18588">
          <cell r="C18588">
            <v>26998</v>
          </cell>
          <cell r="D18588">
            <v>7957976743</v>
          </cell>
        </row>
        <row r="18589">
          <cell r="C18589">
            <v>17342</v>
          </cell>
          <cell r="D18589">
            <v>6988089128</v>
          </cell>
        </row>
        <row r="18590">
          <cell r="C18590">
            <v>30291</v>
          </cell>
          <cell r="D18590">
            <v>966588630</v>
          </cell>
        </row>
        <row r="18591">
          <cell r="C18591">
            <v>54262</v>
          </cell>
          <cell r="D18591">
            <v>5002048994</v>
          </cell>
        </row>
        <row r="18592">
          <cell r="C18592">
            <v>34785</v>
          </cell>
          <cell r="D18592">
            <v>3746690722</v>
          </cell>
        </row>
        <row r="18593">
          <cell r="C18593">
            <v>49920</v>
          </cell>
          <cell r="D18593">
            <v>8238030943</v>
          </cell>
        </row>
        <row r="18594">
          <cell r="C18594">
            <v>14068</v>
          </cell>
          <cell r="D18594">
            <v>1028388519</v>
          </cell>
        </row>
        <row r="18595">
          <cell r="C18595">
            <v>19854</v>
          </cell>
          <cell r="D18595">
            <v>1062607929</v>
          </cell>
        </row>
        <row r="18596">
          <cell r="C18596">
            <v>40526</v>
          </cell>
          <cell r="D18596">
            <v>5211527984</v>
          </cell>
        </row>
        <row r="18597">
          <cell r="C18597">
            <v>51658</v>
          </cell>
          <cell r="D18597">
            <v>5861892008</v>
          </cell>
        </row>
        <row r="18598">
          <cell r="C18598">
            <v>13497</v>
          </cell>
          <cell r="D18598">
            <v>3016741628</v>
          </cell>
        </row>
        <row r="18599">
          <cell r="C18599">
            <v>55843</v>
          </cell>
          <cell r="D18599">
            <v>3235176993</v>
          </cell>
        </row>
        <row r="18600">
          <cell r="C18600">
            <v>51637</v>
          </cell>
          <cell r="D18600">
            <v>8748349712</v>
          </cell>
        </row>
        <row r="18601">
          <cell r="C18601">
            <v>42868</v>
          </cell>
          <cell r="D18601">
            <v>5211527984</v>
          </cell>
        </row>
        <row r="18602">
          <cell r="C18602">
            <v>58944</v>
          </cell>
          <cell r="D18602">
            <v>9412192312</v>
          </cell>
        </row>
        <row r="18603">
          <cell r="C18603">
            <v>45214</v>
          </cell>
          <cell r="D18603">
            <v>5474718616</v>
          </cell>
        </row>
        <row r="18604">
          <cell r="C18604">
            <v>32268</v>
          </cell>
          <cell r="D18604">
            <v>8875320292</v>
          </cell>
        </row>
        <row r="18605">
          <cell r="C18605">
            <v>53127</v>
          </cell>
          <cell r="D18605">
            <v>1729795870</v>
          </cell>
        </row>
        <row r="18606">
          <cell r="C18606">
            <v>21626</v>
          </cell>
          <cell r="D18606">
            <v>1313434965</v>
          </cell>
        </row>
        <row r="18607">
          <cell r="C18607">
            <v>59689</v>
          </cell>
          <cell r="D18607">
            <v>6842797632</v>
          </cell>
        </row>
        <row r="18608">
          <cell r="C18608">
            <v>50958</v>
          </cell>
          <cell r="D18608">
            <v>2565290632</v>
          </cell>
        </row>
        <row r="18609">
          <cell r="C18609">
            <v>53791</v>
          </cell>
          <cell r="D18609">
            <v>7205256240</v>
          </cell>
        </row>
        <row r="18610">
          <cell r="C18610">
            <v>12474</v>
          </cell>
          <cell r="D18610">
            <v>9984023702</v>
          </cell>
        </row>
        <row r="18611">
          <cell r="C18611">
            <v>21910</v>
          </cell>
          <cell r="D18611">
            <v>1263903657</v>
          </cell>
        </row>
        <row r="18612">
          <cell r="C18612">
            <v>57905</v>
          </cell>
          <cell r="D18612">
            <v>2958692264</v>
          </cell>
        </row>
        <row r="18613">
          <cell r="C18613">
            <v>21070</v>
          </cell>
          <cell r="D18613">
            <v>9228842121</v>
          </cell>
        </row>
        <row r="18614">
          <cell r="C18614">
            <v>23853</v>
          </cell>
          <cell r="D18614">
            <v>3843300291</v>
          </cell>
        </row>
        <row r="18615">
          <cell r="C18615">
            <v>51501</v>
          </cell>
          <cell r="D18615">
            <v>9023313240</v>
          </cell>
        </row>
        <row r="18616">
          <cell r="C18616">
            <v>54768</v>
          </cell>
          <cell r="D18616">
            <v>9855833406</v>
          </cell>
        </row>
        <row r="18617">
          <cell r="C18617">
            <v>53681</v>
          </cell>
          <cell r="D18617">
            <v>2492824950</v>
          </cell>
        </row>
        <row r="18618">
          <cell r="C18618">
            <v>16422</v>
          </cell>
          <cell r="D18618">
            <v>1990335721</v>
          </cell>
        </row>
        <row r="18619">
          <cell r="C18619">
            <v>31610</v>
          </cell>
          <cell r="D18619">
            <v>4075444457</v>
          </cell>
        </row>
        <row r="18620">
          <cell r="C18620">
            <v>44435</v>
          </cell>
          <cell r="D18620">
            <v>6788593582</v>
          </cell>
        </row>
        <row r="18621">
          <cell r="C18621">
            <v>25596</v>
          </cell>
          <cell r="D18621">
            <v>3127459866</v>
          </cell>
        </row>
        <row r="18622">
          <cell r="C18622">
            <v>52303</v>
          </cell>
          <cell r="D18622">
            <v>3569414450</v>
          </cell>
        </row>
        <row r="18623">
          <cell r="C18623">
            <v>56568</v>
          </cell>
          <cell r="D18623">
            <v>3497169404</v>
          </cell>
        </row>
        <row r="18624">
          <cell r="C18624">
            <v>10488</v>
          </cell>
          <cell r="D18624">
            <v>8533410514</v>
          </cell>
        </row>
        <row r="18625">
          <cell r="C18625">
            <v>11580</v>
          </cell>
          <cell r="D18625">
            <v>959209328</v>
          </cell>
        </row>
        <row r="18626">
          <cell r="C18626">
            <v>26001</v>
          </cell>
          <cell r="D18626">
            <v>9331851693</v>
          </cell>
        </row>
        <row r="18627">
          <cell r="C18627">
            <v>24779</v>
          </cell>
          <cell r="D18627">
            <v>9963057691</v>
          </cell>
        </row>
        <row r="18628">
          <cell r="C18628">
            <v>38173</v>
          </cell>
          <cell r="D18628">
            <v>1439916314</v>
          </cell>
        </row>
        <row r="18629">
          <cell r="C18629">
            <v>35648</v>
          </cell>
          <cell r="D18629">
            <v>515647594</v>
          </cell>
        </row>
        <row r="18630">
          <cell r="C18630">
            <v>57307</v>
          </cell>
          <cell r="D18630">
            <v>1657097021</v>
          </cell>
        </row>
        <row r="18631">
          <cell r="C18631">
            <v>44594</v>
          </cell>
          <cell r="D18631">
            <v>6462250968</v>
          </cell>
        </row>
        <row r="18632">
          <cell r="C18632">
            <v>46814</v>
          </cell>
          <cell r="D18632">
            <v>76572129</v>
          </cell>
        </row>
        <row r="18633">
          <cell r="C18633">
            <v>49280</v>
          </cell>
          <cell r="D18633">
            <v>357531329</v>
          </cell>
        </row>
        <row r="18634">
          <cell r="C18634">
            <v>34364</v>
          </cell>
          <cell r="D18634">
            <v>4342145855</v>
          </cell>
        </row>
        <row r="18635">
          <cell r="C18635">
            <v>46595</v>
          </cell>
          <cell r="D18635">
            <v>4815280800</v>
          </cell>
        </row>
        <row r="18636">
          <cell r="C18636">
            <v>23587</v>
          </cell>
          <cell r="D18636">
            <v>3933561566</v>
          </cell>
        </row>
        <row r="18637">
          <cell r="C18637">
            <v>53093</v>
          </cell>
          <cell r="D18637">
            <v>9491257560</v>
          </cell>
        </row>
        <row r="18638">
          <cell r="C18638">
            <v>17321</v>
          </cell>
          <cell r="D18638">
            <v>9258570278</v>
          </cell>
        </row>
        <row r="18639">
          <cell r="C18639">
            <v>14889</v>
          </cell>
          <cell r="D18639">
            <v>1364767856</v>
          </cell>
        </row>
        <row r="18640">
          <cell r="C18640">
            <v>32617</v>
          </cell>
          <cell r="D18640">
            <v>2524572722</v>
          </cell>
        </row>
        <row r="18641">
          <cell r="C18641">
            <v>52758</v>
          </cell>
          <cell r="D18641">
            <v>6172549286</v>
          </cell>
        </row>
        <row r="18642">
          <cell r="C18642">
            <v>17595</v>
          </cell>
          <cell r="D18642">
            <v>1599457717</v>
          </cell>
        </row>
        <row r="18643">
          <cell r="C18643">
            <v>57713</v>
          </cell>
          <cell r="D18643">
            <v>8676088039</v>
          </cell>
        </row>
        <row r="18644">
          <cell r="C18644">
            <v>23235</v>
          </cell>
          <cell r="D18644">
            <v>8911781207</v>
          </cell>
        </row>
        <row r="18645">
          <cell r="C18645">
            <v>15102</v>
          </cell>
          <cell r="D18645">
            <v>9547713507</v>
          </cell>
        </row>
        <row r="18646">
          <cell r="C18646">
            <v>22040</v>
          </cell>
          <cell r="D18646">
            <v>8370379001</v>
          </cell>
        </row>
        <row r="18647">
          <cell r="C18647">
            <v>41595</v>
          </cell>
          <cell r="D18647">
            <v>6383978705</v>
          </cell>
        </row>
        <row r="18648">
          <cell r="C18648">
            <v>23900</v>
          </cell>
          <cell r="D18648">
            <v>885693418</v>
          </cell>
        </row>
        <row r="18649">
          <cell r="C18649">
            <v>44399</v>
          </cell>
          <cell r="D18649">
            <v>2353272215</v>
          </cell>
        </row>
        <row r="18650">
          <cell r="C18650">
            <v>59199</v>
          </cell>
          <cell r="D18650">
            <v>4453315724</v>
          </cell>
        </row>
        <row r="18651">
          <cell r="C18651">
            <v>49499</v>
          </cell>
          <cell r="D18651">
            <v>2230983466</v>
          </cell>
        </row>
        <row r="18652">
          <cell r="C18652">
            <v>45633</v>
          </cell>
          <cell r="D18652">
            <v>8223052873</v>
          </cell>
        </row>
        <row r="18653">
          <cell r="C18653">
            <v>45125</v>
          </cell>
          <cell r="D18653">
            <v>901154172</v>
          </cell>
        </row>
        <row r="18654">
          <cell r="C18654">
            <v>29508</v>
          </cell>
          <cell r="D18654">
            <v>7427985850</v>
          </cell>
        </row>
        <row r="18655">
          <cell r="C18655">
            <v>15411</v>
          </cell>
          <cell r="D18655">
            <v>5460394635</v>
          </cell>
        </row>
        <row r="18656">
          <cell r="C18656">
            <v>40708</v>
          </cell>
          <cell r="D18656">
            <v>8552526727</v>
          </cell>
        </row>
        <row r="18657">
          <cell r="C18657">
            <v>49756</v>
          </cell>
          <cell r="D18657">
            <v>509393462</v>
          </cell>
        </row>
        <row r="18658">
          <cell r="C18658">
            <v>52434</v>
          </cell>
          <cell r="D18658">
            <v>6618120233</v>
          </cell>
        </row>
        <row r="18659">
          <cell r="C18659">
            <v>34498</v>
          </cell>
          <cell r="D18659">
            <v>1472093461</v>
          </cell>
        </row>
        <row r="18660">
          <cell r="C18660">
            <v>52621</v>
          </cell>
          <cell r="D18660">
            <v>5603002824</v>
          </cell>
        </row>
        <row r="18661">
          <cell r="C18661">
            <v>19204</v>
          </cell>
          <cell r="D18661">
            <v>5913755731</v>
          </cell>
        </row>
        <row r="18662">
          <cell r="C18662">
            <v>13893</v>
          </cell>
          <cell r="D18662">
            <v>7098438871</v>
          </cell>
        </row>
        <row r="18663">
          <cell r="C18663">
            <v>43644</v>
          </cell>
          <cell r="D18663">
            <v>7637608875</v>
          </cell>
        </row>
        <row r="18664">
          <cell r="C18664">
            <v>47278</v>
          </cell>
          <cell r="D18664">
            <v>6380488901</v>
          </cell>
        </row>
        <row r="18665">
          <cell r="C18665">
            <v>56013</v>
          </cell>
          <cell r="D18665">
            <v>1743464649</v>
          </cell>
        </row>
        <row r="18666">
          <cell r="C18666">
            <v>10641</v>
          </cell>
          <cell r="D18666">
            <v>9621331862</v>
          </cell>
        </row>
        <row r="18667">
          <cell r="C18667">
            <v>22677</v>
          </cell>
          <cell r="D18667">
            <v>1990334539</v>
          </cell>
        </row>
        <row r="18668">
          <cell r="C18668">
            <v>56954</v>
          </cell>
          <cell r="D18668">
            <v>5726465660</v>
          </cell>
        </row>
        <row r="18669">
          <cell r="C18669">
            <v>31724</v>
          </cell>
          <cell r="D18669">
            <v>7000350199</v>
          </cell>
        </row>
        <row r="18670">
          <cell r="C18670">
            <v>22542</v>
          </cell>
          <cell r="D18670">
            <v>4487905370</v>
          </cell>
        </row>
        <row r="18671">
          <cell r="C18671">
            <v>49549</v>
          </cell>
          <cell r="D18671">
            <v>7281103514</v>
          </cell>
        </row>
        <row r="18672">
          <cell r="C18672">
            <v>58768</v>
          </cell>
          <cell r="D18672">
            <v>8173067724</v>
          </cell>
        </row>
        <row r="18673">
          <cell r="C18673">
            <v>52417</v>
          </cell>
          <cell r="D18673">
            <v>5675852751</v>
          </cell>
        </row>
        <row r="18674">
          <cell r="C18674">
            <v>42083</v>
          </cell>
          <cell r="D18674">
            <v>2053848936</v>
          </cell>
        </row>
        <row r="18675">
          <cell r="C18675">
            <v>51090</v>
          </cell>
          <cell r="D18675">
            <v>3227873028</v>
          </cell>
        </row>
        <row r="18676">
          <cell r="C18676">
            <v>12973</v>
          </cell>
          <cell r="D18676">
            <v>8644362151</v>
          </cell>
        </row>
        <row r="18677">
          <cell r="C18677">
            <v>14335</v>
          </cell>
          <cell r="D18677">
            <v>7411705322</v>
          </cell>
        </row>
        <row r="18678">
          <cell r="C18678">
            <v>26815</v>
          </cell>
          <cell r="D18678">
            <v>5988565948</v>
          </cell>
        </row>
        <row r="18679">
          <cell r="C18679">
            <v>25009</v>
          </cell>
          <cell r="D18679">
            <v>7778092905</v>
          </cell>
        </row>
        <row r="18680">
          <cell r="C18680">
            <v>46461</v>
          </cell>
          <cell r="D18680">
            <v>4502817627</v>
          </cell>
        </row>
        <row r="18681">
          <cell r="C18681">
            <v>37374</v>
          </cell>
          <cell r="D18681">
            <v>2353272215</v>
          </cell>
        </row>
        <row r="18682">
          <cell r="C18682">
            <v>49355</v>
          </cell>
          <cell r="D18682">
            <v>3273288531</v>
          </cell>
        </row>
        <row r="18683">
          <cell r="C18683">
            <v>54166</v>
          </cell>
          <cell r="D18683">
            <v>5588978080</v>
          </cell>
        </row>
        <row r="18684">
          <cell r="C18684">
            <v>24839</v>
          </cell>
          <cell r="D18684">
            <v>1502791994</v>
          </cell>
        </row>
        <row r="18685">
          <cell r="C18685">
            <v>49127</v>
          </cell>
          <cell r="D18685">
            <v>2255261316</v>
          </cell>
        </row>
        <row r="18686">
          <cell r="C18686">
            <v>58022</v>
          </cell>
          <cell r="D18686">
            <v>6408517315</v>
          </cell>
        </row>
        <row r="18687">
          <cell r="C18687">
            <v>16782</v>
          </cell>
          <cell r="D18687">
            <v>9611070055</v>
          </cell>
        </row>
        <row r="18688">
          <cell r="C18688">
            <v>45817</v>
          </cell>
          <cell r="D18688">
            <v>7240169995</v>
          </cell>
        </row>
        <row r="18689">
          <cell r="C18689">
            <v>32714</v>
          </cell>
          <cell r="D18689">
            <v>3933021111</v>
          </cell>
        </row>
        <row r="18690">
          <cell r="C18690">
            <v>59589</v>
          </cell>
          <cell r="D18690">
            <v>8256403403</v>
          </cell>
        </row>
        <row r="18691">
          <cell r="C18691">
            <v>50751</v>
          </cell>
          <cell r="D18691">
            <v>5552170407</v>
          </cell>
        </row>
        <row r="18692">
          <cell r="C18692">
            <v>22437</v>
          </cell>
          <cell r="D18692">
            <v>8875305560</v>
          </cell>
        </row>
        <row r="18693">
          <cell r="C18693">
            <v>46784</v>
          </cell>
          <cell r="D18693">
            <v>513904581</v>
          </cell>
        </row>
        <row r="18694">
          <cell r="C18694">
            <v>37525</v>
          </cell>
          <cell r="D18694">
            <v>7906441400</v>
          </cell>
        </row>
        <row r="18695">
          <cell r="C18695">
            <v>11418</v>
          </cell>
          <cell r="D18695">
            <v>2748937082</v>
          </cell>
        </row>
        <row r="18696">
          <cell r="C18696">
            <v>34009</v>
          </cell>
          <cell r="D18696">
            <v>9223618401</v>
          </cell>
        </row>
        <row r="18697">
          <cell r="C18697">
            <v>25301</v>
          </cell>
          <cell r="D18697">
            <v>879297433</v>
          </cell>
        </row>
        <row r="18698">
          <cell r="C18698">
            <v>46756</v>
          </cell>
          <cell r="D18698">
            <v>715518151</v>
          </cell>
        </row>
        <row r="18699">
          <cell r="C18699">
            <v>40560</v>
          </cell>
          <cell r="D18699">
            <v>4235594176</v>
          </cell>
        </row>
        <row r="18700">
          <cell r="C18700">
            <v>59566</v>
          </cell>
          <cell r="D18700">
            <v>3497169404</v>
          </cell>
        </row>
        <row r="18701">
          <cell r="C18701">
            <v>29676</v>
          </cell>
          <cell r="D18701">
            <v>3904109642</v>
          </cell>
        </row>
        <row r="18702">
          <cell r="C18702">
            <v>24512</v>
          </cell>
          <cell r="D18702">
            <v>1074899180</v>
          </cell>
        </row>
        <row r="18703">
          <cell r="C18703">
            <v>14645</v>
          </cell>
          <cell r="D18703">
            <v>4439073344</v>
          </cell>
        </row>
        <row r="18704">
          <cell r="C18704">
            <v>11573</v>
          </cell>
          <cell r="D18704">
            <v>2230983466</v>
          </cell>
        </row>
        <row r="18705">
          <cell r="C18705">
            <v>49100</v>
          </cell>
          <cell r="D18705">
            <v>7688943361</v>
          </cell>
        </row>
        <row r="18706">
          <cell r="C18706">
            <v>25604</v>
          </cell>
          <cell r="D18706">
            <v>495702854</v>
          </cell>
        </row>
        <row r="18707">
          <cell r="C18707">
            <v>51713</v>
          </cell>
          <cell r="D18707">
            <v>7866715386</v>
          </cell>
        </row>
        <row r="18708">
          <cell r="C18708">
            <v>30744</v>
          </cell>
          <cell r="D18708">
            <v>6515844751</v>
          </cell>
        </row>
        <row r="18709">
          <cell r="C18709">
            <v>35943</v>
          </cell>
          <cell r="D18709">
            <v>1502791994</v>
          </cell>
        </row>
        <row r="18710">
          <cell r="C18710">
            <v>40446</v>
          </cell>
          <cell r="D18710">
            <v>9447906176</v>
          </cell>
        </row>
        <row r="18711">
          <cell r="C18711">
            <v>38414</v>
          </cell>
          <cell r="D18711">
            <v>1892125439</v>
          </cell>
        </row>
        <row r="18712">
          <cell r="C18712">
            <v>35625</v>
          </cell>
          <cell r="D18712">
            <v>1419116835</v>
          </cell>
        </row>
        <row r="18713">
          <cell r="C18713">
            <v>54316</v>
          </cell>
          <cell r="D18713">
            <v>2492824950</v>
          </cell>
        </row>
        <row r="18714">
          <cell r="C18714">
            <v>13310</v>
          </cell>
          <cell r="D18714">
            <v>5623930522</v>
          </cell>
        </row>
        <row r="18715">
          <cell r="C18715">
            <v>11579</v>
          </cell>
          <cell r="D18715">
            <v>2209340063</v>
          </cell>
        </row>
        <row r="18716">
          <cell r="C18716">
            <v>14514</v>
          </cell>
          <cell r="D18716">
            <v>5561472151</v>
          </cell>
        </row>
        <row r="18717">
          <cell r="C18717">
            <v>42202</v>
          </cell>
          <cell r="D18717">
            <v>6260817967</v>
          </cell>
        </row>
        <row r="18718">
          <cell r="C18718">
            <v>21472</v>
          </cell>
          <cell r="D18718">
            <v>713650656</v>
          </cell>
        </row>
        <row r="18719">
          <cell r="C18719">
            <v>48589</v>
          </cell>
          <cell r="D18719">
            <v>1469328364</v>
          </cell>
        </row>
        <row r="18720">
          <cell r="C18720">
            <v>57197</v>
          </cell>
          <cell r="D18720">
            <v>6276010022</v>
          </cell>
        </row>
        <row r="18721">
          <cell r="C18721">
            <v>30707</v>
          </cell>
          <cell r="D18721">
            <v>4159390110</v>
          </cell>
        </row>
        <row r="18722">
          <cell r="C18722">
            <v>17718</v>
          </cell>
          <cell r="D18722">
            <v>3235176993</v>
          </cell>
        </row>
        <row r="18723">
          <cell r="C18723">
            <v>22973</v>
          </cell>
          <cell r="D18723">
            <v>5603002824</v>
          </cell>
        </row>
        <row r="18724">
          <cell r="C18724">
            <v>45897</v>
          </cell>
          <cell r="D18724">
            <v>2191014690</v>
          </cell>
        </row>
        <row r="18725">
          <cell r="C18725">
            <v>13588</v>
          </cell>
          <cell r="D18725">
            <v>2191014690</v>
          </cell>
        </row>
        <row r="18726">
          <cell r="C18726">
            <v>10948</v>
          </cell>
          <cell r="D18726">
            <v>3156820482</v>
          </cell>
        </row>
        <row r="18727">
          <cell r="C18727">
            <v>45268</v>
          </cell>
          <cell r="D18727">
            <v>7760701055</v>
          </cell>
        </row>
        <row r="18728">
          <cell r="C18728">
            <v>21993</v>
          </cell>
          <cell r="D18728">
            <v>9621331862</v>
          </cell>
        </row>
        <row r="18729">
          <cell r="C18729">
            <v>24920</v>
          </cell>
          <cell r="D18729">
            <v>6819637888</v>
          </cell>
        </row>
        <row r="18730">
          <cell r="C18730">
            <v>58390</v>
          </cell>
          <cell r="D18730">
            <v>650049144</v>
          </cell>
        </row>
        <row r="18731">
          <cell r="C18731">
            <v>49848</v>
          </cell>
          <cell r="D18731">
            <v>250257920</v>
          </cell>
        </row>
        <row r="18732">
          <cell r="C18732">
            <v>59243</v>
          </cell>
          <cell r="D18732">
            <v>250257920</v>
          </cell>
        </row>
        <row r="18733">
          <cell r="C18733">
            <v>10444</v>
          </cell>
          <cell r="D18733">
            <v>1268934771</v>
          </cell>
        </row>
        <row r="18734">
          <cell r="C18734">
            <v>48873</v>
          </cell>
          <cell r="D18734">
            <v>449160092</v>
          </cell>
        </row>
        <row r="18735">
          <cell r="C18735">
            <v>11824</v>
          </cell>
          <cell r="D18735">
            <v>5191866150</v>
          </cell>
        </row>
        <row r="18736">
          <cell r="C18736">
            <v>41332</v>
          </cell>
          <cell r="D18736">
            <v>228985188</v>
          </cell>
        </row>
        <row r="18737">
          <cell r="C18737">
            <v>10725</v>
          </cell>
          <cell r="D18737">
            <v>3661649302</v>
          </cell>
        </row>
        <row r="18738">
          <cell r="C18738">
            <v>42295</v>
          </cell>
          <cell r="D18738">
            <v>5623178685</v>
          </cell>
        </row>
        <row r="18739">
          <cell r="C18739">
            <v>17414</v>
          </cell>
          <cell r="D18739">
            <v>299663825</v>
          </cell>
        </row>
        <row r="18740">
          <cell r="C18740">
            <v>28980</v>
          </cell>
          <cell r="D18740">
            <v>8858733592</v>
          </cell>
        </row>
        <row r="18741">
          <cell r="C18741">
            <v>49875</v>
          </cell>
          <cell r="D18741">
            <v>3642988458</v>
          </cell>
        </row>
        <row r="18742">
          <cell r="C18742">
            <v>13414</v>
          </cell>
          <cell r="D18742">
            <v>1888605537</v>
          </cell>
        </row>
        <row r="18743">
          <cell r="C18743">
            <v>42135</v>
          </cell>
          <cell r="D18743">
            <v>6286877770</v>
          </cell>
        </row>
        <row r="18744">
          <cell r="C18744">
            <v>46706</v>
          </cell>
          <cell r="D18744">
            <v>8482007106</v>
          </cell>
        </row>
        <row r="18745">
          <cell r="C18745">
            <v>29356</v>
          </cell>
          <cell r="D18745">
            <v>1532722974</v>
          </cell>
        </row>
        <row r="18746">
          <cell r="C18746">
            <v>50809</v>
          </cell>
          <cell r="D18746">
            <v>6733929554</v>
          </cell>
        </row>
        <row r="18747">
          <cell r="C18747">
            <v>31383</v>
          </cell>
          <cell r="D18747">
            <v>6007705854</v>
          </cell>
        </row>
        <row r="18748">
          <cell r="C18748">
            <v>11521</v>
          </cell>
          <cell r="D18748">
            <v>4037854406</v>
          </cell>
        </row>
        <row r="18749">
          <cell r="C18749">
            <v>16742</v>
          </cell>
          <cell r="D18749">
            <v>9620547551</v>
          </cell>
        </row>
        <row r="18750">
          <cell r="C18750">
            <v>39772</v>
          </cell>
          <cell r="D18750">
            <v>8875305560</v>
          </cell>
        </row>
        <row r="18751">
          <cell r="C18751">
            <v>30724</v>
          </cell>
          <cell r="D18751">
            <v>5068508845</v>
          </cell>
        </row>
        <row r="18752">
          <cell r="C18752">
            <v>45315</v>
          </cell>
          <cell r="D18752">
            <v>1279282711</v>
          </cell>
        </row>
        <row r="18753">
          <cell r="C18753">
            <v>50020</v>
          </cell>
          <cell r="D18753">
            <v>4838770758</v>
          </cell>
        </row>
        <row r="18754">
          <cell r="C18754">
            <v>30886</v>
          </cell>
          <cell r="D18754">
            <v>85304042</v>
          </cell>
        </row>
        <row r="18755">
          <cell r="C18755">
            <v>54844</v>
          </cell>
          <cell r="D18755">
            <v>9829586073</v>
          </cell>
        </row>
        <row r="18756">
          <cell r="C18756">
            <v>16255</v>
          </cell>
          <cell r="D18756">
            <v>7436398989</v>
          </cell>
        </row>
        <row r="18757">
          <cell r="C18757">
            <v>21898</v>
          </cell>
          <cell r="D18757">
            <v>483886254</v>
          </cell>
        </row>
        <row r="18758">
          <cell r="C18758">
            <v>20420</v>
          </cell>
          <cell r="D18758">
            <v>3513651333</v>
          </cell>
        </row>
        <row r="18759">
          <cell r="C18759">
            <v>13089</v>
          </cell>
          <cell r="D18759">
            <v>1918356416</v>
          </cell>
        </row>
        <row r="18760">
          <cell r="C18760">
            <v>11306</v>
          </cell>
          <cell r="D18760">
            <v>7118642576</v>
          </cell>
        </row>
        <row r="18761">
          <cell r="C18761">
            <v>18385</v>
          </cell>
          <cell r="D18761">
            <v>895027720</v>
          </cell>
        </row>
        <row r="18762">
          <cell r="C18762">
            <v>18966</v>
          </cell>
          <cell r="D18762">
            <v>4453315724</v>
          </cell>
        </row>
        <row r="18763">
          <cell r="C18763">
            <v>36647</v>
          </cell>
          <cell r="D18763">
            <v>5347887761</v>
          </cell>
        </row>
        <row r="18764">
          <cell r="C18764">
            <v>49309</v>
          </cell>
          <cell r="D18764">
            <v>9128677390</v>
          </cell>
        </row>
        <row r="18765">
          <cell r="C18765">
            <v>58696</v>
          </cell>
          <cell r="D18765">
            <v>9196221739</v>
          </cell>
        </row>
        <row r="18766">
          <cell r="C18766">
            <v>18350</v>
          </cell>
          <cell r="D18766">
            <v>7837437543</v>
          </cell>
        </row>
        <row r="18767">
          <cell r="C18767">
            <v>37929</v>
          </cell>
          <cell r="D18767">
            <v>304906506</v>
          </cell>
        </row>
        <row r="18768">
          <cell r="C18768">
            <v>59408</v>
          </cell>
          <cell r="D18768">
            <v>1888605537</v>
          </cell>
        </row>
        <row r="18769">
          <cell r="C18769">
            <v>21598</v>
          </cell>
          <cell r="D18769">
            <v>813371287</v>
          </cell>
        </row>
        <row r="18770">
          <cell r="C18770">
            <v>51320</v>
          </cell>
          <cell r="D18770">
            <v>6596440737</v>
          </cell>
        </row>
        <row r="18771">
          <cell r="C18771">
            <v>35569</v>
          </cell>
          <cell r="D18771">
            <v>8526090127</v>
          </cell>
        </row>
        <row r="18772">
          <cell r="C18772">
            <v>15195</v>
          </cell>
          <cell r="D18772">
            <v>8315800957</v>
          </cell>
        </row>
        <row r="18773">
          <cell r="C18773">
            <v>13379</v>
          </cell>
          <cell r="D18773">
            <v>3211170715</v>
          </cell>
        </row>
        <row r="18774">
          <cell r="C18774">
            <v>39675</v>
          </cell>
          <cell r="D18774">
            <v>1549399640</v>
          </cell>
        </row>
        <row r="18775">
          <cell r="C18775">
            <v>27592</v>
          </cell>
          <cell r="D18775">
            <v>4031884281</v>
          </cell>
        </row>
        <row r="18776">
          <cell r="C18776">
            <v>50338</v>
          </cell>
          <cell r="D18776">
            <v>3060876401</v>
          </cell>
        </row>
        <row r="18777">
          <cell r="C18777">
            <v>39065</v>
          </cell>
          <cell r="D18777">
            <v>1155371844</v>
          </cell>
        </row>
        <row r="18778">
          <cell r="C18778">
            <v>49902</v>
          </cell>
          <cell r="D18778">
            <v>4075444457</v>
          </cell>
        </row>
        <row r="18779">
          <cell r="C18779">
            <v>37201</v>
          </cell>
          <cell r="D18779">
            <v>7367438190</v>
          </cell>
        </row>
        <row r="18780">
          <cell r="C18780">
            <v>41070</v>
          </cell>
          <cell r="D18780">
            <v>8127128031</v>
          </cell>
        </row>
        <row r="18781">
          <cell r="C18781">
            <v>24669</v>
          </cell>
          <cell r="D18781">
            <v>3996818513</v>
          </cell>
        </row>
        <row r="18782">
          <cell r="C18782">
            <v>39321</v>
          </cell>
          <cell r="D18782">
            <v>3764546336</v>
          </cell>
        </row>
        <row r="18783">
          <cell r="C18783">
            <v>23547</v>
          </cell>
          <cell r="D18783">
            <v>5574535556</v>
          </cell>
        </row>
        <row r="18784">
          <cell r="C18784">
            <v>41951</v>
          </cell>
          <cell r="D18784">
            <v>1266227768</v>
          </cell>
        </row>
        <row r="18785">
          <cell r="C18785">
            <v>40230</v>
          </cell>
          <cell r="D18785">
            <v>7243767311</v>
          </cell>
        </row>
        <row r="18786">
          <cell r="C18786">
            <v>48485</v>
          </cell>
          <cell r="D18786">
            <v>6007705854</v>
          </cell>
        </row>
        <row r="18787">
          <cell r="C18787">
            <v>50013</v>
          </cell>
          <cell r="D18787">
            <v>3266408608</v>
          </cell>
        </row>
        <row r="18788">
          <cell r="C18788">
            <v>25460</v>
          </cell>
          <cell r="D18788">
            <v>4862005330</v>
          </cell>
        </row>
        <row r="18789">
          <cell r="C18789">
            <v>54914</v>
          </cell>
          <cell r="D18789">
            <v>7240169995</v>
          </cell>
        </row>
        <row r="18790">
          <cell r="C18790">
            <v>30370</v>
          </cell>
          <cell r="D18790">
            <v>7338728615</v>
          </cell>
        </row>
        <row r="18791">
          <cell r="C18791">
            <v>34204</v>
          </cell>
          <cell r="D18791">
            <v>4260324861</v>
          </cell>
        </row>
        <row r="18792">
          <cell r="C18792">
            <v>58696</v>
          </cell>
          <cell r="D18792">
            <v>1475796307</v>
          </cell>
        </row>
        <row r="18793">
          <cell r="C18793">
            <v>32725</v>
          </cell>
          <cell r="D18793">
            <v>2524572722</v>
          </cell>
        </row>
        <row r="18794">
          <cell r="C18794">
            <v>26534</v>
          </cell>
          <cell r="D18794">
            <v>1754740677</v>
          </cell>
        </row>
        <row r="18795">
          <cell r="C18795">
            <v>43228</v>
          </cell>
          <cell r="D18795">
            <v>9107581297</v>
          </cell>
        </row>
        <row r="18796">
          <cell r="C18796">
            <v>58475</v>
          </cell>
          <cell r="D18796">
            <v>8808097757</v>
          </cell>
        </row>
        <row r="18797">
          <cell r="C18797">
            <v>40056</v>
          </cell>
          <cell r="D18797">
            <v>4359854056</v>
          </cell>
        </row>
        <row r="18798">
          <cell r="C18798">
            <v>40527</v>
          </cell>
          <cell r="D18798">
            <v>6378969205</v>
          </cell>
        </row>
        <row r="18799">
          <cell r="C18799">
            <v>41788</v>
          </cell>
          <cell r="D18799">
            <v>6410530811</v>
          </cell>
        </row>
        <row r="18800">
          <cell r="C18800">
            <v>39288</v>
          </cell>
          <cell r="D18800">
            <v>2012142672</v>
          </cell>
        </row>
        <row r="18801">
          <cell r="C18801">
            <v>33782</v>
          </cell>
          <cell r="D18801">
            <v>7243767311</v>
          </cell>
        </row>
        <row r="18802">
          <cell r="C18802">
            <v>59687</v>
          </cell>
          <cell r="D18802">
            <v>2809344809</v>
          </cell>
        </row>
        <row r="18803">
          <cell r="C18803">
            <v>13258</v>
          </cell>
          <cell r="D18803">
            <v>244523738</v>
          </cell>
        </row>
        <row r="18804">
          <cell r="C18804">
            <v>43164</v>
          </cell>
          <cell r="D18804">
            <v>3217797337</v>
          </cell>
        </row>
        <row r="18805">
          <cell r="C18805">
            <v>17455</v>
          </cell>
          <cell r="D18805">
            <v>4768342426</v>
          </cell>
        </row>
        <row r="18806">
          <cell r="C18806">
            <v>51876</v>
          </cell>
          <cell r="D18806">
            <v>5203144281</v>
          </cell>
        </row>
        <row r="18807">
          <cell r="C18807">
            <v>24288</v>
          </cell>
          <cell r="D18807">
            <v>1009146149</v>
          </cell>
        </row>
        <row r="18808">
          <cell r="C18808">
            <v>17673</v>
          </cell>
          <cell r="D18808">
            <v>7957976743</v>
          </cell>
        </row>
        <row r="18809">
          <cell r="C18809">
            <v>20280</v>
          </cell>
          <cell r="D18809">
            <v>5209112160</v>
          </cell>
        </row>
        <row r="18810">
          <cell r="C18810">
            <v>12533</v>
          </cell>
          <cell r="D18810">
            <v>6408517315</v>
          </cell>
        </row>
        <row r="18811">
          <cell r="C18811">
            <v>33452</v>
          </cell>
          <cell r="D18811">
            <v>4286367630</v>
          </cell>
        </row>
        <row r="18812">
          <cell r="C18812">
            <v>58213</v>
          </cell>
          <cell r="D18812">
            <v>3133221701</v>
          </cell>
        </row>
        <row r="18813">
          <cell r="C18813">
            <v>54157</v>
          </cell>
          <cell r="D18813">
            <v>4638232353</v>
          </cell>
        </row>
        <row r="18814">
          <cell r="C18814">
            <v>32438</v>
          </cell>
          <cell r="D18814">
            <v>3016741628</v>
          </cell>
        </row>
        <row r="18815">
          <cell r="C18815">
            <v>31131</v>
          </cell>
          <cell r="D18815">
            <v>3609467622</v>
          </cell>
        </row>
        <row r="18816">
          <cell r="C18816">
            <v>44170</v>
          </cell>
          <cell r="D18816">
            <v>1599457717</v>
          </cell>
        </row>
        <row r="18817">
          <cell r="C18817">
            <v>34931</v>
          </cell>
          <cell r="D18817">
            <v>4739588234</v>
          </cell>
        </row>
        <row r="18818">
          <cell r="C18818">
            <v>47005</v>
          </cell>
          <cell r="D18818">
            <v>966588630</v>
          </cell>
        </row>
        <row r="18819">
          <cell r="C18819">
            <v>18801</v>
          </cell>
          <cell r="D18819">
            <v>3129526900</v>
          </cell>
        </row>
        <row r="18820">
          <cell r="C18820">
            <v>54485</v>
          </cell>
          <cell r="D18820">
            <v>4504361140</v>
          </cell>
        </row>
        <row r="18821">
          <cell r="C18821">
            <v>50400</v>
          </cell>
          <cell r="D18821">
            <v>5383734902</v>
          </cell>
        </row>
        <row r="18822">
          <cell r="C18822">
            <v>18863</v>
          </cell>
          <cell r="D18822">
            <v>8032296239</v>
          </cell>
        </row>
        <row r="18823">
          <cell r="C18823">
            <v>30770</v>
          </cell>
          <cell r="D18823">
            <v>4920920075</v>
          </cell>
        </row>
        <row r="18824">
          <cell r="C18824">
            <v>42125</v>
          </cell>
          <cell r="D18824">
            <v>2074776004</v>
          </cell>
        </row>
        <row r="18825">
          <cell r="C18825">
            <v>55962</v>
          </cell>
          <cell r="D18825">
            <v>7778092905</v>
          </cell>
        </row>
        <row r="18826">
          <cell r="C18826">
            <v>37551</v>
          </cell>
          <cell r="D18826">
            <v>6402318035</v>
          </cell>
        </row>
        <row r="18827">
          <cell r="C18827">
            <v>19385</v>
          </cell>
          <cell r="D18827">
            <v>6321654205</v>
          </cell>
        </row>
        <row r="18828">
          <cell r="C18828">
            <v>20125</v>
          </cell>
          <cell r="D18828">
            <v>7775126329</v>
          </cell>
        </row>
        <row r="18829">
          <cell r="C18829">
            <v>23002</v>
          </cell>
          <cell r="D18829">
            <v>3967370569</v>
          </cell>
        </row>
        <row r="18830">
          <cell r="C18830">
            <v>21528</v>
          </cell>
          <cell r="D18830">
            <v>8264394108</v>
          </cell>
        </row>
        <row r="18831">
          <cell r="C18831">
            <v>36544</v>
          </cell>
          <cell r="D18831">
            <v>6446166575</v>
          </cell>
        </row>
        <row r="18832">
          <cell r="C18832">
            <v>15187</v>
          </cell>
          <cell r="D18832">
            <v>2524572722</v>
          </cell>
        </row>
        <row r="18833">
          <cell r="C18833">
            <v>28149</v>
          </cell>
          <cell r="D18833">
            <v>1149008652</v>
          </cell>
        </row>
        <row r="18834">
          <cell r="C18834">
            <v>12408</v>
          </cell>
          <cell r="D18834">
            <v>9561367408</v>
          </cell>
        </row>
        <row r="18835">
          <cell r="C18835">
            <v>54020</v>
          </cell>
          <cell r="D18835">
            <v>7436398989</v>
          </cell>
        </row>
        <row r="18836">
          <cell r="C18836">
            <v>26499</v>
          </cell>
          <cell r="D18836">
            <v>2592292012</v>
          </cell>
        </row>
        <row r="18837">
          <cell r="C18837">
            <v>16379</v>
          </cell>
          <cell r="D18837">
            <v>3266408608</v>
          </cell>
        </row>
        <row r="18838">
          <cell r="C18838">
            <v>48941</v>
          </cell>
          <cell r="D18838">
            <v>7888574610</v>
          </cell>
        </row>
        <row r="18839">
          <cell r="C18839">
            <v>41881</v>
          </cell>
          <cell r="D18839">
            <v>3516592710</v>
          </cell>
        </row>
        <row r="18840">
          <cell r="C18840">
            <v>42529</v>
          </cell>
          <cell r="D18840">
            <v>304906506</v>
          </cell>
        </row>
        <row r="18841">
          <cell r="C18841">
            <v>51084</v>
          </cell>
          <cell r="D18841">
            <v>2748937082</v>
          </cell>
        </row>
        <row r="18842">
          <cell r="C18842">
            <v>54429</v>
          </cell>
          <cell r="D18842">
            <v>4969679754</v>
          </cell>
        </row>
        <row r="18843">
          <cell r="C18843">
            <v>28589</v>
          </cell>
          <cell r="D18843">
            <v>274599287</v>
          </cell>
        </row>
        <row r="18844">
          <cell r="C18844">
            <v>17359</v>
          </cell>
          <cell r="D18844">
            <v>6183510505</v>
          </cell>
        </row>
        <row r="18845">
          <cell r="C18845">
            <v>42268</v>
          </cell>
          <cell r="D18845">
            <v>7240169995</v>
          </cell>
        </row>
        <row r="18846">
          <cell r="C18846">
            <v>47642</v>
          </cell>
          <cell r="D18846">
            <v>6227038881</v>
          </cell>
        </row>
        <row r="18847">
          <cell r="C18847">
            <v>56818</v>
          </cell>
          <cell r="D18847">
            <v>4986200380</v>
          </cell>
        </row>
        <row r="18848">
          <cell r="C18848">
            <v>35458</v>
          </cell>
          <cell r="D18848">
            <v>8115985503</v>
          </cell>
        </row>
        <row r="18849">
          <cell r="C18849">
            <v>28858</v>
          </cell>
          <cell r="D18849">
            <v>4406664351</v>
          </cell>
        </row>
        <row r="18850">
          <cell r="C18850">
            <v>58605</v>
          </cell>
          <cell r="D18850">
            <v>5383734902</v>
          </cell>
        </row>
        <row r="18851">
          <cell r="C18851">
            <v>48503</v>
          </cell>
          <cell r="D18851">
            <v>3935718624</v>
          </cell>
        </row>
        <row r="18852">
          <cell r="C18852">
            <v>49382</v>
          </cell>
          <cell r="D18852">
            <v>4730395069</v>
          </cell>
        </row>
        <row r="18853">
          <cell r="C18853">
            <v>35900</v>
          </cell>
          <cell r="D18853">
            <v>3642988458</v>
          </cell>
        </row>
        <row r="18854">
          <cell r="C18854">
            <v>44178</v>
          </cell>
          <cell r="D18854">
            <v>1502791994</v>
          </cell>
        </row>
        <row r="18855">
          <cell r="C18855">
            <v>43911</v>
          </cell>
          <cell r="D18855">
            <v>2355104786</v>
          </cell>
        </row>
        <row r="18856">
          <cell r="C18856">
            <v>42900</v>
          </cell>
          <cell r="D18856">
            <v>9621331862</v>
          </cell>
        </row>
        <row r="18857">
          <cell r="C18857">
            <v>11081</v>
          </cell>
          <cell r="D18857">
            <v>6487054410</v>
          </cell>
        </row>
        <row r="18858">
          <cell r="C18858">
            <v>48833</v>
          </cell>
          <cell r="D18858">
            <v>8887868026</v>
          </cell>
        </row>
        <row r="18859">
          <cell r="C18859">
            <v>51660</v>
          </cell>
          <cell r="D18859">
            <v>1657097021</v>
          </cell>
        </row>
        <row r="18860">
          <cell r="C18860">
            <v>39696</v>
          </cell>
          <cell r="D18860">
            <v>9518260397</v>
          </cell>
        </row>
        <row r="18861">
          <cell r="C18861">
            <v>56044</v>
          </cell>
          <cell r="D18861">
            <v>3554200719</v>
          </cell>
        </row>
        <row r="18862">
          <cell r="C18862">
            <v>15960</v>
          </cell>
          <cell r="D18862">
            <v>4184483038</v>
          </cell>
        </row>
        <row r="18863">
          <cell r="C18863">
            <v>28567</v>
          </cell>
          <cell r="D18863">
            <v>9153408497</v>
          </cell>
        </row>
        <row r="18864">
          <cell r="C18864">
            <v>45243</v>
          </cell>
          <cell r="D18864">
            <v>2083520173</v>
          </cell>
        </row>
        <row r="18865">
          <cell r="C18865">
            <v>14025</v>
          </cell>
          <cell r="D18865">
            <v>3967370569</v>
          </cell>
        </row>
        <row r="18866">
          <cell r="C18866">
            <v>42287</v>
          </cell>
          <cell r="D18866">
            <v>8718856853</v>
          </cell>
        </row>
        <row r="18867">
          <cell r="C18867">
            <v>30667</v>
          </cell>
          <cell r="D18867">
            <v>7637608875</v>
          </cell>
        </row>
        <row r="18868">
          <cell r="C18868">
            <v>29461</v>
          </cell>
          <cell r="D18868">
            <v>9163060264</v>
          </cell>
        </row>
        <row r="18869">
          <cell r="C18869">
            <v>54883</v>
          </cell>
          <cell r="D18869">
            <v>1009146149</v>
          </cell>
        </row>
        <row r="18870">
          <cell r="C18870">
            <v>13325</v>
          </cell>
          <cell r="D18870">
            <v>7866715386</v>
          </cell>
        </row>
        <row r="18871">
          <cell r="C18871">
            <v>51289</v>
          </cell>
          <cell r="D18871">
            <v>583595162</v>
          </cell>
        </row>
        <row r="18872">
          <cell r="C18872">
            <v>51796</v>
          </cell>
          <cell r="D18872">
            <v>6183510505</v>
          </cell>
        </row>
        <row r="18873">
          <cell r="C18873">
            <v>57332</v>
          </cell>
          <cell r="D18873">
            <v>9057758911</v>
          </cell>
        </row>
        <row r="18874">
          <cell r="C18874">
            <v>47633</v>
          </cell>
          <cell r="D18874">
            <v>6279928705</v>
          </cell>
        </row>
        <row r="18875">
          <cell r="C18875">
            <v>33717</v>
          </cell>
          <cell r="D18875">
            <v>5241020535</v>
          </cell>
        </row>
        <row r="18876">
          <cell r="C18876">
            <v>25619</v>
          </cell>
          <cell r="D18876">
            <v>3806430489</v>
          </cell>
        </row>
        <row r="18877">
          <cell r="C18877">
            <v>11294</v>
          </cell>
          <cell r="D18877">
            <v>7966879720</v>
          </cell>
        </row>
        <row r="18878">
          <cell r="C18878">
            <v>57535</v>
          </cell>
          <cell r="D18878">
            <v>7269614199</v>
          </cell>
        </row>
        <row r="18879">
          <cell r="C18879">
            <v>52054</v>
          </cell>
          <cell r="D18879">
            <v>7760701055</v>
          </cell>
        </row>
        <row r="18880">
          <cell r="C18880">
            <v>20768</v>
          </cell>
          <cell r="D18880">
            <v>6531376252</v>
          </cell>
        </row>
        <row r="18881">
          <cell r="C18881">
            <v>24774</v>
          </cell>
          <cell r="D18881">
            <v>2314136845</v>
          </cell>
        </row>
        <row r="18882">
          <cell r="C18882">
            <v>23648</v>
          </cell>
          <cell r="D18882">
            <v>1743464649</v>
          </cell>
        </row>
        <row r="18883">
          <cell r="C18883">
            <v>58614</v>
          </cell>
          <cell r="D18883">
            <v>1888605537</v>
          </cell>
        </row>
        <row r="18884">
          <cell r="C18884">
            <v>42514</v>
          </cell>
          <cell r="D18884">
            <v>5903124704</v>
          </cell>
        </row>
        <row r="18885">
          <cell r="C18885">
            <v>57801</v>
          </cell>
          <cell r="D18885">
            <v>7188904251</v>
          </cell>
        </row>
        <row r="18886">
          <cell r="C18886">
            <v>48230</v>
          </cell>
          <cell r="D18886">
            <v>9619649427</v>
          </cell>
        </row>
        <row r="18887">
          <cell r="C18887">
            <v>17655</v>
          </cell>
          <cell r="D18887">
            <v>115757341</v>
          </cell>
        </row>
        <row r="18888">
          <cell r="C18888">
            <v>31087</v>
          </cell>
          <cell r="D18888">
            <v>4037854406</v>
          </cell>
        </row>
        <row r="18889">
          <cell r="C18889">
            <v>58650</v>
          </cell>
          <cell r="D18889">
            <v>4752702681</v>
          </cell>
        </row>
        <row r="18890">
          <cell r="C18890">
            <v>59611</v>
          </cell>
          <cell r="D18890">
            <v>515647594</v>
          </cell>
        </row>
        <row r="18891">
          <cell r="C18891">
            <v>46313</v>
          </cell>
          <cell r="D18891">
            <v>2565093969</v>
          </cell>
        </row>
        <row r="18892">
          <cell r="C18892">
            <v>51824</v>
          </cell>
          <cell r="D18892">
            <v>2973558387</v>
          </cell>
        </row>
        <row r="18893">
          <cell r="C18893">
            <v>40738</v>
          </cell>
          <cell r="D18893">
            <v>9984023702</v>
          </cell>
        </row>
        <row r="18894">
          <cell r="C18894">
            <v>27419</v>
          </cell>
          <cell r="D18894">
            <v>5405945366</v>
          </cell>
        </row>
        <row r="18895">
          <cell r="C18895">
            <v>11209</v>
          </cell>
          <cell r="D18895">
            <v>4752702681</v>
          </cell>
        </row>
        <row r="18896">
          <cell r="C18896">
            <v>28080</v>
          </cell>
          <cell r="D18896">
            <v>3915983489</v>
          </cell>
        </row>
        <row r="18897">
          <cell r="C18897">
            <v>22882</v>
          </cell>
          <cell r="D18897">
            <v>4808886316</v>
          </cell>
        </row>
        <row r="18898">
          <cell r="C18898">
            <v>22988</v>
          </cell>
          <cell r="D18898">
            <v>8024322455</v>
          </cell>
        </row>
        <row r="18899">
          <cell r="C18899">
            <v>57450</v>
          </cell>
          <cell r="D18899">
            <v>3554200719</v>
          </cell>
        </row>
        <row r="18900">
          <cell r="C18900">
            <v>32626</v>
          </cell>
          <cell r="D18900">
            <v>2177097355</v>
          </cell>
        </row>
        <row r="18901">
          <cell r="C18901">
            <v>42251</v>
          </cell>
          <cell r="D18901">
            <v>5988565948</v>
          </cell>
        </row>
        <row r="18902">
          <cell r="C18902">
            <v>59085</v>
          </cell>
          <cell r="D18902">
            <v>4428088442</v>
          </cell>
        </row>
        <row r="18903">
          <cell r="C18903">
            <v>56665</v>
          </cell>
          <cell r="D18903">
            <v>594961432</v>
          </cell>
        </row>
        <row r="18904">
          <cell r="C18904">
            <v>10155</v>
          </cell>
          <cell r="D18904">
            <v>1754740677</v>
          </cell>
        </row>
        <row r="18905">
          <cell r="C18905">
            <v>43303</v>
          </cell>
          <cell r="D18905">
            <v>5479449389</v>
          </cell>
        </row>
        <row r="18906">
          <cell r="C18906">
            <v>49503</v>
          </cell>
          <cell r="D18906">
            <v>8377113392</v>
          </cell>
        </row>
        <row r="18907">
          <cell r="C18907">
            <v>20183</v>
          </cell>
          <cell r="D18907">
            <v>797787712</v>
          </cell>
        </row>
        <row r="18908">
          <cell r="C18908">
            <v>28988</v>
          </cell>
          <cell r="D18908">
            <v>8832488175</v>
          </cell>
        </row>
        <row r="18909">
          <cell r="C18909">
            <v>40835</v>
          </cell>
          <cell r="D18909">
            <v>8238030943</v>
          </cell>
        </row>
        <row r="18910">
          <cell r="C18910">
            <v>41229</v>
          </cell>
          <cell r="D18910">
            <v>9984023702</v>
          </cell>
        </row>
        <row r="18911">
          <cell r="C18911">
            <v>49177</v>
          </cell>
          <cell r="D18911">
            <v>5138969978</v>
          </cell>
        </row>
        <row r="18912">
          <cell r="C18912">
            <v>44993</v>
          </cell>
          <cell r="D18912">
            <v>8911781207</v>
          </cell>
        </row>
        <row r="18913">
          <cell r="C18913">
            <v>54868</v>
          </cell>
          <cell r="D18913">
            <v>3642988458</v>
          </cell>
        </row>
        <row r="18914">
          <cell r="C18914">
            <v>15394</v>
          </cell>
          <cell r="D18914">
            <v>7567063646</v>
          </cell>
        </row>
        <row r="18915">
          <cell r="C18915">
            <v>27715</v>
          </cell>
          <cell r="D18915">
            <v>2841287114</v>
          </cell>
        </row>
        <row r="18916">
          <cell r="C18916">
            <v>35120</v>
          </cell>
          <cell r="D18916">
            <v>1149008652</v>
          </cell>
        </row>
        <row r="18917">
          <cell r="C18917">
            <v>39317</v>
          </cell>
          <cell r="D18917">
            <v>5191866150</v>
          </cell>
        </row>
        <row r="18918">
          <cell r="C18918">
            <v>43736</v>
          </cell>
          <cell r="D18918">
            <v>4795089876</v>
          </cell>
        </row>
        <row r="18919">
          <cell r="C18919">
            <v>17238</v>
          </cell>
          <cell r="D18919">
            <v>784224471</v>
          </cell>
        </row>
        <row r="18920">
          <cell r="C18920">
            <v>32376</v>
          </cell>
          <cell r="D18920">
            <v>2421688019</v>
          </cell>
        </row>
        <row r="18921">
          <cell r="C18921">
            <v>44657</v>
          </cell>
          <cell r="D18921">
            <v>7645724897</v>
          </cell>
        </row>
        <row r="18922">
          <cell r="C18922">
            <v>35814</v>
          </cell>
          <cell r="D18922">
            <v>4718207207</v>
          </cell>
        </row>
        <row r="18923">
          <cell r="C18923">
            <v>32925</v>
          </cell>
          <cell r="D18923">
            <v>1628738227</v>
          </cell>
        </row>
        <row r="18924">
          <cell r="C18924">
            <v>52116</v>
          </cell>
          <cell r="D18924">
            <v>1042822263</v>
          </cell>
        </row>
        <row r="18925">
          <cell r="C18925">
            <v>11110</v>
          </cell>
          <cell r="D18925">
            <v>3428040538</v>
          </cell>
        </row>
        <row r="18926">
          <cell r="C18926">
            <v>43501</v>
          </cell>
          <cell r="D18926">
            <v>7001733199</v>
          </cell>
        </row>
        <row r="18927">
          <cell r="C18927">
            <v>20646</v>
          </cell>
          <cell r="D18927">
            <v>5792300712</v>
          </cell>
        </row>
        <row r="18928">
          <cell r="C18928">
            <v>36234</v>
          </cell>
          <cell r="D18928">
            <v>7070564503</v>
          </cell>
        </row>
        <row r="18929">
          <cell r="C18929">
            <v>18086</v>
          </cell>
          <cell r="D18929">
            <v>8733080267</v>
          </cell>
        </row>
        <row r="18930">
          <cell r="C18930">
            <v>51387</v>
          </cell>
          <cell r="D18930">
            <v>7912639675</v>
          </cell>
        </row>
        <row r="18931">
          <cell r="C18931">
            <v>29101</v>
          </cell>
          <cell r="D18931">
            <v>7585281072</v>
          </cell>
        </row>
        <row r="18932">
          <cell r="C18932">
            <v>26479</v>
          </cell>
          <cell r="D18932">
            <v>2411473303</v>
          </cell>
        </row>
        <row r="18933">
          <cell r="C18933">
            <v>22258</v>
          </cell>
          <cell r="D18933">
            <v>8864419241</v>
          </cell>
        </row>
        <row r="18934">
          <cell r="C18934">
            <v>40628</v>
          </cell>
          <cell r="D18934">
            <v>5186660353</v>
          </cell>
        </row>
        <row r="18935">
          <cell r="C18935">
            <v>16027</v>
          </cell>
          <cell r="D18935">
            <v>9095573850</v>
          </cell>
        </row>
        <row r="18936">
          <cell r="C18936">
            <v>49333</v>
          </cell>
          <cell r="D18936">
            <v>8127128031</v>
          </cell>
        </row>
        <row r="18937">
          <cell r="C18937">
            <v>36220</v>
          </cell>
          <cell r="D18937">
            <v>2378102658</v>
          </cell>
        </row>
        <row r="18938">
          <cell r="C18938">
            <v>53913</v>
          </cell>
          <cell r="D18938">
            <v>1053331541</v>
          </cell>
        </row>
        <row r="18939">
          <cell r="C18939">
            <v>41689</v>
          </cell>
          <cell r="D18939">
            <v>3227873028</v>
          </cell>
        </row>
        <row r="18940">
          <cell r="C18940">
            <v>19248</v>
          </cell>
          <cell r="D18940">
            <v>9228842121</v>
          </cell>
        </row>
        <row r="18941">
          <cell r="C18941">
            <v>37713</v>
          </cell>
          <cell r="D18941">
            <v>2480515559</v>
          </cell>
        </row>
        <row r="18942">
          <cell r="C18942">
            <v>16634</v>
          </cell>
          <cell r="D18942">
            <v>304906506</v>
          </cell>
        </row>
        <row r="18943">
          <cell r="C18943">
            <v>17625</v>
          </cell>
          <cell r="D18943">
            <v>6446166575</v>
          </cell>
        </row>
        <row r="18944">
          <cell r="C18944">
            <v>42698</v>
          </cell>
          <cell r="D18944">
            <v>2292892200</v>
          </cell>
        </row>
        <row r="18945">
          <cell r="C18945">
            <v>13742</v>
          </cell>
          <cell r="D18945">
            <v>8157157730</v>
          </cell>
        </row>
        <row r="18946">
          <cell r="C18946">
            <v>56481</v>
          </cell>
          <cell r="D18946">
            <v>3843300291</v>
          </cell>
        </row>
        <row r="18947">
          <cell r="C18947">
            <v>45951</v>
          </cell>
          <cell r="D18947">
            <v>9287480133</v>
          </cell>
        </row>
        <row r="18948">
          <cell r="C18948">
            <v>17550</v>
          </cell>
          <cell r="D18948">
            <v>5341512014</v>
          </cell>
        </row>
        <row r="18949">
          <cell r="C18949">
            <v>16417</v>
          </cell>
          <cell r="D18949">
            <v>9966428720</v>
          </cell>
        </row>
        <row r="18950">
          <cell r="C18950">
            <v>33641</v>
          </cell>
          <cell r="D18950">
            <v>19662963</v>
          </cell>
        </row>
        <row r="18951">
          <cell r="C18951">
            <v>26691</v>
          </cell>
          <cell r="D18951">
            <v>3819859829</v>
          </cell>
        </row>
        <row r="18952">
          <cell r="C18952">
            <v>58450</v>
          </cell>
          <cell r="D18952">
            <v>7914395587</v>
          </cell>
        </row>
        <row r="18953">
          <cell r="C18953">
            <v>51111</v>
          </cell>
          <cell r="D18953">
            <v>17898579</v>
          </cell>
        </row>
        <row r="18954">
          <cell r="C18954">
            <v>28782</v>
          </cell>
          <cell r="D18954">
            <v>17898579</v>
          </cell>
        </row>
        <row r="18955">
          <cell r="C18955">
            <v>26385</v>
          </cell>
          <cell r="D18955">
            <v>9458901820</v>
          </cell>
        </row>
        <row r="18956">
          <cell r="C18956">
            <v>52361</v>
          </cell>
          <cell r="D18956">
            <v>4191160419</v>
          </cell>
        </row>
        <row r="18957">
          <cell r="C18957">
            <v>32994</v>
          </cell>
          <cell r="D18957">
            <v>9782845590</v>
          </cell>
        </row>
        <row r="18958">
          <cell r="C18958">
            <v>32152</v>
          </cell>
          <cell r="D18958">
            <v>8685064791</v>
          </cell>
        </row>
        <row r="18959">
          <cell r="C18959">
            <v>26717</v>
          </cell>
          <cell r="D18959">
            <v>1549399640</v>
          </cell>
        </row>
        <row r="18960">
          <cell r="C18960">
            <v>40046</v>
          </cell>
          <cell r="D18960">
            <v>6286877770</v>
          </cell>
        </row>
        <row r="18961">
          <cell r="C18961">
            <v>24719</v>
          </cell>
          <cell r="D18961">
            <v>6283719635</v>
          </cell>
        </row>
        <row r="18962">
          <cell r="C18962">
            <v>40454</v>
          </cell>
          <cell r="D18962">
            <v>5511711233</v>
          </cell>
        </row>
        <row r="18963">
          <cell r="C18963">
            <v>25656</v>
          </cell>
          <cell r="D18963">
            <v>4011453366</v>
          </cell>
        </row>
        <row r="18964">
          <cell r="C18964">
            <v>16615</v>
          </cell>
          <cell r="D18964">
            <v>3145039288</v>
          </cell>
        </row>
        <row r="18965">
          <cell r="C18965">
            <v>47617</v>
          </cell>
          <cell r="D18965">
            <v>4159390110</v>
          </cell>
        </row>
        <row r="18966">
          <cell r="C18966">
            <v>35894</v>
          </cell>
          <cell r="D18966">
            <v>879297433</v>
          </cell>
        </row>
        <row r="18967">
          <cell r="C18967">
            <v>50523</v>
          </cell>
          <cell r="D18967">
            <v>7888574610</v>
          </cell>
        </row>
        <row r="18968">
          <cell r="C18968">
            <v>36163</v>
          </cell>
          <cell r="D18968">
            <v>5000631609</v>
          </cell>
        </row>
        <row r="18969">
          <cell r="C18969">
            <v>18004</v>
          </cell>
          <cell r="D18969">
            <v>5407735911</v>
          </cell>
        </row>
        <row r="18970">
          <cell r="C18970">
            <v>49729</v>
          </cell>
          <cell r="D18970">
            <v>7489370671</v>
          </cell>
        </row>
        <row r="18971">
          <cell r="C18971">
            <v>31169</v>
          </cell>
          <cell r="D18971">
            <v>7938954179</v>
          </cell>
        </row>
        <row r="18972">
          <cell r="C18972">
            <v>46112</v>
          </cell>
          <cell r="D18972">
            <v>1062607929</v>
          </cell>
        </row>
        <row r="18973">
          <cell r="C18973">
            <v>10712</v>
          </cell>
          <cell r="D18973">
            <v>2975315244</v>
          </cell>
        </row>
        <row r="18974">
          <cell r="C18974">
            <v>20818</v>
          </cell>
          <cell r="D18974">
            <v>1958063002</v>
          </cell>
        </row>
        <row r="18975">
          <cell r="C18975">
            <v>44699</v>
          </cell>
          <cell r="D18975">
            <v>8731494560</v>
          </cell>
        </row>
        <row r="18976">
          <cell r="C18976">
            <v>27586</v>
          </cell>
          <cell r="D18976">
            <v>2421688019</v>
          </cell>
        </row>
        <row r="18977">
          <cell r="C18977">
            <v>21745</v>
          </cell>
          <cell r="D18977">
            <v>3877279783</v>
          </cell>
        </row>
        <row r="18978">
          <cell r="C18978">
            <v>43684</v>
          </cell>
          <cell r="D18978">
            <v>3509620267</v>
          </cell>
        </row>
        <row r="18979">
          <cell r="C18979">
            <v>26407</v>
          </cell>
          <cell r="D18979">
            <v>5603330430</v>
          </cell>
        </row>
        <row r="18980">
          <cell r="C18980">
            <v>33907</v>
          </cell>
          <cell r="D18980">
            <v>9207464802</v>
          </cell>
        </row>
        <row r="18981">
          <cell r="C18981">
            <v>21744</v>
          </cell>
          <cell r="D18981">
            <v>1718344562</v>
          </cell>
        </row>
        <row r="18982">
          <cell r="C18982">
            <v>31865</v>
          </cell>
          <cell r="D18982">
            <v>7326611955</v>
          </cell>
        </row>
        <row r="18983">
          <cell r="C18983">
            <v>46967</v>
          </cell>
          <cell r="D18983">
            <v>4984363320</v>
          </cell>
        </row>
        <row r="18984">
          <cell r="C18984">
            <v>26952</v>
          </cell>
          <cell r="D18984">
            <v>9096285417</v>
          </cell>
        </row>
        <row r="18985">
          <cell r="C18985">
            <v>55639</v>
          </cell>
          <cell r="D18985">
            <v>7966083349</v>
          </cell>
        </row>
        <row r="18986">
          <cell r="C18986">
            <v>11060</v>
          </cell>
          <cell r="D18986">
            <v>5974179625</v>
          </cell>
        </row>
        <row r="18987">
          <cell r="C18987">
            <v>35891</v>
          </cell>
          <cell r="D18987">
            <v>7374898193</v>
          </cell>
        </row>
        <row r="18988">
          <cell r="C18988">
            <v>11611</v>
          </cell>
          <cell r="D18988">
            <v>4188124377</v>
          </cell>
        </row>
        <row r="18989">
          <cell r="C18989">
            <v>23805</v>
          </cell>
          <cell r="D18989">
            <v>4049350750</v>
          </cell>
        </row>
        <row r="18990">
          <cell r="C18990">
            <v>57061</v>
          </cell>
          <cell r="D18990">
            <v>4306425231</v>
          </cell>
        </row>
        <row r="18991">
          <cell r="C18991">
            <v>11646</v>
          </cell>
          <cell r="D18991">
            <v>5244119095</v>
          </cell>
        </row>
        <row r="18992">
          <cell r="C18992">
            <v>36167</v>
          </cell>
          <cell r="D18992">
            <v>4236713853</v>
          </cell>
        </row>
        <row r="18993">
          <cell r="C18993">
            <v>49150</v>
          </cell>
          <cell r="D18993">
            <v>1923178164</v>
          </cell>
        </row>
        <row r="18994">
          <cell r="C18994">
            <v>55012</v>
          </cell>
          <cell r="D18994">
            <v>8533410514</v>
          </cell>
        </row>
        <row r="18995">
          <cell r="C18995">
            <v>46668</v>
          </cell>
          <cell r="D18995">
            <v>8658719154</v>
          </cell>
        </row>
        <row r="18996">
          <cell r="C18996">
            <v>18976</v>
          </cell>
          <cell r="D18996">
            <v>5623896162</v>
          </cell>
        </row>
        <row r="18997">
          <cell r="C18997">
            <v>35476</v>
          </cell>
          <cell r="D18997">
            <v>9008589443</v>
          </cell>
        </row>
        <row r="18998">
          <cell r="C18998">
            <v>58778</v>
          </cell>
          <cell r="D18998">
            <v>9412192312</v>
          </cell>
        </row>
        <row r="18999">
          <cell r="C18999">
            <v>47711</v>
          </cell>
          <cell r="D18999">
            <v>4937054791</v>
          </cell>
        </row>
        <row r="19000">
          <cell r="C19000">
            <v>40886</v>
          </cell>
          <cell r="D19000">
            <v>3041948354</v>
          </cell>
        </row>
        <row r="19001">
          <cell r="C19001">
            <v>50121</v>
          </cell>
          <cell r="D19001">
            <v>2130919499</v>
          </cell>
        </row>
        <row r="19002">
          <cell r="C19002">
            <v>11432</v>
          </cell>
          <cell r="D19002">
            <v>2079803735</v>
          </cell>
        </row>
        <row r="19003">
          <cell r="C19003">
            <v>55102</v>
          </cell>
          <cell r="D19003">
            <v>2763158331</v>
          </cell>
        </row>
        <row r="19004">
          <cell r="C19004">
            <v>20840</v>
          </cell>
          <cell r="D19004">
            <v>7567063646</v>
          </cell>
        </row>
        <row r="19005">
          <cell r="C19005">
            <v>36301</v>
          </cell>
          <cell r="D19005">
            <v>2500807061</v>
          </cell>
        </row>
        <row r="19006">
          <cell r="C19006">
            <v>38381</v>
          </cell>
          <cell r="D19006">
            <v>3933561566</v>
          </cell>
        </row>
        <row r="19007">
          <cell r="C19007">
            <v>32261</v>
          </cell>
          <cell r="D19007">
            <v>3133221701</v>
          </cell>
        </row>
        <row r="19008">
          <cell r="C19008">
            <v>23558</v>
          </cell>
          <cell r="D19008">
            <v>8187246642</v>
          </cell>
        </row>
        <row r="19009">
          <cell r="C19009">
            <v>29146</v>
          </cell>
          <cell r="D19009">
            <v>3488994694</v>
          </cell>
        </row>
        <row r="19010">
          <cell r="C19010">
            <v>34244</v>
          </cell>
          <cell r="D19010">
            <v>7489370671</v>
          </cell>
        </row>
        <row r="19011">
          <cell r="C19011">
            <v>58880</v>
          </cell>
          <cell r="D19011">
            <v>1444572199</v>
          </cell>
        </row>
        <row r="19012">
          <cell r="C19012">
            <v>12915</v>
          </cell>
          <cell r="D19012">
            <v>1522190236</v>
          </cell>
        </row>
        <row r="19013">
          <cell r="C19013">
            <v>44931</v>
          </cell>
          <cell r="D19013">
            <v>5149710571</v>
          </cell>
        </row>
        <row r="19014">
          <cell r="C19014">
            <v>30690</v>
          </cell>
          <cell r="D19014">
            <v>899126162</v>
          </cell>
        </row>
        <row r="19015">
          <cell r="C19015">
            <v>14364</v>
          </cell>
          <cell r="D19015">
            <v>8333777430</v>
          </cell>
        </row>
        <row r="19016">
          <cell r="C19016">
            <v>38581</v>
          </cell>
          <cell r="D19016">
            <v>3213290963</v>
          </cell>
        </row>
        <row r="19017">
          <cell r="C19017">
            <v>40632</v>
          </cell>
          <cell r="D19017">
            <v>7625163059</v>
          </cell>
        </row>
        <row r="19018">
          <cell r="C19018">
            <v>22906</v>
          </cell>
          <cell r="D19018">
            <v>9207464802</v>
          </cell>
        </row>
        <row r="19019">
          <cell r="C19019">
            <v>28927</v>
          </cell>
          <cell r="D19019">
            <v>4504361140</v>
          </cell>
        </row>
        <row r="19020">
          <cell r="C19020">
            <v>22853</v>
          </cell>
          <cell r="D19020">
            <v>7885796000</v>
          </cell>
        </row>
        <row r="19021">
          <cell r="C19021">
            <v>31916</v>
          </cell>
          <cell r="D19021">
            <v>7160109333</v>
          </cell>
        </row>
        <row r="19022">
          <cell r="C19022">
            <v>22277</v>
          </cell>
          <cell r="D19022">
            <v>8093156364</v>
          </cell>
        </row>
        <row r="19023">
          <cell r="C19023">
            <v>12933</v>
          </cell>
          <cell r="D19023">
            <v>2355104786</v>
          </cell>
        </row>
        <row r="19024">
          <cell r="C19024">
            <v>31191</v>
          </cell>
          <cell r="D19024">
            <v>8998375370</v>
          </cell>
        </row>
        <row r="19025">
          <cell r="C19025">
            <v>37064</v>
          </cell>
          <cell r="D19025">
            <v>2149326663</v>
          </cell>
        </row>
        <row r="19026">
          <cell r="C19026">
            <v>14267</v>
          </cell>
          <cell r="D19026">
            <v>2607689635</v>
          </cell>
        </row>
        <row r="19027">
          <cell r="C19027">
            <v>11496</v>
          </cell>
          <cell r="D19027">
            <v>3967370569</v>
          </cell>
        </row>
        <row r="19028">
          <cell r="C19028">
            <v>49076</v>
          </cell>
          <cell r="D19028">
            <v>8664054479</v>
          </cell>
        </row>
        <row r="19029">
          <cell r="C19029">
            <v>12851</v>
          </cell>
          <cell r="D19029">
            <v>481875921</v>
          </cell>
        </row>
        <row r="19030">
          <cell r="C19030">
            <v>19776</v>
          </cell>
          <cell r="D19030">
            <v>8905919081</v>
          </cell>
        </row>
        <row r="19031">
          <cell r="C19031">
            <v>27776</v>
          </cell>
          <cell r="D19031">
            <v>1898839557</v>
          </cell>
        </row>
        <row r="19032">
          <cell r="C19032">
            <v>16933</v>
          </cell>
          <cell r="D19032">
            <v>5082945165</v>
          </cell>
        </row>
        <row r="19033">
          <cell r="C19033">
            <v>56661</v>
          </cell>
          <cell r="D19033">
            <v>4150450668</v>
          </cell>
        </row>
        <row r="19034">
          <cell r="C19034">
            <v>23136</v>
          </cell>
          <cell r="D19034">
            <v>132027631</v>
          </cell>
        </row>
        <row r="19035">
          <cell r="C19035">
            <v>39331</v>
          </cell>
          <cell r="D19035">
            <v>7533163729</v>
          </cell>
        </row>
        <row r="19036">
          <cell r="C19036">
            <v>34189</v>
          </cell>
          <cell r="D19036">
            <v>7178607831</v>
          </cell>
        </row>
        <row r="19037">
          <cell r="C19037">
            <v>36555</v>
          </cell>
          <cell r="D19037">
            <v>7132417177</v>
          </cell>
        </row>
        <row r="19038">
          <cell r="C19038">
            <v>32142</v>
          </cell>
          <cell r="D19038">
            <v>5285704227</v>
          </cell>
        </row>
        <row r="19039">
          <cell r="C19039">
            <v>26190</v>
          </cell>
          <cell r="D19039">
            <v>4670832530</v>
          </cell>
        </row>
        <row r="19040">
          <cell r="C19040">
            <v>53861</v>
          </cell>
          <cell r="D19040">
            <v>977779009</v>
          </cell>
        </row>
        <row r="19041">
          <cell r="C19041">
            <v>22653</v>
          </cell>
          <cell r="D19041">
            <v>4839119791</v>
          </cell>
        </row>
        <row r="19042">
          <cell r="C19042">
            <v>51955</v>
          </cell>
          <cell r="D19042">
            <v>1042822263</v>
          </cell>
        </row>
        <row r="19043">
          <cell r="C19043">
            <v>30292</v>
          </cell>
          <cell r="D19043">
            <v>6313424239</v>
          </cell>
        </row>
        <row r="19044">
          <cell r="C19044">
            <v>58980</v>
          </cell>
          <cell r="D19044">
            <v>483886254</v>
          </cell>
        </row>
        <row r="19045">
          <cell r="C19045">
            <v>13698</v>
          </cell>
          <cell r="D19045">
            <v>2809344809</v>
          </cell>
        </row>
        <row r="19046">
          <cell r="C19046">
            <v>54472</v>
          </cell>
          <cell r="D19046">
            <v>2314136845</v>
          </cell>
        </row>
        <row r="19047">
          <cell r="C19047">
            <v>52239</v>
          </cell>
          <cell r="D19047">
            <v>1263903657</v>
          </cell>
        </row>
        <row r="19048">
          <cell r="C19048">
            <v>36022</v>
          </cell>
          <cell r="D19048">
            <v>5623896162</v>
          </cell>
        </row>
        <row r="19049">
          <cell r="C19049">
            <v>52316</v>
          </cell>
          <cell r="D19049">
            <v>6858776575</v>
          </cell>
        </row>
        <row r="19050">
          <cell r="C19050">
            <v>57312</v>
          </cell>
          <cell r="D19050">
            <v>7436398989</v>
          </cell>
        </row>
        <row r="19051">
          <cell r="C19051">
            <v>59857</v>
          </cell>
          <cell r="D19051">
            <v>5795848808</v>
          </cell>
        </row>
        <row r="19052">
          <cell r="C19052">
            <v>35310</v>
          </cell>
          <cell r="D19052">
            <v>4670832530</v>
          </cell>
        </row>
        <row r="19053">
          <cell r="C19053">
            <v>28311</v>
          </cell>
          <cell r="D19053">
            <v>1085075834</v>
          </cell>
        </row>
        <row r="19054">
          <cell r="C19054">
            <v>31341</v>
          </cell>
          <cell r="D19054">
            <v>4548725172</v>
          </cell>
        </row>
        <row r="19055">
          <cell r="C19055">
            <v>13701</v>
          </cell>
          <cell r="D19055">
            <v>1364767856</v>
          </cell>
        </row>
        <row r="19056">
          <cell r="C19056">
            <v>37520</v>
          </cell>
          <cell r="D19056">
            <v>4492546545</v>
          </cell>
        </row>
        <row r="19057">
          <cell r="C19057">
            <v>47486</v>
          </cell>
          <cell r="D19057">
            <v>2607689635</v>
          </cell>
        </row>
        <row r="19058">
          <cell r="C19058">
            <v>29712</v>
          </cell>
          <cell r="D19058">
            <v>6227038881</v>
          </cell>
        </row>
        <row r="19059">
          <cell r="C19059">
            <v>33135</v>
          </cell>
          <cell r="D19059">
            <v>9892583027</v>
          </cell>
        </row>
        <row r="19060">
          <cell r="C19060">
            <v>34915</v>
          </cell>
          <cell r="D19060">
            <v>2053848936</v>
          </cell>
        </row>
        <row r="19061">
          <cell r="C19061">
            <v>33224</v>
          </cell>
          <cell r="D19061">
            <v>9529277938</v>
          </cell>
        </row>
        <row r="19062">
          <cell r="C19062">
            <v>42399</v>
          </cell>
          <cell r="D19062">
            <v>7645724897</v>
          </cell>
        </row>
        <row r="19063">
          <cell r="C19063">
            <v>50595</v>
          </cell>
          <cell r="D19063">
            <v>1351073265</v>
          </cell>
        </row>
        <row r="19064">
          <cell r="C19064">
            <v>25776</v>
          </cell>
          <cell r="D19064">
            <v>4610039311</v>
          </cell>
        </row>
        <row r="19065">
          <cell r="C19065">
            <v>46675</v>
          </cell>
          <cell r="D19065">
            <v>1549399640</v>
          </cell>
        </row>
        <row r="19066">
          <cell r="C19066">
            <v>35001</v>
          </cell>
          <cell r="D19066">
            <v>3145010581</v>
          </cell>
        </row>
        <row r="19067">
          <cell r="C19067">
            <v>22061</v>
          </cell>
          <cell r="D19067">
            <v>2607689635</v>
          </cell>
        </row>
        <row r="19068">
          <cell r="C19068">
            <v>18028</v>
          </cell>
          <cell r="D19068">
            <v>4472356473</v>
          </cell>
        </row>
        <row r="19069">
          <cell r="C19069">
            <v>49150</v>
          </cell>
          <cell r="D19069">
            <v>797655034</v>
          </cell>
        </row>
        <row r="19070">
          <cell r="C19070">
            <v>12803</v>
          </cell>
          <cell r="D19070">
            <v>1545110042</v>
          </cell>
        </row>
        <row r="19071">
          <cell r="C19071">
            <v>29339</v>
          </cell>
          <cell r="D19071">
            <v>4235594176</v>
          </cell>
        </row>
        <row r="19072">
          <cell r="C19072">
            <v>20118</v>
          </cell>
          <cell r="D19072">
            <v>8694120054</v>
          </cell>
        </row>
        <row r="19073">
          <cell r="C19073">
            <v>21840</v>
          </cell>
          <cell r="D19073">
            <v>4398950745</v>
          </cell>
        </row>
        <row r="19074">
          <cell r="C19074">
            <v>41399</v>
          </cell>
          <cell r="D19074">
            <v>2757793764</v>
          </cell>
        </row>
        <row r="19075">
          <cell r="C19075">
            <v>58245</v>
          </cell>
          <cell r="D19075">
            <v>8044612831</v>
          </cell>
        </row>
        <row r="19076">
          <cell r="C19076">
            <v>57118</v>
          </cell>
          <cell r="D19076">
            <v>132027631</v>
          </cell>
        </row>
        <row r="19077">
          <cell r="C19077">
            <v>22667</v>
          </cell>
          <cell r="D19077">
            <v>1541082834</v>
          </cell>
        </row>
        <row r="19078">
          <cell r="C19078">
            <v>14562</v>
          </cell>
          <cell r="D19078">
            <v>37593587</v>
          </cell>
        </row>
        <row r="19079">
          <cell r="C19079">
            <v>27985</v>
          </cell>
          <cell r="D19079">
            <v>1263903657</v>
          </cell>
        </row>
        <row r="19080">
          <cell r="C19080">
            <v>45488</v>
          </cell>
          <cell r="D19080">
            <v>1787288307</v>
          </cell>
        </row>
        <row r="19081">
          <cell r="C19081">
            <v>11831</v>
          </cell>
          <cell r="D19081">
            <v>8189289020</v>
          </cell>
        </row>
        <row r="19082">
          <cell r="C19082">
            <v>14385</v>
          </cell>
          <cell r="D19082">
            <v>6279928705</v>
          </cell>
        </row>
        <row r="19083">
          <cell r="C19083">
            <v>33070</v>
          </cell>
          <cell r="D19083">
            <v>1462166245</v>
          </cell>
        </row>
        <row r="19084">
          <cell r="C19084">
            <v>30879</v>
          </cell>
          <cell r="D19084">
            <v>4877108939</v>
          </cell>
        </row>
        <row r="19085">
          <cell r="C19085">
            <v>34470</v>
          </cell>
          <cell r="D19085">
            <v>3101620996</v>
          </cell>
        </row>
        <row r="19086">
          <cell r="C19086">
            <v>35933</v>
          </cell>
          <cell r="D19086">
            <v>3016741628</v>
          </cell>
        </row>
        <row r="19087">
          <cell r="C19087">
            <v>11481</v>
          </cell>
          <cell r="D19087">
            <v>1541082834</v>
          </cell>
        </row>
        <row r="19088">
          <cell r="C19088">
            <v>41685</v>
          </cell>
          <cell r="D19088">
            <v>232367817</v>
          </cell>
        </row>
        <row r="19089">
          <cell r="C19089">
            <v>23778</v>
          </cell>
          <cell r="D19089">
            <v>9089601147</v>
          </cell>
        </row>
        <row r="19090">
          <cell r="C19090">
            <v>49205</v>
          </cell>
          <cell r="D19090">
            <v>37593587</v>
          </cell>
        </row>
        <row r="19091">
          <cell r="C19091">
            <v>57489</v>
          </cell>
          <cell r="D19091">
            <v>4783377790</v>
          </cell>
        </row>
        <row r="19092">
          <cell r="C19092">
            <v>44510</v>
          </cell>
          <cell r="D19092">
            <v>250257920</v>
          </cell>
        </row>
        <row r="19093">
          <cell r="C19093">
            <v>21483</v>
          </cell>
          <cell r="D19093">
            <v>7070564503</v>
          </cell>
        </row>
        <row r="19094">
          <cell r="C19094">
            <v>59663</v>
          </cell>
          <cell r="D19094">
            <v>3877279783</v>
          </cell>
        </row>
        <row r="19095">
          <cell r="C19095">
            <v>19533</v>
          </cell>
          <cell r="D19095">
            <v>7205288142</v>
          </cell>
        </row>
        <row r="19096">
          <cell r="C19096">
            <v>59361</v>
          </cell>
          <cell r="D19096">
            <v>5792300712</v>
          </cell>
        </row>
        <row r="19097">
          <cell r="C19097">
            <v>26432</v>
          </cell>
          <cell r="D19097">
            <v>3097425365</v>
          </cell>
        </row>
        <row r="19098">
          <cell r="C19098">
            <v>40911</v>
          </cell>
          <cell r="D19098">
            <v>2958727874</v>
          </cell>
        </row>
        <row r="19099">
          <cell r="C19099">
            <v>37595</v>
          </cell>
          <cell r="D19099">
            <v>27852261</v>
          </cell>
        </row>
        <row r="19100">
          <cell r="C19100">
            <v>59896</v>
          </cell>
          <cell r="D19100">
            <v>495702854</v>
          </cell>
        </row>
        <row r="19101">
          <cell r="C19101">
            <v>30368</v>
          </cell>
          <cell r="D19101">
            <v>3915983489</v>
          </cell>
        </row>
        <row r="19102">
          <cell r="C19102">
            <v>27516</v>
          </cell>
          <cell r="D19102">
            <v>3642452728</v>
          </cell>
        </row>
        <row r="19103">
          <cell r="C19103">
            <v>47242</v>
          </cell>
          <cell r="D19103">
            <v>3915983489</v>
          </cell>
        </row>
        <row r="19104">
          <cell r="C19104">
            <v>59914</v>
          </cell>
          <cell r="D19104">
            <v>8377113392</v>
          </cell>
        </row>
        <row r="19105">
          <cell r="C19105">
            <v>53896</v>
          </cell>
          <cell r="D19105">
            <v>7453397081</v>
          </cell>
        </row>
        <row r="19106">
          <cell r="C19106">
            <v>45019</v>
          </cell>
          <cell r="D19106">
            <v>7961231404</v>
          </cell>
        </row>
        <row r="19107">
          <cell r="C19107">
            <v>38701</v>
          </cell>
          <cell r="D19107">
            <v>3956653289</v>
          </cell>
        </row>
        <row r="19108">
          <cell r="C19108">
            <v>40613</v>
          </cell>
          <cell r="D19108">
            <v>9545462825</v>
          </cell>
        </row>
        <row r="19109">
          <cell r="C19109">
            <v>44065</v>
          </cell>
          <cell r="D19109">
            <v>4499766028</v>
          </cell>
        </row>
        <row r="19110">
          <cell r="C19110">
            <v>20427</v>
          </cell>
          <cell r="D19110">
            <v>5403399259</v>
          </cell>
        </row>
        <row r="19111">
          <cell r="C19111">
            <v>25402</v>
          </cell>
          <cell r="D19111">
            <v>1992195951</v>
          </cell>
        </row>
        <row r="19112">
          <cell r="C19112">
            <v>59053</v>
          </cell>
          <cell r="D19112">
            <v>6471464479</v>
          </cell>
        </row>
        <row r="19113">
          <cell r="C19113">
            <v>47189</v>
          </cell>
          <cell r="D19113">
            <v>7469392467</v>
          </cell>
        </row>
        <row r="19114">
          <cell r="C19114">
            <v>29658</v>
          </cell>
          <cell r="D19114">
            <v>901154172</v>
          </cell>
        </row>
        <row r="19115">
          <cell r="C19115">
            <v>52969</v>
          </cell>
          <cell r="D19115">
            <v>1606657585</v>
          </cell>
        </row>
        <row r="19116">
          <cell r="C19116">
            <v>13695</v>
          </cell>
          <cell r="D19116">
            <v>7760701055</v>
          </cell>
        </row>
        <row r="19117">
          <cell r="C19117">
            <v>56368</v>
          </cell>
          <cell r="D19117">
            <v>9855833406</v>
          </cell>
        </row>
        <row r="19118">
          <cell r="C19118">
            <v>53163</v>
          </cell>
          <cell r="D19118">
            <v>8832488175</v>
          </cell>
        </row>
        <row r="19119">
          <cell r="C19119">
            <v>23044</v>
          </cell>
          <cell r="D19119">
            <v>1149008652</v>
          </cell>
        </row>
        <row r="19120">
          <cell r="C19120">
            <v>33380</v>
          </cell>
          <cell r="D19120">
            <v>9458901820</v>
          </cell>
        </row>
        <row r="19121">
          <cell r="C19121">
            <v>16056</v>
          </cell>
          <cell r="D19121">
            <v>769312748</v>
          </cell>
        </row>
        <row r="19122">
          <cell r="C19122">
            <v>15941</v>
          </cell>
          <cell r="D19122">
            <v>2922893758</v>
          </cell>
        </row>
        <row r="19123">
          <cell r="C19123">
            <v>55466</v>
          </cell>
          <cell r="D19123">
            <v>5519420165</v>
          </cell>
        </row>
        <row r="19124">
          <cell r="C19124">
            <v>44999</v>
          </cell>
          <cell r="D19124">
            <v>1953937357</v>
          </cell>
        </row>
        <row r="19125">
          <cell r="C19125">
            <v>42235</v>
          </cell>
          <cell r="D19125">
            <v>274599287</v>
          </cell>
        </row>
        <row r="19126">
          <cell r="C19126">
            <v>56304</v>
          </cell>
          <cell r="D19126">
            <v>9104569016</v>
          </cell>
        </row>
        <row r="19127">
          <cell r="C19127">
            <v>39953</v>
          </cell>
          <cell r="D19127">
            <v>7373156215</v>
          </cell>
        </row>
        <row r="19128">
          <cell r="C19128">
            <v>38605</v>
          </cell>
          <cell r="D19128">
            <v>7467563949</v>
          </cell>
        </row>
        <row r="19129">
          <cell r="C19129">
            <v>22404</v>
          </cell>
          <cell r="D19129">
            <v>29906814</v>
          </cell>
        </row>
        <row r="19130">
          <cell r="C19130">
            <v>52919</v>
          </cell>
          <cell r="D19130">
            <v>5503746279</v>
          </cell>
        </row>
        <row r="19131">
          <cell r="C19131">
            <v>55959</v>
          </cell>
          <cell r="D19131">
            <v>8568859739</v>
          </cell>
        </row>
        <row r="19132">
          <cell r="C19132">
            <v>47210</v>
          </cell>
          <cell r="D19132">
            <v>7243767311</v>
          </cell>
        </row>
        <row r="19133">
          <cell r="C19133">
            <v>59489</v>
          </cell>
          <cell r="D19133">
            <v>4185019157</v>
          </cell>
        </row>
        <row r="19134">
          <cell r="C19134">
            <v>52937</v>
          </cell>
          <cell r="D19134">
            <v>3219601650</v>
          </cell>
        </row>
        <row r="19135">
          <cell r="C19135">
            <v>45173</v>
          </cell>
          <cell r="D19135">
            <v>4223282808</v>
          </cell>
        </row>
        <row r="19136">
          <cell r="C19136">
            <v>16249</v>
          </cell>
          <cell r="D19136">
            <v>7621218967</v>
          </cell>
        </row>
        <row r="19137">
          <cell r="C19137">
            <v>10033</v>
          </cell>
          <cell r="D19137">
            <v>826490107</v>
          </cell>
        </row>
        <row r="19138">
          <cell r="C19138">
            <v>53366</v>
          </cell>
          <cell r="D19138">
            <v>7625163059</v>
          </cell>
        </row>
        <row r="19139">
          <cell r="C19139">
            <v>33597</v>
          </cell>
          <cell r="D19139">
            <v>6172549286</v>
          </cell>
        </row>
        <row r="19140">
          <cell r="C19140">
            <v>51315</v>
          </cell>
          <cell r="D19140">
            <v>303831626</v>
          </cell>
        </row>
        <row r="19141">
          <cell r="C19141">
            <v>30436</v>
          </cell>
          <cell r="D19141">
            <v>7837437543</v>
          </cell>
        </row>
        <row r="19142">
          <cell r="C19142">
            <v>29112</v>
          </cell>
          <cell r="D19142">
            <v>85304042</v>
          </cell>
        </row>
        <row r="19143">
          <cell r="C19143">
            <v>43032</v>
          </cell>
          <cell r="D19143">
            <v>9829586073</v>
          </cell>
        </row>
        <row r="19144">
          <cell r="C19144">
            <v>31919</v>
          </cell>
          <cell r="D19144">
            <v>2551917727</v>
          </cell>
        </row>
        <row r="19145">
          <cell r="C19145">
            <v>48441</v>
          </cell>
          <cell r="D19145">
            <v>3933021111</v>
          </cell>
        </row>
        <row r="19146">
          <cell r="C19146">
            <v>34711</v>
          </cell>
          <cell r="D19146">
            <v>6695538166</v>
          </cell>
        </row>
        <row r="19147">
          <cell r="C19147">
            <v>14923</v>
          </cell>
          <cell r="D19147">
            <v>6713405010</v>
          </cell>
        </row>
        <row r="19148">
          <cell r="C19148">
            <v>22376</v>
          </cell>
          <cell r="D19148">
            <v>7273123196</v>
          </cell>
        </row>
        <row r="19149">
          <cell r="C19149">
            <v>51160</v>
          </cell>
          <cell r="D19149">
            <v>1755716656</v>
          </cell>
        </row>
        <row r="19150">
          <cell r="C19150">
            <v>24071</v>
          </cell>
          <cell r="D19150">
            <v>6148303353</v>
          </cell>
        </row>
        <row r="19151">
          <cell r="C19151">
            <v>57067</v>
          </cell>
          <cell r="D19151">
            <v>76572129</v>
          </cell>
        </row>
        <row r="19152">
          <cell r="C19152">
            <v>40960</v>
          </cell>
          <cell r="D19152">
            <v>509393462</v>
          </cell>
        </row>
        <row r="19153">
          <cell r="C19153">
            <v>53520</v>
          </cell>
          <cell r="D19153">
            <v>8682006391</v>
          </cell>
        </row>
        <row r="19154">
          <cell r="C19154">
            <v>51821</v>
          </cell>
          <cell r="D19154">
            <v>7837437543</v>
          </cell>
        </row>
        <row r="19155">
          <cell r="C19155">
            <v>21069</v>
          </cell>
          <cell r="D19155">
            <v>7469392467</v>
          </cell>
        </row>
        <row r="19156">
          <cell r="C19156">
            <v>13786</v>
          </cell>
          <cell r="D19156">
            <v>1419116835</v>
          </cell>
        </row>
        <row r="19157">
          <cell r="C19157">
            <v>21911</v>
          </cell>
          <cell r="D19157">
            <v>6961242316</v>
          </cell>
        </row>
        <row r="19158">
          <cell r="C19158">
            <v>50355</v>
          </cell>
          <cell r="D19158">
            <v>5779075530</v>
          </cell>
        </row>
        <row r="19159">
          <cell r="C19159">
            <v>35714</v>
          </cell>
          <cell r="D19159">
            <v>1992195951</v>
          </cell>
        </row>
        <row r="19160">
          <cell r="C19160">
            <v>20103</v>
          </cell>
          <cell r="D19160">
            <v>9624054975</v>
          </cell>
        </row>
        <row r="19161">
          <cell r="C19161">
            <v>55170</v>
          </cell>
          <cell r="D19161">
            <v>2083520173</v>
          </cell>
        </row>
        <row r="19162">
          <cell r="C19162">
            <v>54330</v>
          </cell>
          <cell r="D19162">
            <v>2565290632</v>
          </cell>
        </row>
        <row r="19163">
          <cell r="C19163">
            <v>27097</v>
          </cell>
          <cell r="D19163">
            <v>3560320844</v>
          </cell>
        </row>
        <row r="19164">
          <cell r="C19164">
            <v>52635</v>
          </cell>
          <cell r="D19164">
            <v>2480515559</v>
          </cell>
        </row>
        <row r="19165">
          <cell r="C19165">
            <v>32399</v>
          </cell>
          <cell r="D19165">
            <v>583595162</v>
          </cell>
        </row>
        <row r="19166">
          <cell r="C19166">
            <v>21855</v>
          </cell>
          <cell r="D19166">
            <v>5241020535</v>
          </cell>
        </row>
        <row r="19167">
          <cell r="C19167">
            <v>38838</v>
          </cell>
          <cell r="D19167">
            <v>3156820482</v>
          </cell>
        </row>
        <row r="19168">
          <cell r="C19168">
            <v>26258</v>
          </cell>
          <cell r="D19168">
            <v>2547511673</v>
          </cell>
        </row>
        <row r="19169">
          <cell r="C19169">
            <v>21476</v>
          </cell>
          <cell r="D19169">
            <v>1192770250</v>
          </cell>
        </row>
        <row r="19170">
          <cell r="C19170">
            <v>49171</v>
          </cell>
          <cell r="D19170">
            <v>8069192305</v>
          </cell>
        </row>
        <row r="19171">
          <cell r="C19171">
            <v>48971</v>
          </cell>
          <cell r="D19171">
            <v>1659448174</v>
          </cell>
        </row>
        <row r="19172">
          <cell r="C19172">
            <v>55375</v>
          </cell>
          <cell r="D19172">
            <v>8419732141</v>
          </cell>
        </row>
        <row r="19173">
          <cell r="C19173">
            <v>28680</v>
          </cell>
          <cell r="D19173">
            <v>492630925</v>
          </cell>
        </row>
        <row r="19174">
          <cell r="C19174">
            <v>33359</v>
          </cell>
          <cell r="D19174">
            <v>1456229036</v>
          </cell>
        </row>
        <row r="19175">
          <cell r="C19175">
            <v>50148</v>
          </cell>
          <cell r="D19175">
            <v>3235176993</v>
          </cell>
        </row>
        <row r="19176">
          <cell r="C19176">
            <v>18346</v>
          </cell>
          <cell r="D19176">
            <v>5353923685</v>
          </cell>
        </row>
        <row r="19177">
          <cell r="C19177">
            <v>12499</v>
          </cell>
          <cell r="D19177">
            <v>9892583027</v>
          </cell>
        </row>
        <row r="19178">
          <cell r="C19178">
            <v>30195</v>
          </cell>
          <cell r="D19178">
            <v>8676088039</v>
          </cell>
        </row>
        <row r="19179">
          <cell r="C19179">
            <v>51301</v>
          </cell>
          <cell r="D19179">
            <v>1518783783</v>
          </cell>
        </row>
        <row r="19180">
          <cell r="C19180">
            <v>51767</v>
          </cell>
          <cell r="D19180">
            <v>7957976743</v>
          </cell>
        </row>
        <row r="19181">
          <cell r="C19181">
            <v>44509</v>
          </cell>
          <cell r="D19181">
            <v>4372257910</v>
          </cell>
        </row>
        <row r="19182">
          <cell r="C19182">
            <v>32041</v>
          </cell>
          <cell r="D19182">
            <v>9617190826</v>
          </cell>
        </row>
        <row r="19183">
          <cell r="C19183">
            <v>21119</v>
          </cell>
          <cell r="D19183">
            <v>1268934771</v>
          </cell>
        </row>
        <row r="19184">
          <cell r="C19184">
            <v>25336</v>
          </cell>
          <cell r="D19184">
            <v>7625163059</v>
          </cell>
        </row>
        <row r="19185">
          <cell r="C19185">
            <v>23870</v>
          </cell>
          <cell r="D19185">
            <v>4718207207</v>
          </cell>
        </row>
        <row r="19186">
          <cell r="C19186">
            <v>30449</v>
          </cell>
          <cell r="D19186">
            <v>7074056774</v>
          </cell>
        </row>
        <row r="19187">
          <cell r="C19187">
            <v>17837</v>
          </cell>
          <cell r="D19187">
            <v>2279888742</v>
          </cell>
        </row>
        <row r="19188">
          <cell r="C19188">
            <v>56111</v>
          </cell>
          <cell r="D19188">
            <v>5561472151</v>
          </cell>
        </row>
        <row r="19189">
          <cell r="C19189">
            <v>57429</v>
          </cell>
          <cell r="D19189">
            <v>9547713507</v>
          </cell>
        </row>
        <row r="19190">
          <cell r="C19190">
            <v>57722</v>
          </cell>
          <cell r="D19190">
            <v>8644362151</v>
          </cell>
        </row>
        <row r="19191">
          <cell r="C19191">
            <v>22114</v>
          </cell>
          <cell r="D19191">
            <v>7885796000</v>
          </cell>
        </row>
        <row r="19192">
          <cell r="C19192">
            <v>58485</v>
          </cell>
          <cell r="D19192">
            <v>6720857681</v>
          </cell>
        </row>
        <row r="19193">
          <cell r="C19193">
            <v>35475</v>
          </cell>
          <cell r="D19193">
            <v>8850022085</v>
          </cell>
        </row>
        <row r="19194">
          <cell r="C19194">
            <v>48549</v>
          </cell>
          <cell r="D19194">
            <v>9624054975</v>
          </cell>
        </row>
        <row r="19195">
          <cell r="C19195">
            <v>22747</v>
          </cell>
          <cell r="D19195">
            <v>7906441400</v>
          </cell>
        </row>
        <row r="19196">
          <cell r="C19196">
            <v>24902</v>
          </cell>
          <cell r="D19196">
            <v>8162941088</v>
          </cell>
        </row>
        <row r="19197">
          <cell r="C19197">
            <v>49534</v>
          </cell>
          <cell r="D19197">
            <v>2599557828</v>
          </cell>
        </row>
        <row r="19198">
          <cell r="C19198">
            <v>11480</v>
          </cell>
          <cell r="D19198">
            <v>481875921</v>
          </cell>
        </row>
        <row r="19199">
          <cell r="C19199">
            <v>39501</v>
          </cell>
          <cell r="D19199">
            <v>2138131904</v>
          </cell>
        </row>
        <row r="19200">
          <cell r="C19200">
            <v>51605</v>
          </cell>
          <cell r="D19200">
            <v>6235447353</v>
          </cell>
        </row>
        <row r="19201">
          <cell r="C19201">
            <v>43717</v>
          </cell>
          <cell r="D19201">
            <v>701563818</v>
          </cell>
        </row>
        <row r="19202">
          <cell r="C19202">
            <v>23022</v>
          </cell>
          <cell r="D19202">
            <v>4184483038</v>
          </cell>
        </row>
        <row r="19203">
          <cell r="C19203">
            <v>28131</v>
          </cell>
          <cell r="D19203">
            <v>1755716656</v>
          </cell>
        </row>
        <row r="19204">
          <cell r="C19204">
            <v>31104</v>
          </cell>
          <cell r="D19204">
            <v>9966428720</v>
          </cell>
        </row>
        <row r="19205">
          <cell r="C19205">
            <v>27539</v>
          </cell>
          <cell r="D19205">
            <v>3000763902</v>
          </cell>
        </row>
        <row r="19206">
          <cell r="C19206">
            <v>40519</v>
          </cell>
          <cell r="D19206">
            <v>2873915978</v>
          </cell>
        </row>
        <row r="19207">
          <cell r="C19207">
            <v>17684</v>
          </cell>
          <cell r="D19207">
            <v>6410530811</v>
          </cell>
        </row>
        <row r="19208">
          <cell r="C19208">
            <v>26832</v>
          </cell>
          <cell r="D19208">
            <v>8646243699</v>
          </cell>
        </row>
        <row r="19209">
          <cell r="C19209">
            <v>39556</v>
          </cell>
          <cell r="D19209">
            <v>8731494560</v>
          </cell>
        </row>
        <row r="19210">
          <cell r="C19210">
            <v>11881</v>
          </cell>
          <cell r="D19210">
            <v>5439294325</v>
          </cell>
        </row>
        <row r="19211">
          <cell r="C19211">
            <v>22980</v>
          </cell>
          <cell r="D19211">
            <v>6531376252</v>
          </cell>
        </row>
        <row r="19212">
          <cell r="C19212">
            <v>59559</v>
          </cell>
          <cell r="D19212">
            <v>994826516</v>
          </cell>
        </row>
        <row r="19213">
          <cell r="C19213">
            <v>46114</v>
          </cell>
          <cell r="D19213">
            <v>2138131904</v>
          </cell>
        </row>
        <row r="19214">
          <cell r="C19214">
            <v>36938</v>
          </cell>
          <cell r="D19214">
            <v>3597778305</v>
          </cell>
        </row>
        <row r="19215">
          <cell r="C19215">
            <v>15191</v>
          </cell>
          <cell r="D19215">
            <v>8911781207</v>
          </cell>
        </row>
        <row r="19216">
          <cell r="C19216">
            <v>54144</v>
          </cell>
          <cell r="D19216">
            <v>1014658829</v>
          </cell>
        </row>
        <row r="19217">
          <cell r="C19217">
            <v>29423</v>
          </cell>
          <cell r="D19217">
            <v>7479962290</v>
          </cell>
        </row>
        <row r="19218">
          <cell r="C19218">
            <v>50121</v>
          </cell>
          <cell r="D19218">
            <v>8069192305</v>
          </cell>
        </row>
        <row r="19219">
          <cell r="C19219">
            <v>11011</v>
          </cell>
          <cell r="D19219">
            <v>7160109333</v>
          </cell>
        </row>
        <row r="19220">
          <cell r="C19220">
            <v>31881</v>
          </cell>
          <cell r="D19220">
            <v>4730395069</v>
          </cell>
        </row>
        <row r="19221">
          <cell r="C19221">
            <v>40032</v>
          </cell>
          <cell r="D19221">
            <v>6364724701</v>
          </cell>
        </row>
        <row r="19222">
          <cell r="C19222">
            <v>15531</v>
          </cell>
          <cell r="D19222">
            <v>4808886316</v>
          </cell>
        </row>
        <row r="19223">
          <cell r="C19223">
            <v>12623</v>
          </cell>
          <cell r="D19223">
            <v>8875305560</v>
          </cell>
        </row>
        <row r="19224">
          <cell r="C19224">
            <v>15747</v>
          </cell>
          <cell r="D19224">
            <v>2480515559</v>
          </cell>
        </row>
        <row r="19225">
          <cell r="C19225">
            <v>52031</v>
          </cell>
          <cell r="D19225">
            <v>5603330430</v>
          </cell>
        </row>
        <row r="19226">
          <cell r="C19226">
            <v>33421</v>
          </cell>
          <cell r="D19226">
            <v>7961231404</v>
          </cell>
        </row>
        <row r="19227">
          <cell r="C19227">
            <v>14997</v>
          </cell>
          <cell r="D19227">
            <v>544760832</v>
          </cell>
        </row>
        <row r="19228">
          <cell r="C19228">
            <v>17775</v>
          </cell>
          <cell r="D19228">
            <v>1898839557</v>
          </cell>
        </row>
        <row r="19229">
          <cell r="C19229">
            <v>27197</v>
          </cell>
          <cell r="D19229">
            <v>4409014943</v>
          </cell>
        </row>
        <row r="19230">
          <cell r="C19230">
            <v>22567</v>
          </cell>
          <cell r="D19230">
            <v>7560031153</v>
          </cell>
        </row>
        <row r="19231">
          <cell r="C19231">
            <v>28965</v>
          </cell>
          <cell r="D19231">
            <v>2255261316</v>
          </cell>
        </row>
        <row r="19232">
          <cell r="C19232">
            <v>32727</v>
          </cell>
          <cell r="D19232">
            <v>6284045549</v>
          </cell>
        </row>
        <row r="19233">
          <cell r="C19233">
            <v>28339</v>
          </cell>
          <cell r="D19233">
            <v>7957976743</v>
          </cell>
        </row>
        <row r="19234">
          <cell r="C19234">
            <v>55685</v>
          </cell>
          <cell r="D19234">
            <v>2592292012</v>
          </cell>
        </row>
        <row r="19235">
          <cell r="C19235">
            <v>46052</v>
          </cell>
          <cell r="D19235">
            <v>1606657585</v>
          </cell>
        </row>
        <row r="19236">
          <cell r="C19236">
            <v>56769</v>
          </cell>
          <cell r="D19236">
            <v>2510440322</v>
          </cell>
        </row>
        <row r="19237">
          <cell r="C19237">
            <v>29677</v>
          </cell>
          <cell r="D19237">
            <v>7281103514</v>
          </cell>
        </row>
        <row r="19238">
          <cell r="C19238">
            <v>32649</v>
          </cell>
          <cell r="D19238">
            <v>9381484503</v>
          </cell>
        </row>
        <row r="19239">
          <cell r="C19239">
            <v>17956</v>
          </cell>
          <cell r="D19239">
            <v>5975948169</v>
          </cell>
        </row>
        <row r="19240">
          <cell r="C19240">
            <v>15934</v>
          </cell>
          <cell r="D19240">
            <v>7769010411</v>
          </cell>
        </row>
        <row r="19241">
          <cell r="C19241">
            <v>15597</v>
          </cell>
          <cell r="D19241">
            <v>8750494546</v>
          </cell>
        </row>
        <row r="19242">
          <cell r="C19242">
            <v>10148</v>
          </cell>
          <cell r="D19242">
            <v>6973806759</v>
          </cell>
        </row>
        <row r="19243">
          <cell r="C19243">
            <v>44141</v>
          </cell>
          <cell r="D19243">
            <v>2185059785</v>
          </cell>
        </row>
        <row r="19244">
          <cell r="C19244">
            <v>19352</v>
          </cell>
          <cell r="D19244">
            <v>1419116835</v>
          </cell>
        </row>
        <row r="19245">
          <cell r="C19245">
            <v>34421</v>
          </cell>
          <cell r="D19245">
            <v>7132417177</v>
          </cell>
        </row>
        <row r="19246">
          <cell r="C19246">
            <v>22797</v>
          </cell>
          <cell r="D19246">
            <v>4808886316</v>
          </cell>
        </row>
        <row r="19247">
          <cell r="C19247">
            <v>23205</v>
          </cell>
          <cell r="D19247">
            <v>8694120054</v>
          </cell>
        </row>
        <row r="19248">
          <cell r="C19248">
            <v>23053</v>
          </cell>
          <cell r="D19248">
            <v>5460394635</v>
          </cell>
        </row>
        <row r="19249">
          <cell r="C19249">
            <v>44587</v>
          </cell>
          <cell r="D19249">
            <v>701563818</v>
          </cell>
        </row>
        <row r="19250">
          <cell r="C19250">
            <v>26046</v>
          </cell>
          <cell r="D19250">
            <v>5186660353</v>
          </cell>
        </row>
        <row r="19251">
          <cell r="C19251">
            <v>16257</v>
          </cell>
          <cell r="D19251">
            <v>9820632102</v>
          </cell>
        </row>
        <row r="19252">
          <cell r="C19252">
            <v>47917</v>
          </cell>
          <cell r="D19252">
            <v>5779075530</v>
          </cell>
        </row>
        <row r="19253">
          <cell r="C19253">
            <v>35232</v>
          </cell>
          <cell r="D19253">
            <v>2079803735</v>
          </cell>
        </row>
        <row r="19254">
          <cell r="C19254">
            <v>47600</v>
          </cell>
          <cell r="D19254">
            <v>6019132307</v>
          </cell>
        </row>
        <row r="19255">
          <cell r="C19255">
            <v>49738</v>
          </cell>
          <cell r="D19255">
            <v>7931128354</v>
          </cell>
        </row>
        <row r="19256">
          <cell r="C19256">
            <v>19365</v>
          </cell>
          <cell r="D19256">
            <v>7596173217</v>
          </cell>
        </row>
        <row r="19257">
          <cell r="C19257">
            <v>10731</v>
          </cell>
          <cell r="D19257">
            <v>320120716</v>
          </cell>
        </row>
        <row r="19258">
          <cell r="C19258">
            <v>16823</v>
          </cell>
          <cell r="D19258">
            <v>3497169404</v>
          </cell>
        </row>
        <row r="19259">
          <cell r="C19259">
            <v>44434</v>
          </cell>
          <cell r="D19259">
            <v>397599129</v>
          </cell>
        </row>
        <row r="19260">
          <cell r="C19260">
            <v>44722</v>
          </cell>
          <cell r="D19260">
            <v>2298319154</v>
          </cell>
        </row>
        <row r="19261">
          <cell r="C19261">
            <v>49521</v>
          </cell>
          <cell r="D19261">
            <v>3933561566</v>
          </cell>
        </row>
        <row r="19262">
          <cell r="C19262">
            <v>26420</v>
          </cell>
          <cell r="D19262">
            <v>483886254</v>
          </cell>
        </row>
        <row r="19263">
          <cell r="C19263">
            <v>53703</v>
          </cell>
          <cell r="D19263">
            <v>3991175401</v>
          </cell>
        </row>
        <row r="19264">
          <cell r="C19264">
            <v>45756</v>
          </cell>
          <cell r="D19264">
            <v>7769010411</v>
          </cell>
        </row>
        <row r="19265">
          <cell r="C19265">
            <v>34184</v>
          </cell>
          <cell r="D19265">
            <v>2191930824</v>
          </cell>
        </row>
        <row r="19266">
          <cell r="C19266">
            <v>27876</v>
          </cell>
          <cell r="D19266">
            <v>4839119791</v>
          </cell>
        </row>
        <row r="19267">
          <cell r="C19267">
            <v>56176</v>
          </cell>
          <cell r="D19267">
            <v>6890491998</v>
          </cell>
        </row>
        <row r="19268">
          <cell r="C19268">
            <v>26752</v>
          </cell>
          <cell r="D19268">
            <v>1028388519</v>
          </cell>
        </row>
        <row r="19269">
          <cell r="C19269">
            <v>20436</v>
          </cell>
          <cell r="D19269">
            <v>8887868026</v>
          </cell>
        </row>
        <row r="19270">
          <cell r="C19270">
            <v>17004</v>
          </cell>
          <cell r="D19270">
            <v>7325246862</v>
          </cell>
        </row>
        <row r="19271">
          <cell r="C19271">
            <v>36783</v>
          </cell>
          <cell r="D19271">
            <v>2307209530</v>
          </cell>
        </row>
        <row r="19272">
          <cell r="C19272">
            <v>44727</v>
          </cell>
          <cell r="D19272">
            <v>6854809452</v>
          </cell>
        </row>
        <row r="19273">
          <cell r="C19273">
            <v>51642</v>
          </cell>
          <cell r="D19273">
            <v>4670832530</v>
          </cell>
        </row>
        <row r="19274">
          <cell r="C19274">
            <v>47365</v>
          </cell>
          <cell r="D19274">
            <v>8249460030</v>
          </cell>
        </row>
        <row r="19275">
          <cell r="C19275">
            <v>27718</v>
          </cell>
          <cell r="D19275">
            <v>6173504774</v>
          </cell>
        </row>
        <row r="19276">
          <cell r="C19276">
            <v>49703</v>
          </cell>
          <cell r="D19276">
            <v>1659418720</v>
          </cell>
        </row>
        <row r="19277">
          <cell r="C19277">
            <v>31977</v>
          </cell>
          <cell r="D19277">
            <v>9854387496</v>
          </cell>
        </row>
        <row r="19278">
          <cell r="C19278">
            <v>59594</v>
          </cell>
          <cell r="D19278">
            <v>8864419241</v>
          </cell>
        </row>
        <row r="19279">
          <cell r="C19279">
            <v>52175</v>
          </cell>
          <cell r="D19279">
            <v>5293354957</v>
          </cell>
        </row>
        <row r="19280">
          <cell r="C19280">
            <v>35900</v>
          </cell>
          <cell r="D19280">
            <v>8694120054</v>
          </cell>
        </row>
        <row r="19281">
          <cell r="C19281">
            <v>40800</v>
          </cell>
          <cell r="D19281">
            <v>2307209530</v>
          </cell>
        </row>
        <row r="19282">
          <cell r="C19282">
            <v>57143</v>
          </cell>
          <cell r="D19282">
            <v>2804488179</v>
          </cell>
        </row>
        <row r="19283">
          <cell r="C19283">
            <v>20963</v>
          </cell>
          <cell r="D19283">
            <v>3661649302</v>
          </cell>
        </row>
        <row r="19284">
          <cell r="C19284">
            <v>16755</v>
          </cell>
          <cell r="D19284">
            <v>1518783783</v>
          </cell>
        </row>
        <row r="19285">
          <cell r="C19285">
            <v>12971</v>
          </cell>
          <cell r="D19285">
            <v>3219601650</v>
          </cell>
        </row>
        <row r="19286">
          <cell r="C19286">
            <v>45873</v>
          </cell>
          <cell r="D19286">
            <v>7957976743</v>
          </cell>
        </row>
        <row r="19287">
          <cell r="C19287">
            <v>52976</v>
          </cell>
          <cell r="D19287">
            <v>9163060264</v>
          </cell>
        </row>
        <row r="19288">
          <cell r="C19288">
            <v>12714</v>
          </cell>
          <cell r="D19288">
            <v>8748349712</v>
          </cell>
        </row>
        <row r="19289">
          <cell r="C19289">
            <v>47435</v>
          </cell>
          <cell r="D19289">
            <v>1014658829</v>
          </cell>
        </row>
        <row r="19290">
          <cell r="C19290">
            <v>46556</v>
          </cell>
          <cell r="D19290">
            <v>4256220232</v>
          </cell>
        </row>
        <row r="19291">
          <cell r="C19291">
            <v>53365</v>
          </cell>
          <cell r="D19291">
            <v>2533903736</v>
          </cell>
        </row>
        <row r="19292">
          <cell r="C19292">
            <v>43283</v>
          </cell>
          <cell r="D19292">
            <v>4638232353</v>
          </cell>
        </row>
        <row r="19293">
          <cell r="C19293">
            <v>34267</v>
          </cell>
          <cell r="D19293">
            <v>8024322455</v>
          </cell>
        </row>
        <row r="19294">
          <cell r="C19294">
            <v>25250</v>
          </cell>
          <cell r="D19294">
            <v>8733080267</v>
          </cell>
        </row>
        <row r="19295">
          <cell r="C19295">
            <v>35540</v>
          </cell>
          <cell r="D19295">
            <v>4978659442</v>
          </cell>
        </row>
        <row r="19296">
          <cell r="C19296">
            <v>36864</v>
          </cell>
          <cell r="D19296">
            <v>3569619966</v>
          </cell>
        </row>
        <row r="19297">
          <cell r="C19297">
            <v>43786</v>
          </cell>
          <cell r="D19297">
            <v>6478891895</v>
          </cell>
        </row>
        <row r="19298">
          <cell r="C19298">
            <v>31869</v>
          </cell>
          <cell r="D19298">
            <v>2230983466</v>
          </cell>
        </row>
        <row r="19299">
          <cell r="C19299">
            <v>46062</v>
          </cell>
          <cell r="D19299">
            <v>1152386727</v>
          </cell>
        </row>
        <row r="19300">
          <cell r="C19300">
            <v>55490</v>
          </cell>
          <cell r="D19300">
            <v>6734537986</v>
          </cell>
        </row>
        <row r="19301">
          <cell r="C19301">
            <v>19956</v>
          </cell>
          <cell r="D19301">
            <v>8733080267</v>
          </cell>
        </row>
        <row r="19302">
          <cell r="C19302">
            <v>13391</v>
          </cell>
          <cell r="D19302">
            <v>6842797632</v>
          </cell>
        </row>
        <row r="19303">
          <cell r="C19303">
            <v>51142</v>
          </cell>
          <cell r="D19303">
            <v>826490107</v>
          </cell>
        </row>
        <row r="19304">
          <cell r="C19304">
            <v>18080</v>
          </cell>
          <cell r="D19304">
            <v>1371021422</v>
          </cell>
        </row>
        <row r="19305">
          <cell r="C19305">
            <v>19276</v>
          </cell>
          <cell r="D19305">
            <v>5574535556</v>
          </cell>
        </row>
        <row r="19306">
          <cell r="C19306">
            <v>15499</v>
          </cell>
          <cell r="D19306">
            <v>9518260397</v>
          </cell>
        </row>
        <row r="19307">
          <cell r="C19307">
            <v>16879</v>
          </cell>
          <cell r="D19307">
            <v>7166957409</v>
          </cell>
        </row>
        <row r="19308">
          <cell r="C19308">
            <v>32280</v>
          </cell>
          <cell r="D19308">
            <v>2792636599</v>
          </cell>
        </row>
        <row r="19309">
          <cell r="C19309">
            <v>40699</v>
          </cell>
          <cell r="D19309">
            <v>1469328364</v>
          </cell>
        </row>
        <row r="19310">
          <cell r="C19310">
            <v>27280</v>
          </cell>
          <cell r="D19310">
            <v>2280674246</v>
          </cell>
        </row>
        <row r="19311">
          <cell r="C19311">
            <v>14250</v>
          </cell>
          <cell r="D19311">
            <v>1062607929</v>
          </cell>
        </row>
        <row r="19312">
          <cell r="C19312">
            <v>46326</v>
          </cell>
          <cell r="D19312">
            <v>2306669465</v>
          </cell>
        </row>
        <row r="19313">
          <cell r="C19313">
            <v>33638</v>
          </cell>
          <cell r="D19313">
            <v>1628738227</v>
          </cell>
        </row>
        <row r="19314">
          <cell r="C19314">
            <v>20031</v>
          </cell>
          <cell r="D19314">
            <v>6731572691</v>
          </cell>
        </row>
        <row r="19315">
          <cell r="C19315">
            <v>53118</v>
          </cell>
          <cell r="D19315">
            <v>6531376252</v>
          </cell>
        </row>
        <row r="19316">
          <cell r="C19316">
            <v>52005</v>
          </cell>
          <cell r="D19316">
            <v>6293335589</v>
          </cell>
        </row>
        <row r="19317">
          <cell r="C19317">
            <v>12322</v>
          </cell>
          <cell r="D19317">
            <v>2209340063</v>
          </cell>
        </row>
        <row r="19318">
          <cell r="C19318">
            <v>12145</v>
          </cell>
          <cell r="D19318">
            <v>3597778305</v>
          </cell>
        </row>
        <row r="19319">
          <cell r="C19319">
            <v>41689</v>
          </cell>
          <cell r="D19319">
            <v>3219601650</v>
          </cell>
        </row>
        <row r="19320">
          <cell r="C19320">
            <v>47546</v>
          </cell>
          <cell r="D19320">
            <v>1462166245</v>
          </cell>
        </row>
        <row r="19321">
          <cell r="C19321">
            <v>56902</v>
          </cell>
          <cell r="D19321">
            <v>8154943166</v>
          </cell>
        </row>
        <row r="19322">
          <cell r="C19322">
            <v>32783</v>
          </cell>
          <cell r="D19322">
            <v>7885796000</v>
          </cell>
        </row>
        <row r="19323">
          <cell r="C19323">
            <v>36729</v>
          </cell>
          <cell r="D19323">
            <v>9561367408</v>
          </cell>
        </row>
        <row r="19324">
          <cell r="C19324">
            <v>58940</v>
          </cell>
          <cell r="D19324">
            <v>8858733592</v>
          </cell>
        </row>
        <row r="19325">
          <cell r="C19325">
            <v>40905</v>
          </cell>
          <cell r="D19325">
            <v>6378969205</v>
          </cell>
        </row>
        <row r="19326">
          <cell r="C19326">
            <v>38317</v>
          </cell>
          <cell r="D19326">
            <v>8685064791</v>
          </cell>
        </row>
        <row r="19327">
          <cell r="C19327">
            <v>21466</v>
          </cell>
          <cell r="D19327">
            <v>1074899180</v>
          </cell>
        </row>
        <row r="19328">
          <cell r="C19328">
            <v>36430</v>
          </cell>
          <cell r="D19328">
            <v>9674189459</v>
          </cell>
        </row>
        <row r="19329">
          <cell r="C19329">
            <v>31848</v>
          </cell>
          <cell r="D19329">
            <v>264454596</v>
          </cell>
        </row>
        <row r="19330">
          <cell r="C19330">
            <v>29504</v>
          </cell>
          <cell r="D19330">
            <v>2649428619</v>
          </cell>
        </row>
        <row r="19331">
          <cell r="C19331">
            <v>31081</v>
          </cell>
          <cell r="D19331">
            <v>9072843924</v>
          </cell>
        </row>
        <row r="19332">
          <cell r="C19332">
            <v>45274</v>
          </cell>
          <cell r="D19332">
            <v>3792993961</v>
          </cell>
        </row>
        <row r="19333">
          <cell r="C19333">
            <v>43963</v>
          </cell>
          <cell r="D19333">
            <v>7374898193</v>
          </cell>
        </row>
        <row r="19334">
          <cell r="C19334">
            <v>48633</v>
          </cell>
          <cell r="D19334">
            <v>999389173</v>
          </cell>
        </row>
        <row r="19335">
          <cell r="C19335">
            <v>45615</v>
          </cell>
          <cell r="D19335">
            <v>7892446737</v>
          </cell>
        </row>
        <row r="19336">
          <cell r="C19336">
            <v>31707</v>
          </cell>
          <cell r="D19336">
            <v>3418374697</v>
          </cell>
        </row>
        <row r="19337">
          <cell r="C19337">
            <v>48424</v>
          </cell>
          <cell r="D19337">
            <v>7741079360</v>
          </cell>
        </row>
        <row r="19338">
          <cell r="C19338">
            <v>44620</v>
          </cell>
          <cell r="D19338">
            <v>4670832530</v>
          </cell>
        </row>
        <row r="19339">
          <cell r="C19339">
            <v>43044</v>
          </cell>
          <cell r="D19339">
            <v>5075915108</v>
          </cell>
        </row>
        <row r="19340">
          <cell r="C19340">
            <v>54745</v>
          </cell>
          <cell r="D19340">
            <v>8017115954</v>
          </cell>
        </row>
        <row r="19341">
          <cell r="C19341">
            <v>12190</v>
          </cell>
          <cell r="D19341">
            <v>5903124704</v>
          </cell>
        </row>
        <row r="19342">
          <cell r="C19342">
            <v>26198</v>
          </cell>
          <cell r="D19342">
            <v>6271204627</v>
          </cell>
        </row>
        <row r="19343">
          <cell r="C19343">
            <v>38520</v>
          </cell>
          <cell r="D19343">
            <v>5756920838</v>
          </cell>
        </row>
        <row r="19344">
          <cell r="C19344">
            <v>44069</v>
          </cell>
          <cell r="D19344">
            <v>4236713853</v>
          </cell>
        </row>
        <row r="19345">
          <cell r="C19345">
            <v>31152</v>
          </cell>
          <cell r="D19345">
            <v>4323171323</v>
          </cell>
        </row>
        <row r="19346">
          <cell r="C19346">
            <v>18763</v>
          </cell>
          <cell r="D19346">
            <v>357531329</v>
          </cell>
        </row>
        <row r="19347">
          <cell r="C19347">
            <v>56468</v>
          </cell>
          <cell r="D19347">
            <v>8322342209</v>
          </cell>
        </row>
        <row r="19348">
          <cell r="C19348">
            <v>43227</v>
          </cell>
          <cell r="D19348">
            <v>4986200380</v>
          </cell>
        </row>
        <row r="19349">
          <cell r="C19349">
            <v>28577</v>
          </cell>
          <cell r="D19349">
            <v>3806430489</v>
          </cell>
        </row>
        <row r="19350">
          <cell r="C19350">
            <v>23217</v>
          </cell>
          <cell r="D19350">
            <v>7741079360</v>
          </cell>
        </row>
        <row r="19351">
          <cell r="C19351">
            <v>27583</v>
          </cell>
          <cell r="D19351">
            <v>29906814</v>
          </cell>
        </row>
        <row r="19352">
          <cell r="C19352">
            <v>45003</v>
          </cell>
          <cell r="D19352">
            <v>1888605537</v>
          </cell>
        </row>
        <row r="19353">
          <cell r="C19353">
            <v>43702</v>
          </cell>
          <cell r="D19353">
            <v>161397387</v>
          </cell>
        </row>
        <row r="19354">
          <cell r="C19354">
            <v>24500</v>
          </cell>
          <cell r="D19354">
            <v>994826516</v>
          </cell>
        </row>
        <row r="19355">
          <cell r="C19355">
            <v>44448</v>
          </cell>
          <cell r="D19355">
            <v>5000631609</v>
          </cell>
        </row>
        <row r="19356">
          <cell r="C19356">
            <v>10879</v>
          </cell>
          <cell r="D19356">
            <v>7273123196</v>
          </cell>
        </row>
        <row r="19357">
          <cell r="C19357">
            <v>56294</v>
          </cell>
          <cell r="D19357">
            <v>3967370569</v>
          </cell>
        </row>
        <row r="19358">
          <cell r="C19358">
            <v>55951</v>
          </cell>
          <cell r="D19358">
            <v>4689682046</v>
          </cell>
        </row>
        <row r="19359">
          <cell r="C19359">
            <v>24347</v>
          </cell>
          <cell r="D19359">
            <v>7688943361</v>
          </cell>
        </row>
        <row r="19360">
          <cell r="C19360">
            <v>51674</v>
          </cell>
          <cell r="D19360">
            <v>3967370569</v>
          </cell>
        </row>
        <row r="19361">
          <cell r="C19361">
            <v>44835</v>
          </cell>
          <cell r="D19361">
            <v>6842911427</v>
          </cell>
        </row>
        <row r="19362">
          <cell r="C19362">
            <v>32267</v>
          </cell>
          <cell r="D19362">
            <v>7585281072</v>
          </cell>
        </row>
        <row r="19363">
          <cell r="C19363">
            <v>16766</v>
          </cell>
          <cell r="D19363">
            <v>7888574610</v>
          </cell>
        </row>
        <row r="19364">
          <cell r="C19364">
            <v>22549</v>
          </cell>
          <cell r="D19364">
            <v>9328457335</v>
          </cell>
        </row>
        <row r="19365">
          <cell r="C19365">
            <v>47075</v>
          </cell>
          <cell r="D19365">
            <v>4236713853</v>
          </cell>
        </row>
        <row r="19366">
          <cell r="C19366">
            <v>42802</v>
          </cell>
          <cell r="D19366">
            <v>3409869514</v>
          </cell>
        </row>
        <row r="19367">
          <cell r="C19367">
            <v>38219</v>
          </cell>
          <cell r="D19367">
            <v>9916787441</v>
          </cell>
        </row>
        <row r="19368">
          <cell r="C19368">
            <v>20189</v>
          </cell>
          <cell r="D19368">
            <v>2524572722</v>
          </cell>
        </row>
        <row r="19369">
          <cell r="C19369">
            <v>38693</v>
          </cell>
          <cell r="D19369">
            <v>1163292249</v>
          </cell>
        </row>
        <row r="19370">
          <cell r="C19370">
            <v>52419</v>
          </cell>
          <cell r="D19370">
            <v>7783641539</v>
          </cell>
        </row>
        <row r="19371">
          <cell r="C19371">
            <v>11400</v>
          </cell>
          <cell r="D19371">
            <v>2138131904</v>
          </cell>
        </row>
        <row r="19372">
          <cell r="C19372">
            <v>10396</v>
          </cell>
          <cell r="D19372">
            <v>5984294621</v>
          </cell>
        </row>
        <row r="19373">
          <cell r="C19373">
            <v>38812</v>
          </cell>
          <cell r="D19373">
            <v>8249460030</v>
          </cell>
        </row>
        <row r="19374">
          <cell r="C19374">
            <v>11390</v>
          </cell>
          <cell r="D19374">
            <v>4260324861</v>
          </cell>
        </row>
        <row r="19375">
          <cell r="C19375">
            <v>42677</v>
          </cell>
          <cell r="D19375">
            <v>899126162</v>
          </cell>
        </row>
        <row r="19376">
          <cell r="C19376">
            <v>23251</v>
          </cell>
          <cell r="D19376">
            <v>9057758911</v>
          </cell>
        </row>
        <row r="19377">
          <cell r="C19377">
            <v>49141</v>
          </cell>
          <cell r="D19377">
            <v>1592980554</v>
          </cell>
        </row>
        <row r="19378">
          <cell r="C19378">
            <v>47574</v>
          </cell>
          <cell r="D19378">
            <v>6596440737</v>
          </cell>
        </row>
        <row r="19379">
          <cell r="C19379">
            <v>43966</v>
          </cell>
          <cell r="D19379">
            <v>4578004252</v>
          </cell>
        </row>
        <row r="19380">
          <cell r="C19380">
            <v>57161</v>
          </cell>
          <cell r="D19380">
            <v>132027631</v>
          </cell>
        </row>
        <row r="19381">
          <cell r="C19381">
            <v>38169</v>
          </cell>
          <cell r="D19381">
            <v>2757793764</v>
          </cell>
        </row>
        <row r="19382">
          <cell r="C19382">
            <v>16149</v>
          </cell>
          <cell r="D19382">
            <v>966588630</v>
          </cell>
        </row>
        <row r="19383">
          <cell r="C19383">
            <v>36073</v>
          </cell>
          <cell r="D19383">
            <v>1598957961</v>
          </cell>
        </row>
        <row r="19384">
          <cell r="C19384">
            <v>42366</v>
          </cell>
          <cell r="D19384">
            <v>197180590</v>
          </cell>
        </row>
        <row r="19385">
          <cell r="C19385">
            <v>46885</v>
          </cell>
          <cell r="D19385">
            <v>8002426673</v>
          </cell>
        </row>
        <row r="19386">
          <cell r="C19386">
            <v>33899</v>
          </cell>
          <cell r="D19386">
            <v>6961242316</v>
          </cell>
        </row>
        <row r="19387">
          <cell r="C19387">
            <v>33406</v>
          </cell>
          <cell r="D19387">
            <v>509389570</v>
          </cell>
        </row>
        <row r="19388">
          <cell r="C19388">
            <v>13475</v>
          </cell>
          <cell r="D19388">
            <v>6788593582</v>
          </cell>
        </row>
        <row r="19389">
          <cell r="C19389">
            <v>56499</v>
          </cell>
          <cell r="D19389">
            <v>3824197065</v>
          </cell>
        </row>
        <row r="19390">
          <cell r="C19390">
            <v>33463</v>
          </cell>
          <cell r="D19390">
            <v>1841759848</v>
          </cell>
        </row>
        <row r="19391">
          <cell r="C19391">
            <v>55794</v>
          </cell>
          <cell r="D19391">
            <v>2402470968</v>
          </cell>
        </row>
        <row r="19392">
          <cell r="C19392">
            <v>43276</v>
          </cell>
          <cell r="D19392">
            <v>3409869514</v>
          </cell>
        </row>
        <row r="19393">
          <cell r="C19393">
            <v>25858</v>
          </cell>
          <cell r="D19393">
            <v>3379645060</v>
          </cell>
        </row>
        <row r="19394">
          <cell r="C19394">
            <v>37964</v>
          </cell>
          <cell r="D19394">
            <v>7892446737</v>
          </cell>
        </row>
        <row r="19395">
          <cell r="C19395">
            <v>13972</v>
          </cell>
          <cell r="D19395">
            <v>2873915978</v>
          </cell>
        </row>
        <row r="19396">
          <cell r="C19396">
            <v>39050</v>
          </cell>
          <cell r="D19396">
            <v>2292892200</v>
          </cell>
        </row>
        <row r="19397">
          <cell r="C19397">
            <v>34290</v>
          </cell>
          <cell r="D19397">
            <v>9331851693</v>
          </cell>
        </row>
        <row r="19398">
          <cell r="C19398">
            <v>36451</v>
          </cell>
          <cell r="D19398">
            <v>7152427402</v>
          </cell>
        </row>
        <row r="19399">
          <cell r="C19399">
            <v>46880</v>
          </cell>
          <cell r="D19399">
            <v>3569619966</v>
          </cell>
        </row>
        <row r="19400">
          <cell r="C19400">
            <v>41853</v>
          </cell>
          <cell r="D19400">
            <v>9621571960</v>
          </cell>
        </row>
        <row r="19401">
          <cell r="C19401">
            <v>35905</v>
          </cell>
          <cell r="D19401">
            <v>7635344498</v>
          </cell>
        </row>
        <row r="19402">
          <cell r="C19402">
            <v>54464</v>
          </cell>
          <cell r="D19402">
            <v>7769010411</v>
          </cell>
        </row>
        <row r="19403">
          <cell r="C19403">
            <v>15111</v>
          </cell>
          <cell r="D19403">
            <v>7962906979</v>
          </cell>
        </row>
        <row r="19404">
          <cell r="C19404">
            <v>29146</v>
          </cell>
          <cell r="D19404">
            <v>9305168396</v>
          </cell>
        </row>
        <row r="19405">
          <cell r="C19405">
            <v>57544</v>
          </cell>
          <cell r="D19405">
            <v>3967370569</v>
          </cell>
        </row>
        <row r="19406">
          <cell r="C19406">
            <v>32974</v>
          </cell>
          <cell r="D19406">
            <v>4920920075</v>
          </cell>
        </row>
        <row r="19407">
          <cell r="C19407">
            <v>46127</v>
          </cell>
          <cell r="D19407">
            <v>9984023702</v>
          </cell>
        </row>
        <row r="19408">
          <cell r="C19408">
            <v>12976</v>
          </cell>
          <cell r="D19408">
            <v>4439073344</v>
          </cell>
        </row>
        <row r="19409">
          <cell r="C19409">
            <v>58219</v>
          </cell>
          <cell r="D19409">
            <v>9305168396</v>
          </cell>
        </row>
        <row r="19410">
          <cell r="C19410">
            <v>59434</v>
          </cell>
          <cell r="D19410">
            <v>5998486889</v>
          </cell>
        </row>
        <row r="19411">
          <cell r="C19411">
            <v>46068</v>
          </cell>
          <cell r="D19411">
            <v>9684187432</v>
          </cell>
        </row>
        <row r="19412">
          <cell r="C19412">
            <v>40209</v>
          </cell>
          <cell r="D19412">
            <v>8703756602</v>
          </cell>
        </row>
        <row r="19413">
          <cell r="C19413">
            <v>59624</v>
          </cell>
          <cell r="D19413">
            <v>6172549286</v>
          </cell>
        </row>
        <row r="19414">
          <cell r="C19414">
            <v>10667</v>
          </cell>
          <cell r="D19414">
            <v>650049144</v>
          </cell>
        </row>
        <row r="19415">
          <cell r="C19415">
            <v>16387</v>
          </cell>
          <cell r="D19415">
            <v>5988565948</v>
          </cell>
        </row>
        <row r="19416">
          <cell r="C19416">
            <v>56504</v>
          </cell>
          <cell r="D19416">
            <v>492630925</v>
          </cell>
        </row>
        <row r="19417">
          <cell r="C19417">
            <v>10217</v>
          </cell>
          <cell r="D19417">
            <v>9597202352</v>
          </cell>
        </row>
        <row r="19418">
          <cell r="C19418">
            <v>20488</v>
          </cell>
          <cell r="D19418">
            <v>5000631609</v>
          </cell>
        </row>
        <row r="19419">
          <cell r="C19419">
            <v>31511</v>
          </cell>
          <cell r="D19419">
            <v>3806430489</v>
          </cell>
        </row>
        <row r="19420">
          <cell r="C19420">
            <v>29809</v>
          </cell>
          <cell r="D19420">
            <v>7367438190</v>
          </cell>
        </row>
        <row r="19421">
          <cell r="C19421">
            <v>42978</v>
          </cell>
          <cell r="D19421">
            <v>3303111790</v>
          </cell>
        </row>
        <row r="19422">
          <cell r="C19422">
            <v>28613</v>
          </cell>
          <cell r="D19422">
            <v>1462166245</v>
          </cell>
        </row>
        <row r="19423">
          <cell r="C19423">
            <v>32560</v>
          </cell>
          <cell r="D19423">
            <v>8373529241</v>
          </cell>
        </row>
        <row r="19424">
          <cell r="C19424">
            <v>40367</v>
          </cell>
          <cell r="D19424">
            <v>5811999097</v>
          </cell>
        </row>
        <row r="19425">
          <cell r="C19425">
            <v>32108</v>
          </cell>
          <cell r="D19425">
            <v>2066028762</v>
          </cell>
        </row>
        <row r="19426">
          <cell r="C19426">
            <v>38603</v>
          </cell>
          <cell r="D19426">
            <v>6734537986</v>
          </cell>
        </row>
        <row r="19427">
          <cell r="C19427">
            <v>53125</v>
          </cell>
          <cell r="D19427">
            <v>3569414450</v>
          </cell>
        </row>
        <row r="19428">
          <cell r="C19428">
            <v>13560</v>
          </cell>
          <cell r="D19428">
            <v>9264026959</v>
          </cell>
        </row>
        <row r="19429">
          <cell r="C19429">
            <v>40616</v>
          </cell>
          <cell r="D19429">
            <v>7411705322</v>
          </cell>
        </row>
        <row r="19430">
          <cell r="C19430">
            <v>54886</v>
          </cell>
          <cell r="D19430">
            <v>2524849899</v>
          </cell>
        </row>
        <row r="19431">
          <cell r="C19431">
            <v>22168</v>
          </cell>
          <cell r="D19431">
            <v>1371021422</v>
          </cell>
        </row>
        <row r="19432">
          <cell r="C19432">
            <v>26894</v>
          </cell>
          <cell r="D19432">
            <v>5588978080</v>
          </cell>
        </row>
        <row r="19433">
          <cell r="C19433">
            <v>43373</v>
          </cell>
          <cell r="D19433">
            <v>2500807061</v>
          </cell>
        </row>
        <row r="19434">
          <cell r="C19434">
            <v>13585</v>
          </cell>
          <cell r="D19434">
            <v>3271497702</v>
          </cell>
        </row>
        <row r="19435">
          <cell r="C19435">
            <v>38602</v>
          </cell>
          <cell r="D19435">
            <v>3991963221</v>
          </cell>
        </row>
        <row r="19436">
          <cell r="C19436">
            <v>20345</v>
          </cell>
          <cell r="D19436">
            <v>1009146149</v>
          </cell>
        </row>
        <row r="19437">
          <cell r="C19437">
            <v>39807</v>
          </cell>
          <cell r="D19437">
            <v>4967603564</v>
          </cell>
        </row>
        <row r="19438">
          <cell r="C19438">
            <v>28937</v>
          </cell>
          <cell r="D19438">
            <v>2259282237</v>
          </cell>
        </row>
        <row r="19439">
          <cell r="C19439">
            <v>35725</v>
          </cell>
          <cell r="D19439">
            <v>2873915978</v>
          </cell>
        </row>
        <row r="19440">
          <cell r="C19440">
            <v>22417</v>
          </cell>
          <cell r="D19440">
            <v>992720575</v>
          </cell>
        </row>
        <row r="19441">
          <cell r="C19441">
            <v>36381</v>
          </cell>
          <cell r="D19441">
            <v>5929508313</v>
          </cell>
        </row>
        <row r="19442">
          <cell r="C19442">
            <v>32829</v>
          </cell>
          <cell r="D19442">
            <v>7054972058</v>
          </cell>
        </row>
        <row r="19443">
          <cell r="C19443">
            <v>32091</v>
          </cell>
          <cell r="D19443">
            <v>6471464479</v>
          </cell>
        </row>
        <row r="19444">
          <cell r="C19444">
            <v>37510</v>
          </cell>
          <cell r="D19444">
            <v>6769297310</v>
          </cell>
        </row>
        <row r="19445">
          <cell r="C19445">
            <v>37442</v>
          </cell>
          <cell r="D19445">
            <v>9561367408</v>
          </cell>
        </row>
        <row r="19446">
          <cell r="C19446">
            <v>11494</v>
          </cell>
          <cell r="D19446">
            <v>3292353998</v>
          </cell>
        </row>
        <row r="19447">
          <cell r="C19447">
            <v>53799</v>
          </cell>
          <cell r="D19447">
            <v>4372257910</v>
          </cell>
        </row>
        <row r="19448">
          <cell r="C19448">
            <v>45569</v>
          </cell>
          <cell r="D19448">
            <v>3086393343</v>
          </cell>
        </row>
        <row r="19449">
          <cell r="C19449">
            <v>28080</v>
          </cell>
          <cell r="D19449">
            <v>8173067724</v>
          </cell>
        </row>
        <row r="19450">
          <cell r="C19450">
            <v>30124</v>
          </cell>
          <cell r="D19450">
            <v>7516977292</v>
          </cell>
        </row>
        <row r="19451">
          <cell r="C19451">
            <v>32850</v>
          </cell>
          <cell r="D19451">
            <v>9965847037</v>
          </cell>
        </row>
        <row r="19452">
          <cell r="C19452">
            <v>48674</v>
          </cell>
          <cell r="D19452">
            <v>4768254810</v>
          </cell>
        </row>
        <row r="19453">
          <cell r="C19453">
            <v>53521</v>
          </cell>
          <cell r="D19453">
            <v>2908560011</v>
          </cell>
        </row>
        <row r="19454">
          <cell r="C19454">
            <v>18476</v>
          </cell>
          <cell r="D19454">
            <v>7760701055</v>
          </cell>
        </row>
        <row r="19455">
          <cell r="C19455">
            <v>17082</v>
          </cell>
          <cell r="D19455">
            <v>263573389</v>
          </cell>
        </row>
        <row r="19456">
          <cell r="C19456">
            <v>11944</v>
          </cell>
          <cell r="D19456">
            <v>2378102658</v>
          </cell>
        </row>
        <row r="19457">
          <cell r="C19457">
            <v>34474</v>
          </cell>
          <cell r="D19457">
            <v>6915102108</v>
          </cell>
        </row>
        <row r="19458">
          <cell r="C19458">
            <v>14668</v>
          </cell>
          <cell r="D19458">
            <v>6478891895</v>
          </cell>
        </row>
        <row r="19459">
          <cell r="C19459">
            <v>55095</v>
          </cell>
          <cell r="D19459">
            <v>9107581297</v>
          </cell>
        </row>
        <row r="19460">
          <cell r="C19460">
            <v>33084</v>
          </cell>
          <cell r="D19460">
            <v>3016446324</v>
          </cell>
        </row>
        <row r="19461">
          <cell r="C19461">
            <v>26974</v>
          </cell>
          <cell r="D19461">
            <v>2012142672</v>
          </cell>
        </row>
        <row r="19462">
          <cell r="C19462">
            <v>59047</v>
          </cell>
          <cell r="D19462">
            <v>9107581297</v>
          </cell>
        </row>
        <row r="19463">
          <cell r="C19463">
            <v>30735</v>
          </cell>
          <cell r="D19463">
            <v>7573774818</v>
          </cell>
        </row>
        <row r="19464">
          <cell r="C19464">
            <v>17394</v>
          </cell>
          <cell r="D19464">
            <v>9223618401</v>
          </cell>
        </row>
        <row r="19465">
          <cell r="C19465">
            <v>25806</v>
          </cell>
          <cell r="D19465">
            <v>8750494546</v>
          </cell>
        </row>
        <row r="19466">
          <cell r="C19466">
            <v>23571</v>
          </cell>
          <cell r="D19466">
            <v>7269614199</v>
          </cell>
        </row>
        <row r="19467">
          <cell r="C19467">
            <v>52073</v>
          </cell>
          <cell r="D19467">
            <v>2698184272</v>
          </cell>
        </row>
        <row r="19468">
          <cell r="C19468">
            <v>32631</v>
          </cell>
          <cell r="D19468">
            <v>2885061928</v>
          </cell>
        </row>
        <row r="19469">
          <cell r="C19469">
            <v>36429</v>
          </cell>
          <cell r="D19469">
            <v>4453315724</v>
          </cell>
        </row>
        <row r="19470">
          <cell r="C19470">
            <v>45597</v>
          </cell>
          <cell r="D19470">
            <v>6973806759</v>
          </cell>
        </row>
        <row r="19471">
          <cell r="C19471">
            <v>53104</v>
          </cell>
          <cell r="D19471">
            <v>5234982726</v>
          </cell>
        </row>
        <row r="19472">
          <cell r="C19472">
            <v>10176</v>
          </cell>
          <cell r="D19472">
            <v>2551917727</v>
          </cell>
        </row>
        <row r="19473">
          <cell r="C19473">
            <v>18479</v>
          </cell>
          <cell r="D19473">
            <v>9483290694</v>
          </cell>
        </row>
        <row r="19474">
          <cell r="C19474">
            <v>41085</v>
          </cell>
          <cell r="D19474">
            <v>556704134</v>
          </cell>
        </row>
        <row r="19475">
          <cell r="C19475">
            <v>45385</v>
          </cell>
          <cell r="D19475">
            <v>5588978080</v>
          </cell>
        </row>
        <row r="19476">
          <cell r="C19476">
            <v>35430</v>
          </cell>
          <cell r="D19476">
            <v>222477806</v>
          </cell>
        </row>
        <row r="19477">
          <cell r="C19477">
            <v>45935</v>
          </cell>
          <cell r="D19477">
            <v>263573389</v>
          </cell>
        </row>
        <row r="19478">
          <cell r="C19478">
            <v>51706</v>
          </cell>
          <cell r="D19478">
            <v>7957976743</v>
          </cell>
        </row>
        <row r="19479">
          <cell r="C19479">
            <v>22233</v>
          </cell>
          <cell r="D19479">
            <v>6000780338</v>
          </cell>
        </row>
        <row r="19480">
          <cell r="C19480">
            <v>25793</v>
          </cell>
          <cell r="D19480">
            <v>8289594380</v>
          </cell>
        </row>
        <row r="19481">
          <cell r="C19481">
            <v>15098</v>
          </cell>
          <cell r="D19481">
            <v>4786629839</v>
          </cell>
        </row>
        <row r="19482">
          <cell r="C19482">
            <v>21559</v>
          </cell>
          <cell r="D19482">
            <v>1729795870</v>
          </cell>
        </row>
        <row r="19483">
          <cell r="C19483">
            <v>16687</v>
          </cell>
          <cell r="D19483">
            <v>8519669638</v>
          </cell>
        </row>
        <row r="19484">
          <cell r="C19484">
            <v>31314</v>
          </cell>
          <cell r="D19484">
            <v>8692509450</v>
          </cell>
        </row>
        <row r="19485">
          <cell r="C19485">
            <v>54446</v>
          </cell>
          <cell r="D19485">
            <v>966588630</v>
          </cell>
        </row>
        <row r="19486">
          <cell r="C19486">
            <v>10496</v>
          </cell>
          <cell r="D19486">
            <v>9228842121</v>
          </cell>
        </row>
        <row r="19487">
          <cell r="C19487">
            <v>23671</v>
          </cell>
          <cell r="D19487">
            <v>8545135858</v>
          </cell>
        </row>
        <row r="19488">
          <cell r="C19488">
            <v>55794</v>
          </cell>
          <cell r="D19488">
            <v>4219825649</v>
          </cell>
        </row>
        <row r="19489">
          <cell r="C19489">
            <v>39251</v>
          </cell>
          <cell r="D19489">
            <v>5863557389</v>
          </cell>
        </row>
        <row r="19490">
          <cell r="C19490">
            <v>16923</v>
          </cell>
          <cell r="D19490">
            <v>3877279783</v>
          </cell>
        </row>
        <row r="19491">
          <cell r="C19491">
            <v>23537</v>
          </cell>
          <cell r="D19491">
            <v>679204083</v>
          </cell>
        </row>
        <row r="19492">
          <cell r="C19492">
            <v>28349</v>
          </cell>
          <cell r="D19492">
            <v>5082945165</v>
          </cell>
        </row>
        <row r="19493">
          <cell r="C19493">
            <v>25445</v>
          </cell>
          <cell r="D19493">
            <v>6820956614</v>
          </cell>
        </row>
        <row r="19494">
          <cell r="C19494">
            <v>29991</v>
          </cell>
          <cell r="D19494">
            <v>6915102108</v>
          </cell>
        </row>
        <row r="19495">
          <cell r="C19495">
            <v>52453</v>
          </cell>
          <cell r="D19495">
            <v>8346855079</v>
          </cell>
        </row>
        <row r="19496">
          <cell r="C19496">
            <v>44752</v>
          </cell>
          <cell r="D19496">
            <v>6293335589</v>
          </cell>
        </row>
        <row r="19497">
          <cell r="C19497">
            <v>36740</v>
          </cell>
          <cell r="D19497">
            <v>2183763965</v>
          </cell>
        </row>
        <row r="19498">
          <cell r="C19498">
            <v>45915</v>
          </cell>
          <cell r="D19498">
            <v>2237103631</v>
          </cell>
        </row>
        <row r="19499">
          <cell r="C19499">
            <v>29392</v>
          </cell>
          <cell r="D19499">
            <v>4094820760</v>
          </cell>
        </row>
        <row r="19500">
          <cell r="C19500">
            <v>43846</v>
          </cell>
          <cell r="D19500">
            <v>5347887761</v>
          </cell>
        </row>
        <row r="19501">
          <cell r="C19501">
            <v>34479</v>
          </cell>
          <cell r="D19501">
            <v>3060876401</v>
          </cell>
        </row>
        <row r="19502">
          <cell r="C19502">
            <v>20185</v>
          </cell>
          <cell r="D19502">
            <v>7625163059</v>
          </cell>
        </row>
        <row r="19503">
          <cell r="C19503">
            <v>25185</v>
          </cell>
          <cell r="D19503">
            <v>5117202538</v>
          </cell>
        </row>
        <row r="19504">
          <cell r="C19504">
            <v>11569</v>
          </cell>
          <cell r="D19504">
            <v>5405945366</v>
          </cell>
        </row>
        <row r="19505">
          <cell r="C19505">
            <v>24145</v>
          </cell>
          <cell r="D19505">
            <v>5211527984</v>
          </cell>
        </row>
        <row r="19506">
          <cell r="C19506">
            <v>47689</v>
          </cell>
          <cell r="D19506">
            <v>9619649427</v>
          </cell>
        </row>
        <row r="19507">
          <cell r="C19507">
            <v>52474</v>
          </cell>
          <cell r="D19507">
            <v>9651729414</v>
          </cell>
        </row>
        <row r="19508">
          <cell r="C19508">
            <v>29448</v>
          </cell>
          <cell r="D19508">
            <v>1351073265</v>
          </cell>
        </row>
        <row r="19509">
          <cell r="C19509">
            <v>36457</v>
          </cell>
          <cell r="D19509">
            <v>4162153728</v>
          </cell>
        </row>
        <row r="19510">
          <cell r="C19510">
            <v>56421</v>
          </cell>
          <cell r="D19510">
            <v>2117567142</v>
          </cell>
        </row>
        <row r="19511">
          <cell r="C19511">
            <v>58134</v>
          </cell>
          <cell r="D19511">
            <v>7912639675</v>
          </cell>
        </row>
        <row r="19512">
          <cell r="C19512">
            <v>49919</v>
          </cell>
          <cell r="D19512">
            <v>1249074622</v>
          </cell>
        </row>
        <row r="19513">
          <cell r="C19513">
            <v>25725</v>
          </cell>
          <cell r="D19513">
            <v>9096285417</v>
          </cell>
        </row>
        <row r="19514">
          <cell r="C19514">
            <v>24596</v>
          </cell>
          <cell r="D19514">
            <v>4639895275</v>
          </cell>
        </row>
        <row r="19515">
          <cell r="C19515">
            <v>56889</v>
          </cell>
          <cell r="D19515">
            <v>3509620267</v>
          </cell>
        </row>
        <row r="19516">
          <cell r="C19516">
            <v>40287</v>
          </cell>
          <cell r="D19516">
            <v>5814713100</v>
          </cell>
        </row>
        <row r="19517">
          <cell r="C19517">
            <v>10051</v>
          </cell>
          <cell r="D19517">
            <v>6819596901</v>
          </cell>
        </row>
        <row r="19518">
          <cell r="C19518">
            <v>47264</v>
          </cell>
          <cell r="D19518">
            <v>5372344725</v>
          </cell>
        </row>
        <row r="19519">
          <cell r="C19519">
            <v>23393</v>
          </cell>
          <cell r="D19519">
            <v>8419732141</v>
          </cell>
        </row>
        <row r="19520">
          <cell r="C19520">
            <v>43812</v>
          </cell>
          <cell r="D19520">
            <v>9766606919</v>
          </cell>
        </row>
        <row r="19521">
          <cell r="C19521">
            <v>30424</v>
          </cell>
          <cell r="D19521">
            <v>9340388305</v>
          </cell>
        </row>
        <row r="19522">
          <cell r="C19522">
            <v>38609</v>
          </cell>
          <cell r="D19522">
            <v>9287480133</v>
          </cell>
        </row>
        <row r="19523">
          <cell r="C19523">
            <v>34939</v>
          </cell>
          <cell r="D19523">
            <v>1990334539</v>
          </cell>
        </row>
        <row r="19524">
          <cell r="C19524">
            <v>32384</v>
          </cell>
          <cell r="D19524">
            <v>8128449354</v>
          </cell>
        </row>
        <row r="19525">
          <cell r="C19525">
            <v>30168</v>
          </cell>
          <cell r="D19525">
            <v>7436398989</v>
          </cell>
        </row>
        <row r="19526">
          <cell r="C19526">
            <v>54670</v>
          </cell>
          <cell r="D19526">
            <v>7865341539</v>
          </cell>
        </row>
        <row r="19527">
          <cell r="C19527">
            <v>35610</v>
          </cell>
          <cell r="D19527">
            <v>7778092905</v>
          </cell>
        </row>
        <row r="19528">
          <cell r="C19528">
            <v>17332</v>
          </cell>
          <cell r="D19528">
            <v>9518260397</v>
          </cell>
        </row>
        <row r="19529">
          <cell r="C19529">
            <v>55045</v>
          </cell>
          <cell r="D19529">
            <v>1522190236</v>
          </cell>
        </row>
        <row r="19530">
          <cell r="C19530">
            <v>58437</v>
          </cell>
          <cell r="D19530">
            <v>630160104</v>
          </cell>
        </row>
        <row r="19531">
          <cell r="C19531">
            <v>13512</v>
          </cell>
          <cell r="D19531">
            <v>6173504774</v>
          </cell>
        </row>
        <row r="19532">
          <cell r="C19532">
            <v>27914</v>
          </cell>
          <cell r="D19532">
            <v>2579936017</v>
          </cell>
        </row>
        <row r="19533">
          <cell r="C19533">
            <v>23250</v>
          </cell>
          <cell r="D19533">
            <v>5811999097</v>
          </cell>
        </row>
        <row r="19534">
          <cell r="C19534">
            <v>42909</v>
          </cell>
          <cell r="D19534">
            <v>3516592710</v>
          </cell>
        </row>
        <row r="19535">
          <cell r="C19535">
            <v>21157</v>
          </cell>
          <cell r="D19535">
            <v>583595162</v>
          </cell>
        </row>
        <row r="19536">
          <cell r="C19536">
            <v>26476</v>
          </cell>
          <cell r="D19536">
            <v>4482855448</v>
          </cell>
        </row>
        <row r="19537">
          <cell r="C19537">
            <v>53021</v>
          </cell>
          <cell r="D19537">
            <v>1249074622</v>
          </cell>
        </row>
        <row r="19538">
          <cell r="C19538">
            <v>59782</v>
          </cell>
          <cell r="D19538">
            <v>1522190236</v>
          </cell>
        </row>
        <row r="19539">
          <cell r="C19539">
            <v>38915</v>
          </cell>
          <cell r="D19539">
            <v>2677632772</v>
          </cell>
        </row>
        <row r="19540">
          <cell r="C19540">
            <v>59679</v>
          </cell>
          <cell r="D19540">
            <v>6596440737</v>
          </cell>
        </row>
        <row r="19541">
          <cell r="C19541">
            <v>51985</v>
          </cell>
          <cell r="D19541">
            <v>9803956825</v>
          </cell>
        </row>
        <row r="19542">
          <cell r="C19542">
            <v>25940</v>
          </cell>
          <cell r="D19542">
            <v>2748937082</v>
          </cell>
        </row>
        <row r="19543">
          <cell r="C19543">
            <v>53602</v>
          </cell>
          <cell r="D19543">
            <v>8945564357</v>
          </cell>
        </row>
        <row r="19544">
          <cell r="C19544">
            <v>30832</v>
          </cell>
          <cell r="D19544">
            <v>4969679754</v>
          </cell>
        </row>
        <row r="19545">
          <cell r="C19545">
            <v>27795</v>
          </cell>
          <cell r="D19545">
            <v>7521557441</v>
          </cell>
        </row>
        <row r="19546">
          <cell r="C19546">
            <v>33312</v>
          </cell>
          <cell r="D19546">
            <v>2893065872</v>
          </cell>
        </row>
        <row r="19547">
          <cell r="C19547">
            <v>51061</v>
          </cell>
          <cell r="D19547">
            <v>8640079943</v>
          </cell>
        </row>
        <row r="19548">
          <cell r="C19548">
            <v>10651</v>
          </cell>
          <cell r="D19548">
            <v>2306669465</v>
          </cell>
        </row>
        <row r="19549">
          <cell r="C19549">
            <v>44381</v>
          </cell>
          <cell r="D19549">
            <v>5153694038</v>
          </cell>
        </row>
        <row r="19550">
          <cell r="C19550">
            <v>32509</v>
          </cell>
          <cell r="D19550">
            <v>2524849899</v>
          </cell>
        </row>
        <row r="19551">
          <cell r="C19551">
            <v>34115</v>
          </cell>
          <cell r="D19551">
            <v>7140803102</v>
          </cell>
        </row>
        <row r="19552">
          <cell r="C19552">
            <v>57313</v>
          </cell>
          <cell r="D19552">
            <v>6510701464</v>
          </cell>
        </row>
        <row r="19553">
          <cell r="C19553">
            <v>39137</v>
          </cell>
          <cell r="D19553">
            <v>5574535556</v>
          </cell>
        </row>
        <row r="19554">
          <cell r="C19554">
            <v>49643</v>
          </cell>
          <cell r="D19554">
            <v>6842911427</v>
          </cell>
        </row>
        <row r="19555">
          <cell r="C19555">
            <v>11841</v>
          </cell>
          <cell r="D19555">
            <v>1992195951</v>
          </cell>
        </row>
        <row r="19556">
          <cell r="C19556">
            <v>40700</v>
          </cell>
          <cell r="D19556">
            <v>6300411419</v>
          </cell>
        </row>
        <row r="19557">
          <cell r="C19557">
            <v>13239</v>
          </cell>
          <cell r="D19557">
            <v>4076701275</v>
          </cell>
        </row>
        <row r="19558">
          <cell r="C19558">
            <v>41854</v>
          </cell>
          <cell r="D19558">
            <v>4223282808</v>
          </cell>
        </row>
        <row r="19559">
          <cell r="C19559">
            <v>14138</v>
          </cell>
          <cell r="D19559">
            <v>3932861779</v>
          </cell>
        </row>
        <row r="19560">
          <cell r="C19560">
            <v>36356</v>
          </cell>
          <cell r="D19560">
            <v>7533163729</v>
          </cell>
        </row>
        <row r="19561">
          <cell r="C19561">
            <v>59956</v>
          </cell>
          <cell r="D19561">
            <v>2297168497</v>
          </cell>
        </row>
        <row r="19562">
          <cell r="C19562">
            <v>10741</v>
          </cell>
          <cell r="D19562">
            <v>9403474378</v>
          </cell>
        </row>
        <row r="19563">
          <cell r="C19563">
            <v>28204</v>
          </cell>
          <cell r="D19563">
            <v>9548500949</v>
          </cell>
        </row>
        <row r="19564">
          <cell r="C19564">
            <v>39870</v>
          </cell>
          <cell r="D19564">
            <v>1962975932</v>
          </cell>
        </row>
        <row r="19565">
          <cell r="C19565">
            <v>39097</v>
          </cell>
          <cell r="D19565">
            <v>3473885983</v>
          </cell>
        </row>
        <row r="19566">
          <cell r="C19566">
            <v>50985</v>
          </cell>
          <cell r="D19566">
            <v>4162153728</v>
          </cell>
        </row>
        <row r="19567">
          <cell r="C19567">
            <v>46024</v>
          </cell>
          <cell r="D19567">
            <v>4192443678</v>
          </cell>
        </row>
        <row r="19568">
          <cell r="C19568">
            <v>18846</v>
          </cell>
          <cell r="D19568">
            <v>6183510505</v>
          </cell>
        </row>
        <row r="19569">
          <cell r="C19569">
            <v>30275</v>
          </cell>
          <cell r="D19569">
            <v>5792300712</v>
          </cell>
        </row>
        <row r="19570">
          <cell r="C19570">
            <v>52220</v>
          </cell>
          <cell r="D19570">
            <v>2885061928</v>
          </cell>
        </row>
        <row r="19571">
          <cell r="C19571">
            <v>19055</v>
          </cell>
          <cell r="D19571">
            <v>132027631</v>
          </cell>
        </row>
        <row r="19572">
          <cell r="C19572">
            <v>14121</v>
          </cell>
          <cell r="D19572">
            <v>701563818</v>
          </cell>
        </row>
        <row r="19573">
          <cell r="C19573">
            <v>43513</v>
          </cell>
          <cell r="D19573">
            <v>2417008025</v>
          </cell>
        </row>
        <row r="19574">
          <cell r="C19574">
            <v>11013</v>
          </cell>
          <cell r="D19574">
            <v>4185019157</v>
          </cell>
        </row>
        <row r="19575">
          <cell r="C19575">
            <v>10617</v>
          </cell>
          <cell r="D19575">
            <v>4487905370</v>
          </cell>
        </row>
        <row r="19576">
          <cell r="C19576">
            <v>53860</v>
          </cell>
          <cell r="D19576">
            <v>140020098</v>
          </cell>
        </row>
        <row r="19577">
          <cell r="C19577">
            <v>22795</v>
          </cell>
          <cell r="D19577">
            <v>2739934548</v>
          </cell>
        </row>
        <row r="19578">
          <cell r="C19578">
            <v>56074</v>
          </cell>
          <cell r="D19578">
            <v>9328457335</v>
          </cell>
        </row>
        <row r="19579">
          <cell r="C19579">
            <v>55334</v>
          </cell>
          <cell r="D19579">
            <v>1420239228</v>
          </cell>
        </row>
        <row r="19580">
          <cell r="C19580">
            <v>19229</v>
          </cell>
          <cell r="D19580">
            <v>1009146149</v>
          </cell>
        </row>
        <row r="19581">
          <cell r="C19581">
            <v>29046</v>
          </cell>
          <cell r="D19581">
            <v>2138131904</v>
          </cell>
        </row>
        <row r="19582">
          <cell r="C19582">
            <v>57933</v>
          </cell>
          <cell r="D19582">
            <v>4192879565</v>
          </cell>
        </row>
        <row r="19583">
          <cell r="C19583">
            <v>32352</v>
          </cell>
          <cell r="D19583">
            <v>7180536660</v>
          </cell>
        </row>
        <row r="19584">
          <cell r="C19584">
            <v>43941</v>
          </cell>
          <cell r="D19584">
            <v>5764488419</v>
          </cell>
        </row>
        <row r="19585">
          <cell r="C19585">
            <v>59339</v>
          </cell>
          <cell r="D19585">
            <v>8238030943</v>
          </cell>
        </row>
        <row r="19586">
          <cell r="C19586">
            <v>51816</v>
          </cell>
          <cell r="D19586">
            <v>7625163059</v>
          </cell>
        </row>
        <row r="19587">
          <cell r="C19587">
            <v>33368</v>
          </cell>
          <cell r="D19587">
            <v>6214787945</v>
          </cell>
        </row>
        <row r="19588">
          <cell r="C19588">
            <v>24757</v>
          </cell>
          <cell r="D19588">
            <v>37593587</v>
          </cell>
        </row>
        <row r="19589">
          <cell r="C19589">
            <v>19987</v>
          </cell>
          <cell r="D19589">
            <v>2524849899</v>
          </cell>
        </row>
        <row r="19590">
          <cell r="C19590">
            <v>51511</v>
          </cell>
          <cell r="D19590">
            <v>3101620996</v>
          </cell>
        </row>
        <row r="19591">
          <cell r="C19591">
            <v>37653</v>
          </cell>
          <cell r="D19591">
            <v>6789690301</v>
          </cell>
        </row>
        <row r="19592">
          <cell r="C19592">
            <v>54137</v>
          </cell>
          <cell r="D19592">
            <v>2677632772</v>
          </cell>
        </row>
        <row r="19593">
          <cell r="C19593">
            <v>45847</v>
          </cell>
          <cell r="D19593">
            <v>3213290963</v>
          </cell>
        </row>
        <row r="19594">
          <cell r="C19594">
            <v>44548</v>
          </cell>
          <cell r="D19594">
            <v>1729795870</v>
          </cell>
        </row>
        <row r="19595">
          <cell r="C19595">
            <v>52918</v>
          </cell>
          <cell r="D19595">
            <v>9114174103</v>
          </cell>
        </row>
        <row r="19596">
          <cell r="C19596">
            <v>22073</v>
          </cell>
          <cell r="D19596">
            <v>6819596901</v>
          </cell>
        </row>
        <row r="19597">
          <cell r="C19597">
            <v>11515</v>
          </cell>
          <cell r="D19597">
            <v>9621571960</v>
          </cell>
        </row>
        <row r="19598">
          <cell r="C19598">
            <v>39888</v>
          </cell>
          <cell r="D19598">
            <v>9561367408</v>
          </cell>
        </row>
        <row r="19599">
          <cell r="C19599">
            <v>26645</v>
          </cell>
          <cell r="D19599">
            <v>2740930763</v>
          </cell>
        </row>
        <row r="19600">
          <cell r="C19600">
            <v>42378</v>
          </cell>
          <cell r="D19600">
            <v>9008589443</v>
          </cell>
        </row>
        <row r="19601">
          <cell r="C19601">
            <v>55038</v>
          </cell>
          <cell r="D19601">
            <v>2012142672</v>
          </cell>
        </row>
        <row r="19602">
          <cell r="C19602">
            <v>14023</v>
          </cell>
          <cell r="D19602">
            <v>6378969205</v>
          </cell>
        </row>
        <row r="19603">
          <cell r="C19603">
            <v>23163</v>
          </cell>
          <cell r="D19603">
            <v>8238030943</v>
          </cell>
        </row>
        <row r="19604">
          <cell r="C19604">
            <v>50577</v>
          </cell>
          <cell r="D19604">
            <v>4009257075</v>
          </cell>
        </row>
        <row r="19605">
          <cell r="C19605">
            <v>19398</v>
          </cell>
          <cell r="D19605">
            <v>6819596901</v>
          </cell>
        </row>
        <row r="19606">
          <cell r="C19606">
            <v>39683</v>
          </cell>
          <cell r="D19606">
            <v>7966879720</v>
          </cell>
        </row>
        <row r="19607">
          <cell r="C19607">
            <v>20379</v>
          </cell>
          <cell r="D19607">
            <v>1729795870</v>
          </cell>
        </row>
        <row r="19608">
          <cell r="C19608">
            <v>20254</v>
          </cell>
          <cell r="D19608">
            <v>1918356416</v>
          </cell>
        </row>
        <row r="19609">
          <cell r="C19609">
            <v>17984</v>
          </cell>
          <cell r="D19609">
            <v>4401069773</v>
          </cell>
        </row>
        <row r="19610">
          <cell r="C19610">
            <v>44131</v>
          </cell>
          <cell r="D19610">
            <v>7462961601</v>
          </cell>
        </row>
        <row r="19611">
          <cell r="C19611">
            <v>43904</v>
          </cell>
          <cell r="D19611">
            <v>6276010022</v>
          </cell>
        </row>
        <row r="19612">
          <cell r="C19612">
            <v>20441</v>
          </cell>
          <cell r="D19612">
            <v>6214787945</v>
          </cell>
        </row>
        <row r="19613">
          <cell r="C19613">
            <v>58986</v>
          </cell>
          <cell r="D19613">
            <v>4969679754</v>
          </cell>
        </row>
        <row r="19614">
          <cell r="C19614">
            <v>44617</v>
          </cell>
          <cell r="D19614">
            <v>2908560011</v>
          </cell>
        </row>
        <row r="19615">
          <cell r="C19615">
            <v>24410</v>
          </cell>
          <cell r="D19615">
            <v>7374898193</v>
          </cell>
        </row>
        <row r="19616">
          <cell r="C19616">
            <v>59322</v>
          </cell>
          <cell r="D19616">
            <v>3956653289</v>
          </cell>
        </row>
        <row r="19617">
          <cell r="C19617">
            <v>25412</v>
          </cell>
          <cell r="D19617">
            <v>8516539148</v>
          </cell>
        </row>
        <row r="19618">
          <cell r="C19618">
            <v>40456</v>
          </cell>
          <cell r="D19618">
            <v>5974179625</v>
          </cell>
        </row>
        <row r="19619">
          <cell r="C19619">
            <v>34155</v>
          </cell>
          <cell r="D19619">
            <v>132027631</v>
          </cell>
        </row>
        <row r="19620">
          <cell r="C19620">
            <v>25235</v>
          </cell>
          <cell r="D19620">
            <v>6820956614</v>
          </cell>
        </row>
        <row r="19621">
          <cell r="C19621">
            <v>43168</v>
          </cell>
          <cell r="D19621">
            <v>5341512014</v>
          </cell>
        </row>
        <row r="19622">
          <cell r="C19622">
            <v>43510</v>
          </cell>
          <cell r="D19622">
            <v>8093156364</v>
          </cell>
        </row>
        <row r="19623">
          <cell r="C19623">
            <v>21452</v>
          </cell>
          <cell r="D19623">
            <v>6253520369</v>
          </cell>
        </row>
        <row r="19624">
          <cell r="C19624">
            <v>47827</v>
          </cell>
          <cell r="D19624">
            <v>7269614199</v>
          </cell>
        </row>
        <row r="19625">
          <cell r="C19625">
            <v>25426</v>
          </cell>
          <cell r="D19625">
            <v>4256220232</v>
          </cell>
        </row>
        <row r="19626">
          <cell r="C19626">
            <v>18364</v>
          </cell>
          <cell r="D19626">
            <v>1456229036</v>
          </cell>
        </row>
        <row r="19627">
          <cell r="C19627">
            <v>13953</v>
          </cell>
          <cell r="D19627">
            <v>7635344498</v>
          </cell>
        </row>
        <row r="19628">
          <cell r="C19628">
            <v>26137</v>
          </cell>
          <cell r="D19628">
            <v>4499766028</v>
          </cell>
        </row>
        <row r="19629">
          <cell r="C19629">
            <v>56935</v>
          </cell>
          <cell r="D19629">
            <v>994826516</v>
          </cell>
        </row>
        <row r="19630">
          <cell r="C19630">
            <v>14320</v>
          </cell>
          <cell r="D19630">
            <v>7325246862</v>
          </cell>
        </row>
        <row r="19631">
          <cell r="C19631">
            <v>33942</v>
          </cell>
          <cell r="D19631">
            <v>244523738</v>
          </cell>
        </row>
        <row r="19632">
          <cell r="C19632">
            <v>50319</v>
          </cell>
          <cell r="D19632">
            <v>4031884281</v>
          </cell>
        </row>
        <row r="19633">
          <cell r="C19633">
            <v>35540</v>
          </cell>
          <cell r="D19633">
            <v>3016741628</v>
          </cell>
        </row>
        <row r="19634">
          <cell r="C19634">
            <v>58877</v>
          </cell>
          <cell r="D19634">
            <v>6293335589</v>
          </cell>
        </row>
        <row r="19635">
          <cell r="C19635">
            <v>43238</v>
          </cell>
          <cell r="D19635">
            <v>2298319154</v>
          </cell>
        </row>
        <row r="19636">
          <cell r="C19636">
            <v>22206</v>
          </cell>
          <cell r="D19636">
            <v>8694120054</v>
          </cell>
        </row>
        <row r="19637">
          <cell r="C19637">
            <v>46901</v>
          </cell>
          <cell r="D19637">
            <v>5814713100</v>
          </cell>
        </row>
        <row r="19638">
          <cell r="C19638">
            <v>53840</v>
          </cell>
          <cell r="D19638">
            <v>7462961601</v>
          </cell>
        </row>
        <row r="19639">
          <cell r="C19639">
            <v>38878</v>
          </cell>
          <cell r="D19639">
            <v>8998375370</v>
          </cell>
        </row>
        <row r="19640">
          <cell r="C19640">
            <v>56502</v>
          </cell>
          <cell r="D19640">
            <v>3569619966</v>
          </cell>
        </row>
        <row r="19641">
          <cell r="C19641">
            <v>14813</v>
          </cell>
          <cell r="D19641">
            <v>826490107</v>
          </cell>
        </row>
        <row r="19642">
          <cell r="C19642">
            <v>26929</v>
          </cell>
          <cell r="D19642">
            <v>4730395069</v>
          </cell>
        </row>
        <row r="19643">
          <cell r="C19643">
            <v>35104</v>
          </cell>
          <cell r="D19643">
            <v>3597778305</v>
          </cell>
        </row>
        <row r="19644">
          <cell r="C19644">
            <v>35121</v>
          </cell>
          <cell r="D19644">
            <v>4398950745</v>
          </cell>
        </row>
        <row r="19645">
          <cell r="C19645">
            <v>11915</v>
          </cell>
          <cell r="D19645">
            <v>4768254810</v>
          </cell>
        </row>
        <row r="19646">
          <cell r="C19646">
            <v>27688</v>
          </cell>
          <cell r="D19646">
            <v>3428040538</v>
          </cell>
        </row>
        <row r="19647">
          <cell r="C19647">
            <v>28057</v>
          </cell>
          <cell r="D19647">
            <v>1545110042</v>
          </cell>
        </row>
        <row r="19648">
          <cell r="C19648">
            <v>36388</v>
          </cell>
          <cell r="D19648">
            <v>325547246</v>
          </cell>
        </row>
        <row r="19649">
          <cell r="C19649">
            <v>27716</v>
          </cell>
          <cell r="D19649">
            <v>6718456802</v>
          </cell>
        </row>
        <row r="19650">
          <cell r="C19650">
            <v>43577</v>
          </cell>
          <cell r="D19650">
            <v>6271204627</v>
          </cell>
        </row>
        <row r="19651">
          <cell r="C19651">
            <v>18335</v>
          </cell>
          <cell r="D19651">
            <v>7794042674</v>
          </cell>
        </row>
        <row r="19652">
          <cell r="C19652">
            <v>36121</v>
          </cell>
          <cell r="D19652">
            <v>8264394108</v>
          </cell>
        </row>
        <row r="19653">
          <cell r="C19653">
            <v>36364</v>
          </cell>
          <cell r="D19653">
            <v>1659418720</v>
          </cell>
        </row>
        <row r="19654">
          <cell r="C19654">
            <v>40866</v>
          </cell>
          <cell r="D19654">
            <v>1062607929</v>
          </cell>
        </row>
        <row r="19655">
          <cell r="C19655">
            <v>35144</v>
          </cell>
          <cell r="D19655">
            <v>8349606134</v>
          </cell>
        </row>
        <row r="19656">
          <cell r="C19656">
            <v>18165</v>
          </cell>
          <cell r="D19656">
            <v>5209112160</v>
          </cell>
        </row>
        <row r="19657">
          <cell r="C19657">
            <v>17359</v>
          </cell>
          <cell r="D19657">
            <v>3858163570</v>
          </cell>
        </row>
        <row r="19658">
          <cell r="C19658">
            <v>17702</v>
          </cell>
          <cell r="D19658">
            <v>4768254810</v>
          </cell>
        </row>
        <row r="19659">
          <cell r="C19659">
            <v>11622</v>
          </cell>
          <cell r="D19659">
            <v>1953937357</v>
          </cell>
        </row>
        <row r="19660">
          <cell r="C19660">
            <v>17377</v>
          </cell>
          <cell r="D19660">
            <v>2292892200</v>
          </cell>
        </row>
        <row r="19661">
          <cell r="C19661">
            <v>40022</v>
          </cell>
          <cell r="D19661">
            <v>324399618</v>
          </cell>
        </row>
        <row r="19662">
          <cell r="C19662">
            <v>31744</v>
          </cell>
          <cell r="D19662">
            <v>4716524892</v>
          </cell>
        </row>
        <row r="19663">
          <cell r="C19663">
            <v>22950</v>
          </cell>
          <cell r="D19663">
            <v>1462166245</v>
          </cell>
        </row>
        <row r="19664">
          <cell r="C19664">
            <v>22195</v>
          </cell>
          <cell r="D19664">
            <v>2575500974</v>
          </cell>
        </row>
        <row r="19665">
          <cell r="C19665">
            <v>53136</v>
          </cell>
          <cell r="D19665">
            <v>3016446324</v>
          </cell>
        </row>
        <row r="19666">
          <cell r="C19666">
            <v>22159</v>
          </cell>
          <cell r="D19666">
            <v>532074068</v>
          </cell>
        </row>
        <row r="19667">
          <cell r="C19667">
            <v>17990</v>
          </cell>
          <cell r="D19667">
            <v>3792993961</v>
          </cell>
        </row>
        <row r="19668">
          <cell r="C19668">
            <v>15229</v>
          </cell>
          <cell r="D19668">
            <v>1249074622</v>
          </cell>
        </row>
        <row r="19669">
          <cell r="C19669">
            <v>26617</v>
          </cell>
          <cell r="D19669">
            <v>8238030943</v>
          </cell>
        </row>
        <row r="19670">
          <cell r="C19670">
            <v>14275</v>
          </cell>
          <cell r="D19670">
            <v>4194897803</v>
          </cell>
        </row>
        <row r="19671">
          <cell r="C19671">
            <v>31578</v>
          </cell>
          <cell r="D19671">
            <v>1628738227</v>
          </cell>
        </row>
        <row r="19672">
          <cell r="C19672">
            <v>23611</v>
          </cell>
          <cell r="D19672">
            <v>3013094990</v>
          </cell>
        </row>
        <row r="19673">
          <cell r="C19673">
            <v>40774</v>
          </cell>
          <cell r="D19673">
            <v>5211527984</v>
          </cell>
        </row>
        <row r="19674">
          <cell r="C19674">
            <v>20174</v>
          </cell>
          <cell r="D19674">
            <v>8289594380</v>
          </cell>
        </row>
        <row r="19675">
          <cell r="C19675">
            <v>43822</v>
          </cell>
          <cell r="D19675">
            <v>8460683117</v>
          </cell>
        </row>
        <row r="19676">
          <cell r="C19676">
            <v>53952</v>
          </cell>
          <cell r="D19676">
            <v>7243767311</v>
          </cell>
        </row>
        <row r="19677">
          <cell r="C19677">
            <v>56807</v>
          </cell>
          <cell r="D19677">
            <v>8695742075</v>
          </cell>
        </row>
        <row r="19678">
          <cell r="C19678">
            <v>20062</v>
          </cell>
          <cell r="D19678">
            <v>5764488419</v>
          </cell>
        </row>
        <row r="19679">
          <cell r="C19679">
            <v>34413</v>
          </cell>
          <cell r="D19679">
            <v>9163060264</v>
          </cell>
        </row>
        <row r="19680">
          <cell r="C19680">
            <v>50855</v>
          </cell>
          <cell r="D19680">
            <v>9340388305</v>
          </cell>
        </row>
        <row r="19681">
          <cell r="C19681">
            <v>16083</v>
          </cell>
          <cell r="D19681">
            <v>7479962290</v>
          </cell>
        </row>
        <row r="19682">
          <cell r="C19682">
            <v>51990</v>
          </cell>
          <cell r="D19682">
            <v>140020098</v>
          </cell>
        </row>
        <row r="19683">
          <cell r="C19683">
            <v>34925</v>
          </cell>
          <cell r="D19683">
            <v>3933021111</v>
          </cell>
        </row>
        <row r="19684">
          <cell r="C19684">
            <v>15024</v>
          </cell>
          <cell r="D19684">
            <v>549857826</v>
          </cell>
        </row>
        <row r="19685">
          <cell r="C19685">
            <v>50143</v>
          </cell>
          <cell r="D19685">
            <v>4876404933</v>
          </cell>
        </row>
        <row r="19686">
          <cell r="C19686">
            <v>45006</v>
          </cell>
          <cell r="D19686">
            <v>1439916314</v>
          </cell>
        </row>
        <row r="19687">
          <cell r="C19687">
            <v>51593</v>
          </cell>
          <cell r="D19687">
            <v>5383734902</v>
          </cell>
        </row>
        <row r="19688">
          <cell r="C19688">
            <v>26731</v>
          </cell>
          <cell r="D19688">
            <v>7659816853</v>
          </cell>
        </row>
        <row r="19689">
          <cell r="C19689">
            <v>32387</v>
          </cell>
          <cell r="D19689">
            <v>8401146046</v>
          </cell>
        </row>
        <row r="19690">
          <cell r="C19690">
            <v>20270</v>
          </cell>
          <cell r="D19690">
            <v>5439294325</v>
          </cell>
        </row>
        <row r="19691">
          <cell r="C19691">
            <v>46922</v>
          </cell>
          <cell r="D19691">
            <v>4639895275</v>
          </cell>
        </row>
        <row r="19692">
          <cell r="C19692">
            <v>17915</v>
          </cell>
          <cell r="D19692">
            <v>2975315244</v>
          </cell>
        </row>
        <row r="19693">
          <cell r="C19693">
            <v>12190</v>
          </cell>
          <cell r="D19693">
            <v>232367817</v>
          </cell>
        </row>
        <row r="19694">
          <cell r="C19694">
            <v>27711</v>
          </cell>
          <cell r="D19694">
            <v>9229113786</v>
          </cell>
        </row>
        <row r="19695">
          <cell r="C19695">
            <v>10047</v>
          </cell>
          <cell r="D19695">
            <v>17898579</v>
          </cell>
        </row>
        <row r="19696">
          <cell r="C19696">
            <v>23057</v>
          </cell>
          <cell r="D19696">
            <v>8017115954</v>
          </cell>
        </row>
        <row r="19697">
          <cell r="C19697">
            <v>26679</v>
          </cell>
          <cell r="D19697">
            <v>6789690301</v>
          </cell>
        </row>
        <row r="19698">
          <cell r="C19698">
            <v>25996</v>
          </cell>
          <cell r="D19698">
            <v>2698184272</v>
          </cell>
        </row>
        <row r="19699">
          <cell r="C19699">
            <v>55831</v>
          </cell>
          <cell r="D19699">
            <v>3991963221</v>
          </cell>
        </row>
        <row r="19700">
          <cell r="C19700">
            <v>29720</v>
          </cell>
          <cell r="D19700">
            <v>8682006391</v>
          </cell>
        </row>
        <row r="19701">
          <cell r="C19701">
            <v>49963</v>
          </cell>
          <cell r="D19701">
            <v>2763158331</v>
          </cell>
        </row>
        <row r="19702">
          <cell r="C19702">
            <v>17841</v>
          </cell>
          <cell r="D19702">
            <v>2551917727</v>
          </cell>
        </row>
        <row r="19703">
          <cell r="C19703">
            <v>15626</v>
          </cell>
          <cell r="D19703">
            <v>7411705322</v>
          </cell>
        </row>
        <row r="19704">
          <cell r="C19704">
            <v>15504</v>
          </cell>
          <cell r="D19704">
            <v>3746690722</v>
          </cell>
        </row>
        <row r="19705">
          <cell r="C19705">
            <v>27207</v>
          </cell>
          <cell r="D19705">
            <v>3935718624</v>
          </cell>
        </row>
        <row r="19706">
          <cell r="C19706">
            <v>21874</v>
          </cell>
          <cell r="D19706">
            <v>4823073274</v>
          </cell>
        </row>
        <row r="19707">
          <cell r="C19707">
            <v>22474</v>
          </cell>
          <cell r="D19707">
            <v>5358183647</v>
          </cell>
        </row>
        <row r="19708">
          <cell r="C19708">
            <v>23160</v>
          </cell>
          <cell r="D19708">
            <v>8024322455</v>
          </cell>
        </row>
        <row r="19709">
          <cell r="C19709">
            <v>46465</v>
          </cell>
          <cell r="D19709">
            <v>7469392467</v>
          </cell>
        </row>
        <row r="19710">
          <cell r="C19710">
            <v>14217</v>
          </cell>
          <cell r="D19710">
            <v>9624054975</v>
          </cell>
        </row>
        <row r="19711">
          <cell r="C19711">
            <v>55770</v>
          </cell>
          <cell r="D19711">
            <v>5372344725</v>
          </cell>
        </row>
        <row r="19712">
          <cell r="C19712">
            <v>39699</v>
          </cell>
          <cell r="D19712">
            <v>6789106936</v>
          </cell>
        </row>
        <row r="19713">
          <cell r="C19713">
            <v>41240</v>
          </cell>
          <cell r="D19713">
            <v>7659816853</v>
          </cell>
        </row>
        <row r="19714">
          <cell r="C19714">
            <v>46449</v>
          </cell>
          <cell r="D19714">
            <v>2599557828</v>
          </cell>
        </row>
        <row r="19715">
          <cell r="C19715">
            <v>14773</v>
          </cell>
          <cell r="D19715">
            <v>7269614199</v>
          </cell>
        </row>
        <row r="19716">
          <cell r="C19716">
            <v>59505</v>
          </cell>
          <cell r="D19716">
            <v>6109997811</v>
          </cell>
        </row>
        <row r="19717">
          <cell r="C19717">
            <v>46290</v>
          </cell>
          <cell r="D19717">
            <v>4359854056</v>
          </cell>
        </row>
        <row r="19718">
          <cell r="C19718">
            <v>42320</v>
          </cell>
          <cell r="D19718">
            <v>7783641539</v>
          </cell>
        </row>
        <row r="19719">
          <cell r="C19719">
            <v>30828</v>
          </cell>
          <cell r="D19719">
            <v>8099854152</v>
          </cell>
        </row>
        <row r="19720">
          <cell r="C19720">
            <v>32000</v>
          </cell>
          <cell r="D19720">
            <v>3213290963</v>
          </cell>
        </row>
        <row r="19721">
          <cell r="C19721">
            <v>29266</v>
          </cell>
          <cell r="D19721">
            <v>7263964236</v>
          </cell>
        </row>
        <row r="19722">
          <cell r="C19722">
            <v>12386</v>
          </cell>
          <cell r="D19722">
            <v>6227038881</v>
          </cell>
        </row>
        <row r="19723">
          <cell r="C19723">
            <v>39036</v>
          </cell>
          <cell r="D19723">
            <v>6724903874</v>
          </cell>
        </row>
        <row r="19724">
          <cell r="C19724">
            <v>41367</v>
          </cell>
          <cell r="D19724">
            <v>8864419241</v>
          </cell>
        </row>
        <row r="19725">
          <cell r="C19725">
            <v>28381</v>
          </cell>
          <cell r="D19725">
            <v>5244119095</v>
          </cell>
        </row>
        <row r="19726">
          <cell r="C19726">
            <v>33071</v>
          </cell>
          <cell r="D19726">
            <v>3545427749</v>
          </cell>
        </row>
        <row r="19727">
          <cell r="C19727">
            <v>50506</v>
          </cell>
          <cell r="D19727">
            <v>3891707452</v>
          </cell>
        </row>
        <row r="19728">
          <cell r="C19728">
            <v>53290</v>
          </cell>
          <cell r="D19728">
            <v>5005774041</v>
          </cell>
        </row>
        <row r="19729">
          <cell r="C19729">
            <v>38224</v>
          </cell>
          <cell r="D19729">
            <v>5197585250</v>
          </cell>
        </row>
        <row r="19730">
          <cell r="C19730">
            <v>41327</v>
          </cell>
          <cell r="D19730">
            <v>5552170407</v>
          </cell>
        </row>
        <row r="19731">
          <cell r="C19731">
            <v>56926</v>
          </cell>
          <cell r="D19731">
            <v>5684780105</v>
          </cell>
        </row>
        <row r="19732">
          <cell r="C19732">
            <v>23906</v>
          </cell>
          <cell r="D19732">
            <v>9317454674</v>
          </cell>
        </row>
        <row r="19733">
          <cell r="C19733">
            <v>46176</v>
          </cell>
          <cell r="D19733">
            <v>3569619966</v>
          </cell>
        </row>
        <row r="19734">
          <cell r="C19734">
            <v>31844</v>
          </cell>
          <cell r="D19734">
            <v>7473861379</v>
          </cell>
        </row>
        <row r="19735">
          <cell r="C19735">
            <v>28692</v>
          </cell>
          <cell r="D19735">
            <v>2565290632</v>
          </cell>
        </row>
        <row r="19736">
          <cell r="C19736">
            <v>21565</v>
          </cell>
          <cell r="D19736">
            <v>4878156686</v>
          </cell>
        </row>
        <row r="19737">
          <cell r="C19737">
            <v>41532</v>
          </cell>
          <cell r="D19737">
            <v>2763158331</v>
          </cell>
        </row>
        <row r="19738">
          <cell r="C19738">
            <v>27711</v>
          </cell>
          <cell r="D19738">
            <v>4475496373</v>
          </cell>
        </row>
        <row r="19739">
          <cell r="C19739">
            <v>55801</v>
          </cell>
          <cell r="D19739">
            <v>5474718616</v>
          </cell>
        </row>
        <row r="19740">
          <cell r="C19740">
            <v>25955</v>
          </cell>
          <cell r="D19740">
            <v>701563818</v>
          </cell>
        </row>
        <row r="19741">
          <cell r="C19741">
            <v>47405</v>
          </cell>
          <cell r="D19741">
            <v>6321654205</v>
          </cell>
        </row>
        <row r="19742">
          <cell r="C19742">
            <v>40069</v>
          </cell>
          <cell r="D19742">
            <v>5244119095</v>
          </cell>
        </row>
        <row r="19743">
          <cell r="C19743">
            <v>43354</v>
          </cell>
          <cell r="D19743">
            <v>679204083</v>
          </cell>
        </row>
        <row r="19744">
          <cell r="C19744">
            <v>34269</v>
          </cell>
          <cell r="D19744">
            <v>4235594176</v>
          </cell>
        </row>
        <row r="19745">
          <cell r="C19745">
            <v>53984</v>
          </cell>
          <cell r="D19745">
            <v>5358183647</v>
          </cell>
        </row>
        <row r="19746">
          <cell r="C19746">
            <v>20725</v>
          </cell>
          <cell r="D19746">
            <v>1573192775</v>
          </cell>
        </row>
        <row r="19747">
          <cell r="C19747">
            <v>51616</v>
          </cell>
          <cell r="D19747">
            <v>601779371</v>
          </cell>
        </row>
        <row r="19748">
          <cell r="C19748">
            <v>44940</v>
          </cell>
          <cell r="D19748">
            <v>5395528121</v>
          </cell>
        </row>
        <row r="19749">
          <cell r="C19749">
            <v>45548</v>
          </cell>
          <cell r="D19749">
            <v>813832926</v>
          </cell>
        </row>
        <row r="19750">
          <cell r="C19750">
            <v>46655</v>
          </cell>
          <cell r="D19750">
            <v>5629875752</v>
          </cell>
        </row>
        <row r="19751">
          <cell r="C19751">
            <v>37227</v>
          </cell>
          <cell r="D19751">
            <v>5153694038</v>
          </cell>
        </row>
        <row r="19752">
          <cell r="C19752">
            <v>57450</v>
          </cell>
          <cell r="D19752">
            <v>1296185559</v>
          </cell>
        </row>
        <row r="19753">
          <cell r="C19753">
            <v>31130</v>
          </cell>
          <cell r="D19753">
            <v>2779378506</v>
          </cell>
        </row>
        <row r="19754">
          <cell r="C19754">
            <v>50546</v>
          </cell>
          <cell r="D19754">
            <v>481875921</v>
          </cell>
        </row>
        <row r="19755">
          <cell r="C19755">
            <v>52001</v>
          </cell>
          <cell r="D19755">
            <v>9684187432</v>
          </cell>
        </row>
        <row r="19756">
          <cell r="C19756">
            <v>11185</v>
          </cell>
          <cell r="D19756">
            <v>1096335336</v>
          </cell>
        </row>
        <row r="19757">
          <cell r="C19757">
            <v>20431</v>
          </cell>
          <cell r="D19757">
            <v>1887308636</v>
          </cell>
        </row>
        <row r="19758">
          <cell r="C19758">
            <v>18418</v>
          </cell>
          <cell r="D19758">
            <v>5142790693</v>
          </cell>
        </row>
        <row r="19759">
          <cell r="C19759">
            <v>42002</v>
          </cell>
          <cell r="D19759">
            <v>9621571960</v>
          </cell>
        </row>
        <row r="19760">
          <cell r="C19760">
            <v>19197</v>
          </cell>
          <cell r="D19760">
            <v>7585281072</v>
          </cell>
        </row>
        <row r="19761">
          <cell r="C19761">
            <v>16186</v>
          </cell>
          <cell r="D19761">
            <v>5795848808</v>
          </cell>
        </row>
        <row r="19762">
          <cell r="C19762">
            <v>18826</v>
          </cell>
          <cell r="D19762">
            <v>9457151267</v>
          </cell>
        </row>
        <row r="19763">
          <cell r="C19763">
            <v>33745</v>
          </cell>
          <cell r="D19763">
            <v>8187246642</v>
          </cell>
        </row>
        <row r="19764">
          <cell r="C19764">
            <v>19761</v>
          </cell>
          <cell r="D19764">
            <v>2809344809</v>
          </cell>
        </row>
        <row r="19765">
          <cell r="C19765">
            <v>25298</v>
          </cell>
          <cell r="D19765">
            <v>8552526727</v>
          </cell>
        </row>
        <row r="19766">
          <cell r="C19766">
            <v>43970</v>
          </cell>
          <cell r="D19766">
            <v>6259267215</v>
          </cell>
        </row>
        <row r="19767">
          <cell r="C19767">
            <v>13252</v>
          </cell>
          <cell r="D19767">
            <v>3560320844</v>
          </cell>
        </row>
        <row r="19768">
          <cell r="C19768">
            <v>34978</v>
          </cell>
          <cell r="D19768">
            <v>4290015026</v>
          </cell>
        </row>
        <row r="19769">
          <cell r="C19769">
            <v>55323</v>
          </cell>
          <cell r="D19769">
            <v>9727426344</v>
          </cell>
        </row>
        <row r="19770">
          <cell r="C19770">
            <v>38999</v>
          </cell>
          <cell r="D19770">
            <v>1606657585</v>
          </cell>
        </row>
        <row r="19771">
          <cell r="C19771">
            <v>58924</v>
          </cell>
          <cell r="D19771">
            <v>471886378</v>
          </cell>
        </row>
        <row r="19772">
          <cell r="C19772">
            <v>14045</v>
          </cell>
          <cell r="D19772">
            <v>3016446324</v>
          </cell>
        </row>
        <row r="19773">
          <cell r="C19773">
            <v>13983</v>
          </cell>
          <cell r="D19773">
            <v>3497169404</v>
          </cell>
        </row>
        <row r="19774">
          <cell r="C19774">
            <v>16477</v>
          </cell>
          <cell r="D19774">
            <v>898924138</v>
          </cell>
        </row>
        <row r="19775">
          <cell r="C19775">
            <v>19668</v>
          </cell>
          <cell r="D19775">
            <v>19662963</v>
          </cell>
        </row>
        <row r="19776">
          <cell r="C19776">
            <v>44222</v>
          </cell>
          <cell r="D19776">
            <v>9965847037</v>
          </cell>
        </row>
        <row r="19777">
          <cell r="C19777">
            <v>24676</v>
          </cell>
          <cell r="D19777">
            <v>4445486779</v>
          </cell>
        </row>
        <row r="19778">
          <cell r="C19778">
            <v>41950</v>
          </cell>
          <cell r="D19778">
            <v>9447906176</v>
          </cell>
        </row>
        <row r="19779">
          <cell r="C19779">
            <v>12809</v>
          </cell>
          <cell r="D19779">
            <v>5759255762</v>
          </cell>
        </row>
        <row r="19780">
          <cell r="C19780">
            <v>46183</v>
          </cell>
          <cell r="D19780">
            <v>959209328</v>
          </cell>
        </row>
        <row r="19781">
          <cell r="C19781">
            <v>32535</v>
          </cell>
          <cell r="D19781">
            <v>5726465660</v>
          </cell>
        </row>
        <row r="19782">
          <cell r="C19782">
            <v>56309</v>
          </cell>
          <cell r="D19782">
            <v>7865341539</v>
          </cell>
        </row>
        <row r="19783">
          <cell r="C19783">
            <v>56548</v>
          </cell>
          <cell r="D19783">
            <v>2748937082</v>
          </cell>
        </row>
        <row r="19784">
          <cell r="C19784">
            <v>50544</v>
          </cell>
          <cell r="D19784">
            <v>6520635286</v>
          </cell>
        </row>
        <row r="19785">
          <cell r="C19785">
            <v>27938</v>
          </cell>
          <cell r="D19785">
            <v>7469392467</v>
          </cell>
        </row>
        <row r="19786">
          <cell r="C19786">
            <v>46462</v>
          </cell>
          <cell r="D19786">
            <v>2294342399</v>
          </cell>
        </row>
        <row r="19787">
          <cell r="C19787">
            <v>45161</v>
          </cell>
          <cell r="D19787">
            <v>3219601650</v>
          </cell>
        </row>
        <row r="19788">
          <cell r="C19788">
            <v>38783</v>
          </cell>
          <cell r="D19788">
            <v>8998375370</v>
          </cell>
        </row>
        <row r="19789">
          <cell r="C19789">
            <v>53494</v>
          </cell>
          <cell r="D19789">
            <v>2209340063</v>
          </cell>
        </row>
        <row r="19790">
          <cell r="C19790">
            <v>31714</v>
          </cell>
          <cell r="D19790">
            <v>9381484503</v>
          </cell>
        </row>
        <row r="19791">
          <cell r="C19791">
            <v>33719</v>
          </cell>
          <cell r="D19791">
            <v>8603912793</v>
          </cell>
        </row>
        <row r="19792">
          <cell r="C19792">
            <v>29284</v>
          </cell>
          <cell r="D19792">
            <v>5395528121</v>
          </cell>
        </row>
        <row r="19793">
          <cell r="C19793">
            <v>34068</v>
          </cell>
          <cell r="D19793">
            <v>7567063646</v>
          </cell>
        </row>
        <row r="19794">
          <cell r="C19794">
            <v>31861</v>
          </cell>
          <cell r="D19794">
            <v>9264026959</v>
          </cell>
        </row>
        <row r="19795">
          <cell r="C19795">
            <v>14829</v>
          </cell>
          <cell r="D19795">
            <v>1155371844</v>
          </cell>
        </row>
        <row r="19796">
          <cell r="C19796">
            <v>39088</v>
          </cell>
          <cell r="D19796">
            <v>2411473303</v>
          </cell>
        </row>
        <row r="19797">
          <cell r="C19797">
            <v>28933</v>
          </cell>
          <cell r="D19797">
            <v>6510701464</v>
          </cell>
        </row>
        <row r="19798">
          <cell r="C19798">
            <v>45777</v>
          </cell>
          <cell r="D19798">
            <v>3211170715</v>
          </cell>
        </row>
        <row r="19799">
          <cell r="C19799">
            <v>46678</v>
          </cell>
          <cell r="D19799">
            <v>5511711233</v>
          </cell>
        </row>
        <row r="19800">
          <cell r="C19800">
            <v>25954</v>
          </cell>
          <cell r="D19800">
            <v>7098438871</v>
          </cell>
        </row>
        <row r="19801">
          <cell r="C19801">
            <v>44245</v>
          </cell>
          <cell r="D19801">
            <v>4773306254</v>
          </cell>
        </row>
        <row r="19802">
          <cell r="C19802">
            <v>46798</v>
          </cell>
          <cell r="D19802">
            <v>6402318035</v>
          </cell>
        </row>
        <row r="19803">
          <cell r="C19803">
            <v>40359</v>
          </cell>
          <cell r="D19803">
            <v>1839046880</v>
          </cell>
        </row>
        <row r="19804">
          <cell r="C19804">
            <v>55135</v>
          </cell>
          <cell r="D19804">
            <v>8533410514</v>
          </cell>
        </row>
        <row r="19805">
          <cell r="C19805">
            <v>45316</v>
          </cell>
          <cell r="D19805">
            <v>8526090127</v>
          </cell>
        </row>
        <row r="19806">
          <cell r="C19806">
            <v>40448</v>
          </cell>
          <cell r="D19806">
            <v>8864419241</v>
          </cell>
        </row>
        <row r="19807">
          <cell r="C19807">
            <v>34144</v>
          </cell>
          <cell r="D19807">
            <v>5756920838</v>
          </cell>
        </row>
        <row r="19808">
          <cell r="C19808">
            <v>47169</v>
          </cell>
          <cell r="D19808">
            <v>2177097355</v>
          </cell>
        </row>
        <row r="19809">
          <cell r="C19809">
            <v>13738</v>
          </cell>
          <cell r="D19809">
            <v>7533163729</v>
          </cell>
        </row>
        <row r="19810">
          <cell r="C19810">
            <v>21540</v>
          </cell>
          <cell r="D19810">
            <v>4428088442</v>
          </cell>
        </row>
        <row r="19811">
          <cell r="C19811">
            <v>51932</v>
          </cell>
          <cell r="D19811">
            <v>3792993961</v>
          </cell>
        </row>
        <row r="19812">
          <cell r="C19812">
            <v>43295</v>
          </cell>
          <cell r="D19812">
            <v>7436398989</v>
          </cell>
        </row>
        <row r="19813">
          <cell r="C19813">
            <v>49956</v>
          </cell>
          <cell r="D19813">
            <v>8603912793</v>
          </cell>
        </row>
        <row r="19814">
          <cell r="C19814">
            <v>36830</v>
          </cell>
          <cell r="D19814">
            <v>5403399259</v>
          </cell>
        </row>
        <row r="19815">
          <cell r="C19815">
            <v>55076</v>
          </cell>
          <cell r="D19815">
            <v>965285472</v>
          </cell>
        </row>
        <row r="19816">
          <cell r="C19816">
            <v>37777</v>
          </cell>
          <cell r="D19816">
            <v>9548500949</v>
          </cell>
        </row>
        <row r="19817">
          <cell r="C19817">
            <v>41393</v>
          </cell>
          <cell r="D19817">
            <v>4396213212</v>
          </cell>
        </row>
        <row r="19818">
          <cell r="C19818">
            <v>19703</v>
          </cell>
          <cell r="D19818">
            <v>7837437543</v>
          </cell>
        </row>
        <row r="19819">
          <cell r="C19819">
            <v>42103</v>
          </cell>
          <cell r="D19819">
            <v>2066028762</v>
          </cell>
        </row>
        <row r="19820">
          <cell r="C19820">
            <v>56106</v>
          </cell>
          <cell r="D19820">
            <v>7516977292</v>
          </cell>
        </row>
        <row r="19821">
          <cell r="C19821">
            <v>44914</v>
          </cell>
          <cell r="D19821">
            <v>5574535556</v>
          </cell>
        </row>
        <row r="19822">
          <cell r="C19822">
            <v>31136</v>
          </cell>
          <cell r="D19822">
            <v>896700143</v>
          </cell>
        </row>
        <row r="19823">
          <cell r="C19823">
            <v>39290</v>
          </cell>
          <cell r="D19823">
            <v>2411473303</v>
          </cell>
        </row>
        <row r="19824">
          <cell r="C19824">
            <v>56800</v>
          </cell>
          <cell r="D19824">
            <v>797655034</v>
          </cell>
        </row>
        <row r="19825">
          <cell r="C19825">
            <v>59306</v>
          </cell>
          <cell r="D19825">
            <v>9529277938</v>
          </cell>
        </row>
        <row r="19826">
          <cell r="C19826">
            <v>30802</v>
          </cell>
          <cell r="D19826">
            <v>8864419241</v>
          </cell>
        </row>
        <row r="19827">
          <cell r="C19827">
            <v>40110</v>
          </cell>
          <cell r="D19827">
            <v>7166957409</v>
          </cell>
        </row>
        <row r="19828">
          <cell r="C19828">
            <v>37534</v>
          </cell>
          <cell r="D19828">
            <v>1382734301</v>
          </cell>
        </row>
        <row r="19829">
          <cell r="C19829">
            <v>49759</v>
          </cell>
          <cell r="D19829">
            <v>3040116061</v>
          </cell>
        </row>
        <row r="19830">
          <cell r="C19830">
            <v>37975</v>
          </cell>
          <cell r="D19830">
            <v>9766606919</v>
          </cell>
        </row>
        <row r="19831">
          <cell r="C19831">
            <v>33097</v>
          </cell>
          <cell r="D19831">
            <v>8750494546</v>
          </cell>
        </row>
        <row r="19832">
          <cell r="C19832">
            <v>43267</v>
          </cell>
          <cell r="D19832">
            <v>1152386727</v>
          </cell>
        </row>
        <row r="19833">
          <cell r="C19833">
            <v>25091</v>
          </cell>
          <cell r="D19833">
            <v>9013891098</v>
          </cell>
        </row>
        <row r="19834">
          <cell r="C19834">
            <v>24929</v>
          </cell>
          <cell r="D19834">
            <v>8875320292</v>
          </cell>
        </row>
        <row r="19835">
          <cell r="C19835">
            <v>45372</v>
          </cell>
          <cell r="D19835">
            <v>5811999097</v>
          </cell>
        </row>
        <row r="19836">
          <cell r="C19836">
            <v>12233</v>
          </cell>
          <cell r="D19836">
            <v>4323727860</v>
          </cell>
        </row>
        <row r="19837">
          <cell r="C19837">
            <v>15092</v>
          </cell>
          <cell r="D19837">
            <v>3746690722</v>
          </cell>
        </row>
        <row r="19838">
          <cell r="C19838">
            <v>44493</v>
          </cell>
          <cell r="D19838">
            <v>8157157730</v>
          </cell>
        </row>
        <row r="19839">
          <cell r="C19839">
            <v>19676</v>
          </cell>
          <cell r="D19839">
            <v>3219526055</v>
          </cell>
        </row>
        <row r="19840">
          <cell r="C19840">
            <v>38013</v>
          </cell>
          <cell r="D19840">
            <v>5234982726</v>
          </cell>
        </row>
        <row r="19841">
          <cell r="C19841">
            <v>27341</v>
          </cell>
          <cell r="D19841">
            <v>9892583027</v>
          </cell>
        </row>
        <row r="19842">
          <cell r="C19842">
            <v>46703</v>
          </cell>
          <cell r="D19842">
            <v>9002722281</v>
          </cell>
        </row>
        <row r="19843">
          <cell r="C19843">
            <v>51292</v>
          </cell>
          <cell r="D19843">
            <v>2575500974</v>
          </cell>
        </row>
        <row r="19844">
          <cell r="C19844">
            <v>31238</v>
          </cell>
          <cell r="D19844">
            <v>9829586073</v>
          </cell>
        </row>
        <row r="19845">
          <cell r="C19845">
            <v>56580</v>
          </cell>
          <cell r="D19845">
            <v>8945564357</v>
          </cell>
        </row>
        <row r="19846">
          <cell r="C19846">
            <v>56459</v>
          </cell>
          <cell r="D19846">
            <v>8065075959</v>
          </cell>
        </row>
        <row r="19847">
          <cell r="C19847">
            <v>50640</v>
          </cell>
          <cell r="D19847">
            <v>7462528568</v>
          </cell>
        </row>
        <row r="19848">
          <cell r="C19848">
            <v>42213</v>
          </cell>
          <cell r="D19848">
            <v>2670196322</v>
          </cell>
        </row>
        <row r="19849">
          <cell r="C19849">
            <v>24235</v>
          </cell>
          <cell r="D19849">
            <v>2353272215</v>
          </cell>
        </row>
        <row r="19850">
          <cell r="C19850">
            <v>20589</v>
          </cell>
          <cell r="D19850">
            <v>1953937357</v>
          </cell>
        </row>
        <row r="19851">
          <cell r="C19851">
            <v>39186</v>
          </cell>
          <cell r="D19851">
            <v>2973558387</v>
          </cell>
        </row>
        <row r="19852">
          <cell r="C19852">
            <v>13685</v>
          </cell>
          <cell r="D19852">
            <v>5234982726</v>
          </cell>
        </row>
        <row r="19853">
          <cell r="C19853">
            <v>59687</v>
          </cell>
          <cell r="D19853">
            <v>1085075834</v>
          </cell>
        </row>
        <row r="19854">
          <cell r="C19854">
            <v>46474</v>
          </cell>
          <cell r="D19854">
            <v>6364724701</v>
          </cell>
        </row>
        <row r="19855">
          <cell r="C19855">
            <v>43533</v>
          </cell>
          <cell r="D19855">
            <v>7112955017</v>
          </cell>
        </row>
        <row r="19856">
          <cell r="C19856">
            <v>57252</v>
          </cell>
          <cell r="D19856">
            <v>3016446324</v>
          </cell>
        </row>
        <row r="19857">
          <cell r="C19857">
            <v>52537</v>
          </cell>
          <cell r="D19857">
            <v>4029727026</v>
          </cell>
        </row>
        <row r="19858">
          <cell r="C19858">
            <v>15135</v>
          </cell>
          <cell r="D19858">
            <v>8646243699</v>
          </cell>
        </row>
        <row r="19859">
          <cell r="C19859">
            <v>28485</v>
          </cell>
          <cell r="D19859">
            <v>303831626</v>
          </cell>
        </row>
        <row r="19860">
          <cell r="C19860">
            <v>59072</v>
          </cell>
          <cell r="D19860">
            <v>7249524151</v>
          </cell>
        </row>
        <row r="19861">
          <cell r="C19861">
            <v>39604</v>
          </cell>
          <cell r="D19861">
            <v>8189289020</v>
          </cell>
        </row>
        <row r="19862">
          <cell r="C19862">
            <v>47887</v>
          </cell>
          <cell r="D19862">
            <v>2480515559</v>
          </cell>
        </row>
        <row r="19863">
          <cell r="C19863">
            <v>15209</v>
          </cell>
          <cell r="D19863">
            <v>4639895275</v>
          </cell>
        </row>
        <row r="19864">
          <cell r="C19864">
            <v>47679</v>
          </cell>
          <cell r="D19864">
            <v>116428384</v>
          </cell>
        </row>
        <row r="19865">
          <cell r="C19865">
            <v>43173</v>
          </cell>
          <cell r="D19865">
            <v>9196221739</v>
          </cell>
        </row>
        <row r="19866">
          <cell r="C19866">
            <v>31331</v>
          </cell>
          <cell r="D19866">
            <v>9939542542</v>
          </cell>
        </row>
        <row r="19867">
          <cell r="C19867">
            <v>47547</v>
          </cell>
          <cell r="D19867">
            <v>6820956614</v>
          </cell>
        </row>
        <row r="19868">
          <cell r="C19868">
            <v>54579</v>
          </cell>
          <cell r="D19868">
            <v>3473885983</v>
          </cell>
        </row>
        <row r="19869">
          <cell r="C19869">
            <v>50762</v>
          </cell>
          <cell r="D19869">
            <v>9340388305</v>
          </cell>
        </row>
        <row r="19870">
          <cell r="C19870">
            <v>44827</v>
          </cell>
          <cell r="D19870">
            <v>2022565827</v>
          </cell>
        </row>
        <row r="19871">
          <cell r="C19871">
            <v>54265</v>
          </cell>
          <cell r="D19871">
            <v>3271497702</v>
          </cell>
        </row>
        <row r="19872">
          <cell r="C19872">
            <v>59123</v>
          </cell>
          <cell r="D19872">
            <v>8841637323</v>
          </cell>
        </row>
        <row r="19873">
          <cell r="C19873">
            <v>33090</v>
          </cell>
          <cell r="D19873">
            <v>5623178685</v>
          </cell>
        </row>
        <row r="19874">
          <cell r="C19874">
            <v>33164</v>
          </cell>
          <cell r="D19874">
            <v>8054305400</v>
          </cell>
        </row>
        <row r="19875">
          <cell r="C19875">
            <v>28030</v>
          </cell>
          <cell r="D19875">
            <v>2128813026</v>
          </cell>
        </row>
        <row r="19876">
          <cell r="C19876">
            <v>31727</v>
          </cell>
          <cell r="D19876">
            <v>1155371844</v>
          </cell>
        </row>
        <row r="19877">
          <cell r="C19877">
            <v>19930</v>
          </cell>
          <cell r="D19877">
            <v>8370379001</v>
          </cell>
        </row>
        <row r="19878">
          <cell r="C19878">
            <v>28536</v>
          </cell>
          <cell r="D19878">
            <v>5795848808</v>
          </cell>
        </row>
        <row r="19879">
          <cell r="C19879">
            <v>46088</v>
          </cell>
          <cell r="D19879">
            <v>3016741628</v>
          </cell>
        </row>
        <row r="19880">
          <cell r="C19880">
            <v>28052</v>
          </cell>
          <cell r="D19880">
            <v>2128813026</v>
          </cell>
        </row>
        <row r="19881">
          <cell r="C19881">
            <v>51716</v>
          </cell>
          <cell r="D19881">
            <v>3967370569</v>
          </cell>
        </row>
        <row r="19882">
          <cell r="C19882">
            <v>33298</v>
          </cell>
          <cell r="D19882">
            <v>8162941088</v>
          </cell>
        </row>
        <row r="19883">
          <cell r="C19883">
            <v>19114</v>
          </cell>
          <cell r="D19883">
            <v>715518151</v>
          </cell>
        </row>
        <row r="19884">
          <cell r="C19884">
            <v>55857</v>
          </cell>
          <cell r="D19884">
            <v>999389173</v>
          </cell>
        </row>
        <row r="19885">
          <cell r="C19885">
            <v>24234</v>
          </cell>
          <cell r="D19885">
            <v>4958503722</v>
          </cell>
        </row>
        <row r="19886">
          <cell r="C19886">
            <v>37556</v>
          </cell>
          <cell r="D19886">
            <v>5082945165</v>
          </cell>
        </row>
        <row r="19887">
          <cell r="C19887">
            <v>12444</v>
          </cell>
          <cell r="D19887">
            <v>4075444457</v>
          </cell>
        </row>
        <row r="19888">
          <cell r="C19888">
            <v>10397</v>
          </cell>
          <cell r="D19888">
            <v>6109997811</v>
          </cell>
        </row>
        <row r="19889">
          <cell r="C19889">
            <v>29929</v>
          </cell>
          <cell r="D19889">
            <v>5479449389</v>
          </cell>
        </row>
        <row r="19890">
          <cell r="C19890">
            <v>40155</v>
          </cell>
          <cell r="D19890">
            <v>1992195951</v>
          </cell>
        </row>
        <row r="19891">
          <cell r="C19891">
            <v>59433</v>
          </cell>
          <cell r="D19891">
            <v>5422052862</v>
          </cell>
        </row>
        <row r="19892">
          <cell r="C19892">
            <v>48792</v>
          </cell>
          <cell r="D19892">
            <v>879297433</v>
          </cell>
        </row>
        <row r="19893">
          <cell r="C19893">
            <v>17826</v>
          </cell>
          <cell r="D19893">
            <v>5503746279</v>
          </cell>
        </row>
        <row r="19894">
          <cell r="C19894">
            <v>59048</v>
          </cell>
          <cell r="D19894">
            <v>2579936017</v>
          </cell>
        </row>
        <row r="19895">
          <cell r="C19895">
            <v>47754</v>
          </cell>
          <cell r="D19895">
            <v>5293354957</v>
          </cell>
        </row>
        <row r="19896">
          <cell r="C19896">
            <v>28293</v>
          </cell>
          <cell r="D19896">
            <v>357531329</v>
          </cell>
        </row>
        <row r="19897">
          <cell r="C19897">
            <v>18134</v>
          </cell>
          <cell r="D19897">
            <v>8664054479</v>
          </cell>
        </row>
        <row r="19898">
          <cell r="C19898">
            <v>26656</v>
          </cell>
          <cell r="D19898">
            <v>9829586073</v>
          </cell>
        </row>
        <row r="19899">
          <cell r="C19899">
            <v>13047</v>
          </cell>
          <cell r="D19899">
            <v>9228842121</v>
          </cell>
        </row>
        <row r="19900">
          <cell r="C19900">
            <v>40798</v>
          </cell>
          <cell r="D19900">
            <v>8545135858</v>
          </cell>
        </row>
        <row r="19901">
          <cell r="C19901">
            <v>31529</v>
          </cell>
          <cell r="D19901">
            <v>2922893758</v>
          </cell>
        </row>
        <row r="19902">
          <cell r="C19902">
            <v>42105</v>
          </cell>
          <cell r="D19902">
            <v>495702854</v>
          </cell>
        </row>
        <row r="19903">
          <cell r="C19903">
            <v>55633</v>
          </cell>
          <cell r="D19903">
            <v>793441269</v>
          </cell>
        </row>
        <row r="19904">
          <cell r="C19904">
            <v>14383</v>
          </cell>
          <cell r="D19904">
            <v>4786629839</v>
          </cell>
        </row>
        <row r="19905">
          <cell r="C19905">
            <v>29995</v>
          </cell>
          <cell r="D19905">
            <v>8911781207</v>
          </cell>
        </row>
        <row r="19906">
          <cell r="C19906">
            <v>22576</v>
          </cell>
          <cell r="D19906">
            <v>3877279783</v>
          </cell>
        </row>
        <row r="19907">
          <cell r="C19907">
            <v>18497</v>
          </cell>
          <cell r="D19907">
            <v>1856596435</v>
          </cell>
        </row>
        <row r="19908">
          <cell r="C19908">
            <v>37458</v>
          </cell>
          <cell r="D19908">
            <v>9403474378</v>
          </cell>
        </row>
        <row r="19909">
          <cell r="C19909">
            <v>24797</v>
          </cell>
          <cell r="D19909">
            <v>8145387981</v>
          </cell>
        </row>
        <row r="19910">
          <cell r="C19910">
            <v>58363</v>
          </cell>
          <cell r="D19910">
            <v>9766606919</v>
          </cell>
        </row>
        <row r="19911">
          <cell r="C19911">
            <v>18950</v>
          </cell>
          <cell r="D19911">
            <v>6209983448</v>
          </cell>
        </row>
        <row r="19912">
          <cell r="C19912">
            <v>31188</v>
          </cell>
          <cell r="D19912">
            <v>8099854152</v>
          </cell>
        </row>
        <row r="19913">
          <cell r="C19913">
            <v>42730</v>
          </cell>
          <cell r="D19913">
            <v>3271497702</v>
          </cell>
        </row>
        <row r="19914">
          <cell r="C19914">
            <v>51254</v>
          </cell>
          <cell r="D19914">
            <v>1263903657</v>
          </cell>
        </row>
        <row r="19915">
          <cell r="C19915">
            <v>25931</v>
          </cell>
          <cell r="D19915">
            <v>2376099331</v>
          </cell>
        </row>
        <row r="19916">
          <cell r="C19916">
            <v>43755</v>
          </cell>
          <cell r="D19916">
            <v>898924138</v>
          </cell>
        </row>
        <row r="19917">
          <cell r="C19917">
            <v>35217</v>
          </cell>
          <cell r="D19917">
            <v>1152386727</v>
          </cell>
        </row>
        <row r="19918">
          <cell r="C19918">
            <v>42914</v>
          </cell>
          <cell r="D19918">
            <v>5422052862</v>
          </cell>
        </row>
        <row r="19919">
          <cell r="C19919">
            <v>14255</v>
          </cell>
          <cell r="D19919">
            <v>7635344498</v>
          </cell>
        </row>
        <row r="19920">
          <cell r="C19920">
            <v>42475</v>
          </cell>
          <cell r="D19920">
            <v>449160092</v>
          </cell>
        </row>
        <row r="19921">
          <cell r="C19921">
            <v>56675</v>
          </cell>
          <cell r="D19921">
            <v>3967370569</v>
          </cell>
        </row>
        <row r="19922">
          <cell r="C19922">
            <v>18644</v>
          </cell>
          <cell r="D19922">
            <v>2873915978</v>
          </cell>
        </row>
        <row r="19923">
          <cell r="C19923">
            <v>27081</v>
          </cell>
          <cell r="D19923">
            <v>1475796307</v>
          </cell>
        </row>
        <row r="19924">
          <cell r="C19924">
            <v>55203</v>
          </cell>
          <cell r="D19924">
            <v>9207464802</v>
          </cell>
        </row>
        <row r="19925">
          <cell r="C19925">
            <v>21308</v>
          </cell>
          <cell r="D19925">
            <v>6378969205</v>
          </cell>
        </row>
        <row r="19926">
          <cell r="C19926">
            <v>18301</v>
          </cell>
          <cell r="D19926">
            <v>8387947148</v>
          </cell>
        </row>
        <row r="19927">
          <cell r="C19927">
            <v>58208</v>
          </cell>
          <cell r="D19927">
            <v>6279928705</v>
          </cell>
        </row>
        <row r="19928">
          <cell r="C19928">
            <v>39701</v>
          </cell>
          <cell r="D19928">
            <v>3597778305</v>
          </cell>
        </row>
        <row r="19929">
          <cell r="C19929">
            <v>54117</v>
          </cell>
          <cell r="D19929">
            <v>2405876701</v>
          </cell>
        </row>
        <row r="19930">
          <cell r="C19930">
            <v>17480</v>
          </cell>
          <cell r="D19930">
            <v>9267164694</v>
          </cell>
        </row>
        <row r="19931">
          <cell r="C19931">
            <v>22274</v>
          </cell>
          <cell r="D19931">
            <v>492630925</v>
          </cell>
        </row>
        <row r="19932">
          <cell r="C19932">
            <v>12858</v>
          </cell>
          <cell r="D19932">
            <v>9800744517</v>
          </cell>
        </row>
        <row r="19933">
          <cell r="C19933">
            <v>19471</v>
          </cell>
          <cell r="D19933">
            <v>8361813608</v>
          </cell>
        </row>
        <row r="19934">
          <cell r="C19934">
            <v>47490</v>
          </cell>
          <cell r="D19934">
            <v>5837066497</v>
          </cell>
        </row>
        <row r="19935">
          <cell r="C19935">
            <v>27788</v>
          </cell>
          <cell r="D19935">
            <v>8157157730</v>
          </cell>
        </row>
        <row r="19936">
          <cell r="C19936">
            <v>54748</v>
          </cell>
          <cell r="D19936">
            <v>3764546336</v>
          </cell>
        </row>
        <row r="19937">
          <cell r="C19937">
            <v>38455</v>
          </cell>
          <cell r="D19937">
            <v>5792300712</v>
          </cell>
        </row>
        <row r="19938">
          <cell r="C19938">
            <v>24016</v>
          </cell>
          <cell r="D19938">
            <v>1599457717</v>
          </cell>
        </row>
        <row r="19939">
          <cell r="C19939">
            <v>44732</v>
          </cell>
          <cell r="D19939">
            <v>2298319154</v>
          </cell>
        </row>
        <row r="19940">
          <cell r="C19940">
            <v>44934</v>
          </cell>
          <cell r="D19940">
            <v>2565093969</v>
          </cell>
        </row>
        <row r="19941">
          <cell r="C19941">
            <v>49362</v>
          </cell>
          <cell r="D19941">
            <v>1231429186</v>
          </cell>
        </row>
        <row r="19942">
          <cell r="C19942">
            <v>33332</v>
          </cell>
          <cell r="D19942">
            <v>1628738227</v>
          </cell>
        </row>
        <row r="19943">
          <cell r="C19943">
            <v>27385</v>
          </cell>
          <cell r="D19943">
            <v>589071254</v>
          </cell>
        </row>
        <row r="19944">
          <cell r="C19944">
            <v>45066</v>
          </cell>
          <cell r="D19944">
            <v>4185019157</v>
          </cell>
        </row>
        <row r="19945">
          <cell r="C19945">
            <v>27013</v>
          </cell>
          <cell r="D19945">
            <v>3554200719</v>
          </cell>
        </row>
        <row r="19946">
          <cell r="C19946">
            <v>53493</v>
          </cell>
          <cell r="D19946">
            <v>3211170715</v>
          </cell>
        </row>
        <row r="19947">
          <cell r="C19947">
            <v>26118</v>
          </cell>
          <cell r="D19947">
            <v>6718456802</v>
          </cell>
        </row>
        <row r="19948">
          <cell r="C19948">
            <v>22574</v>
          </cell>
          <cell r="D19948">
            <v>495702854</v>
          </cell>
        </row>
        <row r="19949">
          <cell r="C19949">
            <v>23622</v>
          </cell>
          <cell r="D19949">
            <v>5519420165</v>
          </cell>
        </row>
        <row r="19950">
          <cell r="C19950">
            <v>11161</v>
          </cell>
          <cell r="D19950">
            <v>5005774041</v>
          </cell>
        </row>
        <row r="19951">
          <cell r="C19951">
            <v>32135</v>
          </cell>
          <cell r="D19951">
            <v>992720575</v>
          </cell>
        </row>
        <row r="19952">
          <cell r="C19952">
            <v>27699</v>
          </cell>
          <cell r="D19952">
            <v>8850022085</v>
          </cell>
        </row>
        <row r="19953">
          <cell r="C19953">
            <v>58149</v>
          </cell>
          <cell r="D19953">
            <v>4162153728</v>
          </cell>
        </row>
        <row r="19954">
          <cell r="C19954">
            <v>34035</v>
          </cell>
          <cell r="D19954">
            <v>7098438871</v>
          </cell>
        </row>
        <row r="19955">
          <cell r="C19955">
            <v>12573</v>
          </cell>
          <cell r="D19955">
            <v>9885165231</v>
          </cell>
        </row>
        <row r="19956">
          <cell r="C19956">
            <v>31618</v>
          </cell>
          <cell r="D19956">
            <v>4119729087</v>
          </cell>
        </row>
        <row r="19957">
          <cell r="C19957">
            <v>27983</v>
          </cell>
          <cell r="D19957">
            <v>2551917727</v>
          </cell>
        </row>
        <row r="19958">
          <cell r="C19958">
            <v>23238</v>
          </cell>
          <cell r="D19958">
            <v>2183763965</v>
          </cell>
        </row>
        <row r="19959">
          <cell r="C19959">
            <v>33378</v>
          </cell>
          <cell r="D19959">
            <v>5234982726</v>
          </cell>
        </row>
        <row r="19960">
          <cell r="C19960">
            <v>59760</v>
          </cell>
          <cell r="D19960">
            <v>6322781804</v>
          </cell>
        </row>
        <row r="19961">
          <cell r="C19961">
            <v>41961</v>
          </cell>
          <cell r="D19961">
            <v>879297433</v>
          </cell>
        </row>
        <row r="19962">
          <cell r="C19962">
            <v>44948</v>
          </cell>
          <cell r="D19962">
            <v>3764546336</v>
          </cell>
        </row>
        <row r="19963">
          <cell r="C19963">
            <v>26008</v>
          </cell>
          <cell r="D19963">
            <v>5998486889</v>
          </cell>
        </row>
        <row r="19964">
          <cell r="C19964">
            <v>50173</v>
          </cell>
          <cell r="D19964">
            <v>9013891098</v>
          </cell>
        </row>
        <row r="19965">
          <cell r="C19965">
            <v>49184</v>
          </cell>
          <cell r="D19965">
            <v>483886254</v>
          </cell>
        </row>
        <row r="19966">
          <cell r="C19966">
            <v>56139</v>
          </cell>
          <cell r="D19966">
            <v>1371021422</v>
          </cell>
        </row>
        <row r="19967">
          <cell r="C19967">
            <v>26698</v>
          </cell>
          <cell r="D19967">
            <v>6313424239</v>
          </cell>
        </row>
        <row r="19968">
          <cell r="C19968">
            <v>44995</v>
          </cell>
          <cell r="D19968">
            <v>5347887761</v>
          </cell>
        </row>
        <row r="19969">
          <cell r="C19969">
            <v>45387</v>
          </cell>
          <cell r="D19969">
            <v>222477806</v>
          </cell>
        </row>
        <row r="19970">
          <cell r="C19970">
            <v>13153</v>
          </cell>
          <cell r="D19970">
            <v>6614458434</v>
          </cell>
        </row>
        <row r="19971">
          <cell r="C19971">
            <v>15083</v>
          </cell>
          <cell r="D19971">
            <v>5395528121</v>
          </cell>
        </row>
        <row r="19972">
          <cell r="C19972">
            <v>57503</v>
          </cell>
          <cell r="D19972">
            <v>8550875457</v>
          </cell>
        </row>
        <row r="19973">
          <cell r="C19973">
            <v>20459</v>
          </cell>
          <cell r="D19973">
            <v>76572129</v>
          </cell>
        </row>
        <row r="19974">
          <cell r="C19974">
            <v>43169</v>
          </cell>
          <cell r="D19974">
            <v>6732216945</v>
          </cell>
        </row>
        <row r="19975">
          <cell r="C19975">
            <v>46910</v>
          </cell>
          <cell r="D19975">
            <v>1053331541</v>
          </cell>
        </row>
        <row r="19976">
          <cell r="C19976">
            <v>56880</v>
          </cell>
          <cell r="D19976">
            <v>1598957961</v>
          </cell>
        </row>
        <row r="19977">
          <cell r="C19977">
            <v>32998</v>
          </cell>
          <cell r="D19977">
            <v>4759627103</v>
          </cell>
        </row>
        <row r="19978">
          <cell r="C19978">
            <v>31334</v>
          </cell>
          <cell r="D19978">
            <v>4074728869</v>
          </cell>
        </row>
        <row r="19979">
          <cell r="C19979">
            <v>30555</v>
          </cell>
          <cell r="D19979">
            <v>1442784075</v>
          </cell>
        </row>
        <row r="19980">
          <cell r="C19980">
            <v>44811</v>
          </cell>
          <cell r="D19980">
            <v>8552526727</v>
          </cell>
        </row>
        <row r="19981">
          <cell r="C19981">
            <v>41360</v>
          </cell>
          <cell r="D19981">
            <v>4504361140</v>
          </cell>
        </row>
        <row r="19982">
          <cell r="C19982">
            <v>59460</v>
          </cell>
          <cell r="D19982">
            <v>2859931651</v>
          </cell>
        </row>
        <row r="19983">
          <cell r="C19983">
            <v>37121</v>
          </cell>
          <cell r="D19983">
            <v>8519669638</v>
          </cell>
        </row>
        <row r="19984">
          <cell r="C19984">
            <v>51045</v>
          </cell>
          <cell r="D19984">
            <v>710473923</v>
          </cell>
        </row>
        <row r="19985">
          <cell r="C19985">
            <v>55540</v>
          </cell>
          <cell r="D19985">
            <v>5153694038</v>
          </cell>
        </row>
        <row r="19986">
          <cell r="C19986">
            <v>18724</v>
          </cell>
          <cell r="D19986">
            <v>7001733199</v>
          </cell>
        </row>
        <row r="19987">
          <cell r="C19987">
            <v>19998</v>
          </cell>
          <cell r="D19987">
            <v>9726644925</v>
          </cell>
        </row>
        <row r="19988">
          <cell r="C19988">
            <v>23754</v>
          </cell>
          <cell r="D19988">
            <v>2376099331</v>
          </cell>
        </row>
        <row r="19989">
          <cell r="C19989">
            <v>13017</v>
          </cell>
          <cell r="D19989">
            <v>1718344562</v>
          </cell>
        </row>
        <row r="19990">
          <cell r="C19990">
            <v>11943</v>
          </cell>
          <cell r="D19990">
            <v>923191143</v>
          </cell>
        </row>
        <row r="19991">
          <cell r="C19991">
            <v>30753</v>
          </cell>
          <cell r="D19991">
            <v>3269054114</v>
          </cell>
        </row>
        <row r="19992">
          <cell r="C19992">
            <v>34279</v>
          </cell>
          <cell r="D19992">
            <v>8289594380</v>
          </cell>
        </row>
        <row r="19993">
          <cell r="C19993">
            <v>58983</v>
          </cell>
          <cell r="D19993">
            <v>274599287</v>
          </cell>
        </row>
        <row r="19994">
          <cell r="C19994">
            <v>32947</v>
          </cell>
          <cell r="D19994">
            <v>4499766028</v>
          </cell>
        </row>
        <row r="19995">
          <cell r="C19995">
            <v>19111</v>
          </cell>
          <cell r="D19995">
            <v>8545135858</v>
          </cell>
        </row>
        <row r="19996">
          <cell r="C19996">
            <v>38053</v>
          </cell>
          <cell r="D19996">
            <v>8254304106</v>
          </cell>
        </row>
        <row r="19997">
          <cell r="C19997">
            <v>31785</v>
          </cell>
          <cell r="D19997">
            <v>4049350750</v>
          </cell>
        </row>
        <row r="19998">
          <cell r="C19998">
            <v>54249</v>
          </cell>
          <cell r="D19998">
            <v>6750554423</v>
          </cell>
        </row>
        <row r="19999">
          <cell r="C19999">
            <v>57024</v>
          </cell>
          <cell r="D19999">
            <v>9412192312</v>
          </cell>
        </row>
        <row r="20000">
          <cell r="C20000">
            <v>52154</v>
          </cell>
          <cell r="D20000">
            <v>5811999097</v>
          </cell>
        </row>
        <row r="20001">
          <cell r="C20001">
            <v>34291</v>
          </cell>
          <cell r="D20001">
            <v>2792636599</v>
          </cell>
        </row>
      </sheetData>
      <sheetData sheetId="11">
        <row r="15">
          <cell r="A15" t="str">
            <v>Title</v>
          </cell>
          <cell r="B15" t="str">
            <v>Base Minimum</v>
          </cell>
          <cell r="C15" t="str">
            <v>Base Maximum</v>
          </cell>
          <cell r="D15" t="str">
            <v>0-100%</v>
          </cell>
          <cell r="E15" t="str">
            <v>100-125%</v>
          </cell>
          <cell r="F15" t="str">
            <v>125-150%</v>
          </cell>
          <cell r="G15" t="str">
            <v>150-200%</v>
          </cell>
          <cell r="H15" t="str">
            <v>&gt;200%</v>
          </cell>
          <cell r="I15" t="str">
            <v>Quota</v>
          </cell>
          <cell r="J15" t="str">
            <v>Headcount</v>
          </cell>
        </row>
        <row r="16">
          <cell r="A16" t="str">
            <v>Account Executive I</v>
          </cell>
          <cell r="B16">
            <v>30000</v>
          </cell>
          <cell r="C16">
            <v>65000</v>
          </cell>
          <cell r="D16">
            <v>0.12</v>
          </cell>
          <cell r="E16">
            <v>0.17</v>
          </cell>
          <cell r="F16">
            <v>0.2</v>
          </cell>
          <cell r="G16">
            <v>0.22</v>
          </cell>
          <cell r="H16">
            <v>0.1</v>
          </cell>
          <cell r="I16">
            <v>600000</v>
          </cell>
          <cell r="J16">
            <v>400</v>
          </cell>
        </row>
        <row r="17">
          <cell r="A17" t="str">
            <v>Account Executive II</v>
          </cell>
          <cell r="B17">
            <v>50000</v>
          </cell>
          <cell r="C17">
            <v>80000</v>
          </cell>
          <cell r="D17">
            <v>0.15</v>
          </cell>
          <cell r="E17">
            <v>0.18</v>
          </cell>
          <cell r="F17">
            <v>0.25</v>
          </cell>
          <cell r="G17">
            <v>0.3</v>
          </cell>
          <cell r="H17">
            <v>0.13</v>
          </cell>
          <cell r="I17">
            <v>700000</v>
          </cell>
          <cell r="J17">
            <v>400</v>
          </cell>
        </row>
        <row r="18">
          <cell r="A18" t="str">
            <v>Account Executive III</v>
          </cell>
          <cell r="B18">
            <v>75000</v>
          </cell>
          <cell r="C18">
            <v>125000</v>
          </cell>
          <cell r="D18">
            <v>0.15</v>
          </cell>
          <cell r="E18">
            <v>0.22</v>
          </cell>
          <cell r="F18">
            <v>0.25</v>
          </cell>
          <cell r="G18">
            <v>0.33</v>
          </cell>
          <cell r="H18">
            <v>0.15</v>
          </cell>
          <cell r="I18">
            <v>800000</v>
          </cell>
          <cell r="J18">
            <v>400</v>
          </cell>
        </row>
        <row r="21">
          <cell r="A21" t="str">
            <v>Title</v>
          </cell>
          <cell r="B21" t="str">
            <v>Base Minimum</v>
          </cell>
          <cell r="C21" t="str">
            <v>Base Maximum</v>
          </cell>
          <cell r="D21" t="str">
            <v>0-100%</v>
          </cell>
          <cell r="E21" t="str">
            <v>100-125%</v>
          </cell>
          <cell r="F21" t="str">
            <v>125-150%</v>
          </cell>
          <cell r="G21" t="str">
            <v>150-200%</v>
          </cell>
          <cell r="H21" t="str">
            <v>&gt;200%</v>
          </cell>
          <cell r="I21" t="str">
            <v>Quota</v>
          </cell>
        </row>
        <row r="22">
          <cell r="A22" t="str">
            <v>Account Executive I</v>
          </cell>
          <cell r="B22">
            <v>30000</v>
          </cell>
          <cell r="C22">
            <v>65000</v>
          </cell>
          <cell r="D22">
            <v>0.1</v>
          </cell>
          <cell r="E22">
            <v>0.15</v>
          </cell>
          <cell r="F22">
            <v>0.18</v>
          </cell>
          <cell r="G22">
            <v>0.22</v>
          </cell>
          <cell r="H22">
            <v>0.1</v>
          </cell>
          <cell r="I22">
            <v>500000</v>
          </cell>
        </row>
        <row r="23">
          <cell r="A23" t="str">
            <v>Account Executive II</v>
          </cell>
          <cell r="B23">
            <v>50000</v>
          </cell>
          <cell r="C23">
            <v>80000</v>
          </cell>
          <cell r="D23">
            <v>0.13</v>
          </cell>
          <cell r="E23">
            <v>0.17</v>
          </cell>
          <cell r="F23">
            <v>0.21</v>
          </cell>
          <cell r="G23">
            <v>0.26</v>
          </cell>
          <cell r="H23">
            <v>0.13</v>
          </cell>
          <cell r="I23">
            <v>600000</v>
          </cell>
        </row>
        <row r="24">
          <cell r="A24" t="str">
            <v>Account Executive III</v>
          </cell>
          <cell r="B24">
            <v>75000</v>
          </cell>
          <cell r="C24">
            <v>125000</v>
          </cell>
          <cell r="D24">
            <v>0.15</v>
          </cell>
          <cell r="E24">
            <v>0.19</v>
          </cell>
          <cell r="F24">
            <v>0.23</v>
          </cell>
          <cell r="G24">
            <v>0.3</v>
          </cell>
          <cell r="H24">
            <v>0.15</v>
          </cell>
          <cell r="I24">
            <v>750000</v>
          </cell>
        </row>
      </sheetData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ice Giselle Gunawan" refreshedDate="43814.869066203704" createdVersion="6" refreshedVersion="6" minRefreshableVersion="3" recordCount="1000" xr:uid="{A8113446-FD9C-A743-A550-606697B2FDA0}">
  <cacheSource type="worksheet">
    <worksheetSource ref="A1:E1001" sheet="base_salary"/>
  </cacheSource>
  <cacheFields count="5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 count="3">
        <s v="Account Executive I"/>
        <s v="Account Executive III"/>
        <s v="Account Executive II"/>
      </sharedItems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ice Giselle Gunawan" refreshedDate="43814.971225000001" createdVersion="6" refreshedVersion="6" minRefreshableVersion="3" recordCount="1001" xr:uid="{339AE21D-02A0-2D46-9F71-7418B70B9ECC}">
  <cacheSource type="worksheet">
    <worksheetSource ref="A1:AB1048576" sheet="Calculations (2)"/>
  </cacheSource>
  <cacheFields count="28">
    <cacheField name="Employee Full Name" numFmtId="0">
      <sharedItems containsBlank="1"/>
    </cacheField>
    <cacheField name="employee_id" numFmtId="0">
      <sharedItems containsString="0" containsBlank="1" containsNumber="1" containsInteger="1" minValue="17898579" maxValue="9984023702"/>
    </cacheField>
    <cacheField name="first_name" numFmtId="0">
      <sharedItems containsBlank="1"/>
    </cacheField>
    <cacheField name="last_name" numFmtId="0">
      <sharedItems containsBlank="1"/>
    </cacheField>
    <cacheField name="job_title" numFmtId="0">
      <sharedItems containsBlank="1" count="4">
        <s v="Account Executive I"/>
        <s v="Account Executive III"/>
        <s v="Account Executive II"/>
        <m/>
      </sharedItems>
    </cacheField>
    <cacheField name="base" numFmtId="0">
      <sharedItems containsString="0" containsBlank="1" containsNumber="1" containsInteger="1" minValue="30113" maxValue="124928"/>
    </cacheField>
    <cacheField name="number_of_accounts" numFmtId="0">
      <sharedItems containsString="0" containsBlank="1" containsNumber="1" containsInteger="1" minValue="7" maxValue="35"/>
    </cacheField>
    <cacheField name="revenue" numFmtId="0">
      <sharedItems containsString="0" containsBlank="1" containsNumber="1" containsInteger="1" minValue="219869" maxValue="1369014" count="1001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  <m/>
      </sharedItems>
    </cacheField>
    <cacheField name="quota" numFmtId="0">
      <sharedItems containsString="0" containsBlank="1" containsNumber="1" containsInteger="1" minValue="500000" maxValue="750000"/>
    </cacheField>
    <cacheField name="125%_of_quota" numFmtId="0">
      <sharedItems containsString="0" containsBlank="1" containsNumber="1" containsInteger="1" minValue="625000" maxValue="937500"/>
    </cacheField>
    <cacheField name="150%_of_quota" numFmtId="0">
      <sharedItems containsString="0" containsBlank="1" containsNumber="1" containsInteger="1" minValue="750000" maxValue="1125000"/>
    </cacheField>
    <cacheField name="200%_of_quota" numFmtId="0">
      <sharedItems containsString="0" containsBlank="1" containsNumber="1" containsInteger="1" minValue="1000000" maxValue="1500000"/>
    </cacheField>
    <cacheField name="%_to_quota" numFmtId="0">
      <sharedItems containsString="0" containsBlank="1" containsNumber="1" minValue="0.38203500000000001" maxValue="2.460404"/>
    </cacheField>
    <cacheField name="quota_tier" numFmtId="0">
      <sharedItems containsBlank="1"/>
    </cacheField>
    <cacheField name="0-100%" numFmtId="0">
      <sharedItems containsString="0" containsBlank="1" containsNumber="1" minValue="21986.9" maxValue="112500"/>
    </cacheField>
    <cacheField name="100-125%" numFmtId="0">
      <sharedItems containsString="0" containsBlank="1" containsNumber="1" minValue="0" maxValue="35625"/>
    </cacheField>
    <cacheField name="125-150%" numFmtId="0">
      <sharedItems containsString="0" containsBlank="1" containsNumber="1" minValue="0" maxValue="43125"/>
    </cacheField>
    <cacheField name="150-200%" numFmtId="0">
      <sharedItems containsString="0" containsBlank="1" containsNumber="1" minValue="0" maxValue="78000"/>
    </cacheField>
    <cacheField name="&gt;200%" numFmtId="0">
      <sharedItems containsString="0" containsBlank="1" containsNumber="1" minValue="0" maxValue="23020.2"/>
    </cacheField>
    <cacheField name="total_commission" numFmtId="0">
      <sharedItems containsString="0" containsBlank="1" containsNumber="1" minValue="21986.9" maxValue="237773.7"/>
    </cacheField>
    <cacheField name="total_pay" numFmtId="0">
      <sharedItems containsString="0" containsBlank="1" containsNumber="1" minValue="62387.4" maxValue="337581.1"/>
    </cacheField>
    <cacheField name="0-100%2" numFmtId="0">
      <sharedItems containsString="0" containsBlank="1" containsNumber="1" minValue="26384.28" maxValue="112500"/>
    </cacheField>
    <cacheField name="100-125%2" numFmtId="0">
      <sharedItems containsString="0" containsBlank="1" containsNumber="1" minValue="0" maxValue="41250"/>
    </cacheField>
    <cacheField name="125-150%2" numFmtId="0">
      <sharedItems containsString="0" containsBlank="1" containsNumber="1" minValue="0" maxValue="46875"/>
    </cacheField>
    <cacheField name="150-200%2" numFmtId="0">
      <sharedItems containsString="0" containsBlank="1" containsNumber="1" minValue="0" maxValue="90000"/>
    </cacheField>
    <cacheField name="&gt;200%2" numFmtId="0">
      <sharedItems containsString="0" containsBlank="1" containsNumber="1" minValue="0" maxValue="23020.2"/>
    </cacheField>
    <cacheField name="total_commission2" numFmtId="0">
      <sharedItems containsString="0" containsBlank="1" containsNumber="1" minValue="26384.28" maxValue="266471.82"/>
    </cacheField>
    <cacheField name="total_pay2" numFmtId="0">
      <sharedItems containsString="0" containsBlank="1" containsNumber="1" minValue="68354.080000000002" maxValue="349932.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x v="0"/>
    <x v="0"/>
  </r>
  <r>
    <n v="2480515559"/>
    <s v="Bertie"/>
    <s v="Turpey"/>
    <x v="1"/>
    <x v="1"/>
  </r>
  <r>
    <n v="515647594"/>
    <s v="Belita"/>
    <s v="Kroll"/>
    <x v="1"/>
    <x v="2"/>
  </r>
  <r>
    <n v="5153694038"/>
    <s v="Gothart"/>
    <s v="Alven"/>
    <x v="1"/>
    <x v="3"/>
  </r>
  <r>
    <n v="3824197065"/>
    <s v="Orland"/>
    <s v="Gommery"/>
    <x v="1"/>
    <x v="4"/>
  </r>
  <r>
    <n v="4475496373"/>
    <s v="Tobe"/>
    <s v="Standen"/>
    <x v="1"/>
    <x v="5"/>
  </r>
  <r>
    <n v="101658508"/>
    <s v="Foster"/>
    <s v="Smith"/>
    <x v="0"/>
    <x v="6"/>
  </r>
  <r>
    <n v="7178607831"/>
    <s v="Salomi"/>
    <s v="Rosenhaus"/>
    <x v="1"/>
    <x v="7"/>
  </r>
  <r>
    <n v="4783377790"/>
    <s v="Andria"/>
    <s v="Zimmermanns"/>
    <x v="1"/>
    <x v="8"/>
  </r>
  <r>
    <n v="9023313240"/>
    <s v="Caddric"/>
    <s v="Armytage"/>
    <x v="1"/>
    <x v="9"/>
  </r>
  <r>
    <n v="2659144249"/>
    <s v="Baird"/>
    <s v="Hayhow"/>
    <x v="2"/>
    <x v="10"/>
  </r>
  <r>
    <n v="9892583027"/>
    <s v="Granger"/>
    <s v="Norsworthy"/>
    <x v="1"/>
    <x v="11"/>
  </r>
  <r>
    <n v="3381164996"/>
    <s v="Doralynne"/>
    <s v="Lexa"/>
    <x v="1"/>
    <x v="12"/>
  </r>
  <r>
    <n v="3469413983"/>
    <s v="Danit"/>
    <s v="Fosserd"/>
    <x v="0"/>
    <x v="13"/>
  </r>
  <r>
    <n v="1263903657"/>
    <s v="Court"/>
    <s v="Brightwell"/>
    <x v="1"/>
    <x v="14"/>
  </r>
  <r>
    <n v="8173067724"/>
    <s v="Sandor"/>
    <s v="D'Ambrogi"/>
    <x v="0"/>
    <x v="15"/>
  </r>
  <r>
    <n v="5149710571"/>
    <s v="Read"/>
    <s v="Muxworthy"/>
    <x v="1"/>
    <x v="16"/>
  </r>
  <r>
    <n v="2739934548"/>
    <s v="Brantley"/>
    <s v="Cristofolini"/>
    <x v="0"/>
    <x v="17"/>
  </r>
  <r>
    <n v="2259282237"/>
    <s v="Rodrigo"/>
    <s v="Rourke"/>
    <x v="0"/>
    <x v="18"/>
  </r>
  <r>
    <n v="2314136845"/>
    <s v="Giles"/>
    <s v="Fardy"/>
    <x v="0"/>
    <x v="19"/>
  </r>
  <r>
    <n v="1074899180"/>
    <s v="Agretha"/>
    <s v="Pevreal"/>
    <x v="1"/>
    <x v="20"/>
  </r>
  <r>
    <n v="8128449354"/>
    <s v="Adelice"/>
    <s v="Baudinet"/>
    <x v="1"/>
    <x v="21"/>
  </r>
  <r>
    <n v="1266227768"/>
    <s v="Latrina"/>
    <s v="Shropsheir"/>
    <x v="2"/>
    <x v="22"/>
  </r>
  <r>
    <n v="7273123196"/>
    <s v="Pet"/>
    <s v="Tellenbrook"/>
    <x v="1"/>
    <x v="23"/>
  </r>
  <r>
    <n v="1841759848"/>
    <s v="Rory"/>
    <s v="Hadwick"/>
    <x v="0"/>
    <x v="24"/>
  </r>
  <r>
    <n v="7560031153"/>
    <s v="Gabriela"/>
    <s v="McVicker"/>
    <x v="1"/>
    <x v="25"/>
  </r>
  <r>
    <n v="2022565827"/>
    <s v="Tracey"/>
    <s v="Phelip"/>
    <x v="2"/>
    <x v="26"/>
  </r>
  <r>
    <n v="8977805007"/>
    <s v="Birdie"/>
    <s v="Jesper"/>
    <x v="2"/>
    <x v="27"/>
  </r>
  <r>
    <n v="1598957961"/>
    <s v="Mil"/>
    <s v="Tichelaar"/>
    <x v="1"/>
    <x v="28"/>
  </r>
  <r>
    <n v="3516592710"/>
    <s v="Harlan"/>
    <s v="Mein"/>
    <x v="0"/>
    <x v="29"/>
  </r>
  <r>
    <n v="3379645060"/>
    <s v="Rasla"/>
    <s v="Shutte"/>
    <x v="0"/>
    <x v="30"/>
  </r>
  <r>
    <n v="85304042"/>
    <s v="Garrot"/>
    <s v="Redrup"/>
    <x v="2"/>
    <x v="31"/>
  </r>
  <r>
    <n v="2130919499"/>
    <s v="Odell"/>
    <s v="Matterdace"/>
    <x v="2"/>
    <x v="32"/>
  </r>
  <r>
    <n v="7074056774"/>
    <s v="Arlette"/>
    <s v="Blinder"/>
    <x v="1"/>
    <x v="33"/>
  </r>
  <r>
    <n v="2450711406"/>
    <s v="Dorothea"/>
    <s v="Gheeraert"/>
    <x v="1"/>
    <x v="34"/>
  </r>
  <r>
    <n v="2294342399"/>
    <s v="Chancey"/>
    <s v="Yarrell"/>
    <x v="2"/>
    <x v="35"/>
  </r>
  <r>
    <n v="5280433926"/>
    <s v="Elva"/>
    <s v="Delepine"/>
    <x v="2"/>
    <x v="36"/>
  </r>
  <r>
    <n v="4037854406"/>
    <s v="Eddy"/>
    <s v="Van Arsdale"/>
    <x v="2"/>
    <x v="37"/>
  </r>
  <r>
    <n v="9958099322"/>
    <s v="Robinette"/>
    <s v="Speller"/>
    <x v="2"/>
    <x v="38"/>
  </r>
  <r>
    <n v="2402470968"/>
    <s v="Aluino"/>
    <s v="Sheerin"/>
    <x v="1"/>
    <x v="39"/>
  </r>
  <r>
    <n v="9686840923"/>
    <s v="Hermina"/>
    <s v="Bowditch"/>
    <x v="1"/>
    <x v="40"/>
  </r>
  <r>
    <n v="8093156364"/>
    <s v="Danny"/>
    <s v="Snoddin"/>
    <x v="0"/>
    <x v="41"/>
  </r>
  <r>
    <n v="6733929554"/>
    <s v="Benedikt"/>
    <s v="Leisk"/>
    <x v="2"/>
    <x v="42"/>
  </r>
  <r>
    <n v="7892446737"/>
    <s v="Arden"/>
    <s v="Lackner"/>
    <x v="2"/>
    <x v="43"/>
  </r>
  <r>
    <n v="9803956825"/>
    <s v="Murielle"/>
    <s v="Jorez"/>
    <x v="0"/>
    <x v="44"/>
  </r>
  <r>
    <n v="4085082426"/>
    <s v="Clarke"/>
    <s v="Hemphall"/>
    <x v="2"/>
    <x v="45"/>
  </r>
  <r>
    <n v="2565093969"/>
    <s v="Nelly"/>
    <s v="Prando"/>
    <x v="0"/>
    <x v="46"/>
  </r>
  <r>
    <n v="6973806759"/>
    <s v="Baudoin"/>
    <s v="Normanville"/>
    <x v="0"/>
    <x v="47"/>
  </r>
  <r>
    <n v="4823073274"/>
    <s v="Shanan"/>
    <s v="St Clair"/>
    <x v="0"/>
    <x v="48"/>
  </r>
  <r>
    <n v="8858733592"/>
    <s v="Ashli"/>
    <s v="Clynter"/>
    <x v="2"/>
    <x v="49"/>
  </r>
  <r>
    <n v="4786629839"/>
    <s v="Carmen"/>
    <s v="Ferrick"/>
    <x v="0"/>
    <x v="50"/>
  </r>
  <r>
    <n v="9151658844"/>
    <s v="Derry"/>
    <s v="Staniforth"/>
    <x v="2"/>
    <x v="51"/>
  </r>
  <r>
    <n v="7132417177"/>
    <s v="Manya"/>
    <s v="Orbell"/>
    <x v="0"/>
    <x v="52"/>
  </r>
  <r>
    <n v="6596440737"/>
    <s v="Bryn"/>
    <s v="Tomas"/>
    <x v="0"/>
    <x v="53"/>
  </r>
  <r>
    <n v="4504361140"/>
    <s v="Genni"/>
    <s v="Glader"/>
    <x v="0"/>
    <x v="54"/>
  </r>
  <r>
    <n v="4986200380"/>
    <s v="Becki"/>
    <s v="Grigorini"/>
    <x v="2"/>
    <x v="55"/>
  </r>
  <r>
    <n v="2804488179"/>
    <s v="Golda"/>
    <s v="Devigne"/>
    <x v="1"/>
    <x v="56"/>
  </r>
  <r>
    <n v="6214787945"/>
    <s v="Ruthi"/>
    <s v="Torrance"/>
    <x v="2"/>
    <x v="57"/>
  </r>
  <r>
    <n v="8346855079"/>
    <s v="Georgiana"/>
    <s v="Nutten"/>
    <x v="0"/>
    <x v="58"/>
  </r>
  <r>
    <n v="8644362151"/>
    <s v="Diane"/>
    <s v="Corben"/>
    <x v="1"/>
    <x v="59"/>
  </r>
  <r>
    <n v="5948190226"/>
    <s v="Joletta"/>
    <s v="Lounds"/>
    <x v="0"/>
    <x v="60"/>
  </r>
  <r>
    <n v="7367438190"/>
    <s v="Rochella"/>
    <s v="Galland"/>
    <x v="0"/>
    <x v="61"/>
  </r>
  <r>
    <n v="9624054975"/>
    <s v="Timmie"/>
    <s v="Howis"/>
    <x v="2"/>
    <x v="62"/>
  </r>
  <r>
    <n v="6084639828"/>
    <s v="Yolanthe"/>
    <s v="Ingrey"/>
    <x v="2"/>
    <x v="63"/>
  </r>
  <r>
    <n v="2547511673"/>
    <s v="Beatrice"/>
    <s v="Watkin"/>
    <x v="2"/>
    <x v="64"/>
  </r>
  <r>
    <n v="7033916019"/>
    <s v="Jaquenetta"/>
    <s v="Gorelli"/>
    <x v="2"/>
    <x v="65"/>
  </r>
  <r>
    <n v="7160109333"/>
    <s v="Titus"/>
    <s v="Murray"/>
    <x v="1"/>
    <x v="66"/>
  </r>
  <r>
    <n v="6852060985"/>
    <s v="Konstance"/>
    <s v="Iacovelli"/>
    <x v="2"/>
    <x v="67"/>
  </r>
  <r>
    <n v="3219601650"/>
    <s v="Culley"/>
    <s v="Bernardotti"/>
    <x v="2"/>
    <x v="68"/>
  </r>
  <r>
    <n v="9966428720"/>
    <s v="Vladamir"/>
    <s v="Van Castele"/>
    <x v="1"/>
    <x v="69"/>
  </r>
  <r>
    <n v="5002048994"/>
    <s v="Katya"/>
    <s v="Sheaf"/>
    <x v="1"/>
    <x v="70"/>
  </r>
  <r>
    <n v="4482855448"/>
    <s v="Kristal"/>
    <s v="Guitonneau"/>
    <x v="0"/>
    <x v="71"/>
  </r>
  <r>
    <n v="9072843924"/>
    <s v="Drake"/>
    <s v="Rawlison"/>
    <x v="0"/>
    <x v="72"/>
  </r>
  <r>
    <n v="6801140183"/>
    <s v="Denney"/>
    <s v="Whetland"/>
    <x v="0"/>
    <x v="73"/>
  </r>
  <r>
    <n v="6510701464"/>
    <s v="Zachariah"/>
    <s v="Lared"/>
    <x v="0"/>
    <x v="74"/>
  </r>
  <r>
    <n v="3996818513"/>
    <s v="Neil"/>
    <s v="Doctor"/>
    <x v="1"/>
    <x v="75"/>
  </r>
  <r>
    <n v="5372344725"/>
    <s v="Brewer"/>
    <s v="Torres"/>
    <x v="0"/>
    <x v="76"/>
  </r>
  <r>
    <n v="1839046880"/>
    <s v="Leticia"/>
    <s v="Szymanzyk"/>
    <x v="0"/>
    <x v="77"/>
  </r>
  <r>
    <n v="5074304008"/>
    <s v="Constantin"/>
    <s v="Laurisch"/>
    <x v="2"/>
    <x v="78"/>
  </r>
  <r>
    <n v="2423731264"/>
    <s v="Bonny"/>
    <s v="Oxteby"/>
    <x v="1"/>
    <x v="79"/>
  </r>
  <r>
    <n v="4159390110"/>
    <s v="Newton"/>
    <s v="Shillabear"/>
    <x v="1"/>
    <x v="80"/>
  </r>
  <r>
    <n v="25254650"/>
    <s v="Dyane"/>
    <s v="Rival"/>
    <x v="1"/>
    <x v="81"/>
  </r>
  <r>
    <n v="4192443678"/>
    <s v="Cindy"/>
    <s v="Pentecost"/>
    <x v="2"/>
    <x v="82"/>
  </r>
  <r>
    <n v="4076701275"/>
    <s v="Arlene"/>
    <s v="Charlin"/>
    <x v="0"/>
    <x v="83"/>
  </r>
  <r>
    <n v="4185019157"/>
    <s v="Loree"/>
    <s v="Bertelet"/>
    <x v="0"/>
    <x v="84"/>
  </r>
  <r>
    <n v="713650656"/>
    <s v="Pepillo"/>
    <s v="Keaysell"/>
    <x v="2"/>
    <x v="85"/>
  </r>
  <r>
    <n v="8322342209"/>
    <s v="Giordano"/>
    <s v="Rubie"/>
    <x v="0"/>
    <x v="86"/>
  </r>
  <r>
    <n v="5764917026"/>
    <s v="Trisha"/>
    <s v="Hinchshaw"/>
    <x v="0"/>
    <x v="87"/>
  </r>
  <r>
    <n v="3935718624"/>
    <s v="Nathalie"/>
    <s v="Bowerbank"/>
    <x v="0"/>
    <x v="88"/>
  </r>
  <r>
    <n v="2976436541"/>
    <s v="Carlin"/>
    <s v="Vivash"/>
    <x v="1"/>
    <x v="89"/>
  </r>
  <r>
    <n v="6718456802"/>
    <s v="Duane"/>
    <s v="Geoghegan"/>
    <x v="2"/>
    <x v="90"/>
  </r>
  <r>
    <n v="6789690301"/>
    <s v="Carey"/>
    <s v="Bennellick"/>
    <x v="1"/>
    <x v="91"/>
  </r>
  <r>
    <n v="8044612831"/>
    <s v="Bobine"/>
    <s v="Congrave"/>
    <x v="1"/>
    <x v="92"/>
  </r>
  <r>
    <n v="7888574610"/>
    <s v="Arvy"/>
    <s v="Phittiplace"/>
    <x v="0"/>
    <x v="93"/>
  </r>
  <r>
    <n v="3569619966"/>
    <s v="Beatrice"/>
    <s v="MacRorie"/>
    <x v="1"/>
    <x v="94"/>
  </r>
  <r>
    <n v="549857826"/>
    <s v="Thoma"/>
    <s v="Worcester"/>
    <x v="0"/>
    <x v="95"/>
  </r>
  <r>
    <n v="5561472151"/>
    <s v="Tessie"/>
    <s v="Farre"/>
    <x v="2"/>
    <x v="96"/>
  </r>
  <r>
    <n v="1085075834"/>
    <s v="Stanislas"/>
    <s v="Colleer"/>
    <x v="2"/>
    <x v="97"/>
  </r>
  <r>
    <n v="9782845590"/>
    <s v="Berk"/>
    <s v="Remnant"/>
    <x v="1"/>
    <x v="98"/>
  </r>
  <r>
    <n v="115757341"/>
    <s v="Yehudit"/>
    <s v="Dawdary"/>
    <x v="0"/>
    <x v="99"/>
  </r>
  <r>
    <n v="1755716656"/>
    <s v="Melina"/>
    <s v="Shapter"/>
    <x v="0"/>
    <x v="100"/>
  </r>
  <r>
    <n v="3145039288"/>
    <s v="Jaimie"/>
    <s v="Lisimore"/>
    <x v="0"/>
    <x v="101"/>
  </r>
  <r>
    <n v="8047841793"/>
    <s v="Cymbre"/>
    <s v="Giampietro"/>
    <x v="0"/>
    <x v="102"/>
  </r>
  <r>
    <n v="9617190826"/>
    <s v="Hunt"/>
    <s v="Bachura"/>
    <x v="2"/>
    <x v="103"/>
  </r>
  <r>
    <n v="8658719154"/>
    <s v="Jae"/>
    <s v="Reihm"/>
    <x v="1"/>
    <x v="104"/>
  </r>
  <r>
    <n v="8482007106"/>
    <s v="Obadiah"/>
    <s v="Swinnard"/>
    <x v="1"/>
    <x v="105"/>
  </r>
  <r>
    <n v="9516781780"/>
    <s v="Meredith"/>
    <s v="Samudio"/>
    <x v="2"/>
    <x v="106"/>
  </r>
  <r>
    <n v="7180536660"/>
    <s v="Rudolfo"/>
    <s v="Yanyushkin"/>
    <x v="0"/>
    <x v="107"/>
  </r>
  <r>
    <n v="3597778305"/>
    <s v="Emanuele"/>
    <s v="Garfitt"/>
    <x v="1"/>
    <x v="108"/>
  </r>
  <r>
    <n v="9293760045"/>
    <s v="Clem"/>
    <s v="Girth"/>
    <x v="0"/>
    <x v="109"/>
  </r>
  <r>
    <n v="5064247826"/>
    <s v="Yuri"/>
    <s v="Tampin"/>
    <x v="1"/>
    <x v="110"/>
  </r>
  <r>
    <n v="7769010411"/>
    <s v="Robbyn"/>
    <s v="Didball"/>
    <x v="2"/>
    <x v="111"/>
  </r>
  <r>
    <n v="5764488419"/>
    <s v="Kelsey"/>
    <s v="Hassur"/>
    <x v="1"/>
    <x v="112"/>
  </r>
  <r>
    <n v="1053331541"/>
    <s v="Celine"/>
    <s v="Ennew"/>
    <x v="0"/>
    <x v="113"/>
  </r>
  <r>
    <n v="4406664351"/>
    <s v="Vally"/>
    <s v="Pinel"/>
    <x v="2"/>
    <x v="114"/>
  </r>
  <r>
    <n v="589071254"/>
    <s v="Alleen"/>
    <s v="Pymar"/>
    <x v="1"/>
    <x v="115"/>
  </r>
  <r>
    <n v="7325246862"/>
    <s v="Rickert"/>
    <s v="Fairley"/>
    <x v="1"/>
    <x v="116"/>
  </r>
  <r>
    <n v="8733080267"/>
    <s v="Lavinia"/>
    <s v="Chasier"/>
    <x v="0"/>
    <x v="117"/>
  </r>
  <r>
    <n v="4162153728"/>
    <s v="Aristotle"/>
    <s v="Vibert"/>
    <x v="1"/>
    <x v="118"/>
  </r>
  <r>
    <n v="2493113470"/>
    <s v="Baxter"/>
    <s v="Toulamain"/>
    <x v="2"/>
    <x v="119"/>
  </r>
  <r>
    <n v="9153408497"/>
    <s v="Shelly"/>
    <s v="Dabs"/>
    <x v="1"/>
    <x v="120"/>
  </r>
  <r>
    <n v="274599287"/>
    <s v="Osmond"/>
    <s v="Bayfield"/>
    <x v="2"/>
    <x v="121"/>
  </r>
  <r>
    <n v="9317454674"/>
    <s v="Prentiss"/>
    <s v="Lockery"/>
    <x v="0"/>
    <x v="122"/>
  </r>
  <r>
    <n v="5779075530"/>
    <s v="Bobette"/>
    <s v="Advani"/>
    <x v="0"/>
    <x v="123"/>
  </r>
  <r>
    <n v="4472356473"/>
    <s v="Gradey"/>
    <s v="Frazier"/>
    <x v="1"/>
    <x v="124"/>
  </r>
  <r>
    <n v="9963057691"/>
    <s v="Marty"/>
    <s v="Denson"/>
    <x v="2"/>
    <x v="125"/>
  </r>
  <r>
    <n v="6041314951"/>
    <s v="Lucita"/>
    <s v="Edington"/>
    <x v="2"/>
    <x v="126"/>
  </r>
  <r>
    <n v="228985188"/>
    <s v="Klement"/>
    <s v="Garrison"/>
    <x v="2"/>
    <x v="127"/>
  </r>
  <r>
    <n v="4445486779"/>
    <s v="Helen"/>
    <s v="Delwater"/>
    <x v="1"/>
    <x v="128"/>
  </r>
  <r>
    <n v="6279928705"/>
    <s v="Caroline"/>
    <s v="Glidden"/>
    <x v="2"/>
    <x v="129"/>
  </r>
  <r>
    <n v="4499766028"/>
    <s v="Augustine"/>
    <s v="Layne"/>
    <x v="0"/>
    <x v="130"/>
  </r>
  <r>
    <n v="4656574848"/>
    <s v="Kathrine"/>
    <s v="McDougald"/>
    <x v="0"/>
    <x v="131"/>
  </r>
  <r>
    <n v="5209112160"/>
    <s v="Keefer"/>
    <s v="Edmonson"/>
    <x v="1"/>
    <x v="132"/>
  </r>
  <r>
    <n v="325547246"/>
    <s v="Murdock"/>
    <s v="Gorton"/>
    <x v="1"/>
    <x v="133"/>
  </r>
  <r>
    <n v="3271497702"/>
    <s v="Lammond"/>
    <s v="Tangye"/>
    <x v="1"/>
    <x v="134"/>
  </r>
  <r>
    <n v="6275593709"/>
    <s v="Rodina"/>
    <s v="Minchin"/>
    <x v="1"/>
    <x v="135"/>
  </r>
  <r>
    <n v="9766606919"/>
    <s v="Bernhard"/>
    <s v="Hannan"/>
    <x v="2"/>
    <x v="136"/>
  </r>
  <r>
    <n v="9381484503"/>
    <s v="Titos"/>
    <s v="Collaton"/>
    <x v="1"/>
    <x v="137"/>
  </r>
  <r>
    <n v="146065492"/>
    <s v="Maximilianus"/>
    <s v="Hamlington"/>
    <x v="1"/>
    <x v="138"/>
  </r>
  <r>
    <n v="6408517315"/>
    <s v="Tait"/>
    <s v="Brewitt"/>
    <x v="1"/>
    <x v="139"/>
  </r>
  <r>
    <n v="5837501576"/>
    <s v="Camila"/>
    <s v="MacGillespie"/>
    <x v="0"/>
    <x v="140"/>
  </r>
  <r>
    <n v="3738218785"/>
    <s v="Cull"/>
    <s v="Slott"/>
    <x v="0"/>
    <x v="141"/>
  </r>
  <r>
    <n v="8971738782"/>
    <s v="Jolee"/>
    <s v="Gladyer"/>
    <x v="1"/>
    <x v="142"/>
  </r>
  <r>
    <n v="3288836432"/>
    <s v="Glenn"/>
    <s v="O'Murtagh"/>
    <x v="1"/>
    <x v="143"/>
  </r>
  <r>
    <n v="4730395069"/>
    <s v="Jermain"/>
    <s v="Ruthven"/>
    <x v="0"/>
    <x v="144"/>
  </r>
  <r>
    <n v="7670936274"/>
    <s v="Zita"/>
    <s v="Crossgrove"/>
    <x v="1"/>
    <x v="145"/>
  </r>
  <r>
    <n v="826490107"/>
    <s v="Esra"/>
    <s v="Snibson"/>
    <x v="0"/>
    <x v="146"/>
  </r>
  <r>
    <n v="9089601147"/>
    <s v="Barbabra"/>
    <s v="Cramond"/>
    <x v="2"/>
    <x v="147"/>
  </r>
  <r>
    <n v="6173504774"/>
    <s v="Meredith"/>
    <s v="Giraudot"/>
    <x v="1"/>
    <x v="148"/>
  </r>
  <r>
    <n v="4009257075"/>
    <s v="Nial"/>
    <s v="Antonazzi"/>
    <x v="1"/>
    <x v="149"/>
  </r>
  <r>
    <n v="3746690722"/>
    <s v="Denni"/>
    <s v="Sadd"/>
    <x v="1"/>
    <x v="150"/>
  </r>
  <r>
    <n v="1923178164"/>
    <s v="Erroll"/>
    <s v="Tirkin"/>
    <x v="1"/>
    <x v="151"/>
  </r>
  <r>
    <n v="879297433"/>
    <s v="Kevon"/>
    <s v="Perl"/>
    <x v="0"/>
    <x v="152"/>
  </r>
  <r>
    <n v="6978367184"/>
    <s v="Amberly"/>
    <s v="Pillman"/>
    <x v="1"/>
    <x v="153"/>
  </r>
  <r>
    <n v="6815475379"/>
    <s v="Darcy"/>
    <s v="Crosier"/>
    <x v="1"/>
    <x v="154"/>
  </r>
  <r>
    <n v="3545427749"/>
    <s v="De"/>
    <s v="Devereux"/>
    <x v="0"/>
    <x v="155"/>
  </r>
  <r>
    <n v="2117567142"/>
    <s v="Jami"/>
    <s v="Swinbourne"/>
    <x v="2"/>
    <x v="156"/>
  </r>
  <r>
    <n v="3843300291"/>
    <s v="Bridgette"/>
    <s v="Stivers"/>
    <x v="2"/>
    <x v="157"/>
  </r>
  <r>
    <n v="4849214614"/>
    <s v="Westley"/>
    <s v="Affleck"/>
    <x v="0"/>
    <x v="158"/>
  </r>
  <r>
    <n v="2510440322"/>
    <s v="Tabbatha"/>
    <s v="Battaille"/>
    <x v="2"/>
    <x v="159"/>
  </r>
  <r>
    <n v="495702854"/>
    <s v="Gennifer"/>
    <s v="Gaythwaite"/>
    <x v="0"/>
    <x v="160"/>
  </r>
  <r>
    <n v="8895721314"/>
    <s v="Noami"/>
    <s v="Pauletti"/>
    <x v="2"/>
    <x v="161"/>
  </r>
  <r>
    <n v="9238967105"/>
    <s v="Chalmers"/>
    <s v="Durrad"/>
    <x v="1"/>
    <x v="162"/>
  </r>
  <r>
    <n v="2083520173"/>
    <s v="Andres"/>
    <s v="Sackett"/>
    <x v="0"/>
    <x v="163"/>
  </r>
  <r>
    <n v="8377113392"/>
    <s v="Teriann"/>
    <s v="Portress"/>
    <x v="0"/>
    <x v="164"/>
  </r>
  <r>
    <n v="8617243198"/>
    <s v="Hobie"/>
    <s v="Munnis"/>
    <x v="1"/>
    <x v="165"/>
  </r>
  <r>
    <n v="244523738"/>
    <s v="Katlin"/>
    <s v="Garthland"/>
    <x v="0"/>
    <x v="166"/>
  </r>
  <r>
    <n v="7493076952"/>
    <s v="Jo ann"/>
    <s v="Laurand"/>
    <x v="2"/>
    <x v="167"/>
  </r>
  <r>
    <n v="3513651333"/>
    <s v="Estele"/>
    <s v="Murcott"/>
    <x v="2"/>
    <x v="168"/>
  </r>
  <r>
    <n v="4039266773"/>
    <s v="Keven"/>
    <s v="Chatters"/>
    <x v="2"/>
    <x v="169"/>
  </r>
  <r>
    <n v="6271204627"/>
    <s v="Brien"/>
    <s v="Prate"/>
    <x v="2"/>
    <x v="170"/>
  </r>
  <r>
    <n v="7263964236"/>
    <s v="Chev"/>
    <s v="McConnal"/>
    <x v="1"/>
    <x v="171"/>
  </r>
  <r>
    <n v="7000350199"/>
    <s v="Clemmie"/>
    <s v="Harrap"/>
    <x v="0"/>
    <x v="172"/>
  </r>
  <r>
    <n v="1469328364"/>
    <s v="Shelley"/>
    <s v="Schuh"/>
    <x v="1"/>
    <x v="173"/>
  </r>
  <r>
    <n v="6988089128"/>
    <s v="Leilah"/>
    <s v="Elsy"/>
    <x v="1"/>
    <x v="174"/>
  </r>
  <r>
    <n v="3219526055"/>
    <s v="Raviv"/>
    <s v="Jandel"/>
    <x v="0"/>
    <x v="175"/>
  </r>
  <r>
    <n v="8694120054"/>
    <s v="Filmore"/>
    <s v="Kinvig"/>
    <x v="1"/>
    <x v="176"/>
  </r>
  <r>
    <n v="2702941109"/>
    <s v="Inger"/>
    <s v="Chatenet"/>
    <x v="1"/>
    <x v="177"/>
  </r>
  <r>
    <n v="481875921"/>
    <s v="Coleman"/>
    <s v="Blunderfield"/>
    <x v="1"/>
    <x v="178"/>
  </r>
  <r>
    <n v="3986480021"/>
    <s v="Cate"/>
    <s v="Devall"/>
    <x v="2"/>
    <x v="179"/>
  </r>
  <r>
    <n v="1829869566"/>
    <s v="Mathew"/>
    <s v="Russ"/>
    <x v="2"/>
    <x v="180"/>
  </r>
  <r>
    <n v="3273288531"/>
    <s v="Marlon"/>
    <s v="Rhodus"/>
    <x v="2"/>
    <x v="181"/>
  </r>
  <r>
    <n v="9412192312"/>
    <s v="Mattias"/>
    <s v="Cheers"/>
    <x v="0"/>
    <x v="182"/>
  </r>
  <r>
    <n v="1062607929"/>
    <s v="Ranice"/>
    <s v="Exton"/>
    <x v="1"/>
    <x v="183"/>
  </r>
  <r>
    <n v="2279888742"/>
    <s v="Beverlie"/>
    <s v="Viccary"/>
    <x v="2"/>
    <x v="184"/>
  </r>
  <r>
    <n v="583595162"/>
    <s v="Jana"/>
    <s v="Polding"/>
    <x v="0"/>
    <x v="185"/>
  </r>
  <r>
    <n v="9984023702"/>
    <s v="Durant"/>
    <s v="Poag"/>
    <x v="0"/>
    <x v="186"/>
  </r>
  <r>
    <n v="9267164694"/>
    <s v="Vanni"/>
    <s v="Cheston"/>
    <x v="0"/>
    <x v="187"/>
  </r>
  <r>
    <n v="1855604000"/>
    <s v="Massimiliano"/>
    <s v="McIver"/>
    <x v="1"/>
    <x v="188"/>
  </r>
  <r>
    <n v="9855833406"/>
    <s v="Giffer"/>
    <s v="Toke"/>
    <x v="1"/>
    <x v="189"/>
  </r>
  <r>
    <n v="1895483948"/>
    <s v="Raquel"/>
    <s v="Beelby"/>
    <x v="1"/>
    <x v="190"/>
  </r>
  <r>
    <n v="357531329"/>
    <s v="Leyla"/>
    <s v="MacAree"/>
    <x v="0"/>
    <x v="191"/>
  </r>
  <r>
    <n v="3292353998"/>
    <s v="Denys"/>
    <s v="Siggers"/>
    <x v="2"/>
    <x v="192"/>
  </r>
  <r>
    <n v="5353923685"/>
    <s v="Carmelia"/>
    <s v="Quainton"/>
    <x v="1"/>
    <x v="193"/>
  </r>
  <r>
    <n v="4795089876"/>
    <s v="Vale"/>
    <s v="Lesek"/>
    <x v="2"/>
    <x v="194"/>
  </r>
  <r>
    <n v="4029727026"/>
    <s v="Gonzalo"/>
    <s v="Dudson"/>
    <x v="2"/>
    <x v="195"/>
  </r>
  <r>
    <n v="2670196322"/>
    <s v="Glenn"/>
    <s v="Gillespie"/>
    <x v="0"/>
    <x v="196"/>
  </r>
  <r>
    <n v="2297168497"/>
    <s v="Gris"/>
    <s v="Dewsnap"/>
    <x v="0"/>
    <x v="197"/>
  </r>
  <r>
    <n v="2012142672"/>
    <s v="Izak"/>
    <s v="Newbigging"/>
    <x v="2"/>
    <x v="198"/>
  </r>
  <r>
    <n v="6410530811"/>
    <s v="Elsey"/>
    <s v="Sanchez"/>
    <x v="0"/>
    <x v="199"/>
  </r>
  <r>
    <n v="6183510505"/>
    <s v="Rafaela"/>
    <s v="Neagle"/>
    <x v="1"/>
    <x v="200"/>
  </r>
  <r>
    <n v="7707009371"/>
    <s v="Orel"/>
    <s v="Henrie"/>
    <x v="1"/>
    <x v="201"/>
  </r>
  <r>
    <n v="7865341539"/>
    <s v="Farand"/>
    <s v="Okie"/>
    <x v="0"/>
    <x v="157"/>
  </r>
  <r>
    <n v="8750494546"/>
    <s v="Pietrek"/>
    <s v="Eborn"/>
    <x v="2"/>
    <x v="202"/>
  </r>
  <r>
    <n v="4718207207"/>
    <s v="Lefty"/>
    <s v="Tatteshall"/>
    <x v="2"/>
    <x v="203"/>
  </r>
  <r>
    <n v="6235447353"/>
    <s v="Horton"/>
    <s v="Stretton"/>
    <x v="0"/>
    <x v="204"/>
  </r>
  <r>
    <n v="6436551115"/>
    <s v="Gale"/>
    <s v="Batchelder"/>
    <x v="0"/>
    <x v="205"/>
  </r>
  <r>
    <n v="1472093461"/>
    <s v="Hynda"/>
    <s v="Smee"/>
    <x v="2"/>
    <x v="206"/>
  </r>
  <r>
    <n v="8864419241"/>
    <s v="Kial"/>
    <s v="Cuchey"/>
    <x v="2"/>
    <x v="207"/>
  </r>
  <r>
    <n v="896700143"/>
    <s v="Standford"/>
    <s v="Searight"/>
    <x v="2"/>
    <x v="208"/>
  </r>
  <r>
    <n v="7931128354"/>
    <s v="Emanuel"/>
    <s v="Devita"/>
    <x v="2"/>
    <x v="209"/>
  </r>
  <r>
    <n v="6915102108"/>
    <s v="Kit"/>
    <s v="Tivolier"/>
    <x v="1"/>
    <x v="210"/>
  </r>
  <r>
    <n v="630160104"/>
    <s v="Zonda"/>
    <s v="Pipes"/>
    <x v="1"/>
    <x v="211"/>
  </r>
  <r>
    <n v="4492546545"/>
    <s v="Queenie"/>
    <s v="De la Harpe"/>
    <x v="0"/>
    <x v="212"/>
  </r>
  <r>
    <n v="7191906499"/>
    <s v="Orelle"/>
    <s v="Krink"/>
    <x v="2"/>
    <x v="213"/>
  </r>
  <r>
    <n v="8401146046"/>
    <s v="Franni"/>
    <s v="Clemencet"/>
    <x v="2"/>
    <x v="214"/>
  </r>
  <r>
    <n v="3266408608"/>
    <s v="Lyle"/>
    <s v="Stoyles"/>
    <x v="2"/>
    <x v="215"/>
  </r>
  <r>
    <n v="813371287"/>
    <s v="Damon"/>
    <s v="Albisser"/>
    <x v="0"/>
    <x v="216"/>
  </r>
  <r>
    <n v="5623896162"/>
    <s v="Eulalie"/>
    <s v="Bianco"/>
    <x v="2"/>
    <x v="217"/>
  </r>
  <r>
    <n v="7906441400"/>
    <s v="Loretta"/>
    <s v="Churchward"/>
    <x v="0"/>
    <x v="218"/>
  </r>
  <r>
    <n v="7233077789"/>
    <s v="Horatio"/>
    <s v="Franchyonok"/>
    <x v="0"/>
    <x v="219"/>
  </r>
  <r>
    <n v="3497169404"/>
    <s v="Myles"/>
    <s v="Scoggans"/>
    <x v="1"/>
    <x v="220"/>
  </r>
  <r>
    <n v="8187246642"/>
    <s v="Otha"/>
    <s v="Tappor"/>
    <x v="2"/>
    <x v="221"/>
  </r>
  <r>
    <n v="5975948169"/>
    <s v="Merell"/>
    <s v="Larose"/>
    <x v="1"/>
    <x v="222"/>
  </r>
  <r>
    <n v="1371021422"/>
    <s v="Aluino"/>
    <s v="Eble"/>
    <x v="2"/>
    <x v="223"/>
  </r>
  <r>
    <n v="6618120233"/>
    <s v="Hillel"/>
    <s v="Hutley"/>
    <x v="2"/>
    <x v="224"/>
  </r>
  <r>
    <n v="2408183758"/>
    <s v="Tedie"/>
    <s v="Cartmer"/>
    <x v="1"/>
    <x v="225"/>
  </r>
  <r>
    <n v="2533903736"/>
    <s v="Kalindi"/>
    <s v="Carmel"/>
    <x v="0"/>
    <x v="226"/>
  </r>
  <r>
    <n v="3779559293"/>
    <s v="Winfield"/>
    <s v="Lansdowne"/>
    <x v="1"/>
    <x v="227"/>
  </r>
  <r>
    <n v="5142790693"/>
    <s v="Agace"/>
    <s v="Sterry"/>
    <x v="1"/>
    <x v="228"/>
  </r>
  <r>
    <n v="4236713853"/>
    <s v="Steward"/>
    <s v="Arnke"/>
    <x v="1"/>
    <x v="229"/>
  </r>
  <r>
    <n v="4401069773"/>
    <s v="Gennifer"/>
    <s v="Waple"/>
    <x v="2"/>
    <x v="230"/>
  </r>
  <r>
    <n v="4689682046"/>
    <s v="Sharline"/>
    <s v="Tribbeck"/>
    <x v="0"/>
    <x v="231"/>
  </r>
  <r>
    <n v="2649428619"/>
    <s v="Lyn"/>
    <s v="Trewett"/>
    <x v="2"/>
    <x v="232"/>
  </r>
  <r>
    <n v="8264394108"/>
    <s v="Myriam"/>
    <s v="Filby"/>
    <x v="1"/>
    <x v="233"/>
  </r>
  <r>
    <n v="9800744517"/>
    <s v="Jacklin"/>
    <s v="Agiolfinger"/>
    <x v="1"/>
    <x v="234"/>
  </r>
  <r>
    <n v="8249460030"/>
    <s v="Gregoire"/>
    <s v="Corington"/>
    <x v="2"/>
    <x v="235"/>
  </r>
  <r>
    <n v="5134745579"/>
    <s v="Chantalle"/>
    <s v="Fedynski"/>
    <x v="1"/>
    <x v="236"/>
  </r>
  <r>
    <n v="4453705328"/>
    <s v="Stephan"/>
    <s v="Greeve"/>
    <x v="2"/>
    <x v="237"/>
  </r>
  <r>
    <n v="5203144281"/>
    <s v="Kalli"/>
    <s v="Beeze"/>
    <x v="1"/>
    <x v="238"/>
  </r>
  <r>
    <n v="8315800957"/>
    <s v="Laural"/>
    <s v="Teasey"/>
    <x v="0"/>
    <x v="239"/>
  </r>
  <r>
    <n v="7962906979"/>
    <s v="Carmela"/>
    <s v="Fliege"/>
    <x v="2"/>
    <x v="240"/>
  </r>
  <r>
    <n v="6364724701"/>
    <s v="Petronella"/>
    <s v="O' Ronan"/>
    <x v="0"/>
    <x v="241"/>
  </r>
  <r>
    <n v="3435517239"/>
    <s v="Taite"/>
    <s v="Fulk"/>
    <x v="0"/>
    <x v="242"/>
  </r>
  <r>
    <n v="9264026959"/>
    <s v="Crystie"/>
    <s v="Guerrazzi"/>
    <x v="2"/>
    <x v="243"/>
  </r>
  <r>
    <n v="8682006391"/>
    <s v="Nicola"/>
    <s v="Granleese"/>
    <x v="2"/>
    <x v="244"/>
  </r>
  <r>
    <n v="2306669465"/>
    <s v="Grazia"/>
    <s v="Didball"/>
    <x v="2"/>
    <x v="245"/>
  </r>
  <r>
    <n v="3956653289"/>
    <s v="Toma"/>
    <s v="Crisell"/>
    <x v="2"/>
    <x v="246"/>
  </r>
  <r>
    <n v="3670950885"/>
    <s v="Valene"/>
    <s v="Carverhill"/>
    <x v="1"/>
    <x v="247"/>
  </r>
  <r>
    <n v="6276010022"/>
    <s v="Darcey"/>
    <s v="Caldaro"/>
    <x v="0"/>
    <x v="248"/>
  </r>
  <r>
    <n v="2809344809"/>
    <s v="Maynard"/>
    <s v="Krebs"/>
    <x v="1"/>
    <x v="249"/>
  </r>
  <r>
    <n v="4286367630"/>
    <s v="Felita"/>
    <s v="Melpuss"/>
    <x v="2"/>
    <x v="250"/>
  </r>
  <r>
    <n v="8550875457"/>
    <s v="Darnall"/>
    <s v="Goodship"/>
    <x v="0"/>
    <x v="251"/>
  </r>
  <r>
    <n v="4900475084"/>
    <s v="Fidelia"/>
    <s v="Pedrocco"/>
    <x v="2"/>
    <x v="252"/>
  </r>
  <r>
    <n v="9458563771"/>
    <s v="Ellen"/>
    <s v="Dooman"/>
    <x v="0"/>
    <x v="253"/>
  </r>
  <r>
    <n v="715518151"/>
    <s v="Stanislas"/>
    <s v="Pessolt"/>
    <x v="1"/>
    <x v="254"/>
  </r>
  <r>
    <n v="9627071331"/>
    <s v="Denny"/>
    <s v="Pickard"/>
    <x v="1"/>
    <x v="255"/>
  </r>
  <r>
    <n v="2936088178"/>
    <s v="Ariadne"/>
    <s v="Willshire"/>
    <x v="1"/>
    <x v="256"/>
  </r>
  <r>
    <n v="8373529241"/>
    <s v="Ave"/>
    <s v="Abbatini"/>
    <x v="0"/>
    <x v="257"/>
  </r>
  <r>
    <n v="7492341709"/>
    <s v="Terri"/>
    <s v="Novic"/>
    <x v="0"/>
    <x v="258"/>
  </r>
  <r>
    <n v="7630993544"/>
    <s v="Ranice"/>
    <s v="Gaytor"/>
    <x v="2"/>
    <x v="259"/>
  </r>
  <r>
    <n v="2053848936"/>
    <s v="Ardine"/>
    <s v="Carloni"/>
    <x v="2"/>
    <x v="260"/>
  </r>
  <r>
    <n v="1042822263"/>
    <s v="Kean"/>
    <s v="Keelinge"/>
    <x v="1"/>
    <x v="261"/>
  </r>
  <r>
    <n v="5907724676"/>
    <s v="Laird"/>
    <s v="Margiotta"/>
    <x v="2"/>
    <x v="262"/>
  </r>
  <r>
    <n v="6462250968"/>
    <s v="Jayson"/>
    <s v="Rugg"/>
    <x v="2"/>
    <x v="263"/>
  </r>
  <r>
    <n v="819852252"/>
    <s v="Melva"/>
    <s v="Brosoli"/>
    <x v="0"/>
    <x v="264"/>
  </r>
  <r>
    <n v="8223052873"/>
    <s v="Zack"/>
    <s v="Codlin"/>
    <x v="2"/>
    <x v="265"/>
  </r>
  <r>
    <n v="3967370569"/>
    <s v="Darryl"/>
    <s v="Worgan"/>
    <x v="2"/>
    <x v="266"/>
  </r>
  <r>
    <n v="4175195971"/>
    <s v="Nickolaus"/>
    <s v="Bernardeau"/>
    <x v="0"/>
    <x v="267"/>
  </r>
  <r>
    <n v="7467563949"/>
    <s v="Stinky"/>
    <s v="Eddoes"/>
    <x v="0"/>
    <x v="268"/>
  </r>
  <r>
    <n v="2352201101"/>
    <s v="Umeko"/>
    <s v="Wilshaw"/>
    <x v="0"/>
    <x v="269"/>
  </r>
  <r>
    <n v="8519669638"/>
    <s v="Loralyn"/>
    <s v="Scarffe"/>
    <x v="2"/>
    <x v="270"/>
  </r>
  <r>
    <n v="1541082834"/>
    <s v="Nikolai"/>
    <s v="De Castri"/>
    <x v="2"/>
    <x v="271"/>
  </r>
  <r>
    <n v="4359854056"/>
    <s v="Bernardina"/>
    <s v="Fisbey"/>
    <x v="2"/>
    <x v="272"/>
  </r>
  <r>
    <n v="5990182805"/>
    <s v="Malissia"/>
    <s v="Try"/>
    <x v="2"/>
    <x v="273"/>
  </r>
  <r>
    <n v="19662963"/>
    <s v="Vivian"/>
    <s v="Philson"/>
    <x v="0"/>
    <x v="274"/>
  </r>
  <r>
    <n v="8875305560"/>
    <s v="Mab"/>
    <s v="Marxsen"/>
    <x v="2"/>
    <x v="275"/>
  </r>
  <r>
    <n v="2209340063"/>
    <s v="Frasquito"/>
    <s v="Breach"/>
    <x v="1"/>
    <x v="276"/>
  </r>
  <r>
    <n v="7462528568"/>
    <s v="Rani"/>
    <s v="Gaffney"/>
    <x v="2"/>
    <x v="277"/>
  </r>
  <r>
    <n v="7673188813"/>
    <s v="Jorie"/>
    <s v="Everex"/>
    <x v="2"/>
    <x v="278"/>
  </r>
  <r>
    <n v="1606657585"/>
    <s v="Ashley"/>
    <s v="Somerton"/>
    <x v="1"/>
    <x v="279"/>
  </r>
  <r>
    <n v="1249074622"/>
    <s v="Jonah"/>
    <s v="Crighton"/>
    <x v="0"/>
    <x v="280"/>
  </r>
  <r>
    <n v="6819637888"/>
    <s v="Ted"/>
    <s v="Davoren"/>
    <x v="0"/>
    <x v="281"/>
  </r>
  <r>
    <n v="4752702681"/>
    <s v="Elfrieda"/>
    <s v="Merington"/>
    <x v="1"/>
    <x v="282"/>
  </r>
  <r>
    <n v="3792993961"/>
    <s v="Stephen"/>
    <s v="Vince"/>
    <x v="0"/>
    <x v="283"/>
  </r>
  <r>
    <n v="2607689635"/>
    <s v="Lulita"/>
    <s v="Wyke"/>
    <x v="2"/>
    <x v="284"/>
  </r>
  <r>
    <n v="9795921177"/>
    <s v="Eugene"/>
    <s v="Lebourn"/>
    <x v="0"/>
    <x v="285"/>
  </r>
  <r>
    <n v="8757371024"/>
    <s v="Denney"/>
    <s v="Behr"/>
    <x v="2"/>
    <x v="286"/>
  </r>
  <r>
    <n v="9163060264"/>
    <s v="Maryrose"/>
    <s v="Ravenshaw"/>
    <x v="2"/>
    <x v="287"/>
  </r>
  <r>
    <n v="2657442315"/>
    <s v="Kevin"/>
    <s v="Wayvill"/>
    <x v="2"/>
    <x v="288"/>
  </r>
  <r>
    <n v="7635344498"/>
    <s v="Lenette"/>
    <s v="Gyves"/>
    <x v="2"/>
    <x v="289"/>
  </r>
  <r>
    <n v="977779009"/>
    <s v="Tabina"/>
    <s v="Askell"/>
    <x v="1"/>
    <x v="290"/>
  </r>
  <r>
    <n v="7236563277"/>
    <s v="Anette"/>
    <s v="Waldock"/>
    <x v="2"/>
    <x v="291"/>
  </r>
  <r>
    <n v="6842911427"/>
    <s v="Moishe"/>
    <s v="Nicely"/>
    <x v="2"/>
    <x v="292"/>
  </r>
  <r>
    <n v="8875320292"/>
    <s v="Yves"/>
    <s v="Edelmann"/>
    <x v="1"/>
    <x v="293"/>
  </r>
  <r>
    <n v="6842797632"/>
    <s v="Jacky"/>
    <s v="Lovat"/>
    <x v="0"/>
    <x v="294"/>
  </r>
  <r>
    <n v="4219825649"/>
    <s v="Olenka"/>
    <s v="Puddicombe"/>
    <x v="1"/>
    <x v="295"/>
  </r>
  <r>
    <n v="7775126329"/>
    <s v="Peggie"/>
    <s v="Grayland"/>
    <x v="0"/>
    <x v="296"/>
  </r>
  <r>
    <n v="9340547551"/>
    <s v="Rowen"/>
    <s v="Hullbrook"/>
    <x v="2"/>
    <x v="297"/>
  </r>
  <r>
    <n v="6255831884"/>
    <s v="Orville"/>
    <s v="Dutt"/>
    <x v="2"/>
    <x v="298"/>
  </r>
  <r>
    <n v="2922893758"/>
    <s v="Somerset"/>
    <s v="Phlippsen"/>
    <x v="0"/>
    <x v="299"/>
  </r>
  <r>
    <n v="8685064791"/>
    <s v="Amalle"/>
    <s v="Lodo"/>
    <x v="2"/>
    <x v="300"/>
  </r>
  <r>
    <n v="6109997811"/>
    <s v="Constancia"/>
    <s v="Jenne"/>
    <x v="2"/>
    <x v="301"/>
  </r>
  <r>
    <n v="784224471"/>
    <s v="Malachi"/>
    <s v="Oldknow"/>
    <x v="1"/>
    <x v="302"/>
  </r>
  <r>
    <n v="8157157730"/>
    <s v="Norris"/>
    <s v="Ferrillio"/>
    <x v="2"/>
    <x v="303"/>
  </r>
  <r>
    <n v="62571575"/>
    <s v="Evvy"/>
    <s v="Riedel"/>
    <x v="1"/>
    <x v="304"/>
  </r>
  <r>
    <n v="1754740677"/>
    <s v="Inger"/>
    <s v="Jime"/>
    <x v="0"/>
    <x v="305"/>
  </r>
  <r>
    <n v="7957976743"/>
    <s v="Kara-lynn"/>
    <s v="Ingarfill"/>
    <x v="0"/>
    <x v="306"/>
  </r>
  <r>
    <n v="2497321256"/>
    <s v="Brandi"/>
    <s v="Gratton"/>
    <x v="1"/>
    <x v="307"/>
  </r>
  <r>
    <n v="1628738227"/>
    <s v="See"/>
    <s v="Postin"/>
    <x v="2"/>
    <x v="308"/>
  </r>
  <r>
    <n v="7192290785"/>
    <s v="Herrick"/>
    <s v="Utterson"/>
    <x v="0"/>
    <x v="309"/>
  </r>
  <r>
    <n v="3915983489"/>
    <s v="Katrina"/>
    <s v="Danne"/>
    <x v="0"/>
    <x v="310"/>
  </r>
  <r>
    <n v="3127459866"/>
    <s v="Ivett"/>
    <s v="Klass"/>
    <x v="1"/>
    <x v="311"/>
  </r>
  <r>
    <n v="1296185559"/>
    <s v="Jacinthe"/>
    <s v="Vel"/>
    <x v="1"/>
    <x v="312"/>
  </r>
  <r>
    <n v="2230983466"/>
    <s v="Olivero"/>
    <s v="Wessel"/>
    <x v="1"/>
    <x v="313"/>
  </r>
  <r>
    <n v="1313434965"/>
    <s v="Elsey"/>
    <s v="O'Shevlin"/>
    <x v="2"/>
    <x v="314"/>
  </r>
  <r>
    <n v="5138969978"/>
    <s v="Norman"/>
    <s v="Wilden"/>
    <x v="2"/>
    <x v="315"/>
  </r>
  <r>
    <n v="4610039311"/>
    <s v="Rosie"/>
    <s v="Kenzie"/>
    <x v="1"/>
    <x v="316"/>
  </r>
  <r>
    <n v="1155371844"/>
    <s v="Deloris"/>
    <s v="Nuzzti"/>
    <x v="2"/>
    <x v="317"/>
  </r>
  <r>
    <n v="7885796000"/>
    <s v="Shea"/>
    <s v="Woodeson"/>
    <x v="2"/>
    <x v="318"/>
  </r>
  <r>
    <n v="9104569016"/>
    <s v="Leighton"/>
    <s v="Garbar"/>
    <x v="2"/>
    <x v="319"/>
  </r>
  <r>
    <n v="7462961601"/>
    <s v="Laurice"/>
    <s v="Miall"/>
    <x v="0"/>
    <x v="320"/>
  </r>
  <r>
    <n v="8664054479"/>
    <s v="Obadias"/>
    <s v="Penelli"/>
    <x v="1"/>
    <x v="321"/>
  </r>
  <r>
    <n v="6283719635"/>
    <s v="Rafe"/>
    <s v="Chorlton"/>
    <x v="2"/>
    <x v="322"/>
  </r>
  <r>
    <n v="5347887761"/>
    <s v="Charlotta"/>
    <s v="Wines"/>
    <x v="2"/>
    <x v="323"/>
  </r>
  <r>
    <n v="4323171323"/>
    <s v="Bartlet"/>
    <s v="Gerardeaux"/>
    <x v="2"/>
    <x v="324"/>
  </r>
  <r>
    <n v="3000763902"/>
    <s v="Elbertina"/>
    <s v="Gounet"/>
    <x v="1"/>
    <x v="325"/>
  </r>
  <r>
    <n v="5814713100"/>
    <s v="Fredek"/>
    <s v="Vaskin"/>
    <x v="2"/>
    <x v="326"/>
  </r>
  <r>
    <n v="2973481236"/>
    <s v="Cristiano"/>
    <s v="Gyurko"/>
    <x v="0"/>
    <x v="327"/>
  </r>
  <r>
    <n v="5285704227"/>
    <s v="Delphine"/>
    <s v="Denisard"/>
    <x v="1"/>
    <x v="328"/>
  </r>
  <r>
    <n v="2185059785"/>
    <s v="Celka"/>
    <s v="Attoc"/>
    <x v="1"/>
    <x v="329"/>
  </r>
  <r>
    <n v="3904109642"/>
    <s v="Carmelle"/>
    <s v="Utridge"/>
    <x v="0"/>
    <x v="330"/>
  </r>
  <r>
    <n v="8239612253"/>
    <s v="Ferrel"/>
    <s v="Gainforth"/>
    <x v="1"/>
    <x v="331"/>
  </r>
  <r>
    <n v="5422052862"/>
    <s v="Tamqrah"/>
    <s v="Flowerden"/>
    <x v="2"/>
    <x v="332"/>
  </r>
  <r>
    <n v="8017115954"/>
    <s v="Nanine"/>
    <s v="Pummell"/>
    <x v="2"/>
    <x v="333"/>
  </r>
  <r>
    <n v="9939542542"/>
    <s v="Shaylynn"/>
    <s v="Southern"/>
    <x v="1"/>
    <x v="334"/>
  </r>
  <r>
    <n v="4194897803"/>
    <s v="Logan"/>
    <s v="Jansky"/>
    <x v="2"/>
    <x v="335"/>
  </r>
  <r>
    <n v="9052475601"/>
    <s v="Jermayne"/>
    <s v="Duffie"/>
    <x v="1"/>
    <x v="336"/>
  </r>
  <r>
    <n v="6402318035"/>
    <s v="Orv"/>
    <s v="Davidou"/>
    <x v="0"/>
    <x v="337"/>
  </r>
  <r>
    <n v="7281103514"/>
    <s v="Tam"/>
    <s v="Doniso"/>
    <x v="2"/>
    <x v="338"/>
  </r>
  <r>
    <n v="6358114417"/>
    <s v="Abra"/>
    <s v="Lenney"/>
    <x v="2"/>
    <x v="339"/>
  </r>
  <r>
    <n v="8703756602"/>
    <s v="Gennifer"/>
    <s v="Bowdrey"/>
    <x v="0"/>
    <x v="340"/>
  </r>
  <r>
    <n v="5861892008"/>
    <s v="Massimo"/>
    <s v="McDougle"/>
    <x v="1"/>
    <x v="341"/>
  </r>
  <r>
    <n v="1268934771"/>
    <s v="Tiphani"/>
    <s v="Cuerda"/>
    <x v="2"/>
    <x v="342"/>
  </r>
  <r>
    <n v="532074068"/>
    <s v="Leola"/>
    <s v="Harhoff"/>
    <x v="2"/>
    <x v="343"/>
  </r>
  <r>
    <n v="1439916314"/>
    <s v="Lesli"/>
    <s v="Baldini"/>
    <x v="0"/>
    <x v="344"/>
  </r>
  <r>
    <n v="1992195951"/>
    <s v="Matthus"/>
    <s v="Dumphrey"/>
    <x v="0"/>
    <x v="345"/>
  </r>
  <r>
    <n v="7054972058"/>
    <s v="Boycey"/>
    <s v="MacDermott"/>
    <x v="2"/>
    <x v="346"/>
  </r>
  <r>
    <n v="222477806"/>
    <s v="Phillipe"/>
    <s v="Corter"/>
    <x v="1"/>
    <x v="347"/>
  </r>
  <r>
    <n v="509389570"/>
    <s v="Pierre"/>
    <s v="Lambshine"/>
    <x v="1"/>
    <x v="348"/>
  </r>
  <r>
    <n v="1888605537"/>
    <s v="Hunter"/>
    <s v="Erni"/>
    <x v="2"/>
    <x v="349"/>
  </r>
  <r>
    <n v="5068508845"/>
    <s v="Rainer"/>
    <s v="Pirdy"/>
    <x v="2"/>
    <x v="350"/>
  </r>
  <r>
    <n v="8189289020"/>
    <s v="Lotty"/>
    <s v="Foxall"/>
    <x v="1"/>
    <x v="351"/>
  </r>
  <r>
    <n v="5603330430"/>
    <s v="Cassius"/>
    <s v="Roseaman"/>
    <x v="2"/>
    <x v="352"/>
  </r>
  <r>
    <n v="3642988458"/>
    <s v="Barn"/>
    <s v="Doram"/>
    <x v="2"/>
    <x v="353"/>
  </r>
  <r>
    <n v="299663825"/>
    <s v="Prentiss"/>
    <s v="Chastaing"/>
    <x v="2"/>
    <x v="354"/>
  </r>
  <r>
    <n v="4759627103"/>
    <s v="Catherine"/>
    <s v="Jerams"/>
    <x v="2"/>
    <x v="355"/>
  </r>
  <r>
    <n v="2292892200"/>
    <s v="Leelah"/>
    <s v="Yarnton"/>
    <x v="2"/>
    <x v="356"/>
  </r>
  <r>
    <n v="7516977292"/>
    <s v="Geoff"/>
    <s v="Greenmon"/>
    <x v="1"/>
    <x v="357"/>
  </r>
  <r>
    <n v="994826516"/>
    <s v="Ranique"/>
    <s v="Hyatt"/>
    <x v="0"/>
    <x v="358"/>
  </r>
  <r>
    <n v="87033755"/>
    <s v="Vite"/>
    <s v="Blethyn"/>
    <x v="0"/>
    <x v="359"/>
  </r>
  <r>
    <n v="9373778889"/>
    <s v="Helyn"/>
    <s v="McQuaker"/>
    <x v="1"/>
    <x v="360"/>
  </r>
  <r>
    <n v="4074728869"/>
    <s v="Valencia"/>
    <s v="Ubsdale"/>
    <x v="2"/>
    <x v="361"/>
  </r>
  <r>
    <n v="6148303353"/>
    <s v="Ike"/>
    <s v="Pretorius"/>
    <x v="1"/>
    <x v="362"/>
  </r>
  <r>
    <n v="4716524892"/>
    <s v="Basilius"/>
    <s v="Hawlgarth"/>
    <x v="2"/>
    <x v="363"/>
  </r>
  <r>
    <n v="5811999097"/>
    <s v="Terry"/>
    <s v="Hess"/>
    <x v="0"/>
    <x v="364"/>
  </r>
  <r>
    <n v="1518783783"/>
    <s v="Alex"/>
    <s v="Ateridge"/>
    <x v="0"/>
    <x v="365"/>
  </r>
  <r>
    <n v="5913755731"/>
    <s v="Minetta"/>
    <s v="Maden"/>
    <x v="2"/>
    <x v="366"/>
  </r>
  <r>
    <n v="4192879565"/>
    <s v="Aubrey"/>
    <s v="Suthren"/>
    <x v="2"/>
    <x v="367"/>
  </r>
  <r>
    <n v="6487054410"/>
    <s v="Jonah"/>
    <s v="Lobb"/>
    <x v="2"/>
    <x v="368"/>
  </r>
  <r>
    <n v="9829586073"/>
    <s v="Cordelia"/>
    <s v="Goodered"/>
    <x v="1"/>
    <x v="369"/>
  </r>
  <r>
    <n v="8289594380"/>
    <s v="Claire"/>
    <s v="Espinos"/>
    <x v="0"/>
    <x v="370"/>
  </r>
  <r>
    <n v="1014658829"/>
    <s v="Temple"/>
    <s v="Dorracott"/>
    <x v="2"/>
    <x v="371"/>
  </r>
  <r>
    <n v="1444572199"/>
    <s v="Maure"/>
    <s v="Quinane"/>
    <x v="1"/>
    <x v="372"/>
  </r>
  <r>
    <n v="8302317314"/>
    <s v="Orion"/>
    <s v="Robak"/>
    <x v="1"/>
    <x v="373"/>
  </r>
  <r>
    <n v="6380488901"/>
    <s v="Nikolaus"/>
    <s v="Plampeyn"/>
    <x v="0"/>
    <x v="374"/>
  </r>
  <r>
    <n v="7645724897"/>
    <s v="Daphna"/>
    <s v="Dyson"/>
    <x v="2"/>
    <x v="375"/>
  </r>
  <r>
    <n v="6375014751"/>
    <s v="Archy"/>
    <s v="Petri"/>
    <x v="0"/>
    <x v="376"/>
  </r>
  <r>
    <n v="8568859739"/>
    <s v="Tim"/>
    <s v="Koschek"/>
    <x v="1"/>
    <x v="377"/>
  </r>
  <r>
    <n v="6836716731"/>
    <s v="Codie"/>
    <s v="Ardy"/>
    <x v="1"/>
    <x v="378"/>
  </r>
  <r>
    <n v="4011453366"/>
    <s v="Maryjo"/>
    <s v="Laxe"/>
    <x v="1"/>
    <x v="379"/>
  </r>
  <r>
    <n v="2740930763"/>
    <s v="Matthias"/>
    <s v="Haestier"/>
    <x v="1"/>
    <x v="380"/>
  </r>
  <r>
    <n v="2355104786"/>
    <s v="Roger"/>
    <s v="Guiet"/>
    <x v="2"/>
    <x v="381"/>
  </r>
  <r>
    <n v="6890491998"/>
    <s v="Ethyl"/>
    <s v="Klaff"/>
    <x v="1"/>
    <x v="382"/>
  </r>
  <r>
    <n v="2757793764"/>
    <s v="Licha"/>
    <s v="Whitemarsh"/>
    <x v="1"/>
    <x v="383"/>
  </r>
  <r>
    <n v="1787288307"/>
    <s v="Sherlock"/>
    <s v="Duffell"/>
    <x v="2"/>
    <x v="384"/>
  </r>
  <r>
    <n v="8887868026"/>
    <s v="Ahmed"/>
    <s v="Roizn"/>
    <x v="1"/>
    <x v="385"/>
  </r>
  <r>
    <n v="2177097355"/>
    <s v="Willem"/>
    <s v="Juschke"/>
    <x v="1"/>
    <x v="386"/>
  </r>
  <r>
    <n v="2924550912"/>
    <s v="Bobbi"/>
    <s v="Denis"/>
    <x v="2"/>
    <x v="387"/>
  </r>
  <r>
    <n v="4967603564"/>
    <s v="Ferdinand"/>
    <s v="Filippucci"/>
    <x v="1"/>
    <x v="388"/>
  </r>
  <r>
    <n v="7007279686"/>
    <s v="Wait"/>
    <s v="Rosenbaum"/>
    <x v="0"/>
    <x v="389"/>
  </r>
  <r>
    <n v="5407735911"/>
    <s v="Bernard"/>
    <s v="Lefeuvre"/>
    <x v="0"/>
    <x v="390"/>
  </r>
  <r>
    <n v="4984363320"/>
    <s v="Jessa"/>
    <s v="Wasbrough"/>
    <x v="0"/>
    <x v="391"/>
  </r>
  <r>
    <n v="1279282711"/>
    <s v="Merilee"/>
    <s v="Leverich"/>
    <x v="2"/>
    <x v="368"/>
  </r>
  <r>
    <n v="9229113786"/>
    <s v="Chas"/>
    <s v="Manthorpe"/>
    <x v="0"/>
    <x v="392"/>
  </r>
  <r>
    <n v="6713405010"/>
    <s v="Wallas"/>
    <s v="Riolfi"/>
    <x v="0"/>
    <x v="393"/>
  </r>
  <r>
    <n v="793441269"/>
    <s v="Hew"/>
    <s v="Lamborne"/>
    <x v="2"/>
    <x v="394"/>
  </r>
  <r>
    <n v="9057758911"/>
    <s v="Desmond"/>
    <s v="Simmins"/>
    <x v="2"/>
    <x v="395"/>
  </r>
  <r>
    <n v="9245659313"/>
    <s v="Rafe"/>
    <s v="Leman"/>
    <x v="2"/>
    <x v="396"/>
  </r>
  <r>
    <n v="2873915978"/>
    <s v="Jone"/>
    <s v="Sleep"/>
    <x v="2"/>
    <x v="397"/>
  </r>
  <r>
    <n v="923191143"/>
    <s v="Nil"/>
    <s v="Dowden"/>
    <x v="2"/>
    <x v="398"/>
  </r>
  <r>
    <n v="1958063002"/>
    <s v="Keenan"/>
    <s v="Kruszelnicki"/>
    <x v="1"/>
    <x v="399"/>
  </r>
  <r>
    <n v="5197585250"/>
    <s v="Natassia"/>
    <s v="Baldoni"/>
    <x v="1"/>
    <x v="400"/>
  </r>
  <r>
    <n v="8002426673"/>
    <s v="Alyse"/>
    <s v="Abrahmer"/>
    <x v="2"/>
    <x v="401"/>
  </r>
  <r>
    <n v="9620547551"/>
    <s v="Brewer"/>
    <s v="Hartright"/>
    <x v="1"/>
    <x v="402"/>
  </r>
  <r>
    <n v="8335120919"/>
    <s v="Walker"/>
    <s v="Bartels"/>
    <x v="2"/>
    <x v="403"/>
  </r>
  <r>
    <n v="2237103631"/>
    <s v="Filip"/>
    <s v="Stellman"/>
    <x v="2"/>
    <x v="404"/>
  </r>
  <r>
    <n v="2378102658"/>
    <s v="Teresina"/>
    <s v="Howling"/>
    <x v="0"/>
    <x v="405"/>
  </r>
  <r>
    <n v="1489889981"/>
    <s v="Christye"/>
    <s v="Spraging"/>
    <x v="1"/>
    <x v="406"/>
  </r>
  <r>
    <n v="1972775170"/>
    <s v="Elaina"/>
    <s v="Shelmardine"/>
    <x v="1"/>
    <x v="407"/>
  </r>
  <r>
    <n v="679204083"/>
    <s v="Viv"/>
    <s v="Czajka"/>
    <x v="2"/>
    <x v="408"/>
  </r>
  <r>
    <n v="8462409454"/>
    <s v="Jesus"/>
    <s v="Mantle"/>
    <x v="2"/>
    <x v="409"/>
  </r>
  <r>
    <n v="161397387"/>
    <s v="Alfie"/>
    <s v="Ainsworth"/>
    <x v="1"/>
    <x v="410"/>
  </r>
  <r>
    <n v="4978659442"/>
    <s v="Jo"/>
    <s v="Saffen"/>
    <x v="1"/>
    <x v="411"/>
  </r>
  <r>
    <n v="8695742075"/>
    <s v="Daryle"/>
    <s v="Custed"/>
    <x v="1"/>
    <x v="412"/>
  </r>
  <r>
    <n v="7152427402"/>
    <s v="Billye"/>
    <s v="Shwalbe"/>
    <x v="0"/>
    <x v="413"/>
  </r>
  <r>
    <n v="4548725172"/>
    <s v="Nikolaus"/>
    <s v="Aldwich"/>
    <x v="1"/>
    <x v="414"/>
  </r>
  <r>
    <n v="5792300712"/>
    <s v="Gayelord"/>
    <s v="Gianelli"/>
    <x v="2"/>
    <x v="415"/>
  </r>
  <r>
    <n v="9674189459"/>
    <s v="Grenville"/>
    <s v="D'Orsay"/>
    <x v="1"/>
    <x v="416"/>
  </r>
  <r>
    <n v="9292607561"/>
    <s v="Delmore"/>
    <s v="Harrild"/>
    <x v="2"/>
    <x v="417"/>
  </r>
  <r>
    <n v="3569414450"/>
    <s v="Brade"/>
    <s v="Torn"/>
    <x v="0"/>
    <x v="418"/>
  </r>
  <r>
    <n v="710473923"/>
    <s v="Ellwood"/>
    <s v="Aronoff"/>
    <x v="0"/>
    <x v="419"/>
  </r>
  <r>
    <n v="1149008652"/>
    <s v="Jethro"/>
    <s v="Percifer"/>
    <x v="1"/>
    <x v="420"/>
  </r>
  <r>
    <n v="2748937082"/>
    <s v="Albertine"/>
    <s v="Berntssen"/>
    <x v="1"/>
    <x v="421"/>
  </r>
  <r>
    <n v="2779378506"/>
    <s v="Andreana"/>
    <s v="Baly"/>
    <x v="1"/>
    <x v="422"/>
  </r>
  <r>
    <n v="3213290963"/>
    <s v="Colette"/>
    <s v="Mangon"/>
    <x v="2"/>
    <x v="423"/>
  </r>
  <r>
    <n v="7469392467"/>
    <s v="Arel"/>
    <s v="Rolland"/>
    <x v="0"/>
    <x v="424"/>
  </r>
  <r>
    <n v="2677632772"/>
    <s v="Devland"/>
    <s v="Kohter"/>
    <x v="0"/>
    <x v="425"/>
  </r>
  <r>
    <n v="4453315724"/>
    <s v="Farris"/>
    <s v="Valance"/>
    <x v="2"/>
    <x v="426"/>
  </r>
  <r>
    <n v="6126779991"/>
    <s v="Basilio"/>
    <s v="Shattock"/>
    <x v="2"/>
    <x v="427"/>
  </r>
  <r>
    <n v="7402856011"/>
    <s v="Michale"/>
    <s v="Hackley"/>
    <x v="1"/>
    <x v="428"/>
  </r>
  <r>
    <n v="197180590"/>
    <s v="Kimmi"/>
    <s v="Erskin"/>
    <x v="1"/>
    <x v="429"/>
  </r>
  <r>
    <n v="8692509450"/>
    <s v="Micah"/>
    <s v="Rawdales"/>
    <x v="0"/>
    <x v="430"/>
  </r>
  <r>
    <n v="9885165231"/>
    <s v="Andros"/>
    <s v="Graveson"/>
    <x v="1"/>
    <x v="431"/>
  </r>
  <r>
    <n v="8387947148"/>
    <s v="Ayn"/>
    <s v="Angless"/>
    <x v="1"/>
    <x v="432"/>
  </r>
  <r>
    <n v="2183763965"/>
    <s v="Garner"/>
    <s v="Leatherbarrow"/>
    <x v="1"/>
    <x v="433"/>
  </r>
  <r>
    <n v="4838770758"/>
    <s v="Lianne"/>
    <s v="Simeoni"/>
    <x v="0"/>
    <x v="434"/>
  </r>
  <r>
    <n v="965285472"/>
    <s v="Stephannie"/>
    <s v="Birt"/>
    <x v="1"/>
    <x v="435"/>
  </r>
  <r>
    <n v="7140803102"/>
    <s v="Kippy"/>
    <s v="Blaver"/>
    <x v="0"/>
    <x v="436"/>
  </r>
  <r>
    <n v="7440017404"/>
    <s v="Etan"/>
    <s v="Devericks"/>
    <x v="2"/>
    <x v="437"/>
  </r>
  <r>
    <n v="3013094990"/>
    <s v="Wendel"/>
    <s v="Taudevin"/>
    <x v="0"/>
    <x v="438"/>
  </r>
  <r>
    <n v="4260324861"/>
    <s v="Judd"/>
    <s v="Cowlard"/>
    <x v="2"/>
    <x v="439"/>
  </r>
  <r>
    <n v="8998375370"/>
    <s v="Phillip"/>
    <s v="Kann"/>
    <x v="1"/>
    <x v="440"/>
  </r>
  <r>
    <n v="8545135858"/>
    <s v="Annis"/>
    <s v="Francomb"/>
    <x v="0"/>
    <x v="441"/>
  </r>
  <r>
    <n v="4150450668"/>
    <s v="Martica"/>
    <s v="Attenbrow"/>
    <x v="0"/>
    <x v="442"/>
  </r>
  <r>
    <n v="689661541"/>
    <s v="Barbi"/>
    <s v="Matysiak"/>
    <x v="2"/>
    <x v="443"/>
  </r>
  <r>
    <n v="966588630"/>
    <s v="Danny"/>
    <s v="Itscovitz"/>
    <x v="1"/>
    <x v="444"/>
  </r>
  <r>
    <n v="9155356869"/>
    <s v="Jasmine"/>
    <s v="Cathcart"/>
    <x v="1"/>
    <x v="445"/>
  </r>
  <r>
    <n v="8419732141"/>
    <s v="Ulrike"/>
    <s v="Meagher"/>
    <x v="2"/>
    <x v="446"/>
  </r>
  <r>
    <n v="5837066497"/>
    <s v="Isiahi"/>
    <s v="Sealand"/>
    <x v="1"/>
    <x v="447"/>
  </r>
  <r>
    <n v="4398950745"/>
    <s v="Brew"/>
    <s v="Aguirre"/>
    <x v="0"/>
    <x v="448"/>
  </r>
  <r>
    <n v="9447906176"/>
    <s v="Zebulen"/>
    <s v="Skeemor"/>
    <x v="0"/>
    <x v="449"/>
  </r>
  <r>
    <n v="4049350750"/>
    <s v="Bjorn"/>
    <s v="Seedman"/>
    <x v="1"/>
    <x v="450"/>
  </r>
  <r>
    <n v="2070860833"/>
    <s v="Mavis"/>
    <s v="Huyge"/>
    <x v="2"/>
    <x v="451"/>
  </r>
  <r>
    <n v="5000631609"/>
    <s v="Kathe"/>
    <s v="Pauly"/>
    <x v="0"/>
    <x v="452"/>
  </r>
  <r>
    <n v="8507800106"/>
    <s v="Nisse"/>
    <s v="McCauley"/>
    <x v="0"/>
    <x v="453"/>
  </r>
  <r>
    <n v="4525743115"/>
    <s v="Pablo"/>
    <s v="Goodhand"/>
    <x v="1"/>
    <x v="454"/>
  </r>
  <r>
    <n v="3409869514"/>
    <s v="Lil"/>
    <s v="Benion"/>
    <x v="0"/>
    <x v="455"/>
  </r>
  <r>
    <n v="27852261"/>
    <s v="Ivor"/>
    <s v="Davidy"/>
    <x v="1"/>
    <x v="456"/>
  </r>
  <r>
    <n v="939715988"/>
    <s v="Gaelan"/>
    <s v="Robrow"/>
    <x v="1"/>
    <x v="457"/>
  </r>
  <r>
    <n v="4409014943"/>
    <s v="Loleta"/>
    <s v="Faull"/>
    <x v="2"/>
    <x v="458"/>
  </r>
  <r>
    <n v="6837456032"/>
    <s v="Elwyn"/>
    <s v="Keyzman"/>
    <x v="0"/>
    <x v="459"/>
  </r>
  <r>
    <n v="3547596165"/>
    <s v="Shanta"/>
    <s v="Crooke"/>
    <x v="1"/>
    <x v="460"/>
  </r>
  <r>
    <n v="3806430489"/>
    <s v="Darsey"/>
    <s v="Hooban"/>
    <x v="2"/>
    <x v="461"/>
  </r>
  <r>
    <n v="898924138"/>
    <s v="Thebault"/>
    <s v="Base"/>
    <x v="2"/>
    <x v="462"/>
  </r>
  <r>
    <n v="3211170715"/>
    <s v="Mercy"/>
    <s v="Richemont"/>
    <x v="0"/>
    <x v="463"/>
  </r>
  <r>
    <n v="2841287114"/>
    <s v="Elisabetta"/>
    <s v="Curzey"/>
    <x v="2"/>
    <x v="464"/>
  </r>
  <r>
    <n v="2417008025"/>
    <s v="Tori"/>
    <s v="Helis"/>
    <x v="2"/>
    <x v="465"/>
  </r>
  <r>
    <n v="7269614199"/>
    <s v="Elroy"/>
    <s v="Petrasso"/>
    <x v="0"/>
    <x v="466"/>
  </r>
  <r>
    <n v="6446166575"/>
    <s v="Blanche"/>
    <s v="Folliott"/>
    <x v="0"/>
    <x v="467"/>
  </r>
  <r>
    <n v="9018504580"/>
    <s v="Chanda"/>
    <s v="Bahls"/>
    <x v="0"/>
    <x v="468"/>
  </r>
  <r>
    <n v="9611070055"/>
    <s v="Luise"/>
    <s v="Bodley"/>
    <x v="0"/>
    <x v="469"/>
  </r>
  <r>
    <n v="5503746279"/>
    <s v="Elva"/>
    <s v="Aumerle"/>
    <x v="2"/>
    <x v="470"/>
  </r>
  <r>
    <n v="3554200719"/>
    <s v="Lin"/>
    <s v="Ajean"/>
    <x v="0"/>
    <x v="471"/>
  </r>
  <r>
    <n v="209942509"/>
    <s v="Mada"/>
    <s v="Addie"/>
    <x v="1"/>
    <x v="472"/>
  </r>
  <r>
    <n v="3877279783"/>
    <s v="Shayne"/>
    <s v="Greensall"/>
    <x v="2"/>
    <x v="473"/>
  </r>
  <r>
    <n v="4290015026"/>
    <s v="Mallory"/>
    <s v="Kiss"/>
    <x v="0"/>
    <x v="474"/>
  </r>
  <r>
    <n v="1953937357"/>
    <s v="Nate"/>
    <s v="Bartaletti"/>
    <x v="2"/>
    <x v="475"/>
  </r>
  <r>
    <n v="6842801095"/>
    <s v="Moll"/>
    <s v="Wylie"/>
    <x v="1"/>
    <x v="476"/>
  </r>
  <r>
    <n v="1918356416"/>
    <s v="Bea"/>
    <s v="Gofton"/>
    <x v="1"/>
    <x v="477"/>
  </r>
  <r>
    <n v="5511711233"/>
    <s v="Thalia"/>
    <s v="Crowcher"/>
    <x v="0"/>
    <x v="478"/>
  </r>
  <r>
    <n v="2158895349"/>
    <s v="Nickolai"/>
    <s v="Martins"/>
    <x v="0"/>
    <x v="479"/>
  </r>
  <r>
    <n v="813832926"/>
    <s v="Corene"/>
    <s v="Diamant"/>
    <x v="2"/>
    <x v="480"/>
  </r>
  <r>
    <n v="6938295417"/>
    <s v="Aldin"/>
    <s v="Dryburgh"/>
    <x v="0"/>
    <x v="24"/>
  </r>
  <r>
    <n v="3133221701"/>
    <s v="Bernice"/>
    <s v="Nucci"/>
    <x v="2"/>
    <x v="481"/>
  </r>
  <r>
    <n v="7011563598"/>
    <s v="Isadora"/>
    <s v="Davana"/>
    <x v="0"/>
    <x v="482"/>
  </r>
  <r>
    <n v="9529277938"/>
    <s v="Javier"/>
    <s v="Andriolli"/>
    <x v="1"/>
    <x v="483"/>
  </r>
  <r>
    <n v="5234982726"/>
    <s v="Hillary"/>
    <s v="Westphalen"/>
    <x v="1"/>
    <x v="484"/>
  </r>
  <r>
    <n v="492630925"/>
    <s v="Lorie"/>
    <s v="Bamblett"/>
    <x v="1"/>
    <x v="485"/>
  </r>
  <r>
    <n v="9128677390"/>
    <s v="Trude"/>
    <s v="Lindenbluth"/>
    <x v="1"/>
    <x v="486"/>
  </r>
  <r>
    <n v="1192770250"/>
    <s v="Caro"/>
    <s v="Farrington"/>
    <x v="1"/>
    <x v="487"/>
  </r>
  <r>
    <n v="7118642576"/>
    <s v="Ophelia"/>
    <s v="Renak"/>
    <x v="0"/>
    <x v="488"/>
  </r>
  <r>
    <n v="5629875752"/>
    <s v="Joane"/>
    <s v="O' Mulderrig"/>
    <x v="1"/>
    <x v="489"/>
  </r>
  <r>
    <n v="8808097757"/>
    <s v="Alene"/>
    <s v="Barneveld"/>
    <x v="0"/>
    <x v="490"/>
  </r>
  <r>
    <n v="5358183647"/>
    <s v="Sibeal"/>
    <s v="Stirman"/>
    <x v="1"/>
    <x v="491"/>
  </r>
  <r>
    <n v="1549399640"/>
    <s v="Pansie"/>
    <s v="Lingley"/>
    <x v="0"/>
    <x v="492"/>
  </r>
  <r>
    <n v="2579936017"/>
    <s v="Sunny"/>
    <s v="Glyne"/>
    <x v="1"/>
    <x v="493"/>
  </r>
  <r>
    <n v="5588978080"/>
    <s v="Letti"/>
    <s v="Howarth"/>
    <x v="2"/>
    <x v="494"/>
  </r>
  <r>
    <n v="7411705322"/>
    <s v="Noelyn"/>
    <s v="Vankin"/>
    <x v="1"/>
    <x v="495"/>
  </r>
  <r>
    <n v="9726644925"/>
    <s v="Adaline"/>
    <s v="Waud"/>
    <x v="0"/>
    <x v="496"/>
  </r>
  <r>
    <n v="4768254810"/>
    <s v="Reagan"/>
    <s v="Jubert"/>
    <x v="0"/>
    <x v="497"/>
  </r>
  <r>
    <n v="8640079943"/>
    <s v="Talbot"/>
    <s v="Kynett"/>
    <x v="2"/>
    <x v="498"/>
  </r>
  <r>
    <n v="5479449389"/>
    <s v="Lazar"/>
    <s v="Durant"/>
    <x v="2"/>
    <x v="499"/>
  </r>
  <r>
    <n v="6776868107"/>
    <s v="Margit"/>
    <s v="Dransfield"/>
    <x v="1"/>
    <x v="500"/>
  </r>
  <r>
    <n v="2698184272"/>
    <s v="Lucina"/>
    <s v="Farndon"/>
    <x v="1"/>
    <x v="501"/>
  </r>
  <r>
    <n v="2191014690"/>
    <s v="Fabe"/>
    <s v="Hutchinges"/>
    <x v="0"/>
    <x v="502"/>
  </r>
  <r>
    <n v="806065796"/>
    <s v="Verine"/>
    <s v="Gouldstone"/>
    <x v="1"/>
    <x v="503"/>
  </r>
  <r>
    <n v="9561367408"/>
    <s v="Tammy"/>
    <s v="Lenden"/>
    <x v="2"/>
    <x v="504"/>
  </r>
  <r>
    <n v="2492824950"/>
    <s v="Iago"/>
    <s v="Epine"/>
    <x v="1"/>
    <x v="505"/>
  </r>
  <r>
    <n v="3021692982"/>
    <s v="Georgie"/>
    <s v="Seyler"/>
    <x v="2"/>
    <x v="506"/>
  </r>
  <r>
    <n v="8238030943"/>
    <s v="Bennie"/>
    <s v="Drayton"/>
    <x v="1"/>
    <x v="507"/>
  </r>
  <r>
    <n v="6383978705"/>
    <s v="Bess"/>
    <s v="Kubelka"/>
    <x v="1"/>
    <x v="508"/>
  </r>
  <r>
    <n v="3661649302"/>
    <s v="Evania"/>
    <s v="Grime"/>
    <x v="0"/>
    <x v="509"/>
  </r>
  <r>
    <n v="1962975932"/>
    <s v="Avivah"/>
    <s v="Sante"/>
    <x v="1"/>
    <x v="510"/>
  </r>
  <r>
    <n v="5623178685"/>
    <s v="Zebedee"/>
    <s v="Lewzey"/>
    <x v="2"/>
    <x v="511"/>
  </r>
  <r>
    <n v="453763030"/>
    <s v="Wenona"/>
    <s v="Pawlik"/>
    <x v="2"/>
    <x v="512"/>
  </r>
  <r>
    <n v="5211527984"/>
    <s v="Derk"/>
    <s v="Latham"/>
    <x v="0"/>
    <x v="513"/>
  </r>
  <r>
    <n v="1659448174"/>
    <s v="Christina"/>
    <s v="Augar"/>
    <x v="1"/>
    <x v="514"/>
  </r>
  <r>
    <n v="5637692440"/>
    <s v="Minetta"/>
    <s v="Claeskens"/>
    <x v="2"/>
    <x v="515"/>
  </r>
  <r>
    <n v="6637560367"/>
    <s v="Jermayne"/>
    <s v="O'Grady"/>
    <x v="0"/>
    <x v="516"/>
  </r>
  <r>
    <n v="7621218967"/>
    <s v="Peter"/>
    <s v="Aps"/>
    <x v="0"/>
    <x v="517"/>
  </r>
  <r>
    <n v="6293335589"/>
    <s v="Eustacia"/>
    <s v="Creamer"/>
    <x v="0"/>
    <x v="518"/>
  </r>
  <r>
    <n v="8127128031"/>
    <s v="Adolf"/>
    <s v="Underhill"/>
    <x v="2"/>
    <x v="519"/>
  </r>
  <r>
    <n v="9013891098"/>
    <s v="Cory"/>
    <s v="Duplan"/>
    <x v="1"/>
    <x v="520"/>
  </r>
  <r>
    <n v="1545110042"/>
    <s v="Cairistiona"/>
    <s v="Lyver"/>
    <x v="2"/>
    <x v="521"/>
  </r>
  <r>
    <n v="9815158015"/>
    <s v="Kiley"/>
    <s v="Lartice"/>
    <x v="0"/>
    <x v="522"/>
  </r>
  <r>
    <n v="8565880958"/>
    <s v="Austine"/>
    <s v="Wyer"/>
    <x v="2"/>
    <x v="523"/>
  </r>
  <r>
    <n v="7783641539"/>
    <s v="Janenna"/>
    <s v="Dailey"/>
    <x v="1"/>
    <x v="524"/>
  </r>
  <r>
    <n v="9340388305"/>
    <s v="Alfi"/>
    <s v="Duesberry"/>
    <x v="2"/>
    <x v="525"/>
  </r>
  <r>
    <n v="7966083349"/>
    <s v="Rosella"/>
    <s v="Zamora"/>
    <x v="0"/>
    <x v="526"/>
  </r>
  <r>
    <n v="1599457717"/>
    <s v="Julianna"/>
    <s v="Dunklee"/>
    <x v="0"/>
    <x v="527"/>
  </r>
  <r>
    <n v="6253520369"/>
    <s v="Aviva"/>
    <s v="Shayes"/>
    <x v="2"/>
    <x v="528"/>
  </r>
  <r>
    <n v="8054305400"/>
    <s v="Wendel"/>
    <s v="Hulmes"/>
    <x v="1"/>
    <x v="529"/>
  </r>
  <r>
    <n v="5795848808"/>
    <s v="Terri"/>
    <s v="Dorn"/>
    <x v="1"/>
    <x v="530"/>
  </r>
  <r>
    <n v="7249524151"/>
    <s v="Rodina"/>
    <s v="Calloway"/>
    <x v="1"/>
    <x v="531"/>
  </r>
  <r>
    <n v="3235176993"/>
    <s v="Adena"/>
    <s v="Kop"/>
    <x v="0"/>
    <x v="532"/>
  </r>
  <r>
    <n v="2565290632"/>
    <s v="Rosina"/>
    <s v="Kener"/>
    <x v="1"/>
    <x v="533"/>
  </r>
  <r>
    <n v="1718344562"/>
    <s v="Mendel"/>
    <s v="Iscowitz"/>
    <x v="1"/>
    <x v="534"/>
  </r>
  <r>
    <n v="5082945165"/>
    <s v="Hillyer"/>
    <s v="Garrique"/>
    <x v="0"/>
    <x v="535"/>
  </r>
  <r>
    <n v="5191866150"/>
    <s v="Luisa"/>
    <s v="Antic"/>
    <x v="1"/>
    <x v="536"/>
  </r>
  <r>
    <n v="6531376252"/>
    <s v="Clyve"/>
    <s v="Dayley"/>
    <x v="2"/>
    <x v="537"/>
  </r>
  <r>
    <n v="6695538166"/>
    <s v="Jessie"/>
    <s v="Peabody"/>
    <x v="2"/>
    <x v="55"/>
  </r>
  <r>
    <n v="3609467622"/>
    <s v="Alberto"/>
    <s v="Morgan"/>
    <x v="0"/>
    <x v="538"/>
  </r>
  <r>
    <n v="8481632066"/>
    <s v="Bengt"/>
    <s v="Shillum"/>
    <x v="1"/>
    <x v="539"/>
  </r>
  <r>
    <n v="2234966051"/>
    <s v="Vania"/>
    <s v="Tolefree"/>
    <x v="1"/>
    <x v="540"/>
  </r>
  <r>
    <n v="8603912793"/>
    <s v="Idell"/>
    <s v="Haskew"/>
    <x v="1"/>
    <x v="541"/>
  </r>
  <r>
    <n v="6322781804"/>
    <s v="Shayne"/>
    <s v="Millin"/>
    <x v="1"/>
    <x v="542"/>
  </r>
  <r>
    <n v="9287480133"/>
    <s v="Rufe"/>
    <s v="Smerdon"/>
    <x v="1"/>
    <x v="543"/>
  </r>
  <r>
    <n v="7427985850"/>
    <s v="Tallie"/>
    <s v="Buckner"/>
    <x v="1"/>
    <x v="544"/>
  </r>
  <r>
    <n v="4328154427"/>
    <s v="Christabella"/>
    <s v="Timblett"/>
    <x v="0"/>
    <x v="545"/>
  </r>
  <r>
    <n v="5077974136"/>
    <s v="Pacorro"/>
    <s v="Balden"/>
    <x v="1"/>
    <x v="546"/>
  </r>
  <r>
    <n v="9621331862"/>
    <s v="Elizabet"/>
    <s v="Kentish"/>
    <x v="1"/>
    <x v="547"/>
  </r>
  <r>
    <n v="6720857681"/>
    <s v="Cecilius"/>
    <s v="Messam"/>
    <x v="2"/>
    <x v="548"/>
  </r>
  <r>
    <n v="4502817627"/>
    <s v="Aurelie"/>
    <s v="Pickaver"/>
    <x v="0"/>
    <x v="549"/>
  </r>
  <r>
    <n v="7794042674"/>
    <s v="Huey"/>
    <s v="Strognell"/>
    <x v="0"/>
    <x v="550"/>
  </r>
  <r>
    <n v="7637608875"/>
    <s v="Lawrence"/>
    <s v="Minchindon"/>
    <x v="0"/>
    <x v="551"/>
  </r>
  <r>
    <n v="2411473303"/>
    <s v="Ivan"/>
    <s v="Gonzalo"/>
    <x v="2"/>
    <x v="552"/>
  </r>
  <r>
    <n v="9369490930"/>
    <s v="Gar"/>
    <s v="Mueller"/>
    <x v="0"/>
    <x v="553"/>
  </r>
  <r>
    <n v="1252810490"/>
    <s v="Travers"/>
    <s v="Nequest"/>
    <x v="1"/>
    <x v="554"/>
  </r>
  <r>
    <n v="7760701055"/>
    <s v="Mauricio"/>
    <s v="Smooth"/>
    <x v="2"/>
    <x v="555"/>
  </r>
  <r>
    <n v="8099854152"/>
    <s v="Elroy"/>
    <s v="Lenaghen"/>
    <x v="0"/>
    <x v="556"/>
  </r>
  <r>
    <n v="5623930522"/>
    <s v="Elie"/>
    <s v="Cantillion"/>
    <x v="1"/>
    <x v="557"/>
  </r>
  <r>
    <n v="3060876401"/>
    <s v="Tuckie"/>
    <s v="Mullenger"/>
    <x v="0"/>
    <x v="558"/>
  </r>
  <r>
    <n v="960994726"/>
    <s v="Nichols"/>
    <s v="Exton"/>
    <x v="2"/>
    <x v="559"/>
  </r>
  <r>
    <n v="4306425231"/>
    <s v="Fraze"/>
    <s v="Laing"/>
    <x v="0"/>
    <x v="560"/>
  </r>
  <r>
    <n v="844376051"/>
    <s v="Erika"/>
    <s v="Forsaith"/>
    <x v="0"/>
    <x v="561"/>
  </r>
  <r>
    <n v="2074776004"/>
    <s v="Salli"/>
    <s v="Gooda"/>
    <x v="2"/>
    <x v="562"/>
  </r>
  <r>
    <n v="5998486889"/>
    <s v="Amalea"/>
    <s v="Murty"/>
    <x v="0"/>
    <x v="563"/>
  </r>
  <r>
    <n v="8069192305"/>
    <s v="Alexa"/>
    <s v="Balch"/>
    <x v="1"/>
    <x v="564"/>
  </r>
  <r>
    <n v="899126162"/>
    <s v="Nolie"/>
    <s v="Gonnin"/>
    <x v="2"/>
    <x v="565"/>
  </r>
  <r>
    <n v="2575500974"/>
    <s v="Orelia"/>
    <s v="Philipson"/>
    <x v="2"/>
    <x v="566"/>
  </r>
  <r>
    <n v="2561690342"/>
    <s v="Krisha"/>
    <s v="Rotherham"/>
    <x v="1"/>
    <x v="567"/>
  </r>
  <r>
    <n v="1969484233"/>
    <s v="Elisabetta"/>
    <s v="Martinec"/>
    <x v="0"/>
    <x v="568"/>
  </r>
  <r>
    <n v="5903124704"/>
    <s v="Renaud"/>
    <s v="Highwood"/>
    <x v="1"/>
    <x v="569"/>
  </r>
  <r>
    <n v="4487905370"/>
    <s v="Chastity"/>
    <s v="Benninger"/>
    <x v="0"/>
    <x v="570"/>
  </r>
  <r>
    <n v="9548500949"/>
    <s v="Misty"/>
    <s v="Whitrod"/>
    <x v="0"/>
    <x v="571"/>
  </r>
  <r>
    <n v="9547713507"/>
    <s v="Darwin"/>
    <s v="Tinsley"/>
    <x v="1"/>
    <x v="572"/>
  </r>
  <r>
    <n v="895027720"/>
    <s v="Ddene"/>
    <s v="Castree"/>
    <x v="1"/>
    <x v="573"/>
  </r>
  <r>
    <n v="7242677408"/>
    <s v="Dexter"/>
    <s v="Ewington"/>
    <x v="1"/>
    <x v="574"/>
  </r>
  <r>
    <n v="7240169995"/>
    <s v="Titos"/>
    <s v="Shelmardine"/>
    <x v="0"/>
    <x v="575"/>
  </r>
  <r>
    <n v="9096285417"/>
    <s v="Giorgio"/>
    <s v="Suett"/>
    <x v="0"/>
    <x v="576"/>
  </r>
  <r>
    <n v="2376099331"/>
    <s v="Cherye"/>
    <s v="Grunbaum"/>
    <x v="0"/>
    <x v="577"/>
  </r>
  <r>
    <n v="797787712"/>
    <s v="Duffy"/>
    <s v="Grimsdyke"/>
    <x v="2"/>
    <x v="578"/>
  </r>
  <r>
    <n v="1028388519"/>
    <s v="Barde"/>
    <s v="Pound"/>
    <x v="0"/>
    <x v="579"/>
  </r>
  <r>
    <n v="3600185284"/>
    <s v="Nial"/>
    <s v="Giovanazzi"/>
    <x v="2"/>
    <x v="580"/>
  </r>
  <r>
    <n v="247438790"/>
    <s v="Erin"/>
    <s v="Ducker"/>
    <x v="0"/>
    <x v="581"/>
  </r>
  <r>
    <n v="4188124377"/>
    <s v="Nicko"/>
    <s v="Ledington"/>
    <x v="0"/>
    <x v="582"/>
  </r>
  <r>
    <n v="471886378"/>
    <s v="Damaris"/>
    <s v="Metson"/>
    <x v="2"/>
    <x v="583"/>
  </r>
  <r>
    <n v="4688336071"/>
    <s v="Merrill"/>
    <s v="Speakman"/>
    <x v="1"/>
    <x v="584"/>
  </r>
  <r>
    <n v="7778092905"/>
    <s v="Darcie"/>
    <s v="Hylands"/>
    <x v="1"/>
    <x v="585"/>
  </r>
  <r>
    <n v="7338728615"/>
    <s v="Tedmund"/>
    <s v="Lardeux"/>
    <x v="0"/>
    <x v="586"/>
  </r>
  <r>
    <n v="6724903874"/>
    <s v="Jamil"/>
    <s v="Regnard"/>
    <x v="1"/>
    <x v="587"/>
  </r>
  <r>
    <n v="2975315244"/>
    <s v="Merrile"/>
    <s v="Urrey"/>
    <x v="1"/>
    <x v="588"/>
  </r>
  <r>
    <n v="7628323464"/>
    <s v="Jess"/>
    <s v="Martini"/>
    <x v="2"/>
    <x v="589"/>
  </r>
  <r>
    <n v="901154172"/>
    <s v="Sherwynd"/>
    <s v="Southerell"/>
    <x v="2"/>
    <x v="590"/>
  </r>
  <r>
    <n v="2958727874"/>
    <s v="Lucky"/>
    <s v="Whittlesey"/>
    <x v="0"/>
    <x v="591"/>
  </r>
  <r>
    <n v="2307209530"/>
    <s v="Christan"/>
    <s v="Dukesbury"/>
    <x v="1"/>
    <x v="592"/>
  </r>
  <r>
    <n v="3473885983"/>
    <s v="Melloney"/>
    <s v="Brown"/>
    <x v="1"/>
    <x v="593"/>
  </r>
  <r>
    <n v="4815280800"/>
    <s v="Emanuele"/>
    <s v="Blackden"/>
    <x v="0"/>
    <x v="594"/>
  </r>
  <r>
    <n v="1990334539"/>
    <s v="Florri"/>
    <s v="Coldbath"/>
    <x v="1"/>
    <x v="595"/>
  </r>
  <r>
    <n v="3932861779"/>
    <s v="Marvin"/>
    <s v="Pochin"/>
    <x v="2"/>
    <x v="596"/>
  </r>
  <r>
    <n v="4839119791"/>
    <s v="Kalindi"/>
    <s v="Hedin"/>
    <x v="1"/>
    <x v="597"/>
  </r>
  <r>
    <n v="6850203894"/>
    <s v="Sena"/>
    <s v="Bartholomieu"/>
    <x v="1"/>
    <x v="598"/>
  </r>
  <r>
    <n v="2280674246"/>
    <s v="Claudie"/>
    <s v="Armin"/>
    <x v="0"/>
    <x v="599"/>
  </r>
  <r>
    <n v="9114174103"/>
    <s v="Cami"/>
    <s v="Wagstaffe"/>
    <x v="2"/>
    <x v="600"/>
  </r>
  <r>
    <n v="232367817"/>
    <s v="Monty"/>
    <s v="Spellward"/>
    <x v="1"/>
    <x v="601"/>
  </r>
  <r>
    <n v="2255261316"/>
    <s v="Vickie"/>
    <s v="Jocic"/>
    <x v="1"/>
    <x v="602"/>
  </r>
  <r>
    <n v="264454596"/>
    <s v="Gayelord"/>
    <s v="Coffin"/>
    <x v="1"/>
    <x v="603"/>
  </r>
  <r>
    <n v="1856596435"/>
    <s v="Waldemar"/>
    <s v="Vaggers"/>
    <x v="1"/>
    <x v="604"/>
  </r>
  <r>
    <n v="8850022085"/>
    <s v="Hanson"/>
    <s v="Hadigate"/>
    <x v="0"/>
    <x v="605"/>
  </r>
  <r>
    <n v="7585281072"/>
    <s v="Marie-jeanne"/>
    <s v="Marrow"/>
    <x v="0"/>
    <x v="606"/>
  </r>
  <r>
    <n v="1079691642"/>
    <s v="Raff"/>
    <s v="Menichini"/>
    <x v="1"/>
    <x v="607"/>
  </r>
  <r>
    <n v="5304381319"/>
    <s v="Barbra"/>
    <s v="Pistol"/>
    <x v="2"/>
    <x v="608"/>
  </r>
  <r>
    <n v="2792636599"/>
    <s v="Patin"/>
    <s v="Scardifield"/>
    <x v="1"/>
    <x v="609"/>
  </r>
  <r>
    <n v="8911781207"/>
    <s v="Webster"/>
    <s v="Akerman"/>
    <x v="2"/>
    <x v="610"/>
  </r>
  <r>
    <n v="5984294621"/>
    <s v="Juliet"/>
    <s v="Semered"/>
    <x v="1"/>
    <x v="611"/>
  </r>
  <r>
    <n v="544760832"/>
    <s v="Andris"/>
    <s v="Worboy"/>
    <x v="0"/>
    <x v="612"/>
  </r>
  <r>
    <n v="3040116061"/>
    <s v="Antonina"/>
    <s v="Grammer"/>
    <x v="2"/>
    <x v="613"/>
  </r>
  <r>
    <n v="2257563263"/>
    <s v="Rance"/>
    <s v="Medwell"/>
    <x v="2"/>
    <x v="614"/>
  </r>
  <r>
    <n v="263573389"/>
    <s v="Derrik"/>
    <s v="Bacchus"/>
    <x v="2"/>
    <x v="615"/>
  </r>
  <r>
    <n v="4578004252"/>
    <s v="Pietro"/>
    <s v="Coenraets"/>
    <x v="1"/>
    <x v="616"/>
  </r>
  <r>
    <n v="7473861379"/>
    <s v="Daile"/>
    <s v="Kettel"/>
    <x v="1"/>
    <x v="617"/>
  </r>
  <r>
    <n v="2138131904"/>
    <s v="Curry"/>
    <s v="Coiley"/>
    <x v="2"/>
    <x v="618"/>
  </r>
  <r>
    <n v="6284045549"/>
    <s v="Antons"/>
    <s v="Porkiss"/>
    <x v="0"/>
    <x v="619"/>
  </r>
  <r>
    <n v="132027631"/>
    <s v="Millie"/>
    <s v="Shayler"/>
    <x v="2"/>
    <x v="620"/>
  </r>
  <r>
    <n v="9965847037"/>
    <s v="Rossie"/>
    <s v="Harget"/>
    <x v="2"/>
    <x v="621"/>
  </r>
  <r>
    <n v="8267733809"/>
    <s v="Abram"/>
    <s v="Hopfer"/>
    <x v="0"/>
    <x v="622"/>
  </r>
  <r>
    <n v="8065075959"/>
    <s v="Carree"/>
    <s v="Crayker"/>
    <x v="2"/>
    <x v="623"/>
  </r>
  <r>
    <n v="9095573850"/>
    <s v="Alyssa"/>
    <s v="Forsyth"/>
    <x v="0"/>
    <x v="624"/>
  </r>
  <r>
    <n v="4323727860"/>
    <s v="Dyanne"/>
    <s v="Simper"/>
    <x v="0"/>
    <x v="625"/>
  </r>
  <r>
    <n v="8024322455"/>
    <s v="Pren"/>
    <s v="Shanahan"/>
    <x v="2"/>
    <x v="626"/>
  </r>
  <r>
    <n v="4256220232"/>
    <s v="Ollie"/>
    <s v="Allsupp"/>
    <x v="2"/>
    <x v="627"/>
  </r>
  <r>
    <n v="650049144"/>
    <s v="Zaneta"/>
    <s v="Swaddle"/>
    <x v="0"/>
    <x v="628"/>
  </r>
  <r>
    <n v="8788824691"/>
    <s v="Hamlin"/>
    <s v="Matchitt"/>
    <x v="0"/>
    <x v="629"/>
  </r>
  <r>
    <n v="6732216945"/>
    <s v="Lucila"/>
    <s v="Fosh"/>
    <x v="0"/>
    <x v="630"/>
  </r>
  <r>
    <n v="6731572691"/>
    <s v="Chan"/>
    <s v="Shillabeare"/>
    <x v="0"/>
    <x v="631"/>
  </r>
  <r>
    <n v="5684780105"/>
    <s v="Nathaniel"/>
    <s v="Evered"/>
    <x v="1"/>
    <x v="632"/>
  </r>
  <r>
    <n v="8277918739"/>
    <s v="Ddene"/>
    <s v="Iddiens"/>
    <x v="0"/>
    <x v="633"/>
  </r>
  <r>
    <n v="4877108939"/>
    <s v="Nikolos"/>
    <s v="Santino"/>
    <x v="1"/>
    <x v="634"/>
  </r>
  <r>
    <n v="5574535556"/>
    <s v="Barbi"/>
    <s v="Ayshford"/>
    <x v="1"/>
    <x v="635"/>
  </r>
  <r>
    <n v="5383734902"/>
    <s v="Pamela"/>
    <s v="Banke"/>
    <x v="1"/>
    <x v="636"/>
  </r>
  <r>
    <n v="7659816853"/>
    <s v="Anthe"/>
    <s v="McNish"/>
    <x v="2"/>
    <x v="637"/>
  </r>
  <r>
    <n v="8673837456"/>
    <s v="Emilio"/>
    <s v="Schimke"/>
    <x v="2"/>
    <x v="638"/>
  </r>
  <r>
    <n v="1887308636"/>
    <s v="Van"/>
    <s v="Vedmore"/>
    <x v="2"/>
    <x v="639"/>
  </r>
  <r>
    <n v="9621571960"/>
    <s v="Nicki"/>
    <s v="Minnock"/>
    <x v="2"/>
    <x v="640"/>
  </r>
  <r>
    <n v="502909099"/>
    <s v="Mildred"/>
    <s v="Antonio"/>
    <x v="0"/>
    <x v="641"/>
  </r>
  <r>
    <n v="4937054791"/>
    <s v="Rosalie"/>
    <s v="Brankley"/>
    <x v="2"/>
    <x v="642"/>
  </r>
  <r>
    <n v="7436398989"/>
    <s v="Josiah"/>
    <s v="Pepi"/>
    <x v="1"/>
    <x v="643"/>
  </r>
  <r>
    <n v="7914395587"/>
    <s v="Amandie"/>
    <s v="McDyer"/>
    <x v="2"/>
    <x v="644"/>
  </r>
  <r>
    <n v="9854387496"/>
    <s v="Kaitlin"/>
    <s v="Greeveson"/>
    <x v="1"/>
    <x v="645"/>
  </r>
  <r>
    <n v="6321654205"/>
    <s v="Phillipe"/>
    <s v="Shildrake"/>
    <x v="2"/>
    <x v="646"/>
  </r>
  <r>
    <n v="3016741628"/>
    <s v="Carleen"/>
    <s v="Mingus"/>
    <x v="1"/>
    <x v="647"/>
  </r>
  <r>
    <n v="7938954179"/>
    <s v="Darin"/>
    <s v="Landal"/>
    <x v="0"/>
    <x v="648"/>
  </r>
  <r>
    <n v="7866715386"/>
    <s v="Marjory"/>
    <s v="Lindman"/>
    <x v="2"/>
    <x v="649"/>
  </r>
  <r>
    <n v="7286297414"/>
    <s v="Luisa"/>
    <s v="Parradice"/>
    <x v="0"/>
    <x v="650"/>
  </r>
  <r>
    <n v="3867281491"/>
    <s v="Phillipe"/>
    <s v="Greenroyd"/>
    <x v="0"/>
    <x v="651"/>
  </r>
  <r>
    <n v="9726268931"/>
    <s v="Norbert"/>
    <s v="Segges"/>
    <x v="2"/>
    <x v="652"/>
  </r>
  <r>
    <n v="4235594176"/>
    <s v="Bianka"/>
    <s v="Sertin"/>
    <x v="0"/>
    <x v="653"/>
  </r>
  <r>
    <n v="5405945366"/>
    <s v="Miguel"/>
    <s v="Chasemore"/>
    <x v="2"/>
    <x v="654"/>
  </r>
  <r>
    <n v="7453397081"/>
    <s v="Weylin"/>
    <s v="Daouze"/>
    <x v="1"/>
    <x v="655"/>
  </r>
  <r>
    <n v="7268478941"/>
    <s v="Winfred"/>
    <s v="Siggee"/>
    <x v="2"/>
    <x v="656"/>
  </r>
  <r>
    <n v="1231429186"/>
    <s v="Nikolos"/>
    <s v="Ruppeli"/>
    <x v="0"/>
    <x v="657"/>
  </r>
  <r>
    <n v="4638232353"/>
    <s v="Myrilla"/>
    <s v="Purvey"/>
    <x v="2"/>
    <x v="658"/>
  </r>
  <r>
    <n v="1743464649"/>
    <s v="Deena"/>
    <s v="Leeming"/>
    <x v="2"/>
    <x v="659"/>
  </r>
  <r>
    <n v="5439294325"/>
    <s v="Carri"/>
    <s v="Howis"/>
    <x v="1"/>
    <x v="660"/>
  </r>
  <r>
    <n v="9305168396"/>
    <s v="Lesley"/>
    <s v="Letford"/>
    <x v="0"/>
    <x v="661"/>
  </r>
  <r>
    <n v="6009848660"/>
    <s v="Madella"/>
    <s v="Seabert"/>
    <x v="1"/>
    <x v="662"/>
  </r>
  <r>
    <n v="8552526727"/>
    <s v="Godard"/>
    <s v="Truett"/>
    <x v="2"/>
    <x v="663"/>
  </r>
  <r>
    <n v="3580617389"/>
    <s v="Demetris"/>
    <s v="Hazlegrove"/>
    <x v="0"/>
    <x v="664"/>
  </r>
  <r>
    <n v="6520635286"/>
    <s v="Zane"/>
    <s v="Cheverton"/>
    <x v="1"/>
    <x v="665"/>
  </r>
  <r>
    <n v="7070564503"/>
    <s v="Emmie"/>
    <s v="Ivamy"/>
    <x v="1"/>
    <x v="666"/>
  </r>
  <r>
    <n v="4862005330"/>
    <s v="Fulvia"/>
    <s v="Aldie"/>
    <x v="1"/>
    <x v="667"/>
  </r>
  <r>
    <n v="7966879720"/>
    <s v="Eal"/>
    <s v="Ezzle"/>
    <x v="0"/>
    <x v="668"/>
  </r>
  <r>
    <n v="992720575"/>
    <s v="Brice"/>
    <s v="O'Sheeryne"/>
    <x v="0"/>
    <x v="669"/>
  </r>
  <r>
    <n v="7188904251"/>
    <s v="Vail"/>
    <s v="Mailey"/>
    <x v="1"/>
    <x v="670"/>
  </r>
  <r>
    <n v="2353272215"/>
    <s v="Maury"/>
    <s v="Belshaw"/>
    <x v="2"/>
    <x v="671"/>
  </r>
  <r>
    <n v="3259018638"/>
    <s v="Vladimir"/>
    <s v="Nassy"/>
    <x v="0"/>
    <x v="672"/>
  </r>
  <r>
    <n v="1419116835"/>
    <s v="Martica"/>
    <s v="Whyler"/>
    <x v="1"/>
    <x v="673"/>
  </r>
  <r>
    <n v="4920920075"/>
    <s v="Boycie"/>
    <s v="Marten"/>
    <x v="0"/>
    <x v="674"/>
  </r>
  <r>
    <n v="3991175401"/>
    <s v="Sebastiano"/>
    <s v="Cloute"/>
    <x v="1"/>
    <x v="675"/>
  </r>
  <r>
    <n v="7243767311"/>
    <s v="Amory"/>
    <s v="Crasswell"/>
    <x v="0"/>
    <x v="676"/>
  </r>
  <r>
    <n v="9820632102"/>
    <s v="Sergio"/>
    <s v="Itzakovitz"/>
    <x v="2"/>
    <x v="677"/>
  </r>
  <r>
    <n v="6007705854"/>
    <s v="Donavon"/>
    <s v="Cheer"/>
    <x v="1"/>
    <x v="678"/>
  </r>
  <r>
    <n v="4223282808"/>
    <s v="Kippar"/>
    <s v="Ricardin"/>
    <x v="0"/>
    <x v="679"/>
  </r>
  <r>
    <n v="1462166245"/>
    <s v="Barnabas"/>
    <s v="Jozefczak"/>
    <x v="0"/>
    <x v="680"/>
  </r>
  <r>
    <n v="1565607864"/>
    <s v="Sheilakathryn"/>
    <s v="Buckberry"/>
    <x v="1"/>
    <x v="681"/>
  </r>
  <r>
    <n v="2524849899"/>
    <s v="Tani"/>
    <s v="Haddock"/>
    <x v="1"/>
    <x v="682"/>
  </r>
  <r>
    <n v="8349606134"/>
    <s v="Beaufort"/>
    <s v="Rentcome"/>
    <x v="0"/>
    <x v="683"/>
  </r>
  <r>
    <n v="2060025532"/>
    <s v="Petronille"/>
    <s v="Niles"/>
    <x v="2"/>
    <x v="684"/>
  </r>
  <r>
    <n v="2859566597"/>
    <s v="Hillel"/>
    <s v="Burdett"/>
    <x v="2"/>
    <x v="685"/>
  </r>
  <r>
    <n v="2079803735"/>
    <s v="Shawna"/>
    <s v="Powland"/>
    <x v="0"/>
    <x v="686"/>
  </r>
  <r>
    <n v="7205256240"/>
    <s v="Simone"/>
    <s v="Garz"/>
    <x v="2"/>
    <x v="687"/>
  </r>
  <r>
    <n v="4639895275"/>
    <s v="Alric"/>
    <s v="McNaught"/>
    <x v="1"/>
    <x v="688"/>
  </r>
  <r>
    <n v="7039995972"/>
    <s v="Della"/>
    <s v="Tapson"/>
    <x v="2"/>
    <x v="689"/>
  </r>
  <r>
    <n v="4396213212"/>
    <s v="Cristina"/>
    <s v="Seegar"/>
    <x v="2"/>
    <x v="690"/>
  </r>
  <r>
    <n v="7533163729"/>
    <s v="Osbourne"/>
    <s v="Kuhnke"/>
    <x v="1"/>
    <x v="691"/>
  </r>
  <r>
    <n v="9705650896"/>
    <s v="Phil"/>
    <s v="Falconar"/>
    <x v="2"/>
    <x v="692"/>
  </r>
  <r>
    <n v="1009146149"/>
    <s v="Sibbie"/>
    <s v="Cutbush"/>
    <x v="2"/>
    <x v="693"/>
  </r>
  <r>
    <n v="3303111790"/>
    <s v="Andris"/>
    <s v="Dunbleton"/>
    <x v="0"/>
    <x v="694"/>
  </r>
  <r>
    <n v="1456229036"/>
    <s v="Eward"/>
    <s v="Cureton"/>
    <x v="2"/>
    <x v="695"/>
  </r>
  <r>
    <n v="4969679754"/>
    <s v="Cecilia"/>
    <s v="Livingstone"/>
    <x v="2"/>
    <x v="696"/>
  </r>
  <r>
    <n v="1898839557"/>
    <s v="Glynis"/>
    <s v="Garaghan"/>
    <x v="2"/>
    <x v="697"/>
  </r>
  <r>
    <n v="7001733199"/>
    <s v="Wash"/>
    <s v="Aizlewood"/>
    <x v="0"/>
    <x v="698"/>
  </r>
  <r>
    <n v="6259267215"/>
    <s v="Had"/>
    <s v="Drew"/>
    <x v="0"/>
    <x v="699"/>
  </r>
  <r>
    <n v="7088886472"/>
    <s v="Krishnah"/>
    <s v="Capelle"/>
    <x v="0"/>
    <x v="700"/>
  </r>
  <r>
    <n v="9651729414"/>
    <s v="May"/>
    <s v="Fortesquieu"/>
    <x v="0"/>
    <x v="701"/>
  </r>
  <r>
    <n v="1522190236"/>
    <s v="Hymie"/>
    <s v="LeEstut"/>
    <x v="0"/>
    <x v="702"/>
  </r>
  <r>
    <n v="8145387981"/>
    <s v="Gerick"/>
    <s v="Callar"/>
    <x v="2"/>
    <x v="703"/>
  </r>
  <r>
    <n v="3488994694"/>
    <s v="Wheeler"/>
    <s v="Renoden"/>
    <x v="1"/>
    <x v="704"/>
  </r>
  <r>
    <n v="8945564357"/>
    <s v="Brendis"/>
    <s v="Marsie"/>
    <x v="1"/>
    <x v="705"/>
  </r>
  <r>
    <n v="8908432159"/>
    <s v="Consolata"/>
    <s v="Rosier"/>
    <x v="0"/>
    <x v="706"/>
  </r>
  <r>
    <n v="3858163570"/>
    <s v="Arlin"/>
    <s v="Glacken"/>
    <x v="2"/>
    <x v="707"/>
  </r>
  <r>
    <n v="7479962290"/>
    <s v="Paulo"/>
    <s v="Sibbert"/>
    <x v="0"/>
    <x v="708"/>
  </r>
  <r>
    <n v="7304628987"/>
    <s v="Mariquilla"/>
    <s v="Arsmith"/>
    <x v="1"/>
    <x v="709"/>
  </r>
  <r>
    <n v="9457151267"/>
    <s v="Engracia"/>
    <s v="Rigolle"/>
    <x v="0"/>
    <x v="710"/>
  </r>
  <r>
    <n v="8905919081"/>
    <s v="Dennis"/>
    <s v="Cranage"/>
    <x v="2"/>
    <x v="711"/>
  </r>
  <r>
    <n v="6854809452"/>
    <s v="Sayer"/>
    <s v="McGonagle"/>
    <x v="1"/>
    <x v="712"/>
  </r>
  <r>
    <n v="9545462825"/>
    <s v="Arther"/>
    <s v="Plant"/>
    <x v="2"/>
    <x v="713"/>
  </r>
  <r>
    <n v="9258570278"/>
    <s v="Mallissa"/>
    <s v="Renak"/>
    <x v="1"/>
    <x v="714"/>
  </r>
  <r>
    <n v="6378969205"/>
    <s v="Sibby"/>
    <s v="Rastrick"/>
    <x v="1"/>
    <x v="715"/>
  </r>
  <r>
    <n v="5005774041"/>
    <s v="Tracy"/>
    <s v="Briztman"/>
    <x v="0"/>
    <x v="716"/>
  </r>
  <r>
    <n v="3933561566"/>
    <s v="Kristien"/>
    <s v="Llewelly"/>
    <x v="0"/>
    <x v="717"/>
  </r>
  <r>
    <n v="7912639675"/>
    <s v="Beverie"/>
    <s v="Ducket"/>
    <x v="0"/>
    <x v="718"/>
  </r>
  <r>
    <n v="8350412399"/>
    <s v="Meg"/>
    <s v="Greensides"/>
    <x v="1"/>
    <x v="719"/>
  </r>
  <r>
    <n v="513904581"/>
    <s v="Abram"/>
    <s v="Causton"/>
    <x v="1"/>
    <x v="411"/>
  </r>
  <r>
    <n v="3227873028"/>
    <s v="Sophie"/>
    <s v="MacLoughlin"/>
    <x v="2"/>
    <x v="720"/>
  </r>
  <r>
    <n v="4808886316"/>
    <s v="Tiebout"/>
    <s v="Roby"/>
    <x v="1"/>
    <x v="721"/>
  </r>
  <r>
    <n v="3097425365"/>
    <s v="Karalee"/>
    <s v="Durrance"/>
    <x v="0"/>
    <x v="722"/>
  </r>
  <r>
    <n v="9916787441"/>
    <s v="Reginauld"/>
    <s v="Gurner"/>
    <x v="1"/>
    <x v="723"/>
  </r>
  <r>
    <n v="4428088442"/>
    <s v="Kiel"/>
    <s v="Woolveridge"/>
    <x v="2"/>
    <x v="724"/>
  </r>
  <r>
    <n v="3217797337"/>
    <s v="Delia"/>
    <s v="Fylan"/>
    <x v="0"/>
    <x v="725"/>
  </r>
  <r>
    <n v="250257920"/>
    <s v="Berkly"/>
    <s v="Barg"/>
    <x v="2"/>
    <x v="726"/>
  </r>
  <r>
    <n v="1391414047"/>
    <s v="Arleyne"/>
    <s v="Piens"/>
    <x v="0"/>
    <x v="727"/>
  </r>
  <r>
    <n v="5552170407"/>
    <s v="Lancelot"/>
    <s v="Watmough"/>
    <x v="2"/>
    <x v="728"/>
  </r>
  <r>
    <n v="6286877770"/>
    <s v="Ramsay"/>
    <s v="Dawdry"/>
    <x v="1"/>
    <x v="729"/>
  </r>
  <r>
    <n v="6961242316"/>
    <s v="Dionisio"/>
    <s v="Gethyn"/>
    <x v="0"/>
    <x v="730"/>
  </r>
  <r>
    <n v="4876404933"/>
    <s v="Megan"/>
    <s v="Churchard"/>
    <x v="2"/>
    <x v="731"/>
  </r>
  <r>
    <n v="3819859829"/>
    <s v="Hedwig"/>
    <s v="Wooding"/>
    <x v="2"/>
    <x v="732"/>
  </r>
  <r>
    <n v="7824503232"/>
    <s v="Artie"/>
    <s v="Etheredge"/>
    <x v="2"/>
    <x v="733"/>
  </r>
  <r>
    <n v="449160092"/>
    <s v="Martyn"/>
    <s v="Bunhill"/>
    <x v="0"/>
    <x v="734"/>
  </r>
  <r>
    <n v="2944219065"/>
    <s v="Rodie"/>
    <s v="Elsip"/>
    <x v="0"/>
    <x v="735"/>
  </r>
  <r>
    <n v="6260817967"/>
    <s v="Colline"/>
    <s v="Openshaw"/>
    <x v="0"/>
    <x v="736"/>
  </r>
  <r>
    <n v="9597202352"/>
    <s v="Arline"/>
    <s v="Fallowes"/>
    <x v="2"/>
    <x v="737"/>
  </r>
  <r>
    <n v="3509620267"/>
    <s v="Henka"/>
    <s v="McInulty"/>
    <x v="1"/>
    <x v="738"/>
  </r>
  <r>
    <n v="797655034"/>
    <s v="Andre"/>
    <s v="Wemyss"/>
    <x v="2"/>
    <x v="739"/>
  </r>
  <r>
    <n v="9228842121"/>
    <s v="Filbert"/>
    <s v="Dahle"/>
    <x v="2"/>
    <x v="740"/>
  </r>
  <r>
    <n v="29906814"/>
    <s v="Fredelia"/>
    <s v="Gianetti"/>
    <x v="2"/>
    <x v="741"/>
  </r>
  <r>
    <n v="3554301841"/>
    <s v="Rubin"/>
    <s v="Crummay"/>
    <x v="1"/>
    <x v="742"/>
  </r>
  <r>
    <n v="7837437543"/>
    <s v="Doria"/>
    <s v="Lidgertwood"/>
    <x v="0"/>
    <x v="743"/>
  </r>
  <r>
    <n v="9458901820"/>
    <s v="Moses"/>
    <s v="Keymar"/>
    <x v="0"/>
    <x v="37"/>
  </r>
  <r>
    <n v="8748349712"/>
    <s v="Frankie"/>
    <s v="Witnall"/>
    <x v="1"/>
    <x v="744"/>
  </r>
  <r>
    <n v="5403399259"/>
    <s v="Sherilyn"/>
    <s v="Barendtsen"/>
    <x v="2"/>
    <x v="745"/>
  </r>
  <r>
    <n v="2792499575"/>
    <s v="Broderic"/>
    <s v="Osbourne"/>
    <x v="1"/>
    <x v="746"/>
  </r>
  <r>
    <n v="3164004753"/>
    <s v="Conny"/>
    <s v="Sommerly"/>
    <x v="0"/>
    <x v="747"/>
  </r>
  <r>
    <n v="933051662"/>
    <s v="Arabel"/>
    <s v="Denison"/>
    <x v="1"/>
    <x v="748"/>
  </r>
  <r>
    <n v="1382734301"/>
    <s v="Hugo"/>
    <s v="Mowbray"/>
    <x v="1"/>
    <x v="749"/>
  </r>
  <r>
    <n v="4773306254"/>
    <s v="Joye"/>
    <s v="Mepham"/>
    <x v="2"/>
    <x v="750"/>
  </r>
  <r>
    <n v="76572129"/>
    <s v="Doralia"/>
    <s v="Robshaw"/>
    <x v="1"/>
    <x v="751"/>
  </r>
  <r>
    <n v="6300411419"/>
    <s v="Donnell"/>
    <s v="Preon"/>
    <x v="0"/>
    <x v="752"/>
  </r>
  <r>
    <n v="5687748091"/>
    <s v="Beitris"/>
    <s v="Naulty"/>
    <x v="2"/>
    <x v="753"/>
  </r>
  <r>
    <n v="5988565948"/>
    <s v="Kyle"/>
    <s v="Molan"/>
    <x v="0"/>
    <x v="754"/>
  </r>
  <r>
    <n v="8526090127"/>
    <s v="Sidnee"/>
    <s v="Chalkly"/>
    <x v="0"/>
    <x v="755"/>
  </r>
  <r>
    <n v="8162941088"/>
    <s v="Zebadiah"/>
    <s v="Parham"/>
    <x v="0"/>
    <x v="756"/>
  </r>
  <r>
    <n v="6019132307"/>
    <s v="Veriee"/>
    <s v="McGillacoell"/>
    <x v="2"/>
    <x v="757"/>
  </r>
  <r>
    <n v="7625163059"/>
    <s v="Ingar"/>
    <s v="Halpine"/>
    <x v="2"/>
    <x v="758"/>
  </r>
  <r>
    <n v="8445779583"/>
    <s v="Cyndia"/>
    <s v="Fratson"/>
    <x v="2"/>
    <x v="759"/>
  </r>
  <r>
    <n v="4972162740"/>
    <s v="Merrel"/>
    <s v="Pomphrey"/>
    <x v="2"/>
    <x v="760"/>
  </r>
  <r>
    <n v="2456061896"/>
    <s v="Craggie"/>
    <s v="Paradin"/>
    <x v="0"/>
    <x v="761"/>
  </r>
  <r>
    <n v="8175279842"/>
    <s v="Nicolette"/>
    <s v="Matityahu"/>
    <x v="2"/>
    <x v="762"/>
  </r>
  <r>
    <n v="8728207157"/>
    <s v="Gaby"/>
    <s v="Shilston"/>
    <x v="1"/>
    <x v="763"/>
  </r>
  <r>
    <n v="3764546336"/>
    <s v="Adolpho"/>
    <s v="Wickersham"/>
    <x v="1"/>
    <x v="764"/>
  </r>
  <r>
    <n v="6478891895"/>
    <s v="Chaddie"/>
    <s v="Record"/>
    <x v="1"/>
    <x v="765"/>
  </r>
  <r>
    <n v="116428384"/>
    <s v="Leicester"/>
    <s v="Blonden"/>
    <x v="0"/>
    <x v="766"/>
  </r>
  <r>
    <n v="3507341514"/>
    <s v="Rouvin"/>
    <s v="Bavister"/>
    <x v="1"/>
    <x v="767"/>
  </r>
  <r>
    <n v="4094820760"/>
    <s v="Elmore"/>
    <s v="Gianullo"/>
    <x v="2"/>
    <x v="768"/>
  </r>
  <r>
    <n v="8718856853"/>
    <s v="Jourdain"/>
    <s v="Patience"/>
    <x v="2"/>
    <x v="769"/>
  </r>
  <r>
    <n v="4691333258"/>
    <s v="Richmound"/>
    <s v="Satyford"/>
    <x v="0"/>
    <x v="770"/>
  </r>
  <r>
    <n v="4878156686"/>
    <s v="Maighdiln"/>
    <s v="Payfoot"/>
    <x v="0"/>
    <x v="771"/>
  </r>
  <r>
    <n v="8832488175"/>
    <s v="Eddy"/>
    <s v="Shilston"/>
    <x v="2"/>
    <x v="772"/>
  </r>
  <r>
    <n v="483886254"/>
    <s v="Amalee"/>
    <s v="Shaddock"/>
    <x v="0"/>
    <x v="773"/>
  </r>
  <r>
    <n v="8109358470"/>
    <s v="Marysa"/>
    <s v="Skalls"/>
    <x v="2"/>
    <x v="774"/>
  </r>
  <r>
    <n v="2426144645"/>
    <s v="Morty"/>
    <s v="Kettlestringes"/>
    <x v="0"/>
    <x v="775"/>
  </r>
  <r>
    <n v="8467388188"/>
    <s v="Juditha"/>
    <s v="Robe"/>
    <x v="2"/>
    <x v="776"/>
  </r>
  <r>
    <n v="3524504531"/>
    <s v="Winston"/>
    <s v="Pech"/>
    <x v="1"/>
    <x v="777"/>
  </r>
  <r>
    <n v="6148235056"/>
    <s v="Brandtr"/>
    <s v="Lathwood"/>
    <x v="1"/>
    <x v="778"/>
  </r>
  <r>
    <n v="1351073265"/>
    <s v="Emelyne"/>
    <s v="Rochford"/>
    <x v="1"/>
    <x v="779"/>
  </r>
  <r>
    <n v="1892125439"/>
    <s v="Amalle"/>
    <s v="Reymers"/>
    <x v="1"/>
    <x v="780"/>
  </r>
  <r>
    <n v="37593587"/>
    <s v="Antonella"/>
    <s v="Horrod"/>
    <x v="1"/>
    <x v="781"/>
  </r>
  <r>
    <n v="5675852751"/>
    <s v="Junina"/>
    <s v="Galland"/>
    <x v="0"/>
    <x v="782"/>
  </r>
  <r>
    <n v="8370379001"/>
    <s v="Dewie"/>
    <s v="Dory"/>
    <x v="0"/>
    <x v="783"/>
  </r>
  <r>
    <n v="1888252693"/>
    <s v="Barbara"/>
    <s v="Locker"/>
    <x v="2"/>
    <x v="784"/>
  </r>
  <r>
    <n v="6894004730"/>
    <s v="Gill"/>
    <s v="Labrum"/>
    <x v="0"/>
    <x v="785"/>
  </r>
  <r>
    <n v="5293354957"/>
    <s v="Melisse"/>
    <s v="Hartill"/>
    <x v="1"/>
    <x v="786"/>
  </r>
  <r>
    <n v="3129526900"/>
    <s v="Lionello"/>
    <s v="Grogono"/>
    <x v="2"/>
    <x v="787"/>
  </r>
  <r>
    <n v="278558984"/>
    <s v="Rodrique"/>
    <s v="Filon"/>
    <x v="2"/>
    <x v="788"/>
  </r>
  <r>
    <n v="2066028762"/>
    <s v="Coralyn"/>
    <s v="Dudney"/>
    <x v="1"/>
    <x v="789"/>
  </r>
  <r>
    <n v="6515844751"/>
    <s v="Kristy"/>
    <s v="Hadland"/>
    <x v="1"/>
    <x v="790"/>
  </r>
  <r>
    <n v="6471464479"/>
    <s v="Ernesta"/>
    <s v="Rodd"/>
    <x v="2"/>
    <x v="791"/>
  </r>
  <r>
    <n v="4698538416"/>
    <s v="Greer"/>
    <s v="Mercey"/>
    <x v="2"/>
    <x v="792"/>
  </r>
  <r>
    <n v="324399618"/>
    <s v="Shani"/>
    <s v="Dawdary"/>
    <x v="0"/>
    <x v="793"/>
  </r>
  <r>
    <n v="1532722974"/>
    <s v="Bill"/>
    <s v="Covil"/>
    <x v="2"/>
    <x v="794"/>
  </r>
  <r>
    <n v="8516539148"/>
    <s v="Elena"/>
    <s v="Ilyukhov"/>
    <x v="1"/>
    <x v="795"/>
  </r>
  <r>
    <n v="1411873114"/>
    <s v="Costa"/>
    <s v="Fincke"/>
    <x v="1"/>
    <x v="796"/>
  </r>
  <r>
    <n v="4031884281"/>
    <s v="Fredi"/>
    <s v="Dunkerly"/>
    <x v="1"/>
    <x v="797"/>
  </r>
  <r>
    <n v="9223618401"/>
    <s v="Norman"/>
    <s v="Carcas"/>
    <x v="0"/>
    <x v="798"/>
  </r>
  <r>
    <n v="5928086253"/>
    <s v="Carlos"/>
    <s v="Claxson"/>
    <x v="1"/>
    <x v="799"/>
  </r>
  <r>
    <n v="6000780338"/>
    <s v="Erma"/>
    <s v="Wilder"/>
    <x v="2"/>
    <x v="800"/>
  </r>
  <r>
    <n v="6750554423"/>
    <s v="Carley"/>
    <s v="Niemetz"/>
    <x v="1"/>
    <x v="801"/>
  </r>
  <r>
    <n v="2191930824"/>
    <s v="Franny"/>
    <s v="Malarkey"/>
    <x v="2"/>
    <x v="802"/>
  </r>
  <r>
    <n v="2859931651"/>
    <s v="Garey"/>
    <s v="Lambregts"/>
    <x v="2"/>
    <x v="803"/>
  </r>
  <r>
    <n v="7961231404"/>
    <s v="Donelle"/>
    <s v="Eyckelbeck"/>
    <x v="2"/>
    <x v="804"/>
  </r>
  <r>
    <n v="5974179625"/>
    <s v="Bride"/>
    <s v="Fidelli"/>
    <x v="1"/>
    <x v="805"/>
  </r>
  <r>
    <n v="4768342426"/>
    <s v="Darci"/>
    <s v="Wixey"/>
    <x v="2"/>
    <x v="806"/>
  </r>
  <r>
    <n v="7205288142"/>
    <s v="Rolph"/>
    <s v="Slatcher"/>
    <x v="1"/>
    <x v="807"/>
  </r>
  <r>
    <n v="9619649427"/>
    <s v="Caryn"/>
    <s v="De La Coste"/>
    <x v="2"/>
    <x v="808"/>
  </r>
  <r>
    <n v="3463222345"/>
    <s v="Currie"/>
    <s v="Lethbury"/>
    <x v="0"/>
    <x v="809"/>
  </r>
  <r>
    <n v="4075444457"/>
    <s v="Carlin"/>
    <s v="Yardley"/>
    <x v="1"/>
    <x v="810"/>
  </r>
  <r>
    <n v="7098438871"/>
    <s v="Jammal"/>
    <s v="McPhee"/>
    <x v="2"/>
    <x v="811"/>
  </r>
  <r>
    <n v="7596173217"/>
    <s v="Auguste"/>
    <s v="Uren"/>
    <x v="1"/>
    <x v="812"/>
  </r>
  <r>
    <n v="1502791994"/>
    <s v="Loella"/>
    <s v="Connell"/>
    <x v="1"/>
    <x v="813"/>
  </r>
  <r>
    <n v="5075915108"/>
    <s v="Veronike"/>
    <s v="Chidwick"/>
    <x v="2"/>
    <x v="814"/>
  </r>
  <r>
    <n v="4649590612"/>
    <s v="Wilmette"/>
    <s v="Dronsfield"/>
    <x v="2"/>
    <x v="815"/>
  </r>
  <r>
    <n v="4278470843"/>
    <s v="Trey"/>
    <s v="Rosenthal"/>
    <x v="0"/>
    <x v="816"/>
  </r>
  <r>
    <n v="2973558387"/>
    <s v="Myrtie"/>
    <s v="Silversmid"/>
    <x v="2"/>
    <x v="817"/>
  </r>
  <r>
    <n v="2599557828"/>
    <s v="Saunders"/>
    <s v="Hubery"/>
    <x v="2"/>
    <x v="818"/>
  </r>
  <r>
    <n v="9727426344"/>
    <s v="Kendra"/>
    <s v="March"/>
    <x v="1"/>
    <x v="819"/>
  </r>
  <r>
    <n v="2524572722"/>
    <s v="Nobie"/>
    <s v="Queripel"/>
    <x v="2"/>
    <x v="820"/>
  </r>
  <r>
    <n v="2405876701"/>
    <s v="Scot"/>
    <s v="Skoughman"/>
    <x v="1"/>
    <x v="821"/>
  </r>
  <r>
    <n v="5726465660"/>
    <s v="Abdul"/>
    <s v="Thunnerclef"/>
    <x v="2"/>
    <x v="822"/>
  </r>
  <r>
    <n v="1664426442"/>
    <s v="Saleem"/>
    <s v="Dewdney"/>
    <x v="0"/>
    <x v="823"/>
  </r>
  <r>
    <n v="6614458434"/>
    <s v="Hildagard"/>
    <s v="White"/>
    <x v="1"/>
    <x v="824"/>
  </r>
  <r>
    <n v="6227038881"/>
    <s v="Rudd"/>
    <s v="Bigland"/>
    <x v="1"/>
    <x v="825"/>
  </r>
  <r>
    <n v="8705788102"/>
    <s v="Dion"/>
    <s v="Liccardi"/>
    <x v="0"/>
    <x v="826"/>
  </r>
  <r>
    <n v="2421688019"/>
    <s v="May"/>
    <s v="Richings"/>
    <x v="1"/>
    <x v="827"/>
  </r>
  <r>
    <n v="9732655267"/>
    <s v="Lynea"/>
    <s v="Vanyukhin"/>
    <x v="2"/>
    <x v="828"/>
  </r>
  <r>
    <n v="7741079360"/>
    <s v="Donovan"/>
    <s v="Willingham"/>
    <x v="2"/>
    <x v="829"/>
  </r>
  <r>
    <n v="8034345962"/>
    <s v="Marillin"/>
    <s v="Yerrall"/>
    <x v="1"/>
    <x v="830"/>
  </r>
  <r>
    <n v="9518260397"/>
    <s v="Elfrida"/>
    <s v="Fone"/>
    <x v="2"/>
    <x v="831"/>
  </r>
  <r>
    <n v="6769297310"/>
    <s v="Pavlov"/>
    <s v="Pucknell"/>
    <x v="1"/>
    <x v="832"/>
  </r>
  <r>
    <n v="3016446324"/>
    <s v="Kristoforo"/>
    <s v="Claremont"/>
    <x v="0"/>
    <x v="833"/>
  </r>
  <r>
    <n v="858481901"/>
    <s v="Cyndi"/>
    <s v="D'Agostino"/>
    <x v="1"/>
    <x v="834"/>
  </r>
  <r>
    <n v="9196221739"/>
    <s v="Finn"/>
    <s v="Dixey"/>
    <x v="1"/>
    <x v="835"/>
  </r>
  <r>
    <n v="2592292012"/>
    <s v="Thatcher"/>
    <s v="Haug"/>
    <x v="0"/>
    <x v="836"/>
  </r>
  <r>
    <n v="9312128221"/>
    <s v="Chuck"/>
    <s v="Petkov"/>
    <x v="0"/>
    <x v="837"/>
  </r>
  <r>
    <n v="8204786093"/>
    <s v="Kev"/>
    <s v="Scogin"/>
    <x v="1"/>
    <x v="838"/>
  </r>
  <r>
    <n v="959209328"/>
    <s v="Rodd"/>
    <s v="Froggatt"/>
    <x v="0"/>
    <x v="839"/>
  </r>
  <r>
    <n v="4866916575"/>
    <s v="Garnette"/>
    <s v="Woodyear"/>
    <x v="0"/>
    <x v="840"/>
  </r>
  <r>
    <n v="4191160419"/>
    <s v="Marleah"/>
    <s v="Lingner"/>
    <x v="0"/>
    <x v="841"/>
  </r>
  <r>
    <n v="1442784075"/>
    <s v="Anselma"/>
    <s v="Paradise"/>
    <x v="1"/>
    <x v="842"/>
  </r>
  <r>
    <n v="5117202538"/>
    <s v="Wini"/>
    <s v="Allenson"/>
    <x v="0"/>
    <x v="843"/>
  </r>
  <r>
    <n v="1657097021"/>
    <s v="Lotta"/>
    <s v="Thoresbie"/>
    <x v="0"/>
    <x v="844"/>
  </r>
  <r>
    <n v="999389173"/>
    <s v="Bil"/>
    <s v="Riatt"/>
    <x v="0"/>
    <x v="845"/>
  </r>
  <r>
    <n v="9008589443"/>
    <s v="Mellicent"/>
    <s v="Hopkyns"/>
    <x v="2"/>
    <x v="846"/>
  </r>
  <r>
    <n v="1729795870"/>
    <s v="Ezequiel"/>
    <s v="Kull"/>
    <x v="2"/>
    <x v="847"/>
  </r>
  <r>
    <n v="9483290694"/>
    <s v="Barth"/>
    <s v="McGifford"/>
    <x v="0"/>
    <x v="848"/>
  </r>
  <r>
    <n v="1096335336"/>
    <s v="Rosaline"/>
    <s v="Joanic"/>
    <x v="1"/>
    <x v="849"/>
  </r>
  <r>
    <n v="9331851693"/>
    <s v="Glennie"/>
    <s v="Giorgio"/>
    <x v="0"/>
    <x v="850"/>
  </r>
  <r>
    <n v="3428040538"/>
    <s v="Jessica"/>
    <s v="Sheather"/>
    <x v="0"/>
    <x v="851"/>
  </r>
  <r>
    <n v="5603002824"/>
    <s v="Friederike"/>
    <s v="Leve"/>
    <x v="2"/>
    <x v="852"/>
  </r>
  <r>
    <n v="1659418720"/>
    <s v="Benedetto"/>
    <s v="Aymes"/>
    <x v="0"/>
    <x v="853"/>
  </r>
  <r>
    <n v="8460683117"/>
    <s v="Jonathon"/>
    <s v="Goodrum"/>
    <x v="1"/>
    <x v="854"/>
  </r>
  <r>
    <n v="2821741499"/>
    <s v="Sadella"/>
    <s v="Bowgen"/>
    <x v="1"/>
    <x v="855"/>
  </r>
  <r>
    <n v="17898579"/>
    <s v="Marieann"/>
    <s v="Andren"/>
    <x v="1"/>
    <x v="856"/>
  </r>
  <r>
    <n v="1462119603"/>
    <s v="Carce"/>
    <s v="Maund"/>
    <x v="1"/>
    <x v="857"/>
  </r>
  <r>
    <n v="9328457335"/>
    <s v="Faustine"/>
    <s v="Hayward"/>
    <x v="0"/>
    <x v="858"/>
  </r>
  <r>
    <n v="9403474378"/>
    <s v="Merissa"/>
    <s v="Duckitt"/>
    <x v="1"/>
    <x v="859"/>
  </r>
  <r>
    <n v="5863557389"/>
    <s v="Maddalena"/>
    <s v="Shurrock"/>
    <x v="2"/>
    <x v="860"/>
  </r>
  <r>
    <n v="1475796307"/>
    <s v="Aura"/>
    <s v="Server"/>
    <x v="0"/>
    <x v="861"/>
  </r>
  <r>
    <n v="9726873223"/>
    <s v="Shaine"/>
    <s v="Monsey"/>
    <x v="1"/>
    <x v="862"/>
  </r>
  <r>
    <n v="2958692264"/>
    <s v="Reg"/>
    <s v="Kubista"/>
    <x v="0"/>
    <x v="863"/>
  </r>
  <r>
    <n v="2551917727"/>
    <s v="Lark"/>
    <s v="Nelmes"/>
    <x v="0"/>
    <x v="864"/>
  </r>
  <r>
    <n v="5474718616"/>
    <s v="Kyle"/>
    <s v="Hadlow"/>
    <x v="2"/>
    <x v="865"/>
  </r>
  <r>
    <n v="4739588234"/>
    <s v="Richard"/>
    <s v="Cowdry"/>
    <x v="0"/>
    <x v="866"/>
  </r>
  <r>
    <n v="1425230725"/>
    <s v="Devland"/>
    <s v="Le Prevost"/>
    <x v="2"/>
    <x v="867"/>
  </r>
  <r>
    <n v="569240891"/>
    <s v="Lowe"/>
    <s v="Guiness"/>
    <x v="2"/>
    <x v="868"/>
  </r>
  <r>
    <n v="1163292249"/>
    <s v="Janeva"/>
    <s v="Edelheid"/>
    <x v="1"/>
    <x v="869"/>
  </r>
  <r>
    <n v="7180110256"/>
    <s v="Ward"/>
    <s v="Barnett"/>
    <x v="2"/>
    <x v="870"/>
  </r>
  <r>
    <n v="8533410514"/>
    <s v="Xylia"/>
    <s v="Manshaw"/>
    <x v="2"/>
    <x v="871"/>
  </r>
  <r>
    <n v="2149326663"/>
    <s v="Sarita"/>
    <s v="Batcheldor"/>
    <x v="1"/>
    <x v="872"/>
  </r>
  <r>
    <n v="3458178171"/>
    <s v="Horst"/>
    <s v="Phelips"/>
    <x v="2"/>
    <x v="873"/>
  </r>
  <r>
    <n v="4579641655"/>
    <s v="Karney"/>
    <s v="MacMillan"/>
    <x v="2"/>
    <x v="874"/>
  </r>
  <r>
    <n v="509393462"/>
    <s v="Dex"/>
    <s v="Hughill"/>
    <x v="2"/>
    <x v="875"/>
  </r>
  <r>
    <n v="9590888275"/>
    <s v="Hoyt"/>
    <s v="O' Loughran"/>
    <x v="2"/>
    <x v="876"/>
  </r>
  <r>
    <n v="8620758454"/>
    <s v="Anabel"/>
    <s v="Shall"/>
    <x v="1"/>
    <x v="877"/>
  </r>
  <r>
    <n v="1280521902"/>
    <s v="Lory"/>
    <s v="Brundell"/>
    <x v="1"/>
    <x v="878"/>
  </r>
  <r>
    <n v="769312748"/>
    <s v="Freeland"/>
    <s v="Kennerley"/>
    <x v="0"/>
    <x v="879"/>
  </r>
  <r>
    <n v="5241020535"/>
    <s v="Meara"/>
    <s v="Timmis"/>
    <x v="0"/>
    <x v="880"/>
  </r>
  <r>
    <n v="594961432"/>
    <s v="Sheffield"/>
    <s v="Drayton"/>
    <x v="1"/>
    <x v="881"/>
  </r>
  <r>
    <n v="1739513533"/>
    <s v="Gizela"/>
    <s v="Lalley"/>
    <x v="1"/>
    <x v="882"/>
  </r>
  <r>
    <n v="7979647432"/>
    <s v="Arabella"/>
    <s v="McGriffin"/>
    <x v="1"/>
    <x v="883"/>
  </r>
  <r>
    <n v="7251959615"/>
    <s v="Will"/>
    <s v="Elmhirst"/>
    <x v="0"/>
    <x v="884"/>
  </r>
  <r>
    <n v="1592980554"/>
    <s v="Josiah"/>
    <s v="Saer"/>
    <x v="1"/>
    <x v="885"/>
  </r>
  <r>
    <n v="5499856877"/>
    <s v="Deny"/>
    <s v="Wiffler"/>
    <x v="2"/>
    <x v="886"/>
  </r>
  <r>
    <n v="5244119095"/>
    <s v="Fraze"/>
    <s v="Crisell"/>
    <x v="0"/>
    <x v="887"/>
  </r>
  <r>
    <n v="556704134"/>
    <s v="Deirdre"/>
    <s v="Wem"/>
    <x v="2"/>
    <x v="888"/>
  </r>
  <r>
    <n v="3075132195"/>
    <s v="Trumaine"/>
    <s v="Laundon"/>
    <x v="0"/>
    <x v="889"/>
  </r>
  <r>
    <n v="8501525324"/>
    <s v="Kean"/>
    <s v="MacCrann"/>
    <x v="1"/>
    <x v="890"/>
  </r>
  <r>
    <n v="6819596901"/>
    <s v="Erny"/>
    <s v="Kesteven"/>
    <x v="1"/>
    <x v="891"/>
  </r>
  <r>
    <n v="8841637323"/>
    <s v="Madeline"/>
    <s v="Grief"/>
    <x v="0"/>
    <x v="892"/>
  </r>
  <r>
    <n v="8254304106"/>
    <s v="Mirabel"/>
    <s v="Prigmore"/>
    <x v="2"/>
    <x v="893"/>
  </r>
  <r>
    <n v="1152386727"/>
    <s v="Izzy"/>
    <s v="Glennon"/>
    <x v="2"/>
    <x v="894"/>
  </r>
  <r>
    <n v="304906506"/>
    <s v="Trescha"/>
    <s v="Labusquiere"/>
    <x v="0"/>
    <x v="895"/>
  </r>
  <r>
    <n v="9207464802"/>
    <s v="Arvin"/>
    <s v="Friar"/>
    <x v="1"/>
    <x v="896"/>
  </r>
  <r>
    <n v="4997183822"/>
    <s v="Barbabas"/>
    <s v="Cawt"/>
    <x v="2"/>
    <x v="897"/>
  </r>
  <r>
    <n v="601779371"/>
    <s v="Dionis"/>
    <s v="Cumpton"/>
    <x v="1"/>
    <x v="898"/>
  </r>
  <r>
    <n v="3269054114"/>
    <s v="Skipper"/>
    <s v="Ohm"/>
    <x v="2"/>
    <x v="899"/>
  </r>
  <r>
    <n v="4372257910"/>
    <s v="Heddi"/>
    <s v="McCurley"/>
    <x v="2"/>
    <x v="900"/>
  </r>
  <r>
    <n v="320120716"/>
    <s v="Arty"/>
    <s v="Brobak"/>
    <x v="2"/>
    <x v="901"/>
  </r>
  <r>
    <n v="4958503722"/>
    <s v="Vincenz"/>
    <s v="Lillford"/>
    <x v="2"/>
    <x v="902"/>
  </r>
  <r>
    <n v="6313424239"/>
    <s v="Rubina"/>
    <s v="Arp"/>
    <x v="2"/>
    <x v="903"/>
  </r>
  <r>
    <n v="3891707452"/>
    <s v="Isidoro"/>
    <s v="Vamplers"/>
    <x v="1"/>
    <x v="904"/>
  </r>
  <r>
    <n v="5519420165"/>
    <s v="Silvester"/>
    <s v="Capinetti"/>
    <x v="1"/>
    <x v="905"/>
  </r>
  <r>
    <n v="4852897158"/>
    <s v="Ransell"/>
    <s v="Spira"/>
    <x v="1"/>
    <x v="906"/>
  </r>
  <r>
    <n v="7489370671"/>
    <s v="Esdras"/>
    <s v="Blucher"/>
    <x v="2"/>
    <x v="907"/>
  </r>
  <r>
    <n v="5929508313"/>
    <s v="Georgiana"/>
    <s v="Doul"/>
    <x v="0"/>
    <x v="908"/>
  </r>
  <r>
    <n v="4269946768"/>
    <s v="Alaster"/>
    <s v="Kencott"/>
    <x v="1"/>
    <x v="909"/>
  </r>
  <r>
    <n v="5460394635"/>
    <s v="Edith"/>
    <s v="Altree"/>
    <x v="1"/>
    <x v="910"/>
  </r>
  <r>
    <n v="7373156215"/>
    <s v="Jethro"/>
    <s v="Vedishchev"/>
    <x v="2"/>
    <x v="911"/>
  </r>
  <r>
    <n v="2885061928"/>
    <s v="Cletis"/>
    <s v="Temlett"/>
    <x v="1"/>
    <x v="912"/>
  </r>
  <r>
    <n v="8676088039"/>
    <s v="Norina"/>
    <s v="Truckett"/>
    <x v="2"/>
    <x v="913"/>
  </r>
  <r>
    <n v="6789106936"/>
    <s v="Brooks"/>
    <s v="Brouncker"/>
    <x v="1"/>
    <x v="914"/>
  </r>
  <r>
    <n v="4184483038"/>
    <s v="Ward"/>
    <s v="Mance"/>
    <x v="2"/>
    <x v="915"/>
  </r>
  <r>
    <n v="5828678620"/>
    <s v="Kitti"/>
    <s v="Hedworth"/>
    <x v="0"/>
    <x v="916"/>
  </r>
  <r>
    <n v="1420239228"/>
    <s v="Jessica"/>
    <s v="Derye-Barrett"/>
    <x v="2"/>
    <x v="252"/>
  </r>
  <r>
    <n v="397599129"/>
    <s v="Netti"/>
    <s v="Scullion"/>
    <x v="0"/>
    <x v="917"/>
  </r>
  <r>
    <n v="3156820482"/>
    <s v="Kimberlyn"/>
    <s v="Maffia"/>
    <x v="1"/>
    <x v="918"/>
  </r>
  <r>
    <n v="7688943361"/>
    <s v="Saree"/>
    <s v="Exrol"/>
    <x v="1"/>
    <x v="919"/>
  </r>
  <r>
    <n v="3560320844"/>
    <s v="Packston"/>
    <s v="Gamlin"/>
    <x v="2"/>
    <x v="920"/>
  </r>
  <r>
    <n v="2908560011"/>
    <s v="Barr"/>
    <s v="Orring"/>
    <x v="1"/>
    <x v="921"/>
  </r>
  <r>
    <n v="1573192775"/>
    <s v="Chloette"/>
    <s v="Millard"/>
    <x v="2"/>
    <x v="922"/>
  </r>
  <r>
    <n v="3538909016"/>
    <s v="Cassaundra"/>
    <s v="Offield"/>
    <x v="0"/>
    <x v="923"/>
  </r>
  <r>
    <n v="1990335721"/>
    <s v="Garey"/>
    <s v="Thow"/>
    <x v="2"/>
    <x v="924"/>
  </r>
  <r>
    <n v="4535395691"/>
    <s v="Ozzy"/>
    <s v="Cavnor"/>
    <x v="1"/>
    <x v="925"/>
  </r>
  <r>
    <n v="3041948354"/>
    <s v="Gerri"/>
    <s v="Witherbed"/>
    <x v="0"/>
    <x v="926"/>
  </r>
  <r>
    <n v="4670832530"/>
    <s v="Lindy"/>
    <s v="Pember"/>
    <x v="1"/>
    <x v="927"/>
  </r>
  <r>
    <n v="6788593582"/>
    <s v="Tab"/>
    <s v="Morter"/>
    <x v="2"/>
    <x v="928"/>
  </r>
  <r>
    <n v="7326611955"/>
    <s v="Sanders"/>
    <s v="McKinstry"/>
    <x v="0"/>
    <x v="929"/>
  </r>
  <r>
    <n v="3145010581"/>
    <s v="Granger"/>
    <s v="Lewin"/>
    <x v="2"/>
    <x v="930"/>
  </r>
  <r>
    <n v="9260254965"/>
    <s v="Fancy"/>
    <s v="Clitsome"/>
    <x v="0"/>
    <x v="931"/>
  </r>
  <r>
    <n v="8115985503"/>
    <s v="Troy"/>
    <s v="McQuarrie"/>
    <x v="2"/>
    <x v="932"/>
  </r>
  <r>
    <n v="9002722281"/>
    <s v="Lorianne"/>
    <s v="Guillem"/>
    <x v="1"/>
    <x v="933"/>
  </r>
  <r>
    <n v="701563818"/>
    <s v="Skell"/>
    <s v="Heijne"/>
    <x v="1"/>
    <x v="934"/>
  </r>
  <r>
    <n v="4119729087"/>
    <s v="Jenda"/>
    <s v="Villaron"/>
    <x v="1"/>
    <x v="935"/>
  </r>
  <r>
    <n v="303831626"/>
    <s v="Emmerich"/>
    <s v="Longmuir"/>
    <x v="0"/>
    <x v="936"/>
  </r>
  <r>
    <n v="4342145855"/>
    <s v="Ediva"/>
    <s v="Screase"/>
    <x v="2"/>
    <x v="937"/>
  </r>
  <r>
    <n v="5759255762"/>
    <s v="Corrie"/>
    <s v="Naldrett"/>
    <x v="2"/>
    <x v="938"/>
  </r>
  <r>
    <n v="3933021111"/>
    <s v="Susi"/>
    <s v="Berndsen"/>
    <x v="1"/>
    <x v="939"/>
  </r>
  <r>
    <n v="8361813608"/>
    <s v="Meryl"/>
    <s v="Aitchinson"/>
    <x v="1"/>
    <x v="940"/>
  </r>
  <r>
    <n v="6209983448"/>
    <s v="Ellery"/>
    <s v="Renzini"/>
    <x v="2"/>
    <x v="941"/>
  </r>
  <r>
    <n v="6820956614"/>
    <s v="Gina"/>
    <s v="Biggadyke"/>
    <x v="2"/>
    <x v="942"/>
  </r>
  <r>
    <n v="9684187432"/>
    <s v="Rutter"/>
    <s v="Maddams"/>
    <x v="2"/>
    <x v="943"/>
  </r>
  <r>
    <n v="7700368295"/>
    <s v="Tirrell"/>
    <s v="Durdle"/>
    <x v="0"/>
    <x v="944"/>
  </r>
  <r>
    <n v="8333777430"/>
    <s v="Sadella"/>
    <s v="Fateley"/>
    <x v="0"/>
    <x v="945"/>
  </r>
  <r>
    <n v="8032296239"/>
    <s v="Ellen"/>
    <s v="Kevis"/>
    <x v="2"/>
    <x v="946"/>
  </r>
  <r>
    <n v="273083503"/>
    <s v="Welbie"/>
    <s v="Siveyer"/>
    <x v="2"/>
    <x v="947"/>
  </r>
  <r>
    <n v="8904404991"/>
    <s v="Quintin"/>
    <s v="Marc"/>
    <x v="2"/>
    <x v="948"/>
  </r>
  <r>
    <n v="5299481160"/>
    <s v="Carmelle"/>
    <s v="Sothcott"/>
    <x v="0"/>
    <x v="949"/>
  </r>
  <r>
    <n v="2893065872"/>
    <s v="Wallas"/>
    <s v="Druitt"/>
    <x v="0"/>
    <x v="950"/>
  </r>
  <r>
    <n v="7112955017"/>
    <s v="Leone"/>
    <s v="Capstack"/>
    <x v="0"/>
    <x v="951"/>
  </r>
  <r>
    <n v="3418374697"/>
    <s v="Ali"/>
    <s v="Izaks"/>
    <x v="0"/>
    <x v="952"/>
  </r>
  <r>
    <n v="6858776575"/>
    <s v="Cobb"/>
    <s v="Avramow"/>
    <x v="2"/>
    <x v="953"/>
  </r>
  <r>
    <n v="4097160079"/>
    <s v="Robinia"/>
    <s v="Losseljong"/>
    <x v="1"/>
    <x v="954"/>
  </r>
  <r>
    <n v="2298319154"/>
    <s v="Deloria"/>
    <s v="Jardine"/>
    <x v="0"/>
    <x v="955"/>
  </r>
  <r>
    <n v="9603610356"/>
    <s v="Reggie"/>
    <s v="Striker"/>
    <x v="2"/>
    <x v="956"/>
  </r>
  <r>
    <n v="1081492333"/>
    <s v="Barnabe"/>
    <s v="McCaighey"/>
    <x v="1"/>
    <x v="957"/>
  </r>
  <r>
    <n v="893122882"/>
    <s v="Reeta"/>
    <s v="Hildred"/>
    <x v="1"/>
    <x v="958"/>
  </r>
  <r>
    <n v="5186660353"/>
    <s v="Demetri"/>
    <s v="Goatman"/>
    <x v="2"/>
    <x v="959"/>
  </r>
  <r>
    <n v="5756920838"/>
    <s v="Jamie"/>
    <s v="Simmings"/>
    <x v="0"/>
    <x v="960"/>
  </r>
  <r>
    <n v="6172549286"/>
    <s v="Neil"/>
    <s v="Perritt"/>
    <x v="2"/>
    <x v="961"/>
  </r>
  <r>
    <n v="5341512014"/>
    <s v="Fianna"/>
    <s v="Restorick"/>
    <x v="0"/>
    <x v="962"/>
  </r>
  <r>
    <n v="9491257560"/>
    <s v="Xymenes"/>
    <s v="Stallard"/>
    <x v="2"/>
    <x v="963"/>
  </r>
  <r>
    <n v="7521557441"/>
    <s v="Daniela"/>
    <s v="McMichael"/>
    <x v="1"/>
    <x v="964"/>
  </r>
  <r>
    <n v="6106380341"/>
    <s v="Bernelle"/>
    <s v="Blint"/>
    <x v="2"/>
    <x v="528"/>
  </r>
  <r>
    <n v="9434604370"/>
    <s v="Guilbert"/>
    <s v="Duckett"/>
    <x v="2"/>
    <x v="965"/>
  </r>
  <r>
    <n v="8731494560"/>
    <s v="Dionis"/>
    <s v="Climie"/>
    <x v="2"/>
    <x v="966"/>
  </r>
  <r>
    <n v="8646243699"/>
    <s v="Fifine"/>
    <s v="Jakeman"/>
    <x v="1"/>
    <x v="967"/>
  </r>
  <r>
    <n v="2045928187"/>
    <s v="Keelby"/>
    <s v="Lawie"/>
    <x v="0"/>
    <x v="968"/>
  </r>
  <r>
    <n v="2128813026"/>
    <s v="Saree"/>
    <s v="de Clercq"/>
    <x v="1"/>
    <x v="969"/>
  </r>
  <r>
    <n v="9107581297"/>
    <s v="Sutherland"/>
    <s v="Fantin"/>
    <x v="1"/>
    <x v="970"/>
  </r>
  <r>
    <n v="3086393343"/>
    <s v="Hedwiga"/>
    <s v="Plail"/>
    <x v="1"/>
    <x v="971"/>
  </r>
  <r>
    <n v="5079859830"/>
    <s v="Tucker"/>
    <s v="Wurst"/>
    <x v="0"/>
    <x v="972"/>
  </r>
  <r>
    <n v="5412518958"/>
    <s v="Row"/>
    <s v="Giottini"/>
    <x v="0"/>
    <x v="973"/>
  </r>
  <r>
    <n v="7573774818"/>
    <s v="Tremaine"/>
    <s v="Dyzart"/>
    <x v="2"/>
    <x v="974"/>
  </r>
  <r>
    <n v="4439073344"/>
    <s v="Pippo"/>
    <s v="Huish"/>
    <x v="0"/>
    <x v="975"/>
  </r>
  <r>
    <n v="885693418"/>
    <s v="Cirilo"/>
    <s v="Bolf"/>
    <x v="0"/>
    <x v="976"/>
  </r>
  <r>
    <n v="140020098"/>
    <s v="Artair"/>
    <s v="Runcie"/>
    <x v="1"/>
    <x v="977"/>
  </r>
  <r>
    <n v="2763158331"/>
    <s v="Bear"/>
    <s v="Olczyk"/>
    <x v="0"/>
    <x v="978"/>
  </r>
  <r>
    <n v="7567063646"/>
    <s v="Eryn"/>
    <s v="Derle"/>
    <x v="2"/>
    <x v="979"/>
  </r>
  <r>
    <n v="1364767856"/>
    <s v="Sterling"/>
    <s v="Bebbington"/>
    <x v="0"/>
    <x v="980"/>
  </r>
  <r>
    <n v="2136806068"/>
    <s v="Chan"/>
    <s v="Thorwarth"/>
    <x v="2"/>
    <x v="981"/>
  </r>
  <r>
    <n v="5395528121"/>
    <s v="Karlie"/>
    <s v="Wennington"/>
    <x v="0"/>
    <x v="982"/>
  </r>
  <r>
    <n v="8256403403"/>
    <s v="Scot"/>
    <s v="Lethem"/>
    <x v="1"/>
    <x v="983"/>
  </r>
  <r>
    <n v="3101620996"/>
    <s v="Monique"/>
    <s v="Hammelberg"/>
    <x v="1"/>
    <x v="984"/>
  </r>
  <r>
    <n v="7166957409"/>
    <s v="Chen"/>
    <s v="Dicker"/>
    <x v="1"/>
    <x v="985"/>
  </r>
  <r>
    <n v="8154943166"/>
    <s v="Arleen"/>
    <s v="Freezor"/>
    <x v="0"/>
    <x v="986"/>
  </r>
  <r>
    <n v="3772653790"/>
    <s v="Trevor"/>
    <s v="Greschik"/>
    <x v="2"/>
    <x v="987"/>
  </r>
  <r>
    <n v="3642452728"/>
    <s v="Burch"/>
    <s v="Chat"/>
    <x v="1"/>
    <x v="988"/>
  </r>
  <r>
    <n v="2500807061"/>
    <s v="Marijn"/>
    <s v="Avison"/>
    <x v="1"/>
    <x v="989"/>
  </r>
  <r>
    <n v="3991963221"/>
    <s v="Heinrick"/>
    <s v="Conelly"/>
    <x v="1"/>
    <x v="990"/>
  </r>
  <r>
    <n v="7374898193"/>
    <s v="Nealson"/>
    <s v="Niezen"/>
    <x v="2"/>
    <x v="9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Elva Hamsher"/>
    <n v="6734537986"/>
    <s v="Elva"/>
    <s v="Hamsher"/>
    <x v="0"/>
    <n v="54928"/>
    <n v="19"/>
    <x v="0"/>
    <n v="500000"/>
    <n v="625000"/>
    <n v="750000"/>
    <n v="1000000"/>
    <n v="1.3801559999999999"/>
    <s v="125-150%"/>
    <n v="50000"/>
    <n v="18750"/>
    <n v="11714.039999999999"/>
    <n v="0"/>
    <n v="0"/>
    <n v="80464.039999999994"/>
    <n v="135392.03999999998"/>
    <n v="60000"/>
    <n v="21250"/>
    <n v="13015.6"/>
    <n v="0"/>
    <n v="0"/>
    <n v="94265.600000000006"/>
    <n v="149193.60000000001"/>
  </r>
  <r>
    <s v="Bertie Turpey"/>
    <n v="2480515559"/>
    <s v="Bertie"/>
    <s v="Turpey"/>
    <x v="1"/>
    <n v="80760"/>
    <n v="27"/>
    <x v="1"/>
    <n v="750000"/>
    <n v="937500"/>
    <n v="1125000"/>
    <n v="1500000"/>
    <n v="1.2390573333333332"/>
    <s v="100-125%"/>
    <n v="112500"/>
    <n v="34065.67"/>
    <n v="0"/>
    <n v="0"/>
    <n v="0"/>
    <n v="146565.66999999998"/>
    <n v="227325.66999999998"/>
    <n v="112500"/>
    <n v="39444.46"/>
    <n v="0"/>
    <n v="0"/>
    <n v="0"/>
    <n v="151944.46"/>
    <n v="232704.46"/>
  </r>
  <r>
    <s v="Belita Kroll"/>
    <n v="515647594"/>
    <s v="Belita"/>
    <s v="Kroll"/>
    <x v="1"/>
    <n v="113453"/>
    <n v="20"/>
    <x v="2"/>
    <n v="750000"/>
    <n v="937500"/>
    <n v="1125000"/>
    <n v="1500000"/>
    <n v="0.98357866666666671"/>
    <s v="0-100%"/>
    <n v="110652.59999999999"/>
    <n v="0"/>
    <n v="0"/>
    <n v="0"/>
    <n v="0"/>
    <n v="110652.59999999999"/>
    <n v="224105.59999999998"/>
    <n v="110652.59999999999"/>
    <n v="0"/>
    <n v="0"/>
    <n v="0"/>
    <n v="0"/>
    <n v="110652.59999999999"/>
    <n v="224105.59999999998"/>
  </r>
  <r>
    <s v="Gothart Alven"/>
    <n v="5153694038"/>
    <s v="Gothart"/>
    <s v="Alven"/>
    <x v="1"/>
    <n v="105621"/>
    <n v="20"/>
    <x v="3"/>
    <n v="750000"/>
    <n v="937500"/>
    <n v="1125000"/>
    <n v="1500000"/>
    <n v="1.0104880000000001"/>
    <s v="100-125%"/>
    <n v="112500"/>
    <n v="1494.54"/>
    <n v="0"/>
    <n v="0"/>
    <n v="0"/>
    <n v="113994.54"/>
    <n v="219615.53999999998"/>
    <n v="112500"/>
    <n v="1730.52"/>
    <n v="0"/>
    <n v="0"/>
    <n v="0"/>
    <n v="114230.52"/>
    <n v="219851.52000000002"/>
  </r>
  <r>
    <s v="Orland Gommery"/>
    <n v="3824197065"/>
    <s v="Orland"/>
    <s v="Gommery"/>
    <x v="1"/>
    <n v="81431"/>
    <n v="22"/>
    <x v="4"/>
    <n v="750000"/>
    <n v="937500"/>
    <n v="1125000"/>
    <n v="1500000"/>
    <n v="1.0193746666666668"/>
    <s v="100-125%"/>
    <n v="112500"/>
    <n v="2760.89"/>
    <n v="0"/>
    <n v="0"/>
    <n v="0"/>
    <n v="115260.89"/>
    <n v="196691.89"/>
    <n v="112500"/>
    <n v="3196.82"/>
    <n v="0"/>
    <n v="0"/>
    <n v="0"/>
    <n v="115696.82"/>
    <n v="197127.82"/>
  </r>
  <r>
    <s v="Tobe Standen"/>
    <n v="4475496373"/>
    <s v="Tobe"/>
    <s v="Standen"/>
    <x v="1"/>
    <n v="110155"/>
    <n v="13"/>
    <x v="5"/>
    <n v="750000"/>
    <n v="937500"/>
    <n v="1125000"/>
    <n v="1500000"/>
    <n v="0.70635199999999998"/>
    <s v="0-100%"/>
    <n v="79464.599999999991"/>
    <n v="0"/>
    <n v="0"/>
    <n v="0"/>
    <n v="0"/>
    <n v="79464.599999999991"/>
    <n v="189619.59999999998"/>
    <n v="79464.599999999991"/>
    <n v="0"/>
    <n v="0"/>
    <n v="0"/>
    <n v="0"/>
    <n v="79464.599999999991"/>
    <n v="189619.59999999998"/>
  </r>
  <r>
    <s v="Foster Smith"/>
    <n v="101658508"/>
    <s v="Foster"/>
    <s v="Smith"/>
    <x v="0"/>
    <n v="63106"/>
    <n v="22"/>
    <x v="6"/>
    <n v="500000"/>
    <n v="625000"/>
    <n v="750000"/>
    <n v="1000000"/>
    <n v="1.4075139999999999"/>
    <s v="125-150%"/>
    <n v="50000"/>
    <n v="18750"/>
    <n v="14176.26"/>
    <n v="0"/>
    <n v="0"/>
    <n v="82926.259999999995"/>
    <n v="146032.26"/>
    <n v="60000"/>
    <n v="21250"/>
    <n v="15751.400000000001"/>
    <n v="0"/>
    <n v="0"/>
    <n v="97001.4"/>
    <n v="160107.4"/>
  </r>
  <r>
    <s v="Salomi Rosenhaus"/>
    <n v="7178607831"/>
    <s v="Salomi"/>
    <s v="Rosenhaus"/>
    <x v="1"/>
    <n v="93727"/>
    <n v="22"/>
    <x v="7"/>
    <n v="750000"/>
    <n v="937500"/>
    <n v="1125000"/>
    <n v="1500000"/>
    <n v="1.03688"/>
    <s v="100-125%"/>
    <n v="112500"/>
    <n v="5255.4"/>
    <n v="0"/>
    <n v="0"/>
    <n v="0"/>
    <n v="117755.4"/>
    <n v="211482.4"/>
    <n v="112500"/>
    <n v="6085.2"/>
    <n v="0"/>
    <n v="0"/>
    <n v="0"/>
    <n v="118585.2"/>
    <n v="212312.2"/>
  </r>
  <r>
    <s v="Andria Zimmermanns"/>
    <n v="4783377790"/>
    <s v="Andria"/>
    <s v="Zimmermanns"/>
    <x v="1"/>
    <n v="110817"/>
    <n v="19"/>
    <x v="8"/>
    <n v="750000"/>
    <n v="937500"/>
    <n v="1125000"/>
    <n v="1500000"/>
    <n v="0.95157199999999997"/>
    <s v="0-100%"/>
    <n v="107051.84999999999"/>
    <n v="0"/>
    <n v="0"/>
    <n v="0"/>
    <n v="0"/>
    <n v="107051.84999999999"/>
    <n v="217868.84999999998"/>
    <n v="107051.84999999999"/>
    <n v="0"/>
    <n v="0"/>
    <n v="0"/>
    <n v="0"/>
    <n v="107051.84999999999"/>
    <n v="217868.84999999998"/>
  </r>
  <r>
    <s v="Caddric Armytage"/>
    <n v="9023313240"/>
    <s v="Caddric"/>
    <s v="Armytage"/>
    <x v="1"/>
    <n v="119728"/>
    <n v="17"/>
    <x v="9"/>
    <n v="750000"/>
    <n v="937500"/>
    <n v="1125000"/>
    <n v="1500000"/>
    <n v="0.95321866666666666"/>
    <s v="0-100%"/>
    <n v="107237.09999999999"/>
    <n v="0"/>
    <n v="0"/>
    <n v="0"/>
    <n v="0"/>
    <n v="107237.09999999999"/>
    <n v="226965.09999999998"/>
    <n v="107237.09999999999"/>
    <n v="0"/>
    <n v="0"/>
    <n v="0"/>
    <n v="0"/>
    <n v="107237.09999999999"/>
    <n v="226965.09999999998"/>
  </r>
  <r>
    <s v="Baird Hayhow"/>
    <n v="2659144249"/>
    <s v="Baird"/>
    <s v="Hayhow"/>
    <x v="2"/>
    <n v="59822"/>
    <n v="23"/>
    <x v="10"/>
    <n v="600000"/>
    <n v="750000"/>
    <n v="900000"/>
    <n v="1200000"/>
    <n v="1.4531966666666667"/>
    <s v="125-150%"/>
    <n v="78000"/>
    <n v="25500.000000000004"/>
    <n v="25602.78"/>
    <n v="0"/>
    <n v="0"/>
    <n v="129102.78"/>
    <n v="188924.78"/>
    <n v="90000"/>
    <n v="27000"/>
    <n v="30479.5"/>
    <n v="0"/>
    <n v="0"/>
    <n v="147479.5"/>
    <n v="207301.5"/>
  </r>
  <r>
    <s v="Granger Norsworthy"/>
    <n v="9892583027"/>
    <s v="Granger"/>
    <s v="Norsworthy"/>
    <x v="1"/>
    <n v="96592"/>
    <n v="21"/>
    <x v="11"/>
    <n v="750000"/>
    <n v="937500"/>
    <n v="1125000"/>
    <n v="1500000"/>
    <n v="1.04674"/>
    <s v="100-125%"/>
    <n v="112500"/>
    <n v="6660.45"/>
    <n v="0"/>
    <n v="0"/>
    <n v="0"/>
    <n v="119160.45"/>
    <n v="215752.45"/>
    <n v="112500"/>
    <n v="7712.1"/>
    <n v="0"/>
    <n v="0"/>
    <n v="0"/>
    <n v="120212.1"/>
    <n v="216804.1"/>
  </r>
  <r>
    <s v="Doralynne Lexa"/>
    <n v="3381164996"/>
    <s v="Doralynne"/>
    <s v="Lexa"/>
    <x v="1"/>
    <n v="75882"/>
    <n v="22"/>
    <x v="12"/>
    <n v="750000"/>
    <n v="937500"/>
    <n v="1125000"/>
    <n v="1500000"/>
    <n v="0.97885866666666665"/>
    <s v="0-100%"/>
    <n v="110121.59999999999"/>
    <n v="0"/>
    <n v="0"/>
    <n v="0"/>
    <n v="0"/>
    <n v="110121.59999999999"/>
    <n v="186003.59999999998"/>
    <n v="110121.59999999999"/>
    <n v="0"/>
    <n v="0"/>
    <n v="0"/>
    <n v="0"/>
    <n v="110121.59999999999"/>
    <n v="186003.59999999998"/>
  </r>
  <r>
    <s v="Danit Fosserd"/>
    <n v="3469413983"/>
    <s v="Danit"/>
    <s v="Fosserd"/>
    <x v="0"/>
    <n v="38104"/>
    <n v="20"/>
    <x v="13"/>
    <n v="500000"/>
    <n v="625000"/>
    <n v="750000"/>
    <n v="1000000"/>
    <n v="1.3317239999999999"/>
    <s v="125-150%"/>
    <n v="50000"/>
    <n v="18750"/>
    <n v="7355.16"/>
    <n v="0"/>
    <n v="0"/>
    <n v="76105.16"/>
    <n v="114209.16"/>
    <n v="60000"/>
    <n v="21250"/>
    <n v="8172.4000000000005"/>
    <n v="0"/>
    <n v="0"/>
    <n v="89422.399999999994"/>
    <n v="127526.39999999999"/>
  </r>
  <r>
    <s v="Court Brightwell"/>
    <n v="1263903657"/>
    <s v="Court"/>
    <s v="Brightwell"/>
    <x v="1"/>
    <n v="99988"/>
    <n v="17"/>
    <x v="14"/>
    <n v="750000"/>
    <n v="937500"/>
    <n v="1125000"/>
    <n v="1500000"/>
    <n v="0.88183066666666665"/>
    <s v="0-100%"/>
    <n v="99205.95"/>
    <n v="0"/>
    <n v="0"/>
    <n v="0"/>
    <n v="0"/>
    <n v="99205.95"/>
    <n v="199193.95"/>
    <n v="99205.95"/>
    <n v="0"/>
    <n v="0"/>
    <n v="0"/>
    <n v="0"/>
    <n v="99205.95"/>
    <n v="199193.95"/>
  </r>
  <r>
    <s v="Sandor D'Ambrogi"/>
    <n v="8173067724"/>
    <s v="Sandor"/>
    <s v="D'Ambrogi"/>
    <x v="0"/>
    <n v="47147"/>
    <n v="21"/>
    <x v="15"/>
    <n v="500000"/>
    <n v="625000"/>
    <n v="750000"/>
    <n v="1000000"/>
    <n v="1.52142"/>
    <s v="150-200%"/>
    <n v="50000"/>
    <n v="18750"/>
    <n v="22500"/>
    <n v="2356.1999999999998"/>
    <n v="0"/>
    <n v="93606.2"/>
    <n v="140753.20000000001"/>
    <n v="60000"/>
    <n v="21250"/>
    <n v="25000"/>
    <n v="2356.1999999999998"/>
    <n v="0"/>
    <n v="108606.2"/>
    <n v="155753.20000000001"/>
  </r>
  <r>
    <s v="Read Muxworthy"/>
    <n v="5149710571"/>
    <s v="Read"/>
    <s v="Muxworthy"/>
    <x v="1"/>
    <n v="119624"/>
    <n v="14"/>
    <x v="16"/>
    <n v="750000"/>
    <n v="937500"/>
    <n v="1125000"/>
    <n v="1500000"/>
    <n v="0.63218399999999997"/>
    <s v="0-100%"/>
    <n v="71120.7"/>
    <n v="0"/>
    <n v="0"/>
    <n v="0"/>
    <n v="0"/>
    <n v="71120.7"/>
    <n v="190744.7"/>
    <n v="71120.7"/>
    <n v="0"/>
    <n v="0"/>
    <n v="0"/>
    <n v="0"/>
    <n v="71120.7"/>
    <n v="190744.7"/>
  </r>
  <r>
    <s v="Brantley Cristofolini"/>
    <n v="2739934548"/>
    <s v="Brantley"/>
    <s v="Cristofolini"/>
    <x v="0"/>
    <n v="50638"/>
    <n v="16"/>
    <x v="17"/>
    <n v="500000"/>
    <n v="625000"/>
    <n v="750000"/>
    <n v="1000000"/>
    <n v="0.944824"/>
    <s v="0-100%"/>
    <n v="47241.200000000004"/>
    <n v="0"/>
    <n v="0"/>
    <n v="0"/>
    <n v="0"/>
    <n v="47241.200000000004"/>
    <n v="97879.200000000012"/>
    <n v="56689.439999999995"/>
    <n v="0"/>
    <n v="0"/>
    <n v="0"/>
    <n v="0"/>
    <n v="56689.439999999995"/>
    <n v="107327.44"/>
  </r>
  <r>
    <s v="Rodrigo Rourke"/>
    <n v="2259282237"/>
    <s v="Rodrigo"/>
    <s v="Rourke"/>
    <x v="0"/>
    <n v="54632"/>
    <n v="28"/>
    <x v="18"/>
    <n v="500000"/>
    <n v="625000"/>
    <n v="750000"/>
    <n v="1000000"/>
    <n v="1.882962"/>
    <s v="150-200%"/>
    <n v="50000"/>
    <n v="18750"/>
    <n v="22500"/>
    <n v="42125.82"/>
    <n v="0"/>
    <n v="133375.82"/>
    <n v="188007.82"/>
    <n v="60000"/>
    <n v="21250"/>
    <n v="25000"/>
    <n v="42125.82"/>
    <n v="0"/>
    <n v="148375.82"/>
    <n v="203007.82"/>
  </r>
  <r>
    <s v="Giles Fardy"/>
    <n v="2314136845"/>
    <s v="Giles"/>
    <s v="Fardy"/>
    <x v="0"/>
    <n v="59184"/>
    <n v="20"/>
    <x v="19"/>
    <n v="500000"/>
    <n v="625000"/>
    <n v="750000"/>
    <n v="1000000"/>
    <n v="1.5254920000000001"/>
    <s v="150-200%"/>
    <n v="50000"/>
    <n v="18750"/>
    <n v="22500"/>
    <n v="2804.12"/>
    <n v="0"/>
    <n v="94054.12"/>
    <n v="153238.12"/>
    <n v="60000"/>
    <n v="21250"/>
    <n v="25000"/>
    <n v="2804.12"/>
    <n v="0"/>
    <n v="109054.12"/>
    <n v="168238.12"/>
  </r>
  <r>
    <s v="Agretha Pevreal"/>
    <n v="1074899180"/>
    <s v="Agretha"/>
    <s v="Pevreal"/>
    <x v="1"/>
    <n v="84090"/>
    <n v="19"/>
    <x v="20"/>
    <n v="750000"/>
    <n v="937500"/>
    <n v="1125000"/>
    <n v="1500000"/>
    <n v="0.78983333333333339"/>
    <s v="0-100%"/>
    <n v="88856.25"/>
    <n v="0"/>
    <n v="0"/>
    <n v="0"/>
    <n v="0"/>
    <n v="88856.25"/>
    <n v="172946.25"/>
    <n v="88856.25"/>
    <n v="0"/>
    <n v="0"/>
    <n v="0"/>
    <n v="0"/>
    <n v="88856.25"/>
    <n v="172946.25"/>
  </r>
  <r>
    <s v="Adelice Baudinet"/>
    <n v="8128449354"/>
    <s v="Adelice"/>
    <s v="Baudinet"/>
    <x v="1"/>
    <n v="119330"/>
    <n v="20"/>
    <x v="21"/>
    <n v="750000"/>
    <n v="937500"/>
    <n v="1125000"/>
    <n v="1500000"/>
    <n v="1.0266933333333332"/>
    <s v="100-125%"/>
    <n v="112500"/>
    <n v="3803.8"/>
    <n v="0"/>
    <n v="0"/>
    <n v="0"/>
    <n v="116303.8"/>
    <n v="235633.8"/>
    <n v="112500"/>
    <n v="4404.3999999999996"/>
    <n v="0"/>
    <n v="0"/>
    <n v="0"/>
    <n v="116904.4"/>
    <n v="236234.4"/>
  </r>
  <r>
    <s v="Latrina Shropsheir"/>
    <n v="1266227768"/>
    <s v="Latrina"/>
    <s v="Shropsheir"/>
    <x v="2"/>
    <n v="64839"/>
    <n v="12"/>
    <x v="22"/>
    <n v="600000"/>
    <n v="750000"/>
    <n v="900000"/>
    <n v="1200000"/>
    <n v="0.54897166666666664"/>
    <s v="0-100%"/>
    <n v="42819.79"/>
    <n v="0"/>
    <n v="0"/>
    <n v="0"/>
    <n v="0"/>
    <n v="42819.79"/>
    <n v="107658.79000000001"/>
    <n v="49407.45"/>
    <n v="0"/>
    <n v="0"/>
    <n v="0"/>
    <n v="0"/>
    <n v="49407.45"/>
    <n v="114246.45"/>
  </r>
  <r>
    <s v="Pet Tellenbrook"/>
    <n v="7273123196"/>
    <s v="Pet"/>
    <s v="Tellenbrook"/>
    <x v="1"/>
    <n v="83514"/>
    <n v="24"/>
    <x v="23"/>
    <n v="750000"/>
    <n v="937500"/>
    <n v="1125000"/>
    <n v="1500000"/>
    <n v="1.1221373333333333"/>
    <s v="100-125%"/>
    <n v="112500"/>
    <n v="17404.57"/>
    <n v="0"/>
    <n v="0"/>
    <n v="0"/>
    <n v="129904.57"/>
    <n v="213418.57"/>
    <n v="112500"/>
    <n v="20152.66"/>
    <n v="0"/>
    <n v="0"/>
    <n v="0"/>
    <n v="132652.66"/>
    <n v="216166.66"/>
  </r>
  <r>
    <s v="Rory Hadwick"/>
    <n v="1841759848"/>
    <s v="Rory"/>
    <s v="Hadwick"/>
    <x v="0"/>
    <n v="40716"/>
    <n v="13"/>
    <x v="24"/>
    <n v="500000"/>
    <n v="625000"/>
    <n v="750000"/>
    <n v="1000000"/>
    <n v="1.0877060000000001"/>
    <s v="100-125%"/>
    <n v="50000"/>
    <n v="6577.95"/>
    <n v="0"/>
    <n v="0"/>
    <n v="0"/>
    <n v="56577.95"/>
    <n v="97293.95"/>
    <n v="60000"/>
    <n v="7455.01"/>
    <n v="0"/>
    <n v="0"/>
    <n v="0"/>
    <n v="67455.009999999995"/>
    <n v="108171.01"/>
  </r>
  <r>
    <s v="Gabriela McVicker"/>
    <n v="7560031153"/>
    <s v="Gabriela"/>
    <s v="McVicker"/>
    <x v="1"/>
    <n v="94464"/>
    <n v="14"/>
    <x v="25"/>
    <n v="750000"/>
    <n v="937500"/>
    <n v="1125000"/>
    <n v="1500000"/>
    <n v="0.56691999999999998"/>
    <s v="0-100%"/>
    <n v="63778.5"/>
    <n v="0"/>
    <n v="0"/>
    <n v="0"/>
    <n v="0"/>
    <n v="63778.5"/>
    <n v="158242.5"/>
    <n v="63778.5"/>
    <n v="0"/>
    <n v="0"/>
    <n v="0"/>
    <n v="0"/>
    <n v="63778.5"/>
    <n v="158242.5"/>
  </r>
  <r>
    <s v="Tracey Phelip"/>
    <n v="2022565827"/>
    <s v="Tracey"/>
    <s v="Phelip"/>
    <x v="2"/>
    <n v="53277"/>
    <n v="13"/>
    <x v="26"/>
    <n v="600000"/>
    <n v="750000"/>
    <n v="900000"/>
    <n v="1200000"/>
    <n v="0.90637833333333329"/>
    <s v="0-100%"/>
    <n v="70697.510000000009"/>
    <n v="0"/>
    <n v="0"/>
    <n v="0"/>
    <n v="0"/>
    <n v="70697.510000000009"/>
    <n v="123974.51000000001"/>
    <n v="81574.05"/>
    <n v="0"/>
    <n v="0"/>
    <n v="0"/>
    <n v="0"/>
    <n v="81574.05"/>
    <n v="134851.04999999999"/>
  </r>
  <r>
    <s v="Birdie Jesper"/>
    <n v="8977805007"/>
    <s v="Birdie"/>
    <s v="Jesper"/>
    <x v="2"/>
    <n v="67739"/>
    <n v="17"/>
    <x v="27"/>
    <n v="600000"/>
    <n v="750000"/>
    <n v="900000"/>
    <n v="1200000"/>
    <n v="1.0035733333333334"/>
    <s v="100-125%"/>
    <n v="78000"/>
    <n v="364.48"/>
    <n v="0"/>
    <n v="0"/>
    <n v="0"/>
    <n v="78364.479999999996"/>
    <n v="146103.47999999998"/>
    <n v="90000"/>
    <n v="385.91999999999996"/>
    <n v="0"/>
    <n v="0"/>
    <n v="0"/>
    <n v="90385.919999999998"/>
    <n v="158124.91999999998"/>
  </r>
  <r>
    <s v="Mil Tichelaar"/>
    <n v="1598957961"/>
    <s v="Mil"/>
    <s v="Tichelaar"/>
    <x v="1"/>
    <n v="75679"/>
    <n v="30"/>
    <x v="28"/>
    <n v="750000"/>
    <n v="937500"/>
    <n v="1125000"/>
    <n v="1500000"/>
    <n v="1.5245986666666667"/>
    <s v="150-200%"/>
    <n v="112500"/>
    <n v="35625"/>
    <n v="43125"/>
    <n v="5534.7"/>
    <n v="0"/>
    <n v="196784.7"/>
    <n v="272463.7"/>
    <n v="112500"/>
    <n v="41250"/>
    <n v="46875"/>
    <n v="6088.17"/>
    <n v="0"/>
    <n v="206713.17"/>
    <n v="282392.17000000004"/>
  </r>
  <r>
    <s v="Harlan Mein"/>
    <n v="3516592710"/>
    <s v="Harlan"/>
    <s v="Mein"/>
    <x v="0"/>
    <n v="38904"/>
    <n v="22"/>
    <x v="29"/>
    <n v="500000"/>
    <n v="625000"/>
    <n v="750000"/>
    <n v="1000000"/>
    <n v="1.5888880000000001"/>
    <s v="150-200%"/>
    <n v="50000"/>
    <n v="18750"/>
    <n v="22500"/>
    <n v="9777.68"/>
    <n v="0"/>
    <n v="101027.68"/>
    <n v="139931.68"/>
    <n v="60000"/>
    <n v="21250"/>
    <n v="25000"/>
    <n v="9777.68"/>
    <n v="0"/>
    <n v="116027.68"/>
    <n v="154931.68"/>
  </r>
  <r>
    <s v="Rasla Shutte"/>
    <n v="3379645060"/>
    <s v="Rasla"/>
    <s v="Shutte"/>
    <x v="0"/>
    <n v="45353"/>
    <n v="23"/>
    <x v="30"/>
    <n v="500000"/>
    <n v="625000"/>
    <n v="750000"/>
    <n v="1000000"/>
    <n v="1.7058199999999999"/>
    <s v="150-200%"/>
    <n v="50000"/>
    <n v="18750"/>
    <n v="22500"/>
    <n v="22640.2"/>
    <n v="0"/>
    <n v="113890.2"/>
    <n v="159243.20000000001"/>
    <n v="60000"/>
    <n v="21250"/>
    <n v="25000"/>
    <n v="22640.2"/>
    <n v="0"/>
    <n v="128890.2"/>
    <n v="174243.20000000001"/>
  </r>
  <r>
    <s v="Garrot Redrup"/>
    <n v="85304042"/>
    <s v="Garrot"/>
    <s v="Redrup"/>
    <x v="2"/>
    <n v="69710"/>
    <n v="18"/>
    <x v="31"/>
    <n v="600000"/>
    <n v="750000"/>
    <n v="900000"/>
    <n v="1200000"/>
    <n v="1.040905"/>
    <s v="100-125%"/>
    <n v="78000"/>
    <n v="4172.3100000000004"/>
    <n v="0"/>
    <n v="0"/>
    <n v="0"/>
    <n v="82172.31"/>
    <n v="151882.31"/>
    <n v="90000"/>
    <n v="4417.74"/>
    <n v="0"/>
    <n v="0"/>
    <n v="0"/>
    <n v="94417.74"/>
    <n v="164127.74"/>
  </r>
  <r>
    <s v="Odell Matterdace"/>
    <n v="2130919499"/>
    <s v="Odell"/>
    <s v="Matterdace"/>
    <x v="2"/>
    <n v="76111"/>
    <n v="13"/>
    <x v="32"/>
    <n v="600000"/>
    <n v="750000"/>
    <n v="900000"/>
    <n v="1200000"/>
    <n v="0.87294833333333333"/>
    <s v="0-100%"/>
    <n v="68089.97"/>
    <n v="0"/>
    <n v="0"/>
    <n v="0"/>
    <n v="0"/>
    <n v="68089.97"/>
    <n v="144200.97"/>
    <n v="78565.349999999991"/>
    <n v="0"/>
    <n v="0"/>
    <n v="0"/>
    <n v="0"/>
    <n v="78565.349999999991"/>
    <n v="154676.34999999998"/>
  </r>
  <r>
    <s v="Arlette Blinder"/>
    <n v="7074056774"/>
    <s v="Arlette"/>
    <s v="Blinder"/>
    <x v="1"/>
    <n v="98182"/>
    <n v="15"/>
    <x v="33"/>
    <n v="750000"/>
    <n v="937500"/>
    <n v="1125000"/>
    <n v="1500000"/>
    <n v="0.72011066666666668"/>
    <s v="0-100%"/>
    <n v="81012.45"/>
    <n v="0"/>
    <n v="0"/>
    <n v="0"/>
    <n v="0"/>
    <n v="81012.45"/>
    <n v="179194.45"/>
    <n v="81012.45"/>
    <n v="0"/>
    <n v="0"/>
    <n v="0"/>
    <n v="0"/>
    <n v="81012.45"/>
    <n v="179194.45"/>
  </r>
  <r>
    <s v="Dorothea Gheeraert"/>
    <n v="2450711406"/>
    <s v="Dorothea"/>
    <s v="Gheeraert"/>
    <x v="1"/>
    <n v="106013"/>
    <n v="24"/>
    <x v="34"/>
    <n v="750000"/>
    <n v="937500"/>
    <n v="1125000"/>
    <n v="1500000"/>
    <n v="1.1470266666666666"/>
    <s v="100-125%"/>
    <n v="112500"/>
    <n v="20951.3"/>
    <n v="0"/>
    <n v="0"/>
    <n v="0"/>
    <n v="133451.29999999999"/>
    <n v="239464.3"/>
    <n v="112500"/>
    <n v="24259.4"/>
    <n v="0"/>
    <n v="0"/>
    <n v="0"/>
    <n v="136759.4"/>
    <n v="242772.4"/>
  </r>
  <r>
    <s v="Chancey Yarrell"/>
    <n v="2294342399"/>
    <s v="Chancey"/>
    <s v="Yarrell"/>
    <x v="2"/>
    <n v="74676"/>
    <n v="16"/>
    <x v="35"/>
    <n v="600000"/>
    <n v="750000"/>
    <n v="900000"/>
    <n v="1200000"/>
    <n v="0.78352833333333338"/>
    <s v="0-100%"/>
    <n v="61115.21"/>
    <n v="0"/>
    <n v="0"/>
    <n v="0"/>
    <n v="0"/>
    <n v="61115.21"/>
    <n v="135791.21"/>
    <n v="70517.55"/>
    <n v="0"/>
    <n v="0"/>
    <n v="0"/>
    <n v="0"/>
    <n v="70517.55"/>
    <n v="145193.54999999999"/>
  </r>
  <r>
    <s v="Elva Delepine"/>
    <n v="5280433926"/>
    <s v="Elva"/>
    <s v="Delepine"/>
    <x v="2"/>
    <n v="51804"/>
    <n v="16"/>
    <x v="36"/>
    <n v="600000"/>
    <n v="750000"/>
    <n v="900000"/>
    <n v="1200000"/>
    <n v="0.95611000000000002"/>
    <s v="0-100%"/>
    <n v="74576.58"/>
    <n v="0"/>
    <n v="0"/>
    <n v="0"/>
    <n v="0"/>
    <n v="74576.58"/>
    <n v="126380.58"/>
    <n v="86049.9"/>
    <n v="0"/>
    <n v="0"/>
    <n v="0"/>
    <n v="0"/>
    <n v="86049.9"/>
    <n v="137853.9"/>
  </r>
  <r>
    <s v="Eddy Van Arsdale"/>
    <n v="4037854406"/>
    <s v="Eddy"/>
    <s v="Van Arsdale"/>
    <x v="2"/>
    <n v="64311"/>
    <n v="23"/>
    <x v="37"/>
    <n v="600000"/>
    <n v="750000"/>
    <n v="900000"/>
    <n v="1200000"/>
    <n v="1.3221849999999999"/>
    <s v="125-150%"/>
    <n v="78000"/>
    <n v="25500.000000000004"/>
    <n v="9095.31"/>
    <n v="0"/>
    <n v="0"/>
    <n v="112595.31"/>
    <n v="176906.31"/>
    <n v="90000"/>
    <n v="27000"/>
    <n v="10827.75"/>
    <n v="0"/>
    <n v="0"/>
    <n v="127827.75"/>
    <n v="192138.75"/>
  </r>
  <r>
    <s v="Robinette Speller"/>
    <n v="9958099322"/>
    <s v="Robinette"/>
    <s v="Speller"/>
    <x v="2"/>
    <n v="77249"/>
    <n v="21"/>
    <x v="38"/>
    <n v="600000"/>
    <n v="750000"/>
    <n v="900000"/>
    <n v="1200000"/>
    <n v="1.2239"/>
    <s v="100-125%"/>
    <n v="78000"/>
    <n v="22837.800000000003"/>
    <n v="0"/>
    <n v="0"/>
    <n v="0"/>
    <n v="100837.8"/>
    <n v="178086.8"/>
    <n v="90000"/>
    <n v="24181.200000000001"/>
    <n v="0"/>
    <n v="0"/>
    <n v="0"/>
    <n v="114181.2"/>
    <n v="191430.2"/>
  </r>
  <r>
    <s v="Aluino Sheerin"/>
    <n v="2402470968"/>
    <s v="Aluino"/>
    <s v="Sheerin"/>
    <x v="1"/>
    <n v="99023"/>
    <n v="22"/>
    <x v="39"/>
    <n v="750000"/>
    <n v="937500"/>
    <n v="1125000"/>
    <n v="1500000"/>
    <n v="1.0327679999999999"/>
    <s v="100-125%"/>
    <n v="112500"/>
    <n v="4669.4400000000005"/>
    <n v="0"/>
    <n v="0"/>
    <n v="0"/>
    <n v="117169.44"/>
    <n v="216192.44"/>
    <n v="112500"/>
    <n v="5406.72"/>
    <n v="0"/>
    <n v="0"/>
    <n v="0"/>
    <n v="117906.72"/>
    <n v="216929.72"/>
  </r>
  <r>
    <s v="Hermina Bowditch"/>
    <n v="9686840923"/>
    <s v="Hermina"/>
    <s v="Bowditch"/>
    <x v="1"/>
    <n v="79755"/>
    <n v="15"/>
    <x v="40"/>
    <n v="750000"/>
    <n v="937500"/>
    <n v="1125000"/>
    <n v="1500000"/>
    <n v="0.76480933333333334"/>
    <s v="0-100%"/>
    <n v="86041.05"/>
    <n v="0"/>
    <n v="0"/>
    <n v="0"/>
    <n v="0"/>
    <n v="86041.05"/>
    <n v="165796.04999999999"/>
    <n v="86041.05"/>
    <n v="0"/>
    <n v="0"/>
    <n v="0"/>
    <n v="0"/>
    <n v="86041.05"/>
    <n v="165796.04999999999"/>
  </r>
  <r>
    <s v="Danny Snoddin"/>
    <n v="8093156364"/>
    <s v="Danny"/>
    <s v="Snoddin"/>
    <x v="0"/>
    <n v="64144"/>
    <n v="15"/>
    <x v="41"/>
    <n v="500000"/>
    <n v="625000"/>
    <n v="750000"/>
    <n v="1000000"/>
    <n v="1.2218180000000001"/>
    <s v="100-125%"/>
    <n v="50000"/>
    <n v="16636.349999999999"/>
    <n v="0"/>
    <n v="0"/>
    <n v="0"/>
    <n v="66636.350000000006"/>
    <n v="130780.35"/>
    <n v="60000"/>
    <n v="18854.530000000002"/>
    <n v="0"/>
    <n v="0"/>
    <n v="0"/>
    <n v="78854.53"/>
    <n v="142998.53"/>
  </r>
  <r>
    <s v="Benedikt Leisk"/>
    <n v="6733929554"/>
    <s v="Benedikt"/>
    <s v="Leisk"/>
    <x v="2"/>
    <n v="74110"/>
    <n v="17"/>
    <x v="42"/>
    <n v="600000"/>
    <n v="750000"/>
    <n v="900000"/>
    <n v="1200000"/>
    <n v="0.96763166666666667"/>
    <s v="0-100%"/>
    <n v="75475.27"/>
    <n v="0"/>
    <n v="0"/>
    <n v="0"/>
    <n v="0"/>
    <n v="75475.27"/>
    <n v="149585.27000000002"/>
    <n v="87086.849999999991"/>
    <n v="0"/>
    <n v="0"/>
    <n v="0"/>
    <n v="0"/>
    <n v="87086.849999999991"/>
    <n v="161196.84999999998"/>
  </r>
  <r>
    <s v="Arden Lackner"/>
    <n v="7892446737"/>
    <s v="Arden"/>
    <s v="Lackner"/>
    <x v="2"/>
    <n v="78253"/>
    <n v="27"/>
    <x v="43"/>
    <n v="600000"/>
    <n v="750000"/>
    <n v="900000"/>
    <n v="1200000"/>
    <n v="1.6564416666666666"/>
    <s v="150-200%"/>
    <n v="78000"/>
    <n v="25500.000000000004"/>
    <n v="31500"/>
    <n v="24404.9"/>
    <n v="0"/>
    <n v="159404.9"/>
    <n v="237657.9"/>
    <n v="90000"/>
    <n v="27000"/>
    <n v="37500"/>
    <n v="28159.5"/>
    <n v="0"/>
    <n v="182659.5"/>
    <n v="260912.5"/>
  </r>
  <r>
    <s v="Murielle Jorez"/>
    <n v="9803956825"/>
    <s v="Murielle"/>
    <s v="Jorez"/>
    <x v="0"/>
    <n v="47103"/>
    <n v="23"/>
    <x v="44"/>
    <n v="500000"/>
    <n v="625000"/>
    <n v="750000"/>
    <n v="1000000"/>
    <n v="1.819612"/>
    <s v="150-200%"/>
    <n v="50000"/>
    <n v="18750"/>
    <n v="22500"/>
    <n v="35157.32"/>
    <n v="0"/>
    <n v="126407.32"/>
    <n v="173510.32"/>
    <n v="60000"/>
    <n v="21250"/>
    <n v="25000"/>
    <n v="35157.32"/>
    <n v="0"/>
    <n v="141407.32"/>
    <n v="188510.32"/>
  </r>
  <r>
    <s v="Clarke Hemphall"/>
    <n v="4085082426"/>
    <s v="Clarke"/>
    <s v="Hemphall"/>
    <x v="2"/>
    <n v="64047"/>
    <n v="28"/>
    <x v="45"/>
    <n v="600000"/>
    <n v="750000"/>
    <n v="900000"/>
    <n v="1200000"/>
    <n v="1.6702083333333333"/>
    <s v="150-200%"/>
    <n v="78000"/>
    <n v="25500.000000000004"/>
    <n v="31500"/>
    <n v="26552.5"/>
    <n v="0"/>
    <n v="161552.5"/>
    <n v="225599.5"/>
    <n v="90000"/>
    <n v="27000"/>
    <n v="37500"/>
    <n v="30637.5"/>
    <n v="0"/>
    <n v="185137.5"/>
    <n v="249184.5"/>
  </r>
  <r>
    <s v="Nelly Prando"/>
    <n v="2565093969"/>
    <s v="Nelly"/>
    <s v="Prando"/>
    <x v="0"/>
    <n v="46352"/>
    <n v="25"/>
    <x v="46"/>
    <n v="500000"/>
    <n v="625000"/>
    <n v="750000"/>
    <n v="1000000"/>
    <n v="1.870276"/>
    <s v="150-200%"/>
    <n v="50000"/>
    <n v="18750"/>
    <n v="22500"/>
    <n v="40730.36"/>
    <n v="0"/>
    <n v="131980.35999999999"/>
    <n v="178332.36"/>
    <n v="60000"/>
    <n v="21250"/>
    <n v="25000"/>
    <n v="40730.36"/>
    <n v="0"/>
    <n v="146980.35999999999"/>
    <n v="193332.36"/>
  </r>
  <r>
    <s v="Baudoin Normanville"/>
    <n v="6973806759"/>
    <s v="Baudoin"/>
    <s v="Normanville"/>
    <x v="0"/>
    <n v="45164"/>
    <n v="19"/>
    <x v="47"/>
    <n v="500000"/>
    <n v="625000"/>
    <n v="750000"/>
    <n v="1000000"/>
    <n v="1.27417"/>
    <s v="125-150%"/>
    <n v="50000"/>
    <n v="18750"/>
    <n v="2175.2999999999997"/>
    <n v="0"/>
    <n v="0"/>
    <n v="70925.3"/>
    <n v="116089.3"/>
    <n v="60000"/>
    <n v="21250"/>
    <n v="2417"/>
    <n v="0"/>
    <n v="0"/>
    <n v="83667"/>
    <n v="128831"/>
  </r>
  <r>
    <s v="Shanan St Clair"/>
    <n v="4823073274"/>
    <s v="Shanan"/>
    <s v="St Clair"/>
    <x v="0"/>
    <n v="62323"/>
    <n v="16"/>
    <x v="48"/>
    <n v="500000"/>
    <n v="625000"/>
    <n v="750000"/>
    <n v="1000000"/>
    <n v="1.2503420000000001"/>
    <s v="125-150%"/>
    <n v="50000"/>
    <n v="18750"/>
    <n v="30.779999999999998"/>
    <n v="0"/>
    <n v="0"/>
    <n v="68780.78"/>
    <n v="131103.78"/>
    <n v="60000"/>
    <n v="21250"/>
    <n v="34.200000000000003"/>
    <n v="0"/>
    <n v="0"/>
    <n v="81284.2"/>
    <n v="143607.20000000001"/>
  </r>
  <r>
    <s v="Ashli Clynter"/>
    <n v="8858733592"/>
    <s v="Ashli"/>
    <s v="Clynter"/>
    <x v="2"/>
    <n v="66730"/>
    <n v="21"/>
    <x v="49"/>
    <n v="600000"/>
    <n v="750000"/>
    <n v="900000"/>
    <n v="1200000"/>
    <n v="1.2052883333333333"/>
    <s v="100-125%"/>
    <n v="78000"/>
    <n v="20939.41"/>
    <n v="0"/>
    <n v="0"/>
    <n v="0"/>
    <n v="98939.41"/>
    <n v="165669.41"/>
    <n v="90000"/>
    <n v="22171.14"/>
    <n v="0"/>
    <n v="0"/>
    <n v="0"/>
    <n v="112171.14"/>
    <n v="178901.14"/>
  </r>
  <r>
    <s v="Carmen Ferrick"/>
    <n v="4786629839"/>
    <s v="Carmen"/>
    <s v="Ferrick"/>
    <x v="0"/>
    <n v="47140"/>
    <n v="26"/>
    <x v="50"/>
    <n v="500000"/>
    <n v="625000"/>
    <n v="750000"/>
    <n v="1000000"/>
    <n v="1.9364319999999999"/>
    <s v="150-200%"/>
    <n v="50000"/>
    <n v="18750"/>
    <n v="22500"/>
    <n v="48007.519999999997"/>
    <n v="0"/>
    <n v="139257.51999999999"/>
    <n v="186397.52"/>
    <n v="60000"/>
    <n v="21250"/>
    <n v="25000"/>
    <n v="48007.519999999997"/>
    <n v="0"/>
    <n v="154257.51999999999"/>
    <n v="201397.52"/>
  </r>
  <r>
    <s v="Derry Staniforth"/>
    <n v="9151658844"/>
    <s v="Derry"/>
    <s v="Staniforth"/>
    <x v="2"/>
    <n v="50141"/>
    <n v="25"/>
    <x v="51"/>
    <n v="600000"/>
    <n v="750000"/>
    <n v="900000"/>
    <n v="1200000"/>
    <n v="1.6992350000000001"/>
    <s v="150-200%"/>
    <n v="78000"/>
    <n v="25500.000000000004"/>
    <n v="31500"/>
    <n v="31080.66"/>
    <n v="0"/>
    <n v="166080.66"/>
    <n v="216221.66"/>
    <n v="90000"/>
    <n v="27000"/>
    <n v="37500"/>
    <n v="35862.299999999996"/>
    <n v="0"/>
    <n v="190362.3"/>
    <n v="240503.3"/>
  </r>
  <r>
    <s v="Manya Orbell"/>
    <n v="7132417177"/>
    <s v="Manya"/>
    <s v="Orbell"/>
    <x v="0"/>
    <n v="52665"/>
    <n v="18"/>
    <x v="52"/>
    <n v="500000"/>
    <n v="625000"/>
    <n v="750000"/>
    <n v="1000000"/>
    <n v="1.1231180000000001"/>
    <s v="100-125%"/>
    <n v="50000"/>
    <n v="9233.85"/>
    <n v="0"/>
    <n v="0"/>
    <n v="0"/>
    <n v="59233.85"/>
    <n v="111898.85"/>
    <n v="60000"/>
    <n v="10465.030000000001"/>
    <n v="0"/>
    <n v="0"/>
    <n v="0"/>
    <n v="70465.03"/>
    <n v="123130.03"/>
  </r>
  <r>
    <s v="Bryn Tomas"/>
    <n v="6596440737"/>
    <s v="Bryn"/>
    <s v="Tomas"/>
    <x v="0"/>
    <n v="34438"/>
    <n v="27"/>
    <x v="53"/>
    <n v="500000"/>
    <n v="625000"/>
    <n v="750000"/>
    <n v="1000000"/>
    <n v="1.830438"/>
    <s v="150-200%"/>
    <n v="50000"/>
    <n v="18750"/>
    <n v="22500"/>
    <n v="36348.18"/>
    <n v="0"/>
    <n v="127598.18"/>
    <n v="162036.18"/>
    <n v="60000"/>
    <n v="21250"/>
    <n v="25000"/>
    <n v="36348.18"/>
    <n v="0"/>
    <n v="142598.18"/>
    <n v="177036.18"/>
  </r>
  <r>
    <s v="Genni Glader"/>
    <n v="4504361140"/>
    <s v="Genni"/>
    <s v="Glader"/>
    <x v="0"/>
    <n v="45337"/>
    <n v="17"/>
    <x v="54"/>
    <n v="500000"/>
    <n v="625000"/>
    <n v="750000"/>
    <n v="1000000"/>
    <n v="1.14957"/>
    <s v="100-125%"/>
    <n v="50000"/>
    <n v="11217.75"/>
    <n v="0"/>
    <n v="0"/>
    <n v="0"/>
    <n v="61217.75"/>
    <n v="106554.75"/>
    <n v="60000"/>
    <n v="12713.45"/>
    <n v="0"/>
    <n v="0"/>
    <n v="0"/>
    <n v="72713.45"/>
    <n v="118050.45"/>
  </r>
  <r>
    <s v="Becki Grigorini"/>
    <n v="4986200380"/>
    <s v="Becki"/>
    <s v="Grigorini"/>
    <x v="2"/>
    <n v="72309"/>
    <n v="23"/>
    <x v="55"/>
    <n v="600000"/>
    <n v="750000"/>
    <n v="900000"/>
    <n v="1200000"/>
    <n v="1.3413166666666667"/>
    <s v="125-150%"/>
    <n v="78000"/>
    <n v="25500.000000000004"/>
    <n v="11505.9"/>
    <n v="0"/>
    <n v="0"/>
    <n v="115005.9"/>
    <n v="187314.9"/>
    <n v="90000"/>
    <n v="27000"/>
    <n v="13697.5"/>
    <n v="0"/>
    <n v="0"/>
    <n v="130697.5"/>
    <n v="203006.5"/>
  </r>
  <r>
    <s v="Golda Devigne"/>
    <n v="2804488179"/>
    <s v="Golda"/>
    <s v="Devigne"/>
    <x v="1"/>
    <n v="104547"/>
    <n v="20"/>
    <x v="56"/>
    <n v="750000"/>
    <n v="937500"/>
    <n v="1125000"/>
    <n v="1500000"/>
    <n v="0.81376133333333334"/>
    <s v="0-100%"/>
    <n v="91548.15"/>
    <n v="0"/>
    <n v="0"/>
    <n v="0"/>
    <n v="0"/>
    <n v="91548.15"/>
    <n v="196095.15"/>
    <n v="91548.15"/>
    <n v="0"/>
    <n v="0"/>
    <n v="0"/>
    <n v="0"/>
    <n v="91548.15"/>
    <n v="196095.15"/>
  </r>
  <r>
    <s v="Ruthi Torrance"/>
    <n v="6214787945"/>
    <s v="Ruthi"/>
    <s v="Torrance"/>
    <x v="2"/>
    <n v="63850"/>
    <n v="19"/>
    <x v="57"/>
    <n v="600000"/>
    <n v="750000"/>
    <n v="900000"/>
    <n v="1200000"/>
    <n v="1.2398400000000001"/>
    <s v="100-125%"/>
    <n v="78000"/>
    <n v="24463.68"/>
    <n v="0"/>
    <n v="0"/>
    <n v="0"/>
    <n v="102463.67999999999"/>
    <n v="166313.68"/>
    <n v="90000"/>
    <n v="25902.719999999998"/>
    <n v="0"/>
    <n v="0"/>
    <n v="0"/>
    <n v="115902.72"/>
    <n v="179752.72"/>
  </r>
  <r>
    <s v="Georgiana Nutten"/>
    <n v="8346855079"/>
    <s v="Georgiana"/>
    <s v="Nutten"/>
    <x v="0"/>
    <n v="37411"/>
    <n v="23"/>
    <x v="58"/>
    <n v="500000"/>
    <n v="625000"/>
    <n v="750000"/>
    <n v="1000000"/>
    <n v="1.289744"/>
    <s v="125-150%"/>
    <n v="50000"/>
    <n v="18750"/>
    <n v="3576.96"/>
    <n v="0"/>
    <n v="0"/>
    <n v="72326.960000000006"/>
    <n v="109737.96"/>
    <n v="60000"/>
    <n v="21250"/>
    <n v="3974.4"/>
    <n v="0"/>
    <n v="0"/>
    <n v="85224.4"/>
    <n v="122635.4"/>
  </r>
  <r>
    <s v="Diane Corben"/>
    <n v="8644362151"/>
    <s v="Diane"/>
    <s v="Corben"/>
    <x v="1"/>
    <n v="95999"/>
    <n v="20"/>
    <x v="59"/>
    <n v="750000"/>
    <n v="937500"/>
    <n v="1125000"/>
    <n v="1500000"/>
    <n v="1.1029066666666667"/>
    <s v="100-125%"/>
    <n v="112500"/>
    <n v="14664.2"/>
    <n v="0"/>
    <n v="0"/>
    <n v="0"/>
    <n v="127164.2"/>
    <n v="223163.2"/>
    <n v="112500"/>
    <n v="16979.599999999999"/>
    <n v="0"/>
    <n v="0"/>
    <n v="0"/>
    <n v="129479.6"/>
    <n v="225478.6"/>
  </r>
  <r>
    <s v="Joletta Lounds"/>
    <n v="5948190226"/>
    <s v="Joletta"/>
    <s v="Lounds"/>
    <x v="0"/>
    <n v="41088"/>
    <n v="22"/>
    <x v="60"/>
    <n v="500000"/>
    <n v="625000"/>
    <n v="750000"/>
    <n v="1000000"/>
    <n v="1.399856"/>
    <s v="125-150%"/>
    <n v="50000"/>
    <n v="18750"/>
    <n v="13487.039999999999"/>
    <n v="0"/>
    <n v="0"/>
    <n v="82237.039999999994"/>
    <n v="123325.04"/>
    <n v="60000"/>
    <n v="21250"/>
    <n v="14985.6"/>
    <n v="0"/>
    <n v="0"/>
    <n v="96235.6"/>
    <n v="137323.6"/>
  </r>
  <r>
    <s v="Rochella Galland"/>
    <n v="7367438190"/>
    <s v="Rochella"/>
    <s v="Galland"/>
    <x v="0"/>
    <n v="47043"/>
    <n v="24"/>
    <x v="61"/>
    <n v="500000"/>
    <n v="625000"/>
    <n v="750000"/>
    <n v="1000000"/>
    <n v="1.5167900000000001"/>
    <s v="150-200%"/>
    <n v="50000"/>
    <n v="18750"/>
    <n v="22500"/>
    <n v="1846.9"/>
    <n v="0"/>
    <n v="93096.9"/>
    <n v="140139.9"/>
    <n v="60000"/>
    <n v="21250"/>
    <n v="25000"/>
    <n v="1846.9"/>
    <n v="0"/>
    <n v="108096.9"/>
    <n v="155139.9"/>
  </r>
  <r>
    <s v="Timmie Howis"/>
    <n v="9624054975"/>
    <s v="Timmie"/>
    <s v="Howis"/>
    <x v="2"/>
    <n v="73192"/>
    <n v="24"/>
    <x v="62"/>
    <n v="600000"/>
    <n v="750000"/>
    <n v="900000"/>
    <n v="1200000"/>
    <n v="1.5188083333333333"/>
    <s v="150-200%"/>
    <n v="78000"/>
    <n v="25500.000000000004"/>
    <n v="31500"/>
    <n v="2934.1"/>
    <n v="0"/>
    <n v="137934.1"/>
    <n v="211126.1"/>
    <n v="90000"/>
    <n v="27000"/>
    <n v="37500"/>
    <n v="3385.5"/>
    <n v="0"/>
    <n v="157885.5"/>
    <n v="231077.5"/>
  </r>
  <r>
    <s v="Yolanthe Ingrey"/>
    <n v="6084639828"/>
    <s v="Yolanthe"/>
    <s v="Ingrey"/>
    <x v="2"/>
    <n v="67908"/>
    <n v="24"/>
    <x v="63"/>
    <n v="600000"/>
    <n v="750000"/>
    <n v="900000"/>
    <n v="1200000"/>
    <n v="1.4438433333333334"/>
    <s v="125-150%"/>
    <n v="78000"/>
    <n v="25500.000000000004"/>
    <n v="24424.26"/>
    <n v="0"/>
    <n v="0"/>
    <n v="127924.26"/>
    <n v="195832.26"/>
    <n v="90000"/>
    <n v="27000"/>
    <n v="29076.5"/>
    <n v="0"/>
    <n v="0"/>
    <n v="146076.5"/>
    <n v="213984.5"/>
  </r>
  <r>
    <s v="Beatrice Watkin"/>
    <n v="2547511673"/>
    <s v="Beatrice"/>
    <s v="Watkin"/>
    <x v="2"/>
    <n v="71416"/>
    <n v="14"/>
    <x v="64"/>
    <n v="600000"/>
    <n v="750000"/>
    <n v="900000"/>
    <n v="1200000"/>
    <n v="0.82064999999999999"/>
    <s v="0-100%"/>
    <n v="64010.700000000004"/>
    <n v="0"/>
    <n v="0"/>
    <n v="0"/>
    <n v="0"/>
    <n v="64010.700000000004"/>
    <n v="135426.70000000001"/>
    <n v="73858.5"/>
    <n v="0"/>
    <n v="0"/>
    <n v="0"/>
    <n v="0"/>
    <n v="73858.5"/>
    <n v="145274.5"/>
  </r>
  <r>
    <s v="Jaquenetta Gorelli"/>
    <n v="7033916019"/>
    <s v="Jaquenetta"/>
    <s v="Gorelli"/>
    <x v="2"/>
    <n v="57801"/>
    <n v="9"/>
    <x v="65"/>
    <n v="600000"/>
    <n v="750000"/>
    <n v="900000"/>
    <n v="1200000"/>
    <n v="0.46201500000000001"/>
    <s v="0-100%"/>
    <n v="36037.17"/>
    <n v="0"/>
    <n v="0"/>
    <n v="0"/>
    <n v="0"/>
    <n v="36037.17"/>
    <n v="93838.17"/>
    <n v="41581.35"/>
    <n v="0"/>
    <n v="0"/>
    <n v="0"/>
    <n v="0"/>
    <n v="41581.35"/>
    <n v="99382.35"/>
  </r>
  <r>
    <s v="Titus Murray"/>
    <n v="7160109333"/>
    <s v="Titus"/>
    <s v="Murray"/>
    <x v="1"/>
    <n v="116881"/>
    <n v="25"/>
    <x v="66"/>
    <n v="750000"/>
    <n v="937500"/>
    <n v="1125000"/>
    <n v="1500000"/>
    <n v="1.1010826666666667"/>
    <s v="100-125%"/>
    <n v="112500"/>
    <n v="14404.28"/>
    <n v="0"/>
    <n v="0"/>
    <n v="0"/>
    <n v="126904.28"/>
    <n v="243785.28"/>
    <n v="112500"/>
    <n v="16678.64"/>
    <n v="0"/>
    <n v="0"/>
    <n v="0"/>
    <n v="129178.64"/>
    <n v="246059.64"/>
  </r>
  <r>
    <s v="Konstance Iacovelli"/>
    <n v="6852060985"/>
    <s v="Konstance"/>
    <s v="Iacovelli"/>
    <x v="2"/>
    <n v="59859"/>
    <n v="17"/>
    <x v="67"/>
    <n v="600000"/>
    <n v="750000"/>
    <n v="900000"/>
    <n v="1200000"/>
    <n v="1.0391616666666668"/>
    <s v="100-125%"/>
    <n v="78000"/>
    <n v="3994.4900000000002"/>
    <n v="0"/>
    <n v="0"/>
    <n v="0"/>
    <n v="81994.490000000005"/>
    <n v="141853.49"/>
    <n v="90000"/>
    <n v="4229.46"/>
    <n v="0"/>
    <n v="0"/>
    <n v="0"/>
    <n v="94229.46"/>
    <n v="154088.46000000002"/>
  </r>
  <r>
    <s v="Culley Bernardotti"/>
    <n v="3219601650"/>
    <s v="Culley"/>
    <s v="Bernardotti"/>
    <x v="2"/>
    <n v="55807"/>
    <n v="28"/>
    <x v="68"/>
    <n v="600000"/>
    <n v="750000"/>
    <n v="900000"/>
    <n v="1200000"/>
    <n v="1.6779500000000001"/>
    <s v="150-200%"/>
    <n v="78000"/>
    <n v="25500.000000000004"/>
    <n v="31500"/>
    <n v="27760.2"/>
    <n v="0"/>
    <n v="162760.20000000001"/>
    <n v="218567.2"/>
    <n v="90000"/>
    <n v="27000"/>
    <n v="37500"/>
    <n v="32031"/>
    <n v="0"/>
    <n v="186531"/>
    <n v="242338"/>
  </r>
  <r>
    <s v="Vladamir Van Castele"/>
    <n v="9966428720"/>
    <s v="Vladamir"/>
    <s v="Van Castele"/>
    <x v="1"/>
    <n v="121579"/>
    <n v="18"/>
    <x v="69"/>
    <n v="750000"/>
    <n v="937500"/>
    <n v="1125000"/>
    <n v="1500000"/>
    <n v="0.74372933333333335"/>
    <s v="0-100%"/>
    <n v="83669.55"/>
    <n v="0"/>
    <n v="0"/>
    <n v="0"/>
    <n v="0"/>
    <n v="83669.55"/>
    <n v="205248.55"/>
    <n v="83669.55"/>
    <n v="0"/>
    <n v="0"/>
    <n v="0"/>
    <n v="0"/>
    <n v="83669.55"/>
    <n v="205248.55"/>
  </r>
  <r>
    <s v="Katya Sheaf"/>
    <n v="5002048994"/>
    <s v="Katya"/>
    <s v="Sheaf"/>
    <x v="1"/>
    <n v="89494"/>
    <n v="17"/>
    <x v="70"/>
    <n v="750000"/>
    <n v="937500"/>
    <n v="1125000"/>
    <n v="1500000"/>
    <n v="0.8344786666666667"/>
    <s v="0-100%"/>
    <n v="93878.849999999991"/>
    <n v="0"/>
    <n v="0"/>
    <n v="0"/>
    <n v="0"/>
    <n v="93878.849999999991"/>
    <n v="183372.84999999998"/>
    <n v="93878.849999999991"/>
    <n v="0"/>
    <n v="0"/>
    <n v="0"/>
    <n v="0"/>
    <n v="93878.849999999991"/>
    <n v="183372.84999999998"/>
  </r>
  <r>
    <s v="Kristal Guitonneau"/>
    <n v="4482855448"/>
    <s v="Kristal"/>
    <s v="Guitonneau"/>
    <x v="0"/>
    <n v="42742"/>
    <n v="19"/>
    <x v="71"/>
    <n v="500000"/>
    <n v="625000"/>
    <n v="750000"/>
    <n v="1000000"/>
    <n v="1.5305660000000001"/>
    <s v="150-200%"/>
    <n v="50000"/>
    <n v="18750"/>
    <n v="22500"/>
    <n v="3362.26"/>
    <n v="0"/>
    <n v="94612.26"/>
    <n v="137354.26"/>
    <n v="60000"/>
    <n v="21250"/>
    <n v="25000"/>
    <n v="3362.26"/>
    <n v="0"/>
    <n v="109612.26"/>
    <n v="152354.26"/>
  </r>
  <r>
    <s v="Drake Rawlison"/>
    <n v="9072843924"/>
    <s v="Drake"/>
    <s v="Rawlison"/>
    <x v="0"/>
    <n v="40376"/>
    <n v="11"/>
    <x v="72"/>
    <n v="500000"/>
    <n v="625000"/>
    <n v="750000"/>
    <n v="1000000"/>
    <n v="0.563612"/>
    <s v="0-100%"/>
    <n v="28180.600000000002"/>
    <n v="0"/>
    <n v="0"/>
    <n v="0"/>
    <n v="0"/>
    <n v="28180.600000000002"/>
    <n v="68556.600000000006"/>
    <n v="33816.720000000001"/>
    <n v="0"/>
    <n v="0"/>
    <n v="0"/>
    <n v="0"/>
    <n v="33816.720000000001"/>
    <n v="74192.72"/>
  </r>
  <r>
    <s v="Denney Whetland"/>
    <n v="6801140183"/>
    <s v="Denney"/>
    <s v="Whetland"/>
    <x v="0"/>
    <n v="57548"/>
    <n v="15"/>
    <x v="73"/>
    <n v="500000"/>
    <n v="625000"/>
    <n v="750000"/>
    <n v="1000000"/>
    <n v="1.06358"/>
    <s v="100-125%"/>
    <n v="50000"/>
    <n v="4768.5"/>
    <n v="0"/>
    <n v="0"/>
    <n v="0"/>
    <n v="54768.5"/>
    <n v="112316.5"/>
    <n v="60000"/>
    <n v="5404.3"/>
    <n v="0"/>
    <n v="0"/>
    <n v="0"/>
    <n v="65404.3"/>
    <n v="122952.3"/>
  </r>
  <r>
    <s v="Zachariah Lared"/>
    <n v="6510701464"/>
    <s v="Zachariah"/>
    <s v="Lared"/>
    <x v="0"/>
    <n v="45866"/>
    <n v="19"/>
    <x v="74"/>
    <n v="500000"/>
    <n v="625000"/>
    <n v="750000"/>
    <n v="1000000"/>
    <n v="1.3212600000000001"/>
    <s v="125-150%"/>
    <n v="50000"/>
    <n v="18750"/>
    <n v="6413.4"/>
    <n v="0"/>
    <n v="0"/>
    <n v="75163.399999999994"/>
    <n v="121029.4"/>
    <n v="60000"/>
    <n v="21250"/>
    <n v="7126"/>
    <n v="0"/>
    <n v="0"/>
    <n v="88376"/>
    <n v="134242"/>
  </r>
  <r>
    <s v="Neil Doctor"/>
    <n v="3996818513"/>
    <s v="Neil"/>
    <s v="Doctor"/>
    <x v="1"/>
    <n v="94317"/>
    <n v="29"/>
    <x v="75"/>
    <n v="750000"/>
    <n v="937500"/>
    <n v="1125000"/>
    <n v="1500000"/>
    <n v="1.3297760000000001"/>
    <s v="125-150%"/>
    <n v="112500"/>
    <n v="35625"/>
    <n v="13761.36"/>
    <n v="0"/>
    <n v="0"/>
    <n v="161886.35999999999"/>
    <n v="256203.36"/>
    <n v="112500"/>
    <n v="41250"/>
    <n v="14958"/>
    <n v="0"/>
    <n v="0"/>
    <n v="168708"/>
    <n v="263025"/>
  </r>
  <r>
    <s v="Brewer Torres"/>
    <n v="5372344725"/>
    <s v="Brewer"/>
    <s v="Torres"/>
    <x v="0"/>
    <n v="42683"/>
    <n v="19"/>
    <x v="76"/>
    <n v="500000"/>
    <n v="625000"/>
    <n v="750000"/>
    <n v="1000000"/>
    <n v="1.5250319999999999"/>
    <s v="150-200%"/>
    <n v="50000"/>
    <n v="18750"/>
    <n v="22500"/>
    <n v="2753.52"/>
    <n v="0"/>
    <n v="94003.520000000004"/>
    <n v="136686.52000000002"/>
    <n v="60000"/>
    <n v="21250"/>
    <n v="25000"/>
    <n v="2753.52"/>
    <n v="0"/>
    <n v="109003.52"/>
    <n v="151686.52000000002"/>
  </r>
  <r>
    <s v="Leticia Szymanzyk"/>
    <n v="1839046880"/>
    <s v="Leticia"/>
    <s v="Szymanzyk"/>
    <x v="0"/>
    <n v="64858"/>
    <n v="14"/>
    <x v="77"/>
    <n v="500000"/>
    <n v="625000"/>
    <n v="750000"/>
    <n v="1000000"/>
    <n v="0.76100400000000001"/>
    <s v="0-100%"/>
    <n v="38050.200000000004"/>
    <n v="0"/>
    <n v="0"/>
    <n v="0"/>
    <n v="0"/>
    <n v="38050.200000000004"/>
    <n v="102908.20000000001"/>
    <n v="45660.24"/>
    <n v="0"/>
    <n v="0"/>
    <n v="0"/>
    <n v="0"/>
    <n v="45660.24"/>
    <n v="110518.23999999999"/>
  </r>
  <r>
    <s v="Constantin Laurisch"/>
    <n v="5074304008"/>
    <s v="Constantin"/>
    <s v="Laurisch"/>
    <x v="2"/>
    <n v="62375"/>
    <n v="20"/>
    <x v="78"/>
    <n v="600000"/>
    <n v="750000"/>
    <n v="900000"/>
    <n v="1200000"/>
    <n v="1.40707"/>
    <s v="125-150%"/>
    <n v="78000"/>
    <n v="25500.000000000004"/>
    <n v="19790.82"/>
    <n v="0"/>
    <n v="0"/>
    <n v="123290.82"/>
    <n v="185665.82"/>
    <n v="90000"/>
    <n v="27000"/>
    <n v="23560.5"/>
    <n v="0"/>
    <n v="0"/>
    <n v="140560.5"/>
    <n v="202935.5"/>
  </r>
  <r>
    <s v="Bonny Oxteby"/>
    <n v="2423731264"/>
    <s v="Bonny"/>
    <s v="Oxteby"/>
    <x v="1"/>
    <n v="124700"/>
    <n v="15"/>
    <x v="79"/>
    <n v="750000"/>
    <n v="937500"/>
    <n v="1125000"/>
    <n v="1500000"/>
    <n v="0.78509066666666671"/>
    <s v="0-100%"/>
    <n v="88322.7"/>
    <n v="0"/>
    <n v="0"/>
    <n v="0"/>
    <n v="0"/>
    <n v="88322.7"/>
    <n v="213022.7"/>
    <n v="88322.7"/>
    <n v="0"/>
    <n v="0"/>
    <n v="0"/>
    <n v="0"/>
    <n v="88322.7"/>
    <n v="213022.7"/>
  </r>
  <r>
    <s v="Newton Shillabear"/>
    <n v="4159390110"/>
    <s v="Newton"/>
    <s v="Shillabear"/>
    <x v="1"/>
    <n v="114184"/>
    <n v="21"/>
    <x v="80"/>
    <n v="750000"/>
    <n v="937500"/>
    <n v="1125000"/>
    <n v="1500000"/>
    <n v="0.94621733333333335"/>
    <s v="0-100%"/>
    <n v="106449.45"/>
    <n v="0"/>
    <n v="0"/>
    <n v="0"/>
    <n v="0"/>
    <n v="106449.45"/>
    <n v="220633.45"/>
    <n v="106449.45"/>
    <n v="0"/>
    <n v="0"/>
    <n v="0"/>
    <n v="0"/>
    <n v="106449.45"/>
    <n v="220633.45"/>
  </r>
  <r>
    <s v="Dyane Rival"/>
    <n v="25254650"/>
    <s v="Dyane"/>
    <s v="Rival"/>
    <x v="1"/>
    <n v="90630"/>
    <n v="18"/>
    <x v="81"/>
    <n v="750000"/>
    <n v="937500"/>
    <n v="1125000"/>
    <n v="1500000"/>
    <n v="0.81996000000000002"/>
    <s v="0-100%"/>
    <n v="92245.5"/>
    <n v="0"/>
    <n v="0"/>
    <n v="0"/>
    <n v="0"/>
    <n v="92245.5"/>
    <n v="182875.5"/>
    <n v="92245.5"/>
    <n v="0"/>
    <n v="0"/>
    <n v="0"/>
    <n v="0"/>
    <n v="92245.5"/>
    <n v="182875.5"/>
  </r>
  <r>
    <s v="Cindy Pentecost"/>
    <n v="4192443678"/>
    <s v="Cindy"/>
    <s v="Pentecost"/>
    <x v="2"/>
    <n v="75878"/>
    <n v="24"/>
    <x v="82"/>
    <n v="600000"/>
    <n v="750000"/>
    <n v="900000"/>
    <n v="1200000"/>
    <n v="1.6184866666666666"/>
    <s v="150-200%"/>
    <n v="78000"/>
    <n v="25500.000000000004"/>
    <n v="31500"/>
    <n v="18483.920000000002"/>
    <n v="0"/>
    <n v="153483.92000000001"/>
    <n v="229361.92000000001"/>
    <n v="90000"/>
    <n v="27000"/>
    <n v="37500"/>
    <n v="21327.599999999999"/>
    <n v="0"/>
    <n v="175827.6"/>
    <n v="251705.60000000001"/>
  </r>
  <r>
    <s v="Arlene Charlin"/>
    <n v="4076701275"/>
    <s v="Arlene"/>
    <s v="Charlin"/>
    <x v="0"/>
    <n v="51875"/>
    <n v="19"/>
    <x v="83"/>
    <n v="500000"/>
    <n v="625000"/>
    <n v="750000"/>
    <n v="1000000"/>
    <n v="1.2652859999999999"/>
    <s v="125-150%"/>
    <n v="50000"/>
    <n v="18750"/>
    <n v="1375.74"/>
    <n v="0"/>
    <n v="0"/>
    <n v="70125.740000000005"/>
    <n v="122000.74"/>
    <n v="60000"/>
    <n v="21250"/>
    <n v="1528.6000000000001"/>
    <n v="0"/>
    <n v="0"/>
    <n v="82778.600000000006"/>
    <n v="134653.6"/>
  </r>
  <r>
    <s v="Loree Bertelet"/>
    <n v="4185019157"/>
    <s v="Loree"/>
    <s v="Bertelet"/>
    <x v="0"/>
    <n v="52111"/>
    <n v="26"/>
    <x v="84"/>
    <n v="500000"/>
    <n v="625000"/>
    <n v="750000"/>
    <n v="1000000"/>
    <n v="2.0039400000000001"/>
    <s v="&gt;200%"/>
    <n v="50000"/>
    <n v="18750"/>
    <n v="22500"/>
    <n v="55000"/>
    <n v="197"/>
    <n v="146447"/>
    <n v="198558"/>
    <n v="60000"/>
    <n v="21250"/>
    <n v="25000"/>
    <n v="55000"/>
    <n v="197"/>
    <n v="161447"/>
    <n v="213558"/>
  </r>
  <r>
    <s v="Pepillo Keaysell"/>
    <n v="713650656"/>
    <s v="Pepillo"/>
    <s v="Keaysell"/>
    <x v="2"/>
    <n v="55601"/>
    <n v="15"/>
    <x v="85"/>
    <n v="600000"/>
    <n v="750000"/>
    <n v="900000"/>
    <n v="1200000"/>
    <n v="0.71406333333333338"/>
    <s v="0-100%"/>
    <n v="55696.94"/>
    <n v="0"/>
    <n v="0"/>
    <n v="0"/>
    <n v="0"/>
    <n v="55696.94"/>
    <n v="111297.94"/>
    <n v="64265.7"/>
    <n v="0"/>
    <n v="0"/>
    <n v="0"/>
    <n v="0"/>
    <n v="64265.7"/>
    <n v="119866.7"/>
  </r>
  <r>
    <s v="Giordano Rubie"/>
    <n v="8322342209"/>
    <s v="Giordano"/>
    <s v="Rubie"/>
    <x v="0"/>
    <n v="42322"/>
    <n v="21"/>
    <x v="86"/>
    <n v="500000"/>
    <n v="625000"/>
    <n v="750000"/>
    <n v="1000000"/>
    <n v="1.6152740000000001"/>
    <s v="150-200%"/>
    <n v="50000"/>
    <n v="18750"/>
    <n v="22500"/>
    <n v="12680.14"/>
    <n v="0"/>
    <n v="103930.14"/>
    <n v="146252.14000000001"/>
    <n v="60000"/>
    <n v="21250"/>
    <n v="25000"/>
    <n v="12680.14"/>
    <n v="0"/>
    <n v="118930.14"/>
    <n v="161252.14000000001"/>
  </r>
  <r>
    <s v="Trisha Hinchshaw"/>
    <n v="5764917026"/>
    <s v="Trisha"/>
    <s v="Hinchshaw"/>
    <x v="0"/>
    <n v="37046"/>
    <n v="21"/>
    <x v="87"/>
    <n v="500000"/>
    <n v="625000"/>
    <n v="750000"/>
    <n v="1000000"/>
    <n v="1.1993419999999999"/>
    <s v="100-125%"/>
    <n v="50000"/>
    <n v="14950.65"/>
    <n v="0"/>
    <n v="0"/>
    <n v="0"/>
    <n v="64950.65"/>
    <n v="101996.65"/>
    <n v="60000"/>
    <n v="16944.07"/>
    <n v="0"/>
    <n v="0"/>
    <n v="0"/>
    <n v="76944.070000000007"/>
    <n v="113990.07"/>
  </r>
  <r>
    <s v="Nathalie Bowerbank"/>
    <n v="3935718624"/>
    <s v="Nathalie"/>
    <s v="Bowerbank"/>
    <x v="0"/>
    <n v="44845"/>
    <n v="35"/>
    <x v="88"/>
    <n v="500000"/>
    <n v="625000"/>
    <n v="750000"/>
    <n v="1000000"/>
    <n v="2.460404"/>
    <s v="&gt;200%"/>
    <n v="50000"/>
    <n v="18750"/>
    <n v="22500"/>
    <n v="55000"/>
    <n v="23020.2"/>
    <n v="169270.2"/>
    <n v="214115.20000000001"/>
    <n v="60000"/>
    <n v="21250"/>
    <n v="25000"/>
    <n v="55000"/>
    <n v="23020.2"/>
    <n v="184270.2"/>
    <n v="229115.2"/>
  </r>
  <r>
    <s v="Carlin Vivash"/>
    <n v="2976436541"/>
    <s v="Carlin"/>
    <s v="Vivash"/>
    <x v="1"/>
    <n v="77783"/>
    <n v="12"/>
    <x v="89"/>
    <n v="750000"/>
    <n v="937500"/>
    <n v="1125000"/>
    <n v="1500000"/>
    <n v="0.55705066666666669"/>
    <s v="0-100%"/>
    <n v="62668.2"/>
    <n v="0"/>
    <n v="0"/>
    <n v="0"/>
    <n v="0"/>
    <n v="62668.2"/>
    <n v="140451.20000000001"/>
    <n v="62668.2"/>
    <n v="0"/>
    <n v="0"/>
    <n v="0"/>
    <n v="0"/>
    <n v="62668.2"/>
    <n v="140451.20000000001"/>
  </r>
  <r>
    <s v="Duane Geoghegan"/>
    <n v="6718456802"/>
    <s v="Duane"/>
    <s v="Geoghegan"/>
    <x v="2"/>
    <n v="55542"/>
    <n v="20"/>
    <x v="90"/>
    <n v="600000"/>
    <n v="750000"/>
    <n v="900000"/>
    <n v="1200000"/>
    <n v="1.2913416666666666"/>
    <s v="125-150%"/>
    <n v="78000"/>
    <n v="25500.000000000004"/>
    <n v="5209.05"/>
    <n v="0"/>
    <n v="0"/>
    <n v="108709.05"/>
    <n v="164251.04999999999"/>
    <n v="90000"/>
    <n v="27000"/>
    <n v="6201.25"/>
    <n v="0"/>
    <n v="0"/>
    <n v="123201.25"/>
    <n v="178743.25"/>
  </r>
  <r>
    <s v="Carey Bennellick"/>
    <n v="6789690301"/>
    <s v="Carey"/>
    <s v="Bennellick"/>
    <x v="1"/>
    <n v="110711"/>
    <n v="21"/>
    <x v="91"/>
    <n v="750000"/>
    <n v="937500"/>
    <n v="1125000"/>
    <n v="1500000"/>
    <n v="1.0145573333333333"/>
    <s v="100-125%"/>
    <n v="112500"/>
    <n v="2074.42"/>
    <n v="0"/>
    <n v="0"/>
    <n v="0"/>
    <n v="114574.42"/>
    <n v="225285.41999999998"/>
    <n v="112500"/>
    <n v="2401.96"/>
    <n v="0"/>
    <n v="0"/>
    <n v="0"/>
    <n v="114901.96"/>
    <n v="225612.96000000002"/>
  </r>
  <r>
    <s v="Bobine Congrave"/>
    <n v="8044612831"/>
    <s v="Bobine"/>
    <s v="Congrave"/>
    <x v="1"/>
    <n v="120683"/>
    <n v="21"/>
    <x v="92"/>
    <n v="750000"/>
    <n v="937500"/>
    <n v="1125000"/>
    <n v="1500000"/>
    <n v="0.98935600000000001"/>
    <s v="0-100%"/>
    <n v="111302.55"/>
    <n v="0"/>
    <n v="0"/>
    <n v="0"/>
    <n v="0"/>
    <n v="111302.55"/>
    <n v="231985.55"/>
    <n v="111302.55"/>
    <n v="0"/>
    <n v="0"/>
    <n v="0"/>
    <n v="0"/>
    <n v="111302.55"/>
    <n v="231985.55"/>
  </r>
  <r>
    <s v="Arvy Phittiplace"/>
    <n v="7888574610"/>
    <s v="Arvy"/>
    <s v="Phittiplace"/>
    <x v="0"/>
    <n v="43872"/>
    <n v="27"/>
    <x v="93"/>
    <n v="500000"/>
    <n v="625000"/>
    <n v="750000"/>
    <n v="1000000"/>
    <n v="1.9051720000000001"/>
    <s v="150-200%"/>
    <n v="50000"/>
    <n v="18750"/>
    <n v="22500"/>
    <n v="44568.92"/>
    <n v="0"/>
    <n v="135818.91999999998"/>
    <n v="179690.91999999998"/>
    <n v="60000"/>
    <n v="21250"/>
    <n v="25000"/>
    <n v="44568.92"/>
    <n v="0"/>
    <n v="150818.91999999998"/>
    <n v="194690.91999999998"/>
  </r>
  <r>
    <s v="Beatrice MacRorie"/>
    <n v="3569619966"/>
    <s v="Beatrice"/>
    <s v="MacRorie"/>
    <x v="1"/>
    <n v="93357"/>
    <n v="18"/>
    <x v="94"/>
    <n v="750000"/>
    <n v="937500"/>
    <n v="1125000"/>
    <n v="1500000"/>
    <n v="0.79468266666666665"/>
    <s v="0-100%"/>
    <n v="89401.8"/>
    <n v="0"/>
    <n v="0"/>
    <n v="0"/>
    <n v="0"/>
    <n v="89401.8"/>
    <n v="182758.8"/>
    <n v="89401.8"/>
    <n v="0"/>
    <n v="0"/>
    <n v="0"/>
    <n v="0"/>
    <n v="89401.8"/>
    <n v="182758.8"/>
  </r>
  <r>
    <s v="Thoma Worcester"/>
    <n v="549857826"/>
    <s v="Thoma"/>
    <s v="Worcester"/>
    <x v="0"/>
    <n v="62151"/>
    <n v="26"/>
    <x v="95"/>
    <n v="500000"/>
    <n v="625000"/>
    <n v="750000"/>
    <n v="1000000"/>
    <n v="1.902544"/>
    <s v="150-200%"/>
    <n v="50000"/>
    <n v="18750"/>
    <n v="22500"/>
    <n v="44279.840000000004"/>
    <n v="0"/>
    <n v="135529.84"/>
    <n v="197680.84"/>
    <n v="60000"/>
    <n v="21250"/>
    <n v="25000"/>
    <n v="44279.840000000004"/>
    <n v="0"/>
    <n v="150529.84"/>
    <n v="212680.84"/>
  </r>
  <r>
    <s v="Tessie Farre"/>
    <n v="5561472151"/>
    <s v="Tessie"/>
    <s v="Farre"/>
    <x v="2"/>
    <n v="56655"/>
    <n v="19"/>
    <x v="96"/>
    <n v="600000"/>
    <n v="750000"/>
    <n v="900000"/>
    <n v="1200000"/>
    <n v="1.1039933333333334"/>
    <s v="100-125%"/>
    <n v="78000"/>
    <n v="10607.320000000002"/>
    <n v="0"/>
    <n v="0"/>
    <n v="0"/>
    <n v="88607.32"/>
    <n v="145262.32"/>
    <n v="90000"/>
    <n v="11231.279999999999"/>
    <n v="0"/>
    <n v="0"/>
    <n v="0"/>
    <n v="101231.28"/>
    <n v="157886.28"/>
  </r>
  <r>
    <s v="Stanislas Colleer"/>
    <n v="1085075834"/>
    <s v="Stanislas"/>
    <s v="Colleer"/>
    <x v="2"/>
    <n v="56213"/>
    <n v="16"/>
    <x v="97"/>
    <n v="600000"/>
    <n v="750000"/>
    <n v="900000"/>
    <n v="1200000"/>
    <n v="0.91836166666666663"/>
    <s v="0-100%"/>
    <n v="71632.210000000006"/>
    <n v="0"/>
    <n v="0"/>
    <n v="0"/>
    <n v="0"/>
    <n v="71632.210000000006"/>
    <n v="127845.21"/>
    <n v="82652.55"/>
    <n v="0"/>
    <n v="0"/>
    <n v="0"/>
    <n v="0"/>
    <n v="82652.55"/>
    <n v="138865.54999999999"/>
  </r>
  <r>
    <s v="Berk Remnant"/>
    <n v="9782845590"/>
    <s v="Berk"/>
    <s v="Remnant"/>
    <x v="1"/>
    <n v="97594"/>
    <n v="18"/>
    <x v="98"/>
    <n v="750000"/>
    <n v="937500"/>
    <n v="1125000"/>
    <n v="1500000"/>
    <n v="0.97008399999999995"/>
    <s v="0-100%"/>
    <n v="109134.45"/>
    <n v="0"/>
    <n v="0"/>
    <n v="0"/>
    <n v="0"/>
    <n v="109134.45"/>
    <n v="206728.45"/>
    <n v="109134.45"/>
    <n v="0"/>
    <n v="0"/>
    <n v="0"/>
    <n v="0"/>
    <n v="109134.45"/>
    <n v="206728.45"/>
  </r>
  <r>
    <s v="Yehudit Dawdary"/>
    <n v="115757341"/>
    <s v="Yehudit"/>
    <s v="Dawdary"/>
    <x v="0"/>
    <n v="45592"/>
    <n v="17"/>
    <x v="99"/>
    <n v="500000"/>
    <n v="625000"/>
    <n v="750000"/>
    <n v="1000000"/>
    <n v="1.16828"/>
    <s v="100-125%"/>
    <n v="50000"/>
    <n v="12621"/>
    <n v="0"/>
    <n v="0"/>
    <n v="0"/>
    <n v="62621"/>
    <n v="108213"/>
    <n v="60000"/>
    <n v="14303.800000000001"/>
    <n v="0"/>
    <n v="0"/>
    <n v="0"/>
    <n v="74303.8"/>
    <n v="119895.8"/>
  </r>
  <r>
    <s v="Melina Shapter"/>
    <n v="1755716656"/>
    <s v="Melina"/>
    <s v="Shapter"/>
    <x v="0"/>
    <n v="47083"/>
    <n v="20"/>
    <x v="100"/>
    <n v="500000"/>
    <n v="625000"/>
    <n v="750000"/>
    <n v="1000000"/>
    <n v="1.44123"/>
    <s v="125-150%"/>
    <n v="50000"/>
    <n v="18750"/>
    <n v="17210.7"/>
    <n v="0"/>
    <n v="0"/>
    <n v="85960.7"/>
    <n v="133043.70000000001"/>
    <n v="60000"/>
    <n v="21250"/>
    <n v="19123"/>
    <n v="0"/>
    <n v="0"/>
    <n v="100373"/>
    <n v="147456"/>
  </r>
  <r>
    <s v="Jaimie Lisimore"/>
    <n v="3145039288"/>
    <s v="Jaimie"/>
    <s v="Lisimore"/>
    <x v="0"/>
    <n v="43162"/>
    <n v="21"/>
    <x v="101"/>
    <n v="500000"/>
    <n v="625000"/>
    <n v="750000"/>
    <n v="1000000"/>
    <n v="1.4598"/>
    <s v="125-150%"/>
    <n v="50000"/>
    <n v="18750"/>
    <n v="18882"/>
    <n v="0"/>
    <n v="0"/>
    <n v="87632"/>
    <n v="130794"/>
    <n v="60000"/>
    <n v="21250"/>
    <n v="20980"/>
    <n v="0"/>
    <n v="0"/>
    <n v="102230"/>
    <n v="145392"/>
  </r>
  <r>
    <s v="Cymbre Giampietro"/>
    <n v="8047841793"/>
    <s v="Cymbre"/>
    <s v="Giampietro"/>
    <x v="0"/>
    <n v="46338"/>
    <n v="18"/>
    <x v="102"/>
    <n v="500000"/>
    <n v="625000"/>
    <n v="750000"/>
    <n v="1000000"/>
    <n v="1.21726"/>
    <s v="100-125%"/>
    <n v="50000"/>
    <n v="16294.5"/>
    <n v="0"/>
    <n v="0"/>
    <n v="0"/>
    <n v="66294.5"/>
    <n v="112632.5"/>
    <n v="60000"/>
    <n v="18467.100000000002"/>
    <n v="0"/>
    <n v="0"/>
    <n v="0"/>
    <n v="78467.100000000006"/>
    <n v="124805.1"/>
  </r>
  <r>
    <s v="Hunt Bachura"/>
    <n v="9617190826"/>
    <s v="Hunt"/>
    <s v="Bachura"/>
    <x v="2"/>
    <n v="57033"/>
    <n v="16"/>
    <x v="103"/>
    <n v="600000"/>
    <n v="750000"/>
    <n v="900000"/>
    <n v="1200000"/>
    <n v="1.03643"/>
    <s v="100-125%"/>
    <n v="78000"/>
    <n v="3715.86"/>
    <n v="0"/>
    <n v="0"/>
    <n v="0"/>
    <n v="81715.86"/>
    <n v="138748.85999999999"/>
    <n v="90000"/>
    <n v="3934.44"/>
    <n v="0"/>
    <n v="0"/>
    <n v="0"/>
    <n v="93934.44"/>
    <n v="150967.44"/>
  </r>
  <r>
    <s v="Jae Reihm"/>
    <n v="8658719154"/>
    <s v="Jae"/>
    <s v="Reihm"/>
    <x v="1"/>
    <n v="114511"/>
    <n v="15"/>
    <x v="104"/>
    <n v="750000"/>
    <n v="937500"/>
    <n v="1125000"/>
    <n v="1500000"/>
    <n v="0.73516000000000004"/>
    <s v="0-100%"/>
    <n v="82705.5"/>
    <n v="0"/>
    <n v="0"/>
    <n v="0"/>
    <n v="0"/>
    <n v="82705.5"/>
    <n v="197216.5"/>
    <n v="82705.5"/>
    <n v="0"/>
    <n v="0"/>
    <n v="0"/>
    <n v="0"/>
    <n v="82705.5"/>
    <n v="197216.5"/>
  </r>
  <r>
    <s v="Obadiah Swinnard"/>
    <n v="8482007106"/>
    <s v="Obadiah"/>
    <s v="Swinnard"/>
    <x v="1"/>
    <n v="80762"/>
    <n v="19"/>
    <x v="105"/>
    <n v="750000"/>
    <n v="937500"/>
    <n v="1125000"/>
    <n v="1500000"/>
    <n v="0.89663466666666669"/>
    <s v="0-100%"/>
    <n v="100871.4"/>
    <n v="0"/>
    <n v="0"/>
    <n v="0"/>
    <n v="0"/>
    <n v="100871.4"/>
    <n v="181633.4"/>
    <n v="100871.4"/>
    <n v="0"/>
    <n v="0"/>
    <n v="0"/>
    <n v="0"/>
    <n v="100871.4"/>
    <n v="181633.4"/>
  </r>
  <r>
    <s v="Meredith Samudio"/>
    <n v="9516781780"/>
    <s v="Meredith"/>
    <s v="Samudio"/>
    <x v="2"/>
    <n v="55345"/>
    <n v="22"/>
    <x v="106"/>
    <n v="600000"/>
    <n v="750000"/>
    <n v="900000"/>
    <n v="1200000"/>
    <n v="1.4664183333333334"/>
    <s v="125-150%"/>
    <n v="78000"/>
    <n v="25500.000000000004"/>
    <n v="27268.71"/>
    <n v="0"/>
    <n v="0"/>
    <n v="130768.70999999999"/>
    <n v="186113.71"/>
    <n v="90000"/>
    <n v="27000"/>
    <n v="32462.75"/>
    <n v="0"/>
    <n v="0"/>
    <n v="149462.75"/>
    <n v="204807.75"/>
  </r>
  <r>
    <s v="Rudolfo Yanyushkin"/>
    <n v="7180536660"/>
    <s v="Rudolfo"/>
    <s v="Yanyushkin"/>
    <x v="0"/>
    <n v="34861"/>
    <n v="20"/>
    <x v="107"/>
    <n v="500000"/>
    <n v="625000"/>
    <n v="750000"/>
    <n v="1000000"/>
    <n v="1.394104"/>
    <s v="125-150%"/>
    <n v="50000"/>
    <n v="18750"/>
    <n v="12969.359999999999"/>
    <n v="0"/>
    <n v="0"/>
    <n v="81719.360000000001"/>
    <n v="116580.36"/>
    <n v="60000"/>
    <n v="21250"/>
    <n v="14410.400000000001"/>
    <n v="0"/>
    <n v="0"/>
    <n v="95660.4"/>
    <n v="130521.4"/>
  </r>
  <r>
    <s v="Emanuele Garfitt"/>
    <n v="3597778305"/>
    <s v="Emanuele"/>
    <s v="Garfitt"/>
    <x v="1"/>
    <n v="101808"/>
    <n v="29"/>
    <x v="108"/>
    <n v="750000"/>
    <n v="937500"/>
    <n v="1125000"/>
    <n v="1500000"/>
    <n v="1.537364"/>
    <s v="150-200%"/>
    <n v="112500"/>
    <n v="35625"/>
    <n v="43125"/>
    <n v="8406.9"/>
    <n v="0"/>
    <n v="199656.9"/>
    <n v="301464.90000000002"/>
    <n v="112500"/>
    <n v="41250"/>
    <n v="46875"/>
    <n v="9247.59"/>
    <n v="0"/>
    <n v="209872.59"/>
    <n v="311680.58999999997"/>
  </r>
  <r>
    <s v="Clem Girth"/>
    <n v="9293760045"/>
    <s v="Clem"/>
    <s v="Girth"/>
    <x v="0"/>
    <n v="48405"/>
    <n v="18"/>
    <x v="109"/>
    <n v="500000"/>
    <n v="625000"/>
    <n v="750000"/>
    <n v="1000000"/>
    <n v="1.1673"/>
    <s v="100-125%"/>
    <n v="50000"/>
    <n v="12547.5"/>
    <n v="0"/>
    <n v="0"/>
    <n v="0"/>
    <n v="62547.5"/>
    <n v="110952.5"/>
    <n v="60000"/>
    <n v="14220.500000000002"/>
    <n v="0"/>
    <n v="0"/>
    <n v="0"/>
    <n v="74220.5"/>
    <n v="122625.5"/>
  </r>
  <r>
    <s v="Yuri Tampin"/>
    <n v="5064247826"/>
    <s v="Yuri"/>
    <s v="Tampin"/>
    <x v="1"/>
    <n v="91225"/>
    <n v="22"/>
    <x v="110"/>
    <n v="750000"/>
    <n v="937500"/>
    <n v="1125000"/>
    <n v="1500000"/>
    <n v="1.1603159999999999"/>
    <s v="100-125%"/>
    <n v="112500"/>
    <n v="22845.03"/>
    <n v="0"/>
    <n v="0"/>
    <n v="0"/>
    <n v="135345.03"/>
    <n v="226570.03"/>
    <n v="112500"/>
    <n v="26452.14"/>
    <n v="0"/>
    <n v="0"/>
    <n v="0"/>
    <n v="138952.14000000001"/>
    <n v="230177.14"/>
  </r>
  <r>
    <s v="Robbyn Didball"/>
    <n v="7769010411"/>
    <s v="Robbyn"/>
    <s v="Didball"/>
    <x v="2"/>
    <n v="67024"/>
    <n v="21"/>
    <x v="111"/>
    <n v="600000"/>
    <n v="750000"/>
    <n v="900000"/>
    <n v="1200000"/>
    <n v="1.3496666666666666"/>
    <s v="125-150%"/>
    <n v="78000"/>
    <n v="25500.000000000004"/>
    <n v="12558"/>
    <n v="0"/>
    <n v="0"/>
    <n v="116058"/>
    <n v="183082"/>
    <n v="90000"/>
    <n v="27000"/>
    <n v="14950"/>
    <n v="0"/>
    <n v="0"/>
    <n v="131950"/>
    <n v="198974"/>
  </r>
  <r>
    <s v="Kelsey Hassur"/>
    <n v="5764488419"/>
    <s v="Kelsey"/>
    <s v="Hassur"/>
    <x v="1"/>
    <n v="113526"/>
    <n v="22"/>
    <x v="112"/>
    <n v="750000"/>
    <n v="937500"/>
    <n v="1125000"/>
    <n v="1500000"/>
    <n v="0.88131066666666669"/>
    <s v="0-100%"/>
    <n v="99147.45"/>
    <n v="0"/>
    <n v="0"/>
    <n v="0"/>
    <n v="0"/>
    <n v="99147.45"/>
    <n v="212673.45"/>
    <n v="99147.45"/>
    <n v="0"/>
    <n v="0"/>
    <n v="0"/>
    <n v="0"/>
    <n v="99147.45"/>
    <n v="212673.45"/>
  </r>
  <r>
    <s v="Celine Ennew"/>
    <n v="1053331541"/>
    <s v="Celine"/>
    <s v="Ennew"/>
    <x v="0"/>
    <n v="59443"/>
    <n v="25"/>
    <x v="113"/>
    <n v="500000"/>
    <n v="625000"/>
    <n v="750000"/>
    <n v="1000000"/>
    <n v="1.8285020000000001"/>
    <s v="150-200%"/>
    <n v="50000"/>
    <n v="18750"/>
    <n v="22500"/>
    <n v="36135.22"/>
    <n v="0"/>
    <n v="127385.22"/>
    <n v="186828.22"/>
    <n v="60000"/>
    <n v="21250"/>
    <n v="25000"/>
    <n v="36135.22"/>
    <n v="0"/>
    <n v="142385.22"/>
    <n v="201828.22"/>
  </r>
  <r>
    <s v="Vally Pinel"/>
    <n v="4406664351"/>
    <s v="Vally"/>
    <s v="Pinel"/>
    <x v="2"/>
    <n v="72749"/>
    <n v="19"/>
    <x v="114"/>
    <n v="600000"/>
    <n v="750000"/>
    <n v="900000"/>
    <n v="1200000"/>
    <n v="1.1385233333333333"/>
    <s v="100-125%"/>
    <n v="78000"/>
    <n v="14129.380000000001"/>
    <n v="0"/>
    <n v="0"/>
    <n v="0"/>
    <n v="92129.38"/>
    <n v="164878.38"/>
    <n v="90000"/>
    <n v="14960.519999999999"/>
    <n v="0"/>
    <n v="0"/>
    <n v="0"/>
    <n v="104960.52"/>
    <n v="177709.52000000002"/>
  </r>
  <r>
    <s v="Alleen Pymar"/>
    <n v="589071254"/>
    <s v="Alleen"/>
    <s v="Pymar"/>
    <x v="1"/>
    <n v="109778"/>
    <n v="16"/>
    <x v="115"/>
    <n v="750000"/>
    <n v="937500"/>
    <n v="1125000"/>
    <n v="1500000"/>
    <n v="0.82135733333333338"/>
    <s v="0-100%"/>
    <n v="92402.7"/>
    <n v="0"/>
    <n v="0"/>
    <n v="0"/>
    <n v="0"/>
    <n v="92402.7"/>
    <n v="202180.7"/>
    <n v="92402.7"/>
    <n v="0"/>
    <n v="0"/>
    <n v="0"/>
    <n v="0"/>
    <n v="92402.7"/>
    <n v="202180.7"/>
  </r>
  <r>
    <s v="Rickert Fairley"/>
    <n v="7325246862"/>
    <s v="Rickert"/>
    <s v="Fairley"/>
    <x v="1"/>
    <n v="113658"/>
    <n v="11"/>
    <x v="116"/>
    <n v="750000"/>
    <n v="937500"/>
    <n v="1125000"/>
    <n v="1500000"/>
    <n v="0.52530933333333329"/>
    <s v="0-100%"/>
    <n v="59097.299999999996"/>
    <n v="0"/>
    <n v="0"/>
    <n v="0"/>
    <n v="0"/>
    <n v="59097.299999999996"/>
    <n v="172755.3"/>
    <n v="59097.299999999996"/>
    <n v="0"/>
    <n v="0"/>
    <n v="0"/>
    <n v="0"/>
    <n v="59097.299999999996"/>
    <n v="172755.3"/>
  </r>
  <r>
    <s v="Lavinia Chasier"/>
    <n v="8733080267"/>
    <s v="Lavinia"/>
    <s v="Chasier"/>
    <x v="0"/>
    <n v="49825"/>
    <n v="18"/>
    <x v="117"/>
    <n v="500000"/>
    <n v="625000"/>
    <n v="750000"/>
    <n v="1000000"/>
    <n v="1.442712"/>
    <s v="125-150%"/>
    <n v="50000"/>
    <n v="18750"/>
    <n v="17344.079999999998"/>
    <n v="0"/>
    <n v="0"/>
    <n v="86094.080000000002"/>
    <n v="135919.08000000002"/>
    <n v="60000"/>
    <n v="21250"/>
    <n v="19271.2"/>
    <n v="0"/>
    <n v="0"/>
    <n v="100521.2"/>
    <n v="150346.20000000001"/>
  </r>
  <r>
    <s v="Aristotle Vibert"/>
    <n v="4162153728"/>
    <s v="Aristotle"/>
    <s v="Vibert"/>
    <x v="1"/>
    <n v="95348"/>
    <n v="30"/>
    <x v="118"/>
    <n v="750000"/>
    <n v="937500"/>
    <n v="1125000"/>
    <n v="1500000"/>
    <n v="1.4615146666666667"/>
    <s v="125-150%"/>
    <n v="112500"/>
    <n v="35625"/>
    <n v="36486.28"/>
    <n v="0"/>
    <n v="0"/>
    <n v="184611.28"/>
    <n v="279959.28000000003"/>
    <n v="112500"/>
    <n v="41250"/>
    <n v="39659"/>
    <n v="0"/>
    <n v="0"/>
    <n v="193409"/>
    <n v="288757"/>
  </r>
  <r>
    <s v="Baxter Toulamain"/>
    <n v="2493113470"/>
    <s v="Baxter"/>
    <s v="Toulamain"/>
    <x v="2"/>
    <n v="62403"/>
    <n v="23"/>
    <x v="119"/>
    <n v="600000"/>
    <n v="750000"/>
    <n v="900000"/>
    <n v="1200000"/>
    <n v="1.2982633333333333"/>
    <s v="125-150%"/>
    <n v="78000"/>
    <n v="25500.000000000004"/>
    <n v="6081.1799999999994"/>
    <n v="0"/>
    <n v="0"/>
    <n v="109581.18"/>
    <n v="171984.18"/>
    <n v="90000"/>
    <n v="27000"/>
    <n v="7239.5"/>
    <n v="0"/>
    <n v="0"/>
    <n v="124239.5"/>
    <n v="186642.5"/>
  </r>
  <r>
    <s v="Shelly Dabs"/>
    <n v="9153408497"/>
    <s v="Shelly"/>
    <s v="Dabs"/>
    <x v="1"/>
    <n v="96381"/>
    <n v="30"/>
    <x v="120"/>
    <n v="750000"/>
    <n v="937500"/>
    <n v="1125000"/>
    <n v="1500000"/>
    <n v="1.2847426666666666"/>
    <s v="125-150%"/>
    <n v="112500"/>
    <n v="35625"/>
    <n v="5993.1100000000006"/>
    <n v="0"/>
    <n v="0"/>
    <n v="154118.10999999999"/>
    <n v="250499.11"/>
    <n v="112500"/>
    <n v="41250"/>
    <n v="6514.25"/>
    <n v="0"/>
    <n v="0"/>
    <n v="160264.25"/>
    <n v="256645.25"/>
  </r>
  <r>
    <s v="Osmond Bayfield"/>
    <n v="274599287"/>
    <s v="Osmond"/>
    <s v="Bayfield"/>
    <x v="2"/>
    <n v="79938"/>
    <n v="22"/>
    <x v="121"/>
    <n v="600000"/>
    <n v="750000"/>
    <n v="900000"/>
    <n v="1200000"/>
    <n v="1.4608416666666666"/>
    <s v="125-150%"/>
    <n v="78000"/>
    <n v="25500.000000000004"/>
    <n v="26566.05"/>
    <n v="0"/>
    <n v="0"/>
    <n v="130066.05"/>
    <n v="210004.05"/>
    <n v="90000"/>
    <n v="27000"/>
    <n v="31626.25"/>
    <n v="0"/>
    <n v="0"/>
    <n v="148626.25"/>
    <n v="228564.25"/>
  </r>
  <r>
    <s v="Prentiss Lockery"/>
    <n v="9317454674"/>
    <s v="Prentiss"/>
    <s v="Lockery"/>
    <x v="0"/>
    <n v="33116"/>
    <n v="15"/>
    <x v="122"/>
    <n v="500000"/>
    <n v="625000"/>
    <n v="750000"/>
    <n v="1000000"/>
    <n v="1.0869420000000001"/>
    <s v="100-125%"/>
    <n v="50000"/>
    <n v="6520.65"/>
    <n v="0"/>
    <n v="0"/>
    <n v="0"/>
    <n v="56520.65"/>
    <n v="89636.65"/>
    <n v="60000"/>
    <n v="7390.0700000000006"/>
    <n v="0"/>
    <n v="0"/>
    <n v="0"/>
    <n v="67390.070000000007"/>
    <n v="100506.07"/>
  </r>
  <r>
    <s v="Bobette Advani"/>
    <n v="5779075530"/>
    <s v="Bobette"/>
    <s v="Advani"/>
    <x v="0"/>
    <n v="41802"/>
    <n v="25"/>
    <x v="123"/>
    <n v="500000"/>
    <n v="625000"/>
    <n v="750000"/>
    <n v="1000000"/>
    <n v="1.838522"/>
    <s v="150-200%"/>
    <n v="50000"/>
    <n v="18750"/>
    <n v="22500"/>
    <n v="37237.42"/>
    <n v="0"/>
    <n v="128487.42"/>
    <n v="170289.41999999998"/>
    <n v="60000"/>
    <n v="21250"/>
    <n v="25000"/>
    <n v="37237.42"/>
    <n v="0"/>
    <n v="143487.41999999998"/>
    <n v="185289.41999999998"/>
  </r>
  <r>
    <s v="Gradey Frazier"/>
    <n v="4472356473"/>
    <s v="Gradey"/>
    <s v="Frazier"/>
    <x v="1"/>
    <n v="79672"/>
    <n v="17"/>
    <x v="124"/>
    <n v="750000"/>
    <n v="937500"/>
    <n v="1125000"/>
    <n v="1500000"/>
    <n v="0.81225599999999998"/>
    <s v="0-100%"/>
    <n v="91378.8"/>
    <n v="0"/>
    <n v="0"/>
    <n v="0"/>
    <n v="0"/>
    <n v="91378.8"/>
    <n v="171050.8"/>
    <n v="91378.8"/>
    <n v="0"/>
    <n v="0"/>
    <n v="0"/>
    <n v="0"/>
    <n v="91378.8"/>
    <n v="171050.8"/>
  </r>
  <r>
    <s v="Marty Denson"/>
    <n v="9963057691"/>
    <s v="Marty"/>
    <s v="Denson"/>
    <x v="2"/>
    <n v="64506"/>
    <n v="17"/>
    <x v="125"/>
    <n v="600000"/>
    <n v="750000"/>
    <n v="900000"/>
    <n v="1200000"/>
    <n v="1.0624583333333333"/>
    <s v="100-125%"/>
    <n v="78000"/>
    <n v="6370.7500000000009"/>
    <n v="0"/>
    <n v="0"/>
    <n v="0"/>
    <n v="84370.75"/>
    <n v="148876.75"/>
    <n v="90000"/>
    <n v="6745.5"/>
    <n v="0"/>
    <n v="0"/>
    <n v="0"/>
    <n v="96745.5"/>
    <n v="161251.5"/>
  </r>
  <r>
    <s v="Lucita Edington"/>
    <n v="6041314951"/>
    <s v="Lucita"/>
    <s v="Edington"/>
    <x v="2"/>
    <n v="76999"/>
    <n v="23"/>
    <x v="126"/>
    <n v="600000"/>
    <n v="750000"/>
    <n v="900000"/>
    <n v="1200000"/>
    <n v="1.4605416666666666"/>
    <s v="125-150%"/>
    <n v="78000"/>
    <n v="25500.000000000004"/>
    <n v="26528.25"/>
    <n v="0"/>
    <n v="0"/>
    <n v="130028.25"/>
    <n v="207027.25"/>
    <n v="90000"/>
    <n v="27000"/>
    <n v="31581.25"/>
    <n v="0"/>
    <n v="0"/>
    <n v="148581.25"/>
    <n v="225580.25"/>
  </r>
  <r>
    <s v="Klement Garrison"/>
    <n v="228985188"/>
    <s v="Klement"/>
    <s v="Garrison"/>
    <x v="2"/>
    <n v="57755"/>
    <n v="25"/>
    <x v="127"/>
    <n v="600000"/>
    <n v="750000"/>
    <n v="900000"/>
    <n v="1200000"/>
    <n v="1.5745266666666666"/>
    <s v="150-200%"/>
    <n v="78000"/>
    <n v="25500.000000000004"/>
    <n v="31500"/>
    <n v="11626.16"/>
    <n v="0"/>
    <n v="146626.16"/>
    <n v="204381.16"/>
    <n v="90000"/>
    <n v="27000"/>
    <n v="37500"/>
    <n v="13414.8"/>
    <n v="0"/>
    <n v="167914.8"/>
    <n v="225669.8"/>
  </r>
  <r>
    <s v="Helen Delwater"/>
    <n v="4445486779"/>
    <s v="Helen"/>
    <s v="Delwater"/>
    <x v="1"/>
    <n v="104472"/>
    <n v="19"/>
    <x v="128"/>
    <n v="750000"/>
    <n v="937500"/>
    <n v="1125000"/>
    <n v="1500000"/>
    <n v="0.85152799999999995"/>
    <s v="0-100%"/>
    <n v="95796.9"/>
    <n v="0"/>
    <n v="0"/>
    <n v="0"/>
    <n v="0"/>
    <n v="95796.9"/>
    <n v="200268.9"/>
    <n v="95796.9"/>
    <n v="0"/>
    <n v="0"/>
    <n v="0"/>
    <n v="0"/>
    <n v="95796.9"/>
    <n v="200268.9"/>
  </r>
  <r>
    <s v="Caroline Glidden"/>
    <n v="6279928705"/>
    <s v="Caroline"/>
    <s v="Glidden"/>
    <x v="2"/>
    <n v="79834"/>
    <n v="31"/>
    <x v="129"/>
    <n v="600000"/>
    <n v="750000"/>
    <n v="900000"/>
    <n v="1200000"/>
    <n v="1.8814633333333333"/>
    <s v="150-200%"/>
    <n v="78000"/>
    <n v="25500.000000000004"/>
    <n v="31500"/>
    <n v="59508.28"/>
    <n v="0"/>
    <n v="194508.28"/>
    <n v="274342.28000000003"/>
    <n v="90000"/>
    <n v="27000"/>
    <n v="37500"/>
    <n v="68663.399999999994"/>
    <n v="0"/>
    <n v="223163.4"/>
    <n v="302997.40000000002"/>
  </r>
  <r>
    <s v="Augustine Layne"/>
    <n v="4499766028"/>
    <s v="Augustine"/>
    <s v="Layne"/>
    <x v="0"/>
    <n v="53063"/>
    <n v="17"/>
    <x v="130"/>
    <n v="500000"/>
    <n v="625000"/>
    <n v="750000"/>
    <n v="1000000"/>
    <n v="1.227112"/>
    <s v="100-125%"/>
    <n v="50000"/>
    <n v="17033.399999999998"/>
    <n v="0"/>
    <n v="0"/>
    <n v="0"/>
    <n v="67033.399999999994"/>
    <n v="120096.4"/>
    <n v="60000"/>
    <n v="19304.52"/>
    <n v="0"/>
    <n v="0"/>
    <n v="0"/>
    <n v="79304.52"/>
    <n v="132367.52000000002"/>
  </r>
  <r>
    <s v="Kathrine McDougald"/>
    <n v="4656574848"/>
    <s v="Kathrine"/>
    <s v="McDougald"/>
    <x v="0"/>
    <n v="62869"/>
    <n v="17"/>
    <x v="131"/>
    <n v="500000"/>
    <n v="625000"/>
    <n v="750000"/>
    <n v="1000000"/>
    <n v="1.10259"/>
    <s v="100-125%"/>
    <n v="50000"/>
    <n v="7694.25"/>
    <n v="0"/>
    <n v="0"/>
    <n v="0"/>
    <n v="57694.25"/>
    <n v="120563.25"/>
    <n v="60000"/>
    <n v="8720.1500000000015"/>
    <n v="0"/>
    <n v="0"/>
    <n v="0"/>
    <n v="68720.149999999994"/>
    <n v="131589.15"/>
  </r>
  <r>
    <s v="Keefer Edmonson"/>
    <n v="5209112160"/>
    <s v="Keefer"/>
    <s v="Edmonson"/>
    <x v="1"/>
    <n v="123127"/>
    <n v="29"/>
    <x v="132"/>
    <n v="750000"/>
    <n v="937500"/>
    <n v="1125000"/>
    <n v="1500000"/>
    <n v="1.4430186666666667"/>
    <s v="125-150%"/>
    <n v="112500"/>
    <n v="35625"/>
    <n v="33295.72"/>
    <n v="0"/>
    <n v="0"/>
    <n v="181420.72"/>
    <n v="304547.71999999997"/>
    <n v="112500"/>
    <n v="41250"/>
    <n v="36191"/>
    <n v="0"/>
    <n v="0"/>
    <n v="189941"/>
    <n v="313068"/>
  </r>
  <r>
    <s v="Murdock Gorton"/>
    <n v="325547246"/>
    <s v="Murdock"/>
    <s v="Gorton"/>
    <x v="1"/>
    <n v="89591"/>
    <n v="25"/>
    <x v="133"/>
    <n v="750000"/>
    <n v="937500"/>
    <n v="1125000"/>
    <n v="1500000"/>
    <n v="1.311124"/>
    <s v="125-150%"/>
    <n v="112500"/>
    <n v="35625"/>
    <n v="10543.890000000001"/>
    <n v="0"/>
    <n v="0"/>
    <n v="158668.89000000001"/>
    <n v="248259.89"/>
    <n v="112500"/>
    <n v="41250"/>
    <n v="11460.75"/>
    <n v="0"/>
    <n v="0"/>
    <n v="165210.75"/>
    <n v="254801.75"/>
  </r>
  <r>
    <s v="Lammond Tangye"/>
    <n v="3271497702"/>
    <s v="Lammond"/>
    <s v="Tangye"/>
    <x v="1"/>
    <n v="86830"/>
    <n v="18"/>
    <x v="134"/>
    <n v="750000"/>
    <n v="937500"/>
    <n v="1125000"/>
    <n v="1500000"/>
    <n v="0.87200133333333329"/>
    <s v="0-100%"/>
    <n v="98100.15"/>
    <n v="0"/>
    <n v="0"/>
    <n v="0"/>
    <n v="0"/>
    <n v="98100.15"/>
    <n v="184930.15"/>
    <n v="98100.15"/>
    <n v="0"/>
    <n v="0"/>
    <n v="0"/>
    <n v="0"/>
    <n v="98100.15"/>
    <n v="184930.15"/>
  </r>
  <r>
    <s v="Rodina Minchin"/>
    <n v="6275593709"/>
    <s v="Rodina"/>
    <s v="Minchin"/>
    <x v="1"/>
    <n v="121384"/>
    <n v="14"/>
    <x v="135"/>
    <n v="750000"/>
    <n v="937500"/>
    <n v="1125000"/>
    <n v="1500000"/>
    <n v="0.70596400000000004"/>
    <s v="0-100%"/>
    <n v="79420.95"/>
    <n v="0"/>
    <n v="0"/>
    <n v="0"/>
    <n v="0"/>
    <n v="79420.95"/>
    <n v="200804.95"/>
    <n v="79420.95"/>
    <n v="0"/>
    <n v="0"/>
    <n v="0"/>
    <n v="0"/>
    <n v="79420.95"/>
    <n v="200804.95"/>
  </r>
  <r>
    <s v="Bernhard Hannan"/>
    <n v="9766606919"/>
    <s v="Bernhard"/>
    <s v="Hannan"/>
    <x v="2"/>
    <n v="76509"/>
    <n v="19"/>
    <x v="136"/>
    <n v="600000"/>
    <n v="750000"/>
    <n v="900000"/>
    <n v="1200000"/>
    <n v="1.1107566666666666"/>
    <s v="100-125%"/>
    <n v="78000"/>
    <n v="11297.18"/>
    <n v="0"/>
    <n v="0"/>
    <n v="0"/>
    <n v="89297.18"/>
    <n v="165806.18"/>
    <n v="90000"/>
    <n v="11961.72"/>
    <n v="0"/>
    <n v="0"/>
    <n v="0"/>
    <n v="101961.72"/>
    <n v="178470.72"/>
  </r>
  <r>
    <s v="Titos Collaton"/>
    <n v="9381484503"/>
    <s v="Titos"/>
    <s v="Collaton"/>
    <x v="1"/>
    <n v="121954"/>
    <n v="18"/>
    <x v="137"/>
    <n v="750000"/>
    <n v="937500"/>
    <n v="1125000"/>
    <n v="1500000"/>
    <n v="0.68934666666666666"/>
    <s v="0-100%"/>
    <n v="77551.5"/>
    <n v="0"/>
    <n v="0"/>
    <n v="0"/>
    <n v="0"/>
    <n v="77551.5"/>
    <n v="199505.5"/>
    <n v="77551.5"/>
    <n v="0"/>
    <n v="0"/>
    <n v="0"/>
    <n v="0"/>
    <n v="77551.5"/>
    <n v="199505.5"/>
  </r>
  <r>
    <s v="Maximilianus Hamlington"/>
    <n v="146065492"/>
    <s v="Maximilianus"/>
    <s v="Hamlington"/>
    <x v="1"/>
    <n v="117391"/>
    <n v="14"/>
    <x v="138"/>
    <n v="750000"/>
    <n v="937500"/>
    <n v="1125000"/>
    <n v="1500000"/>
    <n v="0.71648000000000001"/>
    <s v="0-100%"/>
    <n v="80604"/>
    <n v="0"/>
    <n v="0"/>
    <n v="0"/>
    <n v="0"/>
    <n v="80604"/>
    <n v="197995"/>
    <n v="80604"/>
    <n v="0"/>
    <n v="0"/>
    <n v="0"/>
    <n v="0"/>
    <n v="80604"/>
    <n v="197995"/>
  </r>
  <r>
    <s v="Tait Brewitt"/>
    <n v="6408517315"/>
    <s v="Tait"/>
    <s v="Brewitt"/>
    <x v="1"/>
    <n v="122626"/>
    <n v="21"/>
    <x v="139"/>
    <n v="750000"/>
    <n v="937500"/>
    <n v="1125000"/>
    <n v="1500000"/>
    <n v="1.0513760000000001"/>
    <s v="100-125%"/>
    <n v="112500"/>
    <n v="7321.08"/>
    <n v="0"/>
    <n v="0"/>
    <n v="0"/>
    <n v="119821.08"/>
    <n v="242447.08000000002"/>
    <n v="112500"/>
    <n v="8477.0400000000009"/>
    <n v="0"/>
    <n v="0"/>
    <n v="0"/>
    <n v="120977.04000000001"/>
    <n v="243603.04"/>
  </r>
  <r>
    <s v="Camila MacGillespie"/>
    <n v="5837501576"/>
    <s v="Camila"/>
    <s v="MacGillespie"/>
    <x v="0"/>
    <n v="52489"/>
    <n v="29"/>
    <x v="140"/>
    <n v="500000"/>
    <n v="625000"/>
    <n v="750000"/>
    <n v="1000000"/>
    <n v="1.94858"/>
    <s v="150-200%"/>
    <n v="50000"/>
    <n v="18750"/>
    <n v="22500"/>
    <n v="49343.8"/>
    <n v="0"/>
    <n v="140593.79999999999"/>
    <n v="193082.8"/>
    <n v="60000"/>
    <n v="21250"/>
    <n v="25000"/>
    <n v="49343.8"/>
    <n v="0"/>
    <n v="155593.79999999999"/>
    <n v="208082.8"/>
  </r>
  <r>
    <s v="Cull Slott"/>
    <n v="3738218785"/>
    <s v="Cull"/>
    <s v="Slott"/>
    <x v="0"/>
    <n v="64849"/>
    <n v="18"/>
    <x v="141"/>
    <n v="500000"/>
    <n v="625000"/>
    <n v="750000"/>
    <n v="1000000"/>
    <n v="1.4375500000000001"/>
    <s v="125-150%"/>
    <n v="50000"/>
    <n v="18750"/>
    <n v="16879.5"/>
    <n v="0"/>
    <n v="0"/>
    <n v="85629.5"/>
    <n v="150478.5"/>
    <n v="60000"/>
    <n v="21250"/>
    <n v="18755"/>
    <n v="0"/>
    <n v="0"/>
    <n v="100005"/>
    <n v="164854"/>
  </r>
  <r>
    <s v="Jolee Gladyer"/>
    <n v="8971738782"/>
    <s v="Jolee"/>
    <s v="Gladyer"/>
    <x v="1"/>
    <n v="124815"/>
    <n v="25"/>
    <x v="142"/>
    <n v="750000"/>
    <n v="937500"/>
    <n v="1125000"/>
    <n v="1500000"/>
    <n v="1.2604120000000001"/>
    <s v="125-150%"/>
    <n v="112500"/>
    <n v="35625"/>
    <n v="1796.0700000000002"/>
    <n v="0"/>
    <n v="0"/>
    <n v="149921.07"/>
    <n v="274736.07"/>
    <n v="112500"/>
    <n v="41250"/>
    <n v="1952.25"/>
    <n v="0"/>
    <n v="0"/>
    <n v="155702.25"/>
    <n v="280517.25"/>
  </r>
  <r>
    <s v="Glenn O'Murtagh"/>
    <n v="3288836432"/>
    <s v="Glenn"/>
    <s v="O'Murtagh"/>
    <x v="1"/>
    <n v="102601"/>
    <n v="13"/>
    <x v="143"/>
    <n v="750000"/>
    <n v="937500"/>
    <n v="1125000"/>
    <n v="1500000"/>
    <n v="0.66642133333333331"/>
    <s v="0-100%"/>
    <n v="74972.399999999994"/>
    <n v="0"/>
    <n v="0"/>
    <n v="0"/>
    <n v="0"/>
    <n v="74972.399999999994"/>
    <n v="177573.4"/>
    <n v="74972.399999999994"/>
    <n v="0"/>
    <n v="0"/>
    <n v="0"/>
    <n v="0"/>
    <n v="74972.399999999994"/>
    <n v="177573.4"/>
  </r>
  <r>
    <s v="Jermain Ruthven"/>
    <n v="4730395069"/>
    <s v="Jermain"/>
    <s v="Ruthven"/>
    <x v="0"/>
    <n v="44355"/>
    <n v="18"/>
    <x v="144"/>
    <n v="500000"/>
    <n v="625000"/>
    <n v="750000"/>
    <n v="1000000"/>
    <n v="1.289536"/>
    <s v="125-150%"/>
    <n v="50000"/>
    <n v="18750"/>
    <n v="3558.24"/>
    <n v="0"/>
    <n v="0"/>
    <n v="72308.240000000005"/>
    <n v="116663.24"/>
    <n v="60000"/>
    <n v="21250"/>
    <n v="3953.6000000000004"/>
    <n v="0"/>
    <n v="0"/>
    <n v="85203.6"/>
    <n v="129558.6"/>
  </r>
  <r>
    <s v="Zita Crossgrove"/>
    <n v="7670936274"/>
    <s v="Zita"/>
    <s v="Crossgrove"/>
    <x v="1"/>
    <n v="109917"/>
    <n v="17"/>
    <x v="145"/>
    <n v="750000"/>
    <n v="937500"/>
    <n v="1125000"/>
    <n v="1500000"/>
    <n v="0.769536"/>
    <s v="0-100%"/>
    <n v="86572.800000000003"/>
    <n v="0"/>
    <n v="0"/>
    <n v="0"/>
    <n v="0"/>
    <n v="86572.800000000003"/>
    <n v="196489.8"/>
    <n v="86572.800000000003"/>
    <n v="0"/>
    <n v="0"/>
    <n v="0"/>
    <n v="0"/>
    <n v="86572.800000000003"/>
    <n v="196489.8"/>
  </r>
  <r>
    <s v="Esra Snibson"/>
    <n v="826490107"/>
    <s v="Esra"/>
    <s v="Snibson"/>
    <x v="0"/>
    <n v="32485"/>
    <n v="22"/>
    <x v="146"/>
    <n v="500000"/>
    <n v="625000"/>
    <n v="750000"/>
    <n v="1000000"/>
    <n v="1.6478440000000001"/>
    <s v="150-200%"/>
    <n v="50000"/>
    <n v="18750"/>
    <n v="22500"/>
    <n v="16262.84"/>
    <n v="0"/>
    <n v="107512.84"/>
    <n v="139997.84"/>
    <n v="60000"/>
    <n v="21250"/>
    <n v="25000"/>
    <n v="16262.84"/>
    <n v="0"/>
    <n v="122512.84"/>
    <n v="154997.84"/>
  </r>
  <r>
    <s v="Barbabra Cramond"/>
    <n v="9089601147"/>
    <s v="Barbabra"/>
    <s v="Cramond"/>
    <x v="2"/>
    <n v="70306"/>
    <n v="17"/>
    <x v="147"/>
    <n v="600000"/>
    <n v="750000"/>
    <n v="900000"/>
    <n v="1200000"/>
    <n v="0.86353333333333337"/>
    <s v="0-100%"/>
    <n v="67355.600000000006"/>
    <n v="0"/>
    <n v="0"/>
    <n v="0"/>
    <n v="0"/>
    <n v="67355.600000000006"/>
    <n v="137661.6"/>
    <n v="77718"/>
    <n v="0"/>
    <n v="0"/>
    <n v="0"/>
    <n v="0"/>
    <n v="77718"/>
    <n v="148024"/>
  </r>
  <r>
    <s v="Meredith Giraudot"/>
    <n v="6173504774"/>
    <s v="Meredith"/>
    <s v="Giraudot"/>
    <x v="1"/>
    <n v="124928"/>
    <n v="22"/>
    <x v="148"/>
    <n v="750000"/>
    <n v="937500"/>
    <n v="1125000"/>
    <n v="1500000"/>
    <n v="0.77606799999999998"/>
    <s v="0-100%"/>
    <n v="87307.65"/>
    <n v="0"/>
    <n v="0"/>
    <n v="0"/>
    <n v="0"/>
    <n v="87307.65"/>
    <n v="212235.65"/>
    <n v="87307.65"/>
    <n v="0"/>
    <n v="0"/>
    <n v="0"/>
    <n v="0"/>
    <n v="87307.65"/>
    <n v="212235.65"/>
  </r>
  <r>
    <s v="Nial Antonazzi"/>
    <n v="4009257075"/>
    <s v="Nial"/>
    <s v="Antonazzi"/>
    <x v="1"/>
    <n v="114572"/>
    <n v="25"/>
    <x v="149"/>
    <n v="750000"/>
    <n v="937500"/>
    <n v="1125000"/>
    <n v="1500000"/>
    <n v="1.2281626666666667"/>
    <s v="100-125%"/>
    <n v="112500"/>
    <n v="32513.18"/>
    <n v="0"/>
    <n v="0"/>
    <n v="0"/>
    <n v="145013.18"/>
    <n v="259585.18"/>
    <n v="112500"/>
    <n v="37646.840000000004"/>
    <n v="0"/>
    <n v="0"/>
    <n v="0"/>
    <n v="150146.84"/>
    <n v="264718.83999999997"/>
  </r>
  <r>
    <s v="Denni Sadd"/>
    <n v="3746690722"/>
    <s v="Denni"/>
    <s v="Sadd"/>
    <x v="1"/>
    <n v="118063"/>
    <n v="20"/>
    <x v="150"/>
    <n v="750000"/>
    <n v="937500"/>
    <n v="1125000"/>
    <n v="1500000"/>
    <n v="0.99349466666666664"/>
    <s v="0-100%"/>
    <n v="111768.15"/>
    <n v="0"/>
    <n v="0"/>
    <n v="0"/>
    <n v="0"/>
    <n v="111768.15"/>
    <n v="229831.15"/>
    <n v="111768.15"/>
    <n v="0"/>
    <n v="0"/>
    <n v="0"/>
    <n v="0"/>
    <n v="111768.15"/>
    <n v="229831.15"/>
  </r>
  <r>
    <s v="Erroll Tirkin"/>
    <n v="1923178164"/>
    <s v="Erroll"/>
    <s v="Tirkin"/>
    <x v="1"/>
    <n v="111852"/>
    <n v="18"/>
    <x v="151"/>
    <n v="750000"/>
    <n v="937500"/>
    <n v="1125000"/>
    <n v="1500000"/>
    <n v="0.8072853333333333"/>
    <s v="0-100%"/>
    <n v="90819.599999999991"/>
    <n v="0"/>
    <n v="0"/>
    <n v="0"/>
    <n v="0"/>
    <n v="90819.599999999991"/>
    <n v="202671.59999999998"/>
    <n v="90819.599999999991"/>
    <n v="0"/>
    <n v="0"/>
    <n v="0"/>
    <n v="0"/>
    <n v="90819.599999999991"/>
    <n v="202671.59999999998"/>
  </r>
  <r>
    <s v="Kevon Perl"/>
    <n v="879297433"/>
    <s v="Kevon"/>
    <s v="Perl"/>
    <x v="0"/>
    <n v="44360"/>
    <n v="19"/>
    <x v="152"/>
    <n v="500000"/>
    <n v="625000"/>
    <n v="750000"/>
    <n v="1000000"/>
    <n v="1.4064319999999999"/>
    <s v="125-150%"/>
    <n v="50000"/>
    <n v="18750"/>
    <n v="14078.88"/>
    <n v="0"/>
    <n v="0"/>
    <n v="82828.88"/>
    <n v="127188.88"/>
    <n v="60000"/>
    <n v="21250"/>
    <n v="15643.2"/>
    <n v="0"/>
    <n v="0"/>
    <n v="96893.2"/>
    <n v="141253.20000000001"/>
  </r>
  <r>
    <s v="Amberly Pillman"/>
    <n v="6978367184"/>
    <s v="Amberly"/>
    <s v="Pillman"/>
    <x v="1"/>
    <n v="92573"/>
    <n v="14"/>
    <x v="153"/>
    <n v="750000"/>
    <n v="937500"/>
    <n v="1125000"/>
    <n v="1500000"/>
    <n v="0.65095999999999998"/>
    <s v="0-100%"/>
    <n v="73233"/>
    <n v="0"/>
    <n v="0"/>
    <n v="0"/>
    <n v="0"/>
    <n v="73233"/>
    <n v="165806"/>
    <n v="73233"/>
    <n v="0"/>
    <n v="0"/>
    <n v="0"/>
    <n v="0"/>
    <n v="73233"/>
    <n v="165806"/>
  </r>
  <r>
    <s v="Darcy Crosier"/>
    <n v="6815475379"/>
    <s v="Darcy"/>
    <s v="Crosier"/>
    <x v="1"/>
    <n v="108360"/>
    <n v="22"/>
    <x v="154"/>
    <n v="750000"/>
    <n v="937500"/>
    <n v="1125000"/>
    <n v="1500000"/>
    <n v="0.9614813333333333"/>
    <s v="0-100%"/>
    <n v="108166.65"/>
    <n v="0"/>
    <n v="0"/>
    <n v="0"/>
    <n v="0"/>
    <n v="108166.65"/>
    <n v="216526.65"/>
    <n v="108166.65"/>
    <n v="0"/>
    <n v="0"/>
    <n v="0"/>
    <n v="0"/>
    <n v="108166.65"/>
    <n v="216526.65"/>
  </r>
  <r>
    <s v="De Devereux"/>
    <n v="3545427749"/>
    <s v="De"/>
    <s v="Devereux"/>
    <x v="0"/>
    <n v="31483"/>
    <n v="23"/>
    <x v="155"/>
    <n v="500000"/>
    <n v="625000"/>
    <n v="750000"/>
    <n v="1000000"/>
    <n v="1.7086440000000001"/>
    <s v="150-200%"/>
    <n v="50000"/>
    <n v="18750"/>
    <n v="22500"/>
    <n v="22950.84"/>
    <n v="0"/>
    <n v="114200.84"/>
    <n v="145683.84"/>
    <n v="60000"/>
    <n v="21250"/>
    <n v="25000"/>
    <n v="22950.84"/>
    <n v="0"/>
    <n v="129200.84"/>
    <n v="160683.84"/>
  </r>
  <r>
    <s v="Jami Swinbourne"/>
    <n v="2117567142"/>
    <s v="Jami"/>
    <s v="Swinbourne"/>
    <x v="2"/>
    <n v="50931"/>
    <n v="21"/>
    <x v="156"/>
    <n v="600000"/>
    <n v="750000"/>
    <n v="900000"/>
    <n v="1200000"/>
    <n v="1.2350216666666667"/>
    <s v="100-125%"/>
    <n v="78000"/>
    <n v="23972.210000000003"/>
    <n v="0"/>
    <n v="0"/>
    <n v="0"/>
    <n v="101972.21"/>
    <n v="152903.21000000002"/>
    <n v="90000"/>
    <n v="25382.34"/>
    <n v="0"/>
    <n v="0"/>
    <n v="0"/>
    <n v="115382.34"/>
    <n v="166313.34"/>
  </r>
  <r>
    <s v="Bridgette Stivers"/>
    <n v="3843300291"/>
    <s v="Bridgette"/>
    <s v="Stivers"/>
    <x v="2"/>
    <n v="64631"/>
    <n v="22"/>
    <x v="157"/>
    <n v="600000"/>
    <n v="750000"/>
    <n v="900000"/>
    <n v="1200000"/>
    <n v="1.2067266666666667"/>
    <s v="100-125%"/>
    <n v="78000"/>
    <n v="21086.120000000003"/>
    <n v="0"/>
    <n v="0"/>
    <n v="0"/>
    <n v="99086.12"/>
    <n v="163717.12"/>
    <n v="90000"/>
    <n v="22326.48"/>
    <n v="0"/>
    <n v="0"/>
    <n v="0"/>
    <n v="112326.48"/>
    <n v="176957.47999999998"/>
  </r>
  <r>
    <s v="Westley Affleck"/>
    <n v="4849214614"/>
    <s v="Westley"/>
    <s v="Affleck"/>
    <x v="0"/>
    <n v="46473"/>
    <n v="18"/>
    <x v="158"/>
    <n v="500000"/>
    <n v="625000"/>
    <n v="750000"/>
    <n v="1000000"/>
    <n v="1.4280679999999999"/>
    <s v="125-150%"/>
    <n v="50000"/>
    <n v="18750"/>
    <n v="16026.119999999999"/>
    <n v="0"/>
    <n v="0"/>
    <n v="84776.12"/>
    <n v="131249.12"/>
    <n v="60000"/>
    <n v="21250"/>
    <n v="17806.8"/>
    <n v="0"/>
    <n v="0"/>
    <n v="99056.8"/>
    <n v="145529.79999999999"/>
  </r>
  <r>
    <s v="Tabbatha Battaille"/>
    <n v="2510440322"/>
    <s v="Tabbatha"/>
    <s v="Battaille"/>
    <x v="2"/>
    <n v="69480"/>
    <n v="20"/>
    <x v="159"/>
    <n v="600000"/>
    <n v="750000"/>
    <n v="900000"/>
    <n v="1200000"/>
    <n v="1.2049033333333334"/>
    <s v="100-125%"/>
    <n v="78000"/>
    <n v="20900.140000000003"/>
    <n v="0"/>
    <n v="0"/>
    <n v="0"/>
    <n v="98900.14"/>
    <n v="168380.14"/>
    <n v="90000"/>
    <n v="22129.559999999998"/>
    <n v="0"/>
    <n v="0"/>
    <n v="0"/>
    <n v="112129.56"/>
    <n v="181609.56"/>
  </r>
  <r>
    <s v="Gennifer Gaythwaite"/>
    <n v="495702854"/>
    <s v="Gennifer"/>
    <s v="Gaythwaite"/>
    <x v="0"/>
    <n v="39500"/>
    <n v="23"/>
    <x v="160"/>
    <n v="500000"/>
    <n v="625000"/>
    <n v="750000"/>
    <n v="1000000"/>
    <n v="1.8130919999999999"/>
    <s v="150-200%"/>
    <n v="50000"/>
    <n v="18750"/>
    <n v="22500"/>
    <n v="34440.120000000003"/>
    <n v="0"/>
    <n v="125690.12"/>
    <n v="165190.12"/>
    <n v="60000"/>
    <n v="21250"/>
    <n v="25000"/>
    <n v="34440.120000000003"/>
    <n v="0"/>
    <n v="140690.12"/>
    <n v="180190.12"/>
  </r>
  <r>
    <s v="Noami Pauletti"/>
    <n v="8895721314"/>
    <s v="Noami"/>
    <s v="Pauletti"/>
    <x v="2"/>
    <n v="55660"/>
    <n v="23"/>
    <x v="161"/>
    <n v="600000"/>
    <n v="750000"/>
    <n v="900000"/>
    <n v="1200000"/>
    <n v="1.4122533333333334"/>
    <s v="125-150%"/>
    <n v="78000"/>
    <n v="25500.000000000004"/>
    <n v="20443.919999999998"/>
    <n v="0"/>
    <n v="0"/>
    <n v="123943.92"/>
    <n v="179603.91999999998"/>
    <n v="90000"/>
    <n v="27000"/>
    <n v="24338"/>
    <n v="0"/>
    <n v="0"/>
    <n v="141338"/>
    <n v="196998"/>
  </r>
  <r>
    <s v="Chalmers Durrad"/>
    <n v="9238967105"/>
    <s v="Chalmers"/>
    <s v="Durrad"/>
    <x v="1"/>
    <n v="106881"/>
    <n v="20"/>
    <x v="162"/>
    <n v="750000"/>
    <n v="937500"/>
    <n v="1125000"/>
    <n v="1500000"/>
    <n v="0.92364133333333331"/>
    <s v="0-100%"/>
    <n v="103909.65"/>
    <n v="0"/>
    <n v="0"/>
    <n v="0"/>
    <n v="0"/>
    <n v="103909.65"/>
    <n v="210790.65"/>
    <n v="103909.65"/>
    <n v="0"/>
    <n v="0"/>
    <n v="0"/>
    <n v="0"/>
    <n v="103909.65"/>
    <n v="210790.65"/>
  </r>
  <r>
    <s v="Andres Sackett"/>
    <n v="2083520173"/>
    <s v="Andres"/>
    <s v="Sackett"/>
    <x v="0"/>
    <n v="63812"/>
    <n v="20"/>
    <x v="163"/>
    <n v="500000"/>
    <n v="625000"/>
    <n v="750000"/>
    <n v="1000000"/>
    <n v="1.46119"/>
    <s v="125-150%"/>
    <n v="50000"/>
    <n v="18750"/>
    <n v="19007.099999999999"/>
    <n v="0"/>
    <n v="0"/>
    <n v="87757.1"/>
    <n v="151569.1"/>
    <n v="60000"/>
    <n v="21250"/>
    <n v="21119"/>
    <n v="0"/>
    <n v="0"/>
    <n v="102369"/>
    <n v="166181"/>
  </r>
  <r>
    <s v="Teriann Portress"/>
    <n v="8377113392"/>
    <s v="Teriann"/>
    <s v="Portress"/>
    <x v="0"/>
    <n v="62282"/>
    <n v="21"/>
    <x v="164"/>
    <n v="500000"/>
    <n v="625000"/>
    <n v="750000"/>
    <n v="1000000"/>
    <n v="1.516432"/>
    <s v="150-200%"/>
    <n v="50000"/>
    <n v="18750"/>
    <n v="22500"/>
    <n v="1807.52"/>
    <n v="0"/>
    <n v="93057.52"/>
    <n v="155339.52000000002"/>
    <n v="60000"/>
    <n v="21250"/>
    <n v="25000"/>
    <n v="1807.52"/>
    <n v="0"/>
    <n v="108057.52"/>
    <n v="170339.52000000002"/>
  </r>
  <r>
    <s v="Hobie Munnis"/>
    <n v="8617243198"/>
    <s v="Hobie"/>
    <s v="Munnis"/>
    <x v="1"/>
    <n v="75707"/>
    <n v="21"/>
    <x v="165"/>
    <n v="750000"/>
    <n v="937500"/>
    <n v="1125000"/>
    <n v="1500000"/>
    <n v="1.0418626666666666"/>
    <s v="100-125%"/>
    <n v="112500"/>
    <n v="5965.43"/>
    <n v="0"/>
    <n v="0"/>
    <n v="0"/>
    <n v="118465.43"/>
    <n v="194172.43"/>
    <n v="112500"/>
    <n v="6907.34"/>
    <n v="0"/>
    <n v="0"/>
    <n v="0"/>
    <n v="119407.34"/>
    <n v="195114.34"/>
  </r>
  <r>
    <s v="Katlin Garthland"/>
    <n v="244523738"/>
    <s v="Katlin"/>
    <s v="Garthland"/>
    <x v="0"/>
    <n v="49959"/>
    <n v="23"/>
    <x v="166"/>
    <n v="500000"/>
    <n v="625000"/>
    <n v="750000"/>
    <n v="1000000"/>
    <n v="1.7091400000000001"/>
    <s v="150-200%"/>
    <n v="50000"/>
    <n v="18750"/>
    <n v="22500"/>
    <n v="23005.4"/>
    <n v="0"/>
    <n v="114255.4"/>
    <n v="164214.39999999999"/>
    <n v="60000"/>
    <n v="21250"/>
    <n v="25000"/>
    <n v="23005.4"/>
    <n v="0"/>
    <n v="129255.4"/>
    <n v="179214.4"/>
  </r>
  <r>
    <s v="Jo ann Laurand"/>
    <n v="7493076952"/>
    <s v="Jo ann"/>
    <s v="Laurand"/>
    <x v="2"/>
    <n v="57201"/>
    <n v="22"/>
    <x v="167"/>
    <n v="600000"/>
    <n v="750000"/>
    <n v="900000"/>
    <n v="1200000"/>
    <n v="1.2265866666666667"/>
    <s v="100-125%"/>
    <n v="78000"/>
    <n v="23111.84"/>
    <n v="0"/>
    <n v="0"/>
    <n v="0"/>
    <n v="101111.84"/>
    <n v="158312.84"/>
    <n v="90000"/>
    <n v="24471.360000000001"/>
    <n v="0"/>
    <n v="0"/>
    <n v="0"/>
    <n v="114471.36"/>
    <n v="171672.36"/>
  </r>
  <r>
    <s v="Estele Murcott"/>
    <n v="3513651333"/>
    <s v="Estele"/>
    <s v="Murcott"/>
    <x v="2"/>
    <n v="61705"/>
    <n v="13"/>
    <x v="168"/>
    <n v="600000"/>
    <n v="750000"/>
    <n v="900000"/>
    <n v="1200000"/>
    <n v="0.66229166666666661"/>
    <s v="0-100%"/>
    <n v="51658.75"/>
    <n v="0"/>
    <n v="0"/>
    <n v="0"/>
    <n v="0"/>
    <n v="51658.75"/>
    <n v="113363.75"/>
    <n v="59606.25"/>
    <n v="0"/>
    <n v="0"/>
    <n v="0"/>
    <n v="0"/>
    <n v="59606.25"/>
    <n v="121311.25"/>
  </r>
  <r>
    <s v="Keven Chatters"/>
    <n v="4039266773"/>
    <s v="Keven"/>
    <s v="Chatters"/>
    <x v="2"/>
    <n v="70198"/>
    <n v="18"/>
    <x v="169"/>
    <n v="600000"/>
    <n v="750000"/>
    <n v="900000"/>
    <n v="1200000"/>
    <n v="0.92377166666666666"/>
    <s v="0-100%"/>
    <n v="72054.19"/>
    <n v="0"/>
    <n v="0"/>
    <n v="0"/>
    <n v="0"/>
    <n v="72054.19"/>
    <n v="142252.19"/>
    <n v="83139.45"/>
    <n v="0"/>
    <n v="0"/>
    <n v="0"/>
    <n v="0"/>
    <n v="83139.45"/>
    <n v="153337.45000000001"/>
  </r>
  <r>
    <s v="Brien Prate"/>
    <n v="6271204627"/>
    <s v="Brien"/>
    <s v="Prate"/>
    <x v="2"/>
    <n v="77962"/>
    <n v="23"/>
    <x v="170"/>
    <n v="600000"/>
    <n v="750000"/>
    <n v="900000"/>
    <n v="1200000"/>
    <n v="1.2704933333333333"/>
    <s v="125-150%"/>
    <n v="78000"/>
    <n v="25500.000000000004"/>
    <n v="2582.16"/>
    <n v="0"/>
    <n v="0"/>
    <n v="106082.16"/>
    <n v="184044.16"/>
    <n v="90000"/>
    <n v="27000"/>
    <n v="3074"/>
    <n v="0"/>
    <n v="0"/>
    <n v="120074"/>
    <n v="198036"/>
  </r>
  <r>
    <s v="Chev McConnal"/>
    <n v="7263964236"/>
    <s v="Chev"/>
    <s v="McConnal"/>
    <x v="1"/>
    <n v="93512"/>
    <n v="15"/>
    <x v="171"/>
    <n v="750000"/>
    <n v="937500"/>
    <n v="1125000"/>
    <n v="1500000"/>
    <n v="0.53414133333333336"/>
    <s v="0-100%"/>
    <n v="60090.899999999994"/>
    <n v="0"/>
    <n v="0"/>
    <n v="0"/>
    <n v="0"/>
    <n v="60090.899999999994"/>
    <n v="153602.9"/>
    <n v="60090.899999999994"/>
    <n v="0"/>
    <n v="0"/>
    <n v="0"/>
    <n v="0"/>
    <n v="60090.899999999994"/>
    <n v="153602.9"/>
  </r>
  <r>
    <s v="Clemmie Harrap"/>
    <n v="7000350199"/>
    <s v="Clemmie"/>
    <s v="Harrap"/>
    <x v="0"/>
    <n v="46470"/>
    <n v="19"/>
    <x v="172"/>
    <n v="500000"/>
    <n v="625000"/>
    <n v="750000"/>
    <n v="1000000"/>
    <n v="1.450016"/>
    <s v="125-150%"/>
    <n v="50000"/>
    <n v="18750"/>
    <n v="18001.439999999999"/>
    <n v="0"/>
    <n v="0"/>
    <n v="86751.44"/>
    <n v="133221.44"/>
    <n v="60000"/>
    <n v="21250"/>
    <n v="20001.600000000002"/>
    <n v="0"/>
    <n v="0"/>
    <n v="101251.6"/>
    <n v="147721.60000000001"/>
  </r>
  <r>
    <s v="Shelley Schuh"/>
    <n v="1469328364"/>
    <s v="Shelley"/>
    <s v="Schuh"/>
    <x v="1"/>
    <n v="82805"/>
    <n v="23"/>
    <x v="173"/>
    <n v="750000"/>
    <n v="937500"/>
    <n v="1125000"/>
    <n v="1500000"/>
    <n v="1.2325373333333334"/>
    <s v="100-125%"/>
    <n v="112500"/>
    <n v="33136.57"/>
    <n v="0"/>
    <n v="0"/>
    <n v="0"/>
    <n v="145636.57"/>
    <n v="228441.57"/>
    <n v="112500"/>
    <n v="38368.660000000003"/>
    <n v="0"/>
    <n v="0"/>
    <n v="0"/>
    <n v="150868.66"/>
    <n v="233673.66"/>
  </r>
  <r>
    <s v="Leilah Elsy"/>
    <n v="6988089128"/>
    <s v="Leilah"/>
    <s v="Elsy"/>
    <x v="1"/>
    <n v="89492"/>
    <n v="22"/>
    <x v="174"/>
    <n v="750000"/>
    <n v="937500"/>
    <n v="1125000"/>
    <n v="1500000"/>
    <n v="1.1016319999999999"/>
    <s v="100-125%"/>
    <n v="112500"/>
    <n v="14482.56"/>
    <n v="0"/>
    <n v="0"/>
    <n v="0"/>
    <n v="126982.56"/>
    <n v="216474.56"/>
    <n v="112500"/>
    <n v="16769.28"/>
    <n v="0"/>
    <n v="0"/>
    <n v="0"/>
    <n v="129269.28"/>
    <n v="218761.28"/>
  </r>
  <r>
    <s v="Raviv Jandel"/>
    <n v="3219526055"/>
    <s v="Raviv"/>
    <s v="Jandel"/>
    <x v="0"/>
    <n v="38331"/>
    <n v="21"/>
    <x v="175"/>
    <n v="500000"/>
    <n v="625000"/>
    <n v="750000"/>
    <n v="1000000"/>
    <n v="1.3305659999999999"/>
    <s v="125-150%"/>
    <n v="50000"/>
    <n v="18750"/>
    <n v="7250.94"/>
    <n v="0"/>
    <n v="0"/>
    <n v="76000.94"/>
    <n v="114331.94"/>
    <n v="60000"/>
    <n v="21250"/>
    <n v="8056.6"/>
    <n v="0"/>
    <n v="0"/>
    <n v="89306.6"/>
    <n v="127637.6"/>
  </r>
  <r>
    <s v="Filmore Kinvig"/>
    <n v="8694120054"/>
    <s v="Filmore"/>
    <s v="Kinvig"/>
    <x v="1"/>
    <n v="114348"/>
    <n v="22"/>
    <x v="176"/>
    <n v="750000"/>
    <n v="937500"/>
    <n v="1125000"/>
    <n v="1500000"/>
    <n v="1.0238719999999999"/>
    <s v="100-125%"/>
    <n v="112500"/>
    <n v="3401.76"/>
    <n v="0"/>
    <n v="0"/>
    <n v="0"/>
    <n v="115901.75999999999"/>
    <n v="230249.76"/>
    <n v="112500"/>
    <n v="3938.88"/>
    <n v="0"/>
    <n v="0"/>
    <n v="0"/>
    <n v="116438.88"/>
    <n v="230786.88"/>
  </r>
  <r>
    <s v="Inger Chatenet"/>
    <n v="2702941109"/>
    <s v="Inger"/>
    <s v="Chatenet"/>
    <x v="1"/>
    <n v="89034"/>
    <n v="25"/>
    <x v="177"/>
    <n v="750000"/>
    <n v="937500"/>
    <n v="1125000"/>
    <n v="1500000"/>
    <n v="1.1347093333333333"/>
    <s v="100-125%"/>
    <n v="112500"/>
    <n v="19196.080000000002"/>
    <n v="0"/>
    <n v="0"/>
    <n v="0"/>
    <n v="131696.08000000002"/>
    <n v="220730.08000000002"/>
    <n v="112500"/>
    <n v="22227.040000000001"/>
    <n v="0"/>
    <n v="0"/>
    <n v="0"/>
    <n v="134727.04000000001"/>
    <n v="223761.04"/>
  </r>
  <r>
    <s v="Coleman Blunderfield"/>
    <n v="481875921"/>
    <s v="Coleman"/>
    <s v="Blunderfield"/>
    <x v="1"/>
    <n v="84575"/>
    <n v="16"/>
    <x v="178"/>
    <n v="750000"/>
    <n v="937500"/>
    <n v="1125000"/>
    <n v="1500000"/>
    <n v="0.72127066666666662"/>
    <s v="0-100%"/>
    <n v="81142.95"/>
    <n v="0"/>
    <n v="0"/>
    <n v="0"/>
    <n v="0"/>
    <n v="81142.95"/>
    <n v="165717.95000000001"/>
    <n v="81142.95"/>
    <n v="0"/>
    <n v="0"/>
    <n v="0"/>
    <n v="0"/>
    <n v="81142.95"/>
    <n v="165717.95000000001"/>
  </r>
  <r>
    <s v="Cate Devall"/>
    <n v="3986480021"/>
    <s v="Cate"/>
    <s v="Devall"/>
    <x v="2"/>
    <n v="59679"/>
    <n v="23"/>
    <x v="179"/>
    <n v="600000"/>
    <n v="750000"/>
    <n v="900000"/>
    <n v="1200000"/>
    <n v="1.513415"/>
    <s v="150-200%"/>
    <n v="78000"/>
    <n v="25500.000000000004"/>
    <n v="31500"/>
    <n v="2092.7400000000002"/>
    <n v="0"/>
    <n v="137092.74"/>
    <n v="196771.74"/>
    <n v="90000"/>
    <n v="27000"/>
    <n v="37500"/>
    <n v="2414.6999999999998"/>
    <n v="0"/>
    <n v="156914.70000000001"/>
    <n v="216593.7"/>
  </r>
  <r>
    <s v="Mathew Russ"/>
    <n v="1829869566"/>
    <s v="Mathew"/>
    <s v="Russ"/>
    <x v="2"/>
    <n v="55569"/>
    <n v="12"/>
    <x v="180"/>
    <n v="600000"/>
    <n v="750000"/>
    <n v="900000"/>
    <n v="1200000"/>
    <n v="0.56107666666666667"/>
    <s v="0-100%"/>
    <n v="43763.98"/>
    <n v="0"/>
    <n v="0"/>
    <n v="0"/>
    <n v="0"/>
    <n v="43763.98"/>
    <n v="99332.98000000001"/>
    <n v="50496.9"/>
    <n v="0"/>
    <n v="0"/>
    <n v="0"/>
    <n v="0"/>
    <n v="50496.9"/>
    <n v="106065.9"/>
  </r>
  <r>
    <s v="Marlon Rhodus"/>
    <n v="3273288531"/>
    <s v="Marlon"/>
    <s v="Rhodus"/>
    <x v="2"/>
    <n v="50699"/>
    <n v="19"/>
    <x v="181"/>
    <n v="600000"/>
    <n v="750000"/>
    <n v="900000"/>
    <n v="1200000"/>
    <n v="1.129705"/>
    <s v="100-125%"/>
    <n v="78000"/>
    <n v="13229.910000000002"/>
    <n v="0"/>
    <n v="0"/>
    <n v="0"/>
    <n v="91229.91"/>
    <n v="141928.91"/>
    <n v="90000"/>
    <n v="14008.14"/>
    <n v="0"/>
    <n v="0"/>
    <n v="0"/>
    <n v="104008.14"/>
    <n v="154707.14000000001"/>
  </r>
  <r>
    <s v="Mattias Cheers"/>
    <n v="9412192312"/>
    <s v="Mattias"/>
    <s v="Cheers"/>
    <x v="0"/>
    <n v="44442"/>
    <n v="26"/>
    <x v="182"/>
    <n v="500000"/>
    <n v="625000"/>
    <n v="750000"/>
    <n v="1000000"/>
    <n v="2.201282"/>
    <s v="&gt;200%"/>
    <n v="50000"/>
    <n v="18750"/>
    <n v="22500"/>
    <n v="55000"/>
    <n v="10064.1"/>
    <n v="156314.1"/>
    <n v="200756.1"/>
    <n v="60000"/>
    <n v="21250"/>
    <n v="25000"/>
    <n v="55000"/>
    <n v="10064.1"/>
    <n v="171314.1"/>
    <n v="215756.1"/>
  </r>
  <r>
    <s v="Ranice Exton"/>
    <n v="1062607929"/>
    <s v="Ranice"/>
    <s v="Exton"/>
    <x v="1"/>
    <n v="101824"/>
    <n v="29"/>
    <x v="183"/>
    <n v="750000"/>
    <n v="937500"/>
    <n v="1125000"/>
    <n v="1500000"/>
    <n v="1.3267679999999999"/>
    <s v="125-150%"/>
    <n v="112500"/>
    <n v="35625"/>
    <n v="13242.480000000001"/>
    <n v="0"/>
    <n v="0"/>
    <n v="161367.48000000001"/>
    <n v="263191.48"/>
    <n v="112500"/>
    <n v="41250"/>
    <n v="14394"/>
    <n v="0"/>
    <n v="0"/>
    <n v="168144"/>
    <n v="269968"/>
  </r>
  <r>
    <s v="Beverlie Viccary"/>
    <n v="2279888742"/>
    <s v="Beverlie"/>
    <s v="Viccary"/>
    <x v="2"/>
    <n v="57415"/>
    <n v="22"/>
    <x v="184"/>
    <n v="600000"/>
    <n v="750000"/>
    <n v="900000"/>
    <n v="1200000"/>
    <n v="1.4927233333333334"/>
    <s v="125-150%"/>
    <n v="78000"/>
    <n v="25500.000000000004"/>
    <n v="30583.14"/>
    <n v="0"/>
    <n v="0"/>
    <n v="134083.14000000001"/>
    <n v="191498.14"/>
    <n v="90000"/>
    <n v="27000"/>
    <n v="36408.5"/>
    <n v="0"/>
    <n v="0"/>
    <n v="153408.5"/>
    <n v="210823.5"/>
  </r>
  <r>
    <s v="Jana Polding"/>
    <n v="583595162"/>
    <s v="Jana"/>
    <s v="Polding"/>
    <x v="0"/>
    <n v="47531"/>
    <n v="19"/>
    <x v="185"/>
    <n v="500000"/>
    <n v="625000"/>
    <n v="750000"/>
    <n v="1000000"/>
    <n v="1.086992"/>
    <s v="100-125%"/>
    <n v="50000"/>
    <n v="6524.4"/>
    <n v="0"/>
    <n v="0"/>
    <n v="0"/>
    <n v="56524.4"/>
    <n v="104055.4"/>
    <n v="60000"/>
    <n v="7394.3200000000006"/>
    <n v="0"/>
    <n v="0"/>
    <n v="0"/>
    <n v="67394.320000000007"/>
    <n v="114925.32"/>
  </r>
  <r>
    <s v="Durant Poag"/>
    <n v="9984023702"/>
    <s v="Durant"/>
    <s v="Poag"/>
    <x v="0"/>
    <n v="41342"/>
    <n v="20"/>
    <x v="186"/>
    <n v="500000"/>
    <n v="625000"/>
    <n v="750000"/>
    <n v="1000000"/>
    <n v="1.25173"/>
    <s v="125-150%"/>
    <n v="50000"/>
    <n v="18750"/>
    <n v="155.69999999999999"/>
    <n v="0"/>
    <n v="0"/>
    <n v="68905.7"/>
    <n v="110247.7"/>
    <n v="60000"/>
    <n v="21250"/>
    <n v="173"/>
    <n v="0"/>
    <n v="0"/>
    <n v="81423"/>
    <n v="122765"/>
  </r>
  <r>
    <s v="Vanni Cheston"/>
    <n v="9267164694"/>
    <s v="Vanni"/>
    <s v="Cheston"/>
    <x v="0"/>
    <n v="58087"/>
    <n v="23"/>
    <x v="187"/>
    <n v="500000"/>
    <n v="625000"/>
    <n v="750000"/>
    <n v="1000000"/>
    <n v="1.5912500000000001"/>
    <s v="150-200%"/>
    <n v="50000"/>
    <n v="18750"/>
    <n v="22500"/>
    <n v="10037.5"/>
    <n v="0"/>
    <n v="101287.5"/>
    <n v="159374.5"/>
    <n v="60000"/>
    <n v="21250"/>
    <n v="25000"/>
    <n v="10037.5"/>
    <n v="0"/>
    <n v="116287.5"/>
    <n v="174374.5"/>
  </r>
  <r>
    <s v="Massimiliano McIver"/>
    <n v="1855604000"/>
    <s v="Massimiliano"/>
    <s v="McIver"/>
    <x v="1"/>
    <n v="102711"/>
    <n v="18"/>
    <x v="188"/>
    <n v="750000"/>
    <n v="937500"/>
    <n v="1125000"/>
    <n v="1500000"/>
    <n v="0.87936800000000004"/>
    <s v="0-100%"/>
    <n v="98928.9"/>
    <n v="0"/>
    <n v="0"/>
    <n v="0"/>
    <n v="0"/>
    <n v="98928.9"/>
    <n v="201639.9"/>
    <n v="98928.9"/>
    <n v="0"/>
    <n v="0"/>
    <n v="0"/>
    <n v="0"/>
    <n v="98928.9"/>
    <n v="201639.9"/>
  </r>
  <r>
    <s v="Giffer Toke"/>
    <n v="9855833406"/>
    <s v="Giffer"/>
    <s v="Toke"/>
    <x v="1"/>
    <n v="78771"/>
    <n v="14"/>
    <x v="189"/>
    <n v="750000"/>
    <n v="937500"/>
    <n v="1125000"/>
    <n v="1500000"/>
    <n v="0.6755026666666667"/>
    <s v="0-100%"/>
    <n v="75994.05"/>
    <n v="0"/>
    <n v="0"/>
    <n v="0"/>
    <n v="0"/>
    <n v="75994.05"/>
    <n v="154765.04999999999"/>
    <n v="75994.05"/>
    <n v="0"/>
    <n v="0"/>
    <n v="0"/>
    <n v="0"/>
    <n v="75994.05"/>
    <n v="154765.04999999999"/>
  </r>
  <r>
    <s v="Raquel Beelby"/>
    <n v="1895483948"/>
    <s v="Raquel"/>
    <s v="Beelby"/>
    <x v="1"/>
    <n v="110414"/>
    <n v="21"/>
    <x v="190"/>
    <n v="750000"/>
    <n v="937500"/>
    <n v="1125000"/>
    <n v="1500000"/>
    <n v="1.0367506666666666"/>
    <s v="100-125%"/>
    <n v="112500"/>
    <n v="5236.97"/>
    <n v="0"/>
    <n v="0"/>
    <n v="0"/>
    <n v="117736.97"/>
    <n v="228150.97"/>
    <n v="112500"/>
    <n v="6063.86"/>
    <n v="0"/>
    <n v="0"/>
    <n v="0"/>
    <n v="118563.86"/>
    <n v="228977.86"/>
  </r>
  <r>
    <s v="Leyla MacAree"/>
    <n v="357531329"/>
    <s v="Leyla"/>
    <s v="MacAree"/>
    <x v="0"/>
    <n v="45512"/>
    <n v="21"/>
    <x v="191"/>
    <n v="500000"/>
    <n v="625000"/>
    <n v="750000"/>
    <n v="1000000"/>
    <n v="1.501768"/>
    <s v="150-200%"/>
    <n v="50000"/>
    <n v="18750"/>
    <n v="22500"/>
    <n v="194.48"/>
    <n v="0"/>
    <n v="91444.479999999996"/>
    <n v="136956.47999999998"/>
    <n v="60000"/>
    <n v="21250"/>
    <n v="25000"/>
    <n v="194.48"/>
    <n v="0"/>
    <n v="106444.48"/>
    <n v="151956.47999999998"/>
  </r>
  <r>
    <s v="Denys Siggers"/>
    <n v="3292353998"/>
    <s v="Denys"/>
    <s v="Siggers"/>
    <x v="2"/>
    <n v="66896"/>
    <n v="16"/>
    <x v="192"/>
    <n v="600000"/>
    <n v="750000"/>
    <n v="900000"/>
    <n v="1200000"/>
    <n v="0.91766333333333339"/>
    <s v="0-100%"/>
    <n v="71577.740000000005"/>
    <n v="0"/>
    <n v="0"/>
    <n v="0"/>
    <n v="0"/>
    <n v="71577.740000000005"/>
    <n v="138473.74"/>
    <n v="82589.7"/>
    <n v="0"/>
    <n v="0"/>
    <n v="0"/>
    <n v="0"/>
    <n v="82589.7"/>
    <n v="149485.70000000001"/>
  </r>
  <r>
    <s v="Carmelia Quainton"/>
    <n v="5353923685"/>
    <s v="Carmelia"/>
    <s v="Quainton"/>
    <x v="1"/>
    <n v="80043"/>
    <n v="22"/>
    <x v="193"/>
    <n v="750000"/>
    <n v="937500"/>
    <n v="1125000"/>
    <n v="1500000"/>
    <n v="1.0348213333333334"/>
    <s v="100-125%"/>
    <n v="112500"/>
    <n v="4962.04"/>
    <n v="0"/>
    <n v="0"/>
    <n v="0"/>
    <n v="117462.04"/>
    <n v="197505.03999999998"/>
    <n v="112500"/>
    <n v="5745.52"/>
    <n v="0"/>
    <n v="0"/>
    <n v="0"/>
    <n v="118245.52"/>
    <n v="198288.52000000002"/>
  </r>
  <r>
    <s v="Vale Lesek"/>
    <n v="4795089876"/>
    <s v="Vale"/>
    <s v="Lesek"/>
    <x v="2"/>
    <n v="74505"/>
    <n v="21"/>
    <x v="194"/>
    <n v="600000"/>
    <n v="750000"/>
    <n v="900000"/>
    <n v="1200000"/>
    <n v="1.3468850000000001"/>
    <s v="125-150%"/>
    <n v="78000"/>
    <n v="25500.000000000004"/>
    <n v="12207.51"/>
    <n v="0"/>
    <n v="0"/>
    <n v="115707.51"/>
    <n v="190212.51"/>
    <n v="90000"/>
    <n v="27000"/>
    <n v="14532.75"/>
    <n v="0"/>
    <n v="0"/>
    <n v="131532.75"/>
    <n v="206037.75"/>
  </r>
  <r>
    <s v="Gonzalo Dudson"/>
    <n v="4029727026"/>
    <s v="Gonzalo"/>
    <s v="Dudson"/>
    <x v="2"/>
    <n v="77473"/>
    <n v="21"/>
    <x v="195"/>
    <n v="600000"/>
    <n v="750000"/>
    <n v="900000"/>
    <n v="1200000"/>
    <n v="1.1738516666666667"/>
    <s v="100-125%"/>
    <n v="78000"/>
    <n v="17732.870000000003"/>
    <n v="0"/>
    <n v="0"/>
    <n v="0"/>
    <n v="95732.87"/>
    <n v="173205.87"/>
    <n v="90000"/>
    <n v="18775.98"/>
    <n v="0"/>
    <n v="0"/>
    <n v="0"/>
    <n v="108775.98"/>
    <n v="186248.97999999998"/>
  </r>
  <r>
    <s v="Glenn Gillespie"/>
    <n v="2670196322"/>
    <s v="Glenn"/>
    <s v="Gillespie"/>
    <x v="0"/>
    <n v="50840"/>
    <n v="24"/>
    <x v="196"/>
    <n v="500000"/>
    <n v="625000"/>
    <n v="750000"/>
    <n v="1000000"/>
    <n v="1.7916339999999999"/>
    <s v="150-200%"/>
    <n v="50000"/>
    <n v="18750"/>
    <n v="22500"/>
    <n v="32079.74"/>
    <n v="0"/>
    <n v="123329.74"/>
    <n v="174169.74"/>
    <n v="60000"/>
    <n v="21250"/>
    <n v="25000"/>
    <n v="32079.74"/>
    <n v="0"/>
    <n v="138329.74"/>
    <n v="189169.74"/>
  </r>
  <r>
    <s v="Gris Dewsnap"/>
    <n v="2297168497"/>
    <s v="Gris"/>
    <s v="Dewsnap"/>
    <x v="0"/>
    <n v="52584"/>
    <n v="17"/>
    <x v="197"/>
    <n v="500000"/>
    <n v="625000"/>
    <n v="750000"/>
    <n v="1000000"/>
    <n v="1.1936020000000001"/>
    <s v="100-125%"/>
    <n v="50000"/>
    <n v="14520.15"/>
    <n v="0"/>
    <n v="0"/>
    <n v="0"/>
    <n v="64520.15"/>
    <n v="117104.15"/>
    <n v="60000"/>
    <n v="16456.170000000002"/>
    <n v="0"/>
    <n v="0"/>
    <n v="0"/>
    <n v="76456.17"/>
    <n v="129040.17"/>
  </r>
  <r>
    <s v="Izak Newbigging"/>
    <n v="2012142672"/>
    <s v="Izak"/>
    <s v="Newbigging"/>
    <x v="2"/>
    <n v="55915"/>
    <n v="23"/>
    <x v="198"/>
    <n v="600000"/>
    <n v="750000"/>
    <n v="900000"/>
    <n v="1200000"/>
    <n v="1.4476883333333332"/>
    <s v="125-150%"/>
    <n v="78000"/>
    <n v="25500.000000000004"/>
    <n v="24908.73"/>
    <n v="0"/>
    <n v="0"/>
    <n v="128408.73"/>
    <n v="184323.72999999998"/>
    <n v="90000"/>
    <n v="27000"/>
    <n v="29653.25"/>
    <n v="0"/>
    <n v="0"/>
    <n v="146653.25"/>
    <n v="202568.25"/>
  </r>
  <r>
    <s v="Elsey Sanchez"/>
    <n v="6410530811"/>
    <s v="Elsey"/>
    <s v="Sanchez"/>
    <x v="0"/>
    <n v="37671"/>
    <n v="22"/>
    <x v="199"/>
    <n v="500000"/>
    <n v="625000"/>
    <n v="750000"/>
    <n v="1000000"/>
    <n v="1.621766"/>
    <s v="150-200%"/>
    <n v="50000"/>
    <n v="18750"/>
    <n v="22500"/>
    <n v="13394.26"/>
    <n v="0"/>
    <n v="104644.26"/>
    <n v="142315.26"/>
    <n v="60000"/>
    <n v="21250"/>
    <n v="25000"/>
    <n v="13394.26"/>
    <n v="0"/>
    <n v="119644.26"/>
    <n v="157315.26"/>
  </r>
  <r>
    <s v="Rafaela Neagle"/>
    <n v="6183510505"/>
    <s v="Rafaela"/>
    <s v="Neagle"/>
    <x v="1"/>
    <n v="97468"/>
    <n v="32"/>
    <x v="200"/>
    <n v="750000"/>
    <n v="937500"/>
    <n v="1125000"/>
    <n v="1500000"/>
    <n v="1.4880493333333333"/>
    <s v="125-150%"/>
    <n v="112500"/>
    <n v="35625"/>
    <n v="41063.51"/>
    <n v="0"/>
    <n v="0"/>
    <n v="189188.51"/>
    <n v="286656.51"/>
    <n v="112500"/>
    <n v="41250"/>
    <n v="44634.25"/>
    <n v="0"/>
    <n v="0"/>
    <n v="198384.25"/>
    <n v="295852.25"/>
  </r>
  <r>
    <s v="Orel Henrie"/>
    <n v="7707009371"/>
    <s v="Orel"/>
    <s v="Henrie"/>
    <x v="1"/>
    <n v="119934"/>
    <n v="16"/>
    <x v="201"/>
    <n v="750000"/>
    <n v="937500"/>
    <n v="1125000"/>
    <n v="1500000"/>
    <n v="0.68133866666666665"/>
    <s v="0-100%"/>
    <n v="76650.599999999991"/>
    <n v="0"/>
    <n v="0"/>
    <n v="0"/>
    <n v="0"/>
    <n v="76650.599999999991"/>
    <n v="196584.59999999998"/>
    <n v="76650.599999999991"/>
    <n v="0"/>
    <n v="0"/>
    <n v="0"/>
    <n v="0"/>
    <n v="76650.599999999991"/>
    <n v="196584.59999999998"/>
  </r>
  <r>
    <s v="Farand Okie"/>
    <n v="7865341539"/>
    <s v="Farand"/>
    <s v="Okie"/>
    <x v="0"/>
    <n v="64631"/>
    <n v="13"/>
    <x v="202"/>
    <n v="500000"/>
    <n v="625000"/>
    <n v="750000"/>
    <n v="1000000"/>
    <n v="1.1543000000000001"/>
    <s v="100-125%"/>
    <n v="50000"/>
    <n v="11572.5"/>
    <n v="0"/>
    <n v="0"/>
    <n v="0"/>
    <n v="61572.5"/>
    <n v="126203.5"/>
    <n v="60000"/>
    <n v="13115.500000000002"/>
    <n v="0"/>
    <n v="0"/>
    <n v="0"/>
    <n v="73115.5"/>
    <n v="137746.5"/>
  </r>
  <r>
    <s v="Pietrek Eborn"/>
    <n v="8750494546"/>
    <s v="Pietrek"/>
    <s v="Eborn"/>
    <x v="2"/>
    <n v="54058"/>
    <n v="32"/>
    <x v="203"/>
    <n v="600000"/>
    <n v="750000"/>
    <n v="900000"/>
    <n v="1200000"/>
    <n v="1.6882566666666667"/>
    <s v="150-200%"/>
    <n v="78000"/>
    <n v="25500.000000000004"/>
    <n v="31500"/>
    <n v="29368.04"/>
    <n v="0"/>
    <n v="164368.04"/>
    <n v="218426.04"/>
    <n v="90000"/>
    <n v="27000"/>
    <n v="37500"/>
    <n v="33886.199999999997"/>
    <n v="0"/>
    <n v="188386.2"/>
    <n v="242444.2"/>
  </r>
  <r>
    <s v="Lefty Tatteshall"/>
    <n v="4718207207"/>
    <s v="Lefty"/>
    <s v="Tatteshall"/>
    <x v="2"/>
    <n v="54302"/>
    <n v="22"/>
    <x v="204"/>
    <n v="600000"/>
    <n v="750000"/>
    <n v="900000"/>
    <n v="1200000"/>
    <n v="1.2533233333333333"/>
    <s v="125-150%"/>
    <n v="78000"/>
    <n v="25500.000000000004"/>
    <n v="418.74"/>
    <n v="0"/>
    <n v="0"/>
    <n v="103918.74"/>
    <n v="158220.74"/>
    <n v="90000"/>
    <n v="27000"/>
    <n v="498.5"/>
    <n v="0"/>
    <n v="0"/>
    <n v="117498.5"/>
    <n v="171800.5"/>
  </r>
  <r>
    <s v="Horton Stretton"/>
    <n v="6235447353"/>
    <s v="Horton"/>
    <s v="Stretton"/>
    <x v="0"/>
    <n v="35661"/>
    <n v="24"/>
    <x v="205"/>
    <n v="500000"/>
    <n v="625000"/>
    <n v="750000"/>
    <n v="1000000"/>
    <n v="1.7977300000000001"/>
    <s v="150-200%"/>
    <n v="50000"/>
    <n v="18750"/>
    <n v="22500"/>
    <n v="32750.3"/>
    <n v="0"/>
    <n v="124000.3"/>
    <n v="159661.29999999999"/>
    <n v="60000"/>
    <n v="21250"/>
    <n v="25000"/>
    <n v="32750.3"/>
    <n v="0"/>
    <n v="139000.29999999999"/>
    <n v="174661.3"/>
  </r>
  <r>
    <s v="Gale Batchelder"/>
    <n v="6436551115"/>
    <s v="Gale"/>
    <s v="Batchelder"/>
    <x v="0"/>
    <n v="38918"/>
    <n v="14"/>
    <x v="206"/>
    <n v="500000"/>
    <n v="625000"/>
    <n v="750000"/>
    <n v="1000000"/>
    <n v="0.86616599999999999"/>
    <s v="0-100%"/>
    <n v="43308.3"/>
    <n v="0"/>
    <n v="0"/>
    <n v="0"/>
    <n v="0"/>
    <n v="43308.3"/>
    <n v="82226.3"/>
    <n v="51969.96"/>
    <n v="0"/>
    <n v="0"/>
    <n v="0"/>
    <n v="0"/>
    <n v="51969.96"/>
    <n v="90887.959999999992"/>
  </r>
  <r>
    <s v="Hynda Smee"/>
    <n v="1472093461"/>
    <s v="Hynda"/>
    <s v="Smee"/>
    <x v="2"/>
    <n v="72605"/>
    <n v="25"/>
    <x v="207"/>
    <n v="600000"/>
    <n v="750000"/>
    <n v="900000"/>
    <n v="1200000"/>
    <n v="1.4638483333333334"/>
    <s v="125-150%"/>
    <n v="78000"/>
    <n v="25500.000000000004"/>
    <n v="26944.89"/>
    <n v="0"/>
    <n v="0"/>
    <n v="130444.89"/>
    <n v="203049.89"/>
    <n v="90000"/>
    <n v="27000"/>
    <n v="32077.25"/>
    <n v="0"/>
    <n v="0"/>
    <n v="149077.25"/>
    <n v="221682.25"/>
  </r>
  <r>
    <s v="Kial Cuchey"/>
    <n v="8864419241"/>
    <s v="Kial"/>
    <s v="Cuchey"/>
    <x v="2"/>
    <n v="69764"/>
    <n v="22"/>
    <x v="208"/>
    <n v="600000"/>
    <n v="750000"/>
    <n v="900000"/>
    <n v="1200000"/>
    <n v="1.30535"/>
    <s v="125-150%"/>
    <n v="78000"/>
    <n v="25500.000000000004"/>
    <n v="6974.0999999999995"/>
    <n v="0"/>
    <n v="0"/>
    <n v="110474.1"/>
    <n v="180238.1"/>
    <n v="90000"/>
    <n v="27000"/>
    <n v="8302.5"/>
    <n v="0"/>
    <n v="0"/>
    <n v="125302.5"/>
    <n v="195066.5"/>
  </r>
  <r>
    <s v="Standford Searight"/>
    <n v="896700143"/>
    <s v="Standford"/>
    <s v="Searight"/>
    <x v="2"/>
    <n v="77407"/>
    <n v="10"/>
    <x v="209"/>
    <n v="600000"/>
    <n v="750000"/>
    <n v="900000"/>
    <n v="1200000"/>
    <n v="0.54876333333333338"/>
    <s v="0-100%"/>
    <n v="42803.54"/>
    <n v="0"/>
    <n v="0"/>
    <n v="0"/>
    <n v="0"/>
    <n v="42803.54"/>
    <n v="120210.54000000001"/>
    <n v="49388.7"/>
    <n v="0"/>
    <n v="0"/>
    <n v="0"/>
    <n v="0"/>
    <n v="49388.7"/>
    <n v="126795.7"/>
  </r>
  <r>
    <s v="Emanuel Devita"/>
    <n v="7931128354"/>
    <s v="Emanuel"/>
    <s v="Devita"/>
    <x v="2"/>
    <n v="68190"/>
    <n v="21"/>
    <x v="210"/>
    <n v="600000"/>
    <n v="750000"/>
    <n v="900000"/>
    <n v="1200000"/>
    <n v="1.1636583333333332"/>
    <s v="100-125%"/>
    <n v="78000"/>
    <n v="16693.150000000001"/>
    <n v="0"/>
    <n v="0"/>
    <n v="0"/>
    <n v="94693.15"/>
    <n v="162883.15"/>
    <n v="90000"/>
    <n v="17675.099999999999"/>
    <n v="0"/>
    <n v="0"/>
    <n v="0"/>
    <n v="107675.1"/>
    <n v="175865.1"/>
  </r>
  <r>
    <s v="Kit Tivolier"/>
    <n v="6915102108"/>
    <s v="Kit"/>
    <s v="Tivolier"/>
    <x v="1"/>
    <n v="84051"/>
    <n v="21"/>
    <x v="211"/>
    <n v="750000"/>
    <n v="937500"/>
    <n v="1125000"/>
    <n v="1500000"/>
    <n v="0.94377200000000006"/>
    <s v="0-100%"/>
    <n v="106174.34999999999"/>
    <n v="0"/>
    <n v="0"/>
    <n v="0"/>
    <n v="0"/>
    <n v="106174.34999999999"/>
    <n v="190225.34999999998"/>
    <n v="106174.34999999999"/>
    <n v="0"/>
    <n v="0"/>
    <n v="0"/>
    <n v="0"/>
    <n v="106174.34999999999"/>
    <n v="190225.34999999998"/>
  </r>
  <r>
    <s v="Zonda Pipes"/>
    <n v="630160104"/>
    <s v="Zonda"/>
    <s v="Pipes"/>
    <x v="1"/>
    <n v="105465"/>
    <n v="21"/>
    <x v="212"/>
    <n v="750000"/>
    <n v="937500"/>
    <n v="1125000"/>
    <n v="1500000"/>
    <n v="0.92399066666666663"/>
    <s v="0-100%"/>
    <n v="103948.95"/>
    <n v="0"/>
    <n v="0"/>
    <n v="0"/>
    <n v="0"/>
    <n v="103948.95"/>
    <n v="209413.95"/>
    <n v="103948.95"/>
    <n v="0"/>
    <n v="0"/>
    <n v="0"/>
    <n v="0"/>
    <n v="103948.95"/>
    <n v="209413.95"/>
  </r>
  <r>
    <s v="Queenie De la Harpe"/>
    <n v="4492546545"/>
    <s v="Queenie"/>
    <s v="De la Harpe"/>
    <x v="0"/>
    <n v="59662"/>
    <n v="23"/>
    <x v="213"/>
    <n v="500000"/>
    <n v="625000"/>
    <n v="750000"/>
    <n v="1000000"/>
    <n v="1.669168"/>
    <s v="150-200%"/>
    <n v="50000"/>
    <n v="18750"/>
    <n v="22500"/>
    <n v="18608.48"/>
    <n v="0"/>
    <n v="109858.48"/>
    <n v="169520.47999999998"/>
    <n v="60000"/>
    <n v="21250"/>
    <n v="25000"/>
    <n v="18608.48"/>
    <n v="0"/>
    <n v="124858.48"/>
    <n v="184520.47999999998"/>
  </r>
  <r>
    <s v="Orelle Krink"/>
    <n v="7191906499"/>
    <s v="Orelle"/>
    <s v="Krink"/>
    <x v="2"/>
    <n v="54226"/>
    <n v="15"/>
    <x v="214"/>
    <n v="600000"/>
    <n v="750000"/>
    <n v="900000"/>
    <n v="1200000"/>
    <n v="1.0316366666666668"/>
    <s v="100-125%"/>
    <n v="78000"/>
    <n v="3226.94"/>
    <n v="0"/>
    <n v="0"/>
    <n v="0"/>
    <n v="81226.94"/>
    <n v="135452.94"/>
    <n v="90000"/>
    <n v="3416.7599999999998"/>
    <n v="0"/>
    <n v="0"/>
    <n v="0"/>
    <n v="93416.76"/>
    <n v="147642.76"/>
  </r>
  <r>
    <s v="Franni Clemencet"/>
    <n v="8401146046"/>
    <s v="Franni"/>
    <s v="Clemencet"/>
    <x v="2"/>
    <n v="54722"/>
    <n v="22"/>
    <x v="215"/>
    <n v="600000"/>
    <n v="750000"/>
    <n v="900000"/>
    <n v="1200000"/>
    <n v="0.98084833333333332"/>
    <s v="0-100%"/>
    <n v="76506.17"/>
    <n v="0"/>
    <n v="0"/>
    <n v="0"/>
    <n v="0"/>
    <n v="76506.17"/>
    <n v="131228.16999999998"/>
    <n v="88276.349999999991"/>
    <n v="0"/>
    <n v="0"/>
    <n v="0"/>
    <n v="0"/>
    <n v="88276.349999999991"/>
    <n v="142998.34999999998"/>
  </r>
  <r>
    <s v="Lyle Stoyles"/>
    <n v="3266408608"/>
    <s v="Lyle"/>
    <s v="Stoyles"/>
    <x v="2"/>
    <n v="73542"/>
    <n v="19"/>
    <x v="216"/>
    <n v="600000"/>
    <n v="750000"/>
    <n v="900000"/>
    <n v="1200000"/>
    <n v="1.1550816666666666"/>
    <s v="100-125%"/>
    <n v="78000"/>
    <n v="15818.330000000002"/>
    <n v="0"/>
    <n v="0"/>
    <n v="0"/>
    <n v="93818.33"/>
    <n v="167360.33000000002"/>
    <n v="90000"/>
    <n v="16748.82"/>
    <n v="0"/>
    <n v="0"/>
    <n v="0"/>
    <n v="106748.82"/>
    <n v="180290.82"/>
  </r>
  <r>
    <s v="Damon Albisser"/>
    <n v="813371287"/>
    <s v="Damon"/>
    <s v="Albisser"/>
    <x v="0"/>
    <n v="55320"/>
    <n v="19"/>
    <x v="217"/>
    <n v="500000"/>
    <n v="625000"/>
    <n v="750000"/>
    <n v="1000000"/>
    <n v="1.12792"/>
    <s v="100-125%"/>
    <n v="50000"/>
    <n v="9594"/>
    <n v="0"/>
    <n v="0"/>
    <n v="0"/>
    <n v="59594"/>
    <n v="114914"/>
    <n v="60000"/>
    <n v="10873.2"/>
    <n v="0"/>
    <n v="0"/>
    <n v="0"/>
    <n v="70873.2"/>
    <n v="126193.2"/>
  </r>
  <r>
    <s v="Eulalie Bianco"/>
    <n v="5623896162"/>
    <s v="Eulalie"/>
    <s v="Bianco"/>
    <x v="2"/>
    <n v="74626"/>
    <n v="17"/>
    <x v="218"/>
    <n v="600000"/>
    <n v="750000"/>
    <n v="900000"/>
    <n v="1200000"/>
    <n v="0.76075499999999996"/>
    <s v="0-100%"/>
    <n v="59338.89"/>
    <n v="0"/>
    <n v="0"/>
    <n v="0"/>
    <n v="0"/>
    <n v="59338.89"/>
    <n v="133964.89000000001"/>
    <n v="68467.95"/>
    <n v="0"/>
    <n v="0"/>
    <n v="0"/>
    <n v="0"/>
    <n v="68467.95"/>
    <n v="143093.95000000001"/>
  </r>
  <r>
    <s v="Loretta Churchward"/>
    <n v="7906441400"/>
    <s v="Loretta"/>
    <s v="Churchward"/>
    <x v="0"/>
    <n v="46268"/>
    <n v="22"/>
    <x v="219"/>
    <n v="500000"/>
    <n v="625000"/>
    <n v="750000"/>
    <n v="1000000"/>
    <n v="1.2810239999999999"/>
    <s v="125-150%"/>
    <n v="50000"/>
    <n v="18750"/>
    <n v="2792.16"/>
    <n v="0"/>
    <n v="0"/>
    <n v="71542.16"/>
    <n v="117810.16"/>
    <n v="60000"/>
    <n v="21250"/>
    <n v="3102.4"/>
    <n v="0"/>
    <n v="0"/>
    <n v="84352.4"/>
    <n v="130620.4"/>
  </r>
  <r>
    <s v="Horatio Franchyonok"/>
    <n v="7233077789"/>
    <s v="Horatio"/>
    <s v="Franchyonok"/>
    <x v="0"/>
    <n v="43173"/>
    <n v="18"/>
    <x v="220"/>
    <n v="500000"/>
    <n v="625000"/>
    <n v="750000"/>
    <n v="1000000"/>
    <n v="1.2014640000000001"/>
    <s v="100-125%"/>
    <n v="50000"/>
    <n v="15109.8"/>
    <n v="0"/>
    <n v="0"/>
    <n v="0"/>
    <n v="65109.8"/>
    <n v="108282.8"/>
    <n v="60000"/>
    <n v="17124.440000000002"/>
    <n v="0"/>
    <n v="0"/>
    <n v="0"/>
    <n v="77124.44"/>
    <n v="120297.44"/>
  </r>
  <r>
    <s v="Myles Scoggans"/>
    <n v="3497169404"/>
    <s v="Myles"/>
    <s v="Scoggans"/>
    <x v="1"/>
    <n v="89522"/>
    <n v="19"/>
    <x v="221"/>
    <n v="750000"/>
    <n v="937500"/>
    <n v="1125000"/>
    <n v="1500000"/>
    <n v="0.93444000000000005"/>
    <s v="0-100%"/>
    <n v="105124.5"/>
    <n v="0"/>
    <n v="0"/>
    <n v="0"/>
    <n v="0"/>
    <n v="105124.5"/>
    <n v="194646.5"/>
    <n v="105124.5"/>
    <n v="0"/>
    <n v="0"/>
    <n v="0"/>
    <n v="0"/>
    <n v="105124.5"/>
    <n v="194646.5"/>
  </r>
  <r>
    <s v="Otha Tappor"/>
    <n v="8187246642"/>
    <s v="Otha"/>
    <s v="Tappor"/>
    <x v="2"/>
    <n v="59840"/>
    <n v="19"/>
    <x v="222"/>
    <n v="600000"/>
    <n v="750000"/>
    <n v="900000"/>
    <n v="1200000"/>
    <n v="1.1228566666666666"/>
    <s v="100-125%"/>
    <n v="78000"/>
    <n v="12531.380000000001"/>
    <n v="0"/>
    <n v="0"/>
    <n v="0"/>
    <n v="90531.38"/>
    <n v="150371.38"/>
    <n v="90000"/>
    <n v="13268.519999999999"/>
    <n v="0"/>
    <n v="0"/>
    <n v="0"/>
    <n v="103268.52"/>
    <n v="163108.52000000002"/>
  </r>
  <r>
    <s v="Merell Larose"/>
    <n v="5975948169"/>
    <s v="Merell"/>
    <s v="Larose"/>
    <x v="1"/>
    <n v="122368"/>
    <n v="13"/>
    <x v="223"/>
    <n v="750000"/>
    <n v="937500"/>
    <n v="1125000"/>
    <n v="1500000"/>
    <n v="0.55586933333333333"/>
    <s v="0-100%"/>
    <n v="62535.299999999996"/>
    <n v="0"/>
    <n v="0"/>
    <n v="0"/>
    <n v="0"/>
    <n v="62535.299999999996"/>
    <n v="184903.3"/>
    <n v="62535.299999999996"/>
    <n v="0"/>
    <n v="0"/>
    <n v="0"/>
    <n v="0"/>
    <n v="62535.299999999996"/>
    <n v="184903.3"/>
  </r>
  <r>
    <s v="Aluino Eble"/>
    <n v="1371021422"/>
    <s v="Aluino"/>
    <s v="Eble"/>
    <x v="2"/>
    <n v="55264"/>
    <n v="21"/>
    <x v="224"/>
    <n v="600000"/>
    <n v="750000"/>
    <n v="900000"/>
    <n v="1200000"/>
    <n v="1.2250700000000001"/>
    <s v="100-125%"/>
    <n v="78000"/>
    <n v="22957.140000000003"/>
    <n v="0"/>
    <n v="0"/>
    <n v="0"/>
    <n v="100957.14"/>
    <n v="156221.14000000001"/>
    <n v="90000"/>
    <n v="24307.559999999998"/>
    <n v="0"/>
    <n v="0"/>
    <n v="0"/>
    <n v="114307.56"/>
    <n v="169571.56"/>
  </r>
  <r>
    <s v="Hillel Hutley"/>
    <n v="6618120233"/>
    <s v="Hillel"/>
    <s v="Hutley"/>
    <x v="2"/>
    <n v="64077"/>
    <n v="16"/>
    <x v="225"/>
    <n v="600000"/>
    <n v="750000"/>
    <n v="900000"/>
    <n v="1200000"/>
    <n v="1.0417533333333333"/>
    <s v="100-125%"/>
    <n v="78000"/>
    <n v="4258.84"/>
    <n v="0"/>
    <n v="0"/>
    <n v="0"/>
    <n v="82258.84"/>
    <n v="146335.84"/>
    <n v="90000"/>
    <n v="4509.3599999999997"/>
    <n v="0"/>
    <n v="0"/>
    <n v="0"/>
    <n v="94509.36"/>
    <n v="158586.35999999999"/>
  </r>
  <r>
    <s v="Tedie Cartmer"/>
    <n v="2408183758"/>
    <s v="Tedie"/>
    <s v="Cartmer"/>
    <x v="1"/>
    <n v="121981"/>
    <n v="20"/>
    <x v="226"/>
    <n v="750000"/>
    <n v="937500"/>
    <n v="1125000"/>
    <n v="1500000"/>
    <n v="0.93959866666666669"/>
    <s v="0-100%"/>
    <n v="105704.84999999999"/>
    <n v="0"/>
    <n v="0"/>
    <n v="0"/>
    <n v="0"/>
    <n v="105704.84999999999"/>
    <n v="227685.84999999998"/>
    <n v="105704.84999999999"/>
    <n v="0"/>
    <n v="0"/>
    <n v="0"/>
    <n v="0"/>
    <n v="105704.84999999999"/>
    <n v="227685.84999999998"/>
  </r>
  <r>
    <s v="Kalindi Carmel"/>
    <n v="2533903736"/>
    <s v="Kalindi"/>
    <s v="Carmel"/>
    <x v="0"/>
    <n v="58051"/>
    <n v="23"/>
    <x v="227"/>
    <n v="500000"/>
    <n v="625000"/>
    <n v="750000"/>
    <n v="1000000"/>
    <n v="1.4956799999999999"/>
    <s v="125-150%"/>
    <n v="50000"/>
    <n v="18750"/>
    <n v="22111.200000000001"/>
    <n v="0"/>
    <n v="0"/>
    <n v="90861.2"/>
    <n v="148912.20000000001"/>
    <n v="60000"/>
    <n v="21250"/>
    <n v="24568"/>
    <n v="0"/>
    <n v="0"/>
    <n v="105818"/>
    <n v="163869"/>
  </r>
  <r>
    <s v="Winfield Lansdowne"/>
    <n v="3779559293"/>
    <s v="Winfield"/>
    <s v="Lansdowne"/>
    <x v="1"/>
    <n v="95894"/>
    <n v="27"/>
    <x v="228"/>
    <n v="750000"/>
    <n v="937500"/>
    <n v="1125000"/>
    <n v="1500000"/>
    <n v="1.261212"/>
    <s v="125-150%"/>
    <n v="112500"/>
    <n v="35625"/>
    <n v="1934.0700000000002"/>
    <n v="0"/>
    <n v="0"/>
    <n v="150059.07"/>
    <n v="245953.07"/>
    <n v="112500"/>
    <n v="41250"/>
    <n v="2102.25"/>
    <n v="0"/>
    <n v="0"/>
    <n v="155852.25"/>
    <n v="251746.25"/>
  </r>
  <r>
    <s v="Agace Sterry"/>
    <n v="5142790693"/>
    <s v="Agace"/>
    <s v="Sterry"/>
    <x v="1"/>
    <n v="96841"/>
    <n v="20"/>
    <x v="229"/>
    <n v="750000"/>
    <n v="937500"/>
    <n v="1125000"/>
    <n v="1500000"/>
    <n v="0.94010400000000005"/>
    <s v="0-100%"/>
    <n v="105761.7"/>
    <n v="0"/>
    <n v="0"/>
    <n v="0"/>
    <n v="0"/>
    <n v="105761.7"/>
    <n v="202602.7"/>
    <n v="105761.7"/>
    <n v="0"/>
    <n v="0"/>
    <n v="0"/>
    <n v="0"/>
    <n v="105761.7"/>
    <n v="202602.7"/>
  </r>
  <r>
    <s v="Steward Arnke"/>
    <n v="4236713853"/>
    <s v="Steward"/>
    <s v="Arnke"/>
    <x v="1"/>
    <n v="114723"/>
    <n v="15"/>
    <x v="230"/>
    <n v="750000"/>
    <n v="937500"/>
    <n v="1125000"/>
    <n v="1500000"/>
    <n v="0.84986133333333336"/>
    <s v="0-100%"/>
    <n v="95609.4"/>
    <n v="0"/>
    <n v="0"/>
    <n v="0"/>
    <n v="0"/>
    <n v="95609.4"/>
    <n v="210332.4"/>
    <n v="95609.4"/>
    <n v="0"/>
    <n v="0"/>
    <n v="0"/>
    <n v="0"/>
    <n v="95609.4"/>
    <n v="210332.4"/>
  </r>
  <r>
    <s v="Gennifer Waple"/>
    <n v="4401069773"/>
    <s v="Gennifer"/>
    <s v="Waple"/>
    <x v="2"/>
    <n v="63754"/>
    <n v="21"/>
    <x v="231"/>
    <n v="600000"/>
    <n v="750000"/>
    <n v="900000"/>
    <n v="1200000"/>
    <n v="1.1701816666666667"/>
    <s v="100-125%"/>
    <n v="78000"/>
    <n v="17358.530000000002"/>
    <n v="0"/>
    <n v="0"/>
    <n v="0"/>
    <n v="95358.53"/>
    <n v="159112.53"/>
    <n v="90000"/>
    <n v="18379.62"/>
    <n v="0"/>
    <n v="0"/>
    <n v="0"/>
    <n v="108379.62"/>
    <n v="172133.62"/>
  </r>
  <r>
    <s v="Sharline Tribbeck"/>
    <n v="4689682046"/>
    <s v="Sharline"/>
    <s v="Tribbeck"/>
    <x v="0"/>
    <n v="61679"/>
    <n v="12"/>
    <x v="232"/>
    <n v="500000"/>
    <n v="625000"/>
    <n v="750000"/>
    <n v="1000000"/>
    <n v="0.74480999999999997"/>
    <s v="0-100%"/>
    <n v="37240.5"/>
    <n v="0"/>
    <n v="0"/>
    <n v="0"/>
    <n v="0"/>
    <n v="37240.5"/>
    <n v="98919.5"/>
    <n v="44688.6"/>
    <n v="0"/>
    <n v="0"/>
    <n v="0"/>
    <n v="0"/>
    <n v="44688.6"/>
    <n v="106367.6"/>
  </r>
  <r>
    <s v="Lyn Trewett"/>
    <n v="2649428619"/>
    <s v="Lyn"/>
    <s v="Trewett"/>
    <x v="2"/>
    <n v="73372"/>
    <n v="14"/>
    <x v="233"/>
    <n v="600000"/>
    <n v="750000"/>
    <n v="900000"/>
    <n v="1200000"/>
    <n v="0.73483333333333334"/>
    <s v="0-100%"/>
    <n v="57317"/>
    <n v="0"/>
    <n v="0"/>
    <n v="0"/>
    <n v="0"/>
    <n v="57317"/>
    <n v="130689"/>
    <n v="66135"/>
    <n v="0"/>
    <n v="0"/>
    <n v="0"/>
    <n v="0"/>
    <n v="66135"/>
    <n v="139507"/>
  </r>
  <r>
    <s v="Myriam Filby"/>
    <n v="8264394108"/>
    <s v="Myriam"/>
    <s v="Filby"/>
    <x v="1"/>
    <n v="113062"/>
    <n v="20"/>
    <x v="234"/>
    <n v="750000"/>
    <n v="937500"/>
    <n v="1125000"/>
    <n v="1500000"/>
    <n v="0.84933866666666669"/>
    <s v="0-100%"/>
    <n v="95550.599999999991"/>
    <n v="0"/>
    <n v="0"/>
    <n v="0"/>
    <n v="0"/>
    <n v="95550.599999999991"/>
    <n v="208612.59999999998"/>
    <n v="95550.599999999991"/>
    <n v="0"/>
    <n v="0"/>
    <n v="0"/>
    <n v="0"/>
    <n v="95550.599999999991"/>
    <n v="208612.59999999998"/>
  </r>
  <r>
    <s v="Jacklin Agiolfinger"/>
    <n v="9800744517"/>
    <s v="Jacklin"/>
    <s v="Agiolfinger"/>
    <x v="1"/>
    <n v="102178"/>
    <n v="22"/>
    <x v="235"/>
    <n v="750000"/>
    <n v="937500"/>
    <n v="1125000"/>
    <n v="1500000"/>
    <n v="1.0018226666666668"/>
    <s v="100-125%"/>
    <n v="112500"/>
    <n v="259.73"/>
    <n v="0"/>
    <n v="0"/>
    <n v="0"/>
    <n v="112759.73"/>
    <n v="214937.72999999998"/>
    <n v="112500"/>
    <n v="300.74"/>
    <n v="0"/>
    <n v="0"/>
    <n v="0"/>
    <n v="112800.74"/>
    <n v="214978.74"/>
  </r>
  <r>
    <s v="Gregoire Corington"/>
    <n v="8249460030"/>
    <s v="Gregoire"/>
    <s v="Corington"/>
    <x v="2"/>
    <n v="78688"/>
    <n v="25"/>
    <x v="236"/>
    <n v="600000"/>
    <n v="750000"/>
    <n v="900000"/>
    <n v="1200000"/>
    <n v="1.4208216666666666"/>
    <s v="125-150%"/>
    <n v="78000"/>
    <n v="25500.000000000004"/>
    <n v="21523.53"/>
    <n v="0"/>
    <n v="0"/>
    <n v="125023.53"/>
    <n v="203711.53"/>
    <n v="90000"/>
    <n v="27000"/>
    <n v="25623.25"/>
    <n v="0"/>
    <n v="0"/>
    <n v="142623.25"/>
    <n v="221311.25"/>
  </r>
  <r>
    <s v="Chantalle Fedynski"/>
    <n v="5134745579"/>
    <s v="Chantalle"/>
    <s v="Fedynski"/>
    <x v="1"/>
    <n v="84060"/>
    <n v="19"/>
    <x v="237"/>
    <n v="750000"/>
    <n v="937500"/>
    <n v="1125000"/>
    <n v="1500000"/>
    <n v="0.72021599999999997"/>
    <s v="0-100%"/>
    <n v="81024.3"/>
    <n v="0"/>
    <n v="0"/>
    <n v="0"/>
    <n v="0"/>
    <n v="81024.3"/>
    <n v="165084.29999999999"/>
    <n v="81024.3"/>
    <n v="0"/>
    <n v="0"/>
    <n v="0"/>
    <n v="0"/>
    <n v="81024.3"/>
    <n v="165084.29999999999"/>
  </r>
  <r>
    <s v="Stephan Greeve"/>
    <n v="4453705328"/>
    <s v="Stephan"/>
    <s v="Greeve"/>
    <x v="2"/>
    <n v="57398"/>
    <n v="23"/>
    <x v="238"/>
    <n v="600000"/>
    <n v="750000"/>
    <n v="900000"/>
    <n v="1200000"/>
    <n v="1.3909533333333333"/>
    <s v="125-150%"/>
    <n v="78000"/>
    <n v="25500.000000000004"/>
    <n v="17760.12"/>
    <n v="0"/>
    <n v="0"/>
    <n v="121260.12"/>
    <n v="178658.12"/>
    <n v="90000"/>
    <n v="27000"/>
    <n v="21143"/>
    <n v="0"/>
    <n v="0"/>
    <n v="138143"/>
    <n v="195541"/>
  </r>
  <r>
    <s v="Kalli Beeze"/>
    <n v="5203144281"/>
    <s v="Kalli"/>
    <s v="Beeze"/>
    <x v="1"/>
    <n v="99005"/>
    <n v="14"/>
    <x v="239"/>
    <n v="750000"/>
    <n v="937500"/>
    <n v="1125000"/>
    <n v="1500000"/>
    <n v="0.6172266666666667"/>
    <s v="0-100%"/>
    <n v="69438"/>
    <n v="0"/>
    <n v="0"/>
    <n v="0"/>
    <n v="0"/>
    <n v="69438"/>
    <n v="168443"/>
    <n v="69438"/>
    <n v="0"/>
    <n v="0"/>
    <n v="0"/>
    <n v="0"/>
    <n v="69438"/>
    <n v="168443"/>
  </r>
  <r>
    <s v="Laural Teasey"/>
    <n v="8315800957"/>
    <s v="Laural"/>
    <s v="Teasey"/>
    <x v="0"/>
    <n v="54445"/>
    <n v="19"/>
    <x v="240"/>
    <n v="500000"/>
    <n v="625000"/>
    <n v="750000"/>
    <n v="1000000"/>
    <n v="1.5121100000000001"/>
    <s v="150-200%"/>
    <n v="50000"/>
    <n v="18750"/>
    <n v="22500"/>
    <n v="1332.1"/>
    <n v="0"/>
    <n v="92582.1"/>
    <n v="147027.1"/>
    <n v="60000"/>
    <n v="21250"/>
    <n v="25000"/>
    <n v="1332.1"/>
    <n v="0"/>
    <n v="107582.1"/>
    <n v="162027.1"/>
  </r>
  <r>
    <s v="Carmela Fliege"/>
    <n v="7962906979"/>
    <s v="Carmela"/>
    <s v="Fliege"/>
    <x v="2"/>
    <n v="65149"/>
    <n v="15"/>
    <x v="241"/>
    <n v="600000"/>
    <n v="750000"/>
    <n v="900000"/>
    <n v="1200000"/>
    <n v="0.83914666666666671"/>
    <s v="0-100%"/>
    <n v="65453.440000000002"/>
    <n v="0"/>
    <n v="0"/>
    <n v="0"/>
    <n v="0"/>
    <n v="65453.440000000002"/>
    <n v="130602.44"/>
    <n v="75523.199999999997"/>
    <n v="0"/>
    <n v="0"/>
    <n v="0"/>
    <n v="0"/>
    <n v="75523.199999999997"/>
    <n v="140672.20000000001"/>
  </r>
  <r>
    <s v="Petronella O' Ronan"/>
    <n v="6364724701"/>
    <s v="Petronella"/>
    <s v="O' Ronan"/>
    <x v="0"/>
    <n v="30640"/>
    <n v="18"/>
    <x v="242"/>
    <n v="500000"/>
    <n v="625000"/>
    <n v="750000"/>
    <n v="1000000"/>
    <n v="1.230424"/>
    <s v="100-125%"/>
    <n v="50000"/>
    <n v="17281.8"/>
    <n v="0"/>
    <n v="0"/>
    <n v="0"/>
    <n v="67281.8"/>
    <n v="97921.8"/>
    <n v="60000"/>
    <n v="19586.04"/>
    <n v="0"/>
    <n v="0"/>
    <n v="0"/>
    <n v="79586.040000000008"/>
    <n v="110226.04000000001"/>
  </r>
  <r>
    <s v="Taite Fulk"/>
    <n v="3435517239"/>
    <s v="Taite"/>
    <s v="Fulk"/>
    <x v="0"/>
    <n v="47873"/>
    <n v="20"/>
    <x v="243"/>
    <n v="500000"/>
    <n v="625000"/>
    <n v="750000"/>
    <n v="1000000"/>
    <n v="1.294152"/>
    <s v="125-150%"/>
    <n v="50000"/>
    <n v="18750"/>
    <n v="3973.68"/>
    <n v="0"/>
    <n v="0"/>
    <n v="72723.679999999993"/>
    <n v="120596.68"/>
    <n v="60000"/>
    <n v="21250"/>
    <n v="4415.2"/>
    <n v="0"/>
    <n v="0"/>
    <n v="85665.2"/>
    <n v="133538.20000000001"/>
  </r>
  <r>
    <s v="Crystie Guerrazzi"/>
    <n v="9264026959"/>
    <s v="Crystie"/>
    <s v="Guerrazzi"/>
    <x v="2"/>
    <n v="68799"/>
    <n v="20"/>
    <x v="244"/>
    <n v="600000"/>
    <n v="750000"/>
    <n v="900000"/>
    <n v="1200000"/>
    <n v="1.0990249999999999"/>
    <s v="100-125%"/>
    <n v="78000"/>
    <n v="10100.550000000001"/>
    <n v="0"/>
    <n v="0"/>
    <n v="0"/>
    <n v="88100.55"/>
    <n v="156899.54999999999"/>
    <n v="90000"/>
    <n v="10694.699999999999"/>
    <n v="0"/>
    <n v="0"/>
    <n v="0"/>
    <n v="100694.7"/>
    <n v="169493.7"/>
  </r>
  <r>
    <s v="Nicola Granleese"/>
    <n v="8682006391"/>
    <s v="Nicola"/>
    <s v="Granleese"/>
    <x v="2"/>
    <n v="63897"/>
    <n v="19"/>
    <x v="245"/>
    <n v="600000"/>
    <n v="750000"/>
    <n v="900000"/>
    <n v="1200000"/>
    <n v="1.2445466666666667"/>
    <s v="100-125%"/>
    <n v="78000"/>
    <n v="24943.760000000002"/>
    <n v="0"/>
    <n v="0"/>
    <n v="0"/>
    <n v="102943.76000000001"/>
    <n v="166840.76"/>
    <n v="90000"/>
    <n v="26411.039999999997"/>
    <n v="0"/>
    <n v="0"/>
    <n v="0"/>
    <n v="116411.04"/>
    <n v="180308.03999999998"/>
  </r>
  <r>
    <s v="Grazia Didball"/>
    <n v="2306669465"/>
    <s v="Grazia"/>
    <s v="Didball"/>
    <x v="2"/>
    <n v="50762"/>
    <n v="15"/>
    <x v="246"/>
    <n v="600000"/>
    <n v="750000"/>
    <n v="900000"/>
    <n v="1200000"/>
    <n v="0.80172500000000002"/>
    <s v="0-100%"/>
    <n v="62534.55"/>
    <n v="0"/>
    <n v="0"/>
    <n v="0"/>
    <n v="0"/>
    <n v="62534.55"/>
    <n v="113296.55"/>
    <n v="72155.25"/>
    <n v="0"/>
    <n v="0"/>
    <n v="0"/>
    <n v="0"/>
    <n v="72155.25"/>
    <n v="122917.25"/>
  </r>
  <r>
    <s v="Toma Crisell"/>
    <n v="3956653289"/>
    <s v="Toma"/>
    <s v="Crisell"/>
    <x v="2"/>
    <n v="71798"/>
    <n v="17"/>
    <x v="247"/>
    <n v="600000"/>
    <n v="750000"/>
    <n v="900000"/>
    <n v="1200000"/>
    <n v="1.1562616666666667"/>
    <s v="100-125%"/>
    <n v="78000"/>
    <n v="15938.69"/>
    <n v="0"/>
    <n v="0"/>
    <n v="0"/>
    <n v="93938.69"/>
    <n v="165736.69"/>
    <n v="90000"/>
    <n v="16876.259999999998"/>
    <n v="0"/>
    <n v="0"/>
    <n v="0"/>
    <n v="106876.26"/>
    <n v="178674.26"/>
  </r>
  <r>
    <s v="Valene Carverhill"/>
    <n v="3670950885"/>
    <s v="Valene"/>
    <s v="Carverhill"/>
    <x v="1"/>
    <n v="120896"/>
    <n v="19"/>
    <x v="248"/>
    <n v="750000"/>
    <n v="937500"/>
    <n v="1125000"/>
    <n v="1500000"/>
    <n v="0.91505599999999998"/>
    <s v="0-100%"/>
    <n v="102943.8"/>
    <n v="0"/>
    <n v="0"/>
    <n v="0"/>
    <n v="0"/>
    <n v="102943.8"/>
    <n v="223839.8"/>
    <n v="102943.8"/>
    <n v="0"/>
    <n v="0"/>
    <n v="0"/>
    <n v="0"/>
    <n v="102943.8"/>
    <n v="223839.8"/>
  </r>
  <r>
    <s v="Darcey Caldaro"/>
    <n v="6276010022"/>
    <s v="Darcey"/>
    <s v="Caldaro"/>
    <x v="0"/>
    <n v="58074"/>
    <n v="14"/>
    <x v="249"/>
    <n v="500000"/>
    <n v="625000"/>
    <n v="750000"/>
    <n v="1000000"/>
    <n v="1.184736"/>
    <s v="100-125%"/>
    <n v="50000"/>
    <n v="13855.199999999999"/>
    <n v="0"/>
    <n v="0"/>
    <n v="0"/>
    <n v="63855.199999999997"/>
    <n v="121929.2"/>
    <n v="60000"/>
    <n v="15702.560000000001"/>
    <n v="0"/>
    <n v="0"/>
    <n v="0"/>
    <n v="75702.559999999998"/>
    <n v="133776.56"/>
  </r>
  <r>
    <s v="Maynard Krebs"/>
    <n v="2809344809"/>
    <s v="Maynard"/>
    <s v="Krebs"/>
    <x v="1"/>
    <n v="112707"/>
    <n v="25"/>
    <x v="250"/>
    <n v="750000"/>
    <n v="937500"/>
    <n v="1125000"/>
    <n v="1500000"/>
    <n v="1.1652173333333333"/>
    <s v="100-125%"/>
    <n v="112500"/>
    <n v="23543.47"/>
    <n v="0"/>
    <n v="0"/>
    <n v="0"/>
    <n v="136043.47"/>
    <n v="248750.47"/>
    <n v="112500"/>
    <n v="27260.86"/>
    <n v="0"/>
    <n v="0"/>
    <n v="0"/>
    <n v="139760.85999999999"/>
    <n v="252467.86"/>
  </r>
  <r>
    <s v="Felita Melpuss"/>
    <n v="4286367630"/>
    <s v="Felita"/>
    <s v="Melpuss"/>
    <x v="2"/>
    <n v="60653"/>
    <n v="15"/>
    <x v="251"/>
    <n v="600000"/>
    <n v="750000"/>
    <n v="900000"/>
    <n v="1200000"/>
    <n v="0.83240000000000003"/>
    <s v="0-100%"/>
    <n v="64927.200000000004"/>
    <n v="0"/>
    <n v="0"/>
    <n v="0"/>
    <n v="0"/>
    <n v="64927.200000000004"/>
    <n v="125580.20000000001"/>
    <n v="74916"/>
    <n v="0"/>
    <n v="0"/>
    <n v="0"/>
    <n v="0"/>
    <n v="74916"/>
    <n v="135569"/>
  </r>
  <r>
    <s v="Darnall Goodship"/>
    <n v="8550875457"/>
    <s v="Darnall"/>
    <s v="Goodship"/>
    <x v="0"/>
    <n v="32108"/>
    <n v="14"/>
    <x v="252"/>
    <n v="500000"/>
    <n v="625000"/>
    <n v="750000"/>
    <n v="1000000"/>
    <n v="1.1030260000000001"/>
    <s v="100-125%"/>
    <n v="50000"/>
    <n v="7726.95"/>
    <n v="0"/>
    <n v="0"/>
    <n v="0"/>
    <n v="57726.95"/>
    <n v="89834.95"/>
    <n v="60000"/>
    <n v="8757.2100000000009"/>
    <n v="0"/>
    <n v="0"/>
    <n v="0"/>
    <n v="68757.210000000006"/>
    <n v="100865.21"/>
  </r>
  <r>
    <s v="Fidelia Pedrocco"/>
    <n v="4900475084"/>
    <s v="Fidelia"/>
    <s v="Pedrocco"/>
    <x v="2"/>
    <n v="62855"/>
    <n v="22"/>
    <x v="253"/>
    <n v="600000"/>
    <n v="750000"/>
    <n v="900000"/>
    <n v="1200000"/>
    <n v="1.3129716666666666"/>
    <s v="125-150%"/>
    <n v="78000"/>
    <n v="25500.000000000004"/>
    <n v="7934.4299999999994"/>
    <n v="0"/>
    <n v="0"/>
    <n v="111434.43"/>
    <n v="174289.43"/>
    <n v="90000"/>
    <n v="27000"/>
    <n v="9445.75"/>
    <n v="0"/>
    <n v="0"/>
    <n v="126445.75"/>
    <n v="189300.75"/>
  </r>
  <r>
    <s v="Ellen Dooman"/>
    <n v="9458563771"/>
    <s v="Ellen"/>
    <s v="Dooman"/>
    <x v="0"/>
    <n v="52419"/>
    <n v="18"/>
    <x v="254"/>
    <n v="500000"/>
    <n v="625000"/>
    <n v="750000"/>
    <n v="1000000"/>
    <n v="1.2928599999999999"/>
    <s v="125-150%"/>
    <n v="50000"/>
    <n v="18750"/>
    <n v="3857.3999999999996"/>
    <n v="0"/>
    <n v="0"/>
    <n v="72607.399999999994"/>
    <n v="125026.4"/>
    <n v="60000"/>
    <n v="21250"/>
    <n v="4286"/>
    <n v="0"/>
    <n v="0"/>
    <n v="85536"/>
    <n v="137955"/>
  </r>
  <r>
    <s v="Stanislas Pessolt"/>
    <n v="715518151"/>
    <s v="Stanislas"/>
    <s v="Pessolt"/>
    <x v="1"/>
    <n v="113739"/>
    <n v="22"/>
    <x v="255"/>
    <n v="750000"/>
    <n v="937500"/>
    <n v="1125000"/>
    <n v="1500000"/>
    <n v="1.052"/>
    <s v="100-125%"/>
    <n v="112500"/>
    <n v="7410"/>
    <n v="0"/>
    <n v="0"/>
    <n v="0"/>
    <n v="119910"/>
    <n v="233649"/>
    <n v="112500"/>
    <n v="8580"/>
    <n v="0"/>
    <n v="0"/>
    <n v="0"/>
    <n v="121080"/>
    <n v="234819"/>
  </r>
  <r>
    <s v="Denny Pickard"/>
    <n v="9627071331"/>
    <s v="Denny"/>
    <s v="Pickard"/>
    <x v="1"/>
    <n v="124372"/>
    <n v="23"/>
    <x v="256"/>
    <n v="750000"/>
    <n v="937500"/>
    <n v="1125000"/>
    <n v="1500000"/>
    <n v="0.84462000000000004"/>
    <s v="0-100%"/>
    <n v="95019.75"/>
    <n v="0"/>
    <n v="0"/>
    <n v="0"/>
    <n v="0"/>
    <n v="95019.75"/>
    <n v="219391.75"/>
    <n v="95019.75"/>
    <n v="0"/>
    <n v="0"/>
    <n v="0"/>
    <n v="0"/>
    <n v="95019.75"/>
    <n v="219391.75"/>
  </r>
  <r>
    <s v="Ariadne Willshire"/>
    <n v="2936088178"/>
    <s v="Ariadne"/>
    <s v="Willshire"/>
    <x v="1"/>
    <n v="76155"/>
    <n v="15"/>
    <x v="257"/>
    <n v="750000"/>
    <n v="937500"/>
    <n v="1125000"/>
    <n v="1500000"/>
    <n v="0.64436533333333335"/>
    <s v="0-100%"/>
    <n v="72491.099999999991"/>
    <n v="0"/>
    <n v="0"/>
    <n v="0"/>
    <n v="0"/>
    <n v="72491.099999999991"/>
    <n v="148646.09999999998"/>
    <n v="72491.099999999991"/>
    <n v="0"/>
    <n v="0"/>
    <n v="0"/>
    <n v="0"/>
    <n v="72491.099999999991"/>
    <n v="148646.09999999998"/>
  </r>
  <r>
    <s v="Ave Abbatini"/>
    <n v="8373529241"/>
    <s v="Ave"/>
    <s v="Abbatini"/>
    <x v="0"/>
    <n v="55438"/>
    <n v="24"/>
    <x v="258"/>
    <n v="500000"/>
    <n v="625000"/>
    <n v="750000"/>
    <n v="1000000"/>
    <n v="1.5847720000000001"/>
    <s v="150-200%"/>
    <n v="50000"/>
    <n v="18750"/>
    <n v="22500"/>
    <n v="9324.92"/>
    <n v="0"/>
    <n v="100574.92"/>
    <n v="156012.91999999998"/>
    <n v="60000"/>
    <n v="21250"/>
    <n v="25000"/>
    <n v="9324.92"/>
    <n v="0"/>
    <n v="115574.92"/>
    <n v="171012.91999999998"/>
  </r>
  <r>
    <s v="Terri Novic"/>
    <n v="7492341709"/>
    <s v="Terri"/>
    <s v="Novic"/>
    <x v="0"/>
    <n v="35089"/>
    <n v="14"/>
    <x v="259"/>
    <n v="500000"/>
    <n v="625000"/>
    <n v="750000"/>
    <n v="1000000"/>
    <n v="0.85687000000000002"/>
    <s v="0-100%"/>
    <n v="42843.5"/>
    <n v="0"/>
    <n v="0"/>
    <n v="0"/>
    <n v="0"/>
    <n v="42843.5"/>
    <n v="77932.5"/>
    <n v="51412.2"/>
    <n v="0"/>
    <n v="0"/>
    <n v="0"/>
    <n v="0"/>
    <n v="51412.2"/>
    <n v="86501.2"/>
  </r>
  <r>
    <s v="Ranice Gaytor"/>
    <n v="7630993544"/>
    <s v="Ranice"/>
    <s v="Gaytor"/>
    <x v="2"/>
    <n v="51631"/>
    <n v="13"/>
    <x v="260"/>
    <n v="600000"/>
    <n v="750000"/>
    <n v="900000"/>
    <n v="1200000"/>
    <n v="0.79258666666666666"/>
    <s v="0-100%"/>
    <n v="61821.760000000002"/>
    <n v="0"/>
    <n v="0"/>
    <n v="0"/>
    <n v="0"/>
    <n v="61821.760000000002"/>
    <n v="113452.76000000001"/>
    <n v="71332.800000000003"/>
    <n v="0"/>
    <n v="0"/>
    <n v="0"/>
    <n v="0"/>
    <n v="71332.800000000003"/>
    <n v="122963.8"/>
  </r>
  <r>
    <s v="Ardine Carloni"/>
    <n v="2053848936"/>
    <s v="Ardine"/>
    <s v="Carloni"/>
    <x v="2"/>
    <n v="60956"/>
    <n v="23"/>
    <x v="261"/>
    <n v="600000"/>
    <n v="750000"/>
    <n v="900000"/>
    <n v="1200000"/>
    <n v="1.3777916666666667"/>
    <s v="125-150%"/>
    <n v="78000"/>
    <n v="25500.000000000004"/>
    <n v="16101.75"/>
    <n v="0"/>
    <n v="0"/>
    <n v="119601.75"/>
    <n v="180557.75"/>
    <n v="90000"/>
    <n v="27000"/>
    <n v="19168.75"/>
    <n v="0"/>
    <n v="0"/>
    <n v="136168.75"/>
    <n v="197124.75"/>
  </r>
  <r>
    <s v="Kean Keelinge"/>
    <n v="1042822263"/>
    <s v="Kean"/>
    <s v="Keelinge"/>
    <x v="1"/>
    <n v="124023"/>
    <n v="16"/>
    <x v="262"/>
    <n v="750000"/>
    <n v="937500"/>
    <n v="1125000"/>
    <n v="1500000"/>
    <n v="0.82595600000000002"/>
    <s v="0-100%"/>
    <n v="92920.05"/>
    <n v="0"/>
    <n v="0"/>
    <n v="0"/>
    <n v="0"/>
    <n v="92920.05"/>
    <n v="216943.05"/>
    <n v="92920.05"/>
    <n v="0"/>
    <n v="0"/>
    <n v="0"/>
    <n v="0"/>
    <n v="92920.05"/>
    <n v="216943.05"/>
  </r>
  <r>
    <s v="Laird Margiotta"/>
    <n v="5907724676"/>
    <s v="Laird"/>
    <s v="Margiotta"/>
    <x v="2"/>
    <n v="75197"/>
    <n v="19"/>
    <x v="263"/>
    <n v="600000"/>
    <n v="750000"/>
    <n v="900000"/>
    <n v="1200000"/>
    <n v="1.1224099999999999"/>
    <s v="100-125%"/>
    <n v="78000"/>
    <n v="12485.820000000002"/>
    <n v="0"/>
    <n v="0"/>
    <n v="0"/>
    <n v="90485.82"/>
    <n v="165682.82"/>
    <n v="90000"/>
    <n v="13220.279999999999"/>
    <n v="0"/>
    <n v="0"/>
    <n v="0"/>
    <n v="103220.28"/>
    <n v="178417.28"/>
  </r>
  <r>
    <s v="Jayson Rugg"/>
    <n v="6462250968"/>
    <s v="Jayson"/>
    <s v="Rugg"/>
    <x v="2"/>
    <n v="73996"/>
    <n v="17"/>
    <x v="264"/>
    <n v="600000"/>
    <n v="750000"/>
    <n v="900000"/>
    <n v="1200000"/>
    <n v="0.95518499999999995"/>
    <s v="0-100%"/>
    <n v="74504.430000000008"/>
    <n v="0"/>
    <n v="0"/>
    <n v="0"/>
    <n v="0"/>
    <n v="74504.430000000008"/>
    <n v="148500.43"/>
    <n v="85966.65"/>
    <n v="0"/>
    <n v="0"/>
    <n v="0"/>
    <n v="0"/>
    <n v="85966.65"/>
    <n v="159962.65"/>
  </r>
  <r>
    <s v="Melva Brosoli"/>
    <n v="819852252"/>
    <s v="Melva"/>
    <s v="Brosoli"/>
    <x v="0"/>
    <n v="46160"/>
    <n v="16"/>
    <x v="265"/>
    <n v="500000"/>
    <n v="625000"/>
    <n v="750000"/>
    <n v="1000000"/>
    <n v="1.268702"/>
    <s v="125-150%"/>
    <n v="50000"/>
    <n v="18750"/>
    <n v="1683.1799999999998"/>
    <n v="0"/>
    <n v="0"/>
    <n v="70433.179999999993"/>
    <n v="116593.18"/>
    <n v="60000"/>
    <n v="21250"/>
    <n v="1870.2"/>
    <n v="0"/>
    <n v="0"/>
    <n v="83120.2"/>
    <n v="129280.2"/>
  </r>
  <r>
    <s v="Zack Codlin"/>
    <n v="8223052873"/>
    <s v="Zack"/>
    <s v="Codlin"/>
    <x v="2"/>
    <n v="55779"/>
    <n v="21"/>
    <x v="266"/>
    <n v="600000"/>
    <n v="750000"/>
    <n v="900000"/>
    <n v="1200000"/>
    <n v="1.37262"/>
    <s v="125-150%"/>
    <n v="78000"/>
    <n v="25500.000000000004"/>
    <n v="15450.119999999999"/>
    <n v="0"/>
    <n v="0"/>
    <n v="118950.12"/>
    <n v="174729.12"/>
    <n v="90000"/>
    <n v="27000"/>
    <n v="18393"/>
    <n v="0"/>
    <n v="0"/>
    <n v="135393"/>
    <n v="191172"/>
  </r>
  <r>
    <s v="Darryl Worgan"/>
    <n v="3967370569"/>
    <s v="Darryl"/>
    <s v="Worgan"/>
    <x v="2"/>
    <n v="72987"/>
    <n v="33"/>
    <x v="267"/>
    <n v="600000"/>
    <n v="750000"/>
    <n v="900000"/>
    <n v="1200000"/>
    <n v="2.2816900000000002"/>
    <s v="&gt;200%"/>
    <n v="78000"/>
    <n v="25500.000000000004"/>
    <n v="31500"/>
    <n v="78000"/>
    <n v="21971.82"/>
    <n v="234971.82"/>
    <n v="307958.82"/>
    <n v="90000"/>
    <n v="27000"/>
    <n v="37500"/>
    <n v="90000"/>
    <n v="21971.82"/>
    <n v="266471.82"/>
    <n v="339458.82"/>
  </r>
  <r>
    <s v="Nickolaus Bernardeau"/>
    <n v="4175195971"/>
    <s v="Nickolaus"/>
    <s v="Bernardeau"/>
    <x v="0"/>
    <n v="57811"/>
    <n v="14"/>
    <x v="268"/>
    <n v="500000"/>
    <n v="625000"/>
    <n v="750000"/>
    <n v="1000000"/>
    <n v="0.82853200000000005"/>
    <s v="0-100%"/>
    <n v="41426.600000000006"/>
    <n v="0"/>
    <n v="0"/>
    <n v="0"/>
    <n v="0"/>
    <n v="41426.600000000006"/>
    <n v="99237.6"/>
    <n v="49711.92"/>
    <n v="0"/>
    <n v="0"/>
    <n v="0"/>
    <n v="0"/>
    <n v="49711.92"/>
    <n v="107522.92"/>
  </r>
  <r>
    <s v="Stinky Eddoes"/>
    <n v="7467563949"/>
    <s v="Stinky"/>
    <s v="Eddoes"/>
    <x v="0"/>
    <n v="50682"/>
    <n v="19"/>
    <x v="269"/>
    <n v="500000"/>
    <n v="625000"/>
    <n v="750000"/>
    <n v="1000000"/>
    <n v="1.288872"/>
    <s v="125-150%"/>
    <n v="50000"/>
    <n v="18750"/>
    <n v="3498.48"/>
    <n v="0"/>
    <n v="0"/>
    <n v="72248.479999999996"/>
    <n v="122930.48"/>
    <n v="60000"/>
    <n v="21250"/>
    <n v="3887.2000000000003"/>
    <n v="0"/>
    <n v="0"/>
    <n v="85137.2"/>
    <n v="135819.20000000001"/>
  </r>
  <r>
    <s v="Umeko Wilshaw"/>
    <n v="2352201101"/>
    <s v="Umeko"/>
    <s v="Wilshaw"/>
    <x v="0"/>
    <n v="56725"/>
    <n v="20"/>
    <x v="270"/>
    <n v="500000"/>
    <n v="625000"/>
    <n v="750000"/>
    <n v="1000000"/>
    <n v="1.3797759999999999"/>
    <s v="125-150%"/>
    <n v="50000"/>
    <n v="18750"/>
    <n v="11679.84"/>
    <n v="0"/>
    <n v="0"/>
    <n v="80429.84"/>
    <n v="137154.84"/>
    <n v="60000"/>
    <n v="21250"/>
    <n v="12977.6"/>
    <n v="0"/>
    <n v="0"/>
    <n v="94227.6"/>
    <n v="150952.6"/>
  </r>
  <r>
    <s v="Loralyn Scarffe"/>
    <n v="8519669638"/>
    <s v="Loralyn"/>
    <s v="Scarffe"/>
    <x v="2"/>
    <n v="65035"/>
    <n v="30"/>
    <x v="271"/>
    <n v="600000"/>
    <n v="750000"/>
    <n v="900000"/>
    <n v="1200000"/>
    <n v="1.4873766666666666"/>
    <s v="125-150%"/>
    <n v="78000"/>
    <n v="25500.000000000004"/>
    <n v="29909.46"/>
    <n v="0"/>
    <n v="0"/>
    <n v="133409.46"/>
    <n v="198444.46"/>
    <n v="90000"/>
    <n v="27000"/>
    <n v="35606.5"/>
    <n v="0"/>
    <n v="0"/>
    <n v="152606.5"/>
    <n v="217641.5"/>
  </r>
  <r>
    <s v="Nikolai De Castri"/>
    <n v="1541082834"/>
    <s v="Nikolai"/>
    <s v="De Castri"/>
    <x v="2"/>
    <n v="61060"/>
    <n v="19"/>
    <x v="272"/>
    <n v="600000"/>
    <n v="750000"/>
    <n v="900000"/>
    <n v="1200000"/>
    <n v="1.0024066666666667"/>
    <s v="100-125%"/>
    <n v="78000"/>
    <n v="245.48000000000002"/>
    <n v="0"/>
    <n v="0"/>
    <n v="0"/>
    <n v="78245.48"/>
    <n v="139305.47999999998"/>
    <n v="90000"/>
    <n v="259.92"/>
    <n v="0"/>
    <n v="0"/>
    <n v="0"/>
    <n v="90259.92"/>
    <n v="151319.91999999998"/>
  </r>
  <r>
    <s v="Bernardina Fisbey"/>
    <n v="4359854056"/>
    <s v="Bernardina"/>
    <s v="Fisbey"/>
    <x v="2"/>
    <n v="77185"/>
    <n v="33"/>
    <x v="273"/>
    <n v="600000"/>
    <n v="750000"/>
    <n v="900000"/>
    <n v="1200000"/>
    <n v="2.0997150000000002"/>
    <s v="&gt;200%"/>
    <n v="78000"/>
    <n v="25500.000000000004"/>
    <n v="31500"/>
    <n v="78000"/>
    <n v="7777.77"/>
    <n v="220777.77"/>
    <n v="297962.77"/>
    <n v="90000"/>
    <n v="27000"/>
    <n v="37500"/>
    <n v="90000"/>
    <n v="7777.77"/>
    <n v="252277.77"/>
    <n v="329462.77"/>
  </r>
  <r>
    <s v="Malissia Try"/>
    <n v="5990182805"/>
    <s v="Malissia"/>
    <s v="Try"/>
    <x v="2"/>
    <n v="71661"/>
    <n v="13"/>
    <x v="274"/>
    <n v="600000"/>
    <n v="750000"/>
    <n v="900000"/>
    <n v="1200000"/>
    <n v="0.77056500000000006"/>
    <s v="0-100%"/>
    <n v="60104.07"/>
    <n v="0"/>
    <n v="0"/>
    <n v="0"/>
    <n v="0"/>
    <n v="60104.07"/>
    <n v="131765.07"/>
    <n v="69350.849999999991"/>
    <n v="0"/>
    <n v="0"/>
    <n v="0"/>
    <n v="0"/>
    <n v="69350.849999999991"/>
    <n v="141011.84999999998"/>
  </r>
  <r>
    <s v="Vivian Philson"/>
    <n v="19662963"/>
    <s v="Vivian"/>
    <s v="Philson"/>
    <x v="0"/>
    <n v="61944"/>
    <n v="14"/>
    <x v="275"/>
    <n v="500000"/>
    <n v="625000"/>
    <n v="750000"/>
    <n v="1000000"/>
    <n v="0.91708199999999995"/>
    <s v="0-100%"/>
    <n v="45854.100000000006"/>
    <n v="0"/>
    <n v="0"/>
    <n v="0"/>
    <n v="0"/>
    <n v="45854.100000000006"/>
    <n v="107798.1"/>
    <n v="55024.92"/>
    <n v="0"/>
    <n v="0"/>
    <n v="0"/>
    <n v="0"/>
    <n v="55024.92"/>
    <n v="116968.92"/>
  </r>
  <r>
    <s v="Mab Marxsen"/>
    <n v="8875305560"/>
    <s v="Mab"/>
    <s v="Marxsen"/>
    <x v="2"/>
    <n v="71613"/>
    <n v="31"/>
    <x v="276"/>
    <n v="600000"/>
    <n v="750000"/>
    <n v="900000"/>
    <n v="1200000"/>
    <n v="1.7100983333333333"/>
    <s v="150-200%"/>
    <n v="78000"/>
    <n v="25500.000000000004"/>
    <n v="31500"/>
    <n v="32775.340000000004"/>
    <n v="0"/>
    <n v="167775.34"/>
    <n v="239388.34"/>
    <n v="90000"/>
    <n v="27000"/>
    <n v="37500"/>
    <n v="37817.699999999997"/>
    <n v="0"/>
    <n v="192317.7"/>
    <n v="263930.7"/>
  </r>
  <r>
    <s v="Frasquito Breach"/>
    <n v="2209340063"/>
    <s v="Frasquito"/>
    <s v="Breach"/>
    <x v="1"/>
    <n v="111017"/>
    <n v="21"/>
    <x v="277"/>
    <n v="750000"/>
    <n v="937500"/>
    <n v="1125000"/>
    <n v="1500000"/>
    <n v="0.81287066666666663"/>
    <s v="0-100%"/>
    <n v="91447.95"/>
    <n v="0"/>
    <n v="0"/>
    <n v="0"/>
    <n v="0"/>
    <n v="91447.95"/>
    <n v="202464.95"/>
    <n v="91447.95"/>
    <n v="0"/>
    <n v="0"/>
    <n v="0"/>
    <n v="0"/>
    <n v="91447.95"/>
    <n v="202464.95"/>
  </r>
  <r>
    <s v="Rani Gaffney"/>
    <n v="7462528568"/>
    <s v="Rani"/>
    <s v="Gaffney"/>
    <x v="2"/>
    <n v="50108"/>
    <n v="20"/>
    <x v="278"/>
    <n v="600000"/>
    <n v="750000"/>
    <n v="900000"/>
    <n v="1200000"/>
    <n v="1.254885"/>
    <s v="125-150%"/>
    <n v="78000"/>
    <n v="25500.000000000004"/>
    <n v="615.51"/>
    <n v="0"/>
    <n v="0"/>
    <n v="104115.51"/>
    <n v="154223.51"/>
    <n v="90000"/>
    <n v="27000"/>
    <n v="732.75"/>
    <n v="0"/>
    <n v="0"/>
    <n v="117732.75"/>
    <n v="167840.75"/>
  </r>
  <r>
    <s v="Jorie Everex"/>
    <n v="7673188813"/>
    <s v="Jorie"/>
    <s v="Everex"/>
    <x v="2"/>
    <n v="72533"/>
    <n v="20"/>
    <x v="279"/>
    <n v="600000"/>
    <n v="750000"/>
    <n v="900000"/>
    <n v="1200000"/>
    <n v="1.2766949999999999"/>
    <s v="125-150%"/>
    <n v="78000"/>
    <n v="25500.000000000004"/>
    <n v="3363.5699999999997"/>
    <n v="0"/>
    <n v="0"/>
    <n v="106863.57"/>
    <n v="179396.57"/>
    <n v="90000"/>
    <n v="27000"/>
    <n v="4004.25"/>
    <n v="0"/>
    <n v="0"/>
    <n v="121004.25"/>
    <n v="193537.25"/>
  </r>
  <r>
    <s v="Ashley Somerton"/>
    <n v="1606657585"/>
    <s v="Ashley"/>
    <s v="Somerton"/>
    <x v="1"/>
    <n v="83497"/>
    <n v="27"/>
    <x v="280"/>
    <n v="750000"/>
    <n v="937500"/>
    <n v="1125000"/>
    <n v="1500000"/>
    <n v="1.4203173333333334"/>
    <s v="125-150%"/>
    <n v="112500"/>
    <n v="35625"/>
    <n v="29379.74"/>
    <n v="0"/>
    <n v="0"/>
    <n v="177504.74"/>
    <n v="261001.74"/>
    <n v="112500"/>
    <n v="41250"/>
    <n v="31934.5"/>
    <n v="0"/>
    <n v="0"/>
    <n v="185684.5"/>
    <n v="269181.5"/>
  </r>
  <r>
    <s v="Jonah Crighton"/>
    <n v="1249074622"/>
    <s v="Jonah"/>
    <s v="Crighton"/>
    <x v="0"/>
    <n v="32561"/>
    <n v="15"/>
    <x v="281"/>
    <n v="500000"/>
    <n v="625000"/>
    <n v="750000"/>
    <n v="1000000"/>
    <n v="1.1993119999999999"/>
    <s v="100-125%"/>
    <n v="50000"/>
    <n v="14948.4"/>
    <n v="0"/>
    <n v="0"/>
    <n v="0"/>
    <n v="64948.4"/>
    <n v="97509.4"/>
    <n v="60000"/>
    <n v="16941.52"/>
    <n v="0"/>
    <n v="0"/>
    <n v="0"/>
    <n v="76941.52"/>
    <n v="109502.52"/>
  </r>
  <r>
    <s v="Ted Davoren"/>
    <n v="6819637888"/>
    <s v="Ted"/>
    <s v="Davoren"/>
    <x v="0"/>
    <n v="53401"/>
    <n v="14"/>
    <x v="282"/>
    <n v="500000"/>
    <n v="625000"/>
    <n v="750000"/>
    <n v="1000000"/>
    <n v="0.89072600000000002"/>
    <s v="0-100%"/>
    <n v="44536.3"/>
    <n v="0"/>
    <n v="0"/>
    <n v="0"/>
    <n v="0"/>
    <n v="44536.3"/>
    <n v="97937.3"/>
    <n v="53443.56"/>
    <n v="0"/>
    <n v="0"/>
    <n v="0"/>
    <n v="0"/>
    <n v="53443.56"/>
    <n v="106844.56"/>
  </r>
  <r>
    <s v="Elfrieda Merington"/>
    <n v="4752702681"/>
    <s v="Elfrieda"/>
    <s v="Merington"/>
    <x v="1"/>
    <n v="93722"/>
    <n v="15"/>
    <x v="283"/>
    <n v="750000"/>
    <n v="937500"/>
    <n v="1125000"/>
    <n v="1500000"/>
    <n v="0.76563333333333339"/>
    <s v="0-100%"/>
    <n v="86133.75"/>
    <n v="0"/>
    <n v="0"/>
    <n v="0"/>
    <n v="0"/>
    <n v="86133.75"/>
    <n v="179855.75"/>
    <n v="86133.75"/>
    <n v="0"/>
    <n v="0"/>
    <n v="0"/>
    <n v="0"/>
    <n v="86133.75"/>
    <n v="179855.75"/>
  </r>
  <r>
    <s v="Stephen Vince"/>
    <n v="3792993961"/>
    <s v="Stephen"/>
    <s v="Vince"/>
    <x v="0"/>
    <n v="32408"/>
    <n v="21"/>
    <x v="284"/>
    <n v="500000"/>
    <n v="625000"/>
    <n v="750000"/>
    <n v="1000000"/>
    <n v="1.7030719999999999"/>
    <s v="150-200%"/>
    <n v="50000"/>
    <n v="18750"/>
    <n v="22500"/>
    <n v="22337.920000000002"/>
    <n v="0"/>
    <n v="113587.92"/>
    <n v="145995.91999999998"/>
    <n v="60000"/>
    <n v="21250"/>
    <n v="25000"/>
    <n v="22337.920000000002"/>
    <n v="0"/>
    <n v="128587.92"/>
    <n v="160995.91999999998"/>
  </r>
  <r>
    <s v="Lulita Wyke"/>
    <n v="2607689635"/>
    <s v="Lulita"/>
    <s v="Wyke"/>
    <x v="2"/>
    <n v="53124"/>
    <n v="20"/>
    <x v="285"/>
    <n v="600000"/>
    <n v="750000"/>
    <n v="900000"/>
    <n v="1200000"/>
    <n v="0.99212166666666668"/>
    <s v="0-100%"/>
    <n v="77385.490000000005"/>
    <n v="0"/>
    <n v="0"/>
    <n v="0"/>
    <n v="0"/>
    <n v="77385.490000000005"/>
    <n v="130509.49"/>
    <n v="89290.95"/>
    <n v="0"/>
    <n v="0"/>
    <n v="0"/>
    <n v="0"/>
    <n v="89290.95"/>
    <n v="142414.95000000001"/>
  </r>
  <r>
    <s v="Eugene Lebourn"/>
    <n v="9795921177"/>
    <s v="Eugene"/>
    <s v="Lebourn"/>
    <x v="0"/>
    <n v="63015"/>
    <n v="20"/>
    <x v="286"/>
    <n v="500000"/>
    <n v="625000"/>
    <n v="750000"/>
    <n v="1000000"/>
    <n v="1.2079040000000001"/>
    <s v="100-125%"/>
    <n v="50000"/>
    <n v="15592.8"/>
    <n v="0"/>
    <n v="0"/>
    <n v="0"/>
    <n v="65592.800000000003"/>
    <n v="128607.8"/>
    <n v="60000"/>
    <n v="17671.84"/>
    <n v="0"/>
    <n v="0"/>
    <n v="0"/>
    <n v="77671.839999999997"/>
    <n v="140686.84"/>
  </r>
  <r>
    <s v="Denney Behr"/>
    <n v="8757371024"/>
    <s v="Denney"/>
    <s v="Behr"/>
    <x v="2"/>
    <n v="61475"/>
    <n v="15"/>
    <x v="287"/>
    <n v="600000"/>
    <n v="750000"/>
    <n v="900000"/>
    <n v="1200000"/>
    <n v="0.75148666666666664"/>
    <s v="0-100%"/>
    <n v="58615.96"/>
    <n v="0"/>
    <n v="0"/>
    <n v="0"/>
    <n v="0"/>
    <n v="58615.96"/>
    <n v="120090.95999999999"/>
    <n v="67633.8"/>
    <n v="0"/>
    <n v="0"/>
    <n v="0"/>
    <n v="0"/>
    <n v="67633.8"/>
    <n v="129108.8"/>
  </r>
  <r>
    <s v="Maryrose Ravenshaw"/>
    <n v="9163060264"/>
    <s v="Maryrose"/>
    <s v="Ravenshaw"/>
    <x v="2"/>
    <n v="76433"/>
    <n v="21"/>
    <x v="288"/>
    <n v="600000"/>
    <n v="750000"/>
    <n v="900000"/>
    <n v="1200000"/>
    <n v="1.28504"/>
    <s v="125-150%"/>
    <n v="78000"/>
    <n v="25500.000000000004"/>
    <n v="4415.04"/>
    <n v="0"/>
    <n v="0"/>
    <n v="107915.04"/>
    <n v="184348.03999999998"/>
    <n v="90000"/>
    <n v="27000"/>
    <n v="5256"/>
    <n v="0"/>
    <n v="0"/>
    <n v="122256"/>
    <n v="198689"/>
  </r>
  <r>
    <s v="Kevin Wayvill"/>
    <n v="2657442315"/>
    <s v="Kevin"/>
    <s v="Wayvill"/>
    <x v="2"/>
    <n v="58319"/>
    <n v="15"/>
    <x v="289"/>
    <n v="600000"/>
    <n v="750000"/>
    <n v="900000"/>
    <n v="1200000"/>
    <n v="0.93435666666666661"/>
    <s v="0-100%"/>
    <n v="72879.820000000007"/>
    <n v="0"/>
    <n v="0"/>
    <n v="0"/>
    <n v="0"/>
    <n v="72879.820000000007"/>
    <n v="131198.82"/>
    <n v="84092.099999999991"/>
    <n v="0"/>
    <n v="0"/>
    <n v="0"/>
    <n v="0"/>
    <n v="84092.099999999991"/>
    <n v="142411.09999999998"/>
  </r>
  <r>
    <s v="Lenette Gyves"/>
    <n v="7635344498"/>
    <s v="Lenette"/>
    <s v="Gyves"/>
    <x v="2"/>
    <n v="54966"/>
    <n v="21"/>
    <x v="290"/>
    <n v="600000"/>
    <n v="750000"/>
    <n v="900000"/>
    <n v="1200000"/>
    <n v="1.19055"/>
    <s v="100-125%"/>
    <n v="78000"/>
    <n v="19436.100000000002"/>
    <n v="0"/>
    <n v="0"/>
    <n v="0"/>
    <n v="97436.1"/>
    <n v="152402.1"/>
    <n v="90000"/>
    <n v="20579.399999999998"/>
    <n v="0"/>
    <n v="0"/>
    <n v="0"/>
    <n v="110579.4"/>
    <n v="165545.4"/>
  </r>
  <r>
    <s v="Tabina Askell"/>
    <n v="977779009"/>
    <s v="Tabina"/>
    <s v="Askell"/>
    <x v="1"/>
    <n v="117844"/>
    <n v="15"/>
    <x v="291"/>
    <n v="750000"/>
    <n v="937500"/>
    <n v="1125000"/>
    <n v="1500000"/>
    <n v="0.68290133333333336"/>
    <s v="0-100%"/>
    <n v="76826.399999999994"/>
    <n v="0"/>
    <n v="0"/>
    <n v="0"/>
    <n v="0"/>
    <n v="76826.399999999994"/>
    <n v="194670.4"/>
    <n v="76826.399999999994"/>
    <n v="0"/>
    <n v="0"/>
    <n v="0"/>
    <n v="0"/>
    <n v="76826.399999999994"/>
    <n v="194670.4"/>
  </r>
  <r>
    <s v="Anette Waldock"/>
    <n v="7236563277"/>
    <s v="Anette"/>
    <s v="Waldock"/>
    <x v="2"/>
    <n v="79502"/>
    <n v="13"/>
    <x v="292"/>
    <n v="600000"/>
    <n v="750000"/>
    <n v="900000"/>
    <n v="1200000"/>
    <n v="0.73032833333333336"/>
    <s v="0-100%"/>
    <n v="56965.61"/>
    <n v="0"/>
    <n v="0"/>
    <n v="0"/>
    <n v="0"/>
    <n v="56965.61"/>
    <n v="136467.60999999999"/>
    <n v="65729.55"/>
    <n v="0"/>
    <n v="0"/>
    <n v="0"/>
    <n v="0"/>
    <n v="65729.55"/>
    <n v="145231.54999999999"/>
  </r>
  <r>
    <s v="Moishe Nicely"/>
    <n v="6842911427"/>
    <s v="Moishe"/>
    <s v="Nicely"/>
    <x v="2"/>
    <n v="54689"/>
    <n v="23"/>
    <x v="293"/>
    <n v="600000"/>
    <n v="750000"/>
    <n v="900000"/>
    <n v="1200000"/>
    <n v="1.5229250000000001"/>
    <s v="150-200%"/>
    <n v="78000"/>
    <n v="25500.000000000004"/>
    <n v="31500"/>
    <n v="3576.3"/>
    <n v="0"/>
    <n v="138576.29999999999"/>
    <n v="193265.3"/>
    <n v="90000"/>
    <n v="27000"/>
    <n v="37500"/>
    <n v="4126.5"/>
    <n v="0"/>
    <n v="158626.5"/>
    <n v="213315.5"/>
  </r>
  <r>
    <s v="Yves Edelmann"/>
    <n v="8875320292"/>
    <s v="Yves"/>
    <s v="Edelmann"/>
    <x v="1"/>
    <n v="95121"/>
    <n v="24"/>
    <x v="294"/>
    <n v="750000"/>
    <n v="937500"/>
    <n v="1125000"/>
    <n v="1500000"/>
    <n v="1.0334559999999999"/>
    <s v="100-125%"/>
    <n v="112500"/>
    <n v="4767.4800000000005"/>
    <n v="0"/>
    <n v="0"/>
    <n v="0"/>
    <n v="117267.48"/>
    <n v="212388.47999999998"/>
    <n v="112500"/>
    <n v="5520.24"/>
    <n v="0"/>
    <n v="0"/>
    <n v="0"/>
    <n v="118020.24"/>
    <n v="213141.24"/>
  </r>
  <r>
    <s v="Jacky Lovat"/>
    <n v="6842797632"/>
    <s v="Jacky"/>
    <s v="Lovat"/>
    <x v="0"/>
    <n v="56368"/>
    <n v="16"/>
    <x v="295"/>
    <n v="500000"/>
    <n v="625000"/>
    <n v="750000"/>
    <n v="1000000"/>
    <n v="1.032802"/>
    <s v="100-125%"/>
    <n v="50000"/>
    <n v="2460.15"/>
    <n v="0"/>
    <n v="0"/>
    <n v="0"/>
    <n v="52460.15"/>
    <n v="108828.15"/>
    <n v="60000"/>
    <n v="2788.17"/>
    <n v="0"/>
    <n v="0"/>
    <n v="0"/>
    <n v="62788.17"/>
    <n v="119156.17"/>
  </r>
  <r>
    <s v="Olenka Puddicombe"/>
    <n v="4219825649"/>
    <s v="Olenka"/>
    <s v="Puddicombe"/>
    <x v="1"/>
    <n v="102823"/>
    <n v="21"/>
    <x v="296"/>
    <n v="750000"/>
    <n v="937500"/>
    <n v="1125000"/>
    <n v="1500000"/>
    <n v="0.82830800000000004"/>
    <s v="0-100%"/>
    <n v="93184.65"/>
    <n v="0"/>
    <n v="0"/>
    <n v="0"/>
    <n v="0"/>
    <n v="93184.65"/>
    <n v="196007.65"/>
    <n v="93184.65"/>
    <n v="0"/>
    <n v="0"/>
    <n v="0"/>
    <n v="0"/>
    <n v="93184.65"/>
    <n v="196007.65"/>
  </r>
  <r>
    <s v="Peggie Grayland"/>
    <n v="7775126329"/>
    <s v="Peggie"/>
    <s v="Grayland"/>
    <x v="0"/>
    <n v="30158"/>
    <n v="17"/>
    <x v="297"/>
    <n v="500000"/>
    <n v="625000"/>
    <n v="750000"/>
    <n v="1000000"/>
    <n v="1.0888739999999999"/>
    <s v="100-125%"/>
    <n v="50000"/>
    <n v="6665.55"/>
    <n v="0"/>
    <n v="0"/>
    <n v="0"/>
    <n v="56665.55"/>
    <n v="86823.55"/>
    <n v="60000"/>
    <n v="7554.2900000000009"/>
    <n v="0"/>
    <n v="0"/>
    <n v="0"/>
    <n v="67554.290000000008"/>
    <n v="97712.290000000008"/>
  </r>
  <r>
    <s v="Rowen Hullbrook"/>
    <n v="9340547551"/>
    <s v="Rowen"/>
    <s v="Hullbrook"/>
    <x v="2"/>
    <n v="50051"/>
    <n v="17"/>
    <x v="298"/>
    <n v="600000"/>
    <n v="750000"/>
    <n v="900000"/>
    <n v="1200000"/>
    <n v="1.0790716666666667"/>
    <s v="100-125%"/>
    <n v="78000"/>
    <n v="8065.31"/>
    <n v="0"/>
    <n v="0"/>
    <n v="0"/>
    <n v="86065.31"/>
    <n v="136116.31"/>
    <n v="90000"/>
    <n v="8539.74"/>
    <n v="0"/>
    <n v="0"/>
    <n v="0"/>
    <n v="98539.74"/>
    <n v="148590.74"/>
  </r>
  <r>
    <s v="Orville Dutt"/>
    <n v="6255831884"/>
    <s v="Orville"/>
    <s v="Dutt"/>
    <x v="2"/>
    <n v="53391"/>
    <n v="18"/>
    <x v="299"/>
    <n v="600000"/>
    <n v="750000"/>
    <n v="900000"/>
    <n v="1200000"/>
    <n v="1.1955433333333334"/>
    <s v="100-125%"/>
    <n v="78000"/>
    <n v="19945.420000000002"/>
    <n v="0"/>
    <n v="0"/>
    <n v="0"/>
    <n v="97945.42"/>
    <n v="151336.41999999998"/>
    <n v="90000"/>
    <n v="21118.68"/>
    <n v="0"/>
    <n v="0"/>
    <n v="0"/>
    <n v="111118.68"/>
    <n v="164509.68"/>
  </r>
  <r>
    <s v="Somerset Phlippsen"/>
    <n v="2922893758"/>
    <s v="Somerset"/>
    <s v="Phlippsen"/>
    <x v="0"/>
    <n v="36222"/>
    <n v="21"/>
    <x v="300"/>
    <n v="500000"/>
    <n v="625000"/>
    <n v="750000"/>
    <n v="1000000"/>
    <n v="1.5712440000000001"/>
    <s v="150-200%"/>
    <n v="50000"/>
    <n v="18750"/>
    <n v="22500"/>
    <n v="7836.84"/>
    <n v="0"/>
    <n v="99086.84"/>
    <n v="135308.84"/>
    <n v="60000"/>
    <n v="21250"/>
    <n v="25000"/>
    <n v="7836.84"/>
    <n v="0"/>
    <n v="114086.84"/>
    <n v="150308.84"/>
  </r>
  <r>
    <s v="Amalle Lodo"/>
    <n v="8685064791"/>
    <s v="Amalle"/>
    <s v="Lodo"/>
    <x v="2"/>
    <n v="74711"/>
    <n v="24"/>
    <x v="301"/>
    <n v="600000"/>
    <n v="750000"/>
    <n v="900000"/>
    <n v="1200000"/>
    <n v="1.0926783333333334"/>
    <s v="100-125%"/>
    <n v="78000"/>
    <n v="9453.19"/>
    <n v="0"/>
    <n v="0"/>
    <n v="0"/>
    <n v="87453.19"/>
    <n v="162164.19"/>
    <n v="90000"/>
    <n v="10009.26"/>
    <n v="0"/>
    <n v="0"/>
    <n v="0"/>
    <n v="100009.26"/>
    <n v="174720.26"/>
  </r>
  <r>
    <s v="Constancia Jenne"/>
    <n v="6109997811"/>
    <s v="Constancia"/>
    <s v="Jenne"/>
    <x v="2"/>
    <n v="71286"/>
    <n v="25"/>
    <x v="302"/>
    <n v="600000"/>
    <n v="750000"/>
    <n v="900000"/>
    <n v="1200000"/>
    <n v="1.1858683333333333"/>
    <s v="100-125%"/>
    <n v="78000"/>
    <n v="18958.57"/>
    <n v="0"/>
    <n v="0"/>
    <n v="0"/>
    <n v="96958.57"/>
    <n v="168244.57"/>
    <n v="90000"/>
    <n v="20073.78"/>
    <n v="0"/>
    <n v="0"/>
    <n v="0"/>
    <n v="110073.78"/>
    <n v="181359.78"/>
  </r>
  <r>
    <s v="Malachi Oldknow"/>
    <n v="784224471"/>
    <s v="Malachi"/>
    <s v="Oldknow"/>
    <x v="1"/>
    <n v="122759"/>
    <n v="25"/>
    <x v="303"/>
    <n v="750000"/>
    <n v="937500"/>
    <n v="1125000"/>
    <n v="1500000"/>
    <n v="1.0867960000000001"/>
    <s v="100-125%"/>
    <n v="112500"/>
    <n v="12368.43"/>
    <n v="0"/>
    <n v="0"/>
    <n v="0"/>
    <n v="124868.43"/>
    <n v="247627.43"/>
    <n v="112500"/>
    <n v="14321.34"/>
    <n v="0"/>
    <n v="0"/>
    <n v="0"/>
    <n v="126821.34"/>
    <n v="249580.34"/>
  </r>
  <r>
    <s v="Norris Ferrillio"/>
    <n v="8157157730"/>
    <s v="Norris"/>
    <s v="Ferrillio"/>
    <x v="2"/>
    <n v="73567"/>
    <n v="22"/>
    <x v="304"/>
    <n v="600000"/>
    <n v="750000"/>
    <n v="900000"/>
    <n v="1200000"/>
    <n v="1.1944516666666667"/>
    <s v="100-125%"/>
    <n v="78000"/>
    <n v="19834.07"/>
    <n v="0"/>
    <n v="0"/>
    <n v="0"/>
    <n v="97834.07"/>
    <n v="171401.07"/>
    <n v="90000"/>
    <n v="21000.78"/>
    <n v="0"/>
    <n v="0"/>
    <n v="0"/>
    <n v="111000.78"/>
    <n v="184567.78"/>
  </r>
  <r>
    <s v="Evvy Riedel"/>
    <n v="62571575"/>
    <s v="Evvy"/>
    <s v="Riedel"/>
    <x v="1"/>
    <n v="121308"/>
    <n v="27"/>
    <x v="305"/>
    <n v="750000"/>
    <n v="937500"/>
    <n v="1125000"/>
    <n v="1500000"/>
    <n v="1.2652466666666666"/>
    <s v="125-150%"/>
    <n v="112500"/>
    <n v="35625"/>
    <n v="2630.05"/>
    <n v="0"/>
    <n v="0"/>
    <n v="150755.04999999999"/>
    <n v="272063.05"/>
    <n v="112500"/>
    <n v="41250"/>
    <n v="2858.75"/>
    <n v="0"/>
    <n v="0"/>
    <n v="156608.75"/>
    <n v="277916.75"/>
  </r>
  <r>
    <s v="Inger Jime"/>
    <n v="1754740677"/>
    <s v="Inger"/>
    <s v="Jime"/>
    <x v="0"/>
    <n v="51559"/>
    <n v="19"/>
    <x v="306"/>
    <n v="500000"/>
    <n v="625000"/>
    <n v="750000"/>
    <n v="1000000"/>
    <n v="1.346052"/>
    <s v="125-150%"/>
    <n v="50000"/>
    <n v="18750"/>
    <n v="8644.68"/>
    <n v="0"/>
    <n v="0"/>
    <n v="77394.679999999993"/>
    <n v="128953.68"/>
    <n v="60000"/>
    <n v="21250"/>
    <n v="9605.2000000000007"/>
    <n v="0"/>
    <n v="0"/>
    <n v="90855.2"/>
    <n v="142414.20000000001"/>
  </r>
  <r>
    <s v="Kara-lynn Ingarfill"/>
    <n v="7957976743"/>
    <s v="Kara-lynn"/>
    <s v="Ingarfill"/>
    <x v="0"/>
    <n v="37175"/>
    <n v="30"/>
    <x v="307"/>
    <n v="500000"/>
    <n v="625000"/>
    <n v="750000"/>
    <n v="1000000"/>
    <n v="2.1122459999999998"/>
    <s v="&gt;200%"/>
    <n v="50000"/>
    <n v="18750"/>
    <n v="22500"/>
    <n v="55000"/>
    <n v="5612.3"/>
    <n v="151862.29999999999"/>
    <n v="189037.3"/>
    <n v="60000"/>
    <n v="21250"/>
    <n v="25000"/>
    <n v="55000"/>
    <n v="5612.3"/>
    <n v="166862.29999999999"/>
    <n v="204037.3"/>
  </r>
  <r>
    <s v="Brandi Gratton"/>
    <n v="2497321256"/>
    <s v="Brandi"/>
    <s v="Gratton"/>
    <x v="1"/>
    <n v="95857"/>
    <n v="28"/>
    <x v="308"/>
    <n v="750000"/>
    <n v="937500"/>
    <n v="1125000"/>
    <n v="1500000"/>
    <n v="1.4325680000000001"/>
    <s v="125-150%"/>
    <n v="112500"/>
    <n v="35625"/>
    <n v="31492.98"/>
    <n v="0"/>
    <n v="0"/>
    <n v="179617.98"/>
    <n v="275474.98"/>
    <n v="112500"/>
    <n v="41250"/>
    <n v="34231.5"/>
    <n v="0"/>
    <n v="0"/>
    <n v="187981.5"/>
    <n v="283838.5"/>
  </r>
  <r>
    <s v="See Postin"/>
    <n v="1628738227"/>
    <s v="See"/>
    <s v="Postin"/>
    <x v="2"/>
    <n v="53204"/>
    <n v="28"/>
    <x v="309"/>
    <n v="600000"/>
    <n v="750000"/>
    <n v="900000"/>
    <n v="1200000"/>
    <n v="1.5770150000000001"/>
    <s v="150-200%"/>
    <n v="78000"/>
    <n v="25500.000000000004"/>
    <n v="31500"/>
    <n v="12014.34"/>
    <n v="0"/>
    <n v="147014.34"/>
    <n v="200218.34"/>
    <n v="90000"/>
    <n v="27000"/>
    <n v="37500"/>
    <n v="13862.699999999999"/>
    <n v="0"/>
    <n v="168362.7"/>
    <n v="221566.7"/>
  </r>
  <r>
    <s v="Herrick Utterson"/>
    <n v="7192290785"/>
    <s v="Herrick"/>
    <s v="Utterson"/>
    <x v="0"/>
    <n v="32187"/>
    <n v="24"/>
    <x v="310"/>
    <n v="500000"/>
    <n v="625000"/>
    <n v="750000"/>
    <n v="1000000"/>
    <n v="1.4441740000000001"/>
    <s v="125-150%"/>
    <n v="50000"/>
    <n v="18750"/>
    <n v="17475.66"/>
    <n v="0"/>
    <n v="0"/>
    <n v="86225.66"/>
    <n v="118412.66"/>
    <n v="60000"/>
    <n v="21250"/>
    <n v="19417.400000000001"/>
    <n v="0"/>
    <n v="0"/>
    <n v="100667.4"/>
    <n v="132854.39999999999"/>
  </r>
  <r>
    <s v="Katrina Danne"/>
    <n v="3915983489"/>
    <s v="Katrina"/>
    <s v="Danne"/>
    <x v="0"/>
    <n v="47584"/>
    <n v="20"/>
    <x v="311"/>
    <n v="500000"/>
    <n v="625000"/>
    <n v="750000"/>
    <n v="1000000"/>
    <n v="1.4235720000000001"/>
    <s v="125-150%"/>
    <n v="50000"/>
    <n v="18750"/>
    <n v="15621.48"/>
    <n v="0"/>
    <n v="0"/>
    <n v="84371.48"/>
    <n v="131955.47999999998"/>
    <n v="60000"/>
    <n v="21250"/>
    <n v="17357.2"/>
    <n v="0"/>
    <n v="0"/>
    <n v="98607.2"/>
    <n v="146191.20000000001"/>
  </r>
  <r>
    <s v="Ivett Klass"/>
    <n v="3127459866"/>
    <s v="Ivett"/>
    <s v="Klass"/>
    <x v="1"/>
    <n v="93001"/>
    <n v="24"/>
    <x v="312"/>
    <n v="750000"/>
    <n v="937500"/>
    <n v="1125000"/>
    <n v="1500000"/>
    <n v="1.0313893333333333"/>
    <s v="100-125%"/>
    <n v="112500"/>
    <n v="4472.9800000000005"/>
    <n v="0"/>
    <n v="0"/>
    <n v="0"/>
    <n v="116972.98"/>
    <n v="209973.97999999998"/>
    <n v="112500"/>
    <n v="5179.24"/>
    <n v="0"/>
    <n v="0"/>
    <n v="0"/>
    <n v="117679.24"/>
    <n v="210680.24"/>
  </r>
  <r>
    <s v="Jacinthe Vel"/>
    <n v="1296185559"/>
    <s v="Jacinthe"/>
    <s v="Vel"/>
    <x v="1"/>
    <n v="83229"/>
    <n v="22"/>
    <x v="313"/>
    <n v="750000"/>
    <n v="937500"/>
    <n v="1125000"/>
    <n v="1500000"/>
    <n v="0.95644266666666666"/>
    <s v="0-100%"/>
    <n v="107599.8"/>
    <n v="0"/>
    <n v="0"/>
    <n v="0"/>
    <n v="0"/>
    <n v="107599.8"/>
    <n v="190828.79999999999"/>
    <n v="107599.8"/>
    <n v="0"/>
    <n v="0"/>
    <n v="0"/>
    <n v="0"/>
    <n v="107599.8"/>
    <n v="190828.79999999999"/>
  </r>
  <r>
    <s v="Olivero Wessel"/>
    <n v="2230983466"/>
    <s v="Olivero"/>
    <s v="Wessel"/>
    <x v="1"/>
    <n v="75997"/>
    <n v="23"/>
    <x v="314"/>
    <n v="750000"/>
    <n v="937500"/>
    <n v="1125000"/>
    <n v="1500000"/>
    <n v="1.1410800000000001"/>
    <s v="100-125%"/>
    <n v="112500"/>
    <n v="20103.900000000001"/>
    <n v="0"/>
    <n v="0"/>
    <n v="0"/>
    <n v="132603.9"/>
    <n v="208600.9"/>
    <n v="112500"/>
    <n v="23278.2"/>
    <n v="0"/>
    <n v="0"/>
    <n v="0"/>
    <n v="135778.20000000001"/>
    <n v="211775.2"/>
  </r>
  <r>
    <s v="Elsey O'Shevlin"/>
    <n v="1313434965"/>
    <s v="Elsey"/>
    <s v="O'Shevlin"/>
    <x v="2"/>
    <n v="72359"/>
    <n v="20"/>
    <x v="315"/>
    <n v="600000"/>
    <n v="750000"/>
    <n v="900000"/>
    <n v="1200000"/>
    <n v="0.95924333333333334"/>
    <s v="0-100%"/>
    <n v="74820.98"/>
    <n v="0"/>
    <n v="0"/>
    <n v="0"/>
    <n v="0"/>
    <n v="74820.98"/>
    <n v="147179.97999999998"/>
    <n v="86331.9"/>
    <n v="0"/>
    <n v="0"/>
    <n v="0"/>
    <n v="0"/>
    <n v="86331.9"/>
    <n v="158690.9"/>
  </r>
  <r>
    <s v="Norman Wilden"/>
    <n v="5138969978"/>
    <s v="Norman"/>
    <s v="Wilden"/>
    <x v="2"/>
    <n v="69082"/>
    <n v="23"/>
    <x v="316"/>
    <n v="600000"/>
    <n v="750000"/>
    <n v="900000"/>
    <n v="1200000"/>
    <n v="1.3857666666666666"/>
    <s v="125-150%"/>
    <n v="78000"/>
    <n v="25500.000000000004"/>
    <n v="17106.599999999999"/>
    <n v="0"/>
    <n v="0"/>
    <n v="120606.6"/>
    <n v="189688.6"/>
    <n v="90000"/>
    <n v="27000"/>
    <n v="20365"/>
    <n v="0"/>
    <n v="0"/>
    <n v="137365"/>
    <n v="206447"/>
  </r>
  <r>
    <s v="Rosie Kenzie"/>
    <n v="4610039311"/>
    <s v="Rosie"/>
    <s v="Kenzie"/>
    <x v="1"/>
    <n v="80298"/>
    <n v="18"/>
    <x v="317"/>
    <n v="750000"/>
    <n v="937500"/>
    <n v="1125000"/>
    <n v="1500000"/>
    <n v="0.73824400000000001"/>
    <s v="0-100%"/>
    <n v="83052.45"/>
    <n v="0"/>
    <n v="0"/>
    <n v="0"/>
    <n v="0"/>
    <n v="83052.45"/>
    <n v="163350.45000000001"/>
    <n v="83052.45"/>
    <n v="0"/>
    <n v="0"/>
    <n v="0"/>
    <n v="0"/>
    <n v="83052.45"/>
    <n v="163350.45000000001"/>
  </r>
  <r>
    <s v="Deloris Nuzzti"/>
    <n v="1155371844"/>
    <s v="Deloris"/>
    <s v="Nuzzti"/>
    <x v="2"/>
    <n v="55343"/>
    <n v="24"/>
    <x v="318"/>
    <n v="600000"/>
    <n v="750000"/>
    <n v="900000"/>
    <n v="1200000"/>
    <n v="1.2872033333333333"/>
    <s v="125-150%"/>
    <n v="78000"/>
    <n v="25500.000000000004"/>
    <n v="4687.62"/>
    <n v="0"/>
    <n v="0"/>
    <n v="108187.62"/>
    <n v="163530.62"/>
    <n v="90000"/>
    <n v="27000"/>
    <n v="5580.5"/>
    <n v="0"/>
    <n v="0"/>
    <n v="122580.5"/>
    <n v="177923.5"/>
  </r>
  <r>
    <s v="Shea Woodeson"/>
    <n v="7885796000"/>
    <s v="Shea"/>
    <s v="Woodeson"/>
    <x v="2"/>
    <n v="63741"/>
    <n v="21"/>
    <x v="319"/>
    <n v="600000"/>
    <n v="750000"/>
    <n v="900000"/>
    <n v="1200000"/>
    <n v="1.2396366666666667"/>
    <s v="100-125%"/>
    <n v="78000"/>
    <n v="24442.940000000002"/>
    <n v="0"/>
    <n v="0"/>
    <n v="0"/>
    <n v="102442.94"/>
    <n v="166183.94"/>
    <n v="90000"/>
    <n v="25880.76"/>
    <n v="0"/>
    <n v="0"/>
    <n v="0"/>
    <n v="115880.76"/>
    <n v="179621.76000000001"/>
  </r>
  <r>
    <s v="Leighton Garbar"/>
    <n v="9104569016"/>
    <s v="Leighton"/>
    <s v="Garbar"/>
    <x v="2"/>
    <n v="74551"/>
    <n v="16"/>
    <x v="320"/>
    <n v="600000"/>
    <n v="750000"/>
    <n v="900000"/>
    <n v="1200000"/>
    <n v="0.77482666666666666"/>
    <s v="0-100%"/>
    <n v="60436.480000000003"/>
    <n v="0"/>
    <n v="0"/>
    <n v="0"/>
    <n v="0"/>
    <n v="60436.480000000003"/>
    <n v="134987.48000000001"/>
    <n v="69734.399999999994"/>
    <n v="0"/>
    <n v="0"/>
    <n v="0"/>
    <n v="0"/>
    <n v="69734.399999999994"/>
    <n v="144285.4"/>
  </r>
  <r>
    <s v="Laurice Miall"/>
    <n v="7462961601"/>
    <s v="Laurice"/>
    <s v="Miall"/>
    <x v="0"/>
    <n v="39503"/>
    <n v="26"/>
    <x v="321"/>
    <n v="500000"/>
    <n v="625000"/>
    <n v="750000"/>
    <n v="1000000"/>
    <n v="2.0083519999999999"/>
    <s v="&gt;200%"/>
    <n v="50000"/>
    <n v="18750"/>
    <n v="22500"/>
    <n v="55000"/>
    <n v="417.6"/>
    <n v="146667.6"/>
    <n v="186170.6"/>
    <n v="60000"/>
    <n v="21250"/>
    <n v="25000"/>
    <n v="55000"/>
    <n v="417.6"/>
    <n v="161667.6"/>
    <n v="201170.6"/>
  </r>
  <r>
    <s v="Obadias Penelli"/>
    <n v="8664054479"/>
    <s v="Obadias"/>
    <s v="Penelli"/>
    <x v="1"/>
    <n v="121781"/>
    <n v="16"/>
    <x v="322"/>
    <n v="750000"/>
    <n v="937500"/>
    <n v="1125000"/>
    <n v="1500000"/>
    <n v="0.75729599999999997"/>
    <s v="0-100%"/>
    <n v="85195.8"/>
    <n v="0"/>
    <n v="0"/>
    <n v="0"/>
    <n v="0"/>
    <n v="85195.8"/>
    <n v="206976.8"/>
    <n v="85195.8"/>
    <n v="0"/>
    <n v="0"/>
    <n v="0"/>
    <n v="0"/>
    <n v="85195.8"/>
    <n v="206976.8"/>
  </r>
  <r>
    <s v="Rafe Chorlton"/>
    <n v="6283719635"/>
    <s v="Rafe"/>
    <s v="Chorlton"/>
    <x v="2"/>
    <n v="59500"/>
    <n v="16"/>
    <x v="323"/>
    <n v="600000"/>
    <n v="750000"/>
    <n v="900000"/>
    <n v="1200000"/>
    <n v="0.79465166666666665"/>
    <s v="0-100%"/>
    <n v="61982.83"/>
    <n v="0"/>
    <n v="0"/>
    <n v="0"/>
    <n v="0"/>
    <n v="61982.83"/>
    <n v="121482.83"/>
    <n v="71518.649999999994"/>
    <n v="0"/>
    <n v="0"/>
    <n v="0"/>
    <n v="0"/>
    <n v="71518.649999999994"/>
    <n v="131018.65"/>
  </r>
  <r>
    <s v="Charlotta Wines"/>
    <n v="5347887761"/>
    <s v="Charlotta"/>
    <s v="Wines"/>
    <x v="2"/>
    <n v="77465"/>
    <n v="29"/>
    <x v="324"/>
    <n v="600000"/>
    <n v="750000"/>
    <n v="900000"/>
    <n v="1200000"/>
    <n v="1.7585033333333333"/>
    <s v="150-200%"/>
    <n v="78000"/>
    <n v="25500.000000000004"/>
    <n v="31500"/>
    <n v="40326.520000000004"/>
    <n v="0"/>
    <n v="175326.52000000002"/>
    <n v="252791.52000000002"/>
    <n v="90000"/>
    <n v="27000"/>
    <n v="37500"/>
    <n v="46530.6"/>
    <n v="0"/>
    <n v="201030.6"/>
    <n v="278495.59999999998"/>
  </r>
  <r>
    <s v="Bartlet Gerardeaux"/>
    <n v="4323171323"/>
    <s v="Bartlet"/>
    <s v="Gerardeaux"/>
    <x v="2"/>
    <n v="59667"/>
    <n v="26"/>
    <x v="325"/>
    <n v="600000"/>
    <n v="750000"/>
    <n v="900000"/>
    <n v="1200000"/>
    <n v="1.4465866666666667"/>
    <s v="125-150%"/>
    <n v="78000"/>
    <n v="25500.000000000004"/>
    <n v="24769.919999999998"/>
    <n v="0"/>
    <n v="0"/>
    <n v="128269.92"/>
    <n v="187936.91999999998"/>
    <n v="90000"/>
    <n v="27000"/>
    <n v="29488"/>
    <n v="0"/>
    <n v="0"/>
    <n v="146488"/>
    <n v="206155"/>
  </r>
  <r>
    <s v="Elbertina Gounet"/>
    <n v="3000763902"/>
    <s v="Elbertina"/>
    <s v="Gounet"/>
    <x v="1"/>
    <n v="109550"/>
    <n v="26"/>
    <x v="326"/>
    <n v="750000"/>
    <n v="937500"/>
    <n v="1125000"/>
    <n v="1500000"/>
    <n v="1.2912520000000001"/>
    <s v="125-150%"/>
    <n v="112500"/>
    <n v="35625"/>
    <n v="7115.97"/>
    <n v="0"/>
    <n v="0"/>
    <n v="155240.97"/>
    <n v="264790.96999999997"/>
    <n v="112500"/>
    <n v="41250"/>
    <n v="7734.75"/>
    <n v="0"/>
    <n v="0"/>
    <n v="161484.75"/>
    <n v="271034.75"/>
  </r>
  <r>
    <s v="Fredek Vaskin"/>
    <n v="5814713100"/>
    <s v="Fredek"/>
    <s v="Vaskin"/>
    <x v="2"/>
    <n v="50467"/>
    <n v="11"/>
    <x v="327"/>
    <n v="600000"/>
    <n v="750000"/>
    <n v="900000"/>
    <n v="1200000"/>
    <n v="0.71914"/>
    <s v="0-100%"/>
    <n v="56092.920000000006"/>
    <n v="0"/>
    <n v="0"/>
    <n v="0"/>
    <n v="0"/>
    <n v="56092.920000000006"/>
    <n v="106559.92000000001"/>
    <n v="64722.6"/>
    <n v="0"/>
    <n v="0"/>
    <n v="0"/>
    <n v="0"/>
    <n v="64722.6"/>
    <n v="115189.6"/>
  </r>
  <r>
    <s v="Cristiano Gyurko"/>
    <n v="2973481236"/>
    <s v="Cristiano"/>
    <s v="Gyurko"/>
    <x v="0"/>
    <n v="62190"/>
    <n v="20"/>
    <x v="328"/>
    <n v="500000"/>
    <n v="625000"/>
    <n v="750000"/>
    <n v="1000000"/>
    <n v="1.5273760000000001"/>
    <s v="150-200%"/>
    <n v="50000"/>
    <n v="18750"/>
    <n v="22500"/>
    <n v="3011.36"/>
    <n v="0"/>
    <n v="94261.36"/>
    <n v="156451.35999999999"/>
    <n v="60000"/>
    <n v="21250"/>
    <n v="25000"/>
    <n v="3011.36"/>
    <n v="0"/>
    <n v="109261.36"/>
    <n v="171451.36"/>
  </r>
  <r>
    <s v="Delphine Denisard"/>
    <n v="5285704227"/>
    <s v="Delphine"/>
    <s v="Denisard"/>
    <x v="1"/>
    <n v="101533"/>
    <n v="14"/>
    <x v="329"/>
    <n v="750000"/>
    <n v="937500"/>
    <n v="1125000"/>
    <n v="1500000"/>
    <n v="0.66267866666666664"/>
    <s v="0-100%"/>
    <n v="74551.349999999991"/>
    <n v="0"/>
    <n v="0"/>
    <n v="0"/>
    <n v="0"/>
    <n v="74551.349999999991"/>
    <n v="176084.34999999998"/>
    <n v="74551.349999999991"/>
    <n v="0"/>
    <n v="0"/>
    <n v="0"/>
    <n v="0"/>
    <n v="74551.349999999991"/>
    <n v="176084.34999999998"/>
  </r>
  <r>
    <s v="Celka Attoc"/>
    <n v="2185059785"/>
    <s v="Celka"/>
    <s v="Attoc"/>
    <x v="1"/>
    <n v="108166"/>
    <n v="20"/>
    <x v="330"/>
    <n v="750000"/>
    <n v="937500"/>
    <n v="1125000"/>
    <n v="1500000"/>
    <n v="0.93393199999999998"/>
    <s v="0-100%"/>
    <n v="105067.34999999999"/>
    <n v="0"/>
    <n v="0"/>
    <n v="0"/>
    <n v="0"/>
    <n v="105067.34999999999"/>
    <n v="213233.34999999998"/>
    <n v="105067.34999999999"/>
    <n v="0"/>
    <n v="0"/>
    <n v="0"/>
    <n v="0"/>
    <n v="105067.34999999999"/>
    <n v="213233.34999999998"/>
  </r>
  <r>
    <s v="Carmelle Utridge"/>
    <n v="3904109642"/>
    <s v="Carmelle"/>
    <s v="Utridge"/>
    <x v="0"/>
    <n v="49695"/>
    <n v="16"/>
    <x v="331"/>
    <n v="500000"/>
    <n v="625000"/>
    <n v="750000"/>
    <n v="1000000"/>
    <n v="1.160506"/>
    <s v="100-125%"/>
    <n v="50000"/>
    <n v="12037.949999999999"/>
    <n v="0"/>
    <n v="0"/>
    <n v="0"/>
    <n v="62037.95"/>
    <n v="111732.95"/>
    <n v="60000"/>
    <n v="13643.01"/>
    <n v="0"/>
    <n v="0"/>
    <n v="0"/>
    <n v="73643.009999999995"/>
    <n v="123338.01"/>
  </r>
  <r>
    <s v="Ferrel Gainforth"/>
    <n v="8239612253"/>
    <s v="Ferrel"/>
    <s v="Gainforth"/>
    <x v="1"/>
    <n v="81730"/>
    <n v="14"/>
    <x v="332"/>
    <n v="750000"/>
    <n v="937500"/>
    <n v="1125000"/>
    <n v="1500000"/>
    <n v="0.71965066666666666"/>
    <s v="0-100%"/>
    <n v="80960.7"/>
    <n v="0"/>
    <n v="0"/>
    <n v="0"/>
    <n v="0"/>
    <n v="80960.7"/>
    <n v="162690.70000000001"/>
    <n v="80960.7"/>
    <n v="0"/>
    <n v="0"/>
    <n v="0"/>
    <n v="0"/>
    <n v="80960.7"/>
    <n v="162690.70000000001"/>
  </r>
  <r>
    <s v="Tamqrah Flowerden"/>
    <n v="5422052862"/>
    <s v="Tamqrah"/>
    <s v="Flowerden"/>
    <x v="2"/>
    <n v="63500"/>
    <n v="19"/>
    <x v="333"/>
    <n v="600000"/>
    <n v="750000"/>
    <n v="900000"/>
    <n v="1200000"/>
    <n v="1.0227083333333333"/>
    <s v="100-125%"/>
    <n v="78000"/>
    <n v="2316.25"/>
    <n v="0"/>
    <n v="0"/>
    <n v="0"/>
    <n v="80316.25"/>
    <n v="143816.25"/>
    <n v="90000"/>
    <n v="2452.5"/>
    <n v="0"/>
    <n v="0"/>
    <n v="0"/>
    <n v="92452.5"/>
    <n v="155952.5"/>
  </r>
  <r>
    <s v="Nanine Pummell"/>
    <n v="8017115954"/>
    <s v="Nanine"/>
    <s v="Pummell"/>
    <x v="2"/>
    <n v="53058"/>
    <n v="21"/>
    <x v="334"/>
    <n v="600000"/>
    <n v="750000"/>
    <n v="900000"/>
    <n v="1200000"/>
    <n v="1.42231"/>
    <s v="125-150%"/>
    <n v="78000"/>
    <n v="25500.000000000004"/>
    <n v="21711.059999999998"/>
    <n v="0"/>
    <n v="0"/>
    <n v="125211.06"/>
    <n v="178269.06"/>
    <n v="90000"/>
    <n v="27000"/>
    <n v="25846.5"/>
    <n v="0"/>
    <n v="0"/>
    <n v="142846.5"/>
    <n v="195904.5"/>
  </r>
  <r>
    <s v="Shaylynn Southern"/>
    <n v="9939542542"/>
    <s v="Shaylynn"/>
    <s v="Southern"/>
    <x v="1"/>
    <n v="85588"/>
    <n v="31"/>
    <x v="335"/>
    <n v="750000"/>
    <n v="937500"/>
    <n v="1125000"/>
    <n v="1500000"/>
    <n v="1.706772"/>
    <s v="150-200%"/>
    <n v="112500"/>
    <n v="35625"/>
    <n v="43125"/>
    <n v="46523.7"/>
    <n v="0"/>
    <n v="237773.7"/>
    <n v="323361.7"/>
    <n v="112500"/>
    <n v="41250"/>
    <n v="46875"/>
    <n v="51176.07"/>
    <n v="0"/>
    <n v="251801.07"/>
    <n v="337389.07"/>
  </r>
  <r>
    <s v="Logan Jansky"/>
    <n v="4194897803"/>
    <s v="Logan"/>
    <s v="Jansky"/>
    <x v="2"/>
    <n v="73193"/>
    <n v="17"/>
    <x v="336"/>
    <n v="600000"/>
    <n v="750000"/>
    <n v="900000"/>
    <n v="1200000"/>
    <n v="0.86734166666666668"/>
    <s v="0-100%"/>
    <n v="67652.650000000009"/>
    <n v="0"/>
    <n v="0"/>
    <n v="0"/>
    <n v="0"/>
    <n v="67652.650000000009"/>
    <n v="140845.65000000002"/>
    <n v="78060.75"/>
    <n v="0"/>
    <n v="0"/>
    <n v="0"/>
    <n v="0"/>
    <n v="78060.75"/>
    <n v="151253.75"/>
  </r>
  <r>
    <s v="Jermayne Duffie"/>
    <n v="9052475601"/>
    <s v="Jermayne"/>
    <s v="Duffie"/>
    <x v="1"/>
    <n v="77596"/>
    <n v="15"/>
    <x v="337"/>
    <n v="750000"/>
    <n v="937500"/>
    <n v="1125000"/>
    <n v="1500000"/>
    <n v="0.61861200000000005"/>
    <s v="0-100%"/>
    <n v="69593.849999999991"/>
    <n v="0"/>
    <n v="0"/>
    <n v="0"/>
    <n v="0"/>
    <n v="69593.849999999991"/>
    <n v="147189.84999999998"/>
    <n v="69593.849999999991"/>
    <n v="0"/>
    <n v="0"/>
    <n v="0"/>
    <n v="0"/>
    <n v="69593.849999999991"/>
    <n v="147189.84999999998"/>
  </r>
  <r>
    <s v="Orv Davidou"/>
    <n v="6402318035"/>
    <s v="Orv"/>
    <s v="Davidou"/>
    <x v="0"/>
    <n v="51501"/>
    <n v="20"/>
    <x v="338"/>
    <n v="500000"/>
    <n v="625000"/>
    <n v="750000"/>
    <n v="1000000"/>
    <n v="1.3136399999999999"/>
    <s v="125-150%"/>
    <n v="50000"/>
    <n v="18750"/>
    <n v="5727.5999999999995"/>
    <n v="0"/>
    <n v="0"/>
    <n v="74477.600000000006"/>
    <n v="125978.6"/>
    <n v="60000"/>
    <n v="21250"/>
    <n v="6364"/>
    <n v="0"/>
    <n v="0"/>
    <n v="87614"/>
    <n v="139115"/>
  </r>
  <r>
    <s v="Tam Doniso"/>
    <n v="7281103514"/>
    <s v="Tam"/>
    <s v="Doniso"/>
    <x v="2"/>
    <n v="56065"/>
    <n v="24"/>
    <x v="339"/>
    <n v="600000"/>
    <n v="750000"/>
    <n v="900000"/>
    <n v="1200000"/>
    <n v="1.562065"/>
    <s v="150-200%"/>
    <n v="78000"/>
    <n v="25500.000000000004"/>
    <n v="31500"/>
    <n v="9682.1400000000012"/>
    <n v="0"/>
    <n v="144682.14000000001"/>
    <n v="200747.14"/>
    <n v="90000"/>
    <n v="27000"/>
    <n v="37500"/>
    <n v="11171.699999999999"/>
    <n v="0"/>
    <n v="165671.70000000001"/>
    <n v="221736.7"/>
  </r>
  <r>
    <s v="Abra Lenney"/>
    <n v="6358114417"/>
    <s v="Abra"/>
    <s v="Lenney"/>
    <x v="2"/>
    <n v="51000"/>
    <n v="16"/>
    <x v="340"/>
    <n v="600000"/>
    <n v="750000"/>
    <n v="900000"/>
    <n v="1200000"/>
    <n v="0.82525999999999999"/>
    <s v="0-100%"/>
    <n v="64370.28"/>
    <n v="0"/>
    <n v="0"/>
    <n v="0"/>
    <n v="0"/>
    <n v="64370.28"/>
    <n v="115370.28"/>
    <n v="74273.399999999994"/>
    <n v="0"/>
    <n v="0"/>
    <n v="0"/>
    <n v="0"/>
    <n v="74273.399999999994"/>
    <n v="125273.4"/>
  </r>
  <r>
    <s v="Gennifer Bowdrey"/>
    <n v="8703756602"/>
    <s v="Gennifer"/>
    <s v="Bowdrey"/>
    <x v="0"/>
    <n v="54119"/>
    <n v="14"/>
    <x v="341"/>
    <n v="500000"/>
    <n v="625000"/>
    <n v="750000"/>
    <n v="1000000"/>
    <n v="1.1013820000000001"/>
    <s v="100-125%"/>
    <n v="50000"/>
    <n v="7603.65"/>
    <n v="0"/>
    <n v="0"/>
    <n v="0"/>
    <n v="57603.65"/>
    <n v="111722.65"/>
    <n v="60000"/>
    <n v="8617.4700000000012"/>
    <n v="0"/>
    <n v="0"/>
    <n v="0"/>
    <n v="68617.47"/>
    <n v="122736.47"/>
  </r>
  <r>
    <s v="Massimo McDougle"/>
    <n v="5861892008"/>
    <s v="Massimo"/>
    <s v="McDougle"/>
    <x v="1"/>
    <n v="98780"/>
    <n v="22"/>
    <x v="342"/>
    <n v="750000"/>
    <n v="937500"/>
    <n v="1125000"/>
    <n v="1500000"/>
    <n v="1.052756"/>
    <s v="100-125%"/>
    <n v="112500"/>
    <n v="7517.7300000000005"/>
    <n v="0"/>
    <n v="0"/>
    <n v="0"/>
    <n v="120017.73"/>
    <n v="218797.72999999998"/>
    <n v="112500"/>
    <n v="8704.74"/>
    <n v="0"/>
    <n v="0"/>
    <n v="0"/>
    <n v="121204.74"/>
    <n v="219984.74"/>
  </r>
  <r>
    <s v="Tiphani Cuerda"/>
    <n v="1268934771"/>
    <s v="Tiphani"/>
    <s v="Cuerda"/>
    <x v="2"/>
    <n v="50003"/>
    <n v="18"/>
    <x v="343"/>
    <n v="600000"/>
    <n v="750000"/>
    <n v="900000"/>
    <n v="1200000"/>
    <n v="0.83946833333333337"/>
    <s v="0-100%"/>
    <n v="65478.53"/>
    <n v="0"/>
    <n v="0"/>
    <n v="0"/>
    <n v="0"/>
    <n v="65478.53"/>
    <n v="115481.53"/>
    <n v="75552.149999999994"/>
    <n v="0"/>
    <n v="0"/>
    <n v="0"/>
    <n v="0"/>
    <n v="75552.149999999994"/>
    <n v="125555.15"/>
  </r>
  <r>
    <s v="Leola Harhoff"/>
    <n v="532074068"/>
    <s v="Leola"/>
    <s v="Harhoff"/>
    <x v="2"/>
    <n v="58609"/>
    <n v="23"/>
    <x v="344"/>
    <n v="600000"/>
    <n v="750000"/>
    <n v="900000"/>
    <n v="1200000"/>
    <n v="1.2242433333333334"/>
    <s v="100-125%"/>
    <n v="78000"/>
    <n v="22872.820000000003"/>
    <n v="0"/>
    <n v="0"/>
    <n v="0"/>
    <n v="100872.82"/>
    <n v="159481.82"/>
    <n v="90000"/>
    <n v="24218.28"/>
    <n v="0"/>
    <n v="0"/>
    <n v="0"/>
    <n v="114218.28"/>
    <n v="172827.28"/>
  </r>
  <r>
    <s v="Lesli Baldini"/>
    <n v="1439916314"/>
    <s v="Lesli"/>
    <s v="Baldini"/>
    <x v="0"/>
    <n v="48869"/>
    <n v="15"/>
    <x v="345"/>
    <n v="500000"/>
    <n v="625000"/>
    <n v="750000"/>
    <n v="1000000"/>
    <n v="0.98727399999999998"/>
    <s v="0-100%"/>
    <n v="49363.700000000004"/>
    <n v="0"/>
    <n v="0"/>
    <n v="0"/>
    <n v="0"/>
    <n v="49363.700000000004"/>
    <n v="98232.700000000012"/>
    <n v="59236.439999999995"/>
    <n v="0"/>
    <n v="0"/>
    <n v="0"/>
    <n v="0"/>
    <n v="59236.439999999995"/>
    <n v="108105.44"/>
  </r>
  <r>
    <s v="Matthus Dumphrey"/>
    <n v="1992195951"/>
    <s v="Matthus"/>
    <s v="Dumphrey"/>
    <x v="0"/>
    <n v="49870"/>
    <n v="21"/>
    <x v="346"/>
    <n v="500000"/>
    <n v="625000"/>
    <n v="750000"/>
    <n v="1000000"/>
    <n v="1.3288899999999999"/>
    <s v="125-150%"/>
    <n v="50000"/>
    <n v="18750"/>
    <n v="7100.0999999999995"/>
    <n v="0"/>
    <n v="0"/>
    <n v="75850.100000000006"/>
    <n v="125720.1"/>
    <n v="60000"/>
    <n v="21250"/>
    <n v="7889"/>
    <n v="0"/>
    <n v="0"/>
    <n v="89139"/>
    <n v="139009"/>
  </r>
  <r>
    <s v="Boycey MacDermott"/>
    <n v="7054972058"/>
    <s v="Boycey"/>
    <s v="MacDermott"/>
    <x v="2"/>
    <n v="75430"/>
    <n v="16"/>
    <x v="347"/>
    <n v="600000"/>
    <n v="750000"/>
    <n v="900000"/>
    <n v="1200000"/>
    <n v="0.7632983333333333"/>
    <s v="0-100%"/>
    <n v="59537.270000000004"/>
    <n v="0"/>
    <n v="0"/>
    <n v="0"/>
    <n v="0"/>
    <n v="59537.270000000004"/>
    <n v="134967.27000000002"/>
    <n v="68696.849999999991"/>
    <n v="0"/>
    <n v="0"/>
    <n v="0"/>
    <n v="0"/>
    <n v="68696.849999999991"/>
    <n v="144126.84999999998"/>
  </r>
  <r>
    <s v="Phillipe Corter"/>
    <n v="222477806"/>
    <s v="Phillipe"/>
    <s v="Corter"/>
    <x v="1"/>
    <n v="87484"/>
    <n v="20"/>
    <x v="348"/>
    <n v="750000"/>
    <n v="937500"/>
    <n v="1125000"/>
    <n v="1500000"/>
    <n v="0.93258666666666667"/>
    <s v="0-100%"/>
    <n v="104916"/>
    <n v="0"/>
    <n v="0"/>
    <n v="0"/>
    <n v="0"/>
    <n v="104916"/>
    <n v="192400"/>
    <n v="104916"/>
    <n v="0"/>
    <n v="0"/>
    <n v="0"/>
    <n v="0"/>
    <n v="104916"/>
    <n v="192400"/>
  </r>
  <r>
    <s v="Pierre Lambshine"/>
    <n v="509389570"/>
    <s v="Pierre"/>
    <s v="Lambshine"/>
    <x v="1"/>
    <n v="89634"/>
    <n v="12"/>
    <x v="349"/>
    <n v="750000"/>
    <n v="937500"/>
    <n v="1125000"/>
    <n v="1500000"/>
    <n v="0.58200133333333337"/>
    <s v="0-100%"/>
    <n v="65475.149999999994"/>
    <n v="0"/>
    <n v="0"/>
    <n v="0"/>
    <n v="0"/>
    <n v="65475.149999999994"/>
    <n v="155109.15"/>
    <n v="65475.149999999994"/>
    <n v="0"/>
    <n v="0"/>
    <n v="0"/>
    <n v="0"/>
    <n v="65475.149999999994"/>
    <n v="155109.15"/>
  </r>
  <r>
    <s v="Hunter Erni"/>
    <n v="1888605537"/>
    <s v="Hunter"/>
    <s v="Erni"/>
    <x v="2"/>
    <n v="72427"/>
    <n v="21"/>
    <x v="350"/>
    <n v="600000"/>
    <n v="750000"/>
    <n v="900000"/>
    <n v="1200000"/>
    <n v="1.3013033333333333"/>
    <s v="125-150%"/>
    <n v="78000"/>
    <n v="25500.000000000004"/>
    <n v="6464.2199999999993"/>
    <n v="0"/>
    <n v="0"/>
    <n v="109964.22"/>
    <n v="182391.22"/>
    <n v="90000"/>
    <n v="27000"/>
    <n v="7695.5"/>
    <n v="0"/>
    <n v="0"/>
    <n v="124695.5"/>
    <n v="197122.5"/>
  </r>
  <r>
    <s v="Rainer Pirdy"/>
    <n v="5068508845"/>
    <s v="Rainer"/>
    <s v="Pirdy"/>
    <x v="2"/>
    <n v="63652"/>
    <n v="19"/>
    <x v="351"/>
    <n v="600000"/>
    <n v="750000"/>
    <n v="900000"/>
    <n v="1200000"/>
    <n v="1.1992400000000001"/>
    <s v="100-125%"/>
    <n v="78000"/>
    <n v="20322.480000000003"/>
    <n v="0"/>
    <n v="0"/>
    <n v="0"/>
    <n v="98322.48000000001"/>
    <n v="161974.48000000001"/>
    <n v="90000"/>
    <n v="21517.919999999998"/>
    <n v="0"/>
    <n v="0"/>
    <n v="0"/>
    <n v="111517.92"/>
    <n v="175169.91999999998"/>
  </r>
  <r>
    <s v="Lotty Foxall"/>
    <n v="8189289020"/>
    <s v="Lotty"/>
    <s v="Foxall"/>
    <x v="1"/>
    <n v="112300"/>
    <n v="22"/>
    <x v="352"/>
    <n v="750000"/>
    <n v="937500"/>
    <n v="1125000"/>
    <n v="1500000"/>
    <n v="1.0413186666666667"/>
    <s v="100-125%"/>
    <n v="112500"/>
    <n v="5887.91"/>
    <n v="0"/>
    <n v="0"/>
    <n v="0"/>
    <n v="118387.91"/>
    <n v="230687.91"/>
    <n v="112500"/>
    <n v="6817.58"/>
    <n v="0"/>
    <n v="0"/>
    <n v="0"/>
    <n v="119317.58"/>
    <n v="231617.58000000002"/>
  </r>
  <r>
    <s v="Cassius Roseaman"/>
    <n v="5603330430"/>
    <s v="Cassius"/>
    <s v="Roseaman"/>
    <x v="2"/>
    <n v="57267"/>
    <n v="23"/>
    <x v="353"/>
    <n v="600000"/>
    <n v="750000"/>
    <n v="900000"/>
    <n v="1200000"/>
    <n v="1.2972033333333333"/>
    <s v="125-150%"/>
    <n v="78000"/>
    <n v="25500.000000000004"/>
    <n v="5947.62"/>
    <n v="0"/>
    <n v="0"/>
    <n v="109447.62"/>
    <n v="166714.62"/>
    <n v="90000"/>
    <n v="27000"/>
    <n v="7080.5"/>
    <n v="0"/>
    <n v="0"/>
    <n v="124080.5"/>
    <n v="181347.5"/>
  </r>
  <r>
    <s v="Barn Doram"/>
    <n v="3642988458"/>
    <s v="Barn"/>
    <s v="Doram"/>
    <x v="2"/>
    <n v="79142"/>
    <n v="26"/>
    <x v="354"/>
    <n v="600000"/>
    <n v="750000"/>
    <n v="900000"/>
    <n v="1200000"/>
    <n v="1.5548666666666666"/>
    <s v="150-200%"/>
    <n v="78000"/>
    <n v="25500.000000000004"/>
    <n v="31500"/>
    <n v="8559.2000000000007"/>
    <n v="0"/>
    <n v="143559.20000000001"/>
    <n v="222701.2"/>
    <n v="90000"/>
    <n v="27000"/>
    <n v="37500"/>
    <n v="9876"/>
    <n v="0"/>
    <n v="164376"/>
    <n v="243518"/>
  </r>
  <r>
    <s v="Prentiss Chastaing"/>
    <n v="299663825"/>
    <s v="Prentiss"/>
    <s v="Chastaing"/>
    <x v="2"/>
    <n v="51063"/>
    <n v="16"/>
    <x v="355"/>
    <n v="600000"/>
    <n v="750000"/>
    <n v="900000"/>
    <n v="1200000"/>
    <n v="1.0704733333333334"/>
    <s v="100-125%"/>
    <n v="78000"/>
    <n v="7188.2800000000007"/>
    <n v="0"/>
    <n v="0"/>
    <n v="0"/>
    <n v="85188.28"/>
    <n v="136251.28"/>
    <n v="90000"/>
    <n v="7611.12"/>
    <n v="0"/>
    <n v="0"/>
    <n v="0"/>
    <n v="97611.12"/>
    <n v="148674.12"/>
  </r>
  <r>
    <s v="Catherine Jerams"/>
    <n v="4759627103"/>
    <s v="Catherine"/>
    <s v="Jerams"/>
    <x v="2"/>
    <n v="75032"/>
    <n v="22"/>
    <x v="356"/>
    <n v="600000"/>
    <n v="750000"/>
    <n v="900000"/>
    <n v="1200000"/>
    <n v="1.2269049999999999"/>
    <s v="100-125%"/>
    <n v="78000"/>
    <n v="23144.31"/>
    <n v="0"/>
    <n v="0"/>
    <n v="0"/>
    <n v="101144.31"/>
    <n v="176176.31"/>
    <n v="90000"/>
    <n v="24505.739999999998"/>
    <n v="0"/>
    <n v="0"/>
    <n v="0"/>
    <n v="114505.73999999999"/>
    <n v="189537.74"/>
  </r>
  <r>
    <s v="Leelah Yarnton"/>
    <n v="2292892200"/>
    <s v="Leelah"/>
    <s v="Yarnton"/>
    <x v="2"/>
    <n v="66242"/>
    <n v="16"/>
    <x v="357"/>
    <n v="600000"/>
    <n v="750000"/>
    <n v="900000"/>
    <n v="1200000"/>
    <n v="0.91857999999999995"/>
    <s v="0-100%"/>
    <n v="71649.240000000005"/>
    <n v="0"/>
    <n v="0"/>
    <n v="0"/>
    <n v="0"/>
    <n v="71649.240000000005"/>
    <n v="137891.24"/>
    <n v="82672.2"/>
    <n v="0"/>
    <n v="0"/>
    <n v="0"/>
    <n v="0"/>
    <n v="82672.2"/>
    <n v="148914.20000000001"/>
  </r>
  <r>
    <s v="Geoff Greenmon"/>
    <n v="7516977292"/>
    <s v="Geoff"/>
    <s v="Greenmon"/>
    <x v="1"/>
    <n v="89295"/>
    <n v="18"/>
    <x v="358"/>
    <n v="750000"/>
    <n v="937500"/>
    <n v="1125000"/>
    <n v="1500000"/>
    <n v="0.89229333333333338"/>
    <s v="0-100%"/>
    <n v="100383"/>
    <n v="0"/>
    <n v="0"/>
    <n v="0"/>
    <n v="0"/>
    <n v="100383"/>
    <n v="189678"/>
    <n v="100383"/>
    <n v="0"/>
    <n v="0"/>
    <n v="0"/>
    <n v="0"/>
    <n v="100383"/>
    <n v="189678"/>
  </r>
  <r>
    <s v="Ranique Hyatt"/>
    <n v="994826516"/>
    <s v="Ranique"/>
    <s v="Hyatt"/>
    <x v="0"/>
    <n v="32317"/>
    <n v="20"/>
    <x v="359"/>
    <n v="500000"/>
    <n v="625000"/>
    <n v="750000"/>
    <n v="1000000"/>
    <n v="1.6615059999999999"/>
    <s v="150-200%"/>
    <n v="50000"/>
    <n v="18750"/>
    <n v="22500"/>
    <n v="17765.66"/>
    <n v="0"/>
    <n v="109015.66"/>
    <n v="141332.66"/>
    <n v="60000"/>
    <n v="21250"/>
    <n v="25000"/>
    <n v="17765.66"/>
    <n v="0"/>
    <n v="124015.66"/>
    <n v="156332.66"/>
  </r>
  <r>
    <s v="Vite Blethyn"/>
    <n v="87033755"/>
    <s v="Vite"/>
    <s v="Blethyn"/>
    <x v="0"/>
    <n v="51861"/>
    <n v="14"/>
    <x v="360"/>
    <n v="500000"/>
    <n v="625000"/>
    <n v="750000"/>
    <n v="1000000"/>
    <n v="0.95138800000000001"/>
    <s v="0-100%"/>
    <n v="47569.4"/>
    <n v="0"/>
    <n v="0"/>
    <n v="0"/>
    <n v="0"/>
    <n v="47569.4"/>
    <n v="99430.399999999994"/>
    <n v="57083.28"/>
    <n v="0"/>
    <n v="0"/>
    <n v="0"/>
    <n v="0"/>
    <n v="57083.28"/>
    <n v="108944.28"/>
  </r>
  <r>
    <s v="Helyn McQuaker"/>
    <n v="9373778889"/>
    <s v="Helyn"/>
    <s v="McQuaker"/>
    <x v="1"/>
    <n v="82655"/>
    <n v="11"/>
    <x v="361"/>
    <n v="750000"/>
    <n v="937500"/>
    <n v="1125000"/>
    <n v="1500000"/>
    <n v="0.60933199999999998"/>
    <s v="0-100%"/>
    <n v="68549.849999999991"/>
    <n v="0"/>
    <n v="0"/>
    <n v="0"/>
    <n v="0"/>
    <n v="68549.849999999991"/>
    <n v="151204.84999999998"/>
    <n v="68549.849999999991"/>
    <n v="0"/>
    <n v="0"/>
    <n v="0"/>
    <n v="0"/>
    <n v="68549.849999999991"/>
    <n v="151204.84999999998"/>
  </r>
  <r>
    <s v="Valencia Ubsdale"/>
    <n v="4074728869"/>
    <s v="Valencia"/>
    <s v="Ubsdale"/>
    <x v="2"/>
    <n v="72698"/>
    <n v="20"/>
    <x v="362"/>
    <n v="600000"/>
    <n v="750000"/>
    <n v="900000"/>
    <n v="1200000"/>
    <n v="1.3445816666666666"/>
    <s v="125-150%"/>
    <n v="78000"/>
    <n v="25500.000000000004"/>
    <n v="11917.289999999999"/>
    <n v="0"/>
    <n v="0"/>
    <n v="115417.29"/>
    <n v="188115.28999999998"/>
    <n v="90000"/>
    <n v="27000"/>
    <n v="14187.25"/>
    <n v="0"/>
    <n v="0"/>
    <n v="131187.25"/>
    <n v="203885.25"/>
  </r>
  <r>
    <s v="Ike Pretorius"/>
    <n v="6148303353"/>
    <s v="Ike"/>
    <s v="Pretorius"/>
    <x v="1"/>
    <n v="118836"/>
    <n v="19"/>
    <x v="363"/>
    <n v="750000"/>
    <n v="937500"/>
    <n v="1125000"/>
    <n v="1500000"/>
    <n v="0.73275866666666667"/>
    <s v="0-100%"/>
    <n v="82435.349999999991"/>
    <n v="0"/>
    <n v="0"/>
    <n v="0"/>
    <n v="0"/>
    <n v="82435.349999999991"/>
    <n v="201271.34999999998"/>
    <n v="82435.349999999991"/>
    <n v="0"/>
    <n v="0"/>
    <n v="0"/>
    <n v="0"/>
    <n v="82435.349999999991"/>
    <n v="201271.34999999998"/>
  </r>
  <r>
    <s v="Basilius Hawlgarth"/>
    <n v="4716524892"/>
    <s v="Basilius"/>
    <s v="Hawlgarth"/>
    <x v="2"/>
    <n v="79201"/>
    <n v="29"/>
    <x v="364"/>
    <n v="600000"/>
    <n v="750000"/>
    <n v="900000"/>
    <n v="1200000"/>
    <n v="1.8208883333333334"/>
    <s v="150-200%"/>
    <n v="78000"/>
    <n v="25500.000000000004"/>
    <n v="31500"/>
    <n v="50058.58"/>
    <n v="0"/>
    <n v="185058.58000000002"/>
    <n v="264259.58"/>
    <n v="90000"/>
    <n v="27000"/>
    <n v="37500"/>
    <n v="57759.9"/>
    <n v="0"/>
    <n v="212259.9"/>
    <n v="291460.90000000002"/>
  </r>
  <r>
    <s v="Terry Hess"/>
    <n v="5811999097"/>
    <s v="Terry"/>
    <s v="Hess"/>
    <x v="0"/>
    <n v="41580"/>
    <n v="18"/>
    <x v="365"/>
    <n v="500000"/>
    <n v="625000"/>
    <n v="750000"/>
    <n v="1000000"/>
    <n v="1.2824500000000001"/>
    <s v="125-150%"/>
    <n v="50000"/>
    <n v="18750"/>
    <n v="2920.5"/>
    <n v="0"/>
    <n v="0"/>
    <n v="71670.5"/>
    <n v="113250.5"/>
    <n v="60000"/>
    <n v="21250"/>
    <n v="3245"/>
    <n v="0"/>
    <n v="0"/>
    <n v="84495"/>
    <n v="126075"/>
  </r>
  <r>
    <s v="Alex Ateridge"/>
    <n v="1518783783"/>
    <s v="Alex"/>
    <s v="Ateridge"/>
    <x v="0"/>
    <n v="30311"/>
    <n v="19"/>
    <x v="366"/>
    <n v="500000"/>
    <n v="625000"/>
    <n v="750000"/>
    <n v="1000000"/>
    <n v="1.3121080000000001"/>
    <s v="125-150%"/>
    <n v="50000"/>
    <n v="18750"/>
    <n v="5589.7199999999993"/>
    <n v="0"/>
    <n v="0"/>
    <n v="74339.72"/>
    <n v="104650.72"/>
    <n v="60000"/>
    <n v="21250"/>
    <n v="6210.8"/>
    <n v="0"/>
    <n v="0"/>
    <n v="87460.800000000003"/>
    <n v="117771.8"/>
  </r>
  <r>
    <s v="Minetta Maden"/>
    <n v="5913755731"/>
    <s v="Minetta"/>
    <s v="Maden"/>
    <x v="2"/>
    <n v="51706"/>
    <n v="20"/>
    <x v="367"/>
    <n v="600000"/>
    <n v="750000"/>
    <n v="900000"/>
    <n v="1200000"/>
    <n v="0.94747166666666671"/>
    <s v="0-100%"/>
    <n v="73902.790000000008"/>
    <n v="0"/>
    <n v="0"/>
    <n v="0"/>
    <n v="0"/>
    <n v="73902.790000000008"/>
    <n v="125608.79000000001"/>
    <n v="85272.45"/>
    <n v="0"/>
    <n v="0"/>
    <n v="0"/>
    <n v="0"/>
    <n v="85272.45"/>
    <n v="136978.45000000001"/>
  </r>
  <r>
    <s v="Aubrey Suthren"/>
    <n v="4192879565"/>
    <s v="Aubrey"/>
    <s v="Suthren"/>
    <x v="2"/>
    <n v="57704"/>
    <n v="17"/>
    <x v="368"/>
    <n v="600000"/>
    <n v="750000"/>
    <n v="900000"/>
    <n v="1200000"/>
    <n v="0.81332333333333329"/>
    <s v="0-100%"/>
    <n v="63439.22"/>
    <n v="0"/>
    <n v="0"/>
    <n v="0"/>
    <n v="0"/>
    <n v="63439.22"/>
    <n v="121143.22"/>
    <n v="73199.099999999991"/>
    <n v="0"/>
    <n v="0"/>
    <n v="0"/>
    <n v="0"/>
    <n v="73199.099999999991"/>
    <n v="130903.09999999999"/>
  </r>
  <r>
    <s v="Jonah Lobb"/>
    <n v="6487054410"/>
    <s v="Jonah"/>
    <s v="Lobb"/>
    <x v="2"/>
    <n v="64256"/>
    <n v="17"/>
    <x v="369"/>
    <n v="600000"/>
    <n v="750000"/>
    <n v="900000"/>
    <n v="1200000"/>
    <n v="0.95041833333333336"/>
    <s v="0-100%"/>
    <n v="74132.63"/>
    <n v="0"/>
    <n v="0"/>
    <n v="0"/>
    <n v="0"/>
    <n v="74132.63"/>
    <n v="138388.63"/>
    <n v="85537.65"/>
    <n v="0"/>
    <n v="0"/>
    <n v="0"/>
    <n v="0"/>
    <n v="85537.65"/>
    <n v="149793.65"/>
  </r>
  <r>
    <s v="Cordelia Goodered"/>
    <n v="9829586073"/>
    <s v="Cordelia"/>
    <s v="Goodered"/>
    <x v="1"/>
    <n v="88725"/>
    <n v="23"/>
    <x v="370"/>
    <n v="750000"/>
    <n v="937500"/>
    <n v="1125000"/>
    <n v="1500000"/>
    <n v="1.0227520000000001"/>
    <s v="100-125%"/>
    <n v="112500"/>
    <n v="3242.16"/>
    <n v="0"/>
    <n v="0"/>
    <n v="0"/>
    <n v="115742.16"/>
    <n v="204467.16"/>
    <n v="112500"/>
    <n v="3754.08"/>
    <n v="0"/>
    <n v="0"/>
    <n v="0"/>
    <n v="116254.08"/>
    <n v="204979.08000000002"/>
  </r>
  <r>
    <s v="Claire Espinos"/>
    <n v="8289594380"/>
    <s v="Claire"/>
    <s v="Espinos"/>
    <x v="0"/>
    <n v="37040"/>
    <n v="22"/>
    <x v="371"/>
    <n v="500000"/>
    <n v="625000"/>
    <n v="750000"/>
    <n v="1000000"/>
    <n v="1.343872"/>
    <s v="125-150%"/>
    <n v="50000"/>
    <n v="18750"/>
    <n v="8448.48"/>
    <n v="0"/>
    <n v="0"/>
    <n v="77198.48"/>
    <n v="114238.48"/>
    <n v="60000"/>
    <n v="21250"/>
    <n v="9387.2000000000007"/>
    <n v="0"/>
    <n v="0"/>
    <n v="90637.2"/>
    <n v="127677.2"/>
  </r>
  <r>
    <s v="Temple Dorracott"/>
    <n v="1014658829"/>
    <s v="Temple"/>
    <s v="Dorracott"/>
    <x v="2"/>
    <n v="71890"/>
    <n v="18"/>
    <x v="372"/>
    <n v="600000"/>
    <n v="750000"/>
    <n v="900000"/>
    <n v="1200000"/>
    <n v="1.2096316666666667"/>
    <s v="100-125%"/>
    <n v="78000"/>
    <n v="21382.43"/>
    <n v="0"/>
    <n v="0"/>
    <n v="0"/>
    <n v="99382.43"/>
    <n v="171272.43"/>
    <n v="90000"/>
    <n v="22640.219999999998"/>
    <n v="0"/>
    <n v="0"/>
    <n v="0"/>
    <n v="112640.22"/>
    <n v="184530.22"/>
  </r>
  <r>
    <s v="Maure Quinane"/>
    <n v="1444572199"/>
    <s v="Maure"/>
    <s v="Quinane"/>
    <x v="1"/>
    <n v="120364"/>
    <n v="19"/>
    <x v="373"/>
    <n v="750000"/>
    <n v="937500"/>
    <n v="1125000"/>
    <n v="1500000"/>
    <n v="0.86523600000000001"/>
    <s v="0-100%"/>
    <n v="97339.05"/>
    <n v="0"/>
    <n v="0"/>
    <n v="0"/>
    <n v="0"/>
    <n v="97339.05"/>
    <n v="217703.05"/>
    <n v="97339.05"/>
    <n v="0"/>
    <n v="0"/>
    <n v="0"/>
    <n v="0"/>
    <n v="97339.05"/>
    <n v="217703.05"/>
  </r>
  <r>
    <s v="Orion Robak"/>
    <n v="8302317314"/>
    <s v="Orion"/>
    <s v="Robak"/>
    <x v="1"/>
    <n v="75594"/>
    <n v="22"/>
    <x v="374"/>
    <n v="750000"/>
    <n v="937500"/>
    <n v="1125000"/>
    <n v="1500000"/>
    <n v="0.8817733333333333"/>
    <s v="0-100%"/>
    <n v="99199.5"/>
    <n v="0"/>
    <n v="0"/>
    <n v="0"/>
    <n v="0"/>
    <n v="99199.5"/>
    <n v="174793.5"/>
    <n v="99199.5"/>
    <n v="0"/>
    <n v="0"/>
    <n v="0"/>
    <n v="0"/>
    <n v="99199.5"/>
    <n v="174793.5"/>
  </r>
  <r>
    <s v="Nikolaus Plampeyn"/>
    <n v="6380488901"/>
    <s v="Nikolaus"/>
    <s v="Plampeyn"/>
    <x v="0"/>
    <n v="33308"/>
    <n v="23"/>
    <x v="375"/>
    <n v="500000"/>
    <n v="625000"/>
    <n v="750000"/>
    <n v="1000000"/>
    <n v="1.6133280000000001"/>
    <s v="150-200%"/>
    <n v="50000"/>
    <n v="18750"/>
    <n v="22500"/>
    <n v="12466.08"/>
    <n v="0"/>
    <n v="103716.08"/>
    <n v="137024.08000000002"/>
    <n v="60000"/>
    <n v="21250"/>
    <n v="25000"/>
    <n v="12466.08"/>
    <n v="0"/>
    <n v="118716.08"/>
    <n v="152024.08000000002"/>
  </r>
  <r>
    <s v="Daphna Dyson"/>
    <n v="7645724897"/>
    <s v="Daphna"/>
    <s v="Dyson"/>
    <x v="2"/>
    <n v="75174"/>
    <n v="19"/>
    <x v="376"/>
    <n v="600000"/>
    <n v="750000"/>
    <n v="900000"/>
    <n v="1200000"/>
    <n v="1.0682516666666666"/>
    <s v="100-125%"/>
    <n v="78000"/>
    <n v="6961.67"/>
    <n v="0"/>
    <n v="0"/>
    <n v="0"/>
    <n v="84961.67"/>
    <n v="160135.66999999998"/>
    <n v="90000"/>
    <n v="7371.1799999999994"/>
    <n v="0"/>
    <n v="0"/>
    <n v="0"/>
    <n v="97371.18"/>
    <n v="172545.18"/>
  </r>
  <r>
    <s v="Archy Petri"/>
    <n v="6375014751"/>
    <s v="Archy"/>
    <s v="Petri"/>
    <x v="0"/>
    <n v="56888"/>
    <n v="17"/>
    <x v="377"/>
    <n v="500000"/>
    <n v="625000"/>
    <n v="750000"/>
    <n v="1000000"/>
    <n v="1.0564359999999999"/>
    <s v="100-125%"/>
    <n v="50000"/>
    <n v="4232.7"/>
    <n v="0"/>
    <n v="0"/>
    <n v="0"/>
    <n v="54232.7"/>
    <n v="111120.7"/>
    <n v="60000"/>
    <n v="4797.0600000000004"/>
    <n v="0"/>
    <n v="0"/>
    <n v="0"/>
    <n v="64797.06"/>
    <n v="121685.06"/>
  </r>
  <r>
    <s v="Tim Koschek"/>
    <n v="8568859739"/>
    <s v="Tim"/>
    <s v="Koschek"/>
    <x v="1"/>
    <n v="81228"/>
    <n v="14"/>
    <x v="378"/>
    <n v="750000"/>
    <n v="937500"/>
    <n v="1125000"/>
    <n v="1500000"/>
    <n v="0.68126533333333328"/>
    <s v="0-100%"/>
    <n v="76642.349999999991"/>
    <n v="0"/>
    <n v="0"/>
    <n v="0"/>
    <n v="0"/>
    <n v="76642.349999999991"/>
    <n v="157870.34999999998"/>
    <n v="76642.349999999991"/>
    <n v="0"/>
    <n v="0"/>
    <n v="0"/>
    <n v="0"/>
    <n v="76642.349999999991"/>
    <n v="157870.34999999998"/>
  </r>
  <r>
    <s v="Codie Ardy"/>
    <n v="6836716731"/>
    <s v="Codie"/>
    <s v="Ardy"/>
    <x v="1"/>
    <n v="91423"/>
    <n v="17"/>
    <x v="379"/>
    <n v="750000"/>
    <n v="937500"/>
    <n v="1125000"/>
    <n v="1500000"/>
    <n v="0.72851600000000005"/>
    <s v="0-100%"/>
    <n v="81958.05"/>
    <n v="0"/>
    <n v="0"/>
    <n v="0"/>
    <n v="0"/>
    <n v="81958.05"/>
    <n v="173381.05"/>
    <n v="81958.05"/>
    <n v="0"/>
    <n v="0"/>
    <n v="0"/>
    <n v="0"/>
    <n v="81958.05"/>
    <n v="173381.05"/>
  </r>
  <r>
    <s v="Maryjo Laxe"/>
    <n v="4011453366"/>
    <s v="Maryjo"/>
    <s v="Laxe"/>
    <x v="1"/>
    <n v="113851"/>
    <n v="20"/>
    <x v="380"/>
    <n v="750000"/>
    <n v="937500"/>
    <n v="1125000"/>
    <n v="1500000"/>
    <n v="0.89199600000000001"/>
    <s v="0-100%"/>
    <n v="100349.55"/>
    <n v="0"/>
    <n v="0"/>
    <n v="0"/>
    <n v="0"/>
    <n v="100349.55"/>
    <n v="214200.55"/>
    <n v="100349.55"/>
    <n v="0"/>
    <n v="0"/>
    <n v="0"/>
    <n v="0"/>
    <n v="100349.55"/>
    <n v="214200.55"/>
  </r>
  <r>
    <s v="Matthias Haestier"/>
    <n v="2740930763"/>
    <s v="Matthias"/>
    <s v="Haestier"/>
    <x v="1"/>
    <n v="123658"/>
    <n v="14"/>
    <x v="381"/>
    <n v="750000"/>
    <n v="937500"/>
    <n v="1125000"/>
    <n v="1500000"/>
    <n v="0.55115466666666668"/>
    <s v="0-100%"/>
    <n v="62004.899999999994"/>
    <n v="0"/>
    <n v="0"/>
    <n v="0"/>
    <n v="0"/>
    <n v="62004.899999999994"/>
    <n v="185662.9"/>
    <n v="62004.899999999994"/>
    <n v="0"/>
    <n v="0"/>
    <n v="0"/>
    <n v="0"/>
    <n v="62004.899999999994"/>
    <n v="185662.9"/>
  </r>
  <r>
    <s v="Roger Guiet"/>
    <n v="2355104786"/>
    <s v="Roger"/>
    <s v="Guiet"/>
    <x v="2"/>
    <n v="78796"/>
    <n v="23"/>
    <x v="382"/>
    <n v="600000"/>
    <n v="750000"/>
    <n v="900000"/>
    <n v="1200000"/>
    <n v="1.3129416666666667"/>
    <s v="125-150%"/>
    <n v="78000"/>
    <n v="25500.000000000004"/>
    <n v="7930.65"/>
    <n v="0"/>
    <n v="0"/>
    <n v="111430.65"/>
    <n v="190226.65"/>
    <n v="90000"/>
    <n v="27000"/>
    <n v="9441.25"/>
    <n v="0"/>
    <n v="0"/>
    <n v="126441.25"/>
    <n v="205237.25"/>
  </r>
  <r>
    <s v="Ethyl Klaff"/>
    <n v="6890491998"/>
    <s v="Ethyl"/>
    <s v="Klaff"/>
    <x v="1"/>
    <n v="114550"/>
    <n v="15"/>
    <x v="383"/>
    <n v="750000"/>
    <n v="937500"/>
    <n v="1125000"/>
    <n v="1500000"/>
    <n v="0.65206666666666668"/>
    <s v="0-100%"/>
    <n v="73357.5"/>
    <n v="0"/>
    <n v="0"/>
    <n v="0"/>
    <n v="0"/>
    <n v="73357.5"/>
    <n v="187907.5"/>
    <n v="73357.5"/>
    <n v="0"/>
    <n v="0"/>
    <n v="0"/>
    <n v="0"/>
    <n v="73357.5"/>
    <n v="187907.5"/>
  </r>
  <r>
    <s v="Licha Whitemarsh"/>
    <n v="2757793764"/>
    <s v="Licha"/>
    <s v="Whitemarsh"/>
    <x v="1"/>
    <n v="91521"/>
    <n v="19"/>
    <x v="384"/>
    <n v="750000"/>
    <n v="937500"/>
    <n v="1125000"/>
    <n v="1500000"/>
    <n v="0.77915466666666666"/>
    <s v="0-100%"/>
    <n v="87654.9"/>
    <n v="0"/>
    <n v="0"/>
    <n v="0"/>
    <n v="0"/>
    <n v="87654.9"/>
    <n v="179175.9"/>
    <n v="87654.9"/>
    <n v="0"/>
    <n v="0"/>
    <n v="0"/>
    <n v="0"/>
    <n v="87654.9"/>
    <n v="179175.9"/>
  </r>
  <r>
    <s v="Sherlock Duffell"/>
    <n v="1787288307"/>
    <s v="Sherlock"/>
    <s v="Duffell"/>
    <x v="2"/>
    <n v="79023"/>
    <n v="23"/>
    <x v="385"/>
    <n v="600000"/>
    <n v="750000"/>
    <n v="900000"/>
    <n v="1200000"/>
    <n v="1.5103583333333332"/>
    <s v="150-200%"/>
    <n v="78000"/>
    <n v="25500.000000000004"/>
    <n v="31500"/>
    <n v="1615.9"/>
    <n v="0"/>
    <n v="136615.9"/>
    <n v="215638.9"/>
    <n v="90000"/>
    <n v="27000"/>
    <n v="37500"/>
    <n v="1864.5"/>
    <n v="0"/>
    <n v="156364.5"/>
    <n v="235387.5"/>
  </r>
  <r>
    <s v="Ahmed Roizn"/>
    <n v="8887868026"/>
    <s v="Ahmed"/>
    <s v="Roizn"/>
    <x v="1"/>
    <n v="92800"/>
    <n v="19"/>
    <x v="386"/>
    <n v="750000"/>
    <n v="937500"/>
    <n v="1125000"/>
    <n v="1500000"/>
    <n v="0.92660133333333339"/>
    <s v="0-100%"/>
    <n v="104242.65"/>
    <n v="0"/>
    <n v="0"/>
    <n v="0"/>
    <n v="0"/>
    <n v="104242.65"/>
    <n v="197042.65"/>
    <n v="104242.65"/>
    <n v="0"/>
    <n v="0"/>
    <n v="0"/>
    <n v="0"/>
    <n v="104242.65"/>
    <n v="197042.65"/>
  </r>
  <r>
    <s v="Willem Juschke"/>
    <n v="2177097355"/>
    <s v="Willem"/>
    <s v="Juschke"/>
    <x v="1"/>
    <n v="86438"/>
    <n v="20"/>
    <x v="387"/>
    <n v="750000"/>
    <n v="937500"/>
    <n v="1125000"/>
    <n v="1500000"/>
    <n v="0.84031866666666666"/>
    <s v="0-100%"/>
    <n v="94535.849999999991"/>
    <n v="0"/>
    <n v="0"/>
    <n v="0"/>
    <n v="0"/>
    <n v="94535.849999999991"/>
    <n v="180973.84999999998"/>
    <n v="94535.849999999991"/>
    <n v="0"/>
    <n v="0"/>
    <n v="0"/>
    <n v="0"/>
    <n v="94535.849999999991"/>
    <n v="180973.84999999998"/>
  </r>
  <r>
    <s v="Bobbi Denis"/>
    <n v="2924550912"/>
    <s v="Bobbi"/>
    <s v="Denis"/>
    <x v="2"/>
    <n v="77174"/>
    <n v="17"/>
    <x v="388"/>
    <n v="600000"/>
    <n v="750000"/>
    <n v="900000"/>
    <n v="1200000"/>
    <n v="0.98907166666666668"/>
    <s v="0-100%"/>
    <n v="77147.59"/>
    <n v="0"/>
    <n v="0"/>
    <n v="0"/>
    <n v="0"/>
    <n v="77147.59"/>
    <n v="154321.59"/>
    <n v="89016.45"/>
    <n v="0"/>
    <n v="0"/>
    <n v="0"/>
    <n v="0"/>
    <n v="89016.45"/>
    <n v="166190.45000000001"/>
  </r>
  <r>
    <s v="Ferdinand Filippucci"/>
    <n v="4967603564"/>
    <s v="Ferdinand"/>
    <s v="Filippucci"/>
    <x v="1"/>
    <n v="78019"/>
    <n v="20"/>
    <x v="389"/>
    <n v="750000"/>
    <n v="937500"/>
    <n v="1125000"/>
    <n v="1500000"/>
    <n v="1.0473586666666668"/>
    <s v="100-125%"/>
    <n v="112500"/>
    <n v="6748.61"/>
    <n v="0"/>
    <n v="0"/>
    <n v="0"/>
    <n v="119248.61"/>
    <n v="197267.61"/>
    <n v="112500"/>
    <n v="7814.18"/>
    <n v="0"/>
    <n v="0"/>
    <n v="0"/>
    <n v="120314.18"/>
    <n v="198333.18"/>
  </r>
  <r>
    <s v="Wait Rosenbaum"/>
    <n v="7007279686"/>
    <s v="Wait"/>
    <s v="Rosenbaum"/>
    <x v="0"/>
    <n v="48212"/>
    <n v="19"/>
    <x v="390"/>
    <n v="500000"/>
    <n v="625000"/>
    <n v="750000"/>
    <n v="1000000"/>
    <n v="1.3932599999999999"/>
    <s v="125-150%"/>
    <n v="50000"/>
    <n v="18750"/>
    <n v="12893.4"/>
    <n v="0"/>
    <n v="0"/>
    <n v="81643.399999999994"/>
    <n v="129855.4"/>
    <n v="60000"/>
    <n v="21250"/>
    <n v="14326"/>
    <n v="0"/>
    <n v="0"/>
    <n v="95576"/>
    <n v="143788"/>
  </r>
  <r>
    <s v="Bernard Lefeuvre"/>
    <n v="5407735911"/>
    <s v="Bernard"/>
    <s v="Lefeuvre"/>
    <x v="0"/>
    <n v="38807"/>
    <n v="24"/>
    <x v="391"/>
    <n v="500000"/>
    <n v="625000"/>
    <n v="750000"/>
    <n v="1000000"/>
    <n v="1.479474"/>
    <s v="125-150%"/>
    <n v="50000"/>
    <n v="18750"/>
    <n v="20652.66"/>
    <n v="0"/>
    <n v="0"/>
    <n v="89402.66"/>
    <n v="128209.66"/>
    <n v="60000"/>
    <n v="21250"/>
    <n v="22947.4"/>
    <n v="0"/>
    <n v="0"/>
    <n v="104197.4"/>
    <n v="143004.4"/>
  </r>
  <r>
    <s v="Jessa Wasbrough"/>
    <n v="4984363320"/>
    <s v="Jessa"/>
    <s v="Wasbrough"/>
    <x v="0"/>
    <n v="52312"/>
    <n v="18"/>
    <x v="392"/>
    <n v="500000"/>
    <n v="625000"/>
    <n v="750000"/>
    <n v="1000000"/>
    <n v="1.26298"/>
    <s v="125-150%"/>
    <n v="50000"/>
    <n v="18750"/>
    <n v="1168.2"/>
    <n v="0"/>
    <n v="0"/>
    <n v="69918.2"/>
    <n v="122230.2"/>
    <n v="60000"/>
    <n v="21250"/>
    <n v="1298"/>
    <n v="0"/>
    <n v="0"/>
    <n v="82548"/>
    <n v="134860"/>
  </r>
  <r>
    <s v="Merilee Leverich"/>
    <n v="1279282711"/>
    <s v="Merilee"/>
    <s v="Leverich"/>
    <x v="2"/>
    <n v="64256"/>
    <n v="9"/>
    <x v="393"/>
    <n v="600000"/>
    <n v="750000"/>
    <n v="900000"/>
    <n v="1200000"/>
    <n v="0.57919833333333337"/>
    <s v="0-100%"/>
    <n v="45177.47"/>
    <n v="0"/>
    <n v="0"/>
    <n v="0"/>
    <n v="0"/>
    <n v="45177.47"/>
    <n v="109433.47"/>
    <n v="52127.85"/>
    <n v="0"/>
    <n v="0"/>
    <n v="0"/>
    <n v="0"/>
    <n v="52127.85"/>
    <n v="116383.85"/>
  </r>
  <r>
    <s v="Chas Manthorpe"/>
    <n v="9229113786"/>
    <s v="Chas"/>
    <s v="Manthorpe"/>
    <x v="0"/>
    <n v="64025"/>
    <n v="11"/>
    <x v="394"/>
    <n v="500000"/>
    <n v="625000"/>
    <n v="750000"/>
    <n v="1000000"/>
    <n v="0.74739"/>
    <s v="0-100%"/>
    <n v="37369.5"/>
    <n v="0"/>
    <n v="0"/>
    <n v="0"/>
    <n v="0"/>
    <n v="37369.5"/>
    <n v="101394.5"/>
    <n v="44843.4"/>
    <n v="0"/>
    <n v="0"/>
    <n v="0"/>
    <n v="0"/>
    <n v="44843.4"/>
    <n v="108868.4"/>
  </r>
  <r>
    <s v="Wallas Riolfi"/>
    <n v="6713405010"/>
    <s v="Wallas"/>
    <s v="Riolfi"/>
    <x v="0"/>
    <n v="49505"/>
    <n v="23"/>
    <x v="395"/>
    <n v="500000"/>
    <n v="625000"/>
    <n v="750000"/>
    <n v="1000000"/>
    <n v="1.7371380000000001"/>
    <s v="150-200%"/>
    <n v="50000"/>
    <n v="18750"/>
    <n v="22500"/>
    <n v="26085.18"/>
    <n v="0"/>
    <n v="117335.18"/>
    <n v="166840.18"/>
    <n v="60000"/>
    <n v="21250"/>
    <n v="25000"/>
    <n v="26085.18"/>
    <n v="0"/>
    <n v="132335.18"/>
    <n v="181840.18"/>
  </r>
  <r>
    <s v="Hew Lamborne"/>
    <n v="793441269"/>
    <s v="Hew"/>
    <s v="Lamborne"/>
    <x v="2"/>
    <n v="60498"/>
    <n v="15"/>
    <x v="396"/>
    <n v="600000"/>
    <n v="750000"/>
    <n v="900000"/>
    <n v="1200000"/>
    <n v="0.83307833333333337"/>
    <s v="0-100%"/>
    <n v="64980.11"/>
    <n v="0"/>
    <n v="0"/>
    <n v="0"/>
    <n v="0"/>
    <n v="64980.11"/>
    <n v="125478.11"/>
    <n v="74977.05"/>
    <n v="0"/>
    <n v="0"/>
    <n v="0"/>
    <n v="0"/>
    <n v="74977.05"/>
    <n v="135475.04999999999"/>
  </r>
  <r>
    <s v="Desmond Simmins"/>
    <n v="9057758911"/>
    <s v="Desmond"/>
    <s v="Simmins"/>
    <x v="2"/>
    <n v="54346"/>
    <n v="17"/>
    <x v="397"/>
    <n v="600000"/>
    <n v="750000"/>
    <n v="900000"/>
    <n v="1200000"/>
    <n v="1.0148550000000001"/>
    <s v="100-125%"/>
    <n v="78000"/>
    <n v="1515.21"/>
    <n v="0"/>
    <n v="0"/>
    <n v="0"/>
    <n v="79515.210000000006"/>
    <n v="133861.21000000002"/>
    <n v="90000"/>
    <n v="1604.34"/>
    <n v="0"/>
    <n v="0"/>
    <n v="0"/>
    <n v="91604.34"/>
    <n v="145950.34"/>
  </r>
  <r>
    <s v="Rafe Leman"/>
    <n v="9245659313"/>
    <s v="Rafe"/>
    <s v="Leman"/>
    <x v="2"/>
    <n v="64732"/>
    <n v="9"/>
    <x v="398"/>
    <n v="600000"/>
    <n v="750000"/>
    <n v="900000"/>
    <n v="1200000"/>
    <n v="0.42714333333333332"/>
    <s v="0-100%"/>
    <n v="33317.18"/>
    <n v="0"/>
    <n v="0"/>
    <n v="0"/>
    <n v="0"/>
    <n v="33317.18"/>
    <n v="98049.18"/>
    <n v="38442.9"/>
    <n v="0"/>
    <n v="0"/>
    <n v="0"/>
    <n v="0"/>
    <n v="38442.9"/>
    <n v="103174.9"/>
  </r>
  <r>
    <s v="Jone Sleep"/>
    <n v="2873915978"/>
    <s v="Jone"/>
    <s v="Sleep"/>
    <x v="2"/>
    <n v="73164"/>
    <n v="25"/>
    <x v="399"/>
    <n v="600000"/>
    <n v="750000"/>
    <n v="900000"/>
    <n v="1200000"/>
    <n v="1.3897083333333333"/>
    <s v="125-150%"/>
    <n v="78000"/>
    <n v="25500.000000000004"/>
    <n v="17603.25"/>
    <n v="0"/>
    <n v="0"/>
    <n v="121103.25"/>
    <n v="194267.25"/>
    <n v="90000"/>
    <n v="27000"/>
    <n v="20956.25"/>
    <n v="0"/>
    <n v="0"/>
    <n v="137956.25"/>
    <n v="211120.25"/>
  </r>
  <r>
    <s v="Nil Dowden"/>
    <n v="923191143"/>
    <s v="Nil"/>
    <s v="Dowden"/>
    <x v="2"/>
    <n v="53354"/>
    <n v="15"/>
    <x v="400"/>
    <n v="600000"/>
    <n v="750000"/>
    <n v="900000"/>
    <n v="1200000"/>
    <n v="0.81371333333333329"/>
    <s v="0-100%"/>
    <n v="63469.64"/>
    <n v="0"/>
    <n v="0"/>
    <n v="0"/>
    <n v="0"/>
    <n v="63469.64"/>
    <n v="116823.64"/>
    <n v="73234.2"/>
    <n v="0"/>
    <n v="0"/>
    <n v="0"/>
    <n v="0"/>
    <n v="73234.2"/>
    <n v="126588.2"/>
  </r>
  <r>
    <s v="Keenan Kruszelnicki"/>
    <n v="1958063002"/>
    <s v="Keenan"/>
    <s v="Kruszelnicki"/>
    <x v="1"/>
    <n v="105993"/>
    <n v="24"/>
    <x v="401"/>
    <n v="750000"/>
    <n v="937500"/>
    <n v="1125000"/>
    <n v="1500000"/>
    <n v="1.2737706666666666"/>
    <s v="125-150%"/>
    <n v="112500"/>
    <n v="35625"/>
    <n v="4100.4400000000005"/>
    <n v="0"/>
    <n v="0"/>
    <n v="152225.44"/>
    <n v="258218.44"/>
    <n v="112500"/>
    <n v="41250"/>
    <n v="4457"/>
    <n v="0"/>
    <n v="0"/>
    <n v="158207"/>
    <n v="264200"/>
  </r>
  <r>
    <s v="Natassia Baldoni"/>
    <n v="5197585250"/>
    <s v="Natassia"/>
    <s v="Baldoni"/>
    <x v="1"/>
    <n v="114163"/>
    <n v="23"/>
    <x v="402"/>
    <n v="750000"/>
    <n v="937500"/>
    <n v="1125000"/>
    <n v="1500000"/>
    <n v="1.08908"/>
    <s v="100-125%"/>
    <n v="112500"/>
    <n v="12693.9"/>
    <n v="0"/>
    <n v="0"/>
    <n v="0"/>
    <n v="125193.9"/>
    <n v="239356.9"/>
    <n v="112500"/>
    <n v="14698.2"/>
    <n v="0"/>
    <n v="0"/>
    <n v="0"/>
    <n v="127198.2"/>
    <n v="241361.2"/>
  </r>
  <r>
    <s v="Alyse Abrahmer"/>
    <n v="8002426673"/>
    <s v="Alyse"/>
    <s v="Abrahmer"/>
    <x v="2"/>
    <n v="67081"/>
    <n v="25"/>
    <x v="403"/>
    <n v="600000"/>
    <n v="750000"/>
    <n v="900000"/>
    <n v="1200000"/>
    <n v="1.4856866666666666"/>
    <s v="125-150%"/>
    <n v="78000"/>
    <n v="25500.000000000004"/>
    <n v="29696.52"/>
    <n v="0"/>
    <n v="0"/>
    <n v="133196.51999999999"/>
    <n v="200277.52"/>
    <n v="90000"/>
    <n v="27000"/>
    <n v="35353"/>
    <n v="0"/>
    <n v="0"/>
    <n v="152353"/>
    <n v="219434"/>
  </r>
  <r>
    <s v="Brewer Hartright"/>
    <n v="9620547551"/>
    <s v="Brewer"/>
    <s v="Hartright"/>
    <x v="1"/>
    <n v="80719"/>
    <n v="19"/>
    <x v="404"/>
    <n v="750000"/>
    <n v="937500"/>
    <n v="1125000"/>
    <n v="1500000"/>
    <n v="0.72104133333333331"/>
    <s v="0-100%"/>
    <n v="81117.149999999994"/>
    <n v="0"/>
    <n v="0"/>
    <n v="0"/>
    <n v="0"/>
    <n v="81117.149999999994"/>
    <n v="161836.15"/>
    <n v="81117.149999999994"/>
    <n v="0"/>
    <n v="0"/>
    <n v="0"/>
    <n v="0"/>
    <n v="81117.149999999994"/>
    <n v="161836.15"/>
  </r>
  <r>
    <s v="Walker Bartels"/>
    <n v="8335120919"/>
    <s v="Walker"/>
    <s v="Bartels"/>
    <x v="2"/>
    <n v="55018"/>
    <n v="16"/>
    <x v="405"/>
    <n v="600000"/>
    <n v="750000"/>
    <n v="900000"/>
    <n v="1200000"/>
    <n v="0.85990833333333339"/>
    <s v="0-100%"/>
    <n v="67072.850000000006"/>
    <n v="0"/>
    <n v="0"/>
    <n v="0"/>
    <n v="0"/>
    <n v="67072.850000000006"/>
    <n v="122090.85"/>
    <n v="77391.75"/>
    <n v="0"/>
    <n v="0"/>
    <n v="0"/>
    <n v="0"/>
    <n v="77391.75"/>
    <n v="132409.75"/>
  </r>
  <r>
    <s v="Filip Stellman"/>
    <n v="2237103631"/>
    <s v="Filip"/>
    <s v="Stellman"/>
    <x v="2"/>
    <n v="69026"/>
    <n v="23"/>
    <x v="406"/>
    <n v="600000"/>
    <n v="750000"/>
    <n v="900000"/>
    <n v="1200000"/>
    <n v="1.4102749999999999"/>
    <s v="125-150%"/>
    <n v="78000"/>
    <n v="25500.000000000004"/>
    <n v="20194.649999999998"/>
    <n v="0"/>
    <n v="0"/>
    <n v="123694.65"/>
    <n v="192720.65"/>
    <n v="90000"/>
    <n v="27000"/>
    <n v="24041.25"/>
    <n v="0"/>
    <n v="0"/>
    <n v="141041.25"/>
    <n v="210067.25"/>
  </r>
  <r>
    <s v="Teresina Howling"/>
    <n v="2378102658"/>
    <s v="Teresina"/>
    <s v="Howling"/>
    <x v="0"/>
    <n v="32554"/>
    <n v="11"/>
    <x v="407"/>
    <n v="500000"/>
    <n v="625000"/>
    <n v="750000"/>
    <n v="1000000"/>
    <n v="0.59666799999999998"/>
    <s v="0-100%"/>
    <n v="29833.4"/>
    <n v="0"/>
    <n v="0"/>
    <n v="0"/>
    <n v="0"/>
    <n v="29833.4"/>
    <n v="62387.4"/>
    <n v="35800.080000000002"/>
    <n v="0"/>
    <n v="0"/>
    <n v="0"/>
    <n v="0"/>
    <n v="35800.080000000002"/>
    <n v="68354.080000000002"/>
  </r>
  <r>
    <s v="Christye Spraging"/>
    <n v="1489889981"/>
    <s v="Christye"/>
    <s v="Spraging"/>
    <x v="1"/>
    <n v="108981"/>
    <n v="14"/>
    <x v="408"/>
    <n v="750000"/>
    <n v="937500"/>
    <n v="1125000"/>
    <n v="1500000"/>
    <n v="0.59925600000000001"/>
    <s v="0-100%"/>
    <n v="67416.3"/>
    <n v="0"/>
    <n v="0"/>
    <n v="0"/>
    <n v="0"/>
    <n v="67416.3"/>
    <n v="176397.3"/>
    <n v="67416.3"/>
    <n v="0"/>
    <n v="0"/>
    <n v="0"/>
    <n v="0"/>
    <n v="67416.3"/>
    <n v="176397.3"/>
  </r>
  <r>
    <s v="Elaina Shelmardine"/>
    <n v="1972775170"/>
    <s v="Elaina"/>
    <s v="Shelmardine"/>
    <x v="1"/>
    <n v="122434"/>
    <n v="15"/>
    <x v="409"/>
    <n v="750000"/>
    <n v="937500"/>
    <n v="1125000"/>
    <n v="1500000"/>
    <n v="0.68841733333333333"/>
    <s v="0-100%"/>
    <n v="77446.95"/>
    <n v="0"/>
    <n v="0"/>
    <n v="0"/>
    <n v="0"/>
    <n v="77446.95"/>
    <n v="199880.95"/>
    <n v="77446.95"/>
    <n v="0"/>
    <n v="0"/>
    <n v="0"/>
    <n v="0"/>
    <n v="77446.95"/>
    <n v="199880.95"/>
  </r>
  <r>
    <s v="Viv Czajka"/>
    <n v="679204083"/>
    <s v="Viv"/>
    <s v="Czajka"/>
    <x v="2"/>
    <n v="53945"/>
    <n v="22"/>
    <x v="410"/>
    <n v="600000"/>
    <n v="750000"/>
    <n v="900000"/>
    <n v="1200000"/>
    <n v="1.2606949999999999"/>
    <s v="125-150%"/>
    <n v="78000"/>
    <n v="25500.000000000004"/>
    <n v="1347.57"/>
    <n v="0"/>
    <n v="0"/>
    <n v="104847.57"/>
    <n v="158792.57"/>
    <n v="90000"/>
    <n v="27000"/>
    <n v="1604.25"/>
    <n v="0"/>
    <n v="0"/>
    <n v="118604.25"/>
    <n v="172549.25"/>
  </r>
  <r>
    <s v="Jesus Mantle"/>
    <n v="8462409454"/>
    <s v="Jesus"/>
    <s v="Mantle"/>
    <x v="2"/>
    <n v="78799"/>
    <n v="17"/>
    <x v="411"/>
    <n v="600000"/>
    <n v="750000"/>
    <n v="900000"/>
    <n v="1200000"/>
    <n v="1.0374766666666666"/>
    <s v="100-125%"/>
    <n v="78000"/>
    <n v="3822.6200000000003"/>
    <n v="0"/>
    <n v="0"/>
    <n v="0"/>
    <n v="81822.62"/>
    <n v="160621.62"/>
    <n v="90000"/>
    <n v="4047.48"/>
    <n v="0"/>
    <n v="0"/>
    <n v="0"/>
    <n v="94047.48"/>
    <n v="172846.47999999998"/>
  </r>
  <r>
    <s v="Alfie Ainsworth"/>
    <n v="161397387"/>
    <s v="Alfie"/>
    <s v="Ainsworth"/>
    <x v="1"/>
    <n v="88523"/>
    <n v="13"/>
    <x v="412"/>
    <n v="750000"/>
    <n v="937500"/>
    <n v="1125000"/>
    <n v="1500000"/>
    <n v="0.68908400000000003"/>
    <s v="0-100%"/>
    <n v="77521.95"/>
    <n v="0"/>
    <n v="0"/>
    <n v="0"/>
    <n v="0"/>
    <n v="77521.95"/>
    <n v="166044.95000000001"/>
    <n v="77521.95"/>
    <n v="0"/>
    <n v="0"/>
    <n v="0"/>
    <n v="0"/>
    <n v="77521.95"/>
    <n v="166044.95000000001"/>
  </r>
  <r>
    <s v="Jo Saffen"/>
    <n v="4978659442"/>
    <s v="Jo"/>
    <s v="Saffen"/>
    <x v="1"/>
    <n v="98894"/>
    <n v="18"/>
    <x v="413"/>
    <n v="750000"/>
    <n v="937500"/>
    <n v="1125000"/>
    <n v="1500000"/>
    <n v="0.93985466666666662"/>
    <s v="0-100%"/>
    <n v="105733.65"/>
    <n v="0"/>
    <n v="0"/>
    <n v="0"/>
    <n v="0"/>
    <n v="105733.65"/>
    <n v="204627.65"/>
    <n v="105733.65"/>
    <n v="0"/>
    <n v="0"/>
    <n v="0"/>
    <n v="0"/>
    <n v="105733.65"/>
    <n v="204627.65"/>
  </r>
  <r>
    <s v="Daryle Custed"/>
    <n v="8695742075"/>
    <s v="Daryle"/>
    <s v="Custed"/>
    <x v="1"/>
    <n v="75423"/>
    <n v="18"/>
    <x v="414"/>
    <n v="750000"/>
    <n v="937500"/>
    <n v="1125000"/>
    <n v="1500000"/>
    <n v="0.95904400000000001"/>
    <s v="0-100%"/>
    <n v="107892.45"/>
    <n v="0"/>
    <n v="0"/>
    <n v="0"/>
    <n v="0"/>
    <n v="107892.45"/>
    <n v="183315.45"/>
    <n v="107892.45"/>
    <n v="0"/>
    <n v="0"/>
    <n v="0"/>
    <n v="0"/>
    <n v="107892.45"/>
    <n v="183315.45"/>
  </r>
  <r>
    <s v="Billye Shwalbe"/>
    <n v="7152427402"/>
    <s v="Billye"/>
    <s v="Shwalbe"/>
    <x v="0"/>
    <n v="31747"/>
    <n v="22"/>
    <x v="415"/>
    <n v="500000"/>
    <n v="625000"/>
    <n v="750000"/>
    <n v="1000000"/>
    <n v="1.3222640000000001"/>
    <s v="125-150%"/>
    <n v="50000"/>
    <n v="18750"/>
    <n v="6503.7599999999993"/>
    <n v="0"/>
    <n v="0"/>
    <n v="75253.759999999995"/>
    <n v="107000.76"/>
    <n v="60000"/>
    <n v="21250"/>
    <n v="7226.4000000000005"/>
    <n v="0"/>
    <n v="0"/>
    <n v="88476.4"/>
    <n v="120223.4"/>
  </r>
  <r>
    <s v="Nikolaus Aldwich"/>
    <n v="4548725172"/>
    <s v="Nikolaus"/>
    <s v="Aldwich"/>
    <x v="1"/>
    <n v="97537"/>
    <n v="20"/>
    <x v="416"/>
    <n v="750000"/>
    <n v="937500"/>
    <n v="1125000"/>
    <n v="1500000"/>
    <n v="0.94676266666666664"/>
    <s v="0-100%"/>
    <n v="106510.8"/>
    <n v="0"/>
    <n v="0"/>
    <n v="0"/>
    <n v="0"/>
    <n v="106510.8"/>
    <n v="204047.8"/>
    <n v="106510.8"/>
    <n v="0"/>
    <n v="0"/>
    <n v="0"/>
    <n v="0"/>
    <n v="106510.8"/>
    <n v="204047.8"/>
  </r>
  <r>
    <s v="Gayelord Gianelli"/>
    <n v="5792300712"/>
    <s v="Gayelord"/>
    <s v="Gianelli"/>
    <x v="2"/>
    <n v="70471"/>
    <n v="24"/>
    <x v="417"/>
    <n v="600000"/>
    <n v="750000"/>
    <n v="900000"/>
    <n v="1200000"/>
    <n v="1.4637983333333333"/>
    <s v="125-150%"/>
    <n v="78000"/>
    <n v="25500.000000000004"/>
    <n v="26938.59"/>
    <n v="0"/>
    <n v="0"/>
    <n v="130438.59"/>
    <n v="200909.59"/>
    <n v="90000"/>
    <n v="27000"/>
    <n v="32069.75"/>
    <n v="0"/>
    <n v="0"/>
    <n v="149069.75"/>
    <n v="219540.75"/>
  </r>
  <r>
    <s v="Grenville D'Orsay"/>
    <n v="9674189459"/>
    <s v="Grenville"/>
    <s v="D'Orsay"/>
    <x v="1"/>
    <n v="77029"/>
    <n v="17"/>
    <x v="418"/>
    <n v="750000"/>
    <n v="937500"/>
    <n v="1125000"/>
    <n v="1500000"/>
    <n v="0.81134266666666666"/>
    <s v="0-100%"/>
    <n v="91276.05"/>
    <n v="0"/>
    <n v="0"/>
    <n v="0"/>
    <n v="0"/>
    <n v="91276.05"/>
    <n v="168305.05"/>
    <n v="91276.05"/>
    <n v="0"/>
    <n v="0"/>
    <n v="0"/>
    <n v="0"/>
    <n v="91276.05"/>
    <n v="168305.05"/>
  </r>
  <r>
    <s v="Delmore Harrild"/>
    <n v="9292607561"/>
    <s v="Delmore"/>
    <s v="Harrild"/>
    <x v="2"/>
    <n v="77826"/>
    <n v="26"/>
    <x v="419"/>
    <n v="600000"/>
    <n v="750000"/>
    <n v="900000"/>
    <n v="1200000"/>
    <n v="1.6588566666666666"/>
    <s v="150-200%"/>
    <n v="78000"/>
    <n v="25500.000000000004"/>
    <n v="31500"/>
    <n v="24781.64"/>
    <n v="0"/>
    <n v="159781.64000000001"/>
    <n v="237607.64"/>
    <n v="90000"/>
    <n v="27000"/>
    <n v="37500"/>
    <n v="28594.2"/>
    <n v="0"/>
    <n v="183094.2"/>
    <n v="260920.2"/>
  </r>
  <r>
    <s v="Brade Torn"/>
    <n v="3569414450"/>
    <s v="Brade"/>
    <s v="Torn"/>
    <x v="0"/>
    <n v="42780"/>
    <n v="21"/>
    <x v="420"/>
    <n v="500000"/>
    <n v="625000"/>
    <n v="750000"/>
    <n v="1000000"/>
    <n v="1.4305699999999999"/>
    <s v="125-150%"/>
    <n v="50000"/>
    <n v="18750"/>
    <n v="16251.3"/>
    <n v="0"/>
    <n v="0"/>
    <n v="85001.3"/>
    <n v="127781.3"/>
    <n v="60000"/>
    <n v="21250"/>
    <n v="18057"/>
    <n v="0"/>
    <n v="0"/>
    <n v="99307"/>
    <n v="142087"/>
  </r>
  <r>
    <s v="Ellwood Aronoff"/>
    <n v="710473923"/>
    <s v="Ellwood"/>
    <s v="Aronoff"/>
    <x v="0"/>
    <n v="64402"/>
    <n v="18"/>
    <x v="421"/>
    <n v="500000"/>
    <n v="625000"/>
    <n v="750000"/>
    <n v="1000000"/>
    <n v="1.2496419999999999"/>
    <s v="100-125%"/>
    <n v="50000"/>
    <n v="18723.149999999998"/>
    <n v="0"/>
    <n v="0"/>
    <n v="0"/>
    <n v="68723.149999999994"/>
    <n v="133125.15"/>
    <n v="60000"/>
    <n v="21219.57"/>
    <n v="0"/>
    <n v="0"/>
    <n v="0"/>
    <n v="81219.570000000007"/>
    <n v="145621.57"/>
  </r>
  <r>
    <s v="Jethro Percifer"/>
    <n v="1149008652"/>
    <s v="Jethro"/>
    <s v="Percifer"/>
    <x v="1"/>
    <n v="78714"/>
    <n v="18"/>
    <x v="422"/>
    <n v="750000"/>
    <n v="937500"/>
    <n v="1125000"/>
    <n v="1500000"/>
    <n v="0.72527066666666662"/>
    <s v="0-100%"/>
    <n v="81592.95"/>
    <n v="0"/>
    <n v="0"/>
    <n v="0"/>
    <n v="0"/>
    <n v="81592.95"/>
    <n v="160306.95000000001"/>
    <n v="81592.95"/>
    <n v="0"/>
    <n v="0"/>
    <n v="0"/>
    <n v="0"/>
    <n v="81592.95"/>
    <n v="160306.95000000001"/>
  </r>
  <r>
    <s v="Albertine Berntssen"/>
    <n v="2748937082"/>
    <s v="Albertine"/>
    <s v="Berntssen"/>
    <x v="1"/>
    <n v="106511"/>
    <n v="20"/>
    <x v="423"/>
    <n v="750000"/>
    <n v="937500"/>
    <n v="1125000"/>
    <n v="1500000"/>
    <n v="0.89199733333333331"/>
    <s v="0-100%"/>
    <n v="100349.7"/>
    <n v="0"/>
    <n v="0"/>
    <n v="0"/>
    <n v="0"/>
    <n v="100349.7"/>
    <n v="206860.7"/>
    <n v="100349.7"/>
    <n v="0"/>
    <n v="0"/>
    <n v="0"/>
    <n v="0"/>
    <n v="100349.7"/>
    <n v="206860.7"/>
  </r>
  <r>
    <s v="Andreana Baly"/>
    <n v="2779378506"/>
    <s v="Andreana"/>
    <s v="Baly"/>
    <x v="1"/>
    <n v="83208"/>
    <n v="21"/>
    <x v="424"/>
    <n v="750000"/>
    <n v="937500"/>
    <n v="1125000"/>
    <n v="1500000"/>
    <n v="1.0041306666666667"/>
    <s v="100-125%"/>
    <n v="112500"/>
    <n v="588.62"/>
    <n v="0"/>
    <n v="0"/>
    <n v="0"/>
    <n v="113088.62"/>
    <n v="196296.62"/>
    <n v="112500"/>
    <n v="681.56000000000006"/>
    <n v="0"/>
    <n v="0"/>
    <n v="0"/>
    <n v="113181.56"/>
    <n v="196389.56"/>
  </r>
  <r>
    <s v="Colette Mangon"/>
    <n v="3213290963"/>
    <s v="Colette"/>
    <s v="Mangon"/>
    <x v="2"/>
    <n v="55737"/>
    <n v="28"/>
    <x v="425"/>
    <n v="600000"/>
    <n v="750000"/>
    <n v="900000"/>
    <n v="1200000"/>
    <n v="1.8785700000000001"/>
    <s v="150-200%"/>
    <n v="78000"/>
    <n v="25500.000000000004"/>
    <n v="31500"/>
    <n v="59056.920000000006"/>
    <n v="0"/>
    <n v="194056.92"/>
    <n v="249793.92000000001"/>
    <n v="90000"/>
    <n v="27000"/>
    <n v="37500"/>
    <n v="68142.599999999991"/>
    <n v="0"/>
    <n v="222642.59999999998"/>
    <n v="278379.59999999998"/>
  </r>
  <r>
    <s v="Arel Rolland"/>
    <n v="7469392467"/>
    <s v="Arel"/>
    <s v="Rolland"/>
    <x v="0"/>
    <n v="51545"/>
    <n v="20"/>
    <x v="426"/>
    <n v="500000"/>
    <n v="625000"/>
    <n v="750000"/>
    <n v="1000000"/>
    <n v="1.383224"/>
    <s v="125-150%"/>
    <n v="50000"/>
    <n v="18750"/>
    <n v="11990.16"/>
    <n v="0"/>
    <n v="0"/>
    <n v="80740.160000000003"/>
    <n v="132285.16"/>
    <n v="60000"/>
    <n v="21250"/>
    <n v="13322.400000000001"/>
    <n v="0"/>
    <n v="0"/>
    <n v="94572.4"/>
    <n v="146117.4"/>
  </r>
  <r>
    <s v="Devland Kohter"/>
    <n v="2677632772"/>
    <s v="Devland"/>
    <s v="Kohter"/>
    <x v="0"/>
    <n v="42673"/>
    <n v="17"/>
    <x v="427"/>
    <n v="500000"/>
    <n v="625000"/>
    <n v="750000"/>
    <n v="1000000"/>
    <n v="1.189894"/>
    <s v="100-125%"/>
    <n v="50000"/>
    <n v="14242.05"/>
    <n v="0"/>
    <n v="0"/>
    <n v="0"/>
    <n v="64242.05"/>
    <n v="106915.05"/>
    <n v="60000"/>
    <n v="16140.990000000002"/>
    <n v="0"/>
    <n v="0"/>
    <n v="0"/>
    <n v="76140.990000000005"/>
    <n v="118813.99"/>
  </r>
  <r>
    <s v="Farris Valance"/>
    <n v="4453315724"/>
    <s v="Farris"/>
    <s v="Valance"/>
    <x v="2"/>
    <n v="55487"/>
    <n v="22"/>
    <x v="428"/>
    <n v="600000"/>
    <n v="750000"/>
    <n v="900000"/>
    <n v="1200000"/>
    <n v="1.464655"/>
    <s v="125-150%"/>
    <n v="78000"/>
    <n v="25500.000000000004"/>
    <n v="27046.53"/>
    <n v="0"/>
    <n v="0"/>
    <n v="130546.53"/>
    <n v="186033.53"/>
    <n v="90000"/>
    <n v="27000"/>
    <n v="32198.25"/>
    <n v="0"/>
    <n v="0"/>
    <n v="149198.25"/>
    <n v="204685.25"/>
  </r>
  <r>
    <s v="Basilio Shattock"/>
    <n v="6126779991"/>
    <s v="Basilio"/>
    <s v="Shattock"/>
    <x v="2"/>
    <n v="74933"/>
    <n v="19"/>
    <x v="429"/>
    <n v="600000"/>
    <n v="750000"/>
    <n v="900000"/>
    <n v="1200000"/>
    <n v="1.0708933333333333"/>
    <s v="100-125%"/>
    <n v="78000"/>
    <n v="7231.1200000000008"/>
    <n v="0"/>
    <n v="0"/>
    <n v="0"/>
    <n v="85231.12"/>
    <n v="160164.12"/>
    <n v="90000"/>
    <n v="7656.48"/>
    <n v="0"/>
    <n v="0"/>
    <n v="0"/>
    <n v="97656.48"/>
    <n v="172589.47999999998"/>
  </r>
  <r>
    <s v="Michale Hackley"/>
    <n v="7402856011"/>
    <s v="Michale"/>
    <s v="Hackley"/>
    <x v="1"/>
    <n v="91174"/>
    <n v="23"/>
    <x v="430"/>
    <n v="750000"/>
    <n v="937500"/>
    <n v="1125000"/>
    <n v="1500000"/>
    <n v="1.2648506666666666"/>
    <s v="125-150%"/>
    <n v="112500"/>
    <n v="35625"/>
    <n v="2561.7400000000002"/>
    <n v="0"/>
    <n v="0"/>
    <n v="150686.74"/>
    <n v="241860.74"/>
    <n v="112500"/>
    <n v="41250"/>
    <n v="2784.5"/>
    <n v="0"/>
    <n v="0"/>
    <n v="156534.5"/>
    <n v="247708.5"/>
  </r>
  <r>
    <s v="Kimmi Erskin"/>
    <n v="197180590"/>
    <s v="Kimmi"/>
    <s v="Erskin"/>
    <x v="1"/>
    <n v="79036"/>
    <n v="24"/>
    <x v="431"/>
    <n v="750000"/>
    <n v="937500"/>
    <n v="1125000"/>
    <n v="1500000"/>
    <n v="1.0331026666666667"/>
    <s v="100-125%"/>
    <n v="112500"/>
    <n v="4717.13"/>
    <n v="0"/>
    <n v="0"/>
    <n v="0"/>
    <n v="117217.13"/>
    <n v="196253.13"/>
    <n v="112500"/>
    <n v="5461.94"/>
    <n v="0"/>
    <n v="0"/>
    <n v="0"/>
    <n v="117961.94"/>
    <n v="196997.94"/>
  </r>
  <r>
    <s v="Micah Rawdales"/>
    <n v="8692509450"/>
    <s v="Micah"/>
    <s v="Rawdales"/>
    <x v="0"/>
    <n v="35506"/>
    <n v="17"/>
    <x v="432"/>
    <n v="500000"/>
    <n v="625000"/>
    <n v="750000"/>
    <n v="1000000"/>
    <n v="1.1812119999999999"/>
    <s v="100-125%"/>
    <n v="50000"/>
    <n v="13590.9"/>
    <n v="0"/>
    <n v="0"/>
    <n v="0"/>
    <n v="63590.9"/>
    <n v="99096.9"/>
    <n v="60000"/>
    <n v="15403.02"/>
    <n v="0"/>
    <n v="0"/>
    <n v="0"/>
    <n v="75403.02"/>
    <n v="110909.02"/>
  </r>
  <r>
    <s v="Andros Graveson"/>
    <n v="9885165231"/>
    <s v="Andros"/>
    <s v="Graveson"/>
    <x v="1"/>
    <n v="113819"/>
    <n v="26"/>
    <x v="433"/>
    <n v="750000"/>
    <n v="937500"/>
    <n v="1125000"/>
    <n v="1500000"/>
    <n v="1.15384"/>
    <s v="100-125%"/>
    <n v="112500"/>
    <n v="21922.2"/>
    <n v="0"/>
    <n v="0"/>
    <n v="0"/>
    <n v="134422.20000000001"/>
    <n v="248241.2"/>
    <n v="112500"/>
    <n v="25383.599999999999"/>
    <n v="0"/>
    <n v="0"/>
    <n v="0"/>
    <n v="137883.6"/>
    <n v="251702.6"/>
  </r>
  <r>
    <s v="Ayn Angless"/>
    <n v="8387947148"/>
    <s v="Ayn"/>
    <s v="Angless"/>
    <x v="1"/>
    <n v="122479"/>
    <n v="15"/>
    <x v="434"/>
    <n v="750000"/>
    <n v="937500"/>
    <n v="1125000"/>
    <n v="1500000"/>
    <n v="0.69464400000000004"/>
    <s v="0-100%"/>
    <n v="78147.45"/>
    <n v="0"/>
    <n v="0"/>
    <n v="0"/>
    <n v="0"/>
    <n v="78147.45"/>
    <n v="200626.45"/>
    <n v="78147.45"/>
    <n v="0"/>
    <n v="0"/>
    <n v="0"/>
    <n v="0"/>
    <n v="78147.45"/>
    <n v="200626.45"/>
  </r>
  <r>
    <s v="Garner Leatherbarrow"/>
    <n v="2183763965"/>
    <s v="Garner"/>
    <s v="Leatherbarrow"/>
    <x v="1"/>
    <n v="90615"/>
    <n v="19"/>
    <x v="435"/>
    <n v="750000"/>
    <n v="937500"/>
    <n v="1125000"/>
    <n v="1500000"/>
    <n v="0.92104533333333338"/>
    <s v="0-100%"/>
    <n v="103617.59999999999"/>
    <n v="0"/>
    <n v="0"/>
    <n v="0"/>
    <n v="0"/>
    <n v="103617.59999999999"/>
    <n v="194232.59999999998"/>
    <n v="103617.59999999999"/>
    <n v="0"/>
    <n v="0"/>
    <n v="0"/>
    <n v="0"/>
    <n v="103617.59999999999"/>
    <n v="194232.59999999998"/>
  </r>
  <r>
    <s v="Lianne Simeoni"/>
    <n v="4838770758"/>
    <s v="Lianne"/>
    <s v="Simeoni"/>
    <x v="0"/>
    <n v="43669"/>
    <n v="16"/>
    <x v="436"/>
    <n v="500000"/>
    <n v="625000"/>
    <n v="750000"/>
    <n v="1000000"/>
    <n v="1.011816"/>
    <s v="100-125%"/>
    <n v="50000"/>
    <n v="886.19999999999993"/>
    <n v="0"/>
    <n v="0"/>
    <n v="0"/>
    <n v="50886.2"/>
    <n v="94555.199999999997"/>
    <n v="60000"/>
    <n v="1004.3600000000001"/>
    <n v="0"/>
    <n v="0"/>
    <n v="0"/>
    <n v="61004.36"/>
    <n v="104673.36"/>
  </r>
  <r>
    <s v="Stephannie Birt"/>
    <n v="965285472"/>
    <s v="Stephannie"/>
    <s v="Birt"/>
    <x v="1"/>
    <n v="90828"/>
    <n v="23"/>
    <x v="437"/>
    <n v="750000"/>
    <n v="937500"/>
    <n v="1125000"/>
    <n v="1500000"/>
    <n v="1.0747640000000001"/>
    <s v="100-125%"/>
    <n v="112500"/>
    <n v="10653.87"/>
    <n v="0"/>
    <n v="0"/>
    <n v="0"/>
    <n v="123153.87"/>
    <n v="213981.87"/>
    <n v="112500"/>
    <n v="12336.06"/>
    <n v="0"/>
    <n v="0"/>
    <n v="0"/>
    <n v="124836.06"/>
    <n v="215664.06"/>
  </r>
  <r>
    <s v="Kippy Blaver"/>
    <n v="7140803102"/>
    <s v="Kippy"/>
    <s v="Blaver"/>
    <x v="0"/>
    <n v="33901"/>
    <n v="16"/>
    <x v="438"/>
    <n v="500000"/>
    <n v="625000"/>
    <n v="750000"/>
    <n v="1000000"/>
    <n v="1.002658"/>
    <s v="100-125%"/>
    <n v="50000"/>
    <n v="199.35"/>
    <n v="0"/>
    <n v="0"/>
    <n v="0"/>
    <n v="50199.35"/>
    <n v="84100.35"/>
    <n v="60000"/>
    <n v="225.93"/>
    <n v="0"/>
    <n v="0"/>
    <n v="0"/>
    <n v="60225.93"/>
    <n v="94126.93"/>
  </r>
  <r>
    <s v="Etan Devericks"/>
    <n v="7440017404"/>
    <s v="Etan"/>
    <s v="Devericks"/>
    <x v="2"/>
    <n v="55407"/>
    <n v="20"/>
    <x v="439"/>
    <n v="600000"/>
    <n v="750000"/>
    <n v="900000"/>
    <n v="1200000"/>
    <n v="1.03596"/>
    <s v="100-125%"/>
    <n v="78000"/>
    <n v="3667.92"/>
    <n v="0"/>
    <n v="0"/>
    <n v="0"/>
    <n v="81667.92"/>
    <n v="137074.91999999998"/>
    <n v="90000"/>
    <n v="3883.68"/>
    <n v="0"/>
    <n v="0"/>
    <n v="0"/>
    <n v="93883.68"/>
    <n v="149290.68"/>
  </r>
  <r>
    <s v="Wendel Taudevin"/>
    <n v="3013094990"/>
    <s v="Wendel"/>
    <s v="Taudevin"/>
    <x v="0"/>
    <n v="58874"/>
    <n v="11"/>
    <x v="440"/>
    <n v="500000"/>
    <n v="625000"/>
    <n v="750000"/>
    <n v="1000000"/>
    <n v="0.81937800000000005"/>
    <s v="0-100%"/>
    <n v="40968.9"/>
    <n v="0"/>
    <n v="0"/>
    <n v="0"/>
    <n v="0"/>
    <n v="40968.9"/>
    <n v="99842.9"/>
    <n v="49162.68"/>
    <n v="0"/>
    <n v="0"/>
    <n v="0"/>
    <n v="0"/>
    <n v="49162.68"/>
    <n v="108036.68"/>
  </r>
  <r>
    <s v="Judd Cowlard"/>
    <n v="4260324861"/>
    <s v="Judd"/>
    <s v="Cowlard"/>
    <x v="2"/>
    <n v="78989"/>
    <n v="27"/>
    <x v="441"/>
    <n v="600000"/>
    <n v="750000"/>
    <n v="900000"/>
    <n v="1200000"/>
    <n v="1.3855516666666667"/>
    <s v="125-150%"/>
    <n v="78000"/>
    <n v="25500.000000000004"/>
    <n v="17079.509999999998"/>
    <n v="0"/>
    <n v="0"/>
    <n v="120579.51"/>
    <n v="199568.51"/>
    <n v="90000"/>
    <n v="27000"/>
    <n v="20332.75"/>
    <n v="0"/>
    <n v="0"/>
    <n v="137332.75"/>
    <n v="216321.75"/>
  </r>
  <r>
    <s v="Phillip Kann"/>
    <n v="8998375370"/>
    <s v="Phillip"/>
    <s v="Kann"/>
    <x v="1"/>
    <n v="76534"/>
    <n v="19"/>
    <x v="442"/>
    <n v="750000"/>
    <n v="937500"/>
    <n v="1125000"/>
    <n v="1500000"/>
    <n v="0.88989466666666661"/>
    <s v="0-100%"/>
    <n v="100113.15"/>
    <n v="0"/>
    <n v="0"/>
    <n v="0"/>
    <n v="0"/>
    <n v="100113.15"/>
    <n v="176647.15"/>
    <n v="100113.15"/>
    <n v="0"/>
    <n v="0"/>
    <n v="0"/>
    <n v="0"/>
    <n v="100113.15"/>
    <n v="176647.15"/>
  </r>
  <r>
    <s v="Annis Francomb"/>
    <n v="8545135858"/>
    <s v="Annis"/>
    <s v="Francomb"/>
    <x v="0"/>
    <n v="41563"/>
    <n v="20"/>
    <x v="443"/>
    <n v="500000"/>
    <n v="625000"/>
    <n v="750000"/>
    <n v="1000000"/>
    <n v="1.4695879999999999"/>
    <s v="125-150%"/>
    <n v="50000"/>
    <n v="18750"/>
    <n v="19762.919999999998"/>
    <n v="0"/>
    <n v="0"/>
    <n v="88512.92"/>
    <n v="130075.92"/>
    <n v="60000"/>
    <n v="21250"/>
    <n v="21958.800000000003"/>
    <n v="0"/>
    <n v="0"/>
    <n v="103208.8"/>
    <n v="144771.79999999999"/>
  </r>
  <r>
    <s v="Martica Attenbrow"/>
    <n v="4150450668"/>
    <s v="Martica"/>
    <s v="Attenbrow"/>
    <x v="0"/>
    <n v="37047"/>
    <n v="17"/>
    <x v="444"/>
    <n v="500000"/>
    <n v="625000"/>
    <n v="750000"/>
    <n v="1000000"/>
    <n v="1.1186739999999999"/>
    <s v="100-125%"/>
    <n v="50000"/>
    <n v="8900.5499999999993"/>
    <n v="0"/>
    <n v="0"/>
    <n v="0"/>
    <n v="58900.55"/>
    <n v="95947.55"/>
    <n v="60000"/>
    <n v="10087.290000000001"/>
    <n v="0"/>
    <n v="0"/>
    <n v="0"/>
    <n v="70087.290000000008"/>
    <n v="107134.29000000001"/>
  </r>
  <r>
    <s v="Barbi Matysiak"/>
    <n v="689661541"/>
    <s v="Barbi"/>
    <s v="Matysiak"/>
    <x v="2"/>
    <n v="64134"/>
    <n v="18"/>
    <x v="445"/>
    <n v="600000"/>
    <n v="750000"/>
    <n v="900000"/>
    <n v="1200000"/>
    <n v="1.0038533333333333"/>
    <s v="100-125%"/>
    <n v="78000"/>
    <n v="393.04"/>
    <n v="0"/>
    <n v="0"/>
    <n v="0"/>
    <n v="78393.039999999994"/>
    <n v="142527.03999999998"/>
    <n v="90000"/>
    <n v="416.15999999999997"/>
    <n v="0"/>
    <n v="0"/>
    <n v="0"/>
    <n v="90416.16"/>
    <n v="154550.16"/>
  </r>
  <r>
    <s v="Danny Itscovitz"/>
    <n v="966588630"/>
    <s v="Danny"/>
    <s v="Itscovitz"/>
    <x v="1"/>
    <n v="107581"/>
    <n v="28"/>
    <x v="446"/>
    <n v="750000"/>
    <n v="937500"/>
    <n v="1125000"/>
    <n v="1500000"/>
    <n v="1.2979546666666666"/>
    <s v="125-150%"/>
    <n v="112500"/>
    <n v="35625"/>
    <n v="8272.18"/>
    <n v="0"/>
    <n v="0"/>
    <n v="156397.18"/>
    <n v="263978.18"/>
    <n v="112500"/>
    <n v="41250"/>
    <n v="8991.5"/>
    <n v="0"/>
    <n v="0"/>
    <n v="162741.5"/>
    <n v="270322.5"/>
  </r>
  <r>
    <s v="Jasmine Cathcart"/>
    <n v="9155356869"/>
    <s v="Jasmine"/>
    <s v="Cathcart"/>
    <x v="1"/>
    <n v="114884"/>
    <n v="20"/>
    <x v="447"/>
    <n v="750000"/>
    <n v="937500"/>
    <n v="1125000"/>
    <n v="1500000"/>
    <n v="0.84482666666666661"/>
    <s v="0-100%"/>
    <n v="95043"/>
    <n v="0"/>
    <n v="0"/>
    <n v="0"/>
    <n v="0"/>
    <n v="95043"/>
    <n v="209927"/>
    <n v="95043"/>
    <n v="0"/>
    <n v="0"/>
    <n v="0"/>
    <n v="0"/>
    <n v="95043"/>
    <n v="209927"/>
  </r>
  <r>
    <s v="Ulrike Meagher"/>
    <n v="8419732141"/>
    <s v="Ulrike"/>
    <s v="Meagher"/>
    <x v="2"/>
    <n v="63701"/>
    <n v="20"/>
    <x v="448"/>
    <n v="600000"/>
    <n v="750000"/>
    <n v="900000"/>
    <n v="1200000"/>
    <n v="1.0122633333333333"/>
    <s v="100-125%"/>
    <n v="78000"/>
    <n v="1250.8600000000001"/>
    <n v="0"/>
    <n v="0"/>
    <n v="0"/>
    <n v="79250.86"/>
    <n v="142951.85999999999"/>
    <n v="90000"/>
    <n v="1324.44"/>
    <n v="0"/>
    <n v="0"/>
    <n v="0"/>
    <n v="91324.44"/>
    <n v="155025.44"/>
  </r>
  <r>
    <s v="Isiahi Sealand"/>
    <n v="5837066497"/>
    <s v="Isiahi"/>
    <s v="Sealand"/>
    <x v="1"/>
    <n v="101019"/>
    <n v="13"/>
    <x v="449"/>
    <n v="750000"/>
    <n v="937500"/>
    <n v="1125000"/>
    <n v="1500000"/>
    <n v="0.60776266666666667"/>
    <s v="0-100%"/>
    <n v="68373.3"/>
    <n v="0"/>
    <n v="0"/>
    <n v="0"/>
    <n v="0"/>
    <n v="68373.3"/>
    <n v="169392.3"/>
    <n v="68373.3"/>
    <n v="0"/>
    <n v="0"/>
    <n v="0"/>
    <n v="0"/>
    <n v="68373.3"/>
    <n v="169392.3"/>
  </r>
  <r>
    <s v="Brew Aguirre"/>
    <n v="4398950745"/>
    <s v="Brew"/>
    <s v="Aguirre"/>
    <x v="0"/>
    <n v="56956"/>
    <n v="23"/>
    <x v="450"/>
    <n v="500000"/>
    <n v="625000"/>
    <n v="750000"/>
    <n v="1000000"/>
    <n v="1.6413580000000001"/>
    <s v="150-200%"/>
    <n v="50000"/>
    <n v="18750"/>
    <n v="22500"/>
    <n v="15549.38"/>
    <n v="0"/>
    <n v="106799.38"/>
    <n v="163755.38"/>
    <n v="60000"/>
    <n v="21250"/>
    <n v="25000"/>
    <n v="15549.38"/>
    <n v="0"/>
    <n v="121799.38"/>
    <n v="178755.38"/>
  </r>
  <r>
    <s v="Zebulen Skeemor"/>
    <n v="9447906176"/>
    <s v="Zebulen"/>
    <s v="Skeemor"/>
    <x v="0"/>
    <n v="54699"/>
    <n v="17"/>
    <x v="451"/>
    <n v="500000"/>
    <n v="625000"/>
    <n v="750000"/>
    <n v="1000000"/>
    <n v="1.1013759999999999"/>
    <s v="100-125%"/>
    <n v="50000"/>
    <n v="7603.2"/>
    <n v="0"/>
    <n v="0"/>
    <n v="0"/>
    <n v="57603.199999999997"/>
    <n v="112302.2"/>
    <n v="60000"/>
    <n v="8616.9600000000009"/>
    <n v="0"/>
    <n v="0"/>
    <n v="0"/>
    <n v="68616.960000000006"/>
    <n v="123315.96"/>
  </r>
  <r>
    <s v="Bjorn Seedman"/>
    <n v="4049350750"/>
    <s v="Bjorn"/>
    <s v="Seedman"/>
    <x v="1"/>
    <n v="87223"/>
    <n v="14"/>
    <x v="452"/>
    <n v="750000"/>
    <n v="937500"/>
    <n v="1125000"/>
    <n v="1500000"/>
    <n v="0.64848133333333335"/>
    <s v="0-100%"/>
    <n v="72954.149999999994"/>
    <n v="0"/>
    <n v="0"/>
    <n v="0"/>
    <n v="0"/>
    <n v="72954.149999999994"/>
    <n v="160177.15"/>
    <n v="72954.149999999994"/>
    <n v="0"/>
    <n v="0"/>
    <n v="0"/>
    <n v="0"/>
    <n v="72954.149999999994"/>
    <n v="160177.15"/>
  </r>
  <r>
    <s v="Mavis Huyge"/>
    <n v="2070860833"/>
    <s v="Mavis"/>
    <s v="Huyge"/>
    <x v="2"/>
    <n v="73508"/>
    <n v="19"/>
    <x v="453"/>
    <n v="600000"/>
    <n v="750000"/>
    <n v="900000"/>
    <n v="1200000"/>
    <n v="1.2446316666666666"/>
    <s v="100-125%"/>
    <n v="78000"/>
    <n v="24952.43"/>
    <n v="0"/>
    <n v="0"/>
    <n v="0"/>
    <n v="102952.43"/>
    <n v="176460.43"/>
    <n v="90000"/>
    <n v="26420.219999999998"/>
    <n v="0"/>
    <n v="0"/>
    <n v="0"/>
    <n v="116420.22"/>
    <n v="189928.22"/>
  </r>
  <r>
    <s v="Kathe Pauly"/>
    <n v="5000631609"/>
    <s v="Kathe"/>
    <s v="Pauly"/>
    <x v="0"/>
    <n v="59055"/>
    <n v="23"/>
    <x v="454"/>
    <n v="500000"/>
    <n v="625000"/>
    <n v="750000"/>
    <n v="1000000"/>
    <n v="1.668434"/>
    <s v="150-200%"/>
    <n v="50000"/>
    <n v="18750"/>
    <n v="22500"/>
    <n v="18527.740000000002"/>
    <n v="0"/>
    <n v="109777.74"/>
    <n v="168832.74"/>
    <n v="60000"/>
    <n v="21250"/>
    <n v="25000"/>
    <n v="18527.740000000002"/>
    <n v="0"/>
    <n v="124777.74"/>
    <n v="183832.74"/>
  </r>
  <r>
    <s v="Nisse McCauley"/>
    <n v="8507800106"/>
    <s v="Nisse"/>
    <s v="McCauley"/>
    <x v="0"/>
    <n v="48566"/>
    <n v="23"/>
    <x v="455"/>
    <n v="500000"/>
    <n v="625000"/>
    <n v="750000"/>
    <n v="1000000"/>
    <n v="1.45299"/>
    <s v="125-150%"/>
    <n v="50000"/>
    <n v="18750"/>
    <n v="18269.099999999999"/>
    <n v="0"/>
    <n v="0"/>
    <n v="87019.1"/>
    <n v="135585.1"/>
    <n v="60000"/>
    <n v="21250"/>
    <n v="20299"/>
    <n v="0"/>
    <n v="0"/>
    <n v="101549"/>
    <n v="150115"/>
  </r>
  <r>
    <s v="Pablo Goodhand"/>
    <n v="4525743115"/>
    <s v="Pablo"/>
    <s v="Goodhand"/>
    <x v="1"/>
    <n v="96928"/>
    <n v="25"/>
    <x v="456"/>
    <n v="750000"/>
    <n v="937500"/>
    <n v="1125000"/>
    <n v="1500000"/>
    <n v="1.2507173333333332"/>
    <s v="125-150%"/>
    <n v="112500"/>
    <n v="35625"/>
    <n v="123.74000000000001"/>
    <n v="0"/>
    <n v="0"/>
    <n v="148248.74"/>
    <n v="245176.74"/>
    <n v="112500"/>
    <n v="41250"/>
    <n v="134.5"/>
    <n v="0"/>
    <n v="0"/>
    <n v="153884.5"/>
    <n v="250812.5"/>
  </r>
  <r>
    <s v="Lil Benion"/>
    <n v="3409869514"/>
    <s v="Lil"/>
    <s v="Benion"/>
    <x v="0"/>
    <n v="47831"/>
    <n v="23"/>
    <x v="457"/>
    <n v="500000"/>
    <n v="625000"/>
    <n v="750000"/>
    <n v="1000000"/>
    <n v="1.636218"/>
    <s v="150-200%"/>
    <n v="50000"/>
    <n v="18750"/>
    <n v="22500"/>
    <n v="14983.98"/>
    <n v="0"/>
    <n v="106233.98"/>
    <n v="154064.97999999998"/>
    <n v="60000"/>
    <n v="21250"/>
    <n v="25000"/>
    <n v="14983.98"/>
    <n v="0"/>
    <n v="121233.98"/>
    <n v="169064.97999999998"/>
  </r>
  <r>
    <s v="Ivor Davidy"/>
    <n v="27852261"/>
    <s v="Ivor"/>
    <s v="Davidy"/>
    <x v="1"/>
    <n v="75324"/>
    <n v="15"/>
    <x v="458"/>
    <n v="750000"/>
    <n v="937500"/>
    <n v="1125000"/>
    <n v="1500000"/>
    <n v="0.53759466666666667"/>
    <s v="0-100%"/>
    <n v="60479.399999999994"/>
    <n v="0"/>
    <n v="0"/>
    <n v="0"/>
    <n v="0"/>
    <n v="60479.399999999994"/>
    <n v="135803.4"/>
    <n v="60479.399999999994"/>
    <n v="0"/>
    <n v="0"/>
    <n v="0"/>
    <n v="0"/>
    <n v="60479.399999999994"/>
    <n v="135803.4"/>
  </r>
  <r>
    <s v="Gaelan Robrow"/>
    <n v="939715988"/>
    <s v="Gaelan"/>
    <s v="Robrow"/>
    <x v="1"/>
    <n v="97130"/>
    <n v="20"/>
    <x v="459"/>
    <n v="750000"/>
    <n v="937500"/>
    <n v="1125000"/>
    <n v="1500000"/>
    <n v="0.85122533333333328"/>
    <s v="0-100%"/>
    <n v="95762.849999999991"/>
    <n v="0"/>
    <n v="0"/>
    <n v="0"/>
    <n v="0"/>
    <n v="95762.849999999991"/>
    <n v="192892.84999999998"/>
    <n v="95762.849999999991"/>
    <n v="0"/>
    <n v="0"/>
    <n v="0"/>
    <n v="0"/>
    <n v="95762.849999999991"/>
    <n v="192892.84999999998"/>
  </r>
  <r>
    <s v="Loleta Faull"/>
    <n v="4409014943"/>
    <s v="Loleta"/>
    <s v="Faull"/>
    <x v="2"/>
    <n v="77365"/>
    <n v="19"/>
    <x v="460"/>
    <n v="600000"/>
    <n v="750000"/>
    <n v="900000"/>
    <n v="1200000"/>
    <n v="1.0088649999999999"/>
    <s v="100-125%"/>
    <n v="78000"/>
    <n v="904.23"/>
    <n v="0"/>
    <n v="0"/>
    <n v="0"/>
    <n v="78904.23"/>
    <n v="156269.22999999998"/>
    <n v="90000"/>
    <n v="957.42"/>
    <n v="0"/>
    <n v="0"/>
    <n v="0"/>
    <n v="90957.42"/>
    <n v="168322.41999999998"/>
  </r>
  <r>
    <s v="Elwyn Keyzman"/>
    <n v="6837456032"/>
    <s v="Elwyn"/>
    <s v="Keyzman"/>
    <x v="0"/>
    <n v="51201"/>
    <n v="20"/>
    <x v="461"/>
    <n v="500000"/>
    <n v="625000"/>
    <n v="750000"/>
    <n v="1000000"/>
    <n v="1.4546520000000001"/>
    <s v="125-150%"/>
    <n v="50000"/>
    <n v="18750"/>
    <n v="18418.68"/>
    <n v="0"/>
    <n v="0"/>
    <n v="87168.68"/>
    <n v="138369.68"/>
    <n v="60000"/>
    <n v="21250"/>
    <n v="20465.2"/>
    <n v="0"/>
    <n v="0"/>
    <n v="101715.2"/>
    <n v="152916.20000000001"/>
  </r>
  <r>
    <s v="Shanta Crooke"/>
    <n v="3547596165"/>
    <s v="Shanta"/>
    <s v="Crooke"/>
    <x v="1"/>
    <n v="86155"/>
    <n v="21"/>
    <x v="462"/>
    <n v="750000"/>
    <n v="937500"/>
    <n v="1125000"/>
    <n v="1500000"/>
    <n v="0.84789199999999998"/>
    <s v="0-100%"/>
    <n v="95387.849999999991"/>
    <n v="0"/>
    <n v="0"/>
    <n v="0"/>
    <n v="0"/>
    <n v="95387.849999999991"/>
    <n v="181542.84999999998"/>
    <n v="95387.849999999991"/>
    <n v="0"/>
    <n v="0"/>
    <n v="0"/>
    <n v="0"/>
    <n v="95387.849999999991"/>
    <n v="181542.84999999998"/>
  </r>
  <r>
    <s v="Darsey Hooban"/>
    <n v="3806430489"/>
    <s v="Darsey"/>
    <s v="Hooban"/>
    <x v="2"/>
    <n v="72117"/>
    <n v="23"/>
    <x v="463"/>
    <n v="600000"/>
    <n v="750000"/>
    <n v="900000"/>
    <n v="1200000"/>
    <n v="1.3252550000000001"/>
    <s v="125-150%"/>
    <n v="78000"/>
    <n v="25500.000000000004"/>
    <n v="9482.1299999999992"/>
    <n v="0"/>
    <n v="0"/>
    <n v="112982.13"/>
    <n v="185099.13"/>
    <n v="90000"/>
    <n v="27000"/>
    <n v="11288.25"/>
    <n v="0"/>
    <n v="0"/>
    <n v="128288.25"/>
    <n v="200405.25"/>
  </r>
  <r>
    <s v="Thebault Base"/>
    <n v="898924138"/>
    <s v="Thebault"/>
    <s v="Base"/>
    <x v="2"/>
    <n v="61385"/>
    <n v="19"/>
    <x v="464"/>
    <n v="600000"/>
    <n v="750000"/>
    <n v="900000"/>
    <n v="1200000"/>
    <n v="1.1525716666666668"/>
    <s v="100-125%"/>
    <n v="78000"/>
    <n v="15562.310000000001"/>
    <n v="0"/>
    <n v="0"/>
    <n v="0"/>
    <n v="93562.31"/>
    <n v="154947.31"/>
    <n v="90000"/>
    <n v="16477.739999999998"/>
    <n v="0"/>
    <n v="0"/>
    <n v="0"/>
    <n v="106477.73999999999"/>
    <n v="167862.74"/>
  </r>
  <r>
    <s v="Mercy Richemont"/>
    <n v="3211170715"/>
    <s v="Mercy"/>
    <s v="Richemont"/>
    <x v="0"/>
    <n v="57666"/>
    <n v="24"/>
    <x v="465"/>
    <n v="500000"/>
    <n v="625000"/>
    <n v="750000"/>
    <n v="1000000"/>
    <n v="1.692852"/>
    <s v="150-200%"/>
    <n v="50000"/>
    <n v="18750"/>
    <n v="22500"/>
    <n v="21213.72"/>
    <n v="0"/>
    <n v="112463.72"/>
    <n v="170129.72"/>
    <n v="60000"/>
    <n v="21250"/>
    <n v="25000"/>
    <n v="21213.72"/>
    <n v="0"/>
    <n v="127463.72"/>
    <n v="185129.72"/>
  </r>
  <r>
    <s v="Elisabetta Curzey"/>
    <n v="2841287114"/>
    <s v="Elisabetta"/>
    <s v="Curzey"/>
    <x v="2"/>
    <n v="55803"/>
    <n v="23"/>
    <x v="466"/>
    <n v="600000"/>
    <n v="750000"/>
    <n v="900000"/>
    <n v="1200000"/>
    <n v="1.3858966666666668"/>
    <s v="125-150%"/>
    <n v="78000"/>
    <n v="25500.000000000004"/>
    <n v="17122.98"/>
    <n v="0"/>
    <n v="0"/>
    <n v="120622.98"/>
    <n v="176425.97999999998"/>
    <n v="90000"/>
    <n v="27000"/>
    <n v="20384.5"/>
    <n v="0"/>
    <n v="0"/>
    <n v="137384.5"/>
    <n v="193187.5"/>
  </r>
  <r>
    <s v="Tori Helis"/>
    <n v="2417008025"/>
    <s v="Tori"/>
    <s v="Helis"/>
    <x v="2"/>
    <n v="74012"/>
    <n v="17"/>
    <x v="467"/>
    <n v="600000"/>
    <n v="750000"/>
    <n v="900000"/>
    <n v="1200000"/>
    <n v="1.022205"/>
    <s v="100-125%"/>
    <n v="78000"/>
    <n v="2264.9100000000003"/>
    <n v="0"/>
    <n v="0"/>
    <n v="0"/>
    <n v="80264.91"/>
    <n v="154276.91"/>
    <n v="90000"/>
    <n v="2398.14"/>
    <n v="0"/>
    <n v="0"/>
    <n v="0"/>
    <n v="92398.14"/>
    <n v="166410.14000000001"/>
  </r>
  <r>
    <s v="Elroy Petrasso"/>
    <n v="7269614199"/>
    <s v="Elroy"/>
    <s v="Petrasso"/>
    <x v="0"/>
    <n v="49250"/>
    <n v="14"/>
    <x v="468"/>
    <n v="500000"/>
    <n v="625000"/>
    <n v="750000"/>
    <n v="1000000"/>
    <n v="0.82889999999999997"/>
    <s v="0-100%"/>
    <n v="41445"/>
    <n v="0"/>
    <n v="0"/>
    <n v="0"/>
    <n v="0"/>
    <n v="41445"/>
    <n v="90695"/>
    <n v="49734"/>
    <n v="0"/>
    <n v="0"/>
    <n v="0"/>
    <n v="0"/>
    <n v="49734"/>
    <n v="98984"/>
  </r>
  <r>
    <s v="Blanche Folliott"/>
    <n v="6446166575"/>
    <s v="Blanche"/>
    <s v="Folliott"/>
    <x v="0"/>
    <n v="54878"/>
    <n v="19"/>
    <x v="469"/>
    <n v="500000"/>
    <n v="625000"/>
    <n v="750000"/>
    <n v="1000000"/>
    <n v="1.1575040000000001"/>
    <s v="100-125%"/>
    <n v="50000"/>
    <n v="11812.8"/>
    <n v="0"/>
    <n v="0"/>
    <n v="0"/>
    <n v="61812.800000000003"/>
    <n v="116690.8"/>
    <n v="60000"/>
    <n v="13387.84"/>
    <n v="0"/>
    <n v="0"/>
    <n v="0"/>
    <n v="73387.839999999997"/>
    <n v="128265.84"/>
  </r>
  <r>
    <s v="Chanda Bahls"/>
    <n v="9018504580"/>
    <s v="Chanda"/>
    <s v="Bahls"/>
    <x v="0"/>
    <n v="53598"/>
    <n v="13"/>
    <x v="470"/>
    <n v="500000"/>
    <n v="625000"/>
    <n v="750000"/>
    <n v="1000000"/>
    <n v="0.79429000000000005"/>
    <s v="0-100%"/>
    <n v="39714.5"/>
    <n v="0"/>
    <n v="0"/>
    <n v="0"/>
    <n v="0"/>
    <n v="39714.5"/>
    <n v="93312.5"/>
    <n v="47657.4"/>
    <n v="0"/>
    <n v="0"/>
    <n v="0"/>
    <n v="0"/>
    <n v="47657.4"/>
    <n v="101255.4"/>
  </r>
  <r>
    <s v="Luise Bodley"/>
    <n v="9611070055"/>
    <s v="Luise"/>
    <s v="Bodley"/>
    <x v="0"/>
    <n v="63324"/>
    <n v="9"/>
    <x v="471"/>
    <n v="500000"/>
    <n v="625000"/>
    <n v="750000"/>
    <n v="1000000"/>
    <n v="0.43973800000000002"/>
    <s v="0-100%"/>
    <n v="21986.9"/>
    <n v="0"/>
    <n v="0"/>
    <n v="0"/>
    <n v="0"/>
    <n v="21986.9"/>
    <n v="85310.9"/>
    <n v="26384.28"/>
    <n v="0"/>
    <n v="0"/>
    <n v="0"/>
    <n v="0"/>
    <n v="26384.28"/>
    <n v="89708.28"/>
  </r>
  <r>
    <s v="Elva Aumerle"/>
    <n v="5503746279"/>
    <s v="Elva"/>
    <s v="Aumerle"/>
    <x v="2"/>
    <n v="65852"/>
    <n v="19"/>
    <x v="472"/>
    <n v="600000"/>
    <n v="750000"/>
    <n v="900000"/>
    <n v="1200000"/>
    <n v="0.93145333333333336"/>
    <s v="0-100%"/>
    <n v="72653.36"/>
    <n v="0"/>
    <n v="0"/>
    <n v="0"/>
    <n v="0"/>
    <n v="72653.36"/>
    <n v="138505.35999999999"/>
    <n v="83830.8"/>
    <n v="0"/>
    <n v="0"/>
    <n v="0"/>
    <n v="0"/>
    <n v="83830.8"/>
    <n v="149682.79999999999"/>
  </r>
  <r>
    <s v="Lin Ajean"/>
    <n v="3554200719"/>
    <s v="Lin"/>
    <s v="Ajean"/>
    <x v="0"/>
    <n v="40780"/>
    <n v="16"/>
    <x v="473"/>
    <n v="500000"/>
    <n v="625000"/>
    <n v="750000"/>
    <n v="1000000"/>
    <n v="1.38656"/>
    <s v="125-150%"/>
    <n v="50000"/>
    <n v="18750"/>
    <n v="12290.4"/>
    <n v="0"/>
    <n v="0"/>
    <n v="81040.399999999994"/>
    <n v="121820.4"/>
    <n v="60000"/>
    <n v="21250"/>
    <n v="13656"/>
    <n v="0"/>
    <n v="0"/>
    <n v="94906"/>
    <n v="135686"/>
  </r>
  <r>
    <s v="Mada Addie"/>
    <n v="209942509"/>
    <s v="Mada"/>
    <s v="Addie"/>
    <x v="1"/>
    <n v="89640"/>
    <n v="27"/>
    <x v="474"/>
    <n v="750000"/>
    <n v="937500"/>
    <n v="1125000"/>
    <n v="1500000"/>
    <n v="1.1081813333333332"/>
    <s v="100-125%"/>
    <n v="112500"/>
    <n v="15415.84"/>
    <n v="0"/>
    <n v="0"/>
    <n v="0"/>
    <n v="127915.84"/>
    <n v="217555.84"/>
    <n v="112500"/>
    <n v="17849.920000000002"/>
    <n v="0"/>
    <n v="0"/>
    <n v="0"/>
    <n v="130349.92"/>
    <n v="219989.91999999998"/>
  </r>
  <r>
    <s v="Shayne Greensall"/>
    <n v="3877279783"/>
    <s v="Shayne"/>
    <s v="Greensall"/>
    <x v="2"/>
    <n v="61805"/>
    <n v="22"/>
    <x v="475"/>
    <n v="600000"/>
    <n v="750000"/>
    <n v="900000"/>
    <n v="1200000"/>
    <n v="1.1324700000000001"/>
    <s v="100-125%"/>
    <n v="78000"/>
    <n v="13511.94"/>
    <n v="0"/>
    <n v="0"/>
    <n v="0"/>
    <n v="91511.94"/>
    <n v="153316.94"/>
    <n v="90000"/>
    <n v="14306.76"/>
    <n v="0"/>
    <n v="0"/>
    <n v="0"/>
    <n v="104306.76"/>
    <n v="166111.76"/>
  </r>
  <r>
    <s v="Mallory Kiss"/>
    <n v="4290015026"/>
    <s v="Mallory"/>
    <s v="Kiss"/>
    <x v="0"/>
    <n v="50810"/>
    <n v="20"/>
    <x v="476"/>
    <n v="500000"/>
    <n v="625000"/>
    <n v="750000"/>
    <n v="1000000"/>
    <n v="1.2280040000000001"/>
    <s v="100-125%"/>
    <n v="50000"/>
    <n v="17100.3"/>
    <n v="0"/>
    <n v="0"/>
    <n v="0"/>
    <n v="67100.3"/>
    <n v="117910.3"/>
    <n v="60000"/>
    <n v="19380.34"/>
    <n v="0"/>
    <n v="0"/>
    <n v="0"/>
    <n v="79380.34"/>
    <n v="130190.34"/>
  </r>
  <r>
    <s v="Nate Bartaletti"/>
    <n v="1953937357"/>
    <s v="Nate"/>
    <s v="Bartaletti"/>
    <x v="2"/>
    <n v="71164"/>
    <n v="29"/>
    <x v="477"/>
    <n v="600000"/>
    <n v="750000"/>
    <n v="900000"/>
    <n v="1200000"/>
    <n v="1.6422583333333334"/>
    <s v="150-200%"/>
    <n v="78000"/>
    <n v="25500.000000000004"/>
    <n v="31500"/>
    <n v="22192.3"/>
    <n v="0"/>
    <n v="157192.29999999999"/>
    <n v="228356.3"/>
    <n v="90000"/>
    <n v="27000"/>
    <n v="37500"/>
    <n v="25606.5"/>
    <n v="0"/>
    <n v="180106.5"/>
    <n v="251270.5"/>
  </r>
  <r>
    <s v="Moll Wylie"/>
    <n v="6842801095"/>
    <s v="Moll"/>
    <s v="Wylie"/>
    <x v="1"/>
    <n v="110949"/>
    <n v="12"/>
    <x v="478"/>
    <n v="750000"/>
    <n v="937500"/>
    <n v="1125000"/>
    <n v="1500000"/>
    <n v="0.58574266666666663"/>
    <s v="0-100%"/>
    <n v="65896.05"/>
    <n v="0"/>
    <n v="0"/>
    <n v="0"/>
    <n v="0"/>
    <n v="65896.05"/>
    <n v="176845.05"/>
    <n v="65896.05"/>
    <n v="0"/>
    <n v="0"/>
    <n v="0"/>
    <n v="0"/>
    <n v="65896.05"/>
    <n v="176845.05"/>
  </r>
  <r>
    <s v="Bea Gofton"/>
    <n v="1918356416"/>
    <s v="Bea"/>
    <s v="Gofton"/>
    <x v="1"/>
    <n v="114671"/>
    <n v="26"/>
    <x v="479"/>
    <n v="750000"/>
    <n v="937500"/>
    <n v="1125000"/>
    <n v="1500000"/>
    <n v="1.2721733333333334"/>
    <s v="125-150%"/>
    <n v="112500"/>
    <n v="35625"/>
    <n v="3824.9"/>
    <n v="0"/>
    <n v="0"/>
    <n v="151949.9"/>
    <n v="266620.90000000002"/>
    <n v="112500"/>
    <n v="41250"/>
    <n v="4157.5"/>
    <n v="0"/>
    <n v="0"/>
    <n v="157907.5"/>
    <n v="272578.5"/>
  </r>
  <r>
    <s v="Thalia Crowcher"/>
    <n v="5511711233"/>
    <s v="Thalia"/>
    <s v="Crowcher"/>
    <x v="0"/>
    <n v="50457"/>
    <n v="16"/>
    <x v="480"/>
    <n v="500000"/>
    <n v="625000"/>
    <n v="750000"/>
    <n v="1000000"/>
    <n v="1.052028"/>
    <s v="100-125%"/>
    <n v="50000"/>
    <n v="3902.1"/>
    <n v="0"/>
    <n v="0"/>
    <n v="0"/>
    <n v="53902.1"/>
    <n v="104359.1"/>
    <n v="60000"/>
    <n v="4422.38"/>
    <n v="0"/>
    <n v="0"/>
    <n v="0"/>
    <n v="64422.38"/>
    <n v="114879.38"/>
  </r>
  <r>
    <s v="Nickolai Martins"/>
    <n v="2158895349"/>
    <s v="Nickolai"/>
    <s v="Martins"/>
    <x v="0"/>
    <n v="35359"/>
    <n v="14"/>
    <x v="481"/>
    <n v="500000"/>
    <n v="625000"/>
    <n v="750000"/>
    <n v="1000000"/>
    <n v="0.86009800000000003"/>
    <s v="0-100%"/>
    <n v="43004.9"/>
    <n v="0"/>
    <n v="0"/>
    <n v="0"/>
    <n v="0"/>
    <n v="43004.9"/>
    <n v="78363.899999999994"/>
    <n v="51605.88"/>
    <n v="0"/>
    <n v="0"/>
    <n v="0"/>
    <n v="0"/>
    <n v="51605.88"/>
    <n v="86964.88"/>
  </r>
  <r>
    <s v="Corene Diamant"/>
    <n v="813832926"/>
    <s v="Corene"/>
    <s v="Diamant"/>
    <x v="2"/>
    <n v="62260"/>
    <n v="19"/>
    <x v="482"/>
    <n v="600000"/>
    <n v="750000"/>
    <n v="900000"/>
    <n v="1200000"/>
    <n v="1.1238300000000001"/>
    <s v="100-125%"/>
    <n v="78000"/>
    <n v="12630.660000000002"/>
    <n v="0"/>
    <n v="0"/>
    <n v="0"/>
    <n v="90630.66"/>
    <n v="152890.66"/>
    <n v="90000"/>
    <n v="13373.64"/>
    <n v="0"/>
    <n v="0"/>
    <n v="0"/>
    <n v="103373.64"/>
    <n v="165633.64000000001"/>
  </r>
  <r>
    <s v="Aldin Dryburgh"/>
    <n v="6938295417"/>
    <s v="Aldin"/>
    <s v="Dryburgh"/>
    <x v="0"/>
    <n v="40716"/>
    <n v="24"/>
    <x v="483"/>
    <n v="500000"/>
    <n v="625000"/>
    <n v="750000"/>
    <n v="1000000"/>
    <n v="1.538894"/>
    <s v="150-200%"/>
    <n v="50000"/>
    <n v="18750"/>
    <n v="22500"/>
    <n v="4278.34"/>
    <n v="0"/>
    <n v="95528.34"/>
    <n v="136244.34"/>
    <n v="60000"/>
    <n v="21250"/>
    <n v="25000"/>
    <n v="4278.34"/>
    <n v="0"/>
    <n v="110528.34"/>
    <n v="151244.34"/>
  </r>
  <r>
    <s v="Bernice Nucci"/>
    <n v="3133221701"/>
    <s v="Bernice"/>
    <s v="Nucci"/>
    <x v="2"/>
    <n v="71686"/>
    <n v="14"/>
    <x v="484"/>
    <n v="600000"/>
    <n v="750000"/>
    <n v="900000"/>
    <n v="1200000"/>
    <n v="0.90342833333333339"/>
    <s v="0-100%"/>
    <n v="70467.41"/>
    <n v="0"/>
    <n v="0"/>
    <n v="0"/>
    <n v="0"/>
    <n v="70467.41"/>
    <n v="142153.41"/>
    <n v="81308.55"/>
    <n v="0"/>
    <n v="0"/>
    <n v="0"/>
    <n v="0"/>
    <n v="81308.55"/>
    <n v="152994.54999999999"/>
  </r>
  <r>
    <s v="Isadora Davana"/>
    <n v="7011563598"/>
    <s v="Isadora"/>
    <s v="Davana"/>
    <x v="0"/>
    <n v="30113"/>
    <n v="18"/>
    <x v="485"/>
    <n v="500000"/>
    <n v="625000"/>
    <n v="750000"/>
    <n v="1000000"/>
    <n v="1.3282700000000001"/>
    <s v="125-150%"/>
    <n v="50000"/>
    <n v="18750"/>
    <n v="7044.3"/>
    <n v="0"/>
    <n v="0"/>
    <n v="75794.3"/>
    <n v="105907.3"/>
    <n v="60000"/>
    <n v="21250"/>
    <n v="7827"/>
    <n v="0"/>
    <n v="0"/>
    <n v="89077"/>
    <n v="119190"/>
  </r>
  <r>
    <s v="Javier Andriolli"/>
    <n v="9529277938"/>
    <s v="Javier"/>
    <s v="Andriolli"/>
    <x v="1"/>
    <n v="110731"/>
    <n v="23"/>
    <x v="486"/>
    <n v="750000"/>
    <n v="937500"/>
    <n v="1125000"/>
    <n v="1500000"/>
    <n v="0.84498799999999996"/>
    <s v="0-100%"/>
    <n v="95061.15"/>
    <n v="0"/>
    <n v="0"/>
    <n v="0"/>
    <n v="0"/>
    <n v="95061.15"/>
    <n v="205792.15"/>
    <n v="95061.15"/>
    <n v="0"/>
    <n v="0"/>
    <n v="0"/>
    <n v="0"/>
    <n v="95061.15"/>
    <n v="205792.15"/>
  </r>
  <r>
    <s v="Hillary Westphalen"/>
    <n v="5234982726"/>
    <s v="Hillary"/>
    <s v="Westphalen"/>
    <x v="1"/>
    <n v="110384"/>
    <n v="21"/>
    <x v="487"/>
    <n v="750000"/>
    <n v="937500"/>
    <n v="1125000"/>
    <n v="1500000"/>
    <n v="0.99107466666666666"/>
    <s v="0-100%"/>
    <n v="111495.9"/>
    <n v="0"/>
    <n v="0"/>
    <n v="0"/>
    <n v="0"/>
    <n v="111495.9"/>
    <n v="221879.9"/>
    <n v="111495.9"/>
    <n v="0"/>
    <n v="0"/>
    <n v="0"/>
    <n v="0"/>
    <n v="111495.9"/>
    <n v="221879.9"/>
  </r>
  <r>
    <s v="Lorie Bamblett"/>
    <n v="492630925"/>
    <s v="Lorie"/>
    <s v="Bamblett"/>
    <x v="1"/>
    <n v="112873"/>
    <n v="17"/>
    <x v="488"/>
    <n v="750000"/>
    <n v="937500"/>
    <n v="1125000"/>
    <n v="1500000"/>
    <n v="0.82392799999999999"/>
    <s v="0-100%"/>
    <n v="92691.9"/>
    <n v="0"/>
    <n v="0"/>
    <n v="0"/>
    <n v="0"/>
    <n v="92691.9"/>
    <n v="205564.9"/>
    <n v="92691.9"/>
    <n v="0"/>
    <n v="0"/>
    <n v="0"/>
    <n v="0"/>
    <n v="92691.9"/>
    <n v="205564.9"/>
  </r>
  <r>
    <s v="Trude Lindenbluth"/>
    <n v="9128677390"/>
    <s v="Trude"/>
    <s v="Lindenbluth"/>
    <x v="1"/>
    <n v="87419"/>
    <n v="23"/>
    <x v="489"/>
    <n v="750000"/>
    <n v="937500"/>
    <n v="1125000"/>
    <n v="1500000"/>
    <n v="1.085888"/>
    <s v="100-125%"/>
    <n v="112500"/>
    <n v="12239.04"/>
    <n v="0"/>
    <n v="0"/>
    <n v="0"/>
    <n v="124739.04000000001"/>
    <n v="212158.04"/>
    <n v="112500"/>
    <n v="14171.52"/>
    <n v="0"/>
    <n v="0"/>
    <n v="0"/>
    <n v="126671.52"/>
    <n v="214090.52000000002"/>
  </r>
  <r>
    <s v="Caro Farrington"/>
    <n v="1192770250"/>
    <s v="Caro"/>
    <s v="Farrington"/>
    <x v="1"/>
    <n v="108380"/>
    <n v="29"/>
    <x v="490"/>
    <n v="750000"/>
    <n v="937500"/>
    <n v="1125000"/>
    <n v="1500000"/>
    <n v="1.4491266666666667"/>
    <s v="125-150%"/>
    <n v="112500"/>
    <n v="35625"/>
    <n v="34349.35"/>
    <n v="0"/>
    <n v="0"/>
    <n v="182474.35"/>
    <n v="290854.34999999998"/>
    <n v="112500"/>
    <n v="41250"/>
    <n v="37336.25"/>
    <n v="0"/>
    <n v="0"/>
    <n v="191086.25"/>
    <n v="299466.25"/>
  </r>
  <r>
    <s v="Ophelia Renak"/>
    <n v="7118642576"/>
    <s v="Ophelia"/>
    <s v="Renak"/>
    <x v="0"/>
    <n v="31307"/>
    <n v="19"/>
    <x v="491"/>
    <n v="500000"/>
    <n v="625000"/>
    <n v="750000"/>
    <n v="1000000"/>
    <n v="1.415038"/>
    <s v="125-150%"/>
    <n v="50000"/>
    <n v="18750"/>
    <n v="14853.42"/>
    <n v="0"/>
    <n v="0"/>
    <n v="83603.42"/>
    <n v="114910.42"/>
    <n v="60000"/>
    <n v="21250"/>
    <n v="16503.8"/>
    <n v="0"/>
    <n v="0"/>
    <n v="97753.8"/>
    <n v="129060.8"/>
  </r>
  <r>
    <s v="Joane O' Mulderrig"/>
    <n v="5629875752"/>
    <s v="Joane"/>
    <s v="O' Mulderrig"/>
    <x v="1"/>
    <n v="107750"/>
    <n v="17"/>
    <x v="492"/>
    <n v="750000"/>
    <n v="937500"/>
    <n v="1125000"/>
    <n v="1500000"/>
    <n v="0.78183199999999997"/>
    <s v="0-100%"/>
    <n v="87956.099999999991"/>
    <n v="0"/>
    <n v="0"/>
    <n v="0"/>
    <n v="0"/>
    <n v="87956.099999999991"/>
    <n v="195706.09999999998"/>
    <n v="87956.099999999991"/>
    <n v="0"/>
    <n v="0"/>
    <n v="0"/>
    <n v="0"/>
    <n v="87956.099999999991"/>
    <n v="195706.09999999998"/>
  </r>
  <r>
    <s v="Alene Barneveld"/>
    <n v="8808097757"/>
    <s v="Alene"/>
    <s v="Barneveld"/>
    <x v="0"/>
    <n v="49051"/>
    <n v="25"/>
    <x v="493"/>
    <n v="500000"/>
    <n v="625000"/>
    <n v="750000"/>
    <n v="1000000"/>
    <n v="1.9193800000000001"/>
    <s v="150-200%"/>
    <n v="50000"/>
    <n v="18750"/>
    <n v="22500"/>
    <n v="46131.8"/>
    <n v="0"/>
    <n v="137381.79999999999"/>
    <n v="186432.8"/>
    <n v="60000"/>
    <n v="21250"/>
    <n v="25000"/>
    <n v="46131.8"/>
    <n v="0"/>
    <n v="152381.79999999999"/>
    <n v="201432.8"/>
  </r>
  <r>
    <s v="Sibeal Stirman"/>
    <n v="5358183647"/>
    <s v="Sibeal"/>
    <s v="Stirman"/>
    <x v="1"/>
    <n v="87403"/>
    <n v="28"/>
    <x v="494"/>
    <n v="750000"/>
    <n v="937500"/>
    <n v="1125000"/>
    <n v="1500000"/>
    <n v="1.2642439999999999"/>
    <s v="125-150%"/>
    <n v="112500"/>
    <n v="35625"/>
    <n v="2457.09"/>
    <n v="0"/>
    <n v="0"/>
    <n v="150582.09"/>
    <n v="237985.09"/>
    <n v="112500"/>
    <n v="41250"/>
    <n v="2670.75"/>
    <n v="0"/>
    <n v="0"/>
    <n v="156420.75"/>
    <n v="243823.75"/>
  </r>
  <r>
    <s v="Pansie Lingley"/>
    <n v="1549399640"/>
    <s v="Pansie"/>
    <s v="Lingley"/>
    <x v="0"/>
    <n v="31856"/>
    <n v="28"/>
    <x v="495"/>
    <n v="500000"/>
    <n v="625000"/>
    <n v="750000"/>
    <n v="1000000"/>
    <n v="1.976156"/>
    <s v="150-200%"/>
    <n v="50000"/>
    <n v="18750"/>
    <n v="22500"/>
    <n v="52377.16"/>
    <n v="0"/>
    <n v="143627.16"/>
    <n v="175483.16"/>
    <n v="60000"/>
    <n v="21250"/>
    <n v="25000"/>
    <n v="52377.16"/>
    <n v="0"/>
    <n v="158627.16"/>
    <n v="190483.16"/>
  </r>
  <r>
    <s v="Sunny Glyne"/>
    <n v="2579936017"/>
    <s v="Sunny"/>
    <s v="Glyne"/>
    <x v="1"/>
    <n v="97827"/>
    <n v="14"/>
    <x v="496"/>
    <n v="750000"/>
    <n v="937500"/>
    <n v="1125000"/>
    <n v="1500000"/>
    <n v="0.53371866666666667"/>
    <s v="0-100%"/>
    <n v="60043.35"/>
    <n v="0"/>
    <n v="0"/>
    <n v="0"/>
    <n v="0"/>
    <n v="60043.35"/>
    <n v="157870.35"/>
    <n v="60043.35"/>
    <n v="0"/>
    <n v="0"/>
    <n v="0"/>
    <n v="0"/>
    <n v="60043.35"/>
    <n v="157870.35"/>
  </r>
  <r>
    <s v="Letti Howarth"/>
    <n v="5588978080"/>
    <s v="Letti"/>
    <s v="Howarth"/>
    <x v="2"/>
    <n v="51565"/>
    <n v="23"/>
    <x v="497"/>
    <n v="600000"/>
    <n v="750000"/>
    <n v="900000"/>
    <n v="1200000"/>
    <n v="1.2888366666666666"/>
    <s v="125-150%"/>
    <n v="78000"/>
    <n v="25500.000000000004"/>
    <n v="4893.42"/>
    <n v="0"/>
    <n v="0"/>
    <n v="108393.42"/>
    <n v="159958.41999999998"/>
    <n v="90000"/>
    <n v="27000"/>
    <n v="5825.5"/>
    <n v="0"/>
    <n v="0"/>
    <n v="122825.5"/>
    <n v="174390.5"/>
  </r>
  <r>
    <s v="Noelyn Vankin"/>
    <n v="7411705322"/>
    <s v="Noelyn"/>
    <s v="Vankin"/>
    <x v="1"/>
    <n v="105645"/>
    <n v="21"/>
    <x v="498"/>
    <n v="750000"/>
    <n v="937500"/>
    <n v="1125000"/>
    <n v="1500000"/>
    <n v="1.1184013333333334"/>
    <s v="100-125%"/>
    <n v="112500"/>
    <n v="16872.189999999999"/>
    <n v="0"/>
    <n v="0"/>
    <n v="0"/>
    <n v="129372.19"/>
    <n v="235017.19"/>
    <n v="112500"/>
    <n v="19536.22"/>
    <n v="0"/>
    <n v="0"/>
    <n v="0"/>
    <n v="132036.22"/>
    <n v="237681.22"/>
  </r>
  <r>
    <s v="Adaline Waud"/>
    <n v="9726644925"/>
    <s v="Adaline"/>
    <s v="Waud"/>
    <x v="0"/>
    <n v="51437"/>
    <n v="12"/>
    <x v="499"/>
    <n v="500000"/>
    <n v="625000"/>
    <n v="750000"/>
    <n v="1000000"/>
    <n v="0.71748800000000001"/>
    <s v="0-100%"/>
    <n v="35874.400000000001"/>
    <n v="0"/>
    <n v="0"/>
    <n v="0"/>
    <n v="0"/>
    <n v="35874.400000000001"/>
    <n v="87311.4"/>
    <n v="43049.279999999999"/>
    <n v="0"/>
    <n v="0"/>
    <n v="0"/>
    <n v="0"/>
    <n v="43049.279999999999"/>
    <n v="94486.28"/>
  </r>
  <r>
    <s v="Reagan Jubert"/>
    <n v="4768254810"/>
    <s v="Reagan"/>
    <s v="Jubert"/>
    <x v="0"/>
    <n v="39511"/>
    <n v="21"/>
    <x v="500"/>
    <n v="500000"/>
    <n v="625000"/>
    <n v="750000"/>
    <n v="1000000"/>
    <n v="1.325904"/>
    <s v="125-150%"/>
    <n v="50000"/>
    <n v="18750"/>
    <n v="6831.36"/>
    <n v="0"/>
    <n v="0"/>
    <n v="75581.36"/>
    <n v="115092.36"/>
    <n v="60000"/>
    <n v="21250"/>
    <n v="7590.4000000000005"/>
    <n v="0"/>
    <n v="0"/>
    <n v="88840.4"/>
    <n v="128351.4"/>
  </r>
  <r>
    <s v="Talbot Kynett"/>
    <n v="8640079943"/>
    <s v="Talbot"/>
    <s v="Kynett"/>
    <x v="2"/>
    <n v="73941"/>
    <n v="25"/>
    <x v="501"/>
    <n v="600000"/>
    <n v="750000"/>
    <n v="900000"/>
    <n v="1200000"/>
    <n v="1.3223133333333332"/>
    <s v="125-150%"/>
    <n v="78000"/>
    <n v="25500.000000000004"/>
    <n v="9111.48"/>
    <n v="0"/>
    <n v="0"/>
    <n v="112611.48"/>
    <n v="186552.47999999998"/>
    <n v="90000"/>
    <n v="27000"/>
    <n v="10847"/>
    <n v="0"/>
    <n v="0"/>
    <n v="127847"/>
    <n v="201788"/>
  </r>
  <r>
    <s v="Lazar Durant"/>
    <n v="5479449389"/>
    <s v="Lazar"/>
    <s v="Durant"/>
    <x v="2"/>
    <n v="63693"/>
    <n v="15"/>
    <x v="502"/>
    <n v="600000"/>
    <n v="750000"/>
    <n v="900000"/>
    <n v="1200000"/>
    <n v="0.98904999999999998"/>
    <s v="0-100%"/>
    <n v="77145.900000000009"/>
    <n v="0"/>
    <n v="0"/>
    <n v="0"/>
    <n v="0"/>
    <n v="77145.900000000009"/>
    <n v="140838.90000000002"/>
    <n v="89014.5"/>
    <n v="0"/>
    <n v="0"/>
    <n v="0"/>
    <n v="0"/>
    <n v="89014.5"/>
    <n v="152707.5"/>
  </r>
  <r>
    <s v="Margit Dransfield"/>
    <n v="6776868107"/>
    <s v="Margit"/>
    <s v="Dransfield"/>
    <x v="1"/>
    <n v="86367"/>
    <n v="19"/>
    <x v="503"/>
    <n v="750000"/>
    <n v="937500"/>
    <n v="1125000"/>
    <n v="1500000"/>
    <n v="0.82773066666666661"/>
    <s v="0-100%"/>
    <n v="93119.7"/>
    <n v="0"/>
    <n v="0"/>
    <n v="0"/>
    <n v="0"/>
    <n v="93119.7"/>
    <n v="179486.7"/>
    <n v="93119.7"/>
    <n v="0"/>
    <n v="0"/>
    <n v="0"/>
    <n v="0"/>
    <n v="93119.7"/>
    <n v="179486.7"/>
  </r>
  <r>
    <s v="Lucina Farndon"/>
    <n v="2698184272"/>
    <s v="Lucina"/>
    <s v="Farndon"/>
    <x v="1"/>
    <n v="119400"/>
    <n v="26"/>
    <x v="504"/>
    <n v="750000"/>
    <n v="937500"/>
    <n v="1125000"/>
    <n v="1500000"/>
    <n v="1.0738533333333333"/>
    <s v="100-125%"/>
    <n v="112500"/>
    <n v="10524.1"/>
    <n v="0"/>
    <n v="0"/>
    <n v="0"/>
    <n v="123024.1"/>
    <n v="242424.1"/>
    <n v="112500"/>
    <n v="12185.8"/>
    <n v="0"/>
    <n v="0"/>
    <n v="0"/>
    <n v="124685.8"/>
    <n v="244085.8"/>
  </r>
  <r>
    <s v="Fabe Hutchinges"/>
    <n v="2191014690"/>
    <s v="Fabe"/>
    <s v="Hutchinges"/>
    <x v="0"/>
    <n v="58448"/>
    <n v="17"/>
    <x v="505"/>
    <n v="500000"/>
    <n v="625000"/>
    <n v="750000"/>
    <n v="1000000"/>
    <n v="1.091002"/>
    <s v="100-125%"/>
    <n v="50000"/>
    <n v="6825.15"/>
    <n v="0"/>
    <n v="0"/>
    <n v="0"/>
    <n v="56825.15"/>
    <n v="115273.15"/>
    <n v="60000"/>
    <n v="7735.170000000001"/>
    <n v="0"/>
    <n v="0"/>
    <n v="0"/>
    <n v="67735.17"/>
    <n v="126183.17"/>
  </r>
  <r>
    <s v="Verine Gouldstone"/>
    <n v="806065796"/>
    <s v="Verine"/>
    <s v="Gouldstone"/>
    <x v="1"/>
    <n v="109896"/>
    <n v="17"/>
    <x v="506"/>
    <n v="750000"/>
    <n v="937500"/>
    <n v="1125000"/>
    <n v="1500000"/>
    <n v="0.82612133333333337"/>
    <s v="0-100%"/>
    <n v="92938.65"/>
    <n v="0"/>
    <n v="0"/>
    <n v="0"/>
    <n v="0"/>
    <n v="92938.65"/>
    <n v="202834.65"/>
    <n v="92938.65"/>
    <n v="0"/>
    <n v="0"/>
    <n v="0"/>
    <n v="0"/>
    <n v="92938.65"/>
    <n v="202834.65"/>
  </r>
  <r>
    <s v="Tammy Lenden"/>
    <n v="9561367408"/>
    <s v="Tammy"/>
    <s v="Lenden"/>
    <x v="2"/>
    <n v="62798"/>
    <n v="18"/>
    <x v="507"/>
    <n v="600000"/>
    <n v="750000"/>
    <n v="900000"/>
    <n v="1200000"/>
    <n v="1.0350266666666668"/>
    <s v="100-125%"/>
    <n v="78000"/>
    <n v="3572.7200000000003"/>
    <n v="0"/>
    <n v="0"/>
    <n v="0"/>
    <n v="81572.72"/>
    <n v="144370.72"/>
    <n v="90000"/>
    <n v="3782.8799999999997"/>
    <n v="0"/>
    <n v="0"/>
    <n v="0"/>
    <n v="93782.88"/>
    <n v="156580.88"/>
  </r>
  <r>
    <s v="Iago Epine"/>
    <n v="2492824950"/>
    <s v="Iago"/>
    <s v="Epine"/>
    <x v="1"/>
    <n v="86703"/>
    <n v="28"/>
    <x v="508"/>
    <n v="750000"/>
    <n v="937500"/>
    <n v="1125000"/>
    <n v="1500000"/>
    <n v="1.2004533333333334"/>
    <s v="100-125%"/>
    <n v="112500"/>
    <n v="28564.6"/>
    <n v="0"/>
    <n v="0"/>
    <n v="0"/>
    <n v="141064.6"/>
    <n v="227767.6"/>
    <n v="112500"/>
    <n v="33074.800000000003"/>
    <n v="0"/>
    <n v="0"/>
    <n v="0"/>
    <n v="145574.79999999999"/>
    <n v="232277.8"/>
  </r>
  <r>
    <s v="Georgie Seyler"/>
    <n v="3021692982"/>
    <s v="Georgie"/>
    <s v="Seyler"/>
    <x v="2"/>
    <n v="50377"/>
    <n v="19"/>
    <x v="509"/>
    <n v="600000"/>
    <n v="750000"/>
    <n v="900000"/>
    <n v="1200000"/>
    <n v="1.1980599999999999"/>
    <s v="100-125%"/>
    <n v="78000"/>
    <n v="20202.120000000003"/>
    <n v="0"/>
    <n v="0"/>
    <n v="0"/>
    <n v="98202.12"/>
    <n v="148579.12"/>
    <n v="90000"/>
    <n v="21390.48"/>
    <n v="0"/>
    <n v="0"/>
    <n v="0"/>
    <n v="111390.48"/>
    <n v="161767.47999999998"/>
  </r>
  <r>
    <s v="Bennie Drayton"/>
    <n v="8238030943"/>
    <s v="Bennie"/>
    <s v="Drayton"/>
    <x v="1"/>
    <n v="118977"/>
    <n v="23"/>
    <x v="510"/>
    <n v="750000"/>
    <n v="937500"/>
    <n v="1125000"/>
    <n v="1500000"/>
    <n v="1.1238600000000001"/>
    <s v="100-125%"/>
    <n v="112500"/>
    <n v="17650.05"/>
    <n v="0"/>
    <n v="0"/>
    <n v="0"/>
    <n v="130150.05"/>
    <n v="249127.05"/>
    <n v="112500"/>
    <n v="20436.900000000001"/>
    <n v="0"/>
    <n v="0"/>
    <n v="0"/>
    <n v="132936.9"/>
    <n v="251913.9"/>
  </r>
  <r>
    <s v="Bess Kubelka"/>
    <n v="6383978705"/>
    <s v="Bess"/>
    <s v="Kubelka"/>
    <x v="1"/>
    <n v="95027"/>
    <n v="18"/>
    <x v="511"/>
    <n v="750000"/>
    <n v="937500"/>
    <n v="1125000"/>
    <n v="1500000"/>
    <n v="0.9607026666666667"/>
    <s v="0-100%"/>
    <n v="108079.05"/>
    <n v="0"/>
    <n v="0"/>
    <n v="0"/>
    <n v="0"/>
    <n v="108079.05"/>
    <n v="203106.05"/>
    <n v="108079.05"/>
    <n v="0"/>
    <n v="0"/>
    <n v="0"/>
    <n v="0"/>
    <n v="108079.05"/>
    <n v="203106.05"/>
  </r>
  <r>
    <s v="Evania Grime"/>
    <n v="3661649302"/>
    <s v="Evania"/>
    <s v="Grime"/>
    <x v="0"/>
    <n v="59438"/>
    <n v="35"/>
    <x v="512"/>
    <n v="500000"/>
    <n v="625000"/>
    <n v="750000"/>
    <n v="1000000"/>
    <n v="2.393818"/>
    <s v="&gt;200%"/>
    <n v="50000"/>
    <n v="18750"/>
    <n v="22500"/>
    <n v="55000"/>
    <n v="19690.900000000001"/>
    <n v="165940.9"/>
    <n v="225378.9"/>
    <n v="60000"/>
    <n v="21250"/>
    <n v="25000"/>
    <n v="55000"/>
    <n v="19690.900000000001"/>
    <n v="180940.9"/>
    <n v="240378.9"/>
  </r>
  <r>
    <s v="Avivah Sante"/>
    <n v="1962975932"/>
    <s v="Avivah"/>
    <s v="Sante"/>
    <x v="1"/>
    <n v="111530"/>
    <n v="10"/>
    <x v="513"/>
    <n v="750000"/>
    <n v="937500"/>
    <n v="1125000"/>
    <n v="1500000"/>
    <n v="0.40423333333333333"/>
    <s v="0-100%"/>
    <n v="45476.25"/>
    <n v="0"/>
    <n v="0"/>
    <n v="0"/>
    <n v="0"/>
    <n v="45476.25"/>
    <n v="157006.25"/>
    <n v="45476.25"/>
    <n v="0"/>
    <n v="0"/>
    <n v="0"/>
    <n v="0"/>
    <n v="45476.25"/>
    <n v="157006.25"/>
  </r>
  <r>
    <s v="Zebedee Lewzey"/>
    <n v="5623178685"/>
    <s v="Zebedee"/>
    <s v="Lewzey"/>
    <x v="2"/>
    <n v="51223"/>
    <n v="21"/>
    <x v="514"/>
    <n v="600000"/>
    <n v="750000"/>
    <n v="900000"/>
    <n v="1200000"/>
    <n v="1.1036233333333334"/>
    <s v="100-125%"/>
    <n v="78000"/>
    <n v="10569.58"/>
    <n v="0"/>
    <n v="0"/>
    <n v="0"/>
    <n v="88569.58"/>
    <n v="139792.58000000002"/>
    <n v="90000"/>
    <n v="11191.32"/>
    <n v="0"/>
    <n v="0"/>
    <n v="0"/>
    <n v="101191.32"/>
    <n v="152414.32"/>
  </r>
  <r>
    <s v="Wenona Pawlik"/>
    <n v="453763030"/>
    <s v="Wenona"/>
    <s v="Pawlik"/>
    <x v="2"/>
    <n v="65782"/>
    <n v="22"/>
    <x v="515"/>
    <n v="600000"/>
    <n v="750000"/>
    <n v="900000"/>
    <n v="1200000"/>
    <n v="1.1860550000000001"/>
    <s v="100-125%"/>
    <n v="78000"/>
    <n v="18977.61"/>
    <n v="0"/>
    <n v="0"/>
    <n v="0"/>
    <n v="96977.61"/>
    <n v="162759.60999999999"/>
    <n v="90000"/>
    <n v="20093.939999999999"/>
    <n v="0"/>
    <n v="0"/>
    <n v="0"/>
    <n v="110093.94"/>
    <n v="175875.94"/>
  </r>
  <r>
    <s v="Derk Latham"/>
    <n v="5211527984"/>
    <s v="Derk"/>
    <s v="Latham"/>
    <x v="0"/>
    <n v="37869"/>
    <n v="26"/>
    <x v="516"/>
    <n v="500000"/>
    <n v="625000"/>
    <n v="750000"/>
    <n v="1000000"/>
    <n v="1.57789"/>
    <s v="150-200%"/>
    <n v="50000"/>
    <n v="18750"/>
    <n v="22500"/>
    <n v="8567.9"/>
    <n v="0"/>
    <n v="99817.9"/>
    <n v="137686.9"/>
    <n v="60000"/>
    <n v="21250"/>
    <n v="25000"/>
    <n v="8567.9"/>
    <n v="0"/>
    <n v="114817.9"/>
    <n v="152686.9"/>
  </r>
  <r>
    <s v="Christina Augar"/>
    <n v="1659448174"/>
    <s v="Christina"/>
    <s v="Augar"/>
    <x v="1"/>
    <n v="79013"/>
    <n v="18"/>
    <x v="517"/>
    <n v="750000"/>
    <n v="937500"/>
    <n v="1125000"/>
    <n v="1500000"/>
    <n v="0.79712266666666665"/>
    <s v="0-100%"/>
    <n v="89676.3"/>
    <n v="0"/>
    <n v="0"/>
    <n v="0"/>
    <n v="0"/>
    <n v="89676.3"/>
    <n v="168689.3"/>
    <n v="89676.3"/>
    <n v="0"/>
    <n v="0"/>
    <n v="0"/>
    <n v="0"/>
    <n v="89676.3"/>
    <n v="168689.3"/>
  </r>
  <r>
    <s v="Minetta Claeskens"/>
    <n v="5637692440"/>
    <s v="Minetta"/>
    <s v="Claeskens"/>
    <x v="2"/>
    <n v="63493"/>
    <n v="16"/>
    <x v="518"/>
    <n v="600000"/>
    <n v="750000"/>
    <n v="900000"/>
    <n v="1200000"/>
    <n v="0.88572499999999998"/>
    <s v="0-100%"/>
    <n v="69086.55"/>
    <n v="0"/>
    <n v="0"/>
    <n v="0"/>
    <n v="0"/>
    <n v="69086.55"/>
    <n v="132579.54999999999"/>
    <n v="79715.25"/>
    <n v="0"/>
    <n v="0"/>
    <n v="0"/>
    <n v="0"/>
    <n v="79715.25"/>
    <n v="143208.25"/>
  </r>
  <r>
    <s v="Jermayne O'Grady"/>
    <n v="6637560367"/>
    <s v="Jermayne"/>
    <s v="O'Grady"/>
    <x v="0"/>
    <n v="56008"/>
    <n v="20"/>
    <x v="519"/>
    <n v="500000"/>
    <n v="625000"/>
    <n v="750000"/>
    <n v="1000000"/>
    <n v="1.330408"/>
    <s v="125-150%"/>
    <n v="50000"/>
    <n v="18750"/>
    <n v="7236.7199999999993"/>
    <n v="0"/>
    <n v="0"/>
    <n v="75986.720000000001"/>
    <n v="131994.72"/>
    <n v="60000"/>
    <n v="21250"/>
    <n v="8040.8"/>
    <n v="0"/>
    <n v="0"/>
    <n v="89290.8"/>
    <n v="145298.79999999999"/>
  </r>
  <r>
    <s v="Peter Aps"/>
    <n v="7621218967"/>
    <s v="Peter"/>
    <s v="Aps"/>
    <x v="0"/>
    <n v="49456"/>
    <n v="20"/>
    <x v="520"/>
    <n v="500000"/>
    <n v="625000"/>
    <n v="750000"/>
    <n v="1000000"/>
    <n v="1.4223680000000001"/>
    <s v="125-150%"/>
    <n v="50000"/>
    <n v="18750"/>
    <n v="15513.119999999999"/>
    <n v="0"/>
    <n v="0"/>
    <n v="84263.12"/>
    <n v="133719.12"/>
    <n v="60000"/>
    <n v="21250"/>
    <n v="17236.8"/>
    <n v="0"/>
    <n v="0"/>
    <n v="98486.8"/>
    <n v="147942.79999999999"/>
  </r>
  <r>
    <s v="Eustacia Creamer"/>
    <n v="6293335589"/>
    <s v="Eustacia"/>
    <s v="Creamer"/>
    <x v="0"/>
    <n v="40857"/>
    <n v="13"/>
    <x v="521"/>
    <n v="500000"/>
    <n v="625000"/>
    <n v="750000"/>
    <n v="1000000"/>
    <n v="0.95988399999999996"/>
    <s v="0-100%"/>
    <n v="47994.200000000004"/>
    <n v="0"/>
    <n v="0"/>
    <n v="0"/>
    <n v="0"/>
    <n v="47994.200000000004"/>
    <n v="88851.200000000012"/>
    <n v="57593.04"/>
    <n v="0"/>
    <n v="0"/>
    <n v="0"/>
    <n v="0"/>
    <n v="57593.04"/>
    <n v="98450.040000000008"/>
  </r>
  <r>
    <s v="Adolf Underhill"/>
    <n v="8127128031"/>
    <s v="Adolf"/>
    <s v="Underhill"/>
    <x v="2"/>
    <n v="77872"/>
    <n v="17"/>
    <x v="522"/>
    <n v="600000"/>
    <n v="750000"/>
    <n v="900000"/>
    <n v="1200000"/>
    <n v="0.8712833333333333"/>
    <s v="0-100%"/>
    <n v="67960.100000000006"/>
    <n v="0"/>
    <n v="0"/>
    <n v="0"/>
    <n v="0"/>
    <n v="67960.100000000006"/>
    <n v="145832.1"/>
    <n v="78415.5"/>
    <n v="0"/>
    <n v="0"/>
    <n v="0"/>
    <n v="0"/>
    <n v="78415.5"/>
    <n v="156287.5"/>
  </r>
  <r>
    <s v="Cory Duplan"/>
    <n v="9013891098"/>
    <s v="Cory"/>
    <s v="Duplan"/>
    <x v="1"/>
    <n v="102308"/>
    <n v="21"/>
    <x v="523"/>
    <n v="750000"/>
    <n v="937500"/>
    <n v="1125000"/>
    <n v="1500000"/>
    <n v="0.9091906666666667"/>
    <s v="0-100%"/>
    <n v="102283.95"/>
    <n v="0"/>
    <n v="0"/>
    <n v="0"/>
    <n v="0"/>
    <n v="102283.95"/>
    <n v="204591.95"/>
    <n v="102283.95"/>
    <n v="0"/>
    <n v="0"/>
    <n v="0"/>
    <n v="0"/>
    <n v="102283.95"/>
    <n v="204591.95"/>
  </r>
  <r>
    <s v="Cairistiona Lyver"/>
    <n v="1545110042"/>
    <s v="Cairistiona"/>
    <s v="Lyver"/>
    <x v="2"/>
    <n v="79134"/>
    <n v="20"/>
    <x v="524"/>
    <n v="600000"/>
    <n v="750000"/>
    <n v="900000"/>
    <n v="1200000"/>
    <n v="1.2597133333333332"/>
    <s v="125-150%"/>
    <n v="78000"/>
    <n v="25500.000000000004"/>
    <n v="1223.8799999999999"/>
    <n v="0"/>
    <n v="0"/>
    <n v="104723.88"/>
    <n v="183857.88"/>
    <n v="90000"/>
    <n v="27000"/>
    <n v="1457"/>
    <n v="0"/>
    <n v="0"/>
    <n v="118457"/>
    <n v="197591"/>
  </r>
  <r>
    <s v="Kiley Lartice"/>
    <n v="9815158015"/>
    <s v="Kiley"/>
    <s v="Lartice"/>
    <x v="0"/>
    <n v="64013"/>
    <n v="22"/>
    <x v="525"/>
    <n v="500000"/>
    <n v="625000"/>
    <n v="750000"/>
    <n v="1000000"/>
    <n v="1.577664"/>
    <s v="150-200%"/>
    <n v="50000"/>
    <n v="18750"/>
    <n v="22500"/>
    <n v="8543.0400000000009"/>
    <n v="0"/>
    <n v="99793.040000000008"/>
    <n v="163806.04"/>
    <n v="60000"/>
    <n v="21250"/>
    <n v="25000"/>
    <n v="8543.0400000000009"/>
    <n v="0"/>
    <n v="114793.04000000001"/>
    <n v="178806.04"/>
  </r>
  <r>
    <s v="Austine Wyer"/>
    <n v="8565880958"/>
    <s v="Austine"/>
    <s v="Wyer"/>
    <x v="2"/>
    <n v="55355"/>
    <n v="20"/>
    <x v="526"/>
    <n v="600000"/>
    <n v="750000"/>
    <n v="900000"/>
    <n v="1200000"/>
    <n v="1.3246983333333333"/>
    <s v="125-150%"/>
    <n v="78000"/>
    <n v="25500.000000000004"/>
    <n v="9411.99"/>
    <n v="0"/>
    <n v="0"/>
    <n v="112911.99"/>
    <n v="168266.99"/>
    <n v="90000"/>
    <n v="27000"/>
    <n v="11204.75"/>
    <n v="0"/>
    <n v="0"/>
    <n v="128204.75"/>
    <n v="183559.75"/>
  </r>
  <r>
    <s v="Janenna Dailey"/>
    <n v="7783641539"/>
    <s v="Janenna"/>
    <s v="Dailey"/>
    <x v="1"/>
    <n v="109301"/>
    <n v="20"/>
    <x v="527"/>
    <n v="750000"/>
    <n v="937500"/>
    <n v="1125000"/>
    <n v="1500000"/>
    <n v="0.97279199999999999"/>
    <s v="0-100%"/>
    <n v="109439.09999999999"/>
    <n v="0"/>
    <n v="0"/>
    <n v="0"/>
    <n v="0"/>
    <n v="109439.09999999999"/>
    <n v="218740.09999999998"/>
    <n v="109439.09999999999"/>
    <n v="0"/>
    <n v="0"/>
    <n v="0"/>
    <n v="0"/>
    <n v="109439.09999999999"/>
    <n v="218740.09999999998"/>
  </r>
  <r>
    <s v="Alfi Duesberry"/>
    <n v="9340388305"/>
    <s v="Alfi"/>
    <s v="Duesberry"/>
    <x v="2"/>
    <n v="59920"/>
    <n v="18"/>
    <x v="528"/>
    <n v="600000"/>
    <n v="750000"/>
    <n v="900000"/>
    <n v="1200000"/>
    <n v="1.012025"/>
    <s v="100-125%"/>
    <n v="78000"/>
    <n v="1226.5500000000002"/>
    <n v="0"/>
    <n v="0"/>
    <n v="0"/>
    <n v="79226.55"/>
    <n v="139146.54999999999"/>
    <n v="90000"/>
    <n v="1298.7"/>
    <n v="0"/>
    <n v="0"/>
    <n v="0"/>
    <n v="91298.7"/>
    <n v="151218.70000000001"/>
  </r>
  <r>
    <s v="Rosella Zamora"/>
    <n v="7966083349"/>
    <s v="Rosella"/>
    <s v="Zamora"/>
    <x v="0"/>
    <n v="36923"/>
    <n v="25"/>
    <x v="529"/>
    <n v="500000"/>
    <n v="625000"/>
    <n v="750000"/>
    <n v="1000000"/>
    <n v="1.6771499999999999"/>
    <s v="150-200%"/>
    <n v="50000"/>
    <n v="18750"/>
    <n v="22500"/>
    <n v="19486.5"/>
    <n v="0"/>
    <n v="110736.5"/>
    <n v="147659.5"/>
    <n v="60000"/>
    <n v="21250"/>
    <n v="25000"/>
    <n v="19486.5"/>
    <n v="0"/>
    <n v="125736.5"/>
    <n v="162659.5"/>
  </r>
  <r>
    <s v="Julianna Dunklee"/>
    <n v="1599457717"/>
    <s v="Julianna"/>
    <s v="Dunklee"/>
    <x v="0"/>
    <n v="33272"/>
    <n v="13"/>
    <x v="530"/>
    <n v="500000"/>
    <n v="625000"/>
    <n v="750000"/>
    <n v="1000000"/>
    <n v="0.83543400000000001"/>
    <s v="0-100%"/>
    <n v="41771.700000000004"/>
    <n v="0"/>
    <n v="0"/>
    <n v="0"/>
    <n v="0"/>
    <n v="41771.700000000004"/>
    <n v="75043.700000000012"/>
    <n v="50126.04"/>
    <n v="0"/>
    <n v="0"/>
    <n v="0"/>
    <n v="0"/>
    <n v="50126.04"/>
    <n v="83398.040000000008"/>
  </r>
  <r>
    <s v="Aviva Shayes"/>
    <n v="6253520369"/>
    <s v="Aviva"/>
    <s v="Shayes"/>
    <x v="2"/>
    <n v="57050"/>
    <n v="19"/>
    <x v="531"/>
    <n v="600000"/>
    <n v="750000"/>
    <n v="900000"/>
    <n v="1200000"/>
    <n v="1.007625"/>
    <s v="100-125%"/>
    <n v="78000"/>
    <n v="777.75"/>
    <n v="0"/>
    <n v="0"/>
    <n v="0"/>
    <n v="78777.75"/>
    <n v="135827.75"/>
    <n v="90000"/>
    <n v="823.5"/>
    <n v="0"/>
    <n v="0"/>
    <n v="0"/>
    <n v="90823.5"/>
    <n v="147873.5"/>
  </r>
  <r>
    <s v="Wendel Hulmes"/>
    <n v="8054305400"/>
    <s v="Wendel"/>
    <s v="Hulmes"/>
    <x v="1"/>
    <n v="101542"/>
    <n v="19"/>
    <x v="532"/>
    <n v="750000"/>
    <n v="937500"/>
    <n v="1125000"/>
    <n v="1500000"/>
    <n v="0.9016426666666667"/>
    <s v="0-100%"/>
    <n v="101434.8"/>
    <n v="0"/>
    <n v="0"/>
    <n v="0"/>
    <n v="0"/>
    <n v="101434.8"/>
    <n v="202976.8"/>
    <n v="101434.8"/>
    <n v="0"/>
    <n v="0"/>
    <n v="0"/>
    <n v="0"/>
    <n v="101434.8"/>
    <n v="202976.8"/>
  </r>
  <r>
    <s v="Terri Dorn"/>
    <n v="5795848808"/>
    <s v="Terri"/>
    <s v="Dorn"/>
    <x v="1"/>
    <n v="92315"/>
    <n v="30"/>
    <x v="533"/>
    <n v="750000"/>
    <n v="937500"/>
    <n v="1125000"/>
    <n v="1500000"/>
    <n v="1.3858266666666668"/>
    <s v="125-150%"/>
    <n v="112500"/>
    <n v="35625"/>
    <n v="23430.100000000002"/>
    <n v="0"/>
    <n v="0"/>
    <n v="171555.1"/>
    <n v="263870.09999999998"/>
    <n v="112500"/>
    <n v="41250"/>
    <n v="25467.5"/>
    <n v="0"/>
    <n v="0"/>
    <n v="179217.5"/>
    <n v="271532.5"/>
  </r>
  <r>
    <s v="Rodina Calloway"/>
    <n v="7249524151"/>
    <s v="Rodina"/>
    <s v="Calloway"/>
    <x v="1"/>
    <n v="77547"/>
    <n v="13"/>
    <x v="534"/>
    <n v="750000"/>
    <n v="937500"/>
    <n v="1125000"/>
    <n v="1500000"/>
    <n v="0.821496"/>
    <s v="0-100%"/>
    <n v="92418.3"/>
    <n v="0"/>
    <n v="0"/>
    <n v="0"/>
    <n v="0"/>
    <n v="92418.3"/>
    <n v="169965.3"/>
    <n v="92418.3"/>
    <n v="0"/>
    <n v="0"/>
    <n v="0"/>
    <n v="0"/>
    <n v="92418.3"/>
    <n v="169965.3"/>
  </r>
  <r>
    <s v="Adena Kop"/>
    <n v="3235176993"/>
    <s v="Adena"/>
    <s v="Kop"/>
    <x v="0"/>
    <n v="60549"/>
    <n v="15"/>
    <x v="535"/>
    <n v="500000"/>
    <n v="625000"/>
    <n v="750000"/>
    <n v="1000000"/>
    <n v="0.90200800000000003"/>
    <s v="0-100%"/>
    <n v="45100.4"/>
    <n v="0"/>
    <n v="0"/>
    <n v="0"/>
    <n v="0"/>
    <n v="45100.4"/>
    <n v="105649.4"/>
    <n v="54120.479999999996"/>
    <n v="0"/>
    <n v="0"/>
    <n v="0"/>
    <n v="0"/>
    <n v="54120.479999999996"/>
    <n v="114669.48"/>
  </r>
  <r>
    <s v="Rosina Kener"/>
    <n v="2565290632"/>
    <s v="Rosina"/>
    <s v="Kener"/>
    <x v="1"/>
    <n v="81538"/>
    <n v="16"/>
    <x v="536"/>
    <n v="750000"/>
    <n v="937500"/>
    <n v="1125000"/>
    <n v="1500000"/>
    <n v="0.71343066666666666"/>
    <s v="0-100%"/>
    <n v="80260.95"/>
    <n v="0"/>
    <n v="0"/>
    <n v="0"/>
    <n v="0"/>
    <n v="80260.95"/>
    <n v="161798.95000000001"/>
    <n v="80260.95"/>
    <n v="0"/>
    <n v="0"/>
    <n v="0"/>
    <n v="0"/>
    <n v="80260.95"/>
    <n v="161798.95000000001"/>
  </r>
  <r>
    <s v="Mendel Iscowitz"/>
    <n v="1718344562"/>
    <s v="Mendel"/>
    <s v="Iscowitz"/>
    <x v="1"/>
    <n v="106547"/>
    <n v="20"/>
    <x v="537"/>
    <n v="750000"/>
    <n v="937500"/>
    <n v="1125000"/>
    <n v="1500000"/>
    <n v="0.84610933333333338"/>
    <s v="0-100%"/>
    <n v="95187.3"/>
    <n v="0"/>
    <n v="0"/>
    <n v="0"/>
    <n v="0"/>
    <n v="95187.3"/>
    <n v="201734.3"/>
    <n v="95187.3"/>
    <n v="0"/>
    <n v="0"/>
    <n v="0"/>
    <n v="0"/>
    <n v="95187.3"/>
    <n v="201734.3"/>
  </r>
  <r>
    <s v="Hillyer Garrique"/>
    <n v="5082945165"/>
    <s v="Hillyer"/>
    <s v="Garrique"/>
    <x v="0"/>
    <n v="57158"/>
    <n v="22"/>
    <x v="538"/>
    <n v="500000"/>
    <n v="625000"/>
    <n v="750000"/>
    <n v="1000000"/>
    <n v="1.352122"/>
    <s v="125-150%"/>
    <n v="50000"/>
    <n v="18750"/>
    <n v="9190.98"/>
    <n v="0"/>
    <n v="0"/>
    <n v="77940.98"/>
    <n v="135098.97999999998"/>
    <n v="60000"/>
    <n v="21250"/>
    <n v="10212.200000000001"/>
    <n v="0"/>
    <n v="0"/>
    <n v="91462.2"/>
    <n v="148620.20000000001"/>
  </r>
  <r>
    <s v="Luisa Antic"/>
    <n v="5191866150"/>
    <s v="Luisa"/>
    <s v="Antic"/>
    <x v="1"/>
    <n v="112098"/>
    <n v="15"/>
    <x v="539"/>
    <n v="750000"/>
    <n v="937500"/>
    <n v="1125000"/>
    <n v="1500000"/>
    <n v="0.57401733333333338"/>
    <s v="0-100%"/>
    <n v="64576.95"/>
    <n v="0"/>
    <n v="0"/>
    <n v="0"/>
    <n v="0"/>
    <n v="64576.95"/>
    <n v="176674.95"/>
    <n v="64576.95"/>
    <n v="0"/>
    <n v="0"/>
    <n v="0"/>
    <n v="0"/>
    <n v="64576.95"/>
    <n v="176674.95"/>
  </r>
  <r>
    <s v="Clyve Dayley"/>
    <n v="6531376252"/>
    <s v="Clyve"/>
    <s v="Dayley"/>
    <x v="2"/>
    <n v="69272"/>
    <n v="23"/>
    <x v="540"/>
    <n v="600000"/>
    <n v="750000"/>
    <n v="900000"/>
    <n v="1200000"/>
    <n v="1.3223816666666666"/>
    <s v="125-150%"/>
    <n v="78000"/>
    <n v="25500.000000000004"/>
    <n v="9120.09"/>
    <n v="0"/>
    <n v="0"/>
    <n v="112620.09"/>
    <n v="181892.09"/>
    <n v="90000"/>
    <n v="27000"/>
    <n v="10857.25"/>
    <n v="0"/>
    <n v="0"/>
    <n v="127857.25"/>
    <n v="197129.25"/>
  </r>
  <r>
    <s v="Jessie Peabody"/>
    <n v="6695538166"/>
    <s v="Jessie"/>
    <s v="Peabody"/>
    <x v="2"/>
    <n v="72309"/>
    <n v="22"/>
    <x v="541"/>
    <n v="600000"/>
    <n v="750000"/>
    <n v="900000"/>
    <n v="1200000"/>
    <n v="1.3045316666666666"/>
    <s v="125-150%"/>
    <n v="78000"/>
    <n v="25500.000000000004"/>
    <n v="6870.99"/>
    <n v="0"/>
    <n v="0"/>
    <n v="110370.99"/>
    <n v="182679.99"/>
    <n v="90000"/>
    <n v="27000"/>
    <n v="8179.75"/>
    <n v="0"/>
    <n v="0"/>
    <n v="125179.75"/>
    <n v="197488.75"/>
  </r>
  <r>
    <s v="Alberto Morgan"/>
    <n v="3609467622"/>
    <s v="Alberto"/>
    <s v="Morgan"/>
    <x v="0"/>
    <n v="45564"/>
    <n v="17"/>
    <x v="542"/>
    <n v="500000"/>
    <n v="625000"/>
    <n v="750000"/>
    <n v="1000000"/>
    <n v="0.94234600000000002"/>
    <s v="0-100%"/>
    <n v="47117.3"/>
    <n v="0"/>
    <n v="0"/>
    <n v="0"/>
    <n v="0"/>
    <n v="47117.3"/>
    <n v="92681.3"/>
    <n v="56540.759999999995"/>
    <n v="0"/>
    <n v="0"/>
    <n v="0"/>
    <n v="0"/>
    <n v="56540.759999999995"/>
    <n v="102104.76"/>
  </r>
  <r>
    <s v="Bengt Shillum"/>
    <n v="8481632066"/>
    <s v="Bengt"/>
    <s v="Shillum"/>
    <x v="1"/>
    <n v="87295"/>
    <n v="14"/>
    <x v="543"/>
    <n v="750000"/>
    <n v="937500"/>
    <n v="1125000"/>
    <n v="1500000"/>
    <n v="0.59367599999999998"/>
    <s v="0-100%"/>
    <n v="66788.55"/>
    <n v="0"/>
    <n v="0"/>
    <n v="0"/>
    <n v="0"/>
    <n v="66788.55"/>
    <n v="154083.54999999999"/>
    <n v="66788.55"/>
    <n v="0"/>
    <n v="0"/>
    <n v="0"/>
    <n v="0"/>
    <n v="66788.55"/>
    <n v="154083.54999999999"/>
  </r>
  <r>
    <s v="Vania Tolefree"/>
    <n v="2234966051"/>
    <s v="Vania"/>
    <s v="Tolefree"/>
    <x v="1"/>
    <n v="100058"/>
    <n v="21"/>
    <x v="544"/>
    <n v="750000"/>
    <n v="937500"/>
    <n v="1125000"/>
    <n v="1500000"/>
    <n v="0.93330133333333332"/>
    <s v="0-100%"/>
    <n v="104996.4"/>
    <n v="0"/>
    <n v="0"/>
    <n v="0"/>
    <n v="0"/>
    <n v="104996.4"/>
    <n v="205054.4"/>
    <n v="104996.4"/>
    <n v="0"/>
    <n v="0"/>
    <n v="0"/>
    <n v="0"/>
    <n v="104996.4"/>
    <n v="205054.4"/>
  </r>
  <r>
    <s v="Idell Haskew"/>
    <n v="8603912793"/>
    <s v="Idell"/>
    <s v="Haskew"/>
    <x v="1"/>
    <n v="107802"/>
    <n v="20"/>
    <x v="545"/>
    <n v="750000"/>
    <n v="937500"/>
    <n v="1125000"/>
    <n v="1500000"/>
    <n v="0.88710933333333331"/>
    <s v="0-100%"/>
    <n v="99799.8"/>
    <n v="0"/>
    <n v="0"/>
    <n v="0"/>
    <n v="0"/>
    <n v="99799.8"/>
    <n v="207601.8"/>
    <n v="99799.8"/>
    <n v="0"/>
    <n v="0"/>
    <n v="0"/>
    <n v="0"/>
    <n v="99799.8"/>
    <n v="207601.8"/>
  </r>
  <r>
    <s v="Shayne Millin"/>
    <n v="6322781804"/>
    <s v="Shayne"/>
    <s v="Millin"/>
    <x v="1"/>
    <n v="124518"/>
    <n v="23"/>
    <x v="546"/>
    <n v="750000"/>
    <n v="937500"/>
    <n v="1125000"/>
    <n v="1500000"/>
    <n v="1.1918546666666667"/>
    <s v="100-125%"/>
    <n v="112500"/>
    <n v="27339.29"/>
    <n v="0"/>
    <n v="0"/>
    <n v="0"/>
    <n v="139839.29"/>
    <n v="264357.29000000004"/>
    <n v="112500"/>
    <n v="31656.02"/>
    <n v="0"/>
    <n v="0"/>
    <n v="0"/>
    <n v="144156.01999999999"/>
    <n v="268674.02"/>
  </r>
  <r>
    <s v="Rufe Smerdon"/>
    <n v="9287480133"/>
    <s v="Rufe"/>
    <s v="Smerdon"/>
    <x v="1"/>
    <n v="98734"/>
    <n v="18"/>
    <x v="547"/>
    <n v="750000"/>
    <n v="937500"/>
    <n v="1125000"/>
    <n v="1500000"/>
    <n v="0.93986800000000004"/>
    <s v="0-100%"/>
    <n v="105735.15"/>
    <n v="0"/>
    <n v="0"/>
    <n v="0"/>
    <n v="0"/>
    <n v="105735.15"/>
    <n v="204469.15"/>
    <n v="105735.15"/>
    <n v="0"/>
    <n v="0"/>
    <n v="0"/>
    <n v="0"/>
    <n v="105735.15"/>
    <n v="204469.15"/>
  </r>
  <r>
    <s v="Tallie Buckner"/>
    <n v="7427985850"/>
    <s v="Tallie"/>
    <s v="Buckner"/>
    <x v="1"/>
    <n v="77743"/>
    <n v="21"/>
    <x v="548"/>
    <n v="750000"/>
    <n v="937500"/>
    <n v="1125000"/>
    <n v="1500000"/>
    <n v="1.0190053333333333"/>
    <s v="100-125%"/>
    <n v="112500"/>
    <n v="2708.26"/>
    <n v="0"/>
    <n v="0"/>
    <n v="0"/>
    <n v="115208.26"/>
    <n v="192951.26"/>
    <n v="112500"/>
    <n v="3135.88"/>
    <n v="0"/>
    <n v="0"/>
    <n v="0"/>
    <n v="115635.88"/>
    <n v="193378.88"/>
  </r>
  <r>
    <s v="Christabella Timblett"/>
    <n v="4328154427"/>
    <s v="Christabella"/>
    <s v="Timblett"/>
    <x v="0"/>
    <n v="34691"/>
    <n v="20"/>
    <x v="549"/>
    <n v="500000"/>
    <n v="625000"/>
    <n v="750000"/>
    <n v="1000000"/>
    <n v="1.2741439999999999"/>
    <s v="125-150%"/>
    <n v="50000"/>
    <n v="18750"/>
    <n v="2172.96"/>
    <n v="0"/>
    <n v="0"/>
    <n v="70922.960000000006"/>
    <n v="105613.96"/>
    <n v="60000"/>
    <n v="21250"/>
    <n v="2414.4"/>
    <n v="0"/>
    <n v="0"/>
    <n v="83664.399999999994"/>
    <n v="118355.4"/>
  </r>
  <r>
    <s v="Pacorro Balden"/>
    <n v="5077974136"/>
    <s v="Pacorro"/>
    <s v="Balden"/>
    <x v="1"/>
    <n v="94733"/>
    <n v="19"/>
    <x v="550"/>
    <n v="750000"/>
    <n v="937500"/>
    <n v="1125000"/>
    <n v="1500000"/>
    <n v="0.79571999999999998"/>
    <s v="0-100%"/>
    <n v="89518.5"/>
    <n v="0"/>
    <n v="0"/>
    <n v="0"/>
    <n v="0"/>
    <n v="89518.5"/>
    <n v="184251.5"/>
    <n v="89518.5"/>
    <n v="0"/>
    <n v="0"/>
    <n v="0"/>
    <n v="0"/>
    <n v="89518.5"/>
    <n v="184251.5"/>
  </r>
  <r>
    <s v="Elizabet Kentish"/>
    <n v="9621331862"/>
    <s v="Elizabet"/>
    <s v="Kentish"/>
    <x v="1"/>
    <n v="91656"/>
    <n v="14"/>
    <x v="551"/>
    <n v="750000"/>
    <n v="937500"/>
    <n v="1125000"/>
    <n v="1500000"/>
    <n v="0.60627733333333333"/>
    <s v="0-100%"/>
    <n v="68206.2"/>
    <n v="0"/>
    <n v="0"/>
    <n v="0"/>
    <n v="0"/>
    <n v="68206.2"/>
    <n v="159862.20000000001"/>
    <n v="68206.2"/>
    <n v="0"/>
    <n v="0"/>
    <n v="0"/>
    <n v="0"/>
    <n v="68206.2"/>
    <n v="159862.20000000001"/>
  </r>
  <r>
    <s v="Cecilius Messam"/>
    <n v="6720857681"/>
    <s v="Cecilius"/>
    <s v="Messam"/>
    <x v="2"/>
    <n v="73093"/>
    <n v="22"/>
    <x v="552"/>
    <n v="600000"/>
    <n v="750000"/>
    <n v="900000"/>
    <n v="1200000"/>
    <n v="1.3335683333333332"/>
    <s v="125-150%"/>
    <n v="78000"/>
    <n v="25500.000000000004"/>
    <n v="10529.609999999999"/>
    <n v="0"/>
    <n v="0"/>
    <n v="114029.61"/>
    <n v="187122.61"/>
    <n v="90000"/>
    <n v="27000"/>
    <n v="12535.25"/>
    <n v="0"/>
    <n v="0"/>
    <n v="129535.25"/>
    <n v="202628.25"/>
  </r>
  <r>
    <s v="Aurelie Pickaver"/>
    <n v="4502817627"/>
    <s v="Aurelie"/>
    <s v="Pickaver"/>
    <x v="0"/>
    <n v="63908"/>
    <n v="17"/>
    <x v="553"/>
    <n v="500000"/>
    <n v="625000"/>
    <n v="750000"/>
    <n v="1000000"/>
    <n v="1.3910020000000001"/>
    <s v="125-150%"/>
    <n v="50000"/>
    <n v="18750"/>
    <n v="12690.18"/>
    <n v="0"/>
    <n v="0"/>
    <n v="81440.179999999993"/>
    <n v="145348.18"/>
    <n v="60000"/>
    <n v="21250"/>
    <n v="14100.2"/>
    <n v="0"/>
    <n v="0"/>
    <n v="95350.2"/>
    <n v="159258.20000000001"/>
  </r>
  <r>
    <s v="Huey Strognell"/>
    <n v="7794042674"/>
    <s v="Huey"/>
    <s v="Strognell"/>
    <x v="0"/>
    <n v="48616"/>
    <n v="26"/>
    <x v="554"/>
    <n v="500000"/>
    <n v="625000"/>
    <n v="750000"/>
    <n v="1000000"/>
    <n v="1.874546"/>
    <s v="150-200%"/>
    <n v="50000"/>
    <n v="18750"/>
    <n v="22500"/>
    <n v="41200.06"/>
    <n v="0"/>
    <n v="132450.06"/>
    <n v="181066.06"/>
    <n v="60000"/>
    <n v="21250"/>
    <n v="25000"/>
    <n v="41200.06"/>
    <n v="0"/>
    <n v="147450.06"/>
    <n v="196066.06"/>
  </r>
  <r>
    <s v="Lawrence Minchindon"/>
    <n v="7637608875"/>
    <s v="Lawrence"/>
    <s v="Minchindon"/>
    <x v="0"/>
    <n v="49539"/>
    <n v="20"/>
    <x v="555"/>
    <n v="500000"/>
    <n v="625000"/>
    <n v="750000"/>
    <n v="1000000"/>
    <n v="1.4258599999999999"/>
    <s v="125-150%"/>
    <n v="50000"/>
    <n v="18750"/>
    <n v="15827.4"/>
    <n v="0"/>
    <n v="0"/>
    <n v="84577.4"/>
    <n v="134116.4"/>
    <n v="60000"/>
    <n v="21250"/>
    <n v="17586"/>
    <n v="0"/>
    <n v="0"/>
    <n v="98836"/>
    <n v="148375"/>
  </r>
  <r>
    <s v="Ivan Gonzalo"/>
    <n v="2411473303"/>
    <s v="Ivan"/>
    <s v="Gonzalo"/>
    <x v="2"/>
    <n v="76803"/>
    <n v="14"/>
    <x v="556"/>
    <n v="600000"/>
    <n v="750000"/>
    <n v="900000"/>
    <n v="1200000"/>
    <n v="0.80123500000000003"/>
    <s v="0-100%"/>
    <n v="62496.33"/>
    <n v="0"/>
    <n v="0"/>
    <n v="0"/>
    <n v="0"/>
    <n v="62496.33"/>
    <n v="139299.33000000002"/>
    <n v="72111.149999999994"/>
    <n v="0"/>
    <n v="0"/>
    <n v="0"/>
    <n v="0"/>
    <n v="72111.149999999994"/>
    <n v="148914.15"/>
  </r>
  <r>
    <s v="Gar Mueller"/>
    <n v="9369490930"/>
    <s v="Gar"/>
    <s v="Mueller"/>
    <x v="0"/>
    <n v="47086"/>
    <n v="14"/>
    <x v="557"/>
    <n v="500000"/>
    <n v="625000"/>
    <n v="750000"/>
    <n v="1000000"/>
    <n v="0.89167200000000002"/>
    <s v="0-100%"/>
    <n v="44583.600000000006"/>
    <n v="0"/>
    <n v="0"/>
    <n v="0"/>
    <n v="0"/>
    <n v="44583.600000000006"/>
    <n v="91669.6"/>
    <n v="53500.32"/>
    <n v="0"/>
    <n v="0"/>
    <n v="0"/>
    <n v="0"/>
    <n v="53500.32"/>
    <n v="100586.32"/>
  </r>
  <r>
    <s v="Travers Nequest"/>
    <n v="1252810490"/>
    <s v="Travers"/>
    <s v="Nequest"/>
    <x v="1"/>
    <n v="89013"/>
    <n v="11"/>
    <x v="558"/>
    <n v="750000"/>
    <n v="937500"/>
    <n v="1125000"/>
    <n v="1500000"/>
    <n v="0.50836533333333334"/>
    <s v="0-100%"/>
    <n v="57191.1"/>
    <n v="0"/>
    <n v="0"/>
    <n v="0"/>
    <n v="0"/>
    <n v="57191.1"/>
    <n v="146204.1"/>
    <n v="57191.1"/>
    <n v="0"/>
    <n v="0"/>
    <n v="0"/>
    <n v="0"/>
    <n v="57191.1"/>
    <n v="146204.1"/>
  </r>
  <r>
    <s v="Mauricio Smooth"/>
    <n v="7760701055"/>
    <s v="Mauricio"/>
    <s v="Smooth"/>
    <x v="2"/>
    <n v="63518"/>
    <n v="24"/>
    <x v="559"/>
    <n v="600000"/>
    <n v="750000"/>
    <n v="900000"/>
    <n v="1200000"/>
    <n v="1.3674066666666667"/>
    <s v="125-150%"/>
    <n v="78000"/>
    <n v="25500.000000000004"/>
    <n v="14793.24"/>
    <n v="0"/>
    <n v="0"/>
    <n v="118293.24"/>
    <n v="181811.24"/>
    <n v="90000"/>
    <n v="27000"/>
    <n v="17611"/>
    <n v="0"/>
    <n v="0"/>
    <n v="134611"/>
    <n v="198129"/>
  </r>
  <r>
    <s v="Elroy Lenaghen"/>
    <n v="8099854152"/>
    <s v="Elroy"/>
    <s v="Lenaghen"/>
    <x v="0"/>
    <n v="33576"/>
    <n v="20"/>
    <x v="560"/>
    <n v="500000"/>
    <n v="625000"/>
    <n v="750000"/>
    <n v="1000000"/>
    <n v="1.45953"/>
    <s v="125-150%"/>
    <n v="50000"/>
    <n v="18750"/>
    <n v="18857.7"/>
    <n v="0"/>
    <n v="0"/>
    <n v="87607.7"/>
    <n v="121183.7"/>
    <n v="60000"/>
    <n v="21250"/>
    <n v="20953"/>
    <n v="0"/>
    <n v="0"/>
    <n v="102203"/>
    <n v="135779"/>
  </r>
  <r>
    <s v="Elie Cantillion"/>
    <n v="5623930522"/>
    <s v="Elie"/>
    <s v="Cantillion"/>
    <x v="1"/>
    <n v="80442"/>
    <n v="24"/>
    <x v="561"/>
    <n v="750000"/>
    <n v="937500"/>
    <n v="1125000"/>
    <n v="1500000"/>
    <n v="1.1342453333333333"/>
    <s v="100-125%"/>
    <n v="112500"/>
    <n v="19129.96"/>
    <n v="0"/>
    <n v="0"/>
    <n v="0"/>
    <n v="131629.96"/>
    <n v="212071.96"/>
    <n v="112500"/>
    <n v="22150.48"/>
    <n v="0"/>
    <n v="0"/>
    <n v="0"/>
    <n v="134650.48000000001"/>
    <n v="215092.48000000001"/>
  </r>
  <r>
    <s v="Tuckie Mullenger"/>
    <n v="3060876401"/>
    <s v="Tuckie"/>
    <s v="Mullenger"/>
    <x v="0"/>
    <n v="41863"/>
    <n v="25"/>
    <x v="562"/>
    <n v="500000"/>
    <n v="625000"/>
    <n v="750000"/>
    <n v="1000000"/>
    <n v="1.5516019999999999"/>
    <s v="150-200%"/>
    <n v="50000"/>
    <n v="18750"/>
    <n v="22500"/>
    <n v="5676.22"/>
    <n v="0"/>
    <n v="96926.22"/>
    <n v="138789.22"/>
    <n v="60000"/>
    <n v="21250"/>
    <n v="25000"/>
    <n v="5676.22"/>
    <n v="0"/>
    <n v="111926.22"/>
    <n v="153789.22"/>
  </r>
  <r>
    <s v="Nichols Exton"/>
    <n v="960994726"/>
    <s v="Nichols"/>
    <s v="Exton"/>
    <x v="2"/>
    <n v="76727"/>
    <n v="20"/>
    <x v="563"/>
    <n v="600000"/>
    <n v="750000"/>
    <n v="900000"/>
    <n v="1200000"/>
    <n v="1.2448283333333334"/>
    <s v="100-125%"/>
    <n v="78000"/>
    <n v="24972.49"/>
    <n v="0"/>
    <n v="0"/>
    <n v="0"/>
    <n v="102972.49"/>
    <n v="179699.49"/>
    <n v="90000"/>
    <n v="26441.46"/>
    <n v="0"/>
    <n v="0"/>
    <n v="0"/>
    <n v="116441.45999999999"/>
    <n v="193168.46"/>
  </r>
  <r>
    <s v="Fraze Laing"/>
    <n v="4306425231"/>
    <s v="Fraze"/>
    <s v="Laing"/>
    <x v="0"/>
    <n v="44821"/>
    <n v="18"/>
    <x v="564"/>
    <n v="500000"/>
    <n v="625000"/>
    <n v="750000"/>
    <n v="1000000"/>
    <n v="1.342724"/>
    <s v="125-150%"/>
    <n v="50000"/>
    <n v="18750"/>
    <n v="8345.16"/>
    <n v="0"/>
    <n v="0"/>
    <n v="77095.16"/>
    <n v="121916.16"/>
    <n v="60000"/>
    <n v="21250"/>
    <n v="9272.4"/>
    <n v="0"/>
    <n v="0"/>
    <n v="90522.4"/>
    <n v="135343.4"/>
  </r>
  <r>
    <s v="Erika Forsaith"/>
    <n v="844376051"/>
    <s v="Erika"/>
    <s v="Forsaith"/>
    <x v="0"/>
    <n v="45096"/>
    <n v="19"/>
    <x v="565"/>
    <n v="500000"/>
    <n v="625000"/>
    <n v="750000"/>
    <n v="1000000"/>
    <n v="1.2147920000000001"/>
    <s v="100-125%"/>
    <n v="50000"/>
    <n v="16109.4"/>
    <n v="0"/>
    <n v="0"/>
    <n v="0"/>
    <n v="66109.399999999994"/>
    <n v="111205.4"/>
    <n v="60000"/>
    <n v="18257.32"/>
    <n v="0"/>
    <n v="0"/>
    <n v="0"/>
    <n v="78257.320000000007"/>
    <n v="123353.32"/>
  </r>
  <r>
    <s v="Salli Gooda"/>
    <n v="2074776004"/>
    <s v="Salli"/>
    <s v="Gooda"/>
    <x v="2"/>
    <n v="77087"/>
    <n v="21"/>
    <x v="566"/>
    <n v="600000"/>
    <n v="750000"/>
    <n v="900000"/>
    <n v="1200000"/>
    <n v="1.3429433333333334"/>
    <s v="125-150%"/>
    <n v="78000"/>
    <n v="25500.000000000004"/>
    <n v="11710.859999999999"/>
    <n v="0"/>
    <n v="0"/>
    <n v="115210.86"/>
    <n v="192297.86"/>
    <n v="90000"/>
    <n v="27000"/>
    <n v="13941.5"/>
    <n v="0"/>
    <n v="0"/>
    <n v="130941.5"/>
    <n v="208028.5"/>
  </r>
  <r>
    <s v="Amalea Murty"/>
    <n v="5998486889"/>
    <s v="Amalea"/>
    <s v="Murty"/>
    <x v="0"/>
    <n v="57024"/>
    <n v="21"/>
    <x v="567"/>
    <n v="500000"/>
    <n v="625000"/>
    <n v="750000"/>
    <n v="1000000"/>
    <n v="1.309274"/>
    <s v="125-150%"/>
    <n v="50000"/>
    <n v="18750"/>
    <n v="5334.66"/>
    <n v="0"/>
    <n v="0"/>
    <n v="74084.66"/>
    <n v="131108.66"/>
    <n v="60000"/>
    <n v="21250"/>
    <n v="5927.4000000000005"/>
    <n v="0"/>
    <n v="0"/>
    <n v="87177.4"/>
    <n v="144201.4"/>
  </r>
  <r>
    <s v="Alexa Balch"/>
    <n v="8069192305"/>
    <s v="Alexa"/>
    <s v="Balch"/>
    <x v="1"/>
    <n v="78612"/>
    <n v="23"/>
    <x v="568"/>
    <n v="750000"/>
    <n v="937500"/>
    <n v="1125000"/>
    <n v="1500000"/>
    <n v="1.100792"/>
    <s v="100-125%"/>
    <n v="112500"/>
    <n v="14362.86"/>
    <n v="0"/>
    <n v="0"/>
    <n v="0"/>
    <n v="126862.86"/>
    <n v="205474.86"/>
    <n v="112500"/>
    <n v="16630.68"/>
    <n v="0"/>
    <n v="0"/>
    <n v="0"/>
    <n v="129130.68"/>
    <n v="207742.68"/>
  </r>
  <r>
    <s v="Nolie Gonnin"/>
    <n v="899126162"/>
    <s v="Nolie"/>
    <s v="Gonnin"/>
    <x v="2"/>
    <n v="61001"/>
    <n v="21"/>
    <x v="569"/>
    <n v="600000"/>
    <n v="750000"/>
    <n v="900000"/>
    <n v="1200000"/>
    <n v="1.159635"/>
    <s v="100-125%"/>
    <n v="78000"/>
    <n v="16282.77"/>
    <n v="0"/>
    <n v="0"/>
    <n v="0"/>
    <n v="94282.77"/>
    <n v="155283.77000000002"/>
    <n v="90000"/>
    <n v="17240.579999999998"/>
    <n v="0"/>
    <n v="0"/>
    <n v="0"/>
    <n v="107240.58"/>
    <n v="168241.58000000002"/>
  </r>
  <r>
    <s v="Orelia Philipson"/>
    <n v="2575500974"/>
    <s v="Orelia"/>
    <s v="Philipson"/>
    <x v="2"/>
    <n v="66504"/>
    <n v="28"/>
    <x v="570"/>
    <n v="600000"/>
    <n v="750000"/>
    <n v="900000"/>
    <n v="1200000"/>
    <n v="1.6101316666666667"/>
    <s v="150-200%"/>
    <n v="78000"/>
    <n v="25500.000000000004"/>
    <n v="31500"/>
    <n v="17180.54"/>
    <n v="0"/>
    <n v="152180.54"/>
    <n v="218684.54"/>
    <n v="90000"/>
    <n v="27000"/>
    <n v="37500"/>
    <n v="19823.7"/>
    <n v="0"/>
    <n v="174323.7"/>
    <n v="240827.7"/>
  </r>
  <r>
    <s v="Krisha Rotherham"/>
    <n v="2561690342"/>
    <s v="Krisha"/>
    <s v="Rotherham"/>
    <x v="1"/>
    <n v="121022"/>
    <n v="25"/>
    <x v="571"/>
    <n v="750000"/>
    <n v="937500"/>
    <n v="1125000"/>
    <n v="1500000"/>
    <n v="1.1444653333333332"/>
    <s v="100-125%"/>
    <n v="112500"/>
    <n v="20586.310000000001"/>
    <n v="0"/>
    <n v="0"/>
    <n v="0"/>
    <n v="133086.31"/>
    <n v="254108.31"/>
    <n v="112500"/>
    <n v="23836.78"/>
    <n v="0"/>
    <n v="0"/>
    <n v="0"/>
    <n v="136336.78"/>
    <n v="257358.78"/>
  </r>
  <r>
    <s v="Elisabetta Martinec"/>
    <n v="1969484233"/>
    <s v="Elisabetta"/>
    <s v="Martinec"/>
    <x v="0"/>
    <n v="40510"/>
    <n v="9"/>
    <x v="572"/>
    <n v="500000"/>
    <n v="625000"/>
    <n v="750000"/>
    <n v="1000000"/>
    <n v="0.66172799999999998"/>
    <s v="0-100%"/>
    <n v="33086.400000000001"/>
    <n v="0"/>
    <n v="0"/>
    <n v="0"/>
    <n v="0"/>
    <n v="33086.400000000001"/>
    <n v="73596.399999999994"/>
    <n v="39703.68"/>
    <n v="0"/>
    <n v="0"/>
    <n v="0"/>
    <n v="0"/>
    <n v="39703.68"/>
    <n v="80213.679999999993"/>
  </r>
  <r>
    <s v="Renaud Highwood"/>
    <n v="5903124704"/>
    <s v="Renaud"/>
    <s v="Highwood"/>
    <x v="1"/>
    <n v="117483"/>
    <n v="26"/>
    <x v="573"/>
    <n v="750000"/>
    <n v="937500"/>
    <n v="1125000"/>
    <n v="1500000"/>
    <n v="1.1808653333333334"/>
    <s v="100-125%"/>
    <n v="112500"/>
    <n v="25773.31"/>
    <n v="0"/>
    <n v="0"/>
    <n v="0"/>
    <n v="138273.31"/>
    <n v="255756.31"/>
    <n v="112500"/>
    <n v="29842.78"/>
    <n v="0"/>
    <n v="0"/>
    <n v="0"/>
    <n v="142342.78"/>
    <n v="259825.78"/>
  </r>
  <r>
    <s v="Chastity Benninger"/>
    <n v="4487905370"/>
    <s v="Chastity"/>
    <s v="Benninger"/>
    <x v="0"/>
    <n v="63935"/>
    <n v="21"/>
    <x v="574"/>
    <n v="500000"/>
    <n v="625000"/>
    <n v="750000"/>
    <n v="1000000"/>
    <n v="1.2493479999999999"/>
    <s v="100-125%"/>
    <n v="50000"/>
    <n v="18701.099999999999"/>
    <n v="0"/>
    <n v="0"/>
    <n v="0"/>
    <n v="68701.100000000006"/>
    <n v="132636.1"/>
    <n v="60000"/>
    <n v="21194.58"/>
    <n v="0"/>
    <n v="0"/>
    <n v="0"/>
    <n v="81194.58"/>
    <n v="145129.58000000002"/>
  </r>
  <r>
    <s v="Misty Whitrod"/>
    <n v="9548500949"/>
    <s v="Misty"/>
    <s v="Whitrod"/>
    <x v="0"/>
    <n v="60056"/>
    <n v="16"/>
    <x v="575"/>
    <n v="500000"/>
    <n v="625000"/>
    <n v="750000"/>
    <n v="1000000"/>
    <n v="1.3115520000000001"/>
    <s v="125-150%"/>
    <n v="50000"/>
    <n v="18750"/>
    <n v="5539.6799999999994"/>
    <n v="0"/>
    <n v="0"/>
    <n v="74289.679999999993"/>
    <n v="134345.68"/>
    <n v="60000"/>
    <n v="21250"/>
    <n v="6155.2000000000007"/>
    <n v="0"/>
    <n v="0"/>
    <n v="87405.2"/>
    <n v="147461.20000000001"/>
  </r>
  <r>
    <s v="Darwin Tinsley"/>
    <n v="9547713507"/>
    <s v="Darwin"/>
    <s v="Tinsley"/>
    <x v="1"/>
    <n v="80591"/>
    <n v="19"/>
    <x v="576"/>
    <n v="750000"/>
    <n v="937500"/>
    <n v="1125000"/>
    <n v="1500000"/>
    <n v="1.0170133333333333"/>
    <s v="100-125%"/>
    <n v="112500"/>
    <n v="2424.4"/>
    <n v="0"/>
    <n v="0"/>
    <n v="0"/>
    <n v="114924.4"/>
    <n v="195515.4"/>
    <n v="112500"/>
    <n v="2807.2"/>
    <n v="0"/>
    <n v="0"/>
    <n v="0"/>
    <n v="115307.2"/>
    <n v="195898.2"/>
  </r>
  <r>
    <s v="Ddene Castree"/>
    <n v="895027720"/>
    <s v="Ddene"/>
    <s v="Castree"/>
    <x v="1"/>
    <n v="110424"/>
    <n v="16"/>
    <x v="577"/>
    <n v="750000"/>
    <n v="937500"/>
    <n v="1125000"/>
    <n v="1500000"/>
    <n v="0.63774399999999998"/>
    <s v="0-100%"/>
    <n v="71746.2"/>
    <n v="0"/>
    <n v="0"/>
    <n v="0"/>
    <n v="0"/>
    <n v="71746.2"/>
    <n v="182170.2"/>
    <n v="71746.2"/>
    <n v="0"/>
    <n v="0"/>
    <n v="0"/>
    <n v="0"/>
    <n v="71746.2"/>
    <n v="182170.2"/>
  </r>
  <r>
    <s v="Dexter Ewington"/>
    <n v="7242677408"/>
    <s v="Dexter"/>
    <s v="Ewington"/>
    <x v="1"/>
    <n v="86868"/>
    <n v="9"/>
    <x v="578"/>
    <n v="750000"/>
    <n v="937500"/>
    <n v="1125000"/>
    <n v="1500000"/>
    <n v="0.42337333333333332"/>
    <s v="0-100%"/>
    <n v="47629.5"/>
    <n v="0"/>
    <n v="0"/>
    <n v="0"/>
    <n v="0"/>
    <n v="47629.5"/>
    <n v="134497.5"/>
    <n v="47629.5"/>
    <n v="0"/>
    <n v="0"/>
    <n v="0"/>
    <n v="0"/>
    <n v="47629.5"/>
    <n v="134497.5"/>
  </r>
  <r>
    <s v="Titos Shelmardine"/>
    <n v="7240169995"/>
    <s v="Titos"/>
    <s v="Shelmardine"/>
    <x v="0"/>
    <n v="52553"/>
    <n v="21"/>
    <x v="579"/>
    <n v="500000"/>
    <n v="625000"/>
    <n v="750000"/>
    <n v="1000000"/>
    <n v="1.4054"/>
    <s v="125-150%"/>
    <n v="50000"/>
    <n v="18750"/>
    <n v="13986"/>
    <n v="0"/>
    <n v="0"/>
    <n v="82736"/>
    <n v="135289"/>
    <n v="60000"/>
    <n v="21250"/>
    <n v="15540"/>
    <n v="0"/>
    <n v="0"/>
    <n v="96790"/>
    <n v="149343"/>
  </r>
  <r>
    <s v="Giorgio Suett"/>
    <n v="9096285417"/>
    <s v="Giorgio"/>
    <s v="Suett"/>
    <x v="0"/>
    <n v="34150"/>
    <n v="22"/>
    <x v="580"/>
    <n v="500000"/>
    <n v="625000"/>
    <n v="750000"/>
    <n v="1000000"/>
    <n v="1.796122"/>
    <s v="150-200%"/>
    <n v="50000"/>
    <n v="18750"/>
    <n v="22500"/>
    <n v="32573.420000000002"/>
    <n v="0"/>
    <n v="123823.42"/>
    <n v="157973.41999999998"/>
    <n v="60000"/>
    <n v="21250"/>
    <n v="25000"/>
    <n v="32573.420000000002"/>
    <n v="0"/>
    <n v="138823.42000000001"/>
    <n v="172973.42"/>
  </r>
  <r>
    <s v="Cherye Grunbaum"/>
    <n v="2376099331"/>
    <s v="Cherye"/>
    <s v="Grunbaum"/>
    <x v="0"/>
    <n v="40035"/>
    <n v="19"/>
    <x v="581"/>
    <n v="500000"/>
    <n v="625000"/>
    <n v="750000"/>
    <n v="1000000"/>
    <n v="1.271128"/>
    <s v="125-150%"/>
    <n v="50000"/>
    <n v="18750"/>
    <n v="1901.52"/>
    <n v="0"/>
    <n v="0"/>
    <n v="70651.520000000004"/>
    <n v="110686.52"/>
    <n v="60000"/>
    <n v="21250"/>
    <n v="2112.8000000000002"/>
    <n v="0"/>
    <n v="0"/>
    <n v="83362.8"/>
    <n v="123397.8"/>
  </r>
  <r>
    <s v="Duffy Grimsdyke"/>
    <n v="797787712"/>
    <s v="Duffy"/>
    <s v="Grimsdyke"/>
    <x v="2"/>
    <n v="53868"/>
    <n v="13"/>
    <x v="582"/>
    <n v="600000"/>
    <n v="750000"/>
    <n v="900000"/>
    <n v="1200000"/>
    <n v="0.63771666666666671"/>
    <s v="0-100%"/>
    <n v="49741.9"/>
    <n v="0"/>
    <n v="0"/>
    <n v="0"/>
    <n v="0"/>
    <n v="49741.9"/>
    <n v="103609.9"/>
    <n v="57394.5"/>
    <n v="0"/>
    <n v="0"/>
    <n v="0"/>
    <n v="0"/>
    <n v="57394.5"/>
    <n v="111262.5"/>
  </r>
  <r>
    <s v="Barde Pound"/>
    <n v="1028388519"/>
    <s v="Barde"/>
    <s v="Pound"/>
    <x v="0"/>
    <n v="35149"/>
    <n v="17"/>
    <x v="583"/>
    <n v="500000"/>
    <n v="625000"/>
    <n v="750000"/>
    <n v="1000000"/>
    <n v="1.1274120000000001"/>
    <s v="100-125%"/>
    <n v="50000"/>
    <n v="9555.9"/>
    <n v="0"/>
    <n v="0"/>
    <n v="0"/>
    <n v="59555.9"/>
    <n v="94704.9"/>
    <n v="60000"/>
    <n v="10830.02"/>
    <n v="0"/>
    <n v="0"/>
    <n v="0"/>
    <n v="70830.02"/>
    <n v="105979.02"/>
  </r>
  <r>
    <s v="Nial Giovanazzi"/>
    <n v="3600185284"/>
    <s v="Nial"/>
    <s v="Giovanazzi"/>
    <x v="2"/>
    <n v="52134"/>
    <n v="18"/>
    <x v="584"/>
    <n v="600000"/>
    <n v="750000"/>
    <n v="900000"/>
    <n v="1200000"/>
    <n v="1.0811816666666667"/>
    <s v="100-125%"/>
    <n v="78000"/>
    <n v="8280.5300000000007"/>
    <n v="0"/>
    <n v="0"/>
    <n v="0"/>
    <n v="86280.53"/>
    <n v="138414.53"/>
    <n v="90000"/>
    <n v="8767.619999999999"/>
    <n v="0"/>
    <n v="0"/>
    <n v="0"/>
    <n v="98767.62"/>
    <n v="150901.62"/>
  </r>
  <r>
    <s v="Erin Ducker"/>
    <n v="247438790"/>
    <s v="Erin"/>
    <s v="Ducker"/>
    <x v="0"/>
    <n v="57958"/>
    <n v="12"/>
    <x v="585"/>
    <n v="500000"/>
    <n v="625000"/>
    <n v="750000"/>
    <n v="1000000"/>
    <n v="0.65731399999999995"/>
    <s v="0-100%"/>
    <n v="32865.700000000004"/>
    <n v="0"/>
    <n v="0"/>
    <n v="0"/>
    <n v="0"/>
    <n v="32865.700000000004"/>
    <n v="90823.700000000012"/>
    <n v="39438.839999999997"/>
    <n v="0"/>
    <n v="0"/>
    <n v="0"/>
    <n v="0"/>
    <n v="39438.839999999997"/>
    <n v="97396.84"/>
  </r>
  <r>
    <s v="Nicko Ledington"/>
    <n v="4188124377"/>
    <s v="Nicko"/>
    <s v="Ledington"/>
    <x v="0"/>
    <n v="42063"/>
    <n v="9"/>
    <x v="586"/>
    <n v="500000"/>
    <n v="625000"/>
    <n v="750000"/>
    <n v="1000000"/>
    <n v="0.56653799999999999"/>
    <s v="0-100%"/>
    <n v="28326.9"/>
    <n v="0"/>
    <n v="0"/>
    <n v="0"/>
    <n v="0"/>
    <n v="28326.9"/>
    <n v="70389.899999999994"/>
    <n v="33992.28"/>
    <n v="0"/>
    <n v="0"/>
    <n v="0"/>
    <n v="0"/>
    <n v="33992.28"/>
    <n v="76055.28"/>
  </r>
  <r>
    <s v="Damaris Metson"/>
    <n v="471886378"/>
    <s v="Damaris"/>
    <s v="Metson"/>
    <x v="2"/>
    <n v="65588"/>
    <n v="21"/>
    <x v="587"/>
    <n v="600000"/>
    <n v="750000"/>
    <n v="900000"/>
    <n v="1200000"/>
    <n v="1.2032833333333333"/>
    <s v="100-125%"/>
    <n v="78000"/>
    <n v="20734.900000000001"/>
    <n v="0"/>
    <n v="0"/>
    <n v="0"/>
    <n v="98734.9"/>
    <n v="164322.9"/>
    <n v="90000"/>
    <n v="21954.6"/>
    <n v="0"/>
    <n v="0"/>
    <n v="0"/>
    <n v="111954.6"/>
    <n v="177542.6"/>
  </r>
  <r>
    <s v="Merrill Speakman"/>
    <n v="4688336071"/>
    <s v="Merrill"/>
    <s v="Speakman"/>
    <x v="1"/>
    <n v="111549"/>
    <n v="22"/>
    <x v="588"/>
    <n v="750000"/>
    <n v="937500"/>
    <n v="1125000"/>
    <n v="1500000"/>
    <n v="1.0617693333333333"/>
    <s v="100-125%"/>
    <n v="112500"/>
    <n v="8802.1299999999992"/>
    <n v="0"/>
    <n v="0"/>
    <n v="0"/>
    <n v="121302.13"/>
    <n v="232851.13"/>
    <n v="112500"/>
    <n v="10191.94"/>
    <n v="0"/>
    <n v="0"/>
    <n v="0"/>
    <n v="122691.94"/>
    <n v="234240.94"/>
  </r>
  <r>
    <s v="Darcie Hylands"/>
    <n v="7778092905"/>
    <s v="Darcie"/>
    <s v="Hylands"/>
    <x v="1"/>
    <n v="121420"/>
    <n v="25"/>
    <x v="589"/>
    <n v="750000"/>
    <n v="937500"/>
    <n v="1125000"/>
    <n v="1500000"/>
    <n v="1.1737573333333333"/>
    <s v="100-125%"/>
    <n v="112500"/>
    <n v="24760.420000000002"/>
    <n v="0"/>
    <n v="0"/>
    <n v="0"/>
    <n v="137260.42000000001"/>
    <n v="258680.42"/>
    <n v="112500"/>
    <n v="28669.96"/>
    <n v="0"/>
    <n v="0"/>
    <n v="0"/>
    <n v="141169.96"/>
    <n v="262589.95999999996"/>
  </r>
  <r>
    <s v="Tedmund Lardeux"/>
    <n v="7338728615"/>
    <s v="Tedmund"/>
    <s v="Lardeux"/>
    <x v="0"/>
    <n v="61730"/>
    <n v="27"/>
    <x v="590"/>
    <n v="500000"/>
    <n v="625000"/>
    <n v="750000"/>
    <n v="1000000"/>
    <n v="1.87948"/>
    <s v="150-200%"/>
    <n v="50000"/>
    <n v="18750"/>
    <n v="22500"/>
    <n v="41742.800000000003"/>
    <n v="0"/>
    <n v="132992.79999999999"/>
    <n v="194722.8"/>
    <n v="60000"/>
    <n v="21250"/>
    <n v="25000"/>
    <n v="41742.800000000003"/>
    <n v="0"/>
    <n v="147992.79999999999"/>
    <n v="209722.8"/>
  </r>
  <r>
    <s v="Jamil Regnard"/>
    <n v="6724903874"/>
    <s v="Jamil"/>
    <s v="Regnard"/>
    <x v="1"/>
    <n v="118446"/>
    <n v="22"/>
    <x v="591"/>
    <n v="750000"/>
    <n v="937500"/>
    <n v="1125000"/>
    <n v="1500000"/>
    <n v="0.85386666666666666"/>
    <s v="0-100%"/>
    <n v="96060"/>
    <n v="0"/>
    <n v="0"/>
    <n v="0"/>
    <n v="0"/>
    <n v="96060"/>
    <n v="214506"/>
    <n v="96060"/>
    <n v="0"/>
    <n v="0"/>
    <n v="0"/>
    <n v="0"/>
    <n v="96060"/>
    <n v="214506"/>
  </r>
  <r>
    <s v="Merrile Urrey"/>
    <n v="2975315244"/>
    <s v="Merrile"/>
    <s v="Urrey"/>
    <x v="1"/>
    <n v="108445"/>
    <n v="21"/>
    <x v="592"/>
    <n v="750000"/>
    <n v="937500"/>
    <n v="1125000"/>
    <n v="1500000"/>
    <n v="0.99402400000000002"/>
    <s v="0-100%"/>
    <n v="111827.7"/>
    <n v="0"/>
    <n v="0"/>
    <n v="0"/>
    <n v="0"/>
    <n v="111827.7"/>
    <n v="220272.7"/>
    <n v="111827.7"/>
    <n v="0"/>
    <n v="0"/>
    <n v="0"/>
    <n v="0"/>
    <n v="111827.7"/>
    <n v="220272.7"/>
  </r>
  <r>
    <s v="Jess Martini"/>
    <n v="7628323464"/>
    <s v="Jess"/>
    <s v="Martini"/>
    <x v="2"/>
    <n v="79758"/>
    <n v="19"/>
    <x v="593"/>
    <n v="600000"/>
    <n v="750000"/>
    <n v="900000"/>
    <n v="1200000"/>
    <n v="1.1570750000000001"/>
    <s v="100-125%"/>
    <n v="78000"/>
    <n v="16021.650000000001"/>
    <n v="0"/>
    <n v="0"/>
    <n v="0"/>
    <n v="94021.65"/>
    <n v="173779.65"/>
    <n v="90000"/>
    <n v="16964.099999999999"/>
    <n v="0"/>
    <n v="0"/>
    <n v="0"/>
    <n v="106964.1"/>
    <n v="186722.1"/>
  </r>
  <r>
    <s v="Sherwynd Southerell"/>
    <n v="901154172"/>
    <s v="Sherwynd"/>
    <s v="Southerell"/>
    <x v="2"/>
    <n v="79983"/>
    <n v="21"/>
    <x v="594"/>
    <n v="600000"/>
    <n v="750000"/>
    <n v="900000"/>
    <n v="1200000"/>
    <n v="1.2675833333333333"/>
    <s v="125-150%"/>
    <n v="78000"/>
    <n v="25500.000000000004"/>
    <n v="2215.5"/>
    <n v="0"/>
    <n v="0"/>
    <n v="105715.5"/>
    <n v="185698.5"/>
    <n v="90000"/>
    <n v="27000"/>
    <n v="2637.5"/>
    <n v="0"/>
    <n v="0"/>
    <n v="119637.5"/>
    <n v="199620.5"/>
  </r>
  <r>
    <s v="Lucky Whittlesey"/>
    <n v="2958727874"/>
    <s v="Lucky"/>
    <s v="Whittlesey"/>
    <x v="0"/>
    <n v="43950"/>
    <n v="16"/>
    <x v="595"/>
    <n v="500000"/>
    <n v="625000"/>
    <n v="750000"/>
    <n v="1000000"/>
    <n v="1.085942"/>
    <s v="100-125%"/>
    <n v="50000"/>
    <n v="6445.65"/>
    <n v="0"/>
    <n v="0"/>
    <n v="0"/>
    <n v="56445.65"/>
    <n v="100395.65"/>
    <n v="60000"/>
    <n v="7305.0700000000006"/>
    <n v="0"/>
    <n v="0"/>
    <n v="0"/>
    <n v="67305.070000000007"/>
    <n v="111255.07"/>
  </r>
  <r>
    <s v="Christan Dukesbury"/>
    <n v="2307209530"/>
    <s v="Christan"/>
    <s v="Dukesbury"/>
    <x v="1"/>
    <n v="115318"/>
    <n v="26"/>
    <x v="596"/>
    <n v="750000"/>
    <n v="937500"/>
    <n v="1125000"/>
    <n v="1500000"/>
    <n v="1.2822426666666666"/>
    <s v="125-150%"/>
    <n v="112500"/>
    <n v="35625"/>
    <n v="5561.8600000000006"/>
    <n v="0"/>
    <n v="0"/>
    <n v="153686.85999999999"/>
    <n v="269004.86"/>
    <n v="112500"/>
    <n v="41250"/>
    <n v="6045.5"/>
    <n v="0"/>
    <n v="0"/>
    <n v="159795.5"/>
    <n v="275113.5"/>
  </r>
  <r>
    <s v="Melloney Brown"/>
    <n v="3473885983"/>
    <s v="Melloney"/>
    <s v="Brown"/>
    <x v="1"/>
    <n v="112137"/>
    <n v="24"/>
    <x v="597"/>
    <n v="750000"/>
    <n v="937500"/>
    <n v="1125000"/>
    <n v="1500000"/>
    <n v="1.1483373333333333"/>
    <s v="100-125%"/>
    <n v="112500"/>
    <n v="21138.07"/>
    <n v="0"/>
    <n v="0"/>
    <n v="0"/>
    <n v="133638.07"/>
    <n v="245775.07"/>
    <n v="112500"/>
    <n v="24475.66"/>
    <n v="0"/>
    <n v="0"/>
    <n v="0"/>
    <n v="136975.66"/>
    <n v="249112.66"/>
  </r>
  <r>
    <s v="Emanuele Blackden"/>
    <n v="4815280800"/>
    <s v="Emanuele"/>
    <s v="Blackden"/>
    <x v="0"/>
    <n v="38701"/>
    <n v="18"/>
    <x v="598"/>
    <n v="500000"/>
    <n v="625000"/>
    <n v="750000"/>
    <n v="1000000"/>
    <n v="1.1798120000000001"/>
    <s v="100-125%"/>
    <n v="50000"/>
    <n v="13485.9"/>
    <n v="0"/>
    <n v="0"/>
    <n v="0"/>
    <n v="63485.9"/>
    <n v="102186.9"/>
    <n v="60000"/>
    <n v="15284.02"/>
    <n v="0"/>
    <n v="0"/>
    <n v="0"/>
    <n v="75284.02"/>
    <n v="113985.02"/>
  </r>
  <r>
    <s v="Florri Coldbath"/>
    <n v="1990334539"/>
    <s v="Florri"/>
    <s v="Coldbath"/>
    <x v="1"/>
    <n v="122180"/>
    <n v="25"/>
    <x v="599"/>
    <n v="750000"/>
    <n v="937500"/>
    <n v="1125000"/>
    <n v="1500000"/>
    <n v="1.1114866666666667"/>
    <s v="100-125%"/>
    <n v="112500"/>
    <n v="15886.85"/>
    <n v="0"/>
    <n v="0"/>
    <n v="0"/>
    <n v="128386.85"/>
    <n v="250566.85"/>
    <n v="112500"/>
    <n v="18395.3"/>
    <n v="0"/>
    <n v="0"/>
    <n v="0"/>
    <n v="130895.3"/>
    <n v="253075.3"/>
  </r>
  <r>
    <s v="Marvin Pochin"/>
    <n v="3932861779"/>
    <s v="Marvin"/>
    <s v="Pochin"/>
    <x v="2"/>
    <n v="66367"/>
    <n v="31"/>
    <x v="600"/>
    <n v="600000"/>
    <n v="750000"/>
    <n v="900000"/>
    <n v="1200000"/>
    <n v="1.675505"/>
    <s v="150-200%"/>
    <n v="78000"/>
    <n v="25500.000000000004"/>
    <n v="31500"/>
    <n v="27378.780000000002"/>
    <n v="0"/>
    <n v="162378.78"/>
    <n v="228745.78"/>
    <n v="90000"/>
    <n v="27000"/>
    <n v="37500"/>
    <n v="31590.899999999998"/>
    <n v="0"/>
    <n v="186090.9"/>
    <n v="252457.9"/>
  </r>
  <r>
    <s v="Kalindi Hedin"/>
    <n v="4839119791"/>
    <s v="Kalindi"/>
    <s v="Hedin"/>
    <x v="1"/>
    <n v="80045"/>
    <n v="19"/>
    <x v="601"/>
    <n v="750000"/>
    <n v="937500"/>
    <n v="1125000"/>
    <n v="1500000"/>
    <n v="0.83522666666666667"/>
    <s v="0-100%"/>
    <n v="93963"/>
    <n v="0"/>
    <n v="0"/>
    <n v="0"/>
    <n v="0"/>
    <n v="93963"/>
    <n v="174008"/>
    <n v="93963"/>
    <n v="0"/>
    <n v="0"/>
    <n v="0"/>
    <n v="0"/>
    <n v="93963"/>
    <n v="174008"/>
  </r>
  <r>
    <s v="Sena Bartholomieu"/>
    <n v="6850203894"/>
    <s v="Sena"/>
    <s v="Bartholomieu"/>
    <x v="1"/>
    <n v="114758"/>
    <n v="15"/>
    <x v="602"/>
    <n v="750000"/>
    <n v="937500"/>
    <n v="1125000"/>
    <n v="1500000"/>
    <n v="0.66775466666666672"/>
    <s v="0-100%"/>
    <n v="75122.399999999994"/>
    <n v="0"/>
    <n v="0"/>
    <n v="0"/>
    <n v="0"/>
    <n v="75122.399999999994"/>
    <n v="189880.4"/>
    <n v="75122.399999999994"/>
    <n v="0"/>
    <n v="0"/>
    <n v="0"/>
    <n v="0"/>
    <n v="75122.399999999994"/>
    <n v="189880.4"/>
  </r>
  <r>
    <s v="Claudie Armin"/>
    <n v="2280674246"/>
    <s v="Claudie"/>
    <s v="Armin"/>
    <x v="0"/>
    <n v="62574"/>
    <n v="13"/>
    <x v="603"/>
    <n v="500000"/>
    <n v="625000"/>
    <n v="750000"/>
    <n v="1000000"/>
    <n v="0.83385399999999998"/>
    <s v="0-100%"/>
    <n v="41692.700000000004"/>
    <n v="0"/>
    <n v="0"/>
    <n v="0"/>
    <n v="0"/>
    <n v="41692.700000000004"/>
    <n v="104266.70000000001"/>
    <n v="50031.24"/>
    <n v="0"/>
    <n v="0"/>
    <n v="0"/>
    <n v="0"/>
    <n v="50031.24"/>
    <n v="112605.23999999999"/>
  </r>
  <r>
    <s v="Cami Wagstaffe"/>
    <n v="9114174103"/>
    <s v="Cami"/>
    <s v="Wagstaffe"/>
    <x v="2"/>
    <n v="71127"/>
    <n v="20"/>
    <x v="604"/>
    <n v="600000"/>
    <n v="750000"/>
    <n v="900000"/>
    <n v="1200000"/>
    <n v="1.0887266666666666"/>
    <s v="100-125%"/>
    <n v="78000"/>
    <n v="9050.1200000000008"/>
    <n v="0"/>
    <n v="0"/>
    <n v="0"/>
    <n v="87050.12"/>
    <n v="158177.12"/>
    <n v="90000"/>
    <n v="9582.48"/>
    <n v="0"/>
    <n v="0"/>
    <n v="0"/>
    <n v="99582.48"/>
    <n v="170709.47999999998"/>
  </r>
  <r>
    <s v="Monty Spellward"/>
    <n v="232367817"/>
    <s v="Monty"/>
    <s v="Spellward"/>
    <x v="1"/>
    <n v="83247"/>
    <n v="21"/>
    <x v="605"/>
    <n v="750000"/>
    <n v="937500"/>
    <n v="1125000"/>
    <n v="1500000"/>
    <n v="0.97540933333333335"/>
    <s v="0-100%"/>
    <n v="109733.55"/>
    <n v="0"/>
    <n v="0"/>
    <n v="0"/>
    <n v="0"/>
    <n v="109733.55"/>
    <n v="192980.55"/>
    <n v="109733.55"/>
    <n v="0"/>
    <n v="0"/>
    <n v="0"/>
    <n v="0"/>
    <n v="109733.55"/>
    <n v="192980.55"/>
  </r>
  <r>
    <s v="Vickie Jocic"/>
    <n v="2255261316"/>
    <s v="Vickie"/>
    <s v="Jocic"/>
    <x v="1"/>
    <n v="116809"/>
    <n v="15"/>
    <x v="606"/>
    <n v="750000"/>
    <n v="937500"/>
    <n v="1125000"/>
    <n v="1500000"/>
    <n v="0.75123066666666671"/>
    <s v="0-100%"/>
    <n v="84513.45"/>
    <n v="0"/>
    <n v="0"/>
    <n v="0"/>
    <n v="0"/>
    <n v="84513.45"/>
    <n v="201322.45"/>
    <n v="84513.45"/>
    <n v="0"/>
    <n v="0"/>
    <n v="0"/>
    <n v="0"/>
    <n v="84513.45"/>
    <n v="201322.45"/>
  </r>
  <r>
    <s v="Gayelord Coffin"/>
    <n v="264454596"/>
    <s v="Gayelord"/>
    <s v="Coffin"/>
    <x v="1"/>
    <n v="83815"/>
    <n v="19"/>
    <x v="607"/>
    <n v="750000"/>
    <n v="937500"/>
    <n v="1125000"/>
    <n v="1500000"/>
    <n v="0.98624933333333331"/>
    <s v="0-100%"/>
    <n v="110953.05"/>
    <n v="0"/>
    <n v="0"/>
    <n v="0"/>
    <n v="0"/>
    <n v="110953.05"/>
    <n v="194768.05"/>
    <n v="110953.05"/>
    <n v="0"/>
    <n v="0"/>
    <n v="0"/>
    <n v="0"/>
    <n v="110953.05"/>
    <n v="194768.05"/>
  </r>
  <r>
    <s v="Waldemar Vaggers"/>
    <n v="1856596435"/>
    <s v="Waldemar"/>
    <s v="Vaggers"/>
    <x v="1"/>
    <n v="100859"/>
    <n v="18"/>
    <x v="608"/>
    <n v="750000"/>
    <n v="937500"/>
    <n v="1125000"/>
    <n v="1500000"/>
    <n v="0.77444400000000002"/>
    <s v="0-100%"/>
    <n v="87124.95"/>
    <n v="0"/>
    <n v="0"/>
    <n v="0"/>
    <n v="0"/>
    <n v="87124.95"/>
    <n v="187983.95"/>
    <n v="87124.95"/>
    <n v="0"/>
    <n v="0"/>
    <n v="0"/>
    <n v="0"/>
    <n v="87124.95"/>
    <n v="187983.95"/>
  </r>
  <r>
    <s v="Hanson Hadigate"/>
    <n v="8850022085"/>
    <s v="Hanson"/>
    <s v="Hadigate"/>
    <x v="0"/>
    <n v="52669"/>
    <n v="17"/>
    <x v="609"/>
    <n v="500000"/>
    <n v="625000"/>
    <n v="750000"/>
    <n v="1000000"/>
    <n v="1.1998200000000001"/>
    <s v="100-125%"/>
    <n v="50000"/>
    <n v="14986.5"/>
    <n v="0"/>
    <n v="0"/>
    <n v="0"/>
    <n v="64986.5"/>
    <n v="117655.5"/>
    <n v="60000"/>
    <n v="16984.7"/>
    <n v="0"/>
    <n v="0"/>
    <n v="0"/>
    <n v="76984.7"/>
    <n v="129653.7"/>
  </r>
  <r>
    <s v="Marie-jeanne Marrow"/>
    <n v="7585281072"/>
    <s v="Marie-jeanne"/>
    <s v="Marrow"/>
    <x v="0"/>
    <n v="48015"/>
    <n v="16"/>
    <x v="610"/>
    <n v="500000"/>
    <n v="625000"/>
    <n v="750000"/>
    <n v="1000000"/>
    <n v="0.98577199999999998"/>
    <s v="0-100%"/>
    <n v="49288.600000000006"/>
    <n v="0"/>
    <n v="0"/>
    <n v="0"/>
    <n v="0"/>
    <n v="49288.600000000006"/>
    <n v="97303.6"/>
    <n v="59146.32"/>
    <n v="0"/>
    <n v="0"/>
    <n v="0"/>
    <n v="0"/>
    <n v="59146.32"/>
    <n v="107161.32"/>
  </r>
  <r>
    <s v="Raff Menichini"/>
    <n v="1079691642"/>
    <s v="Raff"/>
    <s v="Menichini"/>
    <x v="1"/>
    <n v="113680"/>
    <n v="19"/>
    <x v="611"/>
    <n v="750000"/>
    <n v="937500"/>
    <n v="1125000"/>
    <n v="1500000"/>
    <n v="0.86440399999999995"/>
    <s v="0-100%"/>
    <n v="97245.45"/>
    <n v="0"/>
    <n v="0"/>
    <n v="0"/>
    <n v="0"/>
    <n v="97245.45"/>
    <n v="210925.45"/>
    <n v="97245.45"/>
    <n v="0"/>
    <n v="0"/>
    <n v="0"/>
    <n v="0"/>
    <n v="97245.45"/>
    <n v="210925.45"/>
  </r>
  <r>
    <s v="Barbra Pistol"/>
    <n v="5304381319"/>
    <s v="Barbra"/>
    <s v="Pistol"/>
    <x v="2"/>
    <n v="74438"/>
    <n v="16"/>
    <x v="612"/>
    <n v="600000"/>
    <n v="750000"/>
    <n v="900000"/>
    <n v="1200000"/>
    <n v="1.0087283333333332"/>
    <s v="100-125%"/>
    <n v="78000"/>
    <n v="890.29000000000008"/>
    <n v="0"/>
    <n v="0"/>
    <n v="0"/>
    <n v="78890.289999999994"/>
    <n v="153328.28999999998"/>
    <n v="90000"/>
    <n v="942.66"/>
    <n v="0"/>
    <n v="0"/>
    <n v="0"/>
    <n v="90942.66"/>
    <n v="165380.66"/>
  </r>
  <r>
    <s v="Patin Scardifield"/>
    <n v="2792636599"/>
    <s v="Patin"/>
    <s v="Scardifield"/>
    <x v="1"/>
    <n v="120373"/>
    <n v="21"/>
    <x v="613"/>
    <n v="750000"/>
    <n v="937500"/>
    <n v="1125000"/>
    <n v="1500000"/>
    <n v="0.97798799999999997"/>
    <s v="0-100%"/>
    <n v="110023.65"/>
    <n v="0"/>
    <n v="0"/>
    <n v="0"/>
    <n v="0"/>
    <n v="110023.65"/>
    <n v="230396.65"/>
    <n v="110023.65"/>
    <n v="0"/>
    <n v="0"/>
    <n v="0"/>
    <n v="0"/>
    <n v="110023.65"/>
    <n v="230396.65"/>
  </r>
  <r>
    <s v="Webster Akerman"/>
    <n v="8911781207"/>
    <s v="Webster"/>
    <s v="Akerman"/>
    <x v="2"/>
    <n v="54392"/>
    <n v="20"/>
    <x v="614"/>
    <n v="600000"/>
    <n v="750000"/>
    <n v="900000"/>
    <n v="1200000"/>
    <n v="1.0030116666666666"/>
    <s v="100-125%"/>
    <n v="78000"/>
    <n v="307.19"/>
    <n v="0"/>
    <n v="0"/>
    <n v="0"/>
    <n v="78307.19"/>
    <n v="132699.19"/>
    <n v="90000"/>
    <n v="325.26"/>
    <n v="0"/>
    <n v="0"/>
    <n v="0"/>
    <n v="90325.26"/>
    <n v="144717.26"/>
  </r>
  <r>
    <s v="Juliet Semered"/>
    <n v="5984294621"/>
    <s v="Juliet"/>
    <s v="Semered"/>
    <x v="1"/>
    <n v="89873"/>
    <n v="28"/>
    <x v="615"/>
    <n v="750000"/>
    <n v="937500"/>
    <n v="1125000"/>
    <n v="1500000"/>
    <n v="1.3098000000000001"/>
    <s v="125-150%"/>
    <n v="112500"/>
    <n v="35625"/>
    <n v="10315.5"/>
    <n v="0"/>
    <n v="0"/>
    <n v="158440.5"/>
    <n v="248313.5"/>
    <n v="112500"/>
    <n v="41250"/>
    <n v="11212.5"/>
    <n v="0"/>
    <n v="0"/>
    <n v="164962.5"/>
    <n v="254835.5"/>
  </r>
  <r>
    <s v="Andris Worboy"/>
    <n v="544760832"/>
    <s v="Andris"/>
    <s v="Worboy"/>
    <x v="0"/>
    <n v="48646"/>
    <n v="22"/>
    <x v="616"/>
    <n v="500000"/>
    <n v="625000"/>
    <n v="750000"/>
    <n v="1000000"/>
    <n v="1.42628"/>
    <s v="125-150%"/>
    <n v="50000"/>
    <n v="18750"/>
    <n v="15865.199999999999"/>
    <n v="0"/>
    <n v="0"/>
    <n v="84615.2"/>
    <n v="133261.20000000001"/>
    <n v="60000"/>
    <n v="21250"/>
    <n v="17628"/>
    <n v="0"/>
    <n v="0"/>
    <n v="98878"/>
    <n v="147524"/>
  </r>
  <r>
    <s v="Antonina Grammer"/>
    <n v="3040116061"/>
    <s v="Antonina"/>
    <s v="Grammer"/>
    <x v="2"/>
    <n v="65836"/>
    <n v="21"/>
    <x v="617"/>
    <n v="600000"/>
    <n v="750000"/>
    <n v="900000"/>
    <n v="1200000"/>
    <n v="1.2707966666666666"/>
    <s v="125-150%"/>
    <n v="78000"/>
    <n v="25500.000000000004"/>
    <n v="2620.38"/>
    <n v="0"/>
    <n v="0"/>
    <n v="106120.38"/>
    <n v="171956.38"/>
    <n v="90000"/>
    <n v="27000"/>
    <n v="3119.5"/>
    <n v="0"/>
    <n v="0"/>
    <n v="120119.5"/>
    <n v="185955.5"/>
  </r>
  <r>
    <s v="Rance Medwell"/>
    <n v="2257563263"/>
    <s v="Rance"/>
    <s v="Medwell"/>
    <x v="2"/>
    <n v="79120"/>
    <n v="17"/>
    <x v="618"/>
    <n v="600000"/>
    <n v="750000"/>
    <n v="900000"/>
    <n v="1200000"/>
    <n v="1.1334783333333334"/>
    <s v="100-125%"/>
    <n v="78000"/>
    <n v="13614.79"/>
    <n v="0"/>
    <n v="0"/>
    <n v="0"/>
    <n v="91614.790000000008"/>
    <n v="170734.79"/>
    <n v="90000"/>
    <n v="14415.66"/>
    <n v="0"/>
    <n v="0"/>
    <n v="0"/>
    <n v="104415.66"/>
    <n v="183535.66"/>
  </r>
  <r>
    <s v="Derrik Bacchus"/>
    <n v="263573389"/>
    <s v="Derrik"/>
    <s v="Bacchus"/>
    <x v="2"/>
    <n v="69051"/>
    <n v="19"/>
    <x v="619"/>
    <n v="600000"/>
    <n v="750000"/>
    <n v="900000"/>
    <n v="1200000"/>
    <n v="1.2490566666666667"/>
    <s v="100-125%"/>
    <n v="78000"/>
    <n v="25403.780000000002"/>
    <n v="0"/>
    <n v="0"/>
    <n v="0"/>
    <n v="103403.78"/>
    <n v="172454.78"/>
    <n v="90000"/>
    <n v="26898.12"/>
    <n v="0"/>
    <n v="0"/>
    <n v="0"/>
    <n v="116898.12"/>
    <n v="185949.12"/>
  </r>
  <r>
    <s v="Pietro Coenraets"/>
    <n v="4578004252"/>
    <s v="Pietro"/>
    <s v="Coenraets"/>
    <x v="1"/>
    <n v="114463"/>
    <n v="24"/>
    <x v="620"/>
    <n v="750000"/>
    <n v="937500"/>
    <n v="1125000"/>
    <n v="1500000"/>
    <n v="1.0924906666666667"/>
    <s v="100-125%"/>
    <n v="112500"/>
    <n v="13179.92"/>
    <n v="0"/>
    <n v="0"/>
    <n v="0"/>
    <n v="125679.92"/>
    <n v="240142.91999999998"/>
    <n v="112500"/>
    <n v="15260.960000000001"/>
    <n v="0"/>
    <n v="0"/>
    <n v="0"/>
    <n v="127760.96000000001"/>
    <n v="242223.96000000002"/>
  </r>
  <r>
    <s v="Daile Kettel"/>
    <n v="7473861379"/>
    <s v="Daile"/>
    <s v="Kettel"/>
    <x v="1"/>
    <n v="89176"/>
    <n v="22"/>
    <x v="621"/>
    <n v="750000"/>
    <n v="937500"/>
    <n v="1125000"/>
    <n v="1500000"/>
    <n v="1.08954"/>
    <s v="100-125%"/>
    <n v="112500"/>
    <n v="12759.45"/>
    <n v="0"/>
    <n v="0"/>
    <n v="0"/>
    <n v="125259.45"/>
    <n v="214435.45"/>
    <n v="112500"/>
    <n v="14774.1"/>
    <n v="0"/>
    <n v="0"/>
    <n v="0"/>
    <n v="127274.1"/>
    <n v="216450.1"/>
  </r>
  <r>
    <s v="Curry Coiley"/>
    <n v="2138131904"/>
    <s v="Curry"/>
    <s v="Coiley"/>
    <x v="2"/>
    <n v="56095"/>
    <n v="25"/>
    <x v="622"/>
    <n v="600000"/>
    <n v="750000"/>
    <n v="900000"/>
    <n v="1200000"/>
    <n v="1.2318583333333333"/>
    <s v="100-125%"/>
    <n v="78000"/>
    <n v="23649.550000000003"/>
    <n v="0"/>
    <n v="0"/>
    <n v="0"/>
    <n v="101649.55"/>
    <n v="157744.54999999999"/>
    <n v="90000"/>
    <n v="25040.7"/>
    <n v="0"/>
    <n v="0"/>
    <n v="0"/>
    <n v="115040.7"/>
    <n v="171135.7"/>
  </r>
  <r>
    <s v="Antons Porkiss"/>
    <n v="6284045549"/>
    <s v="Antons"/>
    <s v="Porkiss"/>
    <x v="0"/>
    <n v="61708"/>
    <n v="18"/>
    <x v="623"/>
    <n v="500000"/>
    <n v="625000"/>
    <n v="750000"/>
    <n v="1000000"/>
    <n v="1.1708099999999999"/>
    <s v="100-125%"/>
    <n v="50000"/>
    <n v="12810.75"/>
    <n v="0"/>
    <n v="0"/>
    <n v="0"/>
    <n v="62810.75"/>
    <n v="124518.75"/>
    <n v="60000"/>
    <n v="14518.85"/>
    <n v="0"/>
    <n v="0"/>
    <n v="0"/>
    <n v="74518.850000000006"/>
    <n v="136226.85"/>
  </r>
  <r>
    <s v="Millie Shayler"/>
    <n v="132027631"/>
    <s v="Millie"/>
    <s v="Shayler"/>
    <x v="2"/>
    <n v="62126"/>
    <n v="28"/>
    <x v="624"/>
    <n v="600000"/>
    <n v="750000"/>
    <n v="900000"/>
    <n v="1200000"/>
    <n v="1.513055"/>
    <s v="150-200%"/>
    <n v="78000"/>
    <n v="25500.000000000004"/>
    <n v="31500"/>
    <n v="2036.5800000000002"/>
    <n v="0"/>
    <n v="137036.57999999999"/>
    <n v="199162.58"/>
    <n v="90000"/>
    <n v="27000"/>
    <n v="37500"/>
    <n v="2349.9"/>
    <n v="0"/>
    <n v="156849.9"/>
    <n v="218975.9"/>
  </r>
  <r>
    <s v="Rossie Harget"/>
    <n v="9965847037"/>
    <s v="Rossie"/>
    <s v="Harget"/>
    <x v="2"/>
    <n v="76262"/>
    <n v="23"/>
    <x v="625"/>
    <n v="600000"/>
    <n v="750000"/>
    <n v="900000"/>
    <n v="1200000"/>
    <n v="1.4238616666666666"/>
    <s v="125-150%"/>
    <n v="78000"/>
    <n v="25500.000000000004"/>
    <n v="21906.57"/>
    <n v="0"/>
    <n v="0"/>
    <n v="125406.57"/>
    <n v="201668.57"/>
    <n v="90000"/>
    <n v="27000"/>
    <n v="26079.25"/>
    <n v="0"/>
    <n v="0"/>
    <n v="143079.25"/>
    <n v="219341.25"/>
  </r>
  <r>
    <s v="Abram Hopfer"/>
    <n v="8267733809"/>
    <s v="Abram"/>
    <s v="Hopfer"/>
    <x v="0"/>
    <n v="41928"/>
    <n v="18"/>
    <x v="626"/>
    <n v="500000"/>
    <n v="625000"/>
    <n v="750000"/>
    <n v="1000000"/>
    <n v="1.27617"/>
    <s v="125-150%"/>
    <n v="50000"/>
    <n v="18750"/>
    <n v="2355.2999999999997"/>
    <n v="0"/>
    <n v="0"/>
    <n v="71105.3"/>
    <n v="113033.3"/>
    <n v="60000"/>
    <n v="21250"/>
    <n v="2617"/>
    <n v="0"/>
    <n v="0"/>
    <n v="83867"/>
    <n v="125795"/>
  </r>
  <r>
    <s v="Carree Crayker"/>
    <n v="8065075959"/>
    <s v="Carree"/>
    <s v="Crayker"/>
    <x v="2"/>
    <n v="73150"/>
    <n v="21"/>
    <x v="627"/>
    <n v="600000"/>
    <n v="750000"/>
    <n v="900000"/>
    <n v="1200000"/>
    <n v="1.2870133333333333"/>
    <s v="125-150%"/>
    <n v="78000"/>
    <n v="25500.000000000004"/>
    <n v="4663.6799999999994"/>
    <n v="0"/>
    <n v="0"/>
    <n v="108163.68"/>
    <n v="181313.68"/>
    <n v="90000"/>
    <n v="27000"/>
    <n v="5552"/>
    <n v="0"/>
    <n v="0"/>
    <n v="122552"/>
    <n v="195702"/>
  </r>
  <r>
    <s v="Alyssa Forsyth"/>
    <n v="9095573850"/>
    <s v="Alyssa"/>
    <s v="Forsyth"/>
    <x v="0"/>
    <n v="48251"/>
    <n v="13"/>
    <x v="628"/>
    <n v="500000"/>
    <n v="625000"/>
    <n v="750000"/>
    <n v="1000000"/>
    <n v="0.87395199999999995"/>
    <s v="0-100%"/>
    <n v="43697.600000000006"/>
    <n v="0"/>
    <n v="0"/>
    <n v="0"/>
    <n v="0"/>
    <n v="43697.600000000006"/>
    <n v="91948.6"/>
    <n v="52437.119999999995"/>
    <n v="0"/>
    <n v="0"/>
    <n v="0"/>
    <n v="0"/>
    <n v="52437.119999999995"/>
    <n v="100688.12"/>
  </r>
  <r>
    <s v="Dyanne Simper"/>
    <n v="4323727860"/>
    <s v="Dyanne"/>
    <s v="Simper"/>
    <x v="0"/>
    <n v="62832"/>
    <n v="23"/>
    <x v="629"/>
    <n v="500000"/>
    <n v="625000"/>
    <n v="750000"/>
    <n v="1000000"/>
    <n v="1.59646"/>
    <s v="150-200%"/>
    <n v="50000"/>
    <n v="18750"/>
    <n v="22500"/>
    <n v="10610.6"/>
    <n v="0"/>
    <n v="101860.6"/>
    <n v="164692.6"/>
    <n v="60000"/>
    <n v="21250"/>
    <n v="25000"/>
    <n v="10610.6"/>
    <n v="0"/>
    <n v="116860.6"/>
    <n v="179692.6"/>
  </r>
  <r>
    <s v="Pren Shanahan"/>
    <n v="8024322455"/>
    <s v="Pren"/>
    <s v="Shanahan"/>
    <x v="2"/>
    <n v="57634"/>
    <n v="19"/>
    <x v="630"/>
    <n v="600000"/>
    <n v="750000"/>
    <n v="900000"/>
    <n v="1200000"/>
    <n v="1.1493916666666666"/>
    <s v="100-125%"/>
    <n v="78000"/>
    <n v="15237.95"/>
    <n v="0"/>
    <n v="0"/>
    <n v="0"/>
    <n v="93237.95"/>
    <n v="150871.95000000001"/>
    <n v="90000"/>
    <n v="16134.3"/>
    <n v="0"/>
    <n v="0"/>
    <n v="0"/>
    <n v="106134.3"/>
    <n v="163768.29999999999"/>
  </r>
  <r>
    <s v="Ollie Allsupp"/>
    <n v="4256220232"/>
    <s v="Ollie"/>
    <s v="Allsupp"/>
    <x v="2"/>
    <n v="63611"/>
    <n v="22"/>
    <x v="631"/>
    <n v="600000"/>
    <n v="750000"/>
    <n v="900000"/>
    <n v="1200000"/>
    <n v="1.3012216666666667"/>
    <s v="125-150%"/>
    <n v="78000"/>
    <n v="25500.000000000004"/>
    <n v="6453.9299999999994"/>
    <n v="0"/>
    <n v="0"/>
    <n v="109953.93"/>
    <n v="173564.93"/>
    <n v="90000"/>
    <n v="27000"/>
    <n v="7683.25"/>
    <n v="0"/>
    <n v="0"/>
    <n v="124683.25"/>
    <n v="188294.25"/>
  </r>
  <r>
    <s v="Zaneta Swaddle"/>
    <n v="650049144"/>
    <s v="Zaneta"/>
    <s v="Swaddle"/>
    <x v="0"/>
    <n v="42284"/>
    <n v="21"/>
    <x v="632"/>
    <n v="500000"/>
    <n v="625000"/>
    <n v="750000"/>
    <n v="1000000"/>
    <n v="1.371416"/>
    <s v="125-150%"/>
    <n v="50000"/>
    <n v="18750"/>
    <n v="10927.439999999999"/>
    <n v="0"/>
    <n v="0"/>
    <n v="79677.440000000002"/>
    <n v="121961.44"/>
    <n v="60000"/>
    <n v="21250"/>
    <n v="12141.6"/>
    <n v="0"/>
    <n v="0"/>
    <n v="93391.6"/>
    <n v="135675.6"/>
  </r>
  <r>
    <s v="Hamlin Matchitt"/>
    <n v="8788824691"/>
    <s v="Hamlin"/>
    <s v="Matchitt"/>
    <x v="0"/>
    <n v="36801"/>
    <n v="15"/>
    <x v="633"/>
    <n v="500000"/>
    <n v="625000"/>
    <n v="750000"/>
    <n v="1000000"/>
    <n v="1.110414"/>
    <s v="100-125%"/>
    <n v="50000"/>
    <n v="8281.0499999999993"/>
    <n v="0"/>
    <n v="0"/>
    <n v="0"/>
    <n v="58281.05"/>
    <n v="95082.05"/>
    <n v="60000"/>
    <n v="9385.19"/>
    <n v="0"/>
    <n v="0"/>
    <n v="0"/>
    <n v="69385.19"/>
    <n v="106186.19"/>
  </r>
  <r>
    <s v="Lucila Fosh"/>
    <n v="6732216945"/>
    <s v="Lucila"/>
    <s v="Fosh"/>
    <x v="0"/>
    <n v="35593"/>
    <n v="24"/>
    <x v="634"/>
    <n v="500000"/>
    <n v="625000"/>
    <n v="750000"/>
    <n v="1000000"/>
    <n v="1.6364860000000001"/>
    <s v="150-200%"/>
    <n v="50000"/>
    <n v="18750"/>
    <n v="22500"/>
    <n v="15013.460000000001"/>
    <n v="0"/>
    <n v="106263.46"/>
    <n v="141856.46000000002"/>
    <n v="60000"/>
    <n v="21250"/>
    <n v="25000"/>
    <n v="15013.460000000001"/>
    <n v="0"/>
    <n v="121263.46"/>
    <n v="156856.46000000002"/>
  </r>
  <r>
    <s v="Chan Shillabeare"/>
    <n v="6731572691"/>
    <s v="Chan"/>
    <s v="Shillabeare"/>
    <x v="0"/>
    <n v="36362"/>
    <n v="22"/>
    <x v="635"/>
    <n v="500000"/>
    <n v="625000"/>
    <n v="750000"/>
    <n v="1000000"/>
    <n v="1.5796779999999999"/>
    <s v="150-200%"/>
    <n v="50000"/>
    <n v="18750"/>
    <n v="22500"/>
    <n v="8764.58"/>
    <n v="0"/>
    <n v="100014.58"/>
    <n v="136376.58000000002"/>
    <n v="60000"/>
    <n v="21250"/>
    <n v="25000"/>
    <n v="8764.58"/>
    <n v="0"/>
    <n v="115014.58"/>
    <n v="151376.58000000002"/>
  </r>
  <r>
    <s v="Nathaniel Evered"/>
    <n v="5684780105"/>
    <s v="Nathaniel"/>
    <s v="Evered"/>
    <x v="1"/>
    <n v="99346"/>
    <n v="16"/>
    <x v="636"/>
    <n v="750000"/>
    <n v="937500"/>
    <n v="1125000"/>
    <n v="1500000"/>
    <n v="0.8451373333333333"/>
    <s v="0-100%"/>
    <n v="95077.95"/>
    <n v="0"/>
    <n v="0"/>
    <n v="0"/>
    <n v="0"/>
    <n v="95077.95"/>
    <n v="194423.95"/>
    <n v="95077.95"/>
    <n v="0"/>
    <n v="0"/>
    <n v="0"/>
    <n v="0"/>
    <n v="95077.95"/>
    <n v="194423.95"/>
  </r>
  <r>
    <s v="Ddene Iddiens"/>
    <n v="8277918739"/>
    <s v="Ddene"/>
    <s v="Iddiens"/>
    <x v="0"/>
    <n v="42146"/>
    <n v="15"/>
    <x v="637"/>
    <n v="500000"/>
    <n v="625000"/>
    <n v="750000"/>
    <n v="1000000"/>
    <n v="1.0102439999999999"/>
    <s v="100-125%"/>
    <n v="50000"/>
    <n v="768.3"/>
    <n v="0"/>
    <n v="0"/>
    <n v="0"/>
    <n v="50768.3"/>
    <n v="92914.3"/>
    <n v="60000"/>
    <n v="870.74"/>
    <n v="0"/>
    <n v="0"/>
    <n v="0"/>
    <n v="60870.74"/>
    <n v="103016.73999999999"/>
  </r>
  <r>
    <s v="Nikolos Santino"/>
    <n v="4877108939"/>
    <s v="Nikolos"/>
    <s v="Santino"/>
    <x v="1"/>
    <n v="99554"/>
    <n v="27"/>
    <x v="638"/>
    <n v="750000"/>
    <n v="937500"/>
    <n v="1125000"/>
    <n v="1500000"/>
    <n v="1.1997546666666667"/>
    <s v="100-125%"/>
    <n v="112500"/>
    <n v="28465.040000000001"/>
    <n v="0"/>
    <n v="0"/>
    <n v="0"/>
    <n v="140965.04"/>
    <n v="240519.04000000001"/>
    <n v="112500"/>
    <n v="32959.519999999997"/>
    <n v="0"/>
    <n v="0"/>
    <n v="0"/>
    <n v="145459.51999999999"/>
    <n v="245013.52"/>
  </r>
  <r>
    <s v="Barbi Ayshford"/>
    <n v="5574535556"/>
    <s v="Barbi"/>
    <s v="Ayshford"/>
    <x v="1"/>
    <n v="116388"/>
    <n v="28"/>
    <x v="639"/>
    <n v="750000"/>
    <n v="937500"/>
    <n v="1125000"/>
    <n v="1500000"/>
    <n v="1.1594053333333334"/>
    <s v="100-125%"/>
    <n v="112500"/>
    <n v="22715.260000000002"/>
    <n v="0"/>
    <n v="0"/>
    <n v="0"/>
    <n v="135215.26"/>
    <n v="251603.26"/>
    <n v="112500"/>
    <n v="26301.88"/>
    <n v="0"/>
    <n v="0"/>
    <n v="0"/>
    <n v="138801.88"/>
    <n v="255189.88"/>
  </r>
  <r>
    <s v="Pamela Banke"/>
    <n v="5383734902"/>
    <s v="Pamela"/>
    <s v="Banke"/>
    <x v="1"/>
    <n v="98117"/>
    <n v="18"/>
    <x v="640"/>
    <n v="750000"/>
    <n v="937500"/>
    <n v="1125000"/>
    <n v="1500000"/>
    <n v="0.93300666666666665"/>
    <s v="0-100%"/>
    <n v="104963.25"/>
    <n v="0"/>
    <n v="0"/>
    <n v="0"/>
    <n v="0"/>
    <n v="104963.25"/>
    <n v="203080.25"/>
    <n v="104963.25"/>
    <n v="0"/>
    <n v="0"/>
    <n v="0"/>
    <n v="0"/>
    <n v="104963.25"/>
    <n v="203080.25"/>
  </r>
  <r>
    <s v="Anthe McNish"/>
    <n v="7659816853"/>
    <s v="Anthe"/>
    <s v="McNish"/>
    <x v="2"/>
    <n v="75955"/>
    <n v="21"/>
    <x v="641"/>
    <n v="600000"/>
    <n v="750000"/>
    <n v="900000"/>
    <n v="1200000"/>
    <n v="1.2668216666666667"/>
    <s v="125-150%"/>
    <n v="78000"/>
    <n v="25500.000000000004"/>
    <n v="2119.5299999999997"/>
    <n v="0"/>
    <n v="0"/>
    <n v="105619.53"/>
    <n v="181574.53"/>
    <n v="90000"/>
    <n v="27000"/>
    <n v="2523.25"/>
    <n v="0"/>
    <n v="0"/>
    <n v="119523.25"/>
    <n v="195478.25"/>
  </r>
  <r>
    <s v="Emilio Schimke"/>
    <n v="8673837456"/>
    <s v="Emilio"/>
    <s v="Schimke"/>
    <x v="2"/>
    <n v="72725"/>
    <n v="18"/>
    <x v="642"/>
    <n v="600000"/>
    <n v="750000"/>
    <n v="900000"/>
    <n v="1200000"/>
    <n v="0.96679833333333332"/>
    <s v="0-100%"/>
    <n v="75410.27"/>
    <n v="0"/>
    <n v="0"/>
    <n v="0"/>
    <n v="0"/>
    <n v="75410.27"/>
    <n v="148135.27000000002"/>
    <n v="87011.849999999991"/>
    <n v="0"/>
    <n v="0"/>
    <n v="0"/>
    <n v="0"/>
    <n v="87011.849999999991"/>
    <n v="159736.84999999998"/>
  </r>
  <r>
    <s v="Van Vedmore"/>
    <n v="1887308636"/>
    <s v="Van"/>
    <s v="Vedmore"/>
    <x v="2"/>
    <n v="67464"/>
    <n v="26"/>
    <x v="643"/>
    <n v="600000"/>
    <n v="750000"/>
    <n v="900000"/>
    <n v="1200000"/>
    <n v="1.5690166666666667"/>
    <s v="150-200%"/>
    <n v="78000"/>
    <n v="25500.000000000004"/>
    <n v="31500"/>
    <n v="10766.6"/>
    <n v="0"/>
    <n v="145766.6"/>
    <n v="213230.6"/>
    <n v="90000"/>
    <n v="27000"/>
    <n v="37500"/>
    <n v="12423"/>
    <n v="0"/>
    <n v="166923"/>
    <n v="234387"/>
  </r>
  <r>
    <s v="Nicki Minnock"/>
    <n v="9621571960"/>
    <s v="Nicki"/>
    <s v="Minnock"/>
    <x v="2"/>
    <n v="65646"/>
    <n v="22"/>
    <x v="644"/>
    <n v="600000"/>
    <n v="750000"/>
    <n v="900000"/>
    <n v="1200000"/>
    <n v="1.1462033333333332"/>
    <s v="100-125%"/>
    <n v="78000"/>
    <n v="14912.740000000002"/>
    <n v="0"/>
    <n v="0"/>
    <n v="0"/>
    <n v="92912.74"/>
    <n v="158558.74"/>
    <n v="90000"/>
    <n v="15789.96"/>
    <n v="0"/>
    <n v="0"/>
    <n v="0"/>
    <n v="105789.95999999999"/>
    <n v="171435.96"/>
  </r>
  <r>
    <s v="Mildred Antonio"/>
    <n v="502909099"/>
    <s v="Mildred"/>
    <s v="Antonio"/>
    <x v="0"/>
    <n v="43527"/>
    <n v="18"/>
    <x v="645"/>
    <n v="500000"/>
    <n v="625000"/>
    <n v="750000"/>
    <n v="1000000"/>
    <n v="1.271174"/>
    <s v="125-150%"/>
    <n v="50000"/>
    <n v="18750"/>
    <n v="1905.6599999999999"/>
    <n v="0"/>
    <n v="0"/>
    <n v="70655.66"/>
    <n v="114182.66"/>
    <n v="60000"/>
    <n v="21250"/>
    <n v="2117.4"/>
    <n v="0"/>
    <n v="0"/>
    <n v="83367.399999999994"/>
    <n v="126894.39999999999"/>
  </r>
  <r>
    <s v="Rosalie Brankley"/>
    <n v="4937054791"/>
    <s v="Rosalie"/>
    <s v="Brankley"/>
    <x v="2"/>
    <n v="58630"/>
    <n v="17"/>
    <x v="646"/>
    <n v="600000"/>
    <n v="750000"/>
    <n v="900000"/>
    <n v="1200000"/>
    <n v="1.048565"/>
    <s v="100-125%"/>
    <n v="78000"/>
    <n v="4953.63"/>
    <n v="0"/>
    <n v="0"/>
    <n v="0"/>
    <n v="82953.63"/>
    <n v="141583.63"/>
    <n v="90000"/>
    <n v="5245.0199999999995"/>
    <n v="0"/>
    <n v="0"/>
    <n v="0"/>
    <n v="95245.02"/>
    <n v="153875.02000000002"/>
  </r>
  <r>
    <s v="Josiah Pepi"/>
    <n v="7436398989"/>
    <s v="Josiah"/>
    <s v="Pepi"/>
    <x v="1"/>
    <n v="117196"/>
    <n v="14"/>
    <x v="647"/>
    <n v="750000"/>
    <n v="937500"/>
    <n v="1125000"/>
    <n v="1500000"/>
    <n v="0.79347599999999996"/>
    <s v="0-100%"/>
    <n v="89266.05"/>
    <n v="0"/>
    <n v="0"/>
    <n v="0"/>
    <n v="0"/>
    <n v="89266.05"/>
    <n v="206462.05"/>
    <n v="89266.05"/>
    <n v="0"/>
    <n v="0"/>
    <n v="0"/>
    <n v="0"/>
    <n v="89266.05"/>
    <n v="206462.05"/>
  </r>
  <r>
    <s v="Amandie McDyer"/>
    <n v="7914395587"/>
    <s v="Amandie"/>
    <s v="McDyer"/>
    <x v="2"/>
    <n v="69724"/>
    <n v="21"/>
    <x v="648"/>
    <n v="600000"/>
    <n v="750000"/>
    <n v="900000"/>
    <n v="1200000"/>
    <n v="1.3998383333333333"/>
    <s v="125-150%"/>
    <n v="78000"/>
    <n v="25500.000000000004"/>
    <n v="18879.63"/>
    <n v="0"/>
    <n v="0"/>
    <n v="122379.63"/>
    <n v="192103.63"/>
    <n v="90000"/>
    <n v="27000"/>
    <n v="22475.75"/>
    <n v="0"/>
    <n v="0"/>
    <n v="139475.75"/>
    <n v="209199.75"/>
  </r>
  <r>
    <s v="Kaitlin Greeveson"/>
    <n v="9854387496"/>
    <s v="Kaitlin"/>
    <s v="Greeveson"/>
    <x v="1"/>
    <n v="120820"/>
    <n v="26"/>
    <x v="649"/>
    <n v="750000"/>
    <n v="937500"/>
    <n v="1125000"/>
    <n v="1500000"/>
    <n v="1.2757093333333334"/>
    <s v="125-150%"/>
    <n v="112500"/>
    <n v="35625"/>
    <n v="4434.8600000000006"/>
    <n v="0"/>
    <n v="0"/>
    <n v="152559.85999999999"/>
    <n v="273379.86"/>
    <n v="112500"/>
    <n v="41250"/>
    <n v="4820.5"/>
    <n v="0"/>
    <n v="0"/>
    <n v="158570.5"/>
    <n v="279390.5"/>
  </r>
  <r>
    <s v="Phillipe Shildrake"/>
    <n v="6321654205"/>
    <s v="Phillipe"/>
    <s v="Shildrake"/>
    <x v="2"/>
    <n v="78338"/>
    <n v="18"/>
    <x v="650"/>
    <n v="600000"/>
    <n v="750000"/>
    <n v="900000"/>
    <n v="1200000"/>
    <n v="1.2213799999999999"/>
    <s v="100-125%"/>
    <n v="78000"/>
    <n v="22580.760000000002"/>
    <n v="0"/>
    <n v="0"/>
    <n v="0"/>
    <n v="100580.76000000001"/>
    <n v="178918.76"/>
    <n v="90000"/>
    <n v="23909.040000000001"/>
    <n v="0"/>
    <n v="0"/>
    <n v="0"/>
    <n v="113909.04000000001"/>
    <n v="192247.04000000001"/>
  </r>
  <r>
    <s v="Carleen Mingus"/>
    <n v="3016741628"/>
    <s v="Carleen"/>
    <s v="Mingus"/>
    <x v="1"/>
    <n v="122851"/>
    <n v="22"/>
    <x v="651"/>
    <n v="750000"/>
    <n v="937500"/>
    <n v="1125000"/>
    <n v="1500000"/>
    <n v="1.1394546666666667"/>
    <s v="100-125%"/>
    <n v="112500"/>
    <n v="19872.29"/>
    <n v="0"/>
    <n v="0"/>
    <n v="0"/>
    <n v="132372.29"/>
    <n v="255223.29"/>
    <n v="112500"/>
    <n v="23010.02"/>
    <n v="0"/>
    <n v="0"/>
    <n v="0"/>
    <n v="135510.01999999999"/>
    <n v="258361.02"/>
  </r>
  <r>
    <s v="Darin Landal"/>
    <n v="7938954179"/>
    <s v="Darin"/>
    <s v="Landal"/>
    <x v="0"/>
    <n v="44924"/>
    <n v="15"/>
    <x v="652"/>
    <n v="500000"/>
    <n v="625000"/>
    <n v="750000"/>
    <n v="1000000"/>
    <n v="1.1777420000000001"/>
    <s v="100-125%"/>
    <n v="50000"/>
    <n v="13330.65"/>
    <n v="0"/>
    <n v="0"/>
    <n v="0"/>
    <n v="63330.65"/>
    <n v="108254.65"/>
    <n v="60000"/>
    <n v="15108.070000000002"/>
    <n v="0"/>
    <n v="0"/>
    <n v="0"/>
    <n v="75108.070000000007"/>
    <n v="120032.07"/>
  </r>
  <r>
    <s v="Marjory Lindman"/>
    <n v="7866715386"/>
    <s v="Marjory"/>
    <s v="Lindman"/>
    <x v="2"/>
    <n v="62143"/>
    <n v="27"/>
    <x v="653"/>
    <n v="600000"/>
    <n v="750000"/>
    <n v="900000"/>
    <n v="1200000"/>
    <n v="1.6359616666666668"/>
    <s v="150-200%"/>
    <n v="78000"/>
    <n v="25500.000000000004"/>
    <n v="31500"/>
    <n v="21210.02"/>
    <n v="0"/>
    <n v="156210.01999999999"/>
    <n v="218353.02"/>
    <n v="90000"/>
    <n v="27000"/>
    <n v="37500"/>
    <n v="24473.1"/>
    <n v="0"/>
    <n v="178973.1"/>
    <n v="241116.1"/>
  </r>
  <r>
    <s v="Luisa Parradice"/>
    <n v="7286297414"/>
    <s v="Luisa"/>
    <s v="Parradice"/>
    <x v="0"/>
    <n v="47678"/>
    <n v="23"/>
    <x v="654"/>
    <n v="500000"/>
    <n v="625000"/>
    <n v="750000"/>
    <n v="1000000"/>
    <n v="1.6713180000000001"/>
    <s v="150-200%"/>
    <n v="50000"/>
    <n v="18750"/>
    <n v="22500"/>
    <n v="18844.98"/>
    <n v="0"/>
    <n v="110094.98"/>
    <n v="157772.97999999998"/>
    <n v="60000"/>
    <n v="21250"/>
    <n v="25000"/>
    <n v="18844.98"/>
    <n v="0"/>
    <n v="125094.98"/>
    <n v="172772.97999999998"/>
  </r>
  <r>
    <s v="Phillipe Greenroyd"/>
    <n v="3867281491"/>
    <s v="Phillipe"/>
    <s v="Greenroyd"/>
    <x v="0"/>
    <n v="44350"/>
    <n v="19"/>
    <x v="655"/>
    <n v="500000"/>
    <n v="625000"/>
    <n v="750000"/>
    <n v="1000000"/>
    <n v="1.4447779999999999"/>
    <s v="125-150%"/>
    <n v="50000"/>
    <n v="18750"/>
    <n v="17530.02"/>
    <n v="0"/>
    <n v="0"/>
    <n v="86280.02"/>
    <n v="130630.02"/>
    <n v="60000"/>
    <n v="21250"/>
    <n v="19477.8"/>
    <n v="0"/>
    <n v="0"/>
    <n v="100727.8"/>
    <n v="145077.79999999999"/>
  </r>
  <r>
    <s v="Norbert Segges"/>
    <n v="9726268931"/>
    <s v="Norbert"/>
    <s v="Segges"/>
    <x v="2"/>
    <n v="66956"/>
    <n v="19"/>
    <x v="656"/>
    <n v="600000"/>
    <n v="750000"/>
    <n v="900000"/>
    <n v="1200000"/>
    <n v="1.1268283333333333"/>
    <s v="100-125%"/>
    <n v="78000"/>
    <n v="12936.490000000002"/>
    <n v="0"/>
    <n v="0"/>
    <n v="0"/>
    <n v="90936.49"/>
    <n v="157892.49"/>
    <n v="90000"/>
    <n v="13697.46"/>
    <n v="0"/>
    <n v="0"/>
    <n v="0"/>
    <n v="103697.45999999999"/>
    <n v="170653.46"/>
  </r>
  <r>
    <s v="Bianka Sertin"/>
    <n v="4235594176"/>
    <s v="Bianka"/>
    <s v="Sertin"/>
    <x v="0"/>
    <n v="56533"/>
    <n v="20"/>
    <x v="657"/>
    <n v="500000"/>
    <n v="625000"/>
    <n v="750000"/>
    <n v="1000000"/>
    <n v="1.5028379999999999"/>
    <s v="150-200%"/>
    <n v="50000"/>
    <n v="18750"/>
    <n v="22500"/>
    <n v="312.18"/>
    <n v="0"/>
    <n v="91562.18"/>
    <n v="148095.18"/>
    <n v="60000"/>
    <n v="21250"/>
    <n v="25000"/>
    <n v="312.18"/>
    <n v="0"/>
    <n v="106562.18"/>
    <n v="163095.18"/>
  </r>
  <r>
    <s v="Miguel Chasemore"/>
    <n v="5405945366"/>
    <s v="Miguel"/>
    <s v="Chasemore"/>
    <x v="2"/>
    <n v="68841"/>
    <n v="16"/>
    <x v="658"/>
    <n v="600000"/>
    <n v="750000"/>
    <n v="900000"/>
    <n v="1200000"/>
    <n v="0.97649666666666668"/>
    <s v="0-100%"/>
    <n v="76166.740000000005"/>
    <n v="0"/>
    <n v="0"/>
    <n v="0"/>
    <n v="0"/>
    <n v="76166.740000000005"/>
    <n v="145007.74"/>
    <n v="87884.7"/>
    <n v="0"/>
    <n v="0"/>
    <n v="0"/>
    <n v="0"/>
    <n v="87884.7"/>
    <n v="156725.70000000001"/>
  </r>
  <r>
    <s v="Weylin Daouze"/>
    <n v="7453397081"/>
    <s v="Weylin"/>
    <s v="Daouze"/>
    <x v="1"/>
    <n v="88012"/>
    <n v="13"/>
    <x v="659"/>
    <n v="750000"/>
    <n v="937500"/>
    <n v="1125000"/>
    <n v="1500000"/>
    <n v="0.57666933333333337"/>
    <s v="0-100%"/>
    <n v="64875.299999999996"/>
    <n v="0"/>
    <n v="0"/>
    <n v="0"/>
    <n v="0"/>
    <n v="64875.299999999996"/>
    <n v="152887.29999999999"/>
    <n v="64875.299999999996"/>
    <n v="0"/>
    <n v="0"/>
    <n v="0"/>
    <n v="0"/>
    <n v="64875.299999999996"/>
    <n v="152887.29999999999"/>
  </r>
  <r>
    <s v="Winfred Siggee"/>
    <n v="7268478941"/>
    <s v="Winfred"/>
    <s v="Siggee"/>
    <x v="2"/>
    <n v="62721"/>
    <n v="18"/>
    <x v="660"/>
    <n v="600000"/>
    <n v="750000"/>
    <n v="900000"/>
    <n v="1200000"/>
    <n v="1.1597733333333333"/>
    <s v="100-125%"/>
    <n v="78000"/>
    <n v="16296.880000000001"/>
    <n v="0"/>
    <n v="0"/>
    <n v="0"/>
    <n v="94296.88"/>
    <n v="157017.88"/>
    <n v="90000"/>
    <n v="17255.52"/>
    <n v="0"/>
    <n v="0"/>
    <n v="0"/>
    <n v="107255.52"/>
    <n v="169976.52000000002"/>
  </r>
  <r>
    <s v="Nikolos Ruppeli"/>
    <n v="1231429186"/>
    <s v="Nikolos"/>
    <s v="Ruppeli"/>
    <x v="0"/>
    <n v="38588"/>
    <n v="25"/>
    <x v="661"/>
    <n v="500000"/>
    <n v="625000"/>
    <n v="750000"/>
    <n v="1000000"/>
    <n v="1.6100939999999999"/>
    <s v="150-200%"/>
    <n v="50000"/>
    <n v="18750"/>
    <n v="22500"/>
    <n v="12110.34"/>
    <n v="0"/>
    <n v="103360.34"/>
    <n v="141948.34"/>
    <n v="60000"/>
    <n v="21250"/>
    <n v="25000"/>
    <n v="12110.34"/>
    <n v="0"/>
    <n v="118360.34"/>
    <n v="156948.34"/>
  </r>
  <r>
    <s v="Myrilla Purvey"/>
    <n v="4638232353"/>
    <s v="Myrilla"/>
    <s v="Purvey"/>
    <x v="2"/>
    <n v="66990"/>
    <n v="24"/>
    <x v="662"/>
    <n v="600000"/>
    <n v="750000"/>
    <n v="900000"/>
    <n v="1200000"/>
    <n v="1.3337483333333333"/>
    <s v="125-150%"/>
    <n v="78000"/>
    <n v="25500.000000000004"/>
    <n v="10552.289999999999"/>
    <n v="0"/>
    <n v="0"/>
    <n v="114052.29"/>
    <n v="181042.28999999998"/>
    <n v="90000"/>
    <n v="27000"/>
    <n v="12562.25"/>
    <n v="0"/>
    <n v="0"/>
    <n v="129562.25"/>
    <n v="196552.25"/>
  </r>
  <r>
    <s v="Deena Leeming"/>
    <n v="1743464649"/>
    <s v="Deena"/>
    <s v="Leeming"/>
    <x v="2"/>
    <n v="62983"/>
    <n v="21"/>
    <x v="663"/>
    <n v="600000"/>
    <n v="750000"/>
    <n v="900000"/>
    <n v="1200000"/>
    <n v="1.1484433333333333"/>
    <s v="100-125%"/>
    <n v="78000"/>
    <n v="15141.220000000001"/>
    <n v="0"/>
    <n v="0"/>
    <n v="0"/>
    <n v="93141.22"/>
    <n v="156124.22"/>
    <n v="90000"/>
    <n v="16031.88"/>
    <n v="0"/>
    <n v="0"/>
    <n v="0"/>
    <n v="106031.88"/>
    <n v="169014.88"/>
  </r>
  <r>
    <s v="Carri Howis"/>
    <n v="5439294325"/>
    <s v="Carri"/>
    <s v="Howis"/>
    <x v="1"/>
    <n v="94605"/>
    <n v="23"/>
    <x v="664"/>
    <n v="750000"/>
    <n v="937500"/>
    <n v="1125000"/>
    <n v="1500000"/>
    <n v="0.9769066666666667"/>
    <s v="0-100%"/>
    <n v="109902"/>
    <n v="0"/>
    <n v="0"/>
    <n v="0"/>
    <n v="0"/>
    <n v="109902"/>
    <n v="204507"/>
    <n v="109902"/>
    <n v="0"/>
    <n v="0"/>
    <n v="0"/>
    <n v="0"/>
    <n v="109902"/>
    <n v="204507"/>
  </r>
  <r>
    <s v="Lesley Letford"/>
    <n v="9305168396"/>
    <s v="Lesley"/>
    <s v="Letford"/>
    <x v="0"/>
    <n v="56397"/>
    <n v="19"/>
    <x v="665"/>
    <n v="500000"/>
    <n v="625000"/>
    <n v="750000"/>
    <n v="1000000"/>
    <n v="1.4983900000000001"/>
    <s v="125-150%"/>
    <n v="50000"/>
    <n v="18750"/>
    <n v="22355.1"/>
    <n v="0"/>
    <n v="0"/>
    <n v="91105.1"/>
    <n v="147502.1"/>
    <n v="60000"/>
    <n v="21250"/>
    <n v="24839"/>
    <n v="0"/>
    <n v="0"/>
    <n v="106089"/>
    <n v="162486"/>
  </r>
  <r>
    <s v="Madella Seabert"/>
    <n v="6009848660"/>
    <s v="Madella"/>
    <s v="Seabert"/>
    <x v="1"/>
    <n v="97912"/>
    <n v="25"/>
    <x v="666"/>
    <n v="750000"/>
    <n v="937500"/>
    <n v="1125000"/>
    <n v="1500000"/>
    <n v="1.2823946666666666"/>
    <s v="125-150%"/>
    <n v="112500"/>
    <n v="35625"/>
    <n v="5588.08"/>
    <n v="0"/>
    <n v="0"/>
    <n v="153713.07999999999"/>
    <n v="251625.08"/>
    <n v="112500"/>
    <n v="41250"/>
    <n v="6074"/>
    <n v="0"/>
    <n v="0"/>
    <n v="159824"/>
    <n v="257736"/>
  </r>
  <r>
    <s v="Godard Truett"/>
    <n v="8552526727"/>
    <s v="Godard"/>
    <s v="Truett"/>
    <x v="2"/>
    <n v="57147"/>
    <n v="27"/>
    <x v="667"/>
    <n v="600000"/>
    <n v="750000"/>
    <n v="900000"/>
    <n v="1200000"/>
    <n v="1.6752366666666667"/>
    <s v="150-200%"/>
    <n v="78000"/>
    <n v="25500.000000000004"/>
    <n v="31500"/>
    <n v="27336.920000000002"/>
    <n v="0"/>
    <n v="162336.92000000001"/>
    <n v="219483.92"/>
    <n v="90000"/>
    <n v="27000"/>
    <n v="37500"/>
    <n v="31542.6"/>
    <n v="0"/>
    <n v="186042.6"/>
    <n v="243189.6"/>
  </r>
  <r>
    <s v="Demetris Hazlegrove"/>
    <n v="3580617389"/>
    <s v="Demetris"/>
    <s v="Hazlegrove"/>
    <x v="0"/>
    <n v="30231"/>
    <n v="18"/>
    <x v="668"/>
    <n v="500000"/>
    <n v="625000"/>
    <n v="750000"/>
    <n v="1000000"/>
    <n v="1.155354"/>
    <s v="100-125%"/>
    <n v="50000"/>
    <n v="11651.55"/>
    <n v="0"/>
    <n v="0"/>
    <n v="0"/>
    <n v="61651.55"/>
    <n v="91882.55"/>
    <n v="60000"/>
    <n v="13205.09"/>
    <n v="0"/>
    <n v="0"/>
    <n v="0"/>
    <n v="73205.09"/>
    <n v="103436.09"/>
  </r>
  <r>
    <s v="Zane Cheverton"/>
    <n v="6520635286"/>
    <s v="Zane"/>
    <s v="Cheverton"/>
    <x v="1"/>
    <n v="113407"/>
    <n v="14"/>
    <x v="669"/>
    <n v="750000"/>
    <n v="937500"/>
    <n v="1125000"/>
    <n v="1500000"/>
    <n v="0.62892933333333334"/>
    <s v="0-100%"/>
    <n v="70754.55"/>
    <n v="0"/>
    <n v="0"/>
    <n v="0"/>
    <n v="0"/>
    <n v="70754.55"/>
    <n v="184161.55"/>
    <n v="70754.55"/>
    <n v="0"/>
    <n v="0"/>
    <n v="0"/>
    <n v="0"/>
    <n v="70754.55"/>
    <n v="184161.55"/>
  </r>
  <r>
    <s v="Emmie Ivamy"/>
    <n v="7070564503"/>
    <s v="Emmie"/>
    <s v="Ivamy"/>
    <x v="1"/>
    <n v="107049"/>
    <n v="22"/>
    <x v="670"/>
    <n v="750000"/>
    <n v="937500"/>
    <n v="1125000"/>
    <n v="1500000"/>
    <n v="0.94931200000000004"/>
    <s v="0-100%"/>
    <n v="106797.59999999999"/>
    <n v="0"/>
    <n v="0"/>
    <n v="0"/>
    <n v="0"/>
    <n v="106797.59999999999"/>
    <n v="213846.59999999998"/>
    <n v="106797.59999999999"/>
    <n v="0"/>
    <n v="0"/>
    <n v="0"/>
    <n v="0"/>
    <n v="106797.59999999999"/>
    <n v="213846.59999999998"/>
  </r>
  <r>
    <s v="Fulvia Aldie"/>
    <n v="4862005330"/>
    <s v="Fulvia"/>
    <s v="Aldie"/>
    <x v="1"/>
    <n v="85270"/>
    <n v="27"/>
    <x v="671"/>
    <n v="750000"/>
    <n v="937500"/>
    <n v="1125000"/>
    <n v="1500000"/>
    <n v="1.2129426666666667"/>
    <s v="100-125%"/>
    <n v="112500"/>
    <n v="30344.33"/>
    <n v="0"/>
    <n v="0"/>
    <n v="0"/>
    <n v="142844.33000000002"/>
    <n v="228114.33000000002"/>
    <n v="112500"/>
    <n v="35135.54"/>
    <n v="0"/>
    <n v="0"/>
    <n v="0"/>
    <n v="147635.54"/>
    <n v="232905.54"/>
  </r>
  <r>
    <s v="Eal Ezzle"/>
    <n v="7966879720"/>
    <s v="Eal"/>
    <s v="Ezzle"/>
    <x v="0"/>
    <n v="42251"/>
    <n v="18"/>
    <x v="672"/>
    <n v="500000"/>
    <n v="625000"/>
    <n v="750000"/>
    <n v="1000000"/>
    <n v="1.1580299999999999"/>
    <s v="100-125%"/>
    <n v="50000"/>
    <n v="11852.25"/>
    <n v="0"/>
    <n v="0"/>
    <n v="0"/>
    <n v="61852.25"/>
    <n v="104103.25"/>
    <n v="60000"/>
    <n v="13432.550000000001"/>
    <n v="0"/>
    <n v="0"/>
    <n v="0"/>
    <n v="73432.55"/>
    <n v="115683.55"/>
  </r>
  <r>
    <s v="Brice O'Sheeryne"/>
    <n v="992720575"/>
    <s v="Brice"/>
    <s v="O'Sheeryne"/>
    <x v="0"/>
    <n v="49548"/>
    <n v="25"/>
    <x v="673"/>
    <n v="500000"/>
    <n v="625000"/>
    <n v="750000"/>
    <n v="1000000"/>
    <n v="1.5565439999999999"/>
    <s v="150-200%"/>
    <n v="50000"/>
    <n v="18750"/>
    <n v="22500"/>
    <n v="6219.84"/>
    <n v="0"/>
    <n v="97469.84"/>
    <n v="147017.84"/>
    <n v="60000"/>
    <n v="21250"/>
    <n v="25000"/>
    <n v="6219.84"/>
    <n v="0"/>
    <n v="112469.84"/>
    <n v="162017.84"/>
  </r>
  <r>
    <s v="Vail Mailey"/>
    <n v="7188904251"/>
    <s v="Vail"/>
    <s v="Mailey"/>
    <x v="1"/>
    <n v="123195"/>
    <n v="21"/>
    <x v="674"/>
    <n v="750000"/>
    <n v="937500"/>
    <n v="1125000"/>
    <n v="1500000"/>
    <n v="1.0776613333333334"/>
    <s v="100-125%"/>
    <n v="112500"/>
    <n v="11066.74"/>
    <n v="0"/>
    <n v="0"/>
    <n v="0"/>
    <n v="123566.74"/>
    <n v="246761.74"/>
    <n v="112500"/>
    <n v="12814.12"/>
    <n v="0"/>
    <n v="0"/>
    <n v="0"/>
    <n v="125314.12"/>
    <n v="248509.12"/>
  </r>
  <r>
    <s v="Maury Belshaw"/>
    <n v="2353272215"/>
    <s v="Maury"/>
    <s v="Belshaw"/>
    <x v="2"/>
    <n v="70609"/>
    <n v="26"/>
    <x v="675"/>
    <n v="600000"/>
    <n v="750000"/>
    <n v="900000"/>
    <n v="1200000"/>
    <n v="1.706315"/>
    <s v="150-200%"/>
    <n v="78000"/>
    <n v="25500.000000000004"/>
    <n v="31500"/>
    <n v="32185.14"/>
    <n v="0"/>
    <n v="167185.14000000001"/>
    <n v="237794.14"/>
    <n v="90000"/>
    <n v="27000"/>
    <n v="37500"/>
    <n v="37136.699999999997"/>
    <n v="0"/>
    <n v="191636.7"/>
    <n v="262245.7"/>
  </r>
  <r>
    <s v="Vladimir Nassy"/>
    <n v="3259018638"/>
    <s v="Vladimir"/>
    <s v="Nassy"/>
    <x v="0"/>
    <n v="60364"/>
    <n v="11"/>
    <x v="676"/>
    <n v="500000"/>
    <n v="625000"/>
    <n v="750000"/>
    <n v="1000000"/>
    <n v="0.62728399999999995"/>
    <s v="0-100%"/>
    <n v="31364.2"/>
    <n v="0"/>
    <n v="0"/>
    <n v="0"/>
    <n v="0"/>
    <n v="31364.2"/>
    <n v="91728.2"/>
    <n v="37637.040000000001"/>
    <n v="0"/>
    <n v="0"/>
    <n v="0"/>
    <n v="0"/>
    <n v="37637.040000000001"/>
    <n v="98001.040000000008"/>
  </r>
  <r>
    <s v="Martica Whyler"/>
    <n v="1419116835"/>
    <s v="Martica"/>
    <s v="Whyler"/>
    <x v="1"/>
    <n v="117781"/>
    <n v="18"/>
    <x v="677"/>
    <n v="750000"/>
    <n v="937500"/>
    <n v="1125000"/>
    <n v="1500000"/>
    <n v="0.72536933333333331"/>
    <s v="0-100%"/>
    <n v="81604.05"/>
    <n v="0"/>
    <n v="0"/>
    <n v="0"/>
    <n v="0"/>
    <n v="81604.05"/>
    <n v="199385.05"/>
    <n v="81604.05"/>
    <n v="0"/>
    <n v="0"/>
    <n v="0"/>
    <n v="0"/>
    <n v="81604.05"/>
    <n v="199385.05"/>
  </r>
  <r>
    <s v="Boycie Marten"/>
    <n v="4920920075"/>
    <s v="Boycie"/>
    <s v="Marten"/>
    <x v="0"/>
    <n v="54277"/>
    <n v="21"/>
    <x v="678"/>
    <n v="500000"/>
    <n v="625000"/>
    <n v="750000"/>
    <n v="1000000"/>
    <n v="1.465306"/>
    <s v="125-150%"/>
    <n v="50000"/>
    <n v="18750"/>
    <n v="19377.54"/>
    <n v="0"/>
    <n v="0"/>
    <n v="88127.540000000008"/>
    <n v="142404.54"/>
    <n v="60000"/>
    <n v="21250"/>
    <n v="21530.600000000002"/>
    <n v="0"/>
    <n v="0"/>
    <n v="102780.6"/>
    <n v="157057.60000000001"/>
  </r>
  <r>
    <s v="Sebastiano Cloute"/>
    <n v="3991175401"/>
    <s v="Sebastiano"/>
    <s v="Cloute"/>
    <x v="1"/>
    <n v="85616"/>
    <n v="14"/>
    <x v="679"/>
    <n v="750000"/>
    <n v="937500"/>
    <n v="1125000"/>
    <n v="1500000"/>
    <n v="0.67181466666666667"/>
    <s v="0-100%"/>
    <n v="75579.149999999994"/>
    <n v="0"/>
    <n v="0"/>
    <n v="0"/>
    <n v="0"/>
    <n v="75579.149999999994"/>
    <n v="161195.15"/>
    <n v="75579.149999999994"/>
    <n v="0"/>
    <n v="0"/>
    <n v="0"/>
    <n v="0"/>
    <n v="75579.149999999994"/>
    <n v="161195.15"/>
  </r>
  <r>
    <s v="Amory Crasswell"/>
    <n v="7243767311"/>
    <s v="Amory"/>
    <s v="Crasswell"/>
    <x v="0"/>
    <n v="30256"/>
    <n v="22"/>
    <x v="680"/>
    <n v="500000"/>
    <n v="625000"/>
    <n v="750000"/>
    <n v="1000000"/>
    <n v="1.484246"/>
    <s v="125-150%"/>
    <n v="50000"/>
    <n v="18750"/>
    <n v="21082.14"/>
    <n v="0"/>
    <n v="0"/>
    <n v="89832.14"/>
    <n v="120088.14"/>
    <n v="60000"/>
    <n v="21250"/>
    <n v="23424.600000000002"/>
    <n v="0"/>
    <n v="0"/>
    <n v="104674.6"/>
    <n v="134930.6"/>
  </r>
  <r>
    <s v="Sergio Itzakovitz"/>
    <n v="9820632102"/>
    <s v="Sergio"/>
    <s v="Itzakovitz"/>
    <x v="2"/>
    <n v="52637"/>
    <n v="9"/>
    <x v="681"/>
    <n v="600000"/>
    <n v="750000"/>
    <n v="900000"/>
    <n v="1200000"/>
    <n v="0.38203500000000001"/>
    <s v="0-100%"/>
    <n v="29798.73"/>
    <n v="0"/>
    <n v="0"/>
    <n v="0"/>
    <n v="0"/>
    <n v="29798.73"/>
    <n v="82435.73"/>
    <n v="34383.15"/>
    <n v="0"/>
    <n v="0"/>
    <n v="0"/>
    <n v="0"/>
    <n v="34383.15"/>
    <n v="87020.15"/>
  </r>
  <r>
    <s v="Donavon Cheer"/>
    <n v="6007705854"/>
    <s v="Donavon"/>
    <s v="Cheer"/>
    <x v="1"/>
    <n v="107921"/>
    <n v="23"/>
    <x v="682"/>
    <n v="750000"/>
    <n v="937500"/>
    <n v="1125000"/>
    <n v="1500000"/>
    <n v="1.1000773333333334"/>
    <s v="100-125%"/>
    <n v="112500"/>
    <n v="14261.02"/>
    <n v="0"/>
    <n v="0"/>
    <n v="0"/>
    <n v="126761.02"/>
    <n v="234682.02000000002"/>
    <n v="112500"/>
    <n v="16512.759999999998"/>
    <n v="0"/>
    <n v="0"/>
    <n v="0"/>
    <n v="129012.76"/>
    <n v="236933.76000000001"/>
  </r>
  <r>
    <s v="Kippar Ricardin"/>
    <n v="4223282808"/>
    <s v="Kippar"/>
    <s v="Ricardin"/>
    <x v="0"/>
    <n v="52880"/>
    <n v="20"/>
    <x v="683"/>
    <n v="500000"/>
    <n v="625000"/>
    <n v="750000"/>
    <n v="1000000"/>
    <n v="1.4328320000000001"/>
    <s v="125-150%"/>
    <n v="50000"/>
    <n v="18750"/>
    <n v="16454.88"/>
    <n v="0"/>
    <n v="0"/>
    <n v="85204.88"/>
    <n v="138084.88"/>
    <n v="60000"/>
    <n v="21250"/>
    <n v="18283.2"/>
    <n v="0"/>
    <n v="0"/>
    <n v="99533.2"/>
    <n v="152413.20000000001"/>
  </r>
  <r>
    <s v="Barnabas Jozefczak"/>
    <n v="1462166245"/>
    <s v="Barnabas"/>
    <s v="Jozefczak"/>
    <x v="0"/>
    <n v="57979"/>
    <n v="20"/>
    <x v="684"/>
    <n v="500000"/>
    <n v="625000"/>
    <n v="750000"/>
    <n v="1000000"/>
    <n v="1.4607060000000001"/>
    <s v="125-150%"/>
    <n v="50000"/>
    <n v="18750"/>
    <n v="18963.54"/>
    <n v="0"/>
    <n v="0"/>
    <n v="87713.540000000008"/>
    <n v="145692.54"/>
    <n v="60000"/>
    <n v="21250"/>
    <n v="21070.600000000002"/>
    <n v="0"/>
    <n v="0"/>
    <n v="102320.6"/>
    <n v="160299.6"/>
  </r>
  <r>
    <s v="Sheilakathryn Buckberry"/>
    <n v="1565607864"/>
    <s v="Sheilakathryn"/>
    <s v="Buckberry"/>
    <x v="1"/>
    <n v="75155"/>
    <n v="13"/>
    <x v="685"/>
    <n v="750000"/>
    <n v="937500"/>
    <n v="1125000"/>
    <n v="1500000"/>
    <n v="0.63240133333333337"/>
    <s v="0-100%"/>
    <n v="71145.149999999994"/>
    <n v="0"/>
    <n v="0"/>
    <n v="0"/>
    <n v="0"/>
    <n v="71145.149999999994"/>
    <n v="146300.15"/>
    <n v="71145.149999999994"/>
    <n v="0"/>
    <n v="0"/>
    <n v="0"/>
    <n v="0"/>
    <n v="71145.149999999994"/>
    <n v="146300.15"/>
  </r>
  <r>
    <s v="Tani Haddock"/>
    <n v="2524849899"/>
    <s v="Tani"/>
    <s v="Haddock"/>
    <x v="1"/>
    <n v="121772"/>
    <n v="21"/>
    <x v="686"/>
    <n v="750000"/>
    <n v="937500"/>
    <n v="1125000"/>
    <n v="1500000"/>
    <n v="0.99687333333333328"/>
    <s v="0-100%"/>
    <n v="112148.25"/>
    <n v="0"/>
    <n v="0"/>
    <n v="0"/>
    <n v="0"/>
    <n v="112148.25"/>
    <n v="233920.25"/>
    <n v="112148.25"/>
    <n v="0"/>
    <n v="0"/>
    <n v="0"/>
    <n v="0"/>
    <n v="112148.25"/>
    <n v="233920.25"/>
  </r>
  <r>
    <s v="Beaufort Rentcome"/>
    <n v="8349606134"/>
    <s v="Beaufort"/>
    <s v="Rentcome"/>
    <x v="0"/>
    <n v="36618"/>
    <n v="21"/>
    <x v="687"/>
    <n v="500000"/>
    <n v="625000"/>
    <n v="750000"/>
    <n v="1000000"/>
    <n v="1.4674499999999999"/>
    <s v="125-150%"/>
    <n v="50000"/>
    <n v="18750"/>
    <n v="19570.5"/>
    <n v="0"/>
    <n v="0"/>
    <n v="88320.5"/>
    <n v="124938.5"/>
    <n v="60000"/>
    <n v="21250"/>
    <n v="21745"/>
    <n v="0"/>
    <n v="0"/>
    <n v="102995"/>
    <n v="139613"/>
  </r>
  <r>
    <s v="Petronille Niles"/>
    <n v="2060025532"/>
    <s v="Petronille"/>
    <s v="Niles"/>
    <x v="2"/>
    <n v="53096"/>
    <n v="19"/>
    <x v="688"/>
    <n v="600000"/>
    <n v="750000"/>
    <n v="900000"/>
    <n v="1200000"/>
    <n v="0.98138999999999998"/>
    <s v="0-100%"/>
    <n v="76548.42"/>
    <n v="0"/>
    <n v="0"/>
    <n v="0"/>
    <n v="0"/>
    <n v="76548.42"/>
    <n v="129644.42"/>
    <n v="88325.099999999991"/>
    <n v="0"/>
    <n v="0"/>
    <n v="0"/>
    <n v="0"/>
    <n v="88325.099999999991"/>
    <n v="141421.09999999998"/>
  </r>
  <r>
    <s v="Hillel Burdett"/>
    <n v="2859566597"/>
    <s v="Hillel"/>
    <s v="Burdett"/>
    <x v="2"/>
    <n v="76647"/>
    <n v="7"/>
    <x v="689"/>
    <n v="600000"/>
    <n v="750000"/>
    <n v="900000"/>
    <n v="1200000"/>
    <n v="0.55684833333333328"/>
    <s v="0-100%"/>
    <n v="43434.17"/>
    <n v="0"/>
    <n v="0"/>
    <n v="0"/>
    <n v="0"/>
    <n v="43434.17"/>
    <n v="120081.17"/>
    <n v="50116.35"/>
    <n v="0"/>
    <n v="0"/>
    <n v="0"/>
    <n v="0"/>
    <n v="50116.35"/>
    <n v="126763.35"/>
  </r>
  <r>
    <s v="Shawna Powland"/>
    <n v="2079803735"/>
    <s v="Shawna"/>
    <s v="Powland"/>
    <x v="0"/>
    <n v="54843"/>
    <n v="20"/>
    <x v="690"/>
    <n v="500000"/>
    <n v="625000"/>
    <n v="750000"/>
    <n v="1000000"/>
    <n v="1.3525119999999999"/>
    <s v="125-150%"/>
    <n v="50000"/>
    <n v="18750"/>
    <n v="9226.08"/>
    <n v="0"/>
    <n v="0"/>
    <n v="77976.08"/>
    <n v="132819.08000000002"/>
    <n v="60000"/>
    <n v="21250"/>
    <n v="10251.200000000001"/>
    <n v="0"/>
    <n v="0"/>
    <n v="91501.2"/>
    <n v="146344.20000000001"/>
  </r>
  <r>
    <s v="Simone Garz"/>
    <n v="7205256240"/>
    <s v="Simone"/>
    <s v="Garz"/>
    <x v="2"/>
    <n v="78106"/>
    <n v="17"/>
    <x v="691"/>
    <n v="600000"/>
    <n v="750000"/>
    <n v="900000"/>
    <n v="1200000"/>
    <n v="1.0638516666666666"/>
    <s v="100-125%"/>
    <n v="78000"/>
    <n v="6512.8700000000008"/>
    <n v="0"/>
    <n v="0"/>
    <n v="0"/>
    <n v="84512.87"/>
    <n v="162618.87"/>
    <n v="90000"/>
    <n v="6895.98"/>
    <n v="0"/>
    <n v="0"/>
    <n v="0"/>
    <n v="96895.98"/>
    <n v="175001.97999999998"/>
  </r>
  <r>
    <s v="Alric McNaught"/>
    <n v="4639895275"/>
    <s v="Alric"/>
    <s v="McNaught"/>
    <x v="1"/>
    <n v="80883"/>
    <n v="18"/>
    <x v="692"/>
    <n v="750000"/>
    <n v="937500"/>
    <n v="1125000"/>
    <n v="1500000"/>
    <n v="0.82968666666666668"/>
    <s v="0-100%"/>
    <n v="93339.75"/>
    <n v="0"/>
    <n v="0"/>
    <n v="0"/>
    <n v="0"/>
    <n v="93339.75"/>
    <n v="174222.75"/>
    <n v="93339.75"/>
    <n v="0"/>
    <n v="0"/>
    <n v="0"/>
    <n v="0"/>
    <n v="93339.75"/>
    <n v="174222.75"/>
  </r>
  <r>
    <s v="Della Tapson"/>
    <n v="7039995972"/>
    <s v="Della"/>
    <s v="Tapson"/>
    <x v="2"/>
    <n v="56729"/>
    <n v="24"/>
    <x v="693"/>
    <n v="600000"/>
    <n v="750000"/>
    <n v="900000"/>
    <n v="1200000"/>
    <n v="1.437945"/>
    <s v="125-150%"/>
    <n v="78000"/>
    <n v="25500.000000000004"/>
    <n v="23681.07"/>
    <n v="0"/>
    <n v="0"/>
    <n v="127181.07"/>
    <n v="183910.07"/>
    <n v="90000"/>
    <n v="27000"/>
    <n v="28191.75"/>
    <n v="0"/>
    <n v="0"/>
    <n v="145191.75"/>
    <n v="201920.75"/>
  </r>
  <r>
    <s v="Cristina Seegar"/>
    <n v="4396213212"/>
    <s v="Cristina"/>
    <s v="Seegar"/>
    <x v="2"/>
    <n v="60884"/>
    <n v="20"/>
    <x v="694"/>
    <n v="600000"/>
    <n v="750000"/>
    <n v="900000"/>
    <n v="1200000"/>
    <n v="1.0582183333333333"/>
    <s v="100-125%"/>
    <n v="78000"/>
    <n v="5938.27"/>
    <n v="0"/>
    <n v="0"/>
    <n v="0"/>
    <n v="83938.27"/>
    <n v="144822.27000000002"/>
    <n v="90000"/>
    <n v="6287.58"/>
    <n v="0"/>
    <n v="0"/>
    <n v="0"/>
    <n v="96287.58"/>
    <n v="157171.58000000002"/>
  </r>
  <r>
    <s v="Osbourne Kuhnke"/>
    <n v="7533163729"/>
    <s v="Osbourne"/>
    <s v="Kuhnke"/>
    <x v="1"/>
    <n v="94545"/>
    <n v="23"/>
    <x v="695"/>
    <n v="750000"/>
    <n v="937500"/>
    <n v="1125000"/>
    <n v="1500000"/>
    <n v="1.0257893333333334"/>
    <s v="100-125%"/>
    <n v="112500"/>
    <n v="3674.98"/>
    <n v="0"/>
    <n v="0"/>
    <n v="0"/>
    <n v="116174.98"/>
    <n v="210719.97999999998"/>
    <n v="112500"/>
    <n v="4255.24"/>
    <n v="0"/>
    <n v="0"/>
    <n v="0"/>
    <n v="116755.24"/>
    <n v="211300.24"/>
  </r>
  <r>
    <s v="Phil Falconar"/>
    <n v="9705650896"/>
    <s v="Phil"/>
    <s v="Falconar"/>
    <x v="2"/>
    <n v="54482"/>
    <n v="17"/>
    <x v="696"/>
    <n v="600000"/>
    <n v="750000"/>
    <n v="900000"/>
    <n v="1200000"/>
    <n v="1.0385833333333334"/>
    <s v="100-125%"/>
    <n v="78000"/>
    <n v="3935.5000000000005"/>
    <n v="0"/>
    <n v="0"/>
    <n v="0"/>
    <n v="81935.5"/>
    <n v="136417.5"/>
    <n v="90000"/>
    <n v="4167"/>
    <n v="0"/>
    <n v="0"/>
    <n v="0"/>
    <n v="94167"/>
    <n v="148649"/>
  </r>
  <r>
    <s v="Sibbie Cutbush"/>
    <n v="1009146149"/>
    <s v="Sibbie"/>
    <s v="Cutbush"/>
    <x v="2"/>
    <n v="78802"/>
    <n v="27"/>
    <x v="697"/>
    <n v="600000"/>
    <n v="750000"/>
    <n v="900000"/>
    <n v="1200000"/>
    <n v="1.4757633333333333"/>
    <s v="125-150%"/>
    <n v="78000"/>
    <n v="25500.000000000004"/>
    <n v="28446.18"/>
    <n v="0"/>
    <n v="0"/>
    <n v="131946.18"/>
    <n v="210748.18"/>
    <n v="90000"/>
    <n v="27000"/>
    <n v="33864.5"/>
    <n v="0"/>
    <n v="0"/>
    <n v="150864.5"/>
    <n v="229666.5"/>
  </r>
  <r>
    <s v="Andris Dunbleton"/>
    <n v="3303111790"/>
    <s v="Andris"/>
    <s v="Dunbleton"/>
    <x v="0"/>
    <n v="63069"/>
    <n v="20"/>
    <x v="698"/>
    <n v="500000"/>
    <n v="625000"/>
    <n v="750000"/>
    <n v="1000000"/>
    <n v="1.4844139999999999"/>
    <s v="125-150%"/>
    <n v="50000"/>
    <n v="18750"/>
    <n v="21097.26"/>
    <n v="0"/>
    <n v="0"/>
    <n v="89847.26"/>
    <n v="152916.26"/>
    <n v="60000"/>
    <n v="21250"/>
    <n v="23441.4"/>
    <n v="0"/>
    <n v="0"/>
    <n v="104691.4"/>
    <n v="167760.4"/>
  </r>
  <r>
    <s v="Eward Cureton"/>
    <n v="1456229036"/>
    <s v="Eward"/>
    <s v="Cureton"/>
    <x v="2"/>
    <n v="73519"/>
    <n v="21"/>
    <x v="699"/>
    <n v="600000"/>
    <n v="750000"/>
    <n v="900000"/>
    <n v="1200000"/>
    <n v="1.3849499999999999"/>
    <s v="125-150%"/>
    <n v="78000"/>
    <n v="25500.000000000004"/>
    <n v="17003.7"/>
    <n v="0"/>
    <n v="0"/>
    <n v="120503.7"/>
    <n v="194022.7"/>
    <n v="90000"/>
    <n v="27000"/>
    <n v="20242.5"/>
    <n v="0"/>
    <n v="0"/>
    <n v="137242.5"/>
    <n v="210761.5"/>
  </r>
  <r>
    <s v="Cecilia Livingstone"/>
    <n v="4969679754"/>
    <s v="Cecilia"/>
    <s v="Livingstone"/>
    <x v="2"/>
    <n v="54602"/>
    <n v="28"/>
    <x v="700"/>
    <n v="600000"/>
    <n v="750000"/>
    <n v="900000"/>
    <n v="1200000"/>
    <n v="1.7624566666666666"/>
    <s v="150-200%"/>
    <n v="78000"/>
    <n v="25500.000000000004"/>
    <n v="31500"/>
    <n v="40943.24"/>
    <n v="0"/>
    <n v="175943.24"/>
    <n v="230545.24"/>
    <n v="90000"/>
    <n v="27000"/>
    <n v="37500"/>
    <n v="47242.2"/>
    <n v="0"/>
    <n v="201742.2"/>
    <n v="256344.2"/>
  </r>
  <r>
    <s v="Glynis Garaghan"/>
    <n v="1898839557"/>
    <s v="Glynis"/>
    <s v="Garaghan"/>
    <x v="2"/>
    <n v="70011"/>
    <n v="32"/>
    <x v="701"/>
    <n v="600000"/>
    <n v="750000"/>
    <n v="900000"/>
    <n v="1200000"/>
    <n v="1.6841649999999999"/>
    <s v="150-200%"/>
    <n v="78000"/>
    <n v="25500.000000000004"/>
    <n v="31500"/>
    <n v="28729.74"/>
    <n v="0"/>
    <n v="163729.74"/>
    <n v="233740.74"/>
    <n v="90000"/>
    <n v="27000"/>
    <n v="37500"/>
    <n v="33149.699999999997"/>
    <n v="0"/>
    <n v="187649.7"/>
    <n v="257660.7"/>
  </r>
  <r>
    <s v="Wash Aizlewood"/>
    <n v="7001733199"/>
    <s v="Wash"/>
    <s v="Aizlewood"/>
    <x v="0"/>
    <n v="41890"/>
    <n v="21"/>
    <x v="702"/>
    <n v="500000"/>
    <n v="625000"/>
    <n v="750000"/>
    <n v="1000000"/>
    <n v="1.2903659999999999"/>
    <s v="125-150%"/>
    <n v="50000"/>
    <n v="18750"/>
    <n v="3632.94"/>
    <n v="0"/>
    <n v="0"/>
    <n v="72382.94"/>
    <n v="114272.94"/>
    <n v="60000"/>
    <n v="21250"/>
    <n v="4036.6000000000004"/>
    <n v="0"/>
    <n v="0"/>
    <n v="85286.6"/>
    <n v="127176.6"/>
  </r>
  <r>
    <s v="Had Drew"/>
    <n v="6259267215"/>
    <s v="Had"/>
    <s v="Drew"/>
    <x v="0"/>
    <n v="46915"/>
    <n v="15"/>
    <x v="703"/>
    <n v="500000"/>
    <n v="625000"/>
    <n v="750000"/>
    <n v="1000000"/>
    <n v="0.96427399999999996"/>
    <s v="0-100%"/>
    <n v="48213.700000000004"/>
    <n v="0"/>
    <n v="0"/>
    <n v="0"/>
    <n v="0"/>
    <n v="48213.700000000004"/>
    <n v="95128.700000000012"/>
    <n v="57856.439999999995"/>
    <n v="0"/>
    <n v="0"/>
    <n v="0"/>
    <n v="0"/>
    <n v="57856.439999999995"/>
    <n v="104771.44"/>
  </r>
  <r>
    <s v="Krishnah Capelle"/>
    <n v="7088886472"/>
    <s v="Krishnah"/>
    <s v="Capelle"/>
    <x v="0"/>
    <n v="37423"/>
    <n v="20"/>
    <x v="704"/>
    <n v="500000"/>
    <n v="625000"/>
    <n v="750000"/>
    <n v="1000000"/>
    <n v="1.3371900000000001"/>
    <s v="125-150%"/>
    <n v="50000"/>
    <n v="18750"/>
    <n v="7847.0999999999995"/>
    <n v="0"/>
    <n v="0"/>
    <n v="76597.100000000006"/>
    <n v="114020.1"/>
    <n v="60000"/>
    <n v="21250"/>
    <n v="8719"/>
    <n v="0"/>
    <n v="0"/>
    <n v="89969"/>
    <n v="127392"/>
  </r>
  <r>
    <s v="May Fortesquieu"/>
    <n v="9651729414"/>
    <s v="May"/>
    <s v="Fortesquieu"/>
    <x v="0"/>
    <n v="35803"/>
    <n v="18"/>
    <x v="705"/>
    <n v="500000"/>
    <n v="625000"/>
    <n v="750000"/>
    <n v="1000000"/>
    <n v="1.483312"/>
    <s v="125-150%"/>
    <n v="50000"/>
    <n v="18750"/>
    <n v="20998.079999999998"/>
    <n v="0"/>
    <n v="0"/>
    <n v="89748.08"/>
    <n v="125551.08"/>
    <n v="60000"/>
    <n v="21250"/>
    <n v="23331.200000000001"/>
    <n v="0"/>
    <n v="0"/>
    <n v="104581.2"/>
    <n v="140384.20000000001"/>
  </r>
  <r>
    <s v="Hymie LeEstut"/>
    <n v="1522190236"/>
    <s v="Hymie"/>
    <s v="LeEstut"/>
    <x v="0"/>
    <n v="58957"/>
    <n v="16"/>
    <x v="706"/>
    <n v="500000"/>
    <n v="625000"/>
    <n v="750000"/>
    <n v="1000000"/>
    <n v="1.25552"/>
    <s v="125-150%"/>
    <n v="50000"/>
    <n v="18750"/>
    <n v="496.79999999999995"/>
    <n v="0"/>
    <n v="0"/>
    <n v="69246.8"/>
    <n v="128203.8"/>
    <n v="60000"/>
    <n v="21250"/>
    <n v="552"/>
    <n v="0"/>
    <n v="0"/>
    <n v="81802"/>
    <n v="140759"/>
  </r>
  <r>
    <s v="Gerick Callar"/>
    <n v="8145387981"/>
    <s v="Gerick"/>
    <s v="Callar"/>
    <x v="2"/>
    <n v="55330"/>
    <n v="15"/>
    <x v="707"/>
    <n v="600000"/>
    <n v="750000"/>
    <n v="900000"/>
    <n v="1200000"/>
    <n v="0.76392166666666672"/>
    <s v="0-100%"/>
    <n v="59585.89"/>
    <n v="0"/>
    <n v="0"/>
    <n v="0"/>
    <n v="0"/>
    <n v="59585.89"/>
    <n v="114915.89"/>
    <n v="68752.95"/>
    <n v="0"/>
    <n v="0"/>
    <n v="0"/>
    <n v="0"/>
    <n v="68752.95"/>
    <n v="124082.95"/>
  </r>
  <r>
    <s v="Wheeler Renoden"/>
    <n v="3488994694"/>
    <s v="Wheeler"/>
    <s v="Renoden"/>
    <x v="1"/>
    <n v="120422"/>
    <n v="22"/>
    <x v="708"/>
    <n v="750000"/>
    <n v="937500"/>
    <n v="1125000"/>
    <n v="1500000"/>
    <n v="1.0921733333333334"/>
    <s v="100-125%"/>
    <n v="112500"/>
    <n v="13134.7"/>
    <n v="0"/>
    <n v="0"/>
    <n v="0"/>
    <n v="125634.7"/>
    <n v="246056.7"/>
    <n v="112500"/>
    <n v="15208.6"/>
    <n v="0"/>
    <n v="0"/>
    <n v="0"/>
    <n v="127708.6"/>
    <n v="248130.6"/>
  </r>
  <r>
    <s v="Brendis Marsie"/>
    <n v="8945564357"/>
    <s v="Brendis"/>
    <s v="Marsie"/>
    <x v="1"/>
    <n v="123875"/>
    <n v="20"/>
    <x v="709"/>
    <n v="750000"/>
    <n v="937500"/>
    <n v="1125000"/>
    <n v="1500000"/>
    <n v="1.1452933333333333"/>
    <s v="100-125%"/>
    <n v="112500"/>
    <n v="20704.3"/>
    <n v="0"/>
    <n v="0"/>
    <n v="0"/>
    <n v="133204.29999999999"/>
    <n v="257079.3"/>
    <n v="112500"/>
    <n v="23973.4"/>
    <n v="0"/>
    <n v="0"/>
    <n v="0"/>
    <n v="136473.4"/>
    <n v="260348.4"/>
  </r>
  <r>
    <s v="Consolata Rosier"/>
    <n v="8908432159"/>
    <s v="Consolata"/>
    <s v="Rosier"/>
    <x v="0"/>
    <n v="57930"/>
    <n v="17"/>
    <x v="710"/>
    <n v="500000"/>
    <n v="625000"/>
    <n v="750000"/>
    <n v="1000000"/>
    <n v="1.4436739999999999"/>
    <s v="125-150%"/>
    <n v="50000"/>
    <n v="18750"/>
    <n v="17430.66"/>
    <n v="0"/>
    <n v="0"/>
    <n v="86180.66"/>
    <n v="144110.66"/>
    <n v="60000"/>
    <n v="21250"/>
    <n v="19367.400000000001"/>
    <n v="0"/>
    <n v="0"/>
    <n v="100617.4"/>
    <n v="158547.4"/>
  </r>
  <r>
    <s v="Arlin Glacken"/>
    <n v="3858163570"/>
    <s v="Arlin"/>
    <s v="Glacken"/>
    <x v="2"/>
    <n v="75333"/>
    <n v="28"/>
    <x v="711"/>
    <n v="600000"/>
    <n v="750000"/>
    <n v="900000"/>
    <n v="1200000"/>
    <n v="1.5234799999999999"/>
    <s v="150-200%"/>
    <n v="78000"/>
    <n v="25500.000000000004"/>
    <n v="31500"/>
    <n v="3662.88"/>
    <n v="0"/>
    <n v="138662.88"/>
    <n v="213995.88"/>
    <n v="90000"/>
    <n v="27000"/>
    <n v="37500"/>
    <n v="4226.3999999999996"/>
    <n v="0"/>
    <n v="158726.39999999999"/>
    <n v="234059.4"/>
  </r>
  <r>
    <s v="Paulo Sibbert"/>
    <n v="7479962290"/>
    <s v="Paulo"/>
    <s v="Sibbert"/>
    <x v="0"/>
    <n v="44582"/>
    <n v="18"/>
    <x v="712"/>
    <n v="500000"/>
    <n v="625000"/>
    <n v="750000"/>
    <n v="1000000"/>
    <n v="1.2116979999999999"/>
    <s v="100-125%"/>
    <n v="50000"/>
    <n v="15877.349999999999"/>
    <n v="0"/>
    <n v="0"/>
    <n v="0"/>
    <n v="65877.350000000006"/>
    <n v="110459.35"/>
    <n v="60000"/>
    <n v="17994.330000000002"/>
    <n v="0"/>
    <n v="0"/>
    <n v="0"/>
    <n v="77994.33"/>
    <n v="122576.33"/>
  </r>
  <r>
    <s v="Mariquilla Arsmith"/>
    <n v="7304628987"/>
    <s v="Mariquilla"/>
    <s v="Arsmith"/>
    <x v="1"/>
    <n v="98920"/>
    <n v="28"/>
    <x v="713"/>
    <n v="750000"/>
    <n v="937500"/>
    <n v="1125000"/>
    <n v="1500000"/>
    <n v="1.4373800000000001"/>
    <s v="125-150%"/>
    <n v="112500"/>
    <n v="35625"/>
    <n v="32323.050000000003"/>
    <n v="0"/>
    <n v="0"/>
    <n v="180448.05"/>
    <n v="279368.05"/>
    <n v="112500"/>
    <n v="41250"/>
    <n v="35133.75"/>
    <n v="0"/>
    <n v="0"/>
    <n v="188883.75"/>
    <n v="287803.75"/>
  </r>
  <r>
    <s v="Engracia Rigolle"/>
    <n v="9457151267"/>
    <s v="Engracia"/>
    <s v="Rigolle"/>
    <x v="0"/>
    <n v="59083"/>
    <n v="18"/>
    <x v="714"/>
    <n v="500000"/>
    <n v="625000"/>
    <n v="750000"/>
    <n v="1000000"/>
    <n v="1.392692"/>
    <s v="125-150%"/>
    <n v="50000"/>
    <n v="18750"/>
    <n v="12842.279999999999"/>
    <n v="0"/>
    <n v="0"/>
    <n v="81592.28"/>
    <n v="140675.28"/>
    <n v="60000"/>
    <n v="21250"/>
    <n v="14269.2"/>
    <n v="0"/>
    <n v="0"/>
    <n v="95519.2"/>
    <n v="154602.20000000001"/>
  </r>
  <r>
    <s v="Dennis Cranage"/>
    <n v="8905919081"/>
    <s v="Dennis"/>
    <s v="Cranage"/>
    <x v="2"/>
    <n v="63201"/>
    <n v="16"/>
    <x v="715"/>
    <n v="600000"/>
    <n v="750000"/>
    <n v="900000"/>
    <n v="1200000"/>
    <n v="0.86897000000000002"/>
    <s v="0-100%"/>
    <n v="67779.66"/>
    <n v="0"/>
    <n v="0"/>
    <n v="0"/>
    <n v="0"/>
    <n v="67779.66"/>
    <n v="130980.66"/>
    <n v="78207.3"/>
    <n v="0"/>
    <n v="0"/>
    <n v="0"/>
    <n v="0"/>
    <n v="78207.3"/>
    <n v="141408.29999999999"/>
  </r>
  <r>
    <s v="Sayer McGonagle"/>
    <n v="6854809452"/>
    <s v="Sayer"/>
    <s v="McGonagle"/>
    <x v="1"/>
    <n v="88836"/>
    <n v="24"/>
    <x v="716"/>
    <n v="750000"/>
    <n v="937500"/>
    <n v="1125000"/>
    <n v="1500000"/>
    <n v="1.1243186666666667"/>
    <s v="100-125%"/>
    <n v="112500"/>
    <n v="17715.41"/>
    <n v="0"/>
    <n v="0"/>
    <n v="0"/>
    <n v="130215.41"/>
    <n v="219051.41"/>
    <n v="112500"/>
    <n v="20512.580000000002"/>
    <n v="0"/>
    <n v="0"/>
    <n v="0"/>
    <n v="133012.58000000002"/>
    <n v="221848.58000000002"/>
  </r>
  <r>
    <s v="Arther Plant"/>
    <n v="9545462825"/>
    <s v="Arther"/>
    <s v="Plant"/>
    <x v="2"/>
    <n v="66318"/>
    <n v="16"/>
    <x v="717"/>
    <n v="600000"/>
    <n v="750000"/>
    <n v="900000"/>
    <n v="1200000"/>
    <n v="1.0008483333333333"/>
    <s v="100-125%"/>
    <n v="78000"/>
    <n v="86.53"/>
    <n v="0"/>
    <n v="0"/>
    <n v="0"/>
    <n v="78086.53"/>
    <n v="144404.53"/>
    <n v="90000"/>
    <n v="91.61999999999999"/>
    <n v="0"/>
    <n v="0"/>
    <n v="0"/>
    <n v="90091.62"/>
    <n v="156409.62"/>
  </r>
  <r>
    <s v="Mallissa Renak"/>
    <n v="9258570278"/>
    <s v="Mallissa"/>
    <s v="Renak"/>
    <x v="1"/>
    <n v="114845"/>
    <n v="26"/>
    <x v="718"/>
    <n v="750000"/>
    <n v="937500"/>
    <n v="1125000"/>
    <n v="1500000"/>
    <n v="1.2636573333333334"/>
    <s v="125-150%"/>
    <n v="112500"/>
    <n v="35625"/>
    <n v="2355.8900000000003"/>
    <n v="0"/>
    <n v="0"/>
    <n v="150480.89000000001"/>
    <n v="265325.89"/>
    <n v="112500"/>
    <n v="41250"/>
    <n v="2560.75"/>
    <n v="0"/>
    <n v="0"/>
    <n v="156310.75"/>
    <n v="271155.75"/>
  </r>
  <r>
    <s v="Sibby Rastrick"/>
    <n v="6378969205"/>
    <s v="Sibby"/>
    <s v="Rastrick"/>
    <x v="1"/>
    <n v="101118"/>
    <n v="22"/>
    <x v="719"/>
    <n v="750000"/>
    <n v="937500"/>
    <n v="1125000"/>
    <n v="1500000"/>
    <n v="0.96222933333333338"/>
    <s v="0-100%"/>
    <n v="108250.8"/>
    <n v="0"/>
    <n v="0"/>
    <n v="0"/>
    <n v="0"/>
    <n v="108250.8"/>
    <n v="209368.8"/>
    <n v="108250.8"/>
    <n v="0"/>
    <n v="0"/>
    <n v="0"/>
    <n v="0"/>
    <n v="108250.8"/>
    <n v="209368.8"/>
  </r>
  <r>
    <s v="Tracy Briztman"/>
    <n v="5005774041"/>
    <s v="Tracy"/>
    <s v="Briztman"/>
    <x v="0"/>
    <n v="47985"/>
    <n v="21"/>
    <x v="720"/>
    <n v="500000"/>
    <n v="625000"/>
    <n v="750000"/>
    <n v="1000000"/>
    <n v="1.2625740000000001"/>
    <s v="125-150%"/>
    <n v="50000"/>
    <n v="18750"/>
    <n v="1131.6599999999999"/>
    <n v="0"/>
    <n v="0"/>
    <n v="69881.66"/>
    <n v="117866.66"/>
    <n v="60000"/>
    <n v="21250"/>
    <n v="1257.4000000000001"/>
    <n v="0"/>
    <n v="0"/>
    <n v="82507.399999999994"/>
    <n v="130492.4"/>
  </r>
  <r>
    <s v="Kristien Llewelly"/>
    <n v="3933561566"/>
    <s v="Kristien"/>
    <s v="Llewelly"/>
    <x v="0"/>
    <n v="39956"/>
    <n v="20"/>
    <x v="721"/>
    <n v="500000"/>
    <n v="625000"/>
    <n v="750000"/>
    <n v="1000000"/>
    <n v="1.26078"/>
    <s v="125-150%"/>
    <n v="50000"/>
    <n v="18750"/>
    <n v="970.19999999999993"/>
    <n v="0"/>
    <n v="0"/>
    <n v="69720.2"/>
    <n v="109676.2"/>
    <n v="60000"/>
    <n v="21250"/>
    <n v="1078"/>
    <n v="0"/>
    <n v="0"/>
    <n v="82328"/>
    <n v="122284"/>
  </r>
  <r>
    <s v="Beverie Ducket"/>
    <n v="7912639675"/>
    <s v="Beverie"/>
    <s v="Ducket"/>
    <x v="0"/>
    <n v="35505"/>
    <n v="21"/>
    <x v="722"/>
    <n v="500000"/>
    <n v="625000"/>
    <n v="750000"/>
    <n v="1000000"/>
    <n v="1.5846819999999999"/>
    <s v="150-200%"/>
    <n v="50000"/>
    <n v="18750"/>
    <n v="22500"/>
    <n v="9315.02"/>
    <n v="0"/>
    <n v="100565.02"/>
    <n v="136070.02000000002"/>
    <n v="60000"/>
    <n v="21250"/>
    <n v="25000"/>
    <n v="9315.02"/>
    <n v="0"/>
    <n v="115565.02"/>
    <n v="151070.02000000002"/>
  </r>
  <r>
    <s v="Meg Greensides"/>
    <n v="8350412399"/>
    <s v="Meg"/>
    <s v="Greensides"/>
    <x v="1"/>
    <n v="85407"/>
    <n v="11"/>
    <x v="723"/>
    <n v="750000"/>
    <n v="937500"/>
    <n v="1125000"/>
    <n v="1500000"/>
    <n v="0.387764"/>
    <s v="0-100%"/>
    <n v="43623.45"/>
    <n v="0"/>
    <n v="0"/>
    <n v="0"/>
    <n v="0"/>
    <n v="43623.45"/>
    <n v="129030.45"/>
    <n v="43623.45"/>
    <n v="0"/>
    <n v="0"/>
    <n v="0"/>
    <n v="0"/>
    <n v="43623.45"/>
    <n v="129030.45"/>
  </r>
  <r>
    <s v="Abram Causton"/>
    <n v="513904581"/>
    <s v="Abram"/>
    <s v="Causton"/>
    <x v="1"/>
    <n v="98894"/>
    <n v="17"/>
    <x v="724"/>
    <n v="750000"/>
    <n v="937500"/>
    <n v="1125000"/>
    <n v="1500000"/>
    <n v="0.92167333333333334"/>
    <s v="0-100%"/>
    <n v="103688.25"/>
    <n v="0"/>
    <n v="0"/>
    <n v="0"/>
    <n v="0"/>
    <n v="103688.25"/>
    <n v="202582.25"/>
    <n v="103688.25"/>
    <n v="0"/>
    <n v="0"/>
    <n v="0"/>
    <n v="0"/>
    <n v="103688.25"/>
    <n v="202582.25"/>
  </r>
  <r>
    <s v="Sophie MacLoughlin"/>
    <n v="3227873028"/>
    <s v="Sophie"/>
    <s v="MacLoughlin"/>
    <x v="2"/>
    <n v="66623"/>
    <n v="24"/>
    <x v="725"/>
    <n v="600000"/>
    <n v="750000"/>
    <n v="900000"/>
    <n v="1200000"/>
    <n v="1.389335"/>
    <s v="125-150%"/>
    <n v="78000"/>
    <n v="25500.000000000004"/>
    <n v="17556.21"/>
    <n v="0"/>
    <n v="0"/>
    <n v="121056.20999999999"/>
    <n v="187679.21"/>
    <n v="90000"/>
    <n v="27000"/>
    <n v="20900.25"/>
    <n v="0"/>
    <n v="0"/>
    <n v="137900.25"/>
    <n v="204523.25"/>
  </r>
  <r>
    <s v="Tiebout Roby"/>
    <n v="4808886316"/>
    <s v="Tiebout"/>
    <s v="Roby"/>
    <x v="1"/>
    <n v="89443"/>
    <n v="23"/>
    <x v="726"/>
    <n v="750000"/>
    <n v="937500"/>
    <n v="1125000"/>
    <n v="1500000"/>
    <n v="1.143632"/>
    <s v="100-125%"/>
    <n v="112500"/>
    <n v="20467.560000000001"/>
    <n v="0"/>
    <n v="0"/>
    <n v="0"/>
    <n v="132967.56"/>
    <n v="222410.56"/>
    <n v="112500"/>
    <n v="23699.279999999999"/>
    <n v="0"/>
    <n v="0"/>
    <n v="0"/>
    <n v="136199.28"/>
    <n v="225642.28"/>
  </r>
  <r>
    <s v="Karalee Durrance"/>
    <n v="3097425365"/>
    <s v="Karalee"/>
    <s v="Durrance"/>
    <x v="0"/>
    <n v="48216"/>
    <n v="22"/>
    <x v="727"/>
    <n v="500000"/>
    <n v="625000"/>
    <n v="750000"/>
    <n v="1000000"/>
    <n v="1.21357"/>
    <s v="100-125%"/>
    <n v="50000"/>
    <n v="16017.75"/>
    <n v="0"/>
    <n v="0"/>
    <n v="0"/>
    <n v="66017.75"/>
    <n v="114233.75"/>
    <n v="60000"/>
    <n v="18153.45"/>
    <n v="0"/>
    <n v="0"/>
    <n v="0"/>
    <n v="78153.45"/>
    <n v="126369.45"/>
  </r>
  <r>
    <s v="Reginauld Gurner"/>
    <n v="9916787441"/>
    <s v="Reginauld"/>
    <s v="Gurner"/>
    <x v="1"/>
    <n v="77795"/>
    <n v="15"/>
    <x v="728"/>
    <n v="750000"/>
    <n v="937500"/>
    <n v="1125000"/>
    <n v="1500000"/>
    <n v="0.60005466666666663"/>
    <s v="0-100%"/>
    <n v="67506.149999999994"/>
    <n v="0"/>
    <n v="0"/>
    <n v="0"/>
    <n v="0"/>
    <n v="67506.149999999994"/>
    <n v="145301.15"/>
    <n v="67506.149999999994"/>
    <n v="0"/>
    <n v="0"/>
    <n v="0"/>
    <n v="0"/>
    <n v="67506.149999999994"/>
    <n v="145301.15"/>
  </r>
  <r>
    <s v="Kiel Woolveridge"/>
    <n v="4428088442"/>
    <s v="Kiel"/>
    <s v="Woolveridge"/>
    <x v="2"/>
    <n v="65570"/>
    <n v="22"/>
    <x v="729"/>
    <n v="600000"/>
    <n v="750000"/>
    <n v="900000"/>
    <n v="1200000"/>
    <n v="1.1513549999999999"/>
    <s v="100-125%"/>
    <n v="78000"/>
    <n v="15438.210000000001"/>
    <n v="0"/>
    <n v="0"/>
    <n v="0"/>
    <n v="93438.21"/>
    <n v="159008.21000000002"/>
    <n v="90000"/>
    <n v="16346.34"/>
    <n v="0"/>
    <n v="0"/>
    <n v="0"/>
    <n v="106346.34"/>
    <n v="171916.34"/>
  </r>
  <r>
    <s v="Delia Fylan"/>
    <n v="3217797337"/>
    <s v="Delia"/>
    <s v="Fylan"/>
    <x v="0"/>
    <n v="57960"/>
    <n v="23"/>
    <x v="730"/>
    <n v="500000"/>
    <n v="625000"/>
    <n v="750000"/>
    <n v="1000000"/>
    <n v="1.652034"/>
    <s v="150-200%"/>
    <n v="50000"/>
    <n v="18750"/>
    <n v="22500"/>
    <n v="16723.740000000002"/>
    <n v="0"/>
    <n v="107973.74"/>
    <n v="165933.74"/>
    <n v="60000"/>
    <n v="21250"/>
    <n v="25000"/>
    <n v="16723.740000000002"/>
    <n v="0"/>
    <n v="122973.74"/>
    <n v="180933.74"/>
  </r>
  <r>
    <s v="Berkly Barg"/>
    <n v="250257920"/>
    <s v="Berkly"/>
    <s v="Barg"/>
    <x v="2"/>
    <n v="68286"/>
    <n v="17"/>
    <x v="731"/>
    <n v="600000"/>
    <n v="750000"/>
    <n v="900000"/>
    <n v="1200000"/>
    <n v="0.99086333333333332"/>
    <s v="0-100%"/>
    <n v="77287.34"/>
    <n v="0"/>
    <n v="0"/>
    <n v="0"/>
    <n v="0"/>
    <n v="77287.34"/>
    <n v="145573.34"/>
    <n v="89177.7"/>
    <n v="0"/>
    <n v="0"/>
    <n v="0"/>
    <n v="0"/>
    <n v="89177.7"/>
    <n v="157463.70000000001"/>
  </r>
  <r>
    <s v="Arleyne Piens"/>
    <n v="1391414047"/>
    <s v="Arleyne"/>
    <s v="Piens"/>
    <x v="0"/>
    <n v="36170"/>
    <n v="18"/>
    <x v="732"/>
    <n v="500000"/>
    <n v="625000"/>
    <n v="750000"/>
    <n v="1000000"/>
    <n v="1.135168"/>
    <s v="100-125%"/>
    <n v="50000"/>
    <n v="10137.6"/>
    <n v="0"/>
    <n v="0"/>
    <n v="0"/>
    <n v="60137.599999999999"/>
    <n v="96307.6"/>
    <n v="60000"/>
    <n v="11489.28"/>
    <n v="0"/>
    <n v="0"/>
    <n v="0"/>
    <n v="71489.279999999999"/>
    <n v="107659.28"/>
  </r>
  <r>
    <s v="Lancelot Watmough"/>
    <n v="5552170407"/>
    <s v="Lancelot"/>
    <s v="Watmough"/>
    <x v="2"/>
    <n v="77030"/>
    <n v="16"/>
    <x v="733"/>
    <n v="600000"/>
    <n v="750000"/>
    <n v="900000"/>
    <n v="1200000"/>
    <n v="1.0206633333333333"/>
    <s v="100-125%"/>
    <n v="78000"/>
    <n v="2107.6600000000003"/>
    <n v="0"/>
    <n v="0"/>
    <n v="0"/>
    <n v="80107.66"/>
    <n v="157137.66"/>
    <n v="90000"/>
    <n v="2231.64"/>
    <n v="0"/>
    <n v="0"/>
    <n v="0"/>
    <n v="92231.64"/>
    <n v="169261.64"/>
  </r>
  <r>
    <s v="Ramsay Dawdry"/>
    <n v="6286877770"/>
    <s v="Ramsay"/>
    <s v="Dawdry"/>
    <x v="1"/>
    <n v="103201"/>
    <n v="25"/>
    <x v="734"/>
    <n v="750000"/>
    <n v="937500"/>
    <n v="1125000"/>
    <n v="1500000"/>
    <n v="1.060484"/>
    <s v="100-125%"/>
    <n v="112500"/>
    <n v="8618.9699999999993"/>
    <n v="0"/>
    <n v="0"/>
    <n v="0"/>
    <n v="121118.97"/>
    <n v="224319.97"/>
    <n v="112500"/>
    <n v="9979.86"/>
    <n v="0"/>
    <n v="0"/>
    <n v="0"/>
    <n v="122479.86"/>
    <n v="225680.86"/>
  </r>
  <r>
    <s v="Dionisio Gethyn"/>
    <n v="6961242316"/>
    <s v="Dionisio"/>
    <s v="Gethyn"/>
    <x v="0"/>
    <n v="49504"/>
    <n v="17"/>
    <x v="735"/>
    <n v="500000"/>
    <n v="625000"/>
    <n v="750000"/>
    <n v="1000000"/>
    <n v="1.0861460000000001"/>
    <s v="100-125%"/>
    <n v="50000"/>
    <n v="6460.95"/>
    <n v="0"/>
    <n v="0"/>
    <n v="0"/>
    <n v="56460.95"/>
    <n v="105964.95"/>
    <n v="60000"/>
    <n v="7322.4100000000008"/>
    <n v="0"/>
    <n v="0"/>
    <n v="0"/>
    <n v="67322.41"/>
    <n v="116826.41"/>
  </r>
  <r>
    <s v="Megan Churchard"/>
    <n v="4876404933"/>
    <s v="Megan"/>
    <s v="Churchard"/>
    <x v="2"/>
    <n v="79018"/>
    <n v="22"/>
    <x v="736"/>
    <n v="600000"/>
    <n v="750000"/>
    <n v="900000"/>
    <n v="1200000"/>
    <n v="1.2288033333333332"/>
    <s v="100-125%"/>
    <n v="78000"/>
    <n v="23337.940000000002"/>
    <n v="0"/>
    <n v="0"/>
    <n v="0"/>
    <n v="101337.94"/>
    <n v="180355.94"/>
    <n v="90000"/>
    <n v="24710.76"/>
    <n v="0"/>
    <n v="0"/>
    <n v="0"/>
    <n v="114710.76"/>
    <n v="193728.76"/>
  </r>
  <r>
    <s v="Hedwig Wooding"/>
    <n v="3819859829"/>
    <s v="Hedwig"/>
    <s v="Wooding"/>
    <x v="2"/>
    <n v="59349"/>
    <n v="20"/>
    <x v="737"/>
    <n v="600000"/>
    <n v="750000"/>
    <n v="900000"/>
    <n v="1200000"/>
    <n v="0.99916833333333333"/>
    <s v="0-100%"/>
    <n v="77935.13"/>
    <n v="0"/>
    <n v="0"/>
    <n v="0"/>
    <n v="0"/>
    <n v="77935.13"/>
    <n v="137284.13"/>
    <n v="89925.15"/>
    <n v="0"/>
    <n v="0"/>
    <n v="0"/>
    <n v="0"/>
    <n v="89925.15"/>
    <n v="149274.15"/>
  </r>
  <r>
    <s v="Artie Etheredge"/>
    <n v="7824503232"/>
    <s v="Artie"/>
    <s v="Etheredge"/>
    <x v="2"/>
    <n v="79043"/>
    <n v="16"/>
    <x v="738"/>
    <n v="600000"/>
    <n v="750000"/>
    <n v="900000"/>
    <n v="1200000"/>
    <n v="1.0029933333333334"/>
    <s v="100-125%"/>
    <n v="78000"/>
    <n v="305.32000000000005"/>
    <n v="0"/>
    <n v="0"/>
    <n v="0"/>
    <n v="78305.320000000007"/>
    <n v="157348.32"/>
    <n v="90000"/>
    <n v="323.27999999999997"/>
    <n v="0"/>
    <n v="0"/>
    <n v="0"/>
    <n v="90323.28"/>
    <n v="169366.28"/>
  </r>
  <r>
    <s v="Martyn Bunhill"/>
    <n v="449160092"/>
    <s v="Martyn"/>
    <s v="Bunhill"/>
    <x v="0"/>
    <n v="35607"/>
    <n v="17"/>
    <x v="739"/>
    <n v="500000"/>
    <n v="625000"/>
    <n v="750000"/>
    <n v="1000000"/>
    <n v="1.032008"/>
    <s v="100-125%"/>
    <n v="50000"/>
    <n v="2400.6"/>
    <n v="0"/>
    <n v="0"/>
    <n v="0"/>
    <n v="52400.6"/>
    <n v="88007.6"/>
    <n v="60000"/>
    <n v="2720.6800000000003"/>
    <n v="0"/>
    <n v="0"/>
    <n v="0"/>
    <n v="62720.68"/>
    <n v="98327.679999999993"/>
  </r>
  <r>
    <s v="Rodie Elsip"/>
    <n v="2944219065"/>
    <s v="Rodie"/>
    <s v="Elsip"/>
    <x v="0"/>
    <n v="47688"/>
    <n v="19"/>
    <x v="740"/>
    <n v="500000"/>
    <n v="625000"/>
    <n v="750000"/>
    <n v="1000000"/>
    <n v="1.299776"/>
    <s v="125-150%"/>
    <n v="50000"/>
    <n v="18750"/>
    <n v="4479.84"/>
    <n v="0"/>
    <n v="0"/>
    <n v="73229.84"/>
    <n v="120917.84"/>
    <n v="60000"/>
    <n v="21250"/>
    <n v="4977.6000000000004"/>
    <n v="0"/>
    <n v="0"/>
    <n v="86227.6"/>
    <n v="133915.6"/>
  </r>
  <r>
    <s v="Colline Openshaw"/>
    <n v="6260817967"/>
    <s v="Colline"/>
    <s v="Openshaw"/>
    <x v="0"/>
    <n v="37016"/>
    <n v="22"/>
    <x v="741"/>
    <n v="500000"/>
    <n v="625000"/>
    <n v="750000"/>
    <n v="1000000"/>
    <n v="1.720326"/>
    <s v="150-200%"/>
    <n v="50000"/>
    <n v="18750"/>
    <n v="22500"/>
    <n v="24235.86"/>
    <n v="0"/>
    <n v="115485.86"/>
    <n v="152501.85999999999"/>
    <n v="60000"/>
    <n v="21250"/>
    <n v="25000"/>
    <n v="24235.86"/>
    <n v="0"/>
    <n v="130485.86"/>
    <n v="167501.85999999999"/>
  </r>
  <r>
    <s v="Arline Fallowes"/>
    <n v="9597202352"/>
    <s v="Arline"/>
    <s v="Fallowes"/>
    <x v="2"/>
    <n v="65032"/>
    <n v="23"/>
    <x v="742"/>
    <n v="600000"/>
    <n v="750000"/>
    <n v="900000"/>
    <n v="1200000"/>
    <n v="1.4017200000000001"/>
    <s v="125-150%"/>
    <n v="78000"/>
    <n v="25500.000000000004"/>
    <n v="19116.719999999998"/>
    <n v="0"/>
    <n v="0"/>
    <n v="122616.72"/>
    <n v="187648.72"/>
    <n v="90000"/>
    <n v="27000"/>
    <n v="22758"/>
    <n v="0"/>
    <n v="0"/>
    <n v="139758"/>
    <n v="204790"/>
  </r>
  <r>
    <s v="Henka McInulty"/>
    <n v="3509620267"/>
    <s v="Henka"/>
    <s v="McInulty"/>
    <x v="1"/>
    <n v="87823"/>
    <n v="17"/>
    <x v="743"/>
    <n v="750000"/>
    <n v="937500"/>
    <n v="1125000"/>
    <n v="1500000"/>
    <n v="1.0551520000000001"/>
    <s v="100-125%"/>
    <n v="112500"/>
    <n v="7859.16"/>
    <n v="0"/>
    <n v="0"/>
    <n v="0"/>
    <n v="120359.16"/>
    <n v="208182.16"/>
    <n v="112500"/>
    <n v="9100.08"/>
    <n v="0"/>
    <n v="0"/>
    <n v="0"/>
    <n v="121600.08"/>
    <n v="209423.08000000002"/>
  </r>
  <r>
    <s v="Andre Wemyss"/>
    <n v="797655034"/>
    <s v="Andre"/>
    <s v="Wemyss"/>
    <x v="2"/>
    <n v="65275"/>
    <n v="22"/>
    <x v="744"/>
    <n v="600000"/>
    <n v="750000"/>
    <n v="900000"/>
    <n v="1200000"/>
    <n v="1.3120866666666666"/>
    <s v="125-150%"/>
    <n v="78000"/>
    <n v="25500.000000000004"/>
    <n v="7822.92"/>
    <n v="0"/>
    <n v="0"/>
    <n v="111322.92"/>
    <n v="176597.91999999998"/>
    <n v="90000"/>
    <n v="27000"/>
    <n v="9313"/>
    <n v="0"/>
    <n v="0"/>
    <n v="126313"/>
    <n v="191588"/>
  </r>
  <r>
    <s v="Filbert Dahle"/>
    <n v="9228842121"/>
    <s v="Filbert"/>
    <s v="Dahle"/>
    <x v="2"/>
    <n v="74925"/>
    <n v="25"/>
    <x v="745"/>
    <n v="600000"/>
    <n v="750000"/>
    <n v="900000"/>
    <n v="1200000"/>
    <n v="1.5353383333333332"/>
    <s v="150-200%"/>
    <n v="78000"/>
    <n v="25500.000000000004"/>
    <n v="31500"/>
    <n v="5512.78"/>
    <n v="0"/>
    <n v="140512.78"/>
    <n v="215437.78"/>
    <n v="90000"/>
    <n v="27000"/>
    <n v="37500"/>
    <n v="6360.9"/>
    <n v="0"/>
    <n v="160860.9"/>
    <n v="235785.9"/>
  </r>
  <r>
    <s v="Fredelia Gianetti"/>
    <n v="29906814"/>
    <s v="Fredelia"/>
    <s v="Gianetti"/>
    <x v="2"/>
    <n v="73967"/>
    <n v="20"/>
    <x v="746"/>
    <n v="600000"/>
    <n v="750000"/>
    <n v="900000"/>
    <n v="1200000"/>
    <n v="1.1568216666666666"/>
    <s v="100-125%"/>
    <n v="78000"/>
    <n v="15995.810000000001"/>
    <n v="0"/>
    <n v="0"/>
    <n v="0"/>
    <n v="93995.81"/>
    <n v="167962.81"/>
    <n v="90000"/>
    <n v="16936.739999999998"/>
    <n v="0"/>
    <n v="0"/>
    <n v="0"/>
    <n v="106936.73999999999"/>
    <n v="180903.74"/>
  </r>
  <r>
    <s v="Rubin Crummay"/>
    <n v="3554301841"/>
    <s v="Rubin"/>
    <s v="Crummay"/>
    <x v="1"/>
    <n v="94163"/>
    <n v="19"/>
    <x v="747"/>
    <n v="750000"/>
    <n v="937500"/>
    <n v="1125000"/>
    <n v="1500000"/>
    <n v="0.88649599999999995"/>
    <s v="0-100%"/>
    <n v="99730.8"/>
    <n v="0"/>
    <n v="0"/>
    <n v="0"/>
    <n v="0"/>
    <n v="99730.8"/>
    <n v="193893.8"/>
    <n v="99730.8"/>
    <n v="0"/>
    <n v="0"/>
    <n v="0"/>
    <n v="0"/>
    <n v="99730.8"/>
    <n v="193893.8"/>
  </r>
  <r>
    <s v="Doria Lidgertwood"/>
    <n v="7837437543"/>
    <s v="Doria"/>
    <s v="Lidgertwood"/>
    <x v="0"/>
    <n v="60633"/>
    <n v="17"/>
    <x v="748"/>
    <n v="500000"/>
    <n v="625000"/>
    <n v="750000"/>
    <n v="1000000"/>
    <n v="0.99307199999999995"/>
    <s v="0-100%"/>
    <n v="49653.600000000006"/>
    <n v="0"/>
    <n v="0"/>
    <n v="0"/>
    <n v="0"/>
    <n v="49653.600000000006"/>
    <n v="110286.6"/>
    <n v="59584.32"/>
    <n v="0"/>
    <n v="0"/>
    <n v="0"/>
    <n v="0"/>
    <n v="59584.32"/>
    <n v="120217.32"/>
  </r>
  <r>
    <s v="Moses Keymar"/>
    <n v="9458901820"/>
    <s v="Moses"/>
    <s v="Keymar"/>
    <x v="0"/>
    <n v="64311"/>
    <n v="18"/>
    <x v="749"/>
    <n v="500000"/>
    <n v="625000"/>
    <n v="750000"/>
    <n v="1000000"/>
    <n v="1.140236"/>
    <s v="100-125%"/>
    <n v="50000"/>
    <n v="10517.699999999999"/>
    <n v="0"/>
    <n v="0"/>
    <n v="0"/>
    <n v="60517.7"/>
    <n v="124828.7"/>
    <n v="60000"/>
    <n v="11920.060000000001"/>
    <n v="0"/>
    <n v="0"/>
    <n v="0"/>
    <n v="71920.06"/>
    <n v="136231.06"/>
  </r>
  <r>
    <s v="Frankie Witnall"/>
    <n v="8748349712"/>
    <s v="Frankie"/>
    <s v="Witnall"/>
    <x v="1"/>
    <n v="105532"/>
    <n v="24"/>
    <x v="750"/>
    <n v="750000"/>
    <n v="937500"/>
    <n v="1125000"/>
    <n v="1500000"/>
    <n v="1.1521613333333334"/>
    <s v="100-125%"/>
    <n v="112500"/>
    <n v="21682.99"/>
    <n v="0"/>
    <n v="0"/>
    <n v="0"/>
    <n v="134182.99"/>
    <n v="239714.99"/>
    <n v="112500"/>
    <n v="25106.62"/>
    <n v="0"/>
    <n v="0"/>
    <n v="0"/>
    <n v="137606.62"/>
    <n v="243138.62"/>
  </r>
  <r>
    <s v="Sherilyn Barendtsen"/>
    <n v="5403399259"/>
    <s v="Sherilyn"/>
    <s v="Barendtsen"/>
    <x v="2"/>
    <n v="55461"/>
    <n v="14"/>
    <x v="751"/>
    <n v="600000"/>
    <n v="750000"/>
    <n v="900000"/>
    <n v="1200000"/>
    <n v="0.62421499999999996"/>
    <s v="0-100%"/>
    <n v="48688.770000000004"/>
    <n v="0"/>
    <n v="0"/>
    <n v="0"/>
    <n v="0"/>
    <n v="48688.770000000004"/>
    <n v="104149.77"/>
    <n v="56179.35"/>
    <n v="0"/>
    <n v="0"/>
    <n v="0"/>
    <n v="0"/>
    <n v="56179.35"/>
    <n v="111640.35"/>
  </r>
  <r>
    <s v="Broderic Osbourne"/>
    <n v="2792499575"/>
    <s v="Broderic"/>
    <s v="Osbourne"/>
    <x v="1"/>
    <n v="103988"/>
    <n v="10"/>
    <x v="752"/>
    <n v="750000"/>
    <n v="937500"/>
    <n v="1125000"/>
    <n v="1500000"/>
    <n v="0.49691466666666667"/>
    <s v="0-100%"/>
    <n v="55902.9"/>
    <n v="0"/>
    <n v="0"/>
    <n v="0"/>
    <n v="0"/>
    <n v="55902.9"/>
    <n v="159890.9"/>
    <n v="55902.9"/>
    <n v="0"/>
    <n v="0"/>
    <n v="0"/>
    <n v="0"/>
    <n v="55902.9"/>
    <n v="159890.9"/>
  </r>
  <r>
    <s v="Conny Sommerly"/>
    <n v="3164004753"/>
    <s v="Conny"/>
    <s v="Sommerly"/>
    <x v="0"/>
    <n v="30622"/>
    <n v="28"/>
    <x v="753"/>
    <n v="500000"/>
    <n v="625000"/>
    <n v="750000"/>
    <n v="1000000"/>
    <n v="1.7862960000000001"/>
    <s v="150-200%"/>
    <n v="50000"/>
    <n v="18750"/>
    <n v="22500"/>
    <n v="31492.560000000001"/>
    <n v="0"/>
    <n v="122742.56"/>
    <n v="153364.56"/>
    <n v="60000"/>
    <n v="21250"/>
    <n v="25000"/>
    <n v="31492.560000000001"/>
    <n v="0"/>
    <n v="137742.56"/>
    <n v="168364.56"/>
  </r>
  <r>
    <s v="Arabel Denison"/>
    <n v="933051662"/>
    <s v="Arabel"/>
    <s v="Denison"/>
    <x v="1"/>
    <n v="116350"/>
    <n v="15"/>
    <x v="754"/>
    <n v="750000"/>
    <n v="937500"/>
    <n v="1125000"/>
    <n v="1500000"/>
    <n v="0.76456000000000002"/>
    <s v="0-100%"/>
    <n v="86013"/>
    <n v="0"/>
    <n v="0"/>
    <n v="0"/>
    <n v="0"/>
    <n v="86013"/>
    <n v="202363"/>
    <n v="86013"/>
    <n v="0"/>
    <n v="0"/>
    <n v="0"/>
    <n v="0"/>
    <n v="86013"/>
    <n v="202363"/>
  </r>
  <r>
    <s v="Hugo Mowbray"/>
    <n v="1382734301"/>
    <s v="Hugo"/>
    <s v="Mowbray"/>
    <x v="1"/>
    <n v="108483"/>
    <n v="19"/>
    <x v="755"/>
    <n v="750000"/>
    <n v="937500"/>
    <n v="1125000"/>
    <n v="1500000"/>
    <n v="0.8256053333333333"/>
    <s v="0-100%"/>
    <n v="92880.599999999991"/>
    <n v="0"/>
    <n v="0"/>
    <n v="0"/>
    <n v="0"/>
    <n v="92880.599999999991"/>
    <n v="201363.59999999998"/>
    <n v="92880.599999999991"/>
    <n v="0"/>
    <n v="0"/>
    <n v="0"/>
    <n v="0"/>
    <n v="92880.599999999991"/>
    <n v="201363.59999999998"/>
  </r>
  <r>
    <s v="Joye Mepham"/>
    <n v="4773306254"/>
    <s v="Joye"/>
    <s v="Mepham"/>
    <x v="2"/>
    <n v="58452"/>
    <n v="20"/>
    <x v="756"/>
    <n v="600000"/>
    <n v="750000"/>
    <n v="900000"/>
    <n v="1200000"/>
    <n v="0.99765499999999996"/>
    <s v="0-100%"/>
    <n v="77817.09"/>
    <n v="0"/>
    <n v="0"/>
    <n v="0"/>
    <n v="0"/>
    <n v="77817.09"/>
    <n v="136269.09"/>
    <n v="89788.95"/>
    <n v="0"/>
    <n v="0"/>
    <n v="0"/>
    <n v="0"/>
    <n v="89788.95"/>
    <n v="148240.95000000001"/>
  </r>
  <r>
    <s v="Doralia Robshaw"/>
    <n v="76572129"/>
    <s v="Doralia"/>
    <s v="Robshaw"/>
    <x v="1"/>
    <n v="85993"/>
    <n v="25"/>
    <x v="757"/>
    <n v="750000"/>
    <n v="937500"/>
    <n v="1125000"/>
    <n v="1500000"/>
    <n v="1.1315466666666667"/>
    <s v="100-125%"/>
    <n v="112500"/>
    <n v="18745.400000000001"/>
    <n v="0"/>
    <n v="0"/>
    <n v="0"/>
    <n v="131245.4"/>
    <n v="217238.39999999999"/>
    <n v="112500"/>
    <n v="21705.200000000001"/>
    <n v="0"/>
    <n v="0"/>
    <n v="0"/>
    <n v="134205.20000000001"/>
    <n v="220198.2"/>
  </r>
  <r>
    <s v="Donnell Preon"/>
    <n v="6300411419"/>
    <s v="Donnell"/>
    <s v="Preon"/>
    <x v="0"/>
    <n v="43293"/>
    <n v="18"/>
    <x v="758"/>
    <n v="500000"/>
    <n v="625000"/>
    <n v="750000"/>
    <n v="1000000"/>
    <n v="1.375416"/>
    <s v="125-150%"/>
    <n v="50000"/>
    <n v="18750"/>
    <n v="11287.439999999999"/>
    <n v="0"/>
    <n v="0"/>
    <n v="80037.440000000002"/>
    <n v="123330.44"/>
    <n v="60000"/>
    <n v="21250"/>
    <n v="12541.6"/>
    <n v="0"/>
    <n v="0"/>
    <n v="93791.6"/>
    <n v="137084.6"/>
  </r>
  <r>
    <s v="Beitris Naulty"/>
    <n v="5687748091"/>
    <s v="Beitris"/>
    <s v="Naulty"/>
    <x v="2"/>
    <n v="53594"/>
    <n v="24"/>
    <x v="759"/>
    <n v="600000"/>
    <n v="750000"/>
    <n v="900000"/>
    <n v="1200000"/>
    <n v="1.4148566666666667"/>
    <s v="125-150%"/>
    <n v="78000"/>
    <n v="25500.000000000004"/>
    <n v="20771.939999999999"/>
    <n v="0"/>
    <n v="0"/>
    <n v="124271.94"/>
    <n v="177865.94"/>
    <n v="90000"/>
    <n v="27000"/>
    <n v="24728.5"/>
    <n v="0"/>
    <n v="0"/>
    <n v="141728.5"/>
    <n v="195322.5"/>
  </r>
  <r>
    <s v="Kyle Molan"/>
    <n v="5988565948"/>
    <s v="Kyle"/>
    <s v="Molan"/>
    <x v="0"/>
    <n v="33660"/>
    <n v="20"/>
    <x v="760"/>
    <n v="500000"/>
    <n v="625000"/>
    <n v="750000"/>
    <n v="1000000"/>
    <n v="1.3672820000000001"/>
    <s v="125-150%"/>
    <n v="50000"/>
    <n v="18750"/>
    <n v="10555.38"/>
    <n v="0"/>
    <n v="0"/>
    <n v="79305.38"/>
    <n v="112965.38"/>
    <n v="60000"/>
    <n v="21250"/>
    <n v="11728.2"/>
    <n v="0"/>
    <n v="0"/>
    <n v="92978.2"/>
    <n v="126638.2"/>
  </r>
  <r>
    <s v="Sidnee Chalkly"/>
    <n v="8526090127"/>
    <s v="Sidnee"/>
    <s v="Chalkly"/>
    <x v="0"/>
    <n v="32505"/>
    <n v="19"/>
    <x v="761"/>
    <n v="500000"/>
    <n v="625000"/>
    <n v="750000"/>
    <n v="1000000"/>
    <n v="1.36656"/>
    <s v="125-150%"/>
    <n v="50000"/>
    <n v="18750"/>
    <n v="10490.4"/>
    <n v="0"/>
    <n v="0"/>
    <n v="79240.399999999994"/>
    <n v="111745.4"/>
    <n v="60000"/>
    <n v="21250"/>
    <n v="11656"/>
    <n v="0"/>
    <n v="0"/>
    <n v="92906"/>
    <n v="125411"/>
  </r>
  <r>
    <s v="Zebadiah Parham"/>
    <n v="8162941088"/>
    <s v="Zebadiah"/>
    <s v="Parham"/>
    <x v="0"/>
    <n v="30769"/>
    <n v="29"/>
    <x v="762"/>
    <n v="500000"/>
    <n v="625000"/>
    <n v="750000"/>
    <n v="1000000"/>
    <n v="1.7388859999999999"/>
    <s v="150-200%"/>
    <n v="50000"/>
    <n v="18750"/>
    <n v="22500"/>
    <n v="26277.46"/>
    <n v="0"/>
    <n v="117527.45999999999"/>
    <n v="148296.46"/>
    <n v="60000"/>
    <n v="21250"/>
    <n v="25000"/>
    <n v="26277.46"/>
    <n v="0"/>
    <n v="132527.46"/>
    <n v="163296.46"/>
  </r>
  <r>
    <s v="Veriee McGillacoell"/>
    <n v="6019132307"/>
    <s v="Veriee"/>
    <s v="McGillacoell"/>
    <x v="2"/>
    <n v="72064"/>
    <n v="19"/>
    <x v="763"/>
    <n v="600000"/>
    <n v="750000"/>
    <n v="900000"/>
    <n v="1200000"/>
    <n v="1.1290966666666666"/>
    <s v="100-125%"/>
    <n v="78000"/>
    <n v="13167.86"/>
    <n v="0"/>
    <n v="0"/>
    <n v="0"/>
    <n v="91167.86"/>
    <n v="163231.85999999999"/>
    <n v="90000"/>
    <n v="13942.439999999999"/>
    <n v="0"/>
    <n v="0"/>
    <n v="0"/>
    <n v="103942.44"/>
    <n v="176006.44"/>
  </r>
  <r>
    <s v="Ingar Halpine"/>
    <n v="7625163059"/>
    <s v="Ingar"/>
    <s v="Halpine"/>
    <x v="2"/>
    <n v="59321"/>
    <n v="22"/>
    <x v="764"/>
    <n v="600000"/>
    <n v="750000"/>
    <n v="900000"/>
    <n v="1200000"/>
    <n v="1.3019166666666666"/>
    <s v="125-150%"/>
    <n v="78000"/>
    <n v="25500.000000000004"/>
    <n v="6541.5"/>
    <n v="0"/>
    <n v="0"/>
    <n v="110041.5"/>
    <n v="169362.5"/>
    <n v="90000"/>
    <n v="27000"/>
    <n v="7787.5"/>
    <n v="0"/>
    <n v="0"/>
    <n v="124787.5"/>
    <n v="184108.5"/>
  </r>
  <r>
    <s v="Cyndia Fratson"/>
    <n v="8445779583"/>
    <s v="Cyndia"/>
    <s v="Fratson"/>
    <x v="2"/>
    <n v="61293"/>
    <n v="16"/>
    <x v="765"/>
    <n v="600000"/>
    <n v="750000"/>
    <n v="900000"/>
    <n v="1200000"/>
    <n v="0.94882833333333338"/>
    <s v="0-100%"/>
    <n v="74008.61"/>
    <n v="0"/>
    <n v="0"/>
    <n v="0"/>
    <n v="0"/>
    <n v="74008.61"/>
    <n v="135301.60999999999"/>
    <n v="85394.55"/>
    <n v="0"/>
    <n v="0"/>
    <n v="0"/>
    <n v="0"/>
    <n v="85394.55"/>
    <n v="146687.54999999999"/>
  </r>
  <r>
    <s v="Merrel Pomphrey"/>
    <n v="4972162740"/>
    <s v="Merrel"/>
    <s v="Pomphrey"/>
    <x v="2"/>
    <n v="64683"/>
    <n v="23"/>
    <x v="766"/>
    <n v="600000"/>
    <n v="750000"/>
    <n v="900000"/>
    <n v="1200000"/>
    <n v="1.3714900000000001"/>
    <s v="125-150%"/>
    <n v="78000"/>
    <n v="25500.000000000004"/>
    <n v="15307.74"/>
    <n v="0"/>
    <n v="0"/>
    <n v="118807.74"/>
    <n v="183490.74"/>
    <n v="90000"/>
    <n v="27000"/>
    <n v="18223.5"/>
    <n v="0"/>
    <n v="0"/>
    <n v="135223.5"/>
    <n v="199906.5"/>
  </r>
  <r>
    <s v="Craggie Paradin"/>
    <n v="2456061896"/>
    <s v="Craggie"/>
    <s v="Paradin"/>
    <x v="0"/>
    <n v="32384"/>
    <n v="15"/>
    <x v="767"/>
    <n v="500000"/>
    <n v="625000"/>
    <n v="750000"/>
    <n v="1000000"/>
    <n v="0.91767600000000005"/>
    <s v="0-100%"/>
    <n v="45883.8"/>
    <n v="0"/>
    <n v="0"/>
    <n v="0"/>
    <n v="0"/>
    <n v="45883.8"/>
    <n v="78267.8"/>
    <n v="55060.56"/>
    <n v="0"/>
    <n v="0"/>
    <n v="0"/>
    <n v="0"/>
    <n v="55060.56"/>
    <n v="87444.56"/>
  </r>
  <r>
    <s v="Nicolette Matityahu"/>
    <n v="8175279842"/>
    <s v="Nicolette"/>
    <s v="Matityahu"/>
    <x v="2"/>
    <n v="50337"/>
    <n v="16"/>
    <x v="768"/>
    <n v="600000"/>
    <n v="750000"/>
    <n v="900000"/>
    <n v="1200000"/>
    <n v="0.89331000000000005"/>
    <s v="0-100%"/>
    <n v="69678.180000000008"/>
    <n v="0"/>
    <n v="0"/>
    <n v="0"/>
    <n v="0"/>
    <n v="69678.180000000008"/>
    <n v="120015.18000000001"/>
    <n v="80397.899999999994"/>
    <n v="0"/>
    <n v="0"/>
    <n v="0"/>
    <n v="0"/>
    <n v="80397.899999999994"/>
    <n v="130734.9"/>
  </r>
  <r>
    <s v="Gaby Shilston"/>
    <n v="8728207157"/>
    <s v="Gaby"/>
    <s v="Shilston"/>
    <x v="1"/>
    <n v="100924"/>
    <n v="23"/>
    <x v="769"/>
    <n v="750000"/>
    <n v="937500"/>
    <n v="1125000"/>
    <n v="1500000"/>
    <n v="0.97076933333333337"/>
    <s v="0-100%"/>
    <n v="109211.55"/>
    <n v="0"/>
    <n v="0"/>
    <n v="0"/>
    <n v="0"/>
    <n v="109211.55"/>
    <n v="210135.55"/>
    <n v="109211.55"/>
    <n v="0"/>
    <n v="0"/>
    <n v="0"/>
    <n v="0"/>
    <n v="109211.55"/>
    <n v="210135.55"/>
  </r>
  <r>
    <s v="Adolpho Wickersham"/>
    <n v="3764546336"/>
    <s v="Adolpho"/>
    <s v="Wickersham"/>
    <x v="1"/>
    <n v="116738"/>
    <n v="22"/>
    <x v="770"/>
    <n v="750000"/>
    <n v="937500"/>
    <n v="1125000"/>
    <n v="1500000"/>
    <n v="1.1023213333333333"/>
    <s v="100-125%"/>
    <n v="112500"/>
    <n v="14580.79"/>
    <n v="0"/>
    <n v="0"/>
    <n v="0"/>
    <n v="127080.79000000001"/>
    <n v="243818.79"/>
    <n v="112500"/>
    <n v="16883.02"/>
    <n v="0"/>
    <n v="0"/>
    <n v="0"/>
    <n v="129383.02"/>
    <n v="246121.02000000002"/>
  </r>
  <r>
    <s v="Chaddie Record"/>
    <n v="6478891895"/>
    <s v="Chaddie"/>
    <s v="Record"/>
    <x v="1"/>
    <n v="90997"/>
    <n v="18"/>
    <x v="771"/>
    <n v="750000"/>
    <n v="937500"/>
    <n v="1125000"/>
    <n v="1500000"/>
    <n v="0.78047466666666665"/>
    <s v="0-100%"/>
    <n v="87803.4"/>
    <n v="0"/>
    <n v="0"/>
    <n v="0"/>
    <n v="0"/>
    <n v="87803.4"/>
    <n v="178800.4"/>
    <n v="87803.4"/>
    <n v="0"/>
    <n v="0"/>
    <n v="0"/>
    <n v="0"/>
    <n v="87803.4"/>
    <n v="178800.4"/>
  </r>
  <r>
    <s v="Leicester Blonden"/>
    <n v="116428384"/>
    <s v="Leicester"/>
    <s v="Blonden"/>
    <x v="0"/>
    <n v="49600"/>
    <n v="15"/>
    <x v="772"/>
    <n v="500000"/>
    <n v="625000"/>
    <n v="750000"/>
    <n v="1000000"/>
    <n v="1.1045640000000001"/>
    <s v="100-125%"/>
    <n v="50000"/>
    <n v="7842.2999999999993"/>
    <n v="0"/>
    <n v="0"/>
    <n v="0"/>
    <n v="57842.3"/>
    <n v="107442.3"/>
    <n v="60000"/>
    <n v="8887.94"/>
    <n v="0"/>
    <n v="0"/>
    <n v="0"/>
    <n v="68887.94"/>
    <n v="118487.94"/>
  </r>
  <r>
    <s v="Rouvin Bavister"/>
    <n v="3507341514"/>
    <s v="Rouvin"/>
    <s v="Bavister"/>
    <x v="1"/>
    <n v="89245"/>
    <n v="17"/>
    <x v="773"/>
    <n v="750000"/>
    <n v="937500"/>
    <n v="1125000"/>
    <n v="1500000"/>
    <n v="0.79574400000000001"/>
    <s v="0-100%"/>
    <n v="89521.2"/>
    <n v="0"/>
    <n v="0"/>
    <n v="0"/>
    <n v="0"/>
    <n v="89521.2"/>
    <n v="178766.2"/>
    <n v="89521.2"/>
    <n v="0"/>
    <n v="0"/>
    <n v="0"/>
    <n v="0"/>
    <n v="89521.2"/>
    <n v="178766.2"/>
  </r>
  <r>
    <s v="Elmore Gianullo"/>
    <n v="4094820760"/>
    <s v="Elmore"/>
    <s v="Gianullo"/>
    <x v="2"/>
    <n v="74967"/>
    <n v="17"/>
    <x v="774"/>
    <n v="600000"/>
    <n v="750000"/>
    <n v="900000"/>
    <n v="1200000"/>
    <n v="0.87178666666666671"/>
    <s v="0-100%"/>
    <n v="67999.360000000001"/>
    <n v="0"/>
    <n v="0"/>
    <n v="0"/>
    <n v="0"/>
    <n v="67999.360000000001"/>
    <n v="142966.35999999999"/>
    <n v="78460.800000000003"/>
    <n v="0"/>
    <n v="0"/>
    <n v="0"/>
    <n v="0"/>
    <n v="78460.800000000003"/>
    <n v="153427.79999999999"/>
  </r>
  <r>
    <s v="Jourdain Patience"/>
    <n v="8718856853"/>
    <s v="Jourdain"/>
    <s v="Patience"/>
    <x v="2"/>
    <n v="71243"/>
    <n v="19"/>
    <x v="775"/>
    <n v="600000"/>
    <n v="750000"/>
    <n v="900000"/>
    <n v="1200000"/>
    <n v="1.1351183333333332"/>
    <s v="100-125%"/>
    <n v="78000"/>
    <n v="13782.070000000002"/>
    <n v="0"/>
    <n v="0"/>
    <n v="0"/>
    <n v="91782.07"/>
    <n v="163025.07"/>
    <n v="90000"/>
    <n v="14592.779999999999"/>
    <n v="0"/>
    <n v="0"/>
    <n v="0"/>
    <n v="104592.78"/>
    <n v="175835.78"/>
  </r>
  <r>
    <s v="Richmound Satyford"/>
    <n v="4691333258"/>
    <s v="Richmound"/>
    <s v="Satyford"/>
    <x v="0"/>
    <n v="39926"/>
    <n v="24"/>
    <x v="776"/>
    <n v="500000"/>
    <n v="625000"/>
    <n v="750000"/>
    <n v="1000000"/>
    <n v="1.49196"/>
    <s v="125-150%"/>
    <n v="50000"/>
    <n v="18750"/>
    <n v="21776.399999999998"/>
    <n v="0"/>
    <n v="0"/>
    <n v="90526.399999999994"/>
    <n v="130452.4"/>
    <n v="60000"/>
    <n v="21250"/>
    <n v="24196"/>
    <n v="0"/>
    <n v="0"/>
    <n v="105446"/>
    <n v="145372"/>
  </r>
  <r>
    <s v="Maighdiln Payfoot"/>
    <n v="4878156686"/>
    <s v="Maighdiln"/>
    <s v="Payfoot"/>
    <x v="0"/>
    <n v="38736"/>
    <n v="20"/>
    <x v="777"/>
    <n v="500000"/>
    <n v="625000"/>
    <n v="750000"/>
    <n v="1000000"/>
    <n v="1.3006819999999999"/>
    <s v="125-150%"/>
    <n v="50000"/>
    <n v="18750"/>
    <n v="4561.38"/>
    <n v="0"/>
    <n v="0"/>
    <n v="73311.38"/>
    <n v="112047.38"/>
    <n v="60000"/>
    <n v="21250"/>
    <n v="5068.2000000000007"/>
    <n v="0"/>
    <n v="0"/>
    <n v="86318.2"/>
    <n v="125054.2"/>
  </r>
  <r>
    <s v="Eddy Shilston"/>
    <n v="8832488175"/>
    <s v="Eddy"/>
    <s v="Shilston"/>
    <x v="2"/>
    <n v="50688"/>
    <n v="25"/>
    <x v="778"/>
    <n v="600000"/>
    <n v="750000"/>
    <n v="900000"/>
    <n v="1200000"/>
    <n v="1.425845"/>
    <s v="125-150%"/>
    <n v="78000"/>
    <n v="25500.000000000004"/>
    <n v="22156.469999999998"/>
    <n v="0"/>
    <n v="0"/>
    <n v="125656.47"/>
    <n v="176344.47"/>
    <n v="90000"/>
    <n v="27000"/>
    <n v="26376.75"/>
    <n v="0"/>
    <n v="0"/>
    <n v="143376.75"/>
    <n v="194064.75"/>
  </r>
  <r>
    <s v="Amalee Shaddock"/>
    <n v="483886254"/>
    <s v="Amalee"/>
    <s v="Shaddock"/>
    <x v="0"/>
    <n v="58261"/>
    <n v="26"/>
    <x v="779"/>
    <n v="500000"/>
    <n v="625000"/>
    <n v="750000"/>
    <n v="1000000"/>
    <n v="1.8428899999999999"/>
    <s v="150-200%"/>
    <n v="50000"/>
    <n v="18750"/>
    <n v="22500"/>
    <n v="37717.9"/>
    <n v="0"/>
    <n v="128967.9"/>
    <n v="187228.9"/>
    <n v="60000"/>
    <n v="21250"/>
    <n v="25000"/>
    <n v="37717.9"/>
    <n v="0"/>
    <n v="143967.9"/>
    <n v="202228.9"/>
  </r>
  <r>
    <s v="Marysa Skalls"/>
    <n v="8109358470"/>
    <s v="Marysa"/>
    <s v="Skalls"/>
    <x v="2"/>
    <n v="74649"/>
    <n v="18"/>
    <x v="780"/>
    <n v="600000"/>
    <n v="750000"/>
    <n v="900000"/>
    <n v="1200000"/>
    <n v="1.0769150000000001"/>
    <s v="100-125%"/>
    <n v="78000"/>
    <n v="7845.3300000000008"/>
    <n v="0"/>
    <n v="0"/>
    <n v="0"/>
    <n v="85845.33"/>
    <n v="160494.33000000002"/>
    <n v="90000"/>
    <n v="8306.82"/>
    <n v="0"/>
    <n v="0"/>
    <n v="0"/>
    <n v="98306.82"/>
    <n v="172955.82"/>
  </r>
  <r>
    <s v="Morty Kettlestringes"/>
    <n v="2426144645"/>
    <s v="Morty"/>
    <s v="Kettlestringes"/>
    <x v="0"/>
    <n v="32787"/>
    <n v="18"/>
    <x v="781"/>
    <n v="500000"/>
    <n v="625000"/>
    <n v="750000"/>
    <n v="1000000"/>
    <n v="1.401824"/>
    <s v="125-150%"/>
    <n v="50000"/>
    <n v="18750"/>
    <n v="13664.16"/>
    <n v="0"/>
    <n v="0"/>
    <n v="82414.16"/>
    <n v="115201.16"/>
    <n v="60000"/>
    <n v="21250"/>
    <n v="15182.400000000001"/>
    <n v="0"/>
    <n v="0"/>
    <n v="96432.4"/>
    <n v="129219.4"/>
  </r>
  <r>
    <s v="Juditha Robe"/>
    <n v="8467388188"/>
    <s v="Juditha"/>
    <s v="Robe"/>
    <x v="2"/>
    <n v="60837"/>
    <n v="14"/>
    <x v="782"/>
    <n v="600000"/>
    <n v="750000"/>
    <n v="900000"/>
    <n v="1200000"/>
    <n v="0.94014666666666669"/>
    <s v="0-100%"/>
    <n v="73331.44"/>
    <n v="0"/>
    <n v="0"/>
    <n v="0"/>
    <n v="0"/>
    <n v="73331.44"/>
    <n v="134168.44"/>
    <n v="84613.2"/>
    <n v="0"/>
    <n v="0"/>
    <n v="0"/>
    <n v="0"/>
    <n v="84613.2"/>
    <n v="145450.20000000001"/>
  </r>
  <r>
    <s v="Winston Pech"/>
    <n v="3524504531"/>
    <s v="Winston"/>
    <s v="Pech"/>
    <x v="1"/>
    <n v="106058"/>
    <n v="21"/>
    <x v="783"/>
    <n v="750000"/>
    <n v="937500"/>
    <n v="1125000"/>
    <n v="1500000"/>
    <n v="0.9552586666666667"/>
    <s v="0-100%"/>
    <n v="107466.59999999999"/>
    <n v="0"/>
    <n v="0"/>
    <n v="0"/>
    <n v="0"/>
    <n v="107466.59999999999"/>
    <n v="213524.59999999998"/>
    <n v="107466.59999999999"/>
    <n v="0"/>
    <n v="0"/>
    <n v="0"/>
    <n v="0"/>
    <n v="107466.59999999999"/>
    <n v="213524.59999999998"/>
  </r>
  <r>
    <s v="Brandtr Lathwood"/>
    <n v="6148235056"/>
    <s v="Brandtr"/>
    <s v="Lathwood"/>
    <x v="1"/>
    <n v="117912"/>
    <n v="21"/>
    <x v="784"/>
    <n v="750000"/>
    <n v="937500"/>
    <n v="1125000"/>
    <n v="1500000"/>
    <n v="0.96593866666666661"/>
    <s v="0-100%"/>
    <n v="108668.09999999999"/>
    <n v="0"/>
    <n v="0"/>
    <n v="0"/>
    <n v="0"/>
    <n v="108668.09999999999"/>
    <n v="226580.09999999998"/>
    <n v="108668.09999999999"/>
    <n v="0"/>
    <n v="0"/>
    <n v="0"/>
    <n v="0"/>
    <n v="108668.09999999999"/>
    <n v="226580.09999999998"/>
  </r>
  <r>
    <s v="Emelyne Rochford"/>
    <n v="1351073265"/>
    <s v="Emelyne"/>
    <s v="Rochford"/>
    <x v="1"/>
    <n v="80670"/>
    <n v="22"/>
    <x v="785"/>
    <n v="750000"/>
    <n v="937500"/>
    <n v="1125000"/>
    <n v="1500000"/>
    <n v="0.99304133333333333"/>
    <s v="0-100%"/>
    <n v="111717.15"/>
    <n v="0"/>
    <n v="0"/>
    <n v="0"/>
    <n v="0"/>
    <n v="111717.15"/>
    <n v="192387.15"/>
    <n v="111717.15"/>
    <n v="0"/>
    <n v="0"/>
    <n v="0"/>
    <n v="0"/>
    <n v="111717.15"/>
    <n v="192387.15"/>
  </r>
  <r>
    <s v="Amalle Reymers"/>
    <n v="1892125439"/>
    <s v="Amalle"/>
    <s v="Reymers"/>
    <x v="1"/>
    <n v="95373"/>
    <n v="31"/>
    <x v="786"/>
    <n v="750000"/>
    <n v="937500"/>
    <n v="1125000"/>
    <n v="1500000"/>
    <n v="1.5244200000000001"/>
    <s v="150-200%"/>
    <n v="112500"/>
    <n v="35625"/>
    <n v="43125"/>
    <n v="5494.5"/>
    <n v="0"/>
    <n v="196744.5"/>
    <n v="292117.5"/>
    <n v="112500"/>
    <n v="41250"/>
    <n v="46875"/>
    <n v="6043.9500000000007"/>
    <n v="0"/>
    <n v="206668.95"/>
    <n v="302041.95"/>
  </r>
  <r>
    <s v="Antonella Horrod"/>
    <n v="37593587"/>
    <s v="Antonella"/>
    <s v="Horrod"/>
    <x v="1"/>
    <n v="112138"/>
    <n v="21"/>
    <x v="787"/>
    <n v="750000"/>
    <n v="937500"/>
    <n v="1125000"/>
    <n v="1500000"/>
    <n v="0.93064400000000003"/>
    <s v="0-100%"/>
    <n v="104697.45"/>
    <n v="0"/>
    <n v="0"/>
    <n v="0"/>
    <n v="0"/>
    <n v="104697.45"/>
    <n v="216835.45"/>
    <n v="104697.45"/>
    <n v="0"/>
    <n v="0"/>
    <n v="0"/>
    <n v="0"/>
    <n v="104697.45"/>
    <n v="216835.45"/>
  </r>
  <r>
    <s v="Junina Galland"/>
    <n v="5675852751"/>
    <s v="Junina"/>
    <s v="Galland"/>
    <x v="0"/>
    <n v="62435"/>
    <n v="16"/>
    <x v="788"/>
    <n v="500000"/>
    <n v="625000"/>
    <n v="750000"/>
    <n v="1000000"/>
    <n v="1.275874"/>
    <s v="125-150%"/>
    <n v="50000"/>
    <n v="18750"/>
    <n v="2328.66"/>
    <n v="0"/>
    <n v="0"/>
    <n v="71078.66"/>
    <n v="133513.66"/>
    <n v="60000"/>
    <n v="21250"/>
    <n v="2587.4"/>
    <n v="0"/>
    <n v="0"/>
    <n v="83837.399999999994"/>
    <n v="146272.4"/>
  </r>
  <r>
    <s v="Dewie Dory"/>
    <n v="8370379001"/>
    <s v="Dewie"/>
    <s v="Dory"/>
    <x v="0"/>
    <n v="57499"/>
    <n v="27"/>
    <x v="789"/>
    <n v="500000"/>
    <n v="625000"/>
    <n v="750000"/>
    <n v="1000000"/>
    <n v="1.8845099999999999"/>
    <s v="150-200%"/>
    <n v="50000"/>
    <n v="18750"/>
    <n v="22500"/>
    <n v="42296.1"/>
    <n v="0"/>
    <n v="133546.1"/>
    <n v="191045.1"/>
    <n v="60000"/>
    <n v="21250"/>
    <n v="25000"/>
    <n v="42296.1"/>
    <n v="0"/>
    <n v="148546.1"/>
    <n v="206045.1"/>
  </r>
  <r>
    <s v="Barbara Locker"/>
    <n v="1888252693"/>
    <s v="Barbara"/>
    <s v="Locker"/>
    <x v="2"/>
    <n v="65975"/>
    <n v="24"/>
    <x v="790"/>
    <n v="600000"/>
    <n v="750000"/>
    <n v="900000"/>
    <n v="1200000"/>
    <n v="1.5336083333333332"/>
    <s v="150-200%"/>
    <n v="78000"/>
    <n v="25500.000000000004"/>
    <n v="31500"/>
    <n v="5242.9000000000005"/>
    <n v="0"/>
    <n v="140242.9"/>
    <n v="206217.9"/>
    <n v="90000"/>
    <n v="27000"/>
    <n v="37500"/>
    <n v="6049.5"/>
    <n v="0"/>
    <n v="160549.5"/>
    <n v="226524.5"/>
  </r>
  <r>
    <s v="Gill Labrum"/>
    <n v="6894004730"/>
    <s v="Gill"/>
    <s v="Labrum"/>
    <x v="0"/>
    <n v="41307"/>
    <n v="20"/>
    <x v="791"/>
    <n v="500000"/>
    <n v="625000"/>
    <n v="750000"/>
    <n v="1000000"/>
    <n v="1.6442220000000001"/>
    <s v="150-200%"/>
    <n v="50000"/>
    <n v="18750"/>
    <n v="22500"/>
    <n v="15864.42"/>
    <n v="0"/>
    <n v="107114.42"/>
    <n v="148421.41999999998"/>
    <n v="60000"/>
    <n v="21250"/>
    <n v="25000"/>
    <n v="15864.42"/>
    <n v="0"/>
    <n v="122114.42"/>
    <n v="163421.41999999998"/>
  </r>
  <r>
    <s v="Melisse Hartill"/>
    <n v="5293354957"/>
    <s v="Melisse"/>
    <s v="Hartill"/>
    <x v="1"/>
    <n v="122090"/>
    <n v="25"/>
    <x v="792"/>
    <n v="750000"/>
    <n v="937500"/>
    <n v="1125000"/>
    <n v="1500000"/>
    <n v="1.4186226666666666"/>
    <s v="125-150%"/>
    <n v="112500"/>
    <n v="35625"/>
    <n v="29087.41"/>
    <n v="0"/>
    <n v="0"/>
    <n v="177212.41"/>
    <n v="299302.41000000003"/>
    <n v="112500"/>
    <n v="41250"/>
    <n v="31616.75"/>
    <n v="0"/>
    <n v="0"/>
    <n v="185366.75"/>
    <n v="307456.75"/>
  </r>
  <r>
    <s v="Lionello Grogono"/>
    <n v="3129526900"/>
    <s v="Lionello"/>
    <s v="Grogono"/>
    <x v="2"/>
    <n v="57123"/>
    <n v="23"/>
    <x v="793"/>
    <n v="600000"/>
    <n v="750000"/>
    <n v="900000"/>
    <n v="1200000"/>
    <n v="1.1037816666666667"/>
    <s v="100-125%"/>
    <n v="78000"/>
    <n v="10585.730000000001"/>
    <n v="0"/>
    <n v="0"/>
    <n v="0"/>
    <n v="88585.73"/>
    <n v="145708.72999999998"/>
    <n v="90000"/>
    <n v="11208.42"/>
    <n v="0"/>
    <n v="0"/>
    <n v="0"/>
    <n v="101208.42"/>
    <n v="158331.41999999998"/>
  </r>
  <r>
    <s v="Rodrique Filon"/>
    <n v="278558984"/>
    <s v="Rodrique"/>
    <s v="Filon"/>
    <x v="2"/>
    <n v="62792"/>
    <n v="12"/>
    <x v="794"/>
    <n v="600000"/>
    <n v="750000"/>
    <n v="900000"/>
    <n v="1200000"/>
    <n v="0.72653500000000004"/>
    <s v="0-100%"/>
    <n v="56669.73"/>
    <n v="0"/>
    <n v="0"/>
    <n v="0"/>
    <n v="0"/>
    <n v="56669.73"/>
    <n v="119461.73000000001"/>
    <n v="65388.149999999994"/>
    <n v="0"/>
    <n v="0"/>
    <n v="0"/>
    <n v="0"/>
    <n v="65388.149999999994"/>
    <n v="128180.15"/>
  </r>
  <r>
    <s v="Coralyn Dudney"/>
    <n v="2066028762"/>
    <s v="Coralyn"/>
    <s v="Dudney"/>
    <x v="1"/>
    <n v="99848"/>
    <n v="20"/>
    <x v="795"/>
    <n v="750000"/>
    <n v="937500"/>
    <n v="1125000"/>
    <n v="1500000"/>
    <n v="0.96360400000000002"/>
    <s v="0-100%"/>
    <n v="108405.45"/>
    <n v="0"/>
    <n v="0"/>
    <n v="0"/>
    <n v="0"/>
    <n v="108405.45"/>
    <n v="208253.45"/>
    <n v="108405.45"/>
    <n v="0"/>
    <n v="0"/>
    <n v="0"/>
    <n v="0"/>
    <n v="108405.45"/>
    <n v="208253.45"/>
  </r>
  <r>
    <s v="Kristy Hadland"/>
    <n v="6515844751"/>
    <s v="Kristy"/>
    <s v="Hadland"/>
    <x v="1"/>
    <n v="99622"/>
    <n v="17"/>
    <x v="796"/>
    <n v="750000"/>
    <n v="937500"/>
    <n v="1125000"/>
    <n v="1500000"/>
    <n v="0.73422933333333329"/>
    <s v="0-100%"/>
    <n v="82600.800000000003"/>
    <n v="0"/>
    <n v="0"/>
    <n v="0"/>
    <n v="0"/>
    <n v="82600.800000000003"/>
    <n v="182222.8"/>
    <n v="82600.800000000003"/>
    <n v="0"/>
    <n v="0"/>
    <n v="0"/>
    <n v="0"/>
    <n v="82600.800000000003"/>
    <n v="182222.8"/>
  </r>
  <r>
    <s v="Ernesta Rodd"/>
    <n v="6471464479"/>
    <s v="Ernesta"/>
    <s v="Rodd"/>
    <x v="2"/>
    <n v="77224"/>
    <n v="26"/>
    <x v="797"/>
    <n v="600000"/>
    <n v="750000"/>
    <n v="900000"/>
    <n v="1200000"/>
    <n v="1.5606066666666667"/>
    <s v="150-200%"/>
    <n v="78000"/>
    <n v="25500.000000000004"/>
    <n v="31500"/>
    <n v="9454.64"/>
    <n v="0"/>
    <n v="144454.64000000001"/>
    <n v="221678.64"/>
    <n v="90000"/>
    <n v="27000"/>
    <n v="37500"/>
    <n v="10909.199999999999"/>
    <n v="0"/>
    <n v="165409.20000000001"/>
    <n v="242633.2"/>
  </r>
  <r>
    <s v="Greer Mercey"/>
    <n v="4698538416"/>
    <s v="Greer"/>
    <s v="Mercey"/>
    <x v="2"/>
    <n v="53655"/>
    <n v="23"/>
    <x v="798"/>
    <n v="600000"/>
    <n v="750000"/>
    <n v="900000"/>
    <n v="1200000"/>
    <n v="1.3136616666666667"/>
    <s v="125-150%"/>
    <n v="78000"/>
    <n v="25500.000000000004"/>
    <n v="8021.37"/>
    <n v="0"/>
    <n v="0"/>
    <n v="111521.37"/>
    <n v="165176.37"/>
    <n v="90000"/>
    <n v="27000"/>
    <n v="9549.25"/>
    <n v="0"/>
    <n v="0"/>
    <n v="126549.25"/>
    <n v="180204.25"/>
  </r>
  <r>
    <s v="Shani Dawdary"/>
    <n v="324399618"/>
    <s v="Shani"/>
    <s v="Dawdary"/>
    <x v="0"/>
    <n v="32171"/>
    <n v="21"/>
    <x v="799"/>
    <n v="500000"/>
    <n v="625000"/>
    <n v="750000"/>
    <n v="1000000"/>
    <n v="1.365712"/>
    <s v="125-150%"/>
    <n v="50000"/>
    <n v="18750"/>
    <n v="10414.08"/>
    <n v="0"/>
    <n v="0"/>
    <n v="79164.08"/>
    <n v="111335.08"/>
    <n v="60000"/>
    <n v="21250"/>
    <n v="11571.2"/>
    <n v="0"/>
    <n v="0"/>
    <n v="92821.2"/>
    <n v="124992.2"/>
  </r>
  <r>
    <s v="Bill Covil"/>
    <n v="1532722974"/>
    <s v="Bill"/>
    <s v="Covil"/>
    <x v="2"/>
    <n v="56016"/>
    <n v="20"/>
    <x v="800"/>
    <n v="600000"/>
    <n v="750000"/>
    <n v="900000"/>
    <n v="1200000"/>
    <n v="1.2075483333333332"/>
    <s v="100-125%"/>
    <n v="78000"/>
    <n v="21169.93"/>
    <n v="0"/>
    <n v="0"/>
    <n v="0"/>
    <n v="99169.93"/>
    <n v="155185.93"/>
    <n v="90000"/>
    <n v="22415.219999999998"/>
    <n v="0"/>
    <n v="0"/>
    <n v="0"/>
    <n v="112415.22"/>
    <n v="168431.22"/>
  </r>
  <r>
    <s v="Elena Ilyukhov"/>
    <n v="8516539148"/>
    <s v="Elena"/>
    <s v="Ilyukhov"/>
    <x v="1"/>
    <n v="90234"/>
    <n v="19"/>
    <x v="801"/>
    <n v="750000"/>
    <n v="937500"/>
    <n v="1125000"/>
    <n v="1500000"/>
    <n v="0.88645333333333332"/>
    <s v="0-100%"/>
    <n v="99726"/>
    <n v="0"/>
    <n v="0"/>
    <n v="0"/>
    <n v="0"/>
    <n v="99726"/>
    <n v="189960"/>
    <n v="99726"/>
    <n v="0"/>
    <n v="0"/>
    <n v="0"/>
    <n v="0"/>
    <n v="99726"/>
    <n v="189960"/>
  </r>
  <r>
    <s v="Costa Fincke"/>
    <n v="1411873114"/>
    <s v="Costa"/>
    <s v="Fincke"/>
    <x v="1"/>
    <n v="90585"/>
    <n v="13"/>
    <x v="802"/>
    <n v="750000"/>
    <n v="937500"/>
    <n v="1125000"/>
    <n v="1500000"/>
    <n v="0.58307066666666663"/>
    <s v="0-100%"/>
    <n v="65595.45"/>
    <n v="0"/>
    <n v="0"/>
    <n v="0"/>
    <n v="0"/>
    <n v="65595.45"/>
    <n v="156180.45000000001"/>
    <n v="65595.45"/>
    <n v="0"/>
    <n v="0"/>
    <n v="0"/>
    <n v="0"/>
    <n v="65595.45"/>
    <n v="156180.45000000001"/>
  </r>
  <r>
    <s v="Fredi Dunkerly"/>
    <n v="4031884281"/>
    <s v="Fredi"/>
    <s v="Dunkerly"/>
    <x v="1"/>
    <n v="89664"/>
    <n v="14"/>
    <x v="803"/>
    <n v="750000"/>
    <n v="937500"/>
    <n v="1125000"/>
    <n v="1500000"/>
    <n v="0.5616173333333333"/>
    <s v="0-100%"/>
    <n v="63181.95"/>
    <n v="0"/>
    <n v="0"/>
    <n v="0"/>
    <n v="0"/>
    <n v="63181.95"/>
    <n v="152845.95000000001"/>
    <n v="63181.95"/>
    <n v="0"/>
    <n v="0"/>
    <n v="0"/>
    <n v="0"/>
    <n v="63181.95"/>
    <n v="152845.95000000001"/>
  </r>
  <r>
    <s v="Norman Carcas"/>
    <n v="9223618401"/>
    <s v="Norman"/>
    <s v="Carcas"/>
    <x v="0"/>
    <n v="35362"/>
    <n v="21"/>
    <x v="804"/>
    <n v="500000"/>
    <n v="625000"/>
    <n v="750000"/>
    <n v="1000000"/>
    <n v="1.362422"/>
    <s v="125-150%"/>
    <n v="50000"/>
    <n v="18750"/>
    <n v="10117.98"/>
    <n v="0"/>
    <n v="0"/>
    <n v="78867.98"/>
    <n v="114229.98"/>
    <n v="60000"/>
    <n v="21250"/>
    <n v="11242.2"/>
    <n v="0"/>
    <n v="0"/>
    <n v="92492.2"/>
    <n v="127854.2"/>
  </r>
  <r>
    <s v="Carlos Claxson"/>
    <n v="5928086253"/>
    <s v="Carlos"/>
    <s v="Claxson"/>
    <x v="1"/>
    <n v="123100"/>
    <n v="15"/>
    <x v="805"/>
    <n v="750000"/>
    <n v="937500"/>
    <n v="1125000"/>
    <n v="1500000"/>
    <n v="0.73258933333333331"/>
    <s v="0-100%"/>
    <n v="82416.3"/>
    <n v="0"/>
    <n v="0"/>
    <n v="0"/>
    <n v="0"/>
    <n v="82416.3"/>
    <n v="205516.3"/>
    <n v="82416.3"/>
    <n v="0"/>
    <n v="0"/>
    <n v="0"/>
    <n v="0"/>
    <n v="82416.3"/>
    <n v="205516.3"/>
  </r>
  <r>
    <s v="Erma Wilder"/>
    <n v="6000780338"/>
    <s v="Erma"/>
    <s v="Wilder"/>
    <x v="2"/>
    <n v="78142"/>
    <n v="26"/>
    <x v="806"/>
    <n v="600000"/>
    <n v="750000"/>
    <n v="900000"/>
    <n v="1200000"/>
    <n v="1.5859616666666667"/>
    <s v="150-200%"/>
    <n v="78000"/>
    <n v="25500.000000000004"/>
    <n v="31500"/>
    <n v="13410.02"/>
    <n v="0"/>
    <n v="148410.01999999999"/>
    <n v="226552.02"/>
    <n v="90000"/>
    <n v="27000"/>
    <n v="37500"/>
    <n v="15473.099999999999"/>
    <n v="0"/>
    <n v="169973.1"/>
    <n v="248115.1"/>
  </r>
  <r>
    <s v="Carley Niemetz"/>
    <n v="6750554423"/>
    <s v="Carley"/>
    <s v="Niemetz"/>
    <x v="1"/>
    <n v="91978"/>
    <n v="16"/>
    <x v="807"/>
    <n v="750000"/>
    <n v="937500"/>
    <n v="1125000"/>
    <n v="1500000"/>
    <n v="0.84751066666666663"/>
    <s v="0-100%"/>
    <n v="95344.95"/>
    <n v="0"/>
    <n v="0"/>
    <n v="0"/>
    <n v="0"/>
    <n v="95344.95"/>
    <n v="187322.95"/>
    <n v="95344.95"/>
    <n v="0"/>
    <n v="0"/>
    <n v="0"/>
    <n v="0"/>
    <n v="95344.95"/>
    <n v="187322.95"/>
  </r>
  <r>
    <s v="Franny Malarkey"/>
    <n v="2191930824"/>
    <s v="Franny"/>
    <s v="Malarkey"/>
    <x v="2"/>
    <n v="69316"/>
    <n v="16"/>
    <x v="808"/>
    <n v="600000"/>
    <n v="750000"/>
    <n v="900000"/>
    <n v="1200000"/>
    <n v="0.88122833333333328"/>
    <s v="0-100%"/>
    <n v="68735.81"/>
    <n v="0"/>
    <n v="0"/>
    <n v="0"/>
    <n v="0"/>
    <n v="68735.81"/>
    <n v="138051.81"/>
    <n v="79310.55"/>
    <n v="0"/>
    <n v="0"/>
    <n v="0"/>
    <n v="0"/>
    <n v="79310.55"/>
    <n v="148626.54999999999"/>
  </r>
  <r>
    <s v="Garey Lambregts"/>
    <n v="2859931651"/>
    <s v="Garey"/>
    <s v="Lambregts"/>
    <x v="2"/>
    <n v="73783"/>
    <n v="18"/>
    <x v="809"/>
    <n v="600000"/>
    <n v="750000"/>
    <n v="900000"/>
    <n v="1200000"/>
    <n v="0.93512833333333334"/>
    <s v="0-100%"/>
    <n v="72940.010000000009"/>
    <n v="0"/>
    <n v="0"/>
    <n v="0"/>
    <n v="0"/>
    <n v="72940.010000000009"/>
    <n v="146723.01"/>
    <n v="84161.55"/>
    <n v="0"/>
    <n v="0"/>
    <n v="0"/>
    <n v="0"/>
    <n v="84161.55"/>
    <n v="157944.54999999999"/>
  </r>
  <r>
    <s v="Donelle Eyckelbeck"/>
    <n v="7961231404"/>
    <s v="Donelle"/>
    <s v="Eyckelbeck"/>
    <x v="2"/>
    <n v="59253"/>
    <n v="25"/>
    <x v="810"/>
    <n v="600000"/>
    <n v="750000"/>
    <n v="900000"/>
    <n v="1200000"/>
    <n v="1.650075"/>
    <s v="150-200%"/>
    <n v="78000"/>
    <n v="25500.000000000004"/>
    <n v="31500"/>
    <n v="23411.7"/>
    <n v="0"/>
    <n v="158411.70000000001"/>
    <n v="217664.7"/>
    <n v="90000"/>
    <n v="27000"/>
    <n v="37500"/>
    <n v="27013.5"/>
    <n v="0"/>
    <n v="181513.5"/>
    <n v="240766.5"/>
  </r>
  <r>
    <s v="Bride Fidelli"/>
    <n v="5974179625"/>
    <s v="Bride"/>
    <s v="Fidelli"/>
    <x v="1"/>
    <n v="102765"/>
    <n v="24"/>
    <x v="811"/>
    <n v="750000"/>
    <n v="937500"/>
    <n v="1125000"/>
    <n v="1500000"/>
    <n v="1.1108453333333332"/>
    <s v="100-125%"/>
    <n v="112500"/>
    <n v="15795.460000000001"/>
    <n v="0"/>
    <n v="0"/>
    <n v="0"/>
    <n v="128295.46"/>
    <n v="231060.46000000002"/>
    <n v="112500"/>
    <n v="18289.48"/>
    <n v="0"/>
    <n v="0"/>
    <n v="0"/>
    <n v="130789.48"/>
    <n v="233554.47999999998"/>
  </r>
  <r>
    <s v="Darci Wixey"/>
    <n v="4768342426"/>
    <s v="Darci"/>
    <s v="Wixey"/>
    <x v="2"/>
    <n v="62604"/>
    <n v="18"/>
    <x v="812"/>
    <n v="600000"/>
    <n v="750000"/>
    <n v="900000"/>
    <n v="1200000"/>
    <n v="1.0996883333333334"/>
    <s v="100-125%"/>
    <n v="78000"/>
    <n v="10168.210000000001"/>
    <n v="0"/>
    <n v="0"/>
    <n v="0"/>
    <n v="88168.21"/>
    <n v="150772.21000000002"/>
    <n v="90000"/>
    <n v="10766.34"/>
    <n v="0"/>
    <n v="0"/>
    <n v="0"/>
    <n v="100766.34"/>
    <n v="163370.34"/>
  </r>
  <r>
    <s v="Rolph Slatcher"/>
    <n v="7205288142"/>
    <s v="Rolph"/>
    <s v="Slatcher"/>
    <x v="1"/>
    <n v="89937"/>
    <n v="19"/>
    <x v="813"/>
    <n v="750000"/>
    <n v="937500"/>
    <n v="1125000"/>
    <n v="1500000"/>
    <n v="0.84354799999999996"/>
    <s v="0-100%"/>
    <n v="94899.15"/>
    <n v="0"/>
    <n v="0"/>
    <n v="0"/>
    <n v="0"/>
    <n v="94899.15"/>
    <n v="184836.15"/>
    <n v="94899.15"/>
    <n v="0"/>
    <n v="0"/>
    <n v="0"/>
    <n v="0"/>
    <n v="94899.15"/>
    <n v="184836.15"/>
  </r>
  <r>
    <s v="Caryn De La Coste"/>
    <n v="9619649427"/>
    <s v="Caryn"/>
    <s v="De La Coste"/>
    <x v="2"/>
    <n v="52037"/>
    <n v="27"/>
    <x v="814"/>
    <n v="600000"/>
    <n v="750000"/>
    <n v="900000"/>
    <n v="1200000"/>
    <n v="1.5412483333333333"/>
    <s v="150-200%"/>
    <n v="78000"/>
    <n v="25500.000000000004"/>
    <n v="31500"/>
    <n v="6434.74"/>
    <n v="0"/>
    <n v="141434.74"/>
    <n v="193471.74"/>
    <n v="90000"/>
    <n v="27000"/>
    <n v="37500"/>
    <n v="7424.7"/>
    <n v="0"/>
    <n v="161924.70000000001"/>
    <n v="213961.7"/>
  </r>
  <r>
    <s v="Currie Lethbury"/>
    <n v="3463222345"/>
    <s v="Currie"/>
    <s v="Lethbury"/>
    <x v="0"/>
    <n v="50537"/>
    <n v="20"/>
    <x v="815"/>
    <n v="500000"/>
    <n v="625000"/>
    <n v="750000"/>
    <n v="1000000"/>
    <n v="1.192034"/>
    <s v="100-125%"/>
    <n v="50000"/>
    <n v="14402.55"/>
    <n v="0"/>
    <n v="0"/>
    <n v="0"/>
    <n v="64402.55"/>
    <n v="114939.55"/>
    <n v="60000"/>
    <n v="16322.890000000001"/>
    <n v="0"/>
    <n v="0"/>
    <n v="0"/>
    <n v="76322.89"/>
    <n v="126859.89"/>
  </r>
  <r>
    <s v="Carlin Yardley"/>
    <n v="4075444457"/>
    <s v="Carlin"/>
    <s v="Yardley"/>
    <x v="1"/>
    <n v="91957"/>
    <n v="22"/>
    <x v="816"/>
    <n v="750000"/>
    <n v="937500"/>
    <n v="1125000"/>
    <n v="1500000"/>
    <n v="1.0899466666666666"/>
    <s v="100-125%"/>
    <n v="112500"/>
    <n v="12817.4"/>
    <n v="0"/>
    <n v="0"/>
    <n v="0"/>
    <n v="125317.4"/>
    <n v="217274.4"/>
    <n v="112500"/>
    <n v="14841.2"/>
    <n v="0"/>
    <n v="0"/>
    <n v="0"/>
    <n v="127341.2"/>
    <n v="219298.2"/>
  </r>
  <r>
    <s v="Jammal McPhee"/>
    <n v="7098438871"/>
    <s v="Jammal"/>
    <s v="McPhee"/>
    <x v="2"/>
    <n v="57781"/>
    <n v="23"/>
    <x v="817"/>
    <n v="600000"/>
    <n v="750000"/>
    <n v="900000"/>
    <n v="1200000"/>
    <n v="1.0991783333333334"/>
    <s v="100-125%"/>
    <n v="78000"/>
    <n v="10116.19"/>
    <n v="0"/>
    <n v="0"/>
    <n v="0"/>
    <n v="88116.19"/>
    <n v="145897.19"/>
    <n v="90000"/>
    <n v="10711.26"/>
    <n v="0"/>
    <n v="0"/>
    <n v="0"/>
    <n v="100711.26"/>
    <n v="158492.26"/>
  </r>
  <r>
    <s v="Auguste Uren"/>
    <n v="7596173217"/>
    <s v="Auguste"/>
    <s v="Uren"/>
    <x v="1"/>
    <n v="91764"/>
    <n v="22"/>
    <x v="818"/>
    <n v="750000"/>
    <n v="937500"/>
    <n v="1125000"/>
    <n v="1500000"/>
    <n v="1.0391373333333334"/>
    <s v="100-125%"/>
    <n v="112500"/>
    <n v="5577.07"/>
    <n v="0"/>
    <n v="0"/>
    <n v="0"/>
    <n v="118077.07"/>
    <n v="209841.07"/>
    <n v="112500"/>
    <n v="6457.66"/>
    <n v="0"/>
    <n v="0"/>
    <n v="0"/>
    <n v="118957.66"/>
    <n v="210721.66"/>
  </r>
  <r>
    <s v="Loella Connell"/>
    <n v="1502791994"/>
    <s v="Loella"/>
    <s v="Connell"/>
    <x v="1"/>
    <n v="116313"/>
    <n v="21"/>
    <x v="819"/>
    <n v="750000"/>
    <n v="937500"/>
    <n v="1125000"/>
    <n v="1500000"/>
    <n v="1.103928"/>
    <s v="100-125%"/>
    <n v="112500"/>
    <n v="14809.74"/>
    <n v="0"/>
    <n v="0"/>
    <n v="0"/>
    <n v="127309.74"/>
    <n v="243622.74"/>
    <n v="112500"/>
    <n v="17148.12"/>
    <n v="0"/>
    <n v="0"/>
    <n v="0"/>
    <n v="129648.12"/>
    <n v="245961.12"/>
  </r>
  <r>
    <s v="Veronike Chidwick"/>
    <n v="5075915108"/>
    <s v="Veronike"/>
    <s v="Chidwick"/>
    <x v="2"/>
    <n v="76714"/>
    <n v="17"/>
    <x v="820"/>
    <n v="600000"/>
    <n v="750000"/>
    <n v="900000"/>
    <n v="1200000"/>
    <n v="1.023555"/>
    <s v="100-125%"/>
    <n v="78000"/>
    <n v="2402.61"/>
    <n v="0"/>
    <n v="0"/>
    <n v="0"/>
    <n v="80402.61"/>
    <n v="157116.60999999999"/>
    <n v="90000"/>
    <n v="2543.94"/>
    <n v="0"/>
    <n v="0"/>
    <n v="0"/>
    <n v="92543.94"/>
    <n v="169257.94"/>
  </r>
  <r>
    <s v="Wilmette Dronsfield"/>
    <n v="4649590612"/>
    <s v="Wilmette"/>
    <s v="Dronsfield"/>
    <x v="2"/>
    <n v="73006"/>
    <n v="17"/>
    <x v="821"/>
    <n v="600000"/>
    <n v="750000"/>
    <n v="900000"/>
    <n v="1200000"/>
    <n v="0.8814683333333333"/>
    <s v="0-100%"/>
    <n v="68754.53"/>
    <n v="0"/>
    <n v="0"/>
    <n v="0"/>
    <n v="0"/>
    <n v="68754.53"/>
    <n v="141760.53"/>
    <n v="79332.149999999994"/>
    <n v="0"/>
    <n v="0"/>
    <n v="0"/>
    <n v="0"/>
    <n v="79332.149999999994"/>
    <n v="152338.15"/>
  </r>
  <r>
    <s v="Trey Rosenthal"/>
    <n v="4278470843"/>
    <s v="Trey"/>
    <s v="Rosenthal"/>
    <x v="0"/>
    <n v="61463"/>
    <n v="14"/>
    <x v="822"/>
    <n v="500000"/>
    <n v="625000"/>
    <n v="750000"/>
    <n v="1000000"/>
    <n v="0.82768600000000003"/>
    <s v="0-100%"/>
    <n v="41384.300000000003"/>
    <n v="0"/>
    <n v="0"/>
    <n v="0"/>
    <n v="0"/>
    <n v="41384.300000000003"/>
    <n v="102847.3"/>
    <n v="49661.159999999996"/>
    <n v="0"/>
    <n v="0"/>
    <n v="0"/>
    <n v="0"/>
    <n v="49661.159999999996"/>
    <n v="111124.16"/>
  </r>
  <r>
    <s v="Myrtie Silversmid"/>
    <n v="2973558387"/>
    <s v="Myrtie"/>
    <s v="Silversmid"/>
    <x v="2"/>
    <n v="67150"/>
    <n v="19"/>
    <x v="823"/>
    <n v="600000"/>
    <n v="750000"/>
    <n v="900000"/>
    <n v="1200000"/>
    <n v="1.1041399999999999"/>
    <s v="100-125%"/>
    <n v="78000"/>
    <n v="10622.28"/>
    <n v="0"/>
    <n v="0"/>
    <n v="0"/>
    <n v="88622.28"/>
    <n v="155772.28"/>
    <n v="90000"/>
    <n v="11247.119999999999"/>
    <n v="0"/>
    <n v="0"/>
    <n v="0"/>
    <n v="101247.12"/>
    <n v="168397.12"/>
  </r>
  <r>
    <s v="Saunders Hubery"/>
    <n v="2599557828"/>
    <s v="Saunders"/>
    <s v="Hubery"/>
    <x v="2"/>
    <n v="51532"/>
    <n v="20"/>
    <x v="824"/>
    <n v="600000"/>
    <n v="750000"/>
    <n v="900000"/>
    <n v="1200000"/>
    <n v="1.2348566666666667"/>
    <s v="100-125%"/>
    <n v="78000"/>
    <n v="23955.38"/>
    <n v="0"/>
    <n v="0"/>
    <n v="0"/>
    <n v="101955.38"/>
    <n v="153487.38"/>
    <n v="90000"/>
    <n v="25364.52"/>
    <n v="0"/>
    <n v="0"/>
    <n v="0"/>
    <n v="115364.52"/>
    <n v="166896.52000000002"/>
  </r>
  <r>
    <s v="Kendra March"/>
    <n v="9727426344"/>
    <s v="Kendra"/>
    <s v="March"/>
    <x v="1"/>
    <n v="78393"/>
    <n v="10"/>
    <x v="825"/>
    <n v="750000"/>
    <n v="937500"/>
    <n v="1125000"/>
    <n v="1500000"/>
    <n v="0.46868533333333334"/>
    <s v="0-100%"/>
    <n v="52727.1"/>
    <n v="0"/>
    <n v="0"/>
    <n v="0"/>
    <n v="0"/>
    <n v="52727.1"/>
    <n v="131120.1"/>
    <n v="52727.1"/>
    <n v="0"/>
    <n v="0"/>
    <n v="0"/>
    <n v="0"/>
    <n v="52727.1"/>
    <n v="131120.1"/>
  </r>
  <r>
    <s v="Nobie Queripel"/>
    <n v="2524572722"/>
    <s v="Nobie"/>
    <s v="Queripel"/>
    <x v="2"/>
    <n v="58232"/>
    <n v="29"/>
    <x v="826"/>
    <n v="600000"/>
    <n v="750000"/>
    <n v="900000"/>
    <n v="1200000"/>
    <n v="1.6278433333333333"/>
    <s v="150-200%"/>
    <n v="78000"/>
    <n v="25500.000000000004"/>
    <n v="31500"/>
    <n v="19943.560000000001"/>
    <n v="0"/>
    <n v="154943.56"/>
    <n v="213175.56"/>
    <n v="90000"/>
    <n v="27000"/>
    <n v="37500"/>
    <n v="23011.8"/>
    <n v="0"/>
    <n v="177511.8"/>
    <n v="235743.8"/>
  </r>
  <r>
    <s v="Scot Skoughman"/>
    <n v="2405876701"/>
    <s v="Scot"/>
    <s v="Skoughman"/>
    <x v="1"/>
    <n v="118003"/>
    <n v="20"/>
    <x v="827"/>
    <n v="750000"/>
    <n v="937500"/>
    <n v="1125000"/>
    <n v="1500000"/>
    <n v="1.0506613333333332"/>
    <s v="100-125%"/>
    <n v="112500"/>
    <n v="7219.24"/>
    <n v="0"/>
    <n v="0"/>
    <n v="0"/>
    <n v="119719.24"/>
    <n v="237722.23999999999"/>
    <n v="112500"/>
    <n v="8359.1200000000008"/>
    <n v="0"/>
    <n v="0"/>
    <n v="0"/>
    <n v="120859.12"/>
    <n v="238862.12"/>
  </r>
  <r>
    <s v="Abdul Thunnerclef"/>
    <n v="5726465660"/>
    <s v="Abdul"/>
    <s v="Thunnerclef"/>
    <x v="2"/>
    <n v="60233"/>
    <n v="22"/>
    <x v="828"/>
    <n v="600000"/>
    <n v="750000"/>
    <n v="900000"/>
    <n v="1200000"/>
    <n v="1.3321866666666666"/>
    <s v="125-150%"/>
    <n v="78000"/>
    <n v="25500.000000000004"/>
    <n v="10355.52"/>
    <n v="0"/>
    <n v="0"/>
    <n v="113855.52"/>
    <n v="174088.52000000002"/>
    <n v="90000"/>
    <n v="27000"/>
    <n v="12328"/>
    <n v="0"/>
    <n v="0"/>
    <n v="129328"/>
    <n v="189561"/>
  </r>
  <r>
    <s v="Saleem Dewdney"/>
    <n v="1664426442"/>
    <s v="Saleem"/>
    <s v="Dewdney"/>
    <x v="0"/>
    <n v="57195"/>
    <n v="17"/>
    <x v="829"/>
    <n v="500000"/>
    <n v="625000"/>
    <n v="750000"/>
    <n v="1000000"/>
    <n v="1.20384"/>
    <s v="100-125%"/>
    <n v="50000"/>
    <n v="15288"/>
    <n v="0"/>
    <n v="0"/>
    <n v="0"/>
    <n v="65288"/>
    <n v="122483"/>
    <n v="60000"/>
    <n v="17326.400000000001"/>
    <n v="0"/>
    <n v="0"/>
    <n v="0"/>
    <n v="77326.399999999994"/>
    <n v="134521.4"/>
  </r>
  <r>
    <s v="Hildagard White"/>
    <n v="6614458434"/>
    <s v="Hildagard"/>
    <s v="White"/>
    <x v="1"/>
    <n v="118195"/>
    <n v="13"/>
    <x v="830"/>
    <n v="750000"/>
    <n v="937500"/>
    <n v="1125000"/>
    <n v="1500000"/>
    <n v="0.6094573333333333"/>
    <s v="0-100%"/>
    <n v="68563.95"/>
    <n v="0"/>
    <n v="0"/>
    <n v="0"/>
    <n v="0"/>
    <n v="68563.95"/>
    <n v="186758.95"/>
    <n v="68563.95"/>
    <n v="0"/>
    <n v="0"/>
    <n v="0"/>
    <n v="0"/>
    <n v="68563.95"/>
    <n v="186758.95"/>
  </r>
  <r>
    <s v="Rudd Bigland"/>
    <n v="6227038881"/>
    <s v="Rudd"/>
    <s v="Bigland"/>
    <x v="1"/>
    <n v="124085"/>
    <n v="24"/>
    <x v="831"/>
    <n v="750000"/>
    <n v="937500"/>
    <n v="1125000"/>
    <n v="1500000"/>
    <n v="1.0015400000000001"/>
    <s v="100-125%"/>
    <n v="112500"/>
    <n v="219.45"/>
    <n v="0"/>
    <n v="0"/>
    <n v="0"/>
    <n v="112719.45"/>
    <n v="236804.45"/>
    <n v="112500"/>
    <n v="254.1"/>
    <n v="0"/>
    <n v="0"/>
    <n v="0"/>
    <n v="112754.1"/>
    <n v="236839.1"/>
  </r>
  <r>
    <s v="Dion Liccardi"/>
    <n v="8705788102"/>
    <s v="Dion"/>
    <s v="Liccardi"/>
    <x v="0"/>
    <n v="61019"/>
    <n v="18"/>
    <x v="832"/>
    <n v="500000"/>
    <n v="625000"/>
    <n v="750000"/>
    <n v="1000000"/>
    <n v="1.275806"/>
    <s v="125-150%"/>
    <n v="50000"/>
    <n v="18750"/>
    <n v="2322.54"/>
    <n v="0"/>
    <n v="0"/>
    <n v="71072.539999999994"/>
    <n v="132091.53999999998"/>
    <n v="60000"/>
    <n v="21250"/>
    <n v="2580.6000000000004"/>
    <n v="0"/>
    <n v="0"/>
    <n v="83830.600000000006"/>
    <n v="144849.60000000001"/>
  </r>
  <r>
    <s v="May Richings"/>
    <n v="2421688019"/>
    <s v="May"/>
    <s v="Richings"/>
    <x v="1"/>
    <n v="92591"/>
    <n v="21"/>
    <x v="833"/>
    <n v="750000"/>
    <n v="937500"/>
    <n v="1125000"/>
    <n v="1500000"/>
    <n v="0.81333733333333336"/>
    <s v="0-100%"/>
    <n v="91500.45"/>
    <n v="0"/>
    <n v="0"/>
    <n v="0"/>
    <n v="0"/>
    <n v="91500.45"/>
    <n v="184091.45"/>
    <n v="91500.45"/>
    <n v="0"/>
    <n v="0"/>
    <n v="0"/>
    <n v="0"/>
    <n v="91500.45"/>
    <n v="184091.45"/>
  </r>
  <r>
    <s v="Lynea Vanyukhin"/>
    <n v="9732655267"/>
    <s v="Lynea"/>
    <s v="Vanyukhin"/>
    <x v="2"/>
    <n v="77474"/>
    <n v="11"/>
    <x v="834"/>
    <n v="600000"/>
    <n v="750000"/>
    <n v="900000"/>
    <n v="1200000"/>
    <n v="0.75831833333333332"/>
    <s v="0-100%"/>
    <n v="59148.83"/>
    <n v="0"/>
    <n v="0"/>
    <n v="0"/>
    <n v="0"/>
    <n v="59148.83"/>
    <n v="136622.83000000002"/>
    <n v="68248.649999999994"/>
    <n v="0"/>
    <n v="0"/>
    <n v="0"/>
    <n v="0"/>
    <n v="68248.649999999994"/>
    <n v="145722.65"/>
  </r>
  <r>
    <s v="Donovan Willingham"/>
    <n v="7741079360"/>
    <s v="Donovan"/>
    <s v="Willingham"/>
    <x v="2"/>
    <n v="60165"/>
    <n v="22"/>
    <x v="835"/>
    <n v="600000"/>
    <n v="750000"/>
    <n v="900000"/>
    <n v="1200000"/>
    <n v="1.2772483333333333"/>
    <s v="125-150%"/>
    <n v="78000"/>
    <n v="25500.000000000004"/>
    <n v="3433.29"/>
    <n v="0"/>
    <n v="0"/>
    <n v="106933.29"/>
    <n v="167098.28999999998"/>
    <n v="90000"/>
    <n v="27000"/>
    <n v="4087.25"/>
    <n v="0"/>
    <n v="0"/>
    <n v="121087.25"/>
    <n v="181252.25"/>
  </r>
  <r>
    <s v="Marillin Yerrall"/>
    <n v="8034345962"/>
    <s v="Marillin"/>
    <s v="Yerrall"/>
    <x v="1"/>
    <n v="121088"/>
    <n v="23"/>
    <x v="836"/>
    <n v="750000"/>
    <n v="937500"/>
    <n v="1125000"/>
    <n v="1500000"/>
    <n v="0.92804266666666668"/>
    <s v="0-100%"/>
    <n v="104404.8"/>
    <n v="0"/>
    <n v="0"/>
    <n v="0"/>
    <n v="0"/>
    <n v="104404.8"/>
    <n v="225492.8"/>
    <n v="104404.8"/>
    <n v="0"/>
    <n v="0"/>
    <n v="0"/>
    <n v="0"/>
    <n v="104404.8"/>
    <n v="225492.8"/>
  </r>
  <r>
    <s v="Elfrida Fone"/>
    <n v="9518260397"/>
    <s v="Elfrida"/>
    <s v="Fone"/>
    <x v="2"/>
    <n v="63471"/>
    <n v="18"/>
    <x v="837"/>
    <n v="600000"/>
    <n v="750000"/>
    <n v="900000"/>
    <n v="1200000"/>
    <n v="1.0881666666666667"/>
    <s v="100-125%"/>
    <n v="78000"/>
    <n v="8993"/>
    <n v="0"/>
    <n v="0"/>
    <n v="0"/>
    <n v="86993"/>
    <n v="150464"/>
    <n v="90000"/>
    <n v="9522"/>
    <n v="0"/>
    <n v="0"/>
    <n v="0"/>
    <n v="99522"/>
    <n v="162993"/>
  </r>
  <r>
    <s v="Pavlov Pucknell"/>
    <n v="6769297310"/>
    <s v="Pavlov"/>
    <s v="Pucknell"/>
    <x v="1"/>
    <n v="83667"/>
    <n v="23"/>
    <x v="838"/>
    <n v="750000"/>
    <n v="937500"/>
    <n v="1125000"/>
    <n v="1500000"/>
    <n v="0.99184799999999995"/>
    <s v="0-100%"/>
    <n v="111582.9"/>
    <n v="0"/>
    <n v="0"/>
    <n v="0"/>
    <n v="0"/>
    <n v="111582.9"/>
    <n v="195249.9"/>
    <n v="111582.9"/>
    <n v="0"/>
    <n v="0"/>
    <n v="0"/>
    <n v="0"/>
    <n v="111582.9"/>
    <n v="195249.9"/>
  </r>
  <r>
    <s v="Kristoforo Claremont"/>
    <n v="3016446324"/>
    <s v="Kristoforo"/>
    <s v="Claremont"/>
    <x v="0"/>
    <n v="45261"/>
    <n v="26"/>
    <x v="839"/>
    <n v="500000"/>
    <n v="625000"/>
    <n v="750000"/>
    <n v="1000000"/>
    <n v="1.941322"/>
    <s v="150-200%"/>
    <n v="50000"/>
    <n v="18750"/>
    <n v="22500"/>
    <n v="48545.42"/>
    <n v="0"/>
    <n v="139795.41999999998"/>
    <n v="185056.41999999998"/>
    <n v="60000"/>
    <n v="21250"/>
    <n v="25000"/>
    <n v="48545.42"/>
    <n v="0"/>
    <n v="154795.41999999998"/>
    <n v="200056.41999999998"/>
  </r>
  <r>
    <s v="Cyndi D'Agostino"/>
    <n v="858481901"/>
    <s v="Cyndi"/>
    <s v="D'Agostino"/>
    <x v="1"/>
    <n v="78794"/>
    <n v="28"/>
    <x v="840"/>
    <n v="750000"/>
    <n v="937500"/>
    <n v="1125000"/>
    <n v="1500000"/>
    <n v="1.3095653333333332"/>
    <s v="125-150%"/>
    <n v="112500"/>
    <n v="35625"/>
    <n v="10275.02"/>
    <n v="0"/>
    <n v="0"/>
    <n v="158400.01999999999"/>
    <n v="237194.02"/>
    <n v="112500"/>
    <n v="41250"/>
    <n v="11168.5"/>
    <n v="0"/>
    <n v="0"/>
    <n v="164918.5"/>
    <n v="243712.5"/>
  </r>
  <r>
    <s v="Finn Dixey"/>
    <n v="9196221739"/>
    <s v="Finn"/>
    <s v="Dixey"/>
    <x v="1"/>
    <n v="89772"/>
    <n v="22"/>
    <x v="841"/>
    <n v="750000"/>
    <n v="937500"/>
    <n v="1125000"/>
    <n v="1500000"/>
    <n v="1.031684"/>
    <s v="100-125%"/>
    <n v="112500"/>
    <n v="4514.97"/>
    <n v="0"/>
    <n v="0"/>
    <n v="0"/>
    <n v="117014.97"/>
    <n v="206786.97"/>
    <n v="112500"/>
    <n v="5227.8599999999997"/>
    <n v="0"/>
    <n v="0"/>
    <n v="0"/>
    <n v="117727.86"/>
    <n v="207499.86"/>
  </r>
  <r>
    <s v="Thatcher Haug"/>
    <n v="2592292012"/>
    <s v="Thatcher"/>
    <s v="Haug"/>
    <x v="0"/>
    <n v="40895"/>
    <n v="26"/>
    <x v="842"/>
    <n v="500000"/>
    <n v="625000"/>
    <n v="750000"/>
    <n v="1000000"/>
    <n v="1.604068"/>
    <s v="150-200%"/>
    <n v="50000"/>
    <n v="18750"/>
    <n v="22500"/>
    <n v="11447.48"/>
    <n v="0"/>
    <n v="102697.48"/>
    <n v="143592.47999999998"/>
    <n v="60000"/>
    <n v="21250"/>
    <n v="25000"/>
    <n v="11447.48"/>
    <n v="0"/>
    <n v="117697.48"/>
    <n v="158592.47999999998"/>
  </r>
  <r>
    <s v="Chuck Petkov"/>
    <n v="9312128221"/>
    <s v="Chuck"/>
    <s v="Petkov"/>
    <x v="0"/>
    <n v="49598"/>
    <n v="15"/>
    <x v="843"/>
    <n v="500000"/>
    <n v="625000"/>
    <n v="750000"/>
    <n v="1000000"/>
    <n v="1.0369699999999999"/>
    <s v="100-125%"/>
    <n v="50000"/>
    <n v="2772.75"/>
    <n v="0"/>
    <n v="0"/>
    <n v="0"/>
    <n v="52772.75"/>
    <n v="102370.75"/>
    <n v="60000"/>
    <n v="3142.4500000000003"/>
    <n v="0"/>
    <n v="0"/>
    <n v="0"/>
    <n v="63142.45"/>
    <n v="112740.45"/>
  </r>
  <r>
    <s v="Kev Scogin"/>
    <n v="8204786093"/>
    <s v="Kev"/>
    <s v="Scogin"/>
    <x v="1"/>
    <n v="96492"/>
    <n v="21"/>
    <x v="844"/>
    <n v="750000"/>
    <n v="937500"/>
    <n v="1125000"/>
    <n v="1500000"/>
    <n v="0.90062666666666669"/>
    <s v="0-100%"/>
    <n v="101320.5"/>
    <n v="0"/>
    <n v="0"/>
    <n v="0"/>
    <n v="0"/>
    <n v="101320.5"/>
    <n v="197812.5"/>
    <n v="101320.5"/>
    <n v="0"/>
    <n v="0"/>
    <n v="0"/>
    <n v="0"/>
    <n v="101320.5"/>
    <n v="197812.5"/>
  </r>
  <r>
    <s v="Rodd Froggatt"/>
    <n v="959209328"/>
    <s v="Rodd"/>
    <s v="Froggatt"/>
    <x v="0"/>
    <n v="48352"/>
    <n v="11"/>
    <x v="845"/>
    <n v="500000"/>
    <n v="625000"/>
    <n v="750000"/>
    <n v="1000000"/>
    <n v="0.816774"/>
    <s v="0-100%"/>
    <n v="40838.700000000004"/>
    <n v="0"/>
    <n v="0"/>
    <n v="0"/>
    <n v="0"/>
    <n v="40838.700000000004"/>
    <n v="89190.700000000012"/>
    <n v="49006.439999999995"/>
    <n v="0"/>
    <n v="0"/>
    <n v="0"/>
    <n v="0"/>
    <n v="49006.439999999995"/>
    <n v="97358.44"/>
  </r>
  <r>
    <s v="Garnette Woodyear"/>
    <n v="4866916575"/>
    <s v="Garnette"/>
    <s v="Woodyear"/>
    <x v="0"/>
    <n v="45185"/>
    <n v="22"/>
    <x v="846"/>
    <n v="500000"/>
    <n v="625000"/>
    <n v="750000"/>
    <n v="1000000"/>
    <n v="1.773954"/>
    <s v="150-200%"/>
    <n v="50000"/>
    <n v="18750"/>
    <n v="22500"/>
    <n v="30134.94"/>
    <n v="0"/>
    <n v="121384.94"/>
    <n v="166569.94"/>
    <n v="60000"/>
    <n v="21250"/>
    <n v="25000"/>
    <n v="30134.94"/>
    <n v="0"/>
    <n v="136384.94"/>
    <n v="181569.94"/>
  </r>
  <r>
    <s v="Marleah Lingner"/>
    <n v="4191160419"/>
    <s v="Marleah"/>
    <s v="Lingner"/>
    <x v="0"/>
    <n v="39616"/>
    <n v="15"/>
    <x v="847"/>
    <n v="500000"/>
    <n v="625000"/>
    <n v="750000"/>
    <n v="1000000"/>
    <n v="1.2821119999999999"/>
    <s v="125-150%"/>
    <n v="50000"/>
    <n v="18750"/>
    <n v="2890.08"/>
    <n v="0"/>
    <n v="0"/>
    <n v="71640.08"/>
    <n v="111256.08"/>
    <n v="60000"/>
    <n v="21250"/>
    <n v="3211.2000000000003"/>
    <n v="0"/>
    <n v="0"/>
    <n v="84461.2"/>
    <n v="124077.2"/>
  </r>
  <r>
    <s v="Anselma Paradise"/>
    <n v="1442784075"/>
    <s v="Anselma"/>
    <s v="Paradise"/>
    <x v="1"/>
    <n v="102948"/>
    <n v="24"/>
    <x v="848"/>
    <n v="750000"/>
    <n v="937500"/>
    <n v="1125000"/>
    <n v="1500000"/>
    <n v="1.0733533333333334"/>
    <s v="100-125%"/>
    <n v="112500"/>
    <n v="10452.85"/>
    <n v="0"/>
    <n v="0"/>
    <n v="0"/>
    <n v="122952.85"/>
    <n v="225900.85"/>
    <n v="112500"/>
    <n v="12103.3"/>
    <n v="0"/>
    <n v="0"/>
    <n v="0"/>
    <n v="124603.3"/>
    <n v="227551.3"/>
  </r>
  <r>
    <s v="Wini Allenson"/>
    <n v="5117202538"/>
    <s v="Wini"/>
    <s v="Allenson"/>
    <x v="0"/>
    <n v="35279"/>
    <n v="21"/>
    <x v="849"/>
    <n v="500000"/>
    <n v="625000"/>
    <n v="750000"/>
    <n v="1000000"/>
    <n v="1.2789820000000001"/>
    <s v="125-150%"/>
    <n v="50000"/>
    <n v="18750"/>
    <n v="2608.38"/>
    <n v="0"/>
    <n v="0"/>
    <n v="71358.38"/>
    <n v="106637.38"/>
    <n v="60000"/>
    <n v="21250"/>
    <n v="2898.2000000000003"/>
    <n v="0"/>
    <n v="0"/>
    <n v="84148.2"/>
    <n v="119427.2"/>
  </r>
  <r>
    <s v="Lotta Thoresbie"/>
    <n v="1657097021"/>
    <s v="Lotta"/>
    <s v="Thoresbie"/>
    <x v="0"/>
    <n v="50269"/>
    <n v="21"/>
    <x v="850"/>
    <n v="500000"/>
    <n v="625000"/>
    <n v="750000"/>
    <n v="1000000"/>
    <n v="1.6620360000000001"/>
    <s v="150-200%"/>
    <n v="50000"/>
    <n v="18750"/>
    <n v="22500"/>
    <n v="17823.96"/>
    <n v="0"/>
    <n v="109073.95999999999"/>
    <n v="159342.96"/>
    <n v="60000"/>
    <n v="21250"/>
    <n v="25000"/>
    <n v="17823.96"/>
    <n v="0"/>
    <n v="124073.95999999999"/>
    <n v="174342.96"/>
  </r>
  <r>
    <s v="Bil Riatt"/>
    <n v="999389173"/>
    <s v="Bil"/>
    <s v="Riatt"/>
    <x v="0"/>
    <n v="37224"/>
    <n v="19"/>
    <x v="851"/>
    <n v="500000"/>
    <n v="625000"/>
    <n v="750000"/>
    <n v="1000000"/>
    <n v="1.304778"/>
    <s v="125-150%"/>
    <n v="50000"/>
    <n v="18750"/>
    <n v="4930.0199999999995"/>
    <n v="0"/>
    <n v="0"/>
    <n v="73680.02"/>
    <n v="110904.02"/>
    <n v="60000"/>
    <n v="21250"/>
    <n v="5477.8"/>
    <n v="0"/>
    <n v="0"/>
    <n v="86727.8"/>
    <n v="123951.8"/>
  </r>
  <r>
    <s v="Mellicent Hopkyns"/>
    <n v="9008589443"/>
    <s v="Mellicent"/>
    <s v="Hopkyns"/>
    <x v="2"/>
    <n v="77458"/>
    <n v="18"/>
    <x v="852"/>
    <n v="600000"/>
    <n v="750000"/>
    <n v="900000"/>
    <n v="1200000"/>
    <n v="1.0336733333333334"/>
    <s v="100-125%"/>
    <n v="78000"/>
    <n v="3434.6800000000003"/>
    <n v="0"/>
    <n v="0"/>
    <n v="0"/>
    <n v="81434.679999999993"/>
    <n v="158892.68"/>
    <n v="90000"/>
    <n v="3636.72"/>
    <n v="0"/>
    <n v="0"/>
    <n v="0"/>
    <n v="93636.72"/>
    <n v="171094.72"/>
  </r>
  <r>
    <s v="Ezequiel Kull"/>
    <n v="1729795870"/>
    <s v="Ezequiel"/>
    <s v="Kull"/>
    <x v="2"/>
    <n v="71506"/>
    <n v="18"/>
    <x v="853"/>
    <n v="600000"/>
    <n v="750000"/>
    <n v="900000"/>
    <n v="1200000"/>
    <n v="1.0703983333333333"/>
    <s v="100-125%"/>
    <n v="78000"/>
    <n v="7180.63"/>
    <n v="0"/>
    <n v="0"/>
    <n v="0"/>
    <n v="85180.63"/>
    <n v="156686.63"/>
    <n v="90000"/>
    <n v="7603.0199999999995"/>
    <n v="0"/>
    <n v="0"/>
    <n v="0"/>
    <n v="97603.02"/>
    <n v="169109.02000000002"/>
  </r>
  <r>
    <s v="Barth McGifford"/>
    <n v="9483290694"/>
    <s v="Barth"/>
    <s v="McGifford"/>
    <x v="0"/>
    <n v="41287"/>
    <n v="26"/>
    <x v="854"/>
    <n v="500000"/>
    <n v="625000"/>
    <n v="750000"/>
    <n v="1000000"/>
    <n v="1.875364"/>
    <s v="150-200%"/>
    <n v="50000"/>
    <n v="18750"/>
    <n v="22500"/>
    <n v="41290.04"/>
    <n v="0"/>
    <n v="132540.04"/>
    <n v="173827.04"/>
    <n v="60000"/>
    <n v="21250"/>
    <n v="25000"/>
    <n v="41290.04"/>
    <n v="0"/>
    <n v="147540.04"/>
    <n v="188827.04"/>
  </r>
  <r>
    <s v="Rosaline Joanic"/>
    <n v="1096335336"/>
    <s v="Rosaline"/>
    <s v="Joanic"/>
    <x v="1"/>
    <n v="86014"/>
    <n v="24"/>
    <x v="855"/>
    <n v="750000"/>
    <n v="937500"/>
    <n v="1125000"/>
    <n v="1500000"/>
    <n v="1.2220293333333334"/>
    <s v="100-125%"/>
    <n v="112500"/>
    <n v="31639.18"/>
    <n v="0"/>
    <n v="0"/>
    <n v="0"/>
    <n v="144139.18"/>
    <n v="230153.18"/>
    <n v="112500"/>
    <n v="36634.840000000004"/>
    <n v="0"/>
    <n v="0"/>
    <n v="0"/>
    <n v="149134.84"/>
    <n v="235148.84"/>
  </r>
  <r>
    <s v="Glennie Giorgio"/>
    <n v="9331851693"/>
    <s v="Glennie"/>
    <s v="Giorgio"/>
    <x v="0"/>
    <n v="37472"/>
    <n v="22"/>
    <x v="856"/>
    <n v="500000"/>
    <n v="625000"/>
    <n v="750000"/>
    <n v="1000000"/>
    <n v="1.30264"/>
    <s v="125-150%"/>
    <n v="50000"/>
    <n v="18750"/>
    <n v="4737.5999999999995"/>
    <n v="0"/>
    <n v="0"/>
    <n v="73487.600000000006"/>
    <n v="110959.6"/>
    <n v="60000"/>
    <n v="21250"/>
    <n v="5264"/>
    <n v="0"/>
    <n v="0"/>
    <n v="86514"/>
    <n v="123986"/>
  </r>
  <r>
    <s v="Jessica Sheather"/>
    <n v="3428040538"/>
    <s v="Jessica"/>
    <s v="Sheather"/>
    <x v="0"/>
    <n v="36021"/>
    <n v="17"/>
    <x v="857"/>
    <n v="500000"/>
    <n v="625000"/>
    <n v="750000"/>
    <n v="1000000"/>
    <n v="1.301992"/>
    <s v="125-150%"/>
    <n v="50000"/>
    <n v="18750"/>
    <n v="4679.28"/>
    <n v="0"/>
    <n v="0"/>
    <n v="73429.279999999999"/>
    <n v="109450.28"/>
    <n v="60000"/>
    <n v="21250"/>
    <n v="5199.2000000000007"/>
    <n v="0"/>
    <n v="0"/>
    <n v="86449.2"/>
    <n v="122470.2"/>
  </r>
  <r>
    <s v="Friederike Leve"/>
    <n v="5603002824"/>
    <s v="Friederike"/>
    <s v="Leve"/>
    <x v="2"/>
    <n v="71120"/>
    <n v="19"/>
    <x v="858"/>
    <n v="600000"/>
    <n v="750000"/>
    <n v="900000"/>
    <n v="1200000"/>
    <n v="1.2299216666666666"/>
    <s v="100-125%"/>
    <n v="78000"/>
    <n v="23452.010000000002"/>
    <n v="0"/>
    <n v="0"/>
    <n v="0"/>
    <n v="101452.01000000001"/>
    <n v="172572.01"/>
    <n v="90000"/>
    <n v="24831.54"/>
    <n v="0"/>
    <n v="0"/>
    <n v="0"/>
    <n v="114831.54000000001"/>
    <n v="185951.54"/>
  </r>
  <r>
    <s v="Benedetto Aymes"/>
    <n v="1659418720"/>
    <s v="Benedetto"/>
    <s v="Aymes"/>
    <x v="0"/>
    <n v="48774"/>
    <n v="20"/>
    <x v="859"/>
    <n v="500000"/>
    <n v="625000"/>
    <n v="750000"/>
    <n v="1000000"/>
    <n v="1.4480580000000001"/>
    <s v="125-150%"/>
    <n v="50000"/>
    <n v="18750"/>
    <n v="17825.219999999998"/>
    <n v="0"/>
    <n v="0"/>
    <n v="86575.22"/>
    <n v="135349.22"/>
    <n v="60000"/>
    <n v="21250"/>
    <n v="19805.800000000003"/>
    <n v="0"/>
    <n v="0"/>
    <n v="101055.8"/>
    <n v="149829.79999999999"/>
  </r>
  <r>
    <s v="Jonathon Goodrum"/>
    <n v="8460683117"/>
    <s v="Jonathon"/>
    <s v="Goodrum"/>
    <x v="1"/>
    <n v="117035"/>
    <n v="23"/>
    <x v="860"/>
    <n v="750000"/>
    <n v="937500"/>
    <n v="1125000"/>
    <n v="1500000"/>
    <n v="1.1912426666666667"/>
    <s v="100-125%"/>
    <n v="112500"/>
    <n v="27252.080000000002"/>
    <n v="0"/>
    <n v="0"/>
    <n v="0"/>
    <n v="139752.08000000002"/>
    <n v="256787.08000000002"/>
    <n v="112500"/>
    <n v="31555.040000000001"/>
    <n v="0"/>
    <n v="0"/>
    <n v="0"/>
    <n v="144055.04000000001"/>
    <n v="261090.04"/>
  </r>
  <r>
    <s v="Sadella Bowgen"/>
    <n v="2821741499"/>
    <s v="Sadella"/>
    <s v="Bowgen"/>
    <x v="1"/>
    <n v="112888"/>
    <n v="28"/>
    <x v="861"/>
    <n v="750000"/>
    <n v="937500"/>
    <n v="1125000"/>
    <n v="1500000"/>
    <n v="1.2401413333333333"/>
    <s v="100-125%"/>
    <n v="112500"/>
    <n v="34220.14"/>
    <n v="0"/>
    <n v="0"/>
    <n v="0"/>
    <n v="146720.14000000001"/>
    <n v="259608.14"/>
    <n v="112500"/>
    <n v="39623.32"/>
    <n v="0"/>
    <n v="0"/>
    <n v="0"/>
    <n v="152123.32"/>
    <n v="265011.32"/>
  </r>
  <r>
    <s v="Marieann Andren"/>
    <n v="17898579"/>
    <s v="Marieann"/>
    <s v="Andren"/>
    <x v="1"/>
    <n v="104902"/>
    <n v="18"/>
    <x v="862"/>
    <n v="750000"/>
    <n v="937500"/>
    <n v="1125000"/>
    <n v="1500000"/>
    <n v="0.91842666666666661"/>
    <s v="0-100%"/>
    <n v="103323"/>
    <n v="0"/>
    <n v="0"/>
    <n v="0"/>
    <n v="0"/>
    <n v="103323"/>
    <n v="208225"/>
    <n v="103323"/>
    <n v="0"/>
    <n v="0"/>
    <n v="0"/>
    <n v="0"/>
    <n v="103323"/>
    <n v="208225"/>
  </r>
  <r>
    <s v="Carce Maund"/>
    <n v="1462119603"/>
    <s v="Carce"/>
    <s v="Maund"/>
    <x v="1"/>
    <n v="101235"/>
    <n v="20"/>
    <x v="863"/>
    <n v="750000"/>
    <n v="937500"/>
    <n v="1125000"/>
    <n v="1500000"/>
    <n v="0.87188266666666669"/>
    <s v="0-100%"/>
    <n v="98086.8"/>
    <n v="0"/>
    <n v="0"/>
    <n v="0"/>
    <n v="0"/>
    <n v="98086.8"/>
    <n v="199321.8"/>
    <n v="98086.8"/>
    <n v="0"/>
    <n v="0"/>
    <n v="0"/>
    <n v="0"/>
    <n v="98086.8"/>
    <n v="199321.8"/>
  </r>
  <r>
    <s v="Faustine Hayward"/>
    <n v="9328457335"/>
    <s v="Faustine"/>
    <s v="Hayward"/>
    <x v="0"/>
    <n v="48929"/>
    <n v="22"/>
    <x v="864"/>
    <n v="500000"/>
    <n v="625000"/>
    <n v="750000"/>
    <n v="1000000"/>
    <n v="1.6293299999999999"/>
    <s v="150-200%"/>
    <n v="50000"/>
    <n v="18750"/>
    <n v="22500"/>
    <n v="14226.3"/>
    <n v="0"/>
    <n v="105476.3"/>
    <n v="154405.29999999999"/>
    <n v="60000"/>
    <n v="21250"/>
    <n v="25000"/>
    <n v="14226.3"/>
    <n v="0"/>
    <n v="120476.3"/>
    <n v="169405.3"/>
  </r>
  <r>
    <s v="Merissa Duckitt"/>
    <n v="9403474378"/>
    <s v="Merissa"/>
    <s v="Duckitt"/>
    <x v="1"/>
    <n v="75057"/>
    <n v="19"/>
    <x v="865"/>
    <n v="750000"/>
    <n v="937500"/>
    <n v="1125000"/>
    <n v="1500000"/>
    <n v="0.92189333333333334"/>
    <s v="0-100%"/>
    <n v="103713"/>
    <n v="0"/>
    <n v="0"/>
    <n v="0"/>
    <n v="0"/>
    <n v="103713"/>
    <n v="178770"/>
    <n v="103713"/>
    <n v="0"/>
    <n v="0"/>
    <n v="0"/>
    <n v="0"/>
    <n v="103713"/>
    <n v="178770"/>
  </r>
  <r>
    <s v="Maddalena Shurrock"/>
    <n v="5863557389"/>
    <s v="Maddalena"/>
    <s v="Shurrock"/>
    <x v="2"/>
    <n v="78580"/>
    <n v="19"/>
    <x v="866"/>
    <n v="600000"/>
    <n v="750000"/>
    <n v="900000"/>
    <n v="1200000"/>
    <n v="1.1336516666666667"/>
    <s v="100-125%"/>
    <n v="78000"/>
    <n v="13632.470000000001"/>
    <n v="0"/>
    <n v="0"/>
    <n v="0"/>
    <n v="91632.47"/>
    <n v="170212.47"/>
    <n v="90000"/>
    <n v="14434.38"/>
    <n v="0"/>
    <n v="0"/>
    <n v="0"/>
    <n v="104434.38"/>
    <n v="183014.38"/>
  </r>
  <r>
    <s v="Aura Server"/>
    <n v="1475796307"/>
    <s v="Aura"/>
    <s v="Server"/>
    <x v="0"/>
    <n v="31487"/>
    <n v="22"/>
    <x v="867"/>
    <n v="500000"/>
    <n v="625000"/>
    <n v="750000"/>
    <n v="1000000"/>
    <n v="1.6750579999999999"/>
    <s v="150-200%"/>
    <n v="50000"/>
    <n v="18750"/>
    <n v="22500"/>
    <n v="19256.38"/>
    <n v="0"/>
    <n v="110506.38"/>
    <n v="141993.38"/>
    <n v="60000"/>
    <n v="21250"/>
    <n v="25000"/>
    <n v="19256.38"/>
    <n v="0"/>
    <n v="125506.38"/>
    <n v="156993.38"/>
  </r>
  <r>
    <s v="Shaine Monsey"/>
    <n v="9726873223"/>
    <s v="Shaine"/>
    <s v="Monsey"/>
    <x v="1"/>
    <n v="119583"/>
    <n v="17"/>
    <x v="868"/>
    <n v="750000"/>
    <n v="937500"/>
    <n v="1125000"/>
    <n v="1500000"/>
    <n v="0.74863733333333338"/>
    <s v="0-100%"/>
    <n v="84221.7"/>
    <n v="0"/>
    <n v="0"/>
    <n v="0"/>
    <n v="0"/>
    <n v="84221.7"/>
    <n v="203804.7"/>
    <n v="84221.7"/>
    <n v="0"/>
    <n v="0"/>
    <n v="0"/>
    <n v="0"/>
    <n v="84221.7"/>
    <n v="203804.7"/>
  </r>
  <r>
    <s v="Reg Kubista"/>
    <n v="2958692264"/>
    <s v="Reg"/>
    <s v="Kubista"/>
    <x v="0"/>
    <n v="43860"/>
    <n v="16"/>
    <x v="869"/>
    <n v="500000"/>
    <n v="625000"/>
    <n v="750000"/>
    <n v="1000000"/>
    <n v="1.0391900000000001"/>
    <s v="100-125%"/>
    <n v="50000"/>
    <n v="2939.25"/>
    <n v="0"/>
    <n v="0"/>
    <n v="0"/>
    <n v="52939.25"/>
    <n v="96799.25"/>
    <n v="60000"/>
    <n v="3331.15"/>
    <n v="0"/>
    <n v="0"/>
    <n v="0"/>
    <n v="63331.15"/>
    <n v="107191.15"/>
  </r>
  <r>
    <s v="Lark Nelmes"/>
    <n v="2551917727"/>
    <s v="Lark"/>
    <s v="Nelmes"/>
    <x v="0"/>
    <n v="56237"/>
    <n v="25"/>
    <x v="870"/>
    <n v="500000"/>
    <n v="625000"/>
    <n v="750000"/>
    <n v="1000000"/>
    <n v="1.524008"/>
    <s v="150-200%"/>
    <n v="50000"/>
    <n v="18750"/>
    <n v="22500"/>
    <n v="2640.88"/>
    <n v="0"/>
    <n v="93890.880000000005"/>
    <n v="150127.88"/>
    <n v="60000"/>
    <n v="21250"/>
    <n v="25000"/>
    <n v="2640.88"/>
    <n v="0"/>
    <n v="108890.88"/>
    <n v="165127.88"/>
  </r>
  <r>
    <s v="Kyle Hadlow"/>
    <n v="5474718616"/>
    <s v="Kyle"/>
    <s v="Hadlow"/>
    <x v="2"/>
    <n v="60380"/>
    <n v="17"/>
    <x v="871"/>
    <n v="600000"/>
    <n v="750000"/>
    <n v="900000"/>
    <n v="1200000"/>
    <n v="1.0974216666666667"/>
    <s v="100-125%"/>
    <n v="78000"/>
    <n v="9937.01"/>
    <n v="0"/>
    <n v="0"/>
    <n v="0"/>
    <n v="87937.01"/>
    <n v="148317.01"/>
    <n v="90000"/>
    <n v="10521.539999999999"/>
    <n v="0"/>
    <n v="0"/>
    <n v="0"/>
    <n v="100521.54"/>
    <n v="160901.53999999998"/>
  </r>
  <r>
    <s v="Richard Cowdry"/>
    <n v="4739588234"/>
    <s v="Richard"/>
    <s v="Cowdry"/>
    <x v="0"/>
    <n v="56787"/>
    <n v="24"/>
    <x v="872"/>
    <n v="500000"/>
    <n v="625000"/>
    <n v="750000"/>
    <n v="1000000"/>
    <n v="1.6970179999999999"/>
    <s v="150-200%"/>
    <n v="50000"/>
    <n v="18750"/>
    <n v="22500"/>
    <n v="21671.98"/>
    <n v="0"/>
    <n v="112921.98"/>
    <n v="169708.97999999998"/>
    <n v="60000"/>
    <n v="21250"/>
    <n v="25000"/>
    <n v="21671.98"/>
    <n v="0"/>
    <n v="127921.98"/>
    <n v="184708.97999999998"/>
  </r>
  <r>
    <s v="Devland Le Prevost"/>
    <n v="1425230725"/>
    <s v="Devland"/>
    <s v="Le Prevost"/>
    <x v="2"/>
    <n v="79469"/>
    <n v="18"/>
    <x v="873"/>
    <n v="600000"/>
    <n v="750000"/>
    <n v="900000"/>
    <n v="1200000"/>
    <n v="1.0772783333333333"/>
    <s v="100-125%"/>
    <n v="78000"/>
    <n v="7882.39"/>
    <n v="0"/>
    <n v="0"/>
    <n v="0"/>
    <n v="85882.39"/>
    <n v="165351.39000000001"/>
    <n v="90000"/>
    <n v="8346.06"/>
    <n v="0"/>
    <n v="0"/>
    <n v="0"/>
    <n v="98346.06"/>
    <n v="177815.06"/>
  </r>
  <r>
    <s v="Lowe Guiness"/>
    <n v="569240891"/>
    <s v="Lowe"/>
    <s v="Guiness"/>
    <x v="2"/>
    <n v="78823"/>
    <n v="23"/>
    <x v="874"/>
    <n v="600000"/>
    <n v="750000"/>
    <n v="900000"/>
    <n v="1200000"/>
    <n v="1.5849783333333334"/>
    <s v="150-200%"/>
    <n v="78000"/>
    <n v="25500.000000000004"/>
    <n v="31500"/>
    <n v="13256.62"/>
    <n v="0"/>
    <n v="148256.62"/>
    <n v="227079.62"/>
    <n v="90000"/>
    <n v="27000"/>
    <n v="37500"/>
    <n v="15296.099999999999"/>
    <n v="0"/>
    <n v="169796.1"/>
    <n v="248619.1"/>
  </r>
  <r>
    <s v="Janeva Edelheid"/>
    <n v="1163292249"/>
    <s v="Janeva"/>
    <s v="Edelheid"/>
    <x v="1"/>
    <n v="90419"/>
    <n v="15"/>
    <x v="875"/>
    <n v="750000"/>
    <n v="937500"/>
    <n v="1125000"/>
    <n v="1500000"/>
    <n v="0.70003199999999999"/>
    <s v="0-100%"/>
    <n v="78753.599999999991"/>
    <n v="0"/>
    <n v="0"/>
    <n v="0"/>
    <n v="0"/>
    <n v="78753.599999999991"/>
    <n v="169172.59999999998"/>
    <n v="78753.599999999991"/>
    <n v="0"/>
    <n v="0"/>
    <n v="0"/>
    <n v="0"/>
    <n v="78753.599999999991"/>
    <n v="169172.59999999998"/>
  </r>
  <r>
    <s v="Ward Barnett"/>
    <n v="7180110256"/>
    <s v="Ward"/>
    <s v="Barnett"/>
    <x v="2"/>
    <n v="77067"/>
    <n v="18"/>
    <x v="876"/>
    <n v="600000"/>
    <n v="750000"/>
    <n v="900000"/>
    <n v="1200000"/>
    <n v="0.95847499999999997"/>
    <s v="0-100%"/>
    <n v="74761.05"/>
    <n v="0"/>
    <n v="0"/>
    <n v="0"/>
    <n v="0"/>
    <n v="74761.05"/>
    <n v="151828.04999999999"/>
    <n v="86262.75"/>
    <n v="0"/>
    <n v="0"/>
    <n v="0"/>
    <n v="0"/>
    <n v="86262.75"/>
    <n v="163329.75"/>
  </r>
  <r>
    <s v="Xylia Manshaw"/>
    <n v="8533410514"/>
    <s v="Xylia"/>
    <s v="Manshaw"/>
    <x v="2"/>
    <n v="60161"/>
    <n v="26"/>
    <x v="877"/>
    <n v="600000"/>
    <n v="750000"/>
    <n v="900000"/>
    <n v="1200000"/>
    <n v="1.6531516666666666"/>
    <s v="150-200%"/>
    <n v="78000"/>
    <n v="25500.000000000004"/>
    <n v="31500"/>
    <n v="23891.66"/>
    <n v="0"/>
    <n v="158891.66"/>
    <n v="219052.66"/>
    <n v="90000"/>
    <n v="27000"/>
    <n v="37500"/>
    <n v="27567.3"/>
    <n v="0"/>
    <n v="182067.3"/>
    <n v="242228.3"/>
  </r>
  <r>
    <s v="Sarita Batcheldor"/>
    <n v="2149326663"/>
    <s v="Sarita"/>
    <s v="Batcheldor"/>
    <x v="1"/>
    <n v="100348"/>
    <n v="23"/>
    <x v="878"/>
    <n v="750000"/>
    <n v="937500"/>
    <n v="1125000"/>
    <n v="1500000"/>
    <n v="1.0522813333333334"/>
    <s v="100-125%"/>
    <n v="112500"/>
    <n v="7450.09"/>
    <n v="0"/>
    <n v="0"/>
    <n v="0"/>
    <n v="119950.09"/>
    <n v="220298.09"/>
    <n v="112500"/>
    <n v="8626.42"/>
    <n v="0"/>
    <n v="0"/>
    <n v="0"/>
    <n v="121126.42"/>
    <n v="221474.41999999998"/>
  </r>
  <r>
    <s v="Horst Phelips"/>
    <n v="3458178171"/>
    <s v="Horst"/>
    <s v="Phelips"/>
    <x v="2"/>
    <n v="57276"/>
    <n v="12"/>
    <x v="879"/>
    <n v="600000"/>
    <n v="750000"/>
    <n v="900000"/>
    <n v="1200000"/>
    <n v="0.78948166666666664"/>
    <s v="0-100%"/>
    <n v="61579.57"/>
    <n v="0"/>
    <n v="0"/>
    <n v="0"/>
    <n v="0"/>
    <n v="61579.57"/>
    <n v="118855.57"/>
    <n v="71053.349999999991"/>
    <n v="0"/>
    <n v="0"/>
    <n v="0"/>
    <n v="0"/>
    <n v="71053.349999999991"/>
    <n v="128329.34999999999"/>
  </r>
  <r>
    <s v="Karney MacMillan"/>
    <n v="4579641655"/>
    <s v="Karney"/>
    <s v="MacMillan"/>
    <x v="2"/>
    <n v="58990"/>
    <n v="16"/>
    <x v="880"/>
    <n v="600000"/>
    <n v="750000"/>
    <n v="900000"/>
    <n v="1200000"/>
    <n v="0.95957833333333331"/>
    <s v="0-100%"/>
    <n v="74847.11"/>
    <n v="0"/>
    <n v="0"/>
    <n v="0"/>
    <n v="0"/>
    <n v="74847.11"/>
    <n v="133837.10999999999"/>
    <n v="86362.05"/>
    <n v="0"/>
    <n v="0"/>
    <n v="0"/>
    <n v="0"/>
    <n v="86362.05"/>
    <n v="145352.04999999999"/>
  </r>
  <r>
    <s v="Dex Hughill"/>
    <n v="509393462"/>
    <s v="Dex"/>
    <s v="Hughill"/>
    <x v="2"/>
    <n v="58109"/>
    <n v="23"/>
    <x v="881"/>
    <n v="600000"/>
    <n v="750000"/>
    <n v="900000"/>
    <n v="1200000"/>
    <n v="1.2582549999999999"/>
    <s v="125-150%"/>
    <n v="78000"/>
    <n v="25500.000000000004"/>
    <n v="1040.1299999999999"/>
    <n v="0"/>
    <n v="0"/>
    <n v="104540.13"/>
    <n v="162649.13"/>
    <n v="90000"/>
    <n v="27000"/>
    <n v="1238.25"/>
    <n v="0"/>
    <n v="0"/>
    <n v="118238.25"/>
    <n v="176347.25"/>
  </r>
  <r>
    <s v="Hoyt O' Loughran"/>
    <n v="9590888275"/>
    <s v="Hoyt"/>
    <s v="O' Loughran"/>
    <x v="2"/>
    <n v="53899"/>
    <n v="18"/>
    <x v="882"/>
    <n v="600000"/>
    <n v="750000"/>
    <n v="900000"/>
    <n v="1200000"/>
    <n v="1.1697249999999999"/>
    <s v="100-125%"/>
    <n v="78000"/>
    <n v="17311.95"/>
    <n v="0"/>
    <n v="0"/>
    <n v="0"/>
    <n v="95311.95"/>
    <n v="149210.95000000001"/>
    <n v="90000"/>
    <n v="18330.3"/>
    <n v="0"/>
    <n v="0"/>
    <n v="0"/>
    <n v="108330.3"/>
    <n v="162229.29999999999"/>
  </r>
  <r>
    <s v="Anabel Shall"/>
    <n v="8620758454"/>
    <s v="Anabel"/>
    <s v="Shall"/>
    <x v="1"/>
    <n v="115098"/>
    <n v="25"/>
    <x v="883"/>
    <n v="750000"/>
    <n v="937500"/>
    <n v="1125000"/>
    <n v="1500000"/>
    <n v="1.1942186666666668"/>
    <s v="100-125%"/>
    <n v="112500"/>
    <n v="27676.16"/>
    <n v="0"/>
    <n v="0"/>
    <n v="0"/>
    <n v="140176.16"/>
    <n v="255274.16"/>
    <n v="112500"/>
    <n v="32046.080000000002"/>
    <n v="0"/>
    <n v="0"/>
    <n v="0"/>
    <n v="144546.08000000002"/>
    <n v="259644.08000000002"/>
  </r>
  <r>
    <s v="Lory Brundell"/>
    <n v="1280521902"/>
    <s v="Lory"/>
    <s v="Brundell"/>
    <x v="1"/>
    <n v="84921"/>
    <n v="14"/>
    <x v="884"/>
    <n v="750000"/>
    <n v="937500"/>
    <n v="1125000"/>
    <n v="1500000"/>
    <n v="0.65755200000000003"/>
    <s v="0-100%"/>
    <n v="73974.599999999991"/>
    <n v="0"/>
    <n v="0"/>
    <n v="0"/>
    <n v="0"/>
    <n v="73974.599999999991"/>
    <n v="158895.59999999998"/>
    <n v="73974.599999999991"/>
    <n v="0"/>
    <n v="0"/>
    <n v="0"/>
    <n v="0"/>
    <n v="73974.599999999991"/>
    <n v="158895.59999999998"/>
  </r>
  <r>
    <s v="Freeland Kennerley"/>
    <n v="769312748"/>
    <s v="Freeland"/>
    <s v="Kennerley"/>
    <x v="0"/>
    <n v="42256"/>
    <n v="18"/>
    <x v="885"/>
    <n v="500000"/>
    <n v="625000"/>
    <n v="750000"/>
    <n v="1000000"/>
    <n v="1.435816"/>
    <s v="125-150%"/>
    <n v="50000"/>
    <n v="18750"/>
    <n v="16723.439999999999"/>
    <n v="0"/>
    <n v="0"/>
    <n v="85473.44"/>
    <n v="127729.44"/>
    <n v="60000"/>
    <n v="21250"/>
    <n v="18581.600000000002"/>
    <n v="0"/>
    <n v="0"/>
    <n v="99831.6"/>
    <n v="142087.6"/>
  </r>
  <r>
    <s v="Meara Timmis"/>
    <n v="5241020535"/>
    <s v="Meara"/>
    <s v="Timmis"/>
    <x v="0"/>
    <n v="38828"/>
    <n v="25"/>
    <x v="886"/>
    <n v="500000"/>
    <n v="625000"/>
    <n v="750000"/>
    <n v="1000000"/>
    <n v="1.727428"/>
    <s v="150-200%"/>
    <n v="50000"/>
    <n v="18750"/>
    <n v="22500"/>
    <n v="25017.08"/>
    <n v="0"/>
    <n v="116267.08"/>
    <n v="155095.08000000002"/>
    <n v="60000"/>
    <n v="21250"/>
    <n v="25000"/>
    <n v="25017.08"/>
    <n v="0"/>
    <n v="131267.08000000002"/>
    <n v="170095.08000000002"/>
  </r>
  <r>
    <s v="Sheffield Drayton"/>
    <n v="594961432"/>
    <s v="Sheffield"/>
    <s v="Drayton"/>
    <x v="1"/>
    <n v="90375"/>
    <n v="21"/>
    <x v="887"/>
    <n v="750000"/>
    <n v="937500"/>
    <n v="1125000"/>
    <n v="1500000"/>
    <n v="0.93143333333333334"/>
    <s v="0-100%"/>
    <n v="104786.25"/>
    <n v="0"/>
    <n v="0"/>
    <n v="0"/>
    <n v="0"/>
    <n v="104786.25"/>
    <n v="195161.25"/>
    <n v="104786.25"/>
    <n v="0"/>
    <n v="0"/>
    <n v="0"/>
    <n v="0"/>
    <n v="104786.25"/>
    <n v="195161.25"/>
  </r>
  <r>
    <s v="Gizela Lalley"/>
    <n v="1739513533"/>
    <s v="Gizela"/>
    <s v="Lalley"/>
    <x v="1"/>
    <n v="109848"/>
    <n v="28"/>
    <x v="888"/>
    <n v="750000"/>
    <n v="937500"/>
    <n v="1125000"/>
    <n v="1500000"/>
    <n v="1.1672106666666666"/>
    <s v="100-125%"/>
    <n v="112500"/>
    <n v="23827.52"/>
    <n v="0"/>
    <n v="0"/>
    <n v="0"/>
    <n v="136327.51999999999"/>
    <n v="246175.52"/>
    <n v="112500"/>
    <n v="27589.759999999998"/>
    <n v="0"/>
    <n v="0"/>
    <n v="0"/>
    <n v="140089.76"/>
    <n v="249937.76"/>
  </r>
  <r>
    <s v="Arabella McGriffin"/>
    <n v="7979647432"/>
    <s v="Arabella"/>
    <s v="McGriffin"/>
    <x v="1"/>
    <n v="85383"/>
    <n v="19"/>
    <x v="889"/>
    <n v="750000"/>
    <n v="937500"/>
    <n v="1125000"/>
    <n v="1500000"/>
    <n v="0.9092986666666667"/>
    <s v="0-100%"/>
    <n v="102296.09999999999"/>
    <n v="0"/>
    <n v="0"/>
    <n v="0"/>
    <n v="0"/>
    <n v="102296.09999999999"/>
    <n v="187679.09999999998"/>
    <n v="102296.09999999999"/>
    <n v="0"/>
    <n v="0"/>
    <n v="0"/>
    <n v="0"/>
    <n v="102296.09999999999"/>
    <n v="187679.09999999998"/>
  </r>
  <r>
    <s v="Will Elmhirst"/>
    <n v="7251959615"/>
    <s v="Will"/>
    <s v="Elmhirst"/>
    <x v="0"/>
    <n v="42095"/>
    <n v="18"/>
    <x v="890"/>
    <n v="500000"/>
    <n v="625000"/>
    <n v="750000"/>
    <n v="1000000"/>
    <n v="1.29304"/>
    <s v="125-150%"/>
    <n v="50000"/>
    <n v="18750"/>
    <n v="3873.6"/>
    <n v="0"/>
    <n v="0"/>
    <n v="72623.600000000006"/>
    <n v="114718.6"/>
    <n v="60000"/>
    <n v="21250"/>
    <n v="4304"/>
    <n v="0"/>
    <n v="0"/>
    <n v="85554"/>
    <n v="127649"/>
  </r>
  <r>
    <s v="Josiah Saer"/>
    <n v="1592980554"/>
    <s v="Josiah"/>
    <s v="Saer"/>
    <x v="1"/>
    <n v="118429"/>
    <n v="23"/>
    <x v="891"/>
    <n v="750000"/>
    <n v="937500"/>
    <n v="1125000"/>
    <n v="1500000"/>
    <n v="1.2214386666666666"/>
    <s v="100-125%"/>
    <n v="112500"/>
    <n v="31555.010000000002"/>
    <n v="0"/>
    <n v="0"/>
    <n v="0"/>
    <n v="144055.01"/>
    <n v="262484.01"/>
    <n v="112500"/>
    <n v="36537.379999999997"/>
    <n v="0"/>
    <n v="0"/>
    <n v="0"/>
    <n v="149037.38"/>
    <n v="267466.38"/>
  </r>
  <r>
    <s v="Deny Wiffler"/>
    <n v="5499856877"/>
    <s v="Deny"/>
    <s v="Wiffler"/>
    <x v="2"/>
    <n v="77267"/>
    <n v="13"/>
    <x v="892"/>
    <n v="600000"/>
    <n v="750000"/>
    <n v="900000"/>
    <n v="1200000"/>
    <n v="0.79193999999999998"/>
    <s v="0-100%"/>
    <n v="61771.32"/>
    <n v="0"/>
    <n v="0"/>
    <n v="0"/>
    <n v="0"/>
    <n v="61771.32"/>
    <n v="139038.32"/>
    <n v="71274.599999999991"/>
    <n v="0"/>
    <n v="0"/>
    <n v="0"/>
    <n v="0"/>
    <n v="71274.599999999991"/>
    <n v="148541.59999999998"/>
  </r>
  <r>
    <s v="Fraze Crisell"/>
    <n v="5244119095"/>
    <s v="Fraze"/>
    <s v="Crisell"/>
    <x v="0"/>
    <n v="53456"/>
    <n v="25"/>
    <x v="893"/>
    <n v="500000"/>
    <n v="625000"/>
    <n v="750000"/>
    <n v="1000000"/>
    <n v="1.7531540000000001"/>
    <s v="150-200%"/>
    <n v="50000"/>
    <n v="18750"/>
    <n v="22500"/>
    <n v="27846.94"/>
    <n v="0"/>
    <n v="119096.94"/>
    <n v="172552.94"/>
    <n v="60000"/>
    <n v="21250"/>
    <n v="25000"/>
    <n v="27846.94"/>
    <n v="0"/>
    <n v="134096.94"/>
    <n v="187552.94"/>
  </r>
  <r>
    <s v="Deirdre Wem"/>
    <n v="556704134"/>
    <s v="Deirdre"/>
    <s v="Wem"/>
    <x v="2"/>
    <n v="71238"/>
    <n v="21"/>
    <x v="894"/>
    <n v="600000"/>
    <n v="750000"/>
    <n v="900000"/>
    <n v="1200000"/>
    <n v="1.1896016666666667"/>
    <s v="100-125%"/>
    <n v="78000"/>
    <n v="19339.370000000003"/>
    <n v="0"/>
    <n v="0"/>
    <n v="0"/>
    <n v="97339.37"/>
    <n v="168577.37"/>
    <n v="90000"/>
    <n v="20476.98"/>
    <n v="0"/>
    <n v="0"/>
    <n v="0"/>
    <n v="110476.98"/>
    <n v="181714.97999999998"/>
  </r>
  <r>
    <s v="Trumaine Laundon"/>
    <n v="3075132195"/>
    <s v="Trumaine"/>
    <s v="Laundon"/>
    <x v="0"/>
    <n v="43870"/>
    <n v="15"/>
    <x v="895"/>
    <n v="500000"/>
    <n v="625000"/>
    <n v="750000"/>
    <n v="1000000"/>
    <n v="0.87896600000000003"/>
    <s v="0-100%"/>
    <n v="43948.3"/>
    <n v="0"/>
    <n v="0"/>
    <n v="0"/>
    <n v="0"/>
    <n v="43948.3"/>
    <n v="87818.3"/>
    <n v="52737.96"/>
    <n v="0"/>
    <n v="0"/>
    <n v="0"/>
    <n v="0"/>
    <n v="52737.96"/>
    <n v="96607.959999999992"/>
  </r>
  <r>
    <s v="Kean MacCrann"/>
    <n v="8501525324"/>
    <s v="Kean"/>
    <s v="MacCrann"/>
    <x v="1"/>
    <n v="92754"/>
    <n v="26"/>
    <x v="896"/>
    <n v="750000"/>
    <n v="937500"/>
    <n v="1125000"/>
    <n v="1500000"/>
    <n v="1.2219720000000001"/>
    <s v="100-125%"/>
    <n v="112500"/>
    <n v="31631.010000000002"/>
    <n v="0"/>
    <n v="0"/>
    <n v="0"/>
    <n v="144131.01"/>
    <n v="236885.01"/>
    <n v="112500"/>
    <n v="36625.379999999997"/>
    <n v="0"/>
    <n v="0"/>
    <n v="0"/>
    <n v="149125.38"/>
    <n v="241879.38"/>
  </r>
  <r>
    <s v="Erny Kesteven"/>
    <n v="6819596901"/>
    <s v="Erny"/>
    <s v="Kesteven"/>
    <x v="1"/>
    <n v="118207"/>
    <n v="23"/>
    <x v="897"/>
    <n v="750000"/>
    <n v="937500"/>
    <n v="1125000"/>
    <n v="1500000"/>
    <n v="0.98657733333333331"/>
    <s v="0-100%"/>
    <n v="110989.95"/>
    <n v="0"/>
    <n v="0"/>
    <n v="0"/>
    <n v="0"/>
    <n v="110989.95"/>
    <n v="229196.95"/>
    <n v="110989.95"/>
    <n v="0"/>
    <n v="0"/>
    <n v="0"/>
    <n v="0"/>
    <n v="110989.95"/>
    <n v="229196.95"/>
  </r>
  <r>
    <s v="Madeline Grief"/>
    <n v="8841637323"/>
    <s v="Madeline"/>
    <s v="Grief"/>
    <x v="0"/>
    <n v="40631"/>
    <n v="11"/>
    <x v="898"/>
    <n v="500000"/>
    <n v="625000"/>
    <n v="750000"/>
    <n v="1000000"/>
    <n v="0.74398600000000004"/>
    <s v="0-100%"/>
    <n v="37199.300000000003"/>
    <n v="0"/>
    <n v="0"/>
    <n v="0"/>
    <n v="0"/>
    <n v="37199.300000000003"/>
    <n v="77830.3"/>
    <n v="44639.159999999996"/>
    <n v="0"/>
    <n v="0"/>
    <n v="0"/>
    <n v="0"/>
    <n v="44639.159999999996"/>
    <n v="85270.16"/>
  </r>
  <r>
    <s v="Mirabel Prigmore"/>
    <n v="8254304106"/>
    <s v="Mirabel"/>
    <s v="Prigmore"/>
    <x v="2"/>
    <n v="71687"/>
    <n v="17"/>
    <x v="899"/>
    <n v="600000"/>
    <n v="750000"/>
    <n v="900000"/>
    <n v="1200000"/>
    <n v="0.91902166666666663"/>
    <s v="0-100%"/>
    <n v="71683.69"/>
    <n v="0"/>
    <n v="0"/>
    <n v="0"/>
    <n v="0"/>
    <n v="71683.69"/>
    <n v="143370.69"/>
    <n v="82711.95"/>
    <n v="0"/>
    <n v="0"/>
    <n v="0"/>
    <n v="0"/>
    <n v="82711.95"/>
    <n v="154398.95000000001"/>
  </r>
  <r>
    <s v="Izzy Glennon"/>
    <n v="1152386727"/>
    <s v="Izzy"/>
    <s v="Glennon"/>
    <x v="2"/>
    <n v="77211"/>
    <n v="21"/>
    <x v="900"/>
    <n v="600000"/>
    <n v="750000"/>
    <n v="900000"/>
    <n v="1200000"/>
    <n v="1.3918066666666666"/>
    <s v="125-150%"/>
    <n v="78000"/>
    <n v="25500.000000000004"/>
    <n v="17867.64"/>
    <n v="0"/>
    <n v="0"/>
    <n v="121367.64"/>
    <n v="198578.64"/>
    <n v="90000"/>
    <n v="27000"/>
    <n v="21271"/>
    <n v="0"/>
    <n v="0"/>
    <n v="138271"/>
    <n v="215482"/>
  </r>
  <r>
    <s v="Trescha Labusquiere"/>
    <n v="304906506"/>
    <s v="Trescha"/>
    <s v="Labusquiere"/>
    <x v="0"/>
    <n v="64753"/>
    <n v="25"/>
    <x v="901"/>
    <n v="500000"/>
    <n v="625000"/>
    <n v="750000"/>
    <n v="1000000"/>
    <n v="1.70543"/>
    <s v="150-200%"/>
    <n v="50000"/>
    <n v="18750"/>
    <n v="22500"/>
    <n v="22597.3"/>
    <n v="0"/>
    <n v="113847.3"/>
    <n v="178600.3"/>
    <n v="60000"/>
    <n v="21250"/>
    <n v="25000"/>
    <n v="22597.3"/>
    <n v="0"/>
    <n v="128847.3"/>
    <n v="193600.3"/>
  </r>
  <r>
    <s v="Arvin Friar"/>
    <n v="9207464802"/>
    <s v="Arvin"/>
    <s v="Friar"/>
    <x v="1"/>
    <n v="109300"/>
    <n v="14"/>
    <x v="902"/>
    <n v="750000"/>
    <n v="937500"/>
    <n v="1125000"/>
    <n v="1500000"/>
    <n v="0.61294533333333334"/>
    <s v="0-100%"/>
    <n v="68956.349999999991"/>
    <n v="0"/>
    <n v="0"/>
    <n v="0"/>
    <n v="0"/>
    <n v="68956.349999999991"/>
    <n v="178256.34999999998"/>
    <n v="68956.349999999991"/>
    <n v="0"/>
    <n v="0"/>
    <n v="0"/>
    <n v="0"/>
    <n v="68956.349999999991"/>
    <n v="178256.34999999998"/>
  </r>
  <r>
    <s v="Barbabas Cawt"/>
    <n v="4997183822"/>
    <s v="Barbabas"/>
    <s v="Cawt"/>
    <x v="2"/>
    <n v="58138"/>
    <n v="20"/>
    <x v="903"/>
    <n v="600000"/>
    <n v="750000"/>
    <n v="900000"/>
    <n v="1200000"/>
    <n v="1.0131349999999999"/>
    <s v="100-125%"/>
    <n v="78000"/>
    <n v="1339.7700000000002"/>
    <n v="0"/>
    <n v="0"/>
    <n v="0"/>
    <n v="79339.77"/>
    <n v="137477.77000000002"/>
    <n v="90000"/>
    <n v="1418.58"/>
    <n v="0"/>
    <n v="0"/>
    <n v="0"/>
    <n v="91418.58"/>
    <n v="149556.58000000002"/>
  </r>
  <r>
    <s v="Dionis Cumpton"/>
    <n v="601779371"/>
    <s v="Dionis"/>
    <s v="Cumpton"/>
    <x v="1"/>
    <n v="114343"/>
    <n v="19"/>
    <x v="904"/>
    <n v="750000"/>
    <n v="937500"/>
    <n v="1125000"/>
    <n v="1500000"/>
    <n v="0.90782666666666667"/>
    <s v="0-100%"/>
    <n v="102130.5"/>
    <n v="0"/>
    <n v="0"/>
    <n v="0"/>
    <n v="0"/>
    <n v="102130.5"/>
    <n v="216473.5"/>
    <n v="102130.5"/>
    <n v="0"/>
    <n v="0"/>
    <n v="0"/>
    <n v="0"/>
    <n v="102130.5"/>
    <n v="216473.5"/>
  </r>
  <r>
    <s v="Skipper Ohm"/>
    <n v="3269054114"/>
    <s v="Skipper"/>
    <s v="Ohm"/>
    <x v="2"/>
    <n v="73223"/>
    <n v="22"/>
    <x v="905"/>
    <n v="600000"/>
    <n v="750000"/>
    <n v="900000"/>
    <n v="1200000"/>
    <n v="1.2514149999999999"/>
    <s v="125-150%"/>
    <n v="78000"/>
    <n v="25500.000000000004"/>
    <n v="178.29"/>
    <n v="0"/>
    <n v="0"/>
    <n v="103678.29"/>
    <n v="176901.28999999998"/>
    <n v="90000"/>
    <n v="27000"/>
    <n v="212.25"/>
    <n v="0"/>
    <n v="0"/>
    <n v="117212.25"/>
    <n v="190435.25"/>
  </r>
  <r>
    <s v="Heddi McCurley"/>
    <n v="4372257910"/>
    <s v="Heddi"/>
    <s v="McCurley"/>
    <x v="2"/>
    <n v="58343"/>
    <n v="16"/>
    <x v="906"/>
    <n v="600000"/>
    <n v="750000"/>
    <n v="900000"/>
    <n v="1200000"/>
    <n v="1.0749116666666667"/>
    <s v="100-125%"/>
    <n v="78000"/>
    <n v="7640.9900000000007"/>
    <n v="0"/>
    <n v="0"/>
    <n v="0"/>
    <n v="85640.99"/>
    <n v="143983.99"/>
    <n v="90000"/>
    <n v="8090.46"/>
    <n v="0"/>
    <n v="0"/>
    <n v="0"/>
    <n v="98090.46"/>
    <n v="156433.46000000002"/>
  </r>
  <r>
    <s v="Arty Brobak"/>
    <n v="320120716"/>
    <s v="Arty"/>
    <s v="Brobak"/>
    <x v="2"/>
    <n v="50348"/>
    <n v="11"/>
    <x v="907"/>
    <n v="600000"/>
    <n v="750000"/>
    <n v="900000"/>
    <n v="1200000"/>
    <n v="0.57130333333333339"/>
    <s v="0-100%"/>
    <n v="44561.66"/>
    <n v="0"/>
    <n v="0"/>
    <n v="0"/>
    <n v="0"/>
    <n v="44561.66"/>
    <n v="94909.66"/>
    <n v="51417.299999999996"/>
    <n v="0"/>
    <n v="0"/>
    <n v="0"/>
    <n v="0"/>
    <n v="51417.299999999996"/>
    <n v="101765.29999999999"/>
  </r>
  <r>
    <s v="Vincenz Lillford"/>
    <n v="4958503722"/>
    <s v="Vincenz"/>
    <s v="Lillford"/>
    <x v="2"/>
    <n v="65536"/>
    <n v="14"/>
    <x v="908"/>
    <n v="600000"/>
    <n v="750000"/>
    <n v="900000"/>
    <n v="1200000"/>
    <n v="0.91916666666666669"/>
    <s v="0-100%"/>
    <n v="71695"/>
    <n v="0"/>
    <n v="0"/>
    <n v="0"/>
    <n v="0"/>
    <n v="71695"/>
    <n v="137231"/>
    <n v="82725"/>
    <n v="0"/>
    <n v="0"/>
    <n v="0"/>
    <n v="0"/>
    <n v="82725"/>
    <n v="148261"/>
  </r>
  <r>
    <s v="Rubina Arp"/>
    <n v="6313424239"/>
    <s v="Rubina"/>
    <s v="Arp"/>
    <x v="2"/>
    <n v="55136"/>
    <n v="23"/>
    <x v="909"/>
    <n v="600000"/>
    <n v="750000"/>
    <n v="900000"/>
    <n v="1200000"/>
    <n v="1.2852683333333332"/>
    <s v="125-150%"/>
    <n v="78000"/>
    <n v="25500.000000000004"/>
    <n v="4443.8099999999995"/>
    <n v="0"/>
    <n v="0"/>
    <n v="107943.81"/>
    <n v="163079.81"/>
    <n v="90000"/>
    <n v="27000"/>
    <n v="5290.25"/>
    <n v="0"/>
    <n v="0"/>
    <n v="122290.25"/>
    <n v="177426.25"/>
  </r>
  <r>
    <s v="Isidoro Vamplers"/>
    <n v="3891707452"/>
    <s v="Isidoro"/>
    <s v="Vamplers"/>
    <x v="1"/>
    <n v="90591"/>
    <n v="18"/>
    <x v="910"/>
    <n v="750000"/>
    <n v="937500"/>
    <n v="1125000"/>
    <n v="1500000"/>
    <n v="0.92883733333333329"/>
    <s v="0-100%"/>
    <n v="104494.2"/>
    <n v="0"/>
    <n v="0"/>
    <n v="0"/>
    <n v="0"/>
    <n v="104494.2"/>
    <n v="195085.2"/>
    <n v="104494.2"/>
    <n v="0"/>
    <n v="0"/>
    <n v="0"/>
    <n v="0"/>
    <n v="104494.2"/>
    <n v="195085.2"/>
  </r>
  <r>
    <s v="Silvester Capinetti"/>
    <n v="5519420165"/>
    <s v="Silvester"/>
    <s v="Capinetti"/>
    <x v="1"/>
    <n v="96464"/>
    <n v="26"/>
    <x v="911"/>
    <n v="750000"/>
    <n v="937500"/>
    <n v="1125000"/>
    <n v="1500000"/>
    <n v="1.3856426666666666"/>
    <s v="125-150%"/>
    <n v="112500"/>
    <n v="35625"/>
    <n v="23398.36"/>
    <n v="0"/>
    <n v="0"/>
    <n v="171523.36"/>
    <n v="267987.36"/>
    <n v="112500"/>
    <n v="41250"/>
    <n v="25433"/>
    <n v="0"/>
    <n v="0"/>
    <n v="179183"/>
    <n v="275647"/>
  </r>
  <r>
    <s v="Ransell Spira"/>
    <n v="4852897158"/>
    <s v="Ransell"/>
    <s v="Spira"/>
    <x v="1"/>
    <n v="86963"/>
    <n v="14"/>
    <x v="912"/>
    <n v="750000"/>
    <n v="937500"/>
    <n v="1125000"/>
    <n v="1500000"/>
    <n v="0.73067199999999999"/>
    <s v="0-100%"/>
    <n v="82200.599999999991"/>
    <n v="0"/>
    <n v="0"/>
    <n v="0"/>
    <n v="0"/>
    <n v="82200.599999999991"/>
    <n v="169163.59999999998"/>
    <n v="82200.599999999991"/>
    <n v="0"/>
    <n v="0"/>
    <n v="0"/>
    <n v="0"/>
    <n v="82200.599999999991"/>
    <n v="169163.59999999998"/>
  </r>
  <r>
    <s v="Esdras Blucher"/>
    <n v="7489370671"/>
    <s v="Esdras"/>
    <s v="Blucher"/>
    <x v="2"/>
    <n v="70125"/>
    <n v="22"/>
    <x v="913"/>
    <n v="600000"/>
    <n v="750000"/>
    <n v="900000"/>
    <n v="1200000"/>
    <n v="1.2466116666666667"/>
    <s v="100-125%"/>
    <n v="78000"/>
    <n v="25154.390000000003"/>
    <n v="0"/>
    <n v="0"/>
    <n v="0"/>
    <n v="103154.39"/>
    <n v="173279.39"/>
    <n v="90000"/>
    <n v="26634.059999999998"/>
    <n v="0"/>
    <n v="0"/>
    <n v="0"/>
    <n v="116634.06"/>
    <n v="186759.06"/>
  </r>
  <r>
    <s v="Georgiana Doul"/>
    <n v="5929508313"/>
    <s v="Georgiana"/>
    <s v="Doul"/>
    <x v="0"/>
    <n v="64685"/>
    <n v="26"/>
    <x v="914"/>
    <n v="500000"/>
    <n v="625000"/>
    <n v="750000"/>
    <n v="1000000"/>
    <n v="1.850228"/>
    <s v="150-200%"/>
    <n v="50000"/>
    <n v="18750"/>
    <n v="22500"/>
    <n v="38525.08"/>
    <n v="0"/>
    <n v="129775.08"/>
    <n v="194460.08000000002"/>
    <n v="60000"/>
    <n v="21250"/>
    <n v="25000"/>
    <n v="38525.08"/>
    <n v="0"/>
    <n v="144775.08000000002"/>
    <n v="209460.08000000002"/>
  </r>
  <r>
    <s v="Alaster Kencott"/>
    <n v="4269946768"/>
    <s v="Alaster"/>
    <s v="Kencott"/>
    <x v="1"/>
    <n v="88682"/>
    <n v="21"/>
    <x v="915"/>
    <n v="750000"/>
    <n v="937500"/>
    <n v="1125000"/>
    <n v="1500000"/>
    <n v="1.036888"/>
    <s v="100-125%"/>
    <n v="112500"/>
    <n v="5256.54"/>
    <n v="0"/>
    <n v="0"/>
    <n v="0"/>
    <n v="117756.54"/>
    <n v="206438.53999999998"/>
    <n v="112500"/>
    <n v="6086.52"/>
    <n v="0"/>
    <n v="0"/>
    <n v="0"/>
    <n v="118586.52"/>
    <n v="207268.52000000002"/>
  </r>
  <r>
    <s v="Edith Altree"/>
    <n v="5460394635"/>
    <s v="Edith"/>
    <s v="Altree"/>
    <x v="1"/>
    <n v="82153"/>
    <n v="17"/>
    <x v="916"/>
    <n v="750000"/>
    <n v="937500"/>
    <n v="1125000"/>
    <n v="1500000"/>
    <n v="0.88323733333333332"/>
    <s v="0-100%"/>
    <n v="99364.2"/>
    <n v="0"/>
    <n v="0"/>
    <n v="0"/>
    <n v="0"/>
    <n v="99364.2"/>
    <n v="181517.2"/>
    <n v="99364.2"/>
    <n v="0"/>
    <n v="0"/>
    <n v="0"/>
    <n v="0"/>
    <n v="99364.2"/>
    <n v="181517.2"/>
  </r>
  <r>
    <s v="Jethro Vedishchev"/>
    <n v="7373156215"/>
    <s v="Jethro"/>
    <s v="Vedishchev"/>
    <x v="2"/>
    <n v="56461"/>
    <n v="22"/>
    <x v="917"/>
    <n v="600000"/>
    <n v="750000"/>
    <n v="900000"/>
    <n v="1200000"/>
    <n v="1.2912433333333333"/>
    <s v="125-150%"/>
    <n v="78000"/>
    <n v="25500.000000000004"/>
    <n v="5196.66"/>
    <n v="0"/>
    <n v="0"/>
    <n v="108696.66"/>
    <n v="165157.66"/>
    <n v="90000"/>
    <n v="27000"/>
    <n v="6186.5"/>
    <n v="0"/>
    <n v="0"/>
    <n v="123186.5"/>
    <n v="179647.5"/>
  </r>
  <r>
    <s v="Cletis Temlett"/>
    <n v="2885061928"/>
    <s v="Cletis"/>
    <s v="Temlett"/>
    <x v="1"/>
    <n v="104981"/>
    <n v="27"/>
    <x v="918"/>
    <n v="750000"/>
    <n v="937500"/>
    <n v="1125000"/>
    <n v="1500000"/>
    <n v="1.2820533333333333"/>
    <s v="125-150%"/>
    <n v="112500"/>
    <n v="35625"/>
    <n v="5529.2"/>
    <n v="0"/>
    <n v="0"/>
    <n v="153654.20000000001"/>
    <n v="258635.2"/>
    <n v="112500"/>
    <n v="41250"/>
    <n v="6010"/>
    <n v="0"/>
    <n v="0"/>
    <n v="159760"/>
    <n v="264741"/>
  </r>
  <r>
    <s v="Norina Truckett"/>
    <n v="8676088039"/>
    <s v="Norina"/>
    <s v="Truckett"/>
    <x v="2"/>
    <n v="67203"/>
    <n v="24"/>
    <x v="919"/>
    <n v="600000"/>
    <n v="750000"/>
    <n v="900000"/>
    <n v="1200000"/>
    <n v="1.5387816666666667"/>
    <s v="150-200%"/>
    <n v="78000"/>
    <n v="25500.000000000004"/>
    <n v="31500"/>
    <n v="6049.9400000000005"/>
    <n v="0"/>
    <n v="141049.94"/>
    <n v="208252.94"/>
    <n v="90000"/>
    <n v="27000"/>
    <n v="37500"/>
    <n v="6980.7"/>
    <n v="0"/>
    <n v="161480.70000000001"/>
    <n v="228683.7"/>
  </r>
  <r>
    <s v="Brooks Brouncker"/>
    <n v="6789106936"/>
    <s v="Brooks"/>
    <s v="Brouncker"/>
    <x v="1"/>
    <n v="93300"/>
    <n v="22"/>
    <x v="920"/>
    <n v="750000"/>
    <n v="937500"/>
    <n v="1125000"/>
    <n v="1500000"/>
    <n v="0.88575866666666669"/>
    <s v="0-100%"/>
    <n v="99647.849999999991"/>
    <n v="0"/>
    <n v="0"/>
    <n v="0"/>
    <n v="0"/>
    <n v="99647.849999999991"/>
    <n v="192947.84999999998"/>
    <n v="99647.849999999991"/>
    <n v="0"/>
    <n v="0"/>
    <n v="0"/>
    <n v="0"/>
    <n v="99647.849999999991"/>
    <n v="192947.84999999998"/>
  </r>
  <r>
    <s v="Ward Mance"/>
    <n v="4184483038"/>
    <s v="Ward"/>
    <s v="Mance"/>
    <x v="2"/>
    <n v="77207"/>
    <n v="22"/>
    <x v="921"/>
    <n v="600000"/>
    <n v="750000"/>
    <n v="900000"/>
    <n v="1200000"/>
    <n v="1.0978483333333333"/>
    <s v="100-125%"/>
    <n v="78000"/>
    <n v="9980.5300000000007"/>
    <n v="0"/>
    <n v="0"/>
    <n v="0"/>
    <n v="87980.53"/>
    <n v="165187.53"/>
    <n v="90000"/>
    <n v="10567.619999999999"/>
    <n v="0"/>
    <n v="0"/>
    <n v="0"/>
    <n v="100567.62"/>
    <n v="177774.62"/>
  </r>
  <r>
    <s v="Kitti Hedworth"/>
    <n v="5828678620"/>
    <s v="Kitti"/>
    <s v="Hedworth"/>
    <x v="0"/>
    <n v="52885"/>
    <n v="25"/>
    <x v="922"/>
    <n v="500000"/>
    <n v="625000"/>
    <n v="750000"/>
    <n v="1000000"/>
    <n v="1.7204839999999999"/>
    <s v="150-200%"/>
    <n v="50000"/>
    <n v="18750"/>
    <n v="22500"/>
    <n v="24253.24"/>
    <n v="0"/>
    <n v="115503.24"/>
    <n v="168388.24"/>
    <n v="60000"/>
    <n v="21250"/>
    <n v="25000"/>
    <n v="24253.24"/>
    <n v="0"/>
    <n v="130503.24"/>
    <n v="183388.24"/>
  </r>
  <r>
    <s v="Jessica Derye-Barrett"/>
    <n v="1420239228"/>
    <s v="Jessica"/>
    <s v="Derye-Barrett"/>
    <x v="2"/>
    <n v="62855"/>
    <n v="16"/>
    <x v="923"/>
    <n v="600000"/>
    <n v="750000"/>
    <n v="900000"/>
    <n v="1200000"/>
    <n v="0.98834999999999995"/>
    <s v="0-100%"/>
    <n v="77091.3"/>
    <n v="0"/>
    <n v="0"/>
    <n v="0"/>
    <n v="0"/>
    <n v="77091.3"/>
    <n v="139946.29999999999"/>
    <n v="88951.5"/>
    <n v="0"/>
    <n v="0"/>
    <n v="0"/>
    <n v="0"/>
    <n v="88951.5"/>
    <n v="151806.5"/>
  </r>
  <r>
    <s v="Netti Scullion"/>
    <n v="397599129"/>
    <s v="Netti"/>
    <s v="Scullion"/>
    <x v="0"/>
    <n v="32665"/>
    <n v="20"/>
    <x v="924"/>
    <n v="500000"/>
    <n v="625000"/>
    <n v="750000"/>
    <n v="1000000"/>
    <n v="1.3690560000000001"/>
    <s v="125-150%"/>
    <n v="50000"/>
    <n v="18750"/>
    <n v="10715.039999999999"/>
    <n v="0"/>
    <n v="0"/>
    <n v="79465.039999999994"/>
    <n v="112130.04"/>
    <n v="60000"/>
    <n v="21250"/>
    <n v="11905.6"/>
    <n v="0"/>
    <n v="0"/>
    <n v="93155.6"/>
    <n v="125820.6"/>
  </r>
  <r>
    <s v="Kimberlyn Maffia"/>
    <n v="3156820482"/>
    <s v="Kimberlyn"/>
    <s v="Maffia"/>
    <x v="1"/>
    <n v="121894"/>
    <n v="24"/>
    <x v="925"/>
    <n v="750000"/>
    <n v="937500"/>
    <n v="1125000"/>
    <n v="1500000"/>
    <n v="1.0203173333333333"/>
    <s v="100-125%"/>
    <n v="112500"/>
    <n v="2895.2200000000003"/>
    <n v="0"/>
    <n v="0"/>
    <n v="0"/>
    <n v="115395.22"/>
    <n v="237289.22"/>
    <n v="112500"/>
    <n v="3352.36"/>
    <n v="0"/>
    <n v="0"/>
    <n v="0"/>
    <n v="115852.36"/>
    <n v="237746.36"/>
  </r>
  <r>
    <s v="Saree Exrol"/>
    <n v="7688943361"/>
    <s v="Saree"/>
    <s v="Exrol"/>
    <x v="1"/>
    <n v="113364"/>
    <n v="24"/>
    <x v="926"/>
    <n v="750000"/>
    <n v="937500"/>
    <n v="1125000"/>
    <n v="1500000"/>
    <n v="1.090924"/>
    <s v="100-125%"/>
    <n v="112500"/>
    <n v="12956.67"/>
    <n v="0"/>
    <n v="0"/>
    <n v="0"/>
    <n v="125456.67"/>
    <n v="238820.66999999998"/>
    <n v="112500"/>
    <n v="15002.460000000001"/>
    <n v="0"/>
    <n v="0"/>
    <n v="0"/>
    <n v="127502.46"/>
    <n v="240866.46000000002"/>
  </r>
  <r>
    <s v="Packston Gamlin"/>
    <n v="3560320844"/>
    <s v="Packston"/>
    <s v="Gamlin"/>
    <x v="2"/>
    <n v="72341"/>
    <n v="22"/>
    <x v="927"/>
    <n v="600000"/>
    <n v="750000"/>
    <n v="900000"/>
    <n v="1200000"/>
    <n v="1.3212783333333333"/>
    <s v="125-150%"/>
    <n v="78000"/>
    <n v="25500.000000000004"/>
    <n v="8981.07"/>
    <n v="0"/>
    <n v="0"/>
    <n v="112481.07"/>
    <n v="184822.07"/>
    <n v="90000"/>
    <n v="27000"/>
    <n v="10691.75"/>
    <n v="0"/>
    <n v="0"/>
    <n v="127691.75"/>
    <n v="200032.75"/>
  </r>
  <r>
    <s v="Barr Orring"/>
    <n v="2908560011"/>
    <s v="Barr"/>
    <s v="Orring"/>
    <x v="1"/>
    <n v="103276"/>
    <n v="28"/>
    <x v="928"/>
    <n v="750000"/>
    <n v="937500"/>
    <n v="1125000"/>
    <n v="1500000"/>
    <n v="1.2405413333333333"/>
    <s v="100-125%"/>
    <n v="112500"/>
    <n v="34277.14"/>
    <n v="0"/>
    <n v="0"/>
    <n v="0"/>
    <n v="146777.14000000001"/>
    <n v="250053.14"/>
    <n v="112500"/>
    <n v="39689.32"/>
    <n v="0"/>
    <n v="0"/>
    <n v="0"/>
    <n v="152189.32"/>
    <n v="255465.32"/>
  </r>
  <r>
    <s v="Chloette Millard"/>
    <n v="1573192775"/>
    <s v="Chloette"/>
    <s v="Millard"/>
    <x v="2"/>
    <n v="70723"/>
    <n v="28"/>
    <x v="929"/>
    <n v="600000"/>
    <n v="750000"/>
    <n v="900000"/>
    <n v="1200000"/>
    <n v="1.4598116666666667"/>
    <s v="125-150%"/>
    <n v="78000"/>
    <n v="25500.000000000004"/>
    <n v="26436.27"/>
    <n v="0"/>
    <n v="0"/>
    <n v="129936.27"/>
    <n v="200659.27000000002"/>
    <n v="90000"/>
    <n v="27000"/>
    <n v="31471.75"/>
    <n v="0"/>
    <n v="0"/>
    <n v="148471.75"/>
    <n v="219194.75"/>
  </r>
  <r>
    <s v="Cassaundra Offield"/>
    <n v="3538909016"/>
    <s v="Cassaundra"/>
    <s v="Offield"/>
    <x v="0"/>
    <n v="57718"/>
    <n v="18"/>
    <x v="930"/>
    <n v="500000"/>
    <n v="625000"/>
    <n v="750000"/>
    <n v="1000000"/>
    <n v="1.162536"/>
    <s v="100-125%"/>
    <n v="50000"/>
    <n v="12190.199999999999"/>
    <n v="0"/>
    <n v="0"/>
    <n v="0"/>
    <n v="62190.2"/>
    <n v="119908.2"/>
    <n v="60000"/>
    <n v="13815.560000000001"/>
    <n v="0"/>
    <n v="0"/>
    <n v="0"/>
    <n v="73815.56"/>
    <n v="131533.56"/>
  </r>
  <r>
    <s v="Garey Thow"/>
    <n v="1990335721"/>
    <s v="Garey"/>
    <s v="Thow"/>
    <x v="2"/>
    <n v="54491"/>
    <n v="20"/>
    <x v="931"/>
    <n v="600000"/>
    <n v="750000"/>
    <n v="900000"/>
    <n v="1200000"/>
    <n v="1.2044666666666666"/>
    <s v="100-125%"/>
    <n v="78000"/>
    <n v="20855.600000000002"/>
    <n v="0"/>
    <n v="0"/>
    <n v="0"/>
    <n v="98855.6"/>
    <n v="153346.6"/>
    <n v="90000"/>
    <n v="22082.399999999998"/>
    <n v="0"/>
    <n v="0"/>
    <n v="0"/>
    <n v="112082.4"/>
    <n v="166573.4"/>
  </r>
  <r>
    <s v="Ozzy Cavnor"/>
    <n v="4535395691"/>
    <s v="Ozzy"/>
    <s v="Cavnor"/>
    <x v="1"/>
    <n v="92475"/>
    <n v="17"/>
    <x v="932"/>
    <n v="750000"/>
    <n v="937500"/>
    <n v="1125000"/>
    <n v="1500000"/>
    <n v="0.81445199999999995"/>
    <s v="0-100%"/>
    <n v="91625.849999999991"/>
    <n v="0"/>
    <n v="0"/>
    <n v="0"/>
    <n v="0"/>
    <n v="91625.849999999991"/>
    <n v="184100.84999999998"/>
    <n v="91625.849999999991"/>
    <n v="0"/>
    <n v="0"/>
    <n v="0"/>
    <n v="0"/>
    <n v="91625.849999999991"/>
    <n v="184100.84999999998"/>
  </r>
  <r>
    <s v="Gerri Witherbed"/>
    <n v="3041948354"/>
    <s v="Gerri"/>
    <s v="Witherbed"/>
    <x v="0"/>
    <n v="46292"/>
    <n v="20"/>
    <x v="933"/>
    <n v="500000"/>
    <n v="625000"/>
    <n v="750000"/>
    <n v="1000000"/>
    <n v="1.3489040000000001"/>
    <s v="125-150%"/>
    <n v="50000"/>
    <n v="18750"/>
    <n v="8901.3599999999988"/>
    <n v="0"/>
    <n v="0"/>
    <n v="77651.360000000001"/>
    <n v="123943.36"/>
    <n v="60000"/>
    <n v="21250"/>
    <n v="9890.4000000000015"/>
    <n v="0"/>
    <n v="0"/>
    <n v="91140.4"/>
    <n v="137432.4"/>
  </r>
  <r>
    <s v="Lindy Pember"/>
    <n v="4670832530"/>
    <s v="Lindy"/>
    <s v="Pember"/>
    <x v="1"/>
    <n v="99389"/>
    <n v="23"/>
    <x v="934"/>
    <n v="750000"/>
    <n v="937500"/>
    <n v="1125000"/>
    <n v="1500000"/>
    <n v="1.1956386666666667"/>
    <s v="100-125%"/>
    <n v="112500"/>
    <n v="27878.510000000002"/>
    <n v="0"/>
    <n v="0"/>
    <n v="0"/>
    <n v="140378.51"/>
    <n v="239767.51"/>
    <n v="112500"/>
    <n v="32280.38"/>
    <n v="0"/>
    <n v="0"/>
    <n v="0"/>
    <n v="144780.38"/>
    <n v="244169.38"/>
  </r>
  <r>
    <s v="Tab Morter"/>
    <n v="6788593582"/>
    <s v="Tab"/>
    <s v="Morter"/>
    <x v="2"/>
    <n v="52481"/>
    <n v="32"/>
    <x v="935"/>
    <n v="600000"/>
    <n v="750000"/>
    <n v="900000"/>
    <n v="1200000"/>
    <n v="2.0234983333333334"/>
    <s v="&gt;200%"/>
    <n v="78000"/>
    <n v="25500.000000000004"/>
    <n v="31500"/>
    <n v="78000"/>
    <n v="1832.8700000000001"/>
    <n v="214832.87"/>
    <n v="267313.87"/>
    <n v="90000"/>
    <n v="27000"/>
    <n v="37500"/>
    <n v="90000"/>
    <n v="1832.8700000000001"/>
    <n v="246332.87"/>
    <n v="298813.87"/>
  </r>
  <r>
    <s v="Sanders McKinstry"/>
    <n v="7326611955"/>
    <s v="Sanders"/>
    <s v="McKinstry"/>
    <x v="0"/>
    <n v="52116"/>
    <n v="23"/>
    <x v="936"/>
    <n v="500000"/>
    <n v="625000"/>
    <n v="750000"/>
    <n v="1000000"/>
    <n v="1.6157060000000001"/>
    <s v="150-200%"/>
    <n v="50000"/>
    <n v="18750"/>
    <n v="22500"/>
    <n v="12727.66"/>
    <n v="0"/>
    <n v="103977.66"/>
    <n v="156093.66"/>
    <n v="60000"/>
    <n v="21250"/>
    <n v="25000"/>
    <n v="12727.66"/>
    <n v="0"/>
    <n v="118977.66"/>
    <n v="171093.66"/>
  </r>
  <r>
    <s v="Granger Lewin"/>
    <n v="3145010581"/>
    <s v="Granger"/>
    <s v="Lewin"/>
    <x v="2"/>
    <n v="65220"/>
    <n v="18"/>
    <x v="937"/>
    <n v="600000"/>
    <n v="750000"/>
    <n v="900000"/>
    <n v="1200000"/>
    <n v="1.1002216666666667"/>
    <s v="100-125%"/>
    <n v="78000"/>
    <n v="10222.61"/>
    <n v="0"/>
    <n v="0"/>
    <n v="0"/>
    <n v="88222.61"/>
    <n v="153442.60999999999"/>
    <n v="90000"/>
    <n v="10823.939999999999"/>
    <n v="0"/>
    <n v="0"/>
    <n v="0"/>
    <n v="100823.94"/>
    <n v="166043.94"/>
  </r>
  <r>
    <s v="Fancy Clitsome"/>
    <n v="9260254965"/>
    <s v="Fancy"/>
    <s v="Clitsome"/>
    <x v="0"/>
    <n v="59588"/>
    <n v="24"/>
    <x v="938"/>
    <n v="500000"/>
    <n v="625000"/>
    <n v="750000"/>
    <n v="1000000"/>
    <n v="1.7887900000000001"/>
    <s v="150-200%"/>
    <n v="50000"/>
    <n v="18750"/>
    <n v="22500"/>
    <n v="31766.9"/>
    <n v="0"/>
    <n v="123016.9"/>
    <n v="182604.9"/>
    <n v="60000"/>
    <n v="21250"/>
    <n v="25000"/>
    <n v="31766.9"/>
    <n v="0"/>
    <n v="138016.9"/>
    <n v="197604.9"/>
  </r>
  <r>
    <s v="Troy McQuarrie"/>
    <n v="8115985503"/>
    <s v="Troy"/>
    <s v="McQuarrie"/>
    <x v="2"/>
    <n v="72028"/>
    <n v="19"/>
    <x v="939"/>
    <n v="600000"/>
    <n v="750000"/>
    <n v="900000"/>
    <n v="1200000"/>
    <n v="1.0412083333333333"/>
    <s v="100-125%"/>
    <n v="78000"/>
    <n v="4203.25"/>
    <n v="0"/>
    <n v="0"/>
    <n v="0"/>
    <n v="82203.25"/>
    <n v="154231.25"/>
    <n v="90000"/>
    <n v="4450.5"/>
    <n v="0"/>
    <n v="0"/>
    <n v="0"/>
    <n v="94450.5"/>
    <n v="166478.5"/>
  </r>
  <r>
    <s v="Lorianne Guillem"/>
    <n v="9002722281"/>
    <s v="Lorianne"/>
    <s v="Guillem"/>
    <x v="1"/>
    <n v="87491"/>
    <n v="16"/>
    <x v="940"/>
    <n v="750000"/>
    <n v="937500"/>
    <n v="1125000"/>
    <n v="1500000"/>
    <n v="0.71855466666666667"/>
    <s v="0-100%"/>
    <n v="80837.399999999994"/>
    <n v="0"/>
    <n v="0"/>
    <n v="0"/>
    <n v="0"/>
    <n v="80837.399999999994"/>
    <n v="168328.4"/>
    <n v="80837.399999999994"/>
    <n v="0"/>
    <n v="0"/>
    <n v="0"/>
    <n v="0"/>
    <n v="80837.399999999994"/>
    <n v="168328.4"/>
  </r>
  <r>
    <s v="Skell Heijne"/>
    <n v="701563818"/>
    <s v="Skell"/>
    <s v="Heijne"/>
    <x v="1"/>
    <n v="99084"/>
    <n v="25"/>
    <x v="941"/>
    <n v="750000"/>
    <n v="937500"/>
    <n v="1125000"/>
    <n v="1500000"/>
    <n v="1.1869866666666666"/>
    <s v="100-125%"/>
    <n v="112500"/>
    <n v="26645.599999999999"/>
    <n v="0"/>
    <n v="0"/>
    <n v="0"/>
    <n v="139145.60000000001"/>
    <n v="238229.6"/>
    <n v="112500"/>
    <n v="30852.799999999999"/>
    <n v="0"/>
    <n v="0"/>
    <n v="0"/>
    <n v="143352.79999999999"/>
    <n v="242436.8"/>
  </r>
  <r>
    <s v="Jenda Villaron"/>
    <n v="4119729087"/>
    <s v="Jenda"/>
    <s v="Villaron"/>
    <x v="1"/>
    <n v="95210"/>
    <n v="20"/>
    <x v="942"/>
    <n v="750000"/>
    <n v="937500"/>
    <n v="1125000"/>
    <n v="1500000"/>
    <n v="0.82527200000000001"/>
    <s v="0-100%"/>
    <n v="92843.099999999991"/>
    <n v="0"/>
    <n v="0"/>
    <n v="0"/>
    <n v="0"/>
    <n v="92843.099999999991"/>
    <n v="188053.09999999998"/>
    <n v="92843.099999999991"/>
    <n v="0"/>
    <n v="0"/>
    <n v="0"/>
    <n v="0"/>
    <n v="92843.099999999991"/>
    <n v="188053.09999999998"/>
  </r>
  <r>
    <s v="Emmerich Longmuir"/>
    <n v="303831626"/>
    <s v="Emmerich"/>
    <s v="Longmuir"/>
    <x v="0"/>
    <n v="44015"/>
    <n v="19"/>
    <x v="943"/>
    <n v="500000"/>
    <n v="625000"/>
    <n v="750000"/>
    <n v="1000000"/>
    <n v="1.5771820000000001"/>
    <s v="150-200%"/>
    <n v="50000"/>
    <n v="18750"/>
    <n v="22500"/>
    <n v="8490.02"/>
    <n v="0"/>
    <n v="99740.02"/>
    <n v="143755.02000000002"/>
    <n v="60000"/>
    <n v="21250"/>
    <n v="25000"/>
    <n v="8490.02"/>
    <n v="0"/>
    <n v="114740.02"/>
    <n v="158755.02000000002"/>
  </r>
  <r>
    <s v="Ediva Screase"/>
    <n v="4342145855"/>
    <s v="Ediva"/>
    <s v="Screase"/>
    <x v="2"/>
    <n v="51029"/>
    <n v="25"/>
    <x v="944"/>
    <n v="600000"/>
    <n v="750000"/>
    <n v="900000"/>
    <n v="1200000"/>
    <n v="1.4120733333333333"/>
    <s v="125-150%"/>
    <n v="78000"/>
    <n v="25500.000000000004"/>
    <n v="20421.239999999998"/>
    <n v="0"/>
    <n v="0"/>
    <n v="123921.23999999999"/>
    <n v="174950.24"/>
    <n v="90000"/>
    <n v="27000"/>
    <n v="24311"/>
    <n v="0"/>
    <n v="0"/>
    <n v="141311"/>
    <n v="192340"/>
  </r>
  <r>
    <s v="Corrie Naldrett"/>
    <n v="5759255762"/>
    <s v="Corrie"/>
    <s v="Naldrett"/>
    <x v="2"/>
    <n v="71656"/>
    <n v="24"/>
    <x v="945"/>
    <n v="600000"/>
    <n v="750000"/>
    <n v="900000"/>
    <n v="1200000"/>
    <n v="1.3014616666666667"/>
    <s v="125-150%"/>
    <n v="78000"/>
    <n v="25500.000000000004"/>
    <n v="6484.17"/>
    <n v="0"/>
    <n v="0"/>
    <n v="109984.17"/>
    <n v="181640.16999999998"/>
    <n v="90000"/>
    <n v="27000"/>
    <n v="7719.25"/>
    <n v="0"/>
    <n v="0"/>
    <n v="124719.25"/>
    <n v="196375.25"/>
  </r>
  <r>
    <s v="Susi Berndsen"/>
    <n v="3933021111"/>
    <s v="Susi"/>
    <s v="Berndsen"/>
    <x v="1"/>
    <n v="119316"/>
    <n v="23"/>
    <x v="946"/>
    <n v="750000"/>
    <n v="937500"/>
    <n v="1125000"/>
    <n v="1500000"/>
    <n v="1.0692813333333333"/>
    <s v="100-125%"/>
    <n v="112500"/>
    <n v="9872.59"/>
    <n v="0"/>
    <n v="0"/>
    <n v="0"/>
    <n v="122372.59"/>
    <n v="241688.59"/>
    <n v="112500"/>
    <n v="11431.42"/>
    <n v="0"/>
    <n v="0"/>
    <n v="0"/>
    <n v="123931.42"/>
    <n v="243247.41999999998"/>
  </r>
  <r>
    <s v="Meryl Aitchinson"/>
    <n v="8361813608"/>
    <s v="Meryl"/>
    <s v="Aitchinson"/>
    <x v="1"/>
    <n v="83466"/>
    <n v="12"/>
    <x v="947"/>
    <n v="750000"/>
    <n v="937500"/>
    <n v="1125000"/>
    <n v="1500000"/>
    <n v="0.62931466666666669"/>
    <s v="0-100%"/>
    <n v="70797.899999999994"/>
    <n v="0"/>
    <n v="0"/>
    <n v="0"/>
    <n v="0"/>
    <n v="70797.899999999994"/>
    <n v="154263.9"/>
    <n v="70797.899999999994"/>
    <n v="0"/>
    <n v="0"/>
    <n v="0"/>
    <n v="0"/>
    <n v="70797.899999999994"/>
    <n v="154263.9"/>
  </r>
  <r>
    <s v="Ellery Renzini"/>
    <n v="6209983448"/>
    <s v="Ellery"/>
    <s v="Renzini"/>
    <x v="2"/>
    <n v="72962"/>
    <n v="23"/>
    <x v="948"/>
    <n v="600000"/>
    <n v="750000"/>
    <n v="900000"/>
    <n v="1200000"/>
    <n v="1.3075283333333334"/>
    <s v="125-150%"/>
    <n v="78000"/>
    <n v="25500.000000000004"/>
    <n v="7248.57"/>
    <n v="0"/>
    <n v="0"/>
    <n v="110748.57"/>
    <n v="183710.57"/>
    <n v="90000"/>
    <n v="27000"/>
    <n v="8629.25"/>
    <n v="0"/>
    <n v="0"/>
    <n v="125629.25"/>
    <n v="198591.25"/>
  </r>
  <r>
    <s v="Gina Biggadyke"/>
    <n v="6820956614"/>
    <s v="Gina"/>
    <s v="Biggadyke"/>
    <x v="2"/>
    <n v="65490"/>
    <n v="15"/>
    <x v="949"/>
    <n v="600000"/>
    <n v="750000"/>
    <n v="900000"/>
    <n v="1200000"/>
    <n v="0.89050166666666664"/>
    <s v="0-100%"/>
    <n v="69459.13"/>
    <n v="0"/>
    <n v="0"/>
    <n v="0"/>
    <n v="0"/>
    <n v="69459.13"/>
    <n v="134949.13"/>
    <n v="80145.149999999994"/>
    <n v="0"/>
    <n v="0"/>
    <n v="0"/>
    <n v="0"/>
    <n v="80145.149999999994"/>
    <n v="145635.15"/>
  </r>
  <r>
    <s v="Rutter Maddams"/>
    <n v="9684187432"/>
    <s v="Rutter"/>
    <s v="Maddams"/>
    <x v="2"/>
    <n v="61998"/>
    <n v="21"/>
    <x v="950"/>
    <n v="600000"/>
    <n v="750000"/>
    <n v="900000"/>
    <n v="1200000"/>
    <n v="1.1325183333333333"/>
    <s v="100-125%"/>
    <n v="78000"/>
    <n v="13516.87"/>
    <n v="0"/>
    <n v="0"/>
    <n v="0"/>
    <n v="91516.87"/>
    <n v="153514.87"/>
    <n v="90000"/>
    <n v="14311.98"/>
    <n v="0"/>
    <n v="0"/>
    <n v="0"/>
    <n v="104311.98"/>
    <n v="166309.97999999998"/>
  </r>
  <r>
    <s v="Tirrell Durdle"/>
    <n v="7700368295"/>
    <s v="Tirrell"/>
    <s v="Durdle"/>
    <x v="0"/>
    <n v="47191"/>
    <n v="14"/>
    <x v="951"/>
    <n v="500000"/>
    <n v="625000"/>
    <n v="750000"/>
    <n v="1000000"/>
    <n v="1.002678"/>
    <s v="100-125%"/>
    <n v="50000"/>
    <n v="200.85"/>
    <n v="0"/>
    <n v="0"/>
    <n v="0"/>
    <n v="50200.85"/>
    <n v="97391.85"/>
    <n v="60000"/>
    <n v="227.63000000000002"/>
    <n v="0"/>
    <n v="0"/>
    <n v="0"/>
    <n v="60227.63"/>
    <n v="107418.63"/>
  </r>
  <r>
    <s v="Sadella Fateley"/>
    <n v="8333777430"/>
    <s v="Sadella"/>
    <s v="Fateley"/>
    <x v="0"/>
    <n v="51314"/>
    <n v="26"/>
    <x v="952"/>
    <n v="500000"/>
    <n v="625000"/>
    <n v="750000"/>
    <n v="1000000"/>
    <n v="1.7910980000000001"/>
    <s v="150-200%"/>
    <n v="50000"/>
    <n v="18750"/>
    <n v="22500"/>
    <n v="32020.78"/>
    <n v="0"/>
    <n v="123270.78"/>
    <n v="174584.78"/>
    <n v="60000"/>
    <n v="21250"/>
    <n v="25000"/>
    <n v="32020.78"/>
    <n v="0"/>
    <n v="138270.78"/>
    <n v="189584.78"/>
  </r>
  <r>
    <s v="Ellen Kevis"/>
    <n v="8032296239"/>
    <s v="Ellen"/>
    <s v="Kevis"/>
    <x v="2"/>
    <n v="50836"/>
    <n v="20"/>
    <x v="953"/>
    <n v="600000"/>
    <n v="750000"/>
    <n v="900000"/>
    <n v="1200000"/>
    <n v="1.0758816666666666"/>
    <s v="100-125%"/>
    <n v="78000"/>
    <n v="7739.93"/>
    <n v="0"/>
    <n v="0"/>
    <n v="0"/>
    <n v="85739.93"/>
    <n v="136575.93"/>
    <n v="90000"/>
    <n v="8195.2199999999993"/>
    <n v="0"/>
    <n v="0"/>
    <n v="0"/>
    <n v="98195.22"/>
    <n v="149031.22"/>
  </r>
  <r>
    <s v="Welbie Siveyer"/>
    <n v="273083503"/>
    <s v="Welbie"/>
    <s v="Siveyer"/>
    <x v="2"/>
    <n v="69476"/>
    <n v="12"/>
    <x v="954"/>
    <n v="600000"/>
    <n v="750000"/>
    <n v="900000"/>
    <n v="1200000"/>
    <n v="0.80030500000000004"/>
    <s v="0-100%"/>
    <n v="62423.79"/>
    <n v="0"/>
    <n v="0"/>
    <n v="0"/>
    <n v="0"/>
    <n v="62423.79"/>
    <n v="131899.79"/>
    <n v="72027.45"/>
    <n v="0"/>
    <n v="0"/>
    <n v="0"/>
    <n v="0"/>
    <n v="72027.45"/>
    <n v="141503.45000000001"/>
  </r>
  <r>
    <s v="Quintin Marc"/>
    <n v="8904404991"/>
    <s v="Quintin"/>
    <s v="Marc"/>
    <x v="2"/>
    <n v="79473"/>
    <n v="20"/>
    <x v="955"/>
    <n v="600000"/>
    <n v="750000"/>
    <n v="900000"/>
    <n v="1200000"/>
    <n v="1.3479216666666667"/>
    <s v="125-150%"/>
    <n v="78000"/>
    <n v="25500.000000000004"/>
    <n v="12338.13"/>
    <n v="0"/>
    <n v="0"/>
    <n v="115838.13"/>
    <n v="195311.13"/>
    <n v="90000"/>
    <n v="27000"/>
    <n v="14688.25"/>
    <n v="0"/>
    <n v="0"/>
    <n v="131688.25"/>
    <n v="211161.25"/>
  </r>
  <r>
    <s v="Carmelle Sothcott"/>
    <n v="5299481160"/>
    <s v="Carmelle"/>
    <s v="Sothcott"/>
    <x v="0"/>
    <n v="49920"/>
    <n v="14"/>
    <x v="956"/>
    <n v="500000"/>
    <n v="625000"/>
    <n v="750000"/>
    <n v="1000000"/>
    <n v="0.91822599999999999"/>
    <s v="0-100%"/>
    <n v="45911.3"/>
    <n v="0"/>
    <n v="0"/>
    <n v="0"/>
    <n v="0"/>
    <n v="45911.3"/>
    <n v="95831.3"/>
    <n v="55093.56"/>
    <n v="0"/>
    <n v="0"/>
    <n v="0"/>
    <n v="0"/>
    <n v="55093.56"/>
    <n v="105013.56"/>
  </r>
  <r>
    <s v="Wallas Druitt"/>
    <n v="2893065872"/>
    <s v="Wallas"/>
    <s v="Druitt"/>
    <x v="0"/>
    <n v="34863"/>
    <n v="14"/>
    <x v="957"/>
    <n v="500000"/>
    <n v="625000"/>
    <n v="750000"/>
    <n v="1000000"/>
    <n v="0.966194"/>
    <s v="0-100%"/>
    <n v="48309.700000000004"/>
    <n v="0"/>
    <n v="0"/>
    <n v="0"/>
    <n v="0"/>
    <n v="48309.700000000004"/>
    <n v="83172.700000000012"/>
    <n v="57971.64"/>
    <n v="0"/>
    <n v="0"/>
    <n v="0"/>
    <n v="0"/>
    <n v="57971.64"/>
    <n v="92834.64"/>
  </r>
  <r>
    <s v="Leone Capstack"/>
    <n v="7112955017"/>
    <s v="Leone"/>
    <s v="Capstack"/>
    <x v="0"/>
    <n v="36196"/>
    <n v="10"/>
    <x v="958"/>
    <n v="500000"/>
    <n v="625000"/>
    <n v="750000"/>
    <n v="1000000"/>
    <n v="0.60267000000000004"/>
    <s v="0-100%"/>
    <n v="30133.5"/>
    <n v="0"/>
    <n v="0"/>
    <n v="0"/>
    <n v="0"/>
    <n v="30133.5"/>
    <n v="66329.5"/>
    <n v="36160.199999999997"/>
    <n v="0"/>
    <n v="0"/>
    <n v="0"/>
    <n v="0"/>
    <n v="36160.199999999997"/>
    <n v="72356.2"/>
  </r>
  <r>
    <s v="Ali Izaks"/>
    <n v="3418374697"/>
    <s v="Ali"/>
    <s v="Izaks"/>
    <x v="0"/>
    <n v="36594"/>
    <n v="26"/>
    <x v="959"/>
    <n v="500000"/>
    <n v="625000"/>
    <n v="750000"/>
    <n v="1000000"/>
    <n v="1.8458760000000001"/>
    <s v="150-200%"/>
    <n v="50000"/>
    <n v="18750"/>
    <n v="22500"/>
    <n v="38046.36"/>
    <n v="0"/>
    <n v="129296.36"/>
    <n v="165890.35999999999"/>
    <n v="60000"/>
    <n v="21250"/>
    <n v="25000"/>
    <n v="38046.36"/>
    <n v="0"/>
    <n v="144296.35999999999"/>
    <n v="180890.36"/>
  </r>
  <r>
    <s v="Cobb Avramow"/>
    <n v="6858776575"/>
    <s v="Cobb"/>
    <s v="Avramow"/>
    <x v="2"/>
    <n v="66387"/>
    <n v="18"/>
    <x v="960"/>
    <n v="600000"/>
    <n v="750000"/>
    <n v="900000"/>
    <n v="1200000"/>
    <n v="1.0366566666666666"/>
    <s v="100-125%"/>
    <n v="78000"/>
    <n v="3738.9800000000005"/>
    <n v="0"/>
    <n v="0"/>
    <n v="0"/>
    <n v="81738.98"/>
    <n v="148125.97999999998"/>
    <n v="90000"/>
    <n v="3958.92"/>
    <n v="0"/>
    <n v="0"/>
    <n v="0"/>
    <n v="93958.92"/>
    <n v="160345.91999999998"/>
  </r>
  <r>
    <s v="Robinia Losseljong"/>
    <n v="4097160079"/>
    <s v="Robinia"/>
    <s v="Losseljong"/>
    <x v="1"/>
    <n v="93493"/>
    <n v="21"/>
    <x v="961"/>
    <n v="750000"/>
    <n v="937500"/>
    <n v="1125000"/>
    <n v="1500000"/>
    <n v="1.0247893333333333"/>
    <s v="100-125%"/>
    <n v="112500"/>
    <n v="3532.48"/>
    <n v="0"/>
    <n v="0"/>
    <n v="0"/>
    <n v="116032.48"/>
    <n v="209525.47999999998"/>
    <n v="112500"/>
    <n v="4090.2400000000002"/>
    <n v="0"/>
    <n v="0"/>
    <n v="0"/>
    <n v="116590.24"/>
    <n v="210083.24"/>
  </r>
  <r>
    <s v="Deloria Jardine"/>
    <n v="2298319154"/>
    <s v="Deloria"/>
    <s v="Jardine"/>
    <x v="0"/>
    <n v="35017"/>
    <n v="16"/>
    <x v="962"/>
    <n v="500000"/>
    <n v="625000"/>
    <n v="750000"/>
    <n v="1000000"/>
    <n v="1.0592839999999999"/>
    <s v="100-125%"/>
    <n v="50000"/>
    <n v="4446.3"/>
    <n v="0"/>
    <n v="0"/>
    <n v="0"/>
    <n v="54446.3"/>
    <n v="89463.3"/>
    <n v="60000"/>
    <n v="5039.1400000000003"/>
    <n v="0"/>
    <n v="0"/>
    <n v="0"/>
    <n v="65039.14"/>
    <n v="100056.14"/>
  </r>
  <r>
    <s v="Reggie Striker"/>
    <n v="9603610356"/>
    <s v="Reggie"/>
    <s v="Striker"/>
    <x v="2"/>
    <n v="52759"/>
    <n v="8"/>
    <x v="963"/>
    <n v="600000"/>
    <n v="750000"/>
    <n v="900000"/>
    <n v="1200000"/>
    <n v="0.38289499999999999"/>
    <s v="0-100%"/>
    <n v="29865.81"/>
    <n v="0"/>
    <n v="0"/>
    <n v="0"/>
    <n v="0"/>
    <n v="29865.81"/>
    <n v="82624.81"/>
    <n v="34460.549999999996"/>
    <n v="0"/>
    <n v="0"/>
    <n v="0"/>
    <n v="0"/>
    <n v="34460.549999999996"/>
    <n v="87219.549999999988"/>
  </r>
  <r>
    <s v="Barnabe McCaighey"/>
    <n v="1081492333"/>
    <s v="Barnabe"/>
    <s v="McCaighey"/>
    <x v="1"/>
    <n v="115135"/>
    <n v="32"/>
    <x v="964"/>
    <n v="750000"/>
    <n v="937500"/>
    <n v="1125000"/>
    <n v="1500000"/>
    <n v="1.5636319999999999"/>
    <s v="150-200%"/>
    <n v="112500"/>
    <n v="35625"/>
    <n v="43125"/>
    <n v="14317.199999999999"/>
    <n v="0"/>
    <n v="205567.2"/>
    <n v="320702.2"/>
    <n v="112500"/>
    <n v="41250"/>
    <n v="46875"/>
    <n v="15748.92"/>
    <n v="0"/>
    <n v="216373.92"/>
    <n v="331508.92000000004"/>
  </r>
  <r>
    <s v="Reeta Hildred"/>
    <n v="893122882"/>
    <s v="Reeta"/>
    <s v="Hildred"/>
    <x v="1"/>
    <n v="103112"/>
    <n v="20"/>
    <x v="965"/>
    <n v="750000"/>
    <n v="937500"/>
    <n v="1125000"/>
    <n v="1500000"/>
    <n v="0.85084400000000004"/>
    <s v="0-100%"/>
    <n v="95719.95"/>
    <n v="0"/>
    <n v="0"/>
    <n v="0"/>
    <n v="0"/>
    <n v="95719.95"/>
    <n v="198831.95"/>
    <n v="95719.95"/>
    <n v="0"/>
    <n v="0"/>
    <n v="0"/>
    <n v="0"/>
    <n v="95719.95"/>
    <n v="198831.95"/>
  </r>
  <r>
    <s v="Demetri Goatman"/>
    <n v="5186660353"/>
    <s v="Demetri"/>
    <s v="Goatman"/>
    <x v="2"/>
    <n v="79767"/>
    <n v="27"/>
    <x v="966"/>
    <n v="600000"/>
    <n v="750000"/>
    <n v="900000"/>
    <n v="1200000"/>
    <n v="1.5553716666666666"/>
    <s v="150-200%"/>
    <n v="78000"/>
    <n v="25500.000000000004"/>
    <n v="31500"/>
    <n v="8637.98"/>
    <n v="0"/>
    <n v="143637.98000000001"/>
    <n v="223404.98"/>
    <n v="90000"/>
    <n v="27000"/>
    <n v="37500"/>
    <n v="9966.9"/>
    <n v="0"/>
    <n v="164466.9"/>
    <n v="244233.9"/>
  </r>
  <r>
    <s v="Jamie Simmings"/>
    <n v="5756920838"/>
    <s v="Jamie"/>
    <s v="Simmings"/>
    <x v="0"/>
    <n v="34761"/>
    <n v="13"/>
    <x v="967"/>
    <n v="500000"/>
    <n v="625000"/>
    <n v="750000"/>
    <n v="1000000"/>
    <n v="0.93723000000000001"/>
    <s v="0-100%"/>
    <n v="46861.5"/>
    <n v="0"/>
    <n v="0"/>
    <n v="0"/>
    <n v="0"/>
    <n v="46861.5"/>
    <n v="81622.5"/>
    <n v="56233.799999999996"/>
    <n v="0"/>
    <n v="0"/>
    <n v="0"/>
    <n v="0"/>
    <n v="56233.799999999996"/>
    <n v="90994.799999999988"/>
  </r>
  <r>
    <s v="Neil Perritt"/>
    <n v="6172549286"/>
    <s v="Neil"/>
    <s v="Perritt"/>
    <x v="2"/>
    <n v="67585"/>
    <n v="22"/>
    <x v="968"/>
    <n v="600000"/>
    <n v="750000"/>
    <n v="900000"/>
    <n v="1200000"/>
    <n v="1.2215083333333334"/>
    <s v="100-125%"/>
    <n v="78000"/>
    <n v="22593.850000000002"/>
    <n v="0"/>
    <n v="0"/>
    <n v="0"/>
    <n v="100593.85"/>
    <n v="168178.85"/>
    <n v="90000"/>
    <n v="23922.899999999998"/>
    <n v="0"/>
    <n v="0"/>
    <n v="0"/>
    <n v="113922.9"/>
    <n v="181507.9"/>
  </r>
  <r>
    <s v="Fianna Restorick"/>
    <n v="5341512014"/>
    <s v="Fianna"/>
    <s v="Restorick"/>
    <x v="0"/>
    <n v="57651"/>
    <n v="14"/>
    <x v="969"/>
    <n v="500000"/>
    <n v="625000"/>
    <n v="750000"/>
    <n v="1000000"/>
    <n v="0.94996999999999998"/>
    <s v="0-100%"/>
    <n v="47498.5"/>
    <n v="0"/>
    <n v="0"/>
    <n v="0"/>
    <n v="0"/>
    <n v="47498.5"/>
    <n v="105149.5"/>
    <n v="56998.2"/>
    <n v="0"/>
    <n v="0"/>
    <n v="0"/>
    <n v="0"/>
    <n v="56998.2"/>
    <n v="114649.2"/>
  </r>
  <r>
    <s v="Xymenes Stallard"/>
    <n v="9491257560"/>
    <s v="Xymenes"/>
    <s v="Stallard"/>
    <x v="2"/>
    <n v="66363"/>
    <n v="24"/>
    <x v="970"/>
    <n v="600000"/>
    <n v="750000"/>
    <n v="900000"/>
    <n v="1200000"/>
    <n v="1.4366733333333332"/>
    <s v="125-150%"/>
    <n v="78000"/>
    <n v="25500.000000000004"/>
    <n v="23520.84"/>
    <n v="0"/>
    <n v="0"/>
    <n v="127020.84"/>
    <n v="193383.84"/>
    <n v="90000"/>
    <n v="27000"/>
    <n v="28001"/>
    <n v="0"/>
    <n v="0"/>
    <n v="145001"/>
    <n v="211364"/>
  </r>
  <r>
    <s v="Daniela McMichael"/>
    <n v="7521557441"/>
    <s v="Daniela"/>
    <s v="McMichael"/>
    <x v="1"/>
    <n v="91279"/>
    <n v="15"/>
    <x v="971"/>
    <n v="750000"/>
    <n v="937500"/>
    <n v="1125000"/>
    <n v="1500000"/>
    <n v="0.58346799999999999"/>
    <s v="0-100%"/>
    <n v="65640.149999999994"/>
    <n v="0"/>
    <n v="0"/>
    <n v="0"/>
    <n v="0"/>
    <n v="65640.149999999994"/>
    <n v="156919.15"/>
    <n v="65640.149999999994"/>
    <n v="0"/>
    <n v="0"/>
    <n v="0"/>
    <n v="0"/>
    <n v="65640.149999999994"/>
    <n v="156919.15"/>
  </r>
  <r>
    <s v="Bernelle Blint"/>
    <n v="6106380341"/>
    <s v="Bernelle"/>
    <s v="Blint"/>
    <x v="2"/>
    <n v="57050"/>
    <n v="14"/>
    <x v="972"/>
    <n v="600000"/>
    <n v="750000"/>
    <n v="900000"/>
    <n v="1200000"/>
    <n v="0.68815999999999999"/>
    <s v="0-100%"/>
    <n v="53676.480000000003"/>
    <n v="0"/>
    <n v="0"/>
    <n v="0"/>
    <n v="0"/>
    <n v="53676.480000000003"/>
    <n v="110726.48000000001"/>
    <n v="61934.399999999994"/>
    <n v="0"/>
    <n v="0"/>
    <n v="0"/>
    <n v="0"/>
    <n v="61934.399999999994"/>
    <n v="118984.4"/>
  </r>
  <r>
    <s v="Guilbert Duckett"/>
    <n v="9434604370"/>
    <s v="Guilbert"/>
    <s v="Duckett"/>
    <x v="2"/>
    <n v="69644"/>
    <n v="14"/>
    <x v="973"/>
    <n v="600000"/>
    <n v="750000"/>
    <n v="900000"/>
    <n v="1200000"/>
    <n v="0.60025166666666663"/>
    <s v="0-100%"/>
    <n v="46819.630000000005"/>
    <n v="0"/>
    <n v="0"/>
    <n v="0"/>
    <n v="0"/>
    <n v="46819.630000000005"/>
    <n v="116463.63"/>
    <n v="54022.65"/>
    <n v="0"/>
    <n v="0"/>
    <n v="0"/>
    <n v="0"/>
    <n v="54022.65"/>
    <n v="123666.65"/>
  </r>
  <r>
    <s v="Dionis Climie"/>
    <n v="8731494560"/>
    <s v="Dionis"/>
    <s v="Climie"/>
    <x v="2"/>
    <n v="77055"/>
    <n v="20"/>
    <x v="974"/>
    <n v="600000"/>
    <n v="750000"/>
    <n v="900000"/>
    <n v="1200000"/>
    <n v="1.1193716666666667"/>
    <s v="100-125%"/>
    <n v="78000"/>
    <n v="12175.910000000002"/>
    <n v="0"/>
    <n v="0"/>
    <n v="0"/>
    <n v="90175.91"/>
    <n v="167230.91"/>
    <n v="90000"/>
    <n v="12892.14"/>
    <n v="0"/>
    <n v="0"/>
    <n v="0"/>
    <n v="102892.14"/>
    <n v="179947.14"/>
  </r>
  <r>
    <s v="Fifine Jakeman"/>
    <n v="8646243699"/>
    <s v="Fifine"/>
    <s v="Jakeman"/>
    <x v="1"/>
    <n v="109614"/>
    <n v="29"/>
    <x v="975"/>
    <n v="750000"/>
    <n v="937500"/>
    <n v="1125000"/>
    <n v="1500000"/>
    <n v="1.2976573333333334"/>
    <s v="125-150%"/>
    <n v="112500"/>
    <n v="35625"/>
    <n v="8220.8900000000012"/>
    <n v="0"/>
    <n v="0"/>
    <n v="156345.89000000001"/>
    <n v="265959.89"/>
    <n v="112500"/>
    <n v="41250"/>
    <n v="8935.75"/>
    <n v="0"/>
    <n v="0"/>
    <n v="162685.75"/>
    <n v="272299.75"/>
  </r>
  <r>
    <s v="Keelby Lawie"/>
    <n v="2045928187"/>
    <s v="Keelby"/>
    <s v="Lawie"/>
    <x v="0"/>
    <n v="33035"/>
    <n v="11"/>
    <x v="976"/>
    <n v="500000"/>
    <n v="625000"/>
    <n v="750000"/>
    <n v="1000000"/>
    <n v="0.84728400000000004"/>
    <s v="0-100%"/>
    <n v="42364.200000000004"/>
    <n v="0"/>
    <n v="0"/>
    <n v="0"/>
    <n v="0"/>
    <n v="42364.200000000004"/>
    <n v="75399.200000000012"/>
    <n v="50837.04"/>
    <n v="0"/>
    <n v="0"/>
    <n v="0"/>
    <n v="0"/>
    <n v="50837.04"/>
    <n v="83872.040000000008"/>
  </r>
  <r>
    <s v="Saree de Clercq"/>
    <n v="2128813026"/>
    <s v="Saree"/>
    <s v="de Clercq"/>
    <x v="1"/>
    <n v="119743"/>
    <n v="23"/>
    <x v="977"/>
    <n v="750000"/>
    <n v="937500"/>
    <n v="1125000"/>
    <n v="1500000"/>
    <n v="0.99398666666666669"/>
    <s v="0-100%"/>
    <n v="111823.5"/>
    <n v="0"/>
    <n v="0"/>
    <n v="0"/>
    <n v="0"/>
    <n v="111823.5"/>
    <n v="231566.5"/>
    <n v="111823.5"/>
    <n v="0"/>
    <n v="0"/>
    <n v="0"/>
    <n v="0"/>
    <n v="111823.5"/>
    <n v="231566.5"/>
  </r>
  <r>
    <s v="Sutherland Fantin"/>
    <n v="9107581297"/>
    <s v="Sutherland"/>
    <s v="Fantin"/>
    <x v="1"/>
    <n v="113337"/>
    <n v="29"/>
    <x v="978"/>
    <n v="750000"/>
    <n v="937500"/>
    <n v="1125000"/>
    <n v="1500000"/>
    <n v="1.592984"/>
    <s v="150-200%"/>
    <n v="112500"/>
    <n v="35625"/>
    <n v="43125"/>
    <n v="20921.399999999998"/>
    <n v="0"/>
    <n v="212171.4"/>
    <n v="325508.40000000002"/>
    <n v="112500"/>
    <n v="41250"/>
    <n v="46875"/>
    <n v="23013.54"/>
    <n v="0"/>
    <n v="223638.54"/>
    <n v="336975.54000000004"/>
  </r>
  <r>
    <s v="Hedwiga Plail"/>
    <n v="3086393343"/>
    <s v="Hedwiga"/>
    <s v="Plail"/>
    <x v="1"/>
    <n v="100553"/>
    <n v="21"/>
    <x v="979"/>
    <n v="750000"/>
    <n v="937500"/>
    <n v="1125000"/>
    <n v="1500000"/>
    <n v="0.82010000000000005"/>
    <s v="0-100%"/>
    <n v="92261.25"/>
    <n v="0"/>
    <n v="0"/>
    <n v="0"/>
    <n v="0"/>
    <n v="92261.25"/>
    <n v="192814.25"/>
    <n v="92261.25"/>
    <n v="0"/>
    <n v="0"/>
    <n v="0"/>
    <n v="0"/>
    <n v="92261.25"/>
    <n v="192814.25"/>
  </r>
  <r>
    <s v="Tucker Wurst"/>
    <n v="5079859830"/>
    <s v="Tucker"/>
    <s v="Wurst"/>
    <x v="0"/>
    <n v="54395"/>
    <n v="22"/>
    <x v="980"/>
    <n v="500000"/>
    <n v="625000"/>
    <n v="750000"/>
    <n v="1000000"/>
    <n v="1.6770039999999999"/>
    <s v="150-200%"/>
    <n v="50000"/>
    <n v="18750"/>
    <n v="22500"/>
    <n v="19470.439999999999"/>
    <n v="0"/>
    <n v="110720.44"/>
    <n v="165115.44"/>
    <n v="60000"/>
    <n v="21250"/>
    <n v="25000"/>
    <n v="19470.439999999999"/>
    <n v="0"/>
    <n v="125720.44"/>
    <n v="180115.44"/>
  </r>
  <r>
    <s v="Row Giottini"/>
    <n v="5412518958"/>
    <s v="Row"/>
    <s v="Giottini"/>
    <x v="0"/>
    <n v="34010"/>
    <n v="31"/>
    <x v="981"/>
    <n v="500000"/>
    <n v="625000"/>
    <n v="750000"/>
    <n v="1000000"/>
    <n v="2.1285720000000001"/>
    <s v="&gt;200%"/>
    <n v="50000"/>
    <n v="18750"/>
    <n v="22500"/>
    <n v="55000"/>
    <n v="6428.6"/>
    <n v="152678.6"/>
    <n v="186688.6"/>
    <n v="60000"/>
    <n v="21250"/>
    <n v="25000"/>
    <n v="55000"/>
    <n v="6428.6"/>
    <n v="167678.6"/>
    <n v="201688.6"/>
  </r>
  <r>
    <s v="Tremaine Dyzart"/>
    <n v="7573774818"/>
    <s v="Tremaine"/>
    <s v="Dyzart"/>
    <x v="2"/>
    <n v="66953"/>
    <n v="25"/>
    <x v="982"/>
    <n v="600000"/>
    <n v="750000"/>
    <n v="900000"/>
    <n v="1200000"/>
    <n v="1.4401766666666667"/>
    <s v="125-150%"/>
    <n v="78000"/>
    <n v="25500.000000000004"/>
    <n v="23962.26"/>
    <n v="0"/>
    <n v="0"/>
    <n v="127462.26"/>
    <n v="194415.26"/>
    <n v="90000"/>
    <n v="27000"/>
    <n v="28526.5"/>
    <n v="0"/>
    <n v="0"/>
    <n v="145526.5"/>
    <n v="212479.5"/>
  </r>
  <r>
    <s v="Pippo Huish"/>
    <n v="4439073344"/>
    <s v="Pippo"/>
    <s v="Huish"/>
    <x v="0"/>
    <n v="61002"/>
    <n v="26"/>
    <x v="983"/>
    <n v="500000"/>
    <n v="625000"/>
    <n v="750000"/>
    <n v="1000000"/>
    <n v="1.84884"/>
    <s v="150-200%"/>
    <n v="50000"/>
    <n v="18750"/>
    <n v="22500"/>
    <n v="38372.400000000001"/>
    <n v="0"/>
    <n v="129622.39999999999"/>
    <n v="190624.4"/>
    <n v="60000"/>
    <n v="21250"/>
    <n v="25000"/>
    <n v="38372.400000000001"/>
    <n v="0"/>
    <n v="144622.39999999999"/>
    <n v="205624.4"/>
  </r>
  <r>
    <s v="Cirilo Bolf"/>
    <n v="885693418"/>
    <s v="Cirilo"/>
    <s v="Bolf"/>
    <x v="0"/>
    <n v="55828"/>
    <n v="17"/>
    <x v="984"/>
    <n v="500000"/>
    <n v="625000"/>
    <n v="750000"/>
    <n v="1000000"/>
    <n v="0.99151400000000001"/>
    <s v="0-100%"/>
    <n v="49575.700000000004"/>
    <n v="0"/>
    <n v="0"/>
    <n v="0"/>
    <n v="0"/>
    <n v="49575.700000000004"/>
    <n v="105403.70000000001"/>
    <n v="59490.84"/>
    <n v="0"/>
    <n v="0"/>
    <n v="0"/>
    <n v="0"/>
    <n v="59490.84"/>
    <n v="115318.84"/>
  </r>
  <r>
    <s v="Artair Runcie"/>
    <n v="140020098"/>
    <s v="Artair"/>
    <s v="Runcie"/>
    <x v="1"/>
    <n v="114711"/>
    <n v="22"/>
    <x v="985"/>
    <n v="750000"/>
    <n v="937500"/>
    <n v="1125000"/>
    <n v="1500000"/>
    <n v="1.1043986666666668"/>
    <s v="100-125%"/>
    <n v="112500"/>
    <n v="14876.81"/>
    <n v="0"/>
    <n v="0"/>
    <n v="0"/>
    <n v="127376.81"/>
    <n v="242087.81"/>
    <n v="112500"/>
    <n v="17225.78"/>
    <n v="0"/>
    <n v="0"/>
    <n v="0"/>
    <n v="129725.78"/>
    <n v="244436.78"/>
  </r>
  <r>
    <s v="Bear Olczyk"/>
    <n v="2763158331"/>
    <s v="Bear"/>
    <s v="Olczyk"/>
    <x v="0"/>
    <n v="63815"/>
    <n v="30"/>
    <x v="986"/>
    <n v="500000"/>
    <n v="625000"/>
    <n v="750000"/>
    <n v="1000000"/>
    <n v="2.0517880000000002"/>
    <s v="&gt;200%"/>
    <n v="50000"/>
    <n v="18750"/>
    <n v="22500"/>
    <n v="55000"/>
    <n v="2589.4"/>
    <n v="148839.4"/>
    <n v="212654.4"/>
    <n v="60000"/>
    <n v="21250"/>
    <n v="25000"/>
    <n v="55000"/>
    <n v="2589.4"/>
    <n v="163839.4"/>
    <n v="227654.39999999999"/>
  </r>
  <r>
    <s v="Eryn Derle"/>
    <n v="7567063646"/>
    <s v="Eryn"/>
    <s v="Derle"/>
    <x v="2"/>
    <n v="58778"/>
    <n v="20"/>
    <x v="987"/>
    <n v="600000"/>
    <n v="750000"/>
    <n v="900000"/>
    <n v="1200000"/>
    <n v="1.1744966666666667"/>
    <s v="100-125%"/>
    <n v="78000"/>
    <n v="17798.66"/>
    <n v="0"/>
    <n v="0"/>
    <n v="0"/>
    <n v="95798.66"/>
    <n v="154576.66"/>
    <n v="90000"/>
    <n v="18845.64"/>
    <n v="0"/>
    <n v="0"/>
    <n v="0"/>
    <n v="108845.64"/>
    <n v="167623.64000000001"/>
  </r>
  <r>
    <s v="Sterling Bebbington"/>
    <n v="1364767856"/>
    <s v="Sterling"/>
    <s v="Bebbington"/>
    <x v="0"/>
    <n v="59415"/>
    <n v="23"/>
    <x v="988"/>
    <n v="500000"/>
    <n v="625000"/>
    <n v="750000"/>
    <n v="1000000"/>
    <n v="1.4167799999999999"/>
    <s v="125-150%"/>
    <n v="50000"/>
    <n v="18750"/>
    <n v="15010.199999999999"/>
    <n v="0"/>
    <n v="0"/>
    <n v="83760.2"/>
    <n v="143175.20000000001"/>
    <n v="60000"/>
    <n v="21250"/>
    <n v="16678"/>
    <n v="0"/>
    <n v="0"/>
    <n v="97928"/>
    <n v="157343"/>
  </r>
  <r>
    <s v="Chan Thorwarth"/>
    <n v="2136806068"/>
    <s v="Chan"/>
    <s v="Thorwarth"/>
    <x v="2"/>
    <n v="75616"/>
    <n v="13"/>
    <x v="989"/>
    <n v="600000"/>
    <n v="750000"/>
    <n v="900000"/>
    <n v="1200000"/>
    <n v="0.79678166666666672"/>
    <s v="0-100%"/>
    <n v="62148.97"/>
    <n v="0"/>
    <n v="0"/>
    <n v="0"/>
    <n v="0"/>
    <n v="62148.97"/>
    <n v="137764.97"/>
    <n v="71710.349999999991"/>
    <n v="0"/>
    <n v="0"/>
    <n v="0"/>
    <n v="0"/>
    <n v="71710.349999999991"/>
    <n v="147326.34999999998"/>
  </r>
  <r>
    <s v="Karlie Wennington"/>
    <n v="5395528121"/>
    <s v="Karlie"/>
    <s v="Wennington"/>
    <x v="0"/>
    <n v="37393"/>
    <n v="26"/>
    <x v="990"/>
    <n v="500000"/>
    <n v="625000"/>
    <n v="750000"/>
    <n v="1000000"/>
    <n v="2.0585879999999999"/>
    <s v="&gt;200%"/>
    <n v="50000"/>
    <n v="18750"/>
    <n v="22500"/>
    <n v="55000"/>
    <n v="2929.4"/>
    <n v="149179.4"/>
    <n v="186572.4"/>
    <n v="60000"/>
    <n v="21250"/>
    <n v="25000"/>
    <n v="55000"/>
    <n v="2929.4"/>
    <n v="164179.4"/>
    <n v="201572.4"/>
  </r>
  <r>
    <s v="Scot Lethem"/>
    <n v="8256403403"/>
    <s v="Scot"/>
    <s v="Lethem"/>
    <x v="1"/>
    <n v="116569"/>
    <n v="31"/>
    <x v="991"/>
    <n v="750000"/>
    <n v="937500"/>
    <n v="1125000"/>
    <n v="1500000"/>
    <n v="1.6322760000000001"/>
    <s v="150-200%"/>
    <n v="112500"/>
    <n v="35625"/>
    <n v="43125"/>
    <n v="29762.1"/>
    <n v="0"/>
    <n v="221012.1"/>
    <n v="337581.1"/>
    <n v="112500"/>
    <n v="41250"/>
    <n v="46875"/>
    <n v="32738.31"/>
    <n v="0"/>
    <n v="233363.31"/>
    <n v="349932.31"/>
  </r>
  <r>
    <s v="Monique Hammelberg"/>
    <n v="3101620996"/>
    <s v="Monique"/>
    <s v="Hammelberg"/>
    <x v="1"/>
    <n v="96589"/>
    <n v="20"/>
    <x v="992"/>
    <n v="750000"/>
    <n v="937500"/>
    <n v="1125000"/>
    <n v="1500000"/>
    <n v="0.84631466666666666"/>
    <s v="0-100%"/>
    <n v="95210.4"/>
    <n v="0"/>
    <n v="0"/>
    <n v="0"/>
    <n v="0"/>
    <n v="95210.4"/>
    <n v="191799.4"/>
    <n v="95210.4"/>
    <n v="0"/>
    <n v="0"/>
    <n v="0"/>
    <n v="0"/>
    <n v="95210.4"/>
    <n v="191799.4"/>
  </r>
  <r>
    <s v="Chen Dicker"/>
    <n v="7166957409"/>
    <s v="Chen"/>
    <s v="Dicker"/>
    <x v="1"/>
    <n v="113321"/>
    <n v="14"/>
    <x v="993"/>
    <n v="750000"/>
    <n v="937500"/>
    <n v="1125000"/>
    <n v="1500000"/>
    <n v="0.6523026666666667"/>
    <s v="0-100%"/>
    <n v="73384.05"/>
    <n v="0"/>
    <n v="0"/>
    <n v="0"/>
    <n v="0"/>
    <n v="73384.05"/>
    <n v="186705.05"/>
    <n v="73384.05"/>
    <n v="0"/>
    <n v="0"/>
    <n v="0"/>
    <n v="0"/>
    <n v="73384.05"/>
    <n v="186705.05"/>
  </r>
  <r>
    <s v="Arleen Freezor"/>
    <n v="8154943166"/>
    <s v="Arleen"/>
    <s v="Freezor"/>
    <x v="0"/>
    <n v="38259"/>
    <n v="14"/>
    <x v="994"/>
    <n v="500000"/>
    <n v="625000"/>
    <n v="750000"/>
    <n v="1000000"/>
    <n v="1.0378860000000001"/>
    <s v="100-125%"/>
    <n v="50000"/>
    <n v="2841.45"/>
    <n v="0"/>
    <n v="0"/>
    <n v="0"/>
    <n v="52841.45"/>
    <n v="91100.45"/>
    <n v="60000"/>
    <n v="3220.3100000000004"/>
    <n v="0"/>
    <n v="0"/>
    <n v="0"/>
    <n v="63220.31"/>
    <n v="101479.31"/>
  </r>
  <r>
    <s v="Trevor Greschik"/>
    <n v="3772653790"/>
    <s v="Trevor"/>
    <s v="Greschik"/>
    <x v="2"/>
    <n v="68355"/>
    <n v="22"/>
    <x v="995"/>
    <n v="600000"/>
    <n v="750000"/>
    <n v="900000"/>
    <n v="1200000"/>
    <n v="1.463265"/>
    <s v="125-150%"/>
    <n v="78000"/>
    <n v="25500.000000000004"/>
    <n v="26871.39"/>
    <n v="0"/>
    <n v="0"/>
    <n v="130371.39"/>
    <n v="198726.39"/>
    <n v="90000"/>
    <n v="27000"/>
    <n v="31989.75"/>
    <n v="0"/>
    <n v="0"/>
    <n v="148989.75"/>
    <n v="217344.75"/>
  </r>
  <r>
    <s v="Burch Chat"/>
    <n v="3642452728"/>
    <s v="Burch"/>
    <s v="Chat"/>
    <x v="1"/>
    <n v="84611"/>
    <n v="18"/>
    <x v="996"/>
    <n v="750000"/>
    <n v="937500"/>
    <n v="1125000"/>
    <n v="1500000"/>
    <n v="0.90285599999999999"/>
    <s v="0-100%"/>
    <n v="101571.3"/>
    <n v="0"/>
    <n v="0"/>
    <n v="0"/>
    <n v="0"/>
    <n v="101571.3"/>
    <n v="186182.3"/>
    <n v="101571.3"/>
    <n v="0"/>
    <n v="0"/>
    <n v="0"/>
    <n v="0"/>
    <n v="101571.3"/>
    <n v="186182.3"/>
  </r>
  <r>
    <s v="Marijn Avison"/>
    <n v="2500807061"/>
    <s v="Marijn"/>
    <s v="Avison"/>
    <x v="1"/>
    <n v="102862"/>
    <n v="22"/>
    <x v="997"/>
    <n v="750000"/>
    <n v="937500"/>
    <n v="1125000"/>
    <n v="1500000"/>
    <n v="1.3017013333333334"/>
    <s v="125-150%"/>
    <n v="112500"/>
    <n v="35625"/>
    <n v="8918.48"/>
    <n v="0"/>
    <n v="0"/>
    <n v="157043.48000000001"/>
    <n v="259905.48"/>
    <n v="112500"/>
    <n v="41250"/>
    <n v="9694"/>
    <n v="0"/>
    <n v="0"/>
    <n v="163444"/>
    <n v="266306"/>
  </r>
  <r>
    <s v="Heinrick Conelly"/>
    <n v="3991963221"/>
    <s v="Heinrick"/>
    <s v="Conelly"/>
    <x v="1"/>
    <n v="117349"/>
    <n v="18"/>
    <x v="998"/>
    <n v="750000"/>
    <n v="937500"/>
    <n v="1125000"/>
    <n v="1500000"/>
    <n v="0.91450799999999999"/>
    <s v="0-100%"/>
    <n v="102882.15"/>
    <n v="0"/>
    <n v="0"/>
    <n v="0"/>
    <n v="0"/>
    <n v="102882.15"/>
    <n v="220231.15"/>
    <n v="102882.15"/>
    <n v="0"/>
    <n v="0"/>
    <n v="0"/>
    <n v="0"/>
    <n v="102882.15"/>
    <n v="220231.15"/>
  </r>
  <r>
    <s v="Nealson Niezen"/>
    <n v="7374898193"/>
    <s v="Nealson"/>
    <s v="Niezen"/>
    <x v="2"/>
    <n v="50715"/>
    <n v="22"/>
    <x v="999"/>
    <n v="600000"/>
    <n v="750000"/>
    <n v="900000"/>
    <n v="1200000"/>
    <n v="1.1317433333333333"/>
    <s v="100-125%"/>
    <n v="78000"/>
    <n v="13437.820000000002"/>
    <n v="0"/>
    <n v="0"/>
    <n v="0"/>
    <n v="91437.82"/>
    <n v="142152.82"/>
    <n v="90000"/>
    <n v="14228.279999999999"/>
    <n v="0"/>
    <n v="0"/>
    <n v="0"/>
    <n v="104228.28"/>
    <n v="154943.28"/>
  </r>
  <r>
    <m/>
    <m/>
    <m/>
    <m/>
    <x v="3"/>
    <m/>
    <m/>
    <x v="1000"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0919A-34EC-764E-B022-8A792C865FDD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8" firstHeaderRow="0" firstDataRow="1" firstDataCol="1"/>
  <pivotFields count="28"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dataField="1" showAll="0"/>
    <pivotField dataField="1" showAll="0">
      <items count="1002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x="100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revenue" fld="7" baseField="0" baseItem="0" numFmtId="164"/>
    <dataField name="Average of revenue2" fld="7" subtotal="average" baseField="0" baseItem="0"/>
    <dataField name="Count of number_of_accounts" fld="6" subtotal="count" baseField="0" baseItem="0"/>
    <dataField name="Sum of quota" fld="8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E4227-9064-8D45-B9E8-02388F1D9217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F7526-B6C8-3A42-8A56-6B95ED053B4D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Job Title">
  <location ref="A3:C7" firstHeaderRow="0" firstDataRow="1" firstDataCol="1"/>
  <pivotFields count="5"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2018 Base Salary" fld="4" baseField="0" baseItem="0" numFmtId="164"/>
    <dataField name="Average of Sum of 2018 Base Salary" fld="4" subtotal="average" baseField="0" baseItem="0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1"/>
  <sheetViews>
    <sheetView workbookViewId="0">
      <selection activeCell="B2" sqref="B2:D3"/>
    </sheetView>
  </sheetViews>
  <sheetFormatPr baseColWidth="10" defaultColWidth="8.83203125" defaultRowHeight="15" x14ac:dyDescent="0.2"/>
  <cols>
    <col min="1" max="1" width="12.6640625" bestFit="1" customWidth="1"/>
    <col min="2" max="2" width="13.33203125" bestFit="1" customWidth="1"/>
    <col min="3" max="3" width="14.1640625" bestFit="1" customWidth="1"/>
    <col min="4" max="4" width="19.5" bestFit="1" customWidth="1"/>
    <col min="5" max="5" width="7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2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2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2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2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2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2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2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2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2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2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2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2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2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2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2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2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2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2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2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2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2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2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2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2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2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2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2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2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2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2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2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2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2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2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2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2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2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2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2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2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2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2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2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2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2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2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2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2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2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2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2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2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2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2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2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2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2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2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2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2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2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2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2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2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2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2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2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2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2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2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2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2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2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2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2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2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2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2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2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2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2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2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2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2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2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2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2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2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2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2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2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2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2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2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2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2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2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2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2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2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2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2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2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2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2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2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2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2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2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2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2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2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2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2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2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2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2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2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2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2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2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2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2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2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2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2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2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2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2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2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2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2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2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2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2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2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2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2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2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2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2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2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2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2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2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2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2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2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2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2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2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2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2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2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2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2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2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2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2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2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2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2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2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2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2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2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2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2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2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2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2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2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2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2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2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2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2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2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2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2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2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2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2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2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2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2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2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2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2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2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2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2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2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2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2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2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2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2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2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2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2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2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2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2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2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2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2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2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2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2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2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2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2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2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2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2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2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2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2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2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2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2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2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2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2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2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2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2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2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2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2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2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2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2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2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2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2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2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2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2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2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2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2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2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2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2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2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2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2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2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2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2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2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2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2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2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2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2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2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2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2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2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2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2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2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2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2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2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2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2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2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2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2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2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2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2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2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2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2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2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2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2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2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2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2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2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2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2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2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2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2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2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2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2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2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2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2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2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2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2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2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2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2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2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2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2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2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2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2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2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2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2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2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2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2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2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2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2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2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2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2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2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2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2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2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2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2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2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2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2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2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2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2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2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2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2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2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2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2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2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2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2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2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2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2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2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2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2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2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2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2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2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2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2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2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2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2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2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2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2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2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2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2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2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2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2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2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2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2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2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2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2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2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2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2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2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2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2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2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2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2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2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2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2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2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2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2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2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2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2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2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2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2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2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2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2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2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2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2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2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2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2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2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2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2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2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2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2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2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2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2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2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2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2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2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2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2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2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2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2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2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2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2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2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2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2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2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2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2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2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2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2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2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2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2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2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2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2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2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2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2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2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2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2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2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2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2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2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2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2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2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2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2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2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2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2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2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2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2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2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2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2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2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2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2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2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2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2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2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2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2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2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2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2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2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2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2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2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2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2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2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2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2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2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2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2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2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2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2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2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2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2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2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2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2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2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2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2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2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2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2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2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2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2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2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2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2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2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2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2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2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2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2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2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2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2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2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2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2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2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2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2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2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2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2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2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2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2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2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2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2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2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2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2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2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2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2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2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2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2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2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2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2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2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2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2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2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2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2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2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2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2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2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2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2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2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2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2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2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2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2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2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2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2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2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2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2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2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2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2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2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2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2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2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2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2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2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2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2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2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2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2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2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2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2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2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2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2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2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2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2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2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2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2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2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2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2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2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2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2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2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2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2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2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2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2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2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2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2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2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2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2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2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2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2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2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2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2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2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2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2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2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2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2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2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2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2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2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2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2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2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2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2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2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2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2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2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2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2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2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2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2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2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2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2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2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2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2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2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2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2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2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2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2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2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2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2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2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2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2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2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2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2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2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2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2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2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2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2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2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2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2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2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2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2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2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2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2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2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2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2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2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2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2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2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2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2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2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2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2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2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2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2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2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2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2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2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2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2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2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2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2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2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2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2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2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2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2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2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2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2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2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2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2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2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2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2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2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2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2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2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2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2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2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2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2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2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2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2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2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2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2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2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2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2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2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2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2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2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2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2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2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2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2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2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2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2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2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2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2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2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2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2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2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2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2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2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2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2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2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2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2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2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2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2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2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2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2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2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2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2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2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2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2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2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2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2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2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2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2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2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2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2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2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2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2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2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2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2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2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2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2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2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2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2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2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2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2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2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2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2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2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2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2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2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2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2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2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2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2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2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2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2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2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2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2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2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2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2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2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2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2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2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2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2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2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2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2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2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2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2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2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2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2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2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2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2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2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2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2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2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2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2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2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2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2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2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2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2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2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2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2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2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2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2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2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2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2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2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2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2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2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2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2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2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2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2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2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2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2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2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2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2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2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2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2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2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2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2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2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2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2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2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2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2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2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2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2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2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2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2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2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2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2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2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2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2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2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2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2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2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2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2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2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2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2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2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2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2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2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2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2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2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2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2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2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2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2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2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2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2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2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2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2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2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2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2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2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2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2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2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2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2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2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2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2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2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2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2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2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2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2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2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2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2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2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2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2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2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2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2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2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2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2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2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2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2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2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2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2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2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2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2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2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2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2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2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2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2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2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2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2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2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2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2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2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2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2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2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2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2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2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2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2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2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2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2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2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2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2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2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2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2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2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2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2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2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2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2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001"/>
  <sheetViews>
    <sheetView workbookViewId="0">
      <selection activeCell="C3" sqref="C3"/>
    </sheetView>
  </sheetViews>
  <sheetFormatPr baseColWidth="10" defaultColWidth="8.83203125" defaultRowHeight="15" x14ac:dyDescent="0.2"/>
  <cols>
    <col min="1" max="1" width="11.5" bestFit="1" customWidth="1"/>
    <col min="2" max="2" width="14.5" bestFit="1" customWidth="1"/>
    <col min="3" max="3" width="14.6640625" bestFit="1" customWidth="1"/>
    <col min="4" max="4" width="12.6640625" bestFit="1" customWidth="1"/>
  </cols>
  <sheetData>
    <row r="1" spans="1:4" x14ac:dyDescent="0.2">
      <c r="A1" t="s">
        <v>1926</v>
      </c>
      <c r="B1" t="s">
        <v>1927</v>
      </c>
      <c r="C1" t="s">
        <v>1928</v>
      </c>
      <c r="D1" t="s">
        <v>0</v>
      </c>
    </row>
    <row r="2" spans="1:4" x14ac:dyDescent="0.2">
      <c r="A2" t="s">
        <v>1929</v>
      </c>
      <c r="B2" t="s">
        <v>1930</v>
      </c>
      <c r="C2">
        <v>56950</v>
      </c>
      <c r="D2">
        <v>5422052862</v>
      </c>
    </row>
    <row r="3" spans="1:4" x14ac:dyDescent="0.2">
      <c r="A3" t="s">
        <v>1931</v>
      </c>
      <c r="B3" t="s">
        <v>1932</v>
      </c>
      <c r="C3">
        <v>48209</v>
      </c>
      <c r="D3">
        <v>8565880958</v>
      </c>
    </row>
    <row r="4" spans="1:4" x14ac:dyDescent="0.2">
      <c r="A4" t="s">
        <v>1933</v>
      </c>
      <c r="B4" t="s">
        <v>1934</v>
      </c>
      <c r="C4">
        <v>21451</v>
      </c>
      <c r="D4">
        <v>5511711233</v>
      </c>
    </row>
    <row r="5" spans="1:4" x14ac:dyDescent="0.2">
      <c r="A5" t="s">
        <v>1935</v>
      </c>
      <c r="B5" t="s">
        <v>1936</v>
      </c>
      <c r="C5">
        <v>25987</v>
      </c>
      <c r="D5">
        <v>3547596165</v>
      </c>
    </row>
    <row r="6" spans="1:4" x14ac:dyDescent="0.2">
      <c r="A6" t="s">
        <v>1937</v>
      </c>
      <c r="B6" t="s">
        <v>1938</v>
      </c>
      <c r="C6">
        <v>34774</v>
      </c>
      <c r="D6">
        <v>4175195971</v>
      </c>
    </row>
    <row r="7" spans="1:4" x14ac:dyDescent="0.2">
      <c r="A7" t="s">
        <v>1939</v>
      </c>
      <c r="B7" t="s">
        <v>1940</v>
      </c>
      <c r="C7">
        <v>14259</v>
      </c>
      <c r="D7">
        <v>6183510505</v>
      </c>
    </row>
    <row r="8" spans="1:4" x14ac:dyDescent="0.2">
      <c r="A8" t="s">
        <v>1941</v>
      </c>
      <c r="B8" t="s">
        <v>1942</v>
      </c>
      <c r="C8">
        <v>14971</v>
      </c>
      <c r="D8">
        <v>9483290694</v>
      </c>
    </row>
    <row r="9" spans="1:4" x14ac:dyDescent="0.2">
      <c r="A9" t="s">
        <v>1943</v>
      </c>
      <c r="B9" t="s">
        <v>1944</v>
      </c>
      <c r="C9">
        <v>56182</v>
      </c>
      <c r="D9">
        <v>264454596</v>
      </c>
    </row>
    <row r="10" spans="1:4" x14ac:dyDescent="0.2">
      <c r="A10" t="s">
        <v>1945</v>
      </c>
      <c r="B10" t="s">
        <v>1946</v>
      </c>
      <c r="C10">
        <v>37022</v>
      </c>
      <c r="D10">
        <v>3935718624</v>
      </c>
    </row>
    <row r="11" spans="1:4" x14ac:dyDescent="0.2">
      <c r="A11" t="s">
        <v>1947</v>
      </c>
      <c r="B11" t="s">
        <v>1948</v>
      </c>
      <c r="C11">
        <v>54203</v>
      </c>
      <c r="D11">
        <v>2355104786</v>
      </c>
    </row>
    <row r="12" spans="1:4" x14ac:dyDescent="0.2">
      <c r="A12" t="s">
        <v>1949</v>
      </c>
      <c r="B12" t="s">
        <v>1950</v>
      </c>
      <c r="C12">
        <v>17688</v>
      </c>
      <c r="D12">
        <v>2533903736</v>
      </c>
    </row>
    <row r="13" spans="1:4" x14ac:dyDescent="0.2">
      <c r="A13" t="s">
        <v>1951</v>
      </c>
      <c r="B13" t="s">
        <v>1952</v>
      </c>
      <c r="C13">
        <v>53718</v>
      </c>
      <c r="D13">
        <v>9293760045</v>
      </c>
    </row>
    <row r="14" spans="1:4" x14ac:dyDescent="0.2">
      <c r="A14" t="s">
        <v>1953</v>
      </c>
      <c r="B14" t="s">
        <v>1954</v>
      </c>
      <c r="C14">
        <v>22114</v>
      </c>
      <c r="D14">
        <v>3933561566</v>
      </c>
    </row>
    <row r="15" spans="1:4" x14ac:dyDescent="0.2">
      <c r="A15" t="s">
        <v>1955</v>
      </c>
      <c r="B15" t="s">
        <v>1956</v>
      </c>
      <c r="C15">
        <v>56954</v>
      </c>
      <c r="D15">
        <v>7402856011</v>
      </c>
    </row>
    <row r="16" spans="1:4" x14ac:dyDescent="0.2">
      <c r="A16" t="s">
        <v>1957</v>
      </c>
      <c r="B16" t="s">
        <v>1958</v>
      </c>
      <c r="C16">
        <v>36601</v>
      </c>
      <c r="D16">
        <v>4323171323</v>
      </c>
    </row>
    <row r="17" spans="1:4" x14ac:dyDescent="0.2">
      <c r="A17" t="s">
        <v>1959</v>
      </c>
      <c r="B17" t="s">
        <v>1960</v>
      </c>
      <c r="C17">
        <v>34798</v>
      </c>
      <c r="D17">
        <v>594961432</v>
      </c>
    </row>
    <row r="18" spans="1:4" x14ac:dyDescent="0.2">
      <c r="A18" t="s">
        <v>1961</v>
      </c>
      <c r="B18" t="s">
        <v>1962</v>
      </c>
      <c r="C18">
        <v>58683</v>
      </c>
      <c r="D18">
        <v>3381164996</v>
      </c>
    </row>
    <row r="19" spans="1:4" x14ac:dyDescent="0.2">
      <c r="A19" t="s">
        <v>1963</v>
      </c>
      <c r="B19" t="s">
        <v>1964</v>
      </c>
      <c r="C19">
        <v>39579</v>
      </c>
      <c r="D19">
        <v>8467388188</v>
      </c>
    </row>
    <row r="20" spans="1:4" x14ac:dyDescent="0.2">
      <c r="A20" t="s">
        <v>1965</v>
      </c>
      <c r="B20" t="s">
        <v>1966</v>
      </c>
      <c r="C20">
        <v>34362</v>
      </c>
      <c r="D20">
        <v>2138131904</v>
      </c>
    </row>
    <row r="21" spans="1:4" x14ac:dyDescent="0.2">
      <c r="A21" t="s">
        <v>1967</v>
      </c>
      <c r="B21" t="s">
        <v>1968</v>
      </c>
      <c r="C21">
        <v>36916</v>
      </c>
      <c r="D21">
        <v>3145039288</v>
      </c>
    </row>
    <row r="22" spans="1:4" x14ac:dyDescent="0.2">
      <c r="A22" t="s">
        <v>1969</v>
      </c>
      <c r="B22" t="s">
        <v>1970</v>
      </c>
      <c r="C22">
        <v>20514</v>
      </c>
      <c r="D22">
        <v>299663825</v>
      </c>
    </row>
    <row r="23" spans="1:4" x14ac:dyDescent="0.2">
      <c r="A23" t="s">
        <v>1971</v>
      </c>
      <c r="B23" t="s">
        <v>1972</v>
      </c>
      <c r="C23">
        <v>36420</v>
      </c>
      <c r="D23">
        <v>1839046880</v>
      </c>
    </row>
    <row r="24" spans="1:4" x14ac:dyDescent="0.2">
      <c r="A24" t="s">
        <v>1973</v>
      </c>
      <c r="B24" t="s">
        <v>1974</v>
      </c>
      <c r="C24">
        <v>29041</v>
      </c>
      <c r="D24">
        <v>7560031153</v>
      </c>
    </row>
    <row r="25" spans="1:4" x14ac:dyDescent="0.2">
      <c r="A25" t="s">
        <v>1975</v>
      </c>
      <c r="B25" t="s">
        <v>1976</v>
      </c>
      <c r="C25">
        <v>39244</v>
      </c>
      <c r="D25">
        <v>5637692440</v>
      </c>
    </row>
    <row r="26" spans="1:4" x14ac:dyDescent="0.2">
      <c r="A26" t="s">
        <v>1977</v>
      </c>
      <c r="B26" t="s">
        <v>1978</v>
      </c>
      <c r="C26">
        <v>49572</v>
      </c>
      <c r="D26">
        <v>4862005330</v>
      </c>
    </row>
    <row r="27" spans="1:4" x14ac:dyDescent="0.2">
      <c r="A27" t="s">
        <v>1979</v>
      </c>
      <c r="B27" t="s">
        <v>1980</v>
      </c>
      <c r="C27">
        <v>54376</v>
      </c>
      <c r="D27">
        <v>6286877770</v>
      </c>
    </row>
    <row r="28" spans="1:4" x14ac:dyDescent="0.2">
      <c r="A28" t="s">
        <v>1981</v>
      </c>
      <c r="B28" t="s">
        <v>1982</v>
      </c>
      <c r="C28">
        <v>54964</v>
      </c>
      <c r="D28">
        <v>7326611955</v>
      </c>
    </row>
    <row r="29" spans="1:4" x14ac:dyDescent="0.2">
      <c r="A29" t="s">
        <v>1983</v>
      </c>
      <c r="B29" t="s">
        <v>1984</v>
      </c>
      <c r="C29">
        <v>34620</v>
      </c>
      <c r="D29">
        <v>9163060264</v>
      </c>
    </row>
    <row r="30" spans="1:4" x14ac:dyDescent="0.2">
      <c r="A30" t="s">
        <v>1985</v>
      </c>
      <c r="B30" t="s">
        <v>1986</v>
      </c>
      <c r="C30">
        <v>17792</v>
      </c>
      <c r="D30">
        <v>3259018638</v>
      </c>
    </row>
    <row r="31" spans="1:4" x14ac:dyDescent="0.2">
      <c r="A31" t="s">
        <v>1987</v>
      </c>
      <c r="B31" t="s">
        <v>1988</v>
      </c>
      <c r="C31">
        <v>13775</v>
      </c>
      <c r="D31">
        <v>6819637888</v>
      </c>
    </row>
    <row r="32" spans="1:4" x14ac:dyDescent="0.2">
      <c r="A32" t="s">
        <v>1989</v>
      </c>
      <c r="B32" t="s">
        <v>1970</v>
      </c>
      <c r="C32">
        <v>45277</v>
      </c>
      <c r="D32">
        <v>5474718616</v>
      </c>
    </row>
    <row r="33" spans="1:4" x14ac:dyDescent="0.2">
      <c r="A33" t="s">
        <v>1990</v>
      </c>
      <c r="B33" t="s">
        <v>1991</v>
      </c>
      <c r="C33">
        <v>33594</v>
      </c>
      <c r="D33">
        <v>4192879565</v>
      </c>
    </row>
    <row r="34" spans="1:4" x14ac:dyDescent="0.2">
      <c r="A34" t="s">
        <v>1992</v>
      </c>
      <c r="B34" t="s">
        <v>1993</v>
      </c>
      <c r="C34">
        <v>25434</v>
      </c>
      <c r="D34">
        <v>6776868107</v>
      </c>
    </row>
    <row r="35" spans="1:4" x14ac:dyDescent="0.2">
      <c r="A35" t="s">
        <v>1994</v>
      </c>
      <c r="B35" t="s">
        <v>1995</v>
      </c>
      <c r="C35">
        <v>56499</v>
      </c>
      <c r="D35">
        <v>2565093969</v>
      </c>
    </row>
    <row r="36" spans="1:4" x14ac:dyDescent="0.2">
      <c r="A36" t="s">
        <v>1996</v>
      </c>
      <c r="B36" t="s">
        <v>1997</v>
      </c>
      <c r="C36">
        <v>38741</v>
      </c>
      <c r="D36">
        <v>9207464802</v>
      </c>
    </row>
    <row r="37" spans="1:4" x14ac:dyDescent="0.2">
      <c r="A37" t="s">
        <v>1998</v>
      </c>
      <c r="B37" t="s">
        <v>1999</v>
      </c>
      <c r="C37">
        <v>50162</v>
      </c>
      <c r="D37">
        <v>7132417177</v>
      </c>
    </row>
    <row r="38" spans="1:4" x14ac:dyDescent="0.2">
      <c r="A38" t="s">
        <v>2000</v>
      </c>
      <c r="B38" t="s">
        <v>2001</v>
      </c>
      <c r="C38">
        <v>58300</v>
      </c>
      <c r="D38">
        <v>9548500949</v>
      </c>
    </row>
    <row r="39" spans="1:4" x14ac:dyDescent="0.2">
      <c r="A39" t="s">
        <v>2002</v>
      </c>
      <c r="B39" t="s">
        <v>1940</v>
      </c>
      <c r="C39">
        <v>17246</v>
      </c>
      <c r="D39">
        <v>397599129</v>
      </c>
    </row>
    <row r="40" spans="1:4" x14ac:dyDescent="0.2">
      <c r="A40" t="s">
        <v>2003</v>
      </c>
      <c r="B40" t="s">
        <v>2004</v>
      </c>
      <c r="C40">
        <v>58781</v>
      </c>
      <c r="D40">
        <v>1518783783</v>
      </c>
    </row>
    <row r="41" spans="1:4" x14ac:dyDescent="0.2">
      <c r="A41" t="s">
        <v>2005</v>
      </c>
      <c r="B41" t="s">
        <v>2006</v>
      </c>
      <c r="C41">
        <v>44609</v>
      </c>
      <c r="D41">
        <v>8002426673</v>
      </c>
    </row>
    <row r="42" spans="1:4" x14ac:dyDescent="0.2">
      <c r="A42" t="s">
        <v>2007</v>
      </c>
      <c r="B42" t="s">
        <v>2008</v>
      </c>
      <c r="C42">
        <v>19443</v>
      </c>
      <c r="D42">
        <v>1268934771</v>
      </c>
    </row>
    <row r="43" spans="1:4" x14ac:dyDescent="0.2">
      <c r="A43" t="s">
        <v>2009</v>
      </c>
      <c r="B43" t="s">
        <v>2010</v>
      </c>
      <c r="C43">
        <v>20581</v>
      </c>
      <c r="D43">
        <v>4900475084</v>
      </c>
    </row>
    <row r="44" spans="1:4" x14ac:dyDescent="0.2">
      <c r="A44" t="s">
        <v>2011</v>
      </c>
      <c r="B44" t="s">
        <v>2012</v>
      </c>
      <c r="C44">
        <v>24071</v>
      </c>
      <c r="D44">
        <v>7338728615</v>
      </c>
    </row>
    <row r="45" spans="1:4" x14ac:dyDescent="0.2">
      <c r="A45" t="s">
        <v>2013</v>
      </c>
      <c r="B45" t="s">
        <v>2014</v>
      </c>
      <c r="C45">
        <v>31450</v>
      </c>
      <c r="D45">
        <v>6148235056</v>
      </c>
    </row>
    <row r="46" spans="1:4" x14ac:dyDescent="0.2">
      <c r="A46" t="s">
        <v>2015</v>
      </c>
      <c r="B46" t="s">
        <v>2016</v>
      </c>
      <c r="C46">
        <v>26995</v>
      </c>
      <c r="D46">
        <v>2376099331</v>
      </c>
    </row>
    <row r="47" spans="1:4" x14ac:dyDescent="0.2">
      <c r="A47" t="s">
        <v>2017</v>
      </c>
      <c r="B47" t="s">
        <v>2018</v>
      </c>
      <c r="C47">
        <v>28746</v>
      </c>
      <c r="D47">
        <v>9545462825</v>
      </c>
    </row>
    <row r="48" spans="1:4" x14ac:dyDescent="0.2">
      <c r="A48" t="s">
        <v>2019</v>
      </c>
      <c r="B48" t="s">
        <v>2020</v>
      </c>
      <c r="C48">
        <v>59225</v>
      </c>
      <c r="D48">
        <v>4852897158</v>
      </c>
    </row>
    <row r="49" spans="1:4" x14ac:dyDescent="0.2">
      <c r="A49" t="s">
        <v>2021</v>
      </c>
      <c r="B49" t="s">
        <v>2022</v>
      </c>
      <c r="C49">
        <v>57868</v>
      </c>
      <c r="D49">
        <v>4691333258</v>
      </c>
    </row>
    <row r="50" spans="1:4" x14ac:dyDescent="0.2">
      <c r="A50" t="s">
        <v>2023</v>
      </c>
      <c r="B50" t="s">
        <v>2024</v>
      </c>
      <c r="C50">
        <v>24547</v>
      </c>
      <c r="D50">
        <v>1739513533</v>
      </c>
    </row>
    <row r="51" spans="1:4" x14ac:dyDescent="0.2">
      <c r="A51" t="s">
        <v>2025</v>
      </c>
      <c r="B51" t="s">
        <v>2026</v>
      </c>
      <c r="C51">
        <v>23450</v>
      </c>
      <c r="D51">
        <v>5795848808</v>
      </c>
    </row>
    <row r="52" spans="1:4" x14ac:dyDescent="0.2">
      <c r="A52" t="s">
        <v>2027</v>
      </c>
      <c r="B52" t="s">
        <v>2028</v>
      </c>
      <c r="C52">
        <v>20598</v>
      </c>
      <c r="D52">
        <v>1462166245</v>
      </c>
    </row>
    <row r="53" spans="1:4" x14ac:dyDescent="0.2">
      <c r="A53" t="s">
        <v>2029</v>
      </c>
      <c r="B53" t="s">
        <v>2030</v>
      </c>
      <c r="C53">
        <v>20792</v>
      </c>
      <c r="D53">
        <v>9483290694</v>
      </c>
    </row>
    <row r="54" spans="1:4" x14ac:dyDescent="0.2">
      <c r="A54" t="s">
        <v>2031</v>
      </c>
      <c r="B54" t="s">
        <v>2032</v>
      </c>
      <c r="C54">
        <v>39299</v>
      </c>
      <c r="D54">
        <v>8127128031</v>
      </c>
    </row>
    <row r="55" spans="1:4" x14ac:dyDescent="0.2">
      <c r="A55" t="s">
        <v>2033</v>
      </c>
      <c r="B55" t="s">
        <v>1948</v>
      </c>
      <c r="C55">
        <v>54613</v>
      </c>
      <c r="D55">
        <v>3213290963</v>
      </c>
    </row>
    <row r="56" spans="1:4" x14ac:dyDescent="0.2">
      <c r="A56" t="s">
        <v>2034</v>
      </c>
      <c r="B56" t="s">
        <v>2035</v>
      </c>
      <c r="C56">
        <v>15967</v>
      </c>
      <c r="D56">
        <v>3986480021</v>
      </c>
    </row>
    <row r="57" spans="1:4" x14ac:dyDescent="0.2">
      <c r="A57" t="s">
        <v>2036</v>
      </c>
      <c r="B57" t="s">
        <v>2037</v>
      </c>
      <c r="C57">
        <v>25047</v>
      </c>
      <c r="D57">
        <v>1053331541</v>
      </c>
    </row>
    <row r="58" spans="1:4" x14ac:dyDescent="0.2">
      <c r="A58" t="s">
        <v>2038</v>
      </c>
      <c r="B58" t="s">
        <v>2039</v>
      </c>
      <c r="C58">
        <v>48477</v>
      </c>
      <c r="D58">
        <v>5197585250</v>
      </c>
    </row>
    <row r="59" spans="1:4" x14ac:dyDescent="0.2">
      <c r="A59" t="s">
        <v>2040</v>
      </c>
      <c r="B59" t="s">
        <v>2041</v>
      </c>
      <c r="C59">
        <v>21275</v>
      </c>
      <c r="D59">
        <v>3877279783</v>
      </c>
    </row>
    <row r="60" spans="1:4" x14ac:dyDescent="0.2">
      <c r="A60" t="s">
        <v>2042</v>
      </c>
      <c r="B60" t="s">
        <v>2043</v>
      </c>
      <c r="C60">
        <v>30039</v>
      </c>
      <c r="D60">
        <v>5079859830</v>
      </c>
    </row>
    <row r="61" spans="1:4" x14ac:dyDescent="0.2">
      <c r="A61" t="s">
        <v>2044</v>
      </c>
      <c r="B61" t="s">
        <v>2045</v>
      </c>
      <c r="C61">
        <v>14895</v>
      </c>
      <c r="D61">
        <v>5687748091</v>
      </c>
    </row>
    <row r="62" spans="1:4" x14ac:dyDescent="0.2">
      <c r="A62" t="s">
        <v>2046</v>
      </c>
      <c r="B62" t="s">
        <v>2047</v>
      </c>
      <c r="C62">
        <v>27539</v>
      </c>
      <c r="D62">
        <v>8267733809</v>
      </c>
    </row>
    <row r="63" spans="1:4" x14ac:dyDescent="0.2">
      <c r="A63" t="s">
        <v>2048</v>
      </c>
      <c r="B63" t="s">
        <v>2049</v>
      </c>
      <c r="C63">
        <v>10836</v>
      </c>
      <c r="D63">
        <v>7645724897</v>
      </c>
    </row>
    <row r="64" spans="1:4" x14ac:dyDescent="0.2">
      <c r="A64" t="s">
        <v>2050</v>
      </c>
      <c r="B64" t="s">
        <v>2051</v>
      </c>
      <c r="C64">
        <v>20834</v>
      </c>
      <c r="D64">
        <v>9885165231</v>
      </c>
    </row>
    <row r="65" spans="1:4" x14ac:dyDescent="0.2">
      <c r="A65" t="s">
        <v>2052</v>
      </c>
      <c r="B65" t="s">
        <v>1956</v>
      </c>
      <c r="C65">
        <v>15147</v>
      </c>
      <c r="D65">
        <v>9128677390</v>
      </c>
    </row>
    <row r="66" spans="1:4" x14ac:dyDescent="0.2">
      <c r="A66" t="s">
        <v>2053</v>
      </c>
      <c r="B66" t="s">
        <v>2054</v>
      </c>
      <c r="C66">
        <v>26500</v>
      </c>
      <c r="D66">
        <v>209942509</v>
      </c>
    </row>
    <row r="67" spans="1:4" x14ac:dyDescent="0.2">
      <c r="A67" t="s">
        <v>2055</v>
      </c>
      <c r="B67" t="s">
        <v>1976</v>
      </c>
      <c r="C67">
        <v>35913</v>
      </c>
      <c r="D67">
        <v>4162153728</v>
      </c>
    </row>
    <row r="68" spans="1:4" x14ac:dyDescent="0.2">
      <c r="A68" t="s">
        <v>2056</v>
      </c>
      <c r="B68" t="s">
        <v>2057</v>
      </c>
      <c r="C68">
        <v>52124</v>
      </c>
      <c r="D68">
        <v>3507341514</v>
      </c>
    </row>
    <row r="69" spans="1:4" x14ac:dyDescent="0.2">
      <c r="A69" t="s">
        <v>2058</v>
      </c>
      <c r="B69" t="s">
        <v>2059</v>
      </c>
      <c r="C69">
        <v>20964</v>
      </c>
      <c r="D69">
        <v>2314136845</v>
      </c>
    </row>
    <row r="70" spans="1:4" x14ac:dyDescent="0.2">
      <c r="A70" t="s">
        <v>2060</v>
      </c>
      <c r="B70" t="s">
        <v>2061</v>
      </c>
      <c r="C70">
        <v>49247</v>
      </c>
      <c r="D70">
        <v>7236563277</v>
      </c>
    </row>
    <row r="71" spans="1:4" x14ac:dyDescent="0.2">
      <c r="A71" t="s">
        <v>2062</v>
      </c>
      <c r="B71" t="s">
        <v>2063</v>
      </c>
      <c r="C71">
        <v>16928</v>
      </c>
      <c r="D71">
        <v>9312128221</v>
      </c>
    </row>
    <row r="72" spans="1:4" x14ac:dyDescent="0.2">
      <c r="A72" t="s">
        <v>2064</v>
      </c>
      <c r="B72" t="s">
        <v>2065</v>
      </c>
      <c r="C72">
        <v>57926</v>
      </c>
      <c r="D72">
        <v>1953937357</v>
      </c>
    </row>
    <row r="73" spans="1:4" x14ac:dyDescent="0.2">
      <c r="A73" t="s">
        <v>2066</v>
      </c>
      <c r="B73" t="s">
        <v>2067</v>
      </c>
      <c r="C73">
        <v>39932</v>
      </c>
      <c r="D73">
        <v>7205288142</v>
      </c>
    </row>
    <row r="74" spans="1:4" x14ac:dyDescent="0.2">
      <c r="A74" t="s">
        <v>2068</v>
      </c>
      <c r="B74" t="s">
        <v>2069</v>
      </c>
      <c r="C74">
        <v>19364</v>
      </c>
      <c r="D74">
        <v>1958063002</v>
      </c>
    </row>
    <row r="75" spans="1:4" x14ac:dyDescent="0.2">
      <c r="A75" t="s">
        <v>2070</v>
      </c>
      <c r="B75" t="s">
        <v>2071</v>
      </c>
      <c r="C75">
        <v>46426</v>
      </c>
      <c r="D75">
        <v>9163060264</v>
      </c>
    </row>
    <row r="76" spans="1:4" x14ac:dyDescent="0.2">
      <c r="A76" t="s">
        <v>2072</v>
      </c>
      <c r="B76" t="s">
        <v>2073</v>
      </c>
      <c r="C76">
        <v>31106</v>
      </c>
      <c r="D76">
        <v>19662963</v>
      </c>
    </row>
    <row r="77" spans="1:4" x14ac:dyDescent="0.2">
      <c r="A77" t="s">
        <v>2074</v>
      </c>
      <c r="B77" t="s">
        <v>2075</v>
      </c>
      <c r="C77">
        <v>49263</v>
      </c>
      <c r="D77">
        <v>3661649302</v>
      </c>
    </row>
    <row r="78" spans="1:4" x14ac:dyDescent="0.2">
      <c r="A78" t="s">
        <v>2076</v>
      </c>
      <c r="B78" t="s">
        <v>2077</v>
      </c>
      <c r="C78">
        <v>14614</v>
      </c>
      <c r="D78">
        <v>5837066497</v>
      </c>
    </row>
    <row r="79" spans="1:4" x14ac:dyDescent="0.2">
      <c r="A79" t="s">
        <v>2078</v>
      </c>
      <c r="B79" t="s">
        <v>2079</v>
      </c>
      <c r="C79">
        <v>47449</v>
      </c>
      <c r="D79">
        <v>6515844751</v>
      </c>
    </row>
    <row r="80" spans="1:4" x14ac:dyDescent="0.2">
      <c r="A80" t="s">
        <v>2080</v>
      </c>
      <c r="B80" t="s">
        <v>1958</v>
      </c>
      <c r="C80">
        <v>17319</v>
      </c>
      <c r="D80">
        <v>1419116835</v>
      </c>
    </row>
    <row r="81" spans="1:4" x14ac:dyDescent="0.2">
      <c r="A81" t="s">
        <v>2081</v>
      </c>
      <c r="B81" t="s">
        <v>1934</v>
      </c>
      <c r="C81">
        <v>59484</v>
      </c>
      <c r="D81">
        <v>4525743115</v>
      </c>
    </row>
    <row r="82" spans="1:4" x14ac:dyDescent="0.2">
      <c r="A82" t="s">
        <v>2082</v>
      </c>
      <c r="B82" t="s">
        <v>2083</v>
      </c>
      <c r="C82">
        <v>28158</v>
      </c>
      <c r="D82">
        <v>3524504531</v>
      </c>
    </row>
    <row r="83" spans="1:4" x14ac:dyDescent="0.2">
      <c r="A83" t="s">
        <v>2084</v>
      </c>
      <c r="B83" t="s">
        <v>2079</v>
      </c>
      <c r="C83">
        <v>52673</v>
      </c>
      <c r="D83">
        <v>244523738</v>
      </c>
    </row>
    <row r="84" spans="1:4" x14ac:dyDescent="0.2">
      <c r="A84" t="s">
        <v>2085</v>
      </c>
      <c r="B84" t="s">
        <v>1982</v>
      </c>
      <c r="C84">
        <v>50816</v>
      </c>
      <c r="D84">
        <v>3213290963</v>
      </c>
    </row>
    <row r="85" spans="1:4" x14ac:dyDescent="0.2">
      <c r="A85" t="s">
        <v>2086</v>
      </c>
      <c r="B85" t="s">
        <v>2087</v>
      </c>
      <c r="C85">
        <v>17278</v>
      </c>
      <c r="D85">
        <v>5907724676</v>
      </c>
    </row>
    <row r="86" spans="1:4" x14ac:dyDescent="0.2">
      <c r="A86" t="s">
        <v>2088</v>
      </c>
      <c r="B86" t="s">
        <v>2089</v>
      </c>
      <c r="C86">
        <v>24000</v>
      </c>
      <c r="D86">
        <v>7273123196</v>
      </c>
    </row>
    <row r="87" spans="1:4" x14ac:dyDescent="0.2">
      <c r="A87" t="s">
        <v>2090</v>
      </c>
      <c r="B87" t="s">
        <v>1997</v>
      </c>
      <c r="C87">
        <v>13677</v>
      </c>
      <c r="D87">
        <v>9854387496</v>
      </c>
    </row>
    <row r="88" spans="1:4" x14ac:dyDescent="0.2">
      <c r="A88" t="s">
        <v>2091</v>
      </c>
      <c r="B88" t="s">
        <v>2073</v>
      </c>
      <c r="C88">
        <v>53522</v>
      </c>
      <c r="D88">
        <v>1472093461</v>
      </c>
    </row>
    <row r="89" spans="1:4" x14ac:dyDescent="0.2">
      <c r="A89" t="s">
        <v>2092</v>
      </c>
      <c r="B89" t="s">
        <v>2093</v>
      </c>
      <c r="C89">
        <v>26620</v>
      </c>
      <c r="D89">
        <v>4786629839</v>
      </c>
    </row>
    <row r="90" spans="1:4" x14ac:dyDescent="0.2">
      <c r="A90" t="s">
        <v>2094</v>
      </c>
      <c r="B90" t="s">
        <v>2095</v>
      </c>
      <c r="C90">
        <v>54950</v>
      </c>
      <c r="D90">
        <v>1532722974</v>
      </c>
    </row>
    <row r="91" spans="1:4" x14ac:dyDescent="0.2">
      <c r="A91" t="s">
        <v>2096</v>
      </c>
      <c r="B91" t="s">
        <v>2097</v>
      </c>
      <c r="C91">
        <v>24489</v>
      </c>
      <c r="D91">
        <v>8349606134</v>
      </c>
    </row>
    <row r="92" spans="1:4" x14ac:dyDescent="0.2">
      <c r="A92" t="s">
        <v>2098</v>
      </c>
      <c r="B92" t="s">
        <v>2099</v>
      </c>
      <c r="C92">
        <v>47329</v>
      </c>
      <c r="D92">
        <v>6734537986</v>
      </c>
    </row>
    <row r="93" spans="1:4" x14ac:dyDescent="0.2">
      <c r="A93" t="s">
        <v>2100</v>
      </c>
      <c r="B93" t="s">
        <v>2101</v>
      </c>
      <c r="C93">
        <v>24507</v>
      </c>
      <c r="D93">
        <v>7160109333</v>
      </c>
    </row>
    <row r="94" spans="1:4" x14ac:dyDescent="0.2">
      <c r="A94" t="s">
        <v>2102</v>
      </c>
      <c r="B94" t="s">
        <v>2103</v>
      </c>
      <c r="C94">
        <v>29852</v>
      </c>
      <c r="D94">
        <v>9491257560</v>
      </c>
    </row>
    <row r="95" spans="1:4" x14ac:dyDescent="0.2">
      <c r="A95" t="s">
        <v>2104</v>
      </c>
      <c r="B95" t="s">
        <v>1952</v>
      </c>
      <c r="C95">
        <v>44345</v>
      </c>
      <c r="D95">
        <v>9854387496</v>
      </c>
    </row>
    <row r="96" spans="1:4" x14ac:dyDescent="0.2">
      <c r="A96" t="s">
        <v>2105</v>
      </c>
      <c r="B96" t="s">
        <v>2106</v>
      </c>
      <c r="C96">
        <v>45664</v>
      </c>
      <c r="D96">
        <v>2575500974</v>
      </c>
    </row>
    <row r="97" spans="1:4" x14ac:dyDescent="0.2">
      <c r="A97" t="s">
        <v>2107</v>
      </c>
      <c r="B97" t="s">
        <v>1956</v>
      </c>
      <c r="C97">
        <v>55090</v>
      </c>
      <c r="D97">
        <v>3097425365</v>
      </c>
    </row>
    <row r="98" spans="1:4" x14ac:dyDescent="0.2">
      <c r="A98" t="s">
        <v>2108</v>
      </c>
      <c r="B98" t="s">
        <v>2109</v>
      </c>
      <c r="C98">
        <v>44305</v>
      </c>
      <c r="D98">
        <v>5439294325</v>
      </c>
    </row>
    <row r="99" spans="1:4" x14ac:dyDescent="0.2">
      <c r="A99" t="s">
        <v>2110</v>
      </c>
      <c r="B99" t="s">
        <v>2111</v>
      </c>
      <c r="C99">
        <v>57491</v>
      </c>
      <c r="D99">
        <v>4786629839</v>
      </c>
    </row>
    <row r="100" spans="1:4" x14ac:dyDescent="0.2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"/>
  <sheetViews>
    <sheetView workbookViewId="0"/>
  </sheetViews>
  <sheetFormatPr baseColWidth="10" defaultColWidth="8.83203125" defaultRowHeight="15" x14ac:dyDescent="0.2"/>
  <cols>
    <col min="1" max="1" width="19.5" bestFit="1" customWidth="1"/>
    <col min="2" max="2" width="14.33203125" bestFit="1" customWidth="1"/>
    <col min="3" max="3" width="14.5" bestFit="1" customWidth="1"/>
    <col min="4" max="4" width="7.33203125" bestFit="1" customWidth="1"/>
    <col min="5" max="7" width="9.33203125" bestFit="1" customWidth="1"/>
    <col min="8" max="8" width="6.5" bestFit="1" customWidth="1"/>
    <col min="9" max="9" width="10" bestFit="1" customWidth="1"/>
  </cols>
  <sheetData>
    <row r="1" spans="1:9" x14ac:dyDescent="0.2">
      <c r="A1" s="2" t="s">
        <v>22310</v>
      </c>
      <c r="B1" s="2" t="s">
        <v>22311</v>
      </c>
      <c r="C1" s="2" t="s">
        <v>22312</v>
      </c>
      <c r="D1" s="2" t="s">
        <v>22313</v>
      </c>
      <c r="E1" s="2" t="s">
        <v>22314</v>
      </c>
      <c r="F1" s="2" t="s">
        <v>22315</v>
      </c>
      <c r="G1" s="2" t="s">
        <v>22316</v>
      </c>
      <c r="H1" s="2" t="s">
        <v>22317</v>
      </c>
      <c r="I1" s="2" t="s">
        <v>22318</v>
      </c>
    </row>
    <row r="2" spans="1:9" x14ac:dyDescent="0.2">
      <c r="A2" s="2" t="s">
        <v>7</v>
      </c>
      <c r="B2" s="3">
        <v>30000</v>
      </c>
      <c r="C2" s="3">
        <v>65000</v>
      </c>
      <c r="D2" s="4">
        <v>0.1</v>
      </c>
      <c r="E2" s="4">
        <v>0.15</v>
      </c>
      <c r="F2" s="4">
        <v>0.18</v>
      </c>
      <c r="G2" s="4">
        <v>0.22</v>
      </c>
      <c r="H2" s="4">
        <v>0.1</v>
      </c>
      <c r="I2" s="3">
        <v>500000</v>
      </c>
    </row>
    <row r="3" spans="1:9" x14ac:dyDescent="0.2">
      <c r="A3" s="2" t="s">
        <v>29</v>
      </c>
      <c r="B3" s="3">
        <v>50000</v>
      </c>
      <c r="C3" s="3">
        <v>80000</v>
      </c>
      <c r="D3" s="4">
        <v>0.13</v>
      </c>
      <c r="E3" s="4">
        <v>0.17</v>
      </c>
      <c r="F3" s="4">
        <v>0.21</v>
      </c>
      <c r="G3" s="4">
        <v>0.26</v>
      </c>
      <c r="H3" s="4">
        <v>0.13</v>
      </c>
      <c r="I3" s="3">
        <v>600000</v>
      </c>
    </row>
    <row r="4" spans="1:9" x14ac:dyDescent="0.2">
      <c r="A4" s="2" t="s">
        <v>10</v>
      </c>
      <c r="B4" s="3">
        <v>75000</v>
      </c>
      <c r="C4" s="3">
        <v>125000</v>
      </c>
      <c r="D4" s="4">
        <v>0.15</v>
      </c>
      <c r="E4" s="4">
        <v>0.19</v>
      </c>
      <c r="F4" s="4">
        <v>0.23</v>
      </c>
      <c r="G4" s="4">
        <v>0.3</v>
      </c>
      <c r="H4" s="4">
        <v>0.15</v>
      </c>
      <c r="I4" s="3">
        <v>750000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19.5" bestFit="1" customWidth="1"/>
    <col min="2" max="2" width="15.5" bestFit="1" customWidth="1"/>
    <col min="3" max="3" width="22.5" bestFit="1" customWidth="1"/>
    <col min="4" max="4" width="19.5" bestFit="1" customWidth="1"/>
  </cols>
  <sheetData>
    <row r="1" spans="1:4" x14ac:dyDescent="0.2">
      <c r="A1" t="s">
        <v>22319</v>
      </c>
      <c r="B1" t="s">
        <v>22320</v>
      </c>
      <c r="C1" t="s">
        <v>22321</v>
      </c>
      <c r="D1" t="s">
        <v>22322</v>
      </c>
    </row>
    <row r="2" spans="1:4" x14ac:dyDescent="0.2">
      <c r="A2" t="s">
        <v>7</v>
      </c>
      <c r="B2" s="5">
        <v>50000</v>
      </c>
      <c r="C2" s="5">
        <v>75000</v>
      </c>
      <c r="D2" s="5">
        <f>SUM(B2:C2)</f>
        <v>125000</v>
      </c>
    </row>
    <row r="3" spans="1:4" x14ac:dyDescent="0.2">
      <c r="A3" t="s">
        <v>29</v>
      </c>
      <c r="B3" s="5">
        <v>65000</v>
      </c>
      <c r="C3" s="5">
        <v>95000</v>
      </c>
      <c r="D3" s="5">
        <f>SUM(B3:C3)</f>
        <v>160000</v>
      </c>
    </row>
    <row r="4" spans="1:4" x14ac:dyDescent="0.2">
      <c r="A4" t="s">
        <v>10</v>
      </c>
      <c r="B4" s="5">
        <v>85000</v>
      </c>
      <c r="C4" s="5">
        <v>125000</v>
      </c>
      <c r="D4" s="5">
        <f t="shared" ref="D4" si="0">SUM(B4:C4)</f>
        <v>210000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5E95D-AE88-C54D-A225-F6D5FBA5E1DB}">
  <dimension ref="A1:AB1001"/>
  <sheetViews>
    <sheetView topLeftCell="G1" workbookViewId="0">
      <selection activeCell="T3" sqref="T3"/>
    </sheetView>
  </sheetViews>
  <sheetFormatPr baseColWidth="10" defaultColWidth="11.1640625" defaultRowHeight="16" x14ac:dyDescent="0.2"/>
  <cols>
    <col min="1" max="1" width="22.5" style="25" bestFit="1" customWidth="1"/>
    <col min="2" max="6" width="11.1640625" style="25"/>
    <col min="7" max="7" width="18.5" style="25" bestFit="1" customWidth="1"/>
    <col min="8" max="8" width="14" style="25" bestFit="1" customWidth="1"/>
    <col min="9" max="9" width="13.6640625" style="25" bestFit="1" customWidth="1"/>
    <col min="10" max="10" width="12.5" style="25" bestFit="1" customWidth="1"/>
    <col min="11" max="12" width="14" style="25" bestFit="1" customWidth="1"/>
    <col min="13" max="15" width="11.1640625" style="25"/>
    <col min="16" max="17" width="12.5" style="25" bestFit="1" customWidth="1"/>
    <col min="18" max="18" width="11.5" style="25" bestFit="1" customWidth="1"/>
    <col min="19" max="19" width="14" style="25" bestFit="1" customWidth="1"/>
    <col min="20" max="21" width="11.1640625" style="25"/>
    <col min="22" max="22" width="12.5" style="25" bestFit="1" customWidth="1"/>
    <col min="23" max="23" width="13.5" style="25" bestFit="1" customWidth="1"/>
    <col min="24" max="26" width="11.5" style="25" bestFit="1" customWidth="1"/>
    <col min="27" max="16384" width="11.1640625" style="25"/>
  </cols>
  <sheetData>
    <row r="1" spans="1:28" x14ac:dyDescent="0.2">
      <c r="A1" s="21" t="s">
        <v>22333</v>
      </c>
      <c r="B1" s="22" t="s">
        <v>0</v>
      </c>
      <c r="C1" s="22" t="s">
        <v>1</v>
      </c>
      <c r="D1" s="22" t="s">
        <v>2</v>
      </c>
      <c r="E1" s="22" t="s">
        <v>3</v>
      </c>
      <c r="F1" s="22" t="s">
        <v>4</v>
      </c>
      <c r="G1" s="23" t="s">
        <v>22334</v>
      </c>
      <c r="H1" s="23" t="s">
        <v>22335</v>
      </c>
      <c r="I1" s="24" t="s">
        <v>22336</v>
      </c>
      <c r="J1" s="23" t="s">
        <v>22337</v>
      </c>
      <c r="K1" s="23" t="s">
        <v>22338</v>
      </c>
      <c r="L1" s="23" t="s">
        <v>22339</v>
      </c>
      <c r="M1" s="23" t="s">
        <v>22340</v>
      </c>
      <c r="N1" s="23" t="s">
        <v>22341</v>
      </c>
      <c r="O1" s="23" t="s">
        <v>22313</v>
      </c>
      <c r="P1" s="24" t="s">
        <v>22314</v>
      </c>
      <c r="Q1" s="24" t="s">
        <v>22315</v>
      </c>
      <c r="R1" s="24" t="s">
        <v>22316</v>
      </c>
      <c r="S1" s="24" t="s">
        <v>22317</v>
      </c>
      <c r="T1" s="24" t="s">
        <v>22342</v>
      </c>
      <c r="U1" s="24" t="s">
        <v>22343</v>
      </c>
      <c r="V1" s="21" t="s">
        <v>22313</v>
      </c>
      <c r="W1" s="21" t="s">
        <v>22314</v>
      </c>
      <c r="X1" s="21" t="s">
        <v>22315</v>
      </c>
      <c r="Y1" s="21" t="s">
        <v>22316</v>
      </c>
      <c r="Z1" s="21" t="s">
        <v>22317</v>
      </c>
      <c r="AA1" s="21" t="s">
        <v>22342</v>
      </c>
      <c r="AB1" s="21" t="s">
        <v>22343</v>
      </c>
    </row>
    <row r="2" spans="1:28" x14ac:dyDescent="0.2">
      <c r="A2" s="25" t="str">
        <f t="shared" ref="A2:A65" si="0">C2&amp;" "&amp;D2</f>
        <v>Elva Hamsher</v>
      </c>
      <c r="B2" s="25">
        <v>6734537986</v>
      </c>
      <c r="C2" s="25" t="s">
        <v>5</v>
      </c>
      <c r="D2" s="25" t="s">
        <v>6</v>
      </c>
      <c r="E2" s="25" t="s">
        <v>7</v>
      </c>
      <c r="F2" s="25">
        <v>54928</v>
      </c>
      <c r="G2" s="25">
        <f>COUNTIF([1]deals_closed!D:D,B2)</f>
        <v>19</v>
      </c>
      <c r="H2" s="26">
        <f>SUMIF([1]deals_closed!D:D,B2,[1]deals_closed!C:C)</f>
        <v>690078</v>
      </c>
      <c r="I2" s="26">
        <f>VLOOKUP(E2,'[1]2018_commission_structure-Start'!$A$22:$I$24,9,FALSE)</f>
        <v>500000</v>
      </c>
      <c r="J2" s="26">
        <f>I2*1.25</f>
        <v>625000</v>
      </c>
      <c r="K2" s="26">
        <f>I2*1.5</f>
        <v>750000</v>
      </c>
      <c r="L2" s="26">
        <f>I2*2</f>
        <v>1000000</v>
      </c>
      <c r="M2" s="27">
        <f>H2/I2</f>
        <v>1.3801559999999999</v>
      </c>
      <c r="N2" s="25" t="str">
        <f>IF(M2&lt;=1, "0-100%", IF(M2&lt;=1.25, "100-125%", IF(M2&lt;=1.5, "125-150%", IF(M2&lt;=2, "150-200%", "&gt;200%"))))</f>
        <v>125-150%</v>
      </c>
      <c r="O2" s="28">
        <f>MIN(H2,I2)*INDEX('[1]2018_commission_structure-Start'!$A$21:$I$24,MATCH($E2,'[1]2018_commission_structure-Start'!$A$21:$A$24,0),MATCH(O$1,'[1]2018_commission_structure-Start'!$A$21:$I$21,0))</f>
        <v>50000</v>
      </c>
      <c r="P2" s="26">
        <f>IF($H2&gt;I2,MIN($H2-I2,J2-I2)*INDEX('[1]2018_commission_structure-Start'!$A$21:$I$24,MATCH($E2,'[1]2018_commission_structure-Start'!$A$21:$A$24,0), MATCH(P$1,'[1]2018_commission_structure-Start'!$A$21:$I$21,0)),0)</f>
        <v>18750</v>
      </c>
      <c r="Q2" s="26">
        <f>IF($H2&gt;J2,MIN($H2-J2,K2-J2)*INDEX('[1]2018_commission_structure-Start'!$A$21:$I$24,MATCH($E2,'[1]2018_commission_structure-Start'!$A$21:$A$24,0), MATCH(Q$1,'[1]2018_commission_structure-Start'!$A$21:$I$21,0)),0)</f>
        <v>11714.039999999999</v>
      </c>
      <c r="R2" s="26">
        <f>IF($H2&gt;K2,MIN($H2-K2,L2-K2)*INDEX('[1]2018_commission_structure-Start'!$A$21:$I$24,MATCH($E2,'[1]2018_commission_structure-Start'!$A$21:$A$24,0), MATCH(R$1,'[1]2018_commission_structure-Start'!$A$21:$I$21,0)),0)</f>
        <v>0</v>
      </c>
      <c r="S2" s="26">
        <f>IF(H2&gt;L2,(H2-L2)*INDEX('[1]2018_commission_structure-Start'!$A$21:$I$24,MATCH($E2,'[1]2018_commission_structure-Start'!$A$21:$A$24,0),MATCH(S$1,'[1]2018_commission_structure-Start'!$A$21:$I$21,0)),0)</f>
        <v>0</v>
      </c>
      <c r="T2" s="28">
        <f>SUM(O2:S2)</f>
        <v>80464.039999999994</v>
      </c>
      <c r="U2" s="28">
        <f>T2+F2</f>
        <v>135392.03999999998</v>
      </c>
      <c r="V2" s="28">
        <f>MIN(H2,I2)*INDEX('[1]2018_commission_structure-Start'!$A$15:$J$18,MATCH($E2,'[1]2018_commission_structure-Start'!$A$15:$A$18,0),MATCH(V$1,'[1]2018_commission_structure-Start'!$A$15:$J$15,0))</f>
        <v>60000</v>
      </c>
      <c r="W2" s="26">
        <f>IF($H2&gt;I2,MIN($H2-I2,J2-I2)*INDEX('[1]2018_commission_structure-Start'!$A$15:$J$18,MATCH($E2,'[1]2018_commission_structure-Start'!$A$15:$A$18,0),MATCH(W$1,'[1]2018_commission_structure-Start'!$A$15:$J$15,0)),0)</f>
        <v>21250</v>
      </c>
      <c r="X2" s="26">
        <f>IF($H2&gt;J2,MIN($H2-J2,K2-J2)*INDEX('[1]2018_commission_structure-Start'!$A$15:$J$18,MATCH($E2,'[1]2018_commission_structure-Start'!$A$15:$A$18,0),MATCH(X$1,'[1]2018_commission_structure-Start'!$A$15:$J$15,0)),0)</f>
        <v>13015.6</v>
      </c>
      <c r="Y2" s="26">
        <f>IF($H2&gt;K2,MIN($H2-K2,L2-K2)*INDEX('[1]2018_commission_structure-Start'!$A$15:$J$18,MATCH($E2,'[1]2018_commission_structure-Start'!$A$15:$A$18,0),MATCH(Y$1,'[1]2018_commission_structure-Start'!$A$15:$J$15,0)),0)</f>
        <v>0</v>
      </c>
      <c r="Z2" s="26">
        <f>IF(H2&gt;L2,(H2-L2)*INDEX('[1]2018_commission_structure-Start'!$A$21:$I$24,MATCH($E2,'[1]2018_commission_structure-Start'!$A$21:$A$24,0),MATCH(Z$1,'[1]2018_commission_structure-Start'!$A$21:$I$21,0)),0)</f>
        <v>0</v>
      </c>
      <c r="AA2" s="28">
        <f>SUM(V2:Z2)</f>
        <v>94265.600000000006</v>
      </c>
      <c r="AB2" s="28">
        <f>AA2+F2</f>
        <v>149193.60000000001</v>
      </c>
    </row>
    <row r="3" spans="1:28" x14ac:dyDescent="0.2">
      <c r="A3" s="25" t="str">
        <f t="shared" si="0"/>
        <v>Bertie Turpey</v>
      </c>
      <c r="B3" s="25">
        <v>2480515559</v>
      </c>
      <c r="C3" s="25" t="s">
        <v>8</v>
      </c>
      <c r="D3" s="25" t="s">
        <v>9</v>
      </c>
      <c r="E3" s="25" t="s">
        <v>10</v>
      </c>
      <c r="F3" s="25">
        <v>80760</v>
      </c>
      <c r="G3" s="25">
        <f>COUNTIF([1]deals_closed!D:D,B3)</f>
        <v>27</v>
      </c>
      <c r="H3" s="26">
        <f>SUMIF([1]deals_closed!D:D,B3,[1]deals_closed!C:C)</f>
        <v>929293</v>
      </c>
      <c r="I3" s="26">
        <f>VLOOKUP(E3,'[1]2018_commission_structure-Start'!$A$22:$I$24,9,FALSE)</f>
        <v>750000</v>
      </c>
      <c r="J3" s="26">
        <f t="shared" ref="J3:J66" si="1">I3*1.25</f>
        <v>937500</v>
      </c>
      <c r="K3" s="26">
        <f t="shared" ref="K3:K66" si="2">I3*1.5</f>
        <v>1125000</v>
      </c>
      <c r="L3" s="26">
        <f t="shared" ref="L3:L66" si="3">I3*2</f>
        <v>1500000</v>
      </c>
      <c r="M3" s="27">
        <f t="shared" ref="M3:M66" si="4">H3/I3</f>
        <v>1.2390573333333332</v>
      </c>
      <c r="N3" s="25" t="str">
        <f t="shared" ref="N3:N66" si="5">IF(M3&lt;=1, "0-100%", IF(M3&lt;=1.25, "100-125%", IF(M3&lt;=1.5, "125-150%", IF(M3&lt;=2, "150-200%", "&gt;200%"))))</f>
        <v>100-125%</v>
      </c>
      <c r="O3" s="28">
        <f>MIN(H3,I3)*INDEX('[1]2018_commission_structure-Start'!$A$21:$I$24,MATCH($E3,'[1]2018_commission_structure-Start'!$A$21:$A$24,0),MATCH(O$1,'[1]2018_commission_structure-Start'!$A$21:$I$21,0))</f>
        <v>112500</v>
      </c>
      <c r="P3" s="26">
        <f>IF(H3&gt;I3,MIN(H3-I3,J3-I3)*INDEX('[1]2018_commission_structure-Start'!$A$21:$I$24,MATCH($E3,'[1]2018_commission_structure-Start'!$A$21:$A$24,0), MATCH(P$1,'[1]2018_commission_structure-Start'!$A$21:$I$21,0)),0)</f>
        <v>34065.67</v>
      </c>
      <c r="Q3" s="26">
        <f>IF($H3&gt;J3,MIN($H3-J3,K3-J3)*INDEX('[1]2018_commission_structure-Start'!$A$21:$I$24,MATCH($E3,'[1]2018_commission_structure-Start'!$A$21:$A$24,0), MATCH(Q$1,'[1]2018_commission_structure-Start'!$A$21:$I$21,0)),0)</f>
        <v>0</v>
      </c>
      <c r="R3" s="26">
        <f>IF($H3&gt;K3,MIN($H3-K3,L3-K3)*INDEX('[1]2018_commission_structure-Start'!$A$21:$I$24,MATCH($E3,'[1]2018_commission_structure-Start'!$A$21:$A$24,0), MATCH(R$1,'[1]2018_commission_structure-Start'!$A$21:$I$21,0)),0)</f>
        <v>0</v>
      </c>
      <c r="S3" s="26">
        <f>IF(H3&gt;L3,(H3-L3)*INDEX('[1]2018_commission_structure-Start'!$A$21:$I$24,MATCH($E3,'[1]2018_commission_structure-Start'!$A$21:$A$24,0),MATCH(S$1,'[1]2018_commission_structure-Start'!$A$21:$I$21,0)),0)</f>
        <v>0</v>
      </c>
      <c r="T3" s="28">
        <f t="shared" ref="T3:T66" si="6">SUM(O3:S3)</f>
        <v>146565.66999999998</v>
      </c>
      <c r="U3" s="28">
        <f t="shared" ref="U3:U66" si="7">T3+F3</f>
        <v>227325.66999999998</v>
      </c>
      <c r="V3" s="28">
        <f>MIN(H3,I3)*INDEX('[1]2018_commission_structure-Start'!$A$15:$J$18,MATCH($E3,'[1]2018_commission_structure-Start'!$A$15:$A$18,0),MATCH(V$1,'[1]2018_commission_structure-Start'!$A$15:$J$15,0))</f>
        <v>112500</v>
      </c>
      <c r="W3" s="26">
        <f>IF($H3&gt;I3,MIN($H3-I3,J3-I3)*INDEX('[1]2018_commission_structure-Start'!$A$15:$J$18,MATCH($E3,'[1]2018_commission_structure-Start'!$A$15:$A$18,0),MATCH(W$1,'[1]2018_commission_structure-Start'!$A$15:$J$15,0)),0)</f>
        <v>39444.46</v>
      </c>
      <c r="X3" s="26">
        <f>IF($H3&gt;J3,MIN($H3-J3,K3-J3)*INDEX('[1]2018_commission_structure-Start'!$A$15:$J$18,MATCH($E3,'[1]2018_commission_structure-Start'!$A$15:$A$18,0),MATCH(X$1,'[1]2018_commission_structure-Start'!$A$15:$J$15,0)),0)</f>
        <v>0</v>
      </c>
      <c r="Y3" s="26">
        <f>IF($H3&gt;K3,MIN($H3-K3,L3-K3)*INDEX('[1]2018_commission_structure-Start'!$A$15:$J$18,MATCH($E3,'[1]2018_commission_structure-Start'!$A$15:$A$18,0),MATCH(Y$1,'[1]2018_commission_structure-Start'!$A$15:$J$15,0)),0)</f>
        <v>0</v>
      </c>
      <c r="Z3" s="26">
        <f>IF(H3&gt;L3,(H3-L3)*INDEX('[1]2018_commission_structure-Start'!$A$21:$I$24,MATCH($E3,'[1]2018_commission_structure-Start'!$A$21:$A$24,0),MATCH(Z$1,'[1]2018_commission_structure-Start'!$A$21:$I$21,0)),0)</f>
        <v>0</v>
      </c>
      <c r="AA3" s="28">
        <f t="shared" ref="AA3:AA66" si="8">SUM(V3:Z3)</f>
        <v>151944.46</v>
      </c>
      <c r="AB3" s="28">
        <f t="shared" ref="AB3:AB66" si="9">AA3+F3</f>
        <v>232704.46</v>
      </c>
    </row>
    <row r="4" spans="1:28" x14ac:dyDescent="0.2">
      <c r="A4" s="25" t="str">
        <f t="shared" si="0"/>
        <v>Belita Kroll</v>
      </c>
      <c r="B4" s="25">
        <v>515647594</v>
      </c>
      <c r="C4" s="25" t="s">
        <v>11</v>
      </c>
      <c r="D4" s="25" t="s">
        <v>12</v>
      </c>
      <c r="E4" s="25" t="s">
        <v>10</v>
      </c>
      <c r="F4" s="25">
        <v>113453</v>
      </c>
      <c r="G4" s="25">
        <f>COUNTIF([1]deals_closed!D:D,B4)</f>
        <v>20</v>
      </c>
      <c r="H4" s="26">
        <f>SUMIF([1]deals_closed!D:D,B4,[1]deals_closed!C:C)</f>
        <v>737684</v>
      </c>
      <c r="I4" s="26">
        <f>VLOOKUP(E4,'[1]2018_commission_structure-Start'!$A$22:$I$24,9,FALSE)</f>
        <v>750000</v>
      </c>
      <c r="J4" s="26">
        <f t="shared" si="1"/>
        <v>937500</v>
      </c>
      <c r="K4" s="26">
        <f t="shared" si="2"/>
        <v>1125000</v>
      </c>
      <c r="L4" s="26">
        <f t="shared" si="3"/>
        <v>1500000</v>
      </c>
      <c r="M4" s="27">
        <f t="shared" si="4"/>
        <v>0.98357866666666671</v>
      </c>
      <c r="N4" s="25" t="str">
        <f t="shared" si="5"/>
        <v>0-100%</v>
      </c>
      <c r="O4" s="28">
        <f>MIN(H4,I4)*INDEX('[1]2018_commission_structure-Start'!$A$21:$I$24,MATCH($E4,'[1]2018_commission_structure-Start'!$A$21:$A$24,0),MATCH(O$1,'[1]2018_commission_structure-Start'!$A$21:$I$21,0))</f>
        <v>110652.59999999999</v>
      </c>
      <c r="P4" s="26">
        <f>IF(H4&gt;I4,MIN(H4-I4,J4-I4)*INDEX('[1]2018_commission_structure-Start'!$A$21:$I$24,MATCH($E4,'[1]2018_commission_structure-Start'!$A$21:$A$24,0), MATCH(P$1,'[1]2018_commission_structure-Start'!$A$21:$I$21,0)),0)</f>
        <v>0</v>
      </c>
      <c r="Q4" s="26">
        <f>IF($H4&gt;J4,MIN($H4-J4,K4-J4)*INDEX('[1]2018_commission_structure-Start'!$A$21:$I$24,MATCH($E4,'[1]2018_commission_structure-Start'!$A$21:$A$24,0), MATCH(Q$1,'[1]2018_commission_structure-Start'!$A$21:$I$21,0)),0)</f>
        <v>0</v>
      </c>
      <c r="R4" s="26">
        <f>IF($H4&gt;K4,MIN($H4-K4,L4-K4)*INDEX('[1]2018_commission_structure-Start'!$A$21:$I$24,MATCH($E4,'[1]2018_commission_structure-Start'!$A$21:$A$24,0), MATCH(R$1,'[1]2018_commission_structure-Start'!$A$21:$I$21,0)),0)</f>
        <v>0</v>
      </c>
      <c r="S4" s="26">
        <f>IF(H4&gt;L4,(H4-L4)*INDEX('[1]2018_commission_structure-Start'!$A$21:$I$24,MATCH($E4,'[1]2018_commission_structure-Start'!$A$21:$A$24,0),MATCH(S$1,'[1]2018_commission_structure-Start'!$A$21:$I$21,0)),0)</f>
        <v>0</v>
      </c>
      <c r="T4" s="28">
        <f t="shared" si="6"/>
        <v>110652.59999999999</v>
      </c>
      <c r="U4" s="28">
        <f t="shared" si="7"/>
        <v>224105.59999999998</v>
      </c>
      <c r="V4" s="28">
        <f>MIN(H4,I4)*INDEX('[1]2018_commission_structure-Start'!$A$15:$J$18,MATCH($E4,'[1]2018_commission_structure-Start'!$A$15:$A$18,0),MATCH(V$1,'[1]2018_commission_structure-Start'!$A$15:$J$15,0))</f>
        <v>110652.59999999999</v>
      </c>
      <c r="W4" s="26">
        <f>IF($H4&gt;I4,MIN($H4-I4,J4-I4)*INDEX('[1]2018_commission_structure-Start'!$A$15:$J$18,MATCH($E4,'[1]2018_commission_structure-Start'!$A$15:$A$18,0),MATCH(W$1,'[1]2018_commission_structure-Start'!$A$15:$J$15,0)),0)</f>
        <v>0</v>
      </c>
      <c r="X4" s="26">
        <f>IF($H4&gt;J4,MIN($H4-J4,K4-J4)*INDEX('[1]2018_commission_structure-Start'!$A$15:$J$18,MATCH($E4,'[1]2018_commission_structure-Start'!$A$15:$A$18,0),MATCH(X$1,'[1]2018_commission_structure-Start'!$A$15:$J$15,0)),0)</f>
        <v>0</v>
      </c>
      <c r="Y4" s="26">
        <f>IF($H4&gt;K4,MIN($H4-K4,L4-K4)*INDEX('[1]2018_commission_structure-Start'!$A$15:$J$18,MATCH($E4,'[1]2018_commission_structure-Start'!$A$15:$A$18,0),MATCH(Y$1,'[1]2018_commission_structure-Start'!$A$15:$J$15,0)),0)</f>
        <v>0</v>
      </c>
      <c r="Z4" s="26">
        <f>IF(H4&gt;L4,(H4-L4)*INDEX('[1]2018_commission_structure-Start'!$A$21:$I$24,MATCH($E4,'[1]2018_commission_structure-Start'!$A$21:$A$24,0),MATCH(Z$1,'[1]2018_commission_structure-Start'!$A$21:$I$21,0)),0)</f>
        <v>0</v>
      </c>
      <c r="AA4" s="28">
        <f t="shared" si="8"/>
        <v>110652.59999999999</v>
      </c>
      <c r="AB4" s="28">
        <f t="shared" si="9"/>
        <v>224105.59999999998</v>
      </c>
    </row>
    <row r="5" spans="1:28" x14ac:dyDescent="0.2">
      <c r="A5" s="25" t="str">
        <f t="shared" si="0"/>
        <v>Gothart Alven</v>
      </c>
      <c r="B5" s="25">
        <v>5153694038</v>
      </c>
      <c r="C5" s="25" t="s">
        <v>13</v>
      </c>
      <c r="D5" s="25" t="s">
        <v>14</v>
      </c>
      <c r="E5" s="25" t="s">
        <v>10</v>
      </c>
      <c r="F5" s="25">
        <v>105621</v>
      </c>
      <c r="G5" s="25">
        <f>COUNTIF([1]deals_closed!D:D,B5)</f>
        <v>20</v>
      </c>
      <c r="H5" s="26">
        <f>SUMIF([1]deals_closed!D:D,B5,[1]deals_closed!C:C)</f>
        <v>757866</v>
      </c>
      <c r="I5" s="26">
        <f>VLOOKUP(E5,'[1]2018_commission_structure-Start'!$A$22:$I$24,9,FALSE)</f>
        <v>750000</v>
      </c>
      <c r="J5" s="26">
        <f t="shared" si="1"/>
        <v>937500</v>
      </c>
      <c r="K5" s="26">
        <f t="shared" si="2"/>
        <v>1125000</v>
      </c>
      <c r="L5" s="26">
        <f t="shared" si="3"/>
        <v>1500000</v>
      </c>
      <c r="M5" s="27">
        <f t="shared" si="4"/>
        <v>1.0104880000000001</v>
      </c>
      <c r="N5" s="25" t="str">
        <f t="shared" si="5"/>
        <v>100-125%</v>
      </c>
      <c r="O5" s="28">
        <f>MIN(H5,I5)*INDEX('[1]2018_commission_structure-Start'!$A$21:$I$24,MATCH($E5,'[1]2018_commission_structure-Start'!$A$21:$A$24,0),MATCH(O$1,'[1]2018_commission_structure-Start'!$A$21:$I$21,0))</f>
        <v>112500</v>
      </c>
      <c r="P5" s="26">
        <f>IF(H5&gt;I5,MIN(H5-I5,J5-I5)*INDEX('[1]2018_commission_structure-Start'!$A$21:$I$24,MATCH($E5,'[1]2018_commission_structure-Start'!$A$21:$A$24,0), MATCH(P$1,'[1]2018_commission_structure-Start'!$A$21:$I$21,0)),0)</f>
        <v>1494.54</v>
      </c>
      <c r="Q5" s="26">
        <f>IF($H5&gt;J5,MIN($H5-J5,K5-J5)*INDEX('[1]2018_commission_structure-Start'!$A$21:$I$24,MATCH($E5,'[1]2018_commission_structure-Start'!$A$21:$A$24,0), MATCH(Q$1,'[1]2018_commission_structure-Start'!$A$21:$I$21,0)),0)</f>
        <v>0</v>
      </c>
      <c r="R5" s="26">
        <f>IF($H5&gt;K5,MIN($H5-K5,L5-K5)*INDEX('[1]2018_commission_structure-Start'!$A$21:$I$24,MATCH($E5,'[1]2018_commission_structure-Start'!$A$21:$A$24,0), MATCH(R$1,'[1]2018_commission_structure-Start'!$A$21:$I$21,0)),0)</f>
        <v>0</v>
      </c>
      <c r="S5" s="26">
        <f>IF(H5&gt;L5,(H5-L5)*INDEX('[1]2018_commission_structure-Start'!$A$21:$I$24,MATCH($E5,'[1]2018_commission_structure-Start'!$A$21:$A$24,0),MATCH(S$1,'[1]2018_commission_structure-Start'!$A$21:$I$21,0)),0)</f>
        <v>0</v>
      </c>
      <c r="T5" s="28">
        <f t="shared" si="6"/>
        <v>113994.54</v>
      </c>
      <c r="U5" s="28">
        <f t="shared" si="7"/>
        <v>219615.53999999998</v>
      </c>
      <c r="V5" s="28">
        <f>MIN(H5,I5)*INDEX('[1]2018_commission_structure-Start'!$A$15:$J$18,MATCH($E5,'[1]2018_commission_structure-Start'!$A$15:$A$18,0),MATCH(V$1,'[1]2018_commission_structure-Start'!$A$15:$J$15,0))</f>
        <v>112500</v>
      </c>
      <c r="W5" s="26">
        <f>IF($H5&gt;I5,MIN($H5-I5,J5-I5)*INDEX('[1]2018_commission_structure-Start'!$A$15:$J$18,MATCH($E5,'[1]2018_commission_structure-Start'!$A$15:$A$18,0),MATCH(W$1,'[1]2018_commission_structure-Start'!$A$15:$J$15,0)),0)</f>
        <v>1730.52</v>
      </c>
      <c r="X5" s="26">
        <f>IF($H5&gt;J5,MIN($H5-J5,K5-J5)*INDEX('[1]2018_commission_structure-Start'!$A$15:$J$18,MATCH($E5,'[1]2018_commission_structure-Start'!$A$15:$A$18,0),MATCH(X$1,'[1]2018_commission_structure-Start'!$A$15:$J$15,0)),0)</f>
        <v>0</v>
      </c>
      <c r="Y5" s="26">
        <f>IF($H5&gt;K5,MIN($H5-K5,L5-K5)*INDEX('[1]2018_commission_structure-Start'!$A$15:$J$18,MATCH($E5,'[1]2018_commission_structure-Start'!$A$15:$A$18,0),MATCH(Y$1,'[1]2018_commission_structure-Start'!$A$15:$J$15,0)),0)</f>
        <v>0</v>
      </c>
      <c r="Z5" s="26">
        <f>IF(H5&gt;L5,(H5-L5)*INDEX('[1]2018_commission_structure-Start'!$A$21:$I$24,MATCH($E5,'[1]2018_commission_structure-Start'!$A$21:$A$24,0),MATCH(Z$1,'[1]2018_commission_structure-Start'!$A$21:$I$21,0)),0)</f>
        <v>0</v>
      </c>
      <c r="AA5" s="28">
        <f t="shared" si="8"/>
        <v>114230.52</v>
      </c>
      <c r="AB5" s="28">
        <f t="shared" si="9"/>
        <v>219851.52000000002</v>
      </c>
    </row>
    <row r="6" spans="1:28" x14ac:dyDescent="0.2">
      <c r="A6" s="25" t="str">
        <f t="shared" si="0"/>
        <v>Orland Gommery</v>
      </c>
      <c r="B6" s="25">
        <v>3824197065</v>
      </c>
      <c r="C6" s="25" t="s">
        <v>15</v>
      </c>
      <c r="D6" s="25" t="s">
        <v>16</v>
      </c>
      <c r="E6" s="25" t="s">
        <v>10</v>
      </c>
      <c r="F6" s="25">
        <v>81431</v>
      </c>
      <c r="G6" s="25">
        <f>COUNTIF([1]deals_closed!D:D,B6)</f>
        <v>22</v>
      </c>
      <c r="H6" s="26">
        <f>SUMIF([1]deals_closed!D:D,B6,[1]deals_closed!C:C)</f>
        <v>764531</v>
      </c>
      <c r="I6" s="26">
        <f>VLOOKUP(E6,'[1]2018_commission_structure-Start'!$A$22:$I$24,9,FALSE)</f>
        <v>750000</v>
      </c>
      <c r="J6" s="26">
        <f t="shared" si="1"/>
        <v>937500</v>
      </c>
      <c r="K6" s="26">
        <f t="shared" si="2"/>
        <v>1125000</v>
      </c>
      <c r="L6" s="26">
        <f t="shared" si="3"/>
        <v>1500000</v>
      </c>
      <c r="M6" s="27">
        <f t="shared" si="4"/>
        <v>1.0193746666666668</v>
      </c>
      <c r="N6" s="25" t="str">
        <f t="shared" si="5"/>
        <v>100-125%</v>
      </c>
      <c r="O6" s="28">
        <f>MIN(H6,I6)*INDEX('[1]2018_commission_structure-Start'!$A$21:$I$24,MATCH($E6,'[1]2018_commission_structure-Start'!$A$21:$A$24,0),MATCH(O$1,'[1]2018_commission_structure-Start'!$A$21:$I$21,0))</f>
        <v>112500</v>
      </c>
      <c r="P6" s="26">
        <f>IF(H6&gt;I6,MIN(H6-I6,J6-I6)*INDEX('[1]2018_commission_structure-Start'!$A$21:$I$24,MATCH($E6,'[1]2018_commission_structure-Start'!$A$21:$A$24,0), MATCH(P$1,'[1]2018_commission_structure-Start'!$A$21:$I$21,0)),0)</f>
        <v>2760.89</v>
      </c>
      <c r="Q6" s="26">
        <f>IF($H6&gt;J6,MIN($H6-J6,K6-J6)*INDEX('[1]2018_commission_structure-Start'!$A$21:$I$24,MATCH($E6,'[1]2018_commission_structure-Start'!$A$21:$A$24,0), MATCH(Q$1,'[1]2018_commission_structure-Start'!$A$21:$I$21,0)),0)</f>
        <v>0</v>
      </c>
      <c r="R6" s="26">
        <f>IF($H6&gt;K6,MIN($H6-K6,L6-K6)*INDEX('[1]2018_commission_structure-Start'!$A$21:$I$24,MATCH($E6,'[1]2018_commission_structure-Start'!$A$21:$A$24,0), MATCH(R$1,'[1]2018_commission_structure-Start'!$A$21:$I$21,0)),0)</f>
        <v>0</v>
      </c>
      <c r="S6" s="26">
        <f>IF(H6&gt;L6,(H6-L6)*INDEX('[1]2018_commission_structure-Start'!$A$21:$I$24,MATCH($E6,'[1]2018_commission_structure-Start'!$A$21:$A$24,0),MATCH(S$1,'[1]2018_commission_structure-Start'!$A$21:$I$21,0)),0)</f>
        <v>0</v>
      </c>
      <c r="T6" s="28">
        <f t="shared" si="6"/>
        <v>115260.89</v>
      </c>
      <c r="U6" s="28">
        <f t="shared" si="7"/>
        <v>196691.89</v>
      </c>
      <c r="V6" s="28">
        <f>MIN(H6,I6)*INDEX('[1]2018_commission_structure-Start'!$A$15:$J$18,MATCH($E6,'[1]2018_commission_structure-Start'!$A$15:$A$18,0),MATCH(V$1,'[1]2018_commission_structure-Start'!$A$15:$J$15,0))</f>
        <v>112500</v>
      </c>
      <c r="W6" s="26">
        <f>IF($H6&gt;I6,MIN($H6-I6,J6-I6)*INDEX('[1]2018_commission_structure-Start'!$A$15:$J$18,MATCH($E6,'[1]2018_commission_structure-Start'!$A$15:$A$18,0),MATCH(W$1,'[1]2018_commission_structure-Start'!$A$15:$J$15,0)),0)</f>
        <v>3196.82</v>
      </c>
      <c r="X6" s="26">
        <f>IF($H6&gt;J6,MIN($H6-J6,K6-J6)*INDEX('[1]2018_commission_structure-Start'!$A$15:$J$18,MATCH($E6,'[1]2018_commission_structure-Start'!$A$15:$A$18,0),MATCH(X$1,'[1]2018_commission_structure-Start'!$A$15:$J$15,0)),0)</f>
        <v>0</v>
      </c>
      <c r="Y6" s="26">
        <f>IF($H6&gt;K6,MIN($H6-K6,L6-K6)*INDEX('[1]2018_commission_structure-Start'!$A$15:$J$18,MATCH($E6,'[1]2018_commission_structure-Start'!$A$15:$A$18,0),MATCH(Y$1,'[1]2018_commission_structure-Start'!$A$15:$J$15,0)),0)</f>
        <v>0</v>
      </c>
      <c r="Z6" s="26">
        <f>IF(H6&gt;L6,(H6-L6)*INDEX('[1]2018_commission_structure-Start'!$A$21:$I$24,MATCH($E6,'[1]2018_commission_structure-Start'!$A$21:$A$24,0),MATCH(Z$1,'[1]2018_commission_structure-Start'!$A$21:$I$21,0)),0)</f>
        <v>0</v>
      </c>
      <c r="AA6" s="28">
        <f t="shared" si="8"/>
        <v>115696.82</v>
      </c>
      <c r="AB6" s="28">
        <f t="shared" si="9"/>
        <v>197127.82</v>
      </c>
    </row>
    <row r="7" spans="1:28" x14ac:dyDescent="0.2">
      <c r="A7" s="25" t="str">
        <f t="shared" si="0"/>
        <v>Tobe Standen</v>
      </c>
      <c r="B7" s="25">
        <v>4475496373</v>
      </c>
      <c r="C7" s="25" t="s">
        <v>17</v>
      </c>
      <c r="D7" s="25" t="s">
        <v>18</v>
      </c>
      <c r="E7" s="25" t="s">
        <v>10</v>
      </c>
      <c r="F7" s="25">
        <v>110155</v>
      </c>
      <c r="G7" s="25">
        <f>COUNTIF([1]deals_closed!D:D,B7)</f>
        <v>13</v>
      </c>
      <c r="H7" s="26">
        <f>SUMIF([1]deals_closed!D:D,B7,[1]deals_closed!C:C)</f>
        <v>529764</v>
      </c>
      <c r="I7" s="26">
        <f>VLOOKUP(E7,'[1]2018_commission_structure-Start'!$A$22:$I$24,9,FALSE)</f>
        <v>750000</v>
      </c>
      <c r="J7" s="26">
        <f t="shared" si="1"/>
        <v>937500</v>
      </c>
      <c r="K7" s="26">
        <f t="shared" si="2"/>
        <v>1125000</v>
      </c>
      <c r="L7" s="26">
        <f t="shared" si="3"/>
        <v>1500000</v>
      </c>
      <c r="M7" s="27">
        <f t="shared" si="4"/>
        <v>0.70635199999999998</v>
      </c>
      <c r="N7" s="25" t="str">
        <f t="shared" si="5"/>
        <v>0-100%</v>
      </c>
      <c r="O7" s="28">
        <f>MIN(H7,I7)*INDEX('[1]2018_commission_structure-Start'!$A$21:$I$24,MATCH($E7,'[1]2018_commission_structure-Start'!$A$21:$A$24,0),MATCH(O$1,'[1]2018_commission_structure-Start'!$A$21:$I$21,0))</f>
        <v>79464.599999999991</v>
      </c>
      <c r="P7" s="26">
        <f>IF(H7&gt;I7,MIN(H7-I7,J7-I7)*INDEX('[1]2018_commission_structure-Start'!$A$21:$I$24,MATCH($E7,'[1]2018_commission_structure-Start'!$A$21:$A$24,0), MATCH(P$1,'[1]2018_commission_structure-Start'!$A$21:$I$21,0)),0)</f>
        <v>0</v>
      </c>
      <c r="Q7" s="26">
        <f>IF($H7&gt;J7,MIN($H7-J7,K7-J7)*INDEX('[1]2018_commission_structure-Start'!$A$21:$I$24,MATCH($E7,'[1]2018_commission_structure-Start'!$A$21:$A$24,0), MATCH(Q$1,'[1]2018_commission_structure-Start'!$A$21:$I$21,0)),0)</f>
        <v>0</v>
      </c>
      <c r="R7" s="26">
        <f>IF($H7&gt;K7,MIN($H7-K7,L7-K7)*INDEX('[1]2018_commission_structure-Start'!$A$21:$I$24,MATCH($E7,'[1]2018_commission_structure-Start'!$A$21:$A$24,0), MATCH(R$1,'[1]2018_commission_structure-Start'!$A$21:$I$21,0)),0)</f>
        <v>0</v>
      </c>
      <c r="S7" s="26">
        <f>IF(H7&gt;L7,(H7-L7)*INDEX('[1]2018_commission_structure-Start'!$A$21:$I$24,MATCH($E7,'[1]2018_commission_structure-Start'!$A$21:$A$24,0),MATCH(S$1,'[1]2018_commission_structure-Start'!$A$21:$I$21,0)),0)</f>
        <v>0</v>
      </c>
      <c r="T7" s="28">
        <f t="shared" si="6"/>
        <v>79464.599999999991</v>
      </c>
      <c r="U7" s="28">
        <f t="shared" si="7"/>
        <v>189619.59999999998</v>
      </c>
      <c r="V7" s="28">
        <f>MIN(H7,I7)*INDEX('[1]2018_commission_structure-Start'!$A$15:$J$18,MATCH($E7,'[1]2018_commission_structure-Start'!$A$15:$A$18,0),MATCH(V$1,'[1]2018_commission_structure-Start'!$A$15:$J$15,0))</f>
        <v>79464.599999999991</v>
      </c>
      <c r="W7" s="26">
        <f>IF($H7&gt;I7,MIN($H7-I7,J7-I7)*INDEX('[1]2018_commission_structure-Start'!$A$15:$J$18,MATCH($E7,'[1]2018_commission_structure-Start'!$A$15:$A$18,0),MATCH(W$1,'[1]2018_commission_structure-Start'!$A$15:$J$15,0)),0)</f>
        <v>0</v>
      </c>
      <c r="X7" s="26">
        <f>IF($H7&gt;J7,MIN($H7-J7,K7-J7)*INDEX('[1]2018_commission_structure-Start'!$A$15:$J$18,MATCH($E7,'[1]2018_commission_structure-Start'!$A$15:$A$18,0),MATCH(X$1,'[1]2018_commission_structure-Start'!$A$15:$J$15,0)),0)</f>
        <v>0</v>
      </c>
      <c r="Y7" s="26">
        <f>IF($H7&gt;K7,MIN($H7-K7,L7-K7)*INDEX('[1]2018_commission_structure-Start'!$A$15:$J$18,MATCH($E7,'[1]2018_commission_structure-Start'!$A$15:$A$18,0),MATCH(Y$1,'[1]2018_commission_structure-Start'!$A$15:$J$15,0)),0)</f>
        <v>0</v>
      </c>
      <c r="Z7" s="26">
        <f>IF(H7&gt;L7,(H7-L7)*INDEX('[1]2018_commission_structure-Start'!$A$21:$I$24,MATCH($E7,'[1]2018_commission_structure-Start'!$A$21:$A$24,0),MATCH(Z$1,'[1]2018_commission_structure-Start'!$A$21:$I$21,0)),0)</f>
        <v>0</v>
      </c>
      <c r="AA7" s="28">
        <f t="shared" si="8"/>
        <v>79464.599999999991</v>
      </c>
      <c r="AB7" s="28">
        <f t="shared" si="9"/>
        <v>189619.59999999998</v>
      </c>
    </row>
    <row r="8" spans="1:28" x14ac:dyDescent="0.2">
      <c r="A8" s="25" t="str">
        <f t="shared" si="0"/>
        <v>Foster Smith</v>
      </c>
      <c r="B8" s="25">
        <v>101658508</v>
      </c>
      <c r="C8" s="25" t="s">
        <v>19</v>
      </c>
      <c r="D8" s="25" t="s">
        <v>20</v>
      </c>
      <c r="E8" s="25" t="s">
        <v>7</v>
      </c>
      <c r="F8" s="25">
        <v>63106</v>
      </c>
      <c r="G8" s="25">
        <f>COUNTIF([1]deals_closed!D:D,B8)</f>
        <v>22</v>
      </c>
      <c r="H8" s="26">
        <f>SUMIF([1]deals_closed!D:D,B8,[1]deals_closed!C:C)</f>
        <v>703757</v>
      </c>
      <c r="I8" s="26">
        <f>VLOOKUP(E8,'[1]2018_commission_structure-Start'!$A$22:$I$24,9,FALSE)</f>
        <v>500000</v>
      </c>
      <c r="J8" s="26">
        <f t="shared" si="1"/>
        <v>625000</v>
      </c>
      <c r="K8" s="26">
        <f t="shared" si="2"/>
        <v>750000</v>
      </c>
      <c r="L8" s="26">
        <f t="shared" si="3"/>
        <v>1000000</v>
      </c>
      <c r="M8" s="27">
        <f t="shared" si="4"/>
        <v>1.4075139999999999</v>
      </c>
      <c r="N8" s="25" t="str">
        <f t="shared" si="5"/>
        <v>125-150%</v>
      </c>
      <c r="O8" s="28">
        <f>MIN(H8,I8)*INDEX('[1]2018_commission_structure-Start'!$A$21:$I$24,MATCH($E8,'[1]2018_commission_structure-Start'!$A$21:$A$24,0),MATCH(O$1,'[1]2018_commission_structure-Start'!$A$21:$I$21,0))</f>
        <v>50000</v>
      </c>
      <c r="P8" s="26">
        <f>IF(H8&gt;I8,MIN(H8-I8,J8-I8)*INDEX('[1]2018_commission_structure-Start'!$A$21:$I$24,MATCH($E8,'[1]2018_commission_structure-Start'!$A$21:$A$24,0), MATCH(P$1,'[1]2018_commission_structure-Start'!$A$21:$I$21,0)),0)</f>
        <v>18750</v>
      </c>
      <c r="Q8" s="26">
        <f>IF($H8&gt;J8,MIN($H8-J8,K8-J8)*INDEX('[1]2018_commission_structure-Start'!$A$21:$I$24,MATCH($E8,'[1]2018_commission_structure-Start'!$A$21:$A$24,0), MATCH(Q$1,'[1]2018_commission_structure-Start'!$A$21:$I$21,0)),0)</f>
        <v>14176.26</v>
      </c>
      <c r="R8" s="26">
        <f>IF($H8&gt;K8,MIN($H8-K8,L8-K8)*INDEX('[1]2018_commission_structure-Start'!$A$21:$I$24,MATCH($E8,'[1]2018_commission_structure-Start'!$A$21:$A$24,0), MATCH(R$1,'[1]2018_commission_structure-Start'!$A$21:$I$21,0)),0)</f>
        <v>0</v>
      </c>
      <c r="S8" s="26">
        <f>IF(H8&gt;L8,(H8-L8)*INDEX('[1]2018_commission_structure-Start'!$A$21:$I$24,MATCH($E8,'[1]2018_commission_structure-Start'!$A$21:$A$24,0),MATCH(S$1,'[1]2018_commission_structure-Start'!$A$21:$I$21,0)),0)</f>
        <v>0</v>
      </c>
      <c r="T8" s="28">
        <f t="shared" si="6"/>
        <v>82926.259999999995</v>
      </c>
      <c r="U8" s="28">
        <f t="shared" si="7"/>
        <v>146032.26</v>
      </c>
      <c r="V8" s="28">
        <f>MIN(H8,I8)*INDEX('[1]2018_commission_structure-Start'!$A$15:$J$18,MATCH($E8,'[1]2018_commission_structure-Start'!$A$15:$A$18,0),MATCH(V$1,'[1]2018_commission_structure-Start'!$A$15:$J$15,0))</f>
        <v>60000</v>
      </c>
      <c r="W8" s="26">
        <f>IF($H8&gt;I8,MIN($H8-I8,J8-I8)*INDEX('[1]2018_commission_structure-Start'!$A$15:$J$18,MATCH($E8,'[1]2018_commission_structure-Start'!$A$15:$A$18,0),MATCH(W$1,'[1]2018_commission_structure-Start'!$A$15:$J$15,0)),0)</f>
        <v>21250</v>
      </c>
      <c r="X8" s="26">
        <f>IF($H8&gt;J8,MIN($H8-J8,K8-J8)*INDEX('[1]2018_commission_structure-Start'!$A$15:$J$18,MATCH($E8,'[1]2018_commission_structure-Start'!$A$15:$A$18,0),MATCH(X$1,'[1]2018_commission_structure-Start'!$A$15:$J$15,0)),0)</f>
        <v>15751.400000000001</v>
      </c>
      <c r="Y8" s="26">
        <f>IF($H8&gt;K8,MIN($H8-K8,L8-K8)*INDEX('[1]2018_commission_structure-Start'!$A$15:$J$18,MATCH($E8,'[1]2018_commission_structure-Start'!$A$15:$A$18,0),MATCH(Y$1,'[1]2018_commission_structure-Start'!$A$15:$J$15,0)),0)</f>
        <v>0</v>
      </c>
      <c r="Z8" s="26">
        <f>IF(H8&gt;L8,(H8-L8)*INDEX('[1]2018_commission_structure-Start'!$A$21:$I$24,MATCH($E8,'[1]2018_commission_structure-Start'!$A$21:$A$24,0),MATCH(Z$1,'[1]2018_commission_structure-Start'!$A$21:$I$21,0)),0)</f>
        <v>0</v>
      </c>
      <c r="AA8" s="28">
        <f t="shared" si="8"/>
        <v>97001.4</v>
      </c>
      <c r="AB8" s="28">
        <f t="shared" si="9"/>
        <v>160107.4</v>
      </c>
    </row>
    <row r="9" spans="1:28" x14ac:dyDescent="0.2">
      <c r="A9" s="25" t="str">
        <f t="shared" si="0"/>
        <v>Salomi Rosenhaus</v>
      </c>
      <c r="B9" s="25">
        <v>7178607831</v>
      </c>
      <c r="C9" s="25" t="s">
        <v>21</v>
      </c>
      <c r="D9" s="25" t="s">
        <v>22</v>
      </c>
      <c r="E9" s="25" t="s">
        <v>10</v>
      </c>
      <c r="F9" s="25">
        <v>93727</v>
      </c>
      <c r="G9" s="25">
        <f>COUNTIF([1]deals_closed!D:D,B9)</f>
        <v>22</v>
      </c>
      <c r="H9" s="26">
        <f>SUMIF([1]deals_closed!D:D,B9,[1]deals_closed!C:C)</f>
        <v>777660</v>
      </c>
      <c r="I9" s="26">
        <f>VLOOKUP(E9,'[1]2018_commission_structure-Start'!$A$22:$I$24,9,FALSE)</f>
        <v>750000</v>
      </c>
      <c r="J9" s="26">
        <f t="shared" si="1"/>
        <v>937500</v>
      </c>
      <c r="K9" s="26">
        <f t="shared" si="2"/>
        <v>1125000</v>
      </c>
      <c r="L9" s="26">
        <f t="shared" si="3"/>
        <v>1500000</v>
      </c>
      <c r="M9" s="27">
        <f t="shared" si="4"/>
        <v>1.03688</v>
      </c>
      <c r="N9" s="25" t="str">
        <f t="shared" si="5"/>
        <v>100-125%</v>
      </c>
      <c r="O9" s="28">
        <f>MIN(H9,I9)*INDEX('[1]2018_commission_structure-Start'!$A$21:$I$24,MATCH($E9,'[1]2018_commission_structure-Start'!$A$21:$A$24,0),MATCH(O$1,'[1]2018_commission_structure-Start'!$A$21:$I$21,0))</f>
        <v>112500</v>
      </c>
      <c r="P9" s="26">
        <f>IF(H9&gt;I9,MIN(H9-I9,J9-I9)*INDEX('[1]2018_commission_structure-Start'!$A$21:$I$24,MATCH($E9,'[1]2018_commission_structure-Start'!$A$21:$A$24,0), MATCH(P$1,'[1]2018_commission_structure-Start'!$A$21:$I$21,0)),0)</f>
        <v>5255.4</v>
      </c>
      <c r="Q9" s="26">
        <f>IF($H9&gt;J9,MIN($H9-J9,K9-J9)*INDEX('[1]2018_commission_structure-Start'!$A$21:$I$24,MATCH($E9,'[1]2018_commission_structure-Start'!$A$21:$A$24,0), MATCH(Q$1,'[1]2018_commission_structure-Start'!$A$21:$I$21,0)),0)</f>
        <v>0</v>
      </c>
      <c r="R9" s="26">
        <f>IF($H9&gt;K9,MIN($H9-K9,L9-K9)*INDEX('[1]2018_commission_structure-Start'!$A$21:$I$24,MATCH($E9,'[1]2018_commission_structure-Start'!$A$21:$A$24,0), MATCH(R$1,'[1]2018_commission_structure-Start'!$A$21:$I$21,0)),0)</f>
        <v>0</v>
      </c>
      <c r="S9" s="26">
        <f>IF(H9&gt;L9,(H9-L9)*INDEX('[1]2018_commission_structure-Start'!$A$21:$I$24,MATCH($E9,'[1]2018_commission_structure-Start'!$A$21:$A$24,0),MATCH(S$1,'[1]2018_commission_structure-Start'!$A$21:$I$21,0)),0)</f>
        <v>0</v>
      </c>
      <c r="T9" s="28">
        <f t="shared" si="6"/>
        <v>117755.4</v>
      </c>
      <c r="U9" s="28">
        <f t="shared" si="7"/>
        <v>211482.4</v>
      </c>
      <c r="V9" s="28">
        <f>MIN(H9,I9)*INDEX('[1]2018_commission_structure-Start'!$A$15:$J$18,MATCH($E9,'[1]2018_commission_structure-Start'!$A$15:$A$18,0),MATCH(V$1,'[1]2018_commission_structure-Start'!$A$15:$J$15,0))</f>
        <v>112500</v>
      </c>
      <c r="W9" s="26">
        <f>IF($H9&gt;I9,MIN($H9-I9,J9-I9)*INDEX('[1]2018_commission_structure-Start'!$A$15:$J$18,MATCH($E9,'[1]2018_commission_structure-Start'!$A$15:$A$18,0),MATCH(W$1,'[1]2018_commission_structure-Start'!$A$15:$J$15,0)),0)</f>
        <v>6085.2</v>
      </c>
      <c r="X9" s="26">
        <f>IF($H9&gt;J9,MIN($H9-J9,K9-J9)*INDEX('[1]2018_commission_structure-Start'!$A$15:$J$18,MATCH($E9,'[1]2018_commission_structure-Start'!$A$15:$A$18,0),MATCH(X$1,'[1]2018_commission_structure-Start'!$A$15:$J$15,0)),0)</f>
        <v>0</v>
      </c>
      <c r="Y9" s="26">
        <f>IF($H9&gt;K9,MIN($H9-K9,L9-K9)*INDEX('[1]2018_commission_structure-Start'!$A$15:$J$18,MATCH($E9,'[1]2018_commission_structure-Start'!$A$15:$A$18,0),MATCH(Y$1,'[1]2018_commission_structure-Start'!$A$15:$J$15,0)),0)</f>
        <v>0</v>
      </c>
      <c r="Z9" s="26">
        <f>IF(H9&gt;L9,(H9-L9)*INDEX('[1]2018_commission_structure-Start'!$A$21:$I$24,MATCH($E9,'[1]2018_commission_structure-Start'!$A$21:$A$24,0),MATCH(Z$1,'[1]2018_commission_structure-Start'!$A$21:$I$21,0)),0)</f>
        <v>0</v>
      </c>
      <c r="AA9" s="28">
        <f t="shared" si="8"/>
        <v>118585.2</v>
      </c>
      <c r="AB9" s="28">
        <f t="shared" si="9"/>
        <v>212312.2</v>
      </c>
    </row>
    <row r="10" spans="1:28" x14ac:dyDescent="0.2">
      <c r="A10" s="25" t="str">
        <f t="shared" si="0"/>
        <v>Andria Zimmermanns</v>
      </c>
      <c r="B10" s="25">
        <v>4783377790</v>
      </c>
      <c r="C10" s="25" t="s">
        <v>23</v>
      </c>
      <c r="D10" s="25" t="s">
        <v>24</v>
      </c>
      <c r="E10" s="25" t="s">
        <v>10</v>
      </c>
      <c r="F10" s="25">
        <v>110817</v>
      </c>
      <c r="G10" s="25">
        <f>COUNTIF([1]deals_closed!D:D,B10)</f>
        <v>19</v>
      </c>
      <c r="H10" s="26">
        <f>SUMIF([1]deals_closed!D:D,B10,[1]deals_closed!C:C)</f>
        <v>713679</v>
      </c>
      <c r="I10" s="26">
        <f>VLOOKUP(E10,'[1]2018_commission_structure-Start'!$A$22:$I$24,9,FALSE)</f>
        <v>750000</v>
      </c>
      <c r="J10" s="26">
        <f t="shared" si="1"/>
        <v>937500</v>
      </c>
      <c r="K10" s="26">
        <f t="shared" si="2"/>
        <v>1125000</v>
      </c>
      <c r="L10" s="26">
        <f t="shared" si="3"/>
        <v>1500000</v>
      </c>
      <c r="M10" s="27">
        <f t="shared" si="4"/>
        <v>0.95157199999999997</v>
      </c>
      <c r="N10" s="25" t="str">
        <f t="shared" si="5"/>
        <v>0-100%</v>
      </c>
      <c r="O10" s="28">
        <f>MIN(H10,I10)*INDEX('[1]2018_commission_structure-Start'!$A$21:$I$24,MATCH($E10,'[1]2018_commission_structure-Start'!$A$21:$A$24,0),MATCH(O$1,'[1]2018_commission_structure-Start'!$A$21:$I$21,0))</f>
        <v>107051.84999999999</v>
      </c>
      <c r="P10" s="26">
        <f>IF(H10&gt;I10,MIN(H10-I10,J10-I10)*INDEX('[1]2018_commission_structure-Start'!$A$21:$I$24,MATCH($E10,'[1]2018_commission_structure-Start'!$A$21:$A$24,0), MATCH(P$1,'[1]2018_commission_structure-Start'!$A$21:$I$21,0)),0)</f>
        <v>0</v>
      </c>
      <c r="Q10" s="26">
        <f>IF($H10&gt;J10,MIN($H10-J10,K10-J10)*INDEX('[1]2018_commission_structure-Start'!$A$21:$I$24,MATCH($E10,'[1]2018_commission_structure-Start'!$A$21:$A$24,0), MATCH(Q$1,'[1]2018_commission_structure-Start'!$A$21:$I$21,0)),0)</f>
        <v>0</v>
      </c>
      <c r="R10" s="26">
        <f>IF($H10&gt;K10,MIN($H10-K10,L10-K10)*INDEX('[1]2018_commission_structure-Start'!$A$21:$I$24,MATCH($E10,'[1]2018_commission_structure-Start'!$A$21:$A$24,0), MATCH(R$1,'[1]2018_commission_structure-Start'!$A$21:$I$21,0)),0)</f>
        <v>0</v>
      </c>
      <c r="S10" s="26">
        <f>IF(H10&gt;L10,(H10-L10)*INDEX('[1]2018_commission_structure-Start'!$A$21:$I$24,MATCH($E10,'[1]2018_commission_structure-Start'!$A$21:$A$24,0),MATCH(S$1,'[1]2018_commission_structure-Start'!$A$21:$I$21,0)),0)</f>
        <v>0</v>
      </c>
      <c r="T10" s="28">
        <f t="shared" si="6"/>
        <v>107051.84999999999</v>
      </c>
      <c r="U10" s="28">
        <f t="shared" si="7"/>
        <v>217868.84999999998</v>
      </c>
      <c r="V10" s="28">
        <f>MIN(H10,I10)*INDEX('[1]2018_commission_structure-Start'!$A$15:$J$18,MATCH($E10,'[1]2018_commission_structure-Start'!$A$15:$A$18,0),MATCH(V$1,'[1]2018_commission_structure-Start'!$A$15:$J$15,0))</f>
        <v>107051.84999999999</v>
      </c>
      <c r="W10" s="26">
        <f>IF($H10&gt;I10,MIN($H10-I10,J10-I10)*INDEX('[1]2018_commission_structure-Start'!$A$15:$J$18,MATCH($E10,'[1]2018_commission_structure-Start'!$A$15:$A$18,0),MATCH(W$1,'[1]2018_commission_structure-Start'!$A$15:$J$15,0)),0)</f>
        <v>0</v>
      </c>
      <c r="X10" s="26">
        <f>IF($H10&gt;J10,MIN($H10-J10,K10-J10)*INDEX('[1]2018_commission_structure-Start'!$A$15:$J$18,MATCH($E10,'[1]2018_commission_structure-Start'!$A$15:$A$18,0),MATCH(X$1,'[1]2018_commission_structure-Start'!$A$15:$J$15,0)),0)</f>
        <v>0</v>
      </c>
      <c r="Y10" s="26">
        <f>IF($H10&gt;K10,MIN($H10-K10,L10-K10)*INDEX('[1]2018_commission_structure-Start'!$A$15:$J$18,MATCH($E10,'[1]2018_commission_structure-Start'!$A$15:$A$18,0),MATCH(Y$1,'[1]2018_commission_structure-Start'!$A$15:$J$15,0)),0)</f>
        <v>0</v>
      </c>
      <c r="Z10" s="26">
        <f>IF(H10&gt;L10,(H10-L10)*INDEX('[1]2018_commission_structure-Start'!$A$21:$I$24,MATCH($E10,'[1]2018_commission_structure-Start'!$A$21:$A$24,0),MATCH(Z$1,'[1]2018_commission_structure-Start'!$A$21:$I$21,0)),0)</f>
        <v>0</v>
      </c>
      <c r="AA10" s="28">
        <f t="shared" si="8"/>
        <v>107051.84999999999</v>
      </c>
      <c r="AB10" s="28">
        <f t="shared" si="9"/>
        <v>217868.84999999998</v>
      </c>
    </row>
    <row r="11" spans="1:28" x14ac:dyDescent="0.2">
      <c r="A11" s="25" t="str">
        <f t="shared" si="0"/>
        <v>Caddric Armytage</v>
      </c>
      <c r="B11" s="25">
        <v>9023313240</v>
      </c>
      <c r="C11" s="25" t="s">
        <v>25</v>
      </c>
      <c r="D11" s="25" t="s">
        <v>26</v>
      </c>
      <c r="E11" s="25" t="s">
        <v>10</v>
      </c>
      <c r="F11" s="25">
        <v>119728</v>
      </c>
      <c r="G11" s="25">
        <f>COUNTIF([1]deals_closed!D:D,B11)</f>
        <v>17</v>
      </c>
      <c r="H11" s="26">
        <f>SUMIF([1]deals_closed!D:D,B11,[1]deals_closed!C:C)</f>
        <v>714914</v>
      </c>
      <c r="I11" s="26">
        <f>VLOOKUP(E11,'[1]2018_commission_structure-Start'!$A$22:$I$24,9,FALSE)</f>
        <v>750000</v>
      </c>
      <c r="J11" s="26">
        <f t="shared" si="1"/>
        <v>937500</v>
      </c>
      <c r="K11" s="26">
        <f t="shared" si="2"/>
        <v>1125000</v>
      </c>
      <c r="L11" s="26">
        <f t="shared" si="3"/>
        <v>1500000</v>
      </c>
      <c r="M11" s="27">
        <f t="shared" si="4"/>
        <v>0.95321866666666666</v>
      </c>
      <c r="N11" s="25" t="str">
        <f t="shared" si="5"/>
        <v>0-100%</v>
      </c>
      <c r="O11" s="28">
        <f>MIN(H11,I11)*INDEX('[1]2018_commission_structure-Start'!$A$21:$I$24,MATCH($E11,'[1]2018_commission_structure-Start'!$A$21:$A$24,0),MATCH(O$1,'[1]2018_commission_structure-Start'!$A$21:$I$21,0))</f>
        <v>107237.09999999999</v>
      </c>
      <c r="P11" s="26">
        <f>IF(H11&gt;I11,MIN(H11-I11,J11-I11)*INDEX('[1]2018_commission_structure-Start'!$A$21:$I$24,MATCH($E11,'[1]2018_commission_structure-Start'!$A$21:$A$24,0), MATCH(P$1,'[1]2018_commission_structure-Start'!$A$21:$I$21,0)),0)</f>
        <v>0</v>
      </c>
      <c r="Q11" s="26">
        <f>IF($H11&gt;J11,MIN($H11-J11,K11-J11)*INDEX('[1]2018_commission_structure-Start'!$A$21:$I$24,MATCH($E11,'[1]2018_commission_structure-Start'!$A$21:$A$24,0), MATCH(Q$1,'[1]2018_commission_structure-Start'!$A$21:$I$21,0)),0)</f>
        <v>0</v>
      </c>
      <c r="R11" s="26">
        <f>IF($H11&gt;K11,MIN($H11-K11,L11-K11)*INDEX('[1]2018_commission_structure-Start'!$A$21:$I$24,MATCH($E11,'[1]2018_commission_structure-Start'!$A$21:$A$24,0), MATCH(R$1,'[1]2018_commission_structure-Start'!$A$21:$I$21,0)),0)</f>
        <v>0</v>
      </c>
      <c r="S11" s="26">
        <f>IF(H11&gt;L11,(H11-L11)*INDEX('[1]2018_commission_structure-Start'!$A$21:$I$24,MATCH($E11,'[1]2018_commission_structure-Start'!$A$21:$A$24,0),MATCH(S$1,'[1]2018_commission_structure-Start'!$A$21:$I$21,0)),0)</f>
        <v>0</v>
      </c>
      <c r="T11" s="28">
        <f t="shared" si="6"/>
        <v>107237.09999999999</v>
      </c>
      <c r="U11" s="28">
        <f t="shared" si="7"/>
        <v>226965.09999999998</v>
      </c>
      <c r="V11" s="28">
        <f>MIN(H11,I11)*INDEX('[1]2018_commission_structure-Start'!$A$15:$J$18,MATCH($E11,'[1]2018_commission_structure-Start'!$A$15:$A$18,0),MATCH(V$1,'[1]2018_commission_structure-Start'!$A$15:$J$15,0))</f>
        <v>107237.09999999999</v>
      </c>
      <c r="W11" s="26">
        <f>IF($H11&gt;I11,MIN($H11-I11,J11-I11)*INDEX('[1]2018_commission_structure-Start'!$A$15:$J$18,MATCH($E11,'[1]2018_commission_structure-Start'!$A$15:$A$18,0),MATCH(W$1,'[1]2018_commission_structure-Start'!$A$15:$J$15,0)),0)</f>
        <v>0</v>
      </c>
      <c r="X11" s="26">
        <f>IF($H11&gt;J11,MIN($H11-J11,K11-J11)*INDEX('[1]2018_commission_structure-Start'!$A$15:$J$18,MATCH($E11,'[1]2018_commission_structure-Start'!$A$15:$A$18,0),MATCH(X$1,'[1]2018_commission_structure-Start'!$A$15:$J$15,0)),0)</f>
        <v>0</v>
      </c>
      <c r="Y11" s="26">
        <f>IF($H11&gt;K11,MIN($H11-K11,L11-K11)*INDEX('[1]2018_commission_structure-Start'!$A$15:$J$18,MATCH($E11,'[1]2018_commission_structure-Start'!$A$15:$A$18,0),MATCH(Y$1,'[1]2018_commission_structure-Start'!$A$15:$J$15,0)),0)</f>
        <v>0</v>
      </c>
      <c r="Z11" s="26">
        <f>IF(H11&gt;L11,(H11-L11)*INDEX('[1]2018_commission_structure-Start'!$A$21:$I$24,MATCH($E11,'[1]2018_commission_structure-Start'!$A$21:$A$24,0),MATCH(Z$1,'[1]2018_commission_structure-Start'!$A$21:$I$21,0)),0)</f>
        <v>0</v>
      </c>
      <c r="AA11" s="28">
        <f t="shared" si="8"/>
        <v>107237.09999999999</v>
      </c>
      <c r="AB11" s="28">
        <f t="shared" si="9"/>
        <v>226965.09999999998</v>
      </c>
    </row>
    <row r="12" spans="1:28" x14ac:dyDescent="0.2">
      <c r="A12" s="25" t="str">
        <f t="shared" si="0"/>
        <v>Baird Hayhow</v>
      </c>
      <c r="B12" s="25">
        <v>2659144249</v>
      </c>
      <c r="C12" s="25" t="s">
        <v>27</v>
      </c>
      <c r="D12" s="25" t="s">
        <v>28</v>
      </c>
      <c r="E12" s="25" t="s">
        <v>29</v>
      </c>
      <c r="F12" s="25">
        <v>59822</v>
      </c>
      <c r="G12" s="25">
        <f>COUNTIF([1]deals_closed!D:D,B12)</f>
        <v>23</v>
      </c>
      <c r="H12" s="26">
        <f>SUMIF([1]deals_closed!D:D,B12,[1]deals_closed!C:C)</f>
        <v>871918</v>
      </c>
      <c r="I12" s="26">
        <f>VLOOKUP(E12,'[1]2018_commission_structure-Start'!$A$22:$I$24,9,FALSE)</f>
        <v>600000</v>
      </c>
      <c r="J12" s="26">
        <f t="shared" si="1"/>
        <v>750000</v>
      </c>
      <c r="K12" s="26">
        <f t="shared" si="2"/>
        <v>900000</v>
      </c>
      <c r="L12" s="26">
        <f t="shared" si="3"/>
        <v>1200000</v>
      </c>
      <c r="M12" s="27">
        <f t="shared" si="4"/>
        <v>1.4531966666666667</v>
      </c>
      <c r="N12" s="25" t="str">
        <f t="shared" si="5"/>
        <v>125-150%</v>
      </c>
      <c r="O12" s="28">
        <f>MIN(H12,I12)*INDEX('[1]2018_commission_structure-Start'!$A$21:$I$24,MATCH($E12,'[1]2018_commission_structure-Start'!$A$21:$A$24,0),MATCH(O$1,'[1]2018_commission_structure-Start'!$A$21:$I$21,0))</f>
        <v>78000</v>
      </c>
      <c r="P12" s="26">
        <f>IF(H12&gt;I12,MIN(H12-I12,J12-I12)*INDEX('[1]2018_commission_structure-Start'!$A$21:$I$24,MATCH($E12,'[1]2018_commission_structure-Start'!$A$21:$A$24,0), MATCH(P$1,'[1]2018_commission_structure-Start'!$A$21:$I$21,0)),0)</f>
        <v>25500.000000000004</v>
      </c>
      <c r="Q12" s="26">
        <f>IF($H12&gt;J12,MIN($H12-J12,K12-J12)*INDEX('[1]2018_commission_structure-Start'!$A$21:$I$24,MATCH($E12,'[1]2018_commission_structure-Start'!$A$21:$A$24,0), MATCH(Q$1,'[1]2018_commission_structure-Start'!$A$21:$I$21,0)),0)</f>
        <v>25602.78</v>
      </c>
      <c r="R12" s="26">
        <f>IF($H12&gt;K12,MIN($H12-K12,L12-K12)*INDEX('[1]2018_commission_structure-Start'!$A$21:$I$24,MATCH($E12,'[1]2018_commission_structure-Start'!$A$21:$A$24,0), MATCH(R$1,'[1]2018_commission_structure-Start'!$A$21:$I$21,0)),0)</f>
        <v>0</v>
      </c>
      <c r="S12" s="26">
        <f>IF(H12&gt;L12,(H12-L12)*INDEX('[1]2018_commission_structure-Start'!$A$21:$I$24,MATCH($E12,'[1]2018_commission_structure-Start'!$A$21:$A$24,0),MATCH(S$1,'[1]2018_commission_structure-Start'!$A$21:$I$21,0)),0)</f>
        <v>0</v>
      </c>
      <c r="T12" s="28">
        <f t="shared" si="6"/>
        <v>129102.78</v>
      </c>
      <c r="U12" s="28">
        <f t="shared" si="7"/>
        <v>188924.78</v>
      </c>
      <c r="V12" s="28">
        <f>MIN(H12,I12)*INDEX('[1]2018_commission_structure-Start'!$A$15:$J$18,MATCH($E12,'[1]2018_commission_structure-Start'!$A$15:$A$18,0),MATCH(V$1,'[1]2018_commission_structure-Start'!$A$15:$J$15,0))</f>
        <v>90000</v>
      </c>
      <c r="W12" s="26">
        <f>IF($H12&gt;I12,MIN($H12-I12,J12-I12)*INDEX('[1]2018_commission_structure-Start'!$A$15:$J$18,MATCH($E12,'[1]2018_commission_structure-Start'!$A$15:$A$18,0),MATCH(W$1,'[1]2018_commission_structure-Start'!$A$15:$J$15,0)),0)</f>
        <v>27000</v>
      </c>
      <c r="X12" s="26">
        <f>IF($H12&gt;J12,MIN($H12-J12,K12-J12)*INDEX('[1]2018_commission_structure-Start'!$A$15:$J$18,MATCH($E12,'[1]2018_commission_structure-Start'!$A$15:$A$18,0),MATCH(X$1,'[1]2018_commission_structure-Start'!$A$15:$J$15,0)),0)</f>
        <v>30479.5</v>
      </c>
      <c r="Y12" s="26">
        <f>IF($H12&gt;K12,MIN($H12-K12,L12-K12)*INDEX('[1]2018_commission_structure-Start'!$A$15:$J$18,MATCH($E12,'[1]2018_commission_structure-Start'!$A$15:$A$18,0),MATCH(Y$1,'[1]2018_commission_structure-Start'!$A$15:$J$15,0)),0)</f>
        <v>0</v>
      </c>
      <c r="Z12" s="26">
        <f>IF(H12&gt;L12,(H12-L12)*INDEX('[1]2018_commission_structure-Start'!$A$21:$I$24,MATCH($E12,'[1]2018_commission_structure-Start'!$A$21:$A$24,0),MATCH(Z$1,'[1]2018_commission_structure-Start'!$A$21:$I$21,0)),0)</f>
        <v>0</v>
      </c>
      <c r="AA12" s="28">
        <f t="shared" si="8"/>
        <v>147479.5</v>
      </c>
      <c r="AB12" s="28">
        <f t="shared" si="9"/>
        <v>207301.5</v>
      </c>
    </row>
    <row r="13" spans="1:28" x14ac:dyDescent="0.2">
      <c r="A13" s="25" t="str">
        <f t="shared" si="0"/>
        <v>Granger Norsworthy</v>
      </c>
      <c r="B13" s="25">
        <v>9892583027</v>
      </c>
      <c r="C13" s="25" t="s">
        <v>30</v>
      </c>
      <c r="D13" s="25" t="s">
        <v>31</v>
      </c>
      <c r="E13" s="25" t="s">
        <v>10</v>
      </c>
      <c r="F13" s="25">
        <v>96592</v>
      </c>
      <c r="G13" s="25">
        <f>COUNTIF([1]deals_closed!D:D,B13)</f>
        <v>21</v>
      </c>
      <c r="H13" s="26">
        <f>SUMIF([1]deals_closed!D:D,B13,[1]deals_closed!C:C)</f>
        <v>785055</v>
      </c>
      <c r="I13" s="26">
        <f>VLOOKUP(E13,'[1]2018_commission_structure-Start'!$A$22:$I$24,9,FALSE)</f>
        <v>750000</v>
      </c>
      <c r="J13" s="26">
        <f t="shared" si="1"/>
        <v>937500</v>
      </c>
      <c r="K13" s="26">
        <f t="shared" si="2"/>
        <v>1125000</v>
      </c>
      <c r="L13" s="26">
        <f t="shared" si="3"/>
        <v>1500000</v>
      </c>
      <c r="M13" s="27">
        <f t="shared" si="4"/>
        <v>1.04674</v>
      </c>
      <c r="N13" s="25" t="str">
        <f t="shared" si="5"/>
        <v>100-125%</v>
      </c>
      <c r="O13" s="28">
        <f>MIN(H13,I13)*INDEX('[1]2018_commission_structure-Start'!$A$21:$I$24,MATCH($E13,'[1]2018_commission_structure-Start'!$A$21:$A$24,0),MATCH(O$1,'[1]2018_commission_structure-Start'!$A$21:$I$21,0))</f>
        <v>112500</v>
      </c>
      <c r="P13" s="26">
        <f>IF(H13&gt;I13,MIN(H13-I13,J13-I13)*INDEX('[1]2018_commission_structure-Start'!$A$21:$I$24,MATCH($E13,'[1]2018_commission_structure-Start'!$A$21:$A$24,0), MATCH(P$1,'[1]2018_commission_structure-Start'!$A$21:$I$21,0)),0)</f>
        <v>6660.45</v>
      </c>
      <c r="Q13" s="26">
        <f>IF($H13&gt;J13,MIN($H13-J13,K13-J13)*INDEX('[1]2018_commission_structure-Start'!$A$21:$I$24,MATCH($E13,'[1]2018_commission_structure-Start'!$A$21:$A$24,0), MATCH(Q$1,'[1]2018_commission_structure-Start'!$A$21:$I$21,0)),0)</f>
        <v>0</v>
      </c>
      <c r="R13" s="26">
        <f>IF($H13&gt;K13,MIN($H13-K13,L13-K13)*INDEX('[1]2018_commission_structure-Start'!$A$21:$I$24,MATCH($E13,'[1]2018_commission_structure-Start'!$A$21:$A$24,0), MATCH(R$1,'[1]2018_commission_structure-Start'!$A$21:$I$21,0)),0)</f>
        <v>0</v>
      </c>
      <c r="S13" s="26">
        <f>IF(H13&gt;L13,(H13-L13)*INDEX('[1]2018_commission_structure-Start'!$A$21:$I$24,MATCH($E13,'[1]2018_commission_structure-Start'!$A$21:$A$24,0),MATCH(S$1,'[1]2018_commission_structure-Start'!$A$21:$I$21,0)),0)</f>
        <v>0</v>
      </c>
      <c r="T13" s="28">
        <f t="shared" si="6"/>
        <v>119160.45</v>
      </c>
      <c r="U13" s="28">
        <f t="shared" si="7"/>
        <v>215752.45</v>
      </c>
      <c r="V13" s="28">
        <f>MIN(H13,I13)*INDEX('[1]2018_commission_structure-Start'!$A$15:$J$18,MATCH($E13,'[1]2018_commission_structure-Start'!$A$15:$A$18,0),MATCH(V$1,'[1]2018_commission_structure-Start'!$A$15:$J$15,0))</f>
        <v>112500</v>
      </c>
      <c r="W13" s="26">
        <f>IF($H13&gt;I13,MIN($H13-I13,J13-I13)*INDEX('[1]2018_commission_structure-Start'!$A$15:$J$18,MATCH($E13,'[1]2018_commission_structure-Start'!$A$15:$A$18,0),MATCH(W$1,'[1]2018_commission_structure-Start'!$A$15:$J$15,0)),0)</f>
        <v>7712.1</v>
      </c>
      <c r="X13" s="26">
        <f>IF($H13&gt;J13,MIN($H13-J13,K13-J13)*INDEX('[1]2018_commission_structure-Start'!$A$15:$J$18,MATCH($E13,'[1]2018_commission_structure-Start'!$A$15:$A$18,0),MATCH(X$1,'[1]2018_commission_structure-Start'!$A$15:$J$15,0)),0)</f>
        <v>0</v>
      </c>
      <c r="Y13" s="26">
        <f>IF($H13&gt;K13,MIN($H13-K13,L13-K13)*INDEX('[1]2018_commission_structure-Start'!$A$15:$J$18,MATCH($E13,'[1]2018_commission_structure-Start'!$A$15:$A$18,0),MATCH(Y$1,'[1]2018_commission_structure-Start'!$A$15:$J$15,0)),0)</f>
        <v>0</v>
      </c>
      <c r="Z13" s="26">
        <f>IF(H13&gt;L13,(H13-L13)*INDEX('[1]2018_commission_structure-Start'!$A$21:$I$24,MATCH($E13,'[1]2018_commission_structure-Start'!$A$21:$A$24,0),MATCH(Z$1,'[1]2018_commission_structure-Start'!$A$21:$I$21,0)),0)</f>
        <v>0</v>
      </c>
      <c r="AA13" s="28">
        <f t="shared" si="8"/>
        <v>120212.1</v>
      </c>
      <c r="AB13" s="28">
        <f t="shared" si="9"/>
        <v>216804.1</v>
      </c>
    </row>
    <row r="14" spans="1:28" x14ac:dyDescent="0.2">
      <c r="A14" s="25" t="str">
        <f t="shared" si="0"/>
        <v>Doralynne Lexa</v>
      </c>
      <c r="B14" s="25">
        <v>3381164996</v>
      </c>
      <c r="C14" s="25" t="s">
        <v>32</v>
      </c>
      <c r="D14" s="25" t="s">
        <v>33</v>
      </c>
      <c r="E14" s="25" t="s">
        <v>10</v>
      </c>
      <c r="F14" s="25">
        <v>75882</v>
      </c>
      <c r="G14" s="25">
        <f>COUNTIF([1]deals_closed!D:D,B14)</f>
        <v>22</v>
      </c>
      <c r="H14" s="26">
        <f>SUMIF([1]deals_closed!D:D,B14,[1]deals_closed!C:C)</f>
        <v>734144</v>
      </c>
      <c r="I14" s="26">
        <f>VLOOKUP(E14,'[1]2018_commission_structure-Start'!$A$22:$I$24,9,FALSE)</f>
        <v>750000</v>
      </c>
      <c r="J14" s="26">
        <f t="shared" si="1"/>
        <v>937500</v>
      </c>
      <c r="K14" s="26">
        <f t="shared" si="2"/>
        <v>1125000</v>
      </c>
      <c r="L14" s="26">
        <f t="shared" si="3"/>
        <v>1500000</v>
      </c>
      <c r="M14" s="27">
        <f t="shared" si="4"/>
        <v>0.97885866666666665</v>
      </c>
      <c r="N14" s="25" t="str">
        <f t="shared" si="5"/>
        <v>0-100%</v>
      </c>
      <c r="O14" s="28">
        <f>MIN(H14,I14)*INDEX('[1]2018_commission_structure-Start'!$A$21:$I$24,MATCH($E14,'[1]2018_commission_structure-Start'!$A$21:$A$24,0),MATCH(O$1,'[1]2018_commission_structure-Start'!$A$21:$I$21,0))</f>
        <v>110121.59999999999</v>
      </c>
      <c r="P14" s="26">
        <f>IF(H14&gt;I14,MIN(H14-I14,J14-I14)*INDEX('[1]2018_commission_structure-Start'!$A$21:$I$24,MATCH($E14,'[1]2018_commission_structure-Start'!$A$21:$A$24,0), MATCH(P$1,'[1]2018_commission_structure-Start'!$A$21:$I$21,0)),0)</f>
        <v>0</v>
      </c>
      <c r="Q14" s="26">
        <f>IF($H14&gt;J14,MIN($H14-J14,K14-J14)*INDEX('[1]2018_commission_structure-Start'!$A$21:$I$24,MATCH($E14,'[1]2018_commission_structure-Start'!$A$21:$A$24,0), MATCH(Q$1,'[1]2018_commission_structure-Start'!$A$21:$I$21,0)),0)</f>
        <v>0</v>
      </c>
      <c r="R14" s="26">
        <f>IF($H14&gt;K14,MIN($H14-K14,L14-K14)*INDEX('[1]2018_commission_structure-Start'!$A$21:$I$24,MATCH($E14,'[1]2018_commission_structure-Start'!$A$21:$A$24,0), MATCH(R$1,'[1]2018_commission_structure-Start'!$A$21:$I$21,0)),0)</f>
        <v>0</v>
      </c>
      <c r="S14" s="26">
        <f>IF(H14&gt;L14,(H14-L14)*INDEX('[1]2018_commission_structure-Start'!$A$21:$I$24,MATCH($E14,'[1]2018_commission_structure-Start'!$A$21:$A$24,0),MATCH(S$1,'[1]2018_commission_structure-Start'!$A$21:$I$21,0)),0)</f>
        <v>0</v>
      </c>
      <c r="T14" s="28">
        <f t="shared" si="6"/>
        <v>110121.59999999999</v>
      </c>
      <c r="U14" s="28">
        <f t="shared" si="7"/>
        <v>186003.59999999998</v>
      </c>
      <c r="V14" s="28">
        <f>MIN(H14,I14)*INDEX('[1]2018_commission_structure-Start'!$A$15:$J$18,MATCH($E14,'[1]2018_commission_structure-Start'!$A$15:$A$18,0),MATCH(V$1,'[1]2018_commission_structure-Start'!$A$15:$J$15,0))</f>
        <v>110121.59999999999</v>
      </c>
      <c r="W14" s="26">
        <f>IF($H14&gt;I14,MIN($H14-I14,J14-I14)*INDEX('[1]2018_commission_structure-Start'!$A$15:$J$18,MATCH($E14,'[1]2018_commission_structure-Start'!$A$15:$A$18,0),MATCH(W$1,'[1]2018_commission_structure-Start'!$A$15:$J$15,0)),0)</f>
        <v>0</v>
      </c>
      <c r="X14" s="26">
        <f>IF($H14&gt;J14,MIN($H14-J14,K14-J14)*INDEX('[1]2018_commission_structure-Start'!$A$15:$J$18,MATCH($E14,'[1]2018_commission_structure-Start'!$A$15:$A$18,0),MATCH(X$1,'[1]2018_commission_structure-Start'!$A$15:$J$15,0)),0)</f>
        <v>0</v>
      </c>
      <c r="Y14" s="26">
        <f>IF($H14&gt;K14,MIN($H14-K14,L14-K14)*INDEX('[1]2018_commission_structure-Start'!$A$15:$J$18,MATCH($E14,'[1]2018_commission_structure-Start'!$A$15:$A$18,0),MATCH(Y$1,'[1]2018_commission_structure-Start'!$A$15:$J$15,0)),0)</f>
        <v>0</v>
      </c>
      <c r="Z14" s="26">
        <f>IF(H14&gt;L14,(H14-L14)*INDEX('[1]2018_commission_structure-Start'!$A$21:$I$24,MATCH($E14,'[1]2018_commission_structure-Start'!$A$21:$A$24,0),MATCH(Z$1,'[1]2018_commission_structure-Start'!$A$21:$I$21,0)),0)</f>
        <v>0</v>
      </c>
      <c r="AA14" s="28">
        <f t="shared" si="8"/>
        <v>110121.59999999999</v>
      </c>
      <c r="AB14" s="28">
        <f t="shared" si="9"/>
        <v>186003.59999999998</v>
      </c>
    </row>
    <row r="15" spans="1:28" x14ac:dyDescent="0.2">
      <c r="A15" s="25" t="str">
        <f t="shared" si="0"/>
        <v>Danit Fosserd</v>
      </c>
      <c r="B15" s="25">
        <v>3469413983</v>
      </c>
      <c r="C15" s="25" t="s">
        <v>34</v>
      </c>
      <c r="D15" s="25" t="s">
        <v>35</v>
      </c>
      <c r="E15" s="25" t="s">
        <v>7</v>
      </c>
      <c r="F15" s="25">
        <v>38104</v>
      </c>
      <c r="G15" s="25">
        <f>COUNTIF([1]deals_closed!D:D,B15)</f>
        <v>20</v>
      </c>
      <c r="H15" s="26">
        <f>SUMIF([1]deals_closed!D:D,B15,[1]deals_closed!C:C)</f>
        <v>665862</v>
      </c>
      <c r="I15" s="26">
        <f>VLOOKUP(E15,'[1]2018_commission_structure-Start'!$A$22:$I$24,9,FALSE)</f>
        <v>500000</v>
      </c>
      <c r="J15" s="26">
        <f t="shared" si="1"/>
        <v>625000</v>
      </c>
      <c r="K15" s="26">
        <f t="shared" si="2"/>
        <v>750000</v>
      </c>
      <c r="L15" s="26">
        <f t="shared" si="3"/>
        <v>1000000</v>
      </c>
      <c r="M15" s="27">
        <f t="shared" si="4"/>
        <v>1.3317239999999999</v>
      </c>
      <c r="N15" s="25" t="str">
        <f t="shared" si="5"/>
        <v>125-150%</v>
      </c>
      <c r="O15" s="28">
        <f>MIN(H15,I15)*INDEX('[1]2018_commission_structure-Start'!$A$21:$I$24,MATCH($E15,'[1]2018_commission_structure-Start'!$A$21:$A$24,0),MATCH(O$1,'[1]2018_commission_structure-Start'!$A$21:$I$21,0))</f>
        <v>50000</v>
      </c>
      <c r="P15" s="26">
        <f>IF(H15&gt;I15,MIN(H15-I15,J15-I15)*INDEX('[1]2018_commission_structure-Start'!$A$21:$I$24,MATCH($E15,'[1]2018_commission_structure-Start'!$A$21:$A$24,0), MATCH(P$1,'[1]2018_commission_structure-Start'!$A$21:$I$21,0)),0)</f>
        <v>18750</v>
      </c>
      <c r="Q15" s="26">
        <f>IF($H15&gt;J15,MIN($H15-J15,K15-J15)*INDEX('[1]2018_commission_structure-Start'!$A$21:$I$24,MATCH($E15,'[1]2018_commission_structure-Start'!$A$21:$A$24,0), MATCH(Q$1,'[1]2018_commission_structure-Start'!$A$21:$I$21,0)),0)</f>
        <v>7355.16</v>
      </c>
      <c r="R15" s="26">
        <f>IF($H15&gt;K15,MIN($H15-K15,L15-K15)*INDEX('[1]2018_commission_structure-Start'!$A$21:$I$24,MATCH($E15,'[1]2018_commission_structure-Start'!$A$21:$A$24,0), MATCH(R$1,'[1]2018_commission_structure-Start'!$A$21:$I$21,0)),0)</f>
        <v>0</v>
      </c>
      <c r="S15" s="26">
        <f>IF(H15&gt;L15,(H15-L15)*INDEX('[1]2018_commission_structure-Start'!$A$21:$I$24,MATCH($E15,'[1]2018_commission_structure-Start'!$A$21:$A$24,0),MATCH(S$1,'[1]2018_commission_structure-Start'!$A$21:$I$21,0)),0)</f>
        <v>0</v>
      </c>
      <c r="T15" s="28">
        <f t="shared" si="6"/>
        <v>76105.16</v>
      </c>
      <c r="U15" s="28">
        <f t="shared" si="7"/>
        <v>114209.16</v>
      </c>
      <c r="V15" s="28">
        <f>MIN(H15,I15)*INDEX('[1]2018_commission_structure-Start'!$A$15:$J$18,MATCH($E15,'[1]2018_commission_structure-Start'!$A$15:$A$18,0),MATCH(V$1,'[1]2018_commission_structure-Start'!$A$15:$J$15,0))</f>
        <v>60000</v>
      </c>
      <c r="W15" s="26">
        <f>IF($H15&gt;I15,MIN($H15-I15,J15-I15)*INDEX('[1]2018_commission_structure-Start'!$A$15:$J$18,MATCH($E15,'[1]2018_commission_structure-Start'!$A$15:$A$18,0),MATCH(W$1,'[1]2018_commission_structure-Start'!$A$15:$J$15,0)),0)</f>
        <v>21250</v>
      </c>
      <c r="X15" s="26">
        <f>IF($H15&gt;J15,MIN($H15-J15,K15-J15)*INDEX('[1]2018_commission_structure-Start'!$A$15:$J$18,MATCH($E15,'[1]2018_commission_structure-Start'!$A$15:$A$18,0),MATCH(X$1,'[1]2018_commission_structure-Start'!$A$15:$J$15,0)),0)</f>
        <v>8172.4000000000005</v>
      </c>
      <c r="Y15" s="26">
        <f>IF($H15&gt;K15,MIN($H15-K15,L15-K15)*INDEX('[1]2018_commission_structure-Start'!$A$15:$J$18,MATCH($E15,'[1]2018_commission_structure-Start'!$A$15:$A$18,0),MATCH(Y$1,'[1]2018_commission_structure-Start'!$A$15:$J$15,0)),0)</f>
        <v>0</v>
      </c>
      <c r="Z15" s="26">
        <f>IF(H15&gt;L15,(H15-L15)*INDEX('[1]2018_commission_structure-Start'!$A$21:$I$24,MATCH($E15,'[1]2018_commission_structure-Start'!$A$21:$A$24,0),MATCH(Z$1,'[1]2018_commission_structure-Start'!$A$21:$I$21,0)),0)</f>
        <v>0</v>
      </c>
      <c r="AA15" s="28">
        <f t="shared" si="8"/>
        <v>89422.399999999994</v>
      </c>
      <c r="AB15" s="28">
        <f t="shared" si="9"/>
        <v>127526.39999999999</v>
      </c>
    </row>
    <row r="16" spans="1:28" x14ac:dyDescent="0.2">
      <c r="A16" s="25" t="str">
        <f t="shared" si="0"/>
        <v>Court Brightwell</v>
      </c>
      <c r="B16" s="25">
        <v>1263903657</v>
      </c>
      <c r="C16" s="25" t="s">
        <v>36</v>
      </c>
      <c r="D16" s="25" t="s">
        <v>37</v>
      </c>
      <c r="E16" s="25" t="s">
        <v>10</v>
      </c>
      <c r="F16" s="25">
        <v>99988</v>
      </c>
      <c r="G16" s="25">
        <f>COUNTIF([1]deals_closed!D:D,B16)</f>
        <v>17</v>
      </c>
      <c r="H16" s="26">
        <f>SUMIF([1]deals_closed!D:D,B16,[1]deals_closed!C:C)</f>
        <v>661373</v>
      </c>
      <c r="I16" s="26">
        <f>VLOOKUP(E16,'[1]2018_commission_structure-Start'!$A$22:$I$24,9,FALSE)</f>
        <v>750000</v>
      </c>
      <c r="J16" s="26">
        <f t="shared" si="1"/>
        <v>937500</v>
      </c>
      <c r="K16" s="26">
        <f t="shared" si="2"/>
        <v>1125000</v>
      </c>
      <c r="L16" s="26">
        <f t="shared" si="3"/>
        <v>1500000</v>
      </c>
      <c r="M16" s="27">
        <f t="shared" si="4"/>
        <v>0.88183066666666665</v>
      </c>
      <c r="N16" s="25" t="str">
        <f t="shared" si="5"/>
        <v>0-100%</v>
      </c>
      <c r="O16" s="28">
        <f>MIN(H16,I16)*INDEX('[1]2018_commission_structure-Start'!$A$21:$I$24,MATCH($E16,'[1]2018_commission_structure-Start'!$A$21:$A$24,0),MATCH(O$1,'[1]2018_commission_structure-Start'!$A$21:$I$21,0))</f>
        <v>99205.95</v>
      </c>
      <c r="P16" s="26">
        <f>IF(H16&gt;I16,MIN(H16-I16,J16-I16)*INDEX('[1]2018_commission_structure-Start'!$A$21:$I$24,MATCH($E16,'[1]2018_commission_structure-Start'!$A$21:$A$24,0), MATCH(P$1,'[1]2018_commission_structure-Start'!$A$21:$I$21,0)),0)</f>
        <v>0</v>
      </c>
      <c r="Q16" s="26">
        <f>IF($H16&gt;J16,MIN($H16-J16,K16-J16)*INDEX('[1]2018_commission_structure-Start'!$A$21:$I$24,MATCH($E16,'[1]2018_commission_structure-Start'!$A$21:$A$24,0), MATCH(Q$1,'[1]2018_commission_structure-Start'!$A$21:$I$21,0)),0)</f>
        <v>0</v>
      </c>
      <c r="R16" s="26">
        <f>IF($H16&gt;K16,MIN($H16-K16,L16-K16)*INDEX('[1]2018_commission_structure-Start'!$A$21:$I$24,MATCH($E16,'[1]2018_commission_structure-Start'!$A$21:$A$24,0), MATCH(R$1,'[1]2018_commission_structure-Start'!$A$21:$I$21,0)),0)</f>
        <v>0</v>
      </c>
      <c r="S16" s="26">
        <f>IF(H16&gt;L16,(H16-L16)*INDEX('[1]2018_commission_structure-Start'!$A$21:$I$24,MATCH($E16,'[1]2018_commission_structure-Start'!$A$21:$A$24,0),MATCH(S$1,'[1]2018_commission_structure-Start'!$A$21:$I$21,0)),0)</f>
        <v>0</v>
      </c>
      <c r="T16" s="28">
        <f t="shared" si="6"/>
        <v>99205.95</v>
      </c>
      <c r="U16" s="28">
        <f t="shared" si="7"/>
        <v>199193.95</v>
      </c>
      <c r="V16" s="28">
        <f>MIN(H16,I16)*INDEX('[1]2018_commission_structure-Start'!$A$15:$J$18,MATCH($E16,'[1]2018_commission_structure-Start'!$A$15:$A$18,0),MATCH(V$1,'[1]2018_commission_structure-Start'!$A$15:$J$15,0))</f>
        <v>99205.95</v>
      </c>
      <c r="W16" s="26">
        <f>IF($H16&gt;I16,MIN($H16-I16,J16-I16)*INDEX('[1]2018_commission_structure-Start'!$A$15:$J$18,MATCH($E16,'[1]2018_commission_structure-Start'!$A$15:$A$18,0),MATCH(W$1,'[1]2018_commission_structure-Start'!$A$15:$J$15,0)),0)</f>
        <v>0</v>
      </c>
      <c r="X16" s="26">
        <f>IF($H16&gt;J16,MIN($H16-J16,K16-J16)*INDEX('[1]2018_commission_structure-Start'!$A$15:$J$18,MATCH($E16,'[1]2018_commission_structure-Start'!$A$15:$A$18,0),MATCH(X$1,'[1]2018_commission_structure-Start'!$A$15:$J$15,0)),0)</f>
        <v>0</v>
      </c>
      <c r="Y16" s="26">
        <f>IF($H16&gt;K16,MIN($H16-K16,L16-K16)*INDEX('[1]2018_commission_structure-Start'!$A$15:$J$18,MATCH($E16,'[1]2018_commission_structure-Start'!$A$15:$A$18,0),MATCH(Y$1,'[1]2018_commission_structure-Start'!$A$15:$J$15,0)),0)</f>
        <v>0</v>
      </c>
      <c r="Z16" s="26">
        <f>IF(H16&gt;L16,(H16-L16)*INDEX('[1]2018_commission_structure-Start'!$A$21:$I$24,MATCH($E16,'[1]2018_commission_structure-Start'!$A$21:$A$24,0),MATCH(Z$1,'[1]2018_commission_structure-Start'!$A$21:$I$21,0)),0)</f>
        <v>0</v>
      </c>
      <c r="AA16" s="28">
        <f t="shared" si="8"/>
        <v>99205.95</v>
      </c>
      <c r="AB16" s="28">
        <f t="shared" si="9"/>
        <v>199193.95</v>
      </c>
    </row>
    <row r="17" spans="1:28" x14ac:dyDescent="0.2">
      <c r="A17" s="25" t="str">
        <f t="shared" si="0"/>
        <v>Sandor D'Ambrogi</v>
      </c>
      <c r="B17" s="25">
        <v>8173067724</v>
      </c>
      <c r="C17" s="25" t="s">
        <v>38</v>
      </c>
      <c r="D17" s="25" t="s">
        <v>39</v>
      </c>
      <c r="E17" s="25" t="s">
        <v>7</v>
      </c>
      <c r="F17" s="25">
        <v>47147</v>
      </c>
      <c r="G17" s="25">
        <f>COUNTIF([1]deals_closed!D:D,B17)</f>
        <v>21</v>
      </c>
      <c r="H17" s="26">
        <f>SUMIF([1]deals_closed!D:D,B17,[1]deals_closed!C:C)</f>
        <v>760710</v>
      </c>
      <c r="I17" s="26">
        <f>VLOOKUP(E17,'[1]2018_commission_structure-Start'!$A$22:$I$24,9,FALSE)</f>
        <v>500000</v>
      </c>
      <c r="J17" s="26">
        <f t="shared" si="1"/>
        <v>625000</v>
      </c>
      <c r="K17" s="26">
        <f t="shared" si="2"/>
        <v>750000</v>
      </c>
      <c r="L17" s="26">
        <f t="shared" si="3"/>
        <v>1000000</v>
      </c>
      <c r="M17" s="27">
        <f t="shared" si="4"/>
        <v>1.52142</v>
      </c>
      <c r="N17" s="25" t="str">
        <f t="shared" si="5"/>
        <v>150-200%</v>
      </c>
      <c r="O17" s="28">
        <f>MIN(H17,I17)*INDEX('[1]2018_commission_structure-Start'!$A$21:$I$24,MATCH($E17,'[1]2018_commission_structure-Start'!$A$21:$A$24,0),MATCH(O$1,'[1]2018_commission_structure-Start'!$A$21:$I$21,0))</f>
        <v>50000</v>
      </c>
      <c r="P17" s="26">
        <f>IF(H17&gt;I17,MIN(H17-I17,J17-I17)*INDEX('[1]2018_commission_structure-Start'!$A$21:$I$24,MATCH($E17,'[1]2018_commission_structure-Start'!$A$21:$A$24,0), MATCH(P$1,'[1]2018_commission_structure-Start'!$A$21:$I$21,0)),0)</f>
        <v>18750</v>
      </c>
      <c r="Q17" s="26">
        <f>IF($H17&gt;J17,MIN($H17-J17,K17-J17)*INDEX('[1]2018_commission_structure-Start'!$A$21:$I$24,MATCH($E17,'[1]2018_commission_structure-Start'!$A$21:$A$24,0), MATCH(Q$1,'[1]2018_commission_structure-Start'!$A$21:$I$21,0)),0)</f>
        <v>22500</v>
      </c>
      <c r="R17" s="26">
        <f>IF($H17&gt;K17,MIN($H17-K17,L17-K17)*INDEX('[1]2018_commission_structure-Start'!$A$21:$I$24,MATCH($E17,'[1]2018_commission_structure-Start'!$A$21:$A$24,0), MATCH(R$1,'[1]2018_commission_structure-Start'!$A$21:$I$21,0)),0)</f>
        <v>2356.1999999999998</v>
      </c>
      <c r="S17" s="26">
        <f>IF(H17&gt;L17,(H17-L17)*INDEX('[1]2018_commission_structure-Start'!$A$21:$I$24,MATCH($E17,'[1]2018_commission_structure-Start'!$A$21:$A$24,0),MATCH(S$1,'[1]2018_commission_structure-Start'!$A$21:$I$21,0)),0)</f>
        <v>0</v>
      </c>
      <c r="T17" s="28">
        <f t="shared" si="6"/>
        <v>93606.2</v>
      </c>
      <c r="U17" s="28">
        <f t="shared" si="7"/>
        <v>140753.20000000001</v>
      </c>
      <c r="V17" s="28">
        <f>MIN(H17,I17)*INDEX('[1]2018_commission_structure-Start'!$A$15:$J$18,MATCH($E17,'[1]2018_commission_structure-Start'!$A$15:$A$18,0),MATCH(V$1,'[1]2018_commission_structure-Start'!$A$15:$J$15,0))</f>
        <v>60000</v>
      </c>
      <c r="W17" s="26">
        <f>IF($H17&gt;I17,MIN($H17-I17,J17-I17)*INDEX('[1]2018_commission_structure-Start'!$A$15:$J$18,MATCH($E17,'[1]2018_commission_structure-Start'!$A$15:$A$18,0),MATCH(W$1,'[1]2018_commission_structure-Start'!$A$15:$J$15,0)),0)</f>
        <v>21250</v>
      </c>
      <c r="X17" s="26">
        <f>IF($H17&gt;J17,MIN($H17-J17,K17-J17)*INDEX('[1]2018_commission_structure-Start'!$A$15:$J$18,MATCH($E17,'[1]2018_commission_structure-Start'!$A$15:$A$18,0),MATCH(X$1,'[1]2018_commission_structure-Start'!$A$15:$J$15,0)),0)</f>
        <v>25000</v>
      </c>
      <c r="Y17" s="26">
        <f>IF($H17&gt;K17,MIN($H17-K17,L17-K17)*INDEX('[1]2018_commission_structure-Start'!$A$15:$J$18,MATCH($E17,'[1]2018_commission_structure-Start'!$A$15:$A$18,0),MATCH(Y$1,'[1]2018_commission_structure-Start'!$A$15:$J$15,0)),0)</f>
        <v>2356.1999999999998</v>
      </c>
      <c r="Z17" s="26">
        <f>IF(H17&gt;L17,(H17-L17)*INDEX('[1]2018_commission_structure-Start'!$A$21:$I$24,MATCH($E17,'[1]2018_commission_structure-Start'!$A$21:$A$24,0),MATCH(Z$1,'[1]2018_commission_structure-Start'!$A$21:$I$21,0)),0)</f>
        <v>0</v>
      </c>
      <c r="AA17" s="28">
        <f t="shared" si="8"/>
        <v>108606.2</v>
      </c>
      <c r="AB17" s="28">
        <f t="shared" si="9"/>
        <v>155753.20000000001</v>
      </c>
    </row>
    <row r="18" spans="1:28" x14ac:dyDescent="0.2">
      <c r="A18" s="25" t="str">
        <f t="shared" si="0"/>
        <v>Read Muxworthy</v>
      </c>
      <c r="B18" s="25">
        <v>5149710571</v>
      </c>
      <c r="C18" s="25" t="s">
        <v>40</v>
      </c>
      <c r="D18" s="25" t="s">
        <v>41</v>
      </c>
      <c r="E18" s="25" t="s">
        <v>10</v>
      </c>
      <c r="F18" s="25">
        <v>119624</v>
      </c>
      <c r="G18" s="25">
        <f>COUNTIF([1]deals_closed!D:D,B18)</f>
        <v>14</v>
      </c>
      <c r="H18" s="26">
        <f>SUMIF([1]deals_closed!D:D,B18,[1]deals_closed!C:C)</f>
        <v>474138</v>
      </c>
      <c r="I18" s="26">
        <f>VLOOKUP(E18,'[1]2018_commission_structure-Start'!$A$22:$I$24,9,FALSE)</f>
        <v>750000</v>
      </c>
      <c r="J18" s="26">
        <f t="shared" si="1"/>
        <v>937500</v>
      </c>
      <c r="K18" s="26">
        <f t="shared" si="2"/>
        <v>1125000</v>
      </c>
      <c r="L18" s="26">
        <f t="shared" si="3"/>
        <v>1500000</v>
      </c>
      <c r="M18" s="27">
        <f t="shared" si="4"/>
        <v>0.63218399999999997</v>
      </c>
      <c r="N18" s="25" t="str">
        <f t="shared" si="5"/>
        <v>0-100%</v>
      </c>
      <c r="O18" s="28">
        <f>MIN(H18,I18)*INDEX('[1]2018_commission_structure-Start'!$A$21:$I$24,MATCH($E18,'[1]2018_commission_structure-Start'!$A$21:$A$24,0),MATCH(O$1,'[1]2018_commission_structure-Start'!$A$21:$I$21,0))</f>
        <v>71120.7</v>
      </c>
      <c r="P18" s="26">
        <f>IF(H18&gt;I18,MIN(H18-I18,J18-I18)*INDEX('[1]2018_commission_structure-Start'!$A$21:$I$24,MATCH($E18,'[1]2018_commission_structure-Start'!$A$21:$A$24,0), MATCH(P$1,'[1]2018_commission_structure-Start'!$A$21:$I$21,0)),0)</f>
        <v>0</v>
      </c>
      <c r="Q18" s="26">
        <f>IF($H18&gt;J18,MIN($H18-J18,K18-J18)*INDEX('[1]2018_commission_structure-Start'!$A$21:$I$24,MATCH($E18,'[1]2018_commission_structure-Start'!$A$21:$A$24,0), MATCH(Q$1,'[1]2018_commission_structure-Start'!$A$21:$I$21,0)),0)</f>
        <v>0</v>
      </c>
      <c r="R18" s="26">
        <f>IF($H18&gt;K18,MIN($H18-K18,L18-K18)*INDEX('[1]2018_commission_structure-Start'!$A$21:$I$24,MATCH($E18,'[1]2018_commission_structure-Start'!$A$21:$A$24,0), MATCH(R$1,'[1]2018_commission_structure-Start'!$A$21:$I$21,0)),0)</f>
        <v>0</v>
      </c>
      <c r="S18" s="26">
        <f>IF(H18&gt;L18,(H18-L18)*INDEX('[1]2018_commission_structure-Start'!$A$21:$I$24,MATCH($E18,'[1]2018_commission_structure-Start'!$A$21:$A$24,0),MATCH(S$1,'[1]2018_commission_structure-Start'!$A$21:$I$21,0)),0)</f>
        <v>0</v>
      </c>
      <c r="T18" s="28">
        <f t="shared" si="6"/>
        <v>71120.7</v>
      </c>
      <c r="U18" s="28">
        <f t="shared" si="7"/>
        <v>190744.7</v>
      </c>
      <c r="V18" s="28">
        <f>MIN(H18,I18)*INDEX('[1]2018_commission_structure-Start'!$A$15:$J$18,MATCH($E18,'[1]2018_commission_structure-Start'!$A$15:$A$18,0),MATCH(V$1,'[1]2018_commission_structure-Start'!$A$15:$J$15,0))</f>
        <v>71120.7</v>
      </c>
      <c r="W18" s="26">
        <f>IF($H18&gt;I18,MIN($H18-I18,J18-I18)*INDEX('[1]2018_commission_structure-Start'!$A$15:$J$18,MATCH($E18,'[1]2018_commission_structure-Start'!$A$15:$A$18,0),MATCH(W$1,'[1]2018_commission_structure-Start'!$A$15:$J$15,0)),0)</f>
        <v>0</v>
      </c>
      <c r="X18" s="26">
        <f>IF($H18&gt;J18,MIN($H18-J18,K18-J18)*INDEX('[1]2018_commission_structure-Start'!$A$15:$J$18,MATCH($E18,'[1]2018_commission_structure-Start'!$A$15:$A$18,0),MATCH(X$1,'[1]2018_commission_structure-Start'!$A$15:$J$15,0)),0)</f>
        <v>0</v>
      </c>
      <c r="Y18" s="26">
        <f>IF($H18&gt;K18,MIN($H18-K18,L18-K18)*INDEX('[1]2018_commission_structure-Start'!$A$15:$J$18,MATCH($E18,'[1]2018_commission_structure-Start'!$A$15:$A$18,0),MATCH(Y$1,'[1]2018_commission_structure-Start'!$A$15:$J$15,0)),0)</f>
        <v>0</v>
      </c>
      <c r="Z18" s="26">
        <f>IF(H18&gt;L18,(H18-L18)*INDEX('[1]2018_commission_structure-Start'!$A$21:$I$24,MATCH($E18,'[1]2018_commission_structure-Start'!$A$21:$A$24,0),MATCH(Z$1,'[1]2018_commission_structure-Start'!$A$21:$I$21,0)),0)</f>
        <v>0</v>
      </c>
      <c r="AA18" s="28">
        <f t="shared" si="8"/>
        <v>71120.7</v>
      </c>
      <c r="AB18" s="28">
        <f t="shared" si="9"/>
        <v>190744.7</v>
      </c>
    </row>
    <row r="19" spans="1:28" x14ac:dyDescent="0.2">
      <c r="A19" s="25" t="str">
        <f t="shared" si="0"/>
        <v>Brantley Cristofolini</v>
      </c>
      <c r="B19" s="25">
        <v>2739934548</v>
      </c>
      <c r="C19" s="25" t="s">
        <v>42</v>
      </c>
      <c r="D19" s="25" t="s">
        <v>43</v>
      </c>
      <c r="E19" s="25" t="s">
        <v>7</v>
      </c>
      <c r="F19" s="25">
        <v>50638</v>
      </c>
      <c r="G19" s="25">
        <f>COUNTIF([1]deals_closed!D:D,B19)</f>
        <v>16</v>
      </c>
      <c r="H19" s="26">
        <f>SUMIF([1]deals_closed!D:D,B19,[1]deals_closed!C:C)</f>
        <v>472412</v>
      </c>
      <c r="I19" s="26">
        <f>VLOOKUP(E19,'[1]2018_commission_structure-Start'!$A$22:$I$24,9,FALSE)</f>
        <v>500000</v>
      </c>
      <c r="J19" s="26">
        <f t="shared" si="1"/>
        <v>625000</v>
      </c>
      <c r="K19" s="26">
        <f t="shared" si="2"/>
        <v>750000</v>
      </c>
      <c r="L19" s="26">
        <f t="shared" si="3"/>
        <v>1000000</v>
      </c>
      <c r="M19" s="27">
        <f t="shared" si="4"/>
        <v>0.944824</v>
      </c>
      <c r="N19" s="25" t="str">
        <f t="shared" si="5"/>
        <v>0-100%</v>
      </c>
      <c r="O19" s="28">
        <f>MIN(H19,I19)*INDEX('[1]2018_commission_structure-Start'!$A$21:$I$24,MATCH($E19,'[1]2018_commission_structure-Start'!$A$21:$A$24,0),MATCH(O$1,'[1]2018_commission_structure-Start'!$A$21:$I$21,0))</f>
        <v>47241.200000000004</v>
      </c>
      <c r="P19" s="26">
        <f>IF(H19&gt;I19,MIN(H19-I19,J19-I19)*INDEX('[1]2018_commission_structure-Start'!$A$21:$I$24,MATCH($E19,'[1]2018_commission_structure-Start'!$A$21:$A$24,0), MATCH(P$1,'[1]2018_commission_structure-Start'!$A$21:$I$21,0)),0)</f>
        <v>0</v>
      </c>
      <c r="Q19" s="26">
        <f>IF($H19&gt;J19,MIN($H19-J19,K19-J19)*INDEX('[1]2018_commission_structure-Start'!$A$21:$I$24,MATCH($E19,'[1]2018_commission_structure-Start'!$A$21:$A$24,0), MATCH(Q$1,'[1]2018_commission_structure-Start'!$A$21:$I$21,0)),0)</f>
        <v>0</v>
      </c>
      <c r="R19" s="26">
        <f>IF($H19&gt;K19,MIN($H19-K19,L19-K19)*INDEX('[1]2018_commission_structure-Start'!$A$21:$I$24,MATCH($E19,'[1]2018_commission_structure-Start'!$A$21:$A$24,0), MATCH(R$1,'[1]2018_commission_structure-Start'!$A$21:$I$21,0)),0)</f>
        <v>0</v>
      </c>
      <c r="S19" s="26">
        <f>IF(H19&gt;L19,(H19-L19)*INDEX('[1]2018_commission_structure-Start'!$A$21:$I$24,MATCH($E19,'[1]2018_commission_structure-Start'!$A$21:$A$24,0),MATCH(S$1,'[1]2018_commission_structure-Start'!$A$21:$I$21,0)),0)</f>
        <v>0</v>
      </c>
      <c r="T19" s="28">
        <f t="shared" si="6"/>
        <v>47241.200000000004</v>
      </c>
      <c r="U19" s="28">
        <f t="shared" si="7"/>
        <v>97879.200000000012</v>
      </c>
      <c r="V19" s="28">
        <f>MIN(H19,I19)*INDEX('[1]2018_commission_structure-Start'!$A$15:$J$18,MATCH($E19,'[1]2018_commission_structure-Start'!$A$15:$A$18,0),MATCH(V$1,'[1]2018_commission_structure-Start'!$A$15:$J$15,0))</f>
        <v>56689.439999999995</v>
      </c>
      <c r="W19" s="26">
        <f>IF($H19&gt;I19,MIN($H19-I19,J19-I19)*INDEX('[1]2018_commission_structure-Start'!$A$15:$J$18,MATCH($E19,'[1]2018_commission_structure-Start'!$A$15:$A$18,0),MATCH(W$1,'[1]2018_commission_structure-Start'!$A$15:$J$15,0)),0)</f>
        <v>0</v>
      </c>
      <c r="X19" s="26">
        <f>IF($H19&gt;J19,MIN($H19-J19,K19-J19)*INDEX('[1]2018_commission_structure-Start'!$A$15:$J$18,MATCH($E19,'[1]2018_commission_structure-Start'!$A$15:$A$18,0),MATCH(X$1,'[1]2018_commission_structure-Start'!$A$15:$J$15,0)),0)</f>
        <v>0</v>
      </c>
      <c r="Y19" s="26">
        <f>IF($H19&gt;K19,MIN($H19-K19,L19-K19)*INDEX('[1]2018_commission_structure-Start'!$A$15:$J$18,MATCH($E19,'[1]2018_commission_structure-Start'!$A$15:$A$18,0),MATCH(Y$1,'[1]2018_commission_structure-Start'!$A$15:$J$15,0)),0)</f>
        <v>0</v>
      </c>
      <c r="Z19" s="26">
        <f>IF(H19&gt;L19,(H19-L19)*INDEX('[1]2018_commission_structure-Start'!$A$21:$I$24,MATCH($E19,'[1]2018_commission_structure-Start'!$A$21:$A$24,0),MATCH(Z$1,'[1]2018_commission_structure-Start'!$A$21:$I$21,0)),0)</f>
        <v>0</v>
      </c>
      <c r="AA19" s="28">
        <f t="shared" si="8"/>
        <v>56689.439999999995</v>
      </c>
      <c r="AB19" s="28">
        <f t="shared" si="9"/>
        <v>107327.44</v>
      </c>
    </row>
    <row r="20" spans="1:28" x14ac:dyDescent="0.2">
      <c r="A20" s="25" t="str">
        <f t="shared" si="0"/>
        <v>Rodrigo Rourke</v>
      </c>
      <c r="B20" s="25">
        <v>2259282237</v>
      </c>
      <c r="C20" s="25" t="s">
        <v>44</v>
      </c>
      <c r="D20" s="25" t="s">
        <v>45</v>
      </c>
      <c r="E20" s="25" t="s">
        <v>7</v>
      </c>
      <c r="F20" s="25">
        <v>54632</v>
      </c>
      <c r="G20" s="25">
        <f>COUNTIF([1]deals_closed!D:D,B20)</f>
        <v>28</v>
      </c>
      <c r="H20" s="26">
        <f>SUMIF([1]deals_closed!D:D,B20,[1]deals_closed!C:C)</f>
        <v>941481</v>
      </c>
      <c r="I20" s="26">
        <f>VLOOKUP(E20,'[1]2018_commission_structure-Start'!$A$22:$I$24,9,FALSE)</f>
        <v>500000</v>
      </c>
      <c r="J20" s="26">
        <f t="shared" si="1"/>
        <v>625000</v>
      </c>
      <c r="K20" s="26">
        <f t="shared" si="2"/>
        <v>750000</v>
      </c>
      <c r="L20" s="26">
        <f t="shared" si="3"/>
        <v>1000000</v>
      </c>
      <c r="M20" s="27">
        <f t="shared" si="4"/>
        <v>1.882962</v>
      </c>
      <c r="N20" s="25" t="str">
        <f t="shared" si="5"/>
        <v>150-200%</v>
      </c>
      <c r="O20" s="28">
        <f>MIN(H20,I20)*INDEX('[1]2018_commission_structure-Start'!$A$21:$I$24,MATCH($E20,'[1]2018_commission_structure-Start'!$A$21:$A$24,0),MATCH(O$1,'[1]2018_commission_structure-Start'!$A$21:$I$21,0))</f>
        <v>50000</v>
      </c>
      <c r="P20" s="26">
        <f>IF(H20&gt;I20,MIN(H20-I20,J20-I20)*INDEX('[1]2018_commission_structure-Start'!$A$21:$I$24,MATCH($E20,'[1]2018_commission_structure-Start'!$A$21:$A$24,0), MATCH(P$1,'[1]2018_commission_structure-Start'!$A$21:$I$21,0)),0)</f>
        <v>18750</v>
      </c>
      <c r="Q20" s="26">
        <f>IF($H20&gt;J20,MIN($H20-J20,K20-J20)*INDEX('[1]2018_commission_structure-Start'!$A$21:$I$24,MATCH($E20,'[1]2018_commission_structure-Start'!$A$21:$A$24,0), MATCH(Q$1,'[1]2018_commission_structure-Start'!$A$21:$I$21,0)),0)</f>
        <v>22500</v>
      </c>
      <c r="R20" s="26">
        <f>IF($H20&gt;K20,MIN($H20-K20,L20-K20)*INDEX('[1]2018_commission_structure-Start'!$A$21:$I$24,MATCH($E20,'[1]2018_commission_structure-Start'!$A$21:$A$24,0), MATCH(R$1,'[1]2018_commission_structure-Start'!$A$21:$I$21,0)),0)</f>
        <v>42125.82</v>
      </c>
      <c r="S20" s="26">
        <f>IF(H20&gt;L20,(H20-L20)*INDEX('[1]2018_commission_structure-Start'!$A$21:$I$24,MATCH($E20,'[1]2018_commission_structure-Start'!$A$21:$A$24,0),MATCH(S$1,'[1]2018_commission_structure-Start'!$A$21:$I$21,0)),0)</f>
        <v>0</v>
      </c>
      <c r="T20" s="28">
        <f t="shared" si="6"/>
        <v>133375.82</v>
      </c>
      <c r="U20" s="28">
        <f t="shared" si="7"/>
        <v>188007.82</v>
      </c>
      <c r="V20" s="28">
        <f>MIN(H20,I20)*INDEX('[1]2018_commission_structure-Start'!$A$15:$J$18,MATCH($E20,'[1]2018_commission_structure-Start'!$A$15:$A$18,0),MATCH(V$1,'[1]2018_commission_structure-Start'!$A$15:$J$15,0))</f>
        <v>60000</v>
      </c>
      <c r="W20" s="26">
        <f>IF($H20&gt;I20,MIN($H20-I20,J20-I20)*INDEX('[1]2018_commission_structure-Start'!$A$15:$J$18,MATCH($E20,'[1]2018_commission_structure-Start'!$A$15:$A$18,0),MATCH(W$1,'[1]2018_commission_structure-Start'!$A$15:$J$15,0)),0)</f>
        <v>21250</v>
      </c>
      <c r="X20" s="26">
        <f>IF($H20&gt;J20,MIN($H20-J20,K20-J20)*INDEX('[1]2018_commission_structure-Start'!$A$15:$J$18,MATCH($E20,'[1]2018_commission_structure-Start'!$A$15:$A$18,0),MATCH(X$1,'[1]2018_commission_structure-Start'!$A$15:$J$15,0)),0)</f>
        <v>25000</v>
      </c>
      <c r="Y20" s="26">
        <f>IF($H20&gt;K20,MIN($H20-K20,L20-K20)*INDEX('[1]2018_commission_structure-Start'!$A$15:$J$18,MATCH($E20,'[1]2018_commission_structure-Start'!$A$15:$A$18,0),MATCH(Y$1,'[1]2018_commission_structure-Start'!$A$15:$J$15,0)),0)</f>
        <v>42125.82</v>
      </c>
      <c r="Z20" s="26">
        <f>IF(H20&gt;L20,(H20-L20)*INDEX('[1]2018_commission_structure-Start'!$A$21:$I$24,MATCH($E20,'[1]2018_commission_structure-Start'!$A$21:$A$24,0),MATCH(Z$1,'[1]2018_commission_structure-Start'!$A$21:$I$21,0)),0)</f>
        <v>0</v>
      </c>
      <c r="AA20" s="28">
        <f t="shared" si="8"/>
        <v>148375.82</v>
      </c>
      <c r="AB20" s="28">
        <f t="shared" si="9"/>
        <v>203007.82</v>
      </c>
    </row>
    <row r="21" spans="1:28" x14ac:dyDescent="0.2">
      <c r="A21" s="25" t="str">
        <f t="shared" si="0"/>
        <v>Giles Fardy</v>
      </c>
      <c r="B21" s="25">
        <v>2314136845</v>
      </c>
      <c r="C21" s="25" t="s">
        <v>46</v>
      </c>
      <c r="D21" s="25" t="s">
        <v>47</v>
      </c>
      <c r="E21" s="25" t="s">
        <v>7</v>
      </c>
      <c r="F21" s="25">
        <v>59184</v>
      </c>
      <c r="G21" s="25">
        <f>COUNTIF([1]deals_closed!D:D,B21)</f>
        <v>20</v>
      </c>
      <c r="H21" s="26">
        <f>SUMIF([1]deals_closed!D:D,B21,[1]deals_closed!C:C)</f>
        <v>762746</v>
      </c>
      <c r="I21" s="26">
        <f>VLOOKUP(E21,'[1]2018_commission_structure-Start'!$A$22:$I$24,9,FALSE)</f>
        <v>500000</v>
      </c>
      <c r="J21" s="26">
        <f t="shared" si="1"/>
        <v>625000</v>
      </c>
      <c r="K21" s="26">
        <f t="shared" si="2"/>
        <v>750000</v>
      </c>
      <c r="L21" s="26">
        <f t="shared" si="3"/>
        <v>1000000</v>
      </c>
      <c r="M21" s="27">
        <f t="shared" si="4"/>
        <v>1.5254920000000001</v>
      </c>
      <c r="N21" s="25" t="str">
        <f t="shared" si="5"/>
        <v>150-200%</v>
      </c>
      <c r="O21" s="28">
        <f>MIN(H21,I21)*INDEX('[1]2018_commission_structure-Start'!$A$21:$I$24,MATCH($E21,'[1]2018_commission_structure-Start'!$A$21:$A$24,0),MATCH(O$1,'[1]2018_commission_structure-Start'!$A$21:$I$21,0))</f>
        <v>50000</v>
      </c>
      <c r="P21" s="26">
        <f>IF(H21&gt;I21,MIN(H21-I21,J21-I21)*INDEX('[1]2018_commission_structure-Start'!$A$21:$I$24,MATCH($E21,'[1]2018_commission_structure-Start'!$A$21:$A$24,0), MATCH(P$1,'[1]2018_commission_structure-Start'!$A$21:$I$21,0)),0)</f>
        <v>18750</v>
      </c>
      <c r="Q21" s="26">
        <f>IF($H21&gt;J21,MIN($H21-J21,K21-J21)*INDEX('[1]2018_commission_structure-Start'!$A$21:$I$24,MATCH($E21,'[1]2018_commission_structure-Start'!$A$21:$A$24,0), MATCH(Q$1,'[1]2018_commission_structure-Start'!$A$21:$I$21,0)),0)</f>
        <v>22500</v>
      </c>
      <c r="R21" s="26">
        <f>IF($H21&gt;K21,MIN($H21-K21,L21-K21)*INDEX('[1]2018_commission_structure-Start'!$A$21:$I$24,MATCH($E21,'[1]2018_commission_structure-Start'!$A$21:$A$24,0), MATCH(R$1,'[1]2018_commission_structure-Start'!$A$21:$I$21,0)),0)</f>
        <v>2804.12</v>
      </c>
      <c r="S21" s="26">
        <f>IF(H21&gt;L21,(H21-L21)*INDEX('[1]2018_commission_structure-Start'!$A$21:$I$24,MATCH($E21,'[1]2018_commission_structure-Start'!$A$21:$A$24,0),MATCH(S$1,'[1]2018_commission_structure-Start'!$A$21:$I$21,0)),0)</f>
        <v>0</v>
      </c>
      <c r="T21" s="28">
        <f t="shared" si="6"/>
        <v>94054.12</v>
      </c>
      <c r="U21" s="28">
        <f t="shared" si="7"/>
        <v>153238.12</v>
      </c>
      <c r="V21" s="28">
        <f>MIN(H21,I21)*INDEX('[1]2018_commission_structure-Start'!$A$15:$J$18,MATCH($E21,'[1]2018_commission_structure-Start'!$A$15:$A$18,0),MATCH(V$1,'[1]2018_commission_structure-Start'!$A$15:$J$15,0))</f>
        <v>60000</v>
      </c>
      <c r="W21" s="26">
        <f>IF($H21&gt;I21,MIN($H21-I21,J21-I21)*INDEX('[1]2018_commission_structure-Start'!$A$15:$J$18,MATCH($E21,'[1]2018_commission_structure-Start'!$A$15:$A$18,0),MATCH(W$1,'[1]2018_commission_structure-Start'!$A$15:$J$15,0)),0)</f>
        <v>21250</v>
      </c>
      <c r="X21" s="26">
        <f>IF($H21&gt;J21,MIN($H21-J21,K21-J21)*INDEX('[1]2018_commission_structure-Start'!$A$15:$J$18,MATCH($E21,'[1]2018_commission_structure-Start'!$A$15:$A$18,0),MATCH(X$1,'[1]2018_commission_structure-Start'!$A$15:$J$15,0)),0)</f>
        <v>25000</v>
      </c>
      <c r="Y21" s="26">
        <f>IF($H21&gt;K21,MIN($H21-K21,L21-K21)*INDEX('[1]2018_commission_structure-Start'!$A$15:$J$18,MATCH($E21,'[1]2018_commission_structure-Start'!$A$15:$A$18,0),MATCH(Y$1,'[1]2018_commission_structure-Start'!$A$15:$J$15,0)),0)</f>
        <v>2804.12</v>
      </c>
      <c r="Z21" s="26">
        <f>IF(H21&gt;L21,(H21-L21)*INDEX('[1]2018_commission_structure-Start'!$A$21:$I$24,MATCH($E21,'[1]2018_commission_structure-Start'!$A$21:$A$24,0),MATCH(Z$1,'[1]2018_commission_structure-Start'!$A$21:$I$21,0)),0)</f>
        <v>0</v>
      </c>
      <c r="AA21" s="28">
        <f t="shared" si="8"/>
        <v>109054.12</v>
      </c>
      <c r="AB21" s="28">
        <f t="shared" si="9"/>
        <v>168238.12</v>
      </c>
    </row>
    <row r="22" spans="1:28" x14ac:dyDescent="0.2">
      <c r="A22" s="25" t="str">
        <f t="shared" si="0"/>
        <v>Agretha Pevreal</v>
      </c>
      <c r="B22" s="25">
        <v>1074899180</v>
      </c>
      <c r="C22" s="25" t="s">
        <v>48</v>
      </c>
      <c r="D22" s="25" t="s">
        <v>49</v>
      </c>
      <c r="E22" s="25" t="s">
        <v>10</v>
      </c>
      <c r="F22" s="25">
        <v>84090</v>
      </c>
      <c r="G22" s="25">
        <f>COUNTIF([1]deals_closed!D:D,B22)</f>
        <v>19</v>
      </c>
      <c r="H22" s="26">
        <f>SUMIF([1]deals_closed!D:D,B22,[1]deals_closed!C:C)</f>
        <v>592375</v>
      </c>
      <c r="I22" s="26">
        <f>VLOOKUP(E22,'[1]2018_commission_structure-Start'!$A$22:$I$24,9,FALSE)</f>
        <v>750000</v>
      </c>
      <c r="J22" s="26">
        <f t="shared" si="1"/>
        <v>937500</v>
      </c>
      <c r="K22" s="26">
        <f t="shared" si="2"/>
        <v>1125000</v>
      </c>
      <c r="L22" s="26">
        <f t="shared" si="3"/>
        <v>1500000</v>
      </c>
      <c r="M22" s="27">
        <f t="shared" si="4"/>
        <v>0.78983333333333339</v>
      </c>
      <c r="N22" s="25" t="str">
        <f t="shared" si="5"/>
        <v>0-100%</v>
      </c>
      <c r="O22" s="28">
        <f>MIN(H22,I22)*INDEX('[1]2018_commission_structure-Start'!$A$21:$I$24,MATCH($E22,'[1]2018_commission_structure-Start'!$A$21:$A$24,0),MATCH(O$1,'[1]2018_commission_structure-Start'!$A$21:$I$21,0))</f>
        <v>88856.25</v>
      </c>
      <c r="P22" s="26">
        <f>IF(H22&gt;I22,MIN(H22-I22,J22-I22)*INDEX('[1]2018_commission_structure-Start'!$A$21:$I$24,MATCH($E22,'[1]2018_commission_structure-Start'!$A$21:$A$24,0), MATCH(P$1,'[1]2018_commission_structure-Start'!$A$21:$I$21,0)),0)</f>
        <v>0</v>
      </c>
      <c r="Q22" s="26">
        <f>IF($H22&gt;J22,MIN($H22-J22,K22-J22)*INDEX('[1]2018_commission_structure-Start'!$A$21:$I$24,MATCH($E22,'[1]2018_commission_structure-Start'!$A$21:$A$24,0), MATCH(Q$1,'[1]2018_commission_structure-Start'!$A$21:$I$21,0)),0)</f>
        <v>0</v>
      </c>
      <c r="R22" s="26">
        <f>IF($H22&gt;K22,MIN($H22-K22,L22-K22)*INDEX('[1]2018_commission_structure-Start'!$A$21:$I$24,MATCH($E22,'[1]2018_commission_structure-Start'!$A$21:$A$24,0), MATCH(R$1,'[1]2018_commission_structure-Start'!$A$21:$I$21,0)),0)</f>
        <v>0</v>
      </c>
      <c r="S22" s="26">
        <f>IF(H22&gt;L22,(H22-L22)*INDEX('[1]2018_commission_structure-Start'!$A$21:$I$24,MATCH($E22,'[1]2018_commission_structure-Start'!$A$21:$A$24,0),MATCH(S$1,'[1]2018_commission_structure-Start'!$A$21:$I$21,0)),0)</f>
        <v>0</v>
      </c>
      <c r="T22" s="28">
        <f t="shared" si="6"/>
        <v>88856.25</v>
      </c>
      <c r="U22" s="28">
        <f t="shared" si="7"/>
        <v>172946.25</v>
      </c>
      <c r="V22" s="28">
        <f>MIN(H22,I22)*INDEX('[1]2018_commission_structure-Start'!$A$15:$J$18,MATCH($E22,'[1]2018_commission_structure-Start'!$A$15:$A$18,0),MATCH(V$1,'[1]2018_commission_structure-Start'!$A$15:$J$15,0))</f>
        <v>88856.25</v>
      </c>
      <c r="W22" s="26">
        <f>IF($H22&gt;I22,MIN($H22-I22,J22-I22)*INDEX('[1]2018_commission_structure-Start'!$A$15:$J$18,MATCH($E22,'[1]2018_commission_structure-Start'!$A$15:$A$18,0),MATCH(W$1,'[1]2018_commission_structure-Start'!$A$15:$J$15,0)),0)</f>
        <v>0</v>
      </c>
      <c r="X22" s="26">
        <f>IF($H22&gt;J22,MIN($H22-J22,K22-J22)*INDEX('[1]2018_commission_structure-Start'!$A$15:$J$18,MATCH($E22,'[1]2018_commission_structure-Start'!$A$15:$A$18,0),MATCH(X$1,'[1]2018_commission_structure-Start'!$A$15:$J$15,0)),0)</f>
        <v>0</v>
      </c>
      <c r="Y22" s="26">
        <f>IF($H22&gt;K22,MIN($H22-K22,L22-K22)*INDEX('[1]2018_commission_structure-Start'!$A$15:$J$18,MATCH($E22,'[1]2018_commission_structure-Start'!$A$15:$A$18,0),MATCH(Y$1,'[1]2018_commission_structure-Start'!$A$15:$J$15,0)),0)</f>
        <v>0</v>
      </c>
      <c r="Z22" s="26">
        <f>IF(H22&gt;L22,(H22-L22)*INDEX('[1]2018_commission_structure-Start'!$A$21:$I$24,MATCH($E22,'[1]2018_commission_structure-Start'!$A$21:$A$24,0),MATCH(Z$1,'[1]2018_commission_structure-Start'!$A$21:$I$21,0)),0)</f>
        <v>0</v>
      </c>
      <c r="AA22" s="28">
        <f t="shared" si="8"/>
        <v>88856.25</v>
      </c>
      <c r="AB22" s="28">
        <f t="shared" si="9"/>
        <v>172946.25</v>
      </c>
    </row>
    <row r="23" spans="1:28" x14ac:dyDescent="0.2">
      <c r="A23" s="25" t="str">
        <f t="shared" si="0"/>
        <v>Adelice Baudinet</v>
      </c>
      <c r="B23" s="25">
        <v>8128449354</v>
      </c>
      <c r="C23" s="25" t="s">
        <v>50</v>
      </c>
      <c r="D23" s="25" t="s">
        <v>51</v>
      </c>
      <c r="E23" s="25" t="s">
        <v>10</v>
      </c>
      <c r="F23" s="25">
        <v>119330</v>
      </c>
      <c r="G23" s="25">
        <f>COUNTIF([1]deals_closed!D:D,B23)</f>
        <v>20</v>
      </c>
      <c r="H23" s="26">
        <f>SUMIF([1]deals_closed!D:D,B23,[1]deals_closed!C:C)</f>
        <v>770020</v>
      </c>
      <c r="I23" s="26">
        <f>VLOOKUP(E23,'[1]2018_commission_structure-Start'!$A$22:$I$24,9,FALSE)</f>
        <v>750000</v>
      </c>
      <c r="J23" s="26">
        <f t="shared" si="1"/>
        <v>937500</v>
      </c>
      <c r="K23" s="26">
        <f t="shared" si="2"/>
        <v>1125000</v>
      </c>
      <c r="L23" s="26">
        <f t="shared" si="3"/>
        <v>1500000</v>
      </c>
      <c r="M23" s="27">
        <f t="shared" si="4"/>
        <v>1.0266933333333332</v>
      </c>
      <c r="N23" s="25" t="str">
        <f t="shared" si="5"/>
        <v>100-125%</v>
      </c>
      <c r="O23" s="28">
        <f>MIN(H23,I23)*INDEX('[1]2018_commission_structure-Start'!$A$21:$I$24,MATCH($E23,'[1]2018_commission_structure-Start'!$A$21:$A$24,0),MATCH(O$1,'[1]2018_commission_structure-Start'!$A$21:$I$21,0))</f>
        <v>112500</v>
      </c>
      <c r="P23" s="26">
        <f>IF(H23&gt;I23,MIN(H23-I23,J23-I23)*INDEX('[1]2018_commission_structure-Start'!$A$21:$I$24,MATCH($E23,'[1]2018_commission_structure-Start'!$A$21:$A$24,0), MATCH(P$1,'[1]2018_commission_structure-Start'!$A$21:$I$21,0)),0)</f>
        <v>3803.8</v>
      </c>
      <c r="Q23" s="26">
        <f>IF($H23&gt;J23,MIN($H23-J23,K23-J23)*INDEX('[1]2018_commission_structure-Start'!$A$21:$I$24,MATCH($E23,'[1]2018_commission_structure-Start'!$A$21:$A$24,0), MATCH(Q$1,'[1]2018_commission_structure-Start'!$A$21:$I$21,0)),0)</f>
        <v>0</v>
      </c>
      <c r="R23" s="26">
        <f>IF($H23&gt;K23,MIN($H23-K23,L23-K23)*INDEX('[1]2018_commission_structure-Start'!$A$21:$I$24,MATCH($E23,'[1]2018_commission_structure-Start'!$A$21:$A$24,0), MATCH(R$1,'[1]2018_commission_structure-Start'!$A$21:$I$21,0)),0)</f>
        <v>0</v>
      </c>
      <c r="S23" s="26">
        <f>IF(H23&gt;L23,(H23-L23)*INDEX('[1]2018_commission_structure-Start'!$A$21:$I$24,MATCH($E23,'[1]2018_commission_structure-Start'!$A$21:$A$24,0),MATCH(S$1,'[1]2018_commission_structure-Start'!$A$21:$I$21,0)),0)</f>
        <v>0</v>
      </c>
      <c r="T23" s="28">
        <f t="shared" si="6"/>
        <v>116303.8</v>
      </c>
      <c r="U23" s="28">
        <f t="shared" si="7"/>
        <v>235633.8</v>
      </c>
      <c r="V23" s="28">
        <f>MIN(H23,I23)*INDEX('[1]2018_commission_structure-Start'!$A$15:$J$18,MATCH($E23,'[1]2018_commission_structure-Start'!$A$15:$A$18,0),MATCH(V$1,'[1]2018_commission_structure-Start'!$A$15:$J$15,0))</f>
        <v>112500</v>
      </c>
      <c r="W23" s="26">
        <f>IF($H23&gt;I23,MIN($H23-I23,J23-I23)*INDEX('[1]2018_commission_structure-Start'!$A$15:$J$18,MATCH($E23,'[1]2018_commission_structure-Start'!$A$15:$A$18,0),MATCH(W$1,'[1]2018_commission_structure-Start'!$A$15:$J$15,0)),0)</f>
        <v>4404.3999999999996</v>
      </c>
      <c r="X23" s="26">
        <f>IF($H23&gt;J23,MIN($H23-J23,K23-J23)*INDEX('[1]2018_commission_structure-Start'!$A$15:$J$18,MATCH($E23,'[1]2018_commission_structure-Start'!$A$15:$A$18,0),MATCH(X$1,'[1]2018_commission_structure-Start'!$A$15:$J$15,0)),0)</f>
        <v>0</v>
      </c>
      <c r="Y23" s="26">
        <f>IF($H23&gt;K23,MIN($H23-K23,L23-K23)*INDEX('[1]2018_commission_structure-Start'!$A$15:$J$18,MATCH($E23,'[1]2018_commission_structure-Start'!$A$15:$A$18,0),MATCH(Y$1,'[1]2018_commission_structure-Start'!$A$15:$J$15,0)),0)</f>
        <v>0</v>
      </c>
      <c r="Z23" s="26">
        <f>IF(H23&gt;L23,(H23-L23)*INDEX('[1]2018_commission_structure-Start'!$A$21:$I$24,MATCH($E23,'[1]2018_commission_structure-Start'!$A$21:$A$24,0),MATCH(Z$1,'[1]2018_commission_structure-Start'!$A$21:$I$21,0)),0)</f>
        <v>0</v>
      </c>
      <c r="AA23" s="28">
        <f t="shared" si="8"/>
        <v>116904.4</v>
      </c>
      <c r="AB23" s="28">
        <f t="shared" si="9"/>
        <v>236234.4</v>
      </c>
    </row>
    <row r="24" spans="1:28" x14ac:dyDescent="0.2">
      <c r="A24" s="25" t="str">
        <f t="shared" si="0"/>
        <v>Latrina Shropsheir</v>
      </c>
      <c r="B24" s="25">
        <v>1266227768</v>
      </c>
      <c r="C24" s="25" t="s">
        <v>52</v>
      </c>
      <c r="D24" s="25" t="s">
        <v>53</v>
      </c>
      <c r="E24" s="25" t="s">
        <v>29</v>
      </c>
      <c r="F24" s="25">
        <v>64839</v>
      </c>
      <c r="G24" s="25">
        <f>COUNTIF([1]deals_closed!D:D,B24)</f>
        <v>12</v>
      </c>
      <c r="H24" s="26">
        <f>SUMIF([1]deals_closed!D:D,B24,[1]deals_closed!C:C)</f>
        <v>329383</v>
      </c>
      <c r="I24" s="26">
        <f>VLOOKUP(E24,'[1]2018_commission_structure-Start'!$A$22:$I$24,9,FALSE)</f>
        <v>600000</v>
      </c>
      <c r="J24" s="26">
        <f t="shared" si="1"/>
        <v>750000</v>
      </c>
      <c r="K24" s="26">
        <f t="shared" si="2"/>
        <v>900000</v>
      </c>
      <c r="L24" s="26">
        <f t="shared" si="3"/>
        <v>1200000</v>
      </c>
      <c r="M24" s="27">
        <f t="shared" si="4"/>
        <v>0.54897166666666664</v>
      </c>
      <c r="N24" s="25" t="str">
        <f t="shared" si="5"/>
        <v>0-100%</v>
      </c>
      <c r="O24" s="28">
        <f>MIN(H24,I24)*INDEX('[1]2018_commission_structure-Start'!$A$21:$I$24,MATCH($E24,'[1]2018_commission_structure-Start'!$A$21:$A$24,0),MATCH(O$1,'[1]2018_commission_structure-Start'!$A$21:$I$21,0))</f>
        <v>42819.79</v>
      </c>
      <c r="P24" s="26">
        <f>IF(H24&gt;I24,MIN(H24-I24,J24-I24)*INDEX('[1]2018_commission_structure-Start'!$A$21:$I$24,MATCH($E24,'[1]2018_commission_structure-Start'!$A$21:$A$24,0), MATCH(P$1,'[1]2018_commission_structure-Start'!$A$21:$I$21,0)),0)</f>
        <v>0</v>
      </c>
      <c r="Q24" s="26">
        <f>IF($H24&gt;J24,MIN($H24-J24,K24-J24)*INDEX('[1]2018_commission_structure-Start'!$A$21:$I$24,MATCH($E24,'[1]2018_commission_structure-Start'!$A$21:$A$24,0), MATCH(Q$1,'[1]2018_commission_structure-Start'!$A$21:$I$21,0)),0)</f>
        <v>0</v>
      </c>
      <c r="R24" s="26">
        <f>IF($H24&gt;K24,MIN($H24-K24,L24-K24)*INDEX('[1]2018_commission_structure-Start'!$A$21:$I$24,MATCH($E24,'[1]2018_commission_structure-Start'!$A$21:$A$24,0), MATCH(R$1,'[1]2018_commission_structure-Start'!$A$21:$I$21,0)),0)</f>
        <v>0</v>
      </c>
      <c r="S24" s="26">
        <f>IF(H24&gt;L24,(H24-L24)*INDEX('[1]2018_commission_structure-Start'!$A$21:$I$24,MATCH($E24,'[1]2018_commission_structure-Start'!$A$21:$A$24,0),MATCH(S$1,'[1]2018_commission_structure-Start'!$A$21:$I$21,0)),0)</f>
        <v>0</v>
      </c>
      <c r="T24" s="28">
        <f t="shared" si="6"/>
        <v>42819.79</v>
      </c>
      <c r="U24" s="28">
        <f t="shared" si="7"/>
        <v>107658.79000000001</v>
      </c>
      <c r="V24" s="28">
        <f>MIN(H24,I24)*INDEX('[1]2018_commission_structure-Start'!$A$15:$J$18,MATCH($E24,'[1]2018_commission_structure-Start'!$A$15:$A$18,0),MATCH(V$1,'[1]2018_commission_structure-Start'!$A$15:$J$15,0))</f>
        <v>49407.45</v>
      </c>
      <c r="W24" s="26">
        <f>IF($H24&gt;I24,MIN($H24-I24,J24-I24)*INDEX('[1]2018_commission_structure-Start'!$A$15:$J$18,MATCH($E24,'[1]2018_commission_structure-Start'!$A$15:$A$18,0),MATCH(W$1,'[1]2018_commission_structure-Start'!$A$15:$J$15,0)),0)</f>
        <v>0</v>
      </c>
      <c r="X24" s="26">
        <f>IF($H24&gt;J24,MIN($H24-J24,K24-J24)*INDEX('[1]2018_commission_structure-Start'!$A$15:$J$18,MATCH($E24,'[1]2018_commission_structure-Start'!$A$15:$A$18,0),MATCH(X$1,'[1]2018_commission_structure-Start'!$A$15:$J$15,0)),0)</f>
        <v>0</v>
      </c>
      <c r="Y24" s="26">
        <f>IF($H24&gt;K24,MIN($H24-K24,L24-K24)*INDEX('[1]2018_commission_structure-Start'!$A$15:$J$18,MATCH($E24,'[1]2018_commission_structure-Start'!$A$15:$A$18,0),MATCH(Y$1,'[1]2018_commission_structure-Start'!$A$15:$J$15,0)),0)</f>
        <v>0</v>
      </c>
      <c r="Z24" s="26">
        <f>IF(H24&gt;L24,(H24-L24)*INDEX('[1]2018_commission_structure-Start'!$A$21:$I$24,MATCH($E24,'[1]2018_commission_structure-Start'!$A$21:$A$24,0),MATCH(Z$1,'[1]2018_commission_structure-Start'!$A$21:$I$21,0)),0)</f>
        <v>0</v>
      </c>
      <c r="AA24" s="28">
        <f t="shared" si="8"/>
        <v>49407.45</v>
      </c>
      <c r="AB24" s="28">
        <f t="shared" si="9"/>
        <v>114246.45</v>
      </c>
    </row>
    <row r="25" spans="1:28" x14ac:dyDescent="0.2">
      <c r="A25" s="25" t="str">
        <f t="shared" si="0"/>
        <v>Pet Tellenbrook</v>
      </c>
      <c r="B25" s="25">
        <v>7273123196</v>
      </c>
      <c r="C25" s="25" t="s">
        <v>54</v>
      </c>
      <c r="D25" s="25" t="s">
        <v>55</v>
      </c>
      <c r="E25" s="25" t="s">
        <v>10</v>
      </c>
      <c r="F25" s="25">
        <v>83514</v>
      </c>
      <c r="G25" s="25">
        <f>COUNTIF([1]deals_closed!D:D,B25)</f>
        <v>24</v>
      </c>
      <c r="H25" s="26">
        <f>SUMIF([1]deals_closed!D:D,B25,[1]deals_closed!C:C)</f>
        <v>841603</v>
      </c>
      <c r="I25" s="26">
        <f>VLOOKUP(E25,'[1]2018_commission_structure-Start'!$A$22:$I$24,9,FALSE)</f>
        <v>750000</v>
      </c>
      <c r="J25" s="26">
        <f t="shared" si="1"/>
        <v>937500</v>
      </c>
      <c r="K25" s="26">
        <f t="shared" si="2"/>
        <v>1125000</v>
      </c>
      <c r="L25" s="26">
        <f t="shared" si="3"/>
        <v>1500000</v>
      </c>
      <c r="M25" s="27">
        <f t="shared" si="4"/>
        <v>1.1221373333333333</v>
      </c>
      <c r="N25" s="25" t="str">
        <f t="shared" si="5"/>
        <v>100-125%</v>
      </c>
      <c r="O25" s="28">
        <f>MIN(H25,I25)*INDEX('[1]2018_commission_structure-Start'!$A$21:$I$24,MATCH($E25,'[1]2018_commission_structure-Start'!$A$21:$A$24,0),MATCH(O$1,'[1]2018_commission_structure-Start'!$A$21:$I$21,0))</f>
        <v>112500</v>
      </c>
      <c r="P25" s="26">
        <f>IF(H25&gt;I25,MIN(H25-I25,J25-I25)*INDEX('[1]2018_commission_structure-Start'!$A$21:$I$24,MATCH($E25,'[1]2018_commission_structure-Start'!$A$21:$A$24,0), MATCH(P$1,'[1]2018_commission_structure-Start'!$A$21:$I$21,0)),0)</f>
        <v>17404.57</v>
      </c>
      <c r="Q25" s="26">
        <f>IF($H25&gt;J25,MIN($H25-J25,K25-J25)*INDEX('[1]2018_commission_structure-Start'!$A$21:$I$24,MATCH($E25,'[1]2018_commission_structure-Start'!$A$21:$A$24,0), MATCH(Q$1,'[1]2018_commission_structure-Start'!$A$21:$I$21,0)),0)</f>
        <v>0</v>
      </c>
      <c r="R25" s="26">
        <f>IF($H25&gt;K25,MIN($H25-K25,L25-K25)*INDEX('[1]2018_commission_structure-Start'!$A$21:$I$24,MATCH($E25,'[1]2018_commission_structure-Start'!$A$21:$A$24,0), MATCH(R$1,'[1]2018_commission_structure-Start'!$A$21:$I$21,0)),0)</f>
        <v>0</v>
      </c>
      <c r="S25" s="26">
        <f>IF(H25&gt;L25,(H25-L25)*INDEX('[1]2018_commission_structure-Start'!$A$21:$I$24,MATCH($E25,'[1]2018_commission_structure-Start'!$A$21:$A$24,0),MATCH(S$1,'[1]2018_commission_structure-Start'!$A$21:$I$21,0)),0)</f>
        <v>0</v>
      </c>
      <c r="T25" s="28">
        <f t="shared" si="6"/>
        <v>129904.57</v>
      </c>
      <c r="U25" s="28">
        <f t="shared" si="7"/>
        <v>213418.57</v>
      </c>
      <c r="V25" s="28">
        <f>MIN(H25,I25)*INDEX('[1]2018_commission_structure-Start'!$A$15:$J$18,MATCH($E25,'[1]2018_commission_structure-Start'!$A$15:$A$18,0),MATCH(V$1,'[1]2018_commission_structure-Start'!$A$15:$J$15,0))</f>
        <v>112500</v>
      </c>
      <c r="W25" s="26">
        <f>IF($H25&gt;I25,MIN($H25-I25,J25-I25)*INDEX('[1]2018_commission_structure-Start'!$A$15:$J$18,MATCH($E25,'[1]2018_commission_structure-Start'!$A$15:$A$18,0),MATCH(W$1,'[1]2018_commission_structure-Start'!$A$15:$J$15,0)),0)</f>
        <v>20152.66</v>
      </c>
      <c r="X25" s="26">
        <f>IF($H25&gt;J25,MIN($H25-J25,K25-J25)*INDEX('[1]2018_commission_structure-Start'!$A$15:$J$18,MATCH($E25,'[1]2018_commission_structure-Start'!$A$15:$A$18,0),MATCH(X$1,'[1]2018_commission_structure-Start'!$A$15:$J$15,0)),0)</f>
        <v>0</v>
      </c>
      <c r="Y25" s="26">
        <f>IF($H25&gt;K25,MIN($H25-K25,L25-K25)*INDEX('[1]2018_commission_structure-Start'!$A$15:$J$18,MATCH($E25,'[1]2018_commission_structure-Start'!$A$15:$A$18,0),MATCH(Y$1,'[1]2018_commission_structure-Start'!$A$15:$J$15,0)),0)</f>
        <v>0</v>
      </c>
      <c r="Z25" s="26">
        <f>IF(H25&gt;L25,(H25-L25)*INDEX('[1]2018_commission_structure-Start'!$A$21:$I$24,MATCH($E25,'[1]2018_commission_structure-Start'!$A$21:$A$24,0),MATCH(Z$1,'[1]2018_commission_structure-Start'!$A$21:$I$21,0)),0)</f>
        <v>0</v>
      </c>
      <c r="AA25" s="28">
        <f t="shared" si="8"/>
        <v>132652.66</v>
      </c>
      <c r="AB25" s="28">
        <f t="shared" si="9"/>
        <v>216166.66</v>
      </c>
    </row>
    <row r="26" spans="1:28" x14ac:dyDescent="0.2">
      <c r="A26" s="25" t="str">
        <f t="shared" si="0"/>
        <v>Rory Hadwick</v>
      </c>
      <c r="B26" s="25">
        <v>1841759848</v>
      </c>
      <c r="C26" s="25" t="s">
        <v>56</v>
      </c>
      <c r="D26" s="25" t="s">
        <v>57</v>
      </c>
      <c r="E26" s="25" t="s">
        <v>7</v>
      </c>
      <c r="F26" s="25">
        <v>40716</v>
      </c>
      <c r="G26" s="25">
        <f>COUNTIF([1]deals_closed!D:D,B26)</f>
        <v>13</v>
      </c>
      <c r="H26" s="26">
        <f>SUMIF([1]deals_closed!D:D,B26,[1]deals_closed!C:C)</f>
        <v>543853</v>
      </c>
      <c r="I26" s="26">
        <f>VLOOKUP(E26,'[1]2018_commission_structure-Start'!$A$22:$I$24,9,FALSE)</f>
        <v>500000</v>
      </c>
      <c r="J26" s="26">
        <f t="shared" si="1"/>
        <v>625000</v>
      </c>
      <c r="K26" s="26">
        <f t="shared" si="2"/>
        <v>750000</v>
      </c>
      <c r="L26" s="26">
        <f t="shared" si="3"/>
        <v>1000000</v>
      </c>
      <c r="M26" s="27">
        <f t="shared" si="4"/>
        <v>1.0877060000000001</v>
      </c>
      <c r="N26" s="25" t="str">
        <f t="shared" si="5"/>
        <v>100-125%</v>
      </c>
      <c r="O26" s="28">
        <f>MIN(H26,I26)*INDEX('[1]2018_commission_structure-Start'!$A$21:$I$24,MATCH($E26,'[1]2018_commission_structure-Start'!$A$21:$A$24,0),MATCH(O$1,'[1]2018_commission_structure-Start'!$A$21:$I$21,0))</f>
        <v>50000</v>
      </c>
      <c r="P26" s="26">
        <f>IF(H26&gt;I26,MIN(H26-I26,J26-I26)*INDEX('[1]2018_commission_structure-Start'!$A$21:$I$24,MATCH($E26,'[1]2018_commission_structure-Start'!$A$21:$A$24,0), MATCH(P$1,'[1]2018_commission_structure-Start'!$A$21:$I$21,0)),0)</f>
        <v>6577.95</v>
      </c>
      <c r="Q26" s="26">
        <f>IF($H26&gt;J26,MIN($H26-J26,K26-J26)*INDEX('[1]2018_commission_structure-Start'!$A$21:$I$24,MATCH($E26,'[1]2018_commission_structure-Start'!$A$21:$A$24,0), MATCH(Q$1,'[1]2018_commission_structure-Start'!$A$21:$I$21,0)),0)</f>
        <v>0</v>
      </c>
      <c r="R26" s="26">
        <f>IF($H26&gt;K26,MIN($H26-K26,L26-K26)*INDEX('[1]2018_commission_structure-Start'!$A$21:$I$24,MATCH($E26,'[1]2018_commission_structure-Start'!$A$21:$A$24,0), MATCH(R$1,'[1]2018_commission_structure-Start'!$A$21:$I$21,0)),0)</f>
        <v>0</v>
      </c>
      <c r="S26" s="26">
        <f>IF(H26&gt;L26,(H26-L26)*INDEX('[1]2018_commission_structure-Start'!$A$21:$I$24,MATCH($E26,'[1]2018_commission_structure-Start'!$A$21:$A$24,0),MATCH(S$1,'[1]2018_commission_structure-Start'!$A$21:$I$21,0)),0)</f>
        <v>0</v>
      </c>
      <c r="T26" s="28">
        <f t="shared" si="6"/>
        <v>56577.95</v>
      </c>
      <c r="U26" s="28">
        <f t="shared" si="7"/>
        <v>97293.95</v>
      </c>
      <c r="V26" s="28">
        <f>MIN(H26,I26)*INDEX('[1]2018_commission_structure-Start'!$A$15:$J$18,MATCH($E26,'[1]2018_commission_structure-Start'!$A$15:$A$18,0),MATCH(V$1,'[1]2018_commission_structure-Start'!$A$15:$J$15,0))</f>
        <v>60000</v>
      </c>
      <c r="W26" s="26">
        <f>IF($H26&gt;I26,MIN($H26-I26,J26-I26)*INDEX('[1]2018_commission_structure-Start'!$A$15:$J$18,MATCH($E26,'[1]2018_commission_structure-Start'!$A$15:$A$18,0),MATCH(W$1,'[1]2018_commission_structure-Start'!$A$15:$J$15,0)),0)</f>
        <v>7455.01</v>
      </c>
      <c r="X26" s="26">
        <f>IF($H26&gt;J26,MIN($H26-J26,K26-J26)*INDEX('[1]2018_commission_structure-Start'!$A$15:$J$18,MATCH($E26,'[1]2018_commission_structure-Start'!$A$15:$A$18,0),MATCH(X$1,'[1]2018_commission_structure-Start'!$A$15:$J$15,0)),0)</f>
        <v>0</v>
      </c>
      <c r="Y26" s="26">
        <f>IF($H26&gt;K26,MIN($H26-K26,L26-K26)*INDEX('[1]2018_commission_structure-Start'!$A$15:$J$18,MATCH($E26,'[1]2018_commission_structure-Start'!$A$15:$A$18,0),MATCH(Y$1,'[1]2018_commission_structure-Start'!$A$15:$J$15,0)),0)</f>
        <v>0</v>
      </c>
      <c r="Z26" s="26">
        <f>IF(H26&gt;L26,(H26-L26)*INDEX('[1]2018_commission_structure-Start'!$A$21:$I$24,MATCH($E26,'[1]2018_commission_structure-Start'!$A$21:$A$24,0),MATCH(Z$1,'[1]2018_commission_structure-Start'!$A$21:$I$21,0)),0)</f>
        <v>0</v>
      </c>
      <c r="AA26" s="28">
        <f t="shared" si="8"/>
        <v>67455.009999999995</v>
      </c>
      <c r="AB26" s="28">
        <f t="shared" si="9"/>
        <v>108171.01</v>
      </c>
    </row>
    <row r="27" spans="1:28" x14ac:dyDescent="0.2">
      <c r="A27" s="25" t="str">
        <f t="shared" si="0"/>
        <v>Gabriela McVicker</v>
      </c>
      <c r="B27" s="25">
        <v>7560031153</v>
      </c>
      <c r="C27" s="25" t="s">
        <v>58</v>
      </c>
      <c r="D27" s="25" t="s">
        <v>59</v>
      </c>
      <c r="E27" s="25" t="s">
        <v>10</v>
      </c>
      <c r="F27" s="25">
        <v>94464</v>
      </c>
      <c r="G27" s="25">
        <f>COUNTIF([1]deals_closed!D:D,B27)</f>
        <v>14</v>
      </c>
      <c r="H27" s="26">
        <f>SUMIF([1]deals_closed!D:D,B27,[1]deals_closed!C:C)</f>
        <v>425190</v>
      </c>
      <c r="I27" s="26">
        <f>VLOOKUP(E27,'[1]2018_commission_structure-Start'!$A$22:$I$24,9,FALSE)</f>
        <v>750000</v>
      </c>
      <c r="J27" s="26">
        <f t="shared" si="1"/>
        <v>937500</v>
      </c>
      <c r="K27" s="26">
        <f t="shared" si="2"/>
        <v>1125000</v>
      </c>
      <c r="L27" s="26">
        <f t="shared" si="3"/>
        <v>1500000</v>
      </c>
      <c r="M27" s="27">
        <f t="shared" si="4"/>
        <v>0.56691999999999998</v>
      </c>
      <c r="N27" s="25" t="str">
        <f t="shared" si="5"/>
        <v>0-100%</v>
      </c>
      <c r="O27" s="28">
        <f>MIN(H27,I27)*INDEX('[1]2018_commission_structure-Start'!$A$21:$I$24,MATCH($E27,'[1]2018_commission_structure-Start'!$A$21:$A$24,0),MATCH(O$1,'[1]2018_commission_structure-Start'!$A$21:$I$21,0))</f>
        <v>63778.5</v>
      </c>
      <c r="P27" s="26">
        <f>IF(H27&gt;I27,MIN(H27-I27,J27-I27)*INDEX('[1]2018_commission_structure-Start'!$A$21:$I$24,MATCH($E27,'[1]2018_commission_structure-Start'!$A$21:$A$24,0), MATCH(P$1,'[1]2018_commission_structure-Start'!$A$21:$I$21,0)),0)</f>
        <v>0</v>
      </c>
      <c r="Q27" s="26">
        <f>IF($H27&gt;J27,MIN($H27-J27,K27-J27)*INDEX('[1]2018_commission_structure-Start'!$A$21:$I$24,MATCH($E27,'[1]2018_commission_structure-Start'!$A$21:$A$24,0), MATCH(Q$1,'[1]2018_commission_structure-Start'!$A$21:$I$21,0)),0)</f>
        <v>0</v>
      </c>
      <c r="R27" s="26">
        <f>IF($H27&gt;K27,MIN($H27-K27,L27-K27)*INDEX('[1]2018_commission_structure-Start'!$A$21:$I$24,MATCH($E27,'[1]2018_commission_structure-Start'!$A$21:$A$24,0), MATCH(R$1,'[1]2018_commission_structure-Start'!$A$21:$I$21,0)),0)</f>
        <v>0</v>
      </c>
      <c r="S27" s="26">
        <f>IF(H27&gt;L27,(H27-L27)*INDEX('[1]2018_commission_structure-Start'!$A$21:$I$24,MATCH($E27,'[1]2018_commission_structure-Start'!$A$21:$A$24,0),MATCH(S$1,'[1]2018_commission_structure-Start'!$A$21:$I$21,0)),0)</f>
        <v>0</v>
      </c>
      <c r="T27" s="28">
        <f t="shared" si="6"/>
        <v>63778.5</v>
      </c>
      <c r="U27" s="28">
        <f t="shared" si="7"/>
        <v>158242.5</v>
      </c>
      <c r="V27" s="28">
        <f>MIN(H27,I27)*INDEX('[1]2018_commission_structure-Start'!$A$15:$J$18,MATCH($E27,'[1]2018_commission_structure-Start'!$A$15:$A$18,0),MATCH(V$1,'[1]2018_commission_structure-Start'!$A$15:$J$15,0))</f>
        <v>63778.5</v>
      </c>
      <c r="W27" s="26">
        <f>IF($H27&gt;I27,MIN($H27-I27,J27-I27)*INDEX('[1]2018_commission_structure-Start'!$A$15:$J$18,MATCH($E27,'[1]2018_commission_structure-Start'!$A$15:$A$18,0),MATCH(W$1,'[1]2018_commission_structure-Start'!$A$15:$J$15,0)),0)</f>
        <v>0</v>
      </c>
      <c r="X27" s="26">
        <f>IF($H27&gt;J27,MIN($H27-J27,K27-J27)*INDEX('[1]2018_commission_structure-Start'!$A$15:$J$18,MATCH($E27,'[1]2018_commission_structure-Start'!$A$15:$A$18,0),MATCH(X$1,'[1]2018_commission_structure-Start'!$A$15:$J$15,0)),0)</f>
        <v>0</v>
      </c>
      <c r="Y27" s="26">
        <f>IF($H27&gt;K27,MIN($H27-K27,L27-K27)*INDEX('[1]2018_commission_structure-Start'!$A$15:$J$18,MATCH($E27,'[1]2018_commission_structure-Start'!$A$15:$A$18,0),MATCH(Y$1,'[1]2018_commission_structure-Start'!$A$15:$J$15,0)),0)</f>
        <v>0</v>
      </c>
      <c r="Z27" s="26">
        <f>IF(H27&gt;L27,(H27-L27)*INDEX('[1]2018_commission_structure-Start'!$A$21:$I$24,MATCH($E27,'[1]2018_commission_structure-Start'!$A$21:$A$24,0),MATCH(Z$1,'[1]2018_commission_structure-Start'!$A$21:$I$21,0)),0)</f>
        <v>0</v>
      </c>
      <c r="AA27" s="28">
        <f t="shared" si="8"/>
        <v>63778.5</v>
      </c>
      <c r="AB27" s="28">
        <f t="shared" si="9"/>
        <v>158242.5</v>
      </c>
    </row>
    <row r="28" spans="1:28" x14ac:dyDescent="0.2">
      <c r="A28" s="25" t="str">
        <f t="shared" si="0"/>
        <v>Tracey Phelip</v>
      </c>
      <c r="B28" s="25">
        <v>2022565827</v>
      </c>
      <c r="C28" s="25" t="s">
        <v>60</v>
      </c>
      <c r="D28" s="25" t="s">
        <v>61</v>
      </c>
      <c r="E28" s="25" t="s">
        <v>29</v>
      </c>
      <c r="F28" s="25">
        <v>53277</v>
      </c>
      <c r="G28" s="25">
        <f>COUNTIF([1]deals_closed!D:D,B28)</f>
        <v>13</v>
      </c>
      <c r="H28" s="26">
        <f>SUMIF([1]deals_closed!D:D,B28,[1]deals_closed!C:C)</f>
        <v>543827</v>
      </c>
      <c r="I28" s="26">
        <f>VLOOKUP(E28,'[1]2018_commission_structure-Start'!$A$22:$I$24,9,FALSE)</f>
        <v>600000</v>
      </c>
      <c r="J28" s="26">
        <f t="shared" si="1"/>
        <v>750000</v>
      </c>
      <c r="K28" s="26">
        <f t="shared" si="2"/>
        <v>900000</v>
      </c>
      <c r="L28" s="26">
        <f t="shared" si="3"/>
        <v>1200000</v>
      </c>
      <c r="M28" s="27">
        <f t="shared" si="4"/>
        <v>0.90637833333333329</v>
      </c>
      <c r="N28" s="25" t="str">
        <f t="shared" si="5"/>
        <v>0-100%</v>
      </c>
      <c r="O28" s="28">
        <f>MIN(H28,I28)*INDEX('[1]2018_commission_structure-Start'!$A$21:$I$24,MATCH($E28,'[1]2018_commission_structure-Start'!$A$21:$A$24,0),MATCH(O$1,'[1]2018_commission_structure-Start'!$A$21:$I$21,0))</f>
        <v>70697.510000000009</v>
      </c>
      <c r="P28" s="26">
        <f>IF(H28&gt;I28,MIN(H28-I28,J28-I28)*INDEX('[1]2018_commission_structure-Start'!$A$21:$I$24,MATCH($E28,'[1]2018_commission_structure-Start'!$A$21:$A$24,0), MATCH(P$1,'[1]2018_commission_structure-Start'!$A$21:$I$21,0)),0)</f>
        <v>0</v>
      </c>
      <c r="Q28" s="26">
        <f>IF($H28&gt;J28,MIN($H28-J28,K28-J28)*INDEX('[1]2018_commission_structure-Start'!$A$21:$I$24,MATCH($E28,'[1]2018_commission_structure-Start'!$A$21:$A$24,0), MATCH(Q$1,'[1]2018_commission_structure-Start'!$A$21:$I$21,0)),0)</f>
        <v>0</v>
      </c>
      <c r="R28" s="26">
        <f>IF($H28&gt;K28,MIN($H28-K28,L28-K28)*INDEX('[1]2018_commission_structure-Start'!$A$21:$I$24,MATCH($E28,'[1]2018_commission_structure-Start'!$A$21:$A$24,0), MATCH(R$1,'[1]2018_commission_structure-Start'!$A$21:$I$21,0)),0)</f>
        <v>0</v>
      </c>
      <c r="S28" s="26">
        <f>IF(H28&gt;L28,(H28-L28)*INDEX('[1]2018_commission_structure-Start'!$A$21:$I$24,MATCH($E28,'[1]2018_commission_structure-Start'!$A$21:$A$24,0),MATCH(S$1,'[1]2018_commission_structure-Start'!$A$21:$I$21,0)),0)</f>
        <v>0</v>
      </c>
      <c r="T28" s="28">
        <f t="shared" si="6"/>
        <v>70697.510000000009</v>
      </c>
      <c r="U28" s="28">
        <f t="shared" si="7"/>
        <v>123974.51000000001</v>
      </c>
      <c r="V28" s="28">
        <f>MIN(H28,I28)*INDEX('[1]2018_commission_structure-Start'!$A$15:$J$18,MATCH($E28,'[1]2018_commission_structure-Start'!$A$15:$A$18,0),MATCH(V$1,'[1]2018_commission_structure-Start'!$A$15:$J$15,0))</f>
        <v>81574.05</v>
      </c>
      <c r="W28" s="26">
        <f>IF($H28&gt;I28,MIN($H28-I28,J28-I28)*INDEX('[1]2018_commission_structure-Start'!$A$15:$J$18,MATCH($E28,'[1]2018_commission_structure-Start'!$A$15:$A$18,0),MATCH(W$1,'[1]2018_commission_structure-Start'!$A$15:$J$15,0)),0)</f>
        <v>0</v>
      </c>
      <c r="X28" s="26">
        <f>IF($H28&gt;J28,MIN($H28-J28,K28-J28)*INDEX('[1]2018_commission_structure-Start'!$A$15:$J$18,MATCH($E28,'[1]2018_commission_structure-Start'!$A$15:$A$18,0),MATCH(X$1,'[1]2018_commission_structure-Start'!$A$15:$J$15,0)),0)</f>
        <v>0</v>
      </c>
      <c r="Y28" s="26">
        <f>IF($H28&gt;K28,MIN($H28-K28,L28-K28)*INDEX('[1]2018_commission_structure-Start'!$A$15:$J$18,MATCH($E28,'[1]2018_commission_structure-Start'!$A$15:$A$18,0),MATCH(Y$1,'[1]2018_commission_structure-Start'!$A$15:$J$15,0)),0)</f>
        <v>0</v>
      </c>
      <c r="Z28" s="26">
        <f>IF(H28&gt;L28,(H28-L28)*INDEX('[1]2018_commission_structure-Start'!$A$21:$I$24,MATCH($E28,'[1]2018_commission_structure-Start'!$A$21:$A$24,0),MATCH(Z$1,'[1]2018_commission_structure-Start'!$A$21:$I$21,0)),0)</f>
        <v>0</v>
      </c>
      <c r="AA28" s="28">
        <f t="shared" si="8"/>
        <v>81574.05</v>
      </c>
      <c r="AB28" s="28">
        <f t="shared" si="9"/>
        <v>134851.04999999999</v>
      </c>
    </row>
    <row r="29" spans="1:28" x14ac:dyDescent="0.2">
      <c r="A29" s="25" t="str">
        <f t="shared" si="0"/>
        <v>Birdie Jesper</v>
      </c>
      <c r="B29" s="25">
        <v>8977805007</v>
      </c>
      <c r="C29" s="25" t="s">
        <v>62</v>
      </c>
      <c r="D29" s="25" t="s">
        <v>63</v>
      </c>
      <c r="E29" s="25" t="s">
        <v>29</v>
      </c>
      <c r="F29" s="25">
        <v>67739</v>
      </c>
      <c r="G29" s="25">
        <f>COUNTIF([1]deals_closed!D:D,B29)</f>
        <v>17</v>
      </c>
      <c r="H29" s="26">
        <f>SUMIF([1]deals_closed!D:D,B29,[1]deals_closed!C:C)</f>
        <v>602144</v>
      </c>
      <c r="I29" s="26">
        <f>VLOOKUP(E29,'[1]2018_commission_structure-Start'!$A$22:$I$24,9,FALSE)</f>
        <v>600000</v>
      </c>
      <c r="J29" s="26">
        <f t="shared" si="1"/>
        <v>750000</v>
      </c>
      <c r="K29" s="26">
        <f t="shared" si="2"/>
        <v>900000</v>
      </c>
      <c r="L29" s="26">
        <f t="shared" si="3"/>
        <v>1200000</v>
      </c>
      <c r="M29" s="27">
        <f t="shared" si="4"/>
        <v>1.0035733333333334</v>
      </c>
      <c r="N29" s="25" t="str">
        <f t="shared" si="5"/>
        <v>100-125%</v>
      </c>
      <c r="O29" s="28">
        <f>MIN(H29,I29)*INDEX('[1]2018_commission_structure-Start'!$A$21:$I$24,MATCH($E29,'[1]2018_commission_structure-Start'!$A$21:$A$24,0),MATCH(O$1,'[1]2018_commission_structure-Start'!$A$21:$I$21,0))</f>
        <v>78000</v>
      </c>
      <c r="P29" s="26">
        <f>IF(H29&gt;I29,MIN(H29-I29,J29-I29)*INDEX('[1]2018_commission_structure-Start'!$A$21:$I$24,MATCH($E29,'[1]2018_commission_structure-Start'!$A$21:$A$24,0), MATCH(P$1,'[1]2018_commission_structure-Start'!$A$21:$I$21,0)),0)</f>
        <v>364.48</v>
      </c>
      <c r="Q29" s="26">
        <f>IF($H29&gt;J29,MIN($H29-J29,K29-J29)*INDEX('[1]2018_commission_structure-Start'!$A$21:$I$24,MATCH($E29,'[1]2018_commission_structure-Start'!$A$21:$A$24,0), MATCH(Q$1,'[1]2018_commission_structure-Start'!$A$21:$I$21,0)),0)</f>
        <v>0</v>
      </c>
      <c r="R29" s="26">
        <f>IF($H29&gt;K29,MIN($H29-K29,L29-K29)*INDEX('[1]2018_commission_structure-Start'!$A$21:$I$24,MATCH($E29,'[1]2018_commission_structure-Start'!$A$21:$A$24,0), MATCH(R$1,'[1]2018_commission_structure-Start'!$A$21:$I$21,0)),0)</f>
        <v>0</v>
      </c>
      <c r="S29" s="26">
        <f>IF(H29&gt;L29,(H29-L29)*INDEX('[1]2018_commission_structure-Start'!$A$21:$I$24,MATCH($E29,'[1]2018_commission_structure-Start'!$A$21:$A$24,0),MATCH(S$1,'[1]2018_commission_structure-Start'!$A$21:$I$21,0)),0)</f>
        <v>0</v>
      </c>
      <c r="T29" s="28">
        <f t="shared" si="6"/>
        <v>78364.479999999996</v>
      </c>
      <c r="U29" s="28">
        <f t="shared" si="7"/>
        <v>146103.47999999998</v>
      </c>
      <c r="V29" s="28">
        <f>MIN(H29,I29)*INDEX('[1]2018_commission_structure-Start'!$A$15:$J$18,MATCH($E29,'[1]2018_commission_structure-Start'!$A$15:$A$18,0),MATCH(V$1,'[1]2018_commission_structure-Start'!$A$15:$J$15,0))</f>
        <v>90000</v>
      </c>
      <c r="W29" s="26">
        <f>IF($H29&gt;I29,MIN($H29-I29,J29-I29)*INDEX('[1]2018_commission_structure-Start'!$A$15:$J$18,MATCH($E29,'[1]2018_commission_structure-Start'!$A$15:$A$18,0),MATCH(W$1,'[1]2018_commission_structure-Start'!$A$15:$J$15,0)),0)</f>
        <v>385.91999999999996</v>
      </c>
      <c r="X29" s="26">
        <f>IF($H29&gt;J29,MIN($H29-J29,K29-J29)*INDEX('[1]2018_commission_structure-Start'!$A$15:$J$18,MATCH($E29,'[1]2018_commission_structure-Start'!$A$15:$A$18,0),MATCH(X$1,'[1]2018_commission_structure-Start'!$A$15:$J$15,0)),0)</f>
        <v>0</v>
      </c>
      <c r="Y29" s="26">
        <f>IF($H29&gt;K29,MIN($H29-K29,L29-K29)*INDEX('[1]2018_commission_structure-Start'!$A$15:$J$18,MATCH($E29,'[1]2018_commission_structure-Start'!$A$15:$A$18,0),MATCH(Y$1,'[1]2018_commission_structure-Start'!$A$15:$J$15,0)),0)</f>
        <v>0</v>
      </c>
      <c r="Z29" s="26">
        <f>IF(H29&gt;L29,(H29-L29)*INDEX('[1]2018_commission_structure-Start'!$A$21:$I$24,MATCH($E29,'[1]2018_commission_structure-Start'!$A$21:$A$24,0),MATCH(Z$1,'[1]2018_commission_structure-Start'!$A$21:$I$21,0)),0)</f>
        <v>0</v>
      </c>
      <c r="AA29" s="28">
        <f t="shared" si="8"/>
        <v>90385.919999999998</v>
      </c>
      <c r="AB29" s="28">
        <f t="shared" si="9"/>
        <v>158124.91999999998</v>
      </c>
    </row>
    <row r="30" spans="1:28" x14ac:dyDescent="0.2">
      <c r="A30" s="25" t="str">
        <f t="shared" si="0"/>
        <v>Mil Tichelaar</v>
      </c>
      <c r="B30" s="25">
        <v>1598957961</v>
      </c>
      <c r="C30" s="25" t="s">
        <v>64</v>
      </c>
      <c r="D30" s="25" t="s">
        <v>65</v>
      </c>
      <c r="E30" s="25" t="s">
        <v>10</v>
      </c>
      <c r="F30" s="25">
        <v>75679</v>
      </c>
      <c r="G30" s="25">
        <f>COUNTIF([1]deals_closed!D:D,B30)</f>
        <v>30</v>
      </c>
      <c r="H30" s="26">
        <f>SUMIF([1]deals_closed!D:D,B30,[1]deals_closed!C:C)</f>
        <v>1143449</v>
      </c>
      <c r="I30" s="26">
        <f>VLOOKUP(E30,'[1]2018_commission_structure-Start'!$A$22:$I$24,9,FALSE)</f>
        <v>750000</v>
      </c>
      <c r="J30" s="26">
        <f t="shared" si="1"/>
        <v>937500</v>
      </c>
      <c r="K30" s="26">
        <f t="shared" si="2"/>
        <v>1125000</v>
      </c>
      <c r="L30" s="26">
        <f t="shared" si="3"/>
        <v>1500000</v>
      </c>
      <c r="M30" s="27">
        <f t="shared" si="4"/>
        <v>1.5245986666666667</v>
      </c>
      <c r="N30" s="25" t="str">
        <f t="shared" si="5"/>
        <v>150-200%</v>
      </c>
      <c r="O30" s="28">
        <f>MIN(H30,I30)*INDEX('[1]2018_commission_structure-Start'!$A$21:$I$24,MATCH($E30,'[1]2018_commission_structure-Start'!$A$21:$A$24,0),MATCH(O$1,'[1]2018_commission_structure-Start'!$A$21:$I$21,0))</f>
        <v>112500</v>
      </c>
      <c r="P30" s="26">
        <f>IF(H30&gt;I30,MIN(H30-I30,J30-I30)*INDEX('[1]2018_commission_structure-Start'!$A$21:$I$24,MATCH($E30,'[1]2018_commission_structure-Start'!$A$21:$A$24,0), MATCH(P$1,'[1]2018_commission_structure-Start'!$A$21:$I$21,0)),0)</f>
        <v>35625</v>
      </c>
      <c r="Q30" s="26">
        <f>IF($H30&gt;J30,MIN($H30-J30,K30-J30)*INDEX('[1]2018_commission_structure-Start'!$A$21:$I$24,MATCH($E30,'[1]2018_commission_structure-Start'!$A$21:$A$24,0), MATCH(Q$1,'[1]2018_commission_structure-Start'!$A$21:$I$21,0)),0)</f>
        <v>43125</v>
      </c>
      <c r="R30" s="26">
        <f>IF($H30&gt;K30,MIN($H30-K30,L30-K30)*INDEX('[1]2018_commission_structure-Start'!$A$21:$I$24,MATCH($E30,'[1]2018_commission_structure-Start'!$A$21:$A$24,0), MATCH(R$1,'[1]2018_commission_structure-Start'!$A$21:$I$21,0)),0)</f>
        <v>5534.7</v>
      </c>
      <c r="S30" s="26">
        <f>IF(H30&gt;L30,(H30-L30)*INDEX('[1]2018_commission_structure-Start'!$A$21:$I$24,MATCH($E30,'[1]2018_commission_structure-Start'!$A$21:$A$24,0),MATCH(S$1,'[1]2018_commission_structure-Start'!$A$21:$I$21,0)),0)</f>
        <v>0</v>
      </c>
      <c r="T30" s="28">
        <f t="shared" si="6"/>
        <v>196784.7</v>
      </c>
      <c r="U30" s="28">
        <f t="shared" si="7"/>
        <v>272463.7</v>
      </c>
      <c r="V30" s="28">
        <f>MIN(H30,I30)*INDEX('[1]2018_commission_structure-Start'!$A$15:$J$18,MATCH($E30,'[1]2018_commission_structure-Start'!$A$15:$A$18,0),MATCH(V$1,'[1]2018_commission_structure-Start'!$A$15:$J$15,0))</f>
        <v>112500</v>
      </c>
      <c r="W30" s="26">
        <f>IF($H30&gt;I30,MIN($H30-I30,J30-I30)*INDEX('[1]2018_commission_structure-Start'!$A$15:$J$18,MATCH($E30,'[1]2018_commission_structure-Start'!$A$15:$A$18,0),MATCH(W$1,'[1]2018_commission_structure-Start'!$A$15:$J$15,0)),0)</f>
        <v>41250</v>
      </c>
      <c r="X30" s="26">
        <f>IF($H30&gt;J30,MIN($H30-J30,K30-J30)*INDEX('[1]2018_commission_structure-Start'!$A$15:$J$18,MATCH($E30,'[1]2018_commission_structure-Start'!$A$15:$A$18,0),MATCH(X$1,'[1]2018_commission_structure-Start'!$A$15:$J$15,0)),0)</f>
        <v>46875</v>
      </c>
      <c r="Y30" s="26">
        <f>IF($H30&gt;K30,MIN($H30-K30,L30-K30)*INDEX('[1]2018_commission_structure-Start'!$A$15:$J$18,MATCH($E30,'[1]2018_commission_structure-Start'!$A$15:$A$18,0),MATCH(Y$1,'[1]2018_commission_structure-Start'!$A$15:$J$15,0)),0)</f>
        <v>6088.17</v>
      </c>
      <c r="Z30" s="26">
        <f>IF(H30&gt;L30,(H30-L30)*INDEX('[1]2018_commission_structure-Start'!$A$21:$I$24,MATCH($E30,'[1]2018_commission_structure-Start'!$A$21:$A$24,0),MATCH(Z$1,'[1]2018_commission_structure-Start'!$A$21:$I$21,0)),0)</f>
        <v>0</v>
      </c>
      <c r="AA30" s="28">
        <f t="shared" si="8"/>
        <v>206713.17</v>
      </c>
      <c r="AB30" s="28">
        <f t="shared" si="9"/>
        <v>282392.17000000004</v>
      </c>
    </row>
    <row r="31" spans="1:28" x14ac:dyDescent="0.2">
      <c r="A31" s="25" t="str">
        <f t="shared" si="0"/>
        <v>Harlan Mein</v>
      </c>
      <c r="B31" s="25">
        <v>3516592710</v>
      </c>
      <c r="C31" s="25" t="s">
        <v>66</v>
      </c>
      <c r="D31" s="25" t="s">
        <v>67</v>
      </c>
      <c r="E31" s="25" t="s">
        <v>7</v>
      </c>
      <c r="F31" s="25">
        <v>38904</v>
      </c>
      <c r="G31" s="25">
        <f>COUNTIF([1]deals_closed!D:D,B31)</f>
        <v>22</v>
      </c>
      <c r="H31" s="26">
        <f>SUMIF([1]deals_closed!D:D,B31,[1]deals_closed!C:C)</f>
        <v>794444</v>
      </c>
      <c r="I31" s="26">
        <f>VLOOKUP(E31,'[1]2018_commission_structure-Start'!$A$22:$I$24,9,FALSE)</f>
        <v>500000</v>
      </c>
      <c r="J31" s="26">
        <f t="shared" si="1"/>
        <v>625000</v>
      </c>
      <c r="K31" s="26">
        <f t="shared" si="2"/>
        <v>750000</v>
      </c>
      <c r="L31" s="26">
        <f t="shared" si="3"/>
        <v>1000000</v>
      </c>
      <c r="M31" s="27">
        <f t="shared" si="4"/>
        <v>1.5888880000000001</v>
      </c>
      <c r="N31" s="25" t="str">
        <f t="shared" si="5"/>
        <v>150-200%</v>
      </c>
      <c r="O31" s="28">
        <f>MIN(H31,I31)*INDEX('[1]2018_commission_structure-Start'!$A$21:$I$24,MATCH($E31,'[1]2018_commission_structure-Start'!$A$21:$A$24,0),MATCH(O$1,'[1]2018_commission_structure-Start'!$A$21:$I$21,0))</f>
        <v>50000</v>
      </c>
      <c r="P31" s="26">
        <f>IF(H31&gt;I31,MIN(H31-I31,J31-I31)*INDEX('[1]2018_commission_structure-Start'!$A$21:$I$24,MATCH($E31,'[1]2018_commission_structure-Start'!$A$21:$A$24,0), MATCH(P$1,'[1]2018_commission_structure-Start'!$A$21:$I$21,0)),0)</f>
        <v>18750</v>
      </c>
      <c r="Q31" s="26">
        <f>IF($H31&gt;J31,MIN($H31-J31,K31-J31)*INDEX('[1]2018_commission_structure-Start'!$A$21:$I$24,MATCH($E31,'[1]2018_commission_structure-Start'!$A$21:$A$24,0), MATCH(Q$1,'[1]2018_commission_structure-Start'!$A$21:$I$21,0)),0)</f>
        <v>22500</v>
      </c>
      <c r="R31" s="26">
        <f>IF($H31&gt;K31,MIN($H31-K31,L31-K31)*INDEX('[1]2018_commission_structure-Start'!$A$21:$I$24,MATCH($E31,'[1]2018_commission_structure-Start'!$A$21:$A$24,0), MATCH(R$1,'[1]2018_commission_structure-Start'!$A$21:$I$21,0)),0)</f>
        <v>9777.68</v>
      </c>
      <c r="S31" s="26">
        <f>IF(H31&gt;L31,(H31-L31)*INDEX('[1]2018_commission_structure-Start'!$A$21:$I$24,MATCH($E31,'[1]2018_commission_structure-Start'!$A$21:$A$24,0),MATCH(S$1,'[1]2018_commission_structure-Start'!$A$21:$I$21,0)),0)</f>
        <v>0</v>
      </c>
      <c r="T31" s="28">
        <f t="shared" si="6"/>
        <v>101027.68</v>
      </c>
      <c r="U31" s="28">
        <f t="shared" si="7"/>
        <v>139931.68</v>
      </c>
      <c r="V31" s="28">
        <f>MIN(H31,I31)*INDEX('[1]2018_commission_structure-Start'!$A$15:$J$18,MATCH($E31,'[1]2018_commission_structure-Start'!$A$15:$A$18,0),MATCH(V$1,'[1]2018_commission_structure-Start'!$A$15:$J$15,0))</f>
        <v>60000</v>
      </c>
      <c r="W31" s="26">
        <f>IF($H31&gt;I31,MIN($H31-I31,J31-I31)*INDEX('[1]2018_commission_structure-Start'!$A$15:$J$18,MATCH($E31,'[1]2018_commission_structure-Start'!$A$15:$A$18,0),MATCH(W$1,'[1]2018_commission_structure-Start'!$A$15:$J$15,0)),0)</f>
        <v>21250</v>
      </c>
      <c r="X31" s="26">
        <f>IF($H31&gt;J31,MIN($H31-J31,K31-J31)*INDEX('[1]2018_commission_structure-Start'!$A$15:$J$18,MATCH($E31,'[1]2018_commission_structure-Start'!$A$15:$A$18,0),MATCH(X$1,'[1]2018_commission_structure-Start'!$A$15:$J$15,0)),0)</f>
        <v>25000</v>
      </c>
      <c r="Y31" s="26">
        <f>IF($H31&gt;K31,MIN($H31-K31,L31-K31)*INDEX('[1]2018_commission_structure-Start'!$A$15:$J$18,MATCH($E31,'[1]2018_commission_structure-Start'!$A$15:$A$18,0),MATCH(Y$1,'[1]2018_commission_structure-Start'!$A$15:$J$15,0)),0)</f>
        <v>9777.68</v>
      </c>
      <c r="Z31" s="26">
        <f>IF(H31&gt;L31,(H31-L31)*INDEX('[1]2018_commission_structure-Start'!$A$21:$I$24,MATCH($E31,'[1]2018_commission_structure-Start'!$A$21:$A$24,0),MATCH(Z$1,'[1]2018_commission_structure-Start'!$A$21:$I$21,0)),0)</f>
        <v>0</v>
      </c>
      <c r="AA31" s="28">
        <f t="shared" si="8"/>
        <v>116027.68</v>
      </c>
      <c r="AB31" s="28">
        <f t="shared" si="9"/>
        <v>154931.68</v>
      </c>
    </row>
    <row r="32" spans="1:28" x14ac:dyDescent="0.2">
      <c r="A32" s="25" t="str">
        <f t="shared" si="0"/>
        <v>Rasla Shutte</v>
      </c>
      <c r="B32" s="25">
        <v>3379645060</v>
      </c>
      <c r="C32" s="25" t="s">
        <v>68</v>
      </c>
      <c r="D32" s="25" t="s">
        <v>69</v>
      </c>
      <c r="E32" s="25" t="s">
        <v>7</v>
      </c>
      <c r="F32" s="25">
        <v>45353</v>
      </c>
      <c r="G32" s="25">
        <f>COUNTIF([1]deals_closed!D:D,B32)</f>
        <v>23</v>
      </c>
      <c r="H32" s="26">
        <f>SUMIF([1]deals_closed!D:D,B32,[1]deals_closed!C:C)</f>
        <v>852910</v>
      </c>
      <c r="I32" s="26">
        <f>VLOOKUP(E32,'[1]2018_commission_structure-Start'!$A$22:$I$24,9,FALSE)</f>
        <v>500000</v>
      </c>
      <c r="J32" s="26">
        <f t="shared" si="1"/>
        <v>625000</v>
      </c>
      <c r="K32" s="26">
        <f t="shared" si="2"/>
        <v>750000</v>
      </c>
      <c r="L32" s="26">
        <f t="shared" si="3"/>
        <v>1000000</v>
      </c>
      <c r="M32" s="27">
        <f t="shared" si="4"/>
        <v>1.7058199999999999</v>
      </c>
      <c r="N32" s="25" t="str">
        <f t="shared" si="5"/>
        <v>150-200%</v>
      </c>
      <c r="O32" s="28">
        <f>MIN(H32,I32)*INDEX('[1]2018_commission_structure-Start'!$A$21:$I$24,MATCH($E32,'[1]2018_commission_structure-Start'!$A$21:$A$24,0),MATCH(O$1,'[1]2018_commission_structure-Start'!$A$21:$I$21,0))</f>
        <v>50000</v>
      </c>
      <c r="P32" s="26">
        <f>IF(H32&gt;I32,MIN(H32-I32,J32-I32)*INDEX('[1]2018_commission_structure-Start'!$A$21:$I$24,MATCH($E32,'[1]2018_commission_structure-Start'!$A$21:$A$24,0), MATCH(P$1,'[1]2018_commission_structure-Start'!$A$21:$I$21,0)),0)</f>
        <v>18750</v>
      </c>
      <c r="Q32" s="26">
        <f>IF($H32&gt;J32,MIN($H32-J32,K32-J32)*INDEX('[1]2018_commission_structure-Start'!$A$21:$I$24,MATCH($E32,'[1]2018_commission_structure-Start'!$A$21:$A$24,0), MATCH(Q$1,'[1]2018_commission_structure-Start'!$A$21:$I$21,0)),0)</f>
        <v>22500</v>
      </c>
      <c r="R32" s="26">
        <f>IF($H32&gt;K32,MIN($H32-K32,L32-K32)*INDEX('[1]2018_commission_structure-Start'!$A$21:$I$24,MATCH($E32,'[1]2018_commission_structure-Start'!$A$21:$A$24,0), MATCH(R$1,'[1]2018_commission_structure-Start'!$A$21:$I$21,0)),0)</f>
        <v>22640.2</v>
      </c>
      <c r="S32" s="26">
        <f>IF(H32&gt;L32,(H32-L32)*INDEX('[1]2018_commission_structure-Start'!$A$21:$I$24,MATCH($E32,'[1]2018_commission_structure-Start'!$A$21:$A$24,0),MATCH(S$1,'[1]2018_commission_structure-Start'!$A$21:$I$21,0)),0)</f>
        <v>0</v>
      </c>
      <c r="T32" s="28">
        <f t="shared" si="6"/>
        <v>113890.2</v>
      </c>
      <c r="U32" s="28">
        <f t="shared" si="7"/>
        <v>159243.20000000001</v>
      </c>
      <c r="V32" s="28">
        <f>MIN(H32,I32)*INDEX('[1]2018_commission_structure-Start'!$A$15:$J$18,MATCH($E32,'[1]2018_commission_structure-Start'!$A$15:$A$18,0),MATCH(V$1,'[1]2018_commission_structure-Start'!$A$15:$J$15,0))</f>
        <v>60000</v>
      </c>
      <c r="W32" s="26">
        <f>IF($H32&gt;I32,MIN($H32-I32,J32-I32)*INDEX('[1]2018_commission_structure-Start'!$A$15:$J$18,MATCH($E32,'[1]2018_commission_structure-Start'!$A$15:$A$18,0),MATCH(W$1,'[1]2018_commission_structure-Start'!$A$15:$J$15,0)),0)</f>
        <v>21250</v>
      </c>
      <c r="X32" s="26">
        <f>IF($H32&gt;J32,MIN($H32-J32,K32-J32)*INDEX('[1]2018_commission_structure-Start'!$A$15:$J$18,MATCH($E32,'[1]2018_commission_structure-Start'!$A$15:$A$18,0),MATCH(X$1,'[1]2018_commission_structure-Start'!$A$15:$J$15,0)),0)</f>
        <v>25000</v>
      </c>
      <c r="Y32" s="26">
        <f>IF($H32&gt;K32,MIN($H32-K32,L32-K32)*INDEX('[1]2018_commission_structure-Start'!$A$15:$J$18,MATCH($E32,'[1]2018_commission_structure-Start'!$A$15:$A$18,0),MATCH(Y$1,'[1]2018_commission_structure-Start'!$A$15:$J$15,0)),0)</f>
        <v>22640.2</v>
      </c>
      <c r="Z32" s="26">
        <f>IF(H32&gt;L32,(H32-L32)*INDEX('[1]2018_commission_structure-Start'!$A$21:$I$24,MATCH($E32,'[1]2018_commission_structure-Start'!$A$21:$A$24,0),MATCH(Z$1,'[1]2018_commission_structure-Start'!$A$21:$I$21,0)),0)</f>
        <v>0</v>
      </c>
      <c r="AA32" s="28">
        <f t="shared" si="8"/>
        <v>128890.2</v>
      </c>
      <c r="AB32" s="28">
        <f t="shared" si="9"/>
        <v>174243.20000000001</v>
      </c>
    </row>
    <row r="33" spans="1:28" x14ac:dyDescent="0.2">
      <c r="A33" s="25" t="str">
        <f t="shared" si="0"/>
        <v>Garrot Redrup</v>
      </c>
      <c r="B33" s="25">
        <v>85304042</v>
      </c>
      <c r="C33" s="25" t="s">
        <v>70</v>
      </c>
      <c r="D33" s="25" t="s">
        <v>71</v>
      </c>
      <c r="E33" s="25" t="s">
        <v>29</v>
      </c>
      <c r="F33" s="25">
        <v>69710</v>
      </c>
      <c r="G33" s="25">
        <f>COUNTIF([1]deals_closed!D:D,B33)</f>
        <v>18</v>
      </c>
      <c r="H33" s="26">
        <f>SUMIF([1]deals_closed!D:D,B33,[1]deals_closed!C:C)</f>
        <v>624543</v>
      </c>
      <c r="I33" s="26">
        <f>VLOOKUP(E33,'[1]2018_commission_structure-Start'!$A$22:$I$24,9,FALSE)</f>
        <v>600000</v>
      </c>
      <c r="J33" s="26">
        <f t="shared" si="1"/>
        <v>750000</v>
      </c>
      <c r="K33" s="26">
        <f t="shared" si="2"/>
        <v>900000</v>
      </c>
      <c r="L33" s="26">
        <f t="shared" si="3"/>
        <v>1200000</v>
      </c>
      <c r="M33" s="27">
        <f t="shared" si="4"/>
        <v>1.040905</v>
      </c>
      <c r="N33" s="25" t="str">
        <f t="shared" si="5"/>
        <v>100-125%</v>
      </c>
      <c r="O33" s="28">
        <f>MIN(H33,I33)*INDEX('[1]2018_commission_structure-Start'!$A$21:$I$24,MATCH($E33,'[1]2018_commission_structure-Start'!$A$21:$A$24,0),MATCH(O$1,'[1]2018_commission_structure-Start'!$A$21:$I$21,0))</f>
        <v>78000</v>
      </c>
      <c r="P33" s="26">
        <f>IF(H33&gt;I33,MIN(H33-I33,J33-I33)*INDEX('[1]2018_commission_structure-Start'!$A$21:$I$24,MATCH($E33,'[1]2018_commission_structure-Start'!$A$21:$A$24,0), MATCH(P$1,'[1]2018_commission_structure-Start'!$A$21:$I$21,0)),0)</f>
        <v>4172.3100000000004</v>
      </c>
      <c r="Q33" s="26">
        <f>IF($H33&gt;J33,MIN($H33-J33,K33-J33)*INDEX('[1]2018_commission_structure-Start'!$A$21:$I$24,MATCH($E33,'[1]2018_commission_structure-Start'!$A$21:$A$24,0), MATCH(Q$1,'[1]2018_commission_structure-Start'!$A$21:$I$21,0)),0)</f>
        <v>0</v>
      </c>
      <c r="R33" s="26">
        <f>IF($H33&gt;K33,MIN($H33-K33,L33-K33)*INDEX('[1]2018_commission_structure-Start'!$A$21:$I$24,MATCH($E33,'[1]2018_commission_structure-Start'!$A$21:$A$24,0), MATCH(R$1,'[1]2018_commission_structure-Start'!$A$21:$I$21,0)),0)</f>
        <v>0</v>
      </c>
      <c r="S33" s="26">
        <f>IF(H33&gt;L33,(H33-L33)*INDEX('[1]2018_commission_structure-Start'!$A$21:$I$24,MATCH($E33,'[1]2018_commission_structure-Start'!$A$21:$A$24,0),MATCH(S$1,'[1]2018_commission_structure-Start'!$A$21:$I$21,0)),0)</f>
        <v>0</v>
      </c>
      <c r="T33" s="28">
        <f t="shared" si="6"/>
        <v>82172.31</v>
      </c>
      <c r="U33" s="28">
        <f t="shared" si="7"/>
        <v>151882.31</v>
      </c>
      <c r="V33" s="28">
        <f>MIN(H33,I33)*INDEX('[1]2018_commission_structure-Start'!$A$15:$J$18,MATCH($E33,'[1]2018_commission_structure-Start'!$A$15:$A$18,0),MATCH(V$1,'[1]2018_commission_structure-Start'!$A$15:$J$15,0))</f>
        <v>90000</v>
      </c>
      <c r="W33" s="26">
        <f>IF($H33&gt;I33,MIN($H33-I33,J33-I33)*INDEX('[1]2018_commission_structure-Start'!$A$15:$J$18,MATCH($E33,'[1]2018_commission_structure-Start'!$A$15:$A$18,0),MATCH(W$1,'[1]2018_commission_structure-Start'!$A$15:$J$15,0)),0)</f>
        <v>4417.74</v>
      </c>
      <c r="X33" s="26">
        <f>IF($H33&gt;J33,MIN($H33-J33,K33-J33)*INDEX('[1]2018_commission_structure-Start'!$A$15:$J$18,MATCH($E33,'[1]2018_commission_structure-Start'!$A$15:$A$18,0),MATCH(X$1,'[1]2018_commission_structure-Start'!$A$15:$J$15,0)),0)</f>
        <v>0</v>
      </c>
      <c r="Y33" s="26">
        <f>IF($H33&gt;K33,MIN($H33-K33,L33-K33)*INDEX('[1]2018_commission_structure-Start'!$A$15:$J$18,MATCH($E33,'[1]2018_commission_structure-Start'!$A$15:$A$18,0),MATCH(Y$1,'[1]2018_commission_structure-Start'!$A$15:$J$15,0)),0)</f>
        <v>0</v>
      </c>
      <c r="Z33" s="26">
        <f>IF(H33&gt;L33,(H33-L33)*INDEX('[1]2018_commission_structure-Start'!$A$21:$I$24,MATCH($E33,'[1]2018_commission_structure-Start'!$A$21:$A$24,0),MATCH(Z$1,'[1]2018_commission_structure-Start'!$A$21:$I$21,0)),0)</f>
        <v>0</v>
      </c>
      <c r="AA33" s="28">
        <f t="shared" si="8"/>
        <v>94417.74</v>
      </c>
      <c r="AB33" s="28">
        <f t="shared" si="9"/>
        <v>164127.74</v>
      </c>
    </row>
    <row r="34" spans="1:28" x14ac:dyDescent="0.2">
      <c r="A34" s="25" t="str">
        <f t="shared" si="0"/>
        <v>Odell Matterdace</v>
      </c>
      <c r="B34" s="25">
        <v>2130919499</v>
      </c>
      <c r="C34" s="25" t="s">
        <v>72</v>
      </c>
      <c r="D34" s="25" t="s">
        <v>73</v>
      </c>
      <c r="E34" s="25" t="s">
        <v>29</v>
      </c>
      <c r="F34" s="25">
        <v>76111</v>
      </c>
      <c r="G34" s="25">
        <f>COUNTIF([1]deals_closed!D:D,B34)</f>
        <v>13</v>
      </c>
      <c r="H34" s="26">
        <f>SUMIF([1]deals_closed!D:D,B34,[1]deals_closed!C:C)</f>
        <v>523769</v>
      </c>
      <c r="I34" s="26">
        <f>VLOOKUP(E34,'[1]2018_commission_structure-Start'!$A$22:$I$24,9,FALSE)</f>
        <v>600000</v>
      </c>
      <c r="J34" s="26">
        <f t="shared" si="1"/>
        <v>750000</v>
      </c>
      <c r="K34" s="26">
        <f t="shared" si="2"/>
        <v>900000</v>
      </c>
      <c r="L34" s="26">
        <f t="shared" si="3"/>
        <v>1200000</v>
      </c>
      <c r="M34" s="27">
        <f t="shared" si="4"/>
        <v>0.87294833333333333</v>
      </c>
      <c r="N34" s="25" t="str">
        <f t="shared" si="5"/>
        <v>0-100%</v>
      </c>
      <c r="O34" s="28">
        <f>MIN(H34,I34)*INDEX('[1]2018_commission_structure-Start'!$A$21:$I$24,MATCH($E34,'[1]2018_commission_structure-Start'!$A$21:$A$24,0),MATCH(O$1,'[1]2018_commission_structure-Start'!$A$21:$I$21,0))</f>
        <v>68089.97</v>
      </c>
      <c r="P34" s="26">
        <f>IF(H34&gt;I34,MIN(H34-I34,J34-I34)*INDEX('[1]2018_commission_structure-Start'!$A$21:$I$24,MATCH($E34,'[1]2018_commission_structure-Start'!$A$21:$A$24,0), MATCH(P$1,'[1]2018_commission_structure-Start'!$A$21:$I$21,0)),0)</f>
        <v>0</v>
      </c>
      <c r="Q34" s="26">
        <f>IF($H34&gt;J34,MIN($H34-J34,K34-J34)*INDEX('[1]2018_commission_structure-Start'!$A$21:$I$24,MATCH($E34,'[1]2018_commission_structure-Start'!$A$21:$A$24,0), MATCH(Q$1,'[1]2018_commission_structure-Start'!$A$21:$I$21,0)),0)</f>
        <v>0</v>
      </c>
      <c r="R34" s="26">
        <f>IF($H34&gt;K34,MIN($H34-K34,L34-K34)*INDEX('[1]2018_commission_structure-Start'!$A$21:$I$24,MATCH($E34,'[1]2018_commission_structure-Start'!$A$21:$A$24,0), MATCH(R$1,'[1]2018_commission_structure-Start'!$A$21:$I$21,0)),0)</f>
        <v>0</v>
      </c>
      <c r="S34" s="26">
        <f>IF(H34&gt;L34,(H34-L34)*INDEX('[1]2018_commission_structure-Start'!$A$21:$I$24,MATCH($E34,'[1]2018_commission_structure-Start'!$A$21:$A$24,0),MATCH(S$1,'[1]2018_commission_structure-Start'!$A$21:$I$21,0)),0)</f>
        <v>0</v>
      </c>
      <c r="T34" s="28">
        <f t="shared" si="6"/>
        <v>68089.97</v>
      </c>
      <c r="U34" s="28">
        <f t="shared" si="7"/>
        <v>144200.97</v>
      </c>
      <c r="V34" s="28">
        <f>MIN(H34,I34)*INDEX('[1]2018_commission_structure-Start'!$A$15:$J$18,MATCH($E34,'[1]2018_commission_structure-Start'!$A$15:$A$18,0),MATCH(V$1,'[1]2018_commission_structure-Start'!$A$15:$J$15,0))</f>
        <v>78565.349999999991</v>
      </c>
      <c r="W34" s="26">
        <f>IF($H34&gt;I34,MIN($H34-I34,J34-I34)*INDEX('[1]2018_commission_structure-Start'!$A$15:$J$18,MATCH($E34,'[1]2018_commission_structure-Start'!$A$15:$A$18,0),MATCH(W$1,'[1]2018_commission_structure-Start'!$A$15:$J$15,0)),0)</f>
        <v>0</v>
      </c>
      <c r="X34" s="26">
        <f>IF($H34&gt;J34,MIN($H34-J34,K34-J34)*INDEX('[1]2018_commission_structure-Start'!$A$15:$J$18,MATCH($E34,'[1]2018_commission_structure-Start'!$A$15:$A$18,0),MATCH(X$1,'[1]2018_commission_structure-Start'!$A$15:$J$15,0)),0)</f>
        <v>0</v>
      </c>
      <c r="Y34" s="26">
        <f>IF($H34&gt;K34,MIN($H34-K34,L34-K34)*INDEX('[1]2018_commission_structure-Start'!$A$15:$J$18,MATCH($E34,'[1]2018_commission_structure-Start'!$A$15:$A$18,0),MATCH(Y$1,'[1]2018_commission_structure-Start'!$A$15:$J$15,0)),0)</f>
        <v>0</v>
      </c>
      <c r="Z34" s="26">
        <f>IF(H34&gt;L34,(H34-L34)*INDEX('[1]2018_commission_structure-Start'!$A$21:$I$24,MATCH($E34,'[1]2018_commission_structure-Start'!$A$21:$A$24,0),MATCH(Z$1,'[1]2018_commission_structure-Start'!$A$21:$I$21,0)),0)</f>
        <v>0</v>
      </c>
      <c r="AA34" s="28">
        <f t="shared" si="8"/>
        <v>78565.349999999991</v>
      </c>
      <c r="AB34" s="28">
        <f t="shared" si="9"/>
        <v>154676.34999999998</v>
      </c>
    </row>
    <row r="35" spans="1:28" x14ac:dyDescent="0.2">
      <c r="A35" s="25" t="str">
        <f t="shared" si="0"/>
        <v>Arlette Blinder</v>
      </c>
      <c r="B35" s="25">
        <v>7074056774</v>
      </c>
      <c r="C35" s="25" t="s">
        <v>74</v>
      </c>
      <c r="D35" s="25" t="s">
        <v>75</v>
      </c>
      <c r="E35" s="25" t="s">
        <v>10</v>
      </c>
      <c r="F35" s="25">
        <v>98182</v>
      </c>
      <c r="G35" s="25">
        <f>COUNTIF([1]deals_closed!D:D,B35)</f>
        <v>15</v>
      </c>
      <c r="H35" s="26">
        <f>SUMIF([1]deals_closed!D:D,B35,[1]deals_closed!C:C)</f>
        <v>540083</v>
      </c>
      <c r="I35" s="26">
        <f>VLOOKUP(E35,'[1]2018_commission_structure-Start'!$A$22:$I$24,9,FALSE)</f>
        <v>750000</v>
      </c>
      <c r="J35" s="26">
        <f t="shared" si="1"/>
        <v>937500</v>
      </c>
      <c r="K35" s="26">
        <f t="shared" si="2"/>
        <v>1125000</v>
      </c>
      <c r="L35" s="26">
        <f t="shared" si="3"/>
        <v>1500000</v>
      </c>
      <c r="M35" s="27">
        <f t="shared" si="4"/>
        <v>0.72011066666666668</v>
      </c>
      <c r="N35" s="25" t="str">
        <f t="shared" si="5"/>
        <v>0-100%</v>
      </c>
      <c r="O35" s="28">
        <f>MIN(H35,I35)*INDEX('[1]2018_commission_structure-Start'!$A$21:$I$24,MATCH($E35,'[1]2018_commission_structure-Start'!$A$21:$A$24,0),MATCH(O$1,'[1]2018_commission_structure-Start'!$A$21:$I$21,0))</f>
        <v>81012.45</v>
      </c>
      <c r="P35" s="26">
        <f>IF(H35&gt;I35,MIN(H35-I35,J35-I35)*INDEX('[1]2018_commission_structure-Start'!$A$21:$I$24,MATCH($E35,'[1]2018_commission_structure-Start'!$A$21:$A$24,0), MATCH(P$1,'[1]2018_commission_structure-Start'!$A$21:$I$21,0)),0)</f>
        <v>0</v>
      </c>
      <c r="Q35" s="26">
        <f>IF($H35&gt;J35,MIN($H35-J35,K35-J35)*INDEX('[1]2018_commission_structure-Start'!$A$21:$I$24,MATCH($E35,'[1]2018_commission_structure-Start'!$A$21:$A$24,0), MATCH(Q$1,'[1]2018_commission_structure-Start'!$A$21:$I$21,0)),0)</f>
        <v>0</v>
      </c>
      <c r="R35" s="26">
        <f>IF($H35&gt;K35,MIN($H35-K35,L35-K35)*INDEX('[1]2018_commission_structure-Start'!$A$21:$I$24,MATCH($E35,'[1]2018_commission_structure-Start'!$A$21:$A$24,0), MATCH(R$1,'[1]2018_commission_structure-Start'!$A$21:$I$21,0)),0)</f>
        <v>0</v>
      </c>
      <c r="S35" s="26">
        <f>IF(H35&gt;L35,(H35-L35)*INDEX('[1]2018_commission_structure-Start'!$A$21:$I$24,MATCH($E35,'[1]2018_commission_structure-Start'!$A$21:$A$24,0),MATCH(S$1,'[1]2018_commission_structure-Start'!$A$21:$I$21,0)),0)</f>
        <v>0</v>
      </c>
      <c r="T35" s="28">
        <f t="shared" si="6"/>
        <v>81012.45</v>
      </c>
      <c r="U35" s="28">
        <f t="shared" si="7"/>
        <v>179194.45</v>
      </c>
      <c r="V35" s="28">
        <f>MIN(H35,I35)*INDEX('[1]2018_commission_structure-Start'!$A$15:$J$18,MATCH($E35,'[1]2018_commission_structure-Start'!$A$15:$A$18,0),MATCH(V$1,'[1]2018_commission_structure-Start'!$A$15:$J$15,0))</f>
        <v>81012.45</v>
      </c>
      <c r="W35" s="26">
        <f>IF($H35&gt;I35,MIN($H35-I35,J35-I35)*INDEX('[1]2018_commission_structure-Start'!$A$15:$J$18,MATCH($E35,'[1]2018_commission_structure-Start'!$A$15:$A$18,0),MATCH(W$1,'[1]2018_commission_structure-Start'!$A$15:$J$15,0)),0)</f>
        <v>0</v>
      </c>
      <c r="X35" s="26">
        <f>IF($H35&gt;J35,MIN($H35-J35,K35-J35)*INDEX('[1]2018_commission_structure-Start'!$A$15:$J$18,MATCH($E35,'[1]2018_commission_structure-Start'!$A$15:$A$18,0),MATCH(X$1,'[1]2018_commission_structure-Start'!$A$15:$J$15,0)),0)</f>
        <v>0</v>
      </c>
      <c r="Y35" s="26">
        <f>IF($H35&gt;K35,MIN($H35-K35,L35-K35)*INDEX('[1]2018_commission_structure-Start'!$A$15:$J$18,MATCH($E35,'[1]2018_commission_structure-Start'!$A$15:$A$18,0),MATCH(Y$1,'[1]2018_commission_structure-Start'!$A$15:$J$15,0)),0)</f>
        <v>0</v>
      </c>
      <c r="Z35" s="26">
        <f>IF(H35&gt;L35,(H35-L35)*INDEX('[1]2018_commission_structure-Start'!$A$21:$I$24,MATCH($E35,'[1]2018_commission_structure-Start'!$A$21:$A$24,0),MATCH(Z$1,'[1]2018_commission_structure-Start'!$A$21:$I$21,0)),0)</f>
        <v>0</v>
      </c>
      <c r="AA35" s="28">
        <f t="shared" si="8"/>
        <v>81012.45</v>
      </c>
      <c r="AB35" s="28">
        <f t="shared" si="9"/>
        <v>179194.45</v>
      </c>
    </row>
    <row r="36" spans="1:28" x14ac:dyDescent="0.2">
      <c r="A36" s="25" t="str">
        <f t="shared" si="0"/>
        <v>Dorothea Gheeraert</v>
      </c>
      <c r="B36" s="25">
        <v>2450711406</v>
      </c>
      <c r="C36" s="25" t="s">
        <v>76</v>
      </c>
      <c r="D36" s="25" t="s">
        <v>77</v>
      </c>
      <c r="E36" s="25" t="s">
        <v>10</v>
      </c>
      <c r="F36" s="25">
        <v>106013</v>
      </c>
      <c r="G36" s="25">
        <f>COUNTIF([1]deals_closed!D:D,B36)</f>
        <v>24</v>
      </c>
      <c r="H36" s="26">
        <f>SUMIF([1]deals_closed!D:D,B36,[1]deals_closed!C:C)</f>
        <v>860270</v>
      </c>
      <c r="I36" s="26">
        <f>VLOOKUP(E36,'[1]2018_commission_structure-Start'!$A$22:$I$24,9,FALSE)</f>
        <v>750000</v>
      </c>
      <c r="J36" s="26">
        <f t="shared" si="1"/>
        <v>937500</v>
      </c>
      <c r="K36" s="26">
        <f t="shared" si="2"/>
        <v>1125000</v>
      </c>
      <c r="L36" s="26">
        <f t="shared" si="3"/>
        <v>1500000</v>
      </c>
      <c r="M36" s="27">
        <f t="shared" si="4"/>
        <v>1.1470266666666666</v>
      </c>
      <c r="N36" s="25" t="str">
        <f t="shared" si="5"/>
        <v>100-125%</v>
      </c>
      <c r="O36" s="28">
        <f>MIN(H36,I36)*INDEX('[1]2018_commission_structure-Start'!$A$21:$I$24,MATCH($E36,'[1]2018_commission_structure-Start'!$A$21:$A$24,0),MATCH(O$1,'[1]2018_commission_structure-Start'!$A$21:$I$21,0))</f>
        <v>112500</v>
      </c>
      <c r="P36" s="26">
        <f>IF(H36&gt;I36,MIN(H36-I36,J36-I36)*INDEX('[1]2018_commission_structure-Start'!$A$21:$I$24,MATCH($E36,'[1]2018_commission_structure-Start'!$A$21:$A$24,0), MATCH(P$1,'[1]2018_commission_structure-Start'!$A$21:$I$21,0)),0)</f>
        <v>20951.3</v>
      </c>
      <c r="Q36" s="26">
        <f>IF($H36&gt;J36,MIN($H36-J36,K36-J36)*INDEX('[1]2018_commission_structure-Start'!$A$21:$I$24,MATCH($E36,'[1]2018_commission_structure-Start'!$A$21:$A$24,0), MATCH(Q$1,'[1]2018_commission_structure-Start'!$A$21:$I$21,0)),0)</f>
        <v>0</v>
      </c>
      <c r="R36" s="26">
        <f>IF($H36&gt;K36,MIN($H36-K36,L36-K36)*INDEX('[1]2018_commission_structure-Start'!$A$21:$I$24,MATCH($E36,'[1]2018_commission_structure-Start'!$A$21:$A$24,0), MATCH(R$1,'[1]2018_commission_structure-Start'!$A$21:$I$21,0)),0)</f>
        <v>0</v>
      </c>
      <c r="S36" s="26">
        <f>IF(H36&gt;L36,(H36-L36)*INDEX('[1]2018_commission_structure-Start'!$A$21:$I$24,MATCH($E36,'[1]2018_commission_structure-Start'!$A$21:$A$24,0),MATCH(S$1,'[1]2018_commission_structure-Start'!$A$21:$I$21,0)),0)</f>
        <v>0</v>
      </c>
      <c r="T36" s="28">
        <f t="shared" si="6"/>
        <v>133451.29999999999</v>
      </c>
      <c r="U36" s="28">
        <f t="shared" si="7"/>
        <v>239464.3</v>
      </c>
      <c r="V36" s="28">
        <f>MIN(H36,I36)*INDEX('[1]2018_commission_structure-Start'!$A$15:$J$18,MATCH($E36,'[1]2018_commission_structure-Start'!$A$15:$A$18,0),MATCH(V$1,'[1]2018_commission_structure-Start'!$A$15:$J$15,0))</f>
        <v>112500</v>
      </c>
      <c r="W36" s="26">
        <f>IF($H36&gt;I36,MIN($H36-I36,J36-I36)*INDEX('[1]2018_commission_structure-Start'!$A$15:$J$18,MATCH($E36,'[1]2018_commission_structure-Start'!$A$15:$A$18,0),MATCH(W$1,'[1]2018_commission_structure-Start'!$A$15:$J$15,0)),0)</f>
        <v>24259.4</v>
      </c>
      <c r="X36" s="26">
        <f>IF($H36&gt;J36,MIN($H36-J36,K36-J36)*INDEX('[1]2018_commission_structure-Start'!$A$15:$J$18,MATCH($E36,'[1]2018_commission_structure-Start'!$A$15:$A$18,0),MATCH(X$1,'[1]2018_commission_structure-Start'!$A$15:$J$15,0)),0)</f>
        <v>0</v>
      </c>
      <c r="Y36" s="26">
        <f>IF($H36&gt;K36,MIN($H36-K36,L36-K36)*INDEX('[1]2018_commission_structure-Start'!$A$15:$J$18,MATCH($E36,'[1]2018_commission_structure-Start'!$A$15:$A$18,0),MATCH(Y$1,'[1]2018_commission_structure-Start'!$A$15:$J$15,0)),0)</f>
        <v>0</v>
      </c>
      <c r="Z36" s="26">
        <f>IF(H36&gt;L36,(H36-L36)*INDEX('[1]2018_commission_structure-Start'!$A$21:$I$24,MATCH($E36,'[1]2018_commission_structure-Start'!$A$21:$A$24,0),MATCH(Z$1,'[1]2018_commission_structure-Start'!$A$21:$I$21,0)),0)</f>
        <v>0</v>
      </c>
      <c r="AA36" s="28">
        <f t="shared" si="8"/>
        <v>136759.4</v>
      </c>
      <c r="AB36" s="28">
        <f t="shared" si="9"/>
        <v>242772.4</v>
      </c>
    </row>
    <row r="37" spans="1:28" x14ac:dyDescent="0.2">
      <c r="A37" s="25" t="str">
        <f t="shared" si="0"/>
        <v>Chancey Yarrell</v>
      </c>
      <c r="B37" s="25">
        <v>2294342399</v>
      </c>
      <c r="C37" s="25" t="s">
        <v>78</v>
      </c>
      <c r="D37" s="25" t="s">
        <v>79</v>
      </c>
      <c r="E37" s="25" t="s">
        <v>29</v>
      </c>
      <c r="F37" s="25">
        <v>74676</v>
      </c>
      <c r="G37" s="25">
        <f>COUNTIF([1]deals_closed!D:D,B37)</f>
        <v>16</v>
      </c>
      <c r="H37" s="26">
        <f>SUMIF([1]deals_closed!D:D,B37,[1]deals_closed!C:C)</f>
        <v>470117</v>
      </c>
      <c r="I37" s="26">
        <f>VLOOKUP(E37,'[1]2018_commission_structure-Start'!$A$22:$I$24,9,FALSE)</f>
        <v>600000</v>
      </c>
      <c r="J37" s="26">
        <f t="shared" si="1"/>
        <v>750000</v>
      </c>
      <c r="K37" s="26">
        <f t="shared" si="2"/>
        <v>900000</v>
      </c>
      <c r="L37" s="26">
        <f t="shared" si="3"/>
        <v>1200000</v>
      </c>
      <c r="M37" s="27">
        <f t="shared" si="4"/>
        <v>0.78352833333333338</v>
      </c>
      <c r="N37" s="25" t="str">
        <f t="shared" si="5"/>
        <v>0-100%</v>
      </c>
      <c r="O37" s="28">
        <f>MIN(H37,I37)*INDEX('[1]2018_commission_structure-Start'!$A$21:$I$24,MATCH($E37,'[1]2018_commission_structure-Start'!$A$21:$A$24,0),MATCH(O$1,'[1]2018_commission_structure-Start'!$A$21:$I$21,0))</f>
        <v>61115.21</v>
      </c>
      <c r="P37" s="26">
        <f>IF(H37&gt;I37,MIN(H37-I37,J37-I37)*INDEX('[1]2018_commission_structure-Start'!$A$21:$I$24,MATCH($E37,'[1]2018_commission_structure-Start'!$A$21:$A$24,0), MATCH(P$1,'[1]2018_commission_structure-Start'!$A$21:$I$21,0)),0)</f>
        <v>0</v>
      </c>
      <c r="Q37" s="26">
        <f>IF($H37&gt;J37,MIN($H37-J37,K37-J37)*INDEX('[1]2018_commission_structure-Start'!$A$21:$I$24,MATCH($E37,'[1]2018_commission_structure-Start'!$A$21:$A$24,0), MATCH(Q$1,'[1]2018_commission_structure-Start'!$A$21:$I$21,0)),0)</f>
        <v>0</v>
      </c>
      <c r="R37" s="26">
        <f>IF($H37&gt;K37,MIN($H37-K37,L37-K37)*INDEX('[1]2018_commission_structure-Start'!$A$21:$I$24,MATCH($E37,'[1]2018_commission_structure-Start'!$A$21:$A$24,0), MATCH(R$1,'[1]2018_commission_structure-Start'!$A$21:$I$21,0)),0)</f>
        <v>0</v>
      </c>
      <c r="S37" s="26">
        <f>IF(H37&gt;L37,(H37-L37)*INDEX('[1]2018_commission_structure-Start'!$A$21:$I$24,MATCH($E37,'[1]2018_commission_structure-Start'!$A$21:$A$24,0),MATCH(S$1,'[1]2018_commission_structure-Start'!$A$21:$I$21,0)),0)</f>
        <v>0</v>
      </c>
      <c r="T37" s="28">
        <f t="shared" si="6"/>
        <v>61115.21</v>
      </c>
      <c r="U37" s="28">
        <f t="shared" si="7"/>
        <v>135791.21</v>
      </c>
      <c r="V37" s="28">
        <f>MIN(H37,I37)*INDEX('[1]2018_commission_structure-Start'!$A$15:$J$18,MATCH($E37,'[1]2018_commission_structure-Start'!$A$15:$A$18,0),MATCH(V$1,'[1]2018_commission_structure-Start'!$A$15:$J$15,0))</f>
        <v>70517.55</v>
      </c>
      <c r="W37" s="26">
        <f>IF($H37&gt;I37,MIN($H37-I37,J37-I37)*INDEX('[1]2018_commission_structure-Start'!$A$15:$J$18,MATCH($E37,'[1]2018_commission_structure-Start'!$A$15:$A$18,0),MATCH(W$1,'[1]2018_commission_structure-Start'!$A$15:$J$15,0)),0)</f>
        <v>0</v>
      </c>
      <c r="X37" s="26">
        <f>IF($H37&gt;J37,MIN($H37-J37,K37-J37)*INDEX('[1]2018_commission_structure-Start'!$A$15:$J$18,MATCH($E37,'[1]2018_commission_structure-Start'!$A$15:$A$18,0),MATCH(X$1,'[1]2018_commission_structure-Start'!$A$15:$J$15,0)),0)</f>
        <v>0</v>
      </c>
      <c r="Y37" s="26">
        <f>IF($H37&gt;K37,MIN($H37-K37,L37-K37)*INDEX('[1]2018_commission_structure-Start'!$A$15:$J$18,MATCH($E37,'[1]2018_commission_structure-Start'!$A$15:$A$18,0),MATCH(Y$1,'[1]2018_commission_structure-Start'!$A$15:$J$15,0)),0)</f>
        <v>0</v>
      </c>
      <c r="Z37" s="26">
        <f>IF(H37&gt;L37,(H37-L37)*INDEX('[1]2018_commission_structure-Start'!$A$21:$I$24,MATCH($E37,'[1]2018_commission_structure-Start'!$A$21:$A$24,0),MATCH(Z$1,'[1]2018_commission_structure-Start'!$A$21:$I$21,0)),0)</f>
        <v>0</v>
      </c>
      <c r="AA37" s="28">
        <f t="shared" si="8"/>
        <v>70517.55</v>
      </c>
      <c r="AB37" s="28">
        <f t="shared" si="9"/>
        <v>145193.54999999999</v>
      </c>
    </row>
    <row r="38" spans="1:28" x14ac:dyDescent="0.2">
      <c r="A38" s="25" t="str">
        <f t="shared" si="0"/>
        <v>Elva Delepine</v>
      </c>
      <c r="B38" s="25">
        <v>5280433926</v>
      </c>
      <c r="C38" s="25" t="s">
        <v>5</v>
      </c>
      <c r="D38" s="25" t="s">
        <v>80</v>
      </c>
      <c r="E38" s="25" t="s">
        <v>29</v>
      </c>
      <c r="F38" s="25">
        <v>51804</v>
      </c>
      <c r="G38" s="25">
        <f>COUNTIF([1]deals_closed!D:D,B38)</f>
        <v>16</v>
      </c>
      <c r="H38" s="26">
        <f>SUMIF([1]deals_closed!D:D,B38,[1]deals_closed!C:C)</f>
        <v>573666</v>
      </c>
      <c r="I38" s="26">
        <f>VLOOKUP(E38,'[1]2018_commission_structure-Start'!$A$22:$I$24,9,FALSE)</f>
        <v>600000</v>
      </c>
      <c r="J38" s="26">
        <f t="shared" si="1"/>
        <v>750000</v>
      </c>
      <c r="K38" s="26">
        <f t="shared" si="2"/>
        <v>900000</v>
      </c>
      <c r="L38" s="26">
        <f t="shared" si="3"/>
        <v>1200000</v>
      </c>
      <c r="M38" s="27">
        <f t="shared" si="4"/>
        <v>0.95611000000000002</v>
      </c>
      <c r="N38" s="25" t="str">
        <f t="shared" si="5"/>
        <v>0-100%</v>
      </c>
      <c r="O38" s="28">
        <f>MIN(H38,I38)*INDEX('[1]2018_commission_structure-Start'!$A$21:$I$24,MATCH($E38,'[1]2018_commission_structure-Start'!$A$21:$A$24,0),MATCH(O$1,'[1]2018_commission_structure-Start'!$A$21:$I$21,0))</f>
        <v>74576.58</v>
      </c>
      <c r="P38" s="26">
        <f>IF(H38&gt;I38,MIN(H38-I38,J38-I38)*INDEX('[1]2018_commission_structure-Start'!$A$21:$I$24,MATCH($E38,'[1]2018_commission_structure-Start'!$A$21:$A$24,0), MATCH(P$1,'[1]2018_commission_structure-Start'!$A$21:$I$21,0)),0)</f>
        <v>0</v>
      </c>
      <c r="Q38" s="26">
        <f>IF($H38&gt;J38,MIN($H38-J38,K38-J38)*INDEX('[1]2018_commission_structure-Start'!$A$21:$I$24,MATCH($E38,'[1]2018_commission_structure-Start'!$A$21:$A$24,0), MATCH(Q$1,'[1]2018_commission_structure-Start'!$A$21:$I$21,0)),0)</f>
        <v>0</v>
      </c>
      <c r="R38" s="26">
        <f>IF($H38&gt;K38,MIN($H38-K38,L38-K38)*INDEX('[1]2018_commission_structure-Start'!$A$21:$I$24,MATCH($E38,'[1]2018_commission_structure-Start'!$A$21:$A$24,0), MATCH(R$1,'[1]2018_commission_structure-Start'!$A$21:$I$21,0)),0)</f>
        <v>0</v>
      </c>
      <c r="S38" s="26">
        <f>IF(H38&gt;L38,(H38-L38)*INDEX('[1]2018_commission_structure-Start'!$A$21:$I$24,MATCH($E38,'[1]2018_commission_structure-Start'!$A$21:$A$24,0),MATCH(S$1,'[1]2018_commission_structure-Start'!$A$21:$I$21,0)),0)</f>
        <v>0</v>
      </c>
      <c r="T38" s="28">
        <f t="shared" si="6"/>
        <v>74576.58</v>
      </c>
      <c r="U38" s="28">
        <f t="shared" si="7"/>
        <v>126380.58</v>
      </c>
      <c r="V38" s="28">
        <f>MIN(H38,I38)*INDEX('[1]2018_commission_structure-Start'!$A$15:$J$18,MATCH($E38,'[1]2018_commission_structure-Start'!$A$15:$A$18,0),MATCH(V$1,'[1]2018_commission_structure-Start'!$A$15:$J$15,0))</f>
        <v>86049.9</v>
      </c>
      <c r="W38" s="26">
        <f>IF($H38&gt;I38,MIN($H38-I38,J38-I38)*INDEX('[1]2018_commission_structure-Start'!$A$15:$J$18,MATCH($E38,'[1]2018_commission_structure-Start'!$A$15:$A$18,0),MATCH(W$1,'[1]2018_commission_structure-Start'!$A$15:$J$15,0)),0)</f>
        <v>0</v>
      </c>
      <c r="X38" s="26">
        <f>IF($H38&gt;J38,MIN($H38-J38,K38-J38)*INDEX('[1]2018_commission_structure-Start'!$A$15:$J$18,MATCH($E38,'[1]2018_commission_structure-Start'!$A$15:$A$18,0),MATCH(X$1,'[1]2018_commission_structure-Start'!$A$15:$J$15,0)),0)</f>
        <v>0</v>
      </c>
      <c r="Y38" s="26">
        <f>IF($H38&gt;K38,MIN($H38-K38,L38-K38)*INDEX('[1]2018_commission_structure-Start'!$A$15:$J$18,MATCH($E38,'[1]2018_commission_structure-Start'!$A$15:$A$18,0),MATCH(Y$1,'[1]2018_commission_structure-Start'!$A$15:$J$15,0)),0)</f>
        <v>0</v>
      </c>
      <c r="Z38" s="26">
        <f>IF(H38&gt;L38,(H38-L38)*INDEX('[1]2018_commission_structure-Start'!$A$21:$I$24,MATCH($E38,'[1]2018_commission_structure-Start'!$A$21:$A$24,0),MATCH(Z$1,'[1]2018_commission_structure-Start'!$A$21:$I$21,0)),0)</f>
        <v>0</v>
      </c>
      <c r="AA38" s="28">
        <f t="shared" si="8"/>
        <v>86049.9</v>
      </c>
      <c r="AB38" s="28">
        <f t="shared" si="9"/>
        <v>137853.9</v>
      </c>
    </row>
    <row r="39" spans="1:28" x14ac:dyDescent="0.2">
      <c r="A39" s="25" t="str">
        <f t="shared" si="0"/>
        <v>Eddy Van Arsdale</v>
      </c>
      <c r="B39" s="25">
        <v>4037854406</v>
      </c>
      <c r="C39" s="25" t="s">
        <v>81</v>
      </c>
      <c r="D39" s="25" t="s">
        <v>82</v>
      </c>
      <c r="E39" s="25" t="s">
        <v>29</v>
      </c>
      <c r="F39" s="25">
        <v>64311</v>
      </c>
      <c r="G39" s="25">
        <f>COUNTIF([1]deals_closed!D:D,B39)</f>
        <v>23</v>
      </c>
      <c r="H39" s="26">
        <f>SUMIF([1]deals_closed!D:D,B39,[1]deals_closed!C:C)</f>
        <v>793311</v>
      </c>
      <c r="I39" s="26">
        <f>VLOOKUP(E39,'[1]2018_commission_structure-Start'!$A$22:$I$24,9,FALSE)</f>
        <v>600000</v>
      </c>
      <c r="J39" s="26">
        <f t="shared" si="1"/>
        <v>750000</v>
      </c>
      <c r="K39" s="26">
        <f t="shared" si="2"/>
        <v>900000</v>
      </c>
      <c r="L39" s="26">
        <f t="shared" si="3"/>
        <v>1200000</v>
      </c>
      <c r="M39" s="27">
        <f t="shared" si="4"/>
        <v>1.3221849999999999</v>
      </c>
      <c r="N39" s="25" t="str">
        <f t="shared" si="5"/>
        <v>125-150%</v>
      </c>
      <c r="O39" s="28">
        <f>MIN(H39,I39)*INDEX('[1]2018_commission_structure-Start'!$A$21:$I$24,MATCH($E39,'[1]2018_commission_structure-Start'!$A$21:$A$24,0),MATCH(O$1,'[1]2018_commission_structure-Start'!$A$21:$I$21,0))</f>
        <v>78000</v>
      </c>
      <c r="P39" s="26">
        <f>IF(H39&gt;I39,MIN(H39-I39,J39-I39)*INDEX('[1]2018_commission_structure-Start'!$A$21:$I$24,MATCH($E39,'[1]2018_commission_structure-Start'!$A$21:$A$24,0), MATCH(P$1,'[1]2018_commission_structure-Start'!$A$21:$I$21,0)),0)</f>
        <v>25500.000000000004</v>
      </c>
      <c r="Q39" s="26">
        <f>IF($H39&gt;J39,MIN($H39-J39,K39-J39)*INDEX('[1]2018_commission_structure-Start'!$A$21:$I$24,MATCH($E39,'[1]2018_commission_structure-Start'!$A$21:$A$24,0), MATCH(Q$1,'[1]2018_commission_structure-Start'!$A$21:$I$21,0)),0)</f>
        <v>9095.31</v>
      </c>
      <c r="R39" s="26">
        <f>IF($H39&gt;K39,MIN($H39-K39,L39-K39)*INDEX('[1]2018_commission_structure-Start'!$A$21:$I$24,MATCH($E39,'[1]2018_commission_structure-Start'!$A$21:$A$24,0), MATCH(R$1,'[1]2018_commission_structure-Start'!$A$21:$I$21,0)),0)</f>
        <v>0</v>
      </c>
      <c r="S39" s="26">
        <f>IF(H39&gt;L39,(H39-L39)*INDEX('[1]2018_commission_structure-Start'!$A$21:$I$24,MATCH($E39,'[1]2018_commission_structure-Start'!$A$21:$A$24,0),MATCH(S$1,'[1]2018_commission_structure-Start'!$A$21:$I$21,0)),0)</f>
        <v>0</v>
      </c>
      <c r="T39" s="28">
        <f t="shared" si="6"/>
        <v>112595.31</v>
      </c>
      <c r="U39" s="28">
        <f t="shared" si="7"/>
        <v>176906.31</v>
      </c>
      <c r="V39" s="28">
        <f>MIN(H39,I39)*INDEX('[1]2018_commission_structure-Start'!$A$15:$J$18,MATCH($E39,'[1]2018_commission_structure-Start'!$A$15:$A$18,0),MATCH(V$1,'[1]2018_commission_structure-Start'!$A$15:$J$15,0))</f>
        <v>90000</v>
      </c>
      <c r="W39" s="26">
        <f>IF($H39&gt;I39,MIN($H39-I39,J39-I39)*INDEX('[1]2018_commission_structure-Start'!$A$15:$J$18,MATCH($E39,'[1]2018_commission_structure-Start'!$A$15:$A$18,0),MATCH(W$1,'[1]2018_commission_structure-Start'!$A$15:$J$15,0)),0)</f>
        <v>27000</v>
      </c>
      <c r="X39" s="26">
        <f>IF($H39&gt;J39,MIN($H39-J39,K39-J39)*INDEX('[1]2018_commission_structure-Start'!$A$15:$J$18,MATCH($E39,'[1]2018_commission_structure-Start'!$A$15:$A$18,0),MATCH(X$1,'[1]2018_commission_structure-Start'!$A$15:$J$15,0)),0)</f>
        <v>10827.75</v>
      </c>
      <c r="Y39" s="26">
        <f>IF($H39&gt;K39,MIN($H39-K39,L39-K39)*INDEX('[1]2018_commission_structure-Start'!$A$15:$J$18,MATCH($E39,'[1]2018_commission_structure-Start'!$A$15:$A$18,0),MATCH(Y$1,'[1]2018_commission_structure-Start'!$A$15:$J$15,0)),0)</f>
        <v>0</v>
      </c>
      <c r="Z39" s="26">
        <f>IF(H39&gt;L39,(H39-L39)*INDEX('[1]2018_commission_structure-Start'!$A$21:$I$24,MATCH($E39,'[1]2018_commission_structure-Start'!$A$21:$A$24,0),MATCH(Z$1,'[1]2018_commission_structure-Start'!$A$21:$I$21,0)),0)</f>
        <v>0</v>
      </c>
      <c r="AA39" s="28">
        <f t="shared" si="8"/>
        <v>127827.75</v>
      </c>
      <c r="AB39" s="28">
        <f t="shared" si="9"/>
        <v>192138.75</v>
      </c>
    </row>
    <row r="40" spans="1:28" x14ac:dyDescent="0.2">
      <c r="A40" s="25" t="str">
        <f t="shared" si="0"/>
        <v>Robinette Speller</v>
      </c>
      <c r="B40" s="25">
        <v>9958099322</v>
      </c>
      <c r="C40" s="25" t="s">
        <v>83</v>
      </c>
      <c r="D40" s="25" t="s">
        <v>84</v>
      </c>
      <c r="E40" s="25" t="s">
        <v>29</v>
      </c>
      <c r="F40" s="25">
        <v>77249</v>
      </c>
      <c r="G40" s="25">
        <f>COUNTIF([1]deals_closed!D:D,B40)</f>
        <v>21</v>
      </c>
      <c r="H40" s="26">
        <f>SUMIF([1]deals_closed!D:D,B40,[1]deals_closed!C:C)</f>
        <v>734340</v>
      </c>
      <c r="I40" s="26">
        <f>VLOOKUP(E40,'[1]2018_commission_structure-Start'!$A$22:$I$24,9,FALSE)</f>
        <v>600000</v>
      </c>
      <c r="J40" s="26">
        <f t="shared" si="1"/>
        <v>750000</v>
      </c>
      <c r="K40" s="26">
        <f t="shared" si="2"/>
        <v>900000</v>
      </c>
      <c r="L40" s="26">
        <f t="shared" si="3"/>
        <v>1200000</v>
      </c>
      <c r="M40" s="27">
        <f t="shared" si="4"/>
        <v>1.2239</v>
      </c>
      <c r="N40" s="25" t="str">
        <f t="shared" si="5"/>
        <v>100-125%</v>
      </c>
      <c r="O40" s="28">
        <f>MIN(H40,I40)*INDEX('[1]2018_commission_structure-Start'!$A$21:$I$24,MATCH($E40,'[1]2018_commission_structure-Start'!$A$21:$A$24,0),MATCH(O$1,'[1]2018_commission_structure-Start'!$A$21:$I$21,0))</f>
        <v>78000</v>
      </c>
      <c r="P40" s="26">
        <f>IF(H40&gt;I40,MIN(H40-I40,J40-I40)*INDEX('[1]2018_commission_structure-Start'!$A$21:$I$24,MATCH($E40,'[1]2018_commission_structure-Start'!$A$21:$A$24,0), MATCH(P$1,'[1]2018_commission_structure-Start'!$A$21:$I$21,0)),0)</f>
        <v>22837.800000000003</v>
      </c>
      <c r="Q40" s="26">
        <f>IF($H40&gt;J40,MIN($H40-J40,K40-J40)*INDEX('[1]2018_commission_structure-Start'!$A$21:$I$24,MATCH($E40,'[1]2018_commission_structure-Start'!$A$21:$A$24,0), MATCH(Q$1,'[1]2018_commission_structure-Start'!$A$21:$I$21,0)),0)</f>
        <v>0</v>
      </c>
      <c r="R40" s="26">
        <f>IF($H40&gt;K40,MIN($H40-K40,L40-K40)*INDEX('[1]2018_commission_structure-Start'!$A$21:$I$24,MATCH($E40,'[1]2018_commission_structure-Start'!$A$21:$A$24,0), MATCH(R$1,'[1]2018_commission_structure-Start'!$A$21:$I$21,0)),0)</f>
        <v>0</v>
      </c>
      <c r="S40" s="26">
        <f>IF(H40&gt;L40,(H40-L40)*INDEX('[1]2018_commission_structure-Start'!$A$21:$I$24,MATCH($E40,'[1]2018_commission_structure-Start'!$A$21:$A$24,0),MATCH(S$1,'[1]2018_commission_structure-Start'!$A$21:$I$21,0)),0)</f>
        <v>0</v>
      </c>
      <c r="T40" s="28">
        <f t="shared" si="6"/>
        <v>100837.8</v>
      </c>
      <c r="U40" s="28">
        <f t="shared" si="7"/>
        <v>178086.8</v>
      </c>
      <c r="V40" s="28">
        <f>MIN(H40,I40)*INDEX('[1]2018_commission_structure-Start'!$A$15:$J$18,MATCH($E40,'[1]2018_commission_structure-Start'!$A$15:$A$18,0),MATCH(V$1,'[1]2018_commission_structure-Start'!$A$15:$J$15,0))</f>
        <v>90000</v>
      </c>
      <c r="W40" s="26">
        <f>IF($H40&gt;I40,MIN($H40-I40,J40-I40)*INDEX('[1]2018_commission_structure-Start'!$A$15:$J$18,MATCH($E40,'[1]2018_commission_structure-Start'!$A$15:$A$18,0),MATCH(W$1,'[1]2018_commission_structure-Start'!$A$15:$J$15,0)),0)</f>
        <v>24181.200000000001</v>
      </c>
      <c r="X40" s="26">
        <f>IF($H40&gt;J40,MIN($H40-J40,K40-J40)*INDEX('[1]2018_commission_structure-Start'!$A$15:$J$18,MATCH($E40,'[1]2018_commission_structure-Start'!$A$15:$A$18,0),MATCH(X$1,'[1]2018_commission_structure-Start'!$A$15:$J$15,0)),0)</f>
        <v>0</v>
      </c>
      <c r="Y40" s="26">
        <f>IF($H40&gt;K40,MIN($H40-K40,L40-K40)*INDEX('[1]2018_commission_structure-Start'!$A$15:$J$18,MATCH($E40,'[1]2018_commission_structure-Start'!$A$15:$A$18,0),MATCH(Y$1,'[1]2018_commission_structure-Start'!$A$15:$J$15,0)),0)</f>
        <v>0</v>
      </c>
      <c r="Z40" s="26">
        <f>IF(H40&gt;L40,(H40-L40)*INDEX('[1]2018_commission_structure-Start'!$A$21:$I$24,MATCH($E40,'[1]2018_commission_structure-Start'!$A$21:$A$24,0),MATCH(Z$1,'[1]2018_commission_structure-Start'!$A$21:$I$21,0)),0)</f>
        <v>0</v>
      </c>
      <c r="AA40" s="28">
        <f t="shared" si="8"/>
        <v>114181.2</v>
      </c>
      <c r="AB40" s="28">
        <f t="shared" si="9"/>
        <v>191430.2</v>
      </c>
    </row>
    <row r="41" spans="1:28" x14ac:dyDescent="0.2">
      <c r="A41" s="25" t="str">
        <f t="shared" si="0"/>
        <v>Aluino Sheerin</v>
      </c>
      <c r="B41" s="25">
        <v>2402470968</v>
      </c>
      <c r="C41" s="25" t="s">
        <v>85</v>
      </c>
      <c r="D41" s="25" t="s">
        <v>86</v>
      </c>
      <c r="E41" s="25" t="s">
        <v>10</v>
      </c>
      <c r="F41" s="25">
        <v>99023</v>
      </c>
      <c r="G41" s="25">
        <f>COUNTIF([1]deals_closed!D:D,B41)</f>
        <v>22</v>
      </c>
      <c r="H41" s="26">
        <f>SUMIF([1]deals_closed!D:D,B41,[1]deals_closed!C:C)</f>
        <v>774576</v>
      </c>
      <c r="I41" s="26">
        <f>VLOOKUP(E41,'[1]2018_commission_structure-Start'!$A$22:$I$24,9,FALSE)</f>
        <v>750000</v>
      </c>
      <c r="J41" s="26">
        <f t="shared" si="1"/>
        <v>937500</v>
      </c>
      <c r="K41" s="26">
        <f t="shared" si="2"/>
        <v>1125000</v>
      </c>
      <c r="L41" s="26">
        <f t="shared" si="3"/>
        <v>1500000</v>
      </c>
      <c r="M41" s="27">
        <f t="shared" si="4"/>
        <v>1.0327679999999999</v>
      </c>
      <c r="N41" s="25" t="str">
        <f t="shared" si="5"/>
        <v>100-125%</v>
      </c>
      <c r="O41" s="28">
        <f>MIN(H41,I41)*INDEX('[1]2018_commission_structure-Start'!$A$21:$I$24,MATCH($E41,'[1]2018_commission_structure-Start'!$A$21:$A$24,0),MATCH(O$1,'[1]2018_commission_structure-Start'!$A$21:$I$21,0))</f>
        <v>112500</v>
      </c>
      <c r="P41" s="26">
        <f>IF(H41&gt;I41,MIN(H41-I41,J41-I41)*INDEX('[1]2018_commission_structure-Start'!$A$21:$I$24,MATCH($E41,'[1]2018_commission_structure-Start'!$A$21:$A$24,0), MATCH(P$1,'[1]2018_commission_structure-Start'!$A$21:$I$21,0)),0)</f>
        <v>4669.4400000000005</v>
      </c>
      <c r="Q41" s="26">
        <f>IF($H41&gt;J41,MIN($H41-J41,K41-J41)*INDEX('[1]2018_commission_structure-Start'!$A$21:$I$24,MATCH($E41,'[1]2018_commission_structure-Start'!$A$21:$A$24,0), MATCH(Q$1,'[1]2018_commission_structure-Start'!$A$21:$I$21,0)),0)</f>
        <v>0</v>
      </c>
      <c r="R41" s="26">
        <f>IF($H41&gt;K41,MIN($H41-K41,L41-K41)*INDEX('[1]2018_commission_structure-Start'!$A$21:$I$24,MATCH($E41,'[1]2018_commission_structure-Start'!$A$21:$A$24,0), MATCH(R$1,'[1]2018_commission_structure-Start'!$A$21:$I$21,0)),0)</f>
        <v>0</v>
      </c>
      <c r="S41" s="26">
        <f>IF(H41&gt;L41,(H41-L41)*INDEX('[1]2018_commission_structure-Start'!$A$21:$I$24,MATCH($E41,'[1]2018_commission_structure-Start'!$A$21:$A$24,0),MATCH(S$1,'[1]2018_commission_structure-Start'!$A$21:$I$21,0)),0)</f>
        <v>0</v>
      </c>
      <c r="T41" s="28">
        <f t="shared" si="6"/>
        <v>117169.44</v>
      </c>
      <c r="U41" s="28">
        <f t="shared" si="7"/>
        <v>216192.44</v>
      </c>
      <c r="V41" s="28">
        <f>MIN(H41,I41)*INDEX('[1]2018_commission_structure-Start'!$A$15:$J$18,MATCH($E41,'[1]2018_commission_structure-Start'!$A$15:$A$18,0),MATCH(V$1,'[1]2018_commission_structure-Start'!$A$15:$J$15,0))</f>
        <v>112500</v>
      </c>
      <c r="W41" s="26">
        <f>IF($H41&gt;I41,MIN($H41-I41,J41-I41)*INDEX('[1]2018_commission_structure-Start'!$A$15:$J$18,MATCH($E41,'[1]2018_commission_structure-Start'!$A$15:$A$18,0),MATCH(W$1,'[1]2018_commission_structure-Start'!$A$15:$J$15,0)),0)</f>
        <v>5406.72</v>
      </c>
      <c r="X41" s="26">
        <f>IF($H41&gt;J41,MIN($H41-J41,K41-J41)*INDEX('[1]2018_commission_structure-Start'!$A$15:$J$18,MATCH($E41,'[1]2018_commission_structure-Start'!$A$15:$A$18,0),MATCH(X$1,'[1]2018_commission_structure-Start'!$A$15:$J$15,0)),0)</f>
        <v>0</v>
      </c>
      <c r="Y41" s="26">
        <f>IF($H41&gt;K41,MIN($H41-K41,L41-K41)*INDEX('[1]2018_commission_structure-Start'!$A$15:$J$18,MATCH($E41,'[1]2018_commission_structure-Start'!$A$15:$A$18,0),MATCH(Y$1,'[1]2018_commission_structure-Start'!$A$15:$J$15,0)),0)</f>
        <v>0</v>
      </c>
      <c r="Z41" s="26">
        <f>IF(H41&gt;L41,(H41-L41)*INDEX('[1]2018_commission_structure-Start'!$A$21:$I$24,MATCH($E41,'[1]2018_commission_structure-Start'!$A$21:$A$24,0),MATCH(Z$1,'[1]2018_commission_structure-Start'!$A$21:$I$21,0)),0)</f>
        <v>0</v>
      </c>
      <c r="AA41" s="28">
        <f t="shared" si="8"/>
        <v>117906.72</v>
      </c>
      <c r="AB41" s="28">
        <f t="shared" si="9"/>
        <v>216929.72</v>
      </c>
    </row>
    <row r="42" spans="1:28" x14ac:dyDescent="0.2">
      <c r="A42" s="25" t="str">
        <f t="shared" si="0"/>
        <v>Hermina Bowditch</v>
      </c>
      <c r="B42" s="25">
        <v>9686840923</v>
      </c>
      <c r="C42" s="25" t="s">
        <v>87</v>
      </c>
      <c r="D42" s="25" t="s">
        <v>88</v>
      </c>
      <c r="E42" s="25" t="s">
        <v>10</v>
      </c>
      <c r="F42" s="25">
        <v>79755</v>
      </c>
      <c r="G42" s="25">
        <f>COUNTIF([1]deals_closed!D:D,B42)</f>
        <v>15</v>
      </c>
      <c r="H42" s="26">
        <f>SUMIF([1]deals_closed!D:D,B42,[1]deals_closed!C:C)</f>
        <v>573607</v>
      </c>
      <c r="I42" s="26">
        <f>VLOOKUP(E42,'[1]2018_commission_structure-Start'!$A$22:$I$24,9,FALSE)</f>
        <v>750000</v>
      </c>
      <c r="J42" s="26">
        <f t="shared" si="1"/>
        <v>937500</v>
      </c>
      <c r="K42" s="26">
        <f t="shared" si="2"/>
        <v>1125000</v>
      </c>
      <c r="L42" s="26">
        <f t="shared" si="3"/>
        <v>1500000</v>
      </c>
      <c r="M42" s="27">
        <f t="shared" si="4"/>
        <v>0.76480933333333334</v>
      </c>
      <c r="N42" s="25" t="str">
        <f t="shared" si="5"/>
        <v>0-100%</v>
      </c>
      <c r="O42" s="28">
        <f>MIN(H42,I42)*INDEX('[1]2018_commission_structure-Start'!$A$21:$I$24,MATCH($E42,'[1]2018_commission_structure-Start'!$A$21:$A$24,0),MATCH(O$1,'[1]2018_commission_structure-Start'!$A$21:$I$21,0))</f>
        <v>86041.05</v>
      </c>
      <c r="P42" s="26">
        <f>IF(H42&gt;I42,MIN(H42-I42,J42-I42)*INDEX('[1]2018_commission_structure-Start'!$A$21:$I$24,MATCH($E42,'[1]2018_commission_structure-Start'!$A$21:$A$24,0), MATCH(P$1,'[1]2018_commission_structure-Start'!$A$21:$I$21,0)),0)</f>
        <v>0</v>
      </c>
      <c r="Q42" s="26">
        <f>IF($H42&gt;J42,MIN($H42-J42,K42-J42)*INDEX('[1]2018_commission_structure-Start'!$A$21:$I$24,MATCH($E42,'[1]2018_commission_structure-Start'!$A$21:$A$24,0), MATCH(Q$1,'[1]2018_commission_structure-Start'!$A$21:$I$21,0)),0)</f>
        <v>0</v>
      </c>
      <c r="R42" s="26">
        <f>IF($H42&gt;K42,MIN($H42-K42,L42-K42)*INDEX('[1]2018_commission_structure-Start'!$A$21:$I$24,MATCH($E42,'[1]2018_commission_structure-Start'!$A$21:$A$24,0), MATCH(R$1,'[1]2018_commission_structure-Start'!$A$21:$I$21,0)),0)</f>
        <v>0</v>
      </c>
      <c r="S42" s="26">
        <f>IF(H42&gt;L42,(H42-L42)*INDEX('[1]2018_commission_structure-Start'!$A$21:$I$24,MATCH($E42,'[1]2018_commission_structure-Start'!$A$21:$A$24,0),MATCH(S$1,'[1]2018_commission_structure-Start'!$A$21:$I$21,0)),0)</f>
        <v>0</v>
      </c>
      <c r="T42" s="28">
        <f t="shared" si="6"/>
        <v>86041.05</v>
      </c>
      <c r="U42" s="28">
        <f t="shared" si="7"/>
        <v>165796.04999999999</v>
      </c>
      <c r="V42" s="28">
        <f>MIN(H42,I42)*INDEX('[1]2018_commission_structure-Start'!$A$15:$J$18,MATCH($E42,'[1]2018_commission_structure-Start'!$A$15:$A$18,0),MATCH(V$1,'[1]2018_commission_structure-Start'!$A$15:$J$15,0))</f>
        <v>86041.05</v>
      </c>
      <c r="W42" s="26">
        <f>IF($H42&gt;I42,MIN($H42-I42,J42-I42)*INDEX('[1]2018_commission_structure-Start'!$A$15:$J$18,MATCH($E42,'[1]2018_commission_structure-Start'!$A$15:$A$18,0),MATCH(W$1,'[1]2018_commission_structure-Start'!$A$15:$J$15,0)),0)</f>
        <v>0</v>
      </c>
      <c r="X42" s="26">
        <f>IF($H42&gt;J42,MIN($H42-J42,K42-J42)*INDEX('[1]2018_commission_structure-Start'!$A$15:$J$18,MATCH($E42,'[1]2018_commission_structure-Start'!$A$15:$A$18,0),MATCH(X$1,'[1]2018_commission_structure-Start'!$A$15:$J$15,0)),0)</f>
        <v>0</v>
      </c>
      <c r="Y42" s="26">
        <f>IF($H42&gt;K42,MIN($H42-K42,L42-K42)*INDEX('[1]2018_commission_structure-Start'!$A$15:$J$18,MATCH($E42,'[1]2018_commission_structure-Start'!$A$15:$A$18,0),MATCH(Y$1,'[1]2018_commission_structure-Start'!$A$15:$J$15,0)),0)</f>
        <v>0</v>
      </c>
      <c r="Z42" s="26">
        <f>IF(H42&gt;L42,(H42-L42)*INDEX('[1]2018_commission_structure-Start'!$A$21:$I$24,MATCH($E42,'[1]2018_commission_structure-Start'!$A$21:$A$24,0),MATCH(Z$1,'[1]2018_commission_structure-Start'!$A$21:$I$21,0)),0)</f>
        <v>0</v>
      </c>
      <c r="AA42" s="28">
        <f t="shared" si="8"/>
        <v>86041.05</v>
      </c>
      <c r="AB42" s="28">
        <f t="shared" si="9"/>
        <v>165796.04999999999</v>
      </c>
    </row>
    <row r="43" spans="1:28" x14ac:dyDescent="0.2">
      <c r="A43" s="25" t="str">
        <f t="shared" si="0"/>
        <v>Danny Snoddin</v>
      </c>
      <c r="B43" s="25">
        <v>8093156364</v>
      </c>
      <c r="C43" s="25" t="s">
        <v>89</v>
      </c>
      <c r="D43" s="25" t="s">
        <v>90</v>
      </c>
      <c r="E43" s="25" t="s">
        <v>7</v>
      </c>
      <c r="F43" s="25">
        <v>64144</v>
      </c>
      <c r="G43" s="25">
        <f>COUNTIF([1]deals_closed!D:D,B43)</f>
        <v>15</v>
      </c>
      <c r="H43" s="26">
        <f>SUMIF([1]deals_closed!D:D,B43,[1]deals_closed!C:C)</f>
        <v>610909</v>
      </c>
      <c r="I43" s="26">
        <f>VLOOKUP(E43,'[1]2018_commission_structure-Start'!$A$22:$I$24,9,FALSE)</f>
        <v>500000</v>
      </c>
      <c r="J43" s="26">
        <f t="shared" si="1"/>
        <v>625000</v>
      </c>
      <c r="K43" s="26">
        <f t="shared" si="2"/>
        <v>750000</v>
      </c>
      <c r="L43" s="26">
        <f t="shared" si="3"/>
        <v>1000000</v>
      </c>
      <c r="M43" s="27">
        <f t="shared" si="4"/>
        <v>1.2218180000000001</v>
      </c>
      <c r="N43" s="25" t="str">
        <f t="shared" si="5"/>
        <v>100-125%</v>
      </c>
      <c r="O43" s="28">
        <f>MIN(H43,I43)*INDEX('[1]2018_commission_structure-Start'!$A$21:$I$24,MATCH($E43,'[1]2018_commission_structure-Start'!$A$21:$A$24,0),MATCH(O$1,'[1]2018_commission_structure-Start'!$A$21:$I$21,0))</f>
        <v>50000</v>
      </c>
      <c r="P43" s="26">
        <f>IF(H43&gt;I43,MIN(H43-I43,J43-I43)*INDEX('[1]2018_commission_structure-Start'!$A$21:$I$24,MATCH($E43,'[1]2018_commission_structure-Start'!$A$21:$A$24,0), MATCH(P$1,'[1]2018_commission_structure-Start'!$A$21:$I$21,0)),0)</f>
        <v>16636.349999999999</v>
      </c>
      <c r="Q43" s="26">
        <f>IF($H43&gt;J43,MIN($H43-J43,K43-J43)*INDEX('[1]2018_commission_structure-Start'!$A$21:$I$24,MATCH($E43,'[1]2018_commission_structure-Start'!$A$21:$A$24,0), MATCH(Q$1,'[1]2018_commission_structure-Start'!$A$21:$I$21,0)),0)</f>
        <v>0</v>
      </c>
      <c r="R43" s="26">
        <f>IF($H43&gt;K43,MIN($H43-K43,L43-K43)*INDEX('[1]2018_commission_structure-Start'!$A$21:$I$24,MATCH($E43,'[1]2018_commission_structure-Start'!$A$21:$A$24,0), MATCH(R$1,'[1]2018_commission_structure-Start'!$A$21:$I$21,0)),0)</f>
        <v>0</v>
      </c>
      <c r="S43" s="26">
        <f>IF(H43&gt;L43,(H43-L43)*INDEX('[1]2018_commission_structure-Start'!$A$21:$I$24,MATCH($E43,'[1]2018_commission_structure-Start'!$A$21:$A$24,0),MATCH(S$1,'[1]2018_commission_structure-Start'!$A$21:$I$21,0)),0)</f>
        <v>0</v>
      </c>
      <c r="T43" s="28">
        <f t="shared" si="6"/>
        <v>66636.350000000006</v>
      </c>
      <c r="U43" s="28">
        <f t="shared" si="7"/>
        <v>130780.35</v>
      </c>
      <c r="V43" s="28">
        <f>MIN(H43,I43)*INDEX('[1]2018_commission_structure-Start'!$A$15:$J$18,MATCH($E43,'[1]2018_commission_structure-Start'!$A$15:$A$18,0),MATCH(V$1,'[1]2018_commission_structure-Start'!$A$15:$J$15,0))</f>
        <v>60000</v>
      </c>
      <c r="W43" s="26">
        <f>IF($H43&gt;I43,MIN($H43-I43,J43-I43)*INDEX('[1]2018_commission_structure-Start'!$A$15:$J$18,MATCH($E43,'[1]2018_commission_structure-Start'!$A$15:$A$18,0),MATCH(W$1,'[1]2018_commission_structure-Start'!$A$15:$J$15,0)),0)</f>
        <v>18854.530000000002</v>
      </c>
      <c r="X43" s="26">
        <f>IF($H43&gt;J43,MIN($H43-J43,K43-J43)*INDEX('[1]2018_commission_structure-Start'!$A$15:$J$18,MATCH($E43,'[1]2018_commission_structure-Start'!$A$15:$A$18,0),MATCH(X$1,'[1]2018_commission_structure-Start'!$A$15:$J$15,0)),0)</f>
        <v>0</v>
      </c>
      <c r="Y43" s="26">
        <f>IF($H43&gt;K43,MIN($H43-K43,L43-K43)*INDEX('[1]2018_commission_structure-Start'!$A$15:$J$18,MATCH($E43,'[1]2018_commission_structure-Start'!$A$15:$A$18,0),MATCH(Y$1,'[1]2018_commission_structure-Start'!$A$15:$J$15,0)),0)</f>
        <v>0</v>
      </c>
      <c r="Z43" s="26">
        <f>IF(H43&gt;L43,(H43-L43)*INDEX('[1]2018_commission_structure-Start'!$A$21:$I$24,MATCH($E43,'[1]2018_commission_structure-Start'!$A$21:$A$24,0),MATCH(Z$1,'[1]2018_commission_structure-Start'!$A$21:$I$21,0)),0)</f>
        <v>0</v>
      </c>
      <c r="AA43" s="28">
        <f t="shared" si="8"/>
        <v>78854.53</v>
      </c>
      <c r="AB43" s="28">
        <f t="shared" si="9"/>
        <v>142998.53</v>
      </c>
    </row>
    <row r="44" spans="1:28" x14ac:dyDescent="0.2">
      <c r="A44" s="25" t="str">
        <f t="shared" si="0"/>
        <v>Benedikt Leisk</v>
      </c>
      <c r="B44" s="25">
        <v>6733929554</v>
      </c>
      <c r="C44" s="25" t="s">
        <v>91</v>
      </c>
      <c r="D44" s="25" t="s">
        <v>92</v>
      </c>
      <c r="E44" s="25" t="s">
        <v>29</v>
      </c>
      <c r="F44" s="25">
        <v>74110</v>
      </c>
      <c r="G44" s="25">
        <f>COUNTIF([1]deals_closed!D:D,B44)</f>
        <v>17</v>
      </c>
      <c r="H44" s="26">
        <f>SUMIF([1]deals_closed!D:D,B44,[1]deals_closed!C:C)</f>
        <v>580579</v>
      </c>
      <c r="I44" s="26">
        <f>VLOOKUP(E44,'[1]2018_commission_structure-Start'!$A$22:$I$24,9,FALSE)</f>
        <v>600000</v>
      </c>
      <c r="J44" s="26">
        <f t="shared" si="1"/>
        <v>750000</v>
      </c>
      <c r="K44" s="26">
        <f t="shared" si="2"/>
        <v>900000</v>
      </c>
      <c r="L44" s="26">
        <f t="shared" si="3"/>
        <v>1200000</v>
      </c>
      <c r="M44" s="27">
        <f t="shared" si="4"/>
        <v>0.96763166666666667</v>
      </c>
      <c r="N44" s="25" t="str">
        <f t="shared" si="5"/>
        <v>0-100%</v>
      </c>
      <c r="O44" s="28">
        <f>MIN(H44,I44)*INDEX('[1]2018_commission_structure-Start'!$A$21:$I$24,MATCH($E44,'[1]2018_commission_structure-Start'!$A$21:$A$24,0),MATCH(O$1,'[1]2018_commission_structure-Start'!$A$21:$I$21,0))</f>
        <v>75475.27</v>
      </c>
      <c r="P44" s="26">
        <f>IF(H44&gt;I44,MIN(H44-I44,J44-I44)*INDEX('[1]2018_commission_structure-Start'!$A$21:$I$24,MATCH($E44,'[1]2018_commission_structure-Start'!$A$21:$A$24,0), MATCH(P$1,'[1]2018_commission_structure-Start'!$A$21:$I$21,0)),0)</f>
        <v>0</v>
      </c>
      <c r="Q44" s="26">
        <f>IF($H44&gt;J44,MIN($H44-J44,K44-J44)*INDEX('[1]2018_commission_structure-Start'!$A$21:$I$24,MATCH($E44,'[1]2018_commission_structure-Start'!$A$21:$A$24,0), MATCH(Q$1,'[1]2018_commission_structure-Start'!$A$21:$I$21,0)),0)</f>
        <v>0</v>
      </c>
      <c r="R44" s="26">
        <f>IF($H44&gt;K44,MIN($H44-K44,L44-K44)*INDEX('[1]2018_commission_structure-Start'!$A$21:$I$24,MATCH($E44,'[1]2018_commission_structure-Start'!$A$21:$A$24,0), MATCH(R$1,'[1]2018_commission_structure-Start'!$A$21:$I$21,0)),0)</f>
        <v>0</v>
      </c>
      <c r="S44" s="26">
        <f>IF(H44&gt;L44,(H44-L44)*INDEX('[1]2018_commission_structure-Start'!$A$21:$I$24,MATCH($E44,'[1]2018_commission_structure-Start'!$A$21:$A$24,0),MATCH(S$1,'[1]2018_commission_structure-Start'!$A$21:$I$21,0)),0)</f>
        <v>0</v>
      </c>
      <c r="T44" s="28">
        <f t="shared" si="6"/>
        <v>75475.27</v>
      </c>
      <c r="U44" s="28">
        <f t="shared" si="7"/>
        <v>149585.27000000002</v>
      </c>
      <c r="V44" s="28">
        <f>MIN(H44,I44)*INDEX('[1]2018_commission_structure-Start'!$A$15:$J$18,MATCH($E44,'[1]2018_commission_structure-Start'!$A$15:$A$18,0),MATCH(V$1,'[1]2018_commission_structure-Start'!$A$15:$J$15,0))</f>
        <v>87086.849999999991</v>
      </c>
      <c r="W44" s="26">
        <f>IF($H44&gt;I44,MIN($H44-I44,J44-I44)*INDEX('[1]2018_commission_structure-Start'!$A$15:$J$18,MATCH($E44,'[1]2018_commission_structure-Start'!$A$15:$A$18,0),MATCH(W$1,'[1]2018_commission_structure-Start'!$A$15:$J$15,0)),0)</f>
        <v>0</v>
      </c>
      <c r="X44" s="26">
        <f>IF($H44&gt;J44,MIN($H44-J44,K44-J44)*INDEX('[1]2018_commission_structure-Start'!$A$15:$J$18,MATCH($E44,'[1]2018_commission_structure-Start'!$A$15:$A$18,0),MATCH(X$1,'[1]2018_commission_structure-Start'!$A$15:$J$15,0)),0)</f>
        <v>0</v>
      </c>
      <c r="Y44" s="26">
        <f>IF($H44&gt;K44,MIN($H44-K44,L44-K44)*INDEX('[1]2018_commission_structure-Start'!$A$15:$J$18,MATCH($E44,'[1]2018_commission_structure-Start'!$A$15:$A$18,0),MATCH(Y$1,'[1]2018_commission_structure-Start'!$A$15:$J$15,0)),0)</f>
        <v>0</v>
      </c>
      <c r="Z44" s="26">
        <f>IF(H44&gt;L44,(H44-L44)*INDEX('[1]2018_commission_structure-Start'!$A$21:$I$24,MATCH($E44,'[1]2018_commission_structure-Start'!$A$21:$A$24,0),MATCH(Z$1,'[1]2018_commission_structure-Start'!$A$21:$I$21,0)),0)</f>
        <v>0</v>
      </c>
      <c r="AA44" s="28">
        <f t="shared" si="8"/>
        <v>87086.849999999991</v>
      </c>
      <c r="AB44" s="28">
        <f t="shared" si="9"/>
        <v>161196.84999999998</v>
      </c>
    </row>
    <row r="45" spans="1:28" x14ac:dyDescent="0.2">
      <c r="A45" s="25" t="str">
        <f t="shared" si="0"/>
        <v>Arden Lackner</v>
      </c>
      <c r="B45" s="25">
        <v>7892446737</v>
      </c>
      <c r="C45" s="25" t="s">
        <v>93</v>
      </c>
      <c r="D45" s="25" t="s">
        <v>94</v>
      </c>
      <c r="E45" s="25" t="s">
        <v>29</v>
      </c>
      <c r="F45" s="25">
        <v>78253</v>
      </c>
      <c r="G45" s="25">
        <f>COUNTIF([1]deals_closed!D:D,B45)</f>
        <v>27</v>
      </c>
      <c r="H45" s="26">
        <f>SUMIF([1]deals_closed!D:D,B45,[1]deals_closed!C:C)</f>
        <v>993865</v>
      </c>
      <c r="I45" s="26">
        <f>VLOOKUP(E45,'[1]2018_commission_structure-Start'!$A$22:$I$24,9,FALSE)</f>
        <v>600000</v>
      </c>
      <c r="J45" s="26">
        <f t="shared" si="1"/>
        <v>750000</v>
      </c>
      <c r="K45" s="26">
        <f t="shared" si="2"/>
        <v>900000</v>
      </c>
      <c r="L45" s="26">
        <f t="shared" si="3"/>
        <v>1200000</v>
      </c>
      <c r="M45" s="27">
        <f t="shared" si="4"/>
        <v>1.6564416666666666</v>
      </c>
      <c r="N45" s="25" t="str">
        <f t="shared" si="5"/>
        <v>150-200%</v>
      </c>
      <c r="O45" s="28">
        <f>MIN(H45,I45)*INDEX('[1]2018_commission_structure-Start'!$A$21:$I$24,MATCH($E45,'[1]2018_commission_structure-Start'!$A$21:$A$24,0),MATCH(O$1,'[1]2018_commission_structure-Start'!$A$21:$I$21,0))</f>
        <v>78000</v>
      </c>
      <c r="P45" s="26">
        <f>IF(H45&gt;I45,MIN(H45-I45,J45-I45)*INDEX('[1]2018_commission_structure-Start'!$A$21:$I$24,MATCH($E45,'[1]2018_commission_structure-Start'!$A$21:$A$24,0), MATCH(P$1,'[1]2018_commission_structure-Start'!$A$21:$I$21,0)),0)</f>
        <v>25500.000000000004</v>
      </c>
      <c r="Q45" s="26">
        <f>IF($H45&gt;J45,MIN($H45-J45,K45-J45)*INDEX('[1]2018_commission_structure-Start'!$A$21:$I$24,MATCH($E45,'[1]2018_commission_structure-Start'!$A$21:$A$24,0), MATCH(Q$1,'[1]2018_commission_structure-Start'!$A$21:$I$21,0)),0)</f>
        <v>31500</v>
      </c>
      <c r="R45" s="26">
        <f>IF($H45&gt;K45,MIN($H45-K45,L45-K45)*INDEX('[1]2018_commission_structure-Start'!$A$21:$I$24,MATCH($E45,'[1]2018_commission_structure-Start'!$A$21:$A$24,0), MATCH(R$1,'[1]2018_commission_structure-Start'!$A$21:$I$21,0)),0)</f>
        <v>24404.9</v>
      </c>
      <c r="S45" s="26">
        <f>IF(H45&gt;L45,(H45-L45)*INDEX('[1]2018_commission_structure-Start'!$A$21:$I$24,MATCH($E45,'[1]2018_commission_structure-Start'!$A$21:$A$24,0),MATCH(S$1,'[1]2018_commission_structure-Start'!$A$21:$I$21,0)),0)</f>
        <v>0</v>
      </c>
      <c r="T45" s="28">
        <f t="shared" si="6"/>
        <v>159404.9</v>
      </c>
      <c r="U45" s="28">
        <f t="shared" si="7"/>
        <v>237657.9</v>
      </c>
      <c r="V45" s="28">
        <f>MIN(H45,I45)*INDEX('[1]2018_commission_structure-Start'!$A$15:$J$18,MATCH($E45,'[1]2018_commission_structure-Start'!$A$15:$A$18,0),MATCH(V$1,'[1]2018_commission_structure-Start'!$A$15:$J$15,0))</f>
        <v>90000</v>
      </c>
      <c r="W45" s="26">
        <f>IF($H45&gt;I45,MIN($H45-I45,J45-I45)*INDEX('[1]2018_commission_structure-Start'!$A$15:$J$18,MATCH($E45,'[1]2018_commission_structure-Start'!$A$15:$A$18,0),MATCH(W$1,'[1]2018_commission_structure-Start'!$A$15:$J$15,0)),0)</f>
        <v>27000</v>
      </c>
      <c r="X45" s="26">
        <f>IF($H45&gt;J45,MIN($H45-J45,K45-J45)*INDEX('[1]2018_commission_structure-Start'!$A$15:$J$18,MATCH($E45,'[1]2018_commission_structure-Start'!$A$15:$A$18,0),MATCH(X$1,'[1]2018_commission_structure-Start'!$A$15:$J$15,0)),0)</f>
        <v>37500</v>
      </c>
      <c r="Y45" s="26">
        <f>IF($H45&gt;K45,MIN($H45-K45,L45-K45)*INDEX('[1]2018_commission_structure-Start'!$A$15:$J$18,MATCH($E45,'[1]2018_commission_structure-Start'!$A$15:$A$18,0),MATCH(Y$1,'[1]2018_commission_structure-Start'!$A$15:$J$15,0)),0)</f>
        <v>28159.5</v>
      </c>
      <c r="Z45" s="26">
        <f>IF(H45&gt;L45,(H45-L45)*INDEX('[1]2018_commission_structure-Start'!$A$21:$I$24,MATCH($E45,'[1]2018_commission_structure-Start'!$A$21:$A$24,0),MATCH(Z$1,'[1]2018_commission_structure-Start'!$A$21:$I$21,0)),0)</f>
        <v>0</v>
      </c>
      <c r="AA45" s="28">
        <f t="shared" si="8"/>
        <v>182659.5</v>
      </c>
      <c r="AB45" s="28">
        <f t="shared" si="9"/>
        <v>260912.5</v>
      </c>
    </row>
    <row r="46" spans="1:28" x14ac:dyDescent="0.2">
      <c r="A46" s="25" t="str">
        <f t="shared" si="0"/>
        <v>Murielle Jorez</v>
      </c>
      <c r="B46" s="25">
        <v>9803956825</v>
      </c>
      <c r="C46" s="25" t="s">
        <v>95</v>
      </c>
      <c r="D46" s="25" t="s">
        <v>96</v>
      </c>
      <c r="E46" s="25" t="s">
        <v>7</v>
      </c>
      <c r="F46" s="25">
        <v>47103</v>
      </c>
      <c r="G46" s="25">
        <f>COUNTIF([1]deals_closed!D:D,B46)</f>
        <v>23</v>
      </c>
      <c r="H46" s="26">
        <f>SUMIF([1]deals_closed!D:D,B46,[1]deals_closed!C:C)</f>
        <v>909806</v>
      </c>
      <c r="I46" s="26">
        <f>VLOOKUP(E46,'[1]2018_commission_structure-Start'!$A$22:$I$24,9,FALSE)</f>
        <v>500000</v>
      </c>
      <c r="J46" s="26">
        <f t="shared" si="1"/>
        <v>625000</v>
      </c>
      <c r="K46" s="26">
        <f t="shared" si="2"/>
        <v>750000</v>
      </c>
      <c r="L46" s="26">
        <f t="shared" si="3"/>
        <v>1000000</v>
      </c>
      <c r="M46" s="27">
        <f t="shared" si="4"/>
        <v>1.819612</v>
      </c>
      <c r="N46" s="25" t="str">
        <f t="shared" si="5"/>
        <v>150-200%</v>
      </c>
      <c r="O46" s="28">
        <f>MIN(H46,I46)*INDEX('[1]2018_commission_structure-Start'!$A$21:$I$24,MATCH($E46,'[1]2018_commission_structure-Start'!$A$21:$A$24,0),MATCH(O$1,'[1]2018_commission_structure-Start'!$A$21:$I$21,0))</f>
        <v>50000</v>
      </c>
      <c r="P46" s="26">
        <f>IF(H46&gt;I46,MIN(H46-I46,J46-I46)*INDEX('[1]2018_commission_structure-Start'!$A$21:$I$24,MATCH($E46,'[1]2018_commission_structure-Start'!$A$21:$A$24,0), MATCH(P$1,'[1]2018_commission_structure-Start'!$A$21:$I$21,0)),0)</f>
        <v>18750</v>
      </c>
      <c r="Q46" s="26">
        <f>IF($H46&gt;J46,MIN($H46-J46,K46-J46)*INDEX('[1]2018_commission_structure-Start'!$A$21:$I$24,MATCH($E46,'[1]2018_commission_structure-Start'!$A$21:$A$24,0), MATCH(Q$1,'[1]2018_commission_structure-Start'!$A$21:$I$21,0)),0)</f>
        <v>22500</v>
      </c>
      <c r="R46" s="26">
        <f>IF($H46&gt;K46,MIN($H46-K46,L46-K46)*INDEX('[1]2018_commission_structure-Start'!$A$21:$I$24,MATCH($E46,'[1]2018_commission_structure-Start'!$A$21:$A$24,0), MATCH(R$1,'[1]2018_commission_structure-Start'!$A$21:$I$21,0)),0)</f>
        <v>35157.32</v>
      </c>
      <c r="S46" s="26">
        <f>IF(H46&gt;L46,(H46-L46)*INDEX('[1]2018_commission_structure-Start'!$A$21:$I$24,MATCH($E46,'[1]2018_commission_structure-Start'!$A$21:$A$24,0),MATCH(S$1,'[1]2018_commission_structure-Start'!$A$21:$I$21,0)),0)</f>
        <v>0</v>
      </c>
      <c r="T46" s="28">
        <f t="shared" si="6"/>
        <v>126407.32</v>
      </c>
      <c r="U46" s="28">
        <f t="shared" si="7"/>
        <v>173510.32</v>
      </c>
      <c r="V46" s="28">
        <f>MIN(H46,I46)*INDEX('[1]2018_commission_structure-Start'!$A$15:$J$18,MATCH($E46,'[1]2018_commission_structure-Start'!$A$15:$A$18,0),MATCH(V$1,'[1]2018_commission_structure-Start'!$A$15:$J$15,0))</f>
        <v>60000</v>
      </c>
      <c r="W46" s="26">
        <f>IF($H46&gt;I46,MIN($H46-I46,J46-I46)*INDEX('[1]2018_commission_structure-Start'!$A$15:$J$18,MATCH($E46,'[1]2018_commission_structure-Start'!$A$15:$A$18,0),MATCH(W$1,'[1]2018_commission_structure-Start'!$A$15:$J$15,0)),0)</f>
        <v>21250</v>
      </c>
      <c r="X46" s="26">
        <f>IF($H46&gt;J46,MIN($H46-J46,K46-J46)*INDEX('[1]2018_commission_structure-Start'!$A$15:$J$18,MATCH($E46,'[1]2018_commission_structure-Start'!$A$15:$A$18,0),MATCH(X$1,'[1]2018_commission_structure-Start'!$A$15:$J$15,0)),0)</f>
        <v>25000</v>
      </c>
      <c r="Y46" s="26">
        <f>IF($H46&gt;K46,MIN($H46-K46,L46-K46)*INDEX('[1]2018_commission_structure-Start'!$A$15:$J$18,MATCH($E46,'[1]2018_commission_structure-Start'!$A$15:$A$18,0),MATCH(Y$1,'[1]2018_commission_structure-Start'!$A$15:$J$15,0)),0)</f>
        <v>35157.32</v>
      </c>
      <c r="Z46" s="26">
        <f>IF(H46&gt;L46,(H46-L46)*INDEX('[1]2018_commission_structure-Start'!$A$21:$I$24,MATCH($E46,'[1]2018_commission_structure-Start'!$A$21:$A$24,0),MATCH(Z$1,'[1]2018_commission_structure-Start'!$A$21:$I$21,0)),0)</f>
        <v>0</v>
      </c>
      <c r="AA46" s="28">
        <f t="shared" si="8"/>
        <v>141407.32</v>
      </c>
      <c r="AB46" s="28">
        <f t="shared" si="9"/>
        <v>188510.32</v>
      </c>
    </row>
    <row r="47" spans="1:28" x14ac:dyDescent="0.2">
      <c r="A47" s="25" t="str">
        <f t="shared" si="0"/>
        <v>Clarke Hemphall</v>
      </c>
      <c r="B47" s="25">
        <v>4085082426</v>
      </c>
      <c r="C47" s="25" t="s">
        <v>97</v>
      </c>
      <c r="D47" s="25" t="s">
        <v>98</v>
      </c>
      <c r="E47" s="25" t="s">
        <v>29</v>
      </c>
      <c r="F47" s="25">
        <v>64047</v>
      </c>
      <c r="G47" s="25">
        <f>COUNTIF([1]deals_closed!D:D,B47)</f>
        <v>28</v>
      </c>
      <c r="H47" s="26">
        <f>SUMIF([1]deals_closed!D:D,B47,[1]deals_closed!C:C)</f>
        <v>1002125</v>
      </c>
      <c r="I47" s="26">
        <f>VLOOKUP(E47,'[1]2018_commission_structure-Start'!$A$22:$I$24,9,FALSE)</f>
        <v>600000</v>
      </c>
      <c r="J47" s="26">
        <f t="shared" si="1"/>
        <v>750000</v>
      </c>
      <c r="K47" s="26">
        <f t="shared" si="2"/>
        <v>900000</v>
      </c>
      <c r="L47" s="26">
        <f t="shared" si="3"/>
        <v>1200000</v>
      </c>
      <c r="M47" s="27">
        <f t="shared" si="4"/>
        <v>1.6702083333333333</v>
      </c>
      <c r="N47" s="25" t="str">
        <f t="shared" si="5"/>
        <v>150-200%</v>
      </c>
      <c r="O47" s="28">
        <f>MIN(H47,I47)*INDEX('[1]2018_commission_structure-Start'!$A$21:$I$24,MATCH($E47,'[1]2018_commission_structure-Start'!$A$21:$A$24,0),MATCH(O$1,'[1]2018_commission_structure-Start'!$A$21:$I$21,0))</f>
        <v>78000</v>
      </c>
      <c r="P47" s="26">
        <f>IF(H47&gt;I47,MIN(H47-I47,J47-I47)*INDEX('[1]2018_commission_structure-Start'!$A$21:$I$24,MATCH($E47,'[1]2018_commission_structure-Start'!$A$21:$A$24,0), MATCH(P$1,'[1]2018_commission_structure-Start'!$A$21:$I$21,0)),0)</f>
        <v>25500.000000000004</v>
      </c>
      <c r="Q47" s="26">
        <f>IF($H47&gt;J47,MIN($H47-J47,K47-J47)*INDEX('[1]2018_commission_structure-Start'!$A$21:$I$24,MATCH($E47,'[1]2018_commission_structure-Start'!$A$21:$A$24,0), MATCH(Q$1,'[1]2018_commission_structure-Start'!$A$21:$I$21,0)),0)</f>
        <v>31500</v>
      </c>
      <c r="R47" s="26">
        <f>IF($H47&gt;K47,MIN($H47-K47,L47-K47)*INDEX('[1]2018_commission_structure-Start'!$A$21:$I$24,MATCH($E47,'[1]2018_commission_structure-Start'!$A$21:$A$24,0), MATCH(R$1,'[1]2018_commission_structure-Start'!$A$21:$I$21,0)),0)</f>
        <v>26552.5</v>
      </c>
      <c r="S47" s="26">
        <f>IF(H47&gt;L47,(H47-L47)*INDEX('[1]2018_commission_structure-Start'!$A$21:$I$24,MATCH($E47,'[1]2018_commission_structure-Start'!$A$21:$A$24,0),MATCH(S$1,'[1]2018_commission_structure-Start'!$A$21:$I$21,0)),0)</f>
        <v>0</v>
      </c>
      <c r="T47" s="28">
        <f t="shared" si="6"/>
        <v>161552.5</v>
      </c>
      <c r="U47" s="28">
        <f t="shared" si="7"/>
        <v>225599.5</v>
      </c>
      <c r="V47" s="28">
        <f>MIN(H47,I47)*INDEX('[1]2018_commission_structure-Start'!$A$15:$J$18,MATCH($E47,'[1]2018_commission_structure-Start'!$A$15:$A$18,0),MATCH(V$1,'[1]2018_commission_structure-Start'!$A$15:$J$15,0))</f>
        <v>90000</v>
      </c>
      <c r="W47" s="26">
        <f>IF($H47&gt;I47,MIN($H47-I47,J47-I47)*INDEX('[1]2018_commission_structure-Start'!$A$15:$J$18,MATCH($E47,'[1]2018_commission_structure-Start'!$A$15:$A$18,0),MATCH(W$1,'[1]2018_commission_structure-Start'!$A$15:$J$15,0)),0)</f>
        <v>27000</v>
      </c>
      <c r="X47" s="26">
        <f>IF($H47&gt;J47,MIN($H47-J47,K47-J47)*INDEX('[1]2018_commission_structure-Start'!$A$15:$J$18,MATCH($E47,'[1]2018_commission_structure-Start'!$A$15:$A$18,0),MATCH(X$1,'[1]2018_commission_structure-Start'!$A$15:$J$15,0)),0)</f>
        <v>37500</v>
      </c>
      <c r="Y47" s="26">
        <f>IF($H47&gt;K47,MIN($H47-K47,L47-K47)*INDEX('[1]2018_commission_structure-Start'!$A$15:$J$18,MATCH($E47,'[1]2018_commission_structure-Start'!$A$15:$A$18,0),MATCH(Y$1,'[1]2018_commission_structure-Start'!$A$15:$J$15,0)),0)</f>
        <v>30637.5</v>
      </c>
      <c r="Z47" s="26">
        <f>IF(H47&gt;L47,(H47-L47)*INDEX('[1]2018_commission_structure-Start'!$A$21:$I$24,MATCH($E47,'[1]2018_commission_structure-Start'!$A$21:$A$24,0),MATCH(Z$1,'[1]2018_commission_structure-Start'!$A$21:$I$21,0)),0)</f>
        <v>0</v>
      </c>
      <c r="AA47" s="28">
        <f t="shared" si="8"/>
        <v>185137.5</v>
      </c>
      <c r="AB47" s="28">
        <f t="shared" si="9"/>
        <v>249184.5</v>
      </c>
    </row>
    <row r="48" spans="1:28" x14ac:dyDescent="0.2">
      <c r="A48" s="25" t="str">
        <f t="shared" si="0"/>
        <v>Nelly Prando</v>
      </c>
      <c r="B48" s="25">
        <v>2565093969</v>
      </c>
      <c r="C48" s="25" t="s">
        <v>99</v>
      </c>
      <c r="D48" s="25" t="s">
        <v>100</v>
      </c>
      <c r="E48" s="25" t="s">
        <v>7</v>
      </c>
      <c r="F48" s="25">
        <v>46352</v>
      </c>
      <c r="G48" s="25">
        <f>COUNTIF([1]deals_closed!D:D,B48)</f>
        <v>25</v>
      </c>
      <c r="H48" s="26">
        <f>SUMIF([1]deals_closed!D:D,B48,[1]deals_closed!C:C)</f>
        <v>935138</v>
      </c>
      <c r="I48" s="26">
        <f>VLOOKUP(E48,'[1]2018_commission_structure-Start'!$A$22:$I$24,9,FALSE)</f>
        <v>500000</v>
      </c>
      <c r="J48" s="26">
        <f t="shared" si="1"/>
        <v>625000</v>
      </c>
      <c r="K48" s="26">
        <f t="shared" si="2"/>
        <v>750000</v>
      </c>
      <c r="L48" s="26">
        <f t="shared" si="3"/>
        <v>1000000</v>
      </c>
      <c r="M48" s="27">
        <f t="shared" si="4"/>
        <v>1.870276</v>
      </c>
      <c r="N48" s="25" t="str">
        <f t="shared" si="5"/>
        <v>150-200%</v>
      </c>
      <c r="O48" s="28">
        <f>MIN(H48,I48)*INDEX('[1]2018_commission_structure-Start'!$A$21:$I$24,MATCH($E48,'[1]2018_commission_structure-Start'!$A$21:$A$24,0),MATCH(O$1,'[1]2018_commission_structure-Start'!$A$21:$I$21,0))</f>
        <v>50000</v>
      </c>
      <c r="P48" s="26">
        <f>IF(H48&gt;I48,MIN(H48-I48,J48-I48)*INDEX('[1]2018_commission_structure-Start'!$A$21:$I$24,MATCH($E48,'[1]2018_commission_structure-Start'!$A$21:$A$24,0), MATCH(P$1,'[1]2018_commission_structure-Start'!$A$21:$I$21,0)),0)</f>
        <v>18750</v>
      </c>
      <c r="Q48" s="26">
        <f>IF($H48&gt;J48,MIN($H48-J48,K48-J48)*INDEX('[1]2018_commission_structure-Start'!$A$21:$I$24,MATCH($E48,'[1]2018_commission_structure-Start'!$A$21:$A$24,0), MATCH(Q$1,'[1]2018_commission_structure-Start'!$A$21:$I$21,0)),0)</f>
        <v>22500</v>
      </c>
      <c r="R48" s="26">
        <f>IF($H48&gt;K48,MIN($H48-K48,L48-K48)*INDEX('[1]2018_commission_structure-Start'!$A$21:$I$24,MATCH($E48,'[1]2018_commission_structure-Start'!$A$21:$A$24,0), MATCH(R$1,'[1]2018_commission_structure-Start'!$A$21:$I$21,0)),0)</f>
        <v>40730.36</v>
      </c>
      <c r="S48" s="26">
        <f>IF(H48&gt;L48,(H48-L48)*INDEX('[1]2018_commission_structure-Start'!$A$21:$I$24,MATCH($E48,'[1]2018_commission_structure-Start'!$A$21:$A$24,0),MATCH(S$1,'[1]2018_commission_structure-Start'!$A$21:$I$21,0)),0)</f>
        <v>0</v>
      </c>
      <c r="T48" s="28">
        <f t="shared" si="6"/>
        <v>131980.35999999999</v>
      </c>
      <c r="U48" s="28">
        <f t="shared" si="7"/>
        <v>178332.36</v>
      </c>
      <c r="V48" s="28">
        <f>MIN(H48,I48)*INDEX('[1]2018_commission_structure-Start'!$A$15:$J$18,MATCH($E48,'[1]2018_commission_structure-Start'!$A$15:$A$18,0),MATCH(V$1,'[1]2018_commission_structure-Start'!$A$15:$J$15,0))</f>
        <v>60000</v>
      </c>
      <c r="W48" s="26">
        <f>IF($H48&gt;I48,MIN($H48-I48,J48-I48)*INDEX('[1]2018_commission_structure-Start'!$A$15:$J$18,MATCH($E48,'[1]2018_commission_structure-Start'!$A$15:$A$18,0),MATCH(W$1,'[1]2018_commission_structure-Start'!$A$15:$J$15,0)),0)</f>
        <v>21250</v>
      </c>
      <c r="X48" s="26">
        <f>IF($H48&gt;J48,MIN($H48-J48,K48-J48)*INDEX('[1]2018_commission_structure-Start'!$A$15:$J$18,MATCH($E48,'[1]2018_commission_structure-Start'!$A$15:$A$18,0),MATCH(X$1,'[1]2018_commission_structure-Start'!$A$15:$J$15,0)),0)</f>
        <v>25000</v>
      </c>
      <c r="Y48" s="26">
        <f>IF($H48&gt;K48,MIN($H48-K48,L48-K48)*INDEX('[1]2018_commission_structure-Start'!$A$15:$J$18,MATCH($E48,'[1]2018_commission_structure-Start'!$A$15:$A$18,0),MATCH(Y$1,'[1]2018_commission_structure-Start'!$A$15:$J$15,0)),0)</f>
        <v>40730.36</v>
      </c>
      <c r="Z48" s="26">
        <f>IF(H48&gt;L48,(H48-L48)*INDEX('[1]2018_commission_structure-Start'!$A$21:$I$24,MATCH($E48,'[1]2018_commission_structure-Start'!$A$21:$A$24,0),MATCH(Z$1,'[1]2018_commission_structure-Start'!$A$21:$I$21,0)),0)</f>
        <v>0</v>
      </c>
      <c r="AA48" s="28">
        <f t="shared" si="8"/>
        <v>146980.35999999999</v>
      </c>
      <c r="AB48" s="28">
        <f t="shared" si="9"/>
        <v>193332.36</v>
      </c>
    </row>
    <row r="49" spans="1:28" x14ac:dyDescent="0.2">
      <c r="A49" s="25" t="str">
        <f t="shared" si="0"/>
        <v>Baudoin Normanville</v>
      </c>
      <c r="B49" s="25">
        <v>6973806759</v>
      </c>
      <c r="C49" s="25" t="s">
        <v>101</v>
      </c>
      <c r="D49" s="25" t="s">
        <v>102</v>
      </c>
      <c r="E49" s="25" t="s">
        <v>7</v>
      </c>
      <c r="F49" s="25">
        <v>45164</v>
      </c>
      <c r="G49" s="25">
        <f>COUNTIF([1]deals_closed!D:D,B49)</f>
        <v>19</v>
      </c>
      <c r="H49" s="26">
        <f>SUMIF([1]deals_closed!D:D,B49,[1]deals_closed!C:C)</f>
        <v>637085</v>
      </c>
      <c r="I49" s="26">
        <f>VLOOKUP(E49,'[1]2018_commission_structure-Start'!$A$22:$I$24,9,FALSE)</f>
        <v>500000</v>
      </c>
      <c r="J49" s="26">
        <f t="shared" si="1"/>
        <v>625000</v>
      </c>
      <c r="K49" s="26">
        <f t="shared" si="2"/>
        <v>750000</v>
      </c>
      <c r="L49" s="26">
        <f t="shared" si="3"/>
        <v>1000000</v>
      </c>
      <c r="M49" s="27">
        <f t="shared" si="4"/>
        <v>1.27417</v>
      </c>
      <c r="N49" s="25" t="str">
        <f t="shared" si="5"/>
        <v>125-150%</v>
      </c>
      <c r="O49" s="28">
        <f>MIN(H49,I49)*INDEX('[1]2018_commission_structure-Start'!$A$21:$I$24,MATCH($E49,'[1]2018_commission_structure-Start'!$A$21:$A$24,0),MATCH(O$1,'[1]2018_commission_structure-Start'!$A$21:$I$21,0))</f>
        <v>50000</v>
      </c>
      <c r="P49" s="26">
        <f>IF(H49&gt;I49,MIN(H49-I49,J49-I49)*INDEX('[1]2018_commission_structure-Start'!$A$21:$I$24,MATCH($E49,'[1]2018_commission_structure-Start'!$A$21:$A$24,0), MATCH(P$1,'[1]2018_commission_structure-Start'!$A$21:$I$21,0)),0)</f>
        <v>18750</v>
      </c>
      <c r="Q49" s="26">
        <f>IF($H49&gt;J49,MIN($H49-J49,K49-J49)*INDEX('[1]2018_commission_structure-Start'!$A$21:$I$24,MATCH($E49,'[1]2018_commission_structure-Start'!$A$21:$A$24,0), MATCH(Q$1,'[1]2018_commission_structure-Start'!$A$21:$I$21,0)),0)</f>
        <v>2175.2999999999997</v>
      </c>
      <c r="R49" s="26">
        <f>IF($H49&gt;K49,MIN($H49-K49,L49-K49)*INDEX('[1]2018_commission_structure-Start'!$A$21:$I$24,MATCH($E49,'[1]2018_commission_structure-Start'!$A$21:$A$24,0), MATCH(R$1,'[1]2018_commission_structure-Start'!$A$21:$I$21,0)),0)</f>
        <v>0</v>
      </c>
      <c r="S49" s="26">
        <f>IF(H49&gt;L49,(H49-L49)*INDEX('[1]2018_commission_structure-Start'!$A$21:$I$24,MATCH($E49,'[1]2018_commission_structure-Start'!$A$21:$A$24,0),MATCH(S$1,'[1]2018_commission_structure-Start'!$A$21:$I$21,0)),0)</f>
        <v>0</v>
      </c>
      <c r="T49" s="28">
        <f t="shared" si="6"/>
        <v>70925.3</v>
      </c>
      <c r="U49" s="28">
        <f t="shared" si="7"/>
        <v>116089.3</v>
      </c>
      <c r="V49" s="28">
        <f>MIN(H49,I49)*INDEX('[1]2018_commission_structure-Start'!$A$15:$J$18,MATCH($E49,'[1]2018_commission_structure-Start'!$A$15:$A$18,0),MATCH(V$1,'[1]2018_commission_structure-Start'!$A$15:$J$15,0))</f>
        <v>60000</v>
      </c>
      <c r="W49" s="26">
        <f>IF($H49&gt;I49,MIN($H49-I49,J49-I49)*INDEX('[1]2018_commission_structure-Start'!$A$15:$J$18,MATCH($E49,'[1]2018_commission_structure-Start'!$A$15:$A$18,0),MATCH(W$1,'[1]2018_commission_structure-Start'!$A$15:$J$15,0)),0)</f>
        <v>21250</v>
      </c>
      <c r="X49" s="26">
        <f>IF($H49&gt;J49,MIN($H49-J49,K49-J49)*INDEX('[1]2018_commission_structure-Start'!$A$15:$J$18,MATCH($E49,'[1]2018_commission_structure-Start'!$A$15:$A$18,0),MATCH(X$1,'[1]2018_commission_structure-Start'!$A$15:$J$15,0)),0)</f>
        <v>2417</v>
      </c>
      <c r="Y49" s="26">
        <f>IF($H49&gt;K49,MIN($H49-K49,L49-K49)*INDEX('[1]2018_commission_structure-Start'!$A$15:$J$18,MATCH($E49,'[1]2018_commission_structure-Start'!$A$15:$A$18,0),MATCH(Y$1,'[1]2018_commission_structure-Start'!$A$15:$J$15,0)),0)</f>
        <v>0</v>
      </c>
      <c r="Z49" s="26">
        <f>IF(H49&gt;L49,(H49-L49)*INDEX('[1]2018_commission_structure-Start'!$A$21:$I$24,MATCH($E49,'[1]2018_commission_structure-Start'!$A$21:$A$24,0),MATCH(Z$1,'[1]2018_commission_structure-Start'!$A$21:$I$21,0)),0)</f>
        <v>0</v>
      </c>
      <c r="AA49" s="28">
        <f t="shared" si="8"/>
        <v>83667</v>
      </c>
      <c r="AB49" s="28">
        <f t="shared" si="9"/>
        <v>128831</v>
      </c>
    </row>
    <row r="50" spans="1:28" x14ac:dyDescent="0.2">
      <c r="A50" s="25" t="str">
        <f t="shared" si="0"/>
        <v>Shanan St Clair</v>
      </c>
      <c r="B50" s="25">
        <v>4823073274</v>
      </c>
      <c r="C50" s="25" t="s">
        <v>103</v>
      </c>
      <c r="D50" s="25" t="s">
        <v>104</v>
      </c>
      <c r="E50" s="25" t="s">
        <v>7</v>
      </c>
      <c r="F50" s="25">
        <v>62323</v>
      </c>
      <c r="G50" s="25">
        <f>COUNTIF([1]deals_closed!D:D,B50)</f>
        <v>16</v>
      </c>
      <c r="H50" s="26">
        <f>SUMIF([1]deals_closed!D:D,B50,[1]deals_closed!C:C)</f>
        <v>625171</v>
      </c>
      <c r="I50" s="26">
        <f>VLOOKUP(E50,'[1]2018_commission_structure-Start'!$A$22:$I$24,9,FALSE)</f>
        <v>500000</v>
      </c>
      <c r="J50" s="26">
        <f t="shared" si="1"/>
        <v>625000</v>
      </c>
      <c r="K50" s="26">
        <f t="shared" si="2"/>
        <v>750000</v>
      </c>
      <c r="L50" s="26">
        <f t="shared" si="3"/>
        <v>1000000</v>
      </c>
      <c r="M50" s="27">
        <f t="shared" si="4"/>
        <v>1.2503420000000001</v>
      </c>
      <c r="N50" s="25" t="str">
        <f t="shared" si="5"/>
        <v>125-150%</v>
      </c>
      <c r="O50" s="28">
        <f>MIN(H50,I50)*INDEX('[1]2018_commission_structure-Start'!$A$21:$I$24,MATCH($E50,'[1]2018_commission_structure-Start'!$A$21:$A$24,0),MATCH(O$1,'[1]2018_commission_structure-Start'!$A$21:$I$21,0))</f>
        <v>50000</v>
      </c>
      <c r="P50" s="26">
        <f>IF(H50&gt;I50,MIN(H50-I50,J50-I50)*INDEX('[1]2018_commission_structure-Start'!$A$21:$I$24,MATCH($E50,'[1]2018_commission_structure-Start'!$A$21:$A$24,0), MATCH(P$1,'[1]2018_commission_structure-Start'!$A$21:$I$21,0)),0)</f>
        <v>18750</v>
      </c>
      <c r="Q50" s="26">
        <f>IF($H50&gt;J50,MIN($H50-J50,K50-J50)*INDEX('[1]2018_commission_structure-Start'!$A$21:$I$24,MATCH($E50,'[1]2018_commission_structure-Start'!$A$21:$A$24,0), MATCH(Q$1,'[1]2018_commission_structure-Start'!$A$21:$I$21,0)),0)</f>
        <v>30.779999999999998</v>
      </c>
      <c r="R50" s="26">
        <f>IF($H50&gt;K50,MIN($H50-K50,L50-K50)*INDEX('[1]2018_commission_structure-Start'!$A$21:$I$24,MATCH($E50,'[1]2018_commission_structure-Start'!$A$21:$A$24,0), MATCH(R$1,'[1]2018_commission_structure-Start'!$A$21:$I$21,0)),0)</f>
        <v>0</v>
      </c>
      <c r="S50" s="26">
        <f>IF(H50&gt;L50,(H50-L50)*INDEX('[1]2018_commission_structure-Start'!$A$21:$I$24,MATCH($E50,'[1]2018_commission_structure-Start'!$A$21:$A$24,0),MATCH(S$1,'[1]2018_commission_structure-Start'!$A$21:$I$21,0)),0)</f>
        <v>0</v>
      </c>
      <c r="T50" s="28">
        <f t="shared" si="6"/>
        <v>68780.78</v>
      </c>
      <c r="U50" s="28">
        <f t="shared" si="7"/>
        <v>131103.78</v>
      </c>
      <c r="V50" s="28">
        <f>MIN(H50,I50)*INDEX('[1]2018_commission_structure-Start'!$A$15:$J$18,MATCH($E50,'[1]2018_commission_structure-Start'!$A$15:$A$18,0),MATCH(V$1,'[1]2018_commission_structure-Start'!$A$15:$J$15,0))</f>
        <v>60000</v>
      </c>
      <c r="W50" s="26">
        <f>IF($H50&gt;I50,MIN($H50-I50,J50-I50)*INDEX('[1]2018_commission_structure-Start'!$A$15:$J$18,MATCH($E50,'[1]2018_commission_structure-Start'!$A$15:$A$18,0),MATCH(W$1,'[1]2018_commission_structure-Start'!$A$15:$J$15,0)),0)</f>
        <v>21250</v>
      </c>
      <c r="X50" s="26">
        <f>IF($H50&gt;J50,MIN($H50-J50,K50-J50)*INDEX('[1]2018_commission_structure-Start'!$A$15:$J$18,MATCH($E50,'[1]2018_commission_structure-Start'!$A$15:$A$18,0),MATCH(X$1,'[1]2018_commission_structure-Start'!$A$15:$J$15,0)),0)</f>
        <v>34.200000000000003</v>
      </c>
      <c r="Y50" s="26">
        <f>IF($H50&gt;K50,MIN($H50-K50,L50-K50)*INDEX('[1]2018_commission_structure-Start'!$A$15:$J$18,MATCH($E50,'[1]2018_commission_structure-Start'!$A$15:$A$18,0),MATCH(Y$1,'[1]2018_commission_structure-Start'!$A$15:$J$15,0)),0)</f>
        <v>0</v>
      </c>
      <c r="Z50" s="26">
        <f>IF(H50&gt;L50,(H50-L50)*INDEX('[1]2018_commission_structure-Start'!$A$21:$I$24,MATCH($E50,'[1]2018_commission_structure-Start'!$A$21:$A$24,0),MATCH(Z$1,'[1]2018_commission_structure-Start'!$A$21:$I$21,0)),0)</f>
        <v>0</v>
      </c>
      <c r="AA50" s="28">
        <f t="shared" si="8"/>
        <v>81284.2</v>
      </c>
      <c r="AB50" s="28">
        <f t="shared" si="9"/>
        <v>143607.20000000001</v>
      </c>
    </row>
    <row r="51" spans="1:28" x14ac:dyDescent="0.2">
      <c r="A51" s="25" t="str">
        <f t="shared" si="0"/>
        <v>Ashli Clynter</v>
      </c>
      <c r="B51" s="25">
        <v>8858733592</v>
      </c>
      <c r="C51" s="25" t="s">
        <v>105</v>
      </c>
      <c r="D51" s="25" t="s">
        <v>106</v>
      </c>
      <c r="E51" s="25" t="s">
        <v>29</v>
      </c>
      <c r="F51" s="25">
        <v>66730</v>
      </c>
      <c r="G51" s="25">
        <f>COUNTIF([1]deals_closed!D:D,B51)</f>
        <v>21</v>
      </c>
      <c r="H51" s="26">
        <f>SUMIF([1]deals_closed!D:D,B51,[1]deals_closed!C:C)</f>
        <v>723173</v>
      </c>
      <c r="I51" s="26">
        <f>VLOOKUP(E51,'[1]2018_commission_structure-Start'!$A$22:$I$24,9,FALSE)</f>
        <v>600000</v>
      </c>
      <c r="J51" s="26">
        <f t="shared" si="1"/>
        <v>750000</v>
      </c>
      <c r="K51" s="26">
        <f t="shared" si="2"/>
        <v>900000</v>
      </c>
      <c r="L51" s="26">
        <f t="shared" si="3"/>
        <v>1200000</v>
      </c>
      <c r="M51" s="27">
        <f t="shared" si="4"/>
        <v>1.2052883333333333</v>
      </c>
      <c r="N51" s="25" t="str">
        <f t="shared" si="5"/>
        <v>100-125%</v>
      </c>
      <c r="O51" s="28">
        <f>MIN(H51,I51)*INDEX('[1]2018_commission_structure-Start'!$A$21:$I$24,MATCH($E51,'[1]2018_commission_structure-Start'!$A$21:$A$24,0),MATCH(O$1,'[1]2018_commission_structure-Start'!$A$21:$I$21,0))</f>
        <v>78000</v>
      </c>
      <c r="P51" s="26">
        <f>IF(H51&gt;I51,MIN(H51-I51,J51-I51)*INDEX('[1]2018_commission_structure-Start'!$A$21:$I$24,MATCH($E51,'[1]2018_commission_structure-Start'!$A$21:$A$24,0), MATCH(P$1,'[1]2018_commission_structure-Start'!$A$21:$I$21,0)),0)</f>
        <v>20939.41</v>
      </c>
      <c r="Q51" s="26">
        <f>IF($H51&gt;J51,MIN($H51-J51,K51-J51)*INDEX('[1]2018_commission_structure-Start'!$A$21:$I$24,MATCH($E51,'[1]2018_commission_structure-Start'!$A$21:$A$24,0), MATCH(Q$1,'[1]2018_commission_structure-Start'!$A$21:$I$21,0)),0)</f>
        <v>0</v>
      </c>
      <c r="R51" s="26">
        <f>IF($H51&gt;K51,MIN($H51-K51,L51-K51)*INDEX('[1]2018_commission_structure-Start'!$A$21:$I$24,MATCH($E51,'[1]2018_commission_structure-Start'!$A$21:$A$24,0), MATCH(R$1,'[1]2018_commission_structure-Start'!$A$21:$I$21,0)),0)</f>
        <v>0</v>
      </c>
      <c r="S51" s="26">
        <f>IF(H51&gt;L51,(H51-L51)*INDEX('[1]2018_commission_structure-Start'!$A$21:$I$24,MATCH($E51,'[1]2018_commission_structure-Start'!$A$21:$A$24,0),MATCH(S$1,'[1]2018_commission_structure-Start'!$A$21:$I$21,0)),0)</f>
        <v>0</v>
      </c>
      <c r="T51" s="28">
        <f t="shared" si="6"/>
        <v>98939.41</v>
      </c>
      <c r="U51" s="28">
        <f t="shared" si="7"/>
        <v>165669.41</v>
      </c>
      <c r="V51" s="28">
        <f>MIN(H51,I51)*INDEX('[1]2018_commission_structure-Start'!$A$15:$J$18,MATCH($E51,'[1]2018_commission_structure-Start'!$A$15:$A$18,0),MATCH(V$1,'[1]2018_commission_structure-Start'!$A$15:$J$15,0))</f>
        <v>90000</v>
      </c>
      <c r="W51" s="26">
        <f>IF($H51&gt;I51,MIN($H51-I51,J51-I51)*INDEX('[1]2018_commission_structure-Start'!$A$15:$J$18,MATCH($E51,'[1]2018_commission_structure-Start'!$A$15:$A$18,0),MATCH(W$1,'[1]2018_commission_structure-Start'!$A$15:$J$15,0)),0)</f>
        <v>22171.14</v>
      </c>
      <c r="X51" s="26">
        <f>IF($H51&gt;J51,MIN($H51-J51,K51-J51)*INDEX('[1]2018_commission_structure-Start'!$A$15:$J$18,MATCH($E51,'[1]2018_commission_structure-Start'!$A$15:$A$18,0),MATCH(X$1,'[1]2018_commission_structure-Start'!$A$15:$J$15,0)),0)</f>
        <v>0</v>
      </c>
      <c r="Y51" s="26">
        <f>IF($H51&gt;K51,MIN($H51-K51,L51-K51)*INDEX('[1]2018_commission_structure-Start'!$A$15:$J$18,MATCH($E51,'[1]2018_commission_structure-Start'!$A$15:$A$18,0),MATCH(Y$1,'[1]2018_commission_structure-Start'!$A$15:$J$15,0)),0)</f>
        <v>0</v>
      </c>
      <c r="Z51" s="26">
        <f>IF(H51&gt;L51,(H51-L51)*INDEX('[1]2018_commission_structure-Start'!$A$21:$I$24,MATCH($E51,'[1]2018_commission_structure-Start'!$A$21:$A$24,0),MATCH(Z$1,'[1]2018_commission_structure-Start'!$A$21:$I$21,0)),0)</f>
        <v>0</v>
      </c>
      <c r="AA51" s="28">
        <f t="shared" si="8"/>
        <v>112171.14</v>
      </c>
      <c r="AB51" s="28">
        <f t="shared" si="9"/>
        <v>178901.14</v>
      </c>
    </row>
    <row r="52" spans="1:28" x14ac:dyDescent="0.2">
      <c r="A52" s="25" t="str">
        <f t="shared" si="0"/>
        <v>Carmen Ferrick</v>
      </c>
      <c r="B52" s="25">
        <v>4786629839</v>
      </c>
      <c r="C52" s="25" t="s">
        <v>107</v>
      </c>
      <c r="D52" s="25" t="s">
        <v>108</v>
      </c>
      <c r="E52" s="25" t="s">
        <v>7</v>
      </c>
      <c r="F52" s="25">
        <v>47140</v>
      </c>
      <c r="G52" s="25">
        <f>COUNTIF([1]deals_closed!D:D,B52)</f>
        <v>26</v>
      </c>
      <c r="H52" s="26">
        <f>SUMIF([1]deals_closed!D:D,B52,[1]deals_closed!C:C)</f>
        <v>968216</v>
      </c>
      <c r="I52" s="26">
        <f>VLOOKUP(E52,'[1]2018_commission_structure-Start'!$A$22:$I$24,9,FALSE)</f>
        <v>500000</v>
      </c>
      <c r="J52" s="26">
        <f t="shared" si="1"/>
        <v>625000</v>
      </c>
      <c r="K52" s="26">
        <f t="shared" si="2"/>
        <v>750000</v>
      </c>
      <c r="L52" s="26">
        <f t="shared" si="3"/>
        <v>1000000</v>
      </c>
      <c r="M52" s="27">
        <f t="shared" si="4"/>
        <v>1.9364319999999999</v>
      </c>
      <c r="N52" s="25" t="str">
        <f t="shared" si="5"/>
        <v>150-200%</v>
      </c>
      <c r="O52" s="28">
        <f>MIN(H52,I52)*INDEX('[1]2018_commission_structure-Start'!$A$21:$I$24,MATCH($E52,'[1]2018_commission_structure-Start'!$A$21:$A$24,0),MATCH(O$1,'[1]2018_commission_structure-Start'!$A$21:$I$21,0))</f>
        <v>50000</v>
      </c>
      <c r="P52" s="26">
        <f>IF(H52&gt;I52,MIN(H52-I52,J52-I52)*INDEX('[1]2018_commission_structure-Start'!$A$21:$I$24,MATCH($E52,'[1]2018_commission_structure-Start'!$A$21:$A$24,0), MATCH(P$1,'[1]2018_commission_structure-Start'!$A$21:$I$21,0)),0)</f>
        <v>18750</v>
      </c>
      <c r="Q52" s="26">
        <f>IF($H52&gt;J52,MIN($H52-J52,K52-J52)*INDEX('[1]2018_commission_structure-Start'!$A$21:$I$24,MATCH($E52,'[1]2018_commission_structure-Start'!$A$21:$A$24,0), MATCH(Q$1,'[1]2018_commission_structure-Start'!$A$21:$I$21,0)),0)</f>
        <v>22500</v>
      </c>
      <c r="R52" s="26">
        <f>IF($H52&gt;K52,MIN($H52-K52,L52-K52)*INDEX('[1]2018_commission_structure-Start'!$A$21:$I$24,MATCH($E52,'[1]2018_commission_structure-Start'!$A$21:$A$24,0), MATCH(R$1,'[1]2018_commission_structure-Start'!$A$21:$I$21,0)),0)</f>
        <v>48007.519999999997</v>
      </c>
      <c r="S52" s="26">
        <f>IF(H52&gt;L52,(H52-L52)*INDEX('[1]2018_commission_structure-Start'!$A$21:$I$24,MATCH($E52,'[1]2018_commission_structure-Start'!$A$21:$A$24,0),MATCH(S$1,'[1]2018_commission_structure-Start'!$A$21:$I$21,0)),0)</f>
        <v>0</v>
      </c>
      <c r="T52" s="28">
        <f t="shared" si="6"/>
        <v>139257.51999999999</v>
      </c>
      <c r="U52" s="28">
        <f t="shared" si="7"/>
        <v>186397.52</v>
      </c>
      <c r="V52" s="28">
        <f>MIN(H52,I52)*INDEX('[1]2018_commission_structure-Start'!$A$15:$J$18,MATCH($E52,'[1]2018_commission_structure-Start'!$A$15:$A$18,0),MATCH(V$1,'[1]2018_commission_structure-Start'!$A$15:$J$15,0))</f>
        <v>60000</v>
      </c>
      <c r="W52" s="26">
        <f>IF($H52&gt;I52,MIN($H52-I52,J52-I52)*INDEX('[1]2018_commission_structure-Start'!$A$15:$J$18,MATCH($E52,'[1]2018_commission_structure-Start'!$A$15:$A$18,0),MATCH(W$1,'[1]2018_commission_structure-Start'!$A$15:$J$15,0)),0)</f>
        <v>21250</v>
      </c>
      <c r="X52" s="26">
        <f>IF($H52&gt;J52,MIN($H52-J52,K52-J52)*INDEX('[1]2018_commission_structure-Start'!$A$15:$J$18,MATCH($E52,'[1]2018_commission_structure-Start'!$A$15:$A$18,0),MATCH(X$1,'[1]2018_commission_structure-Start'!$A$15:$J$15,0)),0)</f>
        <v>25000</v>
      </c>
      <c r="Y52" s="26">
        <f>IF($H52&gt;K52,MIN($H52-K52,L52-K52)*INDEX('[1]2018_commission_structure-Start'!$A$15:$J$18,MATCH($E52,'[1]2018_commission_structure-Start'!$A$15:$A$18,0),MATCH(Y$1,'[1]2018_commission_structure-Start'!$A$15:$J$15,0)),0)</f>
        <v>48007.519999999997</v>
      </c>
      <c r="Z52" s="26">
        <f>IF(H52&gt;L52,(H52-L52)*INDEX('[1]2018_commission_structure-Start'!$A$21:$I$24,MATCH($E52,'[1]2018_commission_structure-Start'!$A$21:$A$24,0),MATCH(Z$1,'[1]2018_commission_structure-Start'!$A$21:$I$21,0)),0)</f>
        <v>0</v>
      </c>
      <c r="AA52" s="28">
        <f t="shared" si="8"/>
        <v>154257.51999999999</v>
      </c>
      <c r="AB52" s="28">
        <f t="shared" si="9"/>
        <v>201397.52</v>
      </c>
    </row>
    <row r="53" spans="1:28" x14ac:dyDescent="0.2">
      <c r="A53" s="25" t="str">
        <f t="shared" si="0"/>
        <v>Derry Staniforth</v>
      </c>
      <c r="B53" s="25">
        <v>9151658844</v>
      </c>
      <c r="C53" s="25" t="s">
        <v>109</v>
      </c>
      <c r="D53" s="25" t="s">
        <v>110</v>
      </c>
      <c r="E53" s="25" t="s">
        <v>29</v>
      </c>
      <c r="F53" s="25">
        <v>50141</v>
      </c>
      <c r="G53" s="25">
        <f>COUNTIF([1]deals_closed!D:D,B53)</f>
        <v>25</v>
      </c>
      <c r="H53" s="26">
        <f>SUMIF([1]deals_closed!D:D,B53,[1]deals_closed!C:C)</f>
        <v>1019541</v>
      </c>
      <c r="I53" s="26">
        <f>VLOOKUP(E53,'[1]2018_commission_structure-Start'!$A$22:$I$24,9,FALSE)</f>
        <v>600000</v>
      </c>
      <c r="J53" s="26">
        <f t="shared" si="1"/>
        <v>750000</v>
      </c>
      <c r="K53" s="26">
        <f t="shared" si="2"/>
        <v>900000</v>
      </c>
      <c r="L53" s="26">
        <f t="shared" si="3"/>
        <v>1200000</v>
      </c>
      <c r="M53" s="27">
        <f t="shared" si="4"/>
        <v>1.6992350000000001</v>
      </c>
      <c r="N53" s="25" t="str">
        <f t="shared" si="5"/>
        <v>150-200%</v>
      </c>
      <c r="O53" s="28">
        <f>MIN(H53,I53)*INDEX('[1]2018_commission_structure-Start'!$A$21:$I$24,MATCH($E53,'[1]2018_commission_structure-Start'!$A$21:$A$24,0),MATCH(O$1,'[1]2018_commission_structure-Start'!$A$21:$I$21,0))</f>
        <v>78000</v>
      </c>
      <c r="P53" s="26">
        <f>IF(H53&gt;I53,MIN(H53-I53,J53-I53)*INDEX('[1]2018_commission_structure-Start'!$A$21:$I$24,MATCH($E53,'[1]2018_commission_structure-Start'!$A$21:$A$24,0), MATCH(P$1,'[1]2018_commission_structure-Start'!$A$21:$I$21,0)),0)</f>
        <v>25500.000000000004</v>
      </c>
      <c r="Q53" s="26">
        <f>IF($H53&gt;J53,MIN($H53-J53,K53-J53)*INDEX('[1]2018_commission_structure-Start'!$A$21:$I$24,MATCH($E53,'[1]2018_commission_structure-Start'!$A$21:$A$24,0), MATCH(Q$1,'[1]2018_commission_structure-Start'!$A$21:$I$21,0)),0)</f>
        <v>31500</v>
      </c>
      <c r="R53" s="26">
        <f>IF($H53&gt;K53,MIN($H53-K53,L53-K53)*INDEX('[1]2018_commission_structure-Start'!$A$21:$I$24,MATCH($E53,'[1]2018_commission_structure-Start'!$A$21:$A$24,0), MATCH(R$1,'[1]2018_commission_structure-Start'!$A$21:$I$21,0)),0)</f>
        <v>31080.66</v>
      </c>
      <c r="S53" s="26">
        <f>IF(H53&gt;L53,(H53-L53)*INDEX('[1]2018_commission_structure-Start'!$A$21:$I$24,MATCH($E53,'[1]2018_commission_structure-Start'!$A$21:$A$24,0),MATCH(S$1,'[1]2018_commission_structure-Start'!$A$21:$I$21,0)),0)</f>
        <v>0</v>
      </c>
      <c r="T53" s="28">
        <f t="shared" si="6"/>
        <v>166080.66</v>
      </c>
      <c r="U53" s="28">
        <f t="shared" si="7"/>
        <v>216221.66</v>
      </c>
      <c r="V53" s="28">
        <f>MIN(H53,I53)*INDEX('[1]2018_commission_structure-Start'!$A$15:$J$18,MATCH($E53,'[1]2018_commission_structure-Start'!$A$15:$A$18,0),MATCH(V$1,'[1]2018_commission_structure-Start'!$A$15:$J$15,0))</f>
        <v>90000</v>
      </c>
      <c r="W53" s="26">
        <f>IF($H53&gt;I53,MIN($H53-I53,J53-I53)*INDEX('[1]2018_commission_structure-Start'!$A$15:$J$18,MATCH($E53,'[1]2018_commission_structure-Start'!$A$15:$A$18,0),MATCH(W$1,'[1]2018_commission_structure-Start'!$A$15:$J$15,0)),0)</f>
        <v>27000</v>
      </c>
      <c r="X53" s="26">
        <f>IF($H53&gt;J53,MIN($H53-J53,K53-J53)*INDEX('[1]2018_commission_structure-Start'!$A$15:$J$18,MATCH($E53,'[1]2018_commission_structure-Start'!$A$15:$A$18,0),MATCH(X$1,'[1]2018_commission_structure-Start'!$A$15:$J$15,0)),0)</f>
        <v>37500</v>
      </c>
      <c r="Y53" s="26">
        <f>IF($H53&gt;K53,MIN($H53-K53,L53-K53)*INDEX('[1]2018_commission_structure-Start'!$A$15:$J$18,MATCH($E53,'[1]2018_commission_structure-Start'!$A$15:$A$18,0),MATCH(Y$1,'[1]2018_commission_structure-Start'!$A$15:$J$15,0)),0)</f>
        <v>35862.299999999996</v>
      </c>
      <c r="Z53" s="26">
        <f>IF(H53&gt;L53,(H53-L53)*INDEX('[1]2018_commission_structure-Start'!$A$21:$I$24,MATCH($E53,'[1]2018_commission_structure-Start'!$A$21:$A$24,0),MATCH(Z$1,'[1]2018_commission_structure-Start'!$A$21:$I$21,0)),0)</f>
        <v>0</v>
      </c>
      <c r="AA53" s="28">
        <f t="shared" si="8"/>
        <v>190362.3</v>
      </c>
      <c r="AB53" s="28">
        <f t="shared" si="9"/>
        <v>240503.3</v>
      </c>
    </row>
    <row r="54" spans="1:28" x14ac:dyDescent="0.2">
      <c r="A54" s="25" t="str">
        <f t="shared" si="0"/>
        <v>Manya Orbell</v>
      </c>
      <c r="B54" s="25">
        <v>7132417177</v>
      </c>
      <c r="C54" s="25" t="s">
        <v>111</v>
      </c>
      <c r="D54" s="25" t="s">
        <v>112</v>
      </c>
      <c r="E54" s="25" t="s">
        <v>7</v>
      </c>
      <c r="F54" s="25">
        <v>52665</v>
      </c>
      <c r="G54" s="25">
        <f>COUNTIF([1]deals_closed!D:D,B54)</f>
        <v>18</v>
      </c>
      <c r="H54" s="26">
        <f>SUMIF([1]deals_closed!D:D,B54,[1]deals_closed!C:C)</f>
        <v>561559</v>
      </c>
      <c r="I54" s="26">
        <f>VLOOKUP(E54,'[1]2018_commission_structure-Start'!$A$22:$I$24,9,FALSE)</f>
        <v>500000</v>
      </c>
      <c r="J54" s="26">
        <f t="shared" si="1"/>
        <v>625000</v>
      </c>
      <c r="K54" s="26">
        <f t="shared" si="2"/>
        <v>750000</v>
      </c>
      <c r="L54" s="26">
        <f t="shared" si="3"/>
        <v>1000000</v>
      </c>
      <c r="M54" s="27">
        <f t="shared" si="4"/>
        <v>1.1231180000000001</v>
      </c>
      <c r="N54" s="25" t="str">
        <f t="shared" si="5"/>
        <v>100-125%</v>
      </c>
      <c r="O54" s="28">
        <f>MIN(H54,I54)*INDEX('[1]2018_commission_structure-Start'!$A$21:$I$24,MATCH($E54,'[1]2018_commission_structure-Start'!$A$21:$A$24,0),MATCH(O$1,'[1]2018_commission_structure-Start'!$A$21:$I$21,0))</f>
        <v>50000</v>
      </c>
      <c r="P54" s="26">
        <f>IF(H54&gt;I54,MIN(H54-I54,J54-I54)*INDEX('[1]2018_commission_structure-Start'!$A$21:$I$24,MATCH($E54,'[1]2018_commission_structure-Start'!$A$21:$A$24,0), MATCH(P$1,'[1]2018_commission_structure-Start'!$A$21:$I$21,0)),0)</f>
        <v>9233.85</v>
      </c>
      <c r="Q54" s="26">
        <f>IF($H54&gt;J54,MIN($H54-J54,K54-J54)*INDEX('[1]2018_commission_structure-Start'!$A$21:$I$24,MATCH($E54,'[1]2018_commission_structure-Start'!$A$21:$A$24,0), MATCH(Q$1,'[1]2018_commission_structure-Start'!$A$21:$I$21,0)),0)</f>
        <v>0</v>
      </c>
      <c r="R54" s="26">
        <f>IF($H54&gt;K54,MIN($H54-K54,L54-K54)*INDEX('[1]2018_commission_structure-Start'!$A$21:$I$24,MATCH($E54,'[1]2018_commission_structure-Start'!$A$21:$A$24,0), MATCH(R$1,'[1]2018_commission_structure-Start'!$A$21:$I$21,0)),0)</f>
        <v>0</v>
      </c>
      <c r="S54" s="26">
        <f>IF(H54&gt;L54,(H54-L54)*INDEX('[1]2018_commission_structure-Start'!$A$21:$I$24,MATCH($E54,'[1]2018_commission_structure-Start'!$A$21:$A$24,0),MATCH(S$1,'[1]2018_commission_structure-Start'!$A$21:$I$21,0)),0)</f>
        <v>0</v>
      </c>
      <c r="T54" s="28">
        <f t="shared" si="6"/>
        <v>59233.85</v>
      </c>
      <c r="U54" s="28">
        <f t="shared" si="7"/>
        <v>111898.85</v>
      </c>
      <c r="V54" s="28">
        <f>MIN(H54,I54)*INDEX('[1]2018_commission_structure-Start'!$A$15:$J$18,MATCH($E54,'[1]2018_commission_structure-Start'!$A$15:$A$18,0),MATCH(V$1,'[1]2018_commission_structure-Start'!$A$15:$J$15,0))</f>
        <v>60000</v>
      </c>
      <c r="W54" s="26">
        <f>IF($H54&gt;I54,MIN($H54-I54,J54-I54)*INDEX('[1]2018_commission_structure-Start'!$A$15:$J$18,MATCH($E54,'[1]2018_commission_structure-Start'!$A$15:$A$18,0),MATCH(W$1,'[1]2018_commission_structure-Start'!$A$15:$J$15,0)),0)</f>
        <v>10465.030000000001</v>
      </c>
      <c r="X54" s="26">
        <f>IF($H54&gt;J54,MIN($H54-J54,K54-J54)*INDEX('[1]2018_commission_structure-Start'!$A$15:$J$18,MATCH($E54,'[1]2018_commission_structure-Start'!$A$15:$A$18,0),MATCH(X$1,'[1]2018_commission_structure-Start'!$A$15:$J$15,0)),0)</f>
        <v>0</v>
      </c>
      <c r="Y54" s="26">
        <f>IF($H54&gt;K54,MIN($H54-K54,L54-K54)*INDEX('[1]2018_commission_structure-Start'!$A$15:$J$18,MATCH($E54,'[1]2018_commission_structure-Start'!$A$15:$A$18,0),MATCH(Y$1,'[1]2018_commission_structure-Start'!$A$15:$J$15,0)),0)</f>
        <v>0</v>
      </c>
      <c r="Z54" s="26">
        <f>IF(H54&gt;L54,(H54-L54)*INDEX('[1]2018_commission_structure-Start'!$A$21:$I$24,MATCH($E54,'[1]2018_commission_structure-Start'!$A$21:$A$24,0),MATCH(Z$1,'[1]2018_commission_structure-Start'!$A$21:$I$21,0)),0)</f>
        <v>0</v>
      </c>
      <c r="AA54" s="28">
        <f t="shared" si="8"/>
        <v>70465.03</v>
      </c>
      <c r="AB54" s="28">
        <f t="shared" si="9"/>
        <v>123130.03</v>
      </c>
    </row>
    <row r="55" spans="1:28" x14ac:dyDescent="0.2">
      <c r="A55" s="25" t="str">
        <f t="shared" si="0"/>
        <v>Bryn Tomas</v>
      </c>
      <c r="B55" s="25">
        <v>6596440737</v>
      </c>
      <c r="C55" s="25" t="s">
        <v>113</v>
      </c>
      <c r="D55" s="25" t="s">
        <v>114</v>
      </c>
      <c r="E55" s="25" t="s">
        <v>7</v>
      </c>
      <c r="F55" s="25">
        <v>34438</v>
      </c>
      <c r="G55" s="25">
        <f>COUNTIF([1]deals_closed!D:D,B55)</f>
        <v>27</v>
      </c>
      <c r="H55" s="26">
        <f>SUMIF([1]deals_closed!D:D,B55,[1]deals_closed!C:C)</f>
        <v>915219</v>
      </c>
      <c r="I55" s="26">
        <f>VLOOKUP(E55,'[1]2018_commission_structure-Start'!$A$22:$I$24,9,FALSE)</f>
        <v>500000</v>
      </c>
      <c r="J55" s="26">
        <f t="shared" si="1"/>
        <v>625000</v>
      </c>
      <c r="K55" s="26">
        <f t="shared" si="2"/>
        <v>750000</v>
      </c>
      <c r="L55" s="26">
        <f t="shared" si="3"/>
        <v>1000000</v>
      </c>
      <c r="M55" s="27">
        <f t="shared" si="4"/>
        <v>1.830438</v>
      </c>
      <c r="N55" s="25" t="str">
        <f t="shared" si="5"/>
        <v>150-200%</v>
      </c>
      <c r="O55" s="28">
        <f>MIN(H55,I55)*INDEX('[1]2018_commission_structure-Start'!$A$21:$I$24,MATCH($E55,'[1]2018_commission_structure-Start'!$A$21:$A$24,0),MATCH(O$1,'[1]2018_commission_structure-Start'!$A$21:$I$21,0))</f>
        <v>50000</v>
      </c>
      <c r="P55" s="26">
        <f>IF(H55&gt;I55,MIN(H55-I55,J55-I55)*INDEX('[1]2018_commission_structure-Start'!$A$21:$I$24,MATCH($E55,'[1]2018_commission_structure-Start'!$A$21:$A$24,0), MATCH(P$1,'[1]2018_commission_structure-Start'!$A$21:$I$21,0)),0)</f>
        <v>18750</v>
      </c>
      <c r="Q55" s="26">
        <f>IF($H55&gt;J55,MIN($H55-J55,K55-J55)*INDEX('[1]2018_commission_structure-Start'!$A$21:$I$24,MATCH($E55,'[1]2018_commission_structure-Start'!$A$21:$A$24,0), MATCH(Q$1,'[1]2018_commission_structure-Start'!$A$21:$I$21,0)),0)</f>
        <v>22500</v>
      </c>
      <c r="R55" s="26">
        <f>IF($H55&gt;K55,MIN($H55-K55,L55-K55)*INDEX('[1]2018_commission_structure-Start'!$A$21:$I$24,MATCH($E55,'[1]2018_commission_structure-Start'!$A$21:$A$24,0), MATCH(R$1,'[1]2018_commission_structure-Start'!$A$21:$I$21,0)),0)</f>
        <v>36348.18</v>
      </c>
      <c r="S55" s="26">
        <f>IF(H55&gt;L55,(H55-L55)*INDEX('[1]2018_commission_structure-Start'!$A$21:$I$24,MATCH($E55,'[1]2018_commission_structure-Start'!$A$21:$A$24,0),MATCH(S$1,'[1]2018_commission_structure-Start'!$A$21:$I$21,0)),0)</f>
        <v>0</v>
      </c>
      <c r="T55" s="28">
        <f t="shared" si="6"/>
        <v>127598.18</v>
      </c>
      <c r="U55" s="28">
        <f t="shared" si="7"/>
        <v>162036.18</v>
      </c>
      <c r="V55" s="28">
        <f>MIN(H55,I55)*INDEX('[1]2018_commission_structure-Start'!$A$15:$J$18,MATCH($E55,'[1]2018_commission_structure-Start'!$A$15:$A$18,0),MATCH(V$1,'[1]2018_commission_structure-Start'!$A$15:$J$15,0))</f>
        <v>60000</v>
      </c>
      <c r="W55" s="26">
        <f>IF($H55&gt;I55,MIN($H55-I55,J55-I55)*INDEX('[1]2018_commission_structure-Start'!$A$15:$J$18,MATCH($E55,'[1]2018_commission_structure-Start'!$A$15:$A$18,0),MATCH(W$1,'[1]2018_commission_structure-Start'!$A$15:$J$15,0)),0)</f>
        <v>21250</v>
      </c>
      <c r="X55" s="26">
        <f>IF($H55&gt;J55,MIN($H55-J55,K55-J55)*INDEX('[1]2018_commission_structure-Start'!$A$15:$J$18,MATCH($E55,'[1]2018_commission_structure-Start'!$A$15:$A$18,0),MATCH(X$1,'[1]2018_commission_structure-Start'!$A$15:$J$15,0)),0)</f>
        <v>25000</v>
      </c>
      <c r="Y55" s="26">
        <f>IF($H55&gt;K55,MIN($H55-K55,L55-K55)*INDEX('[1]2018_commission_structure-Start'!$A$15:$J$18,MATCH($E55,'[1]2018_commission_structure-Start'!$A$15:$A$18,0),MATCH(Y$1,'[1]2018_commission_structure-Start'!$A$15:$J$15,0)),0)</f>
        <v>36348.18</v>
      </c>
      <c r="Z55" s="26">
        <f>IF(H55&gt;L55,(H55-L55)*INDEX('[1]2018_commission_structure-Start'!$A$21:$I$24,MATCH($E55,'[1]2018_commission_structure-Start'!$A$21:$A$24,0),MATCH(Z$1,'[1]2018_commission_structure-Start'!$A$21:$I$21,0)),0)</f>
        <v>0</v>
      </c>
      <c r="AA55" s="28">
        <f t="shared" si="8"/>
        <v>142598.18</v>
      </c>
      <c r="AB55" s="28">
        <f t="shared" si="9"/>
        <v>177036.18</v>
      </c>
    </row>
    <row r="56" spans="1:28" x14ac:dyDescent="0.2">
      <c r="A56" s="25" t="str">
        <f t="shared" si="0"/>
        <v>Genni Glader</v>
      </c>
      <c r="B56" s="25">
        <v>4504361140</v>
      </c>
      <c r="C56" s="25" t="s">
        <v>115</v>
      </c>
      <c r="D56" s="25" t="s">
        <v>116</v>
      </c>
      <c r="E56" s="25" t="s">
        <v>7</v>
      </c>
      <c r="F56" s="25">
        <v>45337</v>
      </c>
      <c r="G56" s="25">
        <f>COUNTIF([1]deals_closed!D:D,B56)</f>
        <v>17</v>
      </c>
      <c r="H56" s="26">
        <f>SUMIF([1]deals_closed!D:D,B56,[1]deals_closed!C:C)</f>
        <v>574785</v>
      </c>
      <c r="I56" s="26">
        <f>VLOOKUP(E56,'[1]2018_commission_structure-Start'!$A$22:$I$24,9,FALSE)</f>
        <v>500000</v>
      </c>
      <c r="J56" s="26">
        <f t="shared" si="1"/>
        <v>625000</v>
      </c>
      <c r="K56" s="26">
        <f t="shared" si="2"/>
        <v>750000</v>
      </c>
      <c r="L56" s="26">
        <f t="shared" si="3"/>
        <v>1000000</v>
      </c>
      <c r="M56" s="27">
        <f t="shared" si="4"/>
        <v>1.14957</v>
      </c>
      <c r="N56" s="25" t="str">
        <f t="shared" si="5"/>
        <v>100-125%</v>
      </c>
      <c r="O56" s="28">
        <f>MIN(H56,I56)*INDEX('[1]2018_commission_structure-Start'!$A$21:$I$24,MATCH($E56,'[1]2018_commission_structure-Start'!$A$21:$A$24,0),MATCH(O$1,'[1]2018_commission_structure-Start'!$A$21:$I$21,0))</f>
        <v>50000</v>
      </c>
      <c r="P56" s="26">
        <f>IF(H56&gt;I56,MIN(H56-I56,J56-I56)*INDEX('[1]2018_commission_structure-Start'!$A$21:$I$24,MATCH($E56,'[1]2018_commission_structure-Start'!$A$21:$A$24,0), MATCH(P$1,'[1]2018_commission_structure-Start'!$A$21:$I$21,0)),0)</f>
        <v>11217.75</v>
      </c>
      <c r="Q56" s="26">
        <f>IF($H56&gt;J56,MIN($H56-J56,K56-J56)*INDEX('[1]2018_commission_structure-Start'!$A$21:$I$24,MATCH($E56,'[1]2018_commission_structure-Start'!$A$21:$A$24,0), MATCH(Q$1,'[1]2018_commission_structure-Start'!$A$21:$I$21,0)),0)</f>
        <v>0</v>
      </c>
      <c r="R56" s="26">
        <f>IF($H56&gt;K56,MIN($H56-K56,L56-K56)*INDEX('[1]2018_commission_structure-Start'!$A$21:$I$24,MATCH($E56,'[1]2018_commission_structure-Start'!$A$21:$A$24,0), MATCH(R$1,'[1]2018_commission_structure-Start'!$A$21:$I$21,0)),0)</f>
        <v>0</v>
      </c>
      <c r="S56" s="26">
        <f>IF(H56&gt;L56,(H56-L56)*INDEX('[1]2018_commission_structure-Start'!$A$21:$I$24,MATCH($E56,'[1]2018_commission_structure-Start'!$A$21:$A$24,0),MATCH(S$1,'[1]2018_commission_structure-Start'!$A$21:$I$21,0)),0)</f>
        <v>0</v>
      </c>
      <c r="T56" s="28">
        <f t="shared" si="6"/>
        <v>61217.75</v>
      </c>
      <c r="U56" s="28">
        <f t="shared" si="7"/>
        <v>106554.75</v>
      </c>
      <c r="V56" s="28">
        <f>MIN(H56,I56)*INDEX('[1]2018_commission_structure-Start'!$A$15:$J$18,MATCH($E56,'[1]2018_commission_structure-Start'!$A$15:$A$18,0),MATCH(V$1,'[1]2018_commission_structure-Start'!$A$15:$J$15,0))</f>
        <v>60000</v>
      </c>
      <c r="W56" s="26">
        <f>IF($H56&gt;I56,MIN($H56-I56,J56-I56)*INDEX('[1]2018_commission_structure-Start'!$A$15:$J$18,MATCH($E56,'[1]2018_commission_structure-Start'!$A$15:$A$18,0),MATCH(W$1,'[1]2018_commission_structure-Start'!$A$15:$J$15,0)),0)</f>
        <v>12713.45</v>
      </c>
      <c r="X56" s="26">
        <f>IF($H56&gt;J56,MIN($H56-J56,K56-J56)*INDEX('[1]2018_commission_structure-Start'!$A$15:$J$18,MATCH($E56,'[1]2018_commission_structure-Start'!$A$15:$A$18,0),MATCH(X$1,'[1]2018_commission_structure-Start'!$A$15:$J$15,0)),0)</f>
        <v>0</v>
      </c>
      <c r="Y56" s="26">
        <f>IF($H56&gt;K56,MIN($H56-K56,L56-K56)*INDEX('[1]2018_commission_structure-Start'!$A$15:$J$18,MATCH($E56,'[1]2018_commission_structure-Start'!$A$15:$A$18,0),MATCH(Y$1,'[1]2018_commission_structure-Start'!$A$15:$J$15,0)),0)</f>
        <v>0</v>
      </c>
      <c r="Z56" s="26">
        <f>IF(H56&gt;L56,(H56-L56)*INDEX('[1]2018_commission_structure-Start'!$A$21:$I$24,MATCH($E56,'[1]2018_commission_structure-Start'!$A$21:$A$24,0),MATCH(Z$1,'[1]2018_commission_structure-Start'!$A$21:$I$21,0)),0)</f>
        <v>0</v>
      </c>
      <c r="AA56" s="28">
        <f t="shared" si="8"/>
        <v>72713.45</v>
      </c>
      <c r="AB56" s="28">
        <f t="shared" si="9"/>
        <v>118050.45</v>
      </c>
    </row>
    <row r="57" spans="1:28" x14ac:dyDescent="0.2">
      <c r="A57" s="25" t="str">
        <f t="shared" si="0"/>
        <v>Becki Grigorini</v>
      </c>
      <c r="B57" s="25">
        <v>4986200380</v>
      </c>
      <c r="C57" s="25" t="s">
        <v>117</v>
      </c>
      <c r="D57" s="25" t="s">
        <v>118</v>
      </c>
      <c r="E57" s="25" t="s">
        <v>29</v>
      </c>
      <c r="F57" s="25">
        <v>72309</v>
      </c>
      <c r="G57" s="25">
        <f>COUNTIF([1]deals_closed!D:D,B57)</f>
        <v>23</v>
      </c>
      <c r="H57" s="26">
        <f>SUMIF([1]deals_closed!D:D,B57,[1]deals_closed!C:C)</f>
        <v>804790</v>
      </c>
      <c r="I57" s="26">
        <f>VLOOKUP(E57,'[1]2018_commission_structure-Start'!$A$22:$I$24,9,FALSE)</f>
        <v>600000</v>
      </c>
      <c r="J57" s="26">
        <f t="shared" si="1"/>
        <v>750000</v>
      </c>
      <c r="K57" s="26">
        <f t="shared" si="2"/>
        <v>900000</v>
      </c>
      <c r="L57" s="26">
        <f t="shared" si="3"/>
        <v>1200000</v>
      </c>
      <c r="M57" s="27">
        <f t="shared" si="4"/>
        <v>1.3413166666666667</v>
      </c>
      <c r="N57" s="25" t="str">
        <f t="shared" si="5"/>
        <v>125-150%</v>
      </c>
      <c r="O57" s="28">
        <f>MIN(H57,I57)*INDEX('[1]2018_commission_structure-Start'!$A$21:$I$24,MATCH($E57,'[1]2018_commission_structure-Start'!$A$21:$A$24,0),MATCH(O$1,'[1]2018_commission_structure-Start'!$A$21:$I$21,0))</f>
        <v>78000</v>
      </c>
      <c r="P57" s="26">
        <f>IF(H57&gt;I57,MIN(H57-I57,J57-I57)*INDEX('[1]2018_commission_structure-Start'!$A$21:$I$24,MATCH($E57,'[1]2018_commission_structure-Start'!$A$21:$A$24,0), MATCH(P$1,'[1]2018_commission_structure-Start'!$A$21:$I$21,0)),0)</f>
        <v>25500.000000000004</v>
      </c>
      <c r="Q57" s="26">
        <f>IF($H57&gt;J57,MIN($H57-J57,K57-J57)*INDEX('[1]2018_commission_structure-Start'!$A$21:$I$24,MATCH($E57,'[1]2018_commission_structure-Start'!$A$21:$A$24,0), MATCH(Q$1,'[1]2018_commission_structure-Start'!$A$21:$I$21,0)),0)</f>
        <v>11505.9</v>
      </c>
      <c r="R57" s="26">
        <f>IF($H57&gt;K57,MIN($H57-K57,L57-K57)*INDEX('[1]2018_commission_structure-Start'!$A$21:$I$24,MATCH($E57,'[1]2018_commission_structure-Start'!$A$21:$A$24,0), MATCH(R$1,'[1]2018_commission_structure-Start'!$A$21:$I$21,0)),0)</f>
        <v>0</v>
      </c>
      <c r="S57" s="26">
        <f>IF(H57&gt;L57,(H57-L57)*INDEX('[1]2018_commission_structure-Start'!$A$21:$I$24,MATCH($E57,'[1]2018_commission_structure-Start'!$A$21:$A$24,0),MATCH(S$1,'[1]2018_commission_structure-Start'!$A$21:$I$21,0)),0)</f>
        <v>0</v>
      </c>
      <c r="T57" s="28">
        <f t="shared" si="6"/>
        <v>115005.9</v>
      </c>
      <c r="U57" s="28">
        <f t="shared" si="7"/>
        <v>187314.9</v>
      </c>
      <c r="V57" s="28">
        <f>MIN(H57,I57)*INDEX('[1]2018_commission_structure-Start'!$A$15:$J$18,MATCH($E57,'[1]2018_commission_structure-Start'!$A$15:$A$18,0),MATCH(V$1,'[1]2018_commission_structure-Start'!$A$15:$J$15,0))</f>
        <v>90000</v>
      </c>
      <c r="W57" s="26">
        <f>IF($H57&gt;I57,MIN($H57-I57,J57-I57)*INDEX('[1]2018_commission_structure-Start'!$A$15:$J$18,MATCH($E57,'[1]2018_commission_structure-Start'!$A$15:$A$18,0),MATCH(W$1,'[1]2018_commission_structure-Start'!$A$15:$J$15,0)),0)</f>
        <v>27000</v>
      </c>
      <c r="X57" s="26">
        <f>IF($H57&gt;J57,MIN($H57-J57,K57-J57)*INDEX('[1]2018_commission_structure-Start'!$A$15:$J$18,MATCH($E57,'[1]2018_commission_structure-Start'!$A$15:$A$18,0),MATCH(X$1,'[1]2018_commission_structure-Start'!$A$15:$J$15,0)),0)</f>
        <v>13697.5</v>
      </c>
      <c r="Y57" s="26">
        <f>IF($H57&gt;K57,MIN($H57-K57,L57-K57)*INDEX('[1]2018_commission_structure-Start'!$A$15:$J$18,MATCH($E57,'[1]2018_commission_structure-Start'!$A$15:$A$18,0),MATCH(Y$1,'[1]2018_commission_structure-Start'!$A$15:$J$15,0)),0)</f>
        <v>0</v>
      </c>
      <c r="Z57" s="26">
        <f>IF(H57&gt;L57,(H57-L57)*INDEX('[1]2018_commission_structure-Start'!$A$21:$I$24,MATCH($E57,'[1]2018_commission_structure-Start'!$A$21:$A$24,0),MATCH(Z$1,'[1]2018_commission_structure-Start'!$A$21:$I$21,0)),0)</f>
        <v>0</v>
      </c>
      <c r="AA57" s="28">
        <f t="shared" si="8"/>
        <v>130697.5</v>
      </c>
      <c r="AB57" s="28">
        <f t="shared" si="9"/>
        <v>203006.5</v>
      </c>
    </row>
    <row r="58" spans="1:28" x14ac:dyDescent="0.2">
      <c r="A58" s="25" t="str">
        <f t="shared" si="0"/>
        <v>Golda Devigne</v>
      </c>
      <c r="B58" s="25">
        <v>2804488179</v>
      </c>
      <c r="C58" s="25" t="s">
        <v>119</v>
      </c>
      <c r="D58" s="25" t="s">
        <v>120</v>
      </c>
      <c r="E58" s="25" t="s">
        <v>10</v>
      </c>
      <c r="F58" s="25">
        <v>104547</v>
      </c>
      <c r="G58" s="25">
        <f>COUNTIF([1]deals_closed!D:D,B58)</f>
        <v>20</v>
      </c>
      <c r="H58" s="26">
        <f>SUMIF([1]deals_closed!D:D,B58,[1]deals_closed!C:C)</f>
        <v>610321</v>
      </c>
      <c r="I58" s="26">
        <f>VLOOKUP(E58,'[1]2018_commission_structure-Start'!$A$22:$I$24,9,FALSE)</f>
        <v>750000</v>
      </c>
      <c r="J58" s="26">
        <f t="shared" si="1"/>
        <v>937500</v>
      </c>
      <c r="K58" s="26">
        <f t="shared" si="2"/>
        <v>1125000</v>
      </c>
      <c r="L58" s="26">
        <f t="shared" si="3"/>
        <v>1500000</v>
      </c>
      <c r="M58" s="27">
        <f t="shared" si="4"/>
        <v>0.81376133333333334</v>
      </c>
      <c r="N58" s="25" t="str">
        <f t="shared" si="5"/>
        <v>0-100%</v>
      </c>
      <c r="O58" s="28">
        <f>MIN(H58,I58)*INDEX('[1]2018_commission_structure-Start'!$A$21:$I$24,MATCH($E58,'[1]2018_commission_structure-Start'!$A$21:$A$24,0),MATCH(O$1,'[1]2018_commission_structure-Start'!$A$21:$I$21,0))</f>
        <v>91548.15</v>
      </c>
      <c r="P58" s="26">
        <f>IF(H58&gt;I58,MIN(H58-I58,J58-I58)*INDEX('[1]2018_commission_structure-Start'!$A$21:$I$24,MATCH($E58,'[1]2018_commission_structure-Start'!$A$21:$A$24,0), MATCH(P$1,'[1]2018_commission_structure-Start'!$A$21:$I$21,0)),0)</f>
        <v>0</v>
      </c>
      <c r="Q58" s="26">
        <f>IF($H58&gt;J58,MIN($H58-J58,K58-J58)*INDEX('[1]2018_commission_structure-Start'!$A$21:$I$24,MATCH($E58,'[1]2018_commission_structure-Start'!$A$21:$A$24,0), MATCH(Q$1,'[1]2018_commission_structure-Start'!$A$21:$I$21,0)),0)</f>
        <v>0</v>
      </c>
      <c r="R58" s="26">
        <f>IF($H58&gt;K58,MIN($H58-K58,L58-K58)*INDEX('[1]2018_commission_structure-Start'!$A$21:$I$24,MATCH($E58,'[1]2018_commission_structure-Start'!$A$21:$A$24,0), MATCH(R$1,'[1]2018_commission_structure-Start'!$A$21:$I$21,0)),0)</f>
        <v>0</v>
      </c>
      <c r="S58" s="26">
        <f>IF(H58&gt;L58,(H58-L58)*INDEX('[1]2018_commission_structure-Start'!$A$21:$I$24,MATCH($E58,'[1]2018_commission_structure-Start'!$A$21:$A$24,0),MATCH(S$1,'[1]2018_commission_structure-Start'!$A$21:$I$21,0)),0)</f>
        <v>0</v>
      </c>
      <c r="T58" s="28">
        <f t="shared" si="6"/>
        <v>91548.15</v>
      </c>
      <c r="U58" s="28">
        <f t="shared" si="7"/>
        <v>196095.15</v>
      </c>
      <c r="V58" s="28">
        <f>MIN(H58,I58)*INDEX('[1]2018_commission_structure-Start'!$A$15:$J$18,MATCH($E58,'[1]2018_commission_structure-Start'!$A$15:$A$18,0),MATCH(V$1,'[1]2018_commission_structure-Start'!$A$15:$J$15,0))</f>
        <v>91548.15</v>
      </c>
      <c r="W58" s="26">
        <f>IF($H58&gt;I58,MIN($H58-I58,J58-I58)*INDEX('[1]2018_commission_structure-Start'!$A$15:$J$18,MATCH($E58,'[1]2018_commission_structure-Start'!$A$15:$A$18,0),MATCH(W$1,'[1]2018_commission_structure-Start'!$A$15:$J$15,0)),0)</f>
        <v>0</v>
      </c>
      <c r="X58" s="26">
        <f>IF($H58&gt;J58,MIN($H58-J58,K58-J58)*INDEX('[1]2018_commission_structure-Start'!$A$15:$J$18,MATCH($E58,'[1]2018_commission_structure-Start'!$A$15:$A$18,0),MATCH(X$1,'[1]2018_commission_structure-Start'!$A$15:$J$15,0)),0)</f>
        <v>0</v>
      </c>
      <c r="Y58" s="26">
        <f>IF($H58&gt;K58,MIN($H58-K58,L58-K58)*INDEX('[1]2018_commission_structure-Start'!$A$15:$J$18,MATCH($E58,'[1]2018_commission_structure-Start'!$A$15:$A$18,0),MATCH(Y$1,'[1]2018_commission_structure-Start'!$A$15:$J$15,0)),0)</f>
        <v>0</v>
      </c>
      <c r="Z58" s="26">
        <f>IF(H58&gt;L58,(H58-L58)*INDEX('[1]2018_commission_structure-Start'!$A$21:$I$24,MATCH($E58,'[1]2018_commission_structure-Start'!$A$21:$A$24,0),MATCH(Z$1,'[1]2018_commission_structure-Start'!$A$21:$I$21,0)),0)</f>
        <v>0</v>
      </c>
      <c r="AA58" s="28">
        <f t="shared" si="8"/>
        <v>91548.15</v>
      </c>
      <c r="AB58" s="28">
        <f t="shared" si="9"/>
        <v>196095.15</v>
      </c>
    </row>
    <row r="59" spans="1:28" x14ac:dyDescent="0.2">
      <c r="A59" s="25" t="str">
        <f t="shared" si="0"/>
        <v>Ruthi Torrance</v>
      </c>
      <c r="B59" s="25">
        <v>6214787945</v>
      </c>
      <c r="C59" s="25" t="s">
        <v>121</v>
      </c>
      <c r="D59" s="25" t="s">
        <v>122</v>
      </c>
      <c r="E59" s="25" t="s">
        <v>29</v>
      </c>
      <c r="F59" s="25">
        <v>63850</v>
      </c>
      <c r="G59" s="25">
        <f>COUNTIF([1]deals_closed!D:D,B59)</f>
        <v>19</v>
      </c>
      <c r="H59" s="26">
        <f>SUMIF([1]deals_closed!D:D,B59,[1]deals_closed!C:C)</f>
        <v>743904</v>
      </c>
      <c r="I59" s="26">
        <f>VLOOKUP(E59,'[1]2018_commission_structure-Start'!$A$22:$I$24,9,FALSE)</f>
        <v>600000</v>
      </c>
      <c r="J59" s="26">
        <f t="shared" si="1"/>
        <v>750000</v>
      </c>
      <c r="K59" s="26">
        <f t="shared" si="2"/>
        <v>900000</v>
      </c>
      <c r="L59" s="26">
        <f t="shared" si="3"/>
        <v>1200000</v>
      </c>
      <c r="M59" s="27">
        <f t="shared" si="4"/>
        <v>1.2398400000000001</v>
      </c>
      <c r="N59" s="25" t="str">
        <f t="shared" si="5"/>
        <v>100-125%</v>
      </c>
      <c r="O59" s="28">
        <f>MIN(H59,I59)*INDEX('[1]2018_commission_structure-Start'!$A$21:$I$24,MATCH($E59,'[1]2018_commission_structure-Start'!$A$21:$A$24,0),MATCH(O$1,'[1]2018_commission_structure-Start'!$A$21:$I$21,0))</f>
        <v>78000</v>
      </c>
      <c r="P59" s="26">
        <f>IF(H59&gt;I59,MIN(H59-I59,J59-I59)*INDEX('[1]2018_commission_structure-Start'!$A$21:$I$24,MATCH($E59,'[1]2018_commission_structure-Start'!$A$21:$A$24,0), MATCH(P$1,'[1]2018_commission_structure-Start'!$A$21:$I$21,0)),0)</f>
        <v>24463.68</v>
      </c>
      <c r="Q59" s="26">
        <f>IF($H59&gt;J59,MIN($H59-J59,K59-J59)*INDEX('[1]2018_commission_structure-Start'!$A$21:$I$24,MATCH($E59,'[1]2018_commission_structure-Start'!$A$21:$A$24,0), MATCH(Q$1,'[1]2018_commission_structure-Start'!$A$21:$I$21,0)),0)</f>
        <v>0</v>
      </c>
      <c r="R59" s="26">
        <f>IF($H59&gt;K59,MIN($H59-K59,L59-K59)*INDEX('[1]2018_commission_structure-Start'!$A$21:$I$24,MATCH($E59,'[1]2018_commission_structure-Start'!$A$21:$A$24,0), MATCH(R$1,'[1]2018_commission_structure-Start'!$A$21:$I$21,0)),0)</f>
        <v>0</v>
      </c>
      <c r="S59" s="26">
        <f>IF(H59&gt;L59,(H59-L59)*INDEX('[1]2018_commission_structure-Start'!$A$21:$I$24,MATCH($E59,'[1]2018_commission_structure-Start'!$A$21:$A$24,0),MATCH(S$1,'[1]2018_commission_structure-Start'!$A$21:$I$21,0)),0)</f>
        <v>0</v>
      </c>
      <c r="T59" s="28">
        <f t="shared" si="6"/>
        <v>102463.67999999999</v>
      </c>
      <c r="U59" s="28">
        <f t="shared" si="7"/>
        <v>166313.68</v>
      </c>
      <c r="V59" s="28">
        <f>MIN(H59,I59)*INDEX('[1]2018_commission_structure-Start'!$A$15:$J$18,MATCH($E59,'[1]2018_commission_structure-Start'!$A$15:$A$18,0),MATCH(V$1,'[1]2018_commission_structure-Start'!$A$15:$J$15,0))</f>
        <v>90000</v>
      </c>
      <c r="W59" s="26">
        <f>IF($H59&gt;I59,MIN($H59-I59,J59-I59)*INDEX('[1]2018_commission_structure-Start'!$A$15:$J$18,MATCH($E59,'[1]2018_commission_structure-Start'!$A$15:$A$18,0),MATCH(W$1,'[1]2018_commission_structure-Start'!$A$15:$J$15,0)),0)</f>
        <v>25902.719999999998</v>
      </c>
      <c r="X59" s="26">
        <f>IF($H59&gt;J59,MIN($H59-J59,K59-J59)*INDEX('[1]2018_commission_structure-Start'!$A$15:$J$18,MATCH($E59,'[1]2018_commission_structure-Start'!$A$15:$A$18,0),MATCH(X$1,'[1]2018_commission_structure-Start'!$A$15:$J$15,0)),0)</f>
        <v>0</v>
      </c>
      <c r="Y59" s="26">
        <f>IF($H59&gt;K59,MIN($H59-K59,L59-K59)*INDEX('[1]2018_commission_structure-Start'!$A$15:$J$18,MATCH($E59,'[1]2018_commission_structure-Start'!$A$15:$A$18,0),MATCH(Y$1,'[1]2018_commission_structure-Start'!$A$15:$J$15,0)),0)</f>
        <v>0</v>
      </c>
      <c r="Z59" s="26">
        <f>IF(H59&gt;L59,(H59-L59)*INDEX('[1]2018_commission_structure-Start'!$A$21:$I$24,MATCH($E59,'[1]2018_commission_structure-Start'!$A$21:$A$24,0),MATCH(Z$1,'[1]2018_commission_structure-Start'!$A$21:$I$21,0)),0)</f>
        <v>0</v>
      </c>
      <c r="AA59" s="28">
        <f t="shared" si="8"/>
        <v>115902.72</v>
      </c>
      <c r="AB59" s="28">
        <f t="shared" si="9"/>
        <v>179752.72</v>
      </c>
    </row>
    <row r="60" spans="1:28" x14ac:dyDescent="0.2">
      <c r="A60" s="25" t="str">
        <f t="shared" si="0"/>
        <v>Georgiana Nutten</v>
      </c>
      <c r="B60" s="25">
        <v>8346855079</v>
      </c>
      <c r="C60" s="25" t="s">
        <v>123</v>
      </c>
      <c r="D60" s="25" t="s">
        <v>124</v>
      </c>
      <c r="E60" s="25" t="s">
        <v>7</v>
      </c>
      <c r="F60" s="25">
        <v>37411</v>
      </c>
      <c r="G60" s="25">
        <f>COUNTIF([1]deals_closed!D:D,B60)</f>
        <v>23</v>
      </c>
      <c r="H60" s="26">
        <f>SUMIF([1]deals_closed!D:D,B60,[1]deals_closed!C:C)</f>
        <v>644872</v>
      </c>
      <c r="I60" s="26">
        <f>VLOOKUP(E60,'[1]2018_commission_structure-Start'!$A$22:$I$24,9,FALSE)</f>
        <v>500000</v>
      </c>
      <c r="J60" s="26">
        <f t="shared" si="1"/>
        <v>625000</v>
      </c>
      <c r="K60" s="26">
        <f t="shared" si="2"/>
        <v>750000</v>
      </c>
      <c r="L60" s="26">
        <f t="shared" si="3"/>
        <v>1000000</v>
      </c>
      <c r="M60" s="27">
        <f t="shared" si="4"/>
        <v>1.289744</v>
      </c>
      <c r="N60" s="25" t="str">
        <f t="shared" si="5"/>
        <v>125-150%</v>
      </c>
      <c r="O60" s="28">
        <f>MIN(H60,I60)*INDEX('[1]2018_commission_structure-Start'!$A$21:$I$24,MATCH($E60,'[1]2018_commission_structure-Start'!$A$21:$A$24,0),MATCH(O$1,'[1]2018_commission_structure-Start'!$A$21:$I$21,0))</f>
        <v>50000</v>
      </c>
      <c r="P60" s="26">
        <f>IF(H60&gt;I60,MIN(H60-I60,J60-I60)*INDEX('[1]2018_commission_structure-Start'!$A$21:$I$24,MATCH($E60,'[1]2018_commission_structure-Start'!$A$21:$A$24,0), MATCH(P$1,'[1]2018_commission_structure-Start'!$A$21:$I$21,0)),0)</f>
        <v>18750</v>
      </c>
      <c r="Q60" s="26">
        <f>IF($H60&gt;J60,MIN($H60-J60,K60-J60)*INDEX('[1]2018_commission_structure-Start'!$A$21:$I$24,MATCH($E60,'[1]2018_commission_structure-Start'!$A$21:$A$24,0), MATCH(Q$1,'[1]2018_commission_structure-Start'!$A$21:$I$21,0)),0)</f>
        <v>3576.96</v>
      </c>
      <c r="R60" s="26">
        <f>IF($H60&gt;K60,MIN($H60-K60,L60-K60)*INDEX('[1]2018_commission_structure-Start'!$A$21:$I$24,MATCH($E60,'[1]2018_commission_structure-Start'!$A$21:$A$24,0), MATCH(R$1,'[1]2018_commission_structure-Start'!$A$21:$I$21,0)),0)</f>
        <v>0</v>
      </c>
      <c r="S60" s="26">
        <f>IF(H60&gt;L60,(H60-L60)*INDEX('[1]2018_commission_structure-Start'!$A$21:$I$24,MATCH($E60,'[1]2018_commission_structure-Start'!$A$21:$A$24,0),MATCH(S$1,'[1]2018_commission_structure-Start'!$A$21:$I$21,0)),0)</f>
        <v>0</v>
      </c>
      <c r="T60" s="28">
        <f t="shared" si="6"/>
        <v>72326.960000000006</v>
      </c>
      <c r="U60" s="28">
        <f t="shared" si="7"/>
        <v>109737.96</v>
      </c>
      <c r="V60" s="28">
        <f>MIN(H60,I60)*INDEX('[1]2018_commission_structure-Start'!$A$15:$J$18,MATCH($E60,'[1]2018_commission_structure-Start'!$A$15:$A$18,0),MATCH(V$1,'[1]2018_commission_structure-Start'!$A$15:$J$15,0))</f>
        <v>60000</v>
      </c>
      <c r="W60" s="26">
        <f>IF($H60&gt;I60,MIN($H60-I60,J60-I60)*INDEX('[1]2018_commission_structure-Start'!$A$15:$J$18,MATCH($E60,'[1]2018_commission_structure-Start'!$A$15:$A$18,0),MATCH(W$1,'[1]2018_commission_structure-Start'!$A$15:$J$15,0)),0)</f>
        <v>21250</v>
      </c>
      <c r="X60" s="26">
        <f>IF($H60&gt;J60,MIN($H60-J60,K60-J60)*INDEX('[1]2018_commission_structure-Start'!$A$15:$J$18,MATCH($E60,'[1]2018_commission_structure-Start'!$A$15:$A$18,0),MATCH(X$1,'[1]2018_commission_structure-Start'!$A$15:$J$15,0)),0)</f>
        <v>3974.4</v>
      </c>
      <c r="Y60" s="26">
        <f>IF($H60&gt;K60,MIN($H60-K60,L60-K60)*INDEX('[1]2018_commission_structure-Start'!$A$15:$J$18,MATCH($E60,'[1]2018_commission_structure-Start'!$A$15:$A$18,0),MATCH(Y$1,'[1]2018_commission_structure-Start'!$A$15:$J$15,0)),0)</f>
        <v>0</v>
      </c>
      <c r="Z60" s="26">
        <f>IF(H60&gt;L60,(H60-L60)*INDEX('[1]2018_commission_structure-Start'!$A$21:$I$24,MATCH($E60,'[1]2018_commission_structure-Start'!$A$21:$A$24,0),MATCH(Z$1,'[1]2018_commission_structure-Start'!$A$21:$I$21,0)),0)</f>
        <v>0</v>
      </c>
      <c r="AA60" s="28">
        <f t="shared" si="8"/>
        <v>85224.4</v>
      </c>
      <c r="AB60" s="28">
        <f t="shared" si="9"/>
        <v>122635.4</v>
      </c>
    </row>
    <row r="61" spans="1:28" x14ac:dyDescent="0.2">
      <c r="A61" s="25" t="str">
        <f t="shared" si="0"/>
        <v>Diane Corben</v>
      </c>
      <c r="B61" s="25">
        <v>8644362151</v>
      </c>
      <c r="C61" s="25" t="s">
        <v>125</v>
      </c>
      <c r="D61" s="25" t="s">
        <v>126</v>
      </c>
      <c r="E61" s="25" t="s">
        <v>10</v>
      </c>
      <c r="F61" s="25">
        <v>95999</v>
      </c>
      <c r="G61" s="25">
        <f>COUNTIF([1]deals_closed!D:D,B61)</f>
        <v>20</v>
      </c>
      <c r="H61" s="26">
        <f>SUMIF([1]deals_closed!D:D,B61,[1]deals_closed!C:C)</f>
        <v>827180</v>
      </c>
      <c r="I61" s="26">
        <f>VLOOKUP(E61,'[1]2018_commission_structure-Start'!$A$22:$I$24,9,FALSE)</f>
        <v>750000</v>
      </c>
      <c r="J61" s="26">
        <f t="shared" si="1"/>
        <v>937500</v>
      </c>
      <c r="K61" s="26">
        <f t="shared" si="2"/>
        <v>1125000</v>
      </c>
      <c r="L61" s="26">
        <f t="shared" si="3"/>
        <v>1500000</v>
      </c>
      <c r="M61" s="27">
        <f t="shared" si="4"/>
        <v>1.1029066666666667</v>
      </c>
      <c r="N61" s="25" t="str">
        <f t="shared" si="5"/>
        <v>100-125%</v>
      </c>
      <c r="O61" s="28">
        <f>MIN(H61,I61)*INDEX('[1]2018_commission_structure-Start'!$A$21:$I$24,MATCH($E61,'[1]2018_commission_structure-Start'!$A$21:$A$24,0),MATCH(O$1,'[1]2018_commission_structure-Start'!$A$21:$I$21,0))</f>
        <v>112500</v>
      </c>
      <c r="P61" s="26">
        <f>IF(H61&gt;I61,MIN(H61-I61,J61-I61)*INDEX('[1]2018_commission_structure-Start'!$A$21:$I$24,MATCH($E61,'[1]2018_commission_structure-Start'!$A$21:$A$24,0), MATCH(P$1,'[1]2018_commission_structure-Start'!$A$21:$I$21,0)),0)</f>
        <v>14664.2</v>
      </c>
      <c r="Q61" s="26">
        <f>IF($H61&gt;J61,MIN($H61-J61,K61-J61)*INDEX('[1]2018_commission_structure-Start'!$A$21:$I$24,MATCH($E61,'[1]2018_commission_structure-Start'!$A$21:$A$24,0), MATCH(Q$1,'[1]2018_commission_structure-Start'!$A$21:$I$21,0)),0)</f>
        <v>0</v>
      </c>
      <c r="R61" s="26">
        <f>IF($H61&gt;K61,MIN($H61-K61,L61-K61)*INDEX('[1]2018_commission_structure-Start'!$A$21:$I$24,MATCH($E61,'[1]2018_commission_structure-Start'!$A$21:$A$24,0), MATCH(R$1,'[1]2018_commission_structure-Start'!$A$21:$I$21,0)),0)</f>
        <v>0</v>
      </c>
      <c r="S61" s="26">
        <f>IF(H61&gt;L61,(H61-L61)*INDEX('[1]2018_commission_structure-Start'!$A$21:$I$24,MATCH($E61,'[1]2018_commission_structure-Start'!$A$21:$A$24,0),MATCH(S$1,'[1]2018_commission_structure-Start'!$A$21:$I$21,0)),0)</f>
        <v>0</v>
      </c>
      <c r="T61" s="28">
        <f t="shared" si="6"/>
        <v>127164.2</v>
      </c>
      <c r="U61" s="28">
        <f t="shared" si="7"/>
        <v>223163.2</v>
      </c>
      <c r="V61" s="28">
        <f>MIN(H61,I61)*INDEX('[1]2018_commission_structure-Start'!$A$15:$J$18,MATCH($E61,'[1]2018_commission_structure-Start'!$A$15:$A$18,0),MATCH(V$1,'[1]2018_commission_structure-Start'!$A$15:$J$15,0))</f>
        <v>112500</v>
      </c>
      <c r="W61" s="26">
        <f>IF($H61&gt;I61,MIN($H61-I61,J61-I61)*INDEX('[1]2018_commission_structure-Start'!$A$15:$J$18,MATCH($E61,'[1]2018_commission_structure-Start'!$A$15:$A$18,0),MATCH(W$1,'[1]2018_commission_structure-Start'!$A$15:$J$15,0)),0)</f>
        <v>16979.599999999999</v>
      </c>
      <c r="X61" s="26">
        <f>IF($H61&gt;J61,MIN($H61-J61,K61-J61)*INDEX('[1]2018_commission_structure-Start'!$A$15:$J$18,MATCH($E61,'[1]2018_commission_structure-Start'!$A$15:$A$18,0),MATCH(X$1,'[1]2018_commission_structure-Start'!$A$15:$J$15,0)),0)</f>
        <v>0</v>
      </c>
      <c r="Y61" s="26">
        <f>IF($H61&gt;K61,MIN($H61-K61,L61-K61)*INDEX('[1]2018_commission_structure-Start'!$A$15:$J$18,MATCH($E61,'[1]2018_commission_structure-Start'!$A$15:$A$18,0),MATCH(Y$1,'[1]2018_commission_structure-Start'!$A$15:$J$15,0)),0)</f>
        <v>0</v>
      </c>
      <c r="Z61" s="26">
        <f>IF(H61&gt;L61,(H61-L61)*INDEX('[1]2018_commission_structure-Start'!$A$21:$I$24,MATCH($E61,'[1]2018_commission_structure-Start'!$A$21:$A$24,0),MATCH(Z$1,'[1]2018_commission_structure-Start'!$A$21:$I$21,0)),0)</f>
        <v>0</v>
      </c>
      <c r="AA61" s="28">
        <f t="shared" si="8"/>
        <v>129479.6</v>
      </c>
      <c r="AB61" s="28">
        <f t="shared" si="9"/>
        <v>225478.6</v>
      </c>
    </row>
    <row r="62" spans="1:28" x14ac:dyDescent="0.2">
      <c r="A62" s="25" t="str">
        <f t="shared" si="0"/>
        <v>Joletta Lounds</v>
      </c>
      <c r="B62" s="25">
        <v>5948190226</v>
      </c>
      <c r="C62" s="25" t="s">
        <v>127</v>
      </c>
      <c r="D62" s="25" t="s">
        <v>128</v>
      </c>
      <c r="E62" s="25" t="s">
        <v>7</v>
      </c>
      <c r="F62" s="25">
        <v>41088</v>
      </c>
      <c r="G62" s="25">
        <f>COUNTIF([1]deals_closed!D:D,B62)</f>
        <v>22</v>
      </c>
      <c r="H62" s="26">
        <f>SUMIF([1]deals_closed!D:D,B62,[1]deals_closed!C:C)</f>
        <v>699928</v>
      </c>
      <c r="I62" s="26">
        <f>VLOOKUP(E62,'[1]2018_commission_structure-Start'!$A$22:$I$24,9,FALSE)</f>
        <v>500000</v>
      </c>
      <c r="J62" s="26">
        <f t="shared" si="1"/>
        <v>625000</v>
      </c>
      <c r="K62" s="26">
        <f t="shared" si="2"/>
        <v>750000</v>
      </c>
      <c r="L62" s="26">
        <f t="shared" si="3"/>
        <v>1000000</v>
      </c>
      <c r="M62" s="27">
        <f t="shared" si="4"/>
        <v>1.399856</v>
      </c>
      <c r="N62" s="25" t="str">
        <f t="shared" si="5"/>
        <v>125-150%</v>
      </c>
      <c r="O62" s="28">
        <f>MIN(H62,I62)*INDEX('[1]2018_commission_structure-Start'!$A$21:$I$24,MATCH($E62,'[1]2018_commission_structure-Start'!$A$21:$A$24,0),MATCH(O$1,'[1]2018_commission_structure-Start'!$A$21:$I$21,0))</f>
        <v>50000</v>
      </c>
      <c r="P62" s="26">
        <f>IF(H62&gt;I62,MIN(H62-I62,J62-I62)*INDEX('[1]2018_commission_structure-Start'!$A$21:$I$24,MATCH($E62,'[1]2018_commission_structure-Start'!$A$21:$A$24,0), MATCH(P$1,'[1]2018_commission_structure-Start'!$A$21:$I$21,0)),0)</f>
        <v>18750</v>
      </c>
      <c r="Q62" s="26">
        <f>IF($H62&gt;J62,MIN($H62-J62,K62-J62)*INDEX('[1]2018_commission_structure-Start'!$A$21:$I$24,MATCH($E62,'[1]2018_commission_structure-Start'!$A$21:$A$24,0), MATCH(Q$1,'[1]2018_commission_structure-Start'!$A$21:$I$21,0)),0)</f>
        <v>13487.039999999999</v>
      </c>
      <c r="R62" s="26">
        <f>IF($H62&gt;K62,MIN($H62-K62,L62-K62)*INDEX('[1]2018_commission_structure-Start'!$A$21:$I$24,MATCH($E62,'[1]2018_commission_structure-Start'!$A$21:$A$24,0), MATCH(R$1,'[1]2018_commission_structure-Start'!$A$21:$I$21,0)),0)</f>
        <v>0</v>
      </c>
      <c r="S62" s="26">
        <f>IF(H62&gt;L62,(H62-L62)*INDEX('[1]2018_commission_structure-Start'!$A$21:$I$24,MATCH($E62,'[1]2018_commission_structure-Start'!$A$21:$A$24,0),MATCH(S$1,'[1]2018_commission_structure-Start'!$A$21:$I$21,0)),0)</f>
        <v>0</v>
      </c>
      <c r="T62" s="28">
        <f t="shared" si="6"/>
        <v>82237.039999999994</v>
      </c>
      <c r="U62" s="28">
        <f t="shared" si="7"/>
        <v>123325.04</v>
      </c>
      <c r="V62" s="28">
        <f>MIN(H62,I62)*INDEX('[1]2018_commission_structure-Start'!$A$15:$J$18,MATCH($E62,'[1]2018_commission_structure-Start'!$A$15:$A$18,0),MATCH(V$1,'[1]2018_commission_structure-Start'!$A$15:$J$15,0))</f>
        <v>60000</v>
      </c>
      <c r="W62" s="26">
        <f>IF($H62&gt;I62,MIN($H62-I62,J62-I62)*INDEX('[1]2018_commission_structure-Start'!$A$15:$J$18,MATCH($E62,'[1]2018_commission_structure-Start'!$A$15:$A$18,0),MATCH(W$1,'[1]2018_commission_structure-Start'!$A$15:$J$15,0)),0)</f>
        <v>21250</v>
      </c>
      <c r="X62" s="26">
        <f>IF($H62&gt;J62,MIN($H62-J62,K62-J62)*INDEX('[1]2018_commission_structure-Start'!$A$15:$J$18,MATCH($E62,'[1]2018_commission_structure-Start'!$A$15:$A$18,0),MATCH(X$1,'[1]2018_commission_structure-Start'!$A$15:$J$15,0)),0)</f>
        <v>14985.6</v>
      </c>
      <c r="Y62" s="26">
        <f>IF($H62&gt;K62,MIN($H62-K62,L62-K62)*INDEX('[1]2018_commission_structure-Start'!$A$15:$J$18,MATCH($E62,'[1]2018_commission_structure-Start'!$A$15:$A$18,0),MATCH(Y$1,'[1]2018_commission_structure-Start'!$A$15:$J$15,0)),0)</f>
        <v>0</v>
      </c>
      <c r="Z62" s="26">
        <f>IF(H62&gt;L62,(H62-L62)*INDEX('[1]2018_commission_structure-Start'!$A$21:$I$24,MATCH($E62,'[1]2018_commission_structure-Start'!$A$21:$A$24,0),MATCH(Z$1,'[1]2018_commission_structure-Start'!$A$21:$I$21,0)),0)</f>
        <v>0</v>
      </c>
      <c r="AA62" s="28">
        <f t="shared" si="8"/>
        <v>96235.6</v>
      </c>
      <c r="AB62" s="28">
        <f t="shared" si="9"/>
        <v>137323.6</v>
      </c>
    </row>
    <row r="63" spans="1:28" x14ac:dyDescent="0.2">
      <c r="A63" s="25" t="str">
        <f t="shared" si="0"/>
        <v>Rochella Galland</v>
      </c>
      <c r="B63" s="25">
        <v>7367438190</v>
      </c>
      <c r="C63" s="25" t="s">
        <v>129</v>
      </c>
      <c r="D63" s="25" t="s">
        <v>130</v>
      </c>
      <c r="E63" s="25" t="s">
        <v>7</v>
      </c>
      <c r="F63" s="25">
        <v>47043</v>
      </c>
      <c r="G63" s="25">
        <f>COUNTIF([1]deals_closed!D:D,B63)</f>
        <v>24</v>
      </c>
      <c r="H63" s="26">
        <f>SUMIF([1]deals_closed!D:D,B63,[1]deals_closed!C:C)</f>
        <v>758395</v>
      </c>
      <c r="I63" s="26">
        <f>VLOOKUP(E63,'[1]2018_commission_structure-Start'!$A$22:$I$24,9,FALSE)</f>
        <v>500000</v>
      </c>
      <c r="J63" s="26">
        <f t="shared" si="1"/>
        <v>625000</v>
      </c>
      <c r="K63" s="26">
        <f t="shared" si="2"/>
        <v>750000</v>
      </c>
      <c r="L63" s="26">
        <f t="shared" si="3"/>
        <v>1000000</v>
      </c>
      <c r="M63" s="27">
        <f t="shared" si="4"/>
        <v>1.5167900000000001</v>
      </c>
      <c r="N63" s="25" t="str">
        <f t="shared" si="5"/>
        <v>150-200%</v>
      </c>
      <c r="O63" s="28">
        <f>MIN(H63,I63)*INDEX('[1]2018_commission_structure-Start'!$A$21:$I$24,MATCH($E63,'[1]2018_commission_structure-Start'!$A$21:$A$24,0),MATCH(O$1,'[1]2018_commission_structure-Start'!$A$21:$I$21,0))</f>
        <v>50000</v>
      </c>
      <c r="P63" s="26">
        <f>IF(H63&gt;I63,MIN(H63-I63,J63-I63)*INDEX('[1]2018_commission_structure-Start'!$A$21:$I$24,MATCH($E63,'[1]2018_commission_structure-Start'!$A$21:$A$24,0), MATCH(P$1,'[1]2018_commission_structure-Start'!$A$21:$I$21,0)),0)</f>
        <v>18750</v>
      </c>
      <c r="Q63" s="26">
        <f>IF($H63&gt;J63,MIN($H63-J63,K63-J63)*INDEX('[1]2018_commission_structure-Start'!$A$21:$I$24,MATCH($E63,'[1]2018_commission_structure-Start'!$A$21:$A$24,0), MATCH(Q$1,'[1]2018_commission_structure-Start'!$A$21:$I$21,0)),0)</f>
        <v>22500</v>
      </c>
      <c r="R63" s="26">
        <f>IF($H63&gt;K63,MIN($H63-K63,L63-K63)*INDEX('[1]2018_commission_structure-Start'!$A$21:$I$24,MATCH($E63,'[1]2018_commission_structure-Start'!$A$21:$A$24,0), MATCH(R$1,'[1]2018_commission_structure-Start'!$A$21:$I$21,0)),0)</f>
        <v>1846.9</v>
      </c>
      <c r="S63" s="26">
        <f>IF(H63&gt;L63,(H63-L63)*INDEX('[1]2018_commission_structure-Start'!$A$21:$I$24,MATCH($E63,'[1]2018_commission_structure-Start'!$A$21:$A$24,0),MATCH(S$1,'[1]2018_commission_structure-Start'!$A$21:$I$21,0)),0)</f>
        <v>0</v>
      </c>
      <c r="T63" s="28">
        <f t="shared" si="6"/>
        <v>93096.9</v>
      </c>
      <c r="U63" s="28">
        <f t="shared" si="7"/>
        <v>140139.9</v>
      </c>
      <c r="V63" s="28">
        <f>MIN(H63,I63)*INDEX('[1]2018_commission_structure-Start'!$A$15:$J$18,MATCH($E63,'[1]2018_commission_structure-Start'!$A$15:$A$18,0),MATCH(V$1,'[1]2018_commission_structure-Start'!$A$15:$J$15,0))</f>
        <v>60000</v>
      </c>
      <c r="W63" s="26">
        <f>IF($H63&gt;I63,MIN($H63-I63,J63-I63)*INDEX('[1]2018_commission_structure-Start'!$A$15:$J$18,MATCH($E63,'[1]2018_commission_structure-Start'!$A$15:$A$18,0),MATCH(W$1,'[1]2018_commission_structure-Start'!$A$15:$J$15,0)),0)</f>
        <v>21250</v>
      </c>
      <c r="X63" s="26">
        <f>IF($H63&gt;J63,MIN($H63-J63,K63-J63)*INDEX('[1]2018_commission_structure-Start'!$A$15:$J$18,MATCH($E63,'[1]2018_commission_structure-Start'!$A$15:$A$18,0),MATCH(X$1,'[1]2018_commission_structure-Start'!$A$15:$J$15,0)),0)</f>
        <v>25000</v>
      </c>
      <c r="Y63" s="26">
        <f>IF($H63&gt;K63,MIN($H63-K63,L63-K63)*INDEX('[1]2018_commission_structure-Start'!$A$15:$J$18,MATCH($E63,'[1]2018_commission_structure-Start'!$A$15:$A$18,0),MATCH(Y$1,'[1]2018_commission_structure-Start'!$A$15:$J$15,0)),0)</f>
        <v>1846.9</v>
      </c>
      <c r="Z63" s="26">
        <f>IF(H63&gt;L63,(H63-L63)*INDEX('[1]2018_commission_structure-Start'!$A$21:$I$24,MATCH($E63,'[1]2018_commission_structure-Start'!$A$21:$A$24,0),MATCH(Z$1,'[1]2018_commission_structure-Start'!$A$21:$I$21,0)),0)</f>
        <v>0</v>
      </c>
      <c r="AA63" s="28">
        <f t="shared" si="8"/>
        <v>108096.9</v>
      </c>
      <c r="AB63" s="28">
        <f t="shared" si="9"/>
        <v>155139.9</v>
      </c>
    </row>
    <row r="64" spans="1:28" x14ac:dyDescent="0.2">
      <c r="A64" s="25" t="str">
        <f t="shared" si="0"/>
        <v>Timmie Howis</v>
      </c>
      <c r="B64" s="25">
        <v>9624054975</v>
      </c>
      <c r="C64" s="25" t="s">
        <v>131</v>
      </c>
      <c r="D64" s="25" t="s">
        <v>132</v>
      </c>
      <c r="E64" s="25" t="s">
        <v>29</v>
      </c>
      <c r="F64" s="25">
        <v>73192</v>
      </c>
      <c r="G64" s="25">
        <f>COUNTIF([1]deals_closed!D:D,B64)</f>
        <v>24</v>
      </c>
      <c r="H64" s="26">
        <f>SUMIF([1]deals_closed!D:D,B64,[1]deals_closed!C:C)</f>
        <v>911285</v>
      </c>
      <c r="I64" s="26">
        <f>VLOOKUP(E64,'[1]2018_commission_structure-Start'!$A$22:$I$24,9,FALSE)</f>
        <v>600000</v>
      </c>
      <c r="J64" s="26">
        <f t="shared" si="1"/>
        <v>750000</v>
      </c>
      <c r="K64" s="26">
        <f t="shared" si="2"/>
        <v>900000</v>
      </c>
      <c r="L64" s="26">
        <f t="shared" si="3"/>
        <v>1200000</v>
      </c>
      <c r="M64" s="27">
        <f t="shared" si="4"/>
        <v>1.5188083333333333</v>
      </c>
      <c r="N64" s="25" t="str">
        <f t="shared" si="5"/>
        <v>150-200%</v>
      </c>
      <c r="O64" s="28">
        <f>MIN(H64,I64)*INDEX('[1]2018_commission_structure-Start'!$A$21:$I$24,MATCH($E64,'[1]2018_commission_structure-Start'!$A$21:$A$24,0),MATCH(O$1,'[1]2018_commission_structure-Start'!$A$21:$I$21,0))</f>
        <v>78000</v>
      </c>
      <c r="P64" s="26">
        <f>IF(H64&gt;I64,MIN(H64-I64,J64-I64)*INDEX('[1]2018_commission_structure-Start'!$A$21:$I$24,MATCH($E64,'[1]2018_commission_structure-Start'!$A$21:$A$24,0), MATCH(P$1,'[1]2018_commission_structure-Start'!$A$21:$I$21,0)),0)</f>
        <v>25500.000000000004</v>
      </c>
      <c r="Q64" s="26">
        <f>IF($H64&gt;J64,MIN($H64-J64,K64-J64)*INDEX('[1]2018_commission_structure-Start'!$A$21:$I$24,MATCH($E64,'[1]2018_commission_structure-Start'!$A$21:$A$24,0), MATCH(Q$1,'[1]2018_commission_structure-Start'!$A$21:$I$21,0)),0)</f>
        <v>31500</v>
      </c>
      <c r="R64" s="26">
        <f>IF($H64&gt;K64,MIN($H64-K64,L64-K64)*INDEX('[1]2018_commission_structure-Start'!$A$21:$I$24,MATCH($E64,'[1]2018_commission_structure-Start'!$A$21:$A$24,0), MATCH(R$1,'[1]2018_commission_structure-Start'!$A$21:$I$21,0)),0)</f>
        <v>2934.1</v>
      </c>
      <c r="S64" s="26">
        <f>IF(H64&gt;L64,(H64-L64)*INDEX('[1]2018_commission_structure-Start'!$A$21:$I$24,MATCH($E64,'[1]2018_commission_structure-Start'!$A$21:$A$24,0),MATCH(S$1,'[1]2018_commission_structure-Start'!$A$21:$I$21,0)),0)</f>
        <v>0</v>
      </c>
      <c r="T64" s="28">
        <f t="shared" si="6"/>
        <v>137934.1</v>
      </c>
      <c r="U64" s="28">
        <f t="shared" si="7"/>
        <v>211126.1</v>
      </c>
      <c r="V64" s="28">
        <f>MIN(H64,I64)*INDEX('[1]2018_commission_structure-Start'!$A$15:$J$18,MATCH($E64,'[1]2018_commission_structure-Start'!$A$15:$A$18,0),MATCH(V$1,'[1]2018_commission_structure-Start'!$A$15:$J$15,0))</f>
        <v>90000</v>
      </c>
      <c r="W64" s="26">
        <f>IF($H64&gt;I64,MIN($H64-I64,J64-I64)*INDEX('[1]2018_commission_structure-Start'!$A$15:$J$18,MATCH($E64,'[1]2018_commission_structure-Start'!$A$15:$A$18,0),MATCH(W$1,'[1]2018_commission_structure-Start'!$A$15:$J$15,0)),0)</f>
        <v>27000</v>
      </c>
      <c r="X64" s="26">
        <f>IF($H64&gt;J64,MIN($H64-J64,K64-J64)*INDEX('[1]2018_commission_structure-Start'!$A$15:$J$18,MATCH($E64,'[1]2018_commission_structure-Start'!$A$15:$A$18,0),MATCH(X$1,'[1]2018_commission_structure-Start'!$A$15:$J$15,0)),0)</f>
        <v>37500</v>
      </c>
      <c r="Y64" s="26">
        <f>IF($H64&gt;K64,MIN($H64-K64,L64-K64)*INDEX('[1]2018_commission_structure-Start'!$A$15:$J$18,MATCH($E64,'[1]2018_commission_structure-Start'!$A$15:$A$18,0),MATCH(Y$1,'[1]2018_commission_structure-Start'!$A$15:$J$15,0)),0)</f>
        <v>3385.5</v>
      </c>
      <c r="Z64" s="26">
        <f>IF(H64&gt;L64,(H64-L64)*INDEX('[1]2018_commission_structure-Start'!$A$21:$I$24,MATCH($E64,'[1]2018_commission_structure-Start'!$A$21:$A$24,0),MATCH(Z$1,'[1]2018_commission_structure-Start'!$A$21:$I$21,0)),0)</f>
        <v>0</v>
      </c>
      <c r="AA64" s="28">
        <f t="shared" si="8"/>
        <v>157885.5</v>
      </c>
      <c r="AB64" s="28">
        <f t="shared" si="9"/>
        <v>231077.5</v>
      </c>
    </row>
    <row r="65" spans="1:28" x14ac:dyDescent="0.2">
      <c r="A65" s="25" t="str">
        <f t="shared" si="0"/>
        <v>Yolanthe Ingrey</v>
      </c>
      <c r="B65" s="25">
        <v>6084639828</v>
      </c>
      <c r="C65" s="25" t="s">
        <v>133</v>
      </c>
      <c r="D65" s="25" t="s">
        <v>134</v>
      </c>
      <c r="E65" s="25" t="s">
        <v>29</v>
      </c>
      <c r="F65" s="25">
        <v>67908</v>
      </c>
      <c r="G65" s="25">
        <f>COUNTIF([1]deals_closed!D:D,B65)</f>
        <v>24</v>
      </c>
      <c r="H65" s="26">
        <f>SUMIF([1]deals_closed!D:D,B65,[1]deals_closed!C:C)</f>
        <v>866306</v>
      </c>
      <c r="I65" s="26">
        <f>VLOOKUP(E65,'[1]2018_commission_structure-Start'!$A$22:$I$24,9,FALSE)</f>
        <v>600000</v>
      </c>
      <c r="J65" s="26">
        <f t="shared" si="1"/>
        <v>750000</v>
      </c>
      <c r="K65" s="26">
        <f t="shared" si="2"/>
        <v>900000</v>
      </c>
      <c r="L65" s="26">
        <f t="shared" si="3"/>
        <v>1200000</v>
      </c>
      <c r="M65" s="27">
        <f t="shared" si="4"/>
        <v>1.4438433333333334</v>
      </c>
      <c r="N65" s="25" t="str">
        <f t="shared" si="5"/>
        <v>125-150%</v>
      </c>
      <c r="O65" s="28">
        <f>MIN(H65,I65)*INDEX('[1]2018_commission_structure-Start'!$A$21:$I$24,MATCH($E65,'[1]2018_commission_structure-Start'!$A$21:$A$24,0),MATCH(O$1,'[1]2018_commission_structure-Start'!$A$21:$I$21,0))</f>
        <v>78000</v>
      </c>
      <c r="P65" s="26">
        <f>IF(H65&gt;I65,MIN(H65-I65,J65-I65)*INDEX('[1]2018_commission_structure-Start'!$A$21:$I$24,MATCH($E65,'[1]2018_commission_structure-Start'!$A$21:$A$24,0), MATCH(P$1,'[1]2018_commission_structure-Start'!$A$21:$I$21,0)),0)</f>
        <v>25500.000000000004</v>
      </c>
      <c r="Q65" s="26">
        <f>IF($H65&gt;J65,MIN($H65-J65,K65-J65)*INDEX('[1]2018_commission_structure-Start'!$A$21:$I$24,MATCH($E65,'[1]2018_commission_structure-Start'!$A$21:$A$24,0), MATCH(Q$1,'[1]2018_commission_structure-Start'!$A$21:$I$21,0)),0)</f>
        <v>24424.26</v>
      </c>
      <c r="R65" s="26">
        <f>IF($H65&gt;K65,MIN($H65-K65,L65-K65)*INDEX('[1]2018_commission_structure-Start'!$A$21:$I$24,MATCH($E65,'[1]2018_commission_structure-Start'!$A$21:$A$24,0), MATCH(R$1,'[1]2018_commission_structure-Start'!$A$21:$I$21,0)),0)</f>
        <v>0</v>
      </c>
      <c r="S65" s="26">
        <f>IF(H65&gt;L65,(H65-L65)*INDEX('[1]2018_commission_structure-Start'!$A$21:$I$24,MATCH($E65,'[1]2018_commission_structure-Start'!$A$21:$A$24,0),MATCH(S$1,'[1]2018_commission_structure-Start'!$A$21:$I$21,0)),0)</f>
        <v>0</v>
      </c>
      <c r="T65" s="28">
        <f t="shared" si="6"/>
        <v>127924.26</v>
      </c>
      <c r="U65" s="28">
        <f t="shared" si="7"/>
        <v>195832.26</v>
      </c>
      <c r="V65" s="28">
        <f>MIN(H65,I65)*INDEX('[1]2018_commission_structure-Start'!$A$15:$J$18,MATCH($E65,'[1]2018_commission_structure-Start'!$A$15:$A$18,0),MATCH(V$1,'[1]2018_commission_structure-Start'!$A$15:$J$15,0))</f>
        <v>90000</v>
      </c>
      <c r="W65" s="26">
        <f>IF($H65&gt;I65,MIN($H65-I65,J65-I65)*INDEX('[1]2018_commission_structure-Start'!$A$15:$J$18,MATCH($E65,'[1]2018_commission_structure-Start'!$A$15:$A$18,0),MATCH(W$1,'[1]2018_commission_structure-Start'!$A$15:$J$15,0)),0)</f>
        <v>27000</v>
      </c>
      <c r="X65" s="26">
        <f>IF($H65&gt;J65,MIN($H65-J65,K65-J65)*INDEX('[1]2018_commission_structure-Start'!$A$15:$J$18,MATCH($E65,'[1]2018_commission_structure-Start'!$A$15:$A$18,0),MATCH(X$1,'[1]2018_commission_structure-Start'!$A$15:$J$15,0)),0)</f>
        <v>29076.5</v>
      </c>
      <c r="Y65" s="26">
        <f>IF($H65&gt;K65,MIN($H65-K65,L65-K65)*INDEX('[1]2018_commission_structure-Start'!$A$15:$J$18,MATCH($E65,'[1]2018_commission_structure-Start'!$A$15:$A$18,0),MATCH(Y$1,'[1]2018_commission_structure-Start'!$A$15:$J$15,0)),0)</f>
        <v>0</v>
      </c>
      <c r="Z65" s="26">
        <f>IF(H65&gt;L65,(H65-L65)*INDEX('[1]2018_commission_structure-Start'!$A$21:$I$24,MATCH($E65,'[1]2018_commission_structure-Start'!$A$21:$A$24,0),MATCH(Z$1,'[1]2018_commission_structure-Start'!$A$21:$I$21,0)),0)</f>
        <v>0</v>
      </c>
      <c r="AA65" s="28">
        <f t="shared" si="8"/>
        <v>146076.5</v>
      </c>
      <c r="AB65" s="28">
        <f t="shared" si="9"/>
        <v>213984.5</v>
      </c>
    </row>
    <row r="66" spans="1:28" x14ac:dyDescent="0.2">
      <c r="A66" s="25" t="str">
        <f t="shared" ref="A66:A129" si="10">C66&amp;" "&amp;D66</f>
        <v>Beatrice Watkin</v>
      </c>
      <c r="B66" s="25">
        <v>2547511673</v>
      </c>
      <c r="C66" s="25" t="s">
        <v>135</v>
      </c>
      <c r="D66" s="25" t="s">
        <v>136</v>
      </c>
      <c r="E66" s="25" t="s">
        <v>29</v>
      </c>
      <c r="F66" s="25">
        <v>71416</v>
      </c>
      <c r="G66" s="25">
        <f>COUNTIF([1]deals_closed!D:D,B66)</f>
        <v>14</v>
      </c>
      <c r="H66" s="26">
        <f>SUMIF([1]deals_closed!D:D,B66,[1]deals_closed!C:C)</f>
        <v>492390</v>
      </c>
      <c r="I66" s="26">
        <f>VLOOKUP(E66,'[1]2018_commission_structure-Start'!$A$22:$I$24,9,FALSE)</f>
        <v>600000</v>
      </c>
      <c r="J66" s="26">
        <f t="shared" si="1"/>
        <v>750000</v>
      </c>
      <c r="K66" s="26">
        <f t="shared" si="2"/>
        <v>900000</v>
      </c>
      <c r="L66" s="26">
        <f t="shared" si="3"/>
        <v>1200000</v>
      </c>
      <c r="M66" s="27">
        <f t="shared" si="4"/>
        <v>0.82064999999999999</v>
      </c>
      <c r="N66" s="25" t="str">
        <f t="shared" si="5"/>
        <v>0-100%</v>
      </c>
      <c r="O66" s="28">
        <f>MIN(H66,I66)*INDEX('[1]2018_commission_structure-Start'!$A$21:$I$24,MATCH($E66,'[1]2018_commission_structure-Start'!$A$21:$A$24,0),MATCH(O$1,'[1]2018_commission_structure-Start'!$A$21:$I$21,0))</f>
        <v>64010.700000000004</v>
      </c>
      <c r="P66" s="26">
        <f>IF(H66&gt;I66,MIN(H66-I66,J66-I66)*INDEX('[1]2018_commission_structure-Start'!$A$21:$I$24,MATCH($E66,'[1]2018_commission_structure-Start'!$A$21:$A$24,0), MATCH(P$1,'[1]2018_commission_structure-Start'!$A$21:$I$21,0)),0)</f>
        <v>0</v>
      </c>
      <c r="Q66" s="26">
        <f>IF($H66&gt;J66,MIN($H66-J66,K66-J66)*INDEX('[1]2018_commission_structure-Start'!$A$21:$I$24,MATCH($E66,'[1]2018_commission_structure-Start'!$A$21:$A$24,0), MATCH(Q$1,'[1]2018_commission_structure-Start'!$A$21:$I$21,0)),0)</f>
        <v>0</v>
      </c>
      <c r="R66" s="26">
        <f>IF($H66&gt;K66,MIN($H66-K66,L66-K66)*INDEX('[1]2018_commission_structure-Start'!$A$21:$I$24,MATCH($E66,'[1]2018_commission_structure-Start'!$A$21:$A$24,0), MATCH(R$1,'[1]2018_commission_structure-Start'!$A$21:$I$21,0)),0)</f>
        <v>0</v>
      </c>
      <c r="S66" s="26">
        <f>IF(H66&gt;L66,(H66-L66)*INDEX('[1]2018_commission_structure-Start'!$A$21:$I$24,MATCH($E66,'[1]2018_commission_structure-Start'!$A$21:$A$24,0),MATCH(S$1,'[1]2018_commission_structure-Start'!$A$21:$I$21,0)),0)</f>
        <v>0</v>
      </c>
      <c r="T66" s="28">
        <f t="shared" si="6"/>
        <v>64010.700000000004</v>
      </c>
      <c r="U66" s="28">
        <f t="shared" si="7"/>
        <v>135426.70000000001</v>
      </c>
      <c r="V66" s="28">
        <f>MIN(H66,I66)*INDEX('[1]2018_commission_structure-Start'!$A$15:$J$18,MATCH($E66,'[1]2018_commission_structure-Start'!$A$15:$A$18,0),MATCH(V$1,'[1]2018_commission_structure-Start'!$A$15:$J$15,0))</f>
        <v>73858.5</v>
      </c>
      <c r="W66" s="26">
        <f>IF($H66&gt;I66,MIN($H66-I66,J66-I66)*INDEX('[1]2018_commission_structure-Start'!$A$15:$J$18,MATCH($E66,'[1]2018_commission_structure-Start'!$A$15:$A$18,0),MATCH(W$1,'[1]2018_commission_structure-Start'!$A$15:$J$15,0)),0)</f>
        <v>0</v>
      </c>
      <c r="X66" s="26">
        <f>IF($H66&gt;J66,MIN($H66-J66,K66-J66)*INDEX('[1]2018_commission_structure-Start'!$A$15:$J$18,MATCH($E66,'[1]2018_commission_structure-Start'!$A$15:$A$18,0),MATCH(X$1,'[1]2018_commission_structure-Start'!$A$15:$J$15,0)),0)</f>
        <v>0</v>
      </c>
      <c r="Y66" s="26">
        <f>IF($H66&gt;K66,MIN($H66-K66,L66-K66)*INDEX('[1]2018_commission_structure-Start'!$A$15:$J$18,MATCH($E66,'[1]2018_commission_structure-Start'!$A$15:$A$18,0),MATCH(Y$1,'[1]2018_commission_structure-Start'!$A$15:$J$15,0)),0)</f>
        <v>0</v>
      </c>
      <c r="Z66" s="26">
        <f>IF(H66&gt;L66,(H66-L66)*INDEX('[1]2018_commission_structure-Start'!$A$21:$I$24,MATCH($E66,'[1]2018_commission_structure-Start'!$A$21:$A$24,0),MATCH(Z$1,'[1]2018_commission_structure-Start'!$A$21:$I$21,0)),0)</f>
        <v>0</v>
      </c>
      <c r="AA66" s="28">
        <f t="shared" si="8"/>
        <v>73858.5</v>
      </c>
      <c r="AB66" s="28">
        <f t="shared" si="9"/>
        <v>145274.5</v>
      </c>
    </row>
    <row r="67" spans="1:28" x14ac:dyDescent="0.2">
      <c r="A67" s="25" t="str">
        <f t="shared" si="10"/>
        <v>Jaquenetta Gorelli</v>
      </c>
      <c r="B67" s="25">
        <v>7033916019</v>
      </c>
      <c r="C67" s="25" t="s">
        <v>137</v>
      </c>
      <c r="D67" s="25" t="s">
        <v>138</v>
      </c>
      <c r="E67" s="25" t="s">
        <v>29</v>
      </c>
      <c r="F67" s="25">
        <v>57801</v>
      </c>
      <c r="G67" s="25">
        <f>COUNTIF([1]deals_closed!D:D,B67)</f>
        <v>9</v>
      </c>
      <c r="H67" s="26">
        <f>SUMIF([1]deals_closed!D:D,B67,[1]deals_closed!C:C)</f>
        <v>277209</v>
      </c>
      <c r="I67" s="26">
        <f>VLOOKUP(E67,'[1]2018_commission_structure-Start'!$A$22:$I$24,9,FALSE)</f>
        <v>600000</v>
      </c>
      <c r="J67" s="26">
        <f t="shared" ref="J67:J130" si="11">I67*1.25</f>
        <v>750000</v>
      </c>
      <c r="K67" s="26">
        <f t="shared" ref="K67:K130" si="12">I67*1.5</f>
        <v>900000</v>
      </c>
      <c r="L67" s="26">
        <f t="shared" ref="L67:L130" si="13">I67*2</f>
        <v>1200000</v>
      </c>
      <c r="M67" s="27">
        <f t="shared" ref="M67:M130" si="14">H67/I67</f>
        <v>0.46201500000000001</v>
      </c>
      <c r="N67" s="25" t="str">
        <f t="shared" ref="N67:N130" si="15">IF(M67&lt;=1, "0-100%", IF(M67&lt;=1.25, "100-125%", IF(M67&lt;=1.5, "125-150%", IF(M67&lt;=2, "150-200%", "&gt;200%"))))</f>
        <v>0-100%</v>
      </c>
      <c r="O67" s="28">
        <f>MIN(H67,I67)*INDEX('[1]2018_commission_structure-Start'!$A$21:$I$24,MATCH($E67,'[1]2018_commission_structure-Start'!$A$21:$A$24,0),MATCH(O$1,'[1]2018_commission_structure-Start'!$A$21:$I$21,0))</f>
        <v>36037.17</v>
      </c>
      <c r="P67" s="26">
        <f>IF(H67&gt;I67,MIN(H67-I67,J67-I67)*INDEX('[1]2018_commission_structure-Start'!$A$21:$I$24,MATCH($E67,'[1]2018_commission_structure-Start'!$A$21:$A$24,0), MATCH(P$1,'[1]2018_commission_structure-Start'!$A$21:$I$21,0)),0)</f>
        <v>0</v>
      </c>
      <c r="Q67" s="26">
        <f>IF($H67&gt;J67,MIN($H67-J67,K67-J67)*INDEX('[1]2018_commission_structure-Start'!$A$21:$I$24,MATCH($E67,'[1]2018_commission_structure-Start'!$A$21:$A$24,0), MATCH(Q$1,'[1]2018_commission_structure-Start'!$A$21:$I$21,0)),0)</f>
        <v>0</v>
      </c>
      <c r="R67" s="26">
        <f>IF($H67&gt;K67,MIN($H67-K67,L67-K67)*INDEX('[1]2018_commission_structure-Start'!$A$21:$I$24,MATCH($E67,'[1]2018_commission_structure-Start'!$A$21:$A$24,0), MATCH(R$1,'[1]2018_commission_structure-Start'!$A$21:$I$21,0)),0)</f>
        <v>0</v>
      </c>
      <c r="S67" s="26">
        <f>IF(H67&gt;L67,(H67-L67)*INDEX('[1]2018_commission_structure-Start'!$A$21:$I$24,MATCH($E67,'[1]2018_commission_structure-Start'!$A$21:$A$24,0),MATCH(S$1,'[1]2018_commission_structure-Start'!$A$21:$I$21,0)),0)</f>
        <v>0</v>
      </c>
      <c r="T67" s="28">
        <f t="shared" ref="T67:T130" si="16">SUM(O67:S67)</f>
        <v>36037.17</v>
      </c>
      <c r="U67" s="28">
        <f t="shared" ref="U67:U130" si="17">T67+F67</f>
        <v>93838.17</v>
      </c>
      <c r="V67" s="28">
        <f>MIN(H67,I67)*INDEX('[1]2018_commission_structure-Start'!$A$15:$J$18,MATCH($E67,'[1]2018_commission_structure-Start'!$A$15:$A$18,0),MATCH(V$1,'[1]2018_commission_structure-Start'!$A$15:$J$15,0))</f>
        <v>41581.35</v>
      </c>
      <c r="W67" s="26">
        <f>IF($H67&gt;I67,MIN($H67-I67,J67-I67)*INDEX('[1]2018_commission_structure-Start'!$A$15:$J$18,MATCH($E67,'[1]2018_commission_structure-Start'!$A$15:$A$18,0),MATCH(W$1,'[1]2018_commission_structure-Start'!$A$15:$J$15,0)),0)</f>
        <v>0</v>
      </c>
      <c r="X67" s="26">
        <f>IF($H67&gt;J67,MIN($H67-J67,K67-J67)*INDEX('[1]2018_commission_structure-Start'!$A$15:$J$18,MATCH($E67,'[1]2018_commission_structure-Start'!$A$15:$A$18,0),MATCH(X$1,'[1]2018_commission_structure-Start'!$A$15:$J$15,0)),0)</f>
        <v>0</v>
      </c>
      <c r="Y67" s="26">
        <f>IF($H67&gt;K67,MIN($H67-K67,L67-K67)*INDEX('[1]2018_commission_structure-Start'!$A$15:$J$18,MATCH($E67,'[1]2018_commission_structure-Start'!$A$15:$A$18,0),MATCH(Y$1,'[1]2018_commission_structure-Start'!$A$15:$J$15,0)),0)</f>
        <v>0</v>
      </c>
      <c r="Z67" s="26">
        <f>IF(H67&gt;L67,(H67-L67)*INDEX('[1]2018_commission_structure-Start'!$A$21:$I$24,MATCH($E67,'[1]2018_commission_structure-Start'!$A$21:$A$24,0),MATCH(Z$1,'[1]2018_commission_structure-Start'!$A$21:$I$21,0)),0)</f>
        <v>0</v>
      </c>
      <c r="AA67" s="28">
        <f t="shared" ref="AA67:AA130" si="18">SUM(V67:Z67)</f>
        <v>41581.35</v>
      </c>
      <c r="AB67" s="28">
        <f t="shared" ref="AB67:AB130" si="19">AA67+F67</f>
        <v>99382.35</v>
      </c>
    </row>
    <row r="68" spans="1:28" x14ac:dyDescent="0.2">
      <c r="A68" s="25" t="str">
        <f t="shared" si="10"/>
        <v>Titus Murray</v>
      </c>
      <c r="B68" s="25">
        <v>7160109333</v>
      </c>
      <c r="C68" s="25" t="s">
        <v>139</v>
      </c>
      <c r="D68" s="25" t="s">
        <v>140</v>
      </c>
      <c r="E68" s="25" t="s">
        <v>10</v>
      </c>
      <c r="F68" s="25">
        <v>116881</v>
      </c>
      <c r="G68" s="25">
        <f>COUNTIF([1]deals_closed!D:D,B68)</f>
        <v>25</v>
      </c>
      <c r="H68" s="26">
        <f>SUMIF([1]deals_closed!D:D,B68,[1]deals_closed!C:C)</f>
        <v>825812</v>
      </c>
      <c r="I68" s="26">
        <f>VLOOKUP(E68,'[1]2018_commission_structure-Start'!$A$22:$I$24,9,FALSE)</f>
        <v>750000</v>
      </c>
      <c r="J68" s="26">
        <f t="shared" si="11"/>
        <v>937500</v>
      </c>
      <c r="K68" s="26">
        <f t="shared" si="12"/>
        <v>1125000</v>
      </c>
      <c r="L68" s="26">
        <f t="shared" si="13"/>
        <v>1500000</v>
      </c>
      <c r="M68" s="27">
        <f t="shared" si="14"/>
        <v>1.1010826666666667</v>
      </c>
      <c r="N68" s="25" t="str">
        <f t="shared" si="15"/>
        <v>100-125%</v>
      </c>
      <c r="O68" s="28">
        <f>MIN(H68,I68)*INDEX('[1]2018_commission_structure-Start'!$A$21:$I$24,MATCH($E68,'[1]2018_commission_structure-Start'!$A$21:$A$24,0),MATCH(O$1,'[1]2018_commission_structure-Start'!$A$21:$I$21,0))</f>
        <v>112500</v>
      </c>
      <c r="P68" s="26">
        <f>IF(H68&gt;I68,MIN(H68-I68,J68-I68)*INDEX('[1]2018_commission_structure-Start'!$A$21:$I$24,MATCH($E68,'[1]2018_commission_structure-Start'!$A$21:$A$24,0), MATCH(P$1,'[1]2018_commission_structure-Start'!$A$21:$I$21,0)),0)</f>
        <v>14404.28</v>
      </c>
      <c r="Q68" s="26">
        <f>IF($H68&gt;J68,MIN($H68-J68,K68-J68)*INDEX('[1]2018_commission_structure-Start'!$A$21:$I$24,MATCH($E68,'[1]2018_commission_structure-Start'!$A$21:$A$24,0), MATCH(Q$1,'[1]2018_commission_structure-Start'!$A$21:$I$21,0)),0)</f>
        <v>0</v>
      </c>
      <c r="R68" s="26">
        <f>IF($H68&gt;K68,MIN($H68-K68,L68-K68)*INDEX('[1]2018_commission_structure-Start'!$A$21:$I$24,MATCH($E68,'[1]2018_commission_structure-Start'!$A$21:$A$24,0), MATCH(R$1,'[1]2018_commission_structure-Start'!$A$21:$I$21,0)),0)</f>
        <v>0</v>
      </c>
      <c r="S68" s="26">
        <f>IF(H68&gt;L68,(H68-L68)*INDEX('[1]2018_commission_structure-Start'!$A$21:$I$24,MATCH($E68,'[1]2018_commission_structure-Start'!$A$21:$A$24,0),MATCH(S$1,'[1]2018_commission_structure-Start'!$A$21:$I$21,0)),0)</f>
        <v>0</v>
      </c>
      <c r="T68" s="28">
        <f t="shared" si="16"/>
        <v>126904.28</v>
      </c>
      <c r="U68" s="28">
        <f t="shared" si="17"/>
        <v>243785.28</v>
      </c>
      <c r="V68" s="28">
        <f>MIN(H68,I68)*INDEX('[1]2018_commission_structure-Start'!$A$15:$J$18,MATCH($E68,'[1]2018_commission_structure-Start'!$A$15:$A$18,0),MATCH(V$1,'[1]2018_commission_structure-Start'!$A$15:$J$15,0))</f>
        <v>112500</v>
      </c>
      <c r="W68" s="26">
        <f>IF($H68&gt;I68,MIN($H68-I68,J68-I68)*INDEX('[1]2018_commission_structure-Start'!$A$15:$J$18,MATCH($E68,'[1]2018_commission_structure-Start'!$A$15:$A$18,0),MATCH(W$1,'[1]2018_commission_structure-Start'!$A$15:$J$15,0)),0)</f>
        <v>16678.64</v>
      </c>
      <c r="X68" s="26">
        <f>IF($H68&gt;J68,MIN($H68-J68,K68-J68)*INDEX('[1]2018_commission_structure-Start'!$A$15:$J$18,MATCH($E68,'[1]2018_commission_structure-Start'!$A$15:$A$18,0),MATCH(X$1,'[1]2018_commission_structure-Start'!$A$15:$J$15,0)),0)</f>
        <v>0</v>
      </c>
      <c r="Y68" s="26">
        <f>IF($H68&gt;K68,MIN($H68-K68,L68-K68)*INDEX('[1]2018_commission_structure-Start'!$A$15:$J$18,MATCH($E68,'[1]2018_commission_structure-Start'!$A$15:$A$18,0),MATCH(Y$1,'[1]2018_commission_structure-Start'!$A$15:$J$15,0)),0)</f>
        <v>0</v>
      </c>
      <c r="Z68" s="26">
        <f>IF(H68&gt;L68,(H68-L68)*INDEX('[1]2018_commission_structure-Start'!$A$21:$I$24,MATCH($E68,'[1]2018_commission_structure-Start'!$A$21:$A$24,0),MATCH(Z$1,'[1]2018_commission_structure-Start'!$A$21:$I$21,0)),0)</f>
        <v>0</v>
      </c>
      <c r="AA68" s="28">
        <f t="shared" si="18"/>
        <v>129178.64</v>
      </c>
      <c r="AB68" s="28">
        <f t="shared" si="19"/>
        <v>246059.64</v>
      </c>
    </row>
    <row r="69" spans="1:28" x14ac:dyDescent="0.2">
      <c r="A69" s="25" t="str">
        <f t="shared" si="10"/>
        <v>Konstance Iacovelli</v>
      </c>
      <c r="B69" s="25">
        <v>6852060985</v>
      </c>
      <c r="C69" s="25" t="s">
        <v>141</v>
      </c>
      <c r="D69" s="25" t="s">
        <v>142</v>
      </c>
      <c r="E69" s="25" t="s">
        <v>29</v>
      </c>
      <c r="F69" s="25">
        <v>59859</v>
      </c>
      <c r="G69" s="25">
        <f>COUNTIF([1]deals_closed!D:D,B69)</f>
        <v>17</v>
      </c>
      <c r="H69" s="26">
        <f>SUMIF([1]deals_closed!D:D,B69,[1]deals_closed!C:C)</f>
        <v>623497</v>
      </c>
      <c r="I69" s="26">
        <f>VLOOKUP(E69,'[1]2018_commission_structure-Start'!$A$22:$I$24,9,FALSE)</f>
        <v>600000</v>
      </c>
      <c r="J69" s="26">
        <f t="shared" si="11"/>
        <v>750000</v>
      </c>
      <c r="K69" s="26">
        <f t="shared" si="12"/>
        <v>900000</v>
      </c>
      <c r="L69" s="26">
        <f t="shared" si="13"/>
        <v>1200000</v>
      </c>
      <c r="M69" s="27">
        <f t="shared" si="14"/>
        <v>1.0391616666666668</v>
      </c>
      <c r="N69" s="25" t="str">
        <f t="shared" si="15"/>
        <v>100-125%</v>
      </c>
      <c r="O69" s="28">
        <f>MIN(H69,I69)*INDEX('[1]2018_commission_structure-Start'!$A$21:$I$24,MATCH($E69,'[1]2018_commission_structure-Start'!$A$21:$A$24,0),MATCH(O$1,'[1]2018_commission_structure-Start'!$A$21:$I$21,0))</f>
        <v>78000</v>
      </c>
      <c r="P69" s="26">
        <f>IF(H69&gt;I69,MIN(H69-I69,J69-I69)*INDEX('[1]2018_commission_structure-Start'!$A$21:$I$24,MATCH($E69,'[1]2018_commission_structure-Start'!$A$21:$A$24,0), MATCH(P$1,'[1]2018_commission_structure-Start'!$A$21:$I$21,0)),0)</f>
        <v>3994.4900000000002</v>
      </c>
      <c r="Q69" s="26">
        <f>IF($H69&gt;J69,MIN($H69-J69,K69-J69)*INDEX('[1]2018_commission_structure-Start'!$A$21:$I$24,MATCH($E69,'[1]2018_commission_structure-Start'!$A$21:$A$24,0), MATCH(Q$1,'[1]2018_commission_structure-Start'!$A$21:$I$21,0)),0)</f>
        <v>0</v>
      </c>
      <c r="R69" s="26">
        <f>IF($H69&gt;K69,MIN($H69-K69,L69-K69)*INDEX('[1]2018_commission_structure-Start'!$A$21:$I$24,MATCH($E69,'[1]2018_commission_structure-Start'!$A$21:$A$24,0), MATCH(R$1,'[1]2018_commission_structure-Start'!$A$21:$I$21,0)),0)</f>
        <v>0</v>
      </c>
      <c r="S69" s="26">
        <f>IF(H69&gt;L69,(H69-L69)*INDEX('[1]2018_commission_structure-Start'!$A$21:$I$24,MATCH($E69,'[1]2018_commission_structure-Start'!$A$21:$A$24,0),MATCH(S$1,'[1]2018_commission_structure-Start'!$A$21:$I$21,0)),0)</f>
        <v>0</v>
      </c>
      <c r="T69" s="28">
        <f t="shared" si="16"/>
        <v>81994.490000000005</v>
      </c>
      <c r="U69" s="28">
        <f t="shared" si="17"/>
        <v>141853.49</v>
      </c>
      <c r="V69" s="28">
        <f>MIN(H69,I69)*INDEX('[1]2018_commission_structure-Start'!$A$15:$J$18,MATCH($E69,'[1]2018_commission_structure-Start'!$A$15:$A$18,0),MATCH(V$1,'[1]2018_commission_structure-Start'!$A$15:$J$15,0))</f>
        <v>90000</v>
      </c>
      <c r="W69" s="26">
        <f>IF($H69&gt;I69,MIN($H69-I69,J69-I69)*INDEX('[1]2018_commission_structure-Start'!$A$15:$J$18,MATCH($E69,'[1]2018_commission_structure-Start'!$A$15:$A$18,0),MATCH(W$1,'[1]2018_commission_structure-Start'!$A$15:$J$15,0)),0)</f>
        <v>4229.46</v>
      </c>
      <c r="X69" s="26">
        <f>IF($H69&gt;J69,MIN($H69-J69,K69-J69)*INDEX('[1]2018_commission_structure-Start'!$A$15:$J$18,MATCH($E69,'[1]2018_commission_structure-Start'!$A$15:$A$18,0),MATCH(X$1,'[1]2018_commission_structure-Start'!$A$15:$J$15,0)),0)</f>
        <v>0</v>
      </c>
      <c r="Y69" s="26">
        <f>IF($H69&gt;K69,MIN($H69-K69,L69-K69)*INDEX('[1]2018_commission_structure-Start'!$A$15:$J$18,MATCH($E69,'[1]2018_commission_structure-Start'!$A$15:$A$18,0),MATCH(Y$1,'[1]2018_commission_structure-Start'!$A$15:$J$15,0)),0)</f>
        <v>0</v>
      </c>
      <c r="Z69" s="26">
        <f>IF(H69&gt;L69,(H69-L69)*INDEX('[1]2018_commission_structure-Start'!$A$21:$I$24,MATCH($E69,'[1]2018_commission_structure-Start'!$A$21:$A$24,0),MATCH(Z$1,'[1]2018_commission_structure-Start'!$A$21:$I$21,0)),0)</f>
        <v>0</v>
      </c>
      <c r="AA69" s="28">
        <f t="shared" si="18"/>
        <v>94229.46</v>
      </c>
      <c r="AB69" s="28">
        <f t="shared" si="19"/>
        <v>154088.46000000002</v>
      </c>
    </row>
    <row r="70" spans="1:28" x14ac:dyDescent="0.2">
      <c r="A70" s="25" t="str">
        <f t="shared" si="10"/>
        <v>Culley Bernardotti</v>
      </c>
      <c r="B70" s="25">
        <v>3219601650</v>
      </c>
      <c r="C70" s="25" t="s">
        <v>143</v>
      </c>
      <c r="D70" s="25" t="s">
        <v>144</v>
      </c>
      <c r="E70" s="25" t="s">
        <v>29</v>
      </c>
      <c r="F70" s="25">
        <v>55807</v>
      </c>
      <c r="G70" s="25">
        <f>COUNTIF([1]deals_closed!D:D,B70)</f>
        <v>28</v>
      </c>
      <c r="H70" s="26">
        <f>SUMIF([1]deals_closed!D:D,B70,[1]deals_closed!C:C)</f>
        <v>1006770</v>
      </c>
      <c r="I70" s="26">
        <f>VLOOKUP(E70,'[1]2018_commission_structure-Start'!$A$22:$I$24,9,FALSE)</f>
        <v>600000</v>
      </c>
      <c r="J70" s="26">
        <f t="shared" si="11"/>
        <v>750000</v>
      </c>
      <c r="K70" s="26">
        <f t="shared" si="12"/>
        <v>900000</v>
      </c>
      <c r="L70" s="26">
        <f t="shared" si="13"/>
        <v>1200000</v>
      </c>
      <c r="M70" s="27">
        <f t="shared" si="14"/>
        <v>1.6779500000000001</v>
      </c>
      <c r="N70" s="25" t="str">
        <f t="shared" si="15"/>
        <v>150-200%</v>
      </c>
      <c r="O70" s="28">
        <f>MIN(H70,I70)*INDEX('[1]2018_commission_structure-Start'!$A$21:$I$24,MATCH($E70,'[1]2018_commission_structure-Start'!$A$21:$A$24,0),MATCH(O$1,'[1]2018_commission_structure-Start'!$A$21:$I$21,0))</f>
        <v>78000</v>
      </c>
      <c r="P70" s="26">
        <f>IF(H70&gt;I70,MIN(H70-I70,J70-I70)*INDEX('[1]2018_commission_structure-Start'!$A$21:$I$24,MATCH($E70,'[1]2018_commission_structure-Start'!$A$21:$A$24,0), MATCH(P$1,'[1]2018_commission_structure-Start'!$A$21:$I$21,0)),0)</f>
        <v>25500.000000000004</v>
      </c>
      <c r="Q70" s="26">
        <f>IF($H70&gt;J70,MIN($H70-J70,K70-J70)*INDEX('[1]2018_commission_structure-Start'!$A$21:$I$24,MATCH($E70,'[1]2018_commission_structure-Start'!$A$21:$A$24,0), MATCH(Q$1,'[1]2018_commission_structure-Start'!$A$21:$I$21,0)),0)</f>
        <v>31500</v>
      </c>
      <c r="R70" s="26">
        <f>IF($H70&gt;K70,MIN($H70-K70,L70-K70)*INDEX('[1]2018_commission_structure-Start'!$A$21:$I$24,MATCH($E70,'[1]2018_commission_structure-Start'!$A$21:$A$24,0), MATCH(R$1,'[1]2018_commission_structure-Start'!$A$21:$I$21,0)),0)</f>
        <v>27760.2</v>
      </c>
      <c r="S70" s="26">
        <f>IF(H70&gt;L70,(H70-L70)*INDEX('[1]2018_commission_structure-Start'!$A$21:$I$24,MATCH($E70,'[1]2018_commission_structure-Start'!$A$21:$A$24,0),MATCH(S$1,'[1]2018_commission_structure-Start'!$A$21:$I$21,0)),0)</f>
        <v>0</v>
      </c>
      <c r="T70" s="28">
        <f t="shared" si="16"/>
        <v>162760.20000000001</v>
      </c>
      <c r="U70" s="28">
        <f t="shared" si="17"/>
        <v>218567.2</v>
      </c>
      <c r="V70" s="28">
        <f>MIN(H70,I70)*INDEX('[1]2018_commission_structure-Start'!$A$15:$J$18,MATCH($E70,'[1]2018_commission_structure-Start'!$A$15:$A$18,0),MATCH(V$1,'[1]2018_commission_structure-Start'!$A$15:$J$15,0))</f>
        <v>90000</v>
      </c>
      <c r="W70" s="26">
        <f>IF($H70&gt;I70,MIN($H70-I70,J70-I70)*INDEX('[1]2018_commission_structure-Start'!$A$15:$J$18,MATCH($E70,'[1]2018_commission_structure-Start'!$A$15:$A$18,0),MATCH(W$1,'[1]2018_commission_structure-Start'!$A$15:$J$15,0)),0)</f>
        <v>27000</v>
      </c>
      <c r="X70" s="26">
        <f>IF($H70&gt;J70,MIN($H70-J70,K70-J70)*INDEX('[1]2018_commission_structure-Start'!$A$15:$J$18,MATCH($E70,'[1]2018_commission_structure-Start'!$A$15:$A$18,0),MATCH(X$1,'[1]2018_commission_structure-Start'!$A$15:$J$15,0)),0)</f>
        <v>37500</v>
      </c>
      <c r="Y70" s="26">
        <f>IF($H70&gt;K70,MIN($H70-K70,L70-K70)*INDEX('[1]2018_commission_structure-Start'!$A$15:$J$18,MATCH($E70,'[1]2018_commission_structure-Start'!$A$15:$A$18,0),MATCH(Y$1,'[1]2018_commission_structure-Start'!$A$15:$J$15,0)),0)</f>
        <v>32031</v>
      </c>
      <c r="Z70" s="26">
        <f>IF(H70&gt;L70,(H70-L70)*INDEX('[1]2018_commission_structure-Start'!$A$21:$I$24,MATCH($E70,'[1]2018_commission_structure-Start'!$A$21:$A$24,0),MATCH(Z$1,'[1]2018_commission_structure-Start'!$A$21:$I$21,0)),0)</f>
        <v>0</v>
      </c>
      <c r="AA70" s="28">
        <f t="shared" si="18"/>
        <v>186531</v>
      </c>
      <c r="AB70" s="28">
        <f t="shared" si="19"/>
        <v>242338</v>
      </c>
    </row>
    <row r="71" spans="1:28" x14ac:dyDescent="0.2">
      <c r="A71" s="25" t="str">
        <f t="shared" si="10"/>
        <v>Vladamir Van Castele</v>
      </c>
      <c r="B71" s="25">
        <v>9966428720</v>
      </c>
      <c r="C71" s="25" t="s">
        <v>145</v>
      </c>
      <c r="D71" s="25" t="s">
        <v>146</v>
      </c>
      <c r="E71" s="25" t="s">
        <v>10</v>
      </c>
      <c r="F71" s="25">
        <v>121579</v>
      </c>
      <c r="G71" s="25">
        <f>COUNTIF([1]deals_closed!D:D,B71)</f>
        <v>18</v>
      </c>
      <c r="H71" s="26">
        <f>SUMIF([1]deals_closed!D:D,B71,[1]deals_closed!C:C)</f>
        <v>557797</v>
      </c>
      <c r="I71" s="26">
        <f>VLOOKUP(E71,'[1]2018_commission_structure-Start'!$A$22:$I$24,9,FALSE)</f>
        <v>750000</v>
      </c>
      <c r="J71" s="26">
        <f t="shared" si="11"/>
        <v>937500</v>
      </c>
      <c r="K71" s="26">
        <f t="shared" si="12"/>
        <v>1125000</v>
      </c>
      <c r="L71" s="26">
        <f t="shared" si="13"/>
        <v>1500000</v>
      </c>
      <c r="M71" s="27">
        <f t="shared" si="14"/>
        <v>0.74372933333333335</v>
      </c>
      <c r="N71" s="25" t="str">
        <f t="shared" si="15"/>
        <v>0-100%</v>
      </c>
      <c r="O71" s="28">
        <f>MIN(H71,I71)*INDEX('[1]2018_commission_structure-Start'!$A$21:$I$24,MATCH($E71,'[1]2018_commission_structure-Start'!$A$21:$A$24,0),MATCH(O$1,'[1]2018_commission_structure-Start'!$A$21:$I$21,0))</f>
        <v>83669.55</v>
      </c>
      <c r="P71" s="26">
        <f>IF(H71&gt;I71,MIN(H71-I71,J71-I71)*INDEX('[1]2018_commission_structure-Start'!$A$21:$I$24,MATCH($E71,'[1]2018_commission_structure-Start'!$A$21:$A$24,0), MATCH(P$1,'[1]2018_commission_structure-Start'!$A$21:$I$21,0)),0)</f>
        <v>0</v>
      </c>
      <c r="Q71" s="26">
        <f>IF($H71&gt;J71,MIN($H71-J71,K71-J71)*INDEX('[1]2018_commission_structure-Start'!$A$21:$I$24,MATCH($E71,'[1]2018_commission_structure-Start'!$A$21:$A$24,0), MATCH(Q$1,'[1]2018_commission_structure-Start'!$A$21:$I$21,0)),0)</f>
        <v>0</v>
      </c>
      <c r="R71" s="26">
        <f>IF($H71&gt;K71,MIN($H71-K71,L71-K71)*INDEX('[1]2018_commission_structure-Start'!$A$21:$I$24,MATCH($E71,'[1]2018_commission_structure-Start'!$A$21:$A$24,0), MATCH(R$1,'[1]2018_commission_structure-Start'!$A$21:$I$21,0)),0)</f>
        <v>0</v>
      </c>
      <c r="S71" s="26">
        <f>IF(H71&gt;L71,(H71-L71)*INDEX('[1]2018_commission_structure-Start'!$A$21:$I$24,MATCH($E71,'[1]2018_commission_structure-Start'!$A$21:$A$24,0),MATCH(S$1,'[1]2018_commission_structure-Start'!$A$21:$I$21,0)),0)</f>
        <v>0</v>
      </c>
      <c r="T71" s="28">
        <f t="shared" si="16"/>
        <v>83669.55</v>
      </c>
      <c r="U71" s="28">
        <f t="shared" si="17"/>
        <v>205248.55</v>
      </c>
      <c r="V71" s="28">
        <f>MIN(H71,I71)*INDEX('[1]2018_commission_structure-Start'!$A$15:$J$18,MATCH($E71,'[1]2018_commission_structure-Start'!$A$15:$A$18,0),MATCH(V$1,'[1]2018_commission_structure-Start'!$A$15:$J$15,0))</f>
        <v>83669.55</v>
      </c>
      <c r="W71" s="26">
        <f>IF($H71&gt;I71,MIN($H71-I71,J71-I71)*INDEX('[1]2018_commission_structure-Start'!$A$15:$J$18,MATCH($E71,'[1]2018_commission_structure-Start'!$A$15:$A$18,0),MATCH(W$1,'[1]2018_commission_structure-Start'!$A$15:$J$15,0)),0)</f>
        <v>0</v>
      </c>
      <c r="X71" s="26">
        <f>IF($H71&gt;J71,MIN($H71-J71,K71-J71)*INDEX('[1]2018_commission_structure-Start'!$A$15:$J$18,MATCH($E71,'[1]2018_commission_structure-Start'!$A$15:$A$18,0),MATCH(X$1,'[1]2018_commission_structure-Start'!$A$15:$J$15,0)),0)</f>
        <v>0</v>
      </c>
      <c r="Y71" s="26">
        <f>IF($H71&gt;K71,MIN($H71-K71,L71-K71)*INDEX('[1]2018_commission_structure-Start'!$A$15:$J$18,MATCH($E71,'[1]2018_commission_structure-Start'!$A$15:$A$18,0),MATCH(Y$1,'[1]2018_commission_structure-Start'!$A$15:$J$15,0)),0)</f>
        <v>0</v>
      </c>
      <c r="Z71" s="26">
        <f>IF(H71&gt;L71,(H71-L71)*INDEX('[1]2018_commission_structure-Start'!$A$21:$I$24,MATCH($E71,'[1]2018_commission_structure-Start'!$A$21:$A$24,0),MATCH(Z$1,'[1]2018_commission_structure-Start'!$A$21:$I$21,0)),0)</f>
        <v>0</v>
      </c>
      <c r="AA71" s="28">
        <f t="shared" si="18"/>
        <v>83669.55</v>
      </c>
      <c r="AB71" s="28">
        <f t="shared" si="19"/>
        <v>205248.55</v>
      </c>
    </row>
    <row r="72" spans="1:28" x14ac:dyDescent="0.2">
      <c r="A72" s="25" t="str">
        <f t="shared" si="10"/>
        <v>Katya Sheaf</v>
      </c>
      <c r="B72" s="25">
        <v>5002048994</v>
      </c>
      <c r="C72" s="25" t="s">
        <v>147</v>
      </c>
      <c r="D72" s="25" t="s">
        <v>148</v>
      </c>
      <c r="E72" s="25" t="s">
        <v>10</v>
      </c>
      <c r="F72" s="25">
        <v>89494</v>
      </c>
      <c r="G72" s="25">
        <f>COUNTIF([1]deals_closed!D:D,B72)</f>
        <v>17</v>
      </c>
      <c r="H72" s="26">
        <f>SUMIF([1]deals_closed!D:D,B72,[1]deals_closed!C:C)</f>
        <v>625859</v>
      </c>
      <c r="I72" s="26">
        <f>VLOOKUP(E72,'[1]2018_commission_structure-Start'!$A$22:$I$24,9,FALSE)</f>
        <v>750000</v>
      </c>
      <c r="J72" s="26">
        <f t="shared" si="11"/>
        <v>937500</v>
      </c>
      <c r="K72" s="26">
        <f t="shared" si="12"/>
        <v>1125000</v>
      </c>
      <c r="L72" s="26">
        <f t="shared" si="13"/>
        <v>1500000</v>
      </c>
      <c r="M72" s="27">
        <f t="shared" si="14"/>
        <v>0.8344786666666667</v>
      </c>
      <c r="N72" s="25" t="str">
        <f t="shared" si="15"/>
        <v>0-100%</v>
      </c>
      <c r="O72" s="28">
        <f>MIN(H72,I72)*INDEX('[1]2018_commission_structure-Start'!$A$21:$I$24,MATCH($E72,'[1]2018_commission_structure-Start'!$A$21:$A$24,0),MATCH(O$1,'[1]2018_commission_structure-Start'!$A$21:$I$21,0))</f>
        <v>93878.849999999991</v>
      </c>
      <c r="P72" s="26">
        <f>IF(H72&gt;I72,MIN(H72-I72,J72-I72)*INDEX('[1]2018_commission_structure-Start'!$A$21:$I$24,MATCH($E72,'[1]2018_commission_structure-Start'!$A$21:$A$24,0), MATCH(P$1,'[1]2018_commission_structure-Start'!$A$21:$I$21,0)),0)</f>
        <v>0</v>
      </c>
      <c r="Q72" s="26">
        <f>IF($H72&gt;J72,MIN($H72-J72,K72-J72)*INDEX('[1]2018_commission_structure-Start'!$A$21:$I$24,MATCH($E72,'[1]2018_commission_structure-Start'!$A$21:$A$24,0), MATCH(Q$1,'[1]2018_commission_structure-Start'!$A$21:$I$21,0)),0)</f>
        <v>0</v>
      </c>
      <c r="R72" s="26">
        <f>IF($H72&gt;K72,MIN($H72-K72,L72-K72)*INDEX('[1]2018_commission_structure-Start'!$A$21:$I$24,MATCH($E72,'[1]2018_commission_structure-Start'!$A$21:$A$24,0), MATCH(R$1,'[1]2018_commission_structure-Start'!$A$21:$I$21,0)),0)</f>
        <v>0</v>
      </c>
      <c r="S72" s="26">
        <f>IF(H72&gt;L72,(H72-L72)*INDEX('[1]2018_commission_structure-Start'!$A$21:$I$24,MATCH($E72,'[1]2018_commission_structure-Start'!$A$21:$A$24,0),MATCH(S$1,'[1]2018_commission_structure-Start'!$A$21:$I$21,0)),0)</f>
        <v>0</v>
      </c>
      <c r="T72" s="28">
        <f t="shared" si="16"/>
        <v>93878.849999999991</v>
      </c>
      <c r="U72" s="28">
        <f t="shared" si="17"/>
        <v>183372.84999999998</v>
      </c>
      <c r="V72" s="28">
        <f>MIN(H72,I72)*INDEX('[1]2018_commission_structure-Start'!$A$15:$J$18,MATCH($E72,'[1]2018_commission_structure-Start'!$A$15:$A$18,0),MATCH(V$1,'[1]2018_commission_structure-Start'!$A$15:$J$15,0))</f>
        <v>93878.849999999991</v>
      </c>
      <c r="W72" s="26">
        <f>IF($H72&gt;I72,MIN($H72-I72,J72-I72)*INDEX('[1]2018_commission_structure-Start'!$A$15:$J$18,MATCH($E72,'[1]2018_commission_structure-Start'!$A$15:$A$18,0),MATCH(W$1,'[1]2018_commission_structure-Start'!$A$15:$J$15,0)),0)</f>
        <v>0</v>
      </c>
      <c r="X72" s="26">
        <f>IF($H72&gt;J72,MIN($H72-J72,K72-J72)*INDEX('[1]2018_commission_structure-Start'!$A$15:$J$18,MATCH($E72,'[1]2018_commission_structure-Start'!$A$15:$A$18,0),MATCH(X$1,'[1]2018_commission_structure-Start'!$A$15:$J$15,0)),0)</f>
        <v>0</v>
      </c>
      <c r="Y72" s="26">
        <f>IF($H72&gt;K72,MIN($H72-K72,L72-K72)*INDEX('[1]2018_commission_structure-Start'!$A$15:$J$18,MATCH($E72,'[1]2018_commission_structure-Start'!$A$15:$A$18,0),MATCH(Y$1,'[1]2018_commission_structure-Start'!$A$15:$J$15,0)),0)</f>
        <v>0</v>
      </c>
      <c r="Z72" s="26">
        <f>IF(H72&gt;L72,(H72-L72)*INDEX('[1]2018_commission_structure-Start'!$A$21:$I$24,MATCH($E72,'[1]2018_commission_structure-Start'!$A$21:$A$24,0),MATCH(Z$1,'[1]2018_commission_structure-Start'!$A$21:$I$21,0)),0)</f>
        <v>0</v>
      </c>
      <c r="AA72" s="28">
        <f t="shared" si="18"/>
        <v>93878.849999999991</v>
      </c>
      <c r="AB72" s="28">
        <f t="shared" si="19"/>
        <v>183372.84999999998</v>
      </c>
    </row>
    <row r="73" spans="1:28" x14ac:dyDescent="0.2">
      <c r="A73" s="25" t="str">
        <f t="shared" si="10"/>
        <v>Kristal Guitonneau</v>
      </c>
      <c r="B73" s="25">
        <v>4482855448</v>
      </c>
      <c r="C73" s="25" t="s">
        <v>149</v>
      </c>
      <c r="D73" s="25" t="s">
        <v>150</v>
      </c>
      <c r="E73" s="25" t="s">
        <v>7</v>
      </c>
      <c r="F73" s="25">
        <v>42742</v>
      </c>
      <c r="G73" s="25">
        <f>COUNTIF([1]deals_closed!D:D,B73)</f>
        <v>19</v>
      </c>
      <c r="H73" s="26">
        <f>SUMIF([1]deals_closed!D:D,B73,[1]deals_closed!C:C)</f>
        <v>765283</v>
      </c>
      <c r="I73" s="26">
        <f>VLOOKUP(E73,'[1]2018_commission_structure-Start'!$A$22:$I$24,9,FALSE)</f>
        <v>500000</v>
      </c>
      <c r="J73" s="26">
        <f t="shared" si="11"/>
        <v>625000</v>
      </c>
      <c r="K73" s="26">
        <f t="shared" si="12"/>
        <v>750000</v>
      </c>
      <c r="L73" s="26">
        <f t="shared" si="13"/>
        <v>1000000</v>
      </c>
      <c r="M73" s="27">
        <f t="shared" si="14"/>
        <v>1.5305660000000001</v>
      </c>
      <c r="N73" s="25" t="str">
        <f t="shared" si="15"/>
        <v>150-200%</v>
      </c>
      <c r="O73" s="28">
        <f>MIN(H73,I73)*INDEX('[1]2018_commission_structure-Start'!$A$21:$I$24,MATCH($E73,'[1]2018_commission_structure-Start'!$A$21:$A$24,0),MATCH(O$1,'[1]2018_commission_structure-Start'!$A$21:$I$21,0))</f>
        <v>50000</v>
      </c>
      <c r="P73" s="26">
        <f>IF(H73&gt;I73,MIN(H73-I73,J73-I73)*INDEX('[1]2018_commission_structure-Start'!$A$21:$I$24,MATCH($E73,'[1]2018_commission_structure-Start'!$A$21:$A$24,0), MATCH(P$1,'[1]2018_commission_structure-Start'!$A$21:$I$21,0)),0)</f>
        <v>18750</v>
      </c>
      <c r="Q73" s="26">
        <f>IF($H73&gt;J73,MIN($H73-J73,K73-J73)*INDEX('[1]2018_commission_structure-Start'!$A$21:$I$24,MATCH($E73,'[1]2018_commission_structure-Start'!$A$21:$A$24,0), MATCH(Q$1,'[1]2018_commission_structure-Start'!$A$21:$I$21,0)),0)</f>
        <v>22500</v>
      </c>
      <c r="R73" s="26">
        <f>IF($H73&gt;K73,MIN($H73-K73,L73-K73)*INDEX('[1]2018_commission_structure-Start'!$A$21:$I$24,MATCH($E73,'[1]2018_commission_structure-Start'!$A$21:$A$24,0), MATCH(R$1,'[1]2018_commission_structure-Start'!$A$21:$I$21,0)),0)</f>
        <v>3362.26</v>
      </c>
      <c r="S73" s="26">
        <f>IF(H73&gt;L73,(H73-L73)*INDEX('[1]2018_commission_structure-Start'!$A$21:$I$24,MATCH($E73,'[1]2018_commission_structure-Start'!$A$21:$A$24,0),MATCH(S$1,'[1]2018_commission_structure-Start'!$A$21:$I$21,0)),0)</f>
        <v>0</v>
      </c>
      <c r="T73" s="28">
        <f t="shared" si="16"/>
        <v>94612.26</v>
      </c>
      <c r="U73" s="28">
        <f t="shared" si="17"/>
        <v>137354.26</v>
      </c>
      <c r="V73" s="28">
        <f>MIN(H73,I73)*INDEX('[1]2018_commission_structure-Start'!$A$15:$J$18,MATCH($E73,'[1]2018_commission_structure-Start'!$A$15:$A$18,0),MATCH(V$1,'[1]2018_commission_structure-Start'!$A$15:$J$15,0))</f>
        <v>60000</v>
      </c>
      <c r="W73" s="26">
        <f>IF($H73&gt;I73,MIN($H73-I73,J73-I73)*INDEX('[1]2018_commission_structure-Start'!$A$15:$J$18,MATCH($E73,'[1]2018_commission_structure-Start'!$A$15:$A$18,0),MATCH(W$1,'[1]2018_commission_structure-Start'!$A$15:$J$15,0)),0)</f>
        <v>21250</v>
      </c>
      <c r="X73" s="26">
        <f>IF($H73&gt;J73,MIN($H73-J73,K73-J73)*INDEX('[1]2018_commission_structure-Start'!$A$15:$J$18,MATCH($E73,'[1]2018_commission_structure-Start'!$A$15:$A$18,0),MATCH(X$1,'[1]2018_commission_structure-Start'!$A$15:$J$15,0)),0)</f>
        <v>25000</v>
      </c>
      <c r="Y73" s="26">
        <f>IF($H73&gt;K73,MIN($H73-K73,L73-K73)*INDEX('[1]2018_commission_structure-Start'!$A$15:$J$18,MATCH($E73,'[1]2018_commission_structure-Start'!$A$15:$A$18,0),MATCH(Y$1,'[1]2018_commission_structure-Start'!$A$15:$J$15,0)),0)</f>
        <v>3362.26</v>
      </c>
      <c r="Z73" s="26">
        <f>IF(H73&gt;L73,(H73-L73)*INDEX('[1]2018_commission_structure-Start'!$A$21:$I$24,MATCH($E73,'[1]2018_commission_structure-Start'!$A$21:$A$24,0),MATCH(Z$1,'[1]2018_commission_structure-Start'!$A$21:$I$21,0)),0)</f>
        <v>0</v>
      </c>
      <c r="AA73" s="28">
        <f t="shared" si="18"/>
        <v>109612.26</v>
      </c>
      <c r="AB73" s="28">
        <f t="shared" si="19"/>
        <v>152354.26</v>
      </c>
    </row>
    <row r="74" spans="1:28" x14ac:dyDescent="0.2">
      <c r="A74" s="25" t="str">
        <f t="shared" si="10"/>
        <v>Drake Rawlison</v>
      </c>
      <c r="B74" s="25">
        <v>9072843924</v>
      </c>
      <c r="C74" s="25" t="s">
        <v>151</v>
      </c>
      <c r="D74" s="25" t="s">
        <v>152</v>
      </c>
      <c r="E74" s="25" t="s">
        <v>7</v>
      </c>
      <c r="F74" s="25">
        <v>40376</v>
      </c>
      <c r="G74" s="25">
        <f>COUNTIF([1]deals_closed!D:D,B74)</f>
        <v>11</v>
      </c>
      <c r="H74" s="26">
        <f>SUMIF([1]deals_closed!D:D,B74,[1]deals_closed!C:C)</f>
        <v>281806</v>
      </c>
      <c r="I74" s="26">
        <f>VLOOKUP(E74,'[1]2018_commission_structure-Start'!$A$22:$I$24,9,FALSE)</f>
        <v>500000</v>
      </c>
      <c r="J74" s="26">
        <f t="shared" si="11"/>
        <v>625000</v>
      </c>
      <c r="K74" s="26">
        <f t="shared" si="12"/>
        <v>750000</v>
      </c>
      <c r="L74" s="26">
        <f t="shared" si="13"/>
        <v>1000000</v>
      </c>
      <c r="M74" s="27">
        <f t="shared" si="14"/>
        <v>0.563612</v>
      </c>
      <c r="N74" s="25" t="str">
        <f t="shared" si="15"/>
        <v>0-100%</v>
      </c>
      <c r="O74" s="28">
        <f>MIN(H74,I74)*INDEX('[1]2018_commission_structure-Start'!$A$21:$I$24,MATCH($E74,'[1]2018_commission_structure-Start'!$A$21:$A$24,0),MATCH(O$1,'[1]2018_commission_structure-Start'!$A$21:$I$21,0))</f>
        <v>28180.600000000002</v>
      </c>
      <c r="P74" s="26">
        <f>IF(H74&gt;I74,MIN(H74-I74,J74-I74)*INDEX('[1]2018_commission_structure-Start'!$A$21:$I$24,MATCH($E74,'[1]2018_commission_structure-Start'!$A$21:$A$24,0), MATCH(P$1,'[1]2018_commission_structure-Start'!$A$21:$I$21,0)),0)</f>
        <v>0</v>
      </c>
      <c r="Q74" s="26">
        <f>IF($H74&gt;J74,MIN($H74-J74,K74-J74)*INDEX('[1]2018_commission_structure-Start'!$A$21:$I$24,MATCH($E74,'[1]2018_commission_structure-Start'!$A$21:$A$24,0), MATCH(Q$1,'[1]2018_commission_structure-Start'!$A$21:$I$21,0)),0)</f>
        <v>0</v>
      </c>
      <c r="R74" s="26">
        <f>IF($H74&gt;K74,MIN($H74-K74,L74-K74)*INDEX('[1]2018_commission_structure-Start'!$A$21:$I$24,MATCH($E74,'[1]2018_commission_structure-Start'!$A$21:$A$24,0), MATCH(R$1,'[1]2018_commission_structure-Start'!$A$21:$I$21,0)),0)</f>
        <v>0</v>
      </c>
      <c r="S74" s="26">
        <f>IF(H74&gt;L74,(H74-L74)*INDEX('[1]2018_commission_structure-Start'!$A$21:$I$24,MATCH($E74,'[1]2018_commission_structure-Start'!$A$21:$A$24,0),MATCH(S$1,'[1]2018_commission_structure-Start'!$A$21:$I$21,0)),0)</f>
        <v>0</v>
      </c>
      <c r="T74" s="28">
        <f t="shared" si="16"/>
        <v>28180.600000000002</v>
      </c>
      <c r="U74" s="28">
        <f t="shared" si="17"/>
        <v>68556.600000000006</v>
      </c>
      <c r="V74" s="28">
        <f>MIN(H74,I74)*INDEX('[1]2018_commission_structure-Start'!$A$15:$J$18,MATCH($E74,'[1]2018_commission_structure-Start'!$A$15:$A$18,0),MATCH(V$1,'[1]2018_commission_structure-Start'!$A$15:$J$15,0))</f>
        <v>33816.720000000001</v>
      </c>
      <c r="W74" s="26">
        <f>IF($H74&gt;I74,MIN($H74-I74,J74-I74)*INDEX('[1]2018_commission_structure-Start'!$A$15:$J$18,MATCH($E74,'[1]2018_commission_structure-Start'!$A$15:$A$18,0),MATCH(W$1,'[1]2018_commission_structure-Start'!$A$15:$J$15,0)),0)</f>
        <v>0</v>
      </c>
      <c r="X74" s="26">
        <f>IF($H74&gt;J74,MIN($H74-J74,K74-J74)*INDEX('[1]2018_commission_structure-Start'!$A$15:$J$18,MATCH($E74,'[1]2018_commission_structure-Start'!$A$15:$A$18,0),MATCH(X$1,'[1]2018_commission_structure-Start'!$A$15:$J$15,0)),0)</f>
        <v>0</v>
      </c>
      <c r="Y74" s="26">
        <f>IF($H74&gt;K74,MIN($H74-K74,L74-K74)*INDEX('[1]2018_commission_structure-Start'!$A$15:$J$18,MATCH($E74,'[1]2018_commission_structure-Start'!$A$15:$A$18,0),MATCH(Y$1,'[1]2018_commission_structure-Start'!$A$15:$J$15,0)),0)</f>
        <v>0</v>
      </c>
      <c r="Z74" s="26">
        <f>IF(H74&gt;L74,(H74-L74)*INDEX('[1]2018_commission_structure-Start'!$A$21:$I$24,MATCH($E74,'[1]2018_commission_structure-Start'!$A$21:$A$24,0),MATCH(Z$1,'[1]2018_commission_structure-Start'!$A$21:$I$21,0)),0)</f>
        <v>0</v>
      </c>
      <c r="AA74" s="28">
        <f t="shared" si="18"/>
        <v>33816.720000000001</v>
      </c>
      <c r="AB74" s="28">
        <f t="shared" si="19"/>
        <v>74192.72</v>
      </c>
    </row>
    <row r="75" spans="1:28" x14ac:dyDescent="0.2">
      <c r="A75" s="25" t="str">
        <f t="shared" si="10"/>
        <v>Denney Whetland</v>
      </c>
      <c r="B75" s="25">
        <v>6801140183</v>
      </c>
      <c r="C75" s="25" t="s">
        <v>153</v>
      </c>
      <c r="D75" s="25" t="s">
        <v>154</v>
      </c>
      <c r="E75" s="25" t="s">
        <v>7</v>
      </c>
      <c r="F75" s="25">
        <v>57548</v>
      </c>
      <c r="G75" s="25">
        <f>COUNTIF([1]deals_closed!D:D,B75)</f>
        <v>15</v>
      </c>
      <c r="H75" s="26">
        <f>SUMIF([1]deals_closed!D:D,B75,[1]deals_closed!C:C)</f>
        <v>531790</v>
      </c>
      <c r="I75" s="26">
        <f>VLOOKUP(E75,'[1]2018_commission_structure-Start'!$A$22:$I$24,9,FALSE)</f>
        <v>500000</v>
      </c>
      <c r="J75" s="26">
        <f t="shared" si="11"/>
        <v>625000</v>
      </c>
      <c r="K75" s="26">
        <f t="shared" si="12"/>
        <v>750000</v>
      </c>
      <c r="L75" s="26">
        <f t="shared" si="13"/>
        <v>1000000</v>
      </c>
      <c r="M75" s="27">
        <f t="shared" si="14"/>
        <v>1.06358</v>
      </c>
      <c r="N75" s="25" t="str">
        <f t="shared" si="15"/>
        <v>100-125%</v>
      </c>
      <c r="O75" s="28">
        <f>MIN(H75,I75)*INDEX('[1]2018_commission_structure-Start'!$A$21:$I$24,MATCH($E75,'[1]2018_commission_structure-Start'!$A$21:$A$24,0),MATCH(O$1,'[1]2018_commission_structure-Start'!$A$21:$I$21,0))</f>
        <v>50000</v>
      </c>
      <c r="P75" s="26">
        <f>IF(H75&gt;I75,MIN(H75-I75,J75-I75)*INDEX('[1]2018_commission_structure-Start'!$A$21:$I$24,MATCH($E75,'[1]2018_commission_structure-Start'!$A$21:$A$24,0), MATCH(P$1,'[1]2018_commission_structure-Start'!$A$21:$I$21,0)),0)</f>
        <v>4768.5</v>
      </c>
      <c r="Q75" s="26">
        <f>IF($H75&gt;J75,MIN($H75-J75,K75-J75)*INDEX('[1]2018_commission_structure-Start'!$A$21:$I$24,MATCH($E75,'[1]2018_commission_structure-Start'!$A$21:$A$24,0), MATCH(Q$1,'[1]2018_commission_structure-Start'!$A$21:$I$21,0)),0)</f>
        <v>0</v>
      </c>
      <c r="R75" s="26">
        <f>IF($H75&gt;K75,MIN($H75-K75,L75-K75)*INDEX('[1]2018_commission_structure-Start'!$A$21:$I$24,MATCH($E75,'[1]2018_commission_structure-Start'!$A$21:$A$24,0), MATCH(R$1,'[1]2018_commission_structure-Start'!$A$21:$I$21,0)),0)</f>
        <v>0</v>
      </c>
      <c r="S75" s="26">
        <f>IF(H75&gt;L75,(H75-L75)*INDEX('[1]2018_commission_structure-Start'!$A$21:$I$24,MATCH($E75,'[1]2018_commission_structure-Start'!$A$21:$A$24,0),MATCH(S$1,'[1]2018_commission_structure-Start'!$A$21:$I$21,0)),0)</f>
        <v>0</v>
      </c>
      <c r="T75" s="28">
        <f t="shared" si="16"/>
        <v>54768.5</v>
      </c>
      <c r="U75" s="28">
        <f t="shared" si="17"/>
        <v>112316.5</v>
      </c>
      <c r="V75" s="28">
        <f>MIN(H75,I75)*INDEX('[1]2018_commission_structure-Start'!$A$15:$J$18,MATCH($E75,'[1]2018_commission_structure-Start'!$A$15:$A$18,0),MATCH(V$1,'[1]2018_commission_structure-Start'!$A$15:$J$15,0))</f>
        <v>60000</v>
      </c>
      <c r="W75" s="26">
        <f>IF($H75&gt;I75,MIN($H75-I75,J75-I75)*INDEX('[1]2018_commission_structure-Start'!$A$15:$J$18,MATCH($E75,'[1]2018_commission_structure-Start'!$A$15:$A$18,0),MATCH(W$1,'[1]2018_commission_structure-Start'!$A$15:$J$15,0)),0)</f>
        <v>5404.3</v>
      </c>
      <c r="X75" s="26">
        <f>IF($H75&gt;J75,MIN($H75-J75,K75-J75)*INDEX('[1]2018_commission_structure-Start'!$A$15:$J$18,MATCH($E75,'[1]2018_commission_structure-Start'!$A$15:$A$18,0),MATCH(X$1,'[1]2018_commission_structure-Start'!$A$15:$J$15,0)),0)</f>
        <v>0</v>
      </c>
      <c r="Y75" s="26">
        <f>IF($H75&gt;K75,MIN($H75-K75,L75-K75)*INDEX('[1]2018_commission_structure-Start'!$A$15:$J$18,MATCH($E75,'[1]2018_commission_structure-Start'!$A$15:$A$18,0),MATCH(Y$1,'[1]2018_commission_structure-Start'!$A$15:$J$15,0)),0)</f>
        <v>0</v>
      </c>
      <c r="Z75" s="26">
        <f>IF(H75&gt;L75,(H75-L75)*INDEX('[1]2018_commission_structure-Start'!$A$21:$I$24,MATCH($E75,'[1]2018_commission_structure-Start'!$A$21:$A$24,0),MATCH(Z$1,'[1]2018_commission_structure-Start'!$A$21:$I$21,0)),0)</f>
        <v>0</v>
      </c>
      <c r="AA75" s="28">
        <f t="shared" si="18"/>
        <v>65404.3</v>
      </c>
      <c r="AB75" s="28">
        <f t="shared" si="19"/>
        <v>122952.3</v>
      </c>
    </row>
    <row r="76" spans="1:28" x14ac:dyDescent="0.2">
      <c r="A76" s="25" t="str">
        <f t="shared" si="10"/>
        <v>Zachariah Lared</v>
      </c>
      <c r="B76" s="25">
        <v>6510701464</v>
      </c>
      <c r="C76" s="25" t="s">
        <v>155</v>
      </c>
      <c r="D76" s="25" t="s">
        <v>156</v>
      </c>
      <c r="E76" s="25" t="s">
        <v>7</v>
      </c>
      <c r="F76" s="25">
        <v>45866</v>
      </c>
      <c r="G76" s="25">
        <f>COUNTIF([1]deals_closed!D:D,B76)</f>
        <v>19</v>
      </c>
      <c r="H76" s="26">
        <f>SUMIF([1]deals_closed!D:D,B76,[1]deals_closed!C:C)</f>
        <v>660630</v>
      </c>
      <c r="I76" s="26">
        <f>VLOOKUP(E76,'[1]2018_commission_structure-Start'!$A$22:$I$24,9,FALSE)</f>
        <v>500000</v>
      </c>
      <c r="J76" s="26">
        <f t="shared" si="11"/>
        <v>625000</v>
      </c>
      <c r="K76" s="26">
        <f t="shared" si="12"/>
        <v>750000</v>
      </c>
      <c r="L76" s="26">
        <f t="shared" si="13"/>
        <v>1000000</v>
      </c>
      <c r="M76" s="27">
        <f t="shared" si="14"/>
        <v>1.3212600000000001</v>
      </c>
      <c r="N76" s="25" t="str">
        <f t="shared" si="15"/>
        <v>125-150%</v>
      </c>
      <c r="O76" s="28">
        <f>MIN(H76,I76)*INDEX('[1]2018_commission_structure-Start'!$A$21:$I$24,MATCH($E76,'[1]2018_commission_structure-Start'!$A$21:$A$24,0),MATCH(O$1,'[1]2018_commission_structure-Start'!$A$21:$I$21,0))</f>
        <v>50000</v>
      </c>
      <c r="P76" s="26">
        <f>IF(H76&gt;I76,MIN(H76-I76,J76-I76)*INDEX('[1]2018_commission_structure-Start'!$A$21:$I$24,MATCH($E76,'[1]2018_commission_structure-Start'!$A$21:$A$24,0), MATCH(P$1,'[1]2018_commission_structure-Start'!$A$21:$I$21,0)),0)</f>
        <v>18750</v>
      </c>
      <c r="Q76" s="26">
        <f>IF($H76&gt;J76,MIN($H76-J76,K76-J76)*INDEX('[1]2018_commission_structure-Start'!$A$21:$I$24,MATCH($E76,'[1]2018_commission_structure-Start'!$A$21:$A$24,0), MATCH(Q$1,'[1]2018_commission_structure-Start'!$A$21:$I$21,0)),0)</f>
        <v>6413.4</v>
      </c>
      <c r="R76" s="26">
        <f>IF($H76&gt;K76,MIN($H76-K76,L76-K76)*INDEX('[1]2018_commission_structure-Start'!$A$21:$I$24,MATCH($E76,'[1]2018_commission_structure-Start'!$A$21:$A$24,0), MATCH(R$1,'[1]2018_commission_structure-Start'!$A$21:$I$21,0)),0)</f>
        <v>0</v>
      </c>
      <c r="S76" s="26">
        <f>IF(H76&gt;L76,(H76-L76)*INDEX('[1]2018_commission_structure-Start'!$A$21:$I$24,MATCH($E76,'[1]2018_commission_structure-Start'!$A$21:$A$24,0),MATCH(S$1,'[1]2018_commission_structure-Start'!$A$21:$I$21,0)),0)</f>
        <v>0</v>
      </c>
      <c r="T76" s="28">
        <f t="shared" si="16"/>
        <v>75163.399999999994</v>
      </c>
      <c r="U76" s="28">
        <f t="shared" si="17"/>
        <v>121029.4</v>
      </c>
      <c r="V76" s="28">
        <f>MIN(H76,I76)*INDEX('[1]2018_commission_structure-Start'!$A$15:$J$18,MATCH($E76,'[1]2018_commission_structure-Start'!$A$15:$A$18,0),MATCH(V$1,'[1]2018_commission_structure-Start'!$A$15:$J$15,0))</f>
        <v>60000</v>
      </c>
      <c r="W76" s="26">
        <f>IF($H76&gt;I76,MIN($H76-I76,J76-I76)*INDEX('[1]2018_commission_structure-Start'!$A$15:$J$18,MATCH($E76,'[1]2018_commission_structure-Start'!$A$15:$A$18,0),MATCH(W$1,'[1]2018_commission_structure-Start'!$A$15:$J$15,0)),0)</f>
        <v>21250</v>
      </c>
      <c r="X76" s="26">
        <f>IF($H76&gt;J76,MIN($H76-J76,K76-J76)*INDEX('[1]2018_commission_structure-Start'!$A$15:$J$18,MATCH($E76,'[1]2018_commission_structure-Start'!$A$15:$A$18,0),MATCH(X$1,'[1]2018_commission_structure-Start'!$A$15:$J$15,0)),0)</f>
        <v>7126</v>
      </c>
      <c r="Y76" s="26">
        <f>IF($H76&gt;K76,MIN($H76-K76,L76-K76)*INDEX('[1]2018_commission_structure-Start'!$A$15:$J$18,MATCH($E76,'[1]2018_commission_structure-Start'!$A$15:$A$18,0),MATCH(Y$1,'[1]2018_commission_structure-Start'!$A$15:$J$15,0)),0)</f>
        <v>0</v>
      </c>
      <c r="Z76" s="26">
        <f>IF(H76&gt;L76,(H76-L76)*INDEX('[1]2018_commission_structure-Start'!$A$21:$I$24,MATCH($E76,'[1]2018_commission_structure-Start'!$A$21:$A$24,0),MATCH(Z$1,'[1]2018_commission_structure-Start'!$A$21:$I$21,0)),0)</f>
        <v>0</v>
      </c>
      <c r="AA76" s="28">
        <f t="shared" si="18"/>
        <v>88376</v>
      </c>
      <c r="AB76" s="28">
        <f t="shared" si="19"/>
        <v>134242</v>
      </c>
    </row>
    <row r="77" spans="1:28" x14ac:dyDescent="0.2">
      <c r="A77" s="25" t="str">
        <f t="shared" si="10"/>
        <v>Neil Doctor</v>
      </c>
      <c r="B77" s="25">
        <v>3996818513</v>
      </c>
      <c r="C77" s="25" t="s">
        <v>157</v>
      </c>
      <c r="D77" s="25" t="s">
        <v>158</v>
      </c>
      <c r="E77" s="25" t="s">
        <v>10</v>
      </c>
      <c r="F77" s="25">
        <v>94317</v>
      </c>
      <c r="G77" s="25">
        <f>COUNTIF([1]deals_closed!D:D,B77)</f>
        <v>29</v>
      </c>
      <c r="H77" s="26">
        <f>SUMIF([1]deals_closed!D:D,B77,[1]deals_closed!C:C)</f>
        <v>997332</v>
      </c>
      <c r="I77" s="26">
        <f>VLOOKUP(E77,'[1]2018_commission_structure-Start'!$A$22:$I$24,9,FALSE)</f>
        <v>750000</v>
      </c>
      <c r="J77" s="26">
        <f t="shared" si="11"/>
        <v>937500</v>
      </c>
      <c r="K77" s="26">
        <f t="shared" si="12"/>
        <v>1125000</v>
      </c>
      <c r="L77" s="26">
        <f t="shared" si="13"/>
        <v>1500000</v>
      </c>
      <c r="M77" s="27">
        <f t="shared" si="14"/>
        <v>1.3297760000000001</v>
      </c>
      <c r="N77" s="25" t="str">
        <f t="shared" si="15"/>
        <v>125-150%</v>
      </c>
      <c r="O77" s="28">
        <f>MIN(H77,I77)*INDEX('[1]2018_commission_structure-Start'!$A$21:$I$24,MATCH($E77,'[1]2018_commission_structure-Start'!$A$21:$A$24,0),MATCH(O$1,'[1]2018_commission_structure-Start'!$A$21:$I$21,0))</f>
        <v>112500</v>
      </c>
      <c r="P77" s="26">
        <f>IF(H77&gt;I77,MIN(H77-I77,J77-I77)*INDEX('[1]2018_commission_structure-Start'!$A$21:$I$24,MATCH($E77,'[1]2018_commission_structure-Start'!$A$21:$A$24,0), MATCH(P$1,'[1]2018_commission_structure-Start'!$A$21:$I$21,0)),0)</f>
        <v>35625</v>
      </c>
      <c r="Q77" s="26">
        <f>IF($H77&gt;J77,MIN($H77-J77,K77-J77)*INDEX('[1]2018_commission_structure-Start'!$A$21:$I$24,MATCH($E77,'[1]2018_commission_structure-Start'!$A$21:$A$24,0), MATCH(Q$1,'[1]2018_commission_structure-Start'!$A$21:$I$21,0)),0)</f>
        <v>13761.36</v>
      </c>
      <c r="R77" s="26">
        <f>IF($H77&gt;K77,MIN($H77-K77,L77-K77)*INDEX('[1]2018_commission_structure-Start'!$A$21:$I$24,MATCH($E77,'[1]2018_commission_structure-Start'!$A$21:$A$24,0), MATCH(R$1,'[1]2018_commission_structure-Start'!$A$21:$I$21,0)),0)</f>
        <v>0</v>
      </c>
      <c r="S77" s="26">
        <f>IF(H77&gt;L77,(H77-L77)*INDEX('[1]2018_commission_structure-Start'!$A$21:$I$24,MATCH($E77,'[1]2018_commission_structure-Start'!$A$21:$A$24,0),MATCH(S$1,'[1]2018_commission_structure-Start'!$A$21:$I$21,0)),0)</f>
        <v>0</v>
      </c>
      <c r="T77" s="28">
        <f t="shared" si="16"/>
        <v>161886.35999999999</v>
      </c>
      <c r="U77" s="28">
        <f t="shared" si="17"/>
        <v>256203.36</v>
      </c>
      <c r="V77" s="28">
        <f>MIN(H77,I77)*INDEX('[1]2018_commission_structure-Start'!$A$15:$J$18,MATCH($E77,'[1]2018_commission_structure-Start'!$A$15:$A$18,0),MATCH(V$1,'[1]2018_commission_structure-Start'!$A$15:$J$15,0))</f>
        <v>112500</v>
      </c>
      <c r="W77" s="26">
        <f>IF($H77&gt;I77,MIN($H77-I77,J77-I77)*INDEX('[1]2018_commission_structure-Start'!$A$15:$J$18,MATCH($E77,'[1]2018_commission_structure-Start'!$A$15:$A$18,0),MATCH(W$1,'[1]2018_commission_structure-Start'!$A$15:$J$15,0)),0)</f>
        <v>41250</v>
      </c>
      <c r="X77" s="26">
        <f>IF($H77&gt;J77,MIN($H77-J77,K77-J77)*INDEX('[1]2018_commission_structure-Start'!$A$15:$J$18,MATCH($E77,'[1]2018_commission_structure-Start'!$A$15:$A$18,0),MATCH(X$1,'[1]2018_commission_structure-Start'!$A$15:$J$15,0)),0)</f>
        <v>14958</v>
      </c>
      <c r="Y77" s="26">
        <f>IF($H77&gt;K77,MIN($H77-K77,L77-K77)*INDEX('[1]2018_commission_structure-Start'!$A$15:$J$18,MATCH($E77,'[1]2018_commission_structure-Start'!$A$15:$A$18,0),MATCH(Y$1,'[1]2018_commission_structure-Start'!$A$15:$J$15,0)),0)</f>
        <v>0</v>
      </c>
      <c r="Z77" s="26">
        <f>IF(H77&gt;L77,(H77-L77)*INDEX('[1]2018_commission_structure-Start'!$A$21:$I$24,MATCH($E77,'[1]2018_commission_structure-Start'!$A$21:$A$24,0),MATCH(Z$1,'[1]2018_commission_structure-Start'!$A$21:$I$21,0)),0)</f>
        <v>0</v>
      </c>
      <c r="AA77" s="28">
        <f t="shared" si="18"/>
        <v>168708</v>
      </c>
      <c r="AB77" s="28">
        <f t="shared" si="19"/>
        <v>263025</v>
      </c>
    </row>
    <row r="78" spans="1:28" x14ac:dyDescent="0.2">
      <c r="A78" s="25" t="str">
        <f t="shared" si="10"/>
        <v>Brewer Torres</v>
      </c>
      <c r="B78" s="25">
        <v>5372344725</v>
      </c>
      <c r="C78" s="25" t="s">
        <v>159</v>
      </c>
      <c r="D78" s="25" t="s">
        <v>160</v>
      </c>
      <c r="E78" s="25" t="s">
        <v>7</v>
      </c>
      <c r="F78" s="25">
        <v>42683</v>
      </c>
      <c r="G78" s="25">
        <f>COUNTIF([1]deals_closed!D:D,B78)</f>
        <v>19</v>
      </c>
      <c r="H78" s="26">
        <f>SUMIF([1]deals_closed!D:D,B78,[1]deals_closed!C:C)</f>
        <v>762516</v>
      </c>
      <c r="I78" s="26">
        <f>VLOOKUP(E78,'[1]2018_commission_structure-Start'!$A$22:$I$24,9,FALSE)</f>
        <v>500000</v>
      </c>
      <c r="J78" s="26">
        <f t="shared" si="11"/>
        <v>625000</v>
      </c>
      <c r="K78" s="26">
        <f t="shared" si="12"/>
        <v>750000</v>
      </c>
      <c r="L78" s="26">
        <f t="shared" si="13"/>
        <v>1000000</v>
      </c>
      <c r="M78" s="27">
        <f t="shared" si="14"/>
        <v>1.5250319999999999</v>
      </c>
      <c r="N78" s="25" t="str">
        <f t="shared" si="15"/>
        <v>150-200%</v>
      </c>
      <c r="O78" s="28">
        <f>MIN(H78,I78)*INDEX('[1]2018_commission_structure-Start'!$A$21:$I$24,MATCH($E78,'[1]2018_commission_structure-Start'!$A$21:$A$24,0),MATCH(O$1,'[1]2018_commission_structure-Start'!$A$21:$I$21,0))</f>
        <v>50000</v>
      </c>
      <c r="P78" s="26">
        <f>IF(H78&gt;I78,MIN(H78-I78,J78-I78)*INDEX('[1]2018_commission_structure-Start'!$A$21:$I$24,MATCH($E78,'[1]2018_commission_structure-Start'!$A$21:$A$24,0), MATCH(P$1,'[1]2018_commission_structure-Start'!$A$21:$I$21,0)),0)</f>
        <v>18750</v>
      </c>
      <c r="Q78" s="26">
        <f>IF($H78&gt;J78,MIN($H78-J78,K78-J78)*INDEX('[1]2018_commission_structure-Start'!$A$21:$I$24,MATCH($E78,'[1]2018_commission_structure-Start'!$A$21:$A$24,0), MATCH(Q$1,'[1]2018_commission_structure-Start'!$A$21:$I$21,0)),0)</f>
        <v>22500</v>
      </c>
      <c r="R78" s="26">
        <f>IF($H78&gt;K78,MIN($H78-K78,L78-K78)*INDEX('[1]2018_commission_structure-Start'!$A$21:$I$24,MATCH($E78,'[1]2018_commission_structure-Start'!$A$21:$A$24,0), MATCH(R$1,'[1]2018_commission_structure-Start'!$A$21:$I$21,0)),0)</f>
        <v>2753.52</v>
      </c>
      <c r="S78" s="26">
        <f>IF(H78&gt;L78,(H78-L78)*INDEX('[1]2018_commission_structure-Start'!$A$21:$I$24,MATCH($E78,'[1]2018_commission_structure-Start'!$A$21:$A$24,0),MATCH(S$1,'[1]2018_commission_structure-Start'!$A$21:$I$21,0)),0)</f>
        <v>0</v>
      </c>
      <c r="T78" s="28">
        <f t="shared" si="16"/>
        <v>94003.520000000004</v>
      </c>
      <c r="U78" s="28">
        <f t="shared" si="17"/>
        <v>136686.52000000002</v>
      </c>
      <c r="V78" s="28">
        <f>MIN(H78,I78)*INDEX('[1]2018_commission_structure-Start'!$A$15:$J$18,MATCH($E78,'[1]2018_commission_structure-Start'!$A$15:$A$18,0),MATCH(V$1,'[1]2018_commission_structure-Start'!$A$15:$J$15,0))</f>
        <v>60000</v>
      </c>
      <c r="W78" s="26">
        <f>IF($H78&gt;I78,MIN($H78-I78,J78-I78)*INDEX('[1]2018_commission_structure-Start'!$A$15:$J$18,MATCH($E78,'[1]2018_commission_structure-Start'!$A$15:$A$18,0),MATCH(W$1,'[1]2018_commission_structure-Start'!$A$15:$J$15,0)),0)</f>
        <v>21250</v>
      </c>
      <c r="X78" s="26">
        <f>IF($H78&gt;J78,MIN($H78-J78,K78-J78)*INDEX('[1]2018_commission_structure-Start'!$A$15:$J$18,MATCH($E78,'[1]2018_commission_structure-Start'!$A$15:$A$18,0),MATCH(X$1,'[1]2018_commission_structure-Start'!$A$15:$J$15,0)),0)</f>
        <v>25000</v>
      </c>
      <c r="Y78" s="26">
        <f>IF($H78&gt;K78,MIN($H78-K78,L78-K78)*INDEX('[1]2018_commission_structure-Start'!$A$15:$J$18,MATCH($E78,'[1]2018_commission_structure-Start'!$A$15:$A$18,0),MATCH(Y$1,'[1]2018_commission_structure-Start'!$A$15:$J$15,0)),0)</f>
        <v>2753.52</v>
      </c>
      <c r="Z78" s="26">
        <f>IF(H78&gt;L78,(H78-L78)*INDEX('[1]2018_commission_structure-Start'!$A$21:$I$24,MATCH($E78,'[1]2018_commission_structure-Start'!$A$21:$A$24,0),MATCH(Z$1,'[1]2018_commission_structure-Start'!$A$21:$I$21,0)),0)</f>
        <v>0</v>
      </c>
      <c r="AA78" s="28">
        <f t="shared" si="18"/>
        <v>109003.52</v>
      </c>
      <c r="AB78" s="28">
        <f t="shared" si="19"/>
        <v>151686.52000000002</v>
      </c>
    </row>
    <row r="79" spans="1:28" x14ac:dyDescent="0.2">
      <c r="A79" s="25" t="str">
        <f t="shared" si="10"/>
        <v>Leticia Szymanzyk</v>
      </c>
      <c r="B79" s="25">
        <v>1839046880</v>
      </c>
      <c r="C79" s="25" t="s">
        <v>161</v>
      </c>
      <c r="D79" s="25" t="s">
        <v>162</v>
      </c>
      <c r="E79" s="25" t="s">
        <v>7</v>
      </c>
      <c r="F79" s="25">
        <v>64858</v>
      </c>
      <c r="G79" s="25">
        <f>COUNTIF([1]deals_closed!D:D,B79)</f>
        <v>14</v>
      </c>
      <c r="H79" s="26">
        <f>SUMIF([1]deals_closed!D:D,B79,[1]deals_closed!C:C)</f>
        <v>380502</v>
      </c>
      <c r="I79" s="26">
        <f>VLOOKUP(E79,'[1]2018_commission_structure-Start'!$A$22:$I$24,9,FALSE)</f>
        <v>500000</v>
      </c>
      <c r="J79" s="26">
        <f t="shared" si="11"/>
        <v>625000</v>
      </c>
      <c r="K79" s="26">
        <f t="shared" si="12"/>
        <v>750000</v>
      </c>
      <c r="L79" s="26">
        <f t="shared" si="13"/>
        <v>1000000</v>
      </c>
      <c r="M79" s="27">
        <f t="shared" si="14"/>
        <v>0.76100400000000001</v>
      </c>
      <c r="N79" s="25" t="str">
        <f t="shared" si="15"/>
        <v>0-100%</v>
      </c>
      <c r="O79" s="28">
        <f>MIN(H79,I79)*INDEX('[1]2018_commission_structure-Start'!$A$21:$I$24,MATCH($E79,'[1]2018_commission_structure-Start'!$A$21:$A$24,0),MATCH(O$1,'[1]2018_commission_structure-Start'!$A$21:$I$21,0))</f>
        <v>38050.200000000004</v>
      </c>
      <c r="P79" s="26">
        <f>IF(H79&gt;I79,MIN(H79-I79,J79-I79)*INDEX('[1]2018_commission_structure-Start'!$A$21:$I$24,MATCH($E79,'[1]2018_commission_structure-Start'!$A$21:$A$24,0), MATCH(P$1,'[1]2018_commission_structure-Start'!$A$21:$I$21,0)),0)</f>
        <v>0</v>
      </c>
      <c r="Q79" s="26">
        <f>IF($H79&gt;J79,MIN($H79-J79,K79-J79)*INDEX('[1]2018_commission_structure-Start'!$A$21:$I$24,MATCH($E79,'[1]2018_commission_structure-Start'!$A$21:$A$24,0), MATCH(Q$1,'[1]2018_commission_structure-Start'!$A$21:$I$21,0)),0)</f>
        <v>0</v>
      </c>
      <c r="R79" s="26">
        <f>IF($H79&gt;K79,MIN($H79-K79,L79-K79)*INDEX('[1]2018_commission_structure-Start'!$A$21:$I$24,MATCH($E79,'[1]2018_commission_structure-Start'!$A$21:$A$24,0), MATCH(R$1,'[1]2018_commission_structure-Start'!$A$21:$I$21,0)),0)</f>
        <v>0</v>
      </c>
      <c r="S79" s="26">
        <f>IF(H79&gt;L79,(H79-L79)*INDEX('[1]2018_commission_structure-Start'!$A$21:$I$24,MATCH($E79,'[1]2018_commission_structure-Start'!$A$21:$A$24,0),MATCH(S$1,'[1]2018_commission_structure-Start'!$A$21:$I$21,0)),0)</f>
        <v>0</v>
      </c>
      <c r="T79" s="28">
        <f t="shared" si="16"/>
        <v>38050.200000000004</v>
      </c>
      <c r="U79" s="28">
        <f t="shared" si="17"/>
        <v>102908.20000000001</v>
      </c>
      <c r="V79" s="28">
        <f>MIN(H79,I79)*INDEX('[1]2018_commission_structure-Start'!$A$15:$J$18,MATCH($E79,'[1]2018_commission_structure-Start'!$A$15:$A$18,0),MATCH(V$1,'[1]2018_commission_structure-Start'!$A$15:$J$15,0))</f>
        <v>45660.24</v>
      </c>
      <c r="W79" s="26">
        <f>IF($H79&gt;I79,MIN($H79-I79,J79-I79)*INDEX('[1]2018_commission_structure-Start'!$A$15:$J$18,MATCH($E79,'[1]2018_commission_structure-Start'!$A$15:$A$18,0),MATCH(W$1,'[1]2018_commission_structure-Start'!$A$15:$J$15,0)),0)</f>
        <v>0</v>
      </c>
      <c r="X79" s="26">
        <f>IF($H79&gt;J79,MIN($H79-J79,K79-J79)*INDEX('[1]2018_commission_structure-Start'!$A$15:$J$18,MATCH($E79,'[1]2018_commission_structure-Start'!$A$15:$A$18,0),MATCH(X$1,'[1]2018_commission_structure-Start'!$A$15:$J$15,0)),0)</f>
        <v>0</v>
      </c>
      <c r="Y79" s="26">
        <f>IF($H79&gt;K79,MIN($H79-K79,L79-K79)*INDEX('[1]2018_commission_structure-Start'!$A$15:$J$18,MATCH($E79,'[1]2018_commission_structure-Start'!$A$15:$A$18,0),MATCH(Y$1,'[1]2018_commission_structure-Start'!$A$15:$J$15,0)),0)</f>
        <v>0</v>
      </c>
      <c r="Z79" s="26">
        <f>IF(H79&gt;L79,(H79-L79)*INDEX('[1]2018_commission_structure-Start'!$A$21:$I$24,MATCH($E79,'[1]2018_commission_structure-Start'!$A$21:$A$24,0),MATCH(Z$1,'[1]2018_commission_structure-Start'!$A$21:$I$21,0)),0)</f>
        <v>0</v>
      </c>
      <c r="AA79" s="28">
        <f t="shared" si="18"/>
        <v>45660.24</v>
      </c>
      <c r="AB79" s="28">
        <f t="shared" si="19"/>
        <v>110518.23999999999</v>
      </c>
    </row>
    <row r="80" spans="1:28" x14ac:dyDescent="0.2">
      <c r="A80" s="25" t="str">
        <f t="shared" si="10"/>
        <v>Constantin Laurisch</v>
      </c>
      <c r="B80" s="25">
        <v>5074304008</v>
      </c>
      <c r="C80" s="25" t="s">
        <v>163</v>
      </c>
      <c r="D80" s="25" t="s">
        <v>164</v>
      </c>
      <c r="E80" s="25" t="s">
        <v>29</v>
      </c>
      <c r="F80" s="25">
        <v>62375</v>
      </c>
      <c r="G80" s="25">
        <f>COUNTIF([1]deals_closed!D:D,B80)</f>
        <v>20</v>
      </c>
      <c r="H80" s="26">
        <f>SUMIF([1]deals_closed!D:D,B80,[1]deals_closed!C:C)</f>
        <v>844242</v>
      </c>
      <c r="I80" s="26">
        <f>VLOOKUP(E80,'[1]2018_commission_structure-Start'!$A$22:$I$24,9,FALSE)</f>
        <v>600000</v>
      </c>
      <c r="J80" s="26">
        <f t="shared" si="11"/>
        <v>750000</v>
      </c>
      <c r="K80" s="26">
        <f t="shared" si="12"/>
        <v>900000</v>
      </c>
      <c r="L80" s="26">
        <f t="shared" si="13"/>
        <v>1200000</v>
      </c>
      <c r="M80" s="27">
        <f t="shared" si="14"/>
        <v>1.40707</v>
      </c>
      <c r="N80" s="25" t="str">
        <f t="shared" si="15"/>
        <v>125-150%</v>
      </c>
      <c r="O80" s="28">
        <f>MIN(H80,I80)*INDEX('[1]2018_commission_structure-Start'!$A$21:$I$24,MATCH($E80,'[1]2018_commission_structure-Start'!$A$21:$A$24,0),MATCH(O$1,'[1]2018_commission_structure-Start'!$A$21:$I$21,0))</f>
        <v>78000</v>
      </c>
      <c r="P80" s="26">
        <f>IF(H80&gt;I80,MIN(H80-I80,J80-I80)*INDEX('[1]2018_commission_structure-Start'!$A$21:$I$24,MATCH($E80,'[1]2018_commission_structure-Start'!$A$21:$A$24,0), MATCH(P$1,'[1]2018_commission_structure-Start'!$A$21:$I$21,0)),0)</f>
        <v>25500.000000000004</v>
      </c>
      <c r="Q80" s="26">
        <f>IF($H80&gt;J80,MIN($H80-J80,K80-J80)*INDEX('[1]2018_commission_structure-Start'!$A$21:$I$24,MATCH($E80,'[1]2018_commission_structure-Start'!$A$21:$A$24,0), MATCH(Q$1,'[1]2018_commission_structure-Start'!$A$21:$I$21,0)),0)</f>
        <v>19790.82</v>
      </c>
      <c r="R80" s="26">
        <f>IF($H80&gt;K80,MIN($H80-K80,L80-K80)*INDEX('[1]2018_commission_structure-Start'!$A$21:$I$24,MATCH($E80,'[1]2018_commission_structure-Start'!$A$21:$A$24,0), MATCH(R$1,'[1]2018_commission_structure-Start'!$A$21:$I$21,0)),0)</f>
        <v>0</v>
      </c>
      <c r="S80" s="26">
        <f>IF(H80&gt;L80,(H80-L80)*INDEX('[1]2018_commission_structure-Start'!$A$21:$I$24,MATCH($E80,'[1]2018_commission_structure-Start'!$A$21:$A$24,0),MATCH(S$1,'[1]2018_commission_structure-Start'!$A$21:$I$21,0)),0)</f>
        <v>0</v>
      </c>
      <c r="T80" s="28">
        <f t="shared" si="16"/>
        <v>123290.82</v>
      </c>
      <c r="U80" s="28">
        <f t="shared" si="17"/>
        <v>185665.82</v>
      </c>
      <c r="V80" s="28">
        <f>MIN(H80,I80)*INDEX('[1]2018_commission_structure-Start'!$A$15:$J$18,MATCH($E80,'[1]2018_commission_structure-Start'!$A$15:$A$18,0),MATCH(V$1,'[1]2018_commission_structure-Start'!$A$15:$J$15,0))</f>
        <v>90000</v>
      </c>
      <c r="W80" s="26">
        <f>IF($H80&gt;I80,MIN($H80-I80,J80-I80)*INDEX('[1]2018_commission_structure-Start'!$A$15:$J$18,MATCH($E80,'[1]2018_commission_structure-Start'!$A$15:$A$18,0),MATCH(W$1,'[1]2018_commission_structure-Start'!$A$15:$J$15,0)),0)</f>
        <v>27000</v>
      </c>
      <c r="X80" s="26">
        <f>IF($H80&gt;J80,MIN($H80-J80,K80-J80)*INDEX('[1]2018_commission_structure-Start'!$A$15:$J$18,MATCH($E80,'[1]2018_commission_structure-Start'!$A$15:$A$18,0),MATCH(X$1,'[1]2018_commission_structure-Start'!$A$15:$J$15,0)),0)</f>
        <v>23560.5</v>
      </c>
      <c r="Y80" s="26">
        <f>IF($H80&gt;K80,MIN($H80-K80,L80-K80)*INDEX('[1]2018_commission_structure-Start'!$A$15:$J$18,MATCH($E80,'[1]2018_commission_structure-Start'!$A$15:$A$18,0),MATCH(Y$1,'[1]2018_commission_structure-Start'!$A$15:$J$15,0)),0)</f>
        <v>0</v>
      </c>
      <c r="Z80" s="26">
        <f>IF(H80&gt;L80,(H80-L80)*INDEX('[1]2018_commission_structure-Start'!$A$21:$I$24,MATCH($E80,'[1]2018_commission_structure-Start'!$A$21:$A$24,0),MATCH(Z$1,'[1]2018_commission_structure-Start'!$A$21:$I$21,0)),0)</f>
        <v>0</v>
      </c>
      <c r="AA80" s="28">
        <f t="shared" si="18"/>
        <v>140560.5</v>
      </c>
      <c r="AB80" s="28">
        <f t="shared" si="19"/>
        <v>202935.5</v>
      </c>
    </row>
    <row r="81" spans="1:28" x14ac:dyDescent="0.2">
      <c r="A81" s="25" t="str">
        <f t="shared" si="10"/>
        <v>Bonny Oxteby</v>
      </c>
      <c r="B81" s="25">
        <v>2423731264</v>
      </c>
      <c r="C81" s="25" t="s">
        <v>165</v>
      </c>
      <c r="D81" s="25" t="s">
        <v>166</v>
      </c>
      <c r="E81" s="25" t="s">
        <v>10</v>
      </c>
      <c r="F81" s="25">
        <v>124700</v>
      </c>
      <c r="G81" s="25">
        <f>COUNTIF([1]deals_closed!D:D,B81)</f>
        <v>15</v>
      </c>
      <c r="H81" s="26">
        <f>SUMIF([1]deals_closed!D:D,B81,[1]deals_closed!C:C)</f>
        <v>588818</v>
      </c>
      <c r="I81" s="26">
        <f>VLOOKUP(E81,'[1]2018_commission_structure-Start'!$A$22:$I$24,9,FALSE)</f>
        <v>750000</v>
      </c>
      <c r="J81" s="26">
        <f t="shared" si="11"/>
        <v>937500</v>
      </c>
      <c r="K81" s="26">
        <f t="shared" si="12"/>
        <v>1125000</v>
      </c>
      <c r="L81" s="26">
        <f t="shared" si="13"/>
        <v>1500000</v>
      </c>
      <c r="M81" s="27">
        <f t="shared" si="14"/>
        <v>0.78509066666666671</v>
      </c>
      <c r="N81" s="25" t="str">
        <f t="shared" si="15"/>
        <v>0-100%</v>
      </c>
      <c r="O81" s="28">
        <f>MIN(H81,I81)*INDEX('[1]2018_commission_structure-Start'!$A$21:$I$24,MATCH($E81,'[1]2018_commission_structure-Start'!$A$21:$A$24,0),MATCH(O$1,'[1]2018_commission_structure-Start'!$A$21:$I$21,0))</f>
        <v>88322.7</v>
      </c>
      <c r="P81" s="26">
        <f>IF(H81&gt;I81,MIN(H81-I81,J81-I81)*INDEX('[1]2018_commission_structure-Start'!$A$21:$I$24,MATCH($E81,'[1]2018_commission_structure-Start'!$A$21:$A$24,0), MATCH(P$1,'[1]2018_commission_structure-Start'!$A$21:$I$21,0)),0)</f>
        <v>0</v>
      </c>
      <c r="Q81" s="26">
        <f>IF($H81&gt;J81,MIN($H81-J81,K81-J81)*INDEX('[1]2018_commission_structure-Start'!$A$21:$I$24,MATCH($E81,'[1]2018_commission_structure-Start'!$A$21:$A$24,0), MATCH(Q$1,'[1]2018_commission_structure-Start'!$A$21:$I$21,0)),0)</f>
        <v>0</v>
      </c>
      <c r="R81" s="26">
        <f>IF($H81&gt;K81,MIN($H81-K81,L81-K81)*INDEX('[1]2018_commission_structure-Start'!$A$21:$I$24,MATCH($E81,'[1]2018_commission_structure-Start'!$A$21:$A$24,0), MATCH(R$1,'[1]2018_commission_structure-Start'!$A$21:$I$21,0)),0)</f>
        <v>0</v>
      </c>
      <c r="S81" s="26">
        <f>IF(H81&gt;L81,(H81-L81)*INDEX('[1]2018_commission_structure-Start'!$A$21:$I$24,MATCH($E81,'[1]2018_commission_structure-Start'!$A$21:$A$24,0),MATCH(S$1,'[1]2018_commission_structure-Start'!$A$21:$I$21,0)),0)</f>
        <v>0</v>
      </c>
      <c r="T81" s="28">
        <f t="shared" si="16"/>
        <v>88322.7</v>
      </c>
      <c r="U81" s="28">
        <f t="shared" si="17"/>
        <v>213022.7</v>
      </c>
      <c r="V81" s="28">
        <f>MIN(H81,I81)*INDEX('[1]2018_commission_structure-Start'!$A$15:$J$18,MATCH($E81,'[1]2018_commission_structure-Start'!$A$15:$A$18,0),MATCH(V$1,'[1]2018_commission_structure-Start'!$A$15:$J$15,0))</f>
        <v>88322.7</v>
      </c>
      <c r="W81" s="26">
        <f>IF($H81&gt;I81,MIN($H81-I81,J81-I81)*INDEX('[1]2018_commission_structure-Start'!$A$15:$J$18,MATCH($E81,'[1]2018_commission_structure-Start'!$A$15:$A$18,0),MATCH(W$1,'[1]2018_commission_structure-Start'!$A$15:$J$15,0)),0)</f>
        <v>0</v>
      </c>
      <c r="X81" s="26">
        <f>IF($H81&gt;J81,MIN($H81-J81,K81-J81)*INDEX('[1]2018_commission_structure-Start'!$A$15:$J$18,MATCH($E81,'[1]2018_commission_structure-Start'!$A$15:$A$18,0),MATCH(X$1,'[1]2018_commission_structure-Start'!$A$15:$J$15,0)),0)</f>
        <v>0</v>
      </c>
      <c r="Y81" s="26">
        <f>IF($H81&gt;K81,MIN($H81-K81,L81-K81)*INDEX('[1]2018_commission_structure-Start'!$A$15:$J$18,MATCH($E81,'[1]2018_commission_structure-Start'!$A$15:$A$18,0),MATCH(Y$1,'[1]2018_commission_structure-Start'!$A$15:$J$15,0)),0)</f>
        <v>0</v>
      </c>
      <c r="Z81" s="26">
        <f>IF(H81&gt;L81,(H81-L81)*INDEX('[1]2018_commission_structure-Start'!$A$21:$I$24,MATCH($E81,'[1]2018_commission_structure-Start'!$A$21:$A$24,0),MATCH(Z$1,'[1]2018_commission_structure-Start'!$A$21:$I$21,0)),0)</f>
        <v>0</v>
      </c>
      <c r="AA81" s="28">
        <f t="shared" si="18"/>
        <v>88322.7</v>
      </c>
      <c r="AB81" s="28">
        <f t="shared" si="19"/>
        <v>213022.7</v>
      </c>
    </row>
    <row r="82" spans="1:28" x14ac:dyDescent="0.2">
      <c r="A82" s="25" t="str">
        <f t="shared" si="10"/>
        <v>Newton Shillabear</v>
      </c>
      <c r="B82" s="25">
        <v>4159390110</v>
      </c>
      <c r="C82" s="25" t="s">
        <v>167</v>
      </c>
      <c r="D82" s="25" t="s">
        <v>168</v>
      </c>
      <c r="E82" s="25" t="s">
        <v>10</v>
      </c>
      <c r="F82" s="25">
        <v>114184</v>
      </c>
      <c r="G82" s="25">
        <f>COUNTIF([1]deals_closed!D:D,B82)</f>
        <v>21</v>
      </c>
      <c r="H82" s="26">
        <f>SUMIF([1]deals_closed!D:D,B82,[1]deals_closed!C:C)</f>
        <v>709663</v>
      </c>
      <c r="I82" s="26">
        <f>VLOOKUP(E82,'[1]2018_commission_structure-Start'!$A$22:$I$24,9,FALSE)</f>
        <v>750000</v>
      </c>
      <c r="J82" s="26">
        <f t="shared" si="11"/>
        <v>937500</v>
      </c>
      <c r="K82" s="26">
        <f t="shared" si="12"/>
        <v>1125000</v>
      </c>
      <c r="L82" s="26">
        <f t="shared" si="13"/>
        <v>1500000</v>
      </c>
      <c r="M82" s="27">
        <f t="shared" si="14"/>
        <v>0.94621733333333335</v>
      </c>
      <c r="N82" s="25" t="str">
        <f t="shared" si="15"/>
        <v>0-100%</v>
      </c>
      <c r="O82" s="28">
        <f>MIN(H82,I82)*INDEX('[1]2018_commission_structure-Start'!$A$21:$I$24,MATCH($E82,'[1]2018_commission_structure-Start'!$A$21:$A$24,0),MATCH(O$1,'[1]2018_commission_structure-Start'!$A$21:$I$21,0))</f>
        <v>106449.45</v>
      </c>
      <c r="P82" s="26">
        <f>IF(H82&gt;I82,MIN(H82-I82,J82-I82)*INDEX('[1]2018_commission_structure-Start'!$A$21:$I$24,MATCH($E82,'[1]2018_commission_structure-Start'!$A$21:$A$24,0), MATCH(P$1,'[1]2018_commission_structure-Start'!$A$21:$I$21,0)),0)</f>
        <v>0</v>
      </c>
      <c r="Q82" s="26">
        <f>IF($H82&gt;J82,MIN($H82-J82,K82-J82)*INDEX('[1]2018_commission_structure-Start'!$A$21:$I$24,MATCH($E82,'[1]2018_commission_structure-Start'!$A$21:$A$24,0), MATCH(Q$1,'[1]2018_commission_structure-Start'!$A$21:$I$21,0)),0)</f>
        <v>0</v>
      </c>
      <c r="R82" s="26">
        <f>IF($H82&gt;K82,MIN($H82-K82,L82-K82)*INDEX('[1]2018_commission_structure-Start'!$A$21:$I$24,MATCH($E82,'[1]2018_commission_structure-Start'!$A$21:$A$24,0), MATCH(R$1,'[1]2018_commission_structure-Start'!$A$21:$I$21,0)),0)</f>
        <v>0</v>
      </c>
      <c r="S82" s="26">
        <f>IF(H82&gt;L82,(H82-L82)*INDEX('[1]2018_commission_structure-Start'!$A$21:$I$24,MATCH($E82,'[1]2018_commission_structure-Start'!$A$21:$A$24,0),MATCH(S$1,'[1]2018_commission_structure-Start'!$A$21:$I$21,0)),0)</f>
        <v>0</v>
      </c>
      <c r="T82" s="28">
        <f t="shared" si="16"/>
        <v>106449.45</v>
      </c>
      <c r="U82" s="28">
        <f t="shared" si="17"/>
        <v>220633.45</v>
      </c>
      <c r="V82" s="28">
        <f>MIN(H82,I82)*INDEX('[1]2018_commission_structure-Start'!$A$15:$J$18,MATCH($E82,'[1]2018_commission_structure-Start'!$A$15:$A$18,0),MATCH(V$1,'[1]2018_commission_structure-Start'!$A$15:$J$15,0))</f>
        <v>106449.45</v>
      </c>
      <c r="W82" s="26">
        <f>IF($H82&gt;I82,MIN($H82-I82,J82-I82)*INDEX('[1]2018_commission_structure-Start'!$A$15:$J$18,MATCH($E82,'[1]2018_commission_structure-Start'!$A$15:$A$18,0),MATCH(W$1,'[1]2018_commission_structure-Start'!$A$15:$J$15,0)),0)</f>
        <v>0</v>
      </c>
      <c r="X82" s="26">
        <f>IF($H82&gt;J82,MIN($H82-J82,K82-J82)*INDEX('[1]2018_commission_structure-Start'!$A$15:$J$18,MATCH($E82,'[1]2018_commission_structure-Start'!$A$15:$A$18,0),MATCH(X$1,'[1]2018_commission_structure-Start'!$A$15:$J$15,0)),0)</f>
        <v>0</v>
      </c>
      <c r="Y82" s="26">
        <f>IF($H82&gt;K82,MIN($H82-K82,L82-K82)*INDEX('[1]2018_commission_structure-Start'!$A$15:$J$18,MATCH($E82,'[1]2018_commission_structure-Start'!$A$15:$A$18,0),MATCH(Y$1,'[1]2018_commission_structure-Start'!$A$15:$J$15,0)),0)</f>
        <v>0</v>
      </c>
      <c r="Z82" s="26">
        <f>IF(H82&gt;L82,(H82-L82)*INDEX('[1]2018_commission_structure-Start'!$A$21:$I$24,MATCH($E82,'[1]2018_commission_structure-Start'!$A$21:$A$24,0),MATCH(Z$1,'[1]2018_commission_structure-Start'!$A$21:$I$21,0)),0)</f>
        <v>0</v>
      </c>
      <c r="AA82" s="28">
        <f t="shared" si="18"/>
        <v>106449.45</v>
      </c>
      <c r="AB82" s="28">
        <f t="shared" si="19"/>
        <v>220633.45</v>
      </c>
    </row>
    <row r="83" spans="1:28" x14ac:dyDescent="0.2">
      <c r="A83" s="25" t="str">
        <f t="shared" si="10"/>
        <v>Dyane Rival</v>
      </c>
      <c r="B83" s="25">
        <v>25254650</v>
      </c>
      <c r="C83" s="25" t="s">
        <v>169</v>
      </c>
      <c r="D83" s="25" t="s">
        <v>170</v>
      </c>
      <c r="E83" s="25" t="s">
        <v>10</v>
      </c>
      <c r="F83" s="25">
        <v>90630</v>
      </c>
      <c r="G83" s="25">
        <f>COUNTIF([1]deals_closed!D:D,B83)</f>
        <v>18</v>
      </c>
      <c r="H83" s="26">
        <f>SUMIF([1]deals_closed!D:D,B83,[1]deals_closed!C:C)</f>
        <v>614970</v>
      </c>
      <c r="I83" s="26">
        <f>VLOOKUP(E83,'[1]2018_commission_structure-Start'!$A$22:$I$24,9,FALSE)</f>
        <v>750000</v>
      </c>
      <c r="J83" s="26">
        <f t="shared" si="11"/>
        <v>937500</v>
      </c>
      <c r="K83" s="26">
        <f t="shared" si="12"/>
        <v>1125000</v>
      </c>
      <c r="L83" s="26">
        <f t="shared" si="13"/>
        <v>1500000</v>
      </c>
      <c r="M83" s="27">
        <f t="shared" si="14"/>
        <v>0.81996000000000002</v>
      </c>
      <c r="N83" s="25" t="str">
        <f t="shared" si="15"/>
        <v>0-100%</v>
      </c>
      <c r="O83" s="28">
        <f>MIN(H83,I83)*INDEX('[1]2018_commission_structure-Start'!$A$21:$I$24,MATCH($E83,'[1]2018_commission_structure-Start'!$A$21:$A$24,0),MATCH(O$1,'[1]2018_commission_structure-Start'!$A$21:$I$21,0))</f>
        <v>92245.5</v>
      </c>
      <c r="P83" s="26">
        <f>IF(H83&gt;I83,MIN(H83-I83,J83-I83)*INDEX('[1]2018_commission_structure-Start'!$A$21:$I$24,MATCH($E83,'[1]2018_commission_structure-Start'!$A$21:$A$24,0), MATCH(P$1,'[1]2018_commission_structure-Start'!$A$21:$I$21,0)),0)</f>
        <v>0</v>
      </c>
      <c r="Q83" s="26">
        <f>IF($H83&gt;J83,MIN($H83-J83,K83-J83)*INDEX('[1]2018_commission_structure-Start'!$A$21:$I$24,MATCH($E83,'[1]2018_commission_structure-Start'!$A$21:$A$24,0), MATCH(Q$1,'[1]2018_commission_structure-Start'!$A$21:$I$21,0)),0)</f>
        <v>0</v>
      </c>
      <c r="R83" s="26">
        <f>IF($H83&gt;K83,MIN($H83-K83,L83-K83)*INDEX('[1]2018_commission_structure-Start'!$A$21:$I$24,MATCH($E83,'[1]2018_commission_structure-Start'!$A$21:$A$24,0), MATCH(R$1,'[1]2018_commission_structure-Start'!$A$21:$I$21,0)),0)</f>
        <v>0</v>
      </c>
      <c r="S83" s="26">
        <f>IF(H83&gt;L83,(H83-L83)*INDEX('[1]2018_commission_structure-Start'!$A$21:$I$24,MATCH($E83,'[1]2018_commission_structure-Start'!$A$21:$A$24,0),MATCH(S$1,'[1]2018_commission_structure-Start'!$A$21:$I$21,0)),0)</f>
        <v>0</v>
      </c>
      <c r="T83" s="28">
        <f t="shared" si="16"/>
        <v>92245.5</v>
      </c>
      <c r="U83" s="28">
        <f t="shared" si="17"/>
        <v>182875.5</v>
      </c>
      <c r="V83" s="28">
        <f>MIN(H83,I83)*INDEX('[1]2018_commission_structure-Start'!$A$15:$J$18,MATCH($E83,'[1]2018_commission_structure-Start'!$A$15:$A$18,0),MATCH(V$1,'[1]2018_commission_structure-Start'!$A$15:$J$15,0))</f>
        <v>92245.5</v>
      </c>
      <c r="W83" s="26">
        <f>IF($H83&gt;I83,MIN($H83-I83,J83-I83)*INDEX('[1]2018_commission_structure-Start'!$A$15:$J$18,MATCH($E83,'[1]2018_commission_structure-Start'!$A$15:$A$18,0),MATCH(W$1,'[1]2018_commission_structure-Start'!$A$15:$J$15,0)),0)</f>
        <v>0</v>
      </c>
      <c r="X83" s="26">
        <f>IF($H83&gt;J83,MIN($H83-J83,K83-J83)*INDEX('[1]2018_commission_structure-Start'!$A$15:$J$18,MATCH($E83,'[1]2018_commission_structure-Start'!$A$15:$A$18,0),MATCH(X$1,'[1]2018_commission_structure-Start'!$A$15:$J$15,0)),0)</f>
        <v>0</v>
      </c>
      <c r="Y83" s="26">
        <f>IF($H83&gt;K83,MIN($H83-K83,L83-K83)*INDEX('[1]2018_commission_structure-Start'!$A$15:$J$18,MATCH($E83,'[1]2018_commission_structure-Start'!$A$15:$A$18,0),MATCH(Y$1,'[1]2018_commission_structure-Start'!$A$15:$J$15,0)),0)</f>
        <v>0</v>
      </c>
      <c r="Z83" s="26">
        <f>IF(H83&gt;L83,(H83-L83)*INDEX('[1]2018_commission_structure-Start'!$A$21:$I$24,MATCH($E83,'[1]2018_commission_structure-Start'!$A$21:$A$24,0),MATCH(Z$1,'[1]2018_commission_structure-Start'!$A$21:$I$21,0)),0)</f>
        <v>0</v>
      </c>
      <c r="AA83" s="28">
        <f t="shared" si="18"/>
        <v>92245.5</v>
      </c>
      <c r="AB83" s="28">
        <f t="shared" si="19"/>
        <v>182875.5</v>
      </c>
    </row>
    <row r="84" spans="1:28" x14ac:dyDescent="0.2">
      <c r="A84" s="25" t="str">
        <f t="shared" si="10"/>
        <v>Cindy Pentecost</v>
      </c>
      <c r="B84" s="25">
        <v>4192443678</v>
      </c>
      <c r="C84" s="25" t="s">
        <v>171</v>
      </c>
      <c r="D84" s="25" t="s">
        <v>172</v>
      </c>
      <c r="E84" s="25" t="s">
        <v>29</v>
      </c>
      <c r="F84" s="25">
        <v>75878</v>
      </c>
      <c r="G84" s="25">
        <f>COUNTIF([1]deals_closed!D:D,B84)</f>
        <v>24</v>
      </c>
      <c r="H84" s="26">
        <f>SUMIF([1]deals_closed!D:D,B84,[1]deals_closed!C:C)</f>
        <v>971092</v>
      </c>
      <c r="I84" s="26">
        <f>VLOOKUP(E84,'[1]2018_commission_structure-Start'!$A$22:$I$24,9,FALSE)</f>
        <v>600000</v>
      </c>
      <c r="J84" s="26">
        <f t="shared" si="11"/>
        <v>750000</v>
      </c>
      <c r="K84" s="26">
        <f t="shared" si="12"/>
        <v>900000</v>
      </c>
      <c r="L84" s="26">
        <f t="shared" si="13"/>
        <v>1200000</v>
      </c>
      <c r="M84" s="27">
        <f t="shared" si="14"/>
        <v>1.6184866666666666</v>
      </c>
      <c r="N84" s="25" t="str">
        <f t="shared" si="15"/>
        <v>150-200%</v>
      </c>
      <c r="O84" s="28">
        <f>MIN(H84,I84)*INDEX('[1]2018_commission_structure-Start'!$A$21:$I$24,MATCH($E84,'[1]2018_commission_structure-Start'!$A$21:$A$24,0),MATCH(O$1,'[1]2018_commission_structure-Start'!$A$21:$I$21,0))</f>
        <v>78000</v>
      </c>
      <c r="P84" s="26">
        <f>IF(H84&gt;I84,MIN(H84-I84,J84-I84)*INDEX('[1]2018_commission_structure-Start'!$A$21:$I$24,MATCH($E84,'[1]2018_commission_structure-Start'!$A$21:$A$24,0), MATCH(P$1,'[1]2018_commission_structure-Start'!$A$21:$I$21,0)),0)</f>
        <v>25500.000000000004</v>
      </c>
      <c r="Q84" s="26">
        <f>IF($H84&gt;J84,MIN($H84-J84,K84-J84)*INDEX('[1]2018_commission_structure-Start'!$A$21:$I$24,MATCH($E84,'[1]2018_commission_structure-Start'!$A$21:$A$24,0), MATCH(Q$1,'[1]2018_commission_structure-Start'!$A$21:$I$21,0)),0)</f>
        <v>31500</v>
      </c>
      <c r="R84" s="26">
        <f>IF($H84&gt;K84,MIN($H84-K84,L84-K84)*INDEX('[1]2018_commission_structure-Start'!$A$21:$I$24,MATCH($E84,'[1]2018_commission_structure-Start'!$A$21:$A$24,0), MATCH(R$1,'[1]2018_commission_structure-Start'!$A$21:$I$21,0)),0)</f>
        <v>18483.920000000002</v>
      </c>
      <c r="S84" s="26">
        <f>IF(H84&gt;L84,(H84-L84)*INDEX('[1]2018_commission_structure-Start'!$A$21:$I$24,MATCH($E84,'[1]2018_commission_structure-Start'!$A$21:$A$24,0),MATCH(S$1,'[1]2018_commission_structure-Start'!$A$21:$I$21,0)),0)</f>
        <v>0</v>
      </c>
      <c r="T84" s="28">
        <f t="shared" si="16"/>
        <v>153483.92000000001</v>
      </c>
      <c r="U84" s="28">
        <f t="shared" si="17"/>
        <v>229361.92000000001</v>
      </c>
      <c r="V84" s="28">
        <f>MIN(H84,I84)*INDEX('[1]2018_commission_structure-Start'!$A$15:$J$18,MATCH($E84,'[1]2018_commission_structure-Start'!$A$15:$A$18,0),MATCH(V$1,'[1]2018_commission_structure-Start'!$A$15:$J$15,0))</f>
        <v>90000</v>
      </c>
      <c r="W84" s="26">
        <f>IF($H84&gt;I84,MIN($H84-I84,J84-I84)*INDEX('[1]2018_commission_structure-Start'!$A$15:$J$18,MATCH($E84,'[1]2018_commission_structure-Start'!$A$15:$A$18,0),MATCH(W$1,'[1]2018_commission_structure-Start'!$A$15:$J$15,0)),0)</f>
        <v>27000</v>
      </c>
      <c r="X84" s="26">
        <f>IF($H84&gt;J84,MIN($H84-J84,K84-J84)*INDEX('[1]2018_commission_structure-Start'!$A$15:$J$18,MATCH($E84,'[1]2018_commission_structure-Start'!$A$15:$A$18,0),MATCH(X$1,'[1]2018_commission_structure-Start'!$A$15:$J$15,0)),0)</f>
        <v>37500</v>
      </c>
      <c r="Y84" s="26">
        <f>IF($H84&gt;K84,MIN($H84-K84,L84-K84)*INDEX('[1]2018_commission_structure-Start'!$A$15:$J$18,MATCH($E84,'[1]2018_commission_structure-Start'!$A$15:$A$18,0),MATCH(Y$1,'[1]2018_commission_structure-Start'!$A$15:$J$15,0)),0)</f>
        <v>21327.599999999999</v>
      </c>
      <c r="Z84" s="26">
        <f>IF(H84&gt;L84,(H84-L84)*INDEX('[1]2018_commission_structure-Start'!$A$21:$I$24,MATCH($E84,'[1]2018_commission_structure-Start'!$A$21:$A$24,0),MATCH(Z$1,'[1]2018_commission_structure-Start'!$A$21:$I$21,0)),0)</f>
        <v>0</v>
      </c>
      <c r="AA84" s="28">
        <f t="shared" si="18"/>
        <v>175827.6</v>
      </c>
      <c r="AB84" s="28">
        <f t="shared" si="19"/>
        <v>251705.60000000001</v>
      </c>
    </row>
    <row r="85" spans="1:28" x14ac:dyDescent="0.2">
      <c r="A85" s="25" t="str">
        <f t="shared" si="10"/>
        <v>Arlene Charlin</v>
      </c>
      <c r="B85" s="25">
        <v>4076701275</v>
      </c>
      <c r="C85" s="25" t="s">
        <v>173</v>
      </c>
      <c r="D85" s="25" t="s">
        <v>174</v>
      </c>
      <c r="E85" s="25" t="s">
        <v>7</v>
      </c>
      <c r="F85" s="25">
        <v>51875</v>
      </c>
      <c r="G85" s="25">
        <f>COUNTIF([1]deals_closed!D:D,B85)</f>
        <v>19</v>
      </c>
      <c r="H85" s="26">
        <f>SUMIF([1]deals_closed!D:D,B85,[1]deals_closed!C:C)</f>
        <v>632643</v>
      </c>
      <c r="I85" s="26">
        <f>VLOOKUP(E85,'[1]2018_commission_structure-Start'!$A$22:$I$24,9,FALSE)</f>
        <v>500000</v>
      </c>
      <c r="J85" s="26">
        <f t="shared" si="11"/>
        <v>625000</v>
      </c>
      <c r="K85" s="26">
        <f t="shared" si="12"/>
        <v>750000</v>
      </c>
      <c r="L85" s="26">
        <f t="shared" si="13"/>
        <v>1000000</v>
      </c>
      <c r="M85" s="27">
        <f t="shared" si="14"/>
        <v>1.2652859999999999</v>
      </c>
      <c r="N85" s="25" t="str">
        <f t="shared" si="15"/>
        <v>125-150%</v>
      </c>
      <c r="O85" s="28">
        <f>MIN(H85,I85)*INDEX('[1]2018_commission_structure-Start'!$A$21:$I$24,MATCH($E85,'[1]2018_commission_structure-Start'!$A$21:$A$24,0),MATCH(O$1,'[1]2018_commission_structure-Start'!$A$21:$I$21,0))</f>
        <v>50000</v>
      </c>
      <c r="P85" s="26">
        <f>IF(H85&gt;I85,MIN(H85-I85,J85-I85)*INDEX('[1]2018_commission_structure-Start'!$A$21:$I$24,MATCH($E85,'[1]2018_commission_structure-Start'!$A$21:$A$24,0), MATCH(P$1,'[1]2018_commission_structure-Start'!$A$21:$I$21,0)),0)</f>
        <v>18750</v>
      </c>
      <c r="Q85" s="26">
        <f>IF($H85&gt;J85,MIN($H85-J85,K85-J85)*INDEX('[1]2018_commission_structure-Start'!$A$21:$I$24,MATCH($E85,'[1]2018_commission_structure-Start'!$A$21:$A$24,0), MATCH(Q$1,'[1]2018_commission_structure-Start'!$A$21:$I$21,0)),0)</f>
        <v>1375.74</v>
      </c>
      <c r="R85" s="26">
        <f>IF($H85&gt;K85,MIN($H85-K85,L85-K85)*INDEX('[1]2018_commission_structure-Start'!$A$21:$I$24,MATCH($E85,'[1]2018_commission_structure-Start'!$A$21:$A$24,0), MATCH(R$1,'[1]2018_commission_structure-Start'!$A$21:$I$21,0)),0)</f>
        <v>0</v>
      </c>
      <c r="S85" s="26">
        <f>IF(H85&gt;L85,(H85-L85)*INDEX('[1]2018_commission_structure-Start'!$A$21:$I$24,MATCH($E85,'[1]2018_commission_structure-Start'!$A$21:$A$24,0),MATCH(S$1,'[1]2018_commission_structure-Start'!$A$21:$I$21,0)),0)</f>
        <v>0</v>
      </c>
      <c r="T85" s="28">
        <f t="shared" si="16"/>
        <v>70125.740000000005</v>
      </c>
      <c r="U85" s="28">
        <f t="shared" si="17"/>
        <v>122000.74</v>
      </c>
      <c r="V85" s="28">
        <f>MIN(H85,I85)*INDEX('[1]2018_commission_structure-Start'!$A$15:$J$18,MATCH($E85,'[1]2018_commission_structure-Start'!$A$15:$A$18,0),MATCH(V$1,'[1]2018_commission_structure-Start'!$A$15:$J$15,0))</f>
        <v>60000</v>
      </c>
      <c r="W85" s="26">
        <f>IF($H85&gt;I85,MIN($H85-I85,J85-I85)*INDEX('[1]2018_commission_structure-Start'!$A$15:$J$18,MATCH($E85,'[1]2018_commission_structure-Start'!$A$15:$A$18,0),MATCH(W$1,'[1]2018_commission_structure-Start'!$A$15:$J$15,0)),0)</f>
        <v>21250</v>
      </c>
      <c r="X85" s="26">
        <f>IF($H85&gt;J85,MIN($H85-J85,K85-J85)*INDEX('[1]2018_commission_structure-Start'!$A$15:$J$18,MATCH($E85,'[1]2018_commission_structure-Start'!$A$15:$A$18,0),MATCH(X$1,'[1]2018_commission_structure-Start'!$A$15:$J$15,0)),0)</f>
        <v>1528.6000000000001</v>
      </c>
      <c r="Y85" s="26">
        <f>IF($H85&gt;K85,MIN($H85-K85,L85-K85)*INDEX('[1]2018_commission_structure-Start'!$A$15:$J$18,MATCH($E85,'[1]2018_commission_structure-Start'!$A$15:$A$18,0),MATCH(Y$1,'[1]2018_commission_structure-Start'!$A$15:$J$15,0)),0)</f>
        <v>0</v>
      </c>
      <c r="Z85" s="26">
        <f>IF(H85&gt;L85,(H85-L85)*INDEX('[1]2018_commission_structure-Start'!$A$21:$I$24,MATCH($E85,'[1]2018_commission_structure-Start'!$A$21:$A$24,0),MATCH(Z$1,'[1]2018_commission_structure-Start'!$A$21:$I$21,0)),0)</f>
        <v>0</v>
      </c>
      <c r="AA85" s="28">
        <f t="shared" si="18"/>
        <v>82778.600000000006</v>
      </c>
      <c r="AB85" s="28">
        <f t="shared" si="19"/>
        <v>134653.6</v>
      </c>
    </row>
    <row r="86" spans="1:28" x14ac:dyDescent="0.2">
      <c r="A86" s="25" t="str">
        <f t="shared" si="10"/>
        <v>Loree Bertelet</v>
      </c>
      <c r="B86" s="25">
        <v>4185019157</v>
      </c>
      <c r="C86" s="25" t="s">
        <v>175</v>
      </c>
      <c r="D86" s="25" t="s">
        <v>176</v>
      </c>
      <c r="E86" s="25" t="s">
        <v>7</v>
      </c>
      <c r="F86" s="25">
        <v>52111</v>
      </c>
      <c r="G86" s="25">
        <f>COUNTIF([1]deals_closed!D:D,B86)</f>
        <v>26</v>
      </c>
      <c r="H86" s="26">
        <f>SUMIF([1]deals_closed!D:D,B86,[1]deals_closed!C:C)</f>
        <v>1001970</v>
      </c>
      <c r="I86" s="26">
        <f>VLOOKUP(E86,'[1]2018_commission_structure-Start'!$A$22:$I$24,9,FALSE)</f>
        <v>500000</v>
      </c>
      <c r="J86" s="26">
        <f t="shared" si="11"/>
        <v>625000</v>
      </c>
      <c r="K86" s="26">
        <f t="shared" si="12"/>
        <v>750000</v>
      </c>
      <c r="L86" s="26">
        <f t="shared" si="13"/>
        <v>1000000</v>
      </c>
      <c r="M86" s="27">
        <f t="shared" si="14"/>
        <v>2.0039400000000001</v>
      </c>
      <c r="N86" s="25" t="str">
        <f t="shared" si="15"/>
        <v>&gt;200%</v>
      </c>
      <c r="O86" s="28">
        <f>MIN(H86,I86)*INDEX('[1]2018_commission_structure-Start'!$A$21:$I$24,MATCH($E86,'[1]2018_commission_structure-Start'!$A$21:$A$24,0),MATCH(O$1,'[1]2018_commission_structure-Start'!$A$21:$I$21,0))</f>
        <v>50000</v>
      </c>
      <c r="P86" s="26">
        <f>IF(H86&gt;I86,MIN(H86-I86,J86-I86)*INDEX('[1]2018_commission_structure-Start'!$A$21:$I$24,MATCH($E86,'[1]2018_commission_structure-Start'!$A$21:$A$24,0), MATCH(P$1,'[1]2018_commission_structure-Start'!$A$21:$I$21,0)),0)</f>
        <v>18750</v>
      </c>
      <c r="Q86" s="26">
        <f>IF($H86&gt;J86,MIN($H86-J86,K86-J86)*INDEX('[1]2018_commission_structure-Start'!$A$21:$I$24,MATCH($E86,'[1]2018_commission_structure-Start'!$A$21:$A$24,0), MATCH(Q$1,'[1]2018_commission_structure-Start'!$A$21:$I$21,0)),0)</f>
        <v>22500</v>
      </c>
      <c r="R86" s="26">
        <f>IF($H86&gt;K86,MIN($H86-K86,L86-K86)*INDEX('[1]2018_commission_structure-Start'!$A$21:$I$24,MATCH($E86,'[1]2018_commission_structure-Start'!$A$21:$A$24,0), MATCH(R$1,'[1]2018_commission_structure-Start'!$A$21:$I$21,0)),0)</f>
        <v>55000</v>
      </c>
      <c r="S86" s="26">
        <f>IF(H86&gt;L86,(H86-L86)*INDEX('[1]2018_commission_structure-Start'!$A$21:$I$24,MATCH($E86,'[1]2018_commission_structure-Start'!$A$21:$A$24,0),MATCH(S$1,'[1]2018_commission_structure-Start'!$A$21:$I$21,0)),0)</f>
        <v>197</v>
      </c>
      <c r="T86" s="28">
        <f t="shared" si="16"/>
        <v>146447</v>
      </c>
      <c r="U86" s="28">
        <f t="shared" si="17"/>
        <v>198558</v>
      </c>
      <c r="V86" s="28">
        <f>MIN(H86,I86)*INDEX('[1]2018_commission_structure-Start'!$A$15:$J$18,MATCH($E86,'[1]2018_commission_structure-Start'!$A$15:$A$18,0),MATCH(V$1,'[1]2018_commission_structure-Start'!$A$15:$J$15,0))</f>
        <v>60000</v>
      </c>
      <c r="W86" s="26">
        <f>IF($H86&gt;I86,MIN($H86-I86,J86-I86)*INDEX('[1]2018_commission_structure-Start'!$A$15:$J$18,MATCH($E86,'[1]2018_commission_structure-Start'!$A$15:$A$18,0),MATCH(W$1,'[1]2018_commission_structure-Start'!$A$15:$J$15,0)),0)</f>
        <v>21250</v>
      </c>
      <c r="X86" s="26">
        <f>IF($H86&gt;J86,MIN($H86-J86,K86-J86)*INDEX('[1]2018_commission_structure-Start'!$A$15:$J$18,MATCH($E86,'[1]2018_commission_structure-Start'!$A$15:$A$18,0),MATCH(X$1,'[1]2018_commission_structure-Start'!$A$15:$J$15,0)),0)</f>
        <v>25000</v>
      </c>
      <c r="Y86" s="26">
        <f>IF($H86&gt;K86,MIN($H86-K86,L86-K86)*INDEX('[1]2018_commission_structure-Start'!$A$15:$J$18,MATCH($E86,'[1]2018_commission_structure-Start'!$A$15:$A$18,0),MATCH(Y$1,'[1]2018_commission_structure-Start'!$A$15:$J$15,0)),0)</f>
        <v>55000</v>
      </c>
      <c r="Z86" s="26">
        <f>IF(H86&gt;L86,(H86-L86)*INDEX('[1]2018_commission_structure-Start'!$A$21:$I$24,MATCH($E86,'[1]2018_commission_structure-Start'!$A$21:$A$24,0),MATCH(Z$1,'[1]2018_commission_structure-Start'!$A$21:$I$21,0)),0)</f>
        <v>197</v>
      </c>
      <c r="AA86" s="28">
        <f t="shared" si="18"/>
        <v>161447</v>
      </c>
      <c r="AB86" s="28">
        <f t="shared" si="19"/>
        <v>213558</v>
      </c>
    </row>
    <row r="87" spans="1:28" x14ac:dyDescent="0.2">
      <c r="A87" s="25" t="str">
        <f t="shared" si="10"/>
        <v>Pepillo Keaysell</v>
      </c>
      <c r="B87" s="25">
        <v>713650656</v>
      </c>
      <c r="C87" s="25" t="s">
        <v>177</v>
      </c>
      <c r="D87" s="25" t="s">
        <v>178</v>
      </c>
      <c r="E87" s="25" t="s">
        <v>29</v>
      </c>
      <c r="F87" s="25">
        <v>55601</v>
      </c>
      <c r="G87" s="25">
        <f>COUNTIF([1]deals_closed!D:D,B87)</f>
        <v>15</v>
      </c>
      <c r="H87" s="26">
        <f>SUMIF([1]deals_closed!D:D,B87,[1]deals_closed!C:C)</f>
        <v>428438</v>
      </c>
      <c r="I87" s="26">
        <f>VLOOKUP(E87,'[1]2018_commission_structure-Start'!$A$22:$I$24,9,FALSE)</f>
        <v>600000</v>
      </c>
      <c r="J87" s="26">
        <f t="shared" si="11"/>
        <v>750000</v>
      </c>
      <c r="K87" s="26">
        <f t="shared" si="12"/>
        <v>900000</v>
      </c>
      <c r="L87" s="26">
        <f t="shared" si="13"/>
        <v>1200000</v>
      </c>
      <c r="M87" s="27">
        <f t="shared" si="14"/>
        <v>0.71406333333333338</v>
      </c>
      <c r="N87" s="25" t="str">
        <f t="shared" si="15"/>
        <v>0-100%</v>
      </c>
      <c r="O87" s="28">
        <f>MIN(H87,I87)*INDEX('[1]2018_commission_structure-Start'!$A$21:$I$24,MATCH($E87,'[1]2018_commission_structure-Start'!$A$21:$A$24,0),MATCH(O$1,'[1]2018_commission_structure-Start'!$A$21:$I$21,0))</f>
        <v>55696.94</v>
      </c>
      <c r="P87" s="26">
        <f>IF(H87&gt;I87,MIN(H87-I87,J87-I87)*INDEX('[1]2018_commission_structure-Start'!$A$21:$I$24,MATCH($E87,'[1]2018_commission_structure-Start'!$A$21:$A$24,0), MATCH(P$1,'[1]2018_commission_structure-Start'!$A$21:$I$21,0)),0)</f>
        <v>0</v>
      </c>
      <c r="Q87" s="26">
        <f>IF($H87&gt;J87,MIN($H87-J87,K87-J87)*INDEX('[1]2018_commission_structure-Start'!$A$21:$I$24,MATCH($E87,'[1]2018_commission_structure-Start'!$A$21:$A$24,0), MATCH(Q$1,'[1]2018_commission_structure-Start'!$A$21:$I$21,0)),0)</f>
        <v>0</v>
      </c>
      <c r="R87" s="26">
        <f>IF($H87&gt;K87,MIN($H87-K87,L87-K87)*INDEX('[1]2018_commission_structure-Start'!$A$21:$I$24,MATCH($E87,'[1]2018_commission_structure-Start'!$A$21:$A$24,0), MATCH(R$1,'[1]2018_commission_structure-Start'!$A$21:$I$21,0)),0)</f>
        <v>0</v>
      </c>
      <c r="S87" s="26">
        <f>IF(H87&gt;L87,(H87-L87)*INDEX('[1]2018_commission_structure-Start'!$A$21:$I$24,MATCH($E87,'[1]2018_commission_structure-Start'!$A$21:$A$24,0),MATCH(S$1,'[1]2018_commission_structure-Start'!$A$21:$I$21,0)),0)</f>
        <v>0</v>
      </c>
      <c r="T87" s="28">
        <f t="shared" si="16"/>
        <v>55696.94</v>
      </c>
      <c r="U87" s="28">
        <f t="shared" si="17"/>
        <v>111297.94</v>
      </c>
      <c r="V87" s="28">
        <f>MIN(H87,I87)*INDEX('[1]2018_commission_structure-Start'!$A$15:$J$18,MATCH($E87,'[1]2018_commission_structure-Start'!$A$15:$A$18,0),MATCH(V$1,'[1]2018_commission_structure-Start'!$A$15:$J$15,0))</f>
        <v>64265.7</v>
      </c>
      <c r="W87" s="26">
        <f>IF($H87&gt;I87,MIN($H87-I87,J87-I87)*INDEX('[1]2018_commission_structure-Start'!$A$15:$J$18,MATCH($E87,'[1]2018_commission_structure-Start'!$A$15:$A$18,0),MATCH(W$1,'[1]2018_commission_structure-Start'!$A$15:$J$15,0)),0)</f>
        <v>0</v>
      </c>
      <c r="X87" s="26">
        <f>IF($H87&gt;J87,MIN($H87-J87,K87-J87)*INDEX('[1]2018_commission_structure-Start'!$A$15:$J$18,MATCH($E87,'[1]2018_commission_structure-Start'!$A$15:$A$18,0),MATCH(X$1,'[1]2018_commission_structure-Start'!$A$15:$J$15,0)),0)</f>
        <v>0</v>
      </c>
      <c r="Y87" s="26">
        <f>IF($H87&gt;K87,MIN($H87-K87,L87-K87)*INDEX('[1]2018_commission_structure-Start'!$A$15:$J$18,MATCH($E87,'[1]2018_commission_structure-Start'!$A$15:$A$18,0),MATCH(Y$1,'[1]2018_commission_structure-Start'!$A$15:$J$15,0)),0)</f>
        <v>0</v>
      </c>
      <c r="Z87" s="26">
        <f>IF(H87&gt;L87,(H87-L87)*INDEX('[1]2018_commission_structure-Start'!$A$21:$I$24,MATCH($E87,'[1]2018_commission_structure-Start'!$A$21:$A$24,0),MATCH(Z$1,'[1]2018_commission_structure-Start'!$A$21:$I$21,0)),0)</f>
        <v>0</v>
      </c>
      <c r="AA87" s="28">
        <f t="shared" si="18"/>
        <v>64265.7</v>
      </c>
      <c r="AB87" s="28">
        <f t="shared" si="19"/>
        <v>119866.7</v>
      </c>
    </row>
    <row r="88" spans="1:28" x14ac:dyDescent="0.2">
      <c r="A88" s="25" t="str">
        <f t="shared" si="10"/>
        <v>Giordano Rubie</v>
      </c>
      <c r="B88" s="25">
        <v>8322342209</v>
      </c>
      <c r="C88" s="25" t="s">
        <v>179</v>
      </c>
      <c r="D88" s="25" t="s">
        <v>180</v>
      </c>
      <c r="E88" s="25" t="s">
        <v>7</v>
      </c>
      <c r="F88" s="25">
        <v>42322</v>
      </c>
      <c r="G88" s="25">
        <f>COUNTIF([1]deals_closed!D:D,B88)</f>
        <v>21</v>
      </c>
      <c r="H88" s="26">
        <f>SUMIF([1]deals_closed!D:D,B88,[1]deals_closed!C:C)</f>
        <v>807637</v>
      </c>
      <c r="I88" s="26">
        <f>VLOOKUP(E88,'[1]2018_commission_structure-Start'!$A$22:$I$24,9,FALSE)</f>
        <v>500000</v>
      </c>
      <c r="J88" s="26">
        <f t="shared" si="11"/>
        <v>625000</v>
      </c>
      <c r="K88" s="26">
        <f t="shared" si="12"/>
        <v>750000</v>
      </c>
      <c r="L88" s="26">
        <f t="shared" si="13"/>
        <v>1000000</v>
      </c>
      <c r="M88" s="27">
        <f t="shared" si="14"/>
        <v>1.6152740000000001</v>
      </c>
      <c r="N88" s="25" t="str">
        <f t="shared" si="15"/>
        <v>150-200%</v>
      </c>
      <c r="O88" s="28">
        <f>MIN(H88,I88)*INDEX('[1]2018_commission_structure-Start'!$A$21:$I$24,MATCH($E88,'[1]2018_commission_structure-Start'!$A$21:$A$24,0),MATCH(O$1,'[1]2018_commission_structure-Start'!$A$21:$I$21,0))</f>
        <v>50000</v>
      </c>
      <c r="P88" s="26">
        <f>IF(H88&gt;I88,MIN(H88-I88,J88-I88)*INDEX('[1]2018_commission_structure-Start'!$A$21:$I$24,MATCH($E88,'[1]2018_commission_structure-Start'!$A$21:$A$24,0), MATCH(P$1,'[1]2018_commission_structure-Start'!$A$21:$I$21,0)),0)</f>
        <v>18750</v>
      </c>
      <c r="Q88" s="26">
        <f>IF($H88&gt;J88,MIN($H88-J88,K88-J88)*INDEX('[1]2018_commission_structure-Start'!$A$21:$I$24,MATCH($E88,'[1]2018_commission_structure-Start'!$A$21:$A$24,0), MATCH(Q$1,'[1]2018_commission_structure-Start'!$A$21:$I$21,0)),0)</f>
        <v>22500</v>
      </c>
      <c r="R88" s="26">
        <f>IF($H88&gt;K88,MIN($H88-K88,L88-K88)*INDEX('[1]2018_commission_structure-Start'!$A$21:$I$24,MATCH($E88,'[1]2018_commission_structure-Start'!$A$21:$A$24,0), MATCH(R$1,'[1]2018_commission_structure-Start'!$A$21:$I$21,0)),0)</f>
        <v>12680.14</v>
      </c>
      <c r="S88" s="26">
        <f>IF(H88&gt;L88,(H88-L88)*INDEX('[1]2018_commission_structure-Start'!$A$21:$I$24,MATCH($E88,'[1]2018_commission_structure-Start'!$A$21:$A$24,0),MATCH(S$1,'[1]2018_commission_structure-Start'!$A$21:$I$21,0)),0)</f>
        <v>0</v>
      </c>
      <c r="T88" s="28">
        <f t="shared" si="16"/>
        <v>103930.14</v>
      </c>
      <c r="U88" s="28">
        <f t="shared" si="17"/>
        <v>146252.14000000001</v>
      </c>
      <c r="V88" s="28">
        <f>MIN(H88,I88)*INDEX('[1]2018_commission_structure-Start'!$A$15:$J$18,MATCH($E88,'[1]2018_commission_structure-Start'!$A$15:$A$18,0),MATCH(V$1,'[1]2018_commission_structure-Start'!$A$15:$J$15,0))</f>
        <v>60000</v>
      </c>
      <c r="W88" s="26">
        <f>IF($H88&gt;I88,MIN($H88-I88,J88-I88)*INDEX('[1]2018_commission_structure-Start'!$A$15:$J$18,MATCH($E88,'[1]2018_commission_structure-Start'!$A$15:$A$18,0),MATCH(W$1,'[1]2018_commission_structure-Start'!$A$15:$J$15,0)),0)</f>
        <v>21250</v>
      </c>
      <c r="X88" s="26">
        <f>IF($H88&gt;J88,MIN($H88-J88,K88-J88)*INDEX('[1]2018_commission_structure-Start'!$A$15:$J$18,MATCH($E88,'[1]2018_commission_structure-Start'!$A$15:$A$18,0),MATCH(X$1,'[1]2018_commission_structure-Start'!$A$15:$J$15,0)),0)</f>
        <v>25000</v>
      </c>
      <c r="Y88" s="26">
        <f>IF($H88&gt;K88,MIN($H88-K88,L88-K88)*INDEX('[1]2018_commission_structure-Start'!$A$15:$J$18,MATCH($E88,'[1]2018_commission_structure-Start'!$A$15:$A$18,0),MATCH(Y$1,'[1]2018_commission_structure-Start'!$A$15:$J$15,0)),0)</f>
        <v>12680.14</v>
      </c>
      <c r="Z88" s="26">
        <f>IF(H88&gt;L88,(H88-L88)*INDEX('[1]2018_commission_structure-Start'!$A$21:$I$24,MATCH($E88,'[1]2018_commission_structure-Start'!$A$21:$A$24,0),MATCH(Z$1,'[1]2018_commission_structure-Start'!$A$21:$I$21,0)),0)</f>
        <v>0</v>
      </c>
      <c r="AA88" s="28">
        <f t="shared" si="18"/>
        <v>118930.14</v>
      </c>
      <c r="AB88" s="28">
        <f t="shared" si="19"/>
        <v>161252.14000000001</v>
      </c>
    </row>
    <row r="89" spans="1:28" x14ac:dyDescent="0.2">
      <c r="A89" s="25" t="str">
        <f t="shared" si="10"/>
        <v>Trisha Hinchshaw</v>
      </c>
      <c r="B89" s="25">
        <v>5764917026</v>
      </c>
      <c r="C89" s="25" t="s">
        <v>181</v>
      </c>
      <c r="D89" s="25" t="s">
        <v>182</v>
      </c>
      <c r="E89" s="25" t="s">
        <v>7</v>
      </c>
      <c r="F89" s="25">
        <v>37046</v>
      </c>
      <c r="G89" s="25">
        <f>COUNTIF([1]deals_closed!D:D,B89)</f>
        <v>21</v>
      </c>
      <c r="H89" s="26">
        <f>SUMIF([1]deals_closed!D:D,B89,[1]deals_closed!C:C)</f>
        <v>599671</v>
      </c>
      <c r="I89" s="26">
        <f>VLOOKUP(E89,'[1]2018_commission_structure-Start'!$A$22:$I$24,9,FALSE)</f>
        <v>500000</v>
      </c>
      <c r="J89" s="26">
        <f t="shared" si="11"/>
        <v>625000</v>
      </c>
      <c r="K89" s="26">
        <f t="shared" si="12"/>
        <v>750000</v>
      </c>
      <c r="L89" s="26">
        <f t="shared" si="13"/>
        <v>1000000</v>
      </c>
      <c r="M89" s="27">
        <f t="shared" si="14"/>
        <v>1.1993419999999999</v>
      </c>
      <c r="N89" s="25" t="str">
        <f t="shared" si="15"/>
        <v>100-125%</v>
      </c>
      <c r="O89" s="28">
        <f>MIN(H89,I89)*INDEX('[1]2018_commission_structure-Start'!$A$21:$I$24,MATCH($E89,'[1]2018_commission_structure-Start'!$A$21:$A$24,0),MATCH(O$1,'[1]2018_commission_structure-Start'!$A$21:$I$21,0))</f>
        <v>50000</v>
      </c>
      <c r="P89" s="26">
        <f>IF(H89&gt;I89,MIN(H89-I89,J89-I89)*INDEX('[1]2018_commission_structure-Start'!$A$21:$I$24,MATCH($E89,'[1]2018_commission_structure-Start'!$A$21:$A$24,0), MATCH(P$1,'[1]2018_commission_structure-Start'!$A$21:$I$21,0)),0)</f>
        <v>14950.65</v>
      </c>
      <c r="Q89" s="26">
        <f>IF($H89&gt;J89,MIN($H89-J89,K89-J89)*INDEX('[1]2018_commission_structure-Start'!$A$21:$I$24,MATCH($E89,'[1]2018_commission_structure-Start'!$A$21:$A$24,0), MATCH(Q$1,'[1]2018_commission_structure-Start'!$A$21:$I$21,0)),0)</f>
        <v>0</v>
      </c>
      <c r="R89" s="26">
        <f>IF($H89&gt;K89,MIN($H89-K89,L89-K89)*INDEX('[1]2018_commission_structure-Start'!$A$21:$I$24,MATCH($E89,'[1]2018_commission_structure-Start'!$A$21:$A$24,0), MATCH(R$1,'[1]2018_commission_structure-Start'!$A$21:$I$21,0)),0)</f>
        <v>0</v>
      </c>
      <c r="S89" s="26">
        <f>IF(H89&gt;L89,(H89-L89)*INDEX('[1]2018_commission_structure-Start'!$A$21:$I$24,MATCH($E89,'[1]2018_commission_structure-Start'!$A$21:$A$24,0),MATCH(S$1,'[1]2018_commission_structure-Start'!$A$21:$I$21,0)),0)</f>
        <v>0</v>
      </c>
      <c r="T89" s="28">
        <f t="shared" si="16"/>
        <v>64950.65</v>
      </c>
      <c r="U89" s="28">
        <f t="shared" si="17"/>
        <v>101996.65</v>
      </c>
      <c r="V89" s="28">
        <f>MIN(H89,I89)*INDEX('[1]2018_commission_structure-Start'!$A$15:$J$18,MATCH($E89,'[1]2018_commission_structure-Start'!$A$15:$A$18,0),MATCH(V$1,'[1]2018_commission_structure-Start'!$A$15:$J$15,0))</f>
        <v>60000</v>
      </c>
      <c r="W89" s="26">
        <f>IF($H89&gt;I89,MIN($H89-I89,J89-I89)*INDEX('[1]2018_commission_structure-Start'!$A$15:$J$18,MATCH($E89,'[1]2018_commission_structure-Start'!$A$15:$A$18,0),MATCH(W$1,'[1]2018_commission_structure-Start'!$A$15:$J$15,0)),0)</f>
        <v>16944.07</v>
      </c>
      <c r="X89" s="26">
        <f>IF($H89&gt;J89,MIN($H89-J89,K89-J89)*INDEX('[1]2018_commission_structure-Start'!$A$15:$J$18,MATCH($E89,'[1]2018_commission_structure-Start'!$A$15:$A$18,0),MATCH(X$1,'[1]2018_commission_structure-Start'!$A$15:$J$15,0)),0)</f>
        <v>0</v>
      </c>
      <c r="Y89" s="26">
        <f>IF($H89&gt;K89,MIN($H89-K89,L89-K89)*INDEX('[1]2018_commission_structure-Start'!$A$15:$J$18,MATCH($E89,'[1]2018_commission_structure-Start'!$A$15:$A$18,0),MATCH(Y$1,'[1]2018_commission_structure-Start'!$A$15:$J$15,0)),0)</f>
        <v>0</v>
      </c>
      <c r="Z89" s="26">
        <f>IF(H89&gt;L89,(H89-L89)*INDEX('[1]2018_commission_structure-Start'!$A$21:$I$24,MATCH($E89,'[1]2018_commission_structure-Start'!$A$21:$A$24,0),MATCH(Z$1,'[1]2018_commission_structure-Start'!$A$21:$I$21,0)),0)</f>
        <v>0</v>
      </c>
      <c r="AA89" s="28">
        <f t="shared" si="18"/>
        <v>76944.070000000007</v>
      </c>
      <c r="AB89" s="28">
        <f t="shared" si="19"/>
        <v>113990.07</v>
      </c>
    </row>
    <row r="90" spans="1:28" x14ac:dyDescent="0.2">
      <c r="A90" s="25" t="str">
        <f t="shared" si="10"/>
        <v>Nathalie Bowerbank</v>
      </c>
      <c r="B90" s="25">
        <v>3935718624</v>
      </c>
      <c r="C90" s="25" t="s">
        <v>183</v>
      </c>
      <c r="D90" s="25" t="s">
        <v>184</v>
      </c>
      <c r="E90" s="25" t="s">
        <v>7</v>
      </c>
      <c r="F90" s="25">
        <v>44845</v>
      </c>
      <c r="G90" s="25">
        <f>COUNTIF([1]deals_closed!D:D,B90)</f>
        <v>35</v>
      </c>
      <c r="H90" s="26">
        <f>SUMIF([1]deals_closed!D:D,B90,[1]deals_closed!C:C)</f>
        <v>1230202</v>
      </c>
      <c r="I90" s="26">
        <f>VLOOKUP(E90,'[1]2018_commission_structure-Start'!$A$22:$I$24,9,FALSE)</f>
        <v>500000</v>
      </c>
      <c r="J90" s="26">
        <f t="shared" si="11"/>
        <v>625000</v>
      </c>
      <c r="K90" s="26">
        <f t="shared" si="12"/>
        <v>750000</v>
      </c>
      <c r="L90" s="26">
        <f t="shared" si="13"/>
        <v>1000000</v>
      </c>
      <c r="M90" s="27">
        <f t="shared" si="14"/>
        <v>2.460404</v>
      </c>
      <c r="N90" s="25" t="str">
        <f t="shared" si="15"/>
        <v>&gt;200%</v>
      </c>
      <c r="O90" s="28">
        <f>MIN(H90,I90)*INDEX('[1]2018_commission_structure-Start'!$A$21:$I$24,MATCH($E90,'[1]2018_commission_structure-Start'!$A$21:$A$24,0),MATCH(O$1,'[1]2018_commission_structure-Start'!$A$21:$I$21,0))</f>
        <v>50000</v>
      </c>
      <c r="P90" s="26">
        <f>IF(H90&gt;I90,MIN(H90-I90,J90-I90)*INDEX('[1]2018_commission_structure-Start'!$A$21:$I$24,MATCH($E90,'[1]2018_commission_structure-Start'!$A$21:$A$24,0), MATCH(P$1,'[1]2018_commission_structure-Start'!$A$21:$I$21,0)),0)</f>
        <v>18750</v>
      </c>
      <c r="Q90" s="26">
        <f>IF($H90&gt;J90,MIN($H90-J90,K90-J90)*INDEX('[1]2018_commission_structure-Start'!$A$21:$I$24,MATCH($E90,'[1]2018_commission_structure-Start'!$A$21:$A$24,0), MATCH(Q$1,'[1]2018_commission_structure-Start'!$A$21:$I$21,0)),0)</f>
        <v>22500</v>
      </c>
      <c r="R90" s="26">
        <f>IF($H90&gt;K90,MIN($H90-K90,L90-K90)*INDEX('[1]2018_commission_structure-Start'!$A$21:$I$24,MATCH($E90,'[1]2018_commission_structure-Start'!$A$21:$A$24,0), MATCH(R$1,'[1]2018_commission_structure-Start'!$A$21:$I$21,0)),0)</f>
        <v>55000</v>
      </c>
      <c r="S90" s="26">
        <f>IF(H90&gt;L90,(H90-L90)*INDEX('[1]2018_commission_structure-Start'!$A$21:$I$24,MATCH($E90,'[1]2018_commission_structure-Start'!$A$21:$A$24,0),MATCH(S$1,'[1]2018_commission_structure-Start'!$A$21:$I$21,0)),0)</f>
        <v>23020.2</v>
      </c>
      <c r="T90" s="28">
        <f t="shared" si="16"/>
        <v>169270.2</v>
      </c>
      <c r="U90" s="28">
        <f t="shared" si="17"/>
        <v>214115.20000000001</v>
      </c>
      <c r="V90" s="28">
        <f>MIN(H90,I90)*INDEX('[1]2018_commission_structure-Start'!$A$15:$J$18,MATCH($E90,'[1]2018_commission_structure-Start'!$A$15:$A$18,0),MATCH(V$1,'[1]2018_commission_structure-Start'!$A$15:$J$15,0))</f>
        <v>60000</v>
      </c>
      <c r="W90" s="26">
        <f>IF($H90&gt;I90,MIN($H90-I90,J90-I90)*INDEX('[1]2018_commission_structure-Start'!$A$15:$J$18,MATCH($E90,'[1]2018_commission_structure-Start'!$A$15:$A$18,0),MATCH(W$1,'[1]2018_commission_structure-Start'!$A$15:$J$15,0)),0)</f>
        <v>21250</v>
      </c>
      <c r="X90" s="26">
        <f>IF($H90&gt;J90,MIN($H90-J90,K90-J90)*INDEX('[1]2018_commission_structure-Start'!$A$15:$J$18,MATCH($E90,'[1]2018_commission_structure-Start'!$A$15:$A$18,0),MATCH(X$1,'[1]2018_commission_structure-Start'!$A$15:$J$15,0)),0)</f>
        <v>25000</v>
      </c>
      <c r="Y90" s="26">
        <f>IF($H90&gt;K90,MIN($H90-K90,L90-K90)*INDEX('[1]2018_commission_structure-Start'!$A$15:$J$18,MATCH($E90,'[1]2018_commission_structure-Start'!$A$15:$A$18,0),MATCH(Y$1,'[1]2018_commission_structure-Start'!$A$15:$J$15,0)),0)</f>
        <v>55000</v>
      </c>
      <c r="Z90" s="26">
        <f>IF(H90&gt;L90,(H90-L90)*INDEX('[1]2018_commission_structure-Start'!$A$21:$I$24,MATCH($E90,'[1]2018_commission_structure-Start'!$A$21:$A$24,0),MATCH(Z$1,'[1]2018_commission_structure-Start'!$A$21:$I$21,0)),0)</f>
        <v>23020.2</v>
      </c>
      <c r="AA90" s="28">
        <f t="shared" si="18"/>
        <v>184270.2</v>
      </c>
      <c r="AB90" s="28">
        <f t="shared" si="19"/>
        <v>229115.2</v>
      </c>
    </row>
    <row r="91" spans="1:28" x14ac:dyDescent="0.2">
      <c r="A91" s="25" t="str">
        <f t="shared" si="10"/>
        <v>Carlin Vivash</v>
      </c>
      <c r="B91" s="25">
        <v>2976436541</v>
      </c>
      <c r="C91" s="25" t="s">
        <v>185</v>
      </c>
      <c r="D91" s="25" t="s">
        <v>186</v>
      </c>
      <c r="E91" s="25" t="s">
        <v>10</v>
      </c>
      <c r="F91" s="25">
        <v>77783</v>
      </c>
      <c r="G91" s="25">
        <f>COUNTIF([1]deals_closed!D:D,B91)</f>
        <v>12</v>
      </c>
      <c r="H91" s="26">
        <f>SUMIF([1]deals_closed!D:D,B91,[1]deals_closed!C:C)</f>
        <v>417788</v>
      </c>
      <c r="I91" s="26">
        <f>VLOOKUP(E91,'[1]2018_commission_structure-Start'!$A$22:$I$24,9,FALSE)</f>
        <v>750000</v>
      </c>
      <c r="J91" s="26">
        <f t="shared" si="11"/>
        <v>937500</v>
      </c>
      <c r="K91" s="26">
        <f t="shared" si="12"/>
        <v>1125000</v>
      </c>
      <c r="L91" s="26">
        <f t="shared" si="13"/>
        <v>1500000</v>
      </c>
      <c r="M91" s="27">
        <f t="shared" si="14"/>
        <v>0.55705066666666669</v>
      </c>
      <c r="N91" s="25" t="str">
        <f t="shared" si="15"/>
        <v>0-100%</v>
      </c>
      <c r="O91" s="28">
        <f>MIN(H91,I91)*INDEX('[1]2018_commission_structure-Start'!$A$21:$I$24,MATCH($E91,'[1]2018_commission_structure-Start'!$A$21:$A$24,0),MATCH(O$1,'[1]2018_commission_structure-Start'!$A$21:$I$21,0))</f>
        <v>62668.2</v>
      </c>
      <c r="P91" s="26">
        <f>IF(H91&gt;I91,MIN(H91-I91,J91-I91)*INDEX('[1]2018_commission_structure-Start'!$A$21:$I$24,MATCH($E91,'[1]2018_commission_structure-Start'!$A$21:$A$24,0), MATCH(P$1,'[1]2018_commission_structure-Start'!$A$21:$I$21,0)),0)</f>
        <v>0</v>
      </c>
      <c r="Q91" s="26">
        <f>IF($H91&gt;J91,MIN($H91-J91,K91-J91)*INDEX('[1]2018_commission_structure-Start'!$A$21:$I$24,MATCH($E91,'[1]2018_commission_structure-Start'!$A$21:$A$24,0), MATCH(Q$1,'[1]2018_commission_structure-Start'!$A$21:$I$21,0)),0)</f>
        <v>0</v>
      </c>
      <c r="R91" s="26">
        <f>IF($H91&gt;K91,MIN($H91-K91,L91-K91)*INDEX('[1]2018_commission_structure-Start'!$A$21:$I$24,MATCH($E91,'[1]2018_commission_structure-Start'!$A$21:$A$24,0), MATCH(R$1,'[1]2018_commission_structure-Start'!$A$21:$I$21,0)),0)</f>
        <v>0</v>
      </c>
      <c r="S91" s="26">
        <f>IF(H91&gt;L91,(H91-L91)*INDEX('[1]2018_commission_structure-Start'!$A$21:$I$24,MATCH($E91,'[1]2018_commission_structure-Start'!$A$21:$A$24,0),MATCH(S$1,'[1]2018_commission_structure-Start'!$A$21:$I$21,0)),0)</f>
        <v>0</v>
      </c>
      <c r="T91" s="28">
        <f t="shared" si="16"/>
        <v>62668.2</v>
      </c>
      <c r="U91" s="28">
        <f t="shared" si="17"/>
        <v>140451.20000000001</v>
      </c>
      <c r="V91" s="28">
        <f>MIN(H91,I91)*INDEX('[1]2018_commission_structure-Start'!$A$15:$J$18,MATCH($E91,'[1]2018_commission_structure-Start'!$A$15:$A$18,0),MATCH(V$1,'[1]2018_commission_structure-Start'!$A$15:$J$15,0))</f>
        <v>62668.2</v>
      </c>
      <c r="W91" s="26">
        <f>IF($H91&gt;I91,MIN($H91-I91,J91-I91)*INDEX('[1]2018_commission_structure-Start'!$A$15:$J$18,MATCH($E91,'[1]2018_commission_structure-Start'!$A$15:$A$18,0),MATCH(W$1,'[1]2018_commission_structure-Start'!$A$15:$J$15,0)),0)</f>
        <v>0</v>
      </c>
      <c r="X91" s="26">
        <f>IF($H91&gt;J91,MIN($H91-J91,K91-J91)*INDEX('[1]2018_commission_structure-Start'!$A$15:$J$18,MATCH($E91,'[1]2018_commission_structure-Start'!$A$15:$A$18,0),MATCH(X$1,'[1]2018_commission_structure-Start'!$A$15:$J$15,0)),0)</f>
        <v>0</v>
      </c>
      <c r="Y91" s="26">
        <f>IF($H91&gt;K91,MIN($H91-K91,L91-K91)*INDEX('[1]2018_commission_structure-Start'!$A$15:$J$18,MATCH($E91,'[1]2018_commission_structure-Start'!$A$15:$A$18,0),MATCH(Y$1,'[1]2018_commission_structure-Start'!$A$15:$J$15,0)),0)</f>
        <v>0</v>
      </c>
      <c r="Z91" s="26">
        <f>IF(H91&gt;L91,(H91-L91)*INDEX('[1]2018_commission_structure-Start'!$A$21:$I$24,MATCH($E91,'[1]2018_commission_structure-Start'!$A$21:$A$24,0),MATCH(Z$1,'[1]2018_commission_structure-Start'!$A$21:$I$21,0)),0)</f>
        <v>0</v>
      </c>
      <c r="AA91" s="28">
        <f t="shared" si="18"/>
        <v>62668.2</v>
      </c>
      <c r="AB91" s="28">
        <f t="shared" si="19"/>
        <v>140451.20000000001</v>
      </c>
    </row>
    <row r="92" spans="1:28" x14ac:dyDescent="0.2">
      <c r="A92" s="25" t="str">
        <f t="shared" si="10"/>
        <v>Duane Geoghegan</v>
      </c>
      <c r="B92" s="25">
        <v>6718456802</v>
      </c>
      <c r="C92" s="25" t="s">
        <v>187</v>
      </c>
      <c r="D92" s="25" t="s">
        <v>188</v>
      </c>
      <c r="E92" s="25" t="s">
        <v>29</v>
      </c>
      <c r="F92" s="25">
        <v>55542</v>
      </c>
      <c r="G92" s="25">
        <f>COUNTIF([1]deals_closed!D:D,B92)</f>
        <v>20</v>
      </c>
      <c r="H92" s="26">
        <f>SUMIF([1]deals_closed!D:D,B92,[1]deals_closed!C:C)</f>
        <v>774805</v>
      </c>
      <c r="I92" s="26">
        <f>VLOOKUP(E92,'[1]2018_commission_structure-Start'!$A$22:$I$24,9,FALSE)</f>
        <v>600000</v>
      </c>
      <c r="J92" s="26">
        <f t="shared" si="11"/>
        <v>750000</v>
      </c>
      <c r="K92" s="26">
        <f t="shared" si="12"/>
        <v>900000</v>
      </c>
      <c r="L92" s="26">
        <f t="shared" si="13"/>
        <v>1200000</v>
      </c>
      <c r="M92" s="27">
        <f t="shared" si="14"/>
        <v>1.2913416666666666</v>
      </c>
      <c r="N92" s="25" t="str">
        <f t="shared" si="15"/>
        <v>125-150%</v>
      </c>
      <c r="O92" s="28">
        <f>MIN(H92,I92)*INDEX('[1]2018_commission_structure-Start'!$A$21:$I$24,MATCH($E92,'[1]2018_commission_structure-Start'!$A$21:$A$24,0),MATCH(O$1,'[1]2018_commission_structure-Start'!$A$21:$I$21,0))</f>
        <v>78000</v>
      </c>
      <c r="P92" s="26">
        <f>IF(H92&gt;I92,MIN(H92-I92,J92-I92)*INDEX('[1]2018_commission_structure-Start'!$A$21:$I$24,MATCH($E92,'[1]2018_commission_structure-Start'!$A$21:$A$24,0), MATCH(P$1,'[1]2018_commission_structure-Start'!$A$21:$I$21,0)),0)</f>
        <v>25500.000000000004</v>
      </c>
      <c r="Q92" s="26">
        <f>IF($H92&gt;J92,MIN($H92-J92,K92-J92)*INDEX('[1]2018_commission_structure-Start'!$A$21:$I$24,MATCH($E92,'[1]2018_commission_structure-Start'!$A$21:$A$24,0), MATCH(Q$1,'[1]2018_commission_structure-Start'!$A$21:$I$21,0)),0)</f>
        <v>5209.05</v>
      </c>
      <c r="R92" s="26">
        <f>IF($H92&gt;K92,MIN($H92-K92,L92-K92)*INDEX('[1]2018_commission_structure-Start'!$A$21:$I$24,MATCH($E92,'[1]2018_commission_structure-Start'!$A$21:$A$24,0), MATCH(R$1,'[1]2018_commission_structure-Start'!$A$21:$I$21,0)),0)</f>
        <v>0</v>
      </c>
      <c r="S92" s="26">
        <f>IF(H92&gt;L92,(H92-L92)*INDEX('[1]2018_commission_structure-Start'!$A$21:$I$24,MATCH($E92,'[1]2018_commission_structure-Start'!$A$21:$A$24,0),MATCH(S$1,'[1]2018_commission_structure-Start'!$A$21:$I$21,0)),0)</f>
        <v>0</v>
      </c>
      <c r="T92" s="28">
        <f t="shared" si="16"/>
        <v>108709.05</v>
      </c>
      <c r="U92" s="28">
        <f t="shared" si="17"/>
        <v>164251.04999999999</v>
      </c>
      <c r="V92" s="28">
        <f>MIN(H92,I92)*INDEX('[1]2018_commission_structure-Start'!$A$15:$J$18,MATCH($E92,'[1]2018_commission_structure-Start'!$A$15:$A$18,0),MATCH(V$1,'[1]2018_commission_structure-Start'!$A$15:$J$15,0))</f>
        <v>90000</v>
      </c>
      <c r="W92" s="26">
        <f>IF($H92&gt;I92,MIN($H92-I92,J92-I92)*INDEX('[1]2018_commission_structure-Start'!$A$15:$J$18,MATCH($E92,'[1]2018_commission_structure-Start'!$A$15:$A$18,0),MATCH(W$1,'[1]2018_commission_structure-Start'!$A$15:$J$15,0)),0)</f>
        <v>27000</v>
      </c>
      <c r="X92" s="26">
        <f>IF($H92&gt;J92,MIN($H92-J92,K92-J92)*INDEX('[1]2018_commission_structure-Start'!$A$15:$J$18,MATCH($E92,'[1]2018_commission_structure-Start'!$A$15:$A$18,0),MATCH(X$1,'[1]2018_commission_structure-Start'!$A$15:$J$15,0)),0)</f>
        <v>6201.25</v>
      </c>
      <c r="Y92" s="26">
        <f>IF($H92&gt;K92,MIN($H92-K92,L92-K92)*INDEX('[1]2018_commission_structure-Start'!$A$15:$J$18,MATCH($E92,'[1]2018_commission_structure-Start'!$A$15:$A$18,0),MATCH(Y$1,'[1]2018_commission_structure-Start'!$A$15:$J$15,0)),0)</f>
        <v>0</v>
      </c>
      <c r="Z92" s="26">
        <f>IF(H92&gt;L92,(H92-L92)*INDEX('[1]2018_commission_structure-Start'!$A$21:$I$24,MATCH($E92,'[1]2018_commission_structure-Start'!$A$21:$A$24,0),MATCH(Z$1,'[1]2018_commission_structure-Start'!$A$21:$I$21,0)),0)</f>
        <v>0</v>
      </c>
      <c r="AA92" s="28">
        <f t="shared" si="18"/>
        <v>123201.25</v>
      </c>
      <c r="AB92" s="28">
        <f t="shared" si="19"/>
        <v>178743.25</v>
      </c>
    </row>
    <row r="93" spans="1:28" x14ac:dyDescent="0.2">
      <c r="A93" s="25" t="str">
        <f t="shared" si="10"/>
        <v>Carey Bennellick</v>
      </c>
      <c r="B93" s="25">
        <v>6789690301</v>
      </c>
      <c r="C93" s="25" t="s">
        <v>189</v>
      </c>
      <c r="D93" s="25" t="s">
        <v>190</v>
      </c>
      <c r="E93" s="25" t="s">
        <v>10</v>
      </c>
      <c r="F93" s="25">
        <v>110711</v>
      </c>
      <c r="G93" s="25">
        <f>COUNTIF([1]deals_closed!D:D,B93)</f>
        <v>21</v>
      </c>
      <c r="H93" s="26">
        <f>SUMIF([1]deals_closed!D:D,B93,[1]deals_closed!C:C)</f>
        <v>760918</v>
      </c>
      <c r="I93" s="26">
        <f>VLOOKUP(E93,'[1]2018_commission_structure-Start'!$A$22:$I$24,9,FALSE)</f>
        <v>750000</v>
      </c>
      <c r="J93" s="26">
        <f t="shared" si="11"/>
        <v>937500</v>
      </c>
      <c r="K93" s="26">
        <f t="shared" si="12"/>
        <v>1125000</v>
      </c>
      <c r="L93" s="26">
        <f t="shared" si="13"/>
        <v>1500000</v>
      </c>
      <c r="M93" s="27">
        <f t="shared" si="14"/>
        <v>1.0145573333333333</v>
      </c>
      <c r="N93" s="25" t="str">
        <f t="shared" si="15"/>
        <v>100-125%</v>
      </c>
      <c r="O93" s="28">
        <f>MIN(H93,I93)*INDEX('[1]2018_commission_structure-Start'!$A$21:$I$24,MATCH($E93,'[1]2018_commission_structure-Start'!$A$21:$A$24,0),MATCH(O$1,'[1]2018_commission_structure-Start'!$A$21:$I$21,0))</f>
        <v>112500</v>
      </c>
      <c r="P93" s="26">
        <f>IF(H93&gt;I93,MIN(H93-I93,J93-I93)*INDEX('[1]2018_commission_structure-Start'!$A$21:$I$24,MATCH($E93,'[1]2018_commission_structure-Start'!$A$21:$A$24,0), MATCH(P$1,'[1]2018_commission_structure-Start'!$A$21:$I$21,0)),0)</f>
        <v>2074.42</v>
      </c>
      <c r="Q93" s="26">
        <f>IF($H93&gt;J93,MIN($H93-J93,K93-J93)*INDEX('[1]2018_commission_structure-Start'!$A$21:$I$24,MATCH($E93,'[1]2018_commission_structure-Start'!$A$21:$A$24,0), MATCH(Q$1,'[1]2018_commission_structure-Start'!$A$21:$I$21,0)),0)</f>
        <v>0</v>
      </c>
      <c r="R93" s="26">
        <f>IF($H93&gt;K93,MIN($H93-K93,L93-K93)*INDEX('[1]2018_commission_structure-Start'!$A$21:$I$24,MATCH($E93,'[1]2018_commission_structure-Start'!$A$21:$A$24,0), MATCH(R$1,'[1]2018_commission_structure-Start'!$A$21:$I$21,0)),0)</f>
        <v>0</v>
      </c>
      <c r="S93" s="26">
        <f>IF(H93&gt;L93,(H93-L93)*INDEX('[1]2018_commission_structure-Start'!$A$21:$I$24,MATCH($E93,'[1]2018_commission_structure-Start'!$A$21:$A$24,0),MATCH(S$1,'[1]2018_commission_structure-Start'!$A$21:$I$21,0)),0)</f>
        <v>0</v>
      </c>
      <c r="T93" s="28">
        <f t="shared" si="16"/>
        <v>114574.42</v>
      </c>
      <c r="U93" s="28">
        <f t="shared" si="17"/>
        <v>225285.41999999998</v>
      </c>
      <c r="V93" s="28">
        <f>MIN(H93,I93)*INDEX('[1]2018_commission_structure-Start'!$A$15:$J$18,MATCH($E93,'[1]2018_commission_structure-Start'!$A$15:$A$18,0),MATCH(V$1,'[1]2018_commission_structure-Start'!$A$15:$J$15,0))</f>
        <v>112500</v>
      </c>
      <c r="W93" s="26">
        <f>IF($H93&gt;I93,MIN($H93-I93,J93-I93)*INDEX('[1]2018_commission_structure-Start'!$A$15:$J$18,MATCH($E93,'[1]2018_commission_structure-Start'!$A$15:$A$18,0),MATCH(W$1,'[1]2018_commission_structure-Start'!$A$15:$J$15,0)),0)</f>
        <v>2401.96</v>
      </c>
      <c r="X93" s="26">
        <f>IF($H93&gt;J93,MIN($H93-J93,K93-J93)*INDEX('[1]2018_commission_structure-Start'!$A$15:$J$18,MATCH($E93,'[1]2018_commission_structure-Start'!$A$15:$A$18,0),MATCH(X$1,'[1]2018_commission_structure-Start'!$A$15:$J$15,0)),0)</f>
        <v>0</v>
      </c>
      <c r="Y93" s="26">
        <f>IF($H93&gt;K93,MIN($H93-K93,L93-K93)*INDEX('[1]2018_commission_structure-Start'!$A$15:$J$18,MATCH($E93,'[1]2018_commission_structure-Start'!$A$15:$A$18,0),MATCH(Y$1,'[1]2018_commission_structure-Start'!$A$15:$J$15,0)),0)</f>
        <v>0</v>
      </c>
      <c r="Z93" s="26">
        <f>IF(H93&gt;L93,(H93-L93)*INDEX('[1]2018_commission_structure-Start'!$A$21:$I$24,MATCH($E93,'[1]2018_commission_structure-Start'!$A$21:$A$24,0),MATCH(Z$1,'[1]2018_commission_structure-Start'!$A$21:$I$21,0)),0)</f>
        <v>0</v>
      </c>
      <c r="AA93" s="28">
        <f t="shared" si="18"/>
        <v>114901.96</v>
      </c>
      <c r="AB93" s="28">
        <f t="shared" si="19"/>
        <v>225612.96000000002</v>
      </c>
    </row>
    <row r="94" spans="1:28" x14ac:dyDescent="0.2">
      <c r="A94" s="25" t="str">
        <f t="shared" si="10"/>
        <v>Bobine Congrave</v>
      </c>
      <c r="B94" s="25">
        <v>8044612831</v>
      </c>
      <c r="C94" s="25" t="s">
        <v>191</v>
      </c>
      <c r="D94" s="25" t="s">
        <v>192</v>
      </c>
      <c r="E94" s="25" t="s">
        <v>10</v>
      </c>
      <c r="F94" s="25">
        <v>120683</v>
      </c>
      <c r="G94" s="25">
        <f>COUNTIF([1]deals_closed!D:D,B94)</f>
        <v>21</v>
      </c>
      <c r="H94" s="26">
        <f>SUMIF([1]deals_closed!D:D,B94,[1]deals_closed!C:C)</f>
        <v>742017</v>
      </c>
      <c r="I94" s="26">
        <f>VLOOKUP(E94,'[1]2018_commission_structure-Start'!$A$22:$I$24,9,FALSE)</f>
        <v>750000</v>
      </c>
      <c r="J94" s="26">
        <f t="shared" si="11"/>
        <v>937500</v>
      </c>
      <c r="K94" s="26">
        <f t="shared" si="12"/>
        <v>1125000</v>
      </c>
      <c r="L94" s="26">
        <f t="shared" si="13"/>
        <v>1500000</v>
      </c>
      <c r="M94" s="27">
        <f t="shared" si="14"/>
        <v>0.98935600000000001</v>
      </c>
      <c r="N94" s="25" t="str">
        <f t="shared" si="15"/>
        <v>0-100%</v>
      </c>
      <c r="O94" s="28">
        <f>MIN(H94,I94)*INDEX('[1]2018_commission_structure-Start'!$A$21:$I$24,MATCH($E94,'[1]2018_commission_structure-Start'!$A$21:$A$24,0),MATCH(O$1,'[1]2018_commission_structure-Start'!$A$21:$I$21,0))</f>
        <v>111302.55</v>
      </c>
      <c r="P94" s="26">
        <f>IF(H94&gt;I94,MIN(H94-I94,J94-I94)*INDEX('[1]2018_commission_structure-Start'!$A$21:$I$24,MATCH($E94,'[1]2018_commission_structure-Start'!$A$21:$A$24,0), MATCH(P$1,'[1]2018_commission_structure-Start'!$A$21:$I$21,0)),0)</f>
        <v>0</v>
      </c>
      <c r="Q94" s="26">
        <f>IF($H94&gt;J94,MIN($H94-J94,K94-J94)*INDEX('[1]2018_commission_structure-Start'!$A$21:$I$24,MATCH($E94,'[1]2018_commission_structure-Start'!$A$21:$A$24,0), MATCH(Q$1,'[1]2018_commission_structure-Start'!$A$21:$I$21,0)),0)</f>
        <v>0</v>
      </c>
      <c r="R94" s="26">
        <f>IF($H94&gt;K94,MIN($H94-K94,L94-K94)*INDEX('[1]2018_commission_structure-Start'!$A$21:$I$24,MATCH($E94,'[1]2018_commission_structure-Start'!$A$21:$A$24,0), MATCH(R$1,'[1]2018_commission_structure-Start'!$A$21:$I$21,0)),0)</f>
        <v>0</v>
      </c>
      <c r="S94" s="26">
        <f>IF(H94&gt;L94,(H94-L94)*INDEX('[1]2018_commission_structure-Start'!$A$21:$I$24,MATCH($E94,'[1]2018_commission_structure-Start'!$A$21:$A$24,0),MATCH(S$1,'[1]2018_commission_structure-Start'!$A$21:$I$21,0)),0)</f>
        <v>0</v>
      </c>
      <c r="T94" s="28">
        <f t="shared" si="16"/>
        <v>111302.55</v>
      </c>
      <c r="U94" s="28">
        <f t="shared" si="17"/>
        <v>231985.55</v>
      </c>
      <c r="V94" s="28">
        <f>MIN(H94,I94)*INDEX('[1]2018_commission_structure-Start'!$A$15:$J$18,MATCH($E94,'[1]2018_commission_structure-Start'!$A$15:$A$18,0),MATCH(V$1,'[1]2018_commission_structure-Start'!$A$15:$J$15,0))</f>
        <v>111302.55</v>
      </c>
      <c r="W94" s="26">
        <f>IF($H94&gt;I94,MIN($H94-I94,J94-I94)*INDEX('[1]2018_commission_structure-Start'!$A$15:$J$18,MATCH($E94,'[1]2018_commission_structure-Start'!$A$15:$A$18,0),MATCH(W$1,'[1]2018_commission_structure-Start'!$A$15:$J$15,0)),0)</f>
        <v>0</v>
      </c>
      <c r="X94" s="26">
        <f>IF($H94&gt;J94,MIN($H94-J94,K94-J94)*INDEX('[1]2018_commission_structure-Start'!$A$15:$J$18,MATCH($E94,'[1]2018_commission_structure-Start'!$A$15:$A$18,0),MATCH(X$1,'[1]2018_commission_structure-Start'!$A$15:$J$15,0)),0)</f>
        <v>0</v>
      </c>
      <c r="Y94" s="26">
        <f>IF($H94&gt;K94,MIN($H94-K94,L94-K94)*INDEX('[1]2018_commission_structure-Start'!$A$15:$J$18,MATCH($E94,'[1]2018_commission_structure-Start'!$A$15:$A$18,0),MATCH(Y$1,'[1]2018_commission_structure-Start'!$A$15:$J$15,0)),0)</f>
        <v>0</v>
      </c>
      <c r="Z94" s="26">
        <f>IF(H94&gt;L94,(H94-L94)*INDEX('[1]2018_commission_structure-Start'!$A$21:$I$24,MATCH($E94,'[1]2018_commission_structure-Start'!$A$21:$A$24,0),MATCH(Z$1,'[1]2018_commission_structure-Start'!$A$21:$I$21,0)),0)</f>
        <v>0</v>
      </c>
      <c r="AA94" s="28">
        <f t="shared" si="18"/>
        <v>111302.55</v>
      </c>
      <c r="AB94" s="28">
        <f t="shared" si="19"/>
        <v>231985.55</v>
      </c>
    </row>
    <row r="95" spans="1:28" x14ac:dyDescent="0.2">
      <c r="A95" s="25" t="str">
        <f t="shared" si="10"/>
        <v>Arvy Phittiplace</v>
      </c>
      <c r="B95" s="25">
        <v>7888574610</v>
      </c>
      <c r="C95" s="25" t="s">
        <v>193</v>
      </c>
      <c r="D95" s="25" t="s">
        <v>194</v>
      </c>
      <c r="E95" s="25" t="s">
        <v>7</v>
      </c>
      <c r="F95" s="25">
        <v>43872</v>
      </c>
      <c r="G95" s="25">
        <f>COUNTIF([1]deals_closed!D:D,B95)</f>
        <v>27</v>
      </c>
      <c r="H95" s="26">
        <f>SUMIF([1]deals_closed!D:D,B95,[1]deals_closed!C:C)</f>
        <v>952586</v>
      </c>
      <c r="I95" s="26">
        <f>VLOOKUP(E95,'[1]2018_commission_structure-Start'!$A$22:$I$24,9,FALSE)</f>
        <v>500000</v>
      </c>
      <c r="J95" s="26">
        <f t="shared" si="11"/>
        <v>625000</v>
      </c>
      <c r="K95" s="26">
        <f t="shared" si="12"/>
        <v>750000</v>
      </c>
      <c r="L95" s="26">
        <f t="shared" si="13"/>
        <v>1000000</v>
      </c>
      <c r="M95" s="27">
        <f t="shared" si="14"/>
        <v>1.9051720000000001</v>
      </c>
      <c r="N95" s="25" t="str">
        <f t="shared" si="15"/>
        <v>150-200%</v>
      </c>
      <c r="O95" s="28">
        <f>MIN(H95,I95)*INDEX('[1]2018_commission_structure-Start'!$A$21:$I$24,MATCH($E95,'[1]2018_commission_structure-Start'!$A$21:$A$24,0),MATCH(O$1,'[1]2018_commission_structure-Start'!$A$21:$I$21,0))</f>
        <v>50000</v>
      </c>
      <c r="P95" s="26">
        <f>IF(H95&gt;I95,MIN(H95-I95,J95-I95)*INDEX('[1]2018_commission_structure-Start'!$A$21:$I$24,MATCH($E95,'[1]2018_commission_structure-Start'!$A$21:$A$24,0), MATCH(P$1,'[1]2018_commission_structure-Start'!$A$21:$I$21,0)),0)</f>
        <v>18750</v>
      </c>
      <c r="Q95" s="26">
        <f>IF($H95&gt;J95,MIN($H95-J95,K95-J95)*INDEX('[1]2018_commission_structure-Start'!$A$21:$I$24,MATCH($E95,'[1]2018_commission_structure-Start'!$A$21:$A$24,0), MATCH(Q$1,'[1]2018_commission_structure-Start'!$A$21:$I$21,0)),0)</f>
        <v>22500</v>
      </c>
      <c r="R95" s="26">
        <f>IF($H95&gt;K95,MIN($H95-K95,L95-K95)*INDEX('[1]2018_commission_structure-Start'!$A$21:$I$24,MATCH($E95,'[1]2018_commission_structure-Start'!$A$21:$A$24,0), MATCH(R$1,'[1]2018_commission_structure-Start'!$A$21:$I$21,0)),0)</f>
        <v>44568.92</v>
      </c>
      <c r="S95" s="26">
        <f>IF(H95&gt;L95,(H95-L95)*INDEX('[1]2018_commission_structure-Start'!$A$21:$I$24,MATCH($E95,'[1]2018_commission_structure-Start'!$A$21:$A$24,0),MATCH(S$1,'[1]2018_commission_structure-Start'!$A$21:$I$21,0)),0)</f>
        <v>0</v>
      </c>
      <c r="T95" s="28">
        <f t="shared" si="16"/>
        <v>135818.91999999998</v>
      </c>
      <c r="U95" s="28">
        <f t="shared" si="17"/>
        <v>179690.91999999998</v>
      </c>
      <c r="V95" s="28">
        <f>MIN(H95,I95)*INDEX('[1]2018_commission_structure-Start'!$A$15:$J$18,MATCH($E95,'[1]2018_commission_structure-Start'!$A$15:$A$18,0),MATCH(V$1,'[1]2018_commission_structure-Start'!$A$15:$J$15,0))</f>
        <v>60000</v>
      </c>
      <c r="W95" s="26">
        <f>IF($H95&gt;I95,MIN($H95-I95,J95-I95)*INDEX('[1]2018_commission_structure-Start'!$A$15:$J$18,MATCH($E95,'[1]2018_commission_structure-Start'!$A$15:$A$18,0),MATCH(W$1,'[1]2018_commission_structure-Start'!$A$15:$J$15,0)),0)</f>
        <v>21250</v>
      </c>
      <c r="X95" s="26">
        <f>IF($H95&gt;J95,MIN($H95-J95,K95-J95)*INDEX('[1]2018_commission_structure-Start'!$A$15:$J$18,MATCH($E95,'[1]2018_commission_structure-Start'!$A$15:$A$18,0),MATCH(X$1,'[1]2018_commission_structure-Start'!$A$15:$J$15,0)),0)</f>
        <v>25000</v>
      </c>
      <c r="Y95" s="26">
        <f>IF($H95&gt;K95,MIN($H95-K95,L95-K95)*INDEX('[1]2018_commission_structure-Start'!$A$15:$J$18,MATCH($E95,'[1]2018_commission_structure-Start'!$A$15:$A$18,0),MATCH(Y$1,'[1]2018_commission_structure-Start'!$A$15:$J$15,0)),0)</f>
        <v>44568.92</v>
      </c>
      <c r="Z95" s="26">
        <f>IF(H95&gt;L95,(H95-L95)*INDEX('[1]2018_commission_structure-Start'!$A$21:$I$24,MATCH($E95,'[1]2018_commission_structure-Start'!$A$21:$A$24,0),MATCH(Z$1,'[1]2018_commission_structure-Start'!$A$21:$I$21,0)),0)</f>
        <v>0</v>
      </c>
      <c r="AA95" s="28">
        <f t="shared" si="18"/>
        <v>150818.91999999998</v>
      </c>
      <c r="AB95" s="28">
        <f t="shared" si="19"/>
        <v>194690.91999999998</v>
      </c>
    </row>
    <row r="96" spans="1:28" x14ac:dyDescent="0.2">
      <c r="A96" s="25" t="str">
        <f t="shared" si="10"/>
        <v>Beatrice MacRorie</v>
      </c>
      <c r="B96" s="25">
        <v>3569619966</v>
      </c>
      <c r="C96" s="25" t="s">
        <v>135</v>
      </c>
      <c r="D96" s="25" t="s">
        <v>195</v>
      </c>
      <c r="E96" s="25" t="s">
        <v>10</v>
      </c>
      <c r="F96" s="25">
        <v>93357</v>
      </c>
      <c r="G96" s="25">
        <f>COUNTIF([1]deals_closed!D:D,B96)</f>
        <v>18</v>
      </c>
      <c r="H96" s="26">
        <f>SUMIF([1]deals_closed!D:D,B96,[1]deals_closed!C:C)</f>
        <v>596012</v>
      </c>
      <c r="I96" s="26">
        <f>VLOOKUP(E96,'[1]2018_commission_structure-Start'!$A$22:$I$24,9,FALSE)</f>
        <v>750000</v>
      </c>
      <c r="J96" s="26">
        <f t="shared" si="11"/>
        <v>937500</v>
      </c>
      <c r="K96" s="26">
        <f t="shared" si="12"/>
        <v>1125000</v>
      </c>
      <c r="L96" s="26">
        <f t="shared" si="13"/>
        <v>1500000</v>
      </c>
      <c r="M96" s="27">
        <f t="shared" si="14"/>
        <v>0.79468266666666665</v>
      </c>
      <c r="N96" s="25" t="str">
        <f t="shared" si="15"/>
        <v>0-100%</v>
      </c>
      <c r="O96" s="28">
        <f>MIN(H96,I96)*INDEX('[1]2018_commission_structure-Start'!$A$21:$I$24,MATCH($E96,'[1]2018_commission_structure-Start'!$A$21:$A$24,0),MATCH(O$1,'[1]2018_commission_structure-Start'!$A$21:$I$21,0))</f>
        <v>89401.8</v>
      </c>
      <c r="P96" s="26">
        <f>IF(H96&gt;I96,MIN(H96-I96,J96-I96)*INDEX('[1]2018_commission_structure-Start'!$A$21:$I$24,MATCH($E96,'[1]2018_commission_structure-Start'!$A$21:$A$24,0), MATCH(P$1,'[1]2018_commission_structure-Start'!$A$21:$I$21,0)),0)</f>
        <v>0</v>
      </c>
      <c r="Q96" s="26">
        <f>IF($H96&gt;J96,MIN($H96-J96,K96-J96)*INDEX('[1]2018_commission_structure-Start'!$A$21:$I$24,MATCH($E96,'[1]2018_commission_structure-Start'!$A$21:$A$24,0), MATCH(Q$1,'[1]2018_commission_structure-Start'!$A$21:$I$21,0)),0)</f>
        <v>0</v>
      </c>
      <c r="R96" s="26">
        <f>IF($H96&gt;K96,MIN($H96-K96,L96-K96)*INDEX('[1]2018_commission_structure-Start'!$A$21:$I$24,MATCH($E96,'[1]2018_commission_structure-Start'!$A$21:$A$24,0), MATCH(R$1,'[1]2018_commission_structure-Start'!$A$21:$I$21,0)),0)</f>
        <v>0</v>
      </c>
      <c r="S96" s="26">
        <f>IF(H96&gt;L96,(H96-L96)*INDEX('[1]2018_commission_structure-Start'!$A$21:$I$24,MATCH($E96,'[1]2018_commission_structure-Start'!$A$21:$A$24,0),MATCH(S$1,'[1]2018_commission_structure-Start'!$A$21:$I$21,0)),0)</f>
        <v>0</v>
      </c>
      <c r="T96" s="28">
        <f t="shared" si="16"/>
        <v>89401.8</v>
      </c>
      <c r="U96" s="28">
        <f t="shared" si="17"/>
        <v>182758.8</v>
      </c>
      <c r="V96" s="28">
        <f>MIN(H96,I96)*INDEX('[1]2018_commission_structure-Start'!$A$15:$J$18,MATCH($E96,'[1]2018_commission_structure-Start'!$A$15:$A$18,0),MATCH(V$1,'[1]2018_commission_structure-Start'!$A$15:$J$15,0))</f>
        <v>89401.8</v>
      </c>
      <c r="W96" s="26">
        <f>IF($H96&gt;I96,MIN($H96-I96,J96-I96)*INDEX('[1]2018_commission_structure-Start'!$A$15:$J$18,MATCH($E96,'[1]2018_commission_structure-Start'!$A$15:$A$18,0),MATCH(W$1,'[1]2018_commission_structure-Start'!$A$15:$J$15,0)),0)</f>
        <v>0</v>
      </c>
      <c r="X96" s="26">
        <f>IF($H96&gt;J96,MIN($H96-J96,K96-J96)*INDEX('[1]2018_commission_structure-Start'!$A$15:$J$18,MATCH($E96,'[1]2018_commission_structure-Start'!$A$15:$A$18,0),MATCH(X$1,'[1]2018_commission_structure-Start'!$A$15:$J$15,0)),0)</f>
        <v>0</v>
      </c>
      <c r="Y96" s="26">
        <f>IF($H96&gt;K96,MIN($H96-K96,L96-K96)*INDEX('[1]2018_commission_structure-Start'!$A$15:$J$18,MATCH($E96,'[1]2018_commission_structure-Start'!$A$15:$A$18,0),MATCH(Y$1,'[1]2018_commission_structure-Start'!$A$15:$J$15,0)),0)</f>
        <v>0</v>
      </c>
      <c r="Z96" s="26">
        <f>IF(H96&gt;L96,(H96-L96)*INDEX('[1]2018_commission_structure-Start'!$A$21:$I$24,MATCH($E96,'[1]2018_commission_structure-Start'!$A$21:$A$24,0),MATCH(Z$1,'[1]2018_commission_structure-Start'!$A$21:$I$21,0)),0)</f>
        <v>0</v>
      </c>
      <c r="AA96" s="28">
        <f t="shared" si="18"/>
        <v>89401.8</v>
      </c>
      <c r="AB96" s="28">
        <f t="shared" si="19"/>
        <v>182758.8</v>
      </c>
    </row>
    <row r="97" spans="1:28" x14ac:dyDescent="0.2">
      <c r="A97" s="25" t="str">
        <f t="shared" si="10"/>
        <v>Thoma Worcester</v>
      </c>
      <c r="B97" s="25">
        <v>549857826</v>
      </c>
      <c r="C97" s="25" t="s">
        <v>196</v>
      </c>
      <c r="D97" s="25" t="s">
        <v>197</v>
      </c>
      <c r="E97" s="25" t="s">
        <v>7</v>
      </c>
      <c r="F97" s="25">
        <v>62151</v>
      </c>
      <c r="G97" s="25">
        <f>COUNTIF([1]deals_closed!D:D,B97)</f>
        <v>26</v>
      </c>
      <c r="H97" s="26">
        <f>SUMIF([1]deals_closed!D:D,B97,[1]deals_closed!C:C)</f>
        <v>951272</v>
      </c>
      <c r="I97" s="26">
        <f>VLOOKUP(E97,'[1]2018_commission_structure-Start'!$A$22:$I$24,9,FALSE)</f>
        <v>500000</v>
      </c>
      <c r="J97" s="26">
        <f t="shared" si="11"/>
        <v>625000</v>
      </c>
      <c r="K97" s="26">
        <f t="shared" si="12"/>
        <v>750000</v>
      </c>
      <c r="L97" s="26">
        <f t="shared" si="13"/>
        <v>1000000</v>
      </c>
      <c r="M97" s="27">
        <f t="shared" si="14"/>
        <v>1.902544</v>
      </c>
      <c r="N97" s="25" t="str">
        <f t="shared" si="15"/>
        <v>150-200%</v>
      </c>
      <c r="O97" s="28">
        <f>MIN(H97,I97)*INDEX('[1]2018_commission_structure-Start'!$A$21:$I$24,MATCH($E97,'[1]2018_commission_structure-Start'!$A$21:$A$24,0),MATCH(O$1,'[1]2018_commission_structure-Start'!$A$21:$I$21,0))</f>
        <v>50000</v>
      </c>
      <c r="P97" s="26">
        <f>IF(H97&gt;I97,MIN(H97-I97,J97-I97)*INDEX('[1]2018_commission_structure-Start'!$A$21:$I$24,MATCH($E97,'[1]2018_commission_structure-Start'!$A$21:$A$24,0), MATCH(P$1,'[1]2018_commission_structure-Start'!$A$21:$I$21,0)),0)</f>
        <v>18750</v>
      </c>
      <c r="Q97" s="26">
        <f>IF($H97&gt;J97,MIN($H97-J97,K97-J97)*INDEX('[1]2018_commission_structure-Start'!$A$21:$I$24,MATCH($E97,'[1]2018_commission_structure-Start'!$A$21:$A$24,0), MATCH(Q$1,'[1]2018_commission_structure-Start'!$A$21:$I$21,0)),0)</f>
        <v>22500</v>
      </c>
      <c r="R97" s="26">
        <f>IF($H97&gt;K97,MIN($H97-K97,L97-K97)*INDEX('[1]2018_commission_structure-Start'!$A$21:$I$24,MATCH($E97,'[1]2018_commission_structure-Start'!$A$21:$A$24,0), MATCH(R$1,'[1]2018_commission_structure-Start'!$A$21:$I$21,0)),0)</f>
        <v>44279.840000000004</v>
      </c>
      <c r="S97" s="26">
        <f>IF(H97&gt;L97,(H97-L97)*INDEX('[1]2018_commission_structure-Start'!$A$21:$I$24,MATCH($E97,'[1]2018_commission_structure-Start'!$A$21:$A$24,0),MATCH(S$1,'[1]2018_commission_structure-Start'!$A$21:$I$21,0)),0)</f>
        <v>0</v>
      </c>
      <c r="T97" s="28">
        <f t="shared" si="16"/>
        <v>135529.84</v>
      </c>
      <c r="U97" s="28">
        <f t="shared" si="17"/>
        <v>197680.84</v>
      </c>
      <c r="V97" s="28">
        <f>MIN(H97,I97)*INDEX('[1]2018_commission_structure-Start'!$A$15:$J$18,MATCH($E97,'[1]2018_commission_structure-Start'!$A$15:$A$18,0),MATCH(V$1,'[1]2018_commission_structure-Start'!$A$15:$J$15,0))</f>
        <v>60000</v>
      </c>
      <c r="W97" s="26">
        <f>IF($H97&gt;I97,MIN($H97-I97,J97-I97)*INDEX('[1]2018_commission_structure-Start'!$A$15:$J$18,MATCH($E97,'[1]2018_commission_structure-Start'!$A$15:$A$18,0),MATCH(W$1,'[1]2018_commission_structure-Start'!$A$15:$J$15,0)),0)</f>
        <v>21250</v>
      </c>
      <c r="X97" s="26">
        <f>IF($H97&gt;J97,MIN($H97-J97,K97-J97)*INDEX('[1]2018_commission_structure-Start'!$A$15:$J$18,MATCH($E97,'[1]2018_commission_structure-Start'!$A$15:$A$18,0),MATCH(X$1,'[1]2018_commission_structure-Start'!$A$15:$J$15,0)),0)</f>
        <v>25000</v>
      </c>
      <c r="Y97" s="26">
        <f>IF($H97&gt;K97,MIN($H97-K97,L97-K97)*INDEX('[1]2018_commission_structure-Start'!$A$15:$J$18,MATCH($E97,'[1]2018_commission_structure-Start'!$A$15:$A$18,0),MATCH(Y$1,'[1]2018_commission_structure-Start'!$A$15:$J$15,0)),0)</f>
        <v>44279.840000000004</v>
      </c>
      <c r="Z97" s="26">
        <f>IF(H97&gt;L97,(H97-L97)*INDEX('[1]2018_commission_structure-Start'!$A$21:$I$24,MATCH($E97,'[1]2018_commission_structure-Start'!$A$21:$A$24,0),MATCH(Z$1,'[1]2018_commission_structure-Start'!$A$21:$I$21,0)),0)</f>
        <v>0</v>
      </c>
      <c r="AA97" s="28">
        <f t="shared" si="18"/>
        <v>150529.84</v>
      </c>
      <c r="AB97" s="28">
        <f t="shared" si="19"/>
        <v>212680.84</v>
      </c>
    </row>
    <row r="98" spans="1:28" x14ac:dyDescent="0.2">
      <c r="A98" s="25" t="str">
        <f t="shared" si="10"/>
        <v>Tessie Farre</v>
      </c>
      <c r="B98" s="25">
        <v>5561472151</v>
      </c>
      <c r="C98" s="25" t="s">
        <v>198</v>
      </c>
      <c r="D98" s="25" t="s">
        <v>199</v>
      </c>
      <c r="E98" s="25" t="s">
        <v>29</v>
      </c>
      <c r="F98" s="25">
        <v>56655</v>
      </c>
      <c r="G98" s="25">
        <f>COUNTIF([1]deals_closed!D:D,B98)</f>
        <v>19</v>
      </c>
      <c r="H98" s="26">
        <f>SUMIF([1]deals_closed!D:D,B98,[1]deals_closed!C:C)</f>
        <v>662396</v>
      </c>
      <c r="I98" s="26">
        <f>VLOOKUP(E98,'[1]2018_commission_structure-Start'!$A$22:$I$24,9,FALSE)</f>
        <v>600000</v>
      </c>
      <c r="J98" s="26">
        <f t="shared" si="11"/>
        <v>750000</v>
      </c>
      <c r="K98" s="26">
        <f t="shared" si="12"/>
        <v>900000</v>
      </c>
      <c r="L98" s="26">
        <f t="shared" si="13"/>
        <v>1200000</v>
      </c>
      <c r="M98" s="27">
        <f t="shared" si="14"/>
        <v>1.1039933333333334</v>
      </c>
      <c r="N98" s="25" t="str">
        <f t="shared" si="15"/>
        <v>100-125%</v>
      </c>
      <c r="O98" s="28">
        <f>MIN(H98,I98)*INDEX('[1]2018_commission_structure-Start'!$A$21:$I$24,MATCH($E98,'[1]2018_commission_structure-Start'!$A$21:$A$24,0),MATCH(O$1,'[1]2018_commission_structure-Start'!$A$21:$I$21,0))</f>
        <v>78000</v>
      </c>
      <c r="P98" s="26">
        <f>IF(H98&gt;I98,MIN(H98-I98,J98-I98)*INDEX('[1]2018_commission_structure-Start'!$A$21:$I$24,MATCH($E98,'[1]2018_commission_structure-Start'!$A$21:$A$24,0), MATCH(P$1,'[1]2018_commission_structure-Start'!$A$21:$I$21,0)),0)</f>
        <v>10607.320000000002</v>
      </c>
      <c r="Q98" s="26">
        <f>IF($H98&gt;J98,MIN($H98-J98,K98-J98)*INDEX('[1]2018_commission_structure-Start'!$A$21:$I$24,MATCH($E98,'[1]2018_commission_structure-Start'!$A$21:$A$24,0), MATCH(Q$1,'[1]2018_commission_structure-Start'!$A$21:$I$21,0)),0)</f>
        <v>0</v>
      </c>
      <c r="R98" s="26">
        <f>IF($H98&gt;K98,MIN($H98-K98,L98-K98)*INDEX('[1]2018_commission_structure-Start'!$A$21:$I$24,MATCH($E98,'[1]2018_commission_structure-Start'!$A$21:$A$24,0), MATCH(R$1,'[1]2018_commission_structure-Start'!$A$21:$I$21,0)),0)</f>
        <v>0</v>
      </c>
      <c r="S98" s="26">
        <f>IF(H98&gt;L98,(H98-L98)*INDEX('[1]2018_commission_structure-Start'!$A$21:$I$24,MATCH($E98,'[1]2018_commission_structure-Start'!$A$21:$A$24,0),MATCH(S$1,'[1]2018_commission_structure-Start'!$A$21:$I$21,0)),0)</f>
        <v>0</v>
      </c>
      <c r="T98" s="28">
        <f t="shared" si="16"/>
        <v>88607.32</v>
      </c>
      <c r="U98" s="28">
        <f t="shared" si="17"/>
        <v>145262.32</v>
      </c>
      <c r="V98" s="28">
        <f>MIN(H98,I98)*INDEX('[1]2018_commission_structure-Start'!$A$15:$J$18,MATCH($E98,'[1]2018_commission_structure-Start'!$A$15:$A$18,0),MATCH(V$1,'[1]2018_commission_structure-Start'!$A$15:$J$15,0))</f>
        <v>90000</v>
      </c>
      <c r="W98" s="26">
        <f>IF($H98&gt;I98,MIN($H98-I98,J98-I98)*INDEX('[1]2018_commission_structure-Start'!$A$15:$J$18,MATCH($E98,'[1]2018_commission_structure-Start'!$A$15:$A$18,0),MATCH(W$1,'[1]2018_commission_structure-Start'!$A$15:$J$15,0)),0)</f>
        <v>11231.279999999999</v>
      </c>
      <c r="X98" s="26">
        <f>IF($H98&gt;J98,MIN($H98-J98,K98-J98)*INDEX('[1]2018_commission_structure-Start'!$A$15:$J$18,MATCH($E98,'[1]2018_commission_structure-Start'!$A$15:$A$18,0),MATCH(X$1,'[1]2018_commission_structure-Start'!$A$15:$J$15,0)),0)</f>
        <v>0</v>
      </c>
      <c r="Y98" s="26">
        <f>IF($H98&gt;K98,MIN($H98-K98,L98-K98)*INDEX('[1]2018_commission_structure-Start'!$A$15:$J$18,MATCH($E98,'[1]2018_commission_structure-Start'!$A$15:$A$18,0),MATCH(Y$1,'[1]2018_commission_structure-Start'!$A$15:$J$15,0)),0)</f>
        <v>0</v>
      </c>
      <c r="Z98" s="26">
        <f>IF(H98&gt;L98,(H98-L98)*INDEX('[1]2018_commission_structure-Start'!$A$21:$I$24,MATCH($E98,'[1]2018_commission_structure-Start'!$A$21:$A$24,0),MATCH(Z$1,'[1]2018_commission_structure-Start'!$A$21:$I$21,0)),0)</f>
        <v>0</v>
      </c>
      <c r="AA98" s="28">
        <f t="shared" si="18"/>
        <v>101231.28</v>
      </c>
      <c r="AB98" s="28">
        <f t="shared" si="19"/>
        <v>157886.28</v>
      </c>
    </row>
    <row r="99" spans="1:28" x14ac:dyDescent="0.2">
      <c r="A99" s="25" t="str">
        <f t="shared" si="10"/>
        <v>Stanislas Colleer</v>
      </c>
      <c r="B99" s="25">
        <v>1085075834</v>
      </c>
      <c r="C99" s="25" t="s">
        <v>200</v>
      </c>
      <c r="D99" s="25" t="s">
        <v>201</v>
      </c>
      <c r="E99" s="25" t="s">
        <v>29</v>
      </c>
      <c r="F99" s="25">
        <v>56213</v>
      </c>
      <c r="G99" s="25">
        <f>COUNTIF([1]deals_closed!D:D,B99)</f>
        <v>16</v>
      </c>
      <c r="H99" s="26">
        <f>SUMIF([1]deals_closed!D:D,B99,[1]deals_closed!C:C)</f>
        <v>551017</v>
      </c>
      <c r="I99" s="26">
        <f>VLOOKUP(E99,'[1]2018_commission_structure-Start'!$A$22:$I$24,9,FALSE)</f>
        <v>600000</v>
      </c>
      <c r="J99" s="26">
        <f t="shared" si="11"/>
        <v>750000</v>
      </c>
      <c r="K99" s="26">
        <f t="shared" si="12"/>
        <v>900000</v>
      </c>
      <c r="L99" s="26">
        <f t="shared" si="13"/>
        <v>1200000</v>
      </c>
      <c r="M99" s="27">
        <f t="shared" si="14"/>
        <v>0.91836166666666663</v>
      </c>
      <c r="N99" s="25" t="str">
        <f t="shared" si="15"/>
        <v>0-100%</v>
      </c>
      <c r="O99" s="28">
        <f>MIN(H99,I99)*INDEX('[1]2018_commission_structure-Start'!$A$21:$I$24,MATCH($E99,'[1]2018_commission_structure-Start'!$A$21:$A$24,0),MATCH(O$1,'[1]2018_commission_structure-Start'!$A$21:$I$21,0))</f>
        <v>71632.210000000006</v>
      </c>
      <c r="P99" s="26">
        <f>IF(H99&gt;I99,MIN(H99-I99,J99-I99)*INDEX('[1]2018_commission_structure-Start'!$A$21:$I$24,MATCH($E99,'[1]2018_commission_structure-Start'!$A$21:$A$24,0), MATCH(P$1,'[1]2018_commission_structure-Start'!$A$21:$I$21,0)),0)</f>
        <v>0</v>
      </c>
      <c r="Q99" s="26">
        <f>IF($H99&gt;J99,MIN($H99-J99,K99-J99)*INDEX('[1]2018_commission_structure-Start'!$A$21:$I$24,MATCH($E99,'[1]2018_commission_structure-Start'!$A$21:$A$24,0), MATCH(Q$1,'[1]2018_commission_structure-Start'!$A$21:$I$21,0)),0)</f>
        <v>0</v>
      </c>
      <c r="R99" s="26">
        <f>IF($H99&gt;K99,MIN($H99-K99,L99-K99)*INDEX('[1]2018_commission_structure-Start'!$A$21:$I$24,MATCH($E99,'[1]2018_commission_structure-Start'!$A$21:$A$24,0), MATCH(R$1,'[1]2018_commission_structure-Start'!$A$21:$I$21,0)),0)</f>
        <v>0</v>
      </c>
      <c r="S99" s="26">
        <f>IF(H99&gt;L99,(H99-L99)*INDEX('[1]2018_commission_structure-Start'!$A$21:$I$24,MATCH($E99,'[1]2018_commission_structure-Start'!$A$21:$A$24,0),MATCH(S$1,'[1]2018_commission_structure-Start'!$A$21:$I$21,0)),0)</f>
        <v>0</v>
      </c>
      <c r="T99" s="28">
        <f t="shared" si="16"/>
        <v>71632.210000000006</v>
      </c>
      <c r="U99" s="28">
        <f t="shared" si="17"/>
        <v>127845.21</v>
      </c>
      <c r="V99" s="28">
        <f>MIN(H99,I99)*INDEX('[1]2018_commission_structure-Start'!$A$15:$J$18,MATCH($E99,'[1]2018_commission_structure-Start'!$A$15:$A$18,0),MATCH(V$1,'[1]2018_commission_structure-Start'!$A$15:$J$15,0))</f>
        <v>82652.55</v>
      </c>
      <c r="W99" s="26">
        <f>IF($H99&gt;I99,MIN($H99-I99,J99-I99)*INDEX('[1]2018_commission_structure-Start'!$A$15:$J$18,MATCH($E99,'[1]2018_commission_structure-Start'!$A$15:$A$18,0),MATCH(W$1,'[1]2018_commission_structure-Start'!$A$15:$J$15,0)),0)</f>
        <v>0</v>
      </c>
      <c r="X99" s="26">
        <f>IF($H99&gt;J99,MIN($H99-J99,K99-J99)*INDEX('[1]2018_commission_structure-Start'!$A$15:$J$18,MATCH($E99,'[1]2018_commission_structure-Start'!$A$15:$A$18,0),MATCH(X$1,'[1]2018_commission_structure-Start'!$A$15:$J$15,0)),0)</f>
        <v>0</v>
      </c>
      <c r="Y99" s="26">
        <f>IF($H99&gt;K99,MIN($H99-K99,L99-K99)*INDEX('[1]2018_commission_structure-Start'!$A$15:$J$18,MATCH($E99,'[1]2018_commission_structure-Start'!$A$15:$A$18,0),MATCH(Y$1,'[1]2018_commission_structure-Start'!$A$15:$J$15,0)),0)</f>
        <v>0</v>
      </c>
      <c r="Z99" s="26">
        <f>IF(H99&gt;L99,(H99-L99)*INDEX('[1]2018_commission_structure-Start'!$A$21:$I$24,MATCH($E99,'[1]2018_commission_structure-Start'!$A$21:$A$24,0),MATCH(Z$1,'[1]2018_commission_structure-Start'!$A$21:$I$21,0)),0)</f>
        <v>0</v>
      </c>
      <c r="AA99" s="28">
        <f t="shared" si="18"/>
        <v>82652.55</v>
      </c>
      <c r="AB99" s="28">
        <f t="shared" si="19"/>
        <v>138865.54999999999</v>
      </c>
    </row>
    <row r="100" spans="1:28" x14ac:dyDescent="0.2">
      <c r="A100" s="25" t="str">
        <f t="shared" si="10"/>
        <v>Berk Remnant</v>
      </c>
      <c r="B100" s="25">
        <v>9782845590</v>
      </c>
      <c r="C100" s="25" t="s">
        <v>202</v>
      </c>
      <c r="D100" s="25" t="s">
        <v>203</v>
      </c>
      <c r="E100" s="25" t="s">
        <v>10</v>
      </c>
      <c r="F100" s="25">
        <v>97594</v>
      </c>
      <c r="G100" s="25">
        <f>COUNTIF([1]deals_closed!D:D,B100)</f>
        <v>18</v>
      </c>
      <c r="H100" s="26">
        <f>SUMIF([1]deals_closed!D:D,B100,[1]deals_closed!C:C)</f>
        <v>727563</v>
      </c>
      <c r="I100" s="26">
        <f>VLOOKUP(E100,'[1]2018_commission_structure-Start'!$A$22:$I$24,9,FALSE)</f>
        <v>750000</v>
      </c>
      <c r="J100" s="26">
        <f t="shared" si="11"/>
        <v>937500</v>
      </c>
      <c r="K100" s="26">
        <f t="shared" si="12"/>
        <v>1125000</v>
      </c>
      <c r="L100" s="26">
        <f t="shared" si="13"/>
        <v>1500000</v>
      </c>
      <c r="M100" s="27">
        <f t="shared" si="14"/>
        <v>0.97008399999999995</v>
      </c>
      <c r="N100" s="25" t="str">
        <f t="shared" si="15"/>
        <v>0-100%</v>
      </c>
      <c r="O100" s="28">
        <f>MIN(H100,I100)*INDEX('[1]2018_commission_structure-Start'!$A$21:$I$24,MATCH($E100,'[1]2018_commission_structure-Start'!$A$21:$A$24,0),MATCH(O$1,'[1]2018_commission_structure-Start'!$A$21:$I$21,0))</f>
        <v>109134.45</v>
      </c>
      <c r="P100" s="26">
        <f>IF(H100&gt;I100,MIN(H100-I100,J100-I100)*INDEX('[1]2018_commission_structure-Start'!$A$21:$I$24,MATCH($E100,'[1]2018_commission_structure-Start'!$A$21:$A$24,0), MATCH(P$1,'[1]2018_commission_structure-Start'!$A$21:$I$21,0)),0)</f>
        <v>0</v>
      </c>
      <c r="Q100" s="26">
        <f>IF($H100&gt;J100,MIN($H100-J100,K100-J100)*INDEX('[1]2018_commission_structure-Start'!$A$21:$I$24,MATCH($E100,'[1]2018_commission_structure-Start'!$A$21:$A$24,0), MATCH(Q$1,'[1]2018_commission_structure-Start'!$A$21:$I$21,0)),0)</f>
        <v>0</v>
      </c>
      <c r="R100" s="26">
        <f>IF($H100&gt;K100,MIN($H100-K100,L100-K100)*INDEX('[1]2018_commission_structure-Start'!$A$21:$I$24,MATCH($E100,'[1]2018_commission_structure-Start'!$A$21:$A$24,0), MATCH(R$1,'[1]2018_commission_structure-Start'!$A$21:$I$21,0)),0)</f>
        <v>0</v>
      </c>
      <c r="S100" s="26">
        <f>IF(H100&gt;L100,(H100-L100)*INDEX('[1]2018_commission_structure-Start'!$A$21:$I$24,MATCH($E100,'[1]2018_commission_structure-Start'!$A$21:$A$24,0),MATCH(S$1,'[1]2018_commission_structure-Start'!$A$21:$I$21,0)),0)</f>
        <v>0</v>
      </c>
      <c r="T100" s="28">
        <f t="shared" si="16"/>
        <v>109134.45</v>
      </c>
      <c r="U100" s="28">
        <f t="shared" si="17"/>
        <v>206728.45</v>
      </c>
      <c r="V100" s="28">
        <f>MIN(H100,I100)*INDEX('[1]2018_commission_structure-Start'!$A$15:$J$18,MATCH($E100,'[1]2018_commission_structure-Start'!$A$15:$A$18,0),MATCH(V$1,'[1]2018_commission_structure-Start'!$A$15:$J$15,0))</f>
        <v>109134.45</v>
      </c>
      <c r="W100" s="26">
        <f>IF($H100&gt;I100,MIN($H100-I100,J100-I100)*INDEX('[1]2018_commission_structure-Start'!$A$15:$J$18,MATCH($E100,'[1]2018_commission_structure-Start'!$A$15:$A$18,0),MATCH(W$1,'[1]2018_commission_structure-Start'!$A$15:$J$15,0)),0)</f>
        <v>0</v>
      </c>
      <c r="X100" s="26">
        <f>IF($H100&gt;J100,MIN($H100-J100,K100-J100)*INDEX('[1]2018_commission_structure-Start'!$A$15:$J$18,MATCH($E100,'[1]2018_commission_structure-Start'!$A$15:$A$18,0),MATCH(X$1,'[1]2018_commission_structure-Start'!$A$15:$J$15,0)),0)</f>
        <v>0</v>
      </c>
      <c r="Y100" s="26">
        <f>IF($H100&gt;K100,MIN($H100-K100,L100-K100)*INDEX('[1]2018_commission_structure-Start'!$A$15:$J$18,MATCH($E100,'[1]2018_commission_structure-Start'!$A$15:$A$18,0),MATCH(Y$1,'[1]2018_commission_structure-Start'!$A$15:$J$15,0)),0)</f>
        <v>0</v>
      </c>
      <c r="Z100" s="26">
        <f>IF(H100&gt;L100,(H100-L100)*INDEX('[1]2018_commission_structure-Start'!$A$21:$I$24,MATCH($E100,'[1]2018_commission_structure-Start'!$A$21:$A$24,0),MATCH(Z$1,'[1]2018_commission_structure-Start'!$A$21:$I$21,0)),0)</f>
        <v>0</v>
      </c>
      <c r="AA100" s="28">
        <f t="shared" si="18"/>
        <v>109134.45</v>
      </c>
      <c r="AB100" s="28">
        <f t="shared" si="19"/>
        <v>206728.45</v>
      </c>
    </row>
    <row r="101" spans="1:28" x14ac:dyDescent="0.2">
      <c r="A101" s="25" t="str">
        <f t="shared" si="10"/>
        <v>Yehudit Dawdary</v>
      </c>
      <c r="B101" s="25">
        <v>115757341</v>
      </c>
      <c r="C101" s="25" t="s">
        <v>204</v>
      </c>
      <c r="D101" s="25" t="s">
        <v>205</v>
      </c>
      <c r="E101" s="25" t="s">
        <v>7</v>
      </c>
      <c r="F101" s="25">
        <v>45592</v>
      </c>
      <c r="G101" s="25">
        <f>COUNTIF([1]deals_closed!D:D,B101)</f>
        <v>17</v>
      </c>
      <c r="H101" s="26">
        <f>SUMIF([1]deals_closed!D:D,B101,[1]deals_closed!C:C)</f>
        <v>584140</v>
      </c>
      <c r="I101" s="26">
        <f>VLOOKUP(E101,'[1]2018_commission_structure-Start'!$A$22:$I$24,9,FALSE)</f>
        <v>500000</v>
      </c>
      <c r="J101" s="26">
        <f t="shared" si="11"/>
        <v>625000</v>
      </c>
      <c r="K101" s="26">
        <f t="shared" si="12"/>
        <v>750000</v>
      </c>
      <c r="L101" s="26">
        <f t="shared" si="13"/>
        <v>1000000</v>
      </c>
      <c r="M101" s="27">
        <f t="shared" si="14"/>
        <v>1.16828</v>
      </c>
      <c r="N101" s="25" t="str">
        <f t="shared" si="15"/>
        <v>100-125%</v>
      </c>
      <c r="O101" s="28">
        <f>MIN(H101,I101)*INDEX('[1]2018_commission_structure-Start'!$A$21:$I$24,MATCH($E101,'[1]2018_commission_structure-Start'!$A$21:$A$24,0),MATCH(O$1,'[1]2018_commission_structure-Start'!$A$21:$I$21,0))</f>
        <v>50000</v>
      </c>
      <c r="P101" s="26">
        <f>IF(H101&gt;I101,MIN(H101-I101,J101-I101)*INDEX('[1]2018_commission_structure-Start'!$A$21:$I$24,MATCH($E101,'[1]2018_commission_structure-Start'!$A$21:$A$24,0), MATCH(P$1,'[1]2018_commission_structure-Start'!$A$21:$I$21,0)),0)</f>
        <v>12621</v>
      </c>
      <c r="Q101" s="26">
        <f>IF($H101&gt;J101,MIN($H101-J101,K101-J101)*INDEX('[1]2018_commission_structure-Start'!$A$21:$I$24,MATCH($E101,'[1]2018_commission_structure-Start'!$A$21:$A$24,0), MATCH(Q$1,'[1]2018_commission_structure-Start'!$A$21:$I$21,0)),0)</f>
        <v>0</v>
      </c>
      <c r="R101" s="26">
        <f>IF($H101&gt;K101,MIN($H101-K101,L101-K101)*INDEX('[1]2018_commission_structure-Start'!$A$21:$I$24,MATCH($E101,'[1]2018_commission_structure-Start'!$A$21:$A$24,0), MATCH(R$1,'[1]2018_commission_structure-Start'!$A$21:$I$21,0)),0)</f>
        <v>0</v>
      </c>
      <c r="S101" s="26">
        <f>IF(H101&gt;L101,(H101-L101)*INDEX('[1]2018_commission_structure-Start'!$A$21:$I$24,MATCH($E101,'[1]2018_commission_structure-Start'!$A$21:$A$24,0),MATCH(S$1,'[1]2018_commission_structure-Start'!$A$21:$I$21,0)),0)</f>
        <v>0</v>
      </c>
      <c r="T101" s="28">
        <f t="shared" si="16"/>
        <v>62621</v>
      </c>
      <c r="U101" s="28">
        <f t="shared" si="17"/>
        <v>108213</v>
      </c>
      <c r="V101" s="28">
        <f>MIN(H101,I101)*INDEX('[1]2018_commission_structure-Start'!$A$15:$J$18,MATCH($E101,'[1]2018_commission_structure-Start'!$A$15:$A$18,0),MATCH(V$1,'[1]2018_commission_structure-Start'!$A$15:$J$15,0))</f>
        <v>60000</v>
      </c>
      <c r="W101" s="26">
        <f>IF($H101&gt;I101,MIN($H101-I101,J101-I101)*INDEX('[1]2018_commission_structure-Start'!$A$15:$J$18,MATCH($E101,'[1]2018_commission_structure-Start'!$A$15:$A$18,0),MATCH(W$1,'[1]2018_commission_structure-Start'!$A$15:$J$15,0)),0)</f>
        <v>14303.800000000001</v>
      </c>
      <c r="X101" s="26">
        <f>IF($H101&gt;J101,MIN($H101-J101,K101-J101)*INDEX('[1]2018_commission_structure-Start'!$A$15:$J$18,MATCH($E101,'[1]2018_commission_structure-Start'!$A$15:$A$18,0),MATCH(X$1,'[1]2018_commission_structure-Start'!$A$15:$J$15,0)),0)</f>
        <v>0</v>
      </c>
      <c r="Y101" s="26">
        <f>IF($H101&gt;K101,MIN($H101-K101,L101-K101)*INDEX('[1]2018_commission_structure-Start'!$A$15:$J$18,MATCH($E101,'[1]2018_commission_structure-Start'!$A$15:$A$18,0),MATCH(Y$1,'[1]2018_commission_structure-Start'!$A$15:$J$15,0)),0)</f>
        <v>0</v>
      </c>
      <c r="Z101" s="26">
        <f>IF(H101&gt;L101,(H101-L101)*INDEX('[1]2018_commission_structure-Start'!$A$21:$I$24,MATCH($E101,'[1]2018_commission_structure-Start'!$A$21:$A$24,0),MATCH(Z$1,'[1]2018_commission_structure-Start'!$A$21:$I$21,0)),0)</f>
        <v>0</v>
      </c>
      <c r="AA101" s="28">
        <f t="shared" si="18"/>
        <v>74303.8</v>
      </c>
      <c r="AB101" s="28">
        <f t="shared" si="19"/>
        <v>119895.8</v>
      </c>
    </row>
    <row r="102" spans="1:28" x14ac:dyDescent="0.2">
      <c r="A102" s="25" t="str">
        <f t="shared" si="10"/>
        <v>Melina Shapter</v>
      </c>
      <c r="B102" s="25">
        <v>1755716656</v>
      </c>
      <c r="C102" s="25" t="s">
        <v>206</v>
      </c>
      <c r="D102" s="25" t="s">
        <v>207</v>
      </c>
      <c r="E102" s="25" t="s">
        <v>7</v>
      </c>
      <c r="F102" s="25">
        <v>47083</v>
      </c>
      <c r="G102" s="25">
        <f>COUNTIF([1]deals_closed!D:D,B102)</f>
        <v>20</v>
      </c>
      <c r="H102" s="26">
        <f>SUMIF([1]deals_closed!D:D,B102,[1]deals_closed!C:C)</f>
        <v>720615</v>
      </c>
      <c r="I102" s="26">
        <f>VLOOKUP(E102,'[1]2018_commission_structure-Start'!$A$22:$I$24,9,FALSE)</f>
        <v>500000</v>
      </c>
      <c r="J102" s="26">
        <f t="shared" si="11"/>
        <v>625000</v>
      </c>
      <c r="K102" s="26">
        <f t="shared" si="12"/>
        <v>750000</v>
      </c>
      <c r="L102" s="26">
        <f t="shared" si="13"/>
        <v>1000000</v>
      </c>
      <c r="M102" s="27">
        <f t="shared" si="14"/>
        <v>1.44123</v>
      </c>
      <c r="N102" s="25" t="str">
        <f t="shared" si="15"/>
        <v>125-150%</v>
      </c>
      <c r="O102" s="28">
        <f>MIN(H102,I102)*INDEX('[1]2018_commission_structure-Start'!$A$21:$I$24,MATCH($E102,'[1]2018_commission_structure-Start'!$A$21:$A$24,0),MATCH(O$1,'[1]2018_commission_structure-Start'!$A$21:$I$21,0))</f>
        <v>50000</v>
      </c>
      <c r="P102" s="26">
        <f>IF(H102&gt;I102,MIN(H102-I102,J102-I102)*INDEX('[1]2018_commission_structure-Start'!$A$21:$I$24,MATCH($E102,'[1]2018_commission_structure-Start'!$A$21:$A$24,0), MATCH(P$1,'[1]2018_commission_structure-Start'!$A$21:$I$21,0)),0)</f>
        <v>18750</v>
      </c>
      <c r="Q102" s="26">
        <f>IF($H102&gt;J102,MIN($H102-J102,K102-J102)*INDEX('[1]2018_commission_structure-Start'!$A$21:$I$24,MATCH($E102,'[1]2018_commission_structure-Start'!$A$21:$A$24,0), MATCH(Q$1,'[1]2018_commission_structure-Start'!$A$21:$I$21,0)),0)</f>
        <v>17210.7</v>
      </c>
      <c r="R102" s="26">
        <f>IF($H102&gt;K102,MIN($H102-K102,L102-K102)*INDEX('[1]2018_commission_structure-Start'!$A$21:$I$24,MATCH($E102,'[1]2018_commission_structure-Start'!$A$21:$A$24,0), MATCH(R$1,'[1]2018_commission_structure-Start'!$A$21:$I$21,0)),0)</f>
        <v>0</v>
      </c>
      <c r="S102" s="26">
        <f>IF(H102&gt;L102,(H102-L102)*INDEX('[1]2018_commission_structure-Start'!$A$21:$I$24,MATCH($E102,'[1]2018_commission_structure-Start'!$A$21:$A$24,0),MATCH(S$1,'[1]2018_commission_structure-Start'!$A$21:$I$21,0)),0)</f>
        <v>0</v>
      </c>
      <c r="T102" s="28">
        <f t="shared" si="16"/>
        <v>85960.7</v>
      </c>
      <c r="U102" s="28">
        <f t="shared" si="17"/>
        <v>133043.70000000001</v>
      </c>
      <c r="V102" s="28">
        <f>MIN(H102,I102)*INDEX('[1]2018_commission_structure-Start'!$A$15:$J$18,MATCH($E102,'[1]2018_commission_structure-Start'!$A$15:$A$18,0),MATCH(V$1,'[1]2018_commission_structure-Start'!$A$15:$J$15,0))</f>
        <v>60000</v>
      </c>
      <c r="W102" s="26">
        <f>IF($H102&gt;I102,MIN($H102-I102,J102-I102)*INDEX('[1]2018_commission_structure-Start'!$A$15:$J$18,MATCH($E102,'[1]2018_commission_structure-Start'!$A$15:$A$18,0),MATCH(W$1,'[1]2018_commission_structure-Start'!$A$15:$J$15,0)),0)</f>
        <v>21250</v>
      </c>
      <c r="X102" s="26">
        <f>IF($H102&gt;J102,MIN($H102-J102,K102-J102)*INDEX('[1]2018_commission_structure-Start'!$A$15:$J$18,MATCH($E102,'[1]2018_commission_structure-Start'!$A$15:$A$18,0),MATCH(X$1,'[1]2018_commission_structure-Start'!$A$15:$J$15,0)),0)</f>
        <v>19123</v>
      </c>
      <c r="Y102" s="26">
        <f>IF($H102&gt;K102,MIN($H102-K102,L102-K102)*INDEX('[1]2018_commission_structure-Start'!$A$15:$J$18,MATCH($E102,'[1]2018_commission_structure-Start'!$A$15:$A$18,0),MATCH(Y$1,'[1]2018_commission_structure-Start'!$A$15:$J$15,0)),0)</f>
        <v>0</v>
      </c>
      <c r="Z102" s="26">
        <f>IF(H102&gt;L102,(H102-L102)*INDEX('[1]2018_commission_structure-Start'!$A$21:$I$24,MATCH($E102,'[1]2018_commission_structure-Start'!$A$21:$A$24,0),MATCH(Z$1,'[1]2018_commission_structure-Start'!$A$21:$I$21,0)),0)</f>
        <v>0</v>
      </c>
      <c r="AA102" s="28">
        <f t="shared" si="18"/>
        <v>100373</v>
      </c>
      <c r="AB102" s="28">
        <f t="shared" si="19"/>
        <v>147456</v>
      </c>
    </row>
    <row r="103" spans="1:28" x14ac:dyDescent="0.2">
      <c r="A103" s="25" t="str">
        <f t="shared" si="10"/>
        <v>Jaimie Lisimore</v>
      </c>
      <c r="B103" s="25">
        <v>3145039288</v>
      </c>
      <c r="C103" s="25" t="s">
        <v>208</v>
      </c>
      <c r="D103" s="25" t="s">
        <v>209</v>
      </c>
      <c r="E103" s="25" t="s">
        <v>7</v>
      </c>
      <c r="F103" s="25">
        <v>43162</v>
      </c>
      <c r="G103" s="25">
        <f>COUNTIF([1]deals_closed!D:D,B103)</f>
        <v>21</v>
      </c>
      <c r="H103" s="26">
        <f>SUMIF([1]deals_closed!D:D,B103,[1]deals_closed!C:C)</f>
        <v>729900</v>
      </c>
      <c r="I103" s="26">
        <f>VLOOKUP(E103,'[1]2018_commission_structure-Start'!$A$22:$I$24,9,FALSE)</f>
        <v>500000</v>
      </c>
      <c r="J103" s="26">
        <f t="shared" si="11"/>
        <v>625000</v>
      </c>
      <c r="K103" s="26">
        <f t="shared" si="12"/>
        <v>750000</v>
      </c>
      <c r="L103" s="26">
        <f t="shared" si="13"/>
        <v>1000000</v>
      </c>
      <c r="M103" s="27">
        <f t="shared" si="14"/>
        <v>1.4598</v>
      </c>
      <c r="N103" s="25" t="str">
        <f t="shared" si="15"/>
        <v>125-150%</v>
      </c>
      <c r="O103" s="28">
        <f>MIN(H103,I103)*INDEX('[1]2018_commission_structure-Start'!$A$21:$I$24,MATCH($E103,'[1]2018_commission_structure-Start'!$A$21:$A$24,0),MATCH(O$1,'[1]2018_commission_structure-Start'!$A$21:$I$21,0))</f>
        <v>50000</v>
      </c>
      <c r="P103" s="26">
        <f>IF(H103&gt;I103,MIN(H103-I103,J103-I103)*INDEX('[1]2018_commission_structure-Start'!$A$21:$I$24,MATCH($E103,'[1]2018_commission_structure-Start'!$A$21:$A$24,0), MATCH(P$1,'[1]2018_commission_structure-Start'!$A$21:$I$21,0)),0)</f>
        <v>18750</v>
      </c>
      <c r="Q103" s="26">
        <f>IF($H103&gt;J103,MIN($H103-J103,K103-J103)*INDEX('[1]2018_commission_structure-Start'!$A$21:$I$24,MATCH($E103,'[1]2018_commission_structure-Start'!$A$21:$A$24,0), MATCH(Q$1,'[1]2018_commission_structure-Start'!$A$21:$I$21,0)),0)</f>
        <v>18882</v>
      </c>
      <c r="R103" s="26">
        <f>IF($H103&gt;K103,MIN($H103-K103,L103-K103)*INDEX('[1]2018_commission_structure-Start'!$A$21:$I$24,MATCH($E103,'[1]2018_commission_structure-Start'!$A$21:$A$24,0), MATCH(R$1,'[1]2018_commission_structure-Start'!$A$21:$I$21,0)),0)</f>
        <v>0</v>
      </c>
      <c r="S103" s="26">
        <f>IF(H103&gt;L103,(H103-L103)*INDEX('[1]2018_commission_structure-Start'!$A$21:$I$24,MATCH($E103,'[1]2018_commission_structure-Start'!$A$21:$A$24,0),MATCH(S$1,'[1]2018_commission_structure-Start'!$A$21:$I$21,0)),0)</f>
        <v>0</v>
      </c>
      <c r="T103" s="28">
        <f t="shared" si="16"/>
        <v>87632</v>
      </c>
      <c r="U103" s="28">
        <f t="shared" si="17"/>
        <v>130794</v>
      </c>
      <c r="V103" s="28">
        <f>MIN(H103,I103)*INDEX('[1]2018_commission_structure-Start'!$A$15:$J$18,MATCH($E103,'[1]2018_commission_structure-Start'!$A$15:$A$18,0),MATCH(V$1,'[1]2018_commission_structure-Start'!$A$15:$J$15,0))</f>
        <v>60000</v>
      </c>
      <c r="W103" s="26">
        <f>IF($H103&gt;I103,MIN($H103-I103,J103-I103)*INDEX('[1]2018_commission_structure-Start'!$A$15:$J$18,MATCH($E103,'[1]2018_commission_structure-Start'!$A$15:$A$18,0),MATCH(W$1,'[1]2018_commission_structure-Start'!$A$15:$J$15,0)),0)</f>
        <v>21250</v>
      </c>
      <c r="X103" s="26">
        <f>IF($H103&gt;J103,MIN($H103-J103,K103-J103)*INDEX('[1]2018_commission_structure-Start'!$A$15:$J$18,MATCH($E103,'[1]2018_commission_structure-Start'!$A$15:$A$18,0),MATCH(X$1,'[1]2018_commission_structure-Start'!$A$15:$J$15,0)),0)</f>
        <v>20980</v>
      </c>
      <c r="Y103" s="26">
        <f>IF($H103&gt;K103,MIN($H103-K103,L103-K103)*INDEX('[1]2018_commission_structure-Start'!$A$15:$J$18,MATCH($E103,'[1]2018_commission_structure-Start'!$A$15:$A$18,0),MATCH(Y$1,'[1]2018_commission_structure-Start'!$A$15:$J$15,0)),0)</f>
        <v>0</v>
      </c>
      <c r="Z103" s="26">
        <f>IF(H103&gt;L103,(H103-L103)*INDEX('[1]2018_commission_structure-Start'!$A$21:$I$24,MATCH($E103,'[1]2018_commission_structure-Start'!$A$21:$A$24,0),MATCH(Z$1,'[1]2018_commission_structure-Start'!$A$21:$I$21,0)),0)</f>
        <v>0</v>
      </c>
      <c r="AA103" s="28">
        <f t="shared" si="18"/>
        <v>102230</v>
      </c>
      <c r="AB103" s="28">
        <f t="shared" si="19"/>
        <v>145392</v>
      </c>
    </row>
    <row r="104" spans="1:28" x14ac:dyDescent="0.2">
      <c r="A104" s="25" t="str">
        <f t="shared" si="10"/>
        <v>Cymbre Giampietro</v>
      </c>
      <c r="B104" s="25">
        <v>8047841793</v>
      </c>
      <c r="C104" s="25" t="s">
        <v>210</v>
      </c>
      <c r="D104" s="25" t="s">
        <v>211</v>
      </c>
      <c r="E104" s="25" t="s">
        <v>7</v>
      </c>
      <c r="F104" s="25">
        <v>46338</v>
      </c>
      <c r="G104" s="25">
        <f>COUNTIF([1]deals_closed!D:D,B104)</f>
        <v>18</v>
      </c>
      <c r="H104" s="26">
        <f>SUMIF([1]deals_closed!D:D,B104,[1]deals_closed!C:C)</f>
        <v>608630</v>
      </c>
      <c r="I104" s="26">
        <f>VLOOKUP(E104,'[1]2018_commission_structure-Start'!$A$22:$I$24,9,FALSE)</f>
        <v>500000</v>
      </c>
      <c r="J104" s="26">
        <f t="shared" si="11"/>
        <v>625000</v>
      </c>
      <c r="K104" s="26">
        <f t="shared" si="12"/>
        <v>750000</v>
      </c>
      <c r="L104" s="26">
        <f t="shared" si="13"/>
        <v>1000000</v>
      </c>
      <c r="M104" s="27">
        <f t="shared" si="14"/>
        <v>1.21726</v>
      </c>
      <c r="N104" s="25" t="str">
        <f t="shared" si="15"/>
        <v>100-125%</v>
      </c>
      <c r="O104" s="28">
        <f>MIN(H104,I104)*INDEX('[1]2018_commission_structure-Start'!$A$21:$I$24,MATCH($E104,'[1]2018_commission_structure-Start'!$A$21:$A$24,0),MATCH(O$1,'[1]2018_commission_structure-Start'!$A$21:$I$21,0))</f>
        <v>50000</v>
      </c>
      <c r="P104" s="26">
        <f>IF(H104&gt;I104,MIN(H104-I104,J104-I104)*INDEX('[1]2018_commission_structure-Start'!$A$21:$I$24,MATCH($E104,'[1]2018_commission_structure-Start'!$A$21:$A$24,0), MATCH(P$1,'[1]2018_commission_structure-Start'!$A$21:$I$21,0)),0)</f>
        <v>16294.5</v>
      </c>
      <c r="Q104" s="26">
        <f>IF($H104&gt;J104,MIN($H104-J104,K104-J104)*INDEX('[1]2018_commission_structure-Start'!$A$21:$I$24,MATCH($E104,'[1]2018_commission_structure-Start'!$A$21:$A$24,0), MATCH(Q$1,'[1]2018_commission_structure-Start'!$A$21:$I$21,0)),0)</f>
        <v>0</v>
      </c>
      <c r="R104" s="26">
        <f>IF($H104&gt;K104,MIN($H104-K104,L104-K104)*INDEX('[1]2018_commission_structure-Start'!$A$21:$I$24,MATCH($E104,'[1]2018_commission_structure-Start'!$A$21:$A$24,0), MATCH(R$1,'[1]2018_commission_structure-Start'!$A$21:$I$21,0)),0)</f>
        <v>0</v>
      </c>
      <c r="S104" s="26">
        <f>IF(H104&gt;L104,(H104-L104)*INDEX('[1]2018_commission_structure-Start'!$A$21:$I$24,MATCH($E104,'[1]2018_commission_structure-Start'!$A$21:$A$24,0),MATCH(S$1,'[1]2018_commission_structure-Start'!$A$21:$I$21,0)),0)</f>
        <v>0</v>
      </c>
      <c r="T104" s="28">
        <f t="shared" si="16"/>
        <v>66294.5</v>
      </c>
      <c r="U104" s="28">
        <f t="shared" si="17"/>
        <v>112632.5</v>
      </c>
      <c r="V104" s="28">
        <f>MIN(H104,I104)*INDEX('[1]2018_commission_structure-Start'!$A$15:$J$18,MATCH($E104,'[1]2018_commission_structure-Start'!$A$15:$A$18,0),MATCH(V$1,'[1]2018_commission_structure-Start'!$A$15:$J$15,0))</f>
        <v>60000</v>
      </c>
      <c r="W104" s="26">
        <f>IF($H104&gt;I104,MIN($H104-I104,J104-I104)*INDEX('[1]2018_commission_structure-Start'!$A$15:$J$18,MATCH($E104,'[1]2018_commission_structure-Start'!$A$15:$A$18,0),MATCH(W$1,'[1]2018_commission_structure-Start'!$A$15:$J$15,0)),0)</f>
        <v>18467.100000000002</v>
      </c>
      <c r="X104" s="26">
        <f>IF($H104&gt;J104,MIN($H104-J104,K104-J104)*INDEX('[1]2018_commission_structure-Start'!$A$15:$J$18,MATCH($E104,'[1]2018_commission_structure-Start'!$A$15:$A$18,0),MATCH(X$1,'[1]2018_commission_structure-Start'!$A$15:$J$15,0)),0)</f>
        <v>0</v>
      </c>
      <c r="Y104" s="26">
        <f>IF($H104&gt;K104,MIN($H104-K104,L104-K104)*INDEX('[1]2018_commission_structure-Start'!$A$15:$J$18,MATCH($E104,'[1]2018_commission_structure-Start'!$A$15:$A$18,0),MATCH(Y$1,'[1]2018_commission_structure-Start'!$A$15:$J$15,0)),0)</f>
        <v>0</v>
      </c>
      <c r="Z104" s="26">
        <f>IF(H104&gt;L104,(H104-L104)*INDEX('[1]2018_commission_structure-Start'!$A$21:$I$24,MATCH($E104,'[1]2018_commission_structure-Start'!$A$21:$A$24,0),MATCH(Z$1,'[1]2018_commission_structure-Start'!$A$21:$I$21,0)),0)</f>
        <v>0</v>
      </c>
      <c r="AA104" s="28">
        <f t="shared" si="18"/>
        <v>78467.100000000006</v>
      </c>
      <c r="AB104" s="28">
        <f t="shared" si="19"/>
        <v>124805.1</v>
      </c>
    </row>
    <row r="105" spans="1:28" x14ac:dyDescent="0.2">
      <c r="A105" s="25" t="str">
        <f t="shared" si="10"/>
        <v>Hunt Bachura</v>
      </c>
      <c r="B105" s="25">
        <v>9617190826</v>
      </c>
      <c r="C105" s="25" t="s">
        <v>212</v>
      </c>
      <c r="D105" s="25" t="s">
        <v>213</v>
      </c>
      <c r="E105" s="25" t="s">
        <v>29</v>
      </c>
      <c r="F105" s="25">
        <v>57033</v>
      </c>
      <c r="G105" s="25">
        <f>COUNTIF([1]deals_closed!D:D,B105)</f>
        <v>16</v>
      </c>
      <c r="H105" s="26">
        <f>SUMIF([1]deals_closed!D:D,B105,[1]deals_closed!C:C)</f>
        <v>621858</v>
      </c>
      <c r="I105" s="26">
        <f>VLOOKUP(E105,'[1]2018_commission_structure-Start'!$A$22:$I$24,9,FALSE)</f>
        <v>600000</v>
      </c>
      <c r="J105" s="26">
        <f t="shared" si="11"/>
        <v>750000</v>
      </c>
      <c r="K105" s="26">
        <f t="shared" si="12"/>
        <v>900000</v>
      </c>
      <c r="L105" s="26">
        <f t="shared" si="13"/>
        <v>1200000</v>
      </c>
      <c r="M105" s="27">
        <f t="shared" si="14"/>
        <v>1.03643</v>
      </c>
      <c r="N105" s="25" t="str">
        <f t="shared" si="15"/>
        <v>100-125%</v>
      </c>
      <c r="O105" s="28">
        <f>MIN(H105,I105)*INDEX('[1]2018_commission_structure-Start'!$A$21:$I$24,MATCH($E105,'[1]2018_commission_structure-Start'!$A$21:$A$24,0),MATCH(O$1,'[1]2018_commission_structure-Start'!$A$21:$I$21,0))</f>
        <v>78000</v>
      </c>
      <c r="P105" s="26">
        <f>IF(H105&gt;I105,MIN(H105-I105,J105-I105)*INDEX('[1]2018_commission_structure-Start'!$A$21:$I$24,MATCH($E105,'[1]2018_commission_structure-Start'!$A$21:$A$24,0), MATCH(P$1,'[1]2018_commission_structure-Start'!$A$21:$I$21,0)),0)</f>
        <v>3715.86</v>
      </c>
      <c r="Q105" s="26">
        <f>IF($H105&gt;J105,MIN($H105-J105,K105-J105)*INDEX('[1]2018_commission_structure-Start'!$A$21:$I$24,MATCH($E105,'[1]2018_commission_structure-Start'!$A$21:$A$24,0), MATCH(Q$1,'[1]2018_commission_structure-Start'!$A$21:$I$21,0)),0)</f>
        <v>0</v>
      </c>
      <c r="R105" s="26">
        <f>IF($H105&gt;K105,MIN($H105-K105,L105-K105)*INDEX('[1]2018_commission_structure-Start'!$A$21:$I$24,MATCH($E105,'[1]2018_commission_structure-Start'!$A$21:$A$24,0), MATCH(R$1,'[1]2018_commission_structure-Start'!$A$21:$I$21,0)),0)</f>
        <v>0</v>
      </c>
      <c r="S105" s="26">
        <f>IF(H105&gt;L105,(H105-L105)*INDEX('[1]2018_commission_structure-Start'!$A$21:$I$24,MATCH($E105,'[1]2018_commission_structure-Start'!$A$21:$A$24,0),MATCH(S$1,'[1]2018_commission_structure-Start'!$A$21:$I$21,0)),0)</f>
        <v>0</v>
      </c>
      <c r="T105" s="28">
        <f t="shared" si="16"/>
        <v>81715.86</v>
      </c>
      <c r="U105" s="28">
        <f t="shared" si="17"/>
        <v>138748.85999999999</v>
      </c>
      <c r="V105" s="28">
        <f>MIN(H105,I105)*INDEX('[1]2018_commission_structure-Start'!$A$15:$J$18,MATCH($E105,'[1]2018_commission_structure-Start'!$A$15:$A$18,0),MATCH(V$1,'[1]2018_commission_structure-Start'!$A$15:$J$15,0))</f>
        <v>90000</v>
      </c>
      <c r="W105" s="26">
        <f>IF($H105&gt;I105,MIN($H105-I105,J105-I105)*INDEX('[1]2018_commission_structure-Start'!$A$15:$J$18,MATCH($E105,'[1]2018_commission_structure-Start'!$A$15:$A$18,0),MATCH(W$1,'[1]2018_commission_structure-Start'!$A$15:$J$15,0)),0)</f>
        <v>3934.44</v>
      </c>
      <c r="X105" s="26">
        <f>IF($H105&gt;J105,MIN($H105-J105,K105-J105)*INDEX('[1]2018_commission_structure-Start'!$A$15:$J$18,MATCH($E105,'[1]2018_commission_structure-Start'!$A$15:$A$18,0),MATCH(X$1,'[1]2018_commission_structure-Start'!$A$15:$J$15,0)),0)</f>
        <v>0</v>
      </c>
      <c r="Y105" s="26">
        <f>IF($H105&gt;K105,MIN($H105-K105,L105-K105)*INDEX('[1]2018_commission_structure-Start'!$A$15:$J$18,MATCH($E105,'[1]2018_commission_structure-Start'!$A$15:$A$18,0),MATCH(Y$1,'[1]2018_commission_structure-Start'!$A$15:$J$15,0)),0)</f>
        <v>0</v>
      </c>
      <c r="Z105" s="26">
        <f>IF(H105&gt;L105,(H105-L105)*INDEX('[1]2018_commission_structure-Start'!$A$21:$I$24,MATCH($E105,'[1]2018_commission_structure-Start'!$A$21:$A$24,0),MATCH(Z$1,'[1]2018_commission_structure-Start'!$A$21:$I$21,0)),0)</f>
        <v>0</v>
      </c>
      <c r="AA105" s="28">
        <f t="shared" si="18"/>
        <v>93934.44</v>
      </c>
      <c r="AB105" s="28">
        <f t="shared" si="19"/>
        <v>150967.44</v>
      </c>
    </row>
    <row r="106" spans="1:28" x14ac:dyDescent="0.2">
      <c r="A106" s="25" t="str">
        <f t="shared" si="10"/>
        <v>Jae Reihm</v>
      </c>
      <c r="B106" s="25">
        <v>8658719154</v>
      </c>
      <c r="C106" s="25" t="s">
        <v>214</v>
      </c>
      <c r="D106" s="25" t="s">
        <v>215</v>
      </c>
      <c r="E106" s="25" t="s">
        <v>10</v>
      </c>
      <c r="F106" s="25">
        <v>114511</v>
      </c>
      <c r="G106" s="25">
        <f>COUNTIF([1]deals_closed!D:D,B106)</f>
        <v>15</v>
      </c>
      <c r="H106" s="26">
        <f>SUMIF([1]deals_closed!D:D,B106,[1]deals_closed!C:C)</f>
        <v>551370</v>
      </c>
      <c r="I106" s="26">
        <f>VLOOKUP(E106,'[1]2018_commission_structure-Start'!$A$22:$I$24,9,FALSE)</f>
        <v>750000</v>
      </c>
      <c r="J106" s="26">
        <f t="shared" si="11"/>
        <v>937500</v>
      </c>
      <c r="K106" s="26">
        <f t="shared" si="12"/>
        <v>1125000</v>
      </c>
      <c r="L106" s="26">
        <f t="shared" si="13"/>
        <v>1500000</v>
      </c>
      <c r="M106" s="27">
        <f t="shared" si="14"/>
        <v>0.73516000000000004</v>
      </c>
      <c r="N106" s="25" t="str">
        <f t="shared" si="15"/>
        <v>0-100%</v>
      </c>
      <c r="O106" s="28">
        <f>MIN(H106,I106)*INDEX('[1]2018_commission_structure-Start'!$A$21:$I$24,MATCH($E106,'[1]2018_commission_structure-Start'!$A$21:$A$24,0),MATCH(O$1,'[1]2018_commission_structure-Start'!$A$21:$I$21,0))</f>
        <v>82705.5</v>
      </c>
      <c r="P106" s="26">
        <f>IF(H106&gt;I106,MIN(H106-I106,J106-I106)*INDEX('[1]2018_commission_structure-Start'!$A$21:$I$24,MATCH($E106,'[1]2018_commission_structure-Start'!$A$21:$A$24,0), MATCH(P$1,'[1]2018_commission_structure-Start'!$A$21:$I$21,0)),0)</f>
        <v>0</v>
      </c>
      <c r="Q106" s="26">
        <f>IF($H106&gt;J106,MIN($H106-J106,K106-J106)*INDEX('[1]2018_commission_structure-Start'!$A$21:$I$24,MATCH($E106,'[1]2018_commission_structure-Start'!$A$21:$A$24,0), MATCH(Q$1,'[1]2018_commission_structure-Start'!$A$21:$I$21,0)),0)</f>
        <v>0</v>
      </c>
      <c r="R106" s="26">
        <f>IF($H106&gt;K106,MIN($H106-K106,L106-K106)*INDEX('[1]2018_commission_structure-Start'!$A$21:$I$24,MATCH($E106,'[1]2018_commission_structure-Start'!$A$21:$A$24,0), MATCH(R$1,'[1]2018_commission_structure-Start'!$A$21:$I$21,0)),0)</f>
        <v>0</v>
      </c>
      <c r="S106" s="26">
        <f>IF(H106&gt;L106,(H106-L106)*INDEX('[1]2018_commission_structure-Start'!$A$21:$I$24,MATCH($E106,'[1]2018_commission_structure-Start'!$A$21:$A$24,0),MATCH(S$1,'[1]2018_commission_structure-Start'!$A$21:$I$21,0)),0)</f>
        <v>0</v>
      </c>
      <c r="T106" s="28">
        <f t="shared" si="16"/>
        <v>82705.5</v>
      </c>
      <c r="U106" s="28">
        <f t="shared" si="17"/>
        <v>197216.5</v>
      </c>
      <c r="V106" s="28">
        <f>MIN(H106,I106)*INDEX('[1]2018_commission_structure-Start'!$A$15:$J$18,MATCH($E106,'[1]2018_commission_structure-Start'!$A$15:$A$18,0),MATCH(V$1,'[1]2018_commission_structure-Start'!$A$15:$J$15,0))</f>
        <v>82705.5</v>
      </c>
      <c r="W106" s="26">
        <f>IF($H106&gt;I106,MIN($H106-I106,J106-I106)*INDEX('[1]2018_commission_structure-Start'!$A$15:$J$18,MATCH($E106,'[1]2018_commission_structure-Start'!$A$15:$A$18,0),MATCH(W$1,'[1]2018_commission_structure-Start'!$A$15:$J$15,0)),0)</f>
        <v>0</v>
      </c>
      <c r="X106" s="26">
        <f>IF($H106&gt;J106,MIN($H106-J106,K106-J106)*INDEX('[1]2018_commission_structure-Start'!$A$15:$J$18,MATCH($E106,'[1]2018_commission_structure-Start'!$A$15:$A$18,0),MATCH(X$1,'[1]2018_commission_structure-Start'!$A$15:$J$15,0)),0)</f>
        <v>0</v>
      </c>
      <c r="Y106" s="26">
        <f>IF($H106&gt;K106,MIN($H106-K106,L106-K106)*INDEX('[1]2018_commission_structure-Start'!$A$15:$J$18,MATCH($E106,'[1]2018_commission_structure-Start'!$A$15:$A$18,0),MATCH(Y$1,'[1]2018_commission_structure-Start'!$A$15:$J$15,0)),0)</f>
        <v>0</v>
      </c>
      <c r="Z106" s="26">
        <f>IF(H106&gt;L106,(H106-L106)*INDEX('[1]2018_commission_structure-Start'!$A$21:$I$24,MATCH($E106,'[1]2018_commission_structure-Start'!$A$21:$A$24,0),MATCH(Z$1,'[1]2018_commission_structure-Start'!$A$21:$I$21,0)),0)</f>
        <v>0</v>
      </c>
      <c r="AA106" s="28">
        <f t="shared" si="18"/>
        <v>82705.5</v>
      </c>
      <c r="AB106" s="28">
        <f t="shared" si="19"/>
        <v>197216.5</v>
      </c>
    </row>
    <row r="107" spans="1:28" x14ac:dyDescent="0.2">
      <c r="A107" s="25" t="str">
        <f t="shared" si="10"/>
        <v>Obadiah Swinnard</v>
      </c>
      <c r="B107" s="25">
        <v>8482007106</v>
      </c>
      <c r="C107" s="25" t="s">
        <v>216</v>
      </c>
      <c r="D107" s="25" t="s">
        <v>217</v>
      </c>
      <c r="E107" s="25" t="s">
        <v>10</v>
      </c>
      <c r="F107" s="25">
        <v>80762</v>
      </c>
      <c r="G107" s="25">
        <f>COUNTIF([1]deals_closed!D:D,B107)</f>
        <v>19</v>
      </c>
      <c r="H107" s="26">
        <f>SUMIF([1]deals_closed!D:D,B107,[1]deals_closed!C:C)</f>
        <v>672476</v>
      </c>
      <c r="I107" s="26">
        <f>VLOOKUP(E107,'[1]2018_commission_structure-Start'!$A$22:$I$24,9,FALSE)</f>
        <v>750000</v>
      </c>
      <c r="J107" s="26">
        <f t="shared" si="11"/>
        <v>937500</v>
      </c>
      <c r="K107" s="26">
        <f t="shared" si="12"/>
        <v>1125000</v>
      </c>
      <c r="L107" s="26">
        <f t="shared" si="13"/>
        <v>1500000</v>
      </c>
      <c r="M107" s="27">
        <f t="shared" si="14"/>
        <v>0.89663466666666669</v>
      </c>
      <c r="N107" s="25" t="str">
        <f t="shared" si="15"/>
        <v>0-100%</v>
      </c>
      <c r="O107" s="28">
        <f>MIN(H107,I107)*INDEX('[1]2018_commission_structure-Start'!$A$21:$I$24,MATCH($E107,'[1]2018_commission_structure-Start'!$A$21:$A$24,0),MATCH(O$1,'[1]2018_commission_structure-Start'!$A$21:$I$21,0))</f>
        <v>100871.4</v>
      </c>
      <c r="P107" s="26">
        <f>IF(H107&gt;I107,MIN(H107-I107,J107-I107)*INDEX('[1]2018_commission_structure-Start'!$A$21:$I$24,MATCH($E107,'[1]2018_commission_structure-Start'!$A$21:$A$24,0), MATCH(P$1,'[1]2018_commission_structure-Start'!$A$21:$I$21,0)),0)</f>
        <v>0</v>
      </c>
      <c r="Q107" s="26">
        <f>IF($H107&gt;J107,MIN($H107-J107,K107-J107)*INDEX('[1]2018_commission_structure-Start'!$A$21:$I$24,MATCH($E107,'[1]2018_commission_structure-Start'!$A$21:$A$24,0), MATCH(Q$1,'[1]2018_commission_structure-Start'!$A$21:$I$21,0)),0)</f>
        <v>0</v>
      </c>
      <c r="R107" s="26">
        <f>IF($H107&gt;K107,MIN($H107-K107,L107-K107)*INDEX('[1]2018_commission_structure-Start'!$A$21:$I$24,MATCH($E107,'[1]2018_commission_structure-Start'!$A$21:$A$24,0), MATCH(R$1,'[1]2018_commission_structure-Start'!$A$21:$I$21,0)),0)</f>
        <v>0</v>
      </c>
      <c r="S107" s="26">
        <f>IF(H107&gt;L107,(H107-L107)*INDEX('[1]2018_commission_structure-Start'!$A$21:$I$24,MATCH($E107,'[1]2018_commission_structure-Start'!$A$21:$A$24,0),MATCH(S$1,'[1]2018_commission_structure-Start'!$A$21:$I$21,0)),0)</f>
        <v>0</v>
      </c>
      <c r="T107" s="28">
        <f t="shared" si="16"/>
        <v>100871.4</v>
      </c>
      <c r="U107" s="28">
        <f t="shared" si="17"/>
        <v>181633.4</v>
      </c>
      <c r="V107" s="28">
        <f>MIN(H107,I107)*INDEX('[1]2018_commission_structure-Start'!$A$15:$J$18,MATCH($E107,'[1]2018_commission_structure-Start'!$A$15:$A$18,0),MATCH(V$1,'[1]2018_commission_structure-Start'!$A$15:$J$15,0))</f>
        <v>100871.4</v>
      </c>
      <c r="W107" s="26">
        <f>IF($H107&gt;I107,MIN($H107-I107,J107-I107)*INDEX('[1]2018_commission_structure-Start'!$A$15:$J$18,MATCH($E107,'[1]2018_commission_structure-Start'!$A$15:$A$18,0),MATCH(W$1,'[1]2018_commission_structure-Start'!$A$15:$J$15,0)),0)</f>
        <v>0</v>
      </c>
      <c r="X107" s="26">
        <f>IF($H107&gt;J107,MIN($H107-J107,K107-J107)*INDEX('[1]2018_commission_structure-Start'!$A$15:$J$18,MATCH($E107,'[1]2018_commission_structure-Start'!$A$15:$A$18,0),MATCH(X$1,'[1]2018_commission_structure-Start'!$A$15:$J$15,0)),0)</f>
        <v>0</v>
      </c>
      <c r="Y107" s="26">
        <f>IF($H107&gt;K107,MIN($H107-K107,L107-K107)*INDEX('[1]2018_commission_structure-Start'!$A$15:$J$18,MATCH($E107,'[1]2018_commission_structure-Start'!$A$15:$A$18,0),MATCH(Y$1,'[1]2018_commission_structure-Start'!$A$15:$J$15,0)),0)</f>
        <v>0</v>
      </c>
      <c r="Z107" s="26">
        <f>IF(H107&gt;L107,(H107-L107)*INDEX('[1]2018_commission_structure-Start'!$A$21:$I$24,MATCH($E107,'[1]2018_commission_structure-Start'!$A$21:$A$24,0),MATCH(Z$1,'[1]2018_commission_structure-Start'!$A$21:$I$21,0)),0)</f>
        <v>0</v>
      </c>
      <c r="AA107" s="28">
        <f t="shared" si="18"/>
        <v>100871.4</v>
      </c>
      <c r="AB107" s="28">
        <f t="shared" si="19"/>
        <v>181633.4</v>
      </c>
    </row>
    <row r="108" spans="1:28" x14ac:dyDescent="0.2">
      <c r="A108" s="25" t="str">
        <f t="shared" si="10"/>
        <v>Meredith Samudio</v>
      </c>
      <c r="B108" s="25">
        <v>9516781780</v>
      </c>
      <c r="C108" s="25" t="s">
        <v>218</v>
      </c>
      <c r="D108" s="25" t="s">
        <v>219</v>
      </c>
      <c r="E108" s="25" t="s">
        <v>29</v>
      </c>
      <c r="F108" s="25">
        <v>55345</v>
      </c>
      <c r="G108" s="25">
        <f>COUNTIF([1]deals_closed!D:D,B108)</f>
        <v>22</v>
      </c>
      <c r="H108" s="26">
        <f>SUMIF([1]deals_closed!D:D,B108,[1]deals_closed!C:C)</f>
        <v>879851</v>
      </c>
      <c r="I108" s="26">
        <f>VLOOKUP(E108,'[1]2018_commission_structure-Start'!$A$22:$I$24,9,FALSE)</f>
        <v>600000</v>
      </c>
      <c r="J108" s="26">
        <f t="shared" si="11"/>
        <v>750000</v>
      </c>
      <c r="K108" s="26">
        <f t="shared" si="12"/>
        <v>900000</v>
      </c>
      <c r="L108" s="26">
        <f t="shared" si="13"/>
        <v>1200000</v>
      </c>
      <c r="M108" s="27">
        <f t="shared" si="14"/>
        <v>1.4664183333333334</v>
      </c>
      <c r="N108" s="25" t="str">
        <f t="shared" si="15"/>
        <v>125-150%</v>
      </c>
      <c r="O108" s="28">
        <f>MIN(H108,I108)*INDEX('[1]2018_commission_structure-Start'!$A$21:$I$24,MATCH($E108,'[1]2018_commission_structure-Start'!$A$21:$A$24,0),MATCH(O$1,'[1]2018_commission_structure-Start'!$A$21:$I$21,0))</f>
        <v>78000</v>
      </c>
      <c r="P108" s="26">
        <f>IF(H108&gt;I108,MIN(H108-I108,J108-I108)*INDEX('[1]2018_commission_structure-Start'!$A$21:$I$24,MATCH($E108,'[1]2018_commission_structure-Start'!$A$21:$A$24,0), MATCH(P$1,'[1]2018_commission_structure-Start'!$A$21:$I$21,0)),0)</f>
        <v>25500.000000000004</v>
      </c>
      <c r="Q108" s="26">
        <f>IF($H108&gt;J108,MIN($H108-J108,K108-J108)*INDEX('[1]2018_commission_structure-Start'!$A$21:$I$24,MATCH($E108,'[1]2018_commission_structure-Start'!$A$21:$A$24,0), MATCH(Q$1,'[1]2018_commission_structure-Start'!$A$21:$I$21,0)),0)</f>
        <v>27268.71</v>
      </c>
      <c r="R108" s="26">
        <f>IF($H108&gt;K108,MIN($H108-K108,L108-K108)*INDEX('[1]2018_commission_structure-Start'!$A$21:$I$24,MATCH($E108,'[1]2018_commission_structure-Start'!$A$21:$A$24,0), MATCH(R$1,'[1]2018_commission_structure-Start'!$A$21:$I$21,0)),0)</f>
        <v>0</v>
      </c>
      <c r="S108" s="26">
        <f>IF(H108&gt;L108,(H108-L108)*INDEX('[1]2018_commission_structure-Start'!$A$21:$I$24,MATCH($E108,'[1]2018_commission_structure-Start'!$A$21:$A$24,0),MATCH(S$1,'[1]2018_commission_structure-Start'!$A$21:$I$21,0)),0)</f>
        <v>0</v>
      </c>
      <c r="T108" s="28">
        <f t="shared" si="16"/>
        <v>130768.70999999999</v>
      </c>
      <c r="U108" s="28">
        <f t="shared" si="17"/>
        <v>186113.71</v>
      </c>
      <c r="V108" s="28">
        <f>MIN(H108,I108)*INDEX('[1]2018_commission_structure-Start'!$A$15:$J$18,MATCH($E108,'[1]2018_commission_structure-Start'!$A$15:$A$18,0),MATCH(V$1,'[1]2018_commission_structure-Start'!$A$15:$J$15,0))</f>
        <v>90000</v>
      </c>
      <c r="W108" s="26">
        <f>IF($H108&gt;I108,MIN($H108-I108,J108-I108)*INDEX('[1]2018_commission_structure-Start'!$A$15:$J$18,MATCH($E108,'[1]2018_commission_structure-Start'!$A$15:$A$18,0),MATCH(W$1,'[1]2018_commission_structure-Start'!$A$15:$J$15,0)),0)</f>
        <v>27000</v>
      </c>
      <c r="X108" s="26">
        <f>IF($H108&gt;J108,MIN($H108-J108,K108-J108)*INDEX('[1]2018_commission_structure-Start'!$A$15:$J$18,MATCH($E108,'[1]2018_commission_structure-Start'!$A$15:$A$18,0),MATCH(X$1,'[1]2018_commission_structure-Start'!$A$15:$J$15,0)),0)</f>
        <v>32462.75</v>
      </c>
      <c r="Y108" s="26">
        <f>IF($H108&gt;K108,MIN($H108-K108,L108-K108)*INDEX('[1]2018_commission_structure-Start'!$A$15:$J$18,MATCH($E108,'[1]2018_commission_structure-Start'!$A$15:$A$18,0),MATCH(Y$1,'[1]2018_commission_structure-Start'!$A$15:$J$15,0)),0)</f>
        <v>0</v>
      </c>
      <c r="Z108" s="26">
        <f>IF(H108&gt;L108,(H108-L108)*INDEX('[1]2018_commission_structure-Start'!$A$21:$I$24,MATCH($E108,'[1]2018_commission_structure-Start'!$A$21:$A$24,0),MATCH(Z$1,'[1]2018_commission_structure-Start'!$A$21:$I$21,0)),0)</f>
        <v>0</v>
      </c>
      <c r="AA108" s="28">
        <f t="shared" si="18"/>
        <v>149462.75</v>
      </c>
      <c r="AB108" s="28">
        <f t="shared" si="19"/>
        <v>204807.75</v>
      </c>
    </row>
    <row r="109" spans="1:28" x14ac:dyDescent="0.2">
      <c r="A109" s="25" t="str">
        <f t="shared" si="10"/>
        <v>Rudolfo Yanyushkin</v>
      </c>
      <c r="B109" s="25">
        <v>7180536660</v>
      </c>
      <c r="C109" s="25" t="s">
        <v>220</v>
      </c>
      <c r="D109" s="25" t="s">
        <v>221</v>
      </c>
      <c r="E109" s="25" t="s">
        <v>7</v>
      </c>
      <c r="F109" s="25">
        <v>34861</v>
      </c>
      <c r="G109" s="25">
        <f>COUNTIF([1]deals_closed!D:D,B109)</f>
        <v>20</v>
      </c>
      <c r="H109" s="26">
        <f>SUMIF([1]deals_closed!D:D,B109,[1]deals_closed!C:C)</f>
        <v>697052</v>
      </c>
      <c r="I109" s="26">
        <f>VLOOKUP(E109,'[1]2018_commission_structure-Start'!$A$22:$I$24,9,FALSE)</f>
        <v>500000</v>
      </c>
      <c r="J109" s="26">
        <f t="shared" si="11"/>
        <v>625000</v>
      </c>
      <c r="K109" s="26">
        <f t="shared" si="12"/>
        <v>750000</v>
      </c>
      <c r="L109" s="26">
        <f t="shared" si="13"/>
        <v>1000000</v>
      </c>
      <c r="M109" s="27">
        <f t="shared" si="14"/>
        <v>1.394104</v>
      </c>
      <c r="N109" s="25" t="str">
        <f t="shared" si="15"/>
        <v>125-150%</v>
      </c>
      <c r="O109" s="28">
        <f>MIN(H109,I109)*INDEX('[1]2018_commission_structure-Start'!$A$21:$I$24,MATCH($E109,'[1]2018_commission_structure-Start'!$A$21:$A$24,0),MATCH(O$1,'[1]2018_commission_structure-Start'!$A$21:$I$21,0))</f>
        <v>50000</v>
      </c>
      <c r="P109" s="26">
        <f>IF(H109&gt;I109,MIN(H109-I109,J109-I109)*INDEX('[1]2018_commission_structure-Start'!$A$21:$I$24,MATCH($E109,'[1]2018_commission_structure-Start'!$A$21:$A$24,0), MATCH(P$1,'[1]2018_commission_structure-Start'!$A$21:$I$21,0)),0)</f>
        <v>18750</v>
      </c>
      <c r="Q109" s="26">
        <f>IF($H109&gt;J109,MIN($H109-J109,K109-J109)*INDEX('[1]2018_commission_structure-Start'!$A$21:$I$24,MATCH($E109,'[1]2018_commission_structure-Start'!$A$21:$A$24,0), MATCH(Q$1,'[1]2018_commission_structure-Start'!$A$21:$I$21,0)),0)</f>
        <v>12969.359999999999</v>
      </c>
      <c r="R109" s="26">
        <f>IF($H109&gt;K109,MIN($H109-K109,L109-K109)*INDEX('[1]2018_commission_structure-Start'!$A$21:$I$24,MATCH($E109,'[1]2018_commission_structure-Start'!$A$21:$A$24,0), MATCH(R$1,'[1]2018_commission_structure-Start'!$A$21:$I$21,0)),0)</f>
        <v>0</v>
      </c>
      <c r="S109" s="26">
        <f>IF(H109&gt;L109,(H109-L109)*INDEX('[1]2018_commission_structure-Start'!$A$21:$I$24,MATCH($E109,'[1]2018_commission_structure-Start'!$A$21:$A$24,0),MATCH(S$1,'[1]2018_commission_structure-Start'!$A$21:$I$21,0)),0)</f>
        <v>0</v>
      </c>
      <c r="T109" s="28">
        <f t="shared" si="16"/>
        <v>81719.360000000001</v>
      </c>
      <c r="U109" s="28">
        <f t="shared" si="17"/>
        <v>116580.36</v>
      </c>
      <c r="V109" s="28">
        <f>MIN(H109,I109)*INDEX('[1]2018_commission_structure-Start'!$A$15:$J$18,MATCH($E109,'[1]2018_commission_structure-Start'!$A$15:$A$18,0),MATCH(V$1,'[1]2018_commission_structure-Start'!$A$15:$J$15,0))</f>
        <v>60000</v>
      </c>
      <c r="W109" s="26">
        <f>IF($H109&gt;I109,MIN($H109-I109,J109-I109)*INDEX('[1]2018_commission_structure-Start'!$A$15:$J$18,MATCH($E109,'[1]2018_commission_structure-Start'!$A$15:$A$18,0),MATCH(W$1,'[1]2018_commission_structure-Start'!$A$15:$J$15,0)),0)</f>
        <v>21250</v>
      </c>
      <c r="X109" s="26">
        <f>IF($H109&gt;J109,MIN($H109-J109,K109-J109)*INDEX('[1]2018_commission_structure-Start'!$A$15:$J$18,MATCH($E109,'[1]2018_commission_structure-Start'!$A$15:$A$18,0),MATCH(X$1,'[1]2018_commission_structure-Start'!$A$15:$J$15,0)),0)</f>
        <v>14410.400000000001</v>
      </c>
      <c r="Y109" s="26">
        <f>IF($H109&gt;K109,MIN($H109-K109,L109-K109)*INDEX('[1]2018_commission_structure-Start'!$A$15:$J$18,MATCH($E109,'[1]2018_commission_structure-Start'!$A$15:$A$18,0),MATCH(Y$1,'[1]2018_commission_structure-Start'!$A$15:$J$15,0)),0)</f>
        <v>0</v>
      </c>
      <c r="Z109" s="26">
        <f>IF(H109&gt;L109,(H109-L109)*INDEX('[1]2018_commission_structure-Start'!$A$21:$I$24,MATCH($E109,'[1]2018_commission_structure-Start'!$A$21:$A$24,0),MATCH(Z$1,'[1]2018_commission_structure-Start'!$A$21:$I$21,0)),0)</f>
        <v>0</v>
      </c>
      <c r="AA109" s="28">
        <f t="shared" si="18"/>
        <v>95660.4</v>
      </c>
      <c r="AB109" s="28">
        <f t="shared" si="19"/>
        <v>130521.4</v>
      </c>
    </row>
    <row r="110" spans="1:28" x14ac:dyDescent="0.2">
      <c r="A110" s="25" t="str">
        <f t="shared" si="10"/>
        <v>Emanuele Garfitt</v>
      </c>
      <c r="B110" s="25">
        <v>3597778305</v>
      </c>
      <c r="C110" s="25" t="s">
        <v>222</v>
      </c>
      <c r="D110" s="25" t="s">
        <v>223</v>
      </c>
      <c r="E110" s="25" t="s">
        <v>10</v>
      </c>
      <c r="F110" s="25">
        <v>101808</v>
      </c>
      <c r="G110" s="25">
        <f>COUNTIF([1]deals_closed!D:D,B110)</f>
        <v>29</v>
      </c>
      <c r="H110" s="26">
        <f>SUMIF([1]deals_closed!D:D,B110,[1]deals_closed!C:C)</f>
        <v>1153023</v>
      </c>
      <c r="I110" s="26">
        <f>VLOOKUP(E110,'[1]2018_commission_structure-Start'!$A$22:$I$24,9,FALSE)</f>
        <v>750000</v>
      </c>
      <c r="J110" s="26">
        <f t="shared" si="11"/>
        <v>937500</v>
      </c>
      <c r="K110" s="26">
        <f t="shared" si="12"/>
        <v>1125000</v>
      </c>
      <c r="L110" s="26">
        <f t="shared" si="13"/>
        <v>1500000</v>
      </c>
      <c r="M110" s="27">
        <f t="shared" si="14"/>
        <v>1.537364</v>
      </c>
      <c r="N110" s="25" t="str">
        <f t="shared" si="15"/>
        <v>150-200%</v>
      </c>
      <c r="O110" s="28">
        <f>MIN(H110,I110)*INDEX('[1]2018_commission_structure-Start'!$A$21:$I$24,MATCH($E110,'[1]2018_commission_structure-Start'!$A$21:$A$24,0),MATCH(O$1,'[1]2018_commission_structure-Start'!$A$21:$I$21,0))</f>
        <v>112500</v>
      </c>
      <c r="P110" s="26">
        <f>IF(H110&gt;I110,MIN(H110-I110,J110-I110)*INDEX('[1]2018_commission_structure-Start'!$A$21:$I$24,MATCH($E110,'[1]2018_commission_structure-Start'!$A$21:$A$24,0), MATCH(P$1,'[1]2018_commission_structure-Start'!$A$21:$I$21,0)),0)</f>
        <v>35625</v>
      </c>
      <c r="Q110" s="26">
        <f>IF($H110&gt;J110,MIN($H110-J110,K110-J110)*INDEX('[1]2018_commission_structure-Start'!$A$21:$I$24,MATCH($E110,'[1]2018_commission_structure-Start'!$A$21:$A$24,0), MATCH(Q$1,'[1]2018_commission_structure-Start'!$A$21:$I$21,0)),0)</f>
        <v>43125</v>
      </c>
      <c r="R110" s="26">
        <f>IF($H110&gt;K110,MIN($H110-K110,L110-K110)*INDEX('[1]2018_commission_structure-Start'!$A$21:$I$24,MATCH($E110,'[1]2018_commission_structure-Start'!$A$21:$A$24,0), MATCH(R$1,'[1]2018_commission_structure-Start'!$A$21:$I$21,0)),0)</f>
        <v>8406.9</v>
      </c>
      <c r="S110" s="26">
        <f>IF(H110&gt;L110,(H110-L110)*INDEX('[1]2018_commission_structure-Start'!$A$21:$I$24,MATCH($E110,'[1]2018_commission_structure-Start'!$A$21:$A$24,0),MATCH(S$1,'[1]2018_commission_structure-Start'!$A$21:$I$21,0)),0)</f>
        <v>0</v>
      </c>
      <c r="T110" s="28">
        <f t="shared" si="16"/>
        <v>199656.9</v>
      </c>
      <c r="U110" s="28">
        <f t="shared" si="17"/>
        <v>301464.90000000002</v>
      </c>
      <c r="V110" s="28">
        <f>MIN(H110,I110)*INDEX('[1]2018_commission_structure-Start'!$A$15:$J$18,MATCH($E110,'[1]2018_commission_structure-Start'!$A$15:$A$18,0),MATCH(V$1,'[1]2018_commission_structure-Start'!$A$15:$J$15,0))</f>
        <v>112500</v>
      </c>
      <c r="W110" s="26">
        <f>IF($H110&gt;I110,MIN($H110-I110,J110-I110)*INDEX('[1]2018_commission_structure-Start'!$A$15:$J$18,MATCH($E110,'[1]2018_commission_structure-Start'!$A$15:$A$18,0),MATCH(W$1,'[1]2018_commission_structure-Start'!$A$15:$J$15,0)),0)</f>
        <v>41250</v>
      </c>
      <c r="X110" s="26">
        <f>IF($H110&gt;J110,MIN($H110-J110,K110-J110)*INDEX('[1]2018_commission_structure-Start'!$A$15:$J$18,MATCH($E110,'[1]2018_commission_structure-Start'!$A$15:$A$18,0),MATCH(X$1,'[1]2018_commission_structure-Start'!$A$15:$J$15,0)),0)</f>
        <v>46875</v>
      </c>
      <c r="Y110" s="26">
        <f>IF($H110&gt;K110,MIN($H110-K110,L110-K110)*INDEX('[1]2018_commission_structure-Start'!$A$15:$J$18,MATCH($E110,'[1]2018_commission_structure-Start'!$A$15:$A$18,0),MATCH(Y$1,'[1]2018_commission_structure-Start'!$A$15:$J$15,0)),0)</f>
        <v>9247.59</v>
      </c>
      <c r="Z110" s="26">
        <f>IF(H110&gt;L110,(H110-L110)*INDEX('[1]2018_commission_structure-Start'!$A$21:$I$24,MATCH($E110,'[1]2018_commission_structure-Start'!$A$21:$A$24,0),MATCH(Z$1,'[1]2018_commission_structure-Start'!$A$21:$I$21,0)),0)</f>
        <v>0</v>
      </c>
      <c r="AA110" s="28">
        <f t="shared" si="18"/>
        <v>209872.59</v>
      </c>
      <c r="AB110" s="28">
        <f t="shared" si="19"/>
        <v>311680.58999999997</v>
      </c>
    </row>
    <row r="111" spans="1:28" x14ac:dyDescent="0.2">
      <c r="A111" s="25" t="str">
        <f t="shared" si="10"/>
        <v>Clem Girth</v>
      </c>
      <c r="B111" s="25">
        <v>9293760045</v>
      </c>
      <c r="C111" s="25" t="s">
        <v>224</v>
      </c>
      <c r="D111" s="25" t="s">
        <v>225</v>
      </c>
      <c r="E111" s="25" t="s">
        <v>7</v>
      </c>
      <c r="F111" s="25">
        <v>48405</v>
      </c>
      <c r="G111" s="25">
        <f>COUNTIF([1]deals_closed!D:D,B111)</f>
        <v>18</v>
      </c>
      <c r="H111" s="26">
        <f>SUMIF([1]deals_closed!D:D,B111,[1]deals_closed!C:C)</f>
        <v>583650</v>
      </c>
      <c r="I111" s="26">
        <f>VLOOKUP(E111,'[1]2018_commission_structure-Start'!$A$22:$I$24,9,FALSE)</f>
        <v>500000</v>
      </c>
      <c r="J111" s="26">
        <f t="shared" si="11"/>
        <v>625000</v>
      </c>
      <c r="K111" s="26">
        <f t="shared" si="12"/>
        <v>750000</v>
      </c>
      <c r="L111" s="26">
        <f t="shared" si="13"/>
        <v>1000000</v>
      </c>
      <c r="M111" s="27">
        <f t="shared" si="14"/>
        <v>1.1673</v>
      </c>
      <c r="N111" s="25" t="str">
        <f t="shared" si="15"/>
        <v>100-125%</v>
      </c>
      <c r="O111" s="28">
        <f>MIN(H111,I111)*INDEX('[1]2018_commission_structure-Start'!$A$21:$I$24,MATCH($E111,'[1]2018_commission_structure-Start'!$A$21:$A$24,0),MATCH(O$1,'[1]2018_commission_structure-Start'!$A$21:$I$21,0))</f>
        <v>50000</v>
      </c>
      <c r="P111" s="26">
        <f>IF(H111&gt;I111,MIN(H111-I111,J111-I111)*INDEX('[1]2018_commission_structure-Start'!$A$21:$I$24,MATCH($E111,'[1]2018_commission_structure-Start'!$A$21:$A$24,0), MATCH(P$1,'[1]2018_commission_structure-Start'!$A$21:$I$21,0)),0)</f>
        <v>12547.5</v>
      </c>
      <c r="Q111" s="26">
        <f>IF($H111&gt;J111,MIN($H111-J111,K111-J111)*INDEX('[1]2018_commission_structure-Start'!$A$21:$I$24,MATCH($E111,'[1]2018_commission_structure-Start'!$A$21:$A$24,0), MATCH(Q$1,'[1]2018_commission_structure-Start'!$A$21:$I$21,0)),0)</f>
        <v>0</v>
      </c>
      <c r="R111" s="26">
        <f>IF($H111&gt;K111,MIN($H111-K111,L111-K111)*INDEX('[1]2018_commission_structure-Start'!$A$21:$I$24,MATCH($E111,'[1]2018_commission_structure-Start'!$A$21:$A$24,0), MATCH(R$1,'[1]2018_commission_structure-Start'!$A$21:$I$21,0)),0)</f>
        <v>0</v>
      </c>
      <c r="S111" s="26">
        <f>IF(H111&gt;L111,(H111-L111)*INDEX('[1]2018_commission_structure-Start'!$A$21:$I$24,MATCH($E111,'[1]2018_commission_structure-Start'!$A$21:$A$24,0),MATCH(S$1,'[1]2018_commission_structure-Start'!$A$21:$I$21,0)),0)</f>
        <v>0</v>
      </c>
      <c r="T111" s="28">
        <f t="shared" si="16"/>
        <v>62547.5</v>
      </c>
      <c r="U111" s="28">
        <f t="shared" si="17"/>
        <v>110952.5</v>
      </c>
      <c r="V111" s="28">
        <f>MIN(H111,I111)*INDEX('[1]2018_commission_structure-Start'!$A$15:$J$18,MATCH($E111,'[1]2018_commission_structure-Start'!$A$15:$A$18,0),MATCH(V$1,'[1]2018_commission_structure-Start'!$A$15:$J$15,0))</f>
        <v>60000</v>
      </c>
      <c r="W111" s="26">
        <f>IF($H111&gt;I111,MIN($H111-I111,J111-I111)*INDEX('[1]2018_commission_structure-Start'!$A$15:$J$18,MATCH($E111,'[1]2018_commission_structure-Start'!$A$15:$A$18,0),MATCH(W$1,'[1]2018_commission_structure-Start'!$A$15:$J$15,0)),0)</f>
        <v>14220.500000000002</v>
      </c>
      <c r="X111" s="26">
        <f>IF($H111&gt;J111,MIN($H111-J111,K111-J111)*INDEX('[1]2018_commission_structure-Start'!$A$15:$J$18,MATCH($E111,'[1]2018_commission_structure-Start'!$A$15:$A$18,0),MATCH(X$1,'[1]2018_commission_structure-Start'!$A$15:$J$15,0)),0)</f>
        <v>0</v>
      </c>
      <c r="Y111" s="26">
        <f>IF($H111&gt;K111,MIN($H111-K111,L111-K111)*INDEX('[1]2018_commission_structure-Start'!$A$15:$J$18,MATCH($E111,'[1]2018_commission_structure-Start'!$A$15:$A$18,0),MATCH(Y$1,'[1]2018_commission_structure-Start'!$A$15:$J$15,0)),0)</f>
        <v>0</v>
      </c>
      <c r="Z111" s="26">
        <f>IF(H111&gt;L111,(H111-L111)*INDEX('[1]2018_commission_structure-Start'!$A$21:$I$24,MATCH($E111,'[1]2018_commission_structure-Start'!$A$21:$A$24,0),MATCH(Z$1,'[1]2018_commission_structure-Start'!$A$21:$I$21,0)),0)</f>
        <v>0</v>
      </c>
      <c r="AA111" s="28">
        <f t="shared" si="18"/>
        <v>74220.5</v>
      </c>
      <c r="AB111" s="28">
        <f t="shared" si="19"/>
        <v>122625.5</v>
      </c>
    </row>
    <row r="112" spans="1:28" x14ac:dyDescent="0.2">
      <c r="A112" s="25" t="str">
        <f t="shared" si="10"/>
        <v>Yuri Tampin</v>
      </c>
      <c r="B112" s="25">
        <v>5064247826</v>
      </c>
      <c r="C112" s="25" t="s">
        <v>226</v>
      </c>
      <c r="D112" s="25" t="s">
        <v>227</v>
      </c>
      <c r="E112" s="25" t="s">
        <v>10</v>
      </c>
      <c r="F112" s="25">
        <v>91225</v>
      </c>
      <c r="G112" s="25">
        <f>COUNTIF([1]deals_closed!D:D,B112)</f>
        <v>22</v>
      </c>
      <c r="H112" s="26">
        <f>SUMIF([1]deals_closed!D:D,B112,[1]deals_closed!C:C)</f>
        <v>870237</v>
      </c>
      <c r="I112" s="26">
        <f>VLOOKUP(E112,'[1]2018_commission_structure-Start'!$A$22:$I$24,9,FALSE)</f>
        <v>750000</v>
      </c>
      <c r="J112" s="26">
        <f t="shared" si="11"/>
        <v>937500</v>
      </c>
      <c r="K112" s="26">
        <f t="shared" si="12"/>
        <v>1125000</v>
      </c>
      <c r="L112" s="26">
        <f t="shared" si="13"/>
        <v>1500000</v>
      </c>
      <c r="M112" s="27">
        <f t="shared" si="14"/>
        <v>1.1603159999999999</v>
      </c>
      <c r="N112" s="25" t="str">
        <f t="shared" si="15"/>
        <v>100-125%</v>
      </c>
      <c r="O112" s="28">
        <f>MIN(H112,I112)*INDEX('[1]2018_commission_structure-Start'!$A$21:$I$24,MATCH($E112,'[1]2018_commission_structure-Start'!$A$21:$A$24,0),MATCH(O$1,'[1]2018_commission_structure-Start'!$A$21:$I$21,0))</f>
        <v>112500</v>
      </c>
      <c r="P112" s="26">
        <f>IF(H112&gt;I112,MIN(H112-I112,J112-I112)*INDEX('[1]2018_commission_structure-Start'!$A$21:$I$24,MATCH($E112,'[1]2018_commission_structure-Start'!$A$21:$A$24,0), MATCH(P$1,'[1]2018_commission_structure-Start'!$A$21:$I$21,0)),0)</f>
        <v>22845.03</v>
      </c>
      <c r="Q112" s="26">
        <f>IF($H112&gt;J112,MIN($H112-J112,K112-J112)*INDEX('[1]2018_commission_structure-Start'!$A$21:$I$24,MATCH($E112,'[1]2018_commission_structure-Start'!$A$21:$A$24,0), MATCH(Q$1,'[1]2018_commission_structure-Start'!$A$21:$I$21,0)),0)</f>
        <v>0</v>
      </c>
      <c r="R112" s="26">
        <f>IF($H112&gt;K112,MIN($H112-K112,L112-K112)*INDEX('[1]2018_commission_structure-Start'!$A$21:$I$24,MATCH($E112,'[1]2018_commission_structure-Start'!$A$21:$A$24,0), MATCH(R$1,'[1]2018_commission_structure-Start'!$A$21:$I$21,0)),0)</f>
        <v>0</v>
      </c>
      <c r="S112" s="26">
        <f>IF(H112&gt;L112,(H112-L112)*INDEX('[1]2018_commission_structure-Start'!$A$21:$I$24,MATCH($E112,'[1]2018_commission_structure-Start'!$A$21:$A$24,0),MATCH(S$1,'[1]2018_commission_structure-Start'!$A$21:$I$21,0)),0)</f>
        <v>0</v>
      </c>
      <c r="T112" s="28">
        <f t="shared" si="16"/>
        <v>135345.03</v>
      </c>
      <c r="U112" s="28">
        <f t="shared" si="17"/>
        <v>226570.03</v>
      </c>
      <c r="V112" s="28">
        <f>MIN(H112,I112)*INDEX('[1]2018_commission_structure-Start'!$A$15:$J$18,MATCH($E112,'[1]2018_commission_structure-Start'!$A$15:$A$18,0),MATCH(V$1,'[1]2018_commission_structure-Start'!$A$15:$J$15,0))</f>
        <v>112500</v>
      </c>
      <c r="W112" s="26">
        <f>IF($H112&gt;I112,MIN($H112-I112,J112-I112)*INDEX('[1]2018_commission_structure-Start'!$A$15:$J$18,MATCH($E112,'[1]2018_commission_structure-Start'!$A$15:$A$18,0),MATCH(W$1,'[1]2018_commission_structure-Start'!$A$15:$J$15,0)),0)</f>
        <v>26452.14</v>
      </c>
      <c r="X112" s="26">
        <f>IF($H112&gt;J112,MIN($H112-J112,K112-J112)*INDEX('[1]2018_commission_structure-Start'!$A$15:$J$18,MATCH($E112,'[1]2018_commission_structure-Start'!$A$15:$A$18,0),MATCH(X$1,'[1]2018_commission_structure-Start'!$A$15:$J$15,0)),0)</f>
        <v>0</v>
      </c>
      <c r="Y112" s="26">
        <f>IF($H112&gt;K112,MIN($H112-K112,L112-K112)*INDEX('[1]2018_commission_structure-Start'!$A$15:$J$18,MATCH($E112,'[1]2018_commission_structure-Start'!$A$15:$A$18,0),MATCH(Y$1,'[1]2018_commission_structure-Start'!$A$15:$J$15,0)),0)</f>
        <v>0</v>
      </c>
      <c r="Z112" s="26">
        <f>IF(H112&gt;L112,(H112-L112)*INDEX('[1]2018_commission_structure-Start'!$A$21:$I$24,MATCH($E112,'[1]2018_commission_structure-Start'!$A$21:$A$24,0),MATCH(Z$1,'[1]2018_commission_structure-Start'!$A$21:$I$21,0)),0)</f>
        <v>0</v>
      </c>
      <c r="AA112" s="28">
        <f t="shared" si="18"/>
        <v>138952.14000000001</v>
      </c>
      <c r="AB112" s="28">
        <f t="shared" si="19"/>
        <v>230177.14</v>
      </c>
    </row>
    <row r="113" spans="1:28" x14ac:dyDescent="0.2">
      <c r="A113" s="25" t="str">
        <f t="shared" si="10"/>
        <v>Robbyn Didball</v>
      </c>
      <c r="B113" s="25">
        <v>7769010411</v>
      </c>
      <c r="C113" s="25" t="s">
        <v>228</v>
      </c>
      <c r="D113" s="25" t="s">
        <v>229</v>
      </c>
      <c r="E113" s="25" t="s">
        <v>29</v>
      </c>
      <c r="F113" s="25">
        <v>67024</v>
      </c>
      <c r="G113" s="25">
        <f>COUNTIF([1]deals_closed!D:D,B113)</f>
        <v>21</v>
      </c>
      <c r="H113" s="26">
        <f>SUMIF([1]deals_closed!D:D,B113,[1]deals_closed!C:C)</f>
        <v>809800</v>
      </c>
      <c r="I113" s="26">
        <f>VLOOKUP(E113,'[1]2018_commission_structure-Start'!$A$22:$I$24,9,FALSE)</f>
        <v>600000</v>
      </c>
      <c r="J113" s="26">
        <f t="shared" si="11"/>
        <v>750000</v>
      </c>
      <c r="K113" s="26">
        <f t="shared" si="12"/>
        <v>900000</v>
      </c>
      <c r="L113" s="26">
        <f t="shared" si="13"/>
        <v>1200000</v>
      </c>
      <c r="M113" s="27">
        <f t="shared" si="14"/>
        <v>1.3496666666666666</v>
      </c>
      <c r="N113" s="25" t="str">
        <f t="shared" si="15"/>
        <v>125-150%</v>
      </c>
      <c r="O113" s="28">
        <f>MIN(H113,I113)*INDEX('[1]2018_commission_structure-Start'!$A$21:$I$24,MATCH($E113,'[1]2018_commission_structure-Start'!$A$21:$A$24,0),MATCH(O$1,'[1]2018_commission_structure-Start'!$A$21:$I$21,0))</f>
        <v>78000</v>
      </c>
      <c r="P113" s="26">
        <f>IF(H113&gt;I113,MIN(H113-I113,J113-I113)*INDEX('[1]2018_commission_structure-Start'!$A$21:$I$24,MATCH($E113,'[1]2018_commission_structure-Start'!$A$21:$A$24,0), MATCH(P$1,'[1]2018_commission_structure-Start'!$A$21:$I$21,0)),0)</f>
        <v>25500.000000000004</v>
      </c>
      <c r="Q113" s="26">
        <f>IF($H113&gt;J113,MIN($H113-J113,K113-J113)*INDEX('[1]2018_commission_structure-Start'!$A$21:$I$24,MATCH($E113,'[1]2018_commission_structure-Start'!$A$21:$A$24,0), MATCH(Q$1,'[1]2018_commission_structure-Start'!$A$21:$I$21,0)),0)</f>
        <v>12558</v>
      </c>
      <c r="R113" s="26">
        <f>IF($H113&gt;K113,MIN($H113-K113,L113-K113)*INDEX('[1]2018_commission_structure-Start'!$A$21:$I$24,MATCH($E113,'[1]2018_commission_structure-Start'!$A$21:$A$24,0), MATCH(R$1,'[1]2018_commission_structure-Start'!$A$21:$I$21,0)),0)</f>
        <v>0</v>
      </c>
      <c r="S113" s="26">
        <f>IF(H113&gt;L113,(H113-L113)*INDEX('[1]2018_commission_structure-Start'!$A$21:$I$24,MATCH($E113,'[1]2018_commission_structure-Start'!$A$21:$A$24,0),MATCH(S$1,'[1]2018_commission_structure-Start'!$A$21:$I$21,0)),0)</f>
        <v>0</v>
      </c>
      <c r="T113" s="28">
        <f t="shared" si="16"/>
        <v>116058</v>
      </c>
      <c r="U113" s="28">
        <f t="shared" si="17"/>
        <v>183082</v>
      </c>
      <c r="V113" s="28">
        <f>MIN(H113,I113)*INDEX('[1]2018_commission_structure-Start'!$A$15:$J$18,MATCH($E113,'[1]2018_commission_structure-Start'!$A$15:$A$18,0),MATCH(V$1,'[1]2018_commission_structure-Start'!$A$15:$J$15,0))</f>
        <v>90000</v>
      </c>
      <c r="W113" s="26">
        <f>IF($H113&gt;I113,MIN($H113-I113,J113-I113)*INDEX('[1]2018_commission_structure-Start'!$A$15:$J$18,MATCH($E113,'[1]2018_commission_structure-Start'!$A$15:$A$18,0),MATCH(W$1,'[1]2018_commission_structure-Start'!$A$15:$J$15,0)),0)</f>
        <v>27000</v>
      </c>
      <c r="X113" s="26">
        <f>IF($H113&gt;J113,MIN($H113-J113,K113-J113)*INDEX('[1]2018_commission_structure-Start'!$A$15:$J$18,MATCH($E113,'[1]2018_commission_structure-Start'!$A$15:$A$18,0),MATCH(X$1,'[1]2018_commission_structure-Start'!$A$15:$J$15,0)),0)</f>
        <v>14950</v>
      </c>
      <c r="Y113" s="26">
        <f>IF($H113&gt;K113,MIN($H113-K113,L113-K113)*INDEX('[1]2018_commission_structure-Start'!$A$15:$J$18,MATCH($E113,'[1]2018_commission_structure-Start'!$A$15:$A$18,0),MATCH(Y$1,'[1]2018_commission_structure-Start'!$A$15:$J$15,0)),0)</f>
        <v>0</v>
      </c>
      <c r="Z113" s="26">
        <f>IF(H113&gt;L113,(H113-L113)*INDEX('[1]2018_commission_structure-Start'!$A$21:$I$24,MATCH($E113,'[1]2018_commission_structure-Start'!$A$21:$A$24,0),MATCH(Z$1,'[1]2018_commission_structure-Start'!$A$21:$I$21,0)),0)</f>
        <v>0</v>
      </c>
      <c r="AA113" s="28">
        <f t="shared" si="18"/>
        <v>131950</v>
      </c>
      <c r="AB113" s="28">
        <f t="shared" si="19"/>
        <v>198974</v>
      </c>
    </row>
    <row r="114" spans="1:28" x14ac:dyDescent="0.2">
      <c r="A114" s="25" t="str">
        <f t="shared" si="10"/>
        <v>Kelsey Hassur</v>
      </c>
      <c r="B114" s="25">
        <v>5764488419</v>
      </c>
      <c r="C114" s="25" t="s">
        <v>230</v>
      </c>
      <c r="D114" s="25" t="s">
        <v>231</v>
      </c>
      <c r="E114" s="25" t="s">
        <v>10</v>
      </c>
      <c r="F114" s="25">
        <v>113526</v>
      </c>
      <c r="G114" s="25">
        <f>COUNTIF([1]deals_closed!D:D,B114)</f>
        <v>22</v>
      </c>
      <c r="H114" s="26">
        <f>SUMIF([1]deals_closed!D:D,B114,[1]deals_closed!C:C)</f>
        <v>660983</v>
      </c>
      <c r="I114" s="26">
        <f>VLOOKUP(E114,'[1]2018_commission_structure-Start'!$A$22:$I$24,9,FALSE)</f>
        <v>750000</v>
      </c>
      <c r="J114" s="26">
        <f t="shared" si="11"/>
        <v>937500</v>
      </c>
      <c r="K114" s="26">
        <f t="shared" si="12"/>
        <v>1125000</v>
      </c>
      <c r="L114" s="26">
        <f t="shared" si="13"/>
        <v>1500000</v>
      </c>
      <c r="M114" s="27">
        <f t="shared" si="14"/>
        <v>0.88131066666666669</v>
      </c>
      <c r="N114" s="25" t="str">
        <f t="shared" si="15"/>
        <v>0-100%</v>
      </c>
      <c r="O114" s="28">
        <f>MIN(H114,I114)*INDEX('[1]2018_commission_structure-Start'!$A$21:$I$24,MATCH($E114,'[1]2018_commission_structure-Start'!$A$21:$A$24,0),MATCH(O$1,'[1]2018_commission_structure-Start'!$A$21:$I$21,0))</f>
        <v>99147.45</v>
      </c>
      <c r="P114" s="26">
        <f>IF(H114&gt;I114,MIN(H114-I114,J114-I114)*INDEX('[1]2018_commission_structure-Start'!$A$21:$I$24,MATCH($E114,'[1]2018_commission_structure-Start'!$A$21:$A$24,0), MATCH(P$1,'[1]2018_commission_structure-Start'!$A$21:$I$21,0)),0)</f>
        <v>0</v>
      </c>
      <c r="Q114" s="26">
        <f>IF($H114&gt;J114,MIN($H114-J114,K114-J114)*INDEX('[1]2018_commission_structure-Start'!$A$21:$I$24,MATCH($E114,'[1]2018_commission_structure-Start'!$A$21:$A$24,0), MATCH(Q$1,'[1]2018_commission_structure-Start'!$A$21:$I$21,0)),0)</f>
        <v>0</v>
      </c>
      <c r="R114" s="26">
        <f>IF($H114&gt;K114,MIN($H114-K114,L114-K114)*INDEX('[1]2018_commission_structure-Start'!$A$21:$I$24,MATCH($E114,'[1]2018_commission_structure-Start'!$A$21:$A$24,0), MATCH(R$1,'[1]2018_commission_structure-Start'!$A$21:$I$21,0)),0)</f>
        <v>0</v>
      </c>
      <c r="S114" s="26">
        <f>IF(H114&gt;L114,(H114-L114)*INDEX('[1]2018_commission_structure-Start'!$A$21:$I$24,MATCH($E114,'[1]2018_commission_structure-Start'!$A$21:$A$24,0),MATCH(S$1,'[1]2018_commission_structure-Start'!$A$21:$I$21,0)),0)</f>
        <v>0</v>
      </c>
      <c r="T114" s="28">
        <f t="shared" si="16"/>
        <v>99147.45</v>
      </c>
      <c r="U114" s="28">
        <f t="shared" si="17"/>
        <v>212673.45</v>
      </c>
      <c r="V114" s="28">
        <f>MIN(H114,I114)*INDEX('[1]2018_commission_structure-Start'!$A$15:$J$18,MATCH($E114,'[1]2018_commission_structure-Start'!$A$15:$A$18,0),MATCH(V$1,'[1]2018_commission_structure-Start'!$A$15:$J$15,0))</f>
        <v>99147.45</v>
      </c>
      <c r="W114" s="26">
        <f>IF($H114&gt;I114,MIN($H114-I114,J114-I114)*INDEX('[1]2018_commission_structure-Start'!$A$15:$J$18,MATCH($E114,'[1]2018_commission_structure-Start'!$A$15:$A$18,0),MATCH(W$1,'[1]2018_commission_structure-Start'!$A$15:$J$15,0)),0)</f>
        <v>0</v>
      </c>
      <c r="X114" s="26">
        <f>IF($H114&gt;J114,MIN($H114-J114,K114-J114)*INDEX('[1]2018_commission_structure-Start'!$A$15:$J$18,MATCH($E114,'[1]2018_commission_structure-Start'!$A$15:$A$18,0),MATCH(X$1,'[1]2018_commission_structure-Start'!$A$15:$J$15,0)),0)</f>
        <v>0</v>
      </c>
      <c r="Y114" s="26">
        <f>IF($H114&gt;K114,MIN($H114-K114,L114-K114)*INDEX('[1]2018_commission_structure-Start'!$A$15:$J$18,MATCH($E114,'[1]2018_commission_structure-Start'!$A$15:$A$18,0),MATCH(Y$1,'[1]2018_commission_structure-Start'!$A$15:$J$15,0)),0)</f>
        <v>0</v>
      </c>
      <c r="Z114" s="26">
        <f>IF(H114&gt;L114,(H114-L114)*INDEX('[1]2018_commission_structure-Start'!$A$21:$I$24,MATCH($E114,'[1]2018_commission_structure-Start'!$A$21:$A$24,0),MATCH(Z$1,'[1]2018_commission_structure-Start'!$A$21:$I$21,0)),0)</f>
        <v>0</v>
      </c>
      <c r="AA114" s="28">
        <f t="shared" si="18"/>
        <v>99147.45</v>
      </c>
      <c r="AB114" s="28">
        <f t="shared" si="19"/>
        <v>212673.45</v>
      </c>
    </row>
    <row r="115" spans="1:28" x14ac:dyDescent="0.2">
      <c r="A115" s="25" t="str">
        <f t="shared" si="10"/>
        <v>Celine Ennew</v>
      </c>
      <c r="B115" s="25">
        <v>1053331541</v>
      </c>
      <c r="C115" s="25" t="s">
        <v>232</v>
      </c>
      <c r="D115" s="25" t="s">
        <v>233</v>
      </c>
      <c r="E115" s="25" t="s">
        <v>7</v>
      </c>
      <c r="F115" s="25">
        <v>59443</v>
      </c>
      <c r="G115" s="25">
        <f>COUNTIF([1]deals_closed!D:D,B115)</f>
        <v>25</v>
      </c>
      <c r="H115" s="26">
        <f>SUMIF([1]deals_closed!D:D,B115,[1]deals_closed!C:C)</f>
        <v>914251</v>
      </c>
      <c r="I115" s="26">
        <f>VLOOKUP(E115,'[1]2018_commission_structure-Start'!$A$22:$I$24,9,FALSE)</f>
        <v>500000</v>
      </c>
      <c r="J115" s="26">
        <f t="shared" si="11"/>
        <v>625000</v>
      </c>
      <c r="K115" s="26">
        <f t="shared" si="12"/>
        <v>750000</v>
      </c>
      <c r="L115" s="26">
        <f t="shared" si="13"/>
        <v>1000000</v>
      </c>
      <c r="M115" s="27">
        <f t="shared" si="14"/>
        <v>1.8285020000000001</v>
      </c>
      <c r="N115" s="25" t="str">
        <f t="shared" si="15"/>
        <v>150-200%</v>
      </c>
      <c r="O115" s="28">
        <f>MIN(H115,I115)*INDEX('[1]2018_commission_structure-Start'!$A$21:$I$24,MATCH($E115,'[1]2018_commission_structure-Start'!$A$21:$A$24,0),MATCH(O$1,'[1]2018_commission_structure-Start'!$A$21:$I$21,0))</f>
        <v>50000</v>
      </c>
      <c r="P115" s="26">
        <f>IF(H115&gt;I115,MIN(H115-I115,J115-I115)*INDEX('[1]2018_commission_structure-Start'!$A$21:$I$24,MATCH($E115,'[1]2018_commission_structure-Start'!$A$21:$A$24,0), MATCH(P$1,'[1]2018_commission_structure-Start'!$A$21:$I$21,0)),0)</f>
        <v>18750</v>
      </c>
      <c r="Q115" s="26">
        <f>IF($H115&gt;J115,MIN($H115-J115,K115-J115)*INDEX('[1]2018_commission_structure-Start'!$A$21:$I$24,MATCH($E115,'[1]2018_commission_structure-Start'!$A$21:$A$24,0), MATCH(Q$1,'[1]2018_commission_structure-Start'!$A$21:$I$21,0)),0)</f>
        <v>22500</v>
      </c>
      <c r="R115" s="26">
        <f>IF($H115&gt;K115,MIN($H115-K115,L115-K115)*INDEX('[1]2018_commission_structure-Start'!$A$21:$I$24,MATCH($E115,'[1]2018_commission_structure-Start'!$A$21:$A$24,0), MATCH(R$1,'[1]2018_commission_structure-Start'!$A$21:$I$21,0)),0)</f>
        <v>36135.22</v>
      </c>
      <c r="S115" s="26">
        <f>IF(H115&gt;L115,(H115-L115)*INDEX('[1]2018_commission_structure-Start'!$A$21:$I$24,MATCH($E115,'[1]2018_commission_structure-Start'!$A$21:$A$24,0),MATCH(S$1,'[1]2018_commission_structure-Start'!$A$21:$I$21,0)),0)</f>
        <v>0</v>
      </c>
      <c r="T115" s="28">
        <f t="shared" si="16"/>
        <v>127385.22</v>
      </c>
      <c r="U115" s="28">
        <f t="shared" si="17"/>
        <v>186828.22</v>
      </c>
      <c r="V115" s="28">
        <f>MIN(H115,I115)*INDEX('[1]2018_commission_structure-Start'!$A$15:$J$18,MATCH($E115,'[1]2018_commission_structure-Start'!$A$15:$A$18,0),MATCH(V$1,'[1]2018_commission_structure-Start'!$A$15:$J$15,0))</f>
        <v>60000</v>
      </c>
      <c r="W115" s="26">
        <f>IF($H115&gt;I115,MIN($H115-I115,J115-I115)*INDEX('[1]2018_commission_structure-Start'!$A$15:$J$18,MATCH($E115,'[1]2018_commission_structure-Start'!$A$15:$A$18,0),MATCH(W$1,'[1]2018_commission_structure-Start'!$A$15:$J$15,0)),0)</f>
        <v>21250</v>
      </c>
      <c r="X115" s="26">
        <f>IF($H115&gt;J115,MIN($H115-J115,K115-J115)*INDEX('[1]2018_commission_structure-Start'!$A$15:$J$18,MATCH($E115,'[1]2018_commission_structure-Start'!$A$15:$A$18,0),MATCH(X$1,'[1]2018_commission_structure-Start'!$A$15:$J$15,0)),0)</f>
        <v>25000</v>
      </c>
      <c r="Y115" s="26">
        <f>IF($H115&gt;K115,MIN($H115-K115,L115-K115)*INDEX('[1]2018_commission_structure-Start'!$A$15:$J$18,MATCH($E115,'[1]2018_commission_structure-Start'!$A$15:$A$18,0),MATCH(Y$1,'[1]2018_commission_structure-Start'!$A$15:$J$15,0)),0)</f>
        <v>36135.22</v>
      </c>
      <c r="Z115" s="26">
        <f>IF(H115&gt;L115,(H115-L115)*INDEX('[1]2018_commission_structure-Start'!$A$21:$I$24,MATCH($E115,'[1]2018_commission_structure-Start'!$A$21:$A$24,0),MATCH(Z$1,'[1]2018_commission_structure-Start'!$A$21:$I$21,0)),0)</f>
        <v>0</v>
      </c>
      <c r="AA115" s="28">
        <f t="shared" si="18"/>
        <v>142385.22</v>
      </c>
      <c r="AB115" s="28">
        <f t="shared" si="19"/>
        <v>201828.22</v>
      </c>
    </row>
    <row r="116" spans="1:28" x14ac:dyDescent="0.2">
      <c r="A116" s="25" t="str">
        <f t="shared" si="10"/>
        <v>Vally Pinel</v>
      </c>
      <c r="B116" s="25">
        <v>4406664351</v>
      </c>
      <c r="C116" s="25" t="s">
        <v>234</v>
      </c>
      <c r="D116" s="25" t="s">
        <v>235</v>
      </c>
      <c r="E116" s="25" t="s">
        <v>29</v>
      </c>
      <c r="F116" s="25">
        <v>72749</v>
      </c>
      <c r="G116" s="25">
        <f>COUNTIF([1]deals_closed!D:D,B116)</f>
        <v>19</v>
      </c>
      <c r="H116" s="26">
        <f>SUMIF([1]deals_closed!D:D,B116,[1]deals_closed!C:C)</f>
        <v>683114</v>
      </c>
      <c r="I116" s="26">
        <f>VLOOKUP(E116,'[1]2018_commission_structure-Start'!$A$22:$I$24,9,FALSE)</f>
        <v>600000</v>
      </c>
      <c r="J116" s="26">
        <f t="shared" si="11"/>
        <v>750000</v>
      </c>
      <c r="K116" s="26">
        <f t="shared" si="12"/>
        <v>900000</v>
      </c>
      <c r="L116" s="26">
        <f t="shared" si="13"/>
        <v>1200000</v>
      </c>
      <c r="M116" s="27">
        <f t="shared" si="14"/>
        <v>1.1385233333333333</v>
      </c>
      <c r="N116" s="25" t="str">
        <f t="shared" si="15"/>
        <v>100-125%</v>
      </c>
      <c r="O116" s="28">
        <f>MIN(H116,I116)*INDEX('[1]2018_commission_structure-Start'!$A$21:$I$24,MATCH($E116,'[1]2018_commission_structure-Start'!$A$21:$A$24,0),MATCH(O$1,'[1]2018_commission_structure-Start'!$A$21:$I$21,0))</f>
        <v>78000</v>
      </c>
      <c r="P116" s="26">
        <f>IF(H116&gt;I116,MIN(H116-I116,J116-I116)*INDEX('[1]2018_commission_structure-Start'!$A$21:$I$24,MATCH($E116,'[1]2018_commission_structure-Start'!$A$21:$A$24,0), MATCH(P$1,'[1]2018_commission_structure-Start'!$A$21:$I$21,0)),0)</f>
        <v>14129.380000000001</v>
      </c>
      <c r="Q116" s="26">
        <f>IF($H116&gt;J116,MIN($H116-J116,K116-J116)*INDEX('[1]2018_commission_structure-Start'!$A$21:$I$24,MATCH($E116,'[1]2018_commission_structure-Start'!$A$21:$A$24,0), MATCH(Q$1,'[1]2018_commission_structure-Start'!$A$21:$I$21,0)),0)</f>
        <v>0</v>
      </c>
      <c r="R116" s="26">
        <f>IF($H116&gt;K116,MIN($H116-K116,L116-K116)*INDEX('[1]2018_commission_structure-Start'!$A$21:$I$24,MATCH($E116,'[1]2018_commission_structure-Start'!$A$21:$A$24,0), MATCH(R$1,'[1]2018_commission_structure-Start'!$A$21:$I$21,0)),0)</f>
        <v>0</v>
      </c>
      <c r="S116" s="26">
        <f>IF(H116&gt;L116,(H116-L116)*INDEX('[1]2018_commission_structure-Start'!$A$21:$I$24,MATCH($E116,'[1]2018_commission_structure-Start'!$A$21:$A$24,0),MATCH(S$1,'[1]2018_commission_structure-Start'!$A$21:$I$21,0)),0)</f>
        <v>0</v>
      </c>
      <c r="T116" s="28">
        <f t="shared" si="16"/>
        <v>92129.38</v>
      </c>
      <c r="U116" s="28">
        <f t="shared" si="17"/>
        <v>164878.38</v>
      </c>
      <c r="V116" s="28">
        <f>MIN(H116,I116)*INDEX('[1]2018_commission_structure-Start'!$A$15:$J$18,MATCH($E116,'[1]2018_commission_structure-Start'!$A$15:$A$18,0),MATCH(V$1,'[1]2018_commission_structure-Start'!$A$15:$J$15,0))</f>
        <v>90000</v>
      </c>
      <c r="W116" s="26">
        <f>IF($H116&gt;I116,MIN($H116-I116,J116-I116)*INDEX('[1]2018_commission_structure-Start'!$A$15:$J$18,MATCH($E116,'[1]2018_commission_structure-Start'!$A$15:$A$18,0),MATCH(W$1,'[1]2018_commission_structure-Start'!$A$15:$J$15,0)),0)</f>
        <v>14960.519999999999</v>
      </c>
      <c r="X116" s="26">
        <f>IF($H116&gt;J116,MIN($H116-J116,K116-J116)*INDEX('[1]2018_commission_structure-Start'!$A$15:$J$18,MATCH($E116,'[1]2018_commission_structure-Start'!$A$15:$A$18,0),MATCH(X$1,'[1]2018_commission_structure-Start'!$A$15:$J$15,0)),0)</f>
        <v>0</v>
      </c>
      <c r="Y116" s="26">
        <f>IF($H116&gt;K116,MIN($H116-K116,L116-K116)*INDEX('[1]2018_commission_structure-Start'!$A$15:$J$18,MATCH($E116,'[1]2018_commission_structure-Start'!$A$15:$A$18,0),MATCH(Y$1,'[1]2018_commission_structure-Start'!$A$15:$J$15,0)),0)</f>
        <v>0</v>
      </c>
      <c r="Z116" s="26">
        <f>IF(H116&gt;L116,(H116-L116)*INDEX('[1]2018_commission_structure-Start'!$A$21:$I$24,MATCH($E116,'[1]2018_commission_structure-Start'!$A$21:$A$24,0),MATCH(Z$1,'[1]2018_commission_structure-Start'!$A$21:$I$21,0)),0)</f>
        <v>0</v>
      </c>
      <c r="AA116" s="28">
        <f t="shared" si="18"/>
        <v>104960.52</v>
      </c>
      <c r="AB116" s="28">
        <f t="shared" si="19"/>
        <v>177709.52000000002</v>
      </c>
    </row>
    <row r="117" spans="1:28" x14ac:dyDescent="0.2">
      <c r="A117" s="25" t="str">
        <f t="shared" si="10"/>
        <v>Alleen Pymar</v>
      </c>
      <c r="B117" s="25">
        <v>589071254</v>
      </c>
      <c r="C117" s="25" t="s">
        <v>236</v>
      </c>
      <c r="D117" s="25" t="s">
        <v>237</v>
      </c>
      <c r="E117" s="25" t="s">
        <v>10</v>
      </c>
      <c r="F117" s="25">
        <v>109778</v>
      </c>
      <c r="G117" s="25">
        <f>COUNTIF([1]deals_closed!D:D,B117)</f>
        <v>16</v>
      </c>
      <c r="H117" s="26">
        <f>SUMIF([1]deals_closed!D:D,B117,[1]deals_closed!C:C)</f>
        <v>616018</v>
      </c>
      <c r="I117" s="26">
        <f>VLOOKUP(E117,'[1]2018_commission_structure-Start'!$A$22:$I$24,9,FALSE)</f>
        <v>750000</v>
      </c>
      <c r="J117" s="26">
        <f t="shared" si="11"/>
        <v>937500</v>
      </c>
      <c r="K117" s="26">
        <f t="shared" si="12"/>
        <v>1125000</v>
      </c>
      <c r="L117" s="26">
        <f t="shared" si="13"/>
        <v>1500000</v>
      </c>
      <c r="M117" s="27">
        <f t="shared" si="14"/>
        <v>0.82135733333333338</v>
      </c>
      <c r="N117" s="25" t="str">
        <f t="shared" si="15"/>
        <v>0-100%</v>
      </c>
      <c r="O117" s="28">
        <f>MIN(H117,I117)*INDEX('[1]2018_commission_structure-Start'!$A$21:$I$24,MATCH($E117,'[1]2018_commission_structure-Start'!$A$21:$A$24,0),MATCH(O$1,'[1]2018_commission_structure-Start'!$A$21:$I$21,0))</f>
        <v>92402.7</v>
      </c>
      <c r="P117" s="26">
        <f>IF(H117&gt;I117,MIN(H117-I117,J117-I117)*INDEX('[1]2018_commission_structure-Start'!$A$21:$I$24,MATCH($E117,'[1]2018_commission_structure-Start'!$A$21:$A$24,0), MATCH(P$1,'[1]2018_commission_structure-Start'!$A$21:$I$21,0)),0)</f>
        <v>0</v>
      </c>
      <c r="Q117" s="26">
        <f>IF($H117&gt;J117,MIN($H117-J117,K117-J117)*INDEX('[1]2018_commission_structure-Start'!$A$21:$I$24,MATCH($E117,'[1]2018_commission_structure-Start'!$A$21:$A$24,0), MATCH(Q$1,'[1]2018_commission_structure-Start'!$A$21:$I$21,0)),0)</f>
        <v>0</v>
      </c>
      <c r="R117" s="26">
        <f>IF($H117&gt;K117,MIN($H117-K117,L117-K117)*INDEX('[1]2018_commission_structure-Start'!$A$21:$I$24,MATCH($E117,'[1]2018_commission_structure-Start'!$A$21:$A$24,0), MATCH(R$1,'[1]2018_commission_structure-Start'!$A$21:$I$21,0)),0)</f>
        <v>0</v>
      </c>
      <c r="S117" s="26">
        <f>IF(H117&gt;L117,(H117-L117)*INDEX('[1]2018_commission_structure-Start'!$A$21:$I$24,MATCH($E117,'[1]2018_commission_structure-Start'!$A$21:$A$24,0),MATCH(S$1,'[1]2018_commission_structure-Start'!$A$21:$I$21,0)),0)</f>
        <v>0</v>
      </c>
      <c r="T117" s="28">
        <f t="shared" si="16"/>
        <v>92402.7</v>
      </c>
      <c r="U117" s="28">
        <f t="shared" si="17"/>
        <v>202180.7</v>
      </c>
      <c r="V117" s="28">
        <f>MIN(H117,I117)*INDEX('[1]2018_commission_structure-Start'!$A$15:$J$18,MATCH($E117,'[1]2018_commission_structure-Start'!$A$15:$A$18,0),MATCH(V$1,'[1]2018_commission_structure-Start'!$A$15:$J$15,0))</f>
        <v>92402.7</v>
      </c>
      <c r="W117" s="26">
        <f>IF($H117&gt;I117,MIN($H117-I117,J117-I117)*INDEX('[1]2018_commission_structure-Start'!$A$15:$J$18,MATCH($E117,'[1]2018_commission_structure-Start'!$A$15:$A$18,0),MATCH(W$1,'[1]2018_commission_structure-Start'!$A$15:$J$15,0)),0)</f>
        <v>0</v>
      </c>
      <c r="X117" s="26">
        <f>IF($H117&gt;J117,MIN($H117-J117,K117-J117)*INDEX('[1]2018_commission_structure-Start'!$A$15:$J$18,MATCH($E117,'[1]2018_commission_structure-Start'!$A$15:$A$18,0),MATCH(X$1,'[1]2018_commission_structure-Start'!$A$15:$J$15,0)),0)</f>
        <v>0</v>
      </c>
      <c r="Y117" s="26">
        <f>IF($H117&gt;K117,MIN($H117-K117,L117-K117)*INDEX('[1]2018_commission_structure-Start'!$A$15:$J$18,MATCH($E117,'[1]2018_commission_structure-Start'!$A$15:$A$18,0),MATCH(Y$1,'[1]2018_commission_structure-Start'!$A$15:$J$15,0)),0)</f>
        <v>0</v>
      </c>
      <c r="Z117" s="26">
        <f>IF(H117&gt;L117,(H117-L117)*INDEX('[1]2018_commission_structure-Start'!$A$21:$I$24,MATCH($E117,'[1]2018_commission_structure-Start'!$A$21:$A$24,0),MATCH(Z$1,'[1]2018_commission_structure-Start'!$A$21:$I$21,0)),0)</f>
        <v>0</v>
      </c>
      <c r="AA117" s="28">
        <f t="shared" si="18"/>
        <v>92402.7</v>
      </c>
      <c r="AB117" s="28">
        <f t="shared" si="19"/>
        <v>202180.7</v>
      </c>
    </row>
    <row r="118" spans="1:28" x14ac:dyDescent="0.2">
      <c r="A118" s="25" t="str">
        <f t="shared" si="10"/>
        <v>Rickert Fairley</v>
      </c>
      <c r="B118" s="25">
        <v>7325246862</v>
      </c>
      <c r="C118" s="25" t="s">
        <v>238</v>
      </c>
      <c r="D118" s="25" t="s">
        <v>239</v>
      </c>
      <c r="E118" s="25" t="s">
        <v>10</v>
      </c>
      <c r="F118" s="25">
        <v>113658</v>
      </c>
      <c r="G118" s="25">
        <f>COUNTIF([1]deals_closed!D:D,B118)</f>
        <v>11</v>
      </c>
      <c r="H118" s="26">
        <f>SUMIF([1]deals_closed!D:D,B118,[1]deals_closed!C:C)</f>
        <v>393982</v>
      </c>
      <c r="I118" s="26">
        <f>VLOOKUP(E118,'[1]2018_commission_structure-Start'!$A$22:$I$24,9,FALSE)</f>
        <v>750000</v>
      </c>
      <c r="J118" s="26">
        <f t="shared" si="11"/>
        <v>937500</v>
      </c>
      <c r="K118" s="26">
        <f t="shared" si="12"/>
        <v>1125000</v>
      </c>
      <c r="L118" s="26">
        <f t="shared" si="13"/>
        <v>1500000</v>
      </c>
      <c r="M118" s="27">
        <f t="shared" si="14"/>
        <v>0.52530933333333329</v>
      </c>
      <c r="N118" s="25" t="str">
        <f t="shared" si="15"/>
        <v>0-100%</v>
      </c>
      <c r="O118" s="28">
        <f>MIN(H118,I118)*INDEX('[1]2018_commission_structure-Start'!$A$21:$I$24,MATCH($E118,'[1]2018_commission_structure-Start'!$A$21:$A$24,0),MATCH(O$1,'[1]2018_commission_structure-Start'!$A$21:$I$21,0))</f>
        <v>59097.299999999996</v>
      </c>
      <c r="P118" s="26">
        <f>IF(H118&gt;I118,MIN(H118-I118,J118-I118)*INDEX('[1]2018_commission_structure-Start'!$A$21:$I$24,MATCH($E118,'[1]2018_commission_structure-Start'!$A$21:$A$24,0), MATCH(P$1,'[1]2018_commission_structure-Start'!$A$21:$I$21,0)),0)</f>
        <v>0</v>
      </c>
      <c r="Q118" s="26">
        <f>IF($H118&gt;J118,MIN($H118-J118,K118-J118)*INDEX('[1]2018_commission_structure-Start'!$A$21:$I$24,MATCH($E118,'[1]2018_commission_structure-Start'!$A$21:$A$24,0), MATCH(Q$1,'[1]2018_commission_structure-Start'!$A$21:$I$21,0)),0)</f>
        <v>0</v>
      </c>
      <c r="R118" s="26">
        <f>IF($H118&gt;K118,MIN($H118-K118,L118-K118)*INDEX('[1]2018_commission_structure-Start'!$A$21:$I$24,MATCH($E118,'[1]2018_commission_structure-Start'!$A$21:$A$24,0), MATCH(R$1,'[1]2018_commission_structure-Start'!$A$21:$I$21,0)),0)</f>
        <v>0</v>
      </c>
      <c r="S118" s="26">
        <f>IF(H118&gt;L118,(H118-L118)*INDEX('[1]2018_commission_structure-Start'!$A$21:$I$24,MATCH($E118,'[1]2018_commission_structure-Start'!$A$21:$A$24,0),MATCH(S$1,'[1]2018_commission_structure-Start'!$A$21:$I$21,0)),0)</f>
        <v>0</v>
      </c>
      <c r="T118" s="28">
        <f t="shared" si="16"/>
        <v>59097.299999999996</v>
      </c>
      <c r="U118" s="28">
        <f t="shared" si="17"/>
        <v>172755.3</v>
      </c>
      <c r="V118" s="28">
        <f>MIN(H118,I118)*INDEX('[1]2018_commission_structure-Start'!$A$15:$J$18,MATCH($E118,'[1]2018_commission_structure-Start'!$A$15:$A$18,0),MATCH(V$1,'[1]2018_commission_structure-Start'!$A$15:$J$15,0))</f>
        <v>59097.299999999996</v>
      </c>
      <c r="W118" s="26">
        <f>IF($H118&gt;I118,MIN($H118-I118,J118-I118)*INDEX('[1]2018_commission_structure-Start'!$A$15:$J$18,MATCH($E118,'[1]2018_commission_structure-Start'!$A$15:$A$18,0),MATCH(W$1,'[1]2018_commission_structure-Start'!$A$15:$J$15,0)),0)</f>
        <v>0</v>
      </c>
      <c r="X118" s="26">
        <f>IF($H118&gt;J118,MIN($H118-J118,K118-J118)*INDEX('[1]2018_commission_structure-Start'!$A$15:$J$18,MATCH($E118,'[1]2018_commission_structure-Start'!$A$15:$A$18,0),MATCH(X$1,'[1]2018_commission_structure-Start'!$A$15:$J$15,0)),0)</f>
        <v>0</v>
      </c>
      <c r="Y118" s="26">
        <f>IF($H118&gt;K118,MIN($H118-K118,L118-K118)*INDEX('[1]2018_commission_structure-Start'!$A$15:$J$18,MATCH($E118,'[1]2018_commission_structure-Start'!$A$15:$A$18,0),MATCH(Y$1,'[1]2018_commission_structure-Start'!$A$15:$J$15,0)),0)</f>
        <v>0</v>
      </c>
      <c r="Z118" s="26">
        <f>IF(H118&gt;L118,(H118-L118)*INDEX('[1]2018_commission_structure-Start'!$A$21:$I$24,MATCH($E118,'[1]2018_commission_structure-Start'!$A$21:$A$24,0),MATCH(Z$1,'[1]2018_commission_structure-Start'!$A$21:$I$21,0)),0)</f>
        <v>0</v>
      </c>
      <c r="AA118" s="28">
        <f t="shared" si="18"/>
        <v>59097.299999999996</v>
      </c>
      <c r="AB118" s="28">
        <f t="shared" si="19"/>
        <v>172755.3</v>
      </c>
    </row>
    <row r="119" spans="1:28" x14ac:dyDescent="0.2">
      <c r="A119" s="25" t="str">
        <f t="shared" si="10"/>
        <v>Lavinia Chasier</v>
      </c>
      <c r="B119" s="25">
        <v>8733080267</v>
      </c>
      <c r="C119" s="25" t="s">
        <v>240</v>
      </c>
      <c r="D119" s="25" t="s">
        <v>241</v>
      </c>
      <c r="E119" s="25" t="s">
        <v>7</v>
      </c>
      <c r="F119" s="25">
        <v>49825</v>
      </c>
      <c r="G119" s="25">
        <f>COUNTIF([1]deals_closed!D:D,B119)</f>
        <v>18</v>
      </c>
      <c r="H119" s="26">
        <f>SUMIF([1]deals_closed!D:D,B119,[1]deals_closed!C:C)</f>
        <v>721356</v>
      </c>
      <c r="I119" s="26">
        <f>VLOOKUP(E119,'[1]2018_commission_structure-Start'!$A$22:$I$24,9,FALSE)</f>
        <v>500000</v>
      </c>
      <c r="J119" s="26">
        <f t="shared" si="11"/>
        <v>625000</v>
      </c>
      <c r="K119" s="26">
        <f t="shared" si="12"/>
        <v>750000</v>
      </c>
      <c r="L119" s="26">
        <f t="shared" si="13"/>
        <v>1000000</v>
      </c>
      <c r="M119" s="27">
        <f t="shared" si="14"/>
        <v>1.442712</v>
      </c>
      <c r="N119" s="25" t="str">
        <f t="shared" si="15"/>
        <v>125-150%</v>
      </c>
      <c r="O119" s="28">
        <f>MIN(H119,I119)*INDEX('[1]2018_commission_structure-Start'!$A$21:$I$24,MATCH($E119,'[1]2018_commission_structure-Start'!$A$21:$A$24,0),MATCH(O$1,'[1]2018_commission_structure-Start'!$A$21:$I$21,0))</f>
        <v>50000</v>
      </c>
      <c r="P119" s="26">
        <f>IF(H119&gt;I119,MIN(H119-I119,J119-I119)*INDEX('[1]2018_commission_structure-Start'!$A$21:$I$24,MATCH($E119,'[1]2018_commission_structure-Start'!$A$21:$A$24,0), MATCH(P$1,'[1]2018_commission_structure-Start'!$A$21:$I$21,0)),0)</f>
        <v>18750</v>
      </c>
      <c r="Q119" s="26">
        <f>IF($H119&gt;J119,MIN($H119-J119,K119-J119)*INDEX('[1]2018_commission_structure-Start'!$A$21:$I$24,MATCH($E119,'[1]2018_commission_structure-Start'!$A$21:$A$24,0), MATCH(Q$1,'[1]2018_commission_structure-Start'!$A$21:$I$21,0)),0)</f>
        <v>17344.079999999998</v>
      </c>
      <c r="R119" s="26">
        <f>IF($H119&gt;K119,MIN($H119-K119,L119-K119)*INDEX('[1]2018_commission_structure-Start'!$A$21:$I$24,MATCH($E119,'[1]2018_commission_structure-Start'!$A$21:$A$24,0), MATCH(R$1,'[1]2018_commission_structure-Start'!$A$21:$I$21,0)),0)</f>
        <v>0</v>
      </c>
      <c r="S119" s="26">
        <f>IF(H119&gt;L119,(H119-L119)*INDEX('[1]2018_commission_structure-Start'!$A$21:$I$24,MATCH($E119,'[1]2018_commission_structure-Start'!$A$21:$A$24,0),MATCH(S$1,'[1]2018_commission_structure-Start'!$A$21:$I$21,0)),0)</f>
        <v>0</v>
      </c>
      <c r="T119" s="28">
        <f t="shared" si="16"/>
        <v>86094.080000000002</v>
      </c>
      <c r="U119" s="28">
        <f t="shared" si="17"/>
        <v>135919.08000000002</v>
      </c>
      <c r="V119" s="28">
        <f>MIN(H119,I119)*INDEX('[1]2018_commission_structure-Start'!$A$15:$J$18,MATCH($E119,'[1]2018_commission_structure-Start'!$A$15:$A$18,0),MATCH(V$1,'[1]2018_commission_structure-Start'!$A$15:$J$15,0))</f>
        <v>60000</v>
      </c>
      <c r="W119" s="26">
        <f>IF($H119&gt;I119,MIN($H119-I119,J119-I119)*INDEX('[1]2018_commission_structure-Start'!$A$15:$J$18,MATCH($E119,'[1]2018_commission_structure-Start'!$A$15:$A$18,0),MATCH(W$1,'[1]2018_commission_structure-Start'!$A$15:$J$15,0)),0)</f>
        <v>21250</v>
      </c>
      <c r="X119" s="26">
        <f>IF($H119&gt;J119,MIN($H119-J119,K119-J119)*INDEX('[1]2018_commission_structure-Start'!$A$15:$J$18,MATCH($E119,'[1]2018_commission_structure-Start'!$A$15:$A$18,0),MATCH(X$1,'[1]2018_commission_structure-Start'!$A$15:$J$15,0)),0)</f>
        <v>19271.2</v>
      </c>
      <c r="Y119" s="26">
        <f>IF($H119&gt;K119,MIN($H119-K119,L119-K119)*INDEX('[1]2018_commission_structure-Start'!$A$15:$J$18,MATCH($E119,'[1]2018_commission_structure-Start'!$A$15:$A$18,0),MATCH(Y$1,'[1]2018_commission_structure-Start'!$A$15:$J$15,0)),0)</f>
        <v>0</v>
      </c>
      <c r="Z119" s="26">
        <f>IF(H119&gt;L119,(H119-L119)*INDEX('[1]2018_commission_structure-Start'!$A$21:$I$24,MATCH($E119,'[1]2018_commission_structure-Start'!$A$21:$A$24,0),MATCH(Z$1,'[1]2018_commission_structure-Start'!$A$21:$I$21,0)),0)</f>
        <v>0</v>
      </c>
      <c r="AA119" s="28">
        <f t="shared" si="18"/>
        <v>100521.2</v>
      </c>
      <c r="AB119" s="28">
        <f t="shared" si="19"/>
        <v>150346.20000000001</v>
      </c>
    </row>
    <row r="120" spans="1:28" x14ac:dyDescent="0.2">
      <c r="A120" s="25" t="str">
        <f t="shared" si="10"/>
        <v>Aristotle Vibert</v>
      </c>
      <c r="B120" s="25">
        <v>4162153728</v>
      </c>
      <c r="C120" s="25" t="s">
        <v>242</v>
      </c>
      <c r="D120" s="25" t="s">
        <v>243</v>
      </c>
      <c r="E120" s="25" t="s">
        <v>10</v>
      </c>
      <c r="F120" s="25">
        <v>95348</v>
      </c>
      <c r="G120" s="25">
        <f>COUNTIF([1]deals_closed!D:D,B120)</f>
        <v>30</v>
      </c>
      <c r="H120" s="26">
        <f>SUMIF([1]deals_closed!D:D,B120,[1]deals_closed!C:C)</f>
        <v>1096136</v>
      </c>
      <c r="I120" s="26">
        <f>VLOOKUP(E120,'[1]2018_commission_structure-Start'!$A$22:$I$24,9,FALSE)</f>
        <v>750000</v>
      </c>
      <c r="J120" s="26">
        <f t="shared" si="11"/>
        <v>937500</v>
      </c>
      <c r="K120" s="26">
        <f t="shared" si="12"/>
        <v>1125000</v>
      </c>
      <c r="L120" s="26">
        <f t="shared" si="13"/>
        <v>1500000</v>
      </c>
      <c r="M120" s="27">
        <f t="shared" si="14"/>
        <v>1.4615146666666667</v>
      </c>
      <c r="N120" s="25" t="str">
        <f t="shared" si="15"/>
        <v>125-150%</v>
      </c>
      <c r="O120" s="28">
        <f>MIN(H120,I120)*INDEX('[1]2018_commission_structure-Start'!$A$21:$I$24,MATCH($E120,'[1]2018_commission_structure-Start'!$A$21:$A$24,0),MATCH(O$1,'[1]2018_commission_structure-Start'!$A$21:$I$21,0))</f>
        <v>112500</v>
      </c>
      <c r="P120" s="26">
        <f>IF(H120&gt;I120,MIN(H120-I120,J120-I120)*INDEX('[1]2018_commission_structure-Start'!$A$21:$I$24,MATCH($E120,'[1]2018_commission_structure-Start'!$A$21:$A$24,0), MATCH(P$1,'[1]2018_commission_structure-Start'!$A$21:$I$21,0)),0)</f>
        <v>35625</v>
      </c>
      <c r="Q120" s="26">
        <f>IF($H120&gt;J120,MIN($H120-J120,K120-J120)*INDEX('[1]2018_commission_structure-Start'!$A$21:$I$24,MATCH($E120,'[1]2018_commission_structure-Start'!$A$21:$A$24,0), MATCH(Q$1,'[1]2018_commission_structure-Start'!$A$21:$I$21,0)),0)</f>
        <v>36486.28</v>
      </c>
      <c r="R120" s="26">
        <f>IF($H120&gt;K120,MIN($H120-K120,L120-K120)*INDEX('[1]2018_commission_structure-Start'!$A$21:$I$24,MATCH($E120,'[1]2018_commission_structure-Start'!$A$21:$A$24,0), MATCH(R$1,'[1]2018_commission_structure-Start'!$A$21:$I$21,0)),0)</f>
        <v>0</v>
      </c>
      <c r="S120" s="26">
        <f>IF(H120&gt;L120,(H120-L120)*INDEX('[1]2018_commission_structure-Start'!$A$21:$I$24,MATCH($E120,'[1]2018_commission_structure-Start'!$A$21:$A$24,0),MATCH(S$1,'[1]2018_commission_structure-Start'!$A$21:$I$21,0)),0)</f>
        <v>0</v>
      </c>
      <c r="T120" s="28">
        <f t="shared" si="16"/>
        <v>184611.28</v>
      </c>
      <c r="U120" s="28">
        <f t="shared" si="17"/>
        <v>279959.28000000003</v>
      </c>
      <c r="V120" s="28">
        <f>MIN(H120,I120)*INDEX('[1]2018_commission_structure-Start'!$A$15:$J$18,MATCH($E120,'[1]2018_commission_structure-Start'!$A$15:$A$18,0),MATCH(V$1,'[1]2018_commission_structure-Start'!$A$15:$J$15,0))</f>
        <v>112500</v>
      </c>
      <c r="W120" s="26">
        <f>IF($H120&gt;I120,MIN($H120-I120,J120-I120)*INDEX('[1]2018_commission_structure-Start'!$A$15:$J$18,MATCH($E120,'[1]2018_commission_structure-Start'!$A$15:$A$18,0),MATCH(W$1,'[1]2018_commission_structure-Start'!$A$15:$J$15,0)),0)</f>
        <v>41250</v>
      </c>
      <c r="X120" s="26">
        <f>IF($H120&gt;J120,MIN($H120-J120,K120-J120)*INDEX('[1]2018_commission_structure-Start'!$A$15:$J$18,MATCH($E120,'[1]2018_commission_structure-Start'!$A$15:$A$18,0),MATCH(X$1,'[1]2018_commission_structure-Start'!$A$15:$J$15,0)),0)</f>
        <v>39659</v>
      </c>
      <c r="Y120" s="26">
        <f>IF($H120&gt;K120,MIN($H120-K120,L120-K120)*INDEX('[1]2018_commission_structure-Start'!$A$15:$J$18,MATCH($E120,'[1]2018_commission_structure-Start'!$A$15:$A$18,0),MATCH(Y$1,'[1]2018_commission_structure-Start'!$A$15:$J$15,0)),0)</f>
        <v>0</v>
      </c>
      <c r="Z120" s="26">
        <f>IF(H120&gt;L120,(H120-L120)*INDEX('[1]2018_commission_structure-Start'!$A$21:$I$24,MATCH($E120,'[1]2018_commission_structure-Start'!$A$21:$A$24,0),MATCH(Z$1,'[1]2018_commission_structure-Start'!$A$21:$I$21,0)),0)</f>
        <v>0</v>
      </c>
      <c r="AA120" s="28">
        <f t="shared" si="18"/>
        <v>193409</v>
      </c>
      <c r="AB120" s="28">
        <f t="shared" si="19"/>
        <v>288757</v>
      </c>
    </row>
    <row r="121" spans="1:28" x14ac:dyDescent="0.2">
      <c r="A121" s="25" t="str">
        <f t="shared" si="10"/>
        <v>Baxter Toulamain</v>
      </c>
      <c r="B121" s="25">
        <v>2493113470</v>
      </c>
      <c r="C121" s="25" t="s">
        <v>244</v>
      </c>
      <c r="D121" s="25" t="s">
        <v>245</v>
      </c>
      <c r="E121" s="25" t="s">
        <v>29</v>
      </c>
      <c r="F121" s="25">
        <v>62403</v>
      </c>
      <c r="G121" s="25">
        <f>COUNTIF([1]deals_closed!D:D,B121)</f>
        <v>23</v>
      </c>
      <c r="H121" s="26">
        <f>SUMIF([1]deals_closed!D:D,B121,[1]deals_closed!C:C)</f>
        <v>778958</v>
      </c>
      <c r="I121" s="26">
        <f>VLOOKUP(E121,'[1]2018_commission_structure-Start'!$A$22:$I$24,9,FALSE)</f>
        <v>600000</v>
      </c>
      <c r="J121" s="26">
        <f t="shared" si="11"/>
        <v>750000</v>
      </c>
      <c r="K121" s="26">
        <f t="shared" si="12"/>
        <v>900000</v>
      </c>
      <c r="L121" s="26">
        <f t="shared" si="13"/>
        <v>1200000</v>
      </c>
      <c r="M121" s="27">
        <f t="shared" si="14"/>
        <v>1.2982633333333333</v>
      </c>
      <c r="N121" s="25" t="str">
        <f t="shared" si="15"/>
        <v>125-150%</v>
      </c>
      <c r="O121" s="28">
        <f>MIN(H121,I121)*INDEX('[1]2018_commission_structure-Start'!$A$21:$I$24,MATCH($E121,'[1]2018_commission_structure-Start'!$A$21:$A$24,0),MATCH(O$1,'[1]2018_commission_structure-Start'!$A$21:$I$21,0))</f>
        <v>78000</v>
      </c>
      <c r="P121" s="26">
        <f>IF(H121&gt;I121,MIN(H121-I121,J121-I121)*INDEX('[1]2018_commission_structure-Start'!$A$21:$I$24,MATCH($E121,'[1]2018_commission_structure-Start'!$A$21:$A$24,0), MATCH(P$1,'[1]2018_commission_structure-Start'!$A$21:$I$21,0)),0)</f>
        <v>25500.000000000004</v>
      </c>
      <c r="Q121" s="26">
        <f>IF($H121&gt;J121,MIN($H121-J121,K121-J121)*INDEX('[1]2018_commission_structure-Start'!$A$21:$I$24,MATCH($E121,'[1]2018_commission_structure-Start'!$A$21:$A$24,0), MATCH(Q$1,'[1]2018_commission_structure-Start'!$A$21:$I$21,0)),0)</f>
        <v>6081.1799999999994</v>
      </c>
      <c r="R121" s="26">
        <f>IF($H121&gt;K121,MIN($H121-K121,L121-K121)*INDEX('[1]2018_commission_structure-Start'!$A$21:$I$24,MATCH($E121,'[1]2018_commission_structure-Start'!$A$21:$A$24,0), MATCH(R$1,'[1]2018_commission_structure-Start'!$A$21:$I$21,0)),0)</f>
        <v>0</v>
      </c>
      <c r="S121" s="26">
        <f>IF(H121&gt;L121,(H121-L121)*INDEX('[1]2018_commission_structure-Start'!$A$21:$I$24,MATCH($E121,'[1]2018_commission_structure-Start'!$A$21:$A$24,0),MATCH(S$1,'[1]2018_commission_structure-Start'!$A$21:$I$21,0)),0)</f>
        <v>0</v>
      </c>
      <c r="T121" s="28">
        <f t="shared" si="16"/>
        <v>109581.18</v>
      </c>
      <c r="U121" s="28">
        <f t="shared" si="17"/>
        <v>171984.18</v>
      </c>
      <c r="V121" s="28">
        <f>MIN(H121,I121)*INDEX('[1]2018_commission_structure-Start'!$A$15:$J$18,MATCH($E121,'[1]2018_commission_structure-Start'!$A$15:$A$18,0),MATCH(V$1,'[1]2018_commission_structure-Start'!$A$15:$J$15,0))</f>
        <v>90000</v>
      </c>
      <c r="W121" s="26">
        <f>IF($H121&gt;I121,MIN($H121-I121,J121-I121)*INDEX('[1]2018_commission_structure-Start'!$A$15:$J$18,MATCH($E121,'[1]2018_commission_structure-Start'!$A$15:$A$18,0),MATCH(W$1,'[1]2018_commission_structure-Start'!$A$15:$J$15,0)),0)</f>
        <v>27000</v>
      </c>
      <c r="X121" s="26">
        <f>IF($H121&gt;J121,MIN($H121-J121,K121-J121)*INDEX('[1]2018_commission_structure-Start'!$A$15:$J$18,MATCH($E121,'[1]2018_commission_structure-Start'!$A$15:$A$18,0),MATCH(X$1,'[1]2018_commission_structure-Start'!$A$15:$J$15,0)),0)</f>
        <v>7239.5</v>
      </c>
      <c r="Y121" s="26">
        <f>IF($H121&gt;K121,MIN($H121-K121,L121-K121)*INDEX('[1]2018_commission_structure-Start'!$A$15:$J$18,MATCH($E121,'[1]2018_commission_structure-Start'!$A$15:$A$18,0),MATCH(Y$1,'[1]2018_commission_structure-Start'!$A$15:$J$15,0)),0)</f>
        <v>0</v>
      </c>
      <c r="Z121" s="26">
        <f>IF(H121&gt;L121,(H121-L121)*INDEX('[1]2018_commission_structure-Start'!$A$21:$I$24,MATCH($E121,'[1]2018_commission_structure-Start'!$A$21:$A$24,0),MATCH(Z$1,'[1]2018_commission_structure-Start'!$A$21:$I$21,0)),0)</f>
        <v>0</v>
      </c>
      <c r="AA121" s="28">
        <f t="shared" si="18"/>
        <v>124239.5</v>
      </c>
      <c r="AB121" s="28">
        <f t="shared" si="19"/>
        <v>186642.5</v>
      </c>
    </row>
    <row r="122" spans="1:28" x14ac:dyDescent="0.2">
      <c r="A122" s="25" t="str">
        <f t="shared" si="10"/>
        <v>Shelly Dabs</v>
      </c>
      <c r="B122" s="25">
        <v>9153408497</v>
      </c>
      <c r="C122" s="25" t="s">
        <v>246</v>
      </c>
      <c r="D122" s="25" t="s">
        <v>247</v>
      </c>
      <c r="E122" s="25" t="s">
        <v>10</v>
      </c>
      <c r="F122" s="25">
        <v>96381</v>
      </c>
      <c r="G122" s="25">
        <f>COUNTIF([1]deals_closed!D:D,B122)</f>
        <v>30</v>
      </c>
      <c r="H122" s="26">
        <f>SUMIF([1]deals_closed!D:D,B122,[1]deals_closed!C:C)</f>
        <v>963557</v>
      </c>
      <c r="I122" s="26">
        <f>VLOOKUP(E122,'[1]2018_commission_structure-Start'!$A$22:$I$24,9,FALSE)</f>
        <v>750000</v>
      </c>
      <c r="J122" s="26">
        <f t="shared" si="11"/>
        <v>937500</v>
      </c>
      <c r="K122" s="26">
        <f t="shared" si="12"/>
        <v>1125000</v>
      </c>
      <c r="L122" s="26">
        <f t="shared" si="13"/>
        <v>1500000</v>
      </c>
      <c r="M122" s="27">
        <f t="shared" si="14"/>
        <v>1.2847426666666666</v>
      </c>
      <c r="N122" s="25" t="str">
        <f t="shared" si="15"/>
        <v>125-150%</v>
      </c>
      <c r="O122" s="28">
        <f>MIN(H122,I122)*INDEX('[1]2018_commission_structure-Start'!$A$21:$I$24,MATCH($E122,'[1]2018_commission_structure-Start'!$A$21:$A$24,0),MATCH(O$1,'[1]2018_commission_structure-Start'!$A$21:$I$21,0))</f>
        <v>112500</v>
      </c>
      <c r="P122" s="26">
        <f>IF(H122&gt;I122,MIN(H122-I122,J122-I122)*INDEX('[1]2018_commission_structure-Start'!$A$21:$I$24,MATCH($E122,'[1]2018_commission_structure-Start'!$A$21:$A$24,0), MATCH(P$1,'[1]2018_commission_structure-Start'!$A$21:$I$21,0)),0)</f>
        <v>35625</v>
      </c>
      <c r="Q122" s="26">
        <f>IF($H122&gt;J122,MIN($H122-J122,K122-J122)*INDEX('[1]2018_commission_structure-Start'!$A$21:$I$24,MATCH($E122,'[1]2018_commission_structure-Start'!$A$21:$A$24,0), MATCH(Q$1,'[1]2018_commission_structure-Start'!$A$21:$I$21,0)),0)</f>
        <v>5993.1100000000006</v>
      </c>
      <c r="R122" s="26">
        <f>IF($H122&gt;K122,MIN($H122-K122,L122-K122)*INDEX('[1]2018_commission_structure-Start'!$A$21:$I$24,MATCH($E122,'[1]2018_commission_structure-Start'!$A$21:$A$24,0), MATCH(R$1,'[1]2018_commission_structure-Start'!$A$21:$I$21,0)),0)</f>
        <v>0</v>
      </c>
      <c r="S122" s="26">
        <f>IF(H122&gt;L122,(H122-L122)*INDEX('[1]2018_commission_structure-Start'!$A$21:$I$24,MATCH($E122,'[1]2018_commission_structure-Start'!$A$21:$A$24,0),MATCH(S$1,'[1]2018_commission_structure-Start'!$A$21:$I$21,0)),0)</f>
        <v>0</v>
      </c>
      <c r="T122" s="28">
        <f t="shared" si="16"/>
        <v>154118.10999999999</v>
      </c>
      <c r="U122" s="28">
        <f t="shared" si="17"/>
        <v>250499.11</v>
      </c>
      <c r="V122" s="28">
        <f>MIN(H122,I122)*INDEX('[1]2018_commission_structure-Start'!$A$15:$J$18,MATCH($E122,'[1]2018_commission_structure-Start'!$A$15:$A$18,0),MATCH(V$1,'[1]2018_commission_structure-Start'!$A$15:$J$15,0))</f>
        <v>112500</v>
      </c>
      <c r="W122" s="26">
        <f>IF($H122&gt;I122,MIN($H122-I122,J122-I122)*INDEX('[1]2018_commission_structure-Start'!$A$15:$J$18,MATCH($E122,'[1]2018_commission_structure-Start'!$A$15:$A$18,0),MATCH(W$1,'[1]2018_commission_structure-Start'!$A$15:$J$15,0)),0)</f>
        <v>41250</v>
      </c>
      <c r="X122" s="26">
        <f>IF($H122&gt;J122,MIN($H122-J122,K122-J122)*INDEX('[1]2018_commission_structure-Start'!$A$15:$J$18,MATCH($E122,'[1]2018_commission_structure-Start'!$A$15:$A$18,0),MATCH(X$1,'[1]2018_commission_structure-Start'!$A$15:$J$15,0)),0)</f>
        <v>6514.25</v>
      </c>
      <c r="Y122" s="26">
        <f>IF($H122&gt;K122,MIN($H122-K122,L122-K122)*INDEX('[1]2018_commission_structure-Start'!$A$15:$J$18,MATCH($E122,'[1]2018_commission_structure-Start'!$A$15:$A$18,0),MATCH(Y$1,'[1]2018_commission_structure-Start'!$A$15:$J$15,0)),0)</f>
        <v>0</v>
      </c>
      <c r="Z122" s="26">
        <f>IF(H122&gt;L122,(H122-L122)*INDEX('[1]2018_commission_structure-Start'!$A$21:$I$24,MATCH($E122,'[1]2018_commission_structure-Start'!$A$21:$A$24,0),MATCH(Z$1,'[1]2018_commission_structure-Start'!$A$21:$I$21,0)),0)</f>
        <v>0</v>
      </c>
      <c r="AA122" s="28">
        <f t="shared" si="18"/>
        <v>160264.25</v>
      </c>
      <c r="AB122" s="28">
        <f t="shared" si="19"/>
        <v>256645.25</v>
      </c>
    </row>
    <row r="123" spans="1:28" x14ac:dyDescent="0.2">
      <c r="A123" s="25" t="str">
        <f t="shared" si="10"/>
        <v>Osmond Bayfield</v>
      </c>
      <c r="B123" s="25">
        <v>274599287</v>
      </c>
      <c r="C123" s="25" t="s">
        <v>248</v>
      </c>
      <c r="D123" s="25" t="s">
        <v>249</v>
      </c>
      <c r="E123" s="25" t="s">
        <v>29</v>
      </c>
      <c r="F123" s="25">
        <v>79938</v>
      </c>
      <c r="G123" s="25">
        <f>COUNTIF([1]deals_closed!D:D,B123)</f>
        <v>22</v>
      </c>
      <c r="H123" s="26">
        <f>SUMIF([1]deals_closed!D:D,B123,[1]deals_closed!C:C)</f>
        <v>876505</v>
      </c>
      <c r="I123" s="26">
        <f>VLOOKUP(E123,'[1]2018_commission_structure-Start'!$A$22:$I$24,9,FALSE)</f>
        <v>600000</v>
      </c>
      <c r="J123" s="26">
        <f t="shared" si="11"/>
        <v>750000</v>
      </c>
      <c r="K123" s="26">
        <f t="shared" si="12"/>
        <v>900000</v>
      </c>
      <c r="L123" s="26">
        <f t="shared" si="13"/>
        <v>1200000</v>
      </c>
      <c r="M123" s="27">
        <f t="shared" si="14"/>
        <v>1.4608416666666666</v>
      </c>
      <c r="N123" s="25" t="str">
        <f t="shared" si="15"/>
        <v>125-150%</v>
      </c>
      <c r="O123" s="28">
        <f>MIN(H123,I123)*INDEX('[1]2018_commission_structure-Start'!$A$21:$I$24,MATCH($E123,'[1]2018_commission_structure-Start'!$A$21:$A$24,0),MATCH(O$1,'[1]2018_commission_structure-Start'!$A$21:$I$21,0))</f>
        <v>78000</v>
      </c>
      <c r="P123" s="26">
        <f>IF(H123&gt;I123,MIN(H123-I123,J123-I123)*INDEX('[1]2018_commission_structure-Start'!$A$21:$I$24,MATCH($E123,'[1]2018_commission_structure-Start'!$A$21:$A$24,0), MATCH(P$1,'[1]2018_commission_structure-Start'!$A$21:$I$21,0)),0)</f>
        <v>25500.000000000004</v>
      </c>
      <c r="Q123" s="26">
        <f>IF($H123&gt;J123,MIN($H123-J123,K123-J123)*INDEX('[1]2018_commission_structure-Start'!$A$21:$I$24,MATCH($E123,'[1]2018_commission_structure-Start'!$A$21:$A$24,0), MATCH(Q$1,'[1]2018_commission_structure-Start'!$A$21:$I$21,0)),0)</f>
        <v>26566.05</v>
      </c>
      <c r="R123" s="26">
        <f>IF($H123&gt;K123,MIN($H123-K123,L123-K123)*INDEX('[1]2018_commission_structure-Start'!$A$21:$I$24,MATCH($E123,'[1]2018_commission_structure-Start'!$A$21:$A$24,0), MATCH(R$1,'[1]2018_commission_structure-Start'!$A$21:$I$21,0)),0)</f>
        <v>0</v>
      </c>
      <c r="S123" s="26">
        <f>IF(H123&gt;L123,(H123-L123)*INDEX('[1]2018_commission_structure-Start'!$A$21:$I$24,MATCH($E123,'[1]2018_commission_structure-Start'!$A$21:$A$24,0),MATCH(S$1,'[1]2018_commission_structure-Start'!$A$21:$I$21,0)),0)</f>
        <v>0</v>
      </c>
      <c r="T123" s="28">
        <f t="shared" si="16"/>
        <v>130066.05</v>
      </c>
      <c r="U123" s="28">
        <f t="shared" si="17"/>
        <v>210004.05</v>
      </c>
      <c r="V123" s="28">
        <f>MIN(H123,I123)*INDEX('[1]2018_commission_structure-Start'!$A$15:$J$18,MATCH($E123,'[1]2018_commission_structure-Start'!$A$15:$A$18,0),MATCH(V$1,'[1]2018_commission_structure-Start'!$A$15:$J$15,0))</f>
        <v>90000</v>
      </c>
      <c r="W123" s="26">
        <f>IF($H123&gt;I123,MIN($H123-I123,J123-I123)*INDEX('[1]2018_commission_structure-Start'!$A$15:$J$18,MATCH($E123,'[1]2018_commission_structure-Start'!$A$15:$A$18,0),MATCH(W$1,'[1]2018_commission_structure-Start'!$A$15:$J$15,0)),0)</f>
        <v>27000</v>
      </c>
      <c r="X123" s="26">
        <f>IF($H123&gt;J123,MIN($H123-J123,K123-J123)*INDEX('[1]2018_commission_structure-Start'!$A$15:$J$18,MATCH($E123,'[1]2018_commission_structure-Start'!$A$15:$A$18,0),MATCH(X$1,'[1]2018_commission_structure-Start'!$A$15:$J$15,0)),0)</f>
        <v>31626.25</v>
      </c>
      <c r="Y123" s="26">
        <f>IF($H123&gt;K123,MIN($H123-K123,L123-K123)*INDEX('[1]2018_commission_structure-Start'!$A$15:$J$18,MATCH($E123,'[1]2018_commission_structure-Start'!$A$15:$A$18,0),MATCH(Y$1,'[1]2018_commission_structure-Start'!$A$15:$J$15,0)),0)</f>
        <v>0</v>
      </c>
      <c r="Z123" s="26">
        <f>IF(H123&gt;L123,(H123-L123)*INDEX('[1]2018_commission_structure-Start'!$A$21:$I$24,MATCH($E123,'[1]2018_commission_structure-Start'!$A$21:$A$24,0),MATCH(Z$1,'[1]2018_commission_structure-Start'!$A$21:$I$21,0)),0)</f>
        <v>0</v>
      </c>
      <c r="AA123" s="28">
        <f t="shared" si="18"/>
        <v>148626.25</v>
      </c>
      <c r="AB123" s="28">
        <f t="shared" si="19"/>
        <v>228564.25</v>
      </c>
    </row>
    <row r="124" spans="1:28" x14ac:dyDescent="0.2">
      <c r="A124" s="25" t="str">
        <f t="shared" si="10"/>
        <v>Prentiss Lockery</v>
      </c>
      <c r="B124" s="25">
        <v>9317454674</v>
      </c>
      <c r="C124" s="25" t="s">
        <v>250</v>
      </c>
      <c r="D124" s="25" t="s">
        <v>251</v>
      </c>
      <c r="E124" s="25" t="s">
        <v>7</v>
      </c>
      <c r="F124" s="25">
        <v>33116</v>
      </c>
      <c r="G124" s="25">
        <f>COUNTIF([1]deals_closed!D:D,B124)</f>
        <v>15</v>
      </c>
      <c r="H124" s="26">
        <f>SUMIF([1]deals_closed!D:D,B124,[1]deals_closed!C:C)</f>
        <v>543471</v>
      </c>
      <c r="I124" s="26">
        <f>VLOOKUP(E124,'[1]2018_commission_structure-Start'!$A$22:$I$24,9,FALSE)</f>
        <v>500000</v>
      </c>
      <c r="J124" s="26">
        <f t="shared" si="11"/>
        <v>625000</v>
      </c>
      <c r="K124" s="26">
        <f t="shared" si="12"/>
        <v>750000</v>
      </c>
      <c r="L124" s="26">
        <f t="shared" si="13"/>
        <v>1000000</v>
      </c>
      <c r="M124" s="27">
        <f t="shared" si="14"/>
        <v>1.0869420000000001</v>
      </c>
      <c r="N124" s="25" t="str">
        <f t="shared" si="15"/>
        <v>100-125%</v>
      </c>
      <c r="O124" s="28">
        <f>MIN(H124,I124)*INDEX('[1]2018_commission_structure-Start'!$A$21:$I$24,MATCH($E124,'[1]2018_commission_structure-Start'!$A$21:$A$24,0),MATCH(O$1,'[1]2018_commission_structure-Start'!$A$21:$I$21,0))</f>
        <v>50000</v>
      </c>
      <c r="P124" s="26">
        <f>IF(H124&gt;I124,MIN(H124-I124,J124-I124)*INDEX('[1]2018_commission_structure-Start'!$A$21:$I$24,MATCH($E124,'[1]2018_commission_structure-Start'!$A$21:$A$24,0), MATCH(P$1,'[1]2018_commission_structure-Start'!$A$21:$I$21,0)),0)</f>
        <v>6520.65</v>
      </c>
      <c r="Q124" s="26">
        <f>IF($H124&gt;J124,MIN($H124-J124,K124-J124)*INDEX('[1]2018_commission_structure-Start'!$A$21:$I$24,MATCH($E124,'[1]2018_commission_structure-Start'!$A$21:$A$24,0), MATCH(Q$1,'[1]2018_commission_structure-Start'!$A$21:$I$21,0)),0)</f>
        <v>0</v>
      </c>
      <c r="R124" s="26">
        <f>IF($H124&gt;K124,MIN($H124-K124,L124-K124)*INDEX('[1]2018_commission_structure-Start'!$A$21:$I$24,MATCH($E124,'[1]2018_commission_structure-Start'!$A$21:$A$24,0), MATCH(R$1,'[1]2018_commission_structure-Start'!$A$21:$I$21,0)),0)</f>
        <v>0</v>
      </c>
      <c r="S124" s="26">
        <f>IF(H124&gt;L124,(H124-L124)*INDEX('[1]2018_commission_structure-Start'!$A$21:$I$24,MATCH($E124,'[1]2018_commission_structure-Start'!$A$21:$A$24,0),MATCH(S$1,'[1]2018_commission_structure-Start'!$A$21:$I$21,0)),0)</f>
        <v>0</v>
      </c>
      <c r="T124" s="28">
        <f t="shared" si="16"/>
        <v>56520.65</v>
      </c>
      <c r="U124" s="28">
        <f t="shared" si="17"/>
        <v>89636.65</v>
      </c>
      <c r="V124" s="28">
        <f>MIN(H124,I124)*INDEX('[1]2018_commission_structure-Start'!$A$15:$J$18,MATCH($E124,'[1]2018_commission_structure-Start'!$A$15:$A$18,0),MATCH(V$1,'[1]2018_commission_structure-Start'!$A$15:$J$15,0))</f>
        <v>60000</v>
      </c>
      <c r="W124" s="26">
        <f>IF($H124&gt;I124,MIN($H124-I124,J124-I124)*INDEX('[1]2018_commission_structure-Start'!$A$15:$J$18,MATCH($E124,'[1]2018_commission_structure-Start'!$A$15:$A$18,0),MATCH(W$1,'[1]2018_commission_structure-Start'!$A$15:$J$15,0)),0)</f>
        <v>7390.0700000000006</v>
      </c>
      <c r="X124" s="26">
        <f>IF($H124&gt;J124,MIN($H124-J124,K124-J124)*INDEX('[1]2018_commission_structure-Start'!$A$15:$J$18,MATCH($E124,'[1]2018_commission_structure-Start'!$A$15:$A$18,0),MATCH(X$1,'[1]2018_commission_structure-Start'!$A$15:$J$15,0)),0)</f>
        <v>0</v>
      </c>
      <c r="Y124" s="26">
        <f>IF($H124&gt;K124,MIN($H124-K124,L124-K124)*INDEX('[1]2018_commission_structure-Start'!$A$15:$J$18,MATCH($E124,'[1]2018_commission_structure-Start'!$A$15:$A$18,0),MATCH(Y$1,'[1]2018_commission_structure-Start'!$A$15:$J$15,0)),0)</f>
        <v>0</v>
      </c>
      <c r="Z124" s="26">
        <f>IF(H124&gt;L124,(H124-L124)*INDEX('[1]2018_commission_structure-Start'!$A$21:$I$24,MATCH($E124,'[1]2018_commission_structure-Start'!$A$21:$A$24,0),MATCH(Z$1,'[1]2018_commission_structure-Start'!$A$21:$I$21,0)),0)</f>
        <v>0</v>
      </c>
      <c r="AA124" s="28">
        <f t="shared" si="18"/>
        <v>67390.070000000007</v>
      </c>
      <c r="AB124" s="28">
        <f t="shared" si="19"/>
        <v>100506.07</v>
      </c>
    </row>
    <row r="125" spans="1:28" x14ac:dyDescent="0.2">
      <c r="A125" s="25" t="str">
        <f t="shared" si="10"/>
        <v>Bobette Advani</v>
      </c>
      <c r="B125" s="25">
        <v>5779075530</v>
      </c>
      <c r="C125" s="25" t="s">
        <v>252</v>
      </c>
      <c r="D125" s="25" t="s">
        <v>253</v>
      </c>
      <c r="E125" s="25" t="s">
        <v>7</v>
      </c>
      <c r="F125" s="25">
        <v>41802</v>
      </c>
      <c r="G125" s="25">
        <f>COUNTIF([1]deals_closed!D:D,B125)</f>
        <v>25</v>
      </c>
      <c r="H125" s="26">
        <f>SUMIF([1]deals_closed!D:D,B125,[1]deals_closed!C:C)</f>
        <v>919261</v>
      </c>
      <c r="I125" s="26">
        <f>VLOOKUP(E125,'[1]2018_commission_structure-Start'!$A$22:$I$24,9,FALSE)</f>
        <v>500000</v>
      </c>
      <c r="J125" s="26">
        <f t="shared" si="11"/>
        <v>625000</v>
      </c>
      <c r="K125" s="26">
        <f t="shared" si="12"/>
        <v>750000</v>
      </c>
      <c r="L125" s="26">
        <f t="shared" si="13"/>
        <v>1000000</v>
      </c>
      <c r="M125" s="27">
        <f t="shared" si="14"/>
        <v>1.838522</v>
      </c>
      <c r="N125" s="25" t="str">
        <f t="shared" si="15"/>
        <v>150-200%</v>
      </c>
      <c r="O125" s="28">
        <f>MIN(H125,I125)*INDEX('[1]2018_commission_structure-Start'!$A$21:$I$24,MATCH($E125,'[1]2018_commission_structure-Start'!$A$21:$A$24,0),MATCH(O$1,'[1]2018_commission_structure-Start'!$A$21:$I$21,0))</f>
        <v>50000</v>
      </c>
      <c r="P125" s="26">
        <f>IF(H125&gt;I125,MIN(H125-I125,J125-I125)*INDEX('[1]2018_commission_structure-Start'!$A$21:$I$24,MATCH($E125,'[1]2018_commission_structure-Start'!$A$21:$A$24,0), MATCH(P$1,'[1]2018_commission_structure-Start'!$A$21:$I$21,0)),0)</f>
        <v>18750</v>
      </c>
      <c r="Q125" s="26">
        <f>IF($H125&gt;J125,MIN($H125-J125,K125-J125)*INDEX('[1]2018_commission_structure-Start'!$A$21:$I$24,MATCH($E125,'[1]2018_commission_structure-Start'!$A$21:$A$24,0), MATCH(Q$1,'[1]2018_commission_structure-Start'!$A$21:$I$21,0)),0)</f>
        <v>22500</v>
      </c>
      <c r="R125" s="26">
        <f>IF($H125&gt;K125,MIN($H125-K125,L125-K125)*INDEX('[1]2018_commission_structure-Start'!$A$21:$I$24,MATCH($E125,'[1]2018_commission_structure-Start'!$A$21:$A$24,0), MATCH(R$1,'[1]2018_commission_structure-Start'!$A$21:$I$21,0)),0)</f>
        <v>37237.42</v>
      </c>
      <c r="S125" s="26">
        <f>IF(H125&gt;L125,(H125-L125)*INDEX('[1]2018_commission_structure-Start'!$A$21:$I$24,MATCH($E125,'[1]2018_commission_structure-Start'!$A$21:$A$24,0),MATCH(S$1,'[1]2018_commission_structure-Start'!$A$21:$I$21,0)),0)</f>
        <v>0</v>
      </c>
      <c r="T125" s="28">
        <f t="shared" si="16"/>
        <v>128487.42</v>
      </c>
      <c r="U125" s="28">
        <f t="shared" si="17"/>
        <v>170289.41999999998</v>
      </c>
      <c r="V125" s="28">
        <f>MIN(H125,I125)*INDEX('[1]2018_commission_structure-Start'!$A$15:$J$18,MATCH($E125,'[1]2018_commission_structure-Start'!$A$15:$A$18,0),MATCH(V$1,'[1]2018_commission_structure-Start'!$A$15:$J$15,0))</f>
        <v>60000</v>
      </c>
      <c r="W125" s="26">
        <f>IF($H125&gt;I125,MIN($H125-I125,J125-I125)*INDEX('[1]2018_commission_structure-Start'!$A$15:$J$18,MATCH($E125,'[1]2018_commission_structure-Start'!$A$15:$A$18,0),MATCH(W$1,'[1]2018_commission_structure-Start'!$A$15:$J$15,0)),0)</f>
        <v>21250</v>
      </c>
      <c r="X125" s="26">
        <f>IF($H125&gt;J125,MIN($H125-J125,K125-J125)*INDEX('[1]2018_commission_structure-Start'!$A$15:$J$18,MATCH($E125,'[1]2018_commission_structure-Start'!$A$15:$A$18,0),MATCH(X$1,'[1]2018_commission_structure-Start'!$A$15:$J$15,0)),0)</f>
        <v>25000</v>
      </c>
      <c r="Y125" s="26">
        <f>IF($H125&gt;K125,MIN($H125-K125,L125-K125)*INDEX('[1]2018_commission_structure-Start'!$A$15:$J$18,MATCH($E125,'[1]2018_commission_structure-Start'!$A$15:$A$18,0),MATCH(Y$1,'[1]2018_commission_structure-Start'!$A$15:$J$15,0)),0)</f>
        <v>37237.42</v>
      </c>
      <c r="Z125" s="26">
        <f>IF(H125&gt;L125,(H125-L125)*INDEX('[1]2018_commission_structure-Start'!$A$21:$I$24,MATCH($E125,'[1]2018_commission_structure-Start'!$A$21:$A$24,0),MATCH(Z$1,'[1]2018_commission_structure-Start'!$A$21:$I$21,0)),0)</f>
        <v>0</v>
      </c>
      <c r="AA125" s="28">
        <f t="shared" si="18"/>
        <v>143487.41999999998</v>
      </c>
      <c r="AB125" s="28">
        <f t="shared" si="19"/>
        <v>185289.41999999998</v>
      </c>
    </row>
    <row r="126" spans="1:28" x14ac:dyDescent="0.2">
      <c r="A126" s="25" t="str">
        <f t="shared" si="10"/>
        <v>Gradey Frazier</v>
      </c>
      <c r="B126" s="25">
        <v>4472356473</v>
      </c>
      <c r="C126" s="25" t="s">
        <v>254</v>
      </c>
      <c r="D126" s="25" t="s">
        <v>255</v>
      </c>
      <c r="E126" s="25" t="s">
        <v>10</v>
      </c>
      <c r="F126" s="25">
        <v>79672</v>
      </c>
      <c r="G126" s="25">
        <f>COUNTIF([1]deals_closed!D:D,B126)</f>
        <v>17</v>
      </c>
      <c r="H126" s="26">
        <f>SUMIF([1]deals_closed!D:D,B126,[1]deals_closed!C:C)</f>
        <v>609192</v>
      </c>
      <c r="I126" s="26">
        <f>VLOOKUP(E126,'[1]2018_commission_structure-Start'!$A$22:$I$24,9,FALSE)</f>
        <v>750000</v>
      </c>
      <c r="J126" s="26">
        <f t="shared" si="11"/>
        <v>937500</v>
      </c>
      <c r="K126" s="26">
        <f t="shared" si="12"/>
        <v>1125000</v>
      </c>
      <c r="L126" s="26">
        <f t="shared" si="13"/>
        <v>1500000</v>
      </c>
      <c r="M126" s="27">
        <f t="shared" si="14"/>
        <v>0.81225599999999998</v>
      </c>
      <c r="N126" s="25" t="str">
        <f t="shared" si="15"/>
        <v>0-100%</v>
      </c>
      <c r="O126" s="28">
        <f>MIN(H126,I126)*INDEX('[1]2018_commission_structure-Start'!$A$21:$I$24,MATCH($E126,'[1]2018_commission_structure-Start'!$A$21:$A$24,0),MATCH(O$1,'[1]2018_commission_structure-Start'!$A$21:$I$21,0))</f>
        <v>91378.8</v>
      </c>
      <c r="P126" s="26">
        <f>IF(H126&gt;I126,MIN(H126-I126,J126-I126)*INDEX('[1]2018_commission_structure-Start'!$A$21:$I$24,MATCH($E126,'[1]2018_commission_structure-Start'!$A$21:$A$24,0), MATCH(P$1,'[1]2018_commission_structure-Start'!$A$21:$I$21,0)),0)</f>
        <v>0</v>
      </c>
      <c r="Q126" s="26">
        <f>IF($H126&gt;J126,MIN($H126-J126,K126-J126)*INDEX('[1]2018_commission_structure-Start'!$A$21:$I$24,MATCH($E126,'[1]2018_commission_structure-Start'!$A$21:$A$24,0), MATCH(Q$1,'[1]2018_commission_structure-Start'!$A$21:$I$21,0)),0)</f>
        <v>0</v>
      </c>
      <c r="R126" s="26">
        <f>IF($H126&gt;K126,MIN($H126-K126,L126-K126)*INDEX('[1]2018_commission_structure-Start'!$A$21:$I$24,MATCH($E126,'[1]2018_commission_structure-Start'!$A$21:$A$24,0), MATCH(R$1,'[1]2018_commission_structure-Start'!$A$21:$I$21,0)),0)</f>
        <v>0</v>
      </c>
      <c r="S126" s="26">
        <f>IF(H126&gt;L126,(H126-L126)*INDEX('[1]2018_commission_structure-Start'!$A$21:$I$24,MATCH($E126,'[1]2018_commission_structure-Start'!$A$21:$A$24,0),MATCH(S$1,'[1]2018_commission_structure-Start'!$A$21:$I$21,0)),0)</f>
        <v>0</v>
      </c>
      <c r="T126" s="28">
        <f t="shared" si="16"/>
        <v>91378.8</v>
      </c>
      <c r="U126" s="28">
        <f t="shared" si="17"/>
        <v>171050.8</v>
      </c>
      <c r="V126" s="28">
        <f>MIN(H126,I126)*INDEX('[1]2018_commission_structure-Start'!$A$15:$J$18,MATCH($E126,'[1]2018_commission_structure-Start'!$A$15:$A$18,0),MATCH(V$1,'[1]2018_commission_structure-Start'!$A$15:$J$15,0))</f>
        <v>91378.8</v>
      </c>
      <c r="W126" s="26">
        <f>IF($H126&gt;I126,MIN($H126-I126,J126-I126)*INDEX('[1]2018_commission_structure-Start'!$A$15:$J$18,MATCH($E126,'[1]2018_commission_structure-Start'!$A$15:$A$18,0),MATCH(W$1,'[1]2018_commission_structure-Start'!$A$15:$J$15,0)),0)</f>
        <v>0</v>
      </c>
      <c r="X126" s="26">
        <f>IF($H126&gt;J126,MIN($H126-J126,K126-J126)*INDEX('[1]2018_commission_structure-Start'!$A$15:$J$18,MATCH($E126,'[1]2018_commission_structure-Start'!$A$15:$A$18,0),MATCH(X$1,'[1]2018_commission_structure-Start'!$A$15:$J$15,0)),0)</f>
        <v>0</v>
      </c>
      <c r="Y126" s="26">
        <f>IF($H126&gt;K126,MIN($H126-K126,L126-K126)*INDEX('[1]2018_commission_structure-Start'!$A$15:$J$18,MATCH($E126,'[1]2018_commission_structure-Start'!$A$15:$A$18,0),MATCH(Y$1,'[1]2018_commission_structure-Start'!$A$15:$J$15,0)),0)</f>
        <v>0</v>
      </c>
      <c r="Z126" s="26">
        <f>IF(H126&gt;L126,(H126-L126)*INDEX('[1]2018_commission_structure-Start'!$A$21:$I$24,MATCH($E126,'[1]2018_commission_structure-Start'!$A$21:$A$24,0),MATCH(Z$1,'[1]2018_commission_structure-Start'!$A$21:$I$21,0)),0)</f>
        <v>0</v>
      </c>
      <c r="AA126" s="28">
        <f t="shared" si="18"/>
        <v>91378.8</v>
      </c>
      <c r="AB126" s="28">
        <f t="shared" si="19"/>
        <v>171050.8</v>
      </c>
    </row>
    <row r="127" spans="1:28" x14ac:dyDescent="0.2">
      <c r="A127" s="25" t="str">
        <f t="shared" si="10"/>
        <v>Marty Denson</v>
      </c>
      <c r="B127" s="25">
        <v>9963057691</v>
      </c>
      <c r="C127" s="25" t="s">
        <v>256</v>
      </c>
      <c r="D127" s="25" t="s">
        <v>257</v>
      </c>
      <c r="E127" s="25" t="s">
        <v>29</v>
      </c>
      <c r="F127" s="25">
        <v>64506</v>
      </c>
      <c r="G127" s="25">
        <f>COUNTIF([1]deals_closed!D:D,B127)</f>
        <v>17</v>
      </c>
      <c r="H127" s="26">
        <f>SUMIF([1]deals_closed!D:D,B127,[1]deals_closed!C:C)</f>
        <v>637475</v>
      </c>
      <c r="I127" s="26">
        <f>VLOOKUP(E127,'[1]2018_commission_structure-Start'!$A$22:$I$24,9,FALSE)</f>
        <v>600000</v>
      </c>
      <c r="J127" s="26">
        <f t="shared" si="11"/>
        <v>750000</v>
      </c>
      <c r="K127" s="26">
        <f t="shared" si="12"/>
        <v>900000</v>
      </c>
      <c r="L127" s="26">
        <f t="shared" si="13"/>
        <v>1200000</v>
      </c>
      <c r="M127" s="27">
        <f t="shared" si="14"/>
        <v>1.0624583333333333</v>
      </c>
      <c r="N127" s="25" t="str">
        <f t="shared" si="15"/>
        <v>100-125%</v>
      </c>
      <c r="O127" s="28">
        <f>MIN(H127,I127)*INDEX('[1]2018_commission_structure-Start'!$A$21:$I$24,MATCH($E127,'[1]2018_commission_structure-Start'!$A$21:$A$24,0),MATCH(O$1,'[1]2018_commission_structure-Start'!$A$21:$I$21,0))</f>
        <v>78000</v>
      </c>
      <c r="P127" s="26">
        <f>IF(H127&gt;I127,MIN(H127-I127,J127-I127)*INDEX('[1]2018_commission_structure-Start'!$A$21:$I$24,MATCH($E127,'[1]2018_commission_structure-Start'!$A$21:$A$24,0), MATCH(P$1,'[1]2018_commission_structure-Start'!$A$21:$I$21,0)),0)</f>
        <v>6370.7500000000009</v>
      </c>
      <c r="Q127" s="26">
        <f>IF($H127&gt;J127,MIN($H127-J127,K127-J127)*INDEX('[1]2018_commission_structure-Start'!$A$21:$I$24,MATCH($E127,'[1]2018_commission_structure-Start'!$A$21:$A$24,0), MATCH(Q$1,'[1]2018_commission_structure-Start'!$A$21:$I$21,0)),0)</f>
        <v>0</v>
      </c>
      <c r="R127" s="26">
        <f>IF($H127&gt;K127,MIN($H127-K127,L127-K127)*INDEX('[1]2018_commission_structure-Start'!$A$21:$I$24,MATCH($E127,'[1]2018_commission_structure-Start'!$A$21:$A$24,0), MATCH(R$1,'[1]2018_commission_structure-Start'!$A$21:$I$21,0)),0)</f>
        <v>0</v>
      </c>
      <c r="S127" s="26">
        <f>IF(H127&gt;L127,(H127-L127)*INDEX('[1]2018_commission_structure-Start'!$A$21:$I$24,MATCH($E127,'[1]2018_commission_structure-Start'!$A$21:$A$24,0),MATCH(S$1,'[1]2018_commission_structure-Start'!$A$21:$I$21,0)),0)</f>
        <v>0</v>
      </c>
      <c r="T127" s="28">
        <f t="shared" si="16"/>
        <v>84370.75</v>
      </c>
      <c r="U127" s="28">
        <f t="shared" si="17"/>
        <v>148876.75</v>
      </c>
      <c r="V127" s="28">
        <f>MIN(H127,I127)*INDEX('[1]2018_commission_structure-Start'!$A$15:$J$18,MATCH($E127,'[1]2018_commission_structure-Start'!$A$15:$A$18,0),MATCH(V$1,'[1]2018_commission_structure-Start'!$A$15:$J$15,0))</f>
        <v>90000</v>
      </c>
      <c r="W127" s="26">
        <f>IF($H127&gt;I127,MIN($H127-I127,J127-I127)*INDEX('[1]2018_commission_structure-Start'!$A$15:$J$18,MATCH($E127,'[1]2018_commission_structure-Start'!$A$15:$A$18,0),MATCH(W$1,'[1]2018_commission_structure-Start'!$A$15:$J$15,0)),0)</f>
        <v>6745.5</v>
      </c>
      <c r="X127" s="26">
        <f>IF($H127&gt;J127,MIN($H127-J127,K127-J127)*INDEX('[1]2018_commission_structure-Start'!$A$15:$J$18,MATCH($E127,'[1]2018_commission_structure-Start'!$A$15:$A$18,0),MATCH(X$1,'[1]2018_commission_structure-Start'!$A$15:$J$15,0)),0)</f>
        <v>0</v>
      </c>
      <c r="Y127" s="26">
        <f>IF($H127&gt;K127,MIN($H127-K127,L127-K127)*INDEX('[1]2018_commission_structure-Start'!$A$15:$J$18,MATCH($E127,'[1]2018_commission_structure-Start'!$A$15:$A$18,0),MATCH(Y$1,'[1]2018_commission_structure-Start'!$A$15:$J$15,0)),0)</f>
        <v>0</v>
      </c>
      <c r="Z127" s="26">
        <f>IF(H127&gt;L127,(H127-L127)*INDEX('[1]2018_commission_structure-Start'!$A$21:$I$24,MATCH($E127,'[1]2018_commission_structure-Start'!$A$21:$A$24,0),MATCH(Z$1,'[1]2018_commission_structure-Start'!$A$21:$I$21,0)),0)</f>
        <v>0</v>
      </c>
      <c r="AA127" s="28">
        <f t="shared" si="18"/>
        <v>96745.5</v>
      </c>
      <c r="AB127" s="28">
        <f t="shared" si="19"/>
        <v>161251.5</v>
      </c>
    </row>
    <row r="128" spans="1:28" x14ac:dyDescent="0.2">
      <c r="A128" s="25" t="str">
        <f t="shared" si="10"/>
        <v>Lucita Edington</v>
      </c>
      <c r="B128" s="25">
        <v>6041314951</v>
      </c>
      <c r="C128" s="25" t="s">
        <v>258</v>
      </c>
      <c r="D128" s="25" t="s">
        <v>259</v>
      </c>
      <c r="E128" s="25" t="s">
        <v>29</v>
      </c>
      <c r="F128" s="25">
        <v>76999</v>
      </c>
      <c r="G128" s="25">
        <f>COUNTIF([1]deals_closed!D:D,B128)</f>
        <v>23</v>
      </c>
      <c r="H128" s="26">
        <f>SUMIF([1]deals_closed!D:D,B128,[1]deals_closed!C:C)</f>
        <v>876325</v>
      </c>
      <c r="I128" s="26">
        <f>VLOOKUP(E128,'[1]2018_commission_structure-Start'!$A$22:$I$24,9,FALSE)</f>
        <v>600000</v>
      </c>
      <c r="J128" s="26">
        <f t="shared" si="11"/>
        <v>750000</v>
      </c>
      <c r="K128" s="26">
        <f t="shared" si="12"/>
        <v>900000</v>
      </c>
      <c r="L128" s="26">
        <f t="shared" si="13"/>
        <v>1200000</v>
      </c>
      <c r="M128" s="27">
        <f t="shared" si="14"/>
        <v>1.4605416666666666</v>
      </c>
      <c r="N128" s="25" t="str">
        <f t="shared" si="15"/>
        <v>125-150%</v>
      </c>
      <c r="O128" s="28">
        <f>MIN(H128,I128)*INDEX('[1]2018_commission_structure-Start'!$A$21:$I$24,MATCH($E128,'[1]2018_commission_structure-Start'!$A$21:$A$24,0),MATCH(O$1,'[1]2018_commission_structure-Start'!$A$21:$I$21,0))</f>
        <v>78000</v>
      </c>
      <c r="P128" s="26">
        <f>IF(H128&gt;I128,MIN(H128-I128,J128-I128)*INDEX('[1]2018_commission_structure-Start'!$A$21:$I$24,MATCH($E128,'[1]2018_commission_structure-Start'!$A$21:$A$24,0), MATCH(P$1,'[1]2018_commission_structure-Start'!$A$21:$I$21,0)),0)</f>
        <v>25500.000000000004</v>
      </c>
      <c r="Q128" s="26">
        <f>IF($H128&gt;J128,MIN($H128-J128,K128-J128)*INDEX('[1]2018_commission_structure-Start'!$A$21:$I$24,MATCH($E128,'[1]2018_commission_structure-Start'!$A$21:$A$24,0), MATCH(Q$1,'[1]2018_commission_structure-Start'!$A$21:$I$21,0)),0)</f>
        <v>26528.25</v>
      </c>
      <c r="R128" s="26">
        <f>IF($H128&gt;K128,MIN($H128-K128,L128-K128)*INDEX('[1]2018_commission_structure-Start'!$A$21:$I$24,MATCH($E128,'[1]2018_commission_structure-Start'!$A$21:$A$24,0), MATCH(R$1,'[1]2018_commission_structure-Start'!$A$21:$I$21,0)),0)</f>
        <v>0</v>
      </c>
      <c r="S128" s="26">
        <f>IF(H128&gt;L128,(H128-L128)*INDEX('[1]2018_commission_structure-Start'!$A$21:$I$24,MATCH($E128,'[1]2018_commission_structure-Start'!$A$21:$A$24,0),MATCH(S$1,'[1]2018_commission_structure-Start'!$A$21:$I$21,0)),0)</f>
        <v>0</v>
      </c>
      <c r="T128" s="28">
        <f t="shared" si="16"/>
        <v>130028.25</v>
      </c>
      <c r="U128" s="28">
        <f t="shared" si="17"/>
        <v>207027.25</v>
      </c>
      <c r="V128" s="28">
        <f>MIN(H128,I128)*INDEX('[1]2018_commission_structure-Start'!$A$15:$J$18,MATCH($E128,'[1]2018_commission_structure-Start'!$A$15:$A$18,0),MATCH(V$1,'[1]2018_commission_structure-Start'!$A$15:$J$15,0))</f>
        <v>90000</v>
      </c>
      <c r="W128" s="26">
        <f>IF($H128&gt;I128,MIN($H128-I128,J128-I128)*INDEX('[1]2018_commission_structure-Start'!$A$15:$J$18,MATCH($E128,'[1]2018_commission_structure-Start'!$A$15:$A$18,0),MATCH(W$1,'[1]2018_commission_structure-Start'!$A$15:$J$15,0)),0)</f>
        <v>27000</v>
      </c>
      <c r="X128" s="26">
        <f>IF($H128&gt;J128,MIN($H128-J128,K128-J128)*INDEX('[1]2018_commission_structure-Start'!$A$15:$J$18,MATCH($E128,'[1]2018_commission_structure-Start'!$A$15:$A$18,0),MATCH(X$1,'[1]2018_commission_structure-Start'!$A$15:$J$15,0)),0)</f>
        <v>31581.25</v>
      </c>
      <c r="Y128" s="26">
        <f>IF($H128&gt;K128,MIN($H128-K128,L128-K128)*INDEX('[1]2018_commission_structure-Start'!$A$15:$J$18,MATCH($E128,'[1]2018_commission_structure-Start'!$A$15:$A$18,0),MATCH(Y$1,'[1]2018_commission_structure-Start'!$A$15:$J$15,0)),0)</f>
        <v>0</v>
      </c>
      <c r="Z128" s="26">
        <f>IF(H128&gt;L128,(H128-L128)*INDEX('[1]2018_commission_structure-Start'!$A$21:$I$24,MATCH($E128,'[1]2018_commission_structure-Start'!$A$21:$A$24,0),MATCH(Z$1,'[1]2018_commission_structure-Start'!$A$21:$I$21,0)),0)</f>
        <v>0</v>
      </c>
      <c r="AA128" s="28">
        <f t="shared" si="18"/>
        <v>148581.25</v>
      </c>
      <c r="AB128" s="28">
        <f t="shared" si="19"/>
        <v>225580.25</v>
      </c>
    </row>
    <row r="129" spans="1:28" x14ac:dyDescent="0.2">
      <c r="A129" s="25" t="str">
        <f t="shared" si="10"/>
        <v>Klement Garrison</v>
      </c>
      <c r="B129" s="25">
        <v>228985188</v>
      </c>
      <c r="C129" s="25" t="s">
        <v>260</v>
      </c>
      <c r="D129" s="25" t="s">
        <v>261</v>
      </c>
      <c r="E129" s="25" t="s">
        <v>29</v>
      </c>
      <c r="F129" s="25">
        <v>57755</v>
      </c>
      <c r="G129" s="25">
        <f>COUNTIF([1]deals_closed!D:D,B129)</f>
        <v>25</v>
      </c>
      <c r="H129" s="26">
        <f>SUMIF([1]deals_closed!D:D,B129,[1]deals_closed!C:C)</f>
        <v>944716</v>
      </c>
      <c r="I129" s="26">
        <f>VLOOKUP(E129,'[1]2018_commission_structure-Start'!$A$22:$I$24,9,FALSE)</f>
        <v>600000</v>
      </c>
      <c r="J129" s="26">
        <f t="shared" si="11"/>
        <v>750000</v>
      </c>
      <c r="K129" s="26">
        <f t="shared" si="12"/>
        <v>900000</v>
      </c>
      <c r="L129" s="26">
        <f t="shared" si="13"/>
        <v>1200000</v>
      </c>
      <c r="M129" s="27">
        <f t="shared" si="14"/>
        <v>1.5745266666666666</v>
      </c>
      <c r="N129" s="25" t="str">
        <f t="shared" si="15"/>
        <v>150-200%</v>
      </c>
      <c r="O129" s="28">
        <f>MIN(H129,I129)*INDEX('[1]2018_commission_structure-Start'!$A$21:$I$24,MATCH($E129,'[1]2018_commission_structure-Start'!$A$21:$A$24,0),MATCH(O$1,'[1]2018_commission_structure-Start'!$A$21:$I$21,0))</f>
        <v>78000</v>
      </c>
      <c r="P129" s="26">
        <f>IF(H129&gt;I129,MIN(H129-I129,J129-I129)*INDEX('[1]2018_commission_structure-Start'!$A$21:$I$24,MATCH($E129,'[1]2018_commission_structure-Start'!$A$21:$A$24,0), MATCH(P$1,'[1]2018_commission_structure-Start'!$A$21:$I$21,0)),0)</f>
        <v>25500.000000000004</v>
      </c>
      <c r="Q129" s="26">
        <f>IF($H129&gt;J129,MIN($H129-J129,K129-J129)*INDEX('[1]2018_commission_structure-Start'!$A$21:$I$24,MATCH($E129,'[1]2018_commission_structure-Start'!$A$21:$A$24,0), MATCH(Q$1,'[1]2018_commission_structure-Start'!$A$21:$I$21,0)),0)</f>
        <v>31500</v>
      </c>
      <c r="R129" s="26">
        <f>IF($H129&gt;K129,MIN($H129-K129,L129-K129)*INDEX('[1]2018_commission_structure-Start'!$A$21:$I$24,MATCH($E129,'[1]2018_commission_structure-Start'!$A$21:$A$24,0), MATCH(R$1,'[1]2018_commission_structure-Start'!$A$21:$I$21,0)),0)</f>
        <v>11626.16</v>
      </c>
      <c r="S129" s="26">
        <f>IF(H129&gt;L129,(H129-L129)*INDEX('[1]2018_commission_structure-Start'!$A$21:$I$24,MATCH($E129,'[1]2018_commission_structure-Start'!$A$21:$A$24,0),MATCH(S$1,'[1]2018_commission_structure-Start'!$A$21:$I$21,0)),0)</f>
        <v>0</v>
      </c>
      <c r="T129" s="28">
        <f t="shared" si="16"/>
        <v>146626.16</v>
      </c>
      <c r="U129" s="28">
        <f t="shared" si="17"/>
        <v>204381.16</v>
      </c>
      <c r="V129" s="28">
        <f>MIN(H129,I129)*INDEX('[1]2018_commission_structure-Start'!$A$15:$J$18,MATCH($E129,'[1]2018_commission_structure-Start'!$A$15:$A$18,0),MATCH(V$1,'[1]2018_commission_structure-Start'!$A$15:$J$15,0))</f>
        <v>90000</v>
      </c>
      <c r="W129" s="26">
        <f>IF($H129&gt;I129,MIN($H129-I129,J129-I129)*INDEX('[1]2018_commission_structure-Start'!$A$15:$J$18,MATCH($E129,'[1]2018_commission_structure-Start'!$A$15:$A$18,0),MATCH(W$1,'[1]2018_commission_structure-Start'!$A$15:$J$15,0)),0)</f>
        <v>27000</v>
      </c>
      <c r="X129" s="26">
        <f>IF($H129&gt;J129,MIN($H129-J129,K129-J129)*INDEX('[1]2018_commission_structure-Start'!$A$15:$J$18,MATCH($E129,'[1]2018_commission_structure-Start'!$A$15:$A$18,0),MATCH(X$1,'[1]2018_commission_structure-Start'!$A$15:$J$15,0)),0)</f>
        <v>37500</v>
      </c>
      <c r="Y129" s="26">
        <f>IF($H129&gt;K129,MIN($H129-K129,L129-K129)*INDEX('[1]2018_commission_structure-Start'!$A$15:$J$18,MATCH($E129,'[1]2018_commission_structure-Start'!$A$15:$A$18,0),MATCH(Y$1,'[1]2018_commission_structure-Start'!$A$15:$J$15,0)),0)</f>
        <v>13414.8</v>
      </c>
      <c r="Z129" s="26">
        <f>IF(H129&gt;L129,(H129-L129)*INDEX('[1]2018_commission_structure-Start'!$A$21:$I$24,MATCH($E129,'[1]2018_commission_structure-Start'!$A$21:$A$24,0),MATCH(Z$1,'[1]2018_commission_structure-Start'!$A$21:$I$21,0)),0)</f>
        <v>0</v>
      </c>
      <c r="AA129" s="28">
        <f t="shared" si="18"/>
        <v>167914.8</v>
      </c>
      <c r="AB129" s="28">
        <f t="shared" si="19"/>
        <v>225669.8</v>
      </c>
    </row>
    <row r="130" spans="1:28" x14ac:dyDescent="0.2">
      <c r="A130" s="25" t="str">
        <f t="shared" ref="A130:A193" si="20">C130&amp;" "&amp;D130</f>
        <v>Helen Delwater</v>
      </c>
      <c r="B130" s="25">
        <v>4445486779</v>
      </c>
      <c r="C130" s="25" t="s">
        <v>262</v>
      </c>
      <c r="D130" s="25" t="s">
        <v>263</v>
      </c>
      <c r="E130" s="25" t="s">
        <v>10</v>
      </c>
      <c r="F130" s="25">
        <v>104472</v>
      </c>
      <c r="G130" s="25">
        <f>COUNTIF([1]deals_closed!D:D,B130)</f>
        <v>19</v>
      </c>
      <c r="H130" s="26">
        <f>SUMIF([1]deals_closed!D:D,B130,[1]deals_closed!C:C)</f>
        <v>638646</v>
      </c>
      <c r="I130" s="26">
        <f>VLOOKUP(E130,'[1]2018_commission_structure-Start'!$A$22:$I$24,9,FALSE)</f>
        <v>750000</v>
      </c>
      <c r="J130" s="26">
        <f t="shared" si="11"/>
        <v>937500</v>
      </c>
      <c r="K130" s="26">
        <f t="shared" si="12"/>
        <v>1125000</v>
      </c>
      <c r="L130" s="26">
        <f t="shared" si="13"/>
        <v>1500000</v>
      </c>
      <c r="M130" s="27">
        <f t="shared" si="14"/>
        <v>0.85152799999999995</v>
      </c>
      <c r="N130" s="25" t="str">
        <f t="shared" si="15"/>
        <v>0-100%</v>
      </c>
      <c r="O130" s="28">
        <f>MIN(H130,I130)*INDEX('[1]2018_commission_structure-Start'!$A$21:$I$24,MATCH($E130,'[1]2018_commission_structure-Start'!$A$21:$A$24,0),MATCH(O$1,'[1]2018_commission_structure-Start'!$A$21:$I$21,0))</f>
        <v>95796.9</v>
      </c>
      <c r="P130" s="26">
        <f>IF(H130&gt;I130,MIN(H130-I130,J130-I130)*INDEX('[1]2018_commission_structure-Start'!$A$21:$I$24,MATCH($E130,'[1]2018_commission_structure-Start'!$A$21:$A$24,0), MATCH(P$1,'[1]2018_commission_structure-Start'!$A$21:$I$21,0)),0)</f>
        <v>0</v>
      </c>
      <c r="Q130" s="26">
        <f>IF($H130&gt;J130,MIN($H130-J130,K130-J130)*INDEX('[1]2018_commission_structure-Start'!$A$21:$I$24,MATCH($E130,'[1]2018_commission_structure-Start'!$A$21:$A$24,0), MATCH(Q$1,'[1]2018_commission_structure-Start'!$A$21:$I$21,0)),0)</f>
        <v>0</v>
      </c>
      <c r="R130" s="26">
        <f>IF($H130&gt;K130,MIN($H130-K130,L130-K130)*INDEX('[1]2018_commission_structure-Start'!$A$21:$I$24,MATCH($E130,'[1]2018_commission_structure-Start'!$A$21:$A$24,0), MATCH(R$1,'[1]2018_commission_structure-Start'!$A$21:$I$21,0)),0)</f>
        <v>0</v>
      </c>
      <c r="S130" s="26">
        <f>IF(H130&gt;L130,(H130-L130)*INDEX('[1]2018_commission_structure-Start'!$A$21:$I$24,MATCH($E130,'[1]2018_commission_structure-Start'!$A$21:$A$24,0),MATCH(S$1,'[1]2018_commission_structure-Start'!$A$21:$I$21,0)),0)</f>
        <v>0</v>
      </c>
      <c r="T130" s="28">
        <f t="shared" si="16"/>
        <v>95796.9</v>
      </c>
      <c r="U130" s="28">
        <f t="shared" si="17"/>
        <v>200268.9</v>
      </c>
      <c r="V130" s="28">
        <f>MIN(H130,I130)*INDEX('[1]2018_commission_structure-Start'!$A$15:$J$18,MATCH($E130,'[1]2018_commission_structure-Start'!$A$15:$A$18,0),MATCH(V$1,'[1]2018_commission_structure-Start'!$A$15:$J$15,0))</f>
        <v>95796.9</v>
      </c>
      <c r="W130" s="26">
        <f>IF($H130&gt;I130,MIN($H130-I130,J130-I130)*INDEX('[1]2018_commission_structure-Start'!$A$15:$J$18,MATCH($E130,'[1]2018_commission_structure-Start'!$A$15:$A$18,0),MATCH(W$1,'[1]2018_commission_structure-Start'!$A$15:$J$15,0)),0)</f>
        <v>0</v>
      </c>
      <c r="X130" s="26">
        <f>IF($H130&gt;J130,MIN($H130-J130,K130-J130)*INDEX('[1]2018_commission_structure-Start'!$A$15:$J$18,MATCH($E130,'[1]2018_commission_structure-Start'!$A$15:$A$18,0),MATCH(X$1,'[1]2018_commission_structure-Start'!$A$15:$J$15,0)),0)</f>
        <v>0</v>
      </c>
      <c r="Y130" s="26">
        <f>IF($H130&gt;K130,MIN($H130-K130,L130-K130)*INDEX('[1]2018_commission_structure-Start'!$A$15:$J$18,MATCH($E130,'[1]2018_commission_structure-Start'!$A$15:$A$18,0),MATCH(Y$1,'[1]2018_commission_structure-Start'!$A$15:$J$15,0)),0)</f>
        <v>0</v>
      </c>
      <c r="Z130" s="26">
        <f>IF(H130&gt;L130,(H130-L130)*INDEX('[1]2018_commission_structure-Start'!$A$21:$I$24,MATCH($E130,'[1]2018_commission_structure-Start'!$A$21:$A$24,0),MATCH(Z$1,'[1]2018_commission_structure-Start'!$A$21:$I$21,0)),0)</f>
        <v>0</v>
      </c>
      <c r="AA130" s="28">
        <f t="shared" si="18"/>
        <v>95796.9</v>
      </c>
      <c r="AB130" s="28">
        <f t="shared" si="19"/>
        <v>200268.9</v>
      </c>
    </row>
    <row r="131" spans="1:28" x14ac:dyDescent="0.2">
      <c r="A131" s="25" t="str">
        <f t="shared" si="20"/>
        <v>Caroline Glidden</v>
      </c>
      <c r="B131" s="25">
        <v>6279928705</v>
      </c>
      <c r="C131" s="25" t="s">
        <v>264</v>
      </c>
      <c r="D131" s="25" t="s">
        <v>265</v>
      </c>
      <c r="E131" s="25" t="s">
        <v>29</v>
      </c>
      <c r="F131" s="25">
        <v>79834</v>
      </c>
      <c r="G131" s="25">
        <f>COUNTIF([1]deals_closed!D:D,B131)</f>
        <v>31</v>
      </c>
      <c r="H131" s="26">
        <f>SUMIF([1]deals_closed!D:D,B131,[1]deals_closed!C:C)</f>
        <v>1128878</v>
      </c>
      <c r="I131" s="26">
        <f>VLOOKUP(E131,'[1]2018_commission_structure-Start'!$A$22:$I$24,9,FALSE)</f>
        <v>600000</v>
      </c>
      <c r="J131" s="26">
        <f t="shared" ref="J131:J194" si="21">I131*1.25</f>
        <v>750000</v>
      </c>
      <c r="K131" s="26">
        <f t="shared" ref="K131:K194" si="22">I131*1.5</f>
        <v>900000</v>
      </c>
      <c r="L131" s="26">
        <f t="shared" ref="L131:L194" si="23">I131*2</f>
        <v>1200000</v>
      </c>
      <c r="M131" s="27">
        <f t="shared" ref="M131:M194" si="24">H131/I131</f>
        <v>1.8814633333333333</v>
      </c>
      <c r="N131" s="25" t="str">
        <f t="shared" ref="N131:N194" si="25">IF(M131&lt;=1, "0-100%", IF(M131&lt;=1.25, "100-125%", IF(M131&lt;=1.5, "125-150%", IF(M131&lt;=2, "150-200%", "&gt;200%"))))</f>
        <v>150-200%</v>
      </c>
      <c r="O131" s="28">
        <f>MIN(H131,I131)*INDEX('[1]2018_commission_structure-Start'!$A$21:$I$24,MATCH($E131,'[1]2018_commission_structure-Start'!$A$21:$A$24,0),MATCH(O$1,'[1]2018_commission_structure-Start'!$A$21:$I$21,0))</f>
        <v>78000</v>
      </c>
      <c r="P131" s="26">
        <f>IF(H131&gt;I131,MIN(H131-I131,J131-I131)*INDEX('[1]2018_commission_structure-Start'!$A$21:$I$24,MATCH($E131,'[1]2018_commission_structure-Start'!$A$21:$A$24,0), MATCH(P$1,'[1]2018_commission_structure-Start'!$A$21:$I$21,0)),0)</f>
        <v>25500.000000000004</v>
      </c>
      <c r="Q131" s="26">
        <f>IF($H131&gt;J131,MIN($H131-J131,K131-J131)*INDEX('[1]2018_commission_structure-Start'!$A$21:$I$24,MATCH($E131,'[1]2018_commission_structure-Start'!$A$21:$A$24,0), MATCH(Q$1,'[1]2018_commission_structure-Start'!$A$21:$I$21,0)),0)</f>
        <v>31500</v>
      </c>
      <c r="R131" s="26">
        <f>IF($H131&gt;K131,MIN($H131-K131,L131-K131)*INDEX('[1]2018_commission_structure-Start'!$A$21:$I$24,MATCH($E131,'[1]2018_commission_structure-Start'!$A$21:$A$24,0), MATCH(R$1,'[1]2018_commission_structure-Start'!$A$21:$I$21,0)),0)</f>
        <v>59508.28</v>
      </c>
      <c r="S131" s="26">
        <f>IF(H131&gt;L131,(H131-L131)*INDEX('[1]2018_commission_structure-Start'!$A$21:$I$24,MATCH($E131,'[1]2018_commission_structure-Start'!$A$21:$A$24,0),MATCH(S$1,'[1]2018_commission_structure-Start'!$A$21:$I$21,0)),0)</f>
        <v>0</v>
      </c>
      <c r="T131" s="28">
        <f t="shared" ref="T131:T194" si="26">SUM(O131:S131)</f>
        <v>194508.28</v>
      </c>
      <c r="U131" s="28">
        <f t="shared" ref="U131:U194" si="27">T131+F131</f>
        <v>274342.28000000003</v>
      </c>
      <c r="V131" s="28">
        <f>MIN(H131,I131)*INDEX('[1]2018_commission_structure-Start'!$A$15:$J$18,MATCH($E131,'[1]2018_commission_structure-Start'!$A$15:$A$18,0),MATCH(V$1,'[1]2018_commission_structure-Start'!$A$15:$J$15,0))</f>
        <v>90000</v>
      </c>
      <c r="W131" s="26">
        <f>IF($H131&gt;I131,MIN($H131-I131,J131-I131)*INDEX('[1]2018_commission_structure-Start'!$A$15:$J$18,MATCH($E131,'[1]2018_commission_structure-Start'!$A$15:$A$18,0),MATCH(W$1,'[1]2018_commission_structure-Start'!$A$15:$J$15,0)),0)</f>
        <v>27000</v>
      </c>
      <c r="X131" s="26">
        <f>IF($H131&gt;J131,MIN($H131-J131,K131-J131)*INDEX('[1]2018_commission_structure-Start'!$A$15:$J$18,MATCH($E131,'[1]2018_commission_structure-Start'!$A$15:$A$18,0),MATCH(X$1,'[1]2018_commission_structure-Start'!$A$15:$J$15,0)),0)</f>
        <v>37500</v>
      </c>
      <c r="Y131" s="26">
        <f>IF($H131&gt;K131,MIN($H131-K131,L131-K131)*INDEX('[1]2018_commission_structure-Start'!$A$15:$J$18,MATCH($E131,'[1]2018_commission_structure-Start'!$A$15:$A$18,0),MATCH(Y$1,'[1]2018_commission_structure-Start'!$A$15:$J$15,0)),0)</f>
        <v>68663.399999999994</v>
      </c>
      <c r="Z131" s="26">
        <f>IF(H131&gt;L131,(H131-L131)*INDEX('[1]2018_commission_structure-Start'!$A$21:$I$24,MATCH($E131,'[1]2018_commission_structure-Start'!$A$21:$A$24,0),MATCH(Z$1,'[1]2018_commission_structure-Start'!$A$21:$I$21,0)),0)</f>
        <v>0</v>
      </c>
      <c r="AA131" s="28">
        <f t="shared" ref="AA131:AA194" si="28">SUM(V131:Z131)</f>
        <v>223163.4</v>
      </c>
      <c r="AB131" s="28">
        <f t="shared" ref="AB131:AB194" si="29">AA131+F131</f>
        <v>302997.40000000002</v>
      </c>
    </row>
    <row r="132" spans="1:28" x14ac:dyDescent="0.2">
      <c r="A132" s="25" t="str">
        <f t="shared" si="20"/>
        <v>Augustine Layne</v>
      </c>
      <c r="B132" s="25">
        <v>4499766028</v>
      </c>
      <c r="C132" s="25" t="s">
        <v>266</v>
      </c>
      <c r="D132" s="25" t="s">
        <v>267</v>
      </c>
      <c r="E132" s="25" t="s">
        <v>7</v>
      </c>
      <c r="F132" s="25">
        <v>53063</v>
      </c>
      <c r="G132" s="25">
        <f>COUNTIF([1]deals_closed!D:D,B132)</f>
        <v>17</v>
      </c>
      <c r="H132" s="26">
        <f>SUMIF([1]deals_closed!D:D,B132,[1]deals_closed!C:C)</f>
        <v>613556</v>
      </c>
      <c r="I132" s="26">
        <f>VLOOKUP(E132,'[1]2018_commission_structure-Start'!$A$22:$I$24,9,FALSE)</f>
        <v>500000</v>
      </c>
      <c r="J132" s="26">
        <f t="shared" si="21"/>
        <v>625000</v>
      </c>
      <c r="K132" s="26">
        <f t="shared" si="22"/>
        <v>750000</v>
      </c>
      <c r="L132" s="26">
        <f t="shared" si="23"/>
        <v>1000000</v>
      </c>
      <c r="M132" s="27">
        <f t="shared" si="24"/>
        <v>1.227112</v>
      </c>
      <c r="N132" s="25" t="str">
        <f t="shared" si="25"/>
        <v>100-125%</v>
      </c>
      <c r="O132" s="28">
        <f>MIN(H132,I132)*INDEX('[1]2018_commission_structure-Start'!$A$21:$I$24,MATCH($E132,'[1]2018_commission_structure-Start'!$A$21:$A$24,0),MATCH(O$1,'[1]2018_commission_structure-Start'!$A$21:$I$21,0))</f>
        <v>50000</v>
      </c>
      <c r="P132" s="26">
        <f>IF(H132&gt;I132,MIN(H132-I132,J132-I132)*INDEX('[1]2018_commission_structure-Start'!$A$21:$I$24,MATCH($E132,'[1]2018_commission_structure-Start'!$A$21:$A$24,0), MATCH(P$1,'[1]2018_commission_structure-Start'!$A$21:$I$21,0)),0)</f>
        <v>17033.399999999998</v>
      </c>
      <c r="Q132" s="26">
        <f>IF($H132&gt;J132,MIN($H132-J132,K132-J132)*INDEX('[1]2018_commission_structure-Start'!$A$21:$I$24,MATCH($E132,'[1]2018_commission_structure-Start'!$A$21:$A$24,0), MATCH(Q$1,'[1]2018_commission_structure-Start'!$A$21:$I$21,0)),0)</f>
        <v>0</v>
      </c>
      <c r="R132" s="26">
        <f>IF($H132&gt;K132,MIN($H132-K132,L132-K132)*INDEX('[1]2018_commission_structure-Start'!$A$21:$I$24,MATCH($E132,'[1]2018_commission_structure-Start'!$A$21:$A$24,0), MATCH(R$1,'[1]2018_commission_structure-Start'!$A$21:$I$21,0)),0)</f>
        <v>0</v>
      </c>
      <c r="S132" s="26">
        <f>IF(H132&gt;L132,(H132-L132)*INDEX('[1]2018_commission_structure-Start'!$A$21:$I$24,MATCH($E132,'[1]2018_commission_structure-Start'!$A$21:$A$24,0),MATCH(S$1,'[1]2018_commission_structure-Start'!$A$21:$I$21,0)),0)</f>
        <v>0</v>
      </c>
      <c r="T132" s="28">
        <f t="shared" si="26"/>
        <v>67033.399999999994</v>
      </c>
      <c r="U132" s="28">
        <f t="shared" si="27"/>
        <v>120096.4</v>
      </c>
      <c r="V132" s="28">
        <f>MIN(H132,I132)*INDEX('[1]2018_commission_structure-Start'!$A$15:$J$18,MATCH($E132,'[1]2018_commission_structure-Start'!$A$15:$A$18,0),MATCH(V$1,'[1]2018_commission_structure-Start'!$A$15:$J$15,0))</f>
        <v>60000</v>
      </c>
      <c r="W132" s="26">
        <f>IF($H132&gt;I132,MIN($H132-I132,J132-I132)*INDEX('[1]2018_commission_structure-Start'!$A$15:$J$18,MATCH($E132,'[1]2018_commission_structure-Start'!$A$15:$A$18,0),MATCH(W$1,'[1]2018_commission_structure-Start'!$A$15:$J$15,0)),0)</f>
        <v>19304.52</v>
      </c>
      <c r="X132" s="26">
        <f>IF($H132&gt;J132,MIN($H132-J132,K132-J132)*INDEX('[1]2018_commission_structure-Start'!$A$15:$J$18,MATCH($E132,'[1]2018_commission_structure-Start'!$A$15:$A$18,0),MATCH(X$1,'[1]2018_commission_structure-Start'!$A$15:$J$15,0)),0)</f>
        <v>0</v>
      </c>
      <c r="Y132" s="26">
        <f>IF($H132&gt;K132,MIN($H132-K132,L132-K132)*INDEX('[1]2018_commission_structure-Start'!$A$15:$J$18,MATCH($E132,'[1]2018_commission_structure-Start'!$A$15:$A$18,0),MATCH(Y$1,'[1]2018_commission_structure-Start'!$A$15:$J$15,0)),0)</f>
        <v>0</v>
      </c>
      <c r="Z132" s="26">
        <f>IF(H132&gt;L132,(H132-L132)*INDEX('[1]2018_commission_structure-Start'!$A$21:$I$24,MATCH($E132,'[1]2018_commission_structure-Start'!$A$21:$A$24,0),MATCH(Z$1,'[1]2018_commission_structure-Start'!$A$21:$I$21,0)),0)</f>
        <v>0</v>
      </c>
      <c r="AA132" s="28">
        <f t="shared" si="28"/>
        <v>79304.52</v>
      </c>
      <c r="AB132" s="28">
        <f t="shared" si="29"/>
        <v>132367.52000000002</v>
      </c>
    </row>
    <row r="133" spans="1:28" x14ac:dyDescent="0.2">
      <c r="A133" s="25" t="str">
        <f t="shared" si="20"/>
        <v>Kathrine McDougald</v>
      </c>
      <c r="B133" s="25">
        <v>4656574848</v>
      </c>
      <c r="C133" s="25" t="s">
        <v>268</v>
      </c>
      <c r="D133" s="25" t="s">
        <v>269</v>
      </c>
      <c r="E133" s="25" t="s">
        <v>7</v>
      </c>
      <c r="F133" s="25">
        <v>62869</v>
      </c>
      <c r="G133" s="25">
        <f>COUNTIF([1]deals_closed!D:D,B133)</f>
        <v>17</v>
      </c>
      <c r="H133" s="26">
        <f>SUMIF([1]deals_closed!D:D,B133,[1]deals_closed!C:C)</f>
        <v>551295</v>
      </c>
      <c r="I133" s="26">
        <f>VLOOKUP(E133,'[1]2018_commission_structure-Start'!$A$22:$I$24,9,FALSE)</f>
        <v>500000</v>
      </c>
      <c r="J133" s="26">
        <f t="shared" si="21"/>
        <v>625000</v>
      </c>
      <c r="K133" s="26">
        <f t="shared" si="22"/>
        <v>750000</v>
      </c>
      <c r="L133" s="26">
        <f t="shared" si="23"/>
        <v>1000000</v>
      </c>
      <c r="M133" s="27">
        <f t="shared" si="24"/>
        <v>1.10259</v>
      </c>
      <c r="N133" s="25" t="str">
        <f t="shared" si="25"/>
        <v>100-125%</v>
      </c>
      <c r="O133" s="28">
        <f>MIN(H133,I133)*INDEX('[1]2018_commission_structure-Start'!$A$21:$I$24,MATCH($E133,'[1]2018_commission_structure-Start'!$A$21:$A$24,0),MATCH(O$1,'[1]2018_commission_structure-Start'!$A$21:$I$21,0))</f>
        <v>50000</v>
      </c>
      <c r="P133" s="26">
        <f>IF(H133&gt;I133,MIN(H133-I133,J133-I133)*INDEX('[1]2018_commission_structure-Start'!$A$21:$I$24,MATCH($E133,'[1]2018_commission_structure-Start'!$A$21:$A$24,0), MATCH(P$1,'[1]2018_commission_structure-Start'!$A$21:$I$21,0)),0)</f>
        <v>7694.25</v>
      </c>
      <c r="Q133" s="26">
        <f>IF($H133&gt;J133,MIN($H133-J133,K133-J133)*INDEX('[1]2018_commission_structure-Start'!$A$21:$I$24,MATCH($E133,'[1]2018_commission_structure-Start'!$A$21:$A$24,0), MATCH(Q$1,'[1]2018_commission_structure-Start'!$A$21:$I$21,0)),0)</f>
        <v>0</v>
      </c>
      <c r="R133" s="26">
        <f>IF($H133&gt;K133,MIN($H133-K133,L133-K133)*INDEX('[1]2018_commission_structure-Start'!$A$21:$I$24,MATCH($E133,'[1]2018_commission_structure-Start'!$A$21:$A$24,0), MATCH(R$1,'[1]2018_commission_structure-Start'!$A$21:$I$21,0)),0)</f>
        <v>0</v>
      </c>
      <c r="S133" s="26">
        <f>IF(H133&gt;L133,(H133-L133)*INDEX('[1]2018_commission_structure-Start'!$A$21:$I$24,MATCH($E133,'[1]2018_commission_structure-Start'!$A$21:$A$24,0),MATCH(S$1,'[1]2018_commission_structure-Start'!$A$21:$I$21,0)),0)</f>
        <v>0</v>
      </c>
      <c r="T133" s="28">
        <f t="shared" si="26"/>
        <v>57694.25</v>
      </c>
      <c r="U133" s="28">
        <f t="shared" si="27"/>
        <v>120563.25</v>
      </c>
      <c r="V133" s="28">
        <f>MIN(H133,I133)*INDEX('[1]2018_commission_structure-Start'!$A$15:$J$18,MATCH($E133,'[1]2018_commission_structure-Start'!$A$15:$A$18,0),MATCH(V$1,'[1]2018_commission_structure-Start'!$A$15:$J$15,0))</f>
        <v>60000</v>
      </c>
      <c r="W133" s="26">
        <f>IF($H133&gt;I133,MIN($H133-I133,J133-I133)*INDEX('[1]2018_commission_structure-Start'!$A$15:$J$18,MATCH($E133,'[1]2018_commission_structure-Start'!$A$15:$A$18,0),MATCH(W$1,'[1]2018_commission_structure-Start'!$A$15:$J$15,0)),0)</f>
        <v>8720.1500000000015</v>
      </c>
      <c r="X133" s="26">
        <f>IF($H133&gt;J133,MIN($H133-J133,K133-J133)*INDEX('[1]2018_commission_structure-Start'!$A$15:$J$18,MATCH($E133,'[1]2018_commission_structure-Start'!$A$15:$A$18,0),MATCH(X$1,'[1]2018_commission_structure-Start'!$A$15:$J$15,0)),0)</f>
        <v>0</v>
      </c>
      <c r="Y133" s="26">
        <f>IF($H133&gt;K133,MIN($H133-K133,L133-K133)*INDEX('[1]2018_commission_structure-Start'!$A$15:$J$18,MATCH($E133,'[1]2018_commission_structure-Start'!$A$15:$A$18,0),MATCH(Y$1,'[1]2018_commission_structure-Start'!$A$15:$J$15,0)),0)</f>
        <v>0</v>
      </c>
      <c r="Z133" s="26">
        <f>IF(H133&gt;L133,(H133-L133)*INDEX('[1]2018_commission_structure-Start'!$A$21:$I$24,MATCH($E133,'[1]2018_commission_structure-Start'!$A$21:$A$24,0),MATCH(Z$1,'[1]2018_commission_structure-Start'!$A$21:$I$21,0)),0)</f>
        <v>0</v>
      </c>
      <c r="AA133" s="28">
        <f t="shared" si="28"/>
        <v>68720.149999999994</v>
      </c>
      <c r="AB133" s="28">
        <f t="shared" si="29"/>
        <v>131589.15</v>
      </c>
    </row>
    <row r="134" spans="1:28" x14ac:dyDescent="0.2">
      <c r="A134" s="25" t="str">
        <f t="shared" si="20"/>
        <v>Keefer Edmonson</v>
      </c>
      <c r="B134" s="25">
        <v>5209112160</v>
      </c>
      <c r="C134" s="25" t="s">
        <v>270</v>
      </c>
      <c r="D134" s="25" t="s">
        <v>271</v>
      </c>
      <c r="E134" s="25" t="s">
        <v>10</v>
      </c>
      <c r="F134" s="25">
        <v>123127</v>
      </c>
      <c r="G134" s="25">
        <f>COUNTIF([1]deals_closed!D:D,B134)</f>
        <v>29</v>
      </c>
      <c r="H134" s="26">
        <f>SUMIF([1]deals_closed!D:D,B134,[1]deals_closed!C:C)</f>
        <v>1082264</v>
      </c>
      <c r="I134" s="26">
        <f>VLOOKUP(E134,'[1]2018_commission_structure-Start'!$A$22:$I$24,9,FALSE)</f>
        <v>750000</v>
      </c>
      <c r="J134" s="26">
        <f t="shared" si="21"/>
        <v>937500</v>
      </c>
      <c r="K134" s="26">
        <f t="shared" si="22"/>
        <v>1125000</v>
      </c>
      <c r="L134" s="26">
        <f t="shared" si="23"/>
        <v>1500000</v>
      </c>
      <c r="M134" s="27">
        <f t="shared" si="24"/>
        <v>1.4430186666666667</v>
      </c>
      <c r="N134" s="25" t="str">
        <f t="shared" si="25"/>
        <v>125-150%</v>
      </c>
      <c r="O134" s="28">
        <f>MIN(H134,I134)*INDEX('[1]2018_commission_structure-Start'!$A$21:$I$24,MATCH($E134,'[1]2018_commission_structure-Start'!$A$21:$A$24,0),MATCH(O$1,'[1]2018_commission_structure-Start'!$A$21:$I$21,0))</f>
        <v>112500</v>
      </c>
      <c r="P134" s="26">
        <f>IF(H134&gt;I134,MIN(H134-I134,J134-I134)*INDEX('[1]2018_commission_structure-Start'!$A$21:$I$24,MATCH($E134,'[1]2018_commission_structure-Start'!$A$21:$A$24,0), MATCH(P$1,'[1]2018_commission_structure-Start'!$A$21:$I$21,0)),0)</f>
        <v>35625</v>
      </c>
      <c r="Q134" s="26">
        <f>IF($H134&gt;J134,MIN($H134-J134,K134-J134)*INDEX('[1]2018_commission_structure-Start'!$A$21:$I$24,MATCH($E134,'[1]2018_commission_structure-Start'!$A$21:$A$24,0), MATCH(Q$1,'[1]2018_commission_structure-Start'!$A$21:$I$21,0)),0)</f>
        <v>33295.72</v>
      </c>
      <c r="R134" s="26">
        <f>IF($H134&gt;K134,MIN($H134-K134,L134-K134)*INDEX('[1]2018_commission_structure-Start'!$A$21:$I$24,MATCH($E134,'[1]2018_commission_structure-Start'!$A$21:$A$24,0), MATCH(R$1,'[1]2018_commission_structure-Start'!$A$21:$I$21,0)),0)</f>
        <v>0</v>
      </c>
      <c r="S134" s="26">
        <f>IF(H134&gt;L134,(H134-L134)*INDEX('[1]2018_commission_structure-Start'!$A$21:$I$24,MATCH($E134,'[1]2018_commission_structure-Start'!$A$21:$A$24,0),MATCH(S$1,'[1]2018_commission_structure-Start'!$A$21:$I$21,0)),0)</f>
        <v>0</v>
      </c>
      <c r="T134" s="28">
        <f t="shared" si="26"/>
        <v>181420.72</v>
      </c>
      <c r="U134" s="28">
        <f t="shared" si="27"/>
        <v>304547.71999999997</v>
      </c>
      <c r="V134" s="28">
        <f>MIN(H134,I134)*INDEX('[1]2018_commission_structure-Start'!$A$15:$J$18,MATCH($E134,'[1]2018_commission_structure-Start'!$A$15:$A$18,0),MATCH(V$1,'[1]2018_commission_structure-Start'!$A$15:$J$15,0))</f>
        <v>112500</v>
      </c>
      <c r="W134" s="26">
        <f>IF($H134&gt;I134,MIN($H134-I134,J134-I134)*INDEX('[1]2018_commission_structure-Start'!$A$15:$J$18,MATCH($E134,'[1]2018_commission_structure-Start'!$A$15:$A$18,0),MATCH(W$1,'[1]2018_commission_structure-Start'!$A$15:$J$15,0)),0)</f>
        <v>41250</v>
      </c>
      <c r="X134" s="26">
        <f>IF($H134&gt;J134,MIN($H134-J134,K134-J134)*INDEX('[1]2018_commission_structure-Start'!$A$15:$J$18,MATCH($E134,'[1]2018_commission_structure-Start'!$A$15:$A$18,0),MATCH(X$1,'[1]2018_commission_structure-Start'!$A$15:$J$15,0)),0)</f>
        <v>36191</v>
      </c>
      <c r="Y134" s="26">
        <f>IF($H134&gt;K134,MIN($H134-K134,L134-K134)*INDEX('[1]2018_commission_structure-Start'!$A$15:$J$18,MATCH($E134,'[1]2018_commission_structure-Start'!$A$15:$A$18,0),MATCH(Y$1,'[1]2018_commission_structure-Start'!$A$15:$J$15,0)),0)</f>
        <v>0</v>
      </c>
      <c r="Z134" s="26">
        <f>IF(H134&gt;L134,(H134-L134)*INDEX('[1]2018_commission_structure-Start'!$A$21:$I$24,MATCH($E134,'[1]2018_commission_structure-Start'!$A$21:$A$24,0),MATCH(Z$1,'[1]2018_commission_structure-Start'!$A$21:$I$21,0)),0)</f>
        <v>0</v>
      </c>
      <c r="AA134" s="28">
        <f t="shared" si="28"/>
        <v>189941</v>
      </c>
      <c r="AB134" s="28">
        <f t="shared" si="29"/>
        <v>313068</v>
      </c>
    </row>
    <row r="135" spans="1:28" x14ac:dyDescent="0.2">
      <c r="A135" s="25" t="str">
        <f t="shared" si="20"/>
        <v>Murdock Gorton</v>
      </c>
      <c r="B135" s="25">
        <v>325547246</v>
      </c>
      <c r="C135" s="25" t="s">
        <v>272</v>
      </c>
      <c r="D135" s="25" t="s">
        <v>273</v>
      </c>
      <c r="E135" s="25" t="s">
        <v>10</v>
      </c>
      <c r="F135" s="25">
        <v>89591</v>
      </c>
      <c r="G135" s="25">
        <f>COUNTIF([1]deals_closed!D:D,B135)</f>
        <v>25</v>
      </c>
      <c r="H135" s="26">
        <f>SUMIF([1]deals_closed!D:D,B135,[1]deals_closed!C:C)</f>
        <v>983343</v>
      </c>
      <c r="I135" s="26">
        <f>VLOOKUP(E135,'[1]2018_commission_structure-Start'!$A$22:$I$24,9,FALSE)</f>
        <v>750000</v>
      </c>
      <c r="J135" s="26">
        <f t="shared" si="21"/>
        <v>937500</v>
      </c>
      <c r="K135" s="26">
        <f t="shared" si="22"/>
        <v>1125000</v>
      </c>
      <c r="L135" s="26">
        <f t="shared" si="23"/>
        <v>1500000</v>
      </c>
      <c r="M135" s="27">
        <f t="shared" si="24"/>
        <v>1.311124</v>
      </c>
      <c r="N135" s="25" t="str">
        <f t="shared" si="25"/>
        <v>125-150%</v>
      </c>
      <c r="O135" s="28">
        <f>MIN(H135,I135)*INDEX('[1]2018_commission_structure-Start'!$A$21:$I$24,MATCH($E135,'[1]2018_commission_structure-Start'!$A$21:$A$24,0),MATCH(O$1,'[1]2018_commission_structure-Start'!$A$21:$I$21,0))</f>
        <v>112500</v>
      </c>
      <c r="P135" s="26">
        <f>IF(H135&gt;I135,MIN(H135-I135,J135-I135)*INDEX('[1]2018_commission_structure-Start'!$A$21:$I$24,MATCH($E135,'[1]2018_commission_structure-Start'!$A$21:$A$24,0), MATCH(P$1,'[1]2018_commission_structure-Start'!$A$21:$I$21,0)),0)</f>
        <v>35625</v>
      </c>
      <c r="Q135" s="26">
        <f>IF($H135&gt;J135,MIN($H135-J135,K135-J135)*INDEX('[1]2018_commission_structure-Start'!$A$21:$I$24,MATCH($E135,'[1]2018_commission_structure-Start'!$A$21:$A$24,0), MATCH(Q$1,'[1]2018_commission_structure-Start'!$A$21:$I$21,0)),0)</f>
        <v>10543.890000000001</v>
      </c>
      <c r="R135" s="26">
        <f>IF($H135&gt;K135,MIN($H135-K135,L135-K135)*INDEX('[1]2018_commission_structure-Start'!$A$21:$I$24,MATCH($E135,'[1]2018_commission_structure-Start'!$A$21:$A$24,0), MATCH(R$1,'[1]2018_commission_structure-Start'!$A$21:$I$21,0)),0)</f>
        <v>0</v>
      </c>
      <c r="S135" s="26">
        <f>IF(H135&gt;L135,(H135-L135)*INDEX('[1]2018_commission_structure-Start'!$A$21:$I$24,MATCH($E135,'[1]2018_commission_structure-Start'!$A$21:$A$24,0),MATCH(S$1,'[1]2018_commission_structure-Start'!$A$21:$I$21,0)),0)</f>
        <v>0</v>
      </c>
      <c r="T135" s="28">
        <f t="shared" si="26"/>
        <v>158668.89000000001</v>
      </c>
      <c r="U135" s="28">
        <f t="shared" si="27"/>
        <v>248259.89</v>
      </c>
      <c r="V135" s="28">
        <f>MIN(H135,I135)*INDEX('[1]2018_commission_structure-Start'!$A$15:$J$18,MATCH($E135,'[1]2018_commission_structure-Start'!$A$15:$A$18,0),MATCH(V$1,'[1]2018_commission_structure-Start'!$A$15:$J$15,0))</f>
        <v>112500</v>
      </c>
      <c r="W135" s="26">
        <f>IF($H135&gt;I135,MIN($H135-I135,J135-I135)*INDEX('[1]2018_commission_structure-Start'!$A$15:$J$18,MATCH($E135,'[1]2018_commission_structure-Start'!$A$15:$A$18,0),MATCH(W$1,'[1]2018_commission_structure-Start'!$A$15:$J$15,0)),0)</f>
        <v>41250</v>
      </c>
      <c r="X135" s="26">
        <f>IF($H135&gt;J135,MIN($H135-J135,K135-J135)*INDEX('[1]2018_commission_structure-Start'!$A$15:$J$18,MATCH($E135,'[1]2018_commission_structure-Start'!$A$15:$A$18,0),MATCH(X$1,'[1]2018_commission_structure-Start'!$A$15:$J$15,0)),0)</f>
        <v>11460.75</v>
      </c>
      <c r="Y135" s="26">
        <f>IF($H135&gt;K135,MIN($H135-K135,L135-K135)*INDEX('[1]2018_commission_structure-Start'!$A$15:$J$18,MATCH($E135,'[1]2018_commission_structure-Start'!$A$15:$A$18,0),MATCH(Y$1,'[1]2018_commission_structure-Start'!$A$15:$J$15,0)),0)</f>
        <v>0</v>
      </c>
      <c r="Z135" s="26">
        <f>IF(H135&gt;L135,(H135-L135)*INDEX('[1]2018_commission_structure-Start'!$A$21:$I$24,MATCH($E135,'[1]2018_commission_structure-Start'!$A$21:$A$24,0),MATCH(Z$1,'[1]2018_commission_structure-Start'!$A$21:$I$21,0)),0)</f>
        <v>0</v>
      </c>
      <c r="AA135" s="28">
        <f t="shared" si="28"/>
        <v>165210.75</v>
      </c>
      <c r="AB135" s="28">
        <f t="shared" si="29"/>
        <v>254801.75</v>
      </c>
    </row>
    <row r="136" spans="1:28" x14ac:dyDescent="0.2">
      <c r="A136" s="25" t="str">
        <f t="shared" si="20"/>
        <v>Lammond Tangye</v>
      </c>
      <c r="B136" s="25">
        <v>3271497702</v>
      </c>
      <c r="C136" s="25" t="s">
        <v>274</v>
      </c>
      <c r="D136" s="25" t="s">
        <v>275</v>
      </c>
      <c r="E136" s="25" t="s">
        <v>10</v>
      </c>
      <c r="F136" s="25">
        <v>86830</v>
      </c>
      <c r="G136" s="25">
        <f>COUNTIF([1]deals_closed!D:D,B136)</f>
        <v>18</v>
      </c>
      <c r="H136" s="26">
        <f>SUMIF([1]deals_closed!D:D,B136,[1]deals_closed!C:C)</f>
        <v>654001</v>
      </c>
      <c r="I136" s="26">
        <f>VLOOKUP(E136,'[1]2018_commission_structure-Start'!$A$22:$I$24,9,FALSE)</f>
        <v>750000</v>
      </c>
      <c r="J136" s="26">
        <f t="shared" si="21"/>
        <v>937500</v>
      </c>
      <c r="K136" s="26">
        <f t="shared" si="22"/>
        <v>1125000</v>
      </c>
      <c r="L136" s="26">
        <f t="shared" si="23"/>
        <v>1500000</v>
      </c>
      <c r="M136" s="27">
        <f t="shared" si="24"/>
        <v>0.87200133333333329</v>
      </c>
      <c r="N136" s="25" t="str">
        <f t="shared" si="25"/>
        <v>0-100%</v>
      </c>
      <c r="O136" s="28">
        <f>MIN(H136,I136)*INDEX('[1]2018_commission_structure-Start'!$A$21:$I$24,MATCH($E136,'[1]2018_commission_structure-Start'!$A$21:$A$24,0),MATCH(O$1,'[1]2018_commission_structure-Start'!$A$21:$I$21,0))</f>
        <v>98100.15</v>
      </c>
      <c r="P136" s="26">
        <f>IF(H136&gt;I136,MIN(H136-I136,J136-I136)*INDEX('[1]2018_commission_structure-Start'!$A$21:$I$24,MATCH($E136,'[1]2018_commission_structure-Start'!$A$21:$A$24,0), MATCH(P$1,'[1]2018_commission_structure-Start'!$A$21:$I$21,0)),0)</f>
        <v>0</v>
      </c>
      <c r="Q136" s="26">
        <f>IF($H136&gt;J136,MIN($H136-J136,K136-J136)*INDEX('[1]2018_commission_structure-Start'!$A$21:$I$24,MATCH($E136,'[1]2018_commission_structure-Start'!$A$21:$A$24,0), MATCH(Q$1,'[1]2018_commission_structure-Start'!$A$21:$I$21,0)),0)</f>
        <v>0</v>
      </c>
      <c r="R136" s="26">
        <f>IF($H136&gt;K136,MIN($H136-K136,L136-K136)*INDEX('[1]2018_commission_structure-Start'!$A$21:$I$24,MATCH($E136,'[1]2018_commission_structure-Start'!$A$21:$A$24,0), MATCH(R$1,'[1]2018_commission_structure-Start'!$A$21:$I$21,0)),0)</f>
        <v>0</v>
      </c>
      <c r="S136" s="26">
        <f>IF(H136&gt;L136,(H136-L136)*INDEX('[1]2018_commission_structure-Start'!$A$21:$I$24,MATCH($E136,'[1]2018_commission_structure-Start'!$A$21:$A$24,0),MATCH(S$1,'[1]2018_commission_structure-Start'!$A$21:$I$21,0)),0)</f>
        <v>0</v>
      </c>
      <c r="T136" s="28">
        <f t="shared" si="26"/>
        <v>98100.15</v>
      </c>
      <c r="U136" s="28">
        <f t="shared" si="27"/>
        <v>184930.15</v>
      </c>
      <c r="V136" s="28">
        <f>MIN(H136,I136)*INDEX('[1]2018_commission_structure-Start'!$A$15:$J$18,MATCH($E136,'[1]2018_commission_structure-Start'!$A$15:$A$18,0),MATCH(V$1,'[1]2018_commission_structure-Start'!$A$15:$J$15,0))</f>
        <v>98100.15</v>
      </c>
      <c r="W136" s="26">
        <f>IF($H136&gt;I136,MIN($H136-I136,J136-I136)*INDEX('[1]2018_commission_structure-Start'!$A$15:$J$18,MATCH($E136,'[1]2018_commission_structure-Start'!$A$15:$A$18,0),MATCH(W$1,'[1]2018_commission_structure-Start'!$A$15:$J$15,0)),0)</f>
        <v>0</v>
      </c>
      <c r="X136" s="26">
        <f>IF($H136&gt;J136,MIN($H136-J136,K136-J136)*INDEX('[1]2018_commission_structure-Start'!$A$15:$J$18,MATCH($E136,'[1]2018_commission_structure-Start'!$A$15:$A$18,0),MATCH(X$1,'[1]2018_commission_structure-Start'!$A$15:$J$15,0)),0)</f>
        <v>0</v>
      </c>
      <c r="Y136" s="26">
        <f>IF($H136&gt;K136,MIN($H136-K136,L136-K136)*INDEX('[1]2018_commission_structure-Start'!$A$15:$J$18,MATCH($E136,'[1]2018_commission_structure-Start'!$A$15:$A$18,0),MATCH(Y$1,'[1]2018_commission_structure-Start'!$A$15:$J$15,0)),0)</f>
        <v>0</v>
      </c>
      <c r="Z136" s="26">
        <f>IF(H136&gt;L136,(H136-L136)*INDEX('[1]2018_commission_structure-Start'!$A$21:$I$24,MATCH($E136,'[1]2018_commission_structure-Start'!$A$21:$A$24,0),MATCH(Z$1,'[1]2018_commission_structure-Start'!$A$21:$I$21,0)),0)</f>
        <v>0</v>
      </c>
      <c r="AA136" s="28">
        <f t="shared" si="28"/>
        <v>98100.15</v>
      </c>
      <c r="AB136" s="28">
        <f t="shared" si="29"/>
        <v>184930.15</v>
      </c>
    </row>
    <row r="137" spans="1:28" x14ac:dyDescent="0.2">
      <c r="A137" s="25" t="str">
        <f t="shared" si="20"/>
        <v>Rodina Minchin</v>
      </c>
      <c r="B137" s="25">
        <v>6275593709</v>
      </c>
      <c r="C137" s="25" t="s">
        <v>276</v>
      </c>
      <c r="D137" s="25" t="s">
        <v>277</v>
      </c>
      <c r="E137" s="25" t="s">
        <v>10</v>
      </c>
      <c r="F137" s="25">
        <v>121384</v>
      </c>
      <c r="G137" s="25">
        <f>COUNTIF([1]deals_closed!D:D,B137)</f>
        <v>14</v>
      </c>
      <c r="H137" s="26">
        <f>SUMIF([1]deals_closed!D:D,B137,[1]deals_closed!C:C)</f>
        <v>529473</v>
      </c>
      <c r="I137" s="26">
        <f>VLOOKUP(E137,'[1]2018_commission_structure-Start'!$A$22:$I$24,9,FALSE)</f>
        <v>750000</v>
      </c>
      <c r="J137" s="26">
        <f t="shared" si="21"/>
        <v>937500</v>
      </c>
      <c r="K137" s="26">
        <f t="shared" si="22"/>
        <v>1125000</v>
      </c>
      <c r="L137" s="26">
        <f t="shared" si="23"/>
        <v>1500000</v>
      </c>
      <c r="M137" s="27">
        <f t="shared" si="24"/>
        <v>0.70596400000000004</v>
      </c>
      <c r="N137" s="25" t="str">
        <f t="shared" si="25"/>
        <v>0-100%</v>
      </c>
      <c r="O137" s="28">
        <f>MIN(H137,I137)*INDEX('[1]2018_commission_structure-Start'!$A$21:$I$24,MATCH($E137,'[1]2018_commission_structure-Start'!$A$21:$A$24,0),MATCH(O$1,'[1]2018_commission_structure-Start'!$A$21:$I$21,0))</f>
        <v>79420.95</v>
      </c>
      <c r="P137" s="26">
        <f>IF(H137&gt;I137,MIN(H137-I137,J137-I137)*INDEX('[1]2018_commission_structure-Start'!$A$21:$I$24,MATCH($E137,'[1]2018_commission_structure-Start'!$A$21:$A$24,0), MATCH(P$1,'[1]2018_commission_structure-Start'!$A$21:$I$21,0)),0)</f>
        <v>0</v>
      </c>
      <c r="Q137" s="26">
        <f>IF($H137&gt;J137,MIN($H137-J137,K137-J137)*INDEX('[1]2018_commission_structure-Start'!$A$21:$I$24,MATCH($E137,'[1]2018_commission_structure-Start'!$A$21:$A$24,0), MATCH(Q$1,'[1]2018_commission_structure-Start'!$A$21:$I$21,0)),0)</f>
        <v>0</v>
      </c>
      <c r="R137" s="26">
        <f>IF($H137&gt;K137,MIN($H137-K137,L137-K137)*INDEX('[1]2018_commission_structure-Start'!$A$21:$I$24,MATCH($E137,'[1]2018_commission_structure-Start'!$A$21:$A$24,0), MATCH(R$1,'[1]2018_commission_structure-Start'!$A$21:$I$21,0)),0)</f>
        <v>0</v>
      </c>
      <c r="S137" s="26">
        <f>IF(H137&gt;L137,(H137-L137)*INDEX('[1]2018_commission_structure-Start'!$A$21:$I$24,MATCH($E137,'[1]2018_commission_structure-Start'!$A$21:$A$24,0),MATCH(S$1,'[1]2018_commission_structure-Start'!$A$21:$I$21,0)),0)</f>
        <v>0</v>
      </c>
      <c r="T137" s="28">
        <f t="shared" si="26"/>
        <v>79420.95</v>
      </c>
      <c r="U137" s="28">
        <f t="shared" si="27"/>
        <v>200804.95</v>
      </c>
      <c r="V137" s="28">
        <f>MIN(H137,I137)*INDEX('[1]2018_commission_structure-Start'!$A$15:$J$18,MATCH($E137,'[1]2018_commission_structure-Start'!$A$15:$A$18,0),MATCH(V$1,'[1]2018_commission_structure-Start'!$A$15:$J$15,0))</f>
        <v>79420.95</v>
      </c>
      <c r="W137" s="26">
        <f>IF($H137&gt;I137,MIN($H137-I137,J137-I137)*INDEX('[1]2018_commission_structure-Start'!$A$15:$J$18,MATCH($E137,'[1]2018_commission_structure-Start'!$A$15:$A$18,0),MATCH(W$1,'[1]2018_commission_structure-Start'!$A$15:$J$15,0)),0)</f>
        <v>0</v>
      </c>
      <c r="X137" s="26">
        <f>IF($H137&gt;J137,MIN($H137-J137,K137-J137)*INDEX('[1]2018_commission_structure-Start'!$A$15:$J$18,MATCH($E137,'[1]2018_commission_structure-Start'!$A$15:$A$18,0),MATCH(X$1,'[1]2018_commission_structure-Start'!$A$15:$J$15,0)),0)</f>
        <v>0</v>
      </c>
      <c r="Y137" s="26">
        <f>IF($H137&gt;K137,MIN($H137-K137,L137-K137)*INDEX('[1]2018_commission_structure-Start'!$A$15:$J$18,MATCH($E137,'[1]2018_commission_structure-Start'!$A$15:$A$18,0),MATCH(Y$1,'[1]2018_commission_structure-Start'!$A$15:$J$15,0)),0)</f>
        <v>0</v>
      </c>
      <c r="Z137" s="26">
        <f>IF(H137&gt;L137,(H137-L137)*INDEX('[1]2018_commission_structure-Start'!$A$21:$I$24,MATCH($E137,'[1]2018_commission_structure-Start'!$A$21:$A$24,0),MATCH(Z$1,'[1]2018_commission_structure-Start'!$A$21:$I$21,0)),0)</f>
        <v>0</v>
      </c>
      <c r="AA137" s="28">
        <f t="shared" si="28"/>
        <v>79420.95</v>
      </c>
      <c r="AB137" s="28">
        <f t="shared" si="29"/>
        <v>200804.95</v>
      </c>
    </row>
    <row r="138" spans="1:28" x14ac:dyDescent="0.2">
      <c r="A138" s="25" t="str">
        <f t="shared" si="20"/>
        <v>Bernhard Hannan</v>
      </c>
      <c r="B138" s="25">
        <v>9766606919</v>
      </c>
      <c r="C138" s="25" t="s">
        <v>278</v>
      </c>
      <c r="D138" s="25" t="s">
        <v>279</v>
      </c>
      <c r="E138" s="25" t="s">
        <v>29</v>
      </c>
      <c r="F138" s="25">
        <v>76509</v>
      </c>
      <c r="G138" s="25">
        <f>COUNTIF([1]deals_closed!D:D,B138)</f>
        <v>19</v>
      </c>
      <c r="H138" s="26">
        <f>SUMIF([1]deals_closed!D:D,B138,[1]deals_closed!C:C)</f>
        <v>666454</v>
      </c>
      <c r="I138" s="26">
        <f>VLOOKUP(E138,'[1]2018_commission_structure-Start'!$A$22:$I$24,9,FALSE)</f>
        <v>600000</v>
      </c>
      <c r="J138" s="26">
        <f t="shared" si="21"/>
        <v>750000</v>
      </c>
      <c r="K138" s="26">
        <f t="shared" si="22"/>
        <v>900000</v>
      </c>
      <c r="L138" s="26">
        <f t="shared" si="23"/>
        <v>1200000</v>
      </c>
      <c r="M138" s="27">
        <f t="shared" si="24"/>
        <v>1.1107566666666666</v>
      </c>
      <c r="N138" s="25" t="str">
        <f t="shared" si="25"/>
        <v>100-125%</v>
      </c>
      <c r="O138" s="28">
        <f>MIN(H138,I138)*INDEX('[1]2018_commission_structure-Start'!$A$21:$I$24,MATCH($E138,'[1]2018_commission_structure-Start'!$A$21:$A$24,0),MATCH(O$1,'[1]2018_commission_structure-Start'!$A$21:$I$21,0))</f>
        <v>78000</v>
      </c>
      <c r="P138" s="26">
        <f>IF(H138&gt;I138,MIN(H138-I138,J138-I138)*INDEX('[1]2018_commission_structure-Start'!$A$21:$I$24,MATCH($E138,'[1]2018_commission_structure-Start'!$A$21:$A$24,0), MATCH(P$1,'[1]2018_commission_structure-Start'!$A$21:$I$21,0)),0)</f>
        <v>11297.18</v>
      </c>
      <c r="Q138" s="26">
        <f>IF($H138&gt;J138,MIN($H138-J138,K138-J138)*INDEX('[1]2018_commission_structure-Start'!$A$21:$I$24,MATCH($E138,'[1]2018_commission_structure-Start'!$A$21:$A$24,0), MATCH(Q$1,'[1]2018_commission_structure-Start'!$A$21:$I$21,0)),0)</f>
        <v>0</v>
      </c>
      <c r="R138" s="26">
        <f>IF($H138&gt;K138,MIN($H138-K138,L138-K138)*INDEX('[1]2018_commission_structure-Start'!$A$21:$I$24,MATCH($E138,'[1]2018_commission_structure-Start'!$A$21:$A$24,0), MATCH(R$1,'[1]2018_commission_structure-Start'!$A$21:$I$21,0)),0)</f>
        <v>0</v>
      </c>
      <c r="S138" s="26">
        <f>IF(H138&gt;L138,(H138-L138)*INDEX('[1]2018_commission_structure-Start'!$A$21:$I$24,MATCH($E138,'[1]2018_commission_structure-Start'!$A$21:$A$24,0),MATCH(S$1,'[1]2018_commission_structure-Start'!$A$21:$I$21,0)),0)</f>
        <v>0</v>
      </c>
      <c r="T138" s="28">
        <f t="shared" si="26"/>
        <v>89297.18</v>
      </c>
      <c r="U138" s="28">
        <f t="shared" si="27"/>
        <v>165806.18</v>
      </c>
      <c r="V138" s="28">
        <f>MIN(H138,I138)*INDEX('[1]2018_commission_structure-Start'!$A$15:$J$18,MATCH($E138,'[1]2018_commission_structure-Start'!$A$15:$A$18,0),MATCH(V$1,'[1]2018_commission_structure-Start'!$A$15:$J$15,0))</f>
        <v>90000</v>
      </c>
      <c r="W138" s="26">
        <f>IF($H138&gt;I138,MIN($H138-I138,J138-I138)*INDEX('[1]2018_commission_structure-Start'!$A$15:$J$18,MATCH($E138,'[1]2018_commission_structure-Start'!$A$15:$A$18,0),MATCH(W$1,'[1]2018_commission_structure-Start'!$A$15:$J$15,0)),0)</f>
        <v>11961.72</v>
      </c>
      <c r="X138" s="26">
        <f>IF($H138&gt;J138,MIN($H138-J138,K138-J138)*INDEX('[1]2018_commission_structure-Start'!$A$15:$J$18,MATCH($E138,'[1]2018_commission_structure-Start'!$A$15:$A$18,0),MATCH(X$1,'[1]2018_commission_structure-Start'!$A$15:$J$15,0)),0)</f>
        <v>0</v>
      </c>
      <c r="Y138" s="26">
        <f>IF($H138&gt;K138,MIN($H138-K138,L138-K138)*INDEX('[1]2018_commission_structure-Start'!$A$15:$J$18,MATCH($E138,'[1]2018_commission_structure-Start'!$A$15:$A$18,0),MATCH(Y$1,'[1]2018_commission_structure-Start'!$A$15:$J$15,0)),0)</f>
        <v>0</v>
      </c>
      <c r="Z138" s="26">
        <f>IF(H138&gt;L138,(H138-L138)*INDEX('[1]2018_commission_structure-Start'!$A$21:$I$24,MATCH($E138,'[1]2018_commission_structure-Start'!$A$21:$A$24,0),MATCH(Z$1,'[1]2018_commission_structure-Start'!$A$21:$I$21,0)),0)</f>
        <v>0</v>
      </c>
      <c r="AA138" s="28">
        <f t="shared" si="28"/>
        <v>101961.72</v>
      </c>
      <c r="AB138" s="28">
        <f t="shared" si="29"/>
        <v>178470.72</v>
      </c>
    </row>
    <row r="139" spans="1:28" x14ac:dyDescent="0.2">
      <c r="A139" s="25" t="str">
        <f t="shared" si="20"/>
        <v>Titos Collaton</v>
      </c>
      <c r="B139" s="25">
        <v>9381484503</v>
      </c>
      <c r="C139" s="25" t="s">
        <v>280</v>
      </c>
      <c r="D139" s="25" t="s">
        <v>281</v>
      </c>
      <c r="E139" s="25" t="s">
        <v>10</v>
      </c>
      <c r="F139" s="25">
        <v>121954</v>
      </c>
      <c r="G139" s="25">
        <f>COUNTIF([1]deals_closed!D:D,B139)</f>
        <v>18</v>
      </c>
      <c r="H139" s="26">
        <f>SUMIF([1]deals_closed!D:D,B139,[1]deals_closed!C:C)</f>
        <v>517010</v>
      </c>
      <c r="I139" s="26">
        <f>VLOOKUP(E139,'[1]2018_commission_structure-Start'!$A$22:$I$24,9,FALSE)</f>
        <v>750000</v>
      </c>
      <c r="J139" s="26">
        <f t="shared" si="21"/>
        <v>937500</v>
      </c>
      <c r="K139" s="26">
        <f t="shared" si="22"/>
        <v>1125000</v>
      </c>
      <c r="L139" s="26">
        <f t="shared" si="23"/>
        <v>1500000</v>
      </c>
      <c r="M139" s="27">
        <f t="shared" si="24"/>
        <v>0.68934666666666666</v>
      </c>
      <c r="N139" s="25" t="str">
        <f t="shared" si="25"/>
        <v>0-100%</v>
      </c>
      <c r="O139" s="28">
        <f>MIN(H139,I139)*INDEX('[1]2018_commission_structure-Start'!$A$21:$I$24,MATCH($E139,'[1]2018_commission_structure-Start'!$A$21:$A$24,0),MATCH(O$1,'[1]2018_commission_structure-Start'!$A$21:$I$21,0))</f>
        <v>77551.5</v>
      </c>
      <c r="P139" s="26">
        <f>IF(H139&gt;I139,MIN(H139-I139,J139-I139)*INDEX('[1]2018_commission_structure-Start'!$A$21:$I$24,MATCH($E139,'[1]2018_commission_structure-Start'!$A$21:$A$24,0), MATCH(P$1,'[1]2018_commission_structure-Start'!$A$21:$I$21,0)),0)</f>
        <v>0</v>
      </c>
      <c r="Q139" s="26">
        <f>IF($H139&gt;J139,MIN($H139-J139,K139-J139)*INDEX('[1]2018_commission_structure-Start'!$A$21:$I$24,MATCH($E139,'[1]2018_commission_structure-Start'!$A$21:$A$24,0), MATCH(Q$1,'[1]2018_commission_structure-Start'!$A$21:$I$21,0)),0)</f>
        <v>0</v>
      </c>
      <c r="R139" s="26">
        <f>IF($H139&gt;K139,MIN($H139-K139,L139-K139)*INDEX('[1]2018_commission_structure-Start'!$A$21:$I$24,MATCH($E139,'[1]2018_commission_structure-Start'!$A$21:$A$24,0), MATCH(R$1,'[1]2018_commission_structure-Start'!$A$21:$I$21,0)),0)</f>
        <v>0</v>
      </c>
      <c r="S139" s="26">
        <f>IF(H139&gt;L139,(H139-L139)*INDEX('[1]2018_commission_structure-Start'!$A$21:$I$24,MATCH($E139,'[1]2018_commission_structure-Start'!$A$21:$A$24,0),MATCH(S$1,'[1]2018_commission_structure-Start'!$A$21:$I$21,0)),0)</f>
        <v>0</v>
      </c>
      <c r="T139" s="28">
        <f t="shared" si="26"/>
        <v>77551.5</v>
      </c>
      <c r="U139" s="28">
        <f t="shared" si="27"/>
        <v>199505.5</v>
      </c>
      <c r="V139" s="28">
        <f>MIN(H139,I139)*INDEX('[1]2018_commission_structure-Start'!$A$15:$J$18,MATCH($E139,'[1]2018_commission_structure-Start'!$A$15:$A$18,0),MATCH(V$1,'[1]2018_commission_structure-Start'!$A$15:$J$15,0))</f>
        <v>77551.5</v>
      </c>
      <c r="W139" s="26">
        <f>IF($H139&gt;I139,MIN($H139-I139,J139-I139)*INDEX('[1]2018_commission_structure-Start'!$A$15:$J$18,MATCH($E139,'[1]2018_commission_structure-Start'!$A$15:$A$18,0),MATCH(W$1,'[1]2018_commission_structure-Start'!$A$15:$J$15,0)),0)</f>
        <v>0</v>
      </c>
      <c r="X139" s="26">
        <f>IF($H139&gt;J139,MIN($H139-J139,K139-J139)*INDEX('[1]2018_commission_structure-Start'!$A$15:$J$18,MATCH($E139,'[1]2018_commission_structure-Start'!$A$15:$A$18,0),MATCH(X$1,'[1]2018_commission_structure-Start'!$A$15:$J$15,0)),0)</f>
        <v>0</v>
      </c>
      <c r="Y139" s="26">
        <f>IF($H139&gt;K139,MIN($H139-K139,L139-K139)*INDEX('[1]2018_commission_structure-Start'!$A$15:$J$18,MATCH($E139,'[1]2018_commission_structure-Start'!$A$15:$A$18,0),MATCH(Y$1,'[1]2018_commission_structure-Start'!$A$15:$J$15,0)),0)</f>
        <v>0</v>
      </c>
      <c r="Z139" s="26">
        <f>IF(H139&gt;L139,(H139-L139)*INDEX('[1]2018_commission_structure-Start'!$A$21:$I$24,MATCH($E139,'[1]2018_commission_structure-Start'!$A$21:$A$24,0),MATCH(Z$1,'[1]2018_commission_structure-Start'!$A$21:$I$21,0)),0)</f>
        <v>0</v>
      </c>
      <c r="AA139" s="28">
        <f t="shared" si="28"/>
        <v>77551.5</v>
      </c>
      <c r="AB139" s="28">
        <f t="shared" si="29"/>
        <v>199505.5</v>
      </c>
    </row>
    <row r="140" spans="1:28" x14ac:dyDescent="0.2">
      <c r="A140" s="25" t="str">
        <f t="shared" si="20"/>
        <v>Maximilianus Hamlington</v>
      </c>
      <c r="B140" s="25">
        <v>146065492</v>
      </c>
      <c r="C140" s="25" t="s">
        <v>282</v>
      </c>
      <c r="D140" s="25" t="s">
        <v>283</v>
      </c>
      <c r="E140" s="25" t="s">
        <v>10</v>
      </c>
      <c r="F140" s="25">
        <v>117391</v>
      </c>
      <c r="G140" s="25">
        <f>COUNTIF([1]deals_closed!D:D,B140)</f>
        <v>14</v>
      </c>
      <c r="H140" s="26">
        <f>SUMIF([1]deals_closed!D:D,B140,[1]deals_closed!C:C)</f>
        <v>537360</v>
      </c>
      <c r="I140" s="26">
        <f>VLOOKUP(E140,'[1]2018_commission_structure-Start'!$A$22:$I$24,9,FALSE)</f>
        <v>750000</v>
      </c>
      <c r="J140" s="26">
        <f t="shared" si="21"/>
        <v>937500</v>
      </c>
      <c r="K140" s="26">
        <f t="shared" si="22"/>
        <v>1125000</v>
      </c>
      <c r="L140" s="26">
        <f t="shared" si="23"/>
        <v>1500000</v>
      </c>
      <c r="M140" s="27">
        <f t="shared" si="24"/>
        <v>0.71648000000000001</v>
      </c>
      <c r="N140" s="25" t="str">
        <f t="shared" si="25"/>
        <v>0-100%</v>
      </c>
      <c r="O140" s="28">
        <f>MIN(H140,I140)*INDEX('[1]2018_commission_structure-Start'!$A$21:$I$24,MATCH($E140,'[1]2018_commission_structure-Start'!$A$21:$A$24,0),MATCH(O$1,'[1]2018_commission_structure-Start'!$A$21:$I$21,0))</f>
        <v>80604</v>
      </c>
      <c r="P140" s="26">
        <f>IF(H140&gt;I140,MIN(H140-I140,J140-I140)*INDEX('[1]2018_commission_structure-Start'!$A$21:$I$24,MATCH($E140,'[1]2018_commission_structure-Start'!$A$21:$A$24,0), MATCH(P$1,'[1]2018_commission_structure-Start'!$A$21:$I$21,0)),0)</f>
        <v>0</v>
      </c>
      <c r="Q140" s="26">
        <f>IF($H140&gt;J140,MIN($H140-J140,K140-J140)*INDEX('[1]2018_commission_structure-Start'!$A$21:$I$24,MATCH($E140,'[1]2018_commission_structure-Start'!$A$21:$A$24,0), MATCH(Q$1,'[1]2018_commission_structure-Start'!$A$21:$I$21,0)),0)</f>
        <v>0</v>
      </c>
      <c r="R140" s="26">
        <f>IF($H140&gt;K140,MIN($H140-K140,L140-K140)*INDEX('[1]2018_commission_structure-Start'!$A$21:$I$24,MATCH($E140,'[1]2018_commission_structure-Start'!$A$21:$A$24,0), MATCH(R$1,'[1]2018_commission_structure-Start'!$A$21:$I$21,0)),0)</f>
        <v>0</v>
      </c>
      <c r="S140" s="26">
        <f>IF(H140&gt;L140,(H140-L140)*INDEX('[1]2018_commission_structure-Start'!$A$21:$I$24,MATCH($E140,'[1]2018_commission_structure-Start'!$A$21:$A$24,0),MATCH(S$1,'[1]2018_commission_structure-Start'!$A$21:$I$21,0)),0)</f>
        <v>0</v>
      </c>
      <c r="T140" s="28">
        <f t="shared" si="26"/>
        <v>80604</v>
      </c>
      <c r="U140" s="28">
        <f t="shared" si="27"/>
        <v>197995</v>
      </c>
      <c r="V140" s="28">
        <f>MIN(H140,I140)*INDEX('[1]2018_commission_structure-Start'!$A$15:$J$18,MATCH($E140,'[1]2018_commission_structure-Start'!$A$15:$A$18,0),MATCH(V$1,'[1]2018_commission_structure-Start'!$A$15:$J$15,0))</f>
        <v>80604</v>
      </c>
      <c r="W140" s="26">
        <f>IF($H140&gt;I140,MIN($H140-I140,J140-I140)*INDEX('[1]2018_commission_structure-Start'!$A$15:$J$18,MATCH($E140,'[1]2018_commission_structure-Start'!$A$15:$A$18,0),MATCH(W$1,'[1]2018_commission_structure-Start'!$A$15:$J$15,0)),0)</f>
        <v>0</v>
      </c>
      <c r="X140" s="26">
        <f>IF($H140&gt;J140,MIN($H140-J140,K140-J140)*INDEX('[1]2018_commission_structure-Start'!$A$15:$J$18,MATCH($E140,'[1]2018_commission_structure-Start'!$A$15:$A$18,0),MATCH(X$1,'[1]2018_commission_structure-Start'!$A$15:$J$15,0)),0)</f>
        <v>0</v>
      </c>
      <c r="Y140" s="26">
        <f>IF($H140&gt;K140,MIN($H140-K140,L140-K140)*INDEX('[1]2018_commission_structure-Start'!$A$15:$J$18,MATCH($E140,'[1]2018_commission_structure-Start'!$A$15:$A$18,0),MATCH(Y$1,'[1]2018_commission_structure-Start'!$A$15:$J$15,0)),0)</f>
        <v>0</v>
      </c>
      <c r="Z140" s="26">
        <f>IF(H140&gt;L140,(H140-L140)*INDEX('[1]2018_commission_structure-Start'!$A$21:$I$24,MATCH($E140,'[1]2018_commission_structure-Start'!$A$21:$A$24,0),MATCH(Z$1,'[1]2018_commission_structure-Start'!$A$21:$I$21,0)),0)</f>
        <v>0</v>
      </c>
      <c r="AA140" s="28">
        <f t="shared" si="28"/>
        <v>80604</v>
      </c>
      <c r="AB140" s="28">
        <f t="shared" si="29"/>
        <v>197995</v>
      </c>
    </row>
    <row r="141" spans="1:28" x14ac:dyDescent="0.2">
      <c r="A141" s="25" t="str">
        <f t="shared" si="20"/>
        <v>Tait Brewitt</v>
      </c>
      <c r="B141" s="25">
        <v>6408517315</v>
      </c>
      <c r="C141" s="25" t="s">
        <v>284</v>
      </c>
      <c r="D141" s="25" t="s">
        <v>285</v>
      </c>
      <c r="E141" s="25" t="s">
        <v>10</v>
      </c>
      <c r="F141" s="25">
        <v>122626</v>
      </c>
      <c r="G141" s="25">
        <f>COUNTIF([1]deals_closed!D:D,B141)</f>
        <v>21</v>
      </c>
      <c r="H141" s="26">
        <f>SUMIF([1]deals_closed!D:D,B141,[1]deals_closed!C:C)</f>
        <v>788532</v>
      </c>
      <c r="I141" s="26">
        <f>VLOOKUP(E141,'[1]2018_commission_structure-Start'!$A$22:$I$24,9,FALSE)</f>
        <v>750000</v>
      </c>
      <c r="J141" s="26">
        <f t="shared" si="21"/>
        <v>937500</v>
      </c>
      <c r="K141" s="26">
        <f t="shared" si="22"/>
        <v>1125000</v>
      </c>
      <c r="L141" s="26">
        <f t="shared" si="23"/>
        <v>1500000</v>
      </c>
      <c r="M141" s="27">
        <f t="shared" si="24"/>
        <v>1.0513760000000001</v>
      </c>
      <c r="N141" s="25" t="str">
        <f t="shared" si="25"/>
        <v>100-125%</v>
      </c>
      <c r="O141" s="28">
        <f>MIN(H141,I141)*INDEX('[1]2018_commission_structure-Start'!$A$21:$I$24,MATCH($E141,'[1]2018_commission_structure-Start'!$A$21:$A$24,0),MATCH(O$1,'[1]2018_commission_structure-Start'!$A$21:$I$21,0))</f>
        <v>112500</v>
      </c>
      <c r="P141" s="26">
        <f>IF(H141&gt;I141,MIN(H141-I141,J141-I141)*INDEX('[1]2018_commission_structure-Start'!$A$21:$I$24,MATCH($E141,'[1]2018_commission_structure-Start'!$A$21:$A$24,0), MATCH(P$1,'[1]2018_commission_structure-Start'!$A$21:$I$21,0)),0)</f>
        <v>7321.08</v>
      </c>
      <c r="Q141" s="26">
        <f>IF($H141&gt;J141,MIN($H141-J141,K141-J141)*INDEX('[1]2018_commission_structure-Start'!$A$21:$I$24,MATCH($E141,'[1]2018_commission_structure-Start'!$A$21:$A$24,0), MATCH(Q$1,'[1]2018_commission_structure-Start'!$A$21:$I$21,0)),0)</f>
        <v>0</v>
      </c>
      <c r="R141" s="26">
        <f>IF($H141&gt;K141,MIN($H141-K141,L141-K141)*INDEX('[1]2018_commission_structure-Start'!$A$21:$I$24,MATCH($E141,'[1]2018_commission_structure-Start'!$A$21:$A$24,0), MATCH(R$1,'[1]2018_commission_structure-Start'!$A$21:$I$21,0)),0)</f>
        <v>0</v>
      </c>
      <c r="S141" s="26">
        <f>IF(H141&gt;L141,(H141-L141)*INDEX('[1]2018_commission_structure-Start'!$A$21:$I$24,MATCH($E141,'[1]2018_commission_structure-Start'!$A$21:$A$24,0),MATCH(S$1,'[1]2018_commission_structure-Start'!$A$21:$I$21,0)),0)</f>
        <v>0</v>
      </c>
      <c r="T141" s="28">
        <f t="shared" si="26"/>
        <v>119821.08</v>
      </c>
      <c r="U141" s="28">
        <f t="shared" si="27"/>
        <v>242447.08000000002</v>
      </c>
      <c r="V141" s="28">
        <f>MIN(H141,I141)*INDEX('[1]2018_commission_structure-Start'!$A$15:$J$18,MATCH($E141,'[1]2018_commission_structure-Start'!$A$15:$A$18,0),MATCH(V$1,'[1]2018_commission_structure-Start'!$A$15:$J$15,0))</f>
        <v>112500</v>
      </c>
      <c r="W141" s="26">
        <f>IF($H141&gt;I141,MIN($H141-I141,J141-I141)*INDEX('[1]2018_commission_structure-Start'!$A$15:$J$18,MATCH($E141,'[1]2018_commission_structure-Start'!$A$15:$A$18,0),MATCH(W$1,'[1]2018_commission_structure-Start'!$A$15:$J$15,0)),0)</f>
        <v>8477.0400000000009</v>
      </c>
      <c r="X141" s="26">
        <f>IF($H141&gt;J141,MIN($H141-J141,K141-J141)*INDEX('[1]2018_commission_structure-Start'!$A$15:$J$18,MATCH($E141,'[1]2018_commission_structure-Start'!$A$15:$A$18,0),MATCH(X$1,'[1]2018_commission_structure-Start'!$A$15:$J$15,0)),0)</f>
        <v>0</v>
      </c>
      <c r="Y141" s="26">
        <f>IF($H141&gt;K141,MIN($H141-K141,L141-K141)*INDEX('[1]2018_commission_structure-Start'!$A$15:$J$18,MATCH($E141,'[1]2018_commission_structure-Start'!$A$15:$A$18,0),MATCH(Y$1,'[1]2018_commission_structure-Start'!$A$15:$J$15,0)),0)</f>
        <v>0</v>
      </c>
      <c r="Z141" s="26">
        <f>IF(H141&gt;L141,(H141-L141)*INDEX('[1]2018_commission_structure-Start'!$A$21:$I$24,MATCH($E141,'[1]2018_commission_structure-Start'!$A$21:$A$24,0),MATCH(Z$1,'[1]2018_commission_structure-Start'!$A$21:$I$21,0)),0)</f>
        <v>0</v>
      </c>
      <c r="AA141" s="28">
        <f t="shared" si="28"/>
        <v>120977.04000000001</v>
      </c>
      <c r="AB141" s="28">
        <f t="shared" si="29"/>
        <v>243603.04</v>
      </c>
    </row>
    <row r="142" spans="1:28" x14ac:dyDescent="0.2">
      <c r="A142" s="25" t="str">
        <f t="shared" si="20"/>
        <v>Camila MacGillespie</v>
      </c>
      <c r="B142" s="25">
        <v>5837501576</v>
      </c>
      <c r="C142" s="25" t="s">
        <v>286</v>
      </c>
      <c r="D142" s="25" t="s">
        <v>287</v>
      </c>
      <c r="E142" s="25" t="s">
        <v>7</v>
      </c>
      <c r="F142" s="25">
        <v>52489</v>
      </c>
      <c r="G142" s="25">
        <f>COUNTIF([1]deals_closed!D:D,B142)</f>
        <v>29</v>
      </c>
      <c r="H142" s="26">
        <f>SUMIF([1]deals_closed!D:D,B142,[1]deals_closed!C:C)</f>
        <v>974290</v>
      </c>
      <c r="I142" s="26">
        <f>VLOOKUP(E142,'[1]2018_commission_structure-Start'!$A$22:$I$24,9,FALSE)</f>
        <v>500000</v>
      </c>
      <c r="J142" s="26">
        <f t="shared" si="21"/>
        <v>625000</v>
      </c>
      <c r="K142" s="26">
        <f t="shared" si="22"/>
        <v>750000</v>
      </c>
      <c r="L142" s="26">
        <f t="shared" si="23"/>
        <v>1000000</v>
      </c>
      <c r="M142" s="27">
        <f t="shared" si="24"/>
        <v>1.94858</v>
      </c>
      <c r="N142" s="25" t="str">
        <f t="shared" si="25"/>
        <v>150-200%</v>
      </c>
      <c r="O142" s="28">
        <f>MIN(H142,I142)*INDEX('[1]2018_commission_structure-Start'!$A$21:$I$24,MATCH($E142,'[1]2018_commission_structure-Start'!$A$21:$A$24,0),MATCH(O$1,'[1]2018_commission_structure-Start'!$A$21:$I$21,0))</f>
        <v>50000</v>
      </c>
      <c r="P142" s="26">
        <f>IF(H142&gt;I142,MIN(H142-I142,J142-I142)*INDEX('[1]2018_commission_structure-Start'!$A$21:$I$24,MATCH($E142,'[1]2018_commission_structure-Start'!$A$21:$A$24,0), MATCH(P$1,'[1]2018_commission_structure-Start'!$A$21:$I$21,0)),0)</f>
        <v>18750</v>
      </c>
      <c r="Q142" s="26">
        <f>IF($H142&gt;J142,MIN($H142-J142,K142-J142)*INDEX('[1]2018_commission_structure-Start'!$A$21:$I$24,MATCH($E142,'[1]2018_commission_structure-Start'!$A$21:$A$24,0), MATCH(Q$1,'[1]2018_commission_structure-Start'!$A$21:$I$21,0)),0)</f>
        <v>22500</v>
      </c>
      <c r="R142" s="26">
        <f>IF($H142&gt;K142,MIN($H142-K142,L142-K142)*INDEX('[1]2018_commission_structure-Start'!$A$21:$I$24,MATCH($E142,'[1]2018_commission_structure-Start'!$A$21:$A$24,0), MATCH(R$1,'[1]2018_commission_structure-Start'!$A$21:$I$21,0)),0)</f>
        <v>49343.8</v>
      </c>
      <c r="S142" s="26">
        <f>IF(H142&gt;L142,(H142-L142)*INDEX('[1]2018_commission_structure-Start'!$A$21:$I$24,MATCH($E142,'[1]2018_commission_structure-Start'!$A$21:$A$24,0),MATCH(S$1,'[1]2018_commission_structure-Start'!$A$21:$I$21,0)),0)</f>
        <v>0</v>
      </c>
      <c r="T142" s="28">
        <f t="shared" si="26"/>
        <v>140593.79999999999</v>
      </c>
      <c r="U142" s="28">
        <f t="shared" si="27"/>
        <v>193082.8</v>
      </c>
      <c r="V142" s="28">
        <f>MIN(H142,I142)*INDEX('[1]2018_commission_structure-Start'!$A$15:$J$18,MATCH($E142,'[1]2018_commission_structure-Start'!$A$15:$A$18,0),MATCH(V$1,'[1]2018_commission_structure-Start'!$A$15:$J$15,0))</f>
        <v>60000</v>
      </c>
      <c r="W142" s="26">
        <f>IF($H142&gt;I142,MIN($H142-I142,J142-I142)*INDEX('[1]2018_commission_structure-Start'!$A$15:$J$18,MATCH($E142,'[1]2018_commission_structure-Start'!$A$15:$A$18,0),MATCH(W$1,'[1]2018_commission_structure-Start'!$A$15:$J$15,0)),0)</f>
        <v>21250</v>
      </c>
      <c r="X142" s="26">
        <f>IF($H142&gt;J142,MIN($H142-J142,K142-J142)*INDEX('[1]2018_commission_structure-Start'!$A$15:$J$18,MATCH($E142,'[1]2018_commission_structure-Start'!$A$15:$A$18,0),MATCH(X$1,'[1]2018_commission_structure-Start'!$A$15:$J$15,0)),0)</f>
        <v>25000</v>
      </c>
      <c r="Y142" s="26">
        <f>IF($H142&gt;K142,MIN($H142-K142,L142-K142)*INDEX('[1]2018_commission_structure-Start'!$A$15:$J$18,MATCH($E142,'[1]2018_commission_structure-Start'!$A$15:$A$18,0),MATCH(Y$1,'[1]2018_commission_structure-Start'!$A$15:$J$15,0)),0)</f>
        <v>49343.8</v>
      </c>
      <c r="Z142" s="26">
        <f>IF(H142&gt;L142,(H142-L142)*INDEX('[1]2018_commission_structure-Start'!$A$21:$I$24,MATCH($E142,'[1]2018_commission_structure-Start'!$A$21:$A$24,0),MATCH(Z$1,'[1]2018_commission_structure-Start'!$A$21:$I$21,0)),0)</f>
        <v>0</v>
      </c>
      <c r="AA142" s="28">
        <f t="shared" si="28"/>
        <v>155593.79999999999</v>
      </c>
      <c r="AB142" s="28">
        <f t="shared" si="29"/>
        <v>208082.8</v>
      </c>
    </row>
    <row r="143" spans="1:28" x14ac:dyDescent="0.2">
      <c r="A143" s="25" t="str">
        <f t="shared" si="20"/>
        <v>Cull Slott</v>
      </c>
      <c r="B143" s="25">
        <v>3738218785</v>
      </c>
      <c r="C143" s="25" t="s">
        <v>288</v>
      </c>
      <c r="D143" s="25" t="s">
        <v>289</v>
      </c>
      <c r="E143" s="25" t="s">
        <v>7</v>
      </c>
      <c r="F143" s="25">
        <v>64849</v>
      </c>
      <c r="G143" s="25">
        <f>COUNTIF([1]deals_closed!D:D,B143)</f>
        <v>18</v>
      </c>
      <c r="H143" s="26">
        <f>SUMIF([1]deals_closed!D:D,B143,[1]deals_closed!C:C)</f>
        <v>718775</v>
      </c>
      <c r="I143" s="26">
        <f>VLOOKUP(E143,'[1]2018_commission_structure-Start'!$A$22:$I$24,9,FALSE)</f>
        <v>500000</v>
      </c>
      <c r="J143" s="26">
        <f t="shared" si="21"/>
        <v>625000</v>
      </c>
      <c r="K143" s="26">
        <f t="shared" si="22"/>
        <v>750000</v>
      </c>
      <c r="L143" s="26">
        <f t="shared" si="23"/>
        <v>1000000</v>
      </c>
      <c r="M143" s="27">
        <f t="shared" si="24"/>
        <v>1.4375500000000001</v>
      </c>
      <c r="N143" s="25" t="str">
        <f t="shared" si="25"/>
        <v>125-150%</v>
      </c>
      <c r="O143" s="28">
        <f>MIN(H143,I143)*INDEX('[1]2018_commission_structure-Start'!$A$21:$I$24,MATCH($E143,'[1]2018_commission_structure-Start'!$A$21:$A$24,0),MATCH(O$1,'[1]2018_commission_structure-Start'!$A$21:$I$21,0))</f>
        <v>50000</v>
      </c>
      <c r="P143" s="26">
        <f>IF(H143&gt;I143,MIN(H143-I143,J143-I143)*INDEX('[1]2018_commission_structure-Start'!$A$21:$I$24,MATCH($E143,'[1]2018_commission_structure-Start'!$A$21:$A$24,0), MATCH(P$1,'[1]2018_commission_structure-Start'!$A$21:$I$21,0)),0)</f>
        <v>18750</v>
      </c>
      <c r="Q143" s="26">
        <f>IF($H143&gt;J143,MIN($H143-J143,K143-J143)*INDEX('[1]2018_commission_structure-Start'!$A$21:$I$24,MATCH($E143,'[1]2018_commission_structure-Start'!$A$21:$A$24,0), MATCH(Q$1,'[1]2018_commission_structure-Start'!$A$21:$I$21,0)),0)</f>
        <v>16879.5</v>
      </c>
      <c r="R143" s="26">
        <f>IF($H143&gt;K143,MIN($H143-K143,L143-K143)*INDEX('[1]2018_commission_structure-Start'!$A$21:$I$24,MATCH($E143,'[1]2018_commission_structure-Start'!$A$21:$A$24,0), MATCH(R$1,'[1]2018_commission_structure-Start'!$A$21:$I$21,0)),0)</f>
        <v>0</v>
      </c>
      <c r="S143" s="26">
        <f>IF(H143&gt;L143,(H143-L143)*INDEX('[1]2018_commission_structure-Start'!$A$21:$I$24,MATCH($E143,'[1]2018_commission_structure-Start'!$A$21:$A$24,0),MATCH(S$1,'[1]2018_commission_structure-Start'!$A$21:$I$21,0)),0)</f>
        <v>0</v>
      </c>
      <c r="T143" s="28">
        <f t="shared" si="26"/>
        <v>85629.5</v>
      </c>
      <c r="U143" s="28">
        <f t="shared" si="27"/>
        <v>150478.5</v>
      </c>
      <c r="V143" s="28">
        <f>MIN(H143,I143)*INDEX('[1]2018_commission_structure-Start'!$A$15:$J$18,MATCH($E143,'[1]2018_commission_structure-Start'!$A$15:$A$18,0),MATCH(V$1,'[1]2018_commission_structure-Start'!$A$15:$J$15,0))</f>
        <v>60000</v>
      </c>
      <c r="W143" s="26">
        <f>IF($H143&gt;I143,MIN($H143-I143,J143-I143)*INDEX('[1]2018_commission_structure-Start'!$A$15:$J$18,MATCH($E143,'[1]2018_commission_structure-Start'!$A$15:$A$18,0),MATCH(W$1,'[1]2018_commission_structure-Start'!$A$15:$J$15,0)),0)</f>
        <v>21250</v>
      </c>
      <c r="X143" s="26">
        <f>IF($H143&gt;J143,MIN($H143-J143,K143-J143)*INDEX('[1]2018_commission_structure-Start'!$A$15:$J$18,MATCH($E143,'[1]2018_commission_structure-Start'!$A$15:$A$18,0),MATCH(X$1,'[1]2018_commission_structure-Start'!$A$15:$J$15,0)),0)</f>
        <v>18755</v>
      </c>
      <c r="Y143" s="26">
        <f>IF($H143&gt;K143,MIN($H143-K143,L143-K143)*INDEX('[1]2018_commission_structure-Start'!$A$15:$J$18,MATCH($E143,'[1]2018_commission_structure-Start'!$A$15:$A$18,0),MATCH(Y$1,'[1]2018_commission_structure-Start'!$A$15:$J$15,0)),0)</f>
        <v>0</v>
      </c>
      <c r="Z143" s="26">
        <f>IF(H143&gt;L143,(H143-L143)*INDEX('[1]2018_commission_structure-Start'!$A$21:$I$24,MATCH($E143,'[1]2018_commission_structure-Start'!$A$21:$A$24,0),MATCH(Z$1,'[1]2018_commission_structure-Start'!$A$21:$I$21,0)),0)</f>
        <v>0</v>
      </c>
      <c r="AA143" s="28">
        <f t="shared" si="28"/>
        <v>100005</v>
      </c>
      <c r="AB143" s="28">
        <f t="shared" si="29"/>
        <v>164854</v>
      </c>
    </row>
    <row r="144" spans="1:28" x14ac:dyDescent="0.2">
      <c r="A144" s="25" t="str">
        <f t="shared" si="20"/>
        <v>Jolee Gladyer</v>
      </c>
      <c r="B144" s="25">
        <v>8971738782</v>
      </c>
      <c r="C144" s="25" t="s">
        <v>290</v>
      </c>
      <c r="D144" s="25" t="s">
        <v>291</v>
      </c>
      <c r="E144" s="25" t="s">
        <v>10</v>
      </c>
      <c r="F144" s="25">
        <v>124815</v>
      </c>
      <c r="G144" s="25">
        <f>COUNTIF([1]deals_closed!D:D,B144)</f>
        <v>25</v>
      </c>
      <c r="H144" s="26">
        <f>SUMIF([1]deals_closed!D:D,B144,[1]deals_closed!C:C)</f>
        <v>945309</v>
      </c>
      <c r="I144" s="26">
        <f>VLOOKUP(E144,'[1]2018_commission_structure-Start'!$A$22:$I$24,9,FALSE)</f>
        <v>750000</v>
      </c>
      <c r="J144" s="26">
        <f t="shared" si="21"/>
        <v>937500</v>
      </c>
      <c r="K144" s="26">
        <f t="shared" si="22"/>
        <v>1125000</v>
      </c>
      <c r="L144" s="26">
        <f t="shared" si="23"/>
        <v>1500000</v>
      </c>
      <c r="M144" s="27">
        <f t="shared" si="24"/>
        <v>1.2604120000000001</v>
      </c>
      <c r="N144" s="25" t="str">
        <f t="shared" si="25"/>
        <v>125-150%</v>
      </c>
      <c r="O144" s="28">
        <f>MIN(H144,I144)*INDEX('[1]2018_commission_structure-Start'!$A$21:$I$24,MATCH($E144,'[1]2018_commission_structure-Start'!$A$21:$A$24,0),MATCH(O$1,'[1]2018_commission_structure-Start'!$A$21:$I$21,0))</f>
        <v>112500</v>
      </c>
      <c r="P144" s="26">
        <f>IF(H144&gt;I144,MIN(H144-I144,J144-I144)*INDEX('[1]2018_commission_structure-Start'!$A$21:$I$24,MATCH($E144,'[1]2018_commission_structure-Start'!$A$21:$A$24,0), MATCH(P$1,'[1]2018_commission_structure-Start'!$A$21:$I$21,0)),0)</f>
        <v>35625</v>
      </c>
      <c r="Q144" s="26">
        <f>IF($H144&gt;J144,MIN($H144-J144,K144-J144)*INDEX('[1]2018_commission_structure-Start'!$A$21:$I$24,MATCH($E144,'[1]2018_commission_structure-Start'!$A$21:$A$24,0), MATCH(Q$1,'[1]2018_commission_structure-Start'!$A$21:$I$21,0)),0)</f>
        <v>1796.0700000000002</v>
      </c>
      <c r="R144" s="26">
        <f>IF($H144&gt;K144,MIN($H144-K144,L144-K144)*INDEX('[1]2018_commission_structure-Start'!$A$21:$I$24,MATCH($E144,'[1]2018_commission_structure-Start'!$A$21:$A$24,0), MATCH(R$1,'[1]2018_commission_structure-Start'!$A$21:$I$21,0)),0)</f>
        <v>0</v>
      </c>
      <c r="S144" s="26">
        <f>IF(H144&gt;L144,(H144-L144)*INDEX('[1]2018_commission_structure-Start'!$A$21:$I$24,MATCH($E144,'[1]2018_commission_structure-Start'!$A$21:$A$24,0),MATCH(S$1,'[1]2018_commission_structure-Start'!$A$21:$I$21,0)),0)</f>
        <v>0</v>
      </c>
      <c r="T144" s="28">
        <f t="shared" si="26"/>
        <v>149921.07</v>
      </c>
      <c r="U144" s="28">
        <f t="shared" si="27"/>
        <v>274736.07</v>
      </c>
      <c r="V144" s="28">
        <f>MIN(H144,I144)*INDEX('[1]2018_commission_structure-Start'!$A$15:$J$18,MATCH($E144,'[1]2018_commission_structure-Start'!$A$15:$A$18,0),MATCH(V$1,'[1]2018_commission_structure-Start'!$A$15:$J$15,0))</f>
        <v>112500</v>
      </c>
      <c r="W144" s="26">
        <f>IF($H144&gt;I144,MIN($H144-I144,J144-I144)*INDEX('[1]2018_commission_structure-Start'!$A$15:$J$18,MATCH($E144,'[1]2018_commission_structure-Start'!$A$15:$A$18,0),MATCH(W$1,'[1]2018_commission_structure-Start'!$A$15:$J$15,0)),0)</f>
        <v>41250</v>
      </c>
      <c r="X144" s="26">
        <f>IF($H144&gt;J144,MIN($H144-J144,K144-J144)*INDEX('[1]2018_commission_structure-Start'!$A$15:$J$18,MATCH($E144,'[1]2018_commission_structure-Start'!$A$15:$A$18,0),MATCH(X$1,'[1]2018_commission_structure-Start'!$A$15:$J$15,0)),0)</f>
        <v>1952.25</v>
      </c>
      <c r="Y144" s="26">
        <f>IF($H144&gt;K144,MIN($H144-K144,L144-K144)*INDEX('[1]2018_commission_structure-Start'!$A$15:$J$18,MATCH($E144,'[1]2018_commission_structure-Start'!$A$15:$A$18,0),MATCH(Y$1,'[1]2018_commission_structure-Start'!$A$15:$J$15,0)),0)</f>
        <v>0</v>
      </c>
      <c r="Z144" s="26">
        <f>IF(H144&gt;L144,(H144-L144)*INDEX('[1]2018_commission_structure-Start'!$A$21:$I$24,MATCH($E144,'[1]2018_commission_structure-Start'!$A$21:$A$24,0),MATCH(Z$1,'[1]2018_commission_structure-Start'!$A$21:$I$21,0)),0)</f>
        <v>0</v>
      </c>
      <c r="AA144" s="28">
        <f t="shared" si="28"/>
        <v>155702.25</v>
      </c>
      <c r="AB144" s="28">
        <f t="shared" si="29"/>
        <v>280517.25</v>
      </c>
    </row>
    <row r="145" spans="1:28" x14ac:dyDescent="0.2">
      <c r="A145" s="25" t="str">
        <f t="shared" si="20"/>
        <v>Glenn O'Murtagh</v>
      </c>
      <c r="B145" s="25">
        <v>3288836432</v>
      </c>
      <c r="C145" s="25" t="s">
        <v>292</v>
      </c>
      <c r="D145" s="25" t="s">
        <v>293</v>
      </c>
      <c r="E145" s="25" t="s">
        <v>10</v>
      </c>
      <c r="F145" s="25">
        <v>102601</v>
      </c>
      <c r="G145" s="25">
        <f>COUNTIF([1]deals_closed!D:D,B145)</f>
        <v>13</v>
      </c>
      <c r="H145" s="26">
        <f>SUMIF([1]deals_closed!D:D,B145,[1]deals_closed!C:C)</f>
        <v>499816</v>
      </c>
      <c r="I145" s="26">
        <f>VLOOKUP(E145,'[1]2018_commission_structure-Start'!$A$22:$I$24,9,FALSE)</f>
        <v>750000</v>
      </c>
      <c r="J145" s="26">
        <f t="shared" si="21"/>
        <v>937500</v>
      </c>
      <c r="K145" s="26">
        <f t="shared" si="22"/>
        <v>1125000</v>
      </c>
      <c r="L145" s="26">
        <f t="shared" si="23"/>
        <v>1500000</v>
      </c>
      <c r="M145" s="27">
        <f t="shared" si="24"/>
        <v>0.66642133333333331</v>
      </c>
      <c r="N145" s="25" t="str">
        <f t="shared" si="25"/>
        <v>0-100%</v>
      </c>
      <c r="O145" s="28">
        <f>MIN(H145,I145)*INDEX('[1]2018_commission_structure-Start'!$A$21:$I$24,MATCH($E145,'[1]2018_commission_structure-Start'!$A$21:$A$24,0),MATCH(O$1,'[1]2018_commission_structure-Start'!$A$21:$I$21,0))</f>
        <v>74972.399999999994</v>
      </c>
      <c r="P145" s="26">
        <f>IF(H145&gt;I145,MIN(H145-I145,J145-I145)*INDEX('[1]2018_commission_structure-Start'!$A$21:$I$24,MATCH($E145,'[1]2018_commission_structure-Start'!$A$21:$A$24,0), MATCH(P$1,'[1]2018_commission_structure-Start'!$A$21:$I$21,0)),0)</f>
        <v>0</v>
      </c>
      <c r="Q145" s="26">
        <f>IF($H145&gt;J145,MIN($H145-J145,K145-J145)*INDEX('[1]2018_commission_structure-Start'!$A$21:$I$24,MATCH($E145,'[1]2018_commission_structure-Start'!$A$21:$A$24,0), MATCH(Q$1,'[1]2018_commission_structure-Start'!$A$21:$I$21,0)),0)</f>
        <v>0</v>
      </c>
      <c r="R145" s="26">
        <f>IF($H145&gt;K145,MIN($H145-K145,L145-K145)*INDEX('[1]2018_commission_structure-Start'!$A$21:$I$24,MATCH($E145,'[1]2018_commission_structure-Start'!$A$21:$A$24,0), MATCH(R$1,'[1]2018_commission_structure-Start'!$A$21:$I$21,0)),0)</f>
        <v>0</v>
      </c>
      <c r="S145" s="26">
        <f>IF(H145&gt;L145,(H145-L145)*INDEX('[1]2018_commission_structure-Start'!$A$21:$I$24,MATCH($E145,'[1]2018_commission_structure-Start'!$A$21:$A$24,0),MATCH(S$1,'[1]2018_commission_structure-Start'!$A$21:$I$21,0)),0)</f>
        <v>0</v>
      </c>
      <c r="T145" s="28">
        <f t="shared" si="26"/>
        <v>74972.399999999994</v>
      </c>
      <c r="U145" s="28">
        <f t="shared" si="27"/>
        <v>177573.4</v>
      </c>
      <c r="V145" s="28">
        <f>MIN(H145,I145)*INDEX('[1]2018_commission_structure-Start'!$A$15:$J$18,MATCH($E145,'[1]2018_commission_structure-Start'!$A$15:$A$18,0),MATCH(V$1,'[1]2018_commission_structure-Start'!$A$15:$J$15,0))</f>
        <v>74972.399999999994</v>
      </c>
      <c r="W145" s="26">
        <f>IF($H145&gt;I145,MIN($H145-I145,J145-I145)*INDEX('[1]2018_commission_structure-Start'!$A$15:$J$18,MATCH($E145,'[1]2018_commission_structure-Start'!$A$15:$A$18,0),MATCH(W$1,'[1]2018_commission_structure-Start'!$A$15:$J$15,0)),0)</f>
        <v>0</v>
      </c>
      <c r="X145" s="26">
        <f>IF($H145&gt;J145,MIN($H145-J145,K145-J145)*INDEX('[1]2018_commission_structure-Start'!$A$15:$J$18,MATCH($E145,'[1]2018_commission_structure-Start'!$A$15:$A$18,0),MATCH(X$1,'[1]2018_commission_structure-Start'!$A$15:$J$15,0)),0)</f>
        <v>0</v>
      </c>
      <c r="Y145" s="26">
        <f>IF($H145&gt;K145,MIN($H145-K145,L145-K145)*INDEX('[1]2018_commission_structure-Start'!$A$15:$J$18,MATCH($E145,'[1]2018_commission_structure-Start'!$A$15:$A$18,0),MATCH(Y$1,'[1]2018_commission_structure-Start'!$A$15:$J$15,0)),0)</f>
        <v>0</v>
      </c>
      <c r="Z145" s="26">
        <f>IF(H145&gt;L145,(H145-L145)*INDEX('[1]2018_commission_structure-Start'!$A$21:$I$24,MATCH($E145,'[1]2018_commission_structure-Start'!$A$21:$A$24,0),MATCH(Z$1,'[1]2018_commission_structure-Start'!$A$21:$I$21,0)),0)</f>
        <v>0</v>
      </c>
      <c r="AA145" s="28">
        <f t="shared" si="28"/>
        <v>74972.399999999994</v>
      </c>
      <c r="AB145" s="28">
        <f t="shared" si="29"/>
        <v>177573.4</v>
      </c>
    </row>
    <row r="146" spans="1:28" x14ac:dyDescent="0.2">
      <c r="A146" s="25" t="str">
        <f t="shared" si="20"/>
        <v>Jermain Ruthven</v>
      </c>
      <c r="B146" s="25">
        <v>4730395069</v>
      </c>
      <c r="C146" s="25" t="s">
        <v>294</v>
      </c>
      <c r="D146" s="25" t="s">
        <v>295</v>
      </c>
      <c r="E146" s="25" t="s">
        <v>7</v>
      </c>
      <c r="F146" s="25">
        <v>44355</v>
      </c>
      <c r="G146" s="25">
        <f>COUNTIF([1]deals_closed!D:D,B146)</f>
        <v>18</v>
      </c>
      <c r="H146" s="26">
        <f>SUMIF([1]deals_closed!D:D,B146,[1]deals_closed!C:C)</f>
        <v>644768</v>
      </c>
      <c r="I146" s="26">
        <f>VLOOKUP(E146,'[1]2018_commission_structure-Start'!$A$22:$I$24,9,FALSE)</f>
        <v>500000</v>
      </c>
      <c r="J146" s="26">
        <f t="shared" si="21"/>
        <v>625000</v>
      </c>
      <c r="K146" s="26">
        <f t="shared" si="22"/>
        <v>750000</v>
      </c>
      <c r="L146" s="26">
        <f t="shared" si="23"/>
        <v>1000000</v>
      </c>
      <c r="M146" s="27">
        <f t="shared" si="24"/>
        <v>1.289536</v>
      </c>
      <c r="N146" s="25" t="str">
        <f t="shared" si="25"/>
        <v>125-150%</v>
      </c>
      <c r="O146" s="28">
        <f>MIN(H146,I146)*INDEX('[1]2018_commission_structure-Start'!$A$21:$I$24,MATCH($E146,'[1]2018_commission_structure-Start'!$A$21:$A$24,0),MATCH(O$1,'[1]2018_commission_structure-Start'!$A$21:$I$21,0))</f>
        <v>50000</v>
      </c>
      <c r="P146" s="26">
        <f>IF(H146&gt;I146,MIN(H146-I146,J146-I146)*INDEX('[1]2018_commission_structure-Start'!$A$21:$I$24,MATCH($E146,'[1]2018_commission_structure-Start'!$A$21:$A$24,0), MATCH(P$1,'[1]2018_commission_structure-Start'!$A$21:$I$21,0)),0)</f>
        <v>18750</v>
      </c>
      <c r="Q146" s="26">
        <f>IF($H146&gt;J146,MIN($H146-J146,K146-J146)*INDEX('[1]2018_commission_structure-Start'!$A$21:$I$24,MATCH($E146,'[1]2018_commission_structure-Start'!$A$21:$A$24,0), MATCH(Q$1,'[1]2018_commission_structure-Start'!$A$21:$I$21,0)),0)</f>
        <v>3558.24</v>
      </c>
      <c r="R146" s="26">
        <f>IF($H146&gt;K146,MIN($H146-K146,L146-K146)*INDEX('[1]2018_commission_structure-Start'!$A$21:$I$24,MATCH($E146,'[1]2018_commission_structure-Start'!$A$21:$A$24,0), MATCH(R$1,'[1]2018_commission_structure-Start'!$A$21:$I$21,0)),0)</f>
        <v>0</v>
      </c>
      <c r="S146" s="26">
        <f>IF(H146&gt;L146,(H146-L146)*INDEX('[1]2018_commission_structure-Start'!$A$21:$I$24,MATCH($E146,'[1]2018_commission_structure-Start'!$A$21:$A$24,0),MATCH(S$1,'[1]2018_commission_structure-Start'!$A$21:$I$21,0)),0)</f>
        <v>0</v>
      </c>
      <c r="T146" s="28">
        <f t="shared" si="26"/>
        <v>72308.240000000005</v>
      </c>
      <c r="U146" s="28">
        <f t="shared" si="27"/>
        <v>116663.24</v>
      </c>
      <c r="V146" s="28">
        <f>MIN(H146,I146)*INDEX('[1]2018_commission_structure-Start'!$A$15:$J$18,MATCH($E146,'[1]2018_commission_structure-Start'!$A$15:$A$18,0),MATCH(V$1,'[1]2018_commission_structure-Start'!$A$15:$J$15,0))</f>
        <v>60000</v>
      </c>
      <c r="W146" s="26">
        <f>IF($H146&gt;I146,MIN($H146-I146,J146-I146)*INDEX('[1]2018_commission_structure-Start'!$A$15:$J$18,MATCH($E146,'[1]2018_commission_structure-Start'!$A$15:$A$18,0),MATCH(W$1,'[1]2018_commission_structure-Start'!$A$15:$J$15,0)),0)</f>
        <v>21250</v>
      </c>
      <c r="X146" s="26">
        <f>IF($H146&gt;J146,MIN($H146-J146,K146-J146)*INDEX('[1]2018_commission_structure-Start'!$A$15:$J$18,MATCH($E146,'[1]2018_commission_structure-Start'!$A$15:$A$18,0),MATCH(X$1,'[1]2018_commission_structure-Start'!$A$15:$J$15,0)),0)</f>
        <v>3953.6000000000004</v>
      </c>
      <c r="Y146" s="26">
        <f>IF($H146&gt;K146,MIN($H146-K146,L146-K146)*INDEX('[1]2018_commission_structure-Start'!$A$15:$J$18,MATCH($E146,'[1]2018_commission_structure-Start'!$A$15:$A$18,0),MATCH(Y$1,'[1]2018_commission_structure-Start'!$A$15:$J$15,0)),0)</f>
        <v>0</v>
      </c>
      <c r="Z146" s="26">
        <f>IF(H146&gt;L146,(H146-L146)*INDEX('[1]2018_commission_structure-Start'!$A$21:$I$24,MATCH($E146,'[1]2018_commission_structure-Start'!$A$21:$A$24,0),MATCH(Z$1,'[1]2018_commission_structure-Start'!$A$21:$I$21,0)),0)</f>
        <v>0</v>
      </c>
      <c r="AA146" s="28">
        <f t="shared" si="28"/>
        <v>85203.6</v>
      </c>
      <c r="AB146" s="28">
        <f t="shared" si="29"/>
        <v>129558.6</v>
      </c>
    </row>
    <row r="147" spans="1:28" x14ac:dyDescent="0.2">
      <c r="A147" s="25" t="str">
        <f t="shared" si="20"/>
        <v>Zita Crossgrove</v>
      </c>
      <c r="B147" s="25">
        <v>7670936274</v>
      </c>
      <c r="C147" s="25" t="s">
        <v>296</v>
      </c>
      <c r="D147" s="25" t="s">
        <v>297</v>
      </c>
      <c r="E147" s="25" t="s">
        <v>10</v>
      </c>
      <c r="F147" s="25">
        <v>109917</v>
      </c>
      <c r="G147" s="25">
        <f>COUNTIF([1]deals_closed!D:D,B147)</f>
        <v>17</v>
      </c>
      <c r="H147" s="26">
        <f>SUMIF([1]deals_closed!D:D,B147,[1]deals_closed!C:C)</f>
        <v>577152</v>
      </c>
      <c r="I147" s="26">
        <f>VLOOKUP(E147,'[1]2018_commission_structure-Start'!$A$22:$I$24,9,FALSE)</f>
        <v>750000</v>
      </c>
      <c r="J147" s="26">
        <f t="shared" si="21"/>
        <v>937500</v>
      </c>
      <c r="K147" s="26">
        <f t="shared" si="22"/>
        <v>1125000</v>
      </c>
      <c r="L147" s="26">
        <f t="shared" si="23"/>
        <v>1500000</v>
      </c>
      <c r="M147" s="27">
        <f t="shared" si="24"/>
        <v>0.769536</v>
      </c>
      <c r="N147" s="25" t="str">
        <f t="shared" si="25"/>
        <v>0-100%</v>
      </c>
      <c r="O147" s="28">
        <f>MIN(H147,I147)*INDEX('[1]2018_commission_structure-Start'!$A$21:$I$24,MATCH($E147,'[1]2018_commission_structure-Start'!$A$21:$A$24,0),MATCH(O$1,'[1]2018_commission_structure-Start'!$A$21:$I$21,0))</f>
        <v>86572.800000000003</v>
      </c>
      <c r="P147" s="26">
        <f>IF(H147&gt;I147,MIN(H147-I147,J147-I147)*INDEX('[1]2018_commission_structure-Start'!$A$21:$I$24,MATCH($E147,'[1]2018_commission_structure-Start'!$A$21:$A$24,0), MATCH(P$1,'[1]2018_commission_structure-Start'!$A$21:$I$21,0)),0)</f>
        <v>0</v>
      </c>
      <c r="Q147" s="26">
        <f>IF($H147&gt;J147,MIN($H147-J147,K147-J147)*INDEX('[1]2018_commission_structure-Start'!$A$21:$I$24,MATCH($E147,'[1]2018_commission_structure-Start'!$A$21:$A$24,0), MATCH(Q$1,'[1]2018_commission_structure-Start'!$A$21:$I$21,0)),0)</f>
        <v>0</v>
      </c>
      <c r="R147" s="26">
        <f>IF($H147&gt;K147,MIN($H147-K147,L147-K147)*INDEX('[1]2018_commission_structure-Start'!$A$21:$I$24,MATCH($E147,'[1]2018_commission_structure-Start'!$A$21:$A$24,0), MATCH(R$1,'[1]2018_commission_structure-Start'!$A$21:$I$21,0)),0)</f>
        <v>0</v>
      </c>
      <c r="S147" s="26">
        <f>IF(H147&gt;L147,(H147-L147)*INDEX('[1]2018_commission_structure-Start'!$A$21:$I$24,MATCH($E147,'[1]2018_commission_structure-Start'!$A$21:$A$24,0),MATCH(S$1,'[1]2018_commission_structure-Start'!$A$21:$I$21,0)),0)</f>
        <v>0</v>
      </c>
      <c r="T147" s="28">
        <f t="shared" si="26"/>
        <v>86572.800000000003</v>
      </c>
      <c r="U147" s="28">
        <f t="shared" si="27"/>
        <v>196489.8</v>
      </c>
      <c r="V147" s="28">
        <f>MIN(H147,I147)*INDEX('[1]2018_commission_structure-Start'!$A$15:$J$18,MATCH($E147,'[1]2018_commission_structure-Start'!$A$15:$A$18,0),MATCH(V$1,'[1]2018_commission_structure-Start'!$A$15:$J$15,0))</f>
        <v>86572.800000000003</v>
      </c>
      <c r="W147" s="26">
        <f>IF($H147&gt;I147,MIN($H147-I147,J147-I147)*INDEX('[1]2018_commission_structure-Start'!$A$15:$J$18,MATCH($E147,'[1]2018_commission_structure-Start'!$A$15:$A$18,0),MATCH(W$1,'[1]2018_commission_structure-Start'!$A$15:$J$15,0)),0)</f>
        <v>0</v>
      </c>
      <c r="X147" s="26">
        <f>IF($H147&gt;J147,MIN($H147-J147,K147-J147)*INDEX('[1]2018_commission_structure-Start'!$A$15:$J$18,MATCH($E147,'[1]2018_commission_structure-Start'!$A$15:$A$18,0),MATCH(X$1,'[1]2018_commission_structure-Start'!$A$15:$J$15,0)),0)</f>
        <v>0</v>
      </c>
      <c r="Y147" s="26">
        <f>IF($H147&gt;K147,MIN($H147-K147,L147-K147)*INDEX('[1]2018_commission_structure-Start'!$A$15:$J$18,MATCH($E147,'[1]2018_commission_structure-Start'!$A$15:$A$18,0),MATCH(Y$1,'[1]2018_commission_structure-Start'!$A$15:$J$15,0)),0)</f>
        <v>0</v>
      </c>
      <c r="Z147" s="26">
        <f>IF(H147&gt;L147,(H147-L147)*INDEX('[1]2018_commission_structure-Start'!$A$21:$I$24,MATCH($E147,'[1]2018_commission_structure-Start'!$A$21:$A$24,0),MATCH(Z$1,'[1]2018_commission_structure-Start'!$A$21:$I$21,0)),0)</f>
        <v>0</v>
      </c>
      <c r="AA147" s="28">
        <f t="shared" si="28"/>
        <v>86572.800000000003</v>
      </c>
      <c r="AB147" s="28">
        <f t="shared" si="29"/>
        <v>196489.8</v>
      </c>
    </row>
    <row r="148" spans="1:28" x14ac:dyDescent="0.2">
      <c r="A148" s="25" t="str">
        <f t="shared" si="20"/>
        <v>Esra Snibson</v>
      </c>
      <c r="B148" s="25">
        <v>826490107</v>
      </c>
      <c r="C148" s="25" t="s">
        <v>298</v>
      </c>
      <c r="D148" s="25" t="s">
        <v>299</v>
      </c>
      <c r="E148" s="25" t="s">
        <v>7</v>
      </c>
      <c r="F148" s="25">
        <v>32485</v>
      </c>
      <c r="G148" s="25">
        <f>COUNTIF([1]deals_closed!D:D,B148)</f>
        <v>22</v>
      </c>
      <c r="H148" s="26">
        <f>SUMIF([1]deals_closed!D:D,B148,[1]deals_closed!C:C)</f>
        <v>823922</v>
      </c>
      <c r="I148" s="26">
        <f>VLOOKUP(E148,'[1]2018_commission_structure-Start'!$A$22:$I$24,9,FALSE)</f>
        <v>500000</v>
      </c>
      <c r="J148" s="26">
        <f t="shared" si="21"/>
        <v>625000</v>
      </c>
      <c r="K148" s="26">
        <f t="shared" si="22"/>
        <v>750000</v>
      </c>
      <c r="L148" s="26">
        <f t="shared" si="23"/>
        <v>1000000</v>
      </c>
      <c r="M148" s="27">
        <f t="shared" si="24"/>
        <v>1.6478440000000001</v>
      </c>
      <c r="N148" s="25" t="str">
        <f t="shared" si="25"/>
        <v>150-200%</v>
      </c>
      <c r="O148" s="28">
        <f>MIN(H148,I148)*INDEX('[1]2018_commission_structure-Start'!$A$21:$I$24,MATCH($E148,'[1]2018_commission_structure-Start'!$A$21:$A$24,0),MATCH(O$1,'[1]2018_commission_structure-Start'!$A$21:$I$21,0))</f>
        <v>50000</v>
      </c>
      <c r="P148" s="26">
        <f>IF(H148&gt;I148,MIN(H148-I148,J148-I148)*INDEX('[1]2018_commission_structure-Start'!$A$21:$I$24,MATCH($E148,'[1]2018_commission_structure-Start'!$A$21:$A$24,0), MATCH(P$1,'[1]2018_commission_structure-Start'!$A$21:$I$21,0)),0)</f>
        <v>18750</v>
      </c>
      <c r="Q148" s="26">
        <f>IF($H148&gt;J148,MIN($H148-J148,K148-J148)*INDEX('[1]2018_commission_structure-Start'!$A$21:$I$24,MATCH($E148,'[1]2018_commission_structure-Start'!$A$21:$A$24,0), MATCH(Q$1,'[1]2018_commission_structure-Start'!$A$21:$I$21,0)),0)</f>
        <v>22500</v>
      </c>
      <c r="R148" s="26">
        <f>IF($H148&gt;K148,MIN($H148-K148,L148-K148)*INDEX('[1]2018_commission_structure-Start'!$A$21:$I$24,MATCH($E148,'[1]2018_commission_structure-Start'!$A$21:$A$24,0), MATCH(R$1,'[1]2018_commission_structure-Start'!$A$21:$I$21,0)),0)</f>
        <v>16262.84</v>
      </c>
      <c r="S148" s="26">
        <f>IF(H148&gt;L148,(H148-L148)*INDEX('[1]2018_commission_structure-Start'!$A$21:$I$24,MATCH($E148,'[1]2018_commission_structure-Start'!$A$21:$A$24,0),MATCH(S$1,'[1]2018_commission_structure-Start'!$A$21:$I$21,0)),0)</f>
        <v>0</v>
      </c>
      <c r="T148" s="28">
        <f t="shared" si="26"/>
        <v>107512.84</v>
      </c>
      <c r="U148" s="28">
        <f t="shared" si="27"/>
        <v>139997.84</v>
      </c>
      <c r="V148" s="28">
        <f>MIN(H148,I148)*INDEX('[1]2018_commission_structure-Start'!$A$15:$J$18,MATCH($E148,'[1]2018_commission_structure-Start'!$A$15:$A$18,0),MATCH(V$1,'[1]2018_commission_structure-Start'!$A$15:$J$15,0))</f>
        <v>60000</v>
      </c>
      <c r="W148" s="26">
        <f>IF($H148&gt;I148,MIN($H148-I148,J148-I148)*INDEX('[1]2018_commission_structure-Start'!$A$15:$J$18,MATCH($E148,'[1]2018_commission_structure-Start'!$A$15:$A$18,0),MATCH(W$1,'[1]2018_commission_structure-Start'!$A$15:$J$15,0)),0)</f>
        <v>21250</v>
      </c>
      <c r="X148" s="26">
        <f>IF($H148&gt;J148,MIN($H148-J148,K148-J148)*INDEX('[1]2018_commission_structure-Start'!$A$15:$J$18,MATCH($E148,'[1]2018_commission_structure-Start'!$A$15:$A$18,0),MATCH(X$1,'[1]2018_commission_structure-Start'!$A$15:$J$15,0)),0)</f>
        <v>25000</v>
      </c>
      <c r="Y148" s="26">
        <f>IF($H148&gt;K148,MIN($H148-K148,L148-K148)*INDEX('[1]2018_commission_structure-Start'!$A$15:$J$18,MATCH($E148,'[1]2018_commission_structure-Start'!$A$15:$A$18,0),MATCH(Y$1,'[1]2018_commission_structure-Start'!$A$15:$J$15,0)),0)</f>
        <v>16262.84</v>
      </c>
      <c r="Z148" s="26">
        <f>IF(H148&gt;L148,(H148-L148)*INDEX('[1]2018_commission_structure-Start'!$A$21:$I$24,MATCH($E148,'[1]2018_commission_structure-Start'!$A$21:$A$24,0),MATCH(Z$1,'[1]2018_commission_structure-Start'!$A$21:$I$21,0)),0)</f>
        <v>0</v>
      </c>
      <c r="AA148" s="28">
        <f t="shared" si="28"/>
        <v>122512.84</v>
      </c>
      <c r="AB148" s="28">
        <f t="shared" si="29"/>
        <v>154997.84</v>
      </c>
    </row>
    <row r="149" spans="1:28" x14ac:dyDescent="0.2">
      <c r="A149" s="25" t="str">
        <f t="shared" si="20"/>
        <v>Barbabra Cramond</v>
      </c>
      <c r="B149" s="25">
        <v>9089601147</v>
      </c>
      <c r="C149" s="25" t="s">
        <v>300</v>
      </c>
      <c r="D149" s="25" t="s">
        <v>301</v>
      </c>
      <c r="E149" s="25" t="s">
        <v>29</v>
      </c>
      <c r="F149" s="25">
        <v>70306</v>
      </c>
      <c r="G149" s="25">
        <f>COUNTIF([1]deals_closed!D:D,B149)</f>
        <v>17</v>
      </c>
      <c r="H149" s="26">
        <f>SUMIF([1]deals_closed!D:D,B149,[1]deals_closed!C:C)</f>
        <v>518120</v>
      </c>
      <c r="I149" s="26">
        <f>VLOOKUP(E149,'[1]2018_commission_structure-Start'!$A$22:$I$24,9,FALSE)</f>
        <v>600000</v>
      </c>
      <c r="J149" s="26">
        <f t="shared" si="21"/>
        <v>750000</v>
      </c>
      <c r="K149" s="26">
        <f t="shared" si="22"/>
        <v>900000</v>
      </c>
      <c r="L149" s="26">
        <f t="shared" si="23"/>
        <v>1200000</v>
      </c>
      <c r="M149" s="27">
        <f t="shared" si="24"/>
        <v>0.86353333333333337</v>
      </c>
      <c r="N149" s="25" t="str">
        <f t="shared" si="25"/>
        <v>0-100%</v>
      </c>
      <c r="O149" s="28">
        <f>MIN(H149,I149)*INDEX('[1]2018_commission_structure-Start'!$A$21:$I$24,MATCH($E149,'[1]2018_commission_structure-Start'!$A$21:$A$24,0),MATCH(O$1,'[1]2018_commission_structure-Start'!$A$21:$I$21,0))</f>
        <v>67355.600000000006</v>
      </c>
      <c r="P149" s="26">
        <f>IF(H149&gt;I149,MIN(H149-I149,J149-I149)*INDEX('[1]2018_commission_structure-Start'!$A$21:$I$24,MATCH($E149,'[1]2018_commission_structure-Start'!$A$21:$A$24,0), MATCH(P$1,'[1]2018_commission_structure-Start'!$A$21:$I$21,0)),0)</f>
        <v>0</v>
      </c>
      <c r="Q149" s="26">
        <f>IF($H149&gt;J149,MIN($H149-J149,K149-J149)*INDEX('[1]2018_commission_structure-Start'!$A$21:$I$24,MATCH($E149,'[1]2018_commission_structure-Start'!$A$21:$A$24,0), MATCH(Q$1,'[1]2018_commission_structure-Start'!$A$21:$I$21,0)),0)</f>
        <v>0</v>
      </c>
      <c r="R149" s="26">
        <f>IF($H149&gt;K149,MIN($H149-K149,L149-K149)*INDEX('[1]2018_commission_structure-Start'!$A$21:$I$24,MATCH($E149,'[1]2018_commission_structure-Start'!$A$21:$A$24,0), MATCH(R$1,'[1]2018_commission_structure-Start'!$A$21:$I$21,0)),0)</f>
        <v>0</v>
      </c>
      <c r="S149" s="26">
        <f>IF(H149&gt;L149,(H149-L149)*INDEX('[1]2018_commission_structure-Start'!$A$21:$I$24,MATCH($E149,'[1]2018_commission_structure-Start'!$A$21:$A$24,0),MATCH(S$1,'[1]2018_commission_structure-Start'!$A$21:$I$21,0)),0)</f>
        <v>0</v>
      </c>
      <c r="T149" s="28">
        <f t="shared" si="26"/>
        <v>67355.600000000006</v>
      </c>
      <c r="U149" s="28">
        <f t="shared" si="27"/>
        <v>137661.6</v>
      </c>
      <c r="V149" s="28">
        <f>MIN(H149,I149)*INDEX('[1]2018_commission_structure-Start'!$A$15:$J$18,MATCH($E149,'[1]2018_commission_structure-Start'!$A$15:$A$18,0),MATCH(V$1,'[1]2018_commission_structure-Start'!$A$15:$J$15,0))</f>
        <v>77718</v>
      </c>
      <c r="W149" s="26">
        <f>IF($H149&gt;I149,MIN($H149-I149,J149-I149)*INDEX('[1]2018_commission_structure-Start'!$A$15:$J$18,MATCH($E149,'[1]2018_commission_structure-Start'!$A$15:$A$18,0),MATCH(W$1,'[1]2018_commission_structure-Start'!$A$15:$J$15,0)),0)</f>
        <v>0</v>
      </c>
      <c r="X149" s="26">
        <f>IF($H149&gt;J149,MIN($H149-J149,K149-J149)*INDEX('[1]2018_commission_structure-Start'!$A$15:$J$18,MATCH($E149,'[1]2018_commission_structure-Start'!$A$15:$A$18,0),MATCH(X$1,'[1]2018_commission_structure-Start'!$A$15:$J$15,0)),0)</f>
        <v>0</v>
      </c>
      <c r="Y149" s="26">
        <f>IF($H149&gt;K149,MIN($H149-K149,L149-K149)*INDEX('[1]2018_commission_structure-Start'!$A$15:$J$18,MATCH($E149,'[1]2018_commission_structure-Start'!$A$15:$A$18,0),MATCH(Y$1,'[1]2018_commission_structure-Start'!$A$15:$J$15,0)),0)</f>
        <v>0</v>
      </c>
      <c r="Z149" s="26">
        <f>IF(H149&gt;L149,(H149-L149)*INDEX('[1]2018_commission_structure-Start'!$A$21:$I$24,MATCH($E149,'[1]2018_commission_structure-Start'!$A$21:$A$24,0),MATCH(Z$1,'[1]2018_commission_structure-Start'!$A$21:$I$21,0)),0)</f>
        <v>0</v>
      </c>
      <c r="AA149" s="28">
        <f t="shared" si="28"/>
        <v>77718</v>
      </c>
      <c r="AB149" s="28">
        <f t="shared" si="29"/>
        <v>148024</v>
      </c>
    </row>
    <row r="150" spans="1:28" x14ac:dyDescent="0.2">
      <c r="A150" s="25" t="str">
        <f t="shared" si="20"/>
        <v>Meredith Giraudot</v>
      </c>
      <c r="B150" s="25">
        <v>6173504774</v>
      </c>
      <c r="C150" s="25" t="s">
        <v>218</v>
      </c>
      <c r="D150" s="25" t="s">
        <v>302</v>
      </c>
      <c r="E150" s="25" t="s">
        <v>10</v>
      </c>
      <c r="F150" s="25">
        <v>124928</v>
      </c>
      <c r="G150" s="25">
        <f>COUNTIF([1]deals_closed!D:D,B150)</f>
        <v>22</v>
      </c>
      <c r="H150" s="26">
        <f>SUMIF([1]deals_closed!D:D,B150,[1]deals_closed!C:C)</f>
        <v>582051</v>
      </c>
      <c r="I150" s="26">
        <f>VLOOKUP(E150,'[1]2018_commission_structure-Start'!$A$22:$I$24,9,FALSE)</f>
        <v>750000</v>
      </c>
      <c r="J150" s="26">
        <f t="shared" si="21"/>
        <v>937500</v>
      </c>
      <c r="K150" s="26">
        <f t="shared" si="22"/>
        <v>1125000</v>
      </c>
      <c r="L150" s="26">
        <f t="shared" si="23"/>
        <v>1500000</v>
      </c>
      <c r="M150" s="27">
        <f t="shared" si="24"/>
        <v>0.77606799999999998</v>
      </c>
      <c r="N150" s="25" t="str">
        <f t="shared" si="25"/>
        <v>0-100%</v>
      </c>
      <c r="O150" s="28">
        <f>MIN(H150,I150)*INDEX('[1]2018_commission_structure-Start'!$A$21:$I$24,MATCH($E150,'[1]2018_commission_structure-Start'!$A$21:$A$24,0),MATCH(O$1,'[1]2018_commission_structure-Start'!$A$21:$I$21,0))</f>
        <v>87307.65</v>
      </c>
      <c r="P150" s="26">
        <f>IF(H150&gt;I150,MIN(H150-I150,J150-I150)*INDEX('[1]2018_commission_structure-Start'!$A$21:$I$24,MATCH($E150,'[1]2018_commission_structure-Start'!$A$21:$A$24,0), MATCH(P$1,'[1]2018_commission_structure-Start'!$A$21:$I$21,0)),0)</f>
        <v>0</v>
      </c>
      <c r="Q150" s="26">
        <f>IF($H150&gt;J150,MIN($H150-J150,K150-J150)*INDEX('[1]2018_commission_structure-Start'!$A$21:$I$24,MATCH($E150,'[1]2018_commission_structure-Start'!$A$21:$A$24,0), MATCH(Q$1,'[1]2018_commission_structure-Start'!$A$21:$I$21,0)),0)</f>
        <v>0</v>
      </c>
      <c r="R150" s="26">
        <f>IF($H150&gt;K150,MIN($H150-K150,L150-K150)*INDEX('[1]2018_commission_structure-Start'!$A$21:$I$24,MATCH($E150,'[1]2018_commission_structure-Start'!$A$21:$A$24,0), MATCH(R$1,'[1]2018_commission_structure-Start'!$A$21:$I$21,0)),0)</f>
        <v>0</v>
      </c>
      <c r="S150" s="26">
        <f>IF(H150&gt;L150,(H150-L150)*INDEX('[1]2018_commission_structure-Start'!$A$21:$I$24,MATCH($E150,'[1]2018_commission_structure-Start'!$A$21:$A$24,0),MATCH(S$1,'[1]2018_commission_structure-Start'!$A$21:$I$21,0)),0)</f>
        <v>0</v>
      </c>
      <c r="T150" s="28">
        <f t="shared" si="26"/>
        <v>87307.65</v>
      </c>
      <c r="U150" s="28">
        <f t="shared" si="27"/>
        <v>212235.65</v>
      </c>
      <c r="V150" s="28">
        <f>MIN(H150,I150)*INDEX('[1]2018_commission_structure-Start'!$A$15:$J$18,MATCH($E150,'[1]2018_commission_structure-Start'!$A$15:$A$18,0),MATCH(V$1,'[1]2018_commission_structure-Start'!$A$15:$J$15,0))</f>
        <v>87307.65</v>
      </c>
      <c r="W150" s="26">
        <f>IF($H150&gt;I150,MIN($H150-I150,J150-I150)*INDEX('[1]2018_commission_structure-Start'!$A$15:$J$18,MATCH($E150,'[1]2018_commission_structure-Start'!$A$15:$A$18,0),MATCH(W$1,'[1]2018_commission_structure-Start'!$A$15:$J$15,0)),0)</f>
        <v>0</v>
      </c>
      <c r="X150" s="26">
        <f>IF($H150&gt;J150,MIN($H150-J150,K150-J150)*INDEX('[1]2018_commission_structure-Start'!$A$15:$J$18,MATCH($E150,'[1]2018_commission_structure-Start'!$A$15:$A$18,0),MATCH(X$1,'[1]2018_commission_structure-Start'!$A$15:$J$15,0)),0)</f>
        <v>0</v>
      </c>
      <c r="Y150" s="26">
        <f>IF($H150&gt;K150,MIN($H150-K150,L150-K150)*INDEX('[1]2018_commission_structure-Start'!$A$15:$J$18,MATCH($E150,'[1]2018_commission_structure-Start'!$A$15:$A$18,0),MATCH(Y$1,'[1]2018_commission_structure-Start'!$A$15:$J$15,0)),0)</f>
        <v>0</v>
      </c>
      <c r="Z150" s="26">
        <f>IF(H150&gt;L150,(H150-L150)*INDEX('[1]2018_commission_structure-Start'!$A$21:$I$24,MATCH($E150,'[1]2018_commission_structure-Start'!$A$21:$A$24,0),MATCH(Z$1,'[1]2018_commission_structure-Start'!$A$21:$I$21,0)),0)</f>
        <v>0</v>
      </c>
      <c r="AA150" s="28">
        <f t="shared" si="28"/>
        <v>87307.65</v>
      </c>
      <c r="AB150" s="28">
        <f t="shared" si="29"/>
        <v>212235.65</v>
      </c>
    </row>
    <row r="151" spans="1:28" x14ac:dyDescent="0.2">
      <c r="A151" s="25" t="str">
        <f t="shared" si="20"/>
        <v>Nial Antonazzi</v>
      </c>
      <c r="B151" s="25">
        <v>4009257075</v>
      </c>
      <c r="C151" s="25" t="s">
        <v>303</v>
      </c>
      <c r="D151" s="25" t="s">
        <v>304</v>
      </c>
      <c r="E151" s="25" t="s">
        <v>10</v>
      </c>
      <c r="F151" s="25">
        <v>114572</v>
      </c>
      <c r="G151" s="25">
        <f>COUNTIF([1]deals_closed!D:D,B151)</f>
        <v>25</v>
      </c>
      <c r="H151" s="26">
        <f>SUMIF([1]deals_closed!D:D,B151,[1]deals_closed!C:C)</f>
        <v>921122</v>
      </c>
      <c r="I151" s="26">
        <f>VLOOKUP(E151,'[1]2018_commission_structure-Start'!$A$22:$I$24,9,FALSE)</f>
        <v>750000</v>
      </c>
      <c r="J151" s="26">
        <f t="shared" si="21"/>
        <v>937500</v>
      </c>
      <c r="K151" s="26">
        <f t="shared" si="22"/>
        <v>1125000</v>
      </c>
      <c r="L151" s="26">
        <f t="shared" si="23"/>
        <v>1500000</v>
      </c>
      <c r="M151" s="27">
        <f t="shared" si="24"/>
        <v>1.2281626666666667</v>
      </c>
      <c r="N151" s="25" t="str">
        <f t="shared" si="25"/>
        <v>100-125%</v>
      </c>
      <c r="O151" s="28">
        <f>MIN(H151,I151)*INDEX('[1]2018_commission_structure-Start'!$A$21:$I$24,MATCH($E151,'[1]2018_commission_structure-Start'!$A$21:$A$24,0),MATCH(O$1,'[1]2018_commission_structure-Start'!$A$21:$I$21,0))</f>
        <v>112500</v>
      </c>
      <c r="P151" s="26">
        <f>IF(H151&gt;I151,MIN(H151-I151,J151-I151)*INDEX('[1]2018_commission_structure-Start'!$A$21:$I$24,MATCH($E151,'[1]2018_commission_structure-Start'!$A$21:$A$24,0), MATCH(P$1,'[1]2018_commission_structure-Start'!$A$21:$I$21,0)),0)</f>
        <v>32513.18</v>
      </c>
      <c r="Q151" s="26">
        <f>IF($H151&gt;J151,MIN($H151-J151,K151-J151)*INDEX('[1]2018_commission_structure-Start'!$A$21:$I$24,MATCH($E151,'[1]2018_commission_structure-Start'!$A$21:$A$24,0), MATCH(Q$1,'[1]2018_commission_structure-Start'!$A$21:$I$21,0)),0)</f>
        <v>0</v>
      </c>
      <c r="R151" s="26">
        <f>IF($H151&gt;K151,MIN($H151-K151,L151-K151)*INDEX('[1]2018_commission_structure-Start'!$A$21:$I$24,MATCH($E151,'[1]2018_commission_structure-Start'!$A$21:$A$24,0), MATCH(R$1,'[1]2018_commission_structure-Start'!$A$21:$I$21,0)),0)</f>
        <v>0</v>
      </c>
      <c r="S151" s="26">
        <f>IF(H151&gt;L151,(H151-L151)*INDEX('[1]2018_commission_structure-Start'!$A$21:$I$24,MATCH($E151,'[1]2018_commission_structure-Start'!$A$21:$A$24,0),MATCH(S$1,'[1]2018_commission_structure-Start'!$A$21:$I$21,0)),0)</f>
        <v>0</v>
      </c>
      <c r="T151" s="28">
        <f t="shared" si="26"/>
        <v>145013.18</v>
      </c>
      <c r="U151" s="28">
        <f t="shared" si="27"/>
        <v>259585.18</v>
      </c>
      <c r="V151" s="28">
        <f>MIN(H151,I151)*INDEX('[1]2018_commission_structure-Start'!$A$15:$J$18,MATCH($E151,'[1]2018_commission_structure-Start'!$A$15:$A$18,0),MATCH(V$1,'[1]2018_commission_structure-Start'!$A$15:$J$15,0))</f>
        <v>112500</v>
      </c>
      <c r="W151" s="26">
        <f>IF($H151&gt;I151,MIN($H151-I151,J151-I151)*INDEX('[1]2018_commission_structure-Start'!$A$15:$J$18,MATCH($E151,'[1]2018_commission_structure-Start'!$A$15:$A$18,0),MATCH(W$1,'[1]2018_commission_structure-Start'!$A$15:$J$15,0)),0)</f>
        <v>37646.840000000004</v>
      </c>
      <c r="X151" s="26">
        <f>IF($H151&gt;J151,MIN($H151-J151,K151-J151)*INDEX('[1]2018_commission_structure-Start'!$A$15:$J$18,MATCH($E151,'[1]2018_commission_structure-Start'!$A$15:$A$18,0),MATCH(X$1,'[1]2018_commission_structure-Start'!$A$15:$J$15,0)),0)</f>
        <v>0</v>
      </c>
      <c r="Y151" s="26">
        <f>IF($H151&gt;K151,MIN($H151-K151,L151-K151)*INDEX('[1]2018_commission_structure-Start'!$A$15:$J$18,MATCH($E151,'[1]2018_commission_structure-Start'!$A$15:$A$18,0),MATCH(Y$1,'[1]2018_commission_structure-Start'!$A$15:$J$15,0)),0)</f>
        <v>0</v>
      </c>
      <c r="Z151" s="26">
        <f>IF(H151&gt;L151,(H151-L151)*INDEX('[1]2018_commission_structure-Start'!$A$21:$I$24,MATCH($E151,'[1]2018_commission_structure-Start'!$A$21:$A$24,0),MATCH(Z$1,'[1]2018_commission_structure-Start'!$A$21:$I$21,0)),0)</f>
        <v>0</v>
      </c>
      <c r="AA151" s="28">
        <f t="shared" si="28"/>
        <v>150146.84</v>
      </c>
      <c r="AB151" s="28">
        <f t="shared" si="29"/>
        <v>264718.83999999997</v>
      </c>
    </row>
    <row r="152" spans="1:28" x14ac:dyDescent="0.2">
      <c r="A152" s="25" t="str">
        <f t="shared" si="20"/>
        <v>Denni Sadd</v>
      </c>
      <c r="B152" s="25">
        <v>3746690722</v>
      </c>
      <c r="C152" s="25" t="s">
        <v>305</v>
      </c>
      <c r="D152" s="25" t="s">
        <v>306</v>
      </c>
      <c r="E152" s="25" t="s">
        <v>10</v>
      </c>
      <c r="F152" s="25">
        <v>118063</v>
      </c>
      <c r="G152" s="25">
        <f>COUNTIF([1]deals_closed!D:D,B152)</f>
        <v>20</v>
      </c>
      <c r="H152" s="26">
        <f>SUMIF([1]deals_closed!D:D,B152,[1]deals_closed!C:C)</f>
        <v>745121</v>
      </c>
      <c r="I152" s="26">
        <f>VLOOKUP(E152,'[1]2018_commission_structure-Start'!$A$22:$I$24,9,FALSE)</f>
        <v>750000</v>
      </c>
      <c r="J152" s="26">
        <f t="shared" si="21"/>
        <v>937500</v>
      </c>
      <c r="K152" s="26">
        <f t="shared" si="22"/>
        <v>1125000</v>
      </c>
      <c r="L152" s="26">
        <f t="shared" si="23"/>
        <v>1500000</v>
      </c>
      <c r="M152" s="27">
        <f t="shared" si="24"/>
        <v>0.99349466666666664</v>
      </c>
      <c r="N152" s="25" t="str">
        <f t="shared" si="25"/>
        <v>0-100%</v>
      </c>
      <c r="O152" s="28">
        <f>MIN(H152,I152)*INDEX('[1]2018_commission_structure-Start'!$A$21:$I$24,MATCH($E152,'[1]2018_commission_structure-Start'!$A$21:$A$24,0),MATCH(O$1,'[1]2018_commission_structure-Start'!$A$21:$I$21,0))</f>
        <v>111768.15</v>
      </c>
      <c r="P152" s="26">
        <f>IF(H152&gt;I152,MIN(H152-I152,J152-I152)*INDEX('[1]2018_commission_structure-Start'!$A$21:$I$24,MATCH($E152,'[1]2018_commission_structure-Start'!$A$21:$A$24,0), MATCH(P$1,'[1]2018_commission_structure-Start'!$A$21:$I$21,0)),0)</f>
        <v>0</v>
      </c>
      <c r="Q152" s="26">
        <f>IF($H152&gt;J152,MIN($H152-J152,K152-J152)*INDEX('[1]2018_commission_structure-Start'!$A$21:$I$24,MATCH($E152,'[1]2018_commission_structure-Start'!$A$21:$A$24,0), MATCH(Q$1,'[1]2018_commission_structure-Start'!$A$21:$I$21,0)),0)</f>
        <v>0</v>
      </c>
      <c r="R152" s="26">
        <f>IF($H152&gt;K152,MIN($H152-K152,L152-K152)*INDEX('[1]2018_commission_structure-Start'!$A$21:$I$24,MATCH($E152,'[1]2018_commission_structure-Start'!$A$21:$A$24,0), MATCH(R$1,'[1]2018_commission_structure-Start'!$A$21:$I$21,0)),0)</f>
        <v>0</v>
      </c>
      <c r="S152" s="26">
        <f>IF(H152&gt;L152,(H152-L152)*INDEX('[1]2018_commission_structure-Start'!$A$21:$I$24,MATCH($E152,'[1]2018_commission_structure-Start'!$A$21:$A$24,0),MATCH(S$1,'[1]2018_commission_structure-Start'!$A$21:$I$21,0)),0)</f>
        <v>0</v>
      </c>
      <c r="T152" s="28">
        <f t="shared" si="26"/>
        <v>111768.15</v>
      </c>
      <c r="U152" s="28">
        <f t="shared" si="27"/>
        <v>229831.15</v>
      </c>
      <c r="V152" s="28">
        <f>MIN(H152,I152)*INDEX('[1]2018_commission_structure-Start'!$A$15:$J$18,MATCH($E152,'[1]2018_commission_structure-Start'!$A$15:$A$18,0),MATCH(V$1,'[1]2018_commission_structure-Start'!$A$15:$J$15,0))</f>
        <v>111768.15</v>
      </c>
      <c r="W152" s="26">
        <f>IF($H152&gt;I152,MIN($H152-I152,J152-I152)*INDEX('[1]2018_commission_structure-Start'!$A$15:$J$18,MATCH($E152,'[1]2018_commission_structure-Start'!$A$15:$A$18,0),MATCH(W$1,'[1]2018_commission_structure-Start'!$A$15:$J$15,0)),0)</f>
        <v>0</v>
      </c>
      <c r="X152" s="26">
        <f>IF($H152&gt;J152,MIN($H152-J152,K152-J152)*INDEX('[1]2018_commission_structure-Start'!$A$15:$J$18,MATCH($E152,'[1]2018_commission_structure-Start'!$A$15:$A$18,0),MATCH(X$1,'[1]2018_commission_structure-Start'!$A$15:$J$15,0)),0)</f>
        <v>0</v>
      </c>
      <c r="Y152" s="26">
        <f>IF($H152&gt;K152,MIN($H152-K152,L152-K152)*INDEX('[1]2018_commission_structure-Start'!$A$15:$J$18,MATCH($E152,'[1]2018_commission_structure-Start'!$A$15:$A$18,0),MATCH(Y$1,'[1]2018_commission_structure-Start'!$A$15:$J$15,0)),0)</f>
        <v>0</v>
      </c>
      <c r="Z152" s="26">
        <f>IF(H152&gt;L152,(H152-L152)*INDEX('[1]2018_commission_structure-Start'!$A$21:$I$24,MATCH($E152,'[1]2018_commission_structure-Start'!$A$21:$A$24,0),MATCH(Z$1,'[1]2018_commission_structure-Start'!$A$21:$I$21,0)),0)</f>
        <v>0</v>
      </c>
      <c r="AA152" s="28">
        <f t="shared" si="28"/>
        <v>111768.15</v>
      </c>
      <c r="AB152" s="28">
        <f t="shared" si="29"/>
        <v>229831.15</v>
      </c>
    </row>
    <row r="153" spans="1:28" x14ac:dyDescent="0.2">
      <c r="A153" s="25" t="str">
        <f t="shared" si="20"/>
        <v>Erroll Tirkin</v>
      </c>
      <c r="B153" s="25">
        <v>1923178164</v>
      </c>
      <c r="C153" s="25" t="s">
        <v>307</v>
      </c>
      <c r="D153" s="25" t="s">
        <v>308</v>
      </c>
      <c r="E153" s="25" t="s">
        <v>10</v>
      </c>
      <c r="F153" s="25">
        <v>111852</v>
      </c>
      <c r="G153" s="25">
        <f>COUNTIF([1]deals_closed!D:D,B153)</f>
        <v>18</v>
      </c>
      <c r="H153" s="26">
        <f>SUMIF([1]deals_closed!D:D,B153,[1]deals_closed!C:C)</f>
        <v>605464</v>
      </c>
      <c r="I153" s="26">
        <f>VLOOKUP(E153,'[1]2018_commission_structure-Start'!$A$22:$I$24,9,FALSE)</f>
        <v>750000</v>
      </c>
      <c r="J153" s="26">
        <f t="shared" si="21"/>
        <v>937500</v>
      </c>
      <c r="K153" s="26">
        <f t="shared" si="22"/>
        <v>1125000</v>
      </c>
      <c r="L153" s="26">
        <f t="shared" si="23"/>
        <v>1500000</v>
      </c>
      <c r="M153" s="27">
        <f t="shared" si="24"/>
        <v>0.8072853333333333</v>
      </c>
      <c r="N153" s="25" t="str">
        <f t="shared" si="25"/>
        <v>0-100%</v>
      </c>
      <c r="O153" s="28">
        <f>MIN(H153,I153)*INDEX('[1]2018_commission_structure-Start'!$A$21:$I$24,MATCH($E153,'[1]2018_commission_structure-Start'!$A$21:$A$24,0),MATCH(O$1,'[1]2018_commission_structure-Start'!$A$21:$I$21,0))</f>
        <v>90819.599999999991</v>
      </c>
      <c r="P153" s="26">
        <f>IF(H153&gt;I153,MIN(H153-I153,J153-I153)*INDEX('[1]2018_commission_structure-Start'!$A$21:$I$24,MATCH($E153,'[1]2018_commission_structure-Start'!$A$21:$A$24,0), MATCH(P$1,'[1]2018_commission_structure-Start'!$A$21:$I$21,0)),0)</f>
        <v>0</v>
      </c>
      <c r="Q153" s="26">
        <f>IF($H153&gt;J153,MIN($H153-J153,K153-J153)*INDEX('[1]2018_commission_structure-Start'!$A$21:$I$24,MATCH($E153,'[1]2018_commission_structure-Start'!$A$21:$A$24,0), MATCH(Q$1,'[1]2018_commission_structure-Start'!$A$21:$I$21,0)),0)</f>
        <v>0</v>
      </c>
      <c r="R153" s="26">
        <f>IF($H153&gt;K153,MIN($H153-K153,L153-K153)*INDEX('[1]2018_commission_structure-Start'!$A$21:$I$24,MATCH($E153,'[1]2018_commission_structure-Start'!$A$21:$A$24,0), MATCH(R$1,'[1]2018_commission_structure-Start'!$A$21:$I$21,0)),0)</f>
        <v>0</v>
      </c>
      <c r="S153" s="26">
        <f>IF(H153&gt;L153,(H153-L153)*INDEX('[1]2018_commission_structure-Start'!$A$21:$I$24,MATCH($E153,'[1]2018_commission_structure-Start'!$A$21:$A$24,0),MATCH(S$1,'[1]2018_commission_structure-Start'!$A$21:$I$21,0)),0)</f>
        <v>0</v>
      </c>
      <c r="T153" s="28">
        <f t="shared" si="26"/>
        <v>90819.599999999991</v>
      </c>
      <c r="U153" s="28">
        <f t="shared" si="27"/>
        <v>202671.59999999998</v>
      </c>
      <c r="V153" s="28">
        <f>MIN(H153,I153)*INDEX('[1]2018_commission_structure-Start'!$A$15:$J$18,MATCH($E153,'[1]2018_commission_structure-Start'!$A$15:$A$18,0),MATCH(V$1,'[1]2018_commission_structure-Start'!$A$15:$J$15,0))</f>
        <v>90819.599999999991</v>
      </c>
      <c r="W153" s="26">
        <f>IF($H153&gt;I153,MIN($H153-I153,J153-I153)*INDEX('[1]2018_commission_structure-Start'!$A$15:$J$18,MATCH($E153,'[1]2018_commission_structure-Start'!$A$15:$A$18,0),MATCH(W$1,'[1]2018_commission_structure-Start'!$A$15:$J$15,0)),0)</f>
        <v>0</v>
      </c>
      <c r="X153" s="26">
        <f>IF($H153&gt;J153,MIN($H153-J153,K153-J153)*INDEX('[1]2018_commission_structure-Start'!$A$15:$J$18,MATCH($E153,'[1]2018_commission_structure-Start'!$A$15:$A$18,0),MATCH(X$1,'[1]2018_commission_structure-Start'!$A$15:$J$15,0)),0)</f>
        <v>0</v>
      </c>
      <c r="Y153" s="26">
        <f>IF($H153&gt;K153,MIN($H153-K153,L153-K153)*INDEX('[1]2018_commission_structure-Start'!$A$15:$J$18,MATCH($E153,'[1]2018_commission_structure-Start'!$A$15:$A$18,0),MATCH(Y$1,'[1]2018_commission_structure-Start'!$A$15:$J$15,0)),0)</f>
        <v>0</v>
      </c>
      <c r="Z153" s="26">
        <f>IF(H153&gt;L153,(H153-L153)*INDEX('[1]2018_commission_structure-Start'!$A$21:$I$24,MATCH($E153,'[1]2018_commission_structure-Start'!$A$21:$A$24,0),MATCH(Z$1,'[1]2018_commission_structure-Start'!$A$21:$I$21,0)),0)</f>
        <v>0</v>
      </c>
      <c r="AA153" s="28">
        <f t="shared" si="28"/>
        <v>90819.599999999991</v>
      </c>
      <c r="AB153" s="28">
        <f t="shared" si="29"/>
        <v>202671.59999999998</v>
      </c>
    </row>
    <row r="154" spans="1:28" x14ac:dyDescent="0.2">
      <c r="A154" s="25" t="str">
        <f t="shared" si="20"/>
        <v>Kevon Perl</v>
      </c>
      <c r="B154" s="25">
        <v>879297433</v>
      </c>
      <c r="C154" s="25" t="s">
        <v>309</v>
      </c>
      <c r="D154" s="25" t="s">
        <v>310</v>
      </c>
      <c r="E154" s="25" t="s">
        <v>7</v>
      </c>
      <c r="F154" s="25">
        <v>44360</v>
      </c>
      <c r="G154" s="25">
        <f>COUNTIF([1]deals_closed!D:D,B154)</f>
        <v>19</v>
      </c>
      <c r="H154" s="26">
        <f>SUMIF([1]deals_closed!D:D,B154,[1]deals_closed!C:C)</f>
        <v>703216</v>
      </c>
      <c r="I154" s="26">
        <f>VLOOKUP(E154,'[1]2018_commission_structure-Start'!$A$22:$I$24,9,FALSE)</f>
        <v>500000</v>
      </c>
      <c r="J154" s="26">
        <f t="shared" si="21"/>
        <v>625000</v>
      </c>
      <c r="K154" s="26">
        <f t="shared" si="22"/>
        <v>750000</v>
      </c>
      <c r="L154" s="26">
        <f t="shared" si="23"/>
        <v>1000000</v>
      </c>
      <c r="M154" s="27">
        <f t="shared" si="24"/>
        <v>1.4064319999999999</v>
      </c>
      <c r="N154" s="25" t="str">
        <f t="shared" si="25"/>
        <v>125-150%</v>
      </c>
      <c r="O154" s="28">
        <f>MIN(H154,I154)*INDEX('[1]2018_commission_structure-Start'!$A$21:$I$24,MATCH($E154,'[1]2018_commission_structure-Start'!$A$21:$A$24,0),MATCH(O$1,'[1]2018_commission_structure-Start'!$A$21:$I$21,0))</f>
        <v>50000</v>
      </c>
      <c r="P154" s="26">
        <f>IF(H154&gt;I154,MIN(H154-I154,J154-I154)*INDEX('[1]2018_commission_structure-Start'!$A$21:$I$24,MATCH($E154,'[1]2018_commission_structure-Start'!$A$21:$A$24,0), MATCH(P$1,'[1]2018_commission_structure-Start'!$A$21:$I$21,0)),0)</f>
        <v>18750</v>
      </c>
      <c r="Q154" s="26">
        <f>IF($H154&gt;J154,MIN($H154-J154,K154-J154)*INDEX('[1]2018_commission_structure-Start'!$A$21:$I$24,MATCH($E154,'[1]2018_commission_structure-Start'!$A$21:$A$24,0), MATCH(Q$1,'[1]2018_commission_structure-Start'!$A$21:$I$21,0)),0)</f>
        <v>14078.88</v>
      </c>
      <c r="R154" s="26">
        <f>IF($H154&gt;K154,MIN($H154-K154,L154-K154)*INDEX('[1]2018_commission_structure-Start'!$A$21:$I$24,MATCH($E154,'[1]2018_commission_structure-Start'!$A$21:$A$24,0), MATCH(R$1,'[1]2018_commission_structure-Start'!$A$21:$I$21,0)),0)</f>
        <v>0</v>
      </c>
      <c r="S154" s="26">
        <f>IF(H154&gt;L154,(H154-L154)*INDEX('[1]2018_commission_structure-Start'!$A$21:$I$24,MATCH($E154,'[1]2018_commission_structure-Start'!$A$21:$A$24,0),MATCH(S$1,'[1]2018_commission_structure-Start'!$A$21:$I$21,0)),0)</f>
        <v>0</v>
      </c>
      <c r="T154" s="28">
        <f t="shared" si="26"/>
        <v>82828.88</v>
      </c>
      <c r="U154" s="28">
        <f t="shared" si="27"/>
        <v>127188.88</v>
      </c>
      <c r="V154" s="28">
        <f>MIN(H154,I154)*INDEX('[1]2018_commission_structure-Start'!$A$15:$J$18,MATCH($E154,'[1]2018_commission_structure-Start'!$A$15:$A$18,0),MATCH(V$1,'[1]2018_commission_structure-Start'!$A$15:$J$15,0))</f>
        <v>60000</v>
      </c>
      <c r="W154" s="26">
        <f>IF($H154&gt;I154,MIN($H154-I154,J154-I154)*INDEX('[1]2018_commission_structure-Start'!$A$15:$J$18,MATCH($E154,'[1]2018_commission_structure-Start'!$A$15:$A$18,0),MATCH(W$1,'[1]2018_commission_structure-Start'!$A$15:$J$15,0)),0)</f>
        <v>21250</v>
      </c>
      <c r="X154" s="26">
        <f>IF($H154&gt;J154,MIN($H154-J154,K154-J154)*INDEX('[1]2018_commission_structure-Start'!$A$15:$J$18,MATCH($E154,'[1]2018_commission_structure-Start'!$A$15:$A$18,0),MATCH(X$1,'[1]2018_commission_structure-Start'!$A$15:$J$15,0)),0)</f>
        <v>15643.2</v>
      </c>
      <c r="Y154" s="26">
        <f>IF($H154&gt;K154,MIN($H154-K154,L154-K154)*INDEX('[1]2018_commission_structure-Start'!$A$15:$J$18,MATCH($E154,'[1]2018_commission_structure-Start'!$A$15:$A$18,0),MATCH(Y$1,'[1]2018_commission_structure-Start'!$A$15:$J$15,0)),0)</f>
        <v>0</v>
      </c>
      <c r="Z154" s="26">
        <f>IF(H154&gt;L154,(H154-L154)*INDEX('[1]2018_commission_structure-Start'!$A$21:$I$24,MATCH($E154,'[1]2018_commission_structure-Start'!$A$21:$A$24,0),MATCH(Z$1,'[1]2018_commission_structure-Start'!$A$21:$I$21,0)),0)</f>
        <v>0</v>
      </c>
      <c r="AA154" s="28">
        <f t="shared" si="28"/>
        <v>96893.2</v>
      </c>
      <c r="AB154" s="28">
        <f t="shared" si="29"/>
        <v>141253.20000000001</v>
      </c>
    </row>
    <row r="155" spans="1:28" x14ac:dyDescent="0.2">
      <c r="A155" s="25" t="str">
        <f t="shared" si="20"/>
        <v>Amberly Pillman</v>
      </c>
      <c r="B155" s="25">
        <v>6978367184</v>
      </c>
      <c r="C155" s="25" t="s">
        <v>311</v>
      </c>
      <c r="D155" s="25" t="s">
        <v>312</v>
      </c>
      <c r="E155" s="25" t="s">
        <v>10</v>
      </c>
      <c r="F155" s="25">
        <v>92573</v>
      </c>
      <c r="G155" s="25">
        <f>COUNTIF([1]deals_closed!D:D,B155)</f>
        <v>14</v>
      </c>
      <c r="H155" s="26">
        <f>SUMIF([1]deals_closed!D:D,B155,[1]deals_closed!C:C)</f>
        <v>488220</v>
      </c>
      <c r="I155" s="26">
        <f>VLOOKUP(E155,'[1]2018_commission_structure-Start'!$A$22:$I$24,9,FALSE)</f>
        <v>750000</v>
      </c>
      <c r="J155" s="26">
        <f t="shared" si="21"/>
        <v>937500</v>
      </c>
      <c r="K155" s="26">
        <f t="shared" si="22"/>
        <v>1125000</v>
      </c>
      <c r="L155" s="26">
        <f t="shared" si="23"/>
        <v>1500000</v>
      </c>
      <c r="M155" s="27">
        <f t="shared" si="24"/>
        <v>0.65095999999999998</v>
      </c>
      <c r="N155" s="25" t="str">
        <f t="shared" si="25"/>
        <v>0-100%</v>
      </c>
      <c r="O155" s="28">
        <f>MIN(H155,I155)*INDEX('[1]2018_commission_structure-Start'!$A$21:$I$24,MATCH($E155,'[1]2018_commission_structure-Start'!$A$21:$A$24,0),MATCH(O$1,'[1]2018_commission_structure-Start'!$A$21:$I$21,0))</f>
        <v>73233</v>
      </c>
      <c r="P155" s="26">
        <f>IF(H155&gt;I155,MIN(H155-I155,J155-I155)*INDEX('[1]2018_commission_structure-Start'!$A$21:$I$24,MATCH($E155,'[1]2018_commission_structure-Start'!$A$21:$A$24,0), MATCH(P$1,'[1]2018_commission_structure-Start'!$A$21:$I$21,0)),0)</f>
        <v>0</v>
      </c>
      <c r="Q155" s="26">
        <f>IF($H155&gt;J155,MIN($H155-J155,K155-J155)*INDEX('[1]2018_commission_structure-Start'!$A$21:$I$24,MATCH($E155,'[1]2018_commission_structure-Start'!$A$21:$A$24,0), MATCH(Q$1,'[1]2018_commission_structure-Start'!$A$21:$I$21,0)),0)</f>
        <v>0</v>
      </c>
      <c r="R155" s="26">
        <f>IF($H155&gt;K155,MIN($H155-K155,L155-K155)*INDEX('[1]2018_commission_structure-Start'!$A$21:$I$24,MATCH($E155,'[1]2018_commission_structure-Start'!$A$21:$A$24,0), MATCH(R$1,'[1]2018_commission_structure-Start'!$A$21:$I$21,0)),0)</f>
        <v>0</v>
      </c>
      <c r="S155" s="26">
        <f>IF(H155&gt;L155,(H155-L155)*INDEX('[1]2018_commission_structure-Start'!$A$21:$I$24,MATCH($E155,'[1]2018_commission_structure-Start'!$A$21:$A$24,0),MATCH(S$1,'[1]2018_commission_structure-Start'!$A$21:$I$21,0)),0)</f>
        <v>0</v>
      </c>
      <c r="T155" s="28">
        <f t="shared" si="26"/>
        <v>73233</v>
      </c>
      <c r="U155" s="28">
        <f t="shared" si="27"/>
        <v>165806</v>
      </c>
      <c r="V155" s="28">
        <f>MIN(H155,I155)*INDEX('[1]2018_commission_structure-Start'!$A$15:$J$18,MATCH($E155,'[1]2018_commission_structure-Start'!$A$15:$A$18,0),MATCH(V$1,'[1]2018_commission_structure-Start'!$A$15:$J$15,0))</f>
        <v>73233</v>
      </c>
      <c r="W155" s="26">
        <f>IF($H155&gt;I155,MIN($H155-I155,J155-I155)*INDEX('[1]2018_commission_structure-Start'!$A$15:$J$18,MATCH($E155,'[1]2018_commission_structure-Start'!$A$15:$A$18,0),MATCH(W$1,'[1]2018_commission_structure-Start'!$A$15:$J$15,0)),0)</f>
        <v>0</v>
      </c>
      <c r="X155" s="26">
        <f>IF($H155&gt;J155,MIN($H155-J155,K155-J155)*INDEX('[1]2018_commission_structure-Start'!$A$15:$J$18,MATCH($E155,'[1]2018_commission_structure-Start'!$A$15:$A$18,0),MATCH(X$1,'[1]2018_commission_structure-Start'!$A$15:$J$15,0)),0)</f>
        <v>0</v>
      </c>
      <c r="Y155" s="26">
        <f>IF($H155&gt;K155,MIN($H155-K155,L155-K155)*INDEX('[1]2018_commission_structure-Start'!$A$15:$J$18,MATCH($E155,'[1]2018_commission_structure-Start'!$A$15:$A$18,0),MATCH(Y$1,'[1]2018_commission_structure-Start'!$A$15:$J$15,0)),0)</f>
        <v>0</v>
      </c>
      <c r="Z155" s="26">
        <f>IF(H155&gt;L155,(H155-L155)*INDEX('[1]2018_commission_structure-Start'!$A$21:$I$24,MATCH($E155,'[1]2018_commission_structure-Start'!$A$21:$A$24,0),MATCH(Z$1,'[1]2018_commission_structure-Start'!$A$21:$I$21,0)),0)</f>
        <v>0</v>
      </c>
      <c r="AA155" s="28">
        <f t="shared" si="28"/>
        <v>73233</v>
      </c>
      <c r="AB155" s="28">
        <f t="shared" si="29"/>
        <v>165806</v>
      </c>
    </row>
    <row r="156" spans="1:28" x14ac:dyDescent="0.2">
      <c r="A156" s="25" t="str">
        <f t="shared" si="20"/>
        <v>Darcy Crosier</v>
      </c>
      <c r="B156" s="25">
        <v>6815475379</v>
      </c>
      <c r="C156" s="25" t="s">
        <v>313</v>
      </c>
      <c r="D156" s="25" t="s">
        <v>314</v>
      </c>
      <c r="E156" s="25" t="s">
        <v>10</v>
      </c>
      <c r="F156" s="25">
        <v>108360</v>
      </c>
      <c r="G156" s="25">
        <f>COUNTIF([1]deals_closed!D:D,B156)</f>
        <v>22</v>
      </c>
      <c r="H156" s="26">
        <f>SUMIF([1]deals_closed!D:D,B156,[1]deals_closed!C:C)</f>
        <v>721111</v>
      </c>
      <c r="I156" s="26">
        <f>VLOOKUP(E156,'[1]2018_commission_structure-Start'!$A$22:$I$24,9,FALSE)</f>
        <v>750000</v>
      </c>
      <c r="J156" s="26">
        <f t="shared" si="21"/>
        <v>937500</v>
      </c>
      <c r="K156" s="26">
        <f t="shared" si="22"/>
        <v>1125000</v>
      </c>
      <c r="L156" s="26">
        <f t="shared" si="23"/>
        <v>1500000</v>
      </c>
      <c r="M156" s="27">
        <f t="shared" si="24"/>
        <v>0.9614813333333333</v>
      </c>
      <c r="N156" s="25" t="str">
        <f t="shared" si="25"/>
        <v>0-100%</v>
      </c>
      <c r="O156" s="28">
        <f>MIN(H156,I156)*INDEX('[1]2018_commission_structure-Start'!$A$21:$I$24,MATCH($E156,'[1]2018_commission_structure-Start'!$A$21:$A$24,0),MATCH(O$1,'[1]2018_commission_structure-Start'!$A$21:$I$21,0))</f>
        <v>108166.65</v>
      </c>
      <c r="P156" s="26">
        <f>IF(H156&gt;I156,MIN(H156-I156,J156-I156)*INDEX('[1]2018_commission_structure-Start'!$A$21:$I$24,MATCH($E156,'[1]2018_commission_structure-Start'!$A$21:$A$24,0), MATCH(P$1,'[1]2018_commission_structure-Start'!$A$21:$I$21,0)),0)</f>
        <v>0</v>
      </c>
      <c r="Q156" s="26">
        <f>IF($H156&gt;J156,MIN($H156-J156,K156-J156)*INDEX('[1]2018_commission_structure-Start'!$A$21:$I$24,MATCH($E156,'[1]2018_commission_structure-Start'!$A$21:$A$24,0), MATCH(Q$1,'[1]2018_commission_structure-Start'!$A$21:$I$21,0)),0)</f>
        <v>0</v>
      </c>
      <c r="R156" s="26">
        <f>IF($H156&gt;K156,MIN($H156-K156,L156-K156)*INDEX('[1]2018_commission_structure-Start'!$A$21:$I$24,MATCH($E156,'[1]2018_commission_structure-Start'!$A$21:$A$24,0), MATCH(R$1,'[1]2018_commission_structure-Start'!$A$21:$I$21,0)),0)</f>
        <v>0</v>
      </c>
      <c r="S156" s="26">
        <f>IF(H156&gt;L156,(H156-L156)*INDEX('[1]2018_commission_structure-Start'!$A$21:$I$24,MATCH($E156,'[1]2018_commission_structure-Start'!$A$21:$A$24,0),MATCH(S$1,'[1]2018_commission_structure-Start'!$A$21:$I$21,0)),0)</f>
        <v>0</v>
      </c>
      <c r="T156" s="28">
        <f t="shared" si="26"/>
        <v>108166.65</v>
      </c>
      <c r="U156" s="28">
        <f t="shared" si="27"/>
        <v>216526.65</v>
      </c>
      <c r="V156" s="28">
        <f>MIN(H156,I156)*INDEX('[1]2018_commission_structure-Start'!$A$15:$J$18,MATCH($E156,'[1]2018_commission_structure-Start'!$A$15:$A$18,0),MATCH(V$1,'[1]2018_commission_structure-Start'!$A$15:$J$15,0))</f>
        <v>108166.65</v>
      </c>
      <c r="W156" s="26">
        <f>IF($H156&gt;I156,MIN($H156-I156,J156-I156)*INDEX('[1]2018_commission_structure-Start'!$A$15:$J$18,MATCH($E156,'[1]2018_commission_structure-Start'!$A$15:$A$18,0),MATCH(W$1,'[1]2018_commission_structure-Start'!$A$15:$J$15,0)),0)</f>
        <v>0</v>
      </c>
      <c r="X156" s="26">
        <f>IF($H156&gt;J156,MIN($H156-J156,K156-J156)*INDEX('[1]2018_commission_structure-Start'!$A$15:$J$18,MATCH($E156,'[1]2018_commission_structure-Start'!$A$15:$A$18,0),MATCH(X$1,'[1]2018_commission_structure-Start'!$A$15:$J$15,0)),0)</f>
        <v>0</v>
      </c>
      <c r="Y156" s="26">
        <f>IF($H156&gt;K156,MIN($H156-K156,L156-K156)*INDEX('[1]2018_commission_structure-Start'!$A$15:$J$18,MATCH($E156,'[1]2018_commission_structure-Start'!$A$15:$A$18,0),MATCH(Y$1,'[1]2018_commission_structure-Start'!$A$15:$J$15,0)),0)</f>
        <v>0</v>
      </c>
      <c r="Z156" s="26">
        <f>IF(H156&gt;L156,(H156-L156)*INDEX('[1]2018_commission_structure-Start'!$A$21:$I$24,MATCH($E156,'[1]2018_commission_structure-Start'!$A$21:$A$24,0),MATCH(Z$1,'[1]2018_commission_structure-Start'!$A$21:$I$21,0)),0)</f>
        <v>0</v>
      </c>
      <c r="AA156" s="28">
        <f t="shared" si="28"/>
        <v>108166.65</v>
      </c>
      <c r="AB156" s="28">
        <f t="shared" si="29"/>
        <v>216526.65</v>
      </c>
    </row>
    <row r="157" spans="1:28" x14ac:dyDescent="0.2">
      <c r="A157" s="25" t="str">
        <f t="shared" si="20"/>
        <v>De Devereux</v>
      </c>
      <c r="B157" s="25">
        <v>3545427749</v>
      </c>
      <c r="C157" s="25" t="s">
        <v>315</v>
      </c>
      <c r="D157" s="25" t="s">
        <v>316</v>
      </c>
      <c r="E157" s="25" t="s">
        <v>7</v>
      </c>
      <c r="F157" s="25">
        <v>31483</v>
      </c>
      <c r="G157" s="25">
        <f>COUNTIF([1]deals_closed!D:D,B157)</f>
        <v>23</v>
      </c>
      <c r="H157" s="26">
        <f>SUMIF([1]deals_closed!D:D,B157,[1]deals_closed!C:C)</f>
        <v>854322</v>
      </c>
      <c r="I157" s="26">
        <f>VLOOKUP(E157,'[1]2018_commission_structure-Start'!$A$22:$I$24,9,FALSE)</f>
        <v>500000</v>
      </c>
      <c r="J157" s="26">
        <f t="shared" si="21"/>
        <v>625000</v>
      </c>
      <c r="K157" s="26">
        <f t="shared" si="22"/>
        <v>750000</v>
      </c>
      <c r="L157" s="26">
        <f t="shared" si="23"/>
        <v>1000000</v>
      </c>
      <c r="M157" s="27">
        <f t="shared" si="24"/>
        <v>1.7086440000000001</v>
      </c>
      <c r="N157" s="25" t="str">
        <f t="shared" si="25"/>
        <v>150-200%</v>
      </c>
      <c r="O157" s="28">
        <f>MIN(H157,I157)*INDEX('[1]2018_commission_structure-Start'!$A$21:$I$24,MATCH($E157,'[1]2018_commission_structure-Start'!$A$21:$A$24,0),MATCH(O$1,'[1]2018_commission_structure-Start'!$A$21:$I$21,0))</f>
        <v>50000</v>
      </c>
      <c r="P157" s="26">
        <f>IF(H157&gt;I157,MIN(H157-I157,J157-I157)*INDEX('[1]2018_commission_structure-Start'!$A$21:$I$24,MATCH($E157,'[1]2018_commission_structure-Start'!$A$21:$A$24,0), MATCH(P$1,'[1]2018_commission_structure-Start'!$A$21:$I$21,0)),0)</f>
        <v>18750</v>
      </c>
      <c r="Q157" s="26">
        <f>IF($H157&gt;J157,MIN($H157-J157,K157-J157)*INDEX('[1]2018_commission_structure-Start'!$A$21:$I$24,MATCH($E157,'[1]2018_commission_structure-Start'!$A$21:$A$24,0), MATCH(Q$1,'[1]2018_commission_structure-Start'!$A$21:$I$21,0)),0)</f>
        <v>22500</v>
      </c>
      <c r="R157" s="26">
        <f>IF($H157&gt;K157,MIN($H157-K157,L157-K157)*INDEX('[1]2018_commission_structure-Start'!$A$21:$I$24,MATCH($E157,'[1]2018_commission_structure-Start'!$A$21:$A$24,0), MATCH(R$1,'[1]2018_commission_structure-Start'!$A$21:$I$21,0)),0)</f>
        <v>22950.84</v>
      </c>
      <c r="S157" s="26">
        <f>IF(H157&gt;L157,(H157-L157)*INDEX('[1]2018_commission_structure-Start'!$A$21:$I$24,MATCH($E157,'[1]2018_commission_structure-Start'!$A$21:$A$24,0),MATCH(S$1,'[1]2018_commission_structure-Start'!$A$21:$I$21,0)),0)</f>
        <v>0</v>
      </c>
      <c r="T157" s="28">
        <f t="shared" si="26"/>
        <v>114200.84</v>
      </c>
      <c r="U157" s="28">
        <f t="shared" si="27"/>
        <v>145683.84</v>
      </c>
      <c r="V157" s="28">
        <f>MIN(H157,I157)*INDEX('[1]2018_commission_structure-Start'!$A$15:$J$18,MATCH($E157,'[1]2018_commission_structure-Start'!$A$15:$A$18,0),MATCH(V$1,'[1]2018_commission_structure-Start'!$A$15:$J$15,0))</f>
        <v>60000</v>
      </c>
      <c r="W157" s="26">
        <f>IF($H157&gt;I157,MIN($H157-I157,J157-I157)*INDEX('[1]2018_commission_structure-Start'!$A$15:$J$18,MATCH($E157,'[1]2018_commission_structure-Start'!$A$15:$A$18,0),MATCH(W$1,'[1]2018_commission_structure-Start'!$A$15:$J$15,0)),0)</f>
        <v>21250</v>
      </c>
      <c r="X157" s="26">
        <f>IF($H157&gt;J157,MIN($H157-J157,K157-J157)*INDEX('[1]2018_commission_structure-Start'!$A$15:$J$18,MATCH($E157,'[1]2018_commission_structure-Start'!$A$15:$A$18,0),MATCH(X$1,'[1]2018_commission_structure-Start'!$A$15:$J$15,0)),0)</f>
        <v>25000</v>
      </c>
      <c r="Y157" s="26">
        <f>IF($H157&gt;K157,MIN($H157-K157,L157-K157)*INDEX('[1]2018_commission_structure-Start'!$A$15:$J$18,MATCH($E157,'[1]2018_commission_structure-Start'!$A$15:$A$18,0),MATCH(Y$1,'[1]2018_commission_structure-Start'!$A$15:$J$15,0)),0)</f>
        <v>22950.84</v>
      </c>
      <c r="Z157" s="26">
        <f>IF(H157&gt;L157,(H157-L157)*INDEX('[1]2018_commission_structure-Start'!$A$21:$I$24,MATCH($E157,'[1]2018_commission_structure-Start'!$A$21:$A$24,0),MATCH(Z$1,'[1]2018_commission_structure-Start'!$A$21:$I$21,0)),0)</f>
        <v>0</v>
      </c>
      <c r="AA157" s="28">
        <f t="shared" si="28"/>
        <v>129200.84</v>
      </c>
      <c r="AB157" s="28">
        <f t="shared" si="29"/>
        <v>160683.84</v>
      </c>
    </row>
    <row r="158" spans="1:28" x14ac:dyDescent="0.2">
      <c r="A158" s="25" t="str">
        <f t="shared" si="20"/>
        <v>Jami Swinbourne</v>
      </c>
      <c r="B158" s="25">
        <v>2117567142</v>
      </c>
      <c r="C158" s="25" t="s">
        <v>317</v>
      </c>
      <c r="D158" s="25" t="s">
        <v>318</v>
      </c>
      <c r="E158" s="25" t="s">
        <v>29</v>
      </c>
      <c r="F158" s="25">
        <v>50931</v>
      </c>
      <c r="G158" s="25">
        <f>COUNTIF([1]deals_closed!D:D,B158)</f>
        <v>21</v>
      </c>
      <c r="H158" s="26">
        <f>SUMIF([1]deals_closed!D:D,B158,[1]deals_closed!C:C)</f>
        <v>741013</v>
      </c>
      <c r="I158" s="26">
        <f>VLOOKUP(E158,'[1]2018_commission_structure-Start'!$A$22:$I$24,9,FALSE)</f>
        <v>600000</v>
      </c>
      <c r="J158" s="26">
        <f t="shared" si="21"/>
        <v>750000</v>
      </c>
      <c r="K158" s="26">
        <f t="shared" si="22"/>
        <v>900000</v>
      </c>
      <c r="L158" s="26">
        <f t="shared" si="23"/>
        <v>1200000</v>
      </c>
      <c r="M158" s="27">
        <f t="shared" si="24"/>
        <v>1.2350216666666667</v>
      </c>
      <c r="N158" s="25" t="str">
        <f t="shared" si="25"/>
        <v>100-125%</v>
      </c>
      <c r="O158" s="28">
        <f>MIN(H158,I158)*INDEX('[1]2018_commission_structure-Start'!$A$21:$I$24,MATCH($E158,'[1]2018_commission_structure-Start'!$A$21:$A$24,0),MATCH(O$1,'[1]2018_commission_structure-Start'!$A$21:$I$21,0))</f>
        <v>78000</v>
      </c>
      <c r="P158" s="26">
        <f>IF(H158&gt;I158,MIN(H158-I158,J158-I158)*INDEX('[1]2018_commission_structure-Start'!$A$21:$I$24,MATCH($E158,'[1]2018_commission_structure-Start'!$A$21:$A$24,0), MATCH(P$1,'[1]2018_commission_structure-Start'!$A$21:$I$21,0)),0)</f>
        <v>23972.210000000003</v>
      </c>
      <c r="Q158" s="26">
        <f>IF($H158&gt;J158,MIN($H158-J158,K158-J158)*INDEX('[1]2018_commission_structure-Start'!$A$21:$I$24,MATCH($E158,'[1]2018_commission_structure-Start'!$A$21:$A$24,0), MATCH(Q$1,'[1]2018_commission_structure-Start'!$A$21:$I$21,0)),0)</f>
        <v>0</v>
      </c>
      <c r="R158" s="26">
        <f>IF($H158&gt;K158,MIN($H158-K158,L158-K158)*INDEX('[1]2018_commission_structure-Start'!$A$21:$I$24,MATCH($E158,'[1]2018_commission_structure-Start'!$A$21:$A$24,0), MATCH(R$1,'[1]2018_commission_structure-Start'!$A$21:$I$21,0)),0)</f>
        <v>0</v>
      </c>
      <c r="S158" s="26">
        <f>IF(H158&gt;L158,(H158-L158)*INDEX('[1]2018_commission_structure-Start'!$A$21:$I$24,MATCH($E158,'[1]2018_commission_structure-Start'!$A$21:$A$24,0),MATCH(S$1,'[1]2018_commission_structure-Start'!$A$21:$I$21,0)),0)</f>
        <v>0</v>
      </c>
      <c r="T158" s="28">
        <f t="shared" si="26"/>
        <v>101972.21</v>
      </c>
      <c r="U158" s="28">
        <f t="shared" si="27"/>
        <v>152903.21000000002</v>
      </c>
      <c r="V158" s="28">
        <f>MIN(H158,I158)*INDEX('[1]2018_commission_structure-Start'!$A$15:$J$18,MATCH($E158,'[1]2018_commission_structure-Start'!$A$15:$A$18,0),MATCH(V$1,'[1]2018_commission_structure-Start'!$A$15:$J$15,0))</f>
        <v>90000</v>
      </c>
      <c r="W158" s="26">
        <f>IF($H158&gt;I158,MIN($H158-I158,J158-I158)*INDEX('[1]2018_commission_structure-Start'!$A$15:$J$18,MATCH($E158,'[1]2018_commission_structure-Start'!$A$15:$A$18,0),MATCH(W$1,'[1]2018_commission_structure-Start'!$A$15:$J$15,0)),0)</f>
        <v>25382.34</v>
      </c>
      <c r="X158" s="26">
        <f>IF($H158&gt;J158,MIN($H158-J158,K158-J158)*INDEX('[1]2018_commission_structure-Start'!$A$15:$J$18,MATCH($E158,'[1]2018_commission_structure-Start'!$A$15:$A$18,0),MATCH(X$1,'[1]2018_commission_structure-Start'!$A$15:$J$15,0)),0)</f>
        <v>0</v>
      </c>
      <c r="Y158" s="26">
        <f>IF($H158&gt;K158,MIN($H158-K158,L158-K158)*INDEX('[1]2018_commission_structure-Start'!$A$15:$J$18,MATCH($E158,'[1]2018_commission_structure-Start'!$A$15:$A$18,0),MATCH(Y$1,'[1]2018_commission_structure-Start'!$A$15:$J$15,0)),0)</f>
        <v>0</v>
      </c>
      <c r="Z158" s="26">
        <f>IF(H158&gt;L158,(H158-L158)*INDEX('[1]2018_commission_structure-Start'!$A$21:$I$24,MATCH($E158,'[1]2018_commission_structure-Start'!$A$21:$A$24,0),MATCH(Z$1,'[1]2018_commission_structure-Start'!$A$21:$I$21,0)),0)</f>
        <v>0</v>
      </c>
      <c r="AA158" s="28">
        <f t="shared" si="28"/>
        <v>115382.34</v>
      </c>
      <c r="AB158" s="28">
        <f t="shared" si="29"/>
        <v>166313.34</v>
      </c>
    </row>
    <row r="159" spans="1:28" x14ac:dyDescent="0.2">
      <c r="A159" s="25" t="str">
        <f t="shared" si="20"/>
        <v>Bridgette Stivers</v>
      </c>
      <c r="B159" s="25">
        <v>3843300291</v>
      </c>
      <c r="C159" s="25" t="s">
        <v>319</v>
      </c>
      <c r="D159" s="25" t="s">
        <v>320</v>
      </c>
      <c r="E159" s="25" t="s">
        <v>29</v>
      </c>
      <c r="F159" s="25">
        <v>64631</v>
      </c>
      <c r="G159" s="25">
        <f>COUNTIF([1]deals_closed!D:D,B159)</f>
        <v>22</v>
      </c>
      <c r="H159" s="26">
        <f>SUMIF([1]deals_closed!D:D,B159,[1]deals_closed!C:C)</f>
        <v>724036</v>
      </c>
      <c r="I159" s="26">
        <f>VLOOKUP(E159,'[1]2018_commission_structure-Start'!$A$22:$I$24,9,FALSE)</f>
        <v>600000</v>
      </c>
      <c r="J159" s="26">
        <f t="shared" si="21"/>
        <v>750000</v>
      </c>
      <c r="K159" s="26">
        <f t="shared" si="22"/>
        <v>900000</v>
      </c>
      <c r="L159" s="26">
        <f t="shared" si="23"/>
        <v>1200000</v>
      </c>
      <c r="M159" s="27">
        <f t="shared" si="24"/>
        <v>1.2067266666666667</v>
      </c>
      <c r="N159" s="25" t="str">
        <f t="shared" si="25"/>
        <v>100-125%</v>
      </c>
      <c r="O159" s="28">
        <f>MIN(H159,I159)*INDEX('[1]2018_commission_structure-Start'!$A$21:$I$24,MATCH($E159,'[1]2018_commission_structure-Start'!$A$21:$A$24,0),MATCH(O$1,'[1]2018_commission_structure-Start'!$A$21:$I$21,0))</f>
        <v>78000</v>
      </c>
      <c r="P159" s="26">
        <f>IF(H159&gt;I159,MIN(H159-I159,J159-I159)*INDEX('[1]2018_commission_structure-Start'!$A$21:$I$24,MATCH($E159,'[1]2018_commission_structure-Start'!$A$21:$A$24,0), MATCH(P$1,'[1]2018_commission_structure-Start'!$A$21:$I$21,0)),0)</f>
        <v>21086.120000000003</v>
      </c>
      <c r="Q159" s="26">
        <f>IF($H159&gt;J159,MIN($H159-J159,K159-J159)*INDEX('[1]2018_commission_structure-Start'!$A$21:$I$24,MATCH($E159,'[1]2018_commission_structure-Start'!$A$21:$A$24,0), MATCH(Q$1,'[1]2018_commission_structure-Start'!$A$21:$I$21,0)),0)</f>
        <v>0</v>
      </c>
      <c r="R159" s="26">
        <f>IF($H159&gt;K159,MIN($H159-K159,L159-K159)*INDEX('[1]2018_commission_structure-Start'!$A$21:$I$24,MATCH($E159,'[1]2018_commission_structure-Start'!$A$21:$A$24,0), MATCH(R$1,'[1]2018_commission_structure-Start'!$A$21:$I$21,0)),0)</f>
        <v>0</v>
      </c>
      <c r="S159" s="26">
        <f>IF(H159&gt;L159,(H159-L159)*INDEX('[1]2018_commission_structure-Start'!$A$21:$I$24,MATCH($E159,'[1]2018_commission_structure-Start'!$A$21:$A$24,0),MATCH(S$1,'[1]2018_commission_structure-Start'!$A$21:$I$21,0)),0)</f>
        <v>0</v>
      </c>
      <c r="T159" s="28">
        <f t="shared" si="26"/>
        <v>99086.12</v>
      </c>
      <c r="U159" s="28">
        <f t="shared" si="27"/>
        <v>163717.12</v>
      </c>
      <c r="V159" s="28">
        <f>MIN(H159,I159)*INDEX('[1]2018_commission_structure-Start'!$A$15:$J$18,MATCH($E159,'[1]2018_commission_structure-Start'!$A$15:$A$18,0),MATCH(V$1,'[1]2018_commission_structure-Start'!$A$15:$J$15,0))</f>
        <v>90000</v>
      </c>
      <c r="W159" s="26">
        <f>IF($H159&gt;I159,MIN($H159-I159,J159-I159)*INDEX('[1]2018_commission_structure-Start'!$A$15:$J$18,MATCH($E159,'[1]2018_commission_structure-Start'!$A$15:$A$18,0),MATCH(W$1,'[1]2018_commission_structure-Start'!$A$15:$J$15,0)),0)</f>
        <v>22326.48</v>
      </c>
      <c r="X159" s="26">
        <f>IF($H159&gt;J159,MIN($H159-J159,K159-J159)*INDEX('[1]2018_commission_structure-Start'!$A$15:$J$18,MATCH($E159,'[1]2018_commission_structure-Start'!$A$15:$A$18,0),MATCH(X$1,'[1]2018_commission_structure-Start'!$A$15:$J$15,0)),0)</f>
        <v>0</v>
      </c>
      <c r="Y159" s="26">
        <f>IF($H159&gt;K159,MIN($H159-K159,L159-K159)*INDEX('[1]2018_commission_structure-Start'!$A$15:$J$18,MATCH($E159,'[1]2018_commission_structure-Start'!$A$15:$A$18,0),MATCH(Y$1,'[1]2018_commission_structure-Start'!$A$15:$J$15,0)),0)</f>
        <v>0</v>
      </c>
      <c r="Z159" s="26">
        <f>IF(H159&gt;L159,(H159-L159)*INDEX('[1]2018_commission_structure-Start'!$A$21:$I$24,MATCH($E159,'[1]2018_commission_structure-Start'!$A$21:$A$24,0),MATCH(Z$1,'[1]2018_commission_structure-Start'!$A$21:$I$21,0)),0)</f>
        <v>0</v>
      </c>
      <c r="AA159" s="28">
        <f t="shared" si="28"/>
        <v>112326.48</v>
      </c>
      <c r="AB159" s="28">
        <f t="shared" si="29"/>
        <v>176957.47999999998</v>
      </c>
    </row>
    <row r="160" spans="1:28" x14ac:dyDescent="0.2">
      <c r="A160" s="25" t="str">
        <f t="shared" si="20"/>
        <v>Westley Affleck</v>
      </c>
      <c r="B160" s="25">
        <v>4849214614</v>
      </c>
      <c r="C160" s="25" t="s">
        <v>321</v>
      </c>
      <c r="D160" s="25" t="s">
        <v>322</v>
      </c>
      <c r="E160" s="25" t="s">
        <v>7</v>
      </c>
      <c r="F160" s="25">
        <v>46473</v>
      </c>
      <c r="G160" s="25">
        <f>COUNTIF([1]deals_closed!D:D,B160)</f>
        <v>18</v>
      </c>
      <c r="H160" s="26">
        <f>SUMIF([1]deals_closed!D:D,B160,[1]deals_closed!C:C)</f>
        <v>714034</v>
      </c>
      <c r="I160" s="26">
        <f>VLOOKUP(E160,'[1]2018_commission_structure-Start'!$A$22:$I$24,9,FALSE)</f>
        <v>500000</v>
      </c>
      <c r="J160" s="26">
        <f t="shared" si="21"/>
        <v>625000</v>
      </c>
      <c r="K160" s="26">
        <f t="shared" si="22"/>
        <v>750000</v>
      </c>
      <c r="L160" s="26">
        <f t="shared" si="23"/>
        <v>1000000</v>
      </c>
      <c r="M160" s="27">
        <f t="shared" si="24"/>
        <v>1.4280679999999999</v>
      </c>
      <c r="N160" s="25" t="str">
        <f t="shared" si="25"/>
        <v>125-150%</v>
      </c>
      <c r="O160" s="28">
        <f>MIN(H160,I160)*INDEX('[1]2018_commission_structure-Start'!$A$21:$I$24,MATCH($E160,'[1]2018_commission_structure-Start'!$A$21:$A$24,0),MATCH(O$1,'[1]2018_commission_structure-Start'!$A$21:$I$21,0))</f>
        <v>50000</v>
      </c>
      <c r="P160" s="26">
        <f>IF(H160&gt;I160,MIN(H160-I160,J160-I160)*INDEX('[1]2018_commission_structure-Start'!$A$21:$I$24,MATCH($E160,'[1]2018_commission_structure-Start'!$A$21:$A$24,0), MATCH(P$1,'[1]2018_commission_structure-Start'!$A$21:$I$21,0)),0)</f>
        <v>18750</v>
      </c>
      <c r="Q160" s="26">
        <f>IF($H160&gt;J160,MIN($H160-J160,K160-J160)*INDEX('[1]2018_commission_structure-Start'!$A$21:$I$24,MATCH($E160,'[1]2018_commission_structure-Start'!$A$21:$A$24,0), MATCH(Q$1,'[1]2018_commission_structure-Start'!$A$21:$I$21,0)),0)</f>
        <v>16026.119999999999</v>
      </c>
      <c r="R160" s="26">
        <f>IF($H160&gt;K160,MIN($H160-K160,L160-K160)*INDEX('[1]2018_commission_structure-Start'!$A$21:$I$24,MATCH($E160,'[1]2018_commission_structure-Start'!$A$21:$A$24,0), MATCH(R$1,'[1]2018_commission_structure-Start'!$A$21:$I$21,0)),0)</f>
        <v>0</v>
      </c>
      <c r="S160" s="26">
        <f>IF(H160&gt;L160,(H160-L160)*INDEX('[1]2018_commission_structure-Start'!$A$21:$I$24,MATCH($E160,'[1]2018_commission_structure-Start'!$A$21:$A$24,0),MATCH(S$1,'[1]2018_commission_structure-Start'!$A$21:$I$21,0)),0)</f>
        <v>0</v>
      </c>
      <c r="T160" s="28">
        <f t="shared" si="26"/>
        <v>84776.12</v>
      </c>
      <c r="U160" s="28">
        <f t="shared" si="27"/>
        <v>131249.12</v>
      </c>
      <c r="V160" s="28">
        <f>MIN(H160,I160)*INDEX('[1]2018_commission_structure-Start'!$A$15:$J$18,MATCH($E160,'[1]2018_commission_structure-Start'!$A$15:$A$18,0),MATCH(V$1,'[1]2018_commission_structure-Start'!$A$15:$J$15,0))</f>
        <v>60000</v>
      </c>
      <c r="W160" s="26">
        <f>IF($H160&gt;I160,MIN($H160-I160,J160-I160)*INDEX('[1]2018_commission_structure-Start'!$A$15:$J$18,MATCH($E160,'[1]2018_commission_structure-Start'!$A$15:$A$18,0),MATCH(W$1,'[1]2018_commission_structure-Start'!$A$15:$J$15,0)),0)</f>
        <v>21250</v>
      </c>
      <c r="X160" s="26">
        <f>IF($H160&gt;J160,MIN($H160-J160,K160-J160)*INDEX('[1]2018_commission_structure-Start'!$A$15:$J$18,MATCH($E160,'[1]2018_commission_structure-Start'!$A$15:$A$18,0),MATCH(X$1,'[1]2018_commission_structure-Start'!$A$15:$J$15,0)),0)</f>
        <v>17806.8</v>
      </c>
      <c r="Y160" s="26">
        <f>IF($H160&gt;K160,MIN($H160-K160,L160-K160)*INDEX('[1]2018_commission_structure-Start'!$A$15:$J$18,MATCH($E160,'[1]2018_commission_structure-Start'!$A$15:$A$18,0),MATCH(Y$1,'[1]2018_commission_structure-Start'!$A$15:$J$15,0)),0)</f>
        <v>0</v>
      </c>
      <c r="Z160" s="26">
        <f>IF(H160&gt;L160,(H160-L160)*INDEX('[1]2018_commission_structure-Start'!$A$21:$I$24,MATCH($E160,'[1]2018_commission_structure-Start'!$A$21:$A$24,0),MATCH(Z$1,'[1]2018_commission_structure-Start'!$A$21:$I$21,0)),0)</f>
        <v>0</v>
      </c>
      <c r="AA160" s="28">
        <f t="shared" si="28"/>
        <v>99056.8</v>
      </c>
      <c r="AB160" s="28">
        <f t="shared" si="29"/>
        <v>145529.79999999999</v>
      </c>
    </row>
    <row r="161" spans="1:28" x14ac:dyDescent="0.2">
      <c r="A161" s="25" t="str">
        <f t="shared" si="20"/>
        <v>Tabbatha Battaille</v>
      </c>
      <c r="B161" s="25">
        <v>2510440322</v>
      </c>
      <c r="C161" s="25" t="s">
        <v>323</v>
      </c>
      <c r="D161" s="25" t="s">
        <v>324</v>
      </c>
      <c r="E161" s="25" t="s">
        <v>29</v>
      </c>
      <c r="F161" s="25">
        <v>69480</v>
      </c>
      <c r="G161" s="25">
        <f>COUNTIF([1]deals_closed!D:D,B161)</f>
        <v>20</v>
      </c>
      <c r="H161" s="26">
        <f>SUMIF([1]deals_closed!D:D,B161,[1]deals_closed!C:C)</f>
        <v>722942</v>
      </c>
      <c r="I161" s="26">
        <f>VLOOKUP(E161,'[1]2018_commission_structure-Start'!$A$22:$I$24,9,FALSE)</f>
        <v>600000</v>
      </c>
      <c r="J161" s="26">
        <f t="shared" si="21"/>
        <v>750000</v>
      </c>
      <c r="K161" s="26">
        <f t="shared" si="22"/>
        <v>900000</v>
      </c>
      <c r="L161" s="26">
        <f t="shared" si="23"/>
        <v>1200000</v>
      </c>
      <c r="M161" s="27">
        <f t="shared" si="24"/>
        <v>1.2049033333333334</v>
      </c>
      <c r="N161" s="25" t="str">
        <f t="shared" si="25"/>
        <v>100-125%</v>
      </c>
      <c r="O161" s="28">
        <f>MIN(H161,I161)*INDEX('[1]2018_commission_structure-Start'!$A$21:$I$24,MATCH($E161,'[1]2018_commission_structure-Start'!$A$21:$A$24,0),MATCH(O$1,'[1]2018_commission_structure-Start'!$A$21:$I$21,0))</f>
        <v>78000</v>
      </c>
      <c r="P161" s="26">
        <f>IF(H161&gt;I161,MIN(H161-I161,J161-I161)*INDEX('[1]2018_commission_structure-Start'!$A$21:$I$24,MATCH($E161,'[1]2018_commission_structure-Start'!$A$21:$A$24,0), MATCH(P$1,'[1]2018_commission_structure-Start'!$A$21:$I$21,0)),0)</f>
        <v>20900.140000000003</v>
      </c>
      <c r="Q161" s="26">
        <f>IF($H161&gt;J161,MIN($H161-J161,K161-J161)*INDEX('[1]2018_commission_structure-Start'!$A$21:$I$24,MATCH($E161,'[1]2018_commission_structure-Start'!$A$21:$A$24,0), MATCH(Q$1,'[1]2018_commission_structure-Start'!$A$21:$I$21,0)),0)</f>
        <v>0</v>
      </c>
      <c r="R161" s="26">
        <f>IF($H161&gt;K161,MIN($H161-K161,L161-K161)*INDEX('[1]2018_commission_structure-Start'!$A$21:$I$24,MATCH($E161,'[1]2018_commission_structure-Start'!$A$21:$A$24,0), MATCH(R$1,'[1]2018_commission_structure-Start'!$A$21:$I$21,0)),0)</f>
        <v>0</v>
      </c>
      <c r="S161" s="26">
        <f>IF(H161&gt;L161,(H161-L161)*INDEX('[1]2018_commission_structure-Start'!$A$21:$I$24,MATCH($E161,'[1]2018_commission_structure-Start'!$A$21:$A$24,0),MATCH(S$1,'[1]2018_commission_structure-Start'!$A$21:$I$21,0)),0)</f>
        <v>0</v>
      </c>
      <c r="T161" s="28">
        <f t="shared" si="26"/>
        <v>98900.14</v>
      </c>
      <c r="U161" s="28">
        <f t="shared" si="27"/>
        <v>168380.14</v>
      </c>
      <c r="V161" s="28">
        <f>MIN(H161,I161)*INDEX('[1]2018_commission_structure-Start'!$A$15:$J$18,MATCH($E161,'[1]2018_commission_structure-Start'!$A$15:$A$18,0),MATCH(V$1,'[1]2018_commission_structure-Start'!$A$15:$J$15,0))</f>
        <v>90000</v>
      </c>
      <c r="W161" s="26">
        <f>IF($H161&gt;I161,MIN($H161-I161,J161-I161)*INDEX('[1]2018_commission_structure-Start'!$A$15:$J$18,MATCH($E161,'[1]2018_commission_structure-Start'!$A$15:$A$18,0),MATCH(W$1,'[1]2018_commission_structure-Start'!$A$15:$J$15,0)),0)</f>
        <v>22129.559999999998</v>
      </c>
      <c r="X161" s="26">
        <f>IF($H161&gt;J161,MIN($H161-J161,K161-J161)*INDEX('[1]2018_commission_structure-Start'!$A$15:$J$18,MATCH($E161,'[1]2018_commission_structure-Start'!$A$15:$A$18,0),MATCH(X$1,'[1]2018_commission_structure-Start'!$A$15:$J$15,0)),0)</f>
        <v>0</v>
      </c>
      <c r="Y161" s="26">
        <f>IF($H161&gt;K161,MIN($H161-K161,L161-K161)*INDEX('[1]2018_commission_structure-Start'!$A$15:$J$18,MATCH($E161,'[1]2018_commission_structure-Start'!$A$15:$A$18,0),MATCH(Y$1,'[1]2018_commission_structure-Start'!$A$15:$J$15,0)),0)</f>
        <v>0</v>
      </c>
      <c r="Z161" s="26">
        <f>IF(H161&gt;L161,(H161-L161)*INDEX('[1]2018_commission_structure-Start'!$A$21:$I$24,MATCH($E161,'[1]2018_commission_structure-Start'!$A$21:$A$24,0),MATCH(Z$1,'[1]2018_commission_structure-Start'!$A$21:$I$21,0)),0)</f>
        <v>0</v>
      </c>
      <c r="AA161" s="28">
        <f t="shared" si="28"/>
        <v>112129.56</v>
      </c>
      <c r="AB161" s="28">
        <f t="shared" si="29"/>
        <v>181609.56</v>
      </c>
    </row>
    <row r="162" spans="1:28" x14ac:dyDescent="0.2">
      <c r="A162" s="25" t="str">
        <f t="shared" si="20"/>
        <v>Gennifer Gaythwaite</v>
      </c>
      <c r="B162" s="25">
        <v>495702854</v>
      </c>
      <c r="C162" s="25" t="s">
        <v>325</v>
      </c>
      <c r="D162" s="25" t="s">
        <v>326</v>
      </c>
      <c r="E162" s="25" t="s">
        <v>7</v>
      </c>
      <c r="F162" s="25">
        <v>39500</v>
      </c>
      <c r="G162" s="25">
        <f>COUNTIF([1]deals_closed!D:D,B162)</f>
        <v>23</v>
      </c>
      <c r="H162" s="26">
        <f>SUMIF([1]deals_closed!D:D,B162,[1]deals_closed!C:C)</f>
        <v>906546</v>
      </c>
      <c r="I162" s="26">
        <f>VLOOKUP(E162,'[1]2018_commission_structure-Start'!$A$22:$I$24,9,FALSE)</f>
        <v>500000</v>
      </c>
      <c r="J162" s="26">
        <f t="shared" si="21"/>
        <v>625000</v>
      </c>
      <c r="K162" s="26">
        <f t="shared" si="22"/>
        <v>750000</v>
      </c>
      <c r="L162" s="26">
        <f t="shared" si="23"/>
        <v>1000000</v>
      </c>
      <c r="M162" s="27">
        <f t="shared" si="24"/>
        <v>1.8130919999999999</v>
      </c>
      <c r="N162" s="25" t="str">
        <f t="shared" si="25"/>
        <v>150-200%</v>
      </c>
      <c r="O162" s="28">
        <f>MIN(H162,I162)*INDEX('[1]2018_commission_structure-Start'!$A$21:$I$24,MATCH($E162,'[1]2018_commission_structure-Start'!$A$21:$A$24,0),MATCH(O$1,'[1]2018_commission_structure-Start'!$A$21:$I$21,0))</f>
        <v>50000</v>
      </c>
      <c r="P162" s="26">
        <f>IF(H162&gt;I162,MIN(H162-I162,J162-I162)*INDEX('[1]2018_commission_structure-Start'!$A$21:$I$24,MATCH($E162,'[1]2018_commission_structure-Start'!$A$21:$A$24,0), MATCH(P$1,'[1]2018_commission_structure-Start'!$A$21:$I$21,0)),0)</f>
        <v>18750</v>
      </c>
      <c r="Q162" s="26">
        <f>IF($H162&gt;J162,MIN($H162-J162,K162-J162)*INDEX('[1]2018_commission_structure-Start'!$A$21:$I$24,MATCH($E162,'[1]2018_commission_structure-Start'!$A$21:$A$24,0), MATCH(Q$1,'[1]2018_commission_structure-Start'!$A$21:$I$21,0)),0)</f>
        <v>22500</v>
      </c>
      <c r="R162" s="26">
        <f>IF($H162&gt;K162,MIN($H162-K162,L162-K162)*INDEX('[1]2018_commission_structure-Start'!$A$21:$I$24,MATCH($E162,'[1]2018_commission_structure-Start'!$A$21:$A$24,0), MATCH(R$1,'[1]2018_commission_structure-Start'!$A$21:$I$21,0)),0)</f>
        <v>34440.120000000003</v>
      </c>
      <c r="S162" s="26">
        <f>IF(H162&gt;L162,(H162-L162)*INDEX('[1]2018_commission_structure-Start'!$A$21:$I$24,MATCH($E162,'[1]2018_commission_structure-Start'!$A$21:$A$24,0),MATCH(S$1,'[1]2018_commission_structure-Start'!$A$21:$I$21,0)),0)</f>
        <v>0</v>
      </c>
      <c r="T162" s="28">
        <f t="shared" si="26"/>
        <v>125690.12</v>
      </c>
      <c r="U162" s="28">
        <f t="shared" si="27"/>
        <v>165190.12</v>
      </c>
      <c r="V162" s="28">
        <f>MIN(H162,I162)*INDEX('[1]2018_commission_structure-Start'!$A$15:$J$18,MATCH($E162,'[1]2018_commission_structure-Start'!$A$15:$A$18,0),MATCH(V$1,'[1]2018_commission_structure-Start'!$A$15:$J$15,0))</f>
        <v>60000</v>
      </c>
      <c r="W162" s="26">
        <f>IF($H162&gt;I162,MIN($H162-I162,J162-I162)*INDEX('[1]2018_commission_structure-Start'!$A$15:$J$18,MATCH($E162,'[1]2018_commission_structure-Start'!$A$15:$A$18,0),MATCH(W$1,'[1]2018_commission_structure-Start'!$A$15:$J$15,0)),0)</f>
        <v>21250</v>
      </c>
      <c r="X162" s="26">
        <f>IF($H162&gt;J162,MIN($H162-J162,K162-J162)*INDEX('[1]2018_commission_structure-Start'!$A$15:$J$18,MATCH($E162,'[1]2018_commission_structure-Start'!$A$15:$A$18,0),MATCH(X$1,'[1]2018_commission_structure-Start'!$A$15:$J$15,0)),0)</f>
        <v>25000</v>
      </c>
      <c r="Y162" s="26">
        <f>IF($H162&gt;K162,MIN($H162-K162,L162-K162)*INDEX('[1]2018_commission_structure-Start'!$A$15:$J$18,MATCH($E162,'[1]2018_commission_structure-Start'!$A$15:$A$18,0),MATCH(Y$1,'[1]2018_commission_structure-Start'!$A$15:$J$15,0)),0)</f>
        <v>34440.120000000003</v>
      </c>
      <c r="Z162" s="26">
        <f>IF(H162&gt;L162,(H162-L162)*INDEX('[1]2018_commission_structure-Start'!$A$21:$I$24,MATCH($E162,'[1]2018_commission_structure-Start'!$A$21:$A$24,0),MATCH(Z$1,'[1]2018_commission_structure-Start'!$A$21:$I$21,0)),0)</f>
        <v>0</v>
      </c>
      <c r="AA162" s="28">
        <f t="shared" si="28"/>
        <v>140690.12</v>
      </c>
      <c r="AB162" s="28">
        <f t="shared" si="29"/>
        <v>180190.12</v>
      </c>
    </row>
    <row r="163" spans="1:28" x14ac:dyDescent="0.2">
      <c r="A163" s="25" t="str">
        <f t="shared" si="20"/>
        <v>Noami Pauletti</v>
      </c>
      <c r="B163" s="25">
        <v>8895721314</v>
      </c>
      <c r="C163" s="25" t="s">
        <v>327</v>
      </c>
      <c r="D163" s="25" t="s">
        <v>328</v>
      </c>
      <c r="E163" s="25" t="s">
        <v>29</v>
      </c>
      <c r="F163" s="25">
        <v>55660</v>
      </c>
      <c r="G163" s="25">
        <f>COUNTIF([1]deals_closed!D:D,B163)</f>
        <v>23</v>
      </c>
      <c r="H163" s="26">
        <f>SUMIF([1]deals_closed!D:D,B163,[1]deals_closed!C:C)</f>
        <v>847352</v>
      </c>
      <c r="I163" s="26">
        <f>VLOOKUP(E163,'[1]2018_commission_structure-Start'!$A$22:$I$24,9,FALSE)</f>
        <v>600000</v>
      </c>
      <c r="J163" s="26">
        <f t="shared" si="21"/>
        <v>750000</v>
      </c>
      <c r="K163" s="26">
        <f t="shared" si="22"/>
        <v>900000</v>
      </c>
      <c r="L163" s="26">
        <f t="shared" si="23"/>
        <v>1200000</v>
      </c>
      <c r="M163" s="27">
        <f t="shared" si="24"/>
        <v>1.4122533333333334</v>
      </c>
      <c r="N163" s="25" t="str">
        <f t="shared" si="25"/>
        <v>125-150%</v>
      </c>
      <c r="O163" s="28">
        <f>MIN(H163,I163)*INDEX('[1]2018_commission_structure-Start'!$A$21:$I$24,MATCH($E163,'[1]2018_commission_structure-Start'!$A$21:$A$24,0),MATCH(O$1,'[1]2018_commission_structure-Start'!$A$21:$I$21,0))</f>
        <v>78000</v>
      </c>
      <c r="P163" s="26">
        <f>IF(H163&gt;I163,MIN(H163-I163,J163-I163)*INDEX('[1]2018_commission_structure-Start'!$A$21:$I$24,MATCH($E163,'[1]2018_commission_structure-Start'!$A$21:$A$24,0), MATCH(P$1,'[1]2018_commission_structure-Start'!$A$21:$I$21,0)),0)</f>
        <v>25500.000000000004</v>
      </c>
      <c r="Q163" s="26">
        <f>IF($H163&gt;J163,MIN($H163-J163,K163-J163)*INDEX('[1]2018_commission_structure-Start'!$A$21:$I$24,MATCH($E163,'[1]2018_commission_structure-Start'!$A$21:$A$24,0), MATCH(Q$1,'[1]2018_commission_structure-Start'!$A$21:$I$21,0)),0)</f>
        <v>20443.919999999998</v>
      </c>
      <c r="R163" s="26">
        <f>IF($H163&gt;K163,MIN($H163-K163,L163-K163)*INDEX('[1]2018_commission_structure-Start'!$A$21:$I$24,MATCH($E163,'[1]2018_commission_structure-Start'!$A$21:$A$24,0), MATCH(R$1,'[1]2018_commission_structure-Start'!$A$21:$I$21,0)),0)</f>
        <v>0</v>
      </c>
      <c r="S163" s="26">
        <f>IF(H163&gt;L163,(H163-L163)*INDEX('[1]2018_commission_structure-Start'!$A$21:$I$24,MATCH($E163,'[1]2018_commission_structure-Start'!$A$21:$A$24,0),MATCH(S$1,'[1]2018_commission_structure-Start'!$A$21:$I$21,0)),0)</f>
        <v>0</v>
      </c>
      <c r="T163" s="28">
        <f t="shared" si="26"/>
        <v>123943.92</v>
      </c>
      <c r="U163" s="28">
        <f t="shared" si="27"/>
        <v>179603.91999999998</v>
      </c>
      <c r="V163" s="28">
        <f>MIN(H163,I163)*INDEX('[1]2018_commission_structure-Start'!$A$15:$J$18,MATCH($E163,'[1]2018_commission_structure-Start'!$A$15:$A$18,0),MATCH(V$1,'[1]2018_commission_structure-Start'!$A$15:$J$15,0))</f>
        <v>90000</v>
      </c>
      <c r="W163" s="26">
        <f>IF($H163&gt;I163,MIN($H163-I163,J163-I163)*INDEX('[1]2018_commission_structure-Start'!$A$15:$J$18,MATCH($E163,'[1]2018_commission_structure-Start'!$A$15:$A$18,0),MATCH(W$1,'[1]2018_commission_structure-Start'!$A$15:$J$15,0)),0)</f>
        <v>27000</v>
      </c>
      <c r="X163" s="26">
        <f>IF($H163&gt;J163,MIN($H163-J163,K163-J163)*INDEX('[1]2018_commission_structure-Start'!$A$15:$J$18,MATCH($E163,'[1]2018_commission_structure-Start'!$A$15:$A$18,0),MATCH(X$1,'[1]2018_commission_structure-Start'!$A$15:$J$15,0)),0)</f>
        <v>24338</v>
      </c>
      <c r="Y163" s="26">
        <f>IF($H163&gt;K163,MIN($H163-K163,L163-K163)*INDEX('[1]2018_commission_structure-Start'!$A$15:$J$18,MATCH($E163,'[1]2018_commission_structure-Start'!$A$15:$A$18,0),MATCH(Y$1,'[1]2018_commission_structure-Start'!$A$15:$J$15,0)),0)</f>
        <v>0</v>
      </c>
      <c r="Z163" s="26">
        <f>IF(H163&gt;L163,(H163-L163)*INDEX('[1]2018_commission_structure-Start'!$A$21:$I$24,MATCH($E163,'[1]2018_commission_structure-Start'!$A$21:$A$24,0),MATCH(Z$1,'[1]2018_commission_structure-Start'!$A$21:$I$21,0)),0)</f>
        <v>0</v>
      </c>
      <c r="AA163" s="28">
        <f t="shared" si="28"/>
        <v>141338</v>
      </c>
      <c r="AB163" s="28">
        <f t="shared" si="29"/>
        <v>196998</v>
      </c>
    </row>
    <row r="164" spans="1:28" x14ac:dyDescent="0.2">
      <c r="A164" s="25" t="str">
        <f t="shared" si="20"/>
        <v>Chalmers Durrad</v>
      </c>
      <c r="B164" s="25">
        <v>9238967105</v>
      </c>
      <c r="C164" s="25" t="s">
        <v>329</v>
      </c>
      <c r="D164" s="25" t="s">
        <v>330</v>
      </c>
      <c r="E164" s="25" t="s">
        <v>10</v>
      </c>
      <c r="F164" s="25">
        <v>106881</v>
      </c>
      <c r="G164" s="25">
        <f>COUNTIF([1]deals_closed!D:D,B164)</f>
        <v>20</v>
      </c>
      <c r="H164" s="26">
        <f>SUMIF([1]deals_closed!D:D,B164,[1]deals_closed!C:C)</f>
        <v>692731</v>
      </c>
      <c r="I164" s="26">
        <f>VLOOKUP(E164,'[1]2018_commission_structure-Start'!$A$22:$I$24,9,FALSE)</f>
        <v>750000</v>
      </c>
      <c r="J164" s="26">
        <f t="shared" si="21"/>
        <v>937500</v>
      </c>
      <c r="K164" s="26">
        <f t="shared" si="22"/>
        <v>1125000</v>
      </c>
      <c r="L164" s="26">
        <f t="shared" si="23"/>
        <v>1500000</v>
      </c>
      <c r="M164" s="27">
        <f t="shared" si="24"/>
        <v>0.92364133333333331</v>
      </c>
      <c r="N164" s="25" t="str">
        <f t="shared" si="25"/>
        <v>0-100%</v>
      </c>
      <c r="O164" s="28">
        <f>MIN(H164,I164)*INDEX('[1]2018_commission_structure-Start'!$A$21:$I$24,MATCH($E164,'[1]2018_commission_structure-Start'!$A$21:$A$24,0),MATCH(O$1,'[1]2018_commission_structure-Start'!$A$21:$I$21,0))</f>
        <v>103909.65</v>
      </c>
      <c r="P164" s="26">
        <f>IF(H164&gt;I164,MIN(H164-I164,J164-I164)*INDEX('[1]2018_commission_structure-Start'!$A$21:$I$24,MATCH($E164,'[1]2018_commission_structure-Start'!$A$21:$A$24,0), MATCH(P$1,'[1]2018_commission_structure-Start'!$A$21:$I$21,0)),0)</f>
        <v>0</v>
      </c>
      <c r="Q164" s="26">
        <f>IF($H164&gt;J164,MIN($H164-J164,K164-J164)*INDEX('[1]2018_commission_structure-Start'!$A$21:$I$24,MATCH($E164,'[1]2018_commission_structure-Start'!$A$21:$A$24,0), MATCH(Q$1,'[1]2018_commission_structure-Start'!$A$21:$I$21,0)),0)</f>
        <v>0</v>
      </c>
      <c r="R164" s="26">
        <f>IF($H164&gt;K164,MIN($H164-K164,L164-K164)*INDEX('[1]2018_commission_structure-Start'!$A$21:$I$24,MATCH($E164,'[1]2018_commission_structure-Start'!$A$21:$A$24,0), MATCH(R$1,'[1]2018_commission_structure-Start'!$A$21:$I$21,0)),0)</f>
        <v>0</v>
      </c>
      <c r="S164" s="26">
        <f>IF(H164&gt;L164,(H164-L164)*INDEX('[1]2018_commission_structure-Start'!$A$21:$I$24,MATCH($E164,'[1]2018_commission_structure-Start'!$A$21:$A$24,0),MATCH(S$1,'[1]2018_commission_structure-Start'!$A$21:$I$21,0)),0)</f>
        <v>0</v>
      </c>
      <c r="T164" s="28">
        <f t="shared" si="26"/>
        <v>103909.65</v>
      </c>
      <c r="U164" s="28">
        <f t="shared" si="27"/>
        <v>210790.65</v>
      </c>
      <c r="V164" s="28">
        <f>MIN(H164,I164)*INDEX('[1]2018_commission_structure-Start'!$A$15:$J$18,MATCH($E164,'[1]2018_commission_structure-Start'!$A$15:$A$18,0),MATCH(V$1,'[1]2018_commission_structure-Start'!$A$15:$J$15,0))</f>
        <v>103909.65</v>
      </c>
      <c r="W164" s="26">
        <f>IF($H164&gt;I164,MIN($H164-I164,J164-I164)*INDEX('[1]2018_commission_structure-Start'!$A$15:$J$18,MATCH($E164,'[1]2018_commission_structure-Start'!$A$15:$A$18,0),MATCH(W$1,'[1]2018_commission_structure-Start'!$A$15:$J$15,0)),0)</f>
        <v>0</v>
      </c>
      <c r="X164" s="26">
        <f>IF($H164&gt;J164,MIN($H164-J164,K164-J164)*INDEX('[1]2018_commission_structure-Start'!$A$15:$J$18,MATCH($E164,'[1]2018_commission_structure-Start'!$A$15:$A$18,0),MATCH(X$1,'[1]2018_commission_structure-Start'!$A$15:$J$15,0)),0)</f>
        <v>0</v>
      </c>
      <c r="Y164" s="26">
        <f>IF($H164&gt;K164,MIN($H164-K164,L164-K164)*INDEX('[1]2018_commission_structure-Start'!$A$15:$J$18,MATCH($E164,'[1]2018_commission_structure-Start'!$A$15:$A$18,0),MATCH(Y$1,'[1]2018_commission_structure-Start'!$A$15:$J$15,0)),0)</f>
        <v>0</v>
      </c>
      <c r="Z164" s="26">
        <f>IF(H164&gt;L164,(H164-L164)*INDEX('[1]2018_commission_structure-Start'!$A$21:$I$24,MATCH($E164,'[1]2018_commission_structure-Start'!$A$21:$A$24,0),MATCH(Z$1,'[1]2018_commission_structure-Start'!$A$21:$I$21,0)),0)</f>
        <v>0</v>
      </c>
      <c r="AA164" s="28">
        <f t="shared" si="28"/>
        <v>103909.65</v>
      </c>
      <c r="AB164" s="28">
        <f t="shared" si="29"/>
        <v>210790.65</v>
      </c>
    </row>
    <row r="165" spans="1:28" x14ac:dyDescent="0.2">
      <c r="A165" s="25" t="str">
        <f t="shared" si="20"/>
        <v>Andres Sackett</v>
      </c>
      <c r="B165" s="25">
        <v>2083520173</v>
      </c>
      <c r="C165" s="25" t="s">
        <v>331</v>
      </c>
      <c r="D165" s="25" t="s">
        <v>332</v>
      </c>
      <c r="E165" s="25" t="s">
        <v>7</v>
      </c>
      <c r="F165" s="25">
        <v>63812</v>
      </c>
      <c r="G165" s="25">
        <f>COUNTIF([1]deals_closed!D:D,B165)</f>
        <v>20</v>
      </c>
      <c r="H165" s="26">
        <f>SUMIF([1]deals_closed!D:D,B165,[1]deals_closed!C:C)</f>
        <v>730595</v>
      </c>
      <c r="I165" s="26">
        <f>VLOOKUP(E165,'[1]2018_commission_structure-Start'!$A$22:$I$24,9,FALSE)</f>
        <v>500000</v>
      </c>
      <c r="J165" s="26">
        <f t="shared" si="21"/>
        <v>625000</v>
      </c>
      <c r="K165" s="26">
        <f t="shared" si="22"/>
        <v>750000</v>
      </c>
      <c r="L165" s="26">
        <f t="shared" si="23"/>
        <v>1000000</v>
      </c>
      <c r="M165" s="27">
        <f t="shared" si="24"/>
        <v>1.46119</v>
      </c>
      <c r="N165" s="25" t="str">
        <f t="shared" si="25"/>
        <v>125-150%</v>
      </c>
      <c r="O165" s="28">
        <f>MIN(H165,I165)*INDEX('[1]2018_commission_structure-Start'!$A$21:$I$24,MATCH($E165,'[1]2018_commission_structure-Start'!$A$21:$A$24,0),MATCH(O$1,'[1]2018_commission_structure-Start'!$A$21:$I$21,0))</f>
        <v>50000</v>
      </c>
      <c r="P165" s="26">
        <f>IF(H165&gt;I165,MIN(H165-I165,J165-I165)*INDEX('[1]2018_commission_structure-Start'!$A$21:$I$24,MATCH($E165,'[1]2018_commission_structure-Start'!$A$21:$A$24,0), MATCH(P$1,'[1]2018_commission_structure-Start'!$A$21:$I$21,0)),0)</f>
        <v>18750</v>
      </c>
      <c r="Q165" s="26">
        <f>IF($H165&gt;J165,MIN($H165-J165,K165-J165)*INDEX('[1]2018_commission_structure-Start'!$A$21:$I$24,MATCH($E165,'[1]2018_commission_structure-Start'!$A$21:$A$24,0), MATCH(Q$1,'[1]2018_commission_structure-Start'!$A$21:$I$21,0)),0)</f>
        <v>19007.099999999999</v>
      </c>
      <c r="R165" s="26">
        <f>IF($H165&gt;K165,MIN($H165-K165,L165-K165)*INDEX('[1]2018_commission_structure-Start'!$A$21:$I$24,MATCH($E165,'[1]2018_commission_structure-Start'!$A$21:$A$24,0), MATCH(R$1,'[1]2018_commission_structure-Start'!$A$21:$I$21,0)),0)</f>
        <v>0</v>
      </c>
      <c r="S165" s="26">
        <f>IF(H165&gt;L165,(H165-L165)*INDEX('[1]2018_commission_structure-Start'!$A$21:$I$24,MATCH($E165,'[1]2018_commission_structure-Start'!$A$21:$A$24,0),MATCH(S$1,'[1]2018_commission_structure-Start'!$A$21:$I$21,0)),0)</f>
        <v>0</v>
      </c>
      <c r="T165" s="28">
        <f t="shared" si="26"/>
        <v>87757.1</v>
      </c>
      <c r="U165" s="28">
        <f t="shared" si="27"/>
        <v>151569.1</v>
      </c>
      <c r="V165" s="28">
        <f>MIN(H165,I165)*INDEX('[1]2018_commission_structure-Start'!$A$15:$J$18,MATCH($E165,'[1]2018_commission_structure-Start'!$A$15:$A$18,0),MATCH(V$1,'[1]2018_commission_structure-Start'!$A$15:$J$15,0))</f>
        <v>60000</v>
      </c>
      <c r="W165" s="26">
        <f>IF($H165&gt;I165,MIN($H165-I165,J165-I165)*INDEX('[1]2018_commission_structure-Start'!$A$15:$J$18,MATCH($E165,'[1]2018_commission_structure-Start'!$A$15:$A$18,0),MATCH(W$1,'[1]2018_commission_structure-Start'!$A$15:$J$15,0)),0)</f>
        <v>21250</v>
      </c>
      <c r="X165" s="26">
        <f>IF($H165&gt;J165,MIN($H165-J165,K165-J165)*INDEX('[1]2018_commission_structure-Start'!$A$15:$J$18,MATCH($E165,'[1]2018_commission_structure-Start'!$A$15:$A$18,0),MATCH(X$1,'[1]2018_commission_structure-Start'!$A$15:$J$15,0)),0)</f>
        <v>21119</v>
      </c>
      <c r="Y165" s="26">
        <f>IF($H165&gt;K165,MIN($H165-K165,L165-K165)*INDEX('[1]2018_commission_structure-Start'!$A$15:$J$18,MATCH($E165,'[1]2018_commission_structure-Start'!$A$15:$A$18,0),MATCH(Y$1,'[1]2018_commission_structure-Start'!$A$15:$J$15,0)),0)</f>
        <v>0</v>
      </c>
      <c r="Z165" s="26">
        <f>IF(H165&gt;L165,(H165-L165)*INDEX('[1]2018_commission_structure-Start'!$A$21:$I$24,MATCH($E165,'[1]2018_commission_structure-Start'!$A$21:$A$24,0),MATCH(Z$1,'[1]2018_commission_structure-Start'!$A$21:$I$21,0)),0)</f>
        <v>0</v>
      </c>
      <c r="AA165" s="28">
        <f t="shared" si="28"/>
        <v>102369</v>
      </c>
      <c r="AB165" s="28">
        <f t="shared" si="29"/>
        <v>166181</v>
      </c>
    </row>
    <row r="166" spans="1:28" x14ac:dyDescent="0.2">
      <c r="A166" s="25" t="str">
        <f t="shared" si="20"/>
        <v>Teriann Portress</v>
      </c>
      <c r="B166" s="25">
        <v>8377113392</v>
      </c>
      <c r="C166" s="25" t="s">
        <v>333</v>
      </c>
      <c r="D166" s="25" t="s">
        <v>334</v>
      </c>
      <c r="E166" s="25" t="s">
        <v>7</v>
      </c>
      <c r="F166" s="25">
        <v>62282</v>
      </c>
      <c r="G166" s="25">
        <f>COUNTIF([1]deals_closed!D:D,B166)</f>
        <v>21</v>
      </c>
      <c r="H166" s="26">
        <f>SUMIF([1]deals_closed!D:D,B166,[1]deals_closed!C:C)</f>
        <v>758216</v>
      </c>
      <c r="I166" s="26">
        <f>VLOOKUP(E166,'[1]2018_commission_structure-Start'!$A$22:$I$24,9,FALSE)</f>
        <v>500000</v>
      </c>
      <c r="J166" s="26">
        <f t="shared" si="21"/>
        <v>625000</v>
      </c>
      <c r="K166" s="26">
        <f t="shared" si="22"/>
        <v>750000</v>
      </c>
      <c r="L166" s="26">
        <f t="shared" si="23"/>
        <v>1000000</v>
      </c>
      <c r="M166" s="27">
        <f t="shared" si="24"/>
        <v>1.516432</v>
      </c>
      <c r="N166" s="25" t="str">
        <f t="shared" si="25"/>
        <v>150-200%</v>
      </c>
      <c r="O166" s="28">
        <f>MIN(H166,I166)*INDEX('[1]2018_commission_structure-Start'!$A$21:$I$24,MATCH($E166,'[1]2018_commission_structure-Start'!$A$21:$A$24,0),MATCH(O$1,'[1]2018_commission_structure-Start'!$A$21:$I$21,0))</f>
        <v>50000</v>
      </c>
      <c r="P166" s="26">
        <f>IF(H166&gt;I166,MIN(H166-I166,J166-I166)*INDEX('[1]2018_commission_structure-Start'!$A$21:$I$24,MATCH($E166,'[1]2018_commission_structure-Start'!$A$21:$A$24,0), MATCH(P$1,'[1]2018_commission_structure-Start'!$A$21:$I$21,0)),0)</f>
        <v>18750</v>
      </c>
      <c r="Q166" s="26">
        <f>IF($H166&gt;J166,MIN($H166-J166,K166-J166)*INDEX('[1]2018_commission_structure-Start'!$A$21:$I$24,MATCH($E166,'[1]2018_commission_structure-Start'!$A$21:$A$24,0), MATCH(Q$1,'[1]2018_commission_structure-Start'!$A$21:$I$21,0)),0)</f>
        <v>22500</v>
      </c>
      <c r="R166" s="26">
        <f>IF($H166&gt;K166,MIN($H166-K166,L166-K166)*INDEX('[1]2018_commission_structure-Start'!$A$21:$I$24,MATCH($E166,'[1]2018_commission_structure-Start'!$A$21:$A$24,0), MATCH(R$1,'[1]2018_commission_structure-Start'!$A$21:$I$21,0)),0)</f>
        <v>1807.52</v>
      </c>
      <c r="S166" s="26">
        <f>IF(H166&gt;L166,(H166-L166)*INDEX('[1]2018_commission_structure-Start'!$A$21:$I$24,MATCH($E166,'[1]2018_commission_structure-Start'!$A$21:$A$24,0),MATCH(S$1,'[1]2018_commission_structure-Start'!$A$21:$I$21,0)),0)</f>
        <v>0</v>
      </c>
      <c r="T166" s="28">
        <f t="shared" si="26"/>
        <v>93057.52</v>
      </c>
      <c r="U166" s="28">
        <f t="shared" si="27"/>
        <v>155339.52000000002</v>
      </c>
      <c r="V166" s="28">
        <f>MIN(H166,I166)*INDEX('[1]2018_commission_structure-Start'!$A$15:$J$18,MATCH($E166,'[1]2018_commission_structure-Start'!$A$15:$A$18,0),MATCH(V$1,'[1]2018_commission_structure-Start'!$A$15:$J$15,0))</f>
        <v>60000</v>
      </c>
      <c r="W166" s="26">
        <f>IF($H166&gt;I166,MIN($H166-I166,J166-I166)*INDEX('[1]2018_commission_structure-Start'!$A$15:$J$18,MATCH($E166,'[1]2018_commission_structure-Start'!$A$15:$A$18,0),MATCH(W$1,'[1]2018_commission_structure-Start'!$A$15:$J$15,0)),0)</f>
        <v>21250</v>
      </c>
      <c r="X166" s="26">
        <f>IF($H166&gt;J166,MIN($H166-J166,K166-J166)*INDEX('[1]2018_commission_structure-Start'!$A$15:$J$18,MATCH($E166,'[1]2018_commission_structure-Start'!$A$15:$A$18,0),MATCH(X$1,'[1]2018_commission_structure-Start'!$A$15:$J$15,0)),0)</f>
        <v>25000</v>
      </c>
      <c r="Y166" s="26">
        <f>IF($H166&gt;K166,MIN($H166-K166,L166-K166)*INDEX('[1]2018_commission_structure-Start'!$A$15:$J$18,MATCH($E166,'[1]2018_commission_structure-Start'!$A$15:$A$18,0),MATCH(Y$1,'[1]2018_commission_structure-Start'!$A$15:$J$15,0)),0)</f>
        <v>1807.52</v>
      </c>
      <c r="Z166" s="26">
        <f>IF(H166&gt;L166,(H166-L166)*INDEX('[1]2018_commission_structure-Start'!$A$21:$I$24,MATCH($E166,'[1]2018_commission_structure-Start'!$A$21:$A$24,0),MATCH(Z$1,'[1]2018_commission_structure-Start'!$A$21:$I$21,0)),0)</f>
        <v>0</v>
      </c>
      <c r="AA166" s="28">
        <f t="shared" si="28"/>
        <v>108057.52</v>
      </c>
      <c r="AB166" s="28">
        <f t="shared" si="29"/>
        <v>170339.52000000002</v>
      </c>
    </row>
    <row r="167" spans="1:28" x14ac:dyDescent="0.2">
      <c r="A167" s="25" t="str">
        <f t="shared" si="20"/>
        <v>Hobie Munnis</v>
      </c>
      <c r="B167" s="25">
        <v>8617243198</v>
      </c>
      <c r="C167" s="25" t="s">
        <v>335</v>
      </c>
      <c r="D167" s="25" t="s">
        <v>336</v>
      </c>
      <c r="E167" s="25" t="s">
        <v>10</v>
      </c>
      <c r="F167" s="25">
        <v>75707</v>
      </c>
      <c r="G167" s="25">
        <f>COUNTIF([1]deals_closed!D:D,B167)</f>
        <v>21</v>
      </c>
      <c r="H167" s="26">
        <f>SUMIF([1]deals_closed!D:D,B167,[1]deals_closed!C:C)</f>
        <v>781397</v>
      </c>
      <c r="I167" s="26">
        <f>VLOOKUP(E167,'[1]2018_commission_structure-Start'!$A$22:$I$24,9,FALSE)</f>
        <v>750000</v>
      </c>
      <c r="J167" s="26">
        <f t="shared" si="21"/>
        <v>937500</v>
      </c>
      <c r="K167" s="26">
        <f t="shared" si="22"/>
        <v>1125000</v>
      </c>
      <c r="L167" s="26">
        <f t="shared" si="23"/>
        <v>1500000</v>
      </c>
      <c r="M167" s="27">
        <f t="shared" si="24"/>
        <v>1.0418626666666666</v>
      </c>
      <c r="N167" s="25" t="str">
        <f t="shared" si="25"/>
        <v>100-125%</v>
      </c>
      <c r="O167" s="28">
        <f>MIN(H167,I167)*INDEX('[1]2018_commission_structure-Start'!$A$21:$I$24,MATCH($E167,'[1]2018_commission_structure-Start'!$A$21:$A$24,0),MATCH(O$1,'[1]2018_commission_structure-Start'!$A$21:$I$21,0))</f>
        <v>112500</v>
      </c>
      <c r="P167" s="26">
        <f>IF(H167&gt;I167,MIN(H167-I167,J167-I167)*INDEX('[1]2018_commission_structure-Start'!$A$21:$I$24,MATCH($E167,'[1]2018_commission_structure-Start'!$A$21:$A$24,0), MATCH(P$1,'[1]2018_commission_structure-Start'!$A$21:$I$21,0)),0)</f>
        <v>5965.43</v>
      </c>
      <c r="Q167" s="26">
        <f>IF($H167&gt;J167,MIN($H167-J167,K167-J167)*INDEX('[1]2018_commission_structure-Start'!$A$21:$I$24,MATCH($E167,'[1]2018_commission_structure-Start'!$A$21:$A$24,0), MATCH(Q$1,'[1]2018_commission_structure-Start'!$A$21:$I$21,0)),0)</f>
        <v>0</v>
      </c>
      <c r="R167" s="26">
        <f>IF($H167&gt;K167,MIN($H167-K167,L167-K167)*INDEX('[1]2018_commission_structure-Start'!$A$21:$I$24,MATCH($E167,'[1]2018_commission_structure-Start'!$A$21:$A$24,0), MATCH(R$1,'[1]2018_commission_structure-Start'!$A$21:$I$21,0)),0)</f>
        <v>0</v>
      </c>
      <c r="S167" s="26">
        <f>IF(H167&gt;L167,(H167-L167)*INDEX('[1]2018_commission_structure-Start'!$A$21:$I$24,MATCH($E167,'[1]2018_commission_structure-Start'!$A$21:$A$24,0),MATCH(S$1,'[1]2018_commission_structure-Start'!$A$21:$I$21,0)),0)</f>
        <v>0</v>
      </c>
      <c r="T167" s="28">
        <f t="shared" si="26"/>
        <v>118465.43</v>
      </c>
      <c r="U167" s="28">
        <f t="shared" si="27"/>
        <v>194172.43</v>
      </c>
      <c r="V167" s="28">
        <f>MIN(H167,I167)*INDEX('[1]2018_commission_structure-Start'!$A$15:$J$18,MATCH($E167,'[1]2018_commission_structure-Start'!$A$15:$A$18,0),MATCH(V$1,'[1]2018_commission_structure-Start'!$A$15:$J$15,0))</f>
        <v>112500</v>
      </c>
      <c r="W167" s="26">
        <f>IF($H167&gt;I167,MIN($H167-I167,J167-I167)*INDEX('[1]2018_commission_structure-Start'!$A$15:$J$18,MATCH($E167,'[1]2018_commission_structure-Start'!$A$15:$A$18,0),MATCH(W$1,'[1]2018_commission_structure-Start'!$A$15:$J$15,0)),0)</f>
        <v>6907.34</v>
      </c>
      <c r="X167" s="26">
        <f>IF($H167&gt;J167,MIN($H167-J167,K167-J167)*INDEX('[1]2018_commission_structure-Start'!$A$15:$J$18,MATCH($E167,'[1]2018_commission_structure-Start'!$A$15:$A$18,0),MATCH(X$1,'[1]2018_commission_structure-Start'!$A$15:$J$15,0)),0)</f>
        <v>0</v>
      </c>
      <c r="Y167" s="26">
        <f>IF($H167&gt;K167,MIN($H167-K167,L167-K167)*INDEX('[1]2018_commission_structure-Start'!$A$15:$J$18,MATCH($E167,'[1]2018_commission_structure-Start'!$A$15:$A$18,0),MATCH(Y$1,'[1]2018_commission_structure-Start'!$A$15:$J$15,0)),0)</f>
        <v>0</v>
      </c>
      <c r="Z167" s="26">
        <f>IF(H167&gt;L167,(H167-L167)*INDEX('[1]2018_commission_structure-Start'!$A$21:$I$24,MATCH($E167,'[1]2018_commission_structure-Start'!$A$21:$A$24,0),MATCH(Z$1,'[1]2018_commission_structure-Start'!$A$21:$I$21,0)),0)</f>
        <v>0</v>
      </c>
      <c r="AA167" s="28">
        <f t="shared" si="28"/>
        <v>119407.34</v>
      </c>
      <c r="AB167" s="28">
        <f t="shared" si="29"/>
        <v>195114.34</v>
      </c>
    </row>
    <row r="168" spans="1:28" x14ac:dyDescent="0.2">
      <c r="A168" s="25" t="str">
        <f t="shared" si="20"/>
        <v>Katlin Garthland</v>
      </c>
      <c r="B168" s="25">
        <v>244523738</v>
      </c>
      <c r="C168" s="25" t="s">
        <v>337</v>
      </c>
      <c r="D168" s="25" t="s">
        <v>338</v>
      </c>
      <c r="E168" s="25" t="s">
        <v>7</v>
      </c>
      <c r="F168" s="25">
        <v>49959</v>
      </c>
      <c r="G168" s="25">
        <f>COUNTIF([1]deals_closed!D:D,B168)</f>
        <v>23</v>
      </c>
      <c r="H168" s="26">
        <f>SUMIF([1]deals_closed!D:D,B168,[1]deals_closed!C:C)</f>
        <v>854570</v>
      </c>
      <c r="I168" s="26">
        <f>VLOOKUP(E168,'[1]2018_commission_structure-Start'!$A$22:$I$24,9,FALSE)</f>
        <v>500000</v>
      </c>
      <c r="J168" s="26">
        <f t="shared" si="21"/>
        <v>625000</v>
      </c>
      <c r="K168" s="26">
        <f t="shared" si="22"/>
        <v>750000</v>
      </c>
      <c r="L168" s="26">
        <f t="shared" si="23"/>
        <v>1000000</v>
      </c>
      <c r="M168" s="27">
        <f t="shared" si="24"/>
        <v>1.7091400000000001</v>
      </c>
      <c r="N168" s="25" t="str">
        <f t="shared" si="25"/>
        <v>150-200%</v>
      </c>
      <c r="O168" s="28">
        <f>MIN(H168,I168)*INDEX('[1]2018_commission_structure-Start'!$A$21:$I$24,MATCH($E168,'[1]2018_commission_structure-Start'!$A$21:$A$24,0),MATCH(O$1,'[1]2018_commission_structure-Start'!$A$21:$I$21,0))</f>
        <v>50000</v>
      </c>
      <c r="P168" s="26">
        <f>IF(H168&gt;I168,MIN(H168-I168,J168-I168)*INDEX('[1]2018_commission_structure-Start'!$A$21:$I$24,MATCH($E168,'[1]2018_commission_structure-Start'!$A$21:$A$24,0), MATCH(P$1,'[1]2018_commission_structure-Start'!$A$21:$I$21,0)),0)</f>
        <v>18750</v>
      </c>
      <c r="Q168" s="26">
        <f>IF($H168&gt;J168,MIN($H168-J168,K168-J168)*INDEX('[1]2018_commission_structure-Start'!$A$21:$I$24,MATCH($E168,'[1]2018_commission_structure-Start'!$A$21:$A$24,0), MATCH(Q$1,'[1]2018_commission_structure-Start'!$A$21:$I$21,0)),0)</f>
        <v>22500</v>
      </c>
      <c r="R168" s="26">
        <f>IF($H168&gt;K168,MIN($H168-K168,L168-K168)*INDEX('[1]2018_commission_structure-Start'!$A$21:$I$24,MATCH($E168,'[1]2018_commission_structure-Start'!$A$21:$A$24,0), MATCH(R$1,'[1]2018_commission_structure-Start'!$A$21:$I$21,0)),0)</f>
        <v>23005.4</v>
      </c>
      <c r="S168" s="26">
        <f>IF(H168&gt;L168,(H168-L168)*INDEX('[1]2018_commission_structure-Start'!$A$21:$I$24,MATCH($E168,'[1]2018_commission_structure-Start'!$A$21:$A$24,0),MATCH(S$1,'[1]2018_commission_structure-Start'!$A$21:$I$21,0)),0)</f>
        <v>0</v>
      </c>
      <c r="T168" s="28">
        <f t="shared" si="26"/>
        <v>114255.4</v>
      </c>
      <c r="U168" s="28">
        <f t="shared" si="27"/>
        <v>164214.39999999999</v>
      </c>
      <c r="V168" s="28">
        <f>MIN(H168,I168)*INDEX('[1]2018_commission_structure-Start'!$A$15:$J$18,MATCH($E168,'[1]2018_commission_structure-Start'!$A$15:$A$18,0),MATCH(V$1,'[1]2018_commission_structure-Start'!$A$15:$J$15,0))</f>
        <v>60000</v>
      </c>
      <c r="W168" s="26">
        <f>IF($H168&gt;I168,MIN($H168-I168,J168-I168)*INDEX('[1]2018_commission_structure-Start'!$A$15:$J$18,MATCH($E168,'[1]2018_commission_structure-Start'!$A$15:$A$18,0),MATCH(W$1,'[1]2018_commission_structure-Start'!$A$15:$J$15,0)),0)</f>
        <v>21250</v>
      </c>
      <c r="X168" s="26">
        <f>IF($H168&gt;J168,MIN($H168-J168,K168-J168)*INDEX('[1]2018_commission_structure-Start'!$A$15:$J$18,MATCH($E168,'[1]2018_commission_structure-Start'!$A$15:$A$18,0),MATCH(X$1,'[1]2018_commission_structure-Start'!$A$15:$J$15,0)),0)</f>
        <v>25000</v>
      </c>
      <c r="Y168" s="26">
        <f>IF($H168&gt;K168,MIN($H168-K168,L168-K168)*INDEX('[1]2018_commission_structure-Start'!$A$15:$J$18,MATCH($E168,'[1]2018_commission_structure-Start'!$A$15:$A$18,0),MATCH(Y$1,'[1]2018_commission_structure-Start'!$A$15:$J$15,0)),0)</f>
        <v>23005.4</v>
      </c>
      <c r="Z168" s="26">
        <f>IF(H168&gt;L168,(H168-L168)*INDEX('[1]2018_commission_structure-Start'!$A$21:$I$24,MATCH($E168,'[1]2018_commission_structure-Start'!$A$21:$A$24,0),MATCH(Z$1,'[1]2018_commission_structure-Start'!$A$21:$I$21,0)),0)</f>
        <v>0</v>
      </c>
      <c r="AA168" s="28">
        <f t="shared" si="28"/>
        <v>129255.4</v>
      </c>
      <c r="AB168" s="28">
        <f t="shared" si="29"/>
        <v>179214.4</v>
      </c>
    </row>
    <row r="169" spans="1:28" x14ac:dyDescent="0.2">
      <c r="A169" s="25" t="str">
        <f t="shared" si="20"/>
        <v>Jo ann Laurand</v>
      </c>
      <c r="B169" s="25">
        <v>7493076952</v>
      </c>
      <c r="C169" s="25" t="s">
        <v>339</v>
      </c>
      <c r="D169" s="25" t="s">
        <v>340</v>
      </c>
      <c r="E169" s="25" t="s">
        <v>29</v>
      </c>
      <c r="F169" s="25">
        <v>57201</v>
      </c>
      <c r="G169" s="25">
        <f>COUNTIF([1]deals_closed!D:D,B169)</f>
        <v>22</v>
      </c>
      <c r="H169" s="26">
        <f>SUMIF([1]deals_closed!D:D,B169,[1]deals_closed!C:C)</f>
        <v>735952</v>
      </c>
      <c r="I169" s="26">
        <f>VLOOKUP(E169,'[1]2018_commission_structure-Start'!$A$22:$I$24,9,FALSE)</f>
        <v>600000</v>
      </c>
      <c r="J169" s="26">
        <f t="shared" si="21"/>
        <v>750000</v>
      </c>
      <c r="K169" s="26">
        <f t="shared" si="22"/>
        <v>900000</v>
      </c>
      <c r="L169" s="26">
        <f t="shared" si="23"/>
        <v>1200000</v>
      </c>
      <c r="M169" s="27">
        <f t="shared" si="24"/>
        <v>1.2265866666666667</v>
      </c>
      <c r="N169" s="25" t="str">
        <f t="shared" si="25"/>
        <v>100-125%</v>
      </c>
      <c r="O169" s="28">
        <f>MIN(H169,I169)*INDEX('[1]2018_commission_structure-Start'!$A$21:$I$24,MATCH($E169,'[1]2018_commission_structure-Start'!$A$21:$A$24,0),MATCH(O$1,'[1]2018_commission_structure-Start'!$A$21:$I$21,0))</f>
        <v>78000</v>
      </c>
      <c r="P169" s="26">
        <f>IF(H169&gt;I169,MIN(H169-I169,J169-I169)*INDEX('[1]2018_commission_structure-Start'!$A$21:$I$24,MATCH($E169,'[1]2018_commission_structure-Start'!$A$21:$A$24,0), MATCH(P$1,'[1]2018_commission_structure-Start'!$A$21:$I$21,0)),0)</f>
        <v>23111.84</v>
      </c>
      <c r="Q169" s="26">
        <f>IF($H169&gt;J169,MIN($H169-J169,K169-J169)*INDEX('[1]2018_commission_structure-Start'!$A$21:$I$24,MATCH($E169,'[1]2018_commission_structure-Start'!$A$21:$A$24,0), MATCH(Q$1,'[1]2018_commission_structure-Start'!$A$21:$I$21,0)),0)</f>
        <v>0</v>
      </c>
      <c r="R169" s="26">
        <f>IF($H169&gt;K169,MIN($H169-K169,L169-K169)*INDEX('[1]2018_commission_structure-Start'!$A$21:$I$24,MATCH($E169,'[1]2018_commission_structure-Start'!$A$21:$A$24,0), MATCH(R$1,'[1]2018_commission_structure-Start'!$A$21:$I$21,0)),0)</f>
        <v>0</v>
      </c>
      <c r="S169" s="26">
        <f>IF(H169&gt;L169,(H169-L169)*INDEX('[1]2018_commission_structure-Start'!$A$21:$I$24,MATCH($E169,'[1]2018_commission_structure-Start'!$A$21:$A$24,0),MATCH(S$1,'[1]2018_commission_structure-Start'!$A$21:$I$21,0)),0)</f>
        <v>0</v>
      </c>
      <c r="T169" s="28">
        <f t="shared" si="26"/>
        <v>101111.84</v>
      </c>
      <c r="U169" s="28">
        <f t="shared" si="27"/>
        <v>158312.84</v>
      </c>
      <c r="V169" s="28">
        <f>MIN(H169,I169)*INDEX('[1]2018_commission_structure-Start'!$A$15:$J$18,MATCH($E169,'[1]2018_commission_structure-Start'!$A$15:$A$18,0),MATCH(V$1,'[1]2018_commission_structure-Start'!$A$15:$J$15,0))</f>
        <v>90000</v>
      </c>
      <c r="W169" s="26">
        <f>IF($H169&gt;I169,MIN($H169-I169,J169-I169)*INDEX('[1]2018_commission_structure-Start'!$A$15:$J$18,MATCH($E169,'[1]2018_commission_structure-Start'!$A$15:$A$18,0),MATCH(W$1,'[1]2018_commission_structure-Start'!$A$15:$J$15,0)),0)</f>
        <v>24471.360000000001</v>
      </c>
      <c r="X169" s="26">
        <f>IF($H169&gt;J169,MIN($H169-J169,K169-J169)*INDEX('[1]2018_commission_structure-Start'!$A$15:$J$18,MATCH($E169,'[1]2018_commission_structure-Start'!$A$15:$A$18,0),MATCH(X$1,'[1]2018_commission_structure-Start'!$A$15:$J$15,0)),0)</f>
        <v>0</v>
      </c>
      <c r="Y169" s="26">
        <f>IF($H169&gt;K169,MIN($H169-K169,L169-K169)*INDEX('[1]2018_commission_structure-Start'!$A$15:$J$18,MATCH($E169,'[1]2018_commission_structure-Start'!$A$15:$A$18,0),MATCH(Y$1,'[1]2018_commission_structure-Start'!$A$15:$J$15,0)),0)</f>
        <v>0</v>
      </c>
      <c r="Z169" s="26">
        <f>IF(H169&gt;L169,(H169-L169)*INDEX('[1]2018_commission_structure-Start'!$A$21:$I$24,MATCH($E169,'[1]2018_commission_structure-Start'!$A$21:$A$24,0),MATCH(Z$1,'[1]2018_commission_structure-Start'!$A$21:$I$21,0)),0)</f>
        <v>0</v>
      </c>
      <c r="AA169" s="28">
        <f t="shared" si="28"/>
        <v>114471.36</v>
      </c>
      <c r="AB169" s="28">
        <f t="shared" si="29"/>
        <v>171672.36</v>
      </c>
    </row>
    <row r="170" spans="1:28" x14ac:dyDescent="0.2">
      <c r="A170" s="25" t="str">
        <f t="shared" si="20"/>
        <v>Estele Murcott</v>
      </c>
      <c r="B170" s="25">
        <v>3513651333</v>
      </c>
      <c r="C170" s="25" t="s">
        <v>341</v>
      </c>
      <c r="D170" s="25" t="s">
        <v>342</v>
      </c>
      <c r="E170" s="25" t="s">
        <v>29</v>
      </c>
      <c r="F170" s="25">
        <v>61705</v>
      </c>
      <c r="G170" s="25">
        <f>COUNTIF([1]deals_closed!D:D,B170)</f>
        <v>13</v>
      </c>
      <c r="H170" s="26">
        <f>SUMIF([1]deals_closed!D:D,B170,[1]deals_closed!C:C)</f>
        <v>397375</v>
      </c>
      <c r="I170" s="26">
        <f>VLOOKUP(E170,'[1]2018_commission_structure-Start'!$A$22:$I$24,9,FALSE)</f>
        <v>600000</v>
      </c>
      <c r="J170" s="26">
        <f t="shared" si="21"/>
        <v>750000</v>
      </c>
      <c r="K170" s="26">
        <f t="shared" si="22"/>
        <v>900000</v>
      </c>
      <c r="L170" s="26">
        <f t="shared" si="23"/>
        <v>1200000</v>
      </c>
      <c r="M170" s="27">
        <f t="shared" si="24"/>
        <v>0.66229166666666661</v>
      </c>
      <c r="N170" s="25" t="str">
        <f t="shared" si="25"/>
        <v>0-100%</v>
      </c>
      <c r="O170" s="28">
        <f>MIN(H170,I170)*INDEX('[1]2018_commission_structure-Start'!$A$21:$I$24,MATCH($E170,'[1]2018_commission_structure-Start'!$A$21:$A$24,0),MATCH(O$1,'[1]2018_commission_structure-Start'!$A$21:$I$21,0))</f>
        <v>51658.75</v>
      </c>
      <c r="P170" s="26">
        <f>IF(H170&gt;I170,MIN(H170-I170,J170-I170)*INDEX('[1]2018_commission_structure-Start'!$A$21:$I$24,MATCH($E170,'[1]2018_commission_structure-Start'!$A$21:$A$24,0), MATCH(P$1,'[1]2018_commission_structure-Start'!$A$21:$I$21,0)),0)</f>
        <v>0</v>
      </c>
      <c r="Q170" s="26">
        <f>IF($H170&gt;J170,MIN($H170-J170,K170-J170)*INDEX('[1]2018_commission_structure-Start'!$A$21:$I$24,MATCH($E170,'[1]2018_commission_structure-Start'!$A$21:$A$24,0), MATCH(Q$1,'[1]2018_commission_structure-Start'!$A$21:$I$21,0)),0)</f>
        <v>0</v>
      </c>
      <c r="R170" s="26">
        <f>IF($H170&gt;K170,MIN($H170-K170,L170-K170)*INDEX('[1]2018_commission_structure-Start'!$A$21:$I$24,MATCH($E170,'[1]2018_commission_structure-Start'!$A$21:$A$24,0), MATCH(R$1,'[1]2018_commission_structure-Start'!$A$21:$I$21,0)),0)</f>
        <v>0</v>
      </c>
      <c r="S170" s="26">
        <f>IF(H170&gt;L170,(H170-L170)*INDEX('[1]2018_commission_structure-Start'!$A$21:$I$24,MATCH($E170,'[1]2018_commission_structure-Start'!$A$21:$A$24,0),MATCH(S$1,'[1]2018_commission_structure-Start'!$A$21:$I$21,0)),0)</f>
        <v>0</v>
      </c>
      <c r="T170" s="28">
        <f t="shared" si="26"/>
        <v>51658.75</v>
      </c>
      <c r="U170" s="28">
        <f t="shared" si="27"/>
        <v>113363.75</v>
      </c>
      <c r="V170" s="28">
        <f>MIN(H170,I170)*INDEX('[1]2018_commission_structure-Start'!$A$15:$J$18,MATCH($E170,'[1]2018_commission_structure-Start'!$A$15:$A$18,0),MATCH(V$1,'[1]2018_commission_structure-Start'!$A$15:$J$15,0))</f>
        <v>59606.25</v>
      </c>
      <c r="W170" s="26">
        <f>IF($H170&gt;I170,MIN($H170-I170,J170-I170)*INDEX('[1]2018_commission_structure-Start'!$A$15:$J$18,MATCH($E170,'[1]2018_commission_structure-Start'!$A$15:$A$18,0),MATCH(W$1,'[1]2018_commission_structure-Start'!$A$15:$J$15,0)),0)</f>
        <v>0</v>
      </c>
      <c r="X170" s="26">
        <f>IF($H170&gt;J170,MIN($H170-J170,K170-J170)*INDEX('[1]2018_commission_structure-Start'!$A$15:$J$18,MATCH($E170,'[1]2018_commission_structure-Start'!$A$15:$A$18,0),MATCH(X$1,'[1]2018_commission_structure-Start'!$A$15:$J$15,0)),0)</f>
        <v>0</v>
      </c>
      <c r="Y170" s="26">
        <f>IF($H170&gt;K170,MIN($H170-K170,L170-K170)*INDEX('[1]2018_commission_structure-Start'!$A$15:$J$18,MATCH($E170,'[1]2018_commission_structure-Start'!$A$15:$A$18,0),MATCH(Y$1,'[1]2018_commission_structure-Start'!$A$15:$J$15,0)),0)</f>
        <v>0</v>
      </c>
      <c r="Z170" s="26">
        <f>IF(H170&gt;L170,(H170-L170)*INDEX('[1]2018_commission_structure-Start'!$A$21:$I$24,MATCH($E170,'[1]2018_commission_structure-Start'!$A$21:$A$24,0),MATCH(Z$1,'[1]2018_commission_structure-Start'!$A$21:$I$21,0)),0)</f>
        <v>0</v>
      </c>
      <c r="AA170" s="28">
        <f t="shared" si="28"/>
        <v>59606.25</v>
      </c>
      <c r="AB170" s="28">
        <f t="shared" si="29"/>
        <v>121311.25</v>
      </c>
    </row>
    <row r="171" spans="1:28" x14ac:dyDescent="0.2">
      <c r="A171" s="25" t="str">
        <f t="shared" si="20"/>
        <v>Keven Chatters</v>
      </c>
      <c r="B171" s="25">
        <v>4039266773</v>
      </c>
      <c r="C171" s="25" t="s">
        <v>343</v>
      </c>
      <c r="D171" s="25" t="s">
        <v>344</v>
      </c>
      <c r="E171" s="25" t="s">
        <v>29</v>
      </c>
      <c r="F171" s="25">
        <v>70198</v>
      </c>
      <c r="G171" s="25">
        <f>COUNTIF([1]deals_closed!D:D,B171)</f>
        <v>18</v>
      </c>
      <c r="H171" s="26">
        <f>SUMIF([1]deals_closed!D:D,B171,[1]deals_closed!C:C)</f>
        <v>554263</v>
      </c>
      <c r="I171" s="26">
        <f>VLOOKUP(E171,'[1]2018_commission_structure-Start'!$A$22:$I$24,9,FALSE)</f>
        <v>600000</v>
      </c>
      <c r="J171" s="26">
        <f t="shared" si="21"/>
        <v>750000</v>
      </c>
      <c r="K171" s="26">
        <f t="shared" si="22"/>
        <v>900000</v>
      </c>
      <c r="L171" s="26">
        <f t="shared" si="23"/>
        <v>1200000</v>
      </c>
      <c r="M171" s="27">
        <f t="shared" si="24"/>
        <v>0.92377166666666666</v>
      </c>
      <c r="N171" s="25" t="str">
        <f t="shared" si="25"/>
        <v>0-100%</v>
      </c>
      <c r="O171" s="28">
        <f>MIN(H171,I171)*INDEX('[1]2018_commission_structure-Start'!$A$21:$I$24,MATCH($E171,'[1]2018_commission_structure-Start'!$A$21:$A$24,0),MATCH(O$1,'[1]2018_commission_structure-Start'!$A$21:$I$21,0))</f>
        <v>72054.19</v>
      </c>
      <c r="P171" s="26">
        <f>IF(H171&gt;I171,MIN(H171-I171,J171-I171)*INDEX('[1]2018_commission_structure-Start'!$A$21:$I$24,MATCH($E171,'[1]2018_commission_structure-Start'!$A$21:$A$24,0), MATCH(P$1,'[1]2018_commission_structure-Start'!$A$21:$I$21,0)),0)</f>
        <v>0</v>
      </c>
      <c r="Q171" s="26">
        <f>IF($H171&gt;J171,MIN($H171-J171,K171-J171)*INDEX('[1]2018_commission_structure-Start'!$A$21:$I$24,MATCH($E171,'[1]2018_commission_structure-Start'!$A$21:$A$24,0), MATCH(Q$1,'[1]2018_commission_structure-Start'!$A$21:$I$21,0)),0)</f>
        <v>0</v>
      </c>
      <c r="R171" s="26">
        <f>IF($H171&gt;K171,MIN($H171-K171,L171-K171)*INDEX('[1]2018_commission_structure-Start'!$A$21:$I$24,MATCH($E171,'[1]2018_commission_structure-Start'!$A$21:$A$24,0), MATCH(R$1,'[1]2018_commission_structure-Start'!$A$21:$I$21,0)),0)</f>
        <v>0</v>
      </c>
      <c r="S171" s="26">
        <f>IF(H171&gt;L171,(H171-L171)*INDEX('[1]2018_commission_structure-Start'!$A$21:$I$24,MATCH($E171,'[1]2018_commission_structure-Start'!$A$21:$A$24,0),MATCH(S$1,'[1]2018_commission_structure-Start'!$A$21:$I$21,0)),0)</f>
        <v>0</v>
      </c>
      <c r="T171" s="28">
        <f t="shared" si="26"/>
        <v>72054.19</v>
      </c>
      <c r="U171" s="28">
        <f t="shared" si="27"/>
        <v>142252.19</v>
      </c>
      <c r="V171" s="28">
        <f>MIN(H171,I171)*INDEX('[1]2018_commission_structure-Start'!$A$15:$J$18,MATCH($E171,'[1]2018_commission_structure-Start'!$A$15:$A$18,0),MATCH(V$1,'[1]2018_commission_structure-Start'!$A$15:$J$15,0))</f>
        <v>83139.45</v>
      </c>
      <c r="W171" s="26">
        <f>IF($H171&gt;I171,MIN($H171-I171,J171-I171)*INDEX('[1]2018_commission_structure-Start'!$A$15:$J$18,MATCH($E171,'[1]2018_commission_structure-Start'!$A$15:$A$18,0),MATCH(W$1,'[1]2018_commission_structure-Start'!$A$15:$J$15,0)),0)</f>
        <v>0</v>
      </c>
      <c r="X171" s="26">
        <f>IF($H171&gt;J171,MIN($H171-J171,K171-J171)*INDEX('[1]2018_commission_structure-Start'!$A$15:$J$18,MATCH($E171,'[1]2018_commission_structure-Start'!$A$15:$A$18,0),MATCH(X$1,'[1]2018_commission_structure-Start'!$A$15:$J$15,0)),0)</f>
        <v>0</v>
      </c>
      <c r="Y171" s="26">
        <f>IF($H171&gt;K171,MIN($H171-K171,L171-K171)*INDEX('[1]2018_commission_structure-Start'!$A$15:$J$18,MATCH($E171,'[1]2018_commission_structure-Start'!$A$15:$A$18,0),MATCH(Y$1,'[1]2018_commission_structure-Start'!$A$15:$J$15,0)),0)</f>
        <v>0</v>
      </c>
      <c r="Z171" s="26">
        <f>IF(H171&gt;L171,(H171-L171)*INDEX('[1]2018_commission_structure-Start'!$A$21:$I$24,MATCH($E171,'[1]2018_commission_structure-Start'!$A$21:$A$24,0),MATCH(Z$1,'[1]2018_commission_structure-Start'!$A$21:$I$21,0)),0)</f>
        <v>0</v>
      </c>
      <c r="AA171" s="28">
        <f t="shared" si="28"/>
        <v>83139.45</v>
      </c>
      <c r="AB171" s="28">
        <f t="shared" si="29"/>
        <v>153337.45000000001</v>
      </c>
    </row>
    <row r="172" spans="1:28" x14ac:dyDescent="0.2">
      <c r="A172" s="25" t="str">
        <f t="shared" si="20"/>
        <v>Brien Prate</v>
      </c>
      <c r="B172" s="25">
        <v>6271204627</v>
      </c>
      <c r="C172" s="25" t="s">
        <v>345</v>
      </c>
      <c r="D172" s="25" t="s">
        <v>346</v>
      </c>
      <c r="E172" s="25" t="s">
        <v>29</v>
      </c>
      <c r="F172" s="25">
        <v>77962</v>
      </c>
      <c r="G172" s="25">
        <f>COUNTIF([1]deals_closed!D:D,B172)</f>
        <v>23</v>
      </c>
      <c r="H172" s="26">
        <f>SUMIF([1]deals_closed!D:D,B172,[1]deals_closed!C:C)</f>
        <v>762296</v>
      </c>
      <c r="I172" s="26">
        <f>VLOOKUP(E172,'[1]2018_commission_structure-Start'!$A$22:$I$24,9,FALSE)</f>
        <v>600000</v>
      </c>
      <c r="J172" s="26">
        <f t="shared" si="21"/>
        <v>750000</v>
      </c>
      <c r="K172" s="26">
        <f t="shared" si="22"/>
        <v>900000</v>
      </c>
      <c r="L172" s="26">
        <f t="shared" si="23"/>
        <v>1200000</v>
      </c>
      <c r="M172" s="27">
        <f t="shared" si="24"/>
        <v>1.2704933333333333</v>
      </c>
      <c r="N172" s="25" t="str">
        <f t="shared" si="25"/>
        <v>125-150%</v>
      </c>
      <c r="O172" s="28">
        <f>MIN(H172,I172)*INDEX('[1]2018_commission_structure-Start'!$A$21:$I$24,MATCH($E172,'[1]2018_commission_structure-Start'!$A$21:$A$24,0),MATCH(O$1,'[1]2018_commission_structure-Start'!$A$21:$I$21,0))</f>
        <v>78000</v>
      </c>
      <c r="P172" s="26">
        <f>IF(H172&gt;I172,MIN(H172-I172,J172-I172)*INDEX('[1]2018_commission_structure-Start'!$A$21:$I$24,MATCH($E172,'[1]2018_commission_structure-Start'!$A$21:$A$24,0), MATCH(P$1,'[1]2018_commission_structure-Start'!$A$21:$I$21,0)),0)</f>
        <v>25500.000000000004</v>
      </c>
      <c r="Q172" s="26">
        <f>IF($H172&gt;J172,MIN($H172-J172,K172-J172)*INDEX('[1]2018_commission_structure-Start'!$A$21:$I$24,MATCH($E172,'[1]2018_commission_structure-Start'!$A$21:$A$24,0), MATCH(Q$1,'[1]2018_commission_structure-Start'!$A$21:$I$21,0)),0)</f>
        <v>2582.16</v>
      </c>
      <c r="R172" s="26">
        <f>IF($H172&gt;K172,MIN($H172-K172,L172-K172)*INDEX('[1]2018_commission_structure-Start'!$A$21:$I$24,MATCH($E172,'[1]2018_commission_structure-Start'!$A$21:$A$24,0), MATCH(R$1,'[1]2018_commission_structure-Start'!$A$21:$I$21,0)),0)</f>
        <v>0</v>
      </c>
      <c r="S172" s="26">
        <f>IF(H172&gt;L172,(H172-L172)*INDEX('[1]2018_commission_structure-Start'!$A$21:$I$24,MATCH($E172,'[1]2018_commission_structure-Start'!$A$21:$A$24,0),MATCH(S$1,'[1]2018_commission_structure-Start'!$A$21:$I$21,0)),0)</f>
        <v>0</v>
      </c>
      <c r="T172" s="28">
        <f t="shared" si="26"/>
        <v>106082.16</v>
      </c>
      <c r="U172" s="28">
        <f t="shared" si="27"/>
        <v>184044.16</v>
      </c>
      <c r="V172" s="28">
        <f>MIN(H172,I172)*INDEX('[1]2018_commission_structure-Start'!$A$15:$J$18,MATCH($E172,'[1]2018_commission_structure-Start'!$A$15:$A$18,0),MATCH(V$1,'[1]2018_commission_structure-Start'!$A$15:$J$15,0))</f>
        <v>90000</v>
      </c>
      <c r="W172" s="26">
        <f>IF($H172&gt;I172,MIN($H172-I172,J172-I172)*INDEX('[1]2018_commission_structure-Start'!$A$15:$J$18,MATCH($E172,'[1]2018_commission_structure-Start'!$A$15:$A$18,0),MATCH(W$1,'[1]2018_commission_structure-Start'!$A$15:$J$15,0)),0)</f>
        <v>27000</v>
      </c>
      <c r="X172" s="26">
        <f>IF($H172&gt;J172,MIN($H172-J172,K172-J172)*INDEX('[1]2018_commission_structure-Start'!$A$15:$J$18,MATCH($E172,'[1]2018_commission_structure-Start'!$A$15:$A$18,0),MATCH(X$1,'[1]2018_commission_structure-Start'!$A$15:$J$15,0)),0)</f>
        <v>3074</v>
      </c>
      <c r="Y172" s="26">
        <f>IF($H172&gt;K172,MIN($H172-K172,L172-K172)*INDEX('[1]2018_commission_structure-Start'!$A$15:$J$18,MATCH($E172,'[1]2018_commission_structure-Start'!$A$15:$A$18,0),MATCH(Y$1,'[1]2018_commission_structure-Start'!$A$15:$J$15,0)),0)</f>
        <v>0</v>
      </c>
      <c r="Z172" s="26">
        <f>IF(H172&gt;L172,(H172-L172)*INDEX('[1]2018_commission_structure-Start'!$A$21:$I$24,MATCH($E172,'[1]2018_commission_structure-Start'!$A$21:$A$24,0),MATCH(Z$1,'[1]2018_commission_structure-Start'!$A$21:$I$21,0)),0)</f>
        <v>0</v>
      </c>
      <c r="AA172" s="28">
        <f t="shared" si="28"/>
        <v>120074</v>
      </c>
      <c r="AB172" s="28">
        <f t="shared" si="29"/>
        <v>198036</v>
      </c>
    </row>
    <row r="173" spans="1:28" x14ac:dyDescent="0.2">
      <c r="A173" s="25" t="str">
        <f t="shared" si="20"/>
        <v>Chev McConnal</v>
      </c>
      <c r="B173" s="25">
        <v>7263964236</v>
      </c>
      <c r="C173" s="25" t="s">
        <v>347</v>
      </c>
      <c r="D173" s="25" t="s">
        <v>348</v>
      </c>
      <c r="E173" s="25" t="s">
        <v>10</v>
      </c>
      <c r="F173" s="25">
        <v>93512</v>
      </c>
      <c r="G173" s="25">
        <f>COUNTIF([1]deals_closed!D:D,B173)</f>
        <v>15</v>
      </c>
      <c r="H173" s="26">
        <f>SUMIF([1]deals_closed!D:D,B173,[1]deals_closed!C:C)</f>
        <v>400606</v>
      </c>
      <c r="I173" s="26">
        <f>VLOOKUP(E173,'[1]2018_commission_structure-Start'!$A$22:$I$24,9,FALSE)</f>
        <v>750000</v>
      </c>
      <c r="J173" s="26">
        <f t="shared" si="21"/>
        <v>937500</v>
      </c>
      <c r="K173" s="26">
        <f t="shared" si="22"/>
        <v>1125000</v>
      </c>
      <c r="L173" s="26">
        <f t="shared" si="23"/>
        <v>1500000</v>
      </c>
      <c r="M173" s="27">
        <f t="shared" si="24"/>
        <v>0.53414133333333336</v>
      </c>
      <c r="N173" s="25" t="str">
        <f t="shared" si="25"/>
        <v>0-100%</v>
      </c>
      <c r="O173" s="28">
        <f>MIN(H173,I173)*INDEX('[1]2018_commission_structure-Start'!$A$21:$I$24,MATCH($E173,'[1]2018_commission_structure-Start'!$A$21:$A$24,0),MATCH(O$1,'[1]2018_commission_structure-Start'!$A$21:$I$21,0))</f>
        <v>60090.899999999994</v>
      </c>
      <c r="P173" s="26">
        <f>IF(H173&gt;I173,MIN(H173-I173,J173-I173)*INDEX('[1]2018_commission_structure-Start'!$A$21:$I$24,MATCH($E173,'[1]2018_commission_structure-Start'!$A$21:$A$24,0), MATCH(P$1,'[1]2018_commission_structure-Start'!$A$21:$I$21,0)),0)</f>
        <v>0</v>
      </c>
      <c r="Q173" s="26">
        <f>IF($H173&gt;J173,MIN($H173-J173,K173-J173)*INDEX('[1]2018_commission_structure-Start'!$A$21:$I$24,MATCH($E173,'[1]2018_commission_structure-Start'!$A$21:$A$24,0), MATCH(Q$1,'[1]2018_commission_structure-Start'!$A$21:$I$21,0)),0)</f>
        <v>0</v>
      </c>
      <c r="R173" s="26">
        <f>IF($H173&gt;K173,MIN($H173-K173,L173-K173)*INDEX('[1]2018_commission_structure-Start'!$A$21:$I$24,MATCH($E173,'[1]2018_commission_structure-Start'!$A$21:$A$24,0), MATCH(R$1,'[1]2018_commission_structure-Start'!$A$21:$I$21,0)),0)</f>
        <v>0</v>
      </c>
      <c r="S173" s="26">
        <f>IF(H173&gt;L173,(H173-L173)*INDEX('[1]2018_commission_structure-Start'!$A$21:$I$24,MATCH($E173,'[1]2018_commission_structure-Start'!$A$21:$A$24,0),MATCH(S$1,'[1]2018_commission_structure-Start'!$A$21:$I$21,0)),0)</f>
        <v>0</v>
      </c>
      <c r="T173" s="28">
        <f t="shared" si="26"/>
        <v>60090.899999999994</v>
      </c>
      <c r="U173" s="28">
        <f t="shared" si="27"/>
        <v>153602.9</v>
      </c>
      <c r="V173" s="28">
        <f>MIN(H173,I173)*INDEX('[1]2018_commission_structure-Start'!$A$15:$J$18,MATCH($E173,'[1]2018_commission_structure-Start'!$A$15:$A$18,0),MATCH(V$1,'[1]2018_commission_structure-Start'!$A$15:$J$15,0))</f>
        <v>60090.899999999994</v>
      </c>
      <c r="W173" s="26">
        <f>IF($H173&gt;I173,MIN($H173-I173,J173-I173)*INDEX('[1]2018_commission_structure-Start'!$A$15:$J$18,MATCH($E173,'[1]2018_commission_structure-Start'!$A$15:$A$18,0),MATCH(W$1,'[1]2018_commission_structure-Start'!$A$15:$J$15,0)),0)</f>
        <v>0</v>
      </c>
      <c r="X173" s="26">
        <f>IF($H173&gt;J173,MIN($H173-J173,K173-J173)*INDEX('[1]2018_commission_structure-Start'!$A$15:$J$18,MATCH($E173,'[1]2018_commission_structure-Start'!$A$15:$A$18,0),MATCH(X$1,'[1]2018_commission_structure-Start'!$A$15:$J$15,0)),0)</f>
        <v>0</v>
      </c>
      <c r="Y173" s="26">
        <f>IF($H173&gt;K173,MIN($H173-K173,L173-K173)*INDEX('[1]2018_commission_structure-Start'!$A$15:$J$18,MATCH($E173,'[1]2018_commission_structure-Start'!$A$15:$A$18,0),MATCH(Y$1,'[1]2018_commission_structure-Start'!$A$15:$J$15,0)),0)</f>
        <v>0</v>
      </c>
      <c r="Z173" s="26">
        <f>IF(H173&gt;L173,(H173-L173)*INDEX('[1]2018_commission_structure-Start'!$A$21:$I$24,MATCH($E173,'[1]2018_commission_structure-Start'!$A$21:$A$24,0),MATCH(Z$1,'[1]2018_commission_structure-Start'!$A$21:$I$21,0)),0)</f>
        <v>0</v>
      </c>
      <c r="AA173" s="28">
        <f t="shared" si="28"/>
        <v>60090.899999999994</v>
      </c>
      <c r="AB173" s="28">
        <f t="shared" si="29"/>
        <v>153602.9</v>
      </c>
    </row>
    <row r="174" spans="1:28" x14ac:dyDescent="0.2">
      <c r="A174" s="25" t="str">
        <f t="shared" si="20"/>
        <v>Clemmie Harrap</v>
      </c>
      <c r="B174" s="25">
        <v>7000350199</v>
      </c>
      <c r="C174" s="25" t="s">
        <v>349</v>
      </c>
      <c r="D174" s="25" t="s">
        <v>350</v>
      </c>
      <c r="E174" s="25" t="s">
        <v>7</v>
      </c>
      <c r="F174" s="25">
        <v>46470</v>
      </c>
      <c r="G174" s="25">
        <f>COUNTIF([1]deals_closed!D:D,B174)</f>
        <v>19</v>
      </c>
      <c r="H174" s="26">
        <f>SUMIF([1]deals_closed!D:D,B174,[1]deals_closed!C:C)</f>
        <v>725008</v>
      </c>
      <c r="I174" s="26">
        <f>VLOOKUP(E174,'[1]2018_commission_structure-Start'!$A$22:$I$24,9,FALSE)</f>
        <v>500000</v>
      </c>
      <c r="J174" s="26">
        <f t="shared" si="21"/>
        <v>625000</v>
      </c>
      <c r="K174" s="26">
        <f t="shared" si="22"/>
        <v>750000</v>
      </c>
      <c r="L174" s="26">
        <f t="shared" si="23"/>
        <v>1000000</v>
      </c>
      <c r="M174" s="27">
        <f t="shared" si="24"/>
        <v>1.450016</v>
      </c>
      <c r="N174" s="25" t="str">
        <f t="shared" si="25"/>
        <v>125-150%</v>
      </c>
      <c r="O174" s="28">
        <f>MIN(H174,I174)*INDEX('[1]2018_commission_structure-Start'!$A$21:$I$24,MATCH($E174,'[1]2018_commission_structure-Start'!$A$21:$A$24,0),MATCH(O$1,'[1]2018_commission_structure-Start'!$A$21:$I$21,0))</f>
        <v>50000</v>
      </c>
      <c r="P174" s="26">
        <f>IF(H174&gt;I174,MIN(H174-I174,J174-I174)*INDEX('[1]2018_commission_structure-Start'!$A$21:$I$24,MATCH($E174,'[1]2018_commission_structure-Start'!$A$21:$A$24,0), MATCH(P$1,'[1]2018_commission_structure-Start'!$A$21:$I$21,0)),0)</f>
        <v>18750</v>
      </c>
      <c r="Q174" s="26">
        <f>IF($H174&gt;J174,MIN($H174-J174,K174-J174)*INDEX('[1]2018_commission_structure-Start'!$A$21:$I$24,MATCH($E174,'[1]2018_commission_structure-Start'!$A$21:$A$24,0), MATCH(Q$1,'[1]2018_commission_structure-Start'!$A$21:$I$21,0)),0)</f>
        <v>18001.439999999999</v>
      </c>
      <c r="R174" s="26">
        <f>IF($H174&gt;K174,MIN($H174-K174,L174-K174)*INDEX('[1]2018_commission_structure-Start'!$A$21:$I$24,MATCH($E174,'[1]2018_commission_structure-Start'!$A$21:$A$24,0), MATCH(R$1,'[1]2018_commission_structure-Start'!$A$21:$I$21,0)),0)</f>
        <v>0</v>
      </c>
      <c r="S174" s="26">
        <f>IF(H174&gt;L174,(H174-L174)*INDEX('[1]2018_commission_structure-Start'!$A$21:$I$24,MATCH($E174,'[1]2018_commission_structure-Start'!$A$21:$A$24,0),MATCH(S$1,'[1]2018_commission_structure-Start'!$A$21:$I$21,0)),0)</f>
        <v>0</v>
      </c>
      <c r="T174" s="28">
        <f t="shared" si="26"/>
        <v>86751.44</v>
      </c>
      <c r="U174" s="28">
        <f t="shared" si="27"/>
        <v>133221.44</v>
      </c>
      <c r="V174" s="28">
        <f>MIN(H174,I174)*INDEX('[1]2018_commission_structure-Start'!$A$15:$J$18,MATCH($E174,'[1]2018_commission_structure-Start'!$A$15:$A$18,0),MATCH(V$1,'[1]2018_commission_structure-Start'!$A$15:$J$15,0))</f>
        <v>60000</v>
      </c>
      <c r="W174" s="26">
        <f>IF($H174&gt;I174,MIN($H174-I174,J174-I174)*INDEX('[1]2018_commission_structure-Start'!$A$15:$J$18,MATCH($E174,'[1]2018_commission_structure-Start'!$A$15:$A$18,0),MATCH(W$1,'[1]2018_commission_structure-Start'!$A$15:$J$15,0)),0)</f>
        <v>21250</v>
      </c>
      <c r="X174" s="26">
        <f>IF($H174&gt;J174,MIN($H174-J174,K174-J174)*INDEX('[1]2018_commission_structure-Start'!$A$15:$J$18,MATCH($E174,'[1]2018_commission_structure-Start'!$A$15:$A$18,0),MATCH(X$1,'[1]2018_commission_structure-Start'!$A$15:$J$15,0)),0)</f>
        <v>20001.600000000002</v>
      </c>
      <c r="Y174" s="26">
        <f>IF($H174&gt;K174,MIN($H174-K174,L174-K174)*INDEX('[1]2018_commission_structure-Start'!$A$15:$J$18,MATCH($E174,'[1]2018_commission_structure-Start'!$A$15:$A$18,0),MATCH(Y$1,'[1]2018_commission_structure-Start'!$A$15:$J$15,0)),0)</f>
        <v>0</v>
      </c>
      <c r="Z174" s="26">
        <f>IF(H174&gt;L174,(H174-L174)*INDEX('[1]2018_commission_structure-Start'!$A$21:$I$24,MATCH($E174,'[1]2018_commission_structure-Start'!$A$21:$A$24,0),MATCH(Z$1,'[1]2018_commission_structure-Start'!$A$21:$I$21,0)),0)</f>
        <v>0</v>
      </c>
      <c r="AA174" s="28">
        <f t="shared" si="28"/>
        <v>101251.6</v>
      </c>
      <c r="AB174" s="28">
        <f t="shared" si="29"/>
        <v>147721.60000000001</v>
      </c>
    </row>
    <row r="175" spans="1:28" x14ac:dyDescent="0.2">
      <c r="A175" s="25" t="str">
        <f t="shared" si="20"/>
        <v>Shelley Schuh</v>
      </c>
      <c r="B175" s="25">
        <v>1469328364</v>
      </c>
      <c r="C175" s="25" t="s">
        <v>351</v>
      </c>
      <c r="D175" s="25" t="s">
        <v>352</v>
      </c>
      <c r="E175" s="25" t="s">
        <v>10</v>
      </c>
      <c r="F175" s="25">
        <v>82805</v>
      </c>
      <c r="G175" s="25">
        <f>COUNTIF([1]deals_closed!D:D,B175)</f>
        <v>23</v>
      </c>
      <c r="H175" s="26">
        <f>SUMIF([1]deals_closed!D:D,B175,[1]deals_closed!C:C)</f>
        <v>924403</v>
      </c>
      <c r="I175" s="26">
        <f>VLOOKUP(E175,'[1]2018_commission_structure-Start'!$A$22:$I$24,9,FALSE)</f>
        <v>750000</v>
      </c>
      <c r="J175" s="26">
        <f t="shared" si="21"/>
        <v>937500</v>
      </c>
      <c r="K175" s="26">
        <f t="shared" si="22"/>
        <v>1125000</v>
      </c>
      <c r="L175" s="26">
        <f t="shared" si="23"/>
        <v>1500000</v>
      </c>
      <c r="M175" s="27">
        <f t="shared" si="24"/>
        <v>1.2325373333333334</v>
      </c>
      <c r="N175" s="25" t="str">
        <f t="shared" si="25"/>
        <v>100-125%</v>
      </c>
      <c r="O175" s="28">
        <f>MIN(H175,I175)*INDEX('[1]2018_commission_structure-Start'!$A$21:$I$24,MATCH($E175,'[1]2018_commission_structure-Start'!$A$21:$A$24,0),MATCH(O$1,'[1]2018_commission_structure-Start'!$A$21:$I$21,0))</f>
        <v>112500</v>
      </c>
      <c r="P175" s="26">
        <f>IF(H175&gt;I175,MIN(H175-I175,J175-I175)*INDEX('[1]2018_commission_structure-Start'!$A$21:$I$24,MATCH($E175,'[1]2018_commission_structure-Start'!$A$21:$A$24,0), MATCH(P$1,'[1]2018_commission_structure-Start'!$A$21:$I$21,0)),0)</f>
        <v>33136.57</v>
      </c>
      <c r="Q175" s="26">
        <f>IF($H175&gt;J175,MIN($H175-J175,K175-J175)*INDEX('[1]2018_commission_structure-Start'!$A$21:$I$24,MATCH($E175,'[1]2018_commission_structure-Start'!$A$21:$A$24,0), MATCH(Q$1,'[1]2018_commission_structure-Start'!$A$21:$I$21,0)),0)</f>
        <v>0</v>
      </c>
      <c r="R175" s="26">
        <f>IF($H175&gt;K175,MIN($H175-K175,L175-K175)*INDEX('[1]2018_commission_structure-Start'!$A$21:$I$24,MATCH($E175,'[1]2018_commission_structure-Start'!$A$21:$A$24,0), MATCH(R$1,'[1]2018_commission_structure-Start'!$A$21:$I$21,0)),0)</f>
        <v>0</v>
      </c>
      <c r="S175" s="26">
        <f>IF(H175&gt;L175,(H175-L175)*INDEX('[1]2018_commission_structure-Start'!$A$21:$I$24,MATCH($E175,'[1]2018_commission_structure-Start'!$A$21:$A$24,0),MATCH(S$1,'[1]2018_commission_structure-Start'!$A$21:$I$21,0)),0)</f>
        <v>0</v>
      </c>
      <c r="T175" s="28">
        <f t="shared" si="26"/>
        <v>145636.57</v>
      </c>
      <c r="U175" s="28">
        <f t="shared" si="27"/>
        <v>228441.57</v>
      </c>
      <c r="V175" s="28">
        <f>MIN(H175,I175)*INDEX('[1]2018_commission_structure-Start'!$A$15:$J$18,MATCH($E175,'[1]2018_commission_structure-Start'!$A$15:$A$18,0),MATCH(V$1,'[1]2018_commission_structure-Start'!$A$15:$J$15,0))</f>
        <v>112500</v>
      </c>
      <c r="W175" s="26">
        <f>IF($H175&gt;I175,MIN($H175-I175,J175-I175)*INDEX('[1]2018_commission_structure-Start'!$A$15:$J$18,MATCH($E175,'[1]2018_commission_structure-Start'!$A$15:$A$18,0),MATCH(W$1,'[1]2018_commission_structure-Start'!$A$15:$J$15,0)),0)</f>
        <v>38368.660000000003</v>
      </c>
      <c r="X175" s="26">
        <f>IF($H175&gt;J175,MIN($H175-J175,K175-J175)*INDEX('[1]2018_commission_structure-Start'!$A$15:$J$18,MATCH($E175,'[1]2018_commission_structure-Start'!$A$15:$A$18,0),MATCH(X$1,'[1]2018_commission_structure-Start'!$A$15:$J$15,0)),0)</f>
        <v>0</v>
      </c>
      <c r="Y175" s="26">
        <f>IF($H175&gt;K175,MIN($H175-K175,L175-K175)*INDEX('[1]2018_commission_structure-Start'!$A$15:$J$18,MATCH($E175,'[1]2018_commission_structure-Start'!$A$15:$A$18,0),MATCH(Y$1,'[1]2018_commission_structure-Start'!$A$15:$J$15,0)),0)</f>
        <v>0</v>
      </c>
      <c r="Z175" s="26">
        <f>IF(H175&gt;L175,(H175-L175)*INDEX('[1]2018_commission_structure-Start'!$A$21:$I$24,MATCH($E175,'[1]2018_commission_structure-Start'!$A$21:$A$24,0),MATCH(Z$1,'[1]2018_commission_structure-Start'!$A$21:$I$21,0)),0)</f>
        <v>0</v>
      </c>
      <c r="AA175" s="28">
        <f t="shared" si="28"/>
        <v>150868.66</v>
      </c>
      <c r="AB175" s="28">
        <f t="shared" si="29"/>
        <v>233673.66</v>
      </c>
    </row>
    <row r="176" spans="1:28" x14ac:dyDescent="0.2">
      <c r="A176" s="25" t="str">
        <f t="shared" si="20"/>
        <v>Leilah Elsy</v>
      </c>
      <c r="B176" s="25">
        <v>6988089128</v>
      </c>
      <c r="C176" s="25" t="s">
        <v>353</v>
      </c>
      <c r="D176" s="25" t="s">
        <v>354</v>
      </c>
      <c r="E176" s="25" t="s">
        <v>10</v>
      </c>
      <c r="F176" s="25">
        <v>89492</v>
      </c>
      <c r="G176" s="25">
        <f>COUNTIF([1]deals_closed!D:D,B176)</f>
        <v>22</v>
      </c>
      <c r="H176" s="26">
        <f>SUMIF([1]deals_closed!D:D,B176,[1]deals_closed!C:C)</f>
        <v>826224</v>
      </c>
      <c r="I176" s="26">
        <f>VLOOKUP(E176,'[1]2018_commission_structure-Start'!$A$22:$I$24,9,FALSE)</f>
        <v>750000</v>
      </c>
      <c r="J176" s="26">
        <f t="shared" si="21"/>
        <v>937500</v>
      </c>
      <c r="K176" s="26">
        <f t="shared" si="22"/>
        <v>1125000</v>
      </c>
      <c r="L176" s="26">
        <f t="shared" si="23"/>
        <v>1500000</v>
      </c>
      <c r="M176" s="27">
        <f t="shared" si="24"/>
        <v>1.1016319999999999</v>
      </c>
      <c r="N176" s="25" t="str">
        <f t="shared" si="25"/>
        <v>100-125%</v>
      </c>
      <c r="O176" s="28">
        <f>MIN(H176,I176)*INDEX('[1]2018_commission_structure-Start'!$A$21:$I$24,MATCH($E176,'[1]2018_commission_structure-Start'!$A$21:$A$24,0),MATCH(O$1,'[1]2018_commission_structure-Start'!$A$21:$I$21,0))</f>
        <v>112500</v>
      </c>
      <c r="P176" s="26">
        <f>IF(H176&gt;I176,MIN(H176-I176,J176-I176)*INDEX('[1]2018_commission_structure-Start'!$A$21:$I$24,MATCH($E176,'[1]2018_commission_structure-Start'!$A$21:$A$24,0), MATCH(P$1,'[1]2018_commission_structure-Start'!$A$21:$I$21,0)),0)</f>
        <v>14482.56</v>
      </c>
      <c r="Q176" s="26">
        <f>IF($H176&gt;J176,MIN($H176-J176,K176-J176)*INDEX('[1]2018_commission_structure-Start'!$A$21:$I$24,MATCH($E176,'[1]2018_commission_structure-Start'!$A$21:$A$24,0), MATCH(Q$1,'[1]2018_commission_structure-Start'!$A$21:$I$21,0)),0)</f>
        <v>0</v>
      </c>
      <c r="R176" s="26">
        <f>IF($H176&gt;K176,MIN($H176-K176,L176-K176)*INDEX('[1]2018_commission_structure-Start'!$A$21:$I$24,MATCH($E176,'[1]2018_commission_structure-Start'!$A$21:$A$24,0), MATCH(R$1,'[1]2018_commission_structure-Start'!$A$21:$I$21,0)),0)</f>
        <v>0</v>
      </c>
      <c r="S176" s="26">
        <f>IF(H176&gt;L176,(H176-L176)*INDEX('[1]2018_commission_structure-Start'!$A$21:$I$24,MATCH($E176,'[1]2018_commission_structure-Start'!$A$21:$A$24,0),MATCH(S$1,'[1]2018_commission_structure-Start'!$A$21:$I$21,0)),0)</f>
        <v>0</v>
      </c>
      <c r="T176" s="28">
        <f t="shared" si="26"/>
        <v>126982.56</v>
      </c>
      <c r="U176" s="28">
        <f t="shared" si="27"/>
        <v>216474.56</v>
      </c>
      <c r="V176" s="28">
        <f>MIN(H176,I176)*INDEX('[1]2018_commission_structure-Start'!$A$15:$J$18,MATCH($E176,'[1]2018_commission_structure-Start'!$A$15:$A$18,0),MATCH(V$1,'[1]2018_commission_structure-Start'!$A$15:$J$15,0))</f>
        <v>112500</v>
      </c>
      <c r="W176" s="26">
        <f>IF($H176&gt;I176,MIN($H176-I176,J176-I176)*INDEX('[1]2018_commission_structure-Start'!$A$15:$J$18,MATCH($E176,'[1]2018_commission_structure-Start'!$A$15:$A$18,0),MATCH(W$1,'[1]2018_commission_structure-Start'!$A$15:$J$15,0)),0)</f>
        <v>16769.28</v>
      </c>
      <c r="X176" s="26">
        <f>IF($H176&gt;J176,MIN($H176-J176,K176-J176)*INDEX('[1]2018_commission_structure-Start'!$A$15:$J$18,MATCH($E176,'[1]2018_commission_structure-Start'!$A$15:$A$18,0),MATCH(X$1,'[1]2018_commission_structure-Start'!$A$15:$J$15,0)),0)</f>
        <v>0</v>
      </c>
      <c r="Y176" s="26">
        <f>IF($H176&gt;K176,MIN($H176-K176,L176-K176)*INDEX('[1]2018_commission_structure-Start'!$A$15:$J$18,MATCH($E176,'[1]2018_commission_structure-Start'!$A$15:$A$18,0),MATCH(Y$1,'[1]2018_commission_structure-Start'!$A$15:$J$15,0)),0)</f>
        <v>0</v>
      </c>
      <c r="Z176" s="26">
        <f>IF(H176&gt;L176,(H176-L176)*INDEX('[1]2018_commission_structure-Start'!$A$21:$I$24,MATCH($E176,'[1]2018_commission_structure-Start'!$A$21:$A$24,0),MATCH(Z$1,'[1]2018_commission_structure-Start'!$A$21:$I$21,0)),0)</f>
        <v>0</v>
      </c>
      <c r="AA176" s="28">
        <f t="shared" si="28"/>
        <v>129269.28</v>
      </c>
      <c r="AB176" s="28">
        <f t="shared" si="29"/>
        <v>218761.28</v>
      </c>
    </row>
    <row r="177" spans="1:28" x14ac:dyDescent="0.2">
      <c r="A177" s="25" t="str">
        <f t="shared" si="20"/>
        <v>Raviv Jandel</v>
      </c>
      <c r="B177" s="25">
        <v>3219526055</v>
      </c>
      <c r="C177" s="25" t="s">
        <v>355</v>
      </c>
      <c r="D177" s="25" t="s">
        <v>356</v>
      </c>
      <c r="E177" s="25" t="s">
        <v>7</v>
      </c>
      <c r="F177" s="25">
        <v>38331</v>
      </c>
      <c r="G177" s="25">
        <f>COUNTIF([1]deals_closed!D:D,B177)</f>
        <v>21</v>
      </c>
      <c r="H177" s="26">
        <f>SUMIF([1]deals_closed!D:D,B177,[1]deals_closed!C:C)</f>
        <v>665283</v>
      </c>
      <c r="I177" s="26">
        <f>VLOOKUP(E177,'[1]2018_commission_structure-Start'!$A$22:$I$24,9,FALSE)</f>
        <v>500000</v>
      </c>
      <c r="J177" s="26">
        <f t="shared" si="21"/>
        <v>625000</v>
      </c>
      <c r="K177" s="26">
        <f t="shared" si="22"/>
        <v>750000</v>
      </c>
      <c r="L177" s="26">
        <f t="shared" si="23"/>
        <v>1000000</v>
      </c>
      <c r="M177" s="27">
        <f t="shared" si="24"/>
        <v>1.3305659999999999</v>
      </c>
      <c r="N177" s="25" t="str">
        <f t="shared" si="25"/>
        <v>125-150%</v>
      </c>
      <c r="O177" s="28">
        <f>MIN(H177,I177)*INDEX('[1]2018_commission_structure-Start'!$A$21:$I$24,MATCH($E177,'[1]2018_commission_structure-Start'!$A$21:$A$24,0),MATCH(O$1,'[1]2018_commission_structure-Start'!$A$21:$I$21,0))</f>
        <v>50000</v>
      </c>
      <c r="P177" s="26">
        <f>IF(H177&gt;I177,MIN(H177-I177,J177-I177)*INDEX('[1]2018_commission_structure-Start'!$A$21:$I$24,MATCH($E177,'[1]2018_commission_structure-Start'!$A$21:$A$24,0), MATCH(P$1,'[1]2018_commission_structure-Start'!$A$21:$I$21,0)),0)</f>
        <v>18750</v>
      </c>
      <c r="Q177" s="26">
        <f>IF($H177&gt;J177,MIN($H177-J177,K177-J177)*INDEX('[1]2018_commission_structure-Start'!$A$21:$I$24,MATCH($E177,'[1]2018_commission_structure-Start'!$A$21:$A$24,0), MATCH(Q$1,'[1]2018_commission_structure-Start'!$A$21:$I$21,0)),0)</f>
        <v>7250.94</v>
      </c>
      <c r="R177" s="26">
        <f>IF($H177&gt;K177,MIN($H177-K177,L177-K177)*INDEX('[1]2018_commission_structure-Start'!$A$21:$I$24,MATCH($E177,'[1]2018_commission_structure-Start'!$A$21:$A$24,0), MATCH(R$1,'[1]2018_commission_structure-Start'!$A$21:$I$21,0)),0)</f>
        <v>0</v>
      </c>
      <c r="S177" s="26">
        <f>IF(H177&gt;L177,(H177-L177)*INDEX('[1]2018_commission_structure-Start'!$A$21:$I$24,MATCH($E177,'[1]2018_commission_structure-Start'!$A$21:$A$24,0),MATCH(S$1,'[1]2018_commission_structure-Start'!$A$21:$I$21,0)),0)</f>
        <v>0</v>
      </c>
      <c r="T177" s="28">
        <f t="shared" si="26"/>
        <v>76000.94</v>
      </c>
      <c r="U177" s="28">
        <f t="shared" si="27"/>
        <v>114331.94</v>
      </c>
      <c r="V177" s="28">
        <f>MIN(H177,I177)*INDEX('[1]2018_commission_structure-Start'!$A$15:$J$18,MATCH($E177,'[1]2018_commission_structure-Start'!$A$15:$A$18,0),MATCH(V$1,'[1]2018_commission_structure-Start'!$A$15:$J$15,0))</f>
        <v>60000</v>
      </c>
      <c r="W177" s="26">
        <f>IF($H177&gt;I177,MIN($H177-I177,J177-I177)*INDEX('[1]2018_commission_structure-Start'!$A$15:$J$18,MATCH($E177,'[1]2018_commission_structure-Start'!$A$15:$A$18,0),MATCH(W$1,'[1]2018_commission_structure-Start'!$A$15:$J$15,0)),0)</f>
        <v>21250</v>
      </c>
      <c r="X177" s="26">
        <f>IF($H177&gt;J177,MIN($H177-J177,K177-J177)*INDEX('[1]2018_commission_structure-Start'!$A$15:$J$18,MATCH($E177,'[1]2018_commission_structure-Start'!$A$15:$A$18,0),MATCH(X$1,'[1]2018_commission_structure-Start'!$A$15:$J$15,0)),0)</f>
        <v>8056.6</v>
      </c>
      <c r="Y177" s="26">
        <f>IF($H177&gt;K177,MIN($H177-K177,L177-K177)*INDEX('[1]2018_commission_structure-Start'!$A$15:$J$18,MATCH($E177,'[1]2018_commission_structure-Start'!$A$15:$A$18,0),MATCH(Y$1,'[1]2018_commission_structure-Start'!$A$15:$J$15,0)),0)</f>
        <v>0</v>
      </c>
      <c r="Z177" s="26">
        <f>IF(H177&gt;L177,(H177-L177)*INDEX('[1]2018_commission_structure-Start'!$A$21:$I$24,MATCH($E177,'[1]2018_commission_structure-Start'!$A$21:$A$24,0),MATCH(Z$1,'[1]2018_commission_structure-Start'!$A$21:$I$21,0)),0)</f>
        <v>0</v>
      </c>
      <c r="AA177" s="28">
        <f t="shared" si="28"/>
        <v>89306.6</v>
      </c>
      <c r="AB177" s="28">
        <f t="shared" si="29"/>
        <v>127637.6</v>
      </c>
    </row>
    <row r="178" spans="1:28" x14ac:dyDescent="0.2">
      <c r="A178" s="25" t="str">
        <f t="shared" si="20"/>
        <v>Filmore Kinvig</v>
      </c>
      <c r="B178" s="25">
        <v>8694120054</v>
      </c>
      <c r="C178" s="25" t="s">
        <v>357</v>
      </c>
      <c r="D178" s="25" t="s">
        <v>358</v>
      </c>
      <c r="E178" s="25" t="s">
        <v>10</v>
      </c>
      <c r="F178" s="25">
        <v>114348</v>
      </c>
      <c r="G178" s="25">
        <f>COUNTIF([1]deals_closed!D:D,B178)</f>
        <v>22</v>
      </c>
      <c r="H178" s="26">
        <f>SUMIF([1]deals_closed!D:D,B178,[1]deals_closed!C:C)</f>
        <v>767904</v>
      </c>
      <c r="I178" s="26">
        <f>VLOOKUP(E178,'[1]2018_commission_structure-Start'!$A$22:$I$24,9,FALSE)</f>
        <v>750000</v>
      </c>
      <c r="J178" s="26">
        <f t="shared" si="21"/>
        <v>937500</v>
      </c>
      <c r="K178" s="26">
        <f t="shared" si="22"/>
        <v>1125000</v>
      </c>
      <c r="L178" s="26">
        <f t="shared" si="23"/>
        <v>1500000</v>
      </c>
      <c r="M178" s="27">
        <f t="shared" si="24"/>
        <v>1.0238719999999999</v>
      </c>
      <c r="N178" s="25" t="str">
        <f t="shared" si="25"/>
        <v>100-125%</v>
      </c>
      <c r="O178" s="28">
        <f>MIN(H178,I178)*INDEX('[1]2018_commission_structure-Start'!$A$21:$I$24,MATCH($E178,'[1]2018_commission_structure-Start'!$A$21:$A$24,0),MATCH(O$1,'[1]2018_commission_structure-Start'!$A$21:$I$21,0))</f>
        <v>112500</v>
      </c>
      <c r="P178" s="26">
        <f>IF(H178&gt;I178,MIN(H178-I178,J178-I178)*INDEX('[1]2018_commission_structure-Start'!$A$21:$I$24,MATCH($E178,'[1]2018_commission_structure-Start'!$A$21:$A$24,0), MATCH(P$1,'[1]2018_commission_structure-Start'!$A$21:$I$21,0)),0)</f>
        <v>3401.76</v>
      </c>
      <c r="Q178" s="26">
        <f>IF($H178&gt;J178,MIN($H178-J178,K178-J178)*INDEX('[1]2018_commission_structure-Start'!$A$21:$I$24,MATCH($E178,'[1]2018_commission_structure-Start'!$A$21:$A$24,0), MATCH(Q$1,'[1]2018_commission_structure-Start'!$A$21:$I$21,0)),0)</f>
        <v>0</v>
      </c>
      <c r="R178" s="26">
        <f>IF($H178&gt;K178,MIN($H178-K178,L178-K178)*INDEX('[1]2018_commission_structure-Start'!$A$21:$I$24,MATCH($E178,'[1]2018_commission_structure-Start'!$A$21:$A$24,0), MATCH(R$1,'[1]2018_commission_structure-Start'!$A$21:$I$21,0)),0)</f>
        <v>0</v>
      </c>
      <c r="S178" s="26">
        <f>IF(H178&gt;L178,(H178-L178)*INDEX('[1]2018_commission_structure-Start'!$A$21:$I$24,MATCH($E178,'[1]2018_commission_structure-Start'!$A$21:$A$24,0),MATCH(S$1,'[1]2018_commission_structure-Start'!$A$21:$I$21,0)),0)</f>
        <v>0</v>
      </c>
      <c r="T178" s="28">
        <f t="shared" si="26"/>
        <v>115901.75999999999</v>
      </c>
      <c r="U178" s="28">
        <f t="shared" si="27"/>
        <v>230249.76</v>
      </c>
      <c r="V178" s="28">
        <f>MIN(H178,I178)*INDEX('[1]2018_commission_structure-Start'!$A$15:$J$18,MATCH($E178,'[1]2018_commission_structure-Start'!$A$15:$A$18,0),MATCH(V$1,'[1]2018_commission_structure-Start'!$A$15:$J$15,0))</f>
        <v>112500</v>
      </c>
      <c r="W178" s="26">
        <f>IF($H178&gt;I178,MIN($H178-I178,J178-I178)*INDEX('[1]2018_commission_structure-Start'!$A$15:$J$18,MATCH($E178,'[1]2018_commission_structure-Start'!$A$15:$A$18,0),MATCH(W$1,'[1]2018_commission_structure-Start'!$A$15:$J$15,0)),0)</f>
        <v>3938.88</v>
      </c>
      <c r="X178" s="26">
        <f>IF($H178&gt;J178,MIN($H178-J178,K178-J178)*INDEX('[1]2018_commission_structure-Start'!$A$15:$J$18,MATCH($E178,'[1]2018_commission_structure-Start'!$A$15:$A$18,0),MATCH(X$1,'[1]2018_commission_structure-Start'!$A$15:$J$15,0)),0)</f>
        <v>0</v>
      </c>
      <c r="Y178" s="26">
        <f>IF($H178&gt;K178,MIN($H178-K178,L178-K178)*INDEX('[1]2018_commission_structure-Start'!$A$15:$J$18,MATCH($E178,'[1]2018_commission_structure-Start'!$A$15:$A$18,0),MATCH(Y$1,'[1]2018_commission_structure-Start'!$A$15:$J$15,0)),0)</f>
        <v>0</v>
      </c>
      <c r="Z178" s="26">
        <f>IF(H178&gt;L178,(H178-L178)*INDEX('[1]2018_commission_structure-Start'!$A$21:$I$24,MATCH($E178,'[1]2018_commission_structure-Start'!$A$21:$A$24,0),MATCH(Z$1,'[1]2018_commission_structure-Start'!$A$21:$I$21,0)),0)</f>
        <v>0</v>
      </c>
      <c r="AA178" s="28">
        <f t="shared" si="28"/>
        <v>116438.88</v>
      </c>
      <c r="AB178" s="28">
        <f t="shared" si="29"/>
        <v>230786.88</v>
      </c>
    </row>
    <row r="179" spans="1:28" x14ac:dyDescent="0.2">
      <c r="A179" s="25" t="str">
        <f t="shared" si="20"/>
        <v>Inger Chatenet</v>
      </c>
      <c r="B179" s="25">
        <v>2702941109</v>
      </c>
      <c r="C179" s="25" t="s">
        <v>359</v>
      </c>
      <c r="D179" s="25" t="s">
        <v>360</v>
      </c>
      <c r="E179" s="25" t="s">
        <v>10</v>
      </c>
      <c r="F179" s="25">
        <v>89034</v>
      </c>
      <c r="G179" s="25">
        <f>COUNTIF([1]deals_closed!D:D,B179)</f>
        <v>25</v>
      </c>
      <c r="H179" s="26">
        <f>SUMIF([1]deals_closed!D:D,B179,[1]deals_closed!C:C)</f>
        <v>851032</v>
      </c>
      <c r="I179" s="26">
        <f>VLOOKUP(E179,'[1]2018_commission_structure-Start'!$A$22:$I$24,9,FALSE)</f>
        <v>750000</v>
      </c>
      <c r="J179" s="26">
        <f t="shared" si="21"/>
        <v>937500</v>
      </c>
      <c r="K179" s="26">
        <f t="shared" si="22"/>
        <v>1125000</v>
      </c>
      <c r="L179" s="26">
        <f t="shared" si="23"/>
        <v>1500000</v>
      </c>
      <c r="M179" s="27">
        <f t="shared" si="24"/>
        <v>1.1347093333333333</v>
      </c>
      <c r="N179" s="25" t="str">
        <f t="shared" si="25"/>
        <v>100-125%</v>
      </c>
      <c r="O179" s="28">
        <f>MIN(H179,I179)*INDEX('[1]2018_commission_structure-Start'!$A$21:$I$24,MATCH($E179,'[1]2018_commission_structure-Start'!$A$21:$A$24,0),MATCH(O$1,'[1]2018_commission_structure-Start'!$A$21:$I$21,0))</f>
        <v>112500</v>
      </c>
      <c r="P179" s="26">
        <f>IF(H179&gt;I179,MIN(H179-I179,J179-I179)*INDEX('[1]2018_commission_structure-Start'!$A$21:$I$24,MATCH($E179,'[1]2018_commission_structure-Start'!$A$21:$A$24,0), MATCH(P$1,'[1]2018_commission_structure-Start'!$A$21:$I$21,0)),0)</f>
        <v>19196.080000000002</v>
      </c>
      <c r="Q179" s="26">
        <f>IF($H179&gt;J179,MIN($H179-J179,K179-J179)*INDEX('[1]2018_commission_structure-Start'!$A$21:$I$24,MATCH($E179,'[1]2018_commission_structure-Start'!$A$21:$A$24,0), MATCH(Q$1,'[1]2018_commission_structure-Start'!$A$21:$I$21,0)),0)</f>
        <v>0</v>
      </c>
      <c r="R179" s="26">
        <f>IF($H179&gt;K179,MIN($H179-K179,L179-K179)*INDEX('[1]2018_commission_structure-Start'!$A$21:$I$24,MATCH($E179,'[1]2018_commission_structure-Start'!$A$21:$A$24,0), MATCH(R$1,'[1]2018_commission_structure-Start'!$A$21:$I$21,0)),0)</f>
        <v>0</v>
      </c>
      <c r="S179" s="26">
        <f>IF(H179&gt;L179,(H179-L179)*INDEX('[1]2018_commission_structure-Start'!$A$21:$I$24,MATCH($E179,'[1]2018_commission_structure-Start'!$A$21:$A$24,0),MATCH(S$1,'[1]2018_commission_structure-Start'!$A$21:$I$21,0)),0)</f>
        <v>0</v>
      </c>
      <c r="T179" s="28">
        <f t="shared" si="26"/>
        <v>131696.08000000002</v>
      </c>
      <c r="U179" s="28">
        <f t="shared" si="27"/>
        <v>220730.08000000002</v>
      </c>
      <c r="V179" s="28">
        <f>MIN(H179,I179)*INDEX('[1]2018_commission_structure-Start'!$A$15:$J$18,MATCH($E179,'[1]2018_commission_structure-Start'!$A$15:$A$18,0),MATCH(V$1,'[1]2018_commission_structure-Start'!$A$15:$J$15,0))</f>
        <v>112500</v>
      </c>
      <c r="W179" s="26">
        <f>IF($H179&gt;I179,MIN($H179-I179,J179-I179)*INDEX('[1]2018_commission_structure-Start'!$A$15:$J$18,MATCH($E179,'[1]2018_commission_structure-Start'!$A$15:$A$18,0),MATCH(W$1,'[1]2018_commission_structure-Start'!$A$15:$J$15,0)),0)</f>
        <v>22227.040000000001</v>
      </c>
      <c r="X179" s="26">
        <f>IF($H179&gt;J179,MIN($H179-J179,K179-J179)*INDEX('[1]2018_commission_structure-Start'!$A$15:$J$18,MATCH($E179,'[1]2018_commission_structure-Start'!$A$15:$A$18,0),MATCH(X$1,'[1]2018_commission_structure-Start'!$A$15:$J$15,0)),0)</f>
        <v>0</v>
      </c>
      <c r="Y179" s="26">
        <f>IF($H179&gt;K179,MIN($H179-K179,L179-K179)*INDEX('[1]2018_commission_structure-Start'!$A$15:$J$18,MATCH($E179,'[1]2018_commission_structure-Start'!$A$15:$A$18,0),MATCH(Y$1,'[1]2018_commission_structure-Start'!$A$15:$J$15,0)),0)</f>
        <v>0</v>
      </c>
      <c r="Z179" s="26">
        <f>IF(H179&gt;L179,(H179-L179)*INDEX('[1]2018_commission_structure-Start'!$A$21:$I$24,MATCH($E179,'[1]2018_commission_structure-Start'!$A$21:$A$24,0),MATCH(Z$1,'[1]2018_commission_structure-Start'!$A$21:$I$21,0)),0)</f>
        <v>0</v>
      </c>
      <c r="AA179" s="28">
        <f t="shared" si="28"/>
        <v>134727.04000000001</v>
      </c>
      <c r="AB179" s="28">
        <f t="shared" si="29"/>
        <v>223761.04</v>
      </c>
    </row>
    <row r="180" spans="1:28" x14ac:dyDescent="0.2">
      <c r="A180" s="25" t="str">
        <f t="shared" si="20"/>
        <v>Coleman Blunderfield</v>
      </c>
      <c r="B180" s="25">
        <v>481875921</v>
      </c>
      <c r="C180" s="25" t="s">
        <v>361</v>
      </c>
      <c r="D180" s="25" t="s">
        <v>362</v>
      </c>
      <c r="E180" s="25" t="s">
        <v>10</v>
      </c>
      <c r="F180" s="25">
        <v>84575</v>
      </c>
      <c r="G180" s="25">
        <f>COUNTIF([1]deals_closed!D:D,B180)</f>
        <v>16</v>
      </c>
      <c r="H180" s="26">
        <f>SUMIF([1]deals_closed!D:D,B180,[1]deals_closed!C:C)</f>
        <v>540953</v>
      </c>
      <c r="I180" s="26">
        <f>VLOOKUP(E180,'[1]2018_commission_structure-Start'!$A$22:$I$24,9,FALSE)</f>
        <v>750000</v>
      </c>
      <c r="J180" s="26">
        <f t="shared" si="21"/>
        <v>937500</v>
      </c>
      <c r="K180" s="26">
        <f t="shared" si="22"/>
        <v>1125000</v>
      </c>
      <c r="L180" s="26">
        <f t="shared" si="23"/>
        <v>1500000</v>
      </c>
      <c r="M180" s="27">
        <f t="shared" si="24"/>
        <v>0.72127066666666662</v>
      </c>
      <c r="N180" s="25" t="str">
        <f t="shared" si="25"/>
        <v>0-100%</v>
      </c>
      <c r="O180" s="28">
        <f>MIN(H180,I180)*INDEX('[1]2018_commission_structure-Start'!$A$21:$I$24,MATCH($E180,'[1]2018_commission_structure-Start'!$A$21:$A$24,0),MATCH(O$1,'[1]2018_commission_structure-Start'!$A$21:$I$21,0))</f>
        <v>81142.95</v>
      </c>
      <c r="P180" s="26">
        <f>IF(H180&gt;I180,MIN(H180-I180,J180-I180)*INDEX('[1]2018_commission_structure-Start'!$A$21:$I$24,MATCH($E180,'[1]2018_commission_structure-Start'!$A$21:$A$24,0), MATCH(P$1,'[1]2018_commission_structure-Start'!$A$21:$I$21,0)),0)</f>
        <v>0</v>
      </c>
      <c r="Q180" s="26">
        <f>IF($H180&gt;J180,MIN($H180-J180,K180-J180)*INDEX('[1]2018_commission_structure-Start'!$A$21:$I$24,MATCH($E180,'[1]2018_commission_structure-Start'!$A$21:$A$24,0), MATCH(Q$1,'[1]2018_commission_structure-Start'!$A$21:$I$21,0)),0)</f>
        <v>0</v>
      </c>
      <c r="R180" s="26">
        <f>IF($H180&gt;K180,MIN($H180-K180,L180-K180)*INDEX('[1]2018_commission_structure-Start'!$A$21:$I$24,MATCH($E180,'[1]2018_commission_structure-Start'!$A$21:$A$24,0), MATCH(R$1,'[1]2018_commission_structure-Start'!$A$21:$I$21,0)),0)</f>
        <v>0</v>
      </c>
      <c r="S180" s="26">
        <f>IF(H180&gt;L180,(H180-L180)*INDEX('[1]2018_commission_structure-Start'!$A$21:$I$24,MATCH($E180,'[1]2018_commission_structure-Start'!$A$21:$A$24,0),MATCH(S$1,'[1]2018_commission_structure-Start'!$A$21:$I$21,0)),0)</f>
        <v>0</v>
      </c>
      <c r="T180" s="28">
        <f t="shared" si="26"/>
        <v>81142.95</v>
      </c>
      <c r="U180" s="28">
        <f t="shared" si="27"/>
        <v>165717.95000000001</v>
      </c>
      <c r="V180" s="28">
        <f>MIN(H180,I180)*INDEX('[1]2018_commission_structure-Start'!$A$15:$J$18,MATCH($E180,'[1]2018_commission_structure-Start'!$A$15:$A$18,0),MATCH(V$1,'[1]2018_commission_structure-Start'!$A$15:$J$15,0))</f>
        <v>81142.95</v>
      </c>
      <c r="W180" s="26">
        <f>IF($H180&gt;I180,MIN($H180-I180,J180-I180)*INDEX('[1]2018_commission_structure-Start'!$A$15:$J$18,MATCH($E180,'[1]2018_commission_structure-Start'!$A$15:$A$18,0),MATCH(W$1,'[1]2018_commission_structure-Start'!$A$15:$J$15,0)),0)</f>
        <v>0</v>
      </c>
      <c r="X180" s="26">
        <f>IF($H180&gt;J180,MIN($H180-J180,K180-J180)*INDEX('[1]2018_commission_structure-Start'!$A$15:$J$18,MATCH($E180,'[1]2018_commission_structure-Start'!$A$15:$A$18,0),MATCH(X$1,'[1]2018_commission_structure-Start'!$A$15:$J$15,0)),0)</f>
        <v>0</v>
      </c>
      <c r="Y180" s="26">
        <f>IF($H180&gt;K180,MIN($H180-K180,L180-K180)*INDEX('[1]2018_commission_structure-Start'!$A$15:$J$18,MATCH($E180,'[1]2018_commission_structure-Start'!$A$15:$A$18,0),MATCH(Y$1,'[1]2018_commission_structure-Start'!$A$15:$J$15,0)),0)</f>
        <v>0</v>
      </c>
      <c r="Z180" s="26">
        <f>IF(H180&gt;L180,(H180-L180)*INDEX('[1]2018_commission_structure-Start'!$A$21:$I$24,MATCH($E180,'[1]2018_commission_structure-Start'!$A$21:$A$24,0),MATCH(Z$1,'[1]2018_commission_structure-Start'!$A$21:$I$21,0)),0)</f>
        <v>0</v>
      </c>
      <c r="AA180" s="28">
        <f t="shared" si="28"/>
        <v>81142.95</v>
      </c>
      <c r="AB180" s="28">
        <f t="shared" si="29"/>
        <v>165717.95000000001</v>
      </c>
    </row>
    <row r="181" spans="1:28" x14ac:dyDescent="0.2">
      <c r="A181" s="25" t="str">
        <f t="shared" si="20"/>
        <v>Cate Devall</v>
      </c>
      <c r="B181" s="25">
        <v>3986480021</v>
      </c>
      <c r="C181" s="25" t="s">
        <v>363</v>
      </c>
      <c r="D181" s="25" t="s">
        <v>364</v>
      </c>
      <c r="E181" s="25" t="s">
        <v>29</v>
      </c>
      <c r="F181" s="25">
        <v>59679</v>
      </c>
      <c r="G181" s="25">
        <f>COUNTIF([1]deals_closed!D:D,B181)</f>
        <v>23</v>
      </c>
      <c r="H181" s="26">
        <f>SUMIF([1]deals_closed!D:D,B181,[1]deals_closed!C:C)</f>
        <v>908049</v>
      </c>
      <c r="I181" s="26">
        <f>VLOOKUP(E181,'[1]2018_commission_structure-Start'!$A$22:$I$24,9,FALSE)</f>
        <v>600000</v>
      </c>
      <c r="J181" s="26">
        <f t="shared" si="21"/>
        <v>750000</v>
      </c>
      <c r="K181" s="26">
        <f t="shared" si="22"/>
        <v>900000</v>
      </c>
      <c r="L181" s="26">
        <f t="shared" si="23"/>
        <v>1200000</v>
      </c>
      <c r="M181" s="27">
        <f t="shared" si="24"/>
        <v>1.513415</v>
      </c>
      <c r="N181" s="25" t="str">
        <f t="shared" si="25"/>
        <v>150-200%</v>
      </c>
      <c r="O181" s="28">
        <f>MIN(H181,I181)*INDEX('[1]2018_commission_structure-Start'!$A$21:$I$24,MATCH($E181,'[1]2018_commission_structure-Start'!$A$21:$A$24,0),MATCH(O$1,'[1]2018_commission_structure-Start'!$A$21:$I$21,0))</f>
        <v>78000</v>
      </c>
      <c r="P181" s="26">
        <f>IF(H181&gt;I181,MIN(H181-I181,J181-I181)*INDEX('[1]2018_commission_structure-Start'!$A$21:$I$24,MATCH($E181,'[1]2018_commission_structure-Start'!$A$21:$A$24,0), MATCH(P$1,'[1]2018_commission_structure-Start'!$A$21:$I$21,0)),0)</f>
        <v>25500.000000000004</v>
      </c>
      <c r="Q181" s="26">
        <f>IF($H181&gt;J181,MIN($H181-J181,K181-J181)*INDEX('[1]2018_commission_structure-Start'!$A$21:$I$24,MATCH($E181,'[1]2018_commission_structure-Start'!$A$21:$A$24,0), MATCH(Q$1,'[1]2018_commission_structure-Start'!$A$21:$I$21,0)),0)</f>
        <v>31500</v>
      </c>
      <c r="R181" s="26">
        <f>IF($H181&gt;K181,MIN($H181-K181,L181-K181)*INDEX('[1]2018_commission_structure-Start'!$A$21:$I$24,MATCH($E181,'[1]2018_commission_structure-Start'!$A$21:$A$24,0), MATCH(R$1,'[1]2018_commission_structure-Start'!$A$21:$I$21,0)),0)</f>
        <v>2092.7400000000002</v>
      </c>
      <c r="S181" s="26">
        <f>IF(H181&gt;L181,(H181-L181)*INDEX('[1]2018_commission_structure-Start'!$A$21:$I$24,MATCH($E181,'[1]2018_commission_structure-Start'!$A$21:$A$24,0),MATCH(S$1,'[1]2018_commission_structure-Start'!$A$21:$I$21,0)),0)</f>
        <v>0</v>
      </c>
      <c r="T181" s="28">
        <f t="shared" si="26"/>
        <v>137092.74</v>
      </c>
      <c r="U181" s="28">
        <f t="shared" si="27"/>
        <v>196771.74</v>
      </c>
      <c r="V181" s="28">
        <f>MIN(H181,I181)*INDEX('[1]2018_commission_structure-Start'!$A$15:$J$18,MATCH($E181,'[1]2018_commission_structure-Start'!$A$15:$A$18,0),MATCH(V$1,'[1]2018_commission_structure-Start'!$A$15:$J$15,0))</f>
        <v>90000</v>
      </c>
      <c r="W181" s="26">
        <f>IF($H181&gt;I181,MIN($H181-I181,J181-I181)*INDEX('[1]2018_commission_structure-Start'!$A$15:$J$18,MATCH($E181,'[1]2018_commission_structure-Start'!$A$15:$A$18,0),MATCH(W$1,'[1]2018_commission_structure-Start'!$A$15:$J$15,0)),0)</f>
        <v>27000</v>
      </c>
      <c r="X181" s="26">
        <f>IF($H181&gt;J181,MIN($H181-J181,K181-J181)*INDEX('[1]2018_commission_structure-Start'!$A$15:$J$18,MATCH($E181,'[1]2018_commission_structure-Start'!$A$15:$A$18,0),MATCH(X$1,'[1]2018_commission_structure-Start'!$A$15:$J$15,0)),0)</f>
        <v>37500</v>
      </c>
      <c r="Y181" s="26">
        <f>IF($H181&gt;K181,MIN($H181-K181,L181-K181)*INDEX('[1]2018_commission_structure-Start'!$A$15:$J$18,MATCH($E181,'[1]2018_commission_structure-Start'!$A$15:$A$18,0),MATCH(Y$1,'[1]2018_commission_structure-Start'!$A$15:$J$15,0)),0)</f>
        <v>2414.6999999999998</v>
      </c>
      <c r="Z181" s="26">
        <f>IF(H181&gt;L181,(H181-L181)*INDEX('[1]2018_commission_structure-Start'!$A$21:$I$24,MATCH($E181,'[1]2018_commission_structure-Start'!$A$21:$A$24,0),MATCH(Z$1,'[1]2018_commission_structure-Start'!$A$21:$I$21,0)),0)</f>
        <v>0</v>
      </c>
      <c r="AA181" s="28">
        <f t="shared" si="28"/>
        <v>156914.70000000001</v>
      </c>
      <c r="AB181" s="28">
        <f t="shared" si="29"/>
        <v>216593.7</v>
      </c>
    </row>
    <row r="182" spans="1:28" x14ac:dyDescent="0.2">
      <c r="A182" s="25" t="str">
        <f t="shared" si="20"/>
        <v>Mathew Russ</v>
      </c>
      <c r="B182" s="25">
        <v>1829869566</v>
      </c>
      <c r="C182" s="25" t="s">
        <v>365</v>
      </c>
      <c r="D182" s="25" t="s">
        <v>366</v>
      </c>
      <c r="E182" s="25" t="s">
        <v>29</v>
      </c>
      <c r="F182" s="25">
        <v>55569</v>
      </c>
      <c r="G182" s="25">
        <f>COUNTIF([1]deals_closed!D:D,B182)</f>
        <v>12</v>
      </c>
      <c r="H182" s="26">
        <f>SUMIF([1]deals_closed!D:D,B182,[1]deals_closed!C:C)</f>
        <v>336646</v>
      </c>
      <c r="I182" s="26">
        <f>VLOOKUP(E182,'[1]2018_commission_structure-Start'!$A$22:$I$24,9,FALSE)</f>
        <v>600000</v>
      </c>
      <c r="J182" s="26">
        <f t="shared" si="21"/>
        <v>750000</v>
      </c>
      <c r="K182" s="26">
        <f t="shared" si="22"/>
        <v>900000</v>
      </c>
      <c r="L182" s="26">
        <f t="shared" si="23"/>
        <v>1200000</v>
      </c>
      <c r="M182" s="27">
        <f t="shared" si="24"/>
        <v>0.56107666666666667</v>
      </c>
      <c r="N182" s="25" t="str">
        <f t="shared" si="25"/>
        <v>0-100%</v>
      </c>
      <c r="O182" s="28">
        <f>MIN(H182,I182)*INDEX('[1]2018_commission_structure-Start'!$A$21:$I$24,MATCH($E182,'[1]2018_commission_structure-Start'!$A$21:$A$24,0),MATCH(O$1,'[1]2018_commission_structure-Start'!$A$21:$I$21,0))</f>
        <v>43763.98</v>
      </c>
      <c r="P182" s="26">
        <f>IF(H182&gt;I182,MIN(H182-I182,J182-I182)*INDEX('[1]2018_commission_structure-Start'!$A$21:$I$24,MATCH($E182,'[1]2018_commission_structure-Start'!$A$21:$A$24,0), MATCH(P$1,'[1]2018_commission_structure-Start'!$A$21:$I$21,0)),0)</f>
        <v>0</v>
      </c>
      <c r="Q182" s="26">
        <f>IF($H182&gt;J182,MIN($H182-J182,K182-J182)*INDEX('[1]2018_commission_structure-Start'!$A$21:$I$24,MATCH($E182,'[1]2018_commission_structure-Start'!$A$21:$A$24,0), MATCH(Q$1,'[1]2018_commission_structure-Start'!$A$21:$I$21,0)),0)</f>
        <v>0</v>
      </c>
      <c r="R182" s="26">
        <f>IF($H182&gt;K182,MIN($H182-K182,L182-K182)*INDEX('[1]2018_commission_structure-Start'!$A$21:$I$24,MATCH($E182,'[1]2018_commission_structure-Start'!$A$21:$A$24,0), MATCH(R$1,'[1]2018_commission_structure-Start'!$A$21:$I$21,0)),0)</f>
        <v>0</v>
      </c>
      <c r="S182" s="26">
        <f>IF(H182&gt;L182,(H182-L182)*INDEX('[1]2018_commission_structure-Start'!$A$21:$I$24,MATCH($E182,'[1]2018_commission_structure-Start'!$A$21:$A$24,0),MATCH(S$1,'[1]2018_commission_structure-Start'!$A$21:$I$21,0)),0)</f>
        <v>0</v>
      </c>
      <c r="T182" s="28">
        <f t="shared" si="26"/>
        <v>43763.98</v>
      </c>
      <c r="U182" s="28">
        <f t="shared" si="27"/>
        <v>99332.98000000001</v>
      </c>
      <c r="V182" s="28">
        <f>MIN(H182,I182)*INDEX('[1]2018_commission_structure-Start'!$A$15:$J$18,MATCH($E182,'[1]2018_commission_structure-Start'!$A$15:$A$18,0),MATCH(V$1,'[1]2018_commission_structure-Start'!$A$15:$J$15,0))</f>
        <v>50496.9</v>
      </c>
      <c r="W182" s="26">
        <f>IF($H182&gt;I182,MIN($H182-I182,J182-I182)*INDEX('[1]2018_commission_structure-Start'!$A$15:$J$18,MATCH($E182,'[1]2018_commission_structure-Start'!$A$15:$A$18,0),MATCH(W$1,'[1]2018_commission_structure-Start'!$A$15:$J$15,0)),0)</f>
        <v>0</v>
      </c>
      <c r="X182" s="26">
        <f>IF($H182&gt;J182,MIN($H182-J182,K182-J182)*INDEX('[1]2018_commission_structure-Start'!$A$15:$J$18,MATCH($E182,'[1]2018_commission_structure-Start'!$A$15:$A$18,0),MATCH(X$1,'[1]2018_commission_structure-Start'!$A$15:$J$15,0)),0)</f>
        <v>0</v>
      </c>
      <c r="Y182" s="26">
        <f>IF($H182&gt;K182,MIN($H182-K182,L182-K182)*INDEX('[1]2018_commission_structure-Start'!$A$15:$J$18,MATCH($E182,'[1]2018_commission_structure-Start'!$A$15:$A$18,0),MATCH(Y$1,'[1]2018_commission_structure-Start'!$A$15:$J$15,0)),0)</f>
        <v>0</v>
      </c>
      <c r="Z182" s="26">
        <f>IF(H182&gt;L182,(H182-L182)*INDEX('[1]2018_commission_structure-Start'!$A$21:$I$24,MATCH($E182,'[1]2018_commission_structure-Start'!$A$21:$A$24,0),MATCH(Z$1,'[1]2018_commission_structure-Start'!$A$21:$I$21,0)),0)</f>
        <v>0</v>
      </c>
      <c r="AA182" s="28">
        <f t="shared" si="28"/>
        <v>50496.9</v>
      </c>
      <c r="AB182" s="28">
        <f t="shared" si="29"/>
        <v>106065.9</v>
      </c>
    </row>
    <row r="183" spans="1:28" x14ac:dyDescent="0.2">
      <c r="A183" s="25" t="str">
        <f t="shared" si="20"/>
        <v>Marlon Rhodus</v>
      </c>
      <c r="B183" s="25">
        <v>3273288531</v>
      </c>
      <c r="C183" s="25" t="s">
        <v>367</v>
      </c>
      <c r="D183" s="25" t="s">
        <v>368</v>
      </c>
      <c r="E183" s="25" t="s">
        <v>29</v>
      </c>
      <c r="F183" s="25">
        <v>50699</v>
      </c>
      <c r="G183" s="25">
        <f>COUNTIF([1]deals_closed!D:D,B183)</f>
        <v>19</v>
      </c>
      <c r="H183" s="26">
        <f>SUMIF([1]deals_closed!D:D,B183,[1]deals_closed!C:C)</f>
        <v>677823</v>
      </c>
      <c r="I183" s="26">
        <f>VLOOKUP(E183,'[1]2018_commission_structure-Start'!$A$22:$I$24,9,FALSE)</f>
        <v>600000</v>
      </c>
      <c r="J183" s="26">
        <f t="shared" si="21"/>
        <v>750000</v>
      </c>
      <c r="K183" s="26">
        <f t="shared" si="22"/>
        <v>900000</v>
      </c>
      <c r="L183" s="26">
        <f t="shared" si="23"/>
        <v>1200000</v>
      </c>
      <c r="M183" s="27">
        <f t="shared" si="24"/>
        <v>1.129705</v>
      </c>
      <c r="N183" s="25" t="str">
        <f t="shared" si="25"/>
        <v>100-125%</v>
      </c>
      <c r="O183" s="28">
        <f>MIN(H183,I183)*INDEX('[1]2018_commission_structure-Start'!$A$21:$I$24,MATCH($E183,'[1]2018_commission_structure-Start'!$A$21:$A$24,0),MATCH(O$1,'[1]2018_commission_structure-Start'!$A$21:$I$21,0))</f>
        <v>78000</v>
      </c>
      <c r="P183" s="26">
        <f>IF(H183&gt;I183,MIN(H183-I183,J183-I183)*INDEX('[1]2018_commission_structure-Start'!$A$21:$I$24,MATCH($E183,'[1]2018_commission_structure-Start'!$A$21:$A$24,0), MATCH(P$1,'[1]2018_commission_structure-Start'!$A$21:$I$21,0)),0)</f>
        <v>13229.910000000002</v>
      </c>
      <c r="Q183" s="26">
        <f>IF($H183&gt;J183,MIN($H183-J183,K183-J183)*INDEX('[1]2018_commission_structure-Start'!$A$21:$I$24,MATCH($E183,'[1]2018_commission_structure-Start'!$A$21:$A$24,0), MATCH(Q$1,'[1]2018_commission_structure-Start'!$A$21:$I$21,0)),0)</f>
        <v>0</v>
      </c>
      <c r="R183" s="26">
        <f>IF($H183&gt;K183,MIN($H183-K183,L183-K183)*INDEX('[1]2018_commission_structure-Start'!$A$21:$I$24,MATCH($E183,'[1]2018_commission_structure-Start'!$A$21:$A$24,0), MATCH(R$1,'[1]2018_commission_structure-Start'!$A$21:$I$21,0)),0)</f>
        <v>0</v>
      </c>
      <c r="S183" s="26">
        <f>IF(H183&gt;L183,(H183-L183)*INDEX('[1]2018_commission_structure-Start'!$A$21:$I$24,MATCH($E183,'[1]2018_commission_structure-Start'!$A$21:$A$24,0),MATCH(S$1,'[1]2018_commission_structure-Start'!$A$21:$I$21,0)),0)</f>
        <v>0</v>
      </c>
      <c r="T183" s="28">
        <f t="shared" si="26"/>
        <v>91229.91</v>
      </c>
      <c r="U183" s="28">
        <f t="shared" si="27"/>
        <v>141928.91</v>
      </c>
      <c r="V183" s="28">
        <f>MIN(H183,I183)*INDEX('[1]2018_commission_structure-Start'!$A$15:$J$18,MATCH($E183,'[1]2018_commission_structure-Start'!$A$15:$A$18,0),MATCH(V$1,'[1]2018_commission_structure-Start'!$A$15:$J$15,0))</f>
        <v>90000</v>
      </c>
      <c r="W183" s="26">
        <f>IF($H183&gt;I183,MIN($H183-I183,J183-I183)*INDEX('[1]2018_commission_structure-Start'!$A$15:$J$18,MATCH($E183,'[1]2018_commission_structure-Start'!$A$15:$A$18,0),MATCH(W$1,'[1]2018_commission_structure-Start'!$A$15:$J$15,0)),0)</f>
        <v>14008.14</v>
      </c>
      <c r="X183" s="26">
        <f>IF($H183&gt;J183,MIN($H183-J183,K183-J183)*INDEX('[1]2018_commission_structure-Start'!$A$15:$J$18,MATCH($E183,'[1]2018_commission_structure-Start'!$A$15:$A$18,0),MATCH(X$1,'[1]2018_commission_structure-Start'!$A$15:$J$15,0)),0)</f>
        <v>0</v>
      </c>
      <c r="Y183" s="26">
        <f>IF($H183&gt;K183,MIN($H183-K183,L183-K183)*INDEX('[1]2018_commission_structure-Start'!$A$15:$J$18,MATCH($E183,'[1]2018_commission_structure-Start'!$A$15:$A$18,0),MATCH(Y$1,'[1]2018_commission_structure-Start'!$A$15:$J$15,0)),0)</f>
        <v>0</v>
      </c>
      <c r="Z183" s="26">
        <f>IF(H183&gt;L183,(H183-L183)*INDEX('[1]2018_commission_structure-Start'!$A$21:$I$24,MATCH($E183,'[1]2018_commission_structure-Start'!$A$21:$A$24,0),MATCH(Z$1,'[1]2018_commission_structure-Start'!$A$21:$I$21,0)),0)</f>
        <v>0</v>
      </c>
      <c r="AA183" s="28">
        <f t="shared" si="28"/>
        <v>104008.14</v>
      </c>
      <c r="AB183" s="28">
        <f t="shared" si="29"/>
        <v>154707.14000000001</v>
      </c>
    </row>
    <row r="184" spans="1:28" x14ac:dyDescent="0.2">
      <c r="A184" s="25" t="str">
        <f t="shared" si="20"/>
        <v>Mattias Cheers</v>
      </c>
      <c r="B184" s="25">
        <v>9412192312</v>
      </c>
      <c r="C184" s="25" t="s">
        <v>369</v>
      </c>
      <c r="D184" s="25" t="s">
        <v>370</v>
      </c>
      <c r="E184" s="25" t="s">
        <v>7</v>
      </c>
      <c r="F184" s="25">
        <v>44442</v>
      </c>
      <c r="G184" s="25">
        <f>COUNTIF([1]deals_closed!D:D,B184)</f>
        <v>26</v>
      </c>
      <c r="H184" s="26">
        <f>SUMIF([1]deals_closed!D:D,B184,[1]deals_closed!C:C)</f>
        <v>1100641</v>
      </c>
      <c r="I184" s="26">
        <f>VLOOKUP(E184,'[1]2018_commission_structure-Start'!$A$22:$I$24,9,FALSE)</f>
        <v>500000</v>
      </c>
      <c r="J184" s="26">
        <f t="shared" si="21"/>
        <v>625000</v>
      </c>
      <c r="K184" s="26">
        <f t="shared" si="22"/>
        <v>750000</v>
      </c>
      <c r="L184" s="26">
        <f t="shared" si="23"/>
        <v>1000000</v>
      </c>
      <c r="M184" s="27">
        <f t="shared" si="24"/>
        <v>2.201282</v>
      </c>
      <c r="N184" s="25" t="str">
        <f t="shared" si="25"/>
        <v>&gt;200%</v>
      </c>
      <c r="O184" s="28">
        <f>MIN(H184,I184)*INDEX('[1]2018_commission_structure-Start'!$A$21:$I$24,MATCH($E184,'[1]2018_commission_structure-Start'!$A$21:$A$24,0),MATCH(O$1,'[1]2018_commission_structure-Start'!$A$21:$I$21,0))</f>
        <v>50000</v>
      </c>
      <c r="P184" s="26">
        <f>IF(H184&gt;I184,MIN(H184-I184,J184-I184)*INDEX('[1]2018_commission_structure-Start'!$A$21:$I$24,MATCH($E184,'[1]2018_commission_structure-Start'!$A$21:$A$24,0), MATCH(P$1,'[1]2018_commission_structure-Start'!$A$21:$I$21,0)),0)</f>
        <v>18750</v>
      </c>
      <c r="Q184" s="26">
        <f>IF($H184&gt;J184,MIN($H184-J184,K184-J184)*INDEX('[1]2018_commission_structure-Start'!$A$21:$I$24,MATCH($E184,'[1]2018_commission_structure-Start'!$A$21:$A$24,0), MATCH(Q$1,'[1]2018_commission_structure-Start'!$A$21:$I$21,0)),0)</f>
        <v>22500</v>
      </c>
      <c r="R184" s="26">
        <f>IF($H184&gt;K184,MIN($H184-K184,L184-K184)*INDEX('[1]2018_commission_structure-Start'!$A$21:$I$24,MATCH($E184,'[1]2018_commission_structure-Start'!$A$21:$A$24,0), MATCH(R$1,'[1]2018_commission_structure-Start'!$A$21:$I$21,0)),0)</f>
        <v>55000</v>
      </c>
      <c r="S184" s="26">
        <f>IF(H184&gt;L184,(H184-L184)*INDEX('[1]2018_commission_structure-Start'!$A$21:$I$24,MATCH($E184,'[1]2018_commission_structure-Start'!$A$21:$A$24,0),MATCH(S$1,'[1]2018_commission_structure-Start'!$A$21:$I$21,0)),0)</f>
        <v>10064.1</v>
      </c>
      <c r="T184" s="28">
        <f t="shared" si="26"/>
        <v>156314.1</v>
      </c>
      <c r="U184" s="28">
        <f t="shared" si="27"/>
        <v>200756.1</v>
      </c>
      <c r="V184" s="28">
        <f>MIN(H184,I184)*INDEX('[1]2018_commission_structure-Start'!$A$15:$J$18,MATCH($E184,'[1]2018_commission_structure-Start'!$A$15:$A$18,0),MATCH(V$1,'[1]2018_commission_structure-Start'!$A$15:$J$15,0))</f>
        <v>60000</v>
      </c>
      <c r="W184" s="26">
        <f>IF($H184&gt;I184,MIN($H184-I184,J184-I184)*INDEX('[1]2018_commission_structure-Start'!$A$15:$J$18,MATCH($E184,'[1]2018_commission_structure-Start'!$A$15:$A$18,0),MATCH(W$1,'[1]2018_commission_structure-Start'!$A$15:$J$15,0)),0)</f>
        <v>21250</v>
      </c>
      <c r="X184" s="26">
        <f>IF($H184&gt;J184,MIN($H184-J184,K184-J184)*INDEX('[1]2018_commission_structure-Start'!$A$15:$J$18,MATCH($E184,'[1]2018_commission_structure-Start'!$A$15:$A$18,0),MATCH(X$1,'[1]2018_commission_structure-Start'!$A$15:$J$15,0)),0)</f>
        <v>25000</v>
      </c>
      <c r="Y184" s="26">
        <f>IF($H184&gt;K184,MIN($H184-K184,L184-K184)*INDEX('[1]2018_commission_structure-Start'!$A$15:$J$18,MATCH($E184,'[1]2018_commission_structure-Start'!$A$15:$A$18,0),MATCH(Y$1,'[1]2018_commission_structure-Start'!$A$15:$J$15,0)),0)</f>
        <v>55000</v>
      </c>
      <c r="Z184" s="26">
        <f>IF(H184&gt;L184,(H184-L184)*INDEX('[1]2018_commission_structure-Start'!$A$21:$I$24,MATCH($E184,'[1]2018_commission_structure-Start'!$A$21:$A$24,0),MATCH(Z$1,'[1]2018_commission_structure-Start'!$A$21:$I$21,0)),0)</f>
        <v>10064.1</v>
      </c>
      <c r="AA184" s="28">
        <f t="shared" si="28"/>
        <v>171314.1</v>
      </c>
      <c r="AB184" s="28">
        <f t="shared" si="29"/>
        <v>215756.1</v>
      </c>
    </row>
    <row r="185" spans="1:28" x14ac:dyDescent="0.2">
      <c r="A185" s="25" t="str">
        <f t="shared" si="20"/>
        <v>Ranice Exton</v>
      </c>
      <c r="B185" s="25">
        <v>1062607929</v>
      </c>
      <c r="C185" s="25" t="s">
        <v>371</v>
      </c>
      <c r="D185" s="25" t="s">
        <v>372</v>
      </c>
      <c r="E185" s="25" t="s">
        <v>10</v>
      </c>
      <c r="F185" s="25">
        <v>101824</v>
      </c>
      <c r="G185" s="25">
        <f>COUNTIF([1]deals_closed!D:D,B185)</f>
        <v>29</v>
      </c>
      <c r="H185" s="26">
        <f>SUMIF([1]deals_closed!D:D,B185,[1]deals_closed!C:C)</f>
        <v>995076</v>
      </c>
      <c r="I185" s="26">
        <f>VLOOKUP(E185,'[1]2018_commission_structure-Start'!$A$22:$I$24,9,FALSE)</f>
        <v>750000</v>
      </c>
      <c r="J185" s="26">
        <f t="shared" si="21"/>
        <v>937500</v>
      </c>
      <c r="K185" s="26">
        <f t="shared" si="22"/>
        <v>1125000</v>
      </c>
      <c r="L185" s="26">
        <f t="shared" si="23"/>
        <v>1500000</v>
      </c>
      <c r="M185" s="27">
        <f t="shared" si="24"/>
        <v>1.3267679999999999</v>
      </c>
      <c r="N185" s="25" t="str">
        <f t="shared" si="25"/>
        <v>125-150%</v>
      </c>
      <c r="O185" s="28">
        <f>MIN(H185,I185)*INDEX('[1]2018_commission_structure-Start'!$A$21:$I$24,MATCH($E185,'[1]2018_commission_structure-Start'!$A$21:$A$24,0),MATCH(O$1,'[1]2018_commission_structure-Start'!$A$21:$I$21,0))</f>
        <v>112500</v>
      </c>
      <c r="P185" s="26">
        <f>IF(H185&gt;I185,MIN(H185-I185,J185-I185)*INDEX('[1]2018_commission_structure-Start'!$A$21:$I$24,MATCH($E185,'[1]2018_commission_structure-Start'!$A$21:$A$24,0), MATCH(P$1,'[1]2018_commission_structure-Start'!$A$21:$I$21,0)),0)</f>
        <v>35625</v>
      </c>
      <c r="Q185" s="26">
        <f>IF($H185&gt;J185,MIN($H185-J185,K185-J185)*INDEX('[1]2018_commission_structure-Start'!$A$21:$I$24,MATCH($E185,'[1]2018_commission_structure-Start'!$A$21:$A$24,0), MATCH(Q$1,'[1]2018_commission_structure-Start'!$A$21:$I$21,0)),0)</f>
        <v>13242.480000000001</v>
      </c>
      <c r="R185" s="26">
        <f>IF($H185&gt;K185,MIN($H185-K185,L185-K185)*INDEX('[1]2018_commission_structure-Start'!$A$21:$I$24,MATCH($E185,'[1]2018_commission_structure-Start'!$A$21:$A$24,0), MATCH(R$1,'[1]2018_commission_structure-Start'!$A$21:$I$21,0)),0)</f>
        <v>0</v>
      </c>
      <c r="S185" s="26">
        <f>IF(H185&gt;L185,(H185-L185)*INDEX('[1]2018_commission_structure-Start'!$A$21:$I$24,MATCH($E185,'[1]2018_commission_structure-Start'!$A$21:$A$24,0),MATCH(S$1,'[1]2018_commission_structure-Start'!$A$21:$I$21,0)),0)</f>
        <v>0</v>
      </c>
      <c r="T185" s="28">
        <f t="shared" si="26"/>
        <v>161367.48000000001</v>
      </c>
      <c r="U185" s="28">
        <f t="shared" si="27"/>
        <v>263191.48</v>
      </c>
      <c r="V185" s="28">
        <f>MIN(H185,I185)*INDEX('[1]2018_commission_structure-Start'!$A$15:$J$18,MATCH($E185,'[1]2018_commission_structure-Start'!$A$15:$A$18,0),MATCH(V$1,'[1]2018_commission_structure-Start'!$A$15:$J$15,0))</f>
        <v>112500</v>
      </c>
      <c r="W185" s="26">
        <f>IF($H185&gt;I185,MIN($H185-I185,J185-I185)*INDEX('[1]2018_commission_structure-Start'!$A$15:$J$18,MATCH($E185,'[1]2018_commission_structure-Start'!$A$15:$A$18,0),MATCH(W$1,'[1]2018_commission_structure-Start'!$A$15:$J$15,0)),0)</f>
        <v>41250</v>
      </c>
      <c r="X185" s="26">
        <f>IF($H185&gt;J185,MIN($H185-J185,K185-J185)*INDEX('[1]2018_commission_structure-Start'!$A$15:$J$18,MATCH($E185,'[1]2018_commission_structure-Start'!$A$15:$A$18,0),MATCH(X$1,'[1]2018_commission_structure-Start'!$A$15:$J$15,0)),0)</f>
        <v>14394</v>
      </c>
      <c r="Y185" s="26">
        <f>IF($H185&gt;K185,MIN($H185-K185,L185-K185)*INDEX('[1]2018_commission_structure-Start'!$A$15:$J$18,MATCH($E185,'[1]2018_commission_structure-Start'!$A$15:$A$18,0),MATCH(Y$1,'[1]2018_commission_structure-Start'!$A$15:$J$15,0)),0)</f>
        <v>0</v>
      </c>
      <c r="Z185" s="26">
        <f>IF(H185&gt;L185,(H185-L185)*INDEX('[1]2018_commission_structure-Start'!$A$21:$I$24,MATCH($E185,'[1]2018_commission_structure-Start'!$A$21:$A$24,0),MATCH(Z$1,'[1]2018_commission_structure-Start'!$A$21:$I$21,0)),0)</f>
        <v>0</v>
      </c>
      <c r="AA185" s="28">
        <f t="shared" si="28"/>
        <v>168144</v>
      </c>
      <c r="AB185" s="28">
        <f t="shared" si="29"/>
        <v>269968</v>
      </c>
    </row>
    <row r="186" spans="1:28" x14ac:dyDescent="0.2">
      <c r="A186" s="25" t="str">
        <f t="shared" si="20"/>
        <v>Beverlie Viccary</v>
      </c>
      <c r="B186" s="25">
        <v>2279888742</v>
      </c>
      <c r="C186" s="25" t="s">
        <v>373</v>
      </c>
      <c r="D186" s="25" t="s">
        <v>374</v>
      </c>
      <c r="E186" s="25" t="s">
        <v>29</v>
      </c>
      <c r="F186" s="25">
        <v>57415</v>
      </c>
      <c r="G186" s="25">
        <f>COUNTIF([1]deals_closed!D:D,B186)</f>
        <v>22</v>
      </c>
      <c r="H186" s="26">
        <f>SUMIF([1]deals_closed!D:D,B186,[1]deals_closed!C:C)</f>
        <v>895634</v>
      </c>
      <c r="I186" s="26">
        <f>VLOOKUP(E186,'[1]2018_commission_structure-Start'!$A$22:$I$24,9,FALSE)</f>
        <v>600000</v>
      </c>
      <c r="J186" s="26">
        <f t="shared" si="21"/>
        <v>750000</v>
      </c>
      <c r="K186" s="26">
        <f t="shared" si="22"/>
        <v>900000</v>
      </c>
      <c r="L186" s="26">
        <f t="shared" si="23"/>
        <v>1200000</v>
      </c>
      <c r="M186" s="27">
        <f t="shared" si="24"/>
        <v>1.4927233333333334</v>
      </c>
      <c r="N186" s="25" t="str">
        <f t="shared" si="25"/>
        <v>125-150%</v>
      </c>
      <c r="O186" s="28">
        <f>MIN(H186,I186)*INDEX('[1]2018_commission_structure-Start'!$A$21:$I$24,MATCH($E186,'[1]2018_commission_structure-Start'!$A$21:$A$24,0),MATCH(O$1,'[1]2018_commission_structure-Start'!$A$21:$I$21,0))</f>
        <v>78000</v>
      </c>
      <c r="P186" s="26">
        <f>IF(H186&gt;I186,MIN(H186-I186,J186-I186)*INDEX('[1]2018_commission_structure-Start'!$A$21:$I$24,MATCH($E186,'[1]2018_commission_structure-Start'!$A$21:$A$24,0), MATCH(P$1,'[1]2018_commission_structure-Start'!$A$21:$I$21,0)),0)</f>
        <v>25500.000000000004</v>
      </c>
      <c r="Q186" s="26">
        <f>IF($H186&gt;J186,MIN($H186-J186,K186-J186)*INDEX('[1]2018_commission_structure-Start'!$A$21:$I$24,MATCH($E186,'[1]2018_commission_structure-Start'!$A$21:$A$24,0), MATCH(Q$1,'[1]2018_commission_structure-Start'!$A$21:$I$21,0)),0)</f>
        <v>30583.14</v>
      </c>
      <c r="R186" s="26">
        <f>IF($H186&gt;K186,MIN($H186-K186,L186-K186)*INDEX('[1]2018_commission_structure-Start'!$A$21:$I$24,MATCH($E186,'[1]2018_commission_structure-Start'!$A$21:$A$24,0), MATCH(R$1,'[1]2018_commission_structure-Start'!$A$21:$I$21,0)),0)</f>
        <v>0</v>
      </c>
      <c r="S186" s="26">
        <f>IF(H186&gt;L186,(H186-L186)*INDEX('[1]2018_commission_structure-Start'!$A$21:$I$24,MATCH($E186,'[1]2018_commission_structure-Start'!$A$21:$A$24,0),MATCH(S$1,'[1]2018_commission_structure-Start'!$A$21:$I$21,0)),0)</f>
        <v>0</v>
      </c>
      <c r="T186" s="28">
        <f t="shared" si="26"/>
        <v>134083.14000000001</v>
      </c>
      <c r="U186" s="28">
        <f t="shared" si="27"/>
        <v>191498.14</v>
      </c>
      <c r="V186" s="28">
        <f>MIN(H186,I186)*INDEX('[1]2018_commission_structure-Start'!$A$15:$J$18,MATCH($E186,'[1]2018_commission_structure-Start'!$A$15:$A$18,0),MATCH(V$1,'[1]2018_commission_structure-Start'!$A$15:$J$15,0))</f>
        <v>90000</v>
      </c>
      <c r="W186" s="26">
        <f>IF($H186&gt;I186,MIN($H186-I186,J186-I186)*INDEX('[1]2018_commission_structure-Start'!$A$15:$J$18,MATCH($E186,'[1]2018_commission_structure-Start'!$A$15:$A$18,0),MATCH(W$1,'[1]2018_commission_structure-Start'!$A$15:$J$15,0)),0)</f>
        <v>27000</v>
      </c>
      <c r="X186" s="26">
        <f>IF($H186&gt;J186,MIN($H186-J186,K186-J186)*INDEX('[1]2018_commission_structure-Start'!$A$15:$J$18,MATCH($E186,'[1]2018_commission_structure-Start'!$A$15:$A$18,0),MATCH(X$1,'[1]2018_commission_structure-Start'!$A$15:$J$15,0)),0)</f>
        <v>36408.5</v>
      </c>
      <c r="Y186" s="26">
        <f>IF($H186&gt;K186,MIN($H186-K186,L186-K186)*INDEX('[1]2018_commission_structure-Start'!$A$15:$J$18,MATCH($E186,'[1]2018_commission_structure-Start'!$A$15:$A$18,0),MATCH(Y$1,'[1]2018_commission_structure-Start'!$A$15:$J$15,0)),0)</f>
        <v>0</v>
      </c>
      <c r="Z186" s="26">
        <f>IF(H186&gt;L186,(H186-L186)*INDEX('[1]2018_commission_structure-Start'!$A$21:$I$24,MATCH($E186,'[1]2018_commission_structure-Start'!$A$21:$A$24,0),MATCH(Z$1,'[1]2018_commission_structure-Start'!$A$21:$I$21,0)),0)</f>
        <v>0</v>
      </c>
      <c r="AA186" s="28">
        <f t="shared" si="28"/>
        <v>153408.5</v>
      </c>
      <c r="AB186" s="28">
        <f t="shared" si="29"/>
        <v>210823.5</v>
      </c>
    </row>
    <row r="187" spans="1:28" x14ac:dyDescent="0.2">
      <c r="A187" s="25" t="str">
        <f t="shared" si="20"/>
        <v>Jana Polding</v>
      </c>
      <c r="B187" s="25">
        <v>583595162</v>
      </c>
      <c r="C187" s="25" t="s">
        <v>375</v>
      </c>
      <c r="D187" s="25" t="s">
        <v>376</v>
      </c>
      <c r="E187" s="25" t="s">
        <v>7</v>
      </c>
      <c r="F187" s="25">
        <v>47531</v>
      </c>
      <c r="G187" s="25">
        <f>COUNTIF([1]deals_closed!D:D,B187)</f>
        <v>19</v>
      </c>
      <c r="H187" s="26">
        <f>SUMIF([1]deals_closed!D:D,B187,[1]deals_closed!C:C)</f>
        <v>543496</v>
      </c>
      <c r="I187" s="26">
        <f>VLOOKUP(E187,'[1]2018_commission_structure-Start'!$A$22:$I$24,9,FALSE)</f>
        <v>500000</v>
      </c>
      <c r="J187" s="26">
        <f t="shared" si="21"/>
        <v>625000</v>
      </c>
      <c r="K187" s="26">
        <f t="shared" si="22"/>
        <v>750000</v>
      </c>
      <c r="L187" s="26">
        <f t="shared" si="23"/>
        <v>1000000</v>
      </c>
      <c r="M187" s="27">
        <f t="shared" si="24"/>
        <v>1.086992</v>
      </c>
      <c r="N187" s="25" t="str">
        <f t="shared" si="25"/>
        <v>100-125%</v>
      </c>
      <c r="O187" s="28">
        <f>MIN(H187,I187)*INDEX('[1]2018_commission_structure-Start'!$A$21:$I$24,MATCH($E187,'[1]2018_commission_structure-Start'!$A$21:$A$24,0),MATCH(O$1,'[1]2018_commission_structure-Start'!$A$21:$I$21,0))</f>
        <v>50000</v>
      </c>
      <c r="P187" s="26">
        <f>IF(H187&gt;I187,MIN(H187-I187,J187-I187)*INDEX('[1]2018_commission_structure-Start'!$A$21:$I$24,MATCH($E187,'[1]2018_commission_structure-Start'!$A$21:$A$24,0), MATCH(P$1,'[1]2018_commission_structure-Start'!$A$21:$I$21,0)),0)</f>
        <v>6524.4</v>
      </c>
      <c r="Q187" s="26">
        <f>IF($H187&gt;J187,MIN($H187-J187,K187-J187)*INDEX('[1]2018_commission_structure-Start'!$A$21:$I$24,MATCH($E187,'[1]2018_commission_structure-Start'!$A$21:$A$24,0), MATCH(Q$1,'[1]2018_commission_structure-Start'!$A$21:$I$21,0)),0)</f>
        <v>0</v>
      </c>
      <c r="R187" s="26">
        <f>IF($H187&gt;K187,MIN($H187-K187,L187-K187)*INDEX('[1]2018_commission_structure-Start'!$A$21:$I$24,MATCH($E187,'[1]2018_commission_structure-Start'!$A$21:$A$24,0), MATCH(R$1,'[1]2018_commission_structure-Start'!$A$21:$I$21,0)),0)</f>
        <v>0</v>
      </c>
      <c r="S187" s="26">
        <f>IF(H187&gt;L187,(H187-L187)*INDEX('[1]2018_commission_structure-Start'!$A$21:$I$24,MATCH($E187,'[1]2018_commission_structure-Start'!$A$21:$A$24,0),MATCH(S$1,'[1]2018_commission_structure-Start'!$A$21:$I$21,0)),0)</f>
        <v>0</v>
      </c>
      <c r="T187" s="28">
        <f t="shared" si="26"/>
        <v>56524.4</v>
      </c>
      <c r="U187" s="28">
        <f t="shared" si="27"/>
        <v>104055.4</v>
      </c>
      <c r="V187" s="28">
        <f>MIN(H187,I187)*INDEX('[1]2018_commission_structure-Start'!$A$15:$J$18,MATCH($E187,'[1]2018_commission_structure-Start'!$A$15:$A$18,0),MATCH(V$1,'[1]2018_commission_structure-Start'!$A$15:$J$15,0))</f>
        <v>60000</v>
      </c>
      <c r="W187" s="26">
        <f>IF($H187&gt;I187,MIN($H187-I187,J187-I187)*INDEX('[1]2018_commission_structure-Start'!$A$15:$J$18,MATCH($E187,'[1]2018_commission_structure-Start'!$A$15:$A$18,0),MATCH(W$1,'[1]2018_commission_structure-Start'!$A$15:$J$15,0)),0)</f>
        <v>7394.3200000000006</v>
      </c>
      <c r="X187" s="26">
        <f>IF($H187&gt;J187,MIN($H187-J187,K187-J187)*INDEX('[1]2018_commission_structure-Start'!$A$15:$J$18,MATCH($E187,'[1]2018_commission_structure-Start'!$A$15:$A$18,0),MATCH(X$1,'[1]2018_commission_structure-Start'!$A$15:$J$15,0)),0)</f>
        <v>0</v>
      </c>
      <c r="Y187" s="26">
        <f>IF($H187&gt;K187,MIN($H187-K187,L187-K187)*INDEX('[1]2018_commission_structure-Start'!$A$15:$J$18,MATCH($E187,'[1]2018_commission_structure-Start'!$A$15:$A$18,0),MATCH(Y$1,'[1]2018_commission_structure-Start'!$A$15:$J$15,0)),0)</f>
        <v>0</v>
      </c>
      <c r="Z187" s="26">
        <f>IF(H187&gt;L187,(H187-L187)*INDEX('[1]2018_commission_structure-Start'!$A$21:$I$24,MATCH($E187,'[1]2018_commission_structure-Start'!$A$21:$A$24,0),MATCH(Z$1,'[1]2018_commission_structure-Start'!$A$21:$I$21,0)),0)</f>
        <v>0</v>
      </c>
      <c r="AA187" s="28">
        <f t="shared" si="28"/>
        <v>67394.320000000007</v>
      </c>
      <c r="AB187" s="28">
        <f t="shared" si="29"/>
        <v>114925.32</v>
      </c>
    </row>
    <row r="188" spans="1:28" x14ac:dyDescent="0.2">
      <c r="A188" s="25" t="str">
        <f t="shared" si="20"/>
        <v>Durant Poag</v>
      </c>
      <c r="B188" s="25">
        <v>9984023702</v>
      </c>
      <c r="C188" s="25" t="s">
        <v>377</v>
      </c>
      <c r="D188" s="25" t="s">
        <v>378</v>
      </c>
      <c r="E188" s="25" t="s">
        <v>7</v>
      </c>
      <c r="F188" s="25">
        <v>41342</v>
      </c>
      <c r="G188" s="25">
        <f>COUNTIF([1]deals_closed!D:D,B188)</f>
        <v>20</v>
      </c>
      <c r="H188" s="26">
        <f>SUMIF([1]deals_closed!D:D,B188,[1]deals_closed!C:C)</f>
        <v>625865</v>
      </c>
      <c r="I188" s="26">
        <f>VLOOKUP(E188,'[1]2018_commission_structure-Start'!$A$22:$I$24,9,FALSE)</f>
        <v>500000</v>
      </c>
      <c r="J188" s="26">
        <f t="shared" si="21"/>
        <v>625000</v>
      </c>
      <c r="K188" s="26">
        <f t="shared" si="22"/>
        <v>750000</v>
      </c>
      <c r="L188" s="26">
        <f t="shared" si="23"/>
        <v>1000000</v>
      </c>
      <c r="M188" s="27">
        <f t="shared" si="24"/>
        <v>1.25173</v>
      </c>
      <c r="N188" s="25" t="str">
        <f t="shared" si="25"/>
        <v>125-150%</v>
      </c>
      <c r="O188" s="28">
        <f>MIN(H188,I188)*INDEX('[1]2018_commission_structure-Start'!$A$21:$I$24,MATCH($E188,'[1]2018_commission_structure-Start'!$A$21:$A$24,0),MATCH(O$1,'[1]2018_commission_structure-Start'!$A$21:$I$21,0))</f>
        <v>50000</v>
      </c>
      <c r="P188" s="26">
        <f>IF(H188&gt;I188,MIN(H188-I188,J188-I188)*INDEX('[1]2018_commission_structure-Start'!$A$21:$I$24,MATCH($E188,'[1]2018_commission_structure-Start'!$A$21:$A$24,0), MATCH(P$1,'[1]2018_commission_structure-Start'!$A$21:$I$21,0)),0)</f>
        <v>18750</v>
      </c>
      <c r="Q188" s="26">
        <f>IF($H188&gt;J188,MIN($H188-J188,K188-J188)*INDEX('[1]2018_commission_structure-Start'!$A$21:$I$24,MATCH($E188,'[1]2018_commission_structure-Start'!$A$21:$A$24,0), MATCH(Q$1,'[1]2018_commission_structure-Start'!$A$21:$I$21,0)),0)</f>
        <v>155.69999999999999</v>
      </c>
      <c r="R188" s="26">
        <f>IF($H188&gt;K188,MIN($H188-K188,L188-K188)*INDEX('[1]2018_commission_structure-Start'!$A$21:$I$24,MATCH($E188,'[1]2018_commission_structure-Start'!$A$21:$A$24,0), MATCH(R$1,'[1]2018_commission_structure-Start'!$A$21:$I$21,0)),0)</f>
        <v>0</v>
      </c>
      <c r="S188" s="26">
        <f>IF(H188&gt;L188,(H188-L188)*INDEX('[1]2018_commission_structure-Start'!$A$21:$I$24,MATCH($E188,'[1]2018_commission_structure-Start'!$A$21:$A$24,0),MATCH(S$1,'[1]2018_commission_structure-Start'!$A$21:$I$21,0)),0)</f>
        <v>0</v>
      </c>
      <c r="T188" s="28">
        <f t="shared" si="26"/>
        <v>68905.7</v>
      </c>
      <c r="U188" s="28">
        <f t="shared" si="27"/>
        <v>110247.7</v>
      </c>
      <c r="V188" s="28">
        <f>MIN(H188,I188)*INDEX('[1]2018_commission_structure-Start'!$A$15:$J$18,MATCH($E188,'[1]2018_commission_structure-Start'!$A$15:$A$18,0),MATCH(V$1,'[1]2018_commission_structure-Start'!$A$15:$J$15,0))</f>
        <v>60000</v>
      </c>
      <c r="W188" s="26">
        <f>IF($H188&gt;I188,MIN($H188-I188,J188-I188)*INDEX('[1]2018_commission_structure-Start'!$A$15:$J$18,MATCH($E188,'[1]2018_commission_structure-Start'!$A$15:$A$18,0),MATCH(W$1,'[1]2018_commission_structure-Start'!$A$15:$J$15,0)),0)</f>
        <v>21250</v>
      </c>
      <c r="X188" s="26">
        <f>IF($H188&gt;J188,MIN($H188-J188,K188-J188)*INDEX('[1]2018_commission_structure-Start'!$A$15:$J$18,MATCH($E188,'[1]2018_commission_structure-Start'!$A$15:$A$18,0),MATCH(X$1,'[1]2018_commission_structure-Start'!$A$15:$J$15,0)),0)</f>
        <v>173</v>
      </c>
      <c r="Y188" s="26">
        <f>IF($H188&gt;K188,MIN($H188-K188,L188-K188)*INDEX('[1]2018_commission_structure-Start'!$A$15:$J$18,MATCH($E188,'[1]2018_commission_structure-Start'!$A$15:$A$18,0),MATCH(Y$1,'[1]2018_commission_structure-Start'!$A$15:$J$15,0)),0)</f>
        <v>0</v>
      </c>
      <c r="Z188" s="26">
        <f>IF(H188&gt;L188,(H188-L188)*INDEX('[1]2018_commission_structure-Start'!$A$21:$I$24,MATCH($E188,'[1]2018_commission_structure-Start'!$A$21:$A$24,0),MATCH(Z$1,'[1]2018_commission_structure-Start'!$A$21:$I$21,0)),0)</f>
        <v>0</v>
      </c>
      <c r="AA188" s="28">
        <f t="shared" si="28"/>
        <v>81423</v>
      </c>
      <c r="AB188" s="28">
        <f t="shared" si="29"/>
        <v>122765</v>
      </c>
    </row>
    <row r="189" spans="1:28" x14ac:dyDescent="0.2">
      <c r="A189" s="25" t="str">
        <f t="shared" si="20"/>
        <v>Vanni Cheston</v>
      </c>
      <c r="B189" s="25">
        <v>9267164694</v>
      </c>
      <c r="C189" s="25" t="s">
        <v>379</v>
      </c>
      <c r="D189" s="25" t="s">
        <v>380</v>
      </c>
      <c r="E189" s="25" t="s">
        <v>7</v>
      </c>
      <c r="F189" s="25">
        <v>58087</v>
      </c>
      <c r="G189" s="25">
        <f>COUNTIF([1]deals_closed!D:D,B189)</f>
        <v>23</v>
      </c>
      <c r="H189" s="26">
        <f>SUMIF([1]deals_closed!D:D,B189,[1]deals_closed!C:C)</f>
        <v>795625</v>
      </c>
      <c r="I189" s="26">
        <f>VLOOKUP(E189,'[1]2018_commission_structure-Start'!$A$22:$I$24,9,FALSE)</f>
        <v>500000</v>
      </c>
      <c r="J189" s="26">
        <f t="shared" si="21"/>
        <v>625000</v>
      </c>
      <c r="K189" s="26">
        <f t="shared" si="22"/>
        <v>750000</v>
      </c>
      <c r="L189" s="26">
        <f t="shared" si="23"/>
        <v>1000000</v>
      </c>
      <c r="M189" s="27">
        <f t="shared" si="24"/>
        <v>1.5912500000000001</v>
      </c>
      <c r="N189" s="25" t="str">
        <f t="shared" si="25"/>
        <v>150-200%</v>
      </c>
      <c r="O189" s="28">
        <f>MIN(H189,I189)*INDEX('[1]2018_commission_structure-Start'!$A$21:$I$24,MATCH($E189,'[1]2018_commission_structure-Start'!$A$21:$A$24,0),MATCH(O$1,'[1]2018_commission_structure-Start'!$A$21:$I$21,0))</f>
        <v>50000</v>
      </c>
      <c r="P189" s="26">
        <f>IF(H189&gt;I189,MIN(H189-I189,J189-I189)*INDEX('[1]2018_commission_structure-Start'!$A$21:$I$24,MATCH($E189,'[1]2018_commission_structure-Start'!$A$21:$A$24,0), MATCH(P$1,'[1]2018_commission_structure-Start'!$A$21:$I$21,0)),0)</f>
        <v>18750</v>
      </c>
      <c r="Q189" s="26">
        <f>IF($H189&gt;J189,MIN($H189-J189,K189-J189)*INDEX('[1]2018_commission_structure-Start'!$A$21:$I$24,MATCH($E189,'[1]2018_commission_structure-Start'!$A$21:$A$24,0), MATCH(Q$1,'[1]2018_commission_structure-Start'!$A$21:$I$21,0)),0)</f>
        <v>22500</v>
      </c>
      <c r="R189" s="26">
        <f>IF($H189&gt;K189,MIN($H189-K189,L189-K189)*INDEX('[1]2018_commission_structure-Start'!$A$21:$I$24,MATCH($E189,'[1]2018_commission_structure-Start'!$A$21:$A$24,0), MATCH(R$1,'[1]2018_commission_structure-Start'!$A$21:$I$21,0)),0)</f>
        <v>10037.5</v>
      </c>
      <c r="S189" s="26">
        <f>IF(H189&gt;L189,(H189-L189)*INDEX('[1]2018_commission_structure-Start'!$A$21:$I$24,MATCH($E189,'[1]2018_commission_structure-Start'!$A$21:$A$24,0),MATCH(S$1,'[1]2018_commission_structure-Start'!$A$21:$I$21,0)),0)</f>
        <v>0</v>
      </c>
      <c r="T189" s="28">
        <f t="shared" si="26"/>
        <v>101287.5</v>
      </c>
      <c r="U189" s="28">
        <f t="shared" si="27"/>
        <v>159374.5</v>
      </c>
      <c r="V189" s="28">
        <f>MIN(H189,I189)*INDEX('[1]2018_commission_structure-Start'!$A$15:$J$18,MATCH($E189,'[1]2018_commission_structure-Start'!$A$15:$A$18,0),MATCH(V$1,'[1]2018_commission_structure-Start'!$A$15:$J$15,0))</f>
        <v>60000</v>
      </c>
      <c r="W189" s="26">
        <f>IF($H189&gt;I189,MIN($H189-I189,J189-I189)*INDEX('[1]2018_commission_structure-Start'!$A$15:$J$18,MATCH($E189,'[1]2018_commission_structure-Start'!$A$15:$A$18,0),MATCH(W$1,'[1]2018_commission_structure-Start'!$A$15:$J$15,0)),0)</f>
        <v>21250</v>
      </c>
      <c r="X189" s="26">
        <f>IF($H189&gt;J189,MIN($H189-J189,K189-J189)*INDEX('[1]2018_commission_structure-Start'!$A$15:$J$18,MATCH($E189,'[1]2018_commission_structure-Start'!$A$15:$A$18,0),MATCH(X$1,'[1]2018_commission_structure-Start'!$A$15:$J$15,0)),0)</f>
        <v>25000</v>
      </c>
      <c r="Y189" s="26">
        <f>IF($H189&gt;K189,MIN($H189-K189,L189-K189)*INDEX('[1]2018_commission_structure-Start'!$A$15:$J$18,MATCH($E189,'[1]2018_commission_structure-Start'!$A$15:$A$18,0),MATCH(Y$1,'[1]2018_commission_structure-Start'!$A$15:$J$15,0)),0)</f>
        <v>10037.5</v>
      </c>
      <c r="Z189" s="26">
        <f>IF(H189&gt;L189,(H189-L189)*INDEX('[1]2018_commission_structure-Start'!$A$21:$I$24,MATCH($E189,'[1]2018_commission_structure-Start'!$A$21:$A$24,0),MATCH(Z$1,'[1]2018_commission_structure-Start'!$A$21:$I$21,0)),0)</f>
        <v>0</v>
      </c>
      <c r="AA189" s="28">
        <f t="shared" si="28"/>
        <v>116287.5</v>
      </c>
      <c r="AB189" s="28">
        <f t="shared" si="29"/>
        <v>174374.5</v>
      </c>
    </row>
    <row r="190" spans="1:28" x14ac:dyDescent="0.2">
      <c r="A190" s="25" t="str">
        <f t="shared" si="20"/>
        <v>Massimiliano McIver</v>
      </c>
      <c r="B190" s="25">
        <v>1855604000</v>
      </c>
      <c r="C190" s="25" t="s">
        <v>381</v>
      </c>
      <c r="D190" s="25" t="s">
        <v>382</v>
      </c>
      <c r="E190" s="25" t="s">
        <v>10</v>
      </c>
      <c r="F190" s="25">
        <v>102711</v>
      </c>
      <c r="G190" s="25">
        <f>COUNTIF([1]deals_closed!D:D,B190)</f>
        <v>18</v>
      </c>
      <c r="H190" s="26">
        <f>SUMIF([1]deals_closed!D:D,B190,[1]deals_closed!C:C)</f>
        <v>659526</v>
      </c>
      <c r="I190" s="26">
        <f>VLOOKUP(E190,'[1]2018_commission_structure-Start'!$A$22:$I$24,9,FALSE)</f>
        <v>750000</v>
      </c>
      <c r="J190" s="26">
        <f t="shared" si="21"/>
        <v>937500</v>
      </c>
      <c r="K190" s="26">
        <f t="shared" si="22"/>
        <v>1125000</v>
      </c>
      <c r="L190" s="26">
        <f t="shared" si="23"/>
        <v>1500000</v>
      </c>
      <c r="M190" s="27">
        <f t="shared" si="24"/>
        <v>0.87936800000000004</v>
      </c>
      <c r="N190" s="25" t="str">
        <f t="shared" si="25"/>
        <v>0-100%</v>
      </c>
      <c r="O190" s="28">
        <f>MIN(H190,I190)*INDEX('[1]2018_commission_structure-Start'!$A$21:$I$24,MATCH($E190,'[1]2018_commission_structure-Start'!$A$21:$A$24,0),MATCH(O$1,'[1]2018_commission_structure-Start'!$A$21:$I$21,0))</f>
        <v>98928.9</v>
      </c>
      <c r="P190" s="26">
        <f>IF(H190&gt;I190,MIN(H190-I190,J190-I190)*INDEX('[1]2018_commission_structure-Start'!$A$21:$I$24,MATCH($E190,'[1]2018_commission_structure-Start'!$A$21:$A$24,0), MATCH(P$1,'[1]2018_commission_structure-Start'!$A$21:$I$21,0)),0)</f>
        <v>0</v>
      </c>
      <c r="Q190" s="26">
        <f>IF($H190&gt;J190,MIN($H190-J190,K190-J190)*INDEX('[1]2018_commission_structure-Start'!$A$21:$I$24,MATCH($E190,'[1]2018_commission_structure-Start'!$A$21:$A$24,0), MATCH(Q$1,'[1]2018_commission_structure-Start'!$A$21:$I$21,0)),0)</f>
        <v>0</v>
      </c>
      <c r="R190" s="26">
        <f>IF($H190&gt;K190,MIN($H190-K190,L190-K190)*INDEX('[1]2018_commission_structure-Start'!$A$21:$I$24,MATCH($E190,'[1]2018_commission_structure-Start'!$A$21:$A$24,0), MATCH(R$1,'[1]2018_commission_structure-Start'!$A$21:$I$21,0)),0)</f>
        <v>0</v>
      </c>
      <c r="S190" s="26">
        <f>IF(H190&gt;L190,(H190-L190)*INDEX('[1]2018_commission_structure-Start'!$A$21:$I$24,MATCH($E190,'[1]2018_commission_structure-Start'!$A$21:$A$24,0),MATCH(S$1,'[1]2018_commission_structure-Start'!$A$21:$I$21,0)),0)</f>
        <v>0</v>
      </c>
      <c r="T190" s="28">
        <f t="shared" si="26"/>
        <v>98928.9</v>
      </c>
      <c r="U190" s="28">
        <f t="shared" si="27"/>
        <v>201639.9</v>
      </c>
      <c r="V190" s="28">
        <f>MIN(H190,I190)*INDEX('[1]2018_commission_structure-Start'!$A$15:$J$18,MATCH($E190,'[1]2018_commission_structure-Start'!$A$15:$A$18,0),MATCH(V$1,'[1]2018_commission_structure-Start'!$A$15:$J$15,0))</f>
        <v>98928.9</v>
      </c>
      <c r="W190" s="26">
        <f>IF($H190&gt;I190,MIN($H190-I190,J190-I190)*INDEX('[1]2018_commission_structure-Start'!$A$15:$J$18,MATCH($E190,'[1]2018_commission_structure-Start'!$A$15:$A$18,0),MATCH(W$1,'[1]2018_commission_structure-Start'!$A$15:$J$15,0)),0)</f>
        <v>0</v>
      </c>
      <c r="X190" s="26">
        <f>IF($H190&gt;J190,MIN($H190-J190,K190-J190)*INDEX('[1]2018_commission_structure-Start'!$A$15:$J$18,MATCH($E190,'[1]2018_commission_structure-Start'!$A$15:$A$18,0),MATCH(X$1,'[1]2018_commission_structure-Start'!$A$15:$J$15,0)),0)</f>
        <v>0</v>
      </c>
      <c r="Y190" s="26">
        <f>IF($H190&gt;K190,MIN($H190-K190,L190-K190)*INDEX('[1]2018_commission_structure-Start'!$A$15:$J$18,MATCH($E190,'[1]2018_commission_structure-Start'!$A$15:$A$18,0),MATCH(Y$1,'[1]2018_commission_structure-Start'!$A$15:$J$15,0)),0)</f>
        <v>0</v>
      </c>
      <c r="Z190" s="26">
        <f>IF(H190&gt;L190,(H190-L190)*INDEX('[1]2018_commission_structure-Start'!$A$21:$I$24,MATCH($E190,'[1]2018_commission_structure-Start'!$A$21:$A$24,0),MATCH(Z$1,'[1]2018_commission_structure-Start'!$A$21:$I$21,0)),0)</f>
        <v>0</v>
      </c>
      <c r="AA190" s="28">
        <f t="shared" si="28"/>
        <v>98928.9</v>
      </c>
      <c r="AB190" s="28">
        <f t="shared" si="29"/>
        <v>201639.9</v>
      </c>
    </row>
    <row r="191" spans="1:28" x14ac:dyDescent="0.2">
      <c r="A191" s="25" t="str">
        <f t="shared" si="20"/>
        <v>Giffer Toke</v>
      </c>
      <c r="B191" s="25">
        <v>9855833406</v>
      </c>
      <c r="C191" s="25" t="s">
        <v>383</v>
      </c>
      <c r="D191" s="25" t="s">
        <v>384</v>
      </c>
      <c r="E191" s="25" t="s">
        <v>10</v>
      </c>
      <c r="F191" s="25">
        <v>78771</v>
      </c>
      <c r="G191" s="25">
        <f>COUNTIF([1]deals_closed!D:D,B191)</f>
        <v>14</v>
      </c>
      <c r="H191" s="26">
        <f>SUMIF([1]deals_closed!D:D,B191,[1]deals_closed!C:C)</f>
        <v>506627</v>
      </c>
      <c r="I191" s="26">
        <f>VLOOKUP(E191,'[1]2018_commission_structure-Start'!$A$22:$I$24,9,FALSE)</f>
        <v>750000</v>
      </c>
      <c r="J191" s="26">
        <f t="shared" si="21"/>
        <v>937500</v>
      </c>
      <c r="K191" s="26">
        <f t="shared" si="22"/>
        <v>1125000</v>
      </c>
      <c r="L191" s="26">
        <f t="shared" si="23"/>
        <v>1500000</v>
      </c>
      <c r="M191" s="27">
        <f t="shared" si="24"/>
        <v>0.6755026666666667</v>
      </c>
      <c r="N191" s="25" t="str">
        <f t="shared" si="25"/>
        <v>0-100%</v>
      </c>
      <c r="O191" s="28">
        <f>MIN(H191,I191)*INDEX('[1]2018_commission_structure-Start'!$A$21:$I$24,MATCH($E191,'[1]2018_commission_structure-Start'!$A$21:$A$24,0),MATCH(O$1,'[1]2018_commission_structure-Start'!$A$21:$I$21,0))</f>
        <v>75994.05</v>
      </c>
      <c r="P191" s="26">
        <f>IF(H191&gt;I191,MIN(H191-I191,J191-I191)*INDEX('[1]2018_commission_structure-Start'!$A$21:$I$24,MATCH($E191,'[1]2018_commission_structure-Start'!$A$21:$A$24,0), MATCH(P$1,'[1]2018_commission_structure-Start'!$A$21:$I$21,0)),0)</f>
        <v>0</v>
      </c>
      <c r="Q191" s="26">
        <f>IF($H191&gt;J191,MIN($H191-J191,K191-J191)*INDEX('[1]2018_commission_structure-Start'!$A$21:$I$24,MATCH($E191,'[1]2018_commission_structure-Start'!$A$21:$A$24,0), MATCH(Q$1,'[1]2018_commission_structure-Start'!$A$21:$I$21,0)),0)</f>
        <v>0</v>
      </c>
      <c r="R191" s="26">
        <f>IF($H191&gt;K191,MIN($H191-K191,L191-K191)*INDEX('[1]2018_commission_structure-Start'!$A$21:$I$24,MATCH($E191,'[1]2018_commission_structure-Start'!$A$21:$A$24,0), MATCH(R$1,'[1]2018_commission_structure-Start'!$A$21:$I$21,0)),0)</f>
        <v>0</v>
      </c>
      <c r="S191" s="26">
        <f>IF(H191&gt;L191,(H191-L191)*INDEX('[1]2018_commission_structure-Start'!$A$21:$I$24,MATCH($E191,'[1]2018_commission_structure-Start'!$A$21:$A$24,0),MATCH(S$1,'[1]2018_commission_structure-Start'!$A$21:$I$21,0)),0)</f>
        <v>0</v>
      </c>
      <c r="T191" s="28">
        <f t="shared" si="26"/>
        <v>75994.05</v>
      </c>
      <c r="U191" s="28">
        <f t="shared" si="27"/>
        <v>154765.04999999999</v>
      </c>
      <c r="V191" s="28">
        <f>MIN(H191,I191)*INDEX('[1]2018_commission_structure-Start'!$A$15:$J$18,MATCH($E191,'[1]2018_commission_structure-Start'!$A$15:$A$18,0),MATCH(V$1,'[1]2018_commission_structure-Start'!$A$15:$J$15,0))</f>
        <v>75994.05</v>
      </c>
      <c r="W191" s="26">
        <f>IF($H191&gt;I191,MIN($H191-I191,J191-I191)*INDEX('[1]2018_commission_structure-Start'!$A$15:$J$18,MATCH($E191,'[1]2018_commission_structure-Start'!$A$15:$A$18,0),MATCH(W$1,'[1]2018_commission_structure-Start'!$A$15:$J$15,0)),0)</f>
        <v>0</v>
      </c>
      <c r="X191" s="26">
        <f>IF($H191&gt;J191,MIN($H191-J191,K191-J191)*INDEX('[1]2018_commission_structure-Start'!$A$15:$J$18,MATCH($E191,'[1]2018_commission_structure-Start'!$A$15:$A$18,0),MATCH(X$1,'[1]2018_commission_structure-Start'!$A$15:$J$15,0)),0)</f>
        <v>0</v>
      </c>
      <c r="Y191" s="26">
        <f>IF($H191&gt;K191,MIN($H191-K191,L191-K191)*INDEX('[1]2018_commission_structure-Start'!$A$15:$J$18,MATCH($E191,'[1]2018_commission_structure-Start'!$A$15:$A$18,0),MATCH(Y$1,'[1]2018_commission_structure-Start'!$A$15:$J$15,0)),0)</f>
        <v>0</v>
      </c>
      <c r="Z191" s="26">
        <f>IF(H191&gt;L191,(H191-L191)*INDEX('[1]2018_commission_structure-Start'!$A$21:$I$24,MATCH($E191,'[1]2018_commission_structure-Start'!$A$21:$A$24,0),MATCH(Z$1,'[1]2018_commission_structure-Start'!$A$21:$I$21,0)),0)</f>
        <v>0</v>
      </c>
      <c r="AA191" s="28">
        <f t="shared" si="28"/>
        <v>75994.05</v>
      </c>
      <c r="AB191" s="28">
        <f t="shared" si="29"/>
        <v>154765.04999999999</v>
      </c>
    </row>
    <row r="192" spans="1:28" x14ac:dyDescent="0.2">
      <c r="A192" s="25" t="str">
        <f t="shared" si="20"/>
        <v>Raquel Beelby</v>
      </c>
      <c r="B192" s="25">
        <v>1895483948</v>
      </c>
      <c r="C192" s="25" t="s">
        <v>385</v>
      </c>
      <c r="D192" s="25" t="s">
        <v>386</v>
      </c>
      <c r="E192" s="25" t="s">
        <v>10</v>
      </c>
      <c r="F192" s="25">
        <v>110414</v>
      </c>
      <c r="G192" s="25">
        <f>COUNTIF([1]deals_closed!D:D,B192)</f>
        <v>21</v>
      </c>
      <c r="H192" s="26">
        <f>SUMIF([1]deals_closed!D:D,B192,[1]deals_closed!C:C)</f>
        <v>777563</v>
      </c>
      <c r="I192" s="26">
        <f>VLOOKUP(E192,'[1]2018_commission_structure-Start'!$A$22:$I$24,9,FALSE)</f>
        <v>750000</v>
      </c>
      <c r="J192" s="26">
        <f t="shared" si="21"/>
        <v>937500</v>
      </c>
      <c r="K192" s="26">
        <f t="shared" si="22"/>
        <v>1125000</v>
      </c>
      <c r="L192" s="26">
        <f t="shared" si="23"/>
        <v>1500000</v>
      </c>
      <c r="M192" s="27">
        <f t="shared" si="24"/>
        <v>1.0367506666666666</v>
      </c>
      <c r="N192" s="25" t="str">
        <f t="shared" si="25"/>
        <v>100-125%</v>
      </c>
      <c r="O192" s="28">
        <f>MIN(H192,I192)*INDEX('[1]2018_commission_structure-Start'!$A$21:$I$24,MATCH($E192,'[1]2018_commission_structure-Start'!$A$21:$A$24,0),MATCH(O$1,'[1]2018_commission_structure-Start'!$A$21:$I$21,0))</f>
        <v>112500</v>
      </c>
      <c r="P192" s="26">
        <f>IF(H192&gt;I192,MIN(H192-I192,J192-I192)*INDEX('[1]2018_commission_structure-Start'!$A$21:$I$24,MATCH($E192,'[1]2018_commission_structure-Start'!$A$21:$A$24,0), MATCH(P$1,'[1]2018_commission_structure-Start'!$A$21:$I$21,0)),0)</f>
        <v>5236.97</v>
      </c>
      <c r="Q192" s="26">
        <f>IF($H192&gt;J192,MIN($H192-J192,K192-J192)*INDEX('[1]2018_commission_structure-Start'!$A$21:$I$24,MATCH($E192,'[1]2018_commission_structure-Start'!$A$21:$A$24,0), MATCH(Q$1,'[1]2018_commission_structure-Start'!$A$21:$I$21,0)),0)</f>
        <v>0</v>
      </c>
      <c r="R192" s="26">
        <f>IF($H192&gt;K192,MIN($H192-K192,L192-K192)*INDEX('[1]2018_commission_structure-Start'!$A$21:$I$24,MATCH($E192,'[1]2018_commission_structure-Start'!$A$21:$A$24,0), MATCH(R$1,'[1]2018_commission_structure-Start'!$A$21:$I$21,0)),0)</f>
        <v>0</v>
      </c>
      <c r="S192" s="26">
        <f>IF(H192&gt;L192,(H192-L192)*INDEX('[1]2018_commission_structure-Start'!$A$21:$I$24,MATCH($E192,'[1]2018_commission_structure-Start'!$A$21:$A$24,0),MATCH(S$1,'[1]2018_commission_structure-Start'!$A$21:$I$21,0)),0)</f>
        <v>0</v>
      </c>
      <c r="T192" s="28">
        <f t="shared" si="26"/>
        <v>117736.97</v>
      </c>
      <c r="U192" s="28">
        <f t="shared" si="27"/>
        <v>228150.97</v>
      </c>
      <c r="V192" s="28">
        <f>MIN(H192,I192)*INDEX('[1]2018_commission_structure-Start'!$A$15:$J$18,MATCH($E192,'[1]2018_commission_structure-Start'!$A$15:$A$18,0),MATCH(V$1,'[1]2018_commission_structure-Start'!$A$15:$J$15,0))</f>
        <v>112500</v>
      </c>
      <c r="W192" s="26">
        <f>IF($H192&gt;I192,MIN($H192-I192,J192-I192)*INDEX('[1]2018_commission_structure-Start'!$A$15:$J$18,MATCH($E192,'[1]2018_commission_structure-Start'!$A$15:$A$18,0),MATCH(W$1,'[1]2018_commission_structure-Start'!$A$15:$J$15,0)),0)</f>
        <v>6063.86</v>
      </c>
      <c r="X192" s="26">
        <f>IF($H192&gt;J192,MIN($H192-J192,K192-J192)*INDEX('[1]2018_commission_structure-Start'!$A$15:$J$18,MATCH($E192,'[1]2018_commission_structure-Start'!$A$15:$A$18,0),MATCH(X$1,'[1]2018_commission_structure-Start'!$A$15:$J$15,0)),0)</f>
        <v>0</v>
      </c>
      <c r="Y192" s="26">
        <f>IF($H192&gt;K192,MIN($H192-K192,L192-K192)*INDEX('[1]2018_commission_structure-Start'!$A$15:$J$18,MATCH($E192,'[1]2018_commission_structure-Start'!$A$15:$A$18,0),MATCH(Y$1,'[1]2018_commission_structure-Start'!$A$15:$J$15,0)),0)</f>
        <v>0</v>
      </c>
      <c r="Z192" s="26">
        <f>IF(H192&gt;L192,(H192-L192)*INDEX('[1]2018_commission_structure-Start'!$A$21:$I$24,MATCH($E192,'[1]2018_commission_structure-Start'!$A$21:$A$24,0),MATCH(Z$1,'[1]2018_commission_structure-Start'!$A$21:$I$21,0)),0)</f>
        <v>0</v>
      </c>
      <c r="AA192" s="28">
        <f t="shared" si="28"/>
        <v>118563.86</v>
      </c>
      <c r="AB192" s="28">
        <f t="shared" si="29"/>
        <v>228977.86</v>
      </c>
    </row>
    <row r="193" spans="1:28" x14ac:dyDescent="0.2">
      <c r="A193" s="25" t="str">
        <f t="shared" si="20"/>
        <v>Leyla MacAree</v>
      </c>
      <c r="B193" s="25">
        <v>357531329</v>
      </c>
      <c r="C193" s="25" t="s">
        <v>387</v>
      </c>
      <c r="D193" s="25" t="s">
        <v>388</v>
      </c>
      <c r="E193" s="25" t="s">
        <v>7</v>
      </c>
      <c r="F193" s="25">
        <v>45512</v>
      </c>
      <c r="G193" s="25">
        <f>COUNTIF([1]deals_closed!D:D,B193)</f>
        <v>21</v>
      </c>
      <c r="H193" s="26">
        <f>SUMIF([1]deals_closed!D:D,B193,[1]deals_closed!C:C)</f>
        <v>750884</v>
      </c>
      <c r="I193" s="26">
        <f>VLOOKUP(E193,'[1]2018_commission_structure-Start'!$A$22:$I$24,9,FALSE)</f>
        <v>500000</v>
      </c>
      <c r="J193" s="26">
        <f t="shared" si="21"/>
        <v>625000</v>
      </c>
      <c r="K193" s="26">
        <f t="shared" si="22"/>
        <v>750000</v>
      </c>
      <c r="L193" s="26">
        <f t="shared" si="23"/>
        <v>1000000</v>
      </c>
      <c r="M193" s="27">
        <f t="shared" si="24"/>
        <v>1.501768</v>
      </c>
      <c r="N193" s="25" t="str">
        <f t="shared" si="25"/>
        <v>150-200%</v>
      </c>
      <c r="O193" s="28">
        <f>MIN(H193,I193)*INDEX('[1]2018_commission_structure-Start'!$A$21:$I$24,MATCH($E193,'[1]2018_commission_structure-Start'!$A$21:$A$24,0),MATCH(O$1,'[1]2018_commission_structure-Start'!$A$21:$I$21,0))</f>
        <v>50000</v>
      </c>
      <c r="P193" s="26">
        <f>IF(H193&gt;I193,MIN(H193-I193,J193-I193)*INDEX('[1]2018_commission_structure-Start'!$A$21:$I$24,MATCH($E193,'[1]2018_commission_structure-Start'!$A$21:$A$24,0), MATCH(P$1,'[1]2018_commission_structure-Start'!$A$21:$I$21,0)),0)</f>
        <v>18750</v>
      </c>
      <c r="Q193" s="26">
        <f>IF($H193&gt;J193,MIN($H193-J193,K193-J193)*INDEX('[1]2018_commission_structure-Start'!$A$21:$I$24,MATCH($E193,'[1]2018_commission_structure-Start'!$A$21:$A$24,0), MATCH(Q$1,'[1]2018_commission_structure-Start'!$A$21:$I$21,0)),0)</f>
        <v>22500</v>
      </c>
      <c r="R193" s="26">
        <f>IF($H193&gt;K193,MIN($H193-K193,L193-K193)*INDEX('[1]2018_commission_structure-Start'!$A$21:$I$24,MATCH($E193,'[1]2018_commission_structure-Start'!$A$21:$A$24,0), MATCH(R$1,'[1]2018_commission_structure-Start'!$A$21:$I$21,0)),0)</f>
        <v>194.48</v>
      </c>
      <c r="S193" s="26">
        <f>IF(H193&gt;L193,(H193-L193)*INDEX('[1]2018_commission_structure-Start'!$A$21:$I$24,MATCH($E193,'[1]2018_commission_structure-Start'!$A$21:$A$24,0),MATCH(S$1,'[1]2018_commission_structure-Start'!$A$21:$I$21,0)),0)</f>
        <v>0</v>
      </c>
      <c r="T193" s="28">
        <f t="shared" si="26"/>
        <v>91444.479999999996</v>
      </c>
      <c r="U193" s="28">
        <f t="shared" si="27"/>
        <v>136956.47999999998</v>
      </c>
      <c r="V193" s="28">
        <f>MIN(H193,I193)*INDEX('[1]2018_commission_structure-Start'!$A$15:$J$18,MATCH($E193,'[1]2018_commission_structure-Start'!$A$15:$A$18,0),MATCH(V$1,'[1]2018_commission_structure-Start'!$A$15:$J$15,0))</f>
        <v>60000</v>
      </c>
      <c r="W193" s="26">
        <f>IF($H193&gt;I193,MIN($H193-I193,J193-I193)*INDEX('[1]2018_commission_structure-Start'!$A$15:$J$18,MATCH($E193,'[1]2018_commission_structure-Start'!$A$15:$A$18,0),MATCH(W$1,'[1]2018_commission_structure-Start'!$A$15:$J$15,0)),0)</f>
        <v>21250</v>
      </c>
      <c r="X193" s="26">
        <f>IF($H193&gt;J193,MIN($H193-J193,K193-J193)*INDEX('[1]2018_commission_structure-Start'!$A$15:$J$18,MATCH($E193,'[1]2018_commission_structure-Start'!$A$15:$A$18,0),MATCH(X$1,'[1]2018_commission_structure-Start'!$A$15:$J$15,0)),0)</f>
        <v>25000</v>
      </c>
      <c r="Y193" s="26">
        <f>IF($H193&gt;K193,MIN($H193-K193,L193-K193)*INDEX('[1]2018_commission_structure-Start'!$A$15:$J$18,MATCH($E193,'[1]2018_commission_structure-Start'!$A$15:$A$18,0),MATCH(Y$1,'[1]2018_commission_structure-Start'!$A$15:$J$15,0)),0)</f>
        <v>194.48</v>
      </c>
      <c r="Z193" s="26">
        <f>IF(H193&gt;L193,(H193-L193)*INDEX('[1]2018_commission_structure-Start'!$A$21:$I$24,MATCH($E193,'[1]2018_commission_structure-Start'!$A$21:$A$24,0),MATCH(Z$1,'[1]2018_commission_structure-Start'!$A$21:$I$21,0)),0)</f>
        <v>0</v>
      </c>
      <c r="AA193" s="28">
        <f t="shared" si="28"/>
        <v>106444.48</v>
      </c>
      <c r="AB193" s="28">
        <f t="shared" si="29"/>
        <v>151956.47999999998</v>
      </c>
    </row>
    <row r="194" spans="1:28" x14ac:dyDescent="0.2">
      <c r="A194" s="25" t="str">
        <f t="shared" ref="A194:A257" si="30">C194&amp;" "&amp;D194</f>
        <v>Denys Siggers</v>
      </c>
      <c r="B194" s="25">
        <v>3292353998</v>
      </c>
      <c r="C194" s="25" t="s">
        <v>389</v>
      </c>
      <c r="D194" s="25" t="s">
        <v>390</v>
      </c>
      <c r="E194" s="25" t="s">
        <v>29</v>
      </c>
      <c r="F194" s="25">
        <v>66896</v>
      </c>
      <c r="G194" s="25">
        <f>COUNTIF([1]deals_closed!D:D,B194)</f>
        <v>16</v>
      </c>
      <c r="H194" s="26">
        <f>SUMIF([1]deals_closed!D:D,B194,[1]deals_closed!C:C)</f>
        <v>550598</v>
      </c>
      <c r="I194" s="26">
        <f>VLOOKUP(E194,'[1]2018_commission_structure-Start'!$A$22:$I$24,9,FALSE)</f>
        <v>600000</v>
      </c>
      <c r="J194" s="26">
        <f t="shared" si="21"/>
        <v>750000</v>
      </c>
      <c r="K194" s="26">
        <f t="shared" si="22"/>
        <v>900000</v>
      </c>
      <c r="L194" s="26">
        <f t="shared" si="23"/>
        <v>1200000</v>
      </c>
      <c r="M194" s="27">
        <f t="shared" si="24"/>
        <v>0.91766333333333339</v>
      </c>
      <c r="N194" s="25" t="str">
        <f t="shared" si="25"/>
        <v>0-100%</v>
      </c>
      <c r="O194" s="28">
        <f>MIN(H194,I194)*INDEX('[1]2018_commission_structure-Start'!$A$21:$I$24,MATCH($E194,'[1]2018_commission_structure-Start'!$A$21:$A$24,0),MATCH(O$1,'[1]2018_commission_structure-Start'!$A$21:$I$21,0))</f>
        <v>71577.740000000005</v>
      </c>
      <c r="P194" s="26">
        <f>IF(H194&gt;I194,MIN(H194-I194,J194-I194)*INDEX('[1]2018_commission_structure-Start'!$A$21:$I$24,MATCH($E194,'[1]2018_commission_structure-Start'!$A$21:$A$24,0), MATCH(P$1,'[1]2018_commission_structure-Start'!$A$21:$I$21,0)),0)</f>
        <v>0</v>
      </c>
      <c r="Q194" s="26">
        <f>IF($H194&gt;J194,MIN($H194-J194,K194-J194)*INDEX('[1]2018_commission_structure-Start'!$A$21:$I$24,MATCH($E194,'[1]2018_commission_structure-Start'!$A$21:$A$24,0), MATCH(Q$1,'[1]2018_commission_structure-Start'!$A$21:$I$21,0)),0)</f>
        <v>0</v>
      </c>
      <c r="R194" s="26">
        <f>IF($H194&gt;K194,MIN($H194-K194,L194-K194)*INDEX('[1]2018_commission_structure-Start'!$A$21:$I$24,MATCH($E194,'[1]2018_commission_structure-Start'!$A$21:$A$24,0), MATCH(R$1,'[1]2018_commission_structure-Start'!$A$21:$I$21,0)),0)</f>
        <v>0</v>
      </c>
      <c r="S194" s="26">
        <f>IF(H194&gt;L194,(H194-L194)*INDEX('[1]2018_commission_structure-Start'!$A$21:$I$24,MATCH($E194,'[1]2018_commission_structure-Start'!$A$21:$A$24,0),MATCH(S$1,'[1]2018_commission_structure-Start'!$A$21:$I$21,0)),0)</f>
        <v>0</v>
      </c>
      <c r="T194" s="28">
        <f t="shared" si="26"/>
        <v>71577.740000000005</v>
      </c>
      <c r="U194" s="28">
        <f t="shared" si="27"/>
        <v>138473.74</v>
      </c>
      <c r="V194" s="28">
        <f>MIN(H194,I194)*INDEX('[1]2018_commission_structure-Start'!$A$15:$J$18,MATCH($E194,'[1]2018_commission_structure-Start'!$A$15:$A$18,0),MATCH(V$1,'[1]2018_commission_structure-Start'!$A$15:$J$15,0))</f>
        <v>82589.7</v>
      </c>
      <c r="W194" s="26">
        <f>IF($H194&gt;I194,MIN($H194-I194,J194-I194)*INDEX('[1]2018_commission_structure-Start'!$A$15:$J$18,MATCH($E194,'[1]2018_commission_structure-Start'!$A$15:$A$18,0),MATCH(W$1,'[1]2018_commission_structure-Start'!$A$15:$J$15,0)),0)</f>
        <v>0</v>
      </c>
      <c r="X194" s="26">
        <f>IF($H194&gt;J194,MIN($H194-J194,K194-J194)*INDEX('[1]2018_commission_structure-Start'!$A$15:$J$18,MATCH($E194,'[1]2018_commission_structure-Start'!$A$15:$A$18,0),MATCH(X$1,'[1]2018_commission_structure-Start'!$A$15:$J$15,0)),0)</f>
        <v>0</v>
      </c>
      <c r="Y194" s="26">
        <f>IF($H194&gt;K194,MIN($H194-K194,L194-K194)*INDEX('[1]2018_commission_structure-Start'!$A$15:$J$18,MATCH($E194,'[1]2018_commission_structure-Start'!$A$15:$A$18,0),MATCH(Y$1,'[1]2018_commission_structure-Start'!$A$15:$J$15,0)),0)</f>
        <v>0</v>
      </c>
      <c r="Z194" s="26">
        <f>IF(H194&gt;L194,(H194-L194)*INDEX('[1]2018_commission_structure-Start'!$A$21:$I$24,MATCH($E194,'[1]2018_commission_structure-Start'!$A$21:$A$24,0),MATCH(Z$1,'[1]2018_commission_structure-Start'!$A$21:$I$21,0)),0)</f>
        <v>0</v>
      </c>
      <c r="AA194" s="28">
        <f t="shared" si="28"/>
        <v>82589.7</v>
      </c>
      <c r="AB194" s="28">
        <f t="shared" si="29"/>
        <v>149485.70000000001</v>
      </c>
    </row>
    <row r="195" spans="1:28" x14ac:dyDescent="0.2">
      <c r="A195" s="25" t="str">
        <f t="shared" si="30"/>
        <v>Carmelia Quainton</v>
      </c>
      <c r="B195" s="25">
        <v>5353923685</v>
      </c>
      <c r="C195" s="25" t="s">
        <v>391</v>
      </c>
      <c r="D195" s="25" t="s">
        <v>392</v>
      </c>
      <c r="E195" s="25" t="s">
        <v>10</v>
      </c>
      <c r="F195" s="25">
        <v>80043</v>
      </c>
      <c r="G195" s="25">
        <f>COUNTIF([1]deals_closed!D:D,B195)</f>
        <v>22</v>
      </c>
      <c r="H195" s="26">
        <f>SUMIF([1]deals_closed!D:D,B195,[1]deals_closed!C:C)</f>
        <v>776116</v>
      </c>
      <c r="I195" s="26">
        <f>VLOOKUP(E195,'[1]2018_commission_structure-Start'!$A$22:$I$24,9,FALSE)</f>
        <v>750000</v>
      </c>
      <c r="J195" s="26">
        <f t="shared" ref="J195:J258" si="31">I195*1.25</f>
        <v>937500</v>
      </c>
      <c r="K195" s="26">
        <f t="shared" ref="K195:K258" si="32">I195*1.5</f>
        <v>1125000</v>
      </c>
      <c r="L195" s="26">
        <f t="shared" ref="L195:L258" si="33">I195*2</f>
        <v>1500000</v>
      </c>
      <c r="M195" s="27">
        <f t="shared" ref="M195:M258" si="34">H195/I195</f>
        <v>1.0348213333333334</v>
      </c>
      <c r="N195" s="25" t="str">
        <f t="shared" ref="N195:N258" si="35">IF(M195&lt;=1, "0-100%", IF(M195&lt;=1.25, "100-125%", IF(M195&lt;=1.5, "125-150%", IF(M195&lt;=2, "150-200%", "&gt;200%"))))</f>
        <v>100-125%</v>
      </c>
      <c r="O195" s="28">
        <f>MIN(H195,I195)*INDEX('[1]2018_commission_structure-Start'!$A$21:$I$24,MATCH($E195,'[1]2018_commission_structure-Start'!$A$21:$A$24,0),MATCH(O$1,'[1]2018_commission_structure-Start'!$A$21:$I$21,0))</f>
        <v>112500</v>
      </c>
      <c r="P195" s="26">
        <f>IF(H195&gt;I195,MIN(H195-I195,J195-I195)*INDEX('[1]2018_commission_structure-Start'!$A$21:$I$24,MATCH($E195,'[1]2018_commission_structure-Start'!$A$21:$A$24,0), MATCH(P$1,'[1]2018_commission_structure-Start'!$A$21:$I$21,0)),0)</f>
        <v>4962.04</v>
      </c>
      <c r="Q195" s="26">
        <f>IF($H195&gt;J195,MIN($H195-J195,K195-J195)*INDEX('[1]2018_commission_structure-Start'!$A$21:$I$24,MATCH($E195,'[1]2018_commission_structure-Start'!$A$21:$A$24,0), MATCH(Q$1,'[1]2018_commission_structure-Start'!$A$21:$I$21,0)),0)</f>
        <v>0</v>
      </c>
      <c r="R195" s="26">
        <f>IF($H195&gt;K195,MIN($H195-K195,L195-K195)*INDEX('[1]2018_commission_structure-Start'!$A$21:$I$24,MATCH($E195,'[1]2018_commission_structure-Start'!$A$21:$A$24,0), MATCH(R$1,'[1]2018_commission_structure-Start'!$A$21:$I$21,0)),0)</f>
        <v>0</v>
      </c>
      <c r="S195" s="26">
        <f>IF(H195&gt;L195,(H195-L195)*INDEX('[1]2018_commission_structure-Start'!$A$21:$I$24,MATCH($E195,'[1]2018_commission_structure-Start'!$A$21:$A$24,0),MATCH(S$1,'[1]2018_commission_structure-Start'!$A$21:$I$21,0)),0)</f>
        <v>0</v>
      </c>
      <c r="T195" s="28">
        <f t="shared" ref="T195:T258" si="36">SUM(O195:S195)</f>
        <v>117462.04</v>
      </c>
      <c r="U195" s="28">
        <f t="shared" ref="U195:U258" si="37">T195+F195</f>
        <v>197505.03999999998</v>
      </c>
      <c r="V195" s="28">
        <f>MIN(H195,I195)*INDEX('[1]2018_commission_structure-Start'!$A$15:$J$18,MATCH($E195,'[1]2018_commission_structure-Start'!$A$15:$A$18,0),MATCH(V$1,'[1]2018_commission_structure-Start'!$A$15:$J$15,0))</f>
        <v>112500</v>
      </c>
      <c r="W195" s="26">
        <f>IF($H195&gt;I195,MIN($H195-I195,J195-I195)*INDEX('[1]2018_commission_structure-Start'!$A$15:$J$18,MATCH($E195,'[1]2018_commission_structure-Start'!$A$15:$A$18,0),MATCH(W$1,'[1]2018_commission_structure-Start'!$A$15:$J$15,0)),0)</f>
        <v>5745.52</v>
      </c>
      <c r="X195" s="26">
        <f>IF($H195&gt;J195,MIN($H195-J195,K195-J195)*INDEX('[1]2018_commission_structure-Start'!$A$15:$J$18,MATCH($E195,'[1]2018_commission_structure-Start'!$A$15:$A$18,0),MATCH(X$1,'[1]2018_commission_structure-Start'!$A$15:$J$15,0)),0)</f>
        <v>0</v>
      </c>
      <c r="Y195" s="26">
        <f>IF($H195&gt;K195,MIN($H195-K195,L195-K195)*INDEX('[1]2018_commission_structure-Start'!$A$15:$J$18,MATCH($E195,'[1]2018_commission_structure-Start'!$A$15:$A$18,0),MATCH(Y$1,'[1]2018_commission_structure-Start'!$A$15:$J$15,0)),0)</f>
        <v>0</v>
      </c>
      <c r="Z195" s="26">
        <f>IF(H195&gt;L195,(H195-L195)*INDEX('[1]2018_commission_structure-Start'!$A$21:$I$24,MATCH($E195,'[1]2018_commission_structure-Start'!$A$21:$A$24,0),MATCH(Z$1,'[1]2018_commission_structure-Start'!$A$21:$I$21,0)),0)</f>
        <v>0</v>
      </c>
      <c r="AA195" s="28">
        <f t="shared" ref="AA195:AA258" si="38">SUM(V195:Z195)</f>
        <v>118245.52</v>
      </c>
      <c r="AB195" s="28">
        <f t="shared" ref="AB195:AB258" si="39">AA195+F195</f>
        <v>198288.52000000002</v>
      </c>
    </row>
    <row r="196" spans="1:28" x14ac:dyDescent="0.2">
      <c r="A196" s="25" t="str">
        <f t="shared" si="30"/>
        <v>Vale Lesek</v>
      </c>
      <c r="B196" s="25">
        <v>4795089876</v>
      </c>
      <c r="C196" s="25" t="s">
        <v>393</v>
      </c>
      <c r="D196" s="25" t="s">
        <v>394</v>
      </c>
      <c r="E196" s="25" t="s">
        <v>29</v>
      </c>
      <c r="F196" s="25">
        <v>74505</v>
      </c>
      <c r="G196" s="25">
        <f>COUNTIF([1]deals_closed!D:D,B196)</f>
        <v>21</v>
      </c>
      <c r="H196" s="26">
        <f>SUMIF([1]deals_closed!D:D,B196,[1]deals_closed!C:C)</f>
        <v>808131</v>
      </c>
      <c r="I196" s="26">
        <f>VLOOKUP(E196,'[1]2018_commission_structure-Start'!$A$22:$I$24,9,FALSE)</f>
        <v>600000</v>
      </c>
      <c r="J196" s="26">
        <f t="shared" si="31"/>
        <v>750000</v>
      </c>
      <c r="K196" s="26">
        <f t="shared" si="32"/>
        <v>900000</v>
      </c>
      <c r="L196" s="26">
        <f t="shared" si="33"/>
        <v>1200000</v>
      </c>
      <c r="M196" s="27">
        <f t="shared" si="34"/>
        <v>1.3468850000000001</v>
      </c>
      <c r="N196" s="25" t="str">
        <f t="shared" si="35"/>
        <v>125-150%</v>
      </c>
      <c r="O196" s="28">
        <f>MIN(H196,I196)*INDEX('[1]2018_commission_structure-Start'!$A$21:$I$24,MATCH($E196,'[1]2018_commission_structure-Start'!$A$21:$A$24,0),MATCH(O$1,'[1]2018_commission_structure-Start'!$A$21:$I$21,0))</f>
        <v>78000</v>
      </c>
      <c r="P196" s="26">
        <f>IF(H196&gt;I196,MIN(H196-I196,J196-I196)*INDEX('[1]2018_commission_structure-Start'!$A$21:$I$24,MATCH($E196,'[1]2018_commission_structure-Start'!$A$21:$A$24,0), MATCH(P$1,'[1]2018_commission_structure-Start'!$A$21:$I$21,0)),0)</f>
        <v>25500.000000000004</v>
      </c>
      <c r="Q196" s="26">
        <f>IF($H196&gt;J196,MIN($H196-J196,K196-J196)*INDEX('[1]2018_commission_structure-Start'!$A$21:$I$24,MATCH($E196,'[1]2018_commission_structure-Start'!$A$21:$A$24,0), MATCH(Q$1,'[1]2018_commission_structure-Start'!$A$21:$I$21,0)),0)</f>
        <v>12207.51</v>
      </c>
      <c r="R196" s="26">
        <f>IF($H196&gt;K196,MIN($H196-K196,L196-K196)*INDEX('[1]2018_commission_structure-Start'!$A$21:$I$24,MATCH($E196,'[1]2018_commission_structure-Start'!$A$21:$A$24,0), MATCH(R$1,'[1]2018_commission_structure-Start'!$A$21:$I$21,0)),0)</f>
        <v>0</v>
      </c>
      <c r="S196" s="26">
        <f>IF(H196&gt;L196,(H196-L196)*INDEX('[1]2018_commission_structure-Start'!$A$21:$I$24,MATCH($E196,'[1]2018_commission_structure-Start'!$A$21:$A$24,0),MATCH(S$1,'[1]2018_commission_structure-Start'!$A$21:$I$21,0)),0)</f>
        <v>0</v>
      </c>
      <c r="T196" s="28">
        <f t="shared" si="36"/>
        <v>115707.51</v>
      </c>
      <c r="U196" s="28">
        <f t="shared" si="37"/>
        <v>190212.51</v>
      </c>
      <c r="V196" s="28">
        <f>MIN(H196,I196)*INDEX('[1]2018_commission_structure-Start'!$A$15:$J$18,MATCH($E196,'[1]2018_commission_structure-Start'!$A$15:$A$18,0),MATCH(V$1,'[1]2018_commission_structure-Start'!$A$15:$J$15,0))</f>
        <v>90000</v>
      </c>
      <c r="W196" s="26">
        <f>IF($H196&gt;I196,MIN($H196-I196,J196-I196)*INDEX('[1]2018_commission_structure-Start'!$A$15:$J$18,MATCH($E196,'[1]2018_commission_structure-Start'!$A$15:$A$18,0),MATCH(W$1,'[1]2018_commission_structure-Start'!$A$15:$J$15,0)),0)</f>
        <v>27000</v>
      </c>
      <c r="X196" s="26">
        <f>IF($H196&gt;J196,MIN($H196-J196,K196-J196)*INDEX('[1]2018_commission_structure-Start'!$A$15:$J$18,MATCH($E196,'[1]2018_commission_structure-Start'!$A$15:$A$18,0),MATCH(X$1,'[1]2018_commission_structure-Start'!$A$15:$J$15,0)),0)</f>
        <v>14532.75</v>
      </c>
      <c r="Y196" s="26">
        <f>IF($H196&gt;K196,MIN($H196-K196,L196-K196)*INDEX('[1]2018_commission_structure-Start'!$A$15:$J$18,MATCH($E196,'[1]2018_commission_structure-Start'!$A$15:$A$18,0),MATCH(Y$1,'[1]2018_commission_structure-Start'!$A$15:$J$15,0)),0)</f>
        <v>0</v>
      </c>
      <c r="Z196" s="26">
        <f>IF(H196&gt;L196,(H196-L196)*INDEX('[1]2018_commission_structure-Start'!$A$21:$I$24,MATCH($E196,'[1]2018_commission_structure-Start'!$A$21:$A$24,0),MATCH(Z$1,'[1]2018_commission_structure-Start'!$A$21:$I$21,0)),0)</f>
        <v>0</v>
      </c>
      <c r="AA196" s="28">
        <f t="shared" si="38"/>
        <v>131532.75</v>
      </c>
      <c r="AB196" s="28">
        <f t="shared" si="39"/>
        <v>206037.75</v>
      </c>
    </row>
    <row r="197" spans="1:28" x14ac:dyDescent="0.2">
      <c r="A197" s="25" t="str">
        <f t="shared" si="30"/>
        <v>Gonzalo Dudson</v>
      </c>
      <c r="B197" s="25">
        <v>4029727026</v>
      </c>
      <c r="C197" s="25" t="s">
        <v>395</v>
      </c>
      <c r="D197" s="25" t="s">
        <v>396</v>
      </c>
      <c r="E197" s="25" t="s">
        <v>29</v>
      </c>
      <c r="F197" s="25">
        <v>77473</v>
      </c>
      <c r="G197" s="25">
        <f>COUNTIF([1]deals_closed!D:D,B197)</f>
        <v>21</v>
      </c>
      <c r="H197" s="26">
        <f>SUMIF([1]deals_closed!D:D,B197,[1]deals_closed!C:C)</f>
        <v>704311</v>
      </c>
      <c r="I197" s="26">
        <f>VLOOKUP(E197,'[1]2018_commission_structure-Start'!$A$22:$I$24,9,FALSE)</f>
        <v>600000</v>
      </c>
      <c r="J197" s="26">
        <f t="shared" si="31"/>
        <v>750000</v>
      </c>
      <c r="K197" s="26">
        <f t="shared" si="32"/>
        <v>900000</v>
      </c>
      <c r="L197" s="26">
        <f t="shared" si="33"/>
        <v>1200000</v>
      </c>
      <c r="M197" s="27">
        <f t="shared" si="34"/>
        <v>1.1738516666666667</v>
      </c>
      <c r="N197" s="25" t="str">
        <f t="shared" si="35"/>
        <v>100-125%</v>
      </c>
      <c r="O197" s="28">
        <f>MIN(H197,I197)*INDEX('[1]2018_commission_structure-Start'!$A$21:$I$24,MATCH($E197,'[1]2018_commission_structure-Start'!$A$21:$A$24,0),MATCH(O$1,'[1]2018_commission_structure-Start'!$A$21:$I$21,0))</f>
        <v>78000</v>
      </c>
      <c r="P197" s="26">
        <f>IF(H197&gt;I197,MIN(H197-I197,J197-I197)*INDEX('[1]2018_commission_structure-Start'!$A$21:$I$24,MATCH($E197,'[1]2018_commission_structure-Start'!$A$21:$A$24,0), MATCH(P$1,'[1]2018_commission_structure-Start'!$A$21:$I$21,0)),0)</f>
        <v>17732.870000000003</v>
      </c>
      <c r="Q197" s="26">
        <f>IF($H197&gt;J197,MIN($H197-J197,K197-J197)*INDEX('[1]2018_commission_structure-Start'!$A$21:$I$24,MATCH($E197,'[1]2018_commission_structure-Start'!$A$21:$A$24,0), MATCH(Q$1,'[1]2018_commission_structure-Start'!$A$21:$I$21,0)),0)</f>
        <v>0</v>
      </c>
      <c r="R197" s="26">
        <f>IF($H197&gt;K197,MIN($H197-K197,L197-K197)*INDEX('[1]2018_commission_structure-Start'!$A$21:$I$24,MATCH($E197,'[1]2018_commission_structure-Start'!$A$21:$A$24,0), MATCH(R$1,'[1]2018_commission_structure-Start'!$A$21:$I$21,0)),0)</f>
        <v>0</v>
      </c>
      <c r="S197" s="26">
        <f>IF(H197&gt;L197,(H197-L197)*INDEX('[1]2018_commission_structure-Start'!$A$21:$I$24,MATCH($E197,'[1]2018_commission_structure-Start'!$A$21:$A$24,0),MATCH(S$1,'[1]2018_commission_structure-Start'!$A$21:$I$21,0)),0)</f>
        <v>0</v>
      </c>
      <c r="T197" s="28">
        <f t="shared" si="36"/>
        <v>95732.87</v>
      </c>
      <c r="U197" s="28">
        <f t="shared" si="37"/>
        <v>173205.87</v>
      </c>
      <c r="V197" s="28">
        <f>MIN(H197,I197)*INDEX('[1]2018_commission_structure-Start'!$A$15:$J$18,MATCH($E197,'[1]2018_commission_structure-Start'!$A$15:$A$18,0),MATCH(V$1,'[1]2018_commission_structure-Start'!$A$15:$J$15,0))</f>
        <v>90000</v>
      </c>
      <c r="W197" s="26">
        <f>IF($H197&gt;I197,MIN($H197-I197,J197-I197)*INDEX('[1]2018_commission_structure-Start'!$A$15:$J$18,MATCH($E197,'[1]2018_commission_structure-Start'!$A$15:$A$18,0),MATCH(W$1,'[1]2018_commission_structure-Start'!$A$15:$J$15,0)),0)</f>
        <v>18775.98</v>
      </c>
      <c r="X197" s="26">
        <f>IF($H197&gt;J197,MIN($H197-J197,K197-J197)*INDEX('[1]2018_commission_structure-Start'!$A$15:$J$18,MATCH($E197,'[1]2018_commission_structure-Start'!$A$15:$A$18,0),MATCH(X$1,'[1]2018_commission_structure-Start'!$A$15:$J$15,0)),0)</f>
        <v>0</v>
      </c>
      <c r="Y197" s="26">
        <f>IF($H197&gt;K197,MIN($H197-K197,L197-K197)*INDEX('[1]2018_commission_structure-Start'!$A$15:$J$18,MATCH($E197,'[1]2018_commission_structure-Start'!$A$15:$A$18,0),MATCH(Y$1,'[1]2018_commission_structure-Start'!$A$15:$J$15,0)),0)</f>
        <v>0</v>
      </c>
      <c r="Z197" s="26">
        <f>IF(H197&gt;L197,(H197-L197)*INDEX('[1]2018_commission_structure-Start'!$A$21:$I$24,MATCH($E197,'[1]2018_commission_structure-Start'!$A$21:$A$24,0),MATCH(Z$1,'[1]2018_commission_structure-Start'!$A$21:$I$21,0)),0)</f>
        <v>0</v>
      </c>
      <c r="AA197" s="28">
        <f t="shared" si="38"/>
        <v>108775.98</v>
      </c>
      <c r="AB197" s="28">
        <f t="shared" si="39"/>
        <v>186248.97999999998</v>
      </c>
    </row>
    <row r="198" spans="1:28" x14ac:dyDescent="0.2">
      <c r="A198" s="25" t="str">
        <f t="shared" si="30"/>
        <v>Glenn Gillespie</v>
      </c>
      <c r="B198" s="25">
        <v>2670196322</v>
      </c>
      <c r="C198" s="25" t="s">
        <v>292</v>
      </c>
      <c r="D198" s="25" t="s">
        <v>397</v>
      </c>
      <c r="E198" s="25" t="s">
        <v>7</v>
      </c>
      <c r="F198" s="25">
        <v>50840</v>
      </c>
      <c r="G198" s="25">
        <f>COUNTIF([1]deals_closed!D:D,B198)</f>
        <v>24</v>
      </c>
      <c r="H198" s="26">
        <f>SUMIF([1]deals_closed!D:D,B198,[1]deals_closed!C:C)</f>
        <v>895817</v>
      </c>
      <c r="I198" s="26">
        <f>VLOOKUP(E198,'[1]2018_commission_structure-Start'!$A$22:$I$24,9,FALSE)</f>
        <v>500000</v>
      </c>
      <c r="J198" s="26">
        <f t="shared" si="31"/>
        <v>625000</v>
      </c>
      <c r="K198" s="26">
        <f t="shared" si="32"/>
        <v>750000</v>
      </c>
      <c r="L198" s="26">
        <f t="shared" si="33"/>
        <v>1000000</v>
      </c>
      <c r="M198" s="27">
        <f t="shared" si="34"/>
        <v>1.7916339999999999</v>
      </c>
      <c r="N198" s="25" t="str">
        <f t="shared" si="35"/>
        <v>150-200%</v>
      </c>
      <c r="O198" s="28">
        <f>MIN(H198,I198)*INDEX('[1]2018_commission_structure-Start'!$A$21:$I$24,MATCH($E198,'[1]2018_commission_structure-Start'!$A$21:$A$24,0),MATCH(O$1,'[1]2018_commission_structure-Start'!$A$21:$I$21,0))</f>
        <v>50000</v>
      </c>
      <c r="P198" s="26">
        <f>IF(H198&gt;I198,MIN(H198-I198,J198-I198)*INDEX('[1]2018_commission_structure-Start'!$A$21:$I$24,MATCH($E198,'[1]2018_commission_structure-Start'!$A$21:$A$24,0), MATCH(P$1,'[1]2018_commission_structure-Start'!$A$21:$I$21,0)),0)</f>
        <v>18750</v>
      </c>
      <c r="Q198" s="26">
        <f>IF($H198&gt;J198,MIN($H198-J198,K198-J198)*INDEX('[1]2018_commission_structure-Start'!$A$21:$I$24,MATCH($E198,'[1]2018_commission_structure-Start'!$A$21:$A$24,0), MATCH(Q$1,'[1]2018_commission_structure-Start'!$A$21:$I$21,0)),0)</f>
        <v>22500</v>
      </c>
      <c r="R198" s="26">
        <f>IF($H198&gt;K198,MIN($H198-K198,L198-K198)*INDEX('[1]2018_commission_structure-Start'!$A$21:$I$24,MATCH($E198,'[1]2018_commission_structure-Start'!$A$21:$A$24,0), MATCH(R$1,'[1]2018_commission_structure-Start'!$A$21:$I$21,0)),0)</f>
        <v>32079.74</v>
      </c>
      <c r="S198" s="26">
        <f>IF(H198&gt;L198,(H198-L198)*INDEX('[1]2018_commission_structure-Start'!$A$21:$I$24,MATCH($E198,'[1]2018_commission_structure-Start'!$A$21:$A$24,0),MATCH(S$1,'[1]2018_commission_structure-Start'!$A$21:$I$21,0)),0)</f>
        <v>0</v>
      </c>
      <c r="T198" s="28">
        <f t="shared" si="36"/>
        <v>123329.74</v>
      </c>
      <c r="U198" s="28">
        <f t="shared" si="37"/>
        <v>174169.74</v>
      </c>
      <c r="V198" s="28">
        <f>MIN(H198,I198)*INDEX('[1]2018_commission_structure-Start'!$A$15:$J$18,MATCH($E198,'[1]2018_commission_structure-Start'!$A$15:$A$18,0),MATCH(V$1,'[1]2018_commission_structure-Start'!$A$15:$J$15,0))</f>
        <v>60000</v>
      </c>
      <c r="W198" s="26">
        <f>IF($H198&gt;I198,MIN($H198-I198,J198-I198)*INDEX('[1]2018_commission_structure-Start'!$A$15:$J$18,MATCH($E198,'[1]2018_commission_structure-Start'!$A$15:$A$18,0),MATCH(W$1,'[1]2018_commission_structure-Start'!$A$15:$J$15,0)),0)</f>
        <v>21250</v>
      </c>
      <c r="X198" s="26">
        <f>IF($H198&gt;J198,MIN($H198-J198,K198-J198)*INDEX('[1]2018_commission_structure-Start'!$A$15:$J$18,MATCH($E198,'[1]2018_commission_structure-Start'!$A$15:$A$18,0),MATCH(X$1,'[1]2018_commission_structure-Start'!$A$15:$J$15,0)),0)</f>
        <v>25000</v>
      </c>
      <c r="Y198" s="26">
        <f>IF($H198&gt;K198,MIN($H198-K198,L198-K198)*INDEX('[1]2018_commission_structure-Start'!$A$15:$J$18,MATCH($E198,'[1]2018_commission_structure-Start'!$A$15:$A$18,0),MATCH(Y$1,'[1]2018_commission_structure-Start'!$A$15:$J$15,0)),0)</f>
        <v>32079.74</v>
      </c>
      <c r="Z198" s="26">
        <f>IF(H198&gt;L198,(H198-L198)*INDEX('[1]2018_commission_structure-Start'!$A$21:$I$24,MATCH($E198,'[1]2018_commission_structure-Start'!$A$21:$A$24,0),MATCH(Z$1,'[1]2018_commission_structure-Start'!$A$21:$I$21,0)),0)</f>
        <v>0</v>
      </c>
      <c r="AA198" s="28">
        <f t="shared" si="38"/>
        <v>138329.74</v>
      </c>
      <c r="AB198" s="28">
        <f t="shared" si="39"/>
        <v>189169.74</v>
      </c>
    </row>
    <row r="199" spans="1:28" x14ac:dyDescent="0.2">
      <c r="A199" s="25" t="str">
        <f t="shared" si="30"/>
        <v>Gris Dewsnap</v>
      </c>
      <c r="B199" s="25">
        <v>2297168497</v>
      </c>
      <c r="C199" s="25" t="s">
        <v>398</v>
      </c>
      <c r="D199" s="25" t="s">
        <v>399</v>
      </c>
      <c r="E199" s="25" t="s">
        <v>7</v>
      </c>
      <c r="F199" s="25">
        <v>52584</v>
      </c>
      <c r="G199" s="25">
        <f>COUNTIF([1]deals_closed!D:D,B199)</f>
        <v>17</v>
      </c>
      <c r="H199" s="26">
        <f>SUMIF([1]deals_closed!D:D,B199,[1]deals_closed!C:C)</f>
        <v>596801</v>
      </c>
      <c r="I199" s="26">
        <f>VLOOKUP(E199,'[1]2018_commission_structure-Start'!$A$22:$I$24,9,FALSE)</f>
        <v>500000</v>
      </c>
      <c r="J199" s="26">
        <f t="shared" si="31"/>
        <v>625000</v>
      </c>
      <c r="K199" s="26">
        <f t="shared" si="32"/>
        <v>750000</v>
      </c>
      <c r="L199" s="26">
        <f t="shared" si="33"/>
        <v>1000000</v>
      </c>
      <c r="M199" s="27">
        <f t="shared" si="34"/>
        <v>1.1936020000000001</v>
      </c>
      <c r="N199" s="25" t="str">
        <f t="shared" si="35"/>
        <v>100-125%</v>
      </c>
      <c r="O199" s="28">
        <f>MIN(H199,I199)*INDEX('[1]2018_commission_structure-Start'!$A$21:$I$24,MATCH($E199,'[1]2018_commission_structure-Start'!$A$21:$A$24,0),MATCH(O$1,'[1]2018_commission_structure-Start'!$A$21:$I$21,0))</f>
        <v>50000</v>
      </c>
      <c r="P199" s="26">
        <f>IF(H199&gt;I199,MIN(H199-I199,J199-I199)*INDEX('[1]2018_commission_structure-Start'!$A$21:$I$24,MATCH($E199,'[1]2018_commission_structure-Start'!$A$21:$A$24,0), MATCH(P$1,'[1]2018_commission_structure-Start'!$A$21:$I$21,0)),0)</f>
        <v>14520.15</v>
      </c>
      <c r="Q199" s="26">
        <f>IF($H199&gt;J199,MIN($H199-J199,K199-J199)*INDEX('[1]2018_commission_structure-Start'!$A$21:$I$24,MATCH($E199,'[1]2018_commission_structure-Start'!$A$21:$A$24,0), MATCH(Q$1,'[1]2018_commission_structure-Start'!$A$21:$I$21,0)),0)</f>
        <v>0</v>
      </c>
      <c r="R199" s="26">
        <f>IF($H199&gt;K199,MIN($H199-K199,L199-K199)*INDEX('[1]2018_commission_structure-Start'!$A$21:$I$24,MATCH($E199,'[1]2018_commission_structure-Start'!$A$21:$A$24,0), MATCH(R$1,'[1]2018_commission_structure-Start'!$A$21:$I$21,0)),0)</f>
        <v>0</v>
      </c>
      <c r="S199" s="26">
        <f>IF(H199&gt;L199,(H199-L199)*INDEX('[1]2018_commission_structure-Start'!$A$21:$I$24,MATCH($E199,'[1]2018_commission_structure-Start'!$A$21:$A$24,0),MATCH(S$1,'[1]2018_commission_structure-Start'!$A$21:$I$21,0)),0)</f>
        <v>0</v>
      </c>
      <c r="T199" s="28">
        <f t="shared" si="36"/>
        <v>64520.15</v>
      </c>
      <c r="U199" s="28">
        <f t="shared" si="37"/>
        <v>117104.15</v>
      </c>
      <c r="V199" s="28">
        <f>MIN(H199,I199)*INDEX('[1]2018_commission_structure-Start'!$A$15:$J$18,MATCH($E199,'[1]2018_commission_structure-Start'!$A$15:$A$18,0),MATCH(V$1,'[1]2018_commission_structure-Start'!$A$15:$J$15,0))</f>
        <v>60000</v>
      </c>
      <c r="W199" s="26">
        <f>IF($H199&gt;I199,MIN($H199-I199,J199-I199)*INDEX('[1]2018_commission_structure-Start'!$A$15:$J$18,MATCH($E199,'[1]2018_commission_structure-Start'!$A$15:$A$18,0),MATCH(W$1,'[1]2018_commission_structure-Start'!$A$15:$J$15,0)),0)</f>
        <v>16456.170000000002</v>
      </c>
      <c r="X199" s="26">
        <f>IF($H199&gt;J199,MIN($H199-J199,K199-J199)*INDEX('[1]2018_commission_structure-Start'!$A$15:$J$18,MATCH($E199,'[1]2018_commission_structure-Start'!$A$15:$A$18,0),MATCH(X$1,'[1]2018_commission_structure-Start'!$A$15:$J$15,0)),0)</f>
        <v>0</v>
      </c>
      <c r="Y199" s="26">
        <f>IF($H199&gt;K199,MIN($H199-K199,L199-K199)*INDEX('[1]2018_commission_structure-Start'!$A$15:$J$18,MATCH($E199,'[1]2018_commission_structure-Start'!$A$15:$A$18,0),MATCH(Y$1,'[1]2018_commission_structure-Start'!$A$15:$J$15,0)),0)</f>
        <v>0</v>
      </c>
      <c r="Z199" s="26">
        <f>IF(H199&gt;L199,(H199-L199)*INDEX('[1]2018_commission_structure-Start'!$A$21:$I$24,MATCH($E199,'[1]2018_commission_structure-Start'!$A$21:$A$24,0),MATCH(Z$1,'[1]2018_commission_structure-Start'!$A$21:$I$21,0)),0)</f>
        <v>0</v>
      </c>
      <c r="AA199" s="28">
        <f t="shared" si="38"/>
        <v>76456.17</v>
      </c>
      <c r="AB199" s="28">
        <f t="shared" si="39"/>
        <v>129040.17</v>
      </c>
    </row>
    <row r="200" spans="1:28" x14ac:dyDescent="0.2">
      <c r="A200" s="25" t="str">
        <f t="shared" si="30"/>
        <v>Izak Newbigging</v>
      </c>
      <c r="B200" s="25">
        <v>2012142672</v>
      </c>
      <c r="C200" s="25" t="s">
        <v>400</v>
      </c>
      <c r="D200" s="25" t="s">
        <v>401</v>
      </c>
      <c r="E200" s="25" t="s">
        <v>29</v>
      </c>
      <c r="F200" s="25">
        <v>55915</v>
      </c>
      <c r="G200" s="25">
        <f>COUNTIF([1]deals_closed!D:D,B200)</f>
        <v>23</v>
      </c>
      <c r="H200" s="26">
        <f>SUMIF([1]deals_closed!D:D,B200,[1]deals_closed!C:C)</f>
        <v>868613</v>
      </c>
      <c r="I200" s="26">
        <f>VLOOKUP(E200,'[1]2018_commission_structure-Start'!$A$22:$I$24,9,FALSE)</f>
        <v>600000</v>
      </c>
      <c r="J200" s="26">
        <f t="shared" si="31"/>
        <v>750000</v>
      </c>
      <c r="K200" s="26">
        <f t="shared" si="32"/>
        <v>900000</v>
      </c>
      <c r="L200" s="26">
        <f t="shared" si="33"/>
        <v>1200000</v>
      </c>
      <c r="M200" s="27">
        <f t="shared" si="34"/>
        <v>1.4476883333333332</v>
      </c>
      <c r="N200" s="25" t="str">
        <f t="shared" si="35"/>
        <v>125-150%</v>
      </c>
      <c r="O200" s="28">
        <f>MIN(H200,I200)*INDEX('[1]2018_commission_structure-Start'!$A$21:$I$24,MATCH($E200,'[1]2018_commission_structure-Start'!$A$21:$A$24,0),MATCH(O$1,'[1]2018_commission_structure-Start'!$A$21:$I$21,0))</f>
        <v>78000</v>
      </c>
      <c r="P200" s="26">
        <f>IF(H200&gt;I200,MIN(H200-I200,J200-I200)*INDEX('[1]2018_commission_structure-Start'!$A$21:$I$24,MATCH($E200,'[1]2018_commission_structure-Start'!$A$21:$A$24,0), MATCH(P$1,'[1]2018_commission_structure-Start'!$A$21:$I$21,0)),0)</f>
        <v>25500.000000000004</v>
      </c>
      <c r="Q200" s="26">
        <f>IF($H200&gt;J200,MIN($H200-J200,K200-J200)*INDEX('[1]2018_commission_structure-Start'!$A$21:$I$24,MATCH($E200,'[1]2018_commission_structure-Start'!$A$21:$A$24,0), MATCH(Q$1,'[1]2018_commission_structure-Start'!$A$21:$I$21,0)),0)</f>
        <v>24908.73</v>
      </c>
      <c r="R200" s="26">
        <f>IF($H200&gt;K200,MIN($H200-K200,L200-K200)*INDEX('[1]2018_commission_structure-Start'!$A$21:$I$24,MATCH($E200,'[1]2018_commission_structure-Start'!$A$21:$A$24,0), MATCH(R$1,'[1]2018_commission_structure-Start'!$A$21:$I$21,0)),0)</f>
        <v>0</v>
      </c>
      <c r="S200" s="26">
        <f>IF(H200&gt;L200,(H200-L200)*INDEX('[1]2018_commission_structure-Start'!$A$21:$I$24,MATCH($E200,'[1]2018_commission_structure-Start'!$A$21:$A$24,0),MATCH(S$1,'[1]2018_commission_structure-Start'!$A$21:$I$21,0)),0)</f>
        <v>0</v>
      </c>
      <c r="T200" s="28">
        <f t="shared" si="36"/>
        <v>128408.73</v>
      </c>
      <c r="U200" s="28">
        <f t="shared" si="37"/>
        <v>184323.72999999998</v>
      </c>
      <c r="V200" s="28">
        <f>MIN(H200,I200)*INDEX('[1]2018_commission_structure-Start'!$A$15:$J$18,MATCH($E200,'[1]2018_commission_structure-Start'!$A$15:$A$18,0),MATCH(V$1,'[1]2018_commission_structure-Start'!$A$15:$J$15,0))</f>
        <v>90000</v>
      </c>
      <c r="W200" s="26">
        <f>IF($H200&gt;I200,MIN($H200-I200,J200-I200)*INDEX('[1]2018_commission_structure-Start'!$A$15:$J$18,MATCH($E200,'[1]2018_commission_structure-Start'!$A$15:$A$18,0),MATCH(W$1,'[1]2018_commission_structure-Start'!$A$15:$J$15,0)),0)</f>
        <v>27000</v>
      </c>
      <c r="X200" s="26">
        <f>IF($H200&gt;J200,MIN($H200-J200,K200-J200)*INDEX('[1]2018_commission_structure-Start'!$A$15:$J$18,MATCH($E200,'[1]2018_commission_structure-Start'!$A$15:$A$18,0),MATCH(X$1,'[1]2018_commission_structure-Start'!$A$15:$J$15,0)),0)</f>
        <v>29653.25</v>
      </c>
      <c r="Y200" s="26">
        <f>IF($H200&gt;K200,MIN($H200-K200,L200-K200)*INDEX('[1]2018_commission_structure-Start'!$A$15:$J$18,MATCH($E200,'[1]2018_commission_structure-Start'!$A$15:$A$18,0),MATCH(Y$1,'[1]2018_commission_structure-Start'!$A$15:$J$15,0)),0)</f>
        <v>0</v>
      </c>
      <c r="Z200" s="26">
        <f>IF(H200&gt;L200,(H200-L200)*INDEX('[1]2018_commission_structure-Start'!$A$21:$I$24,MATCH($E200,'[1]2018_commission_structure-Start'!$A$21:$A$24,0),MATCH(Z$1,'[1]2018_commission_structure-Start'!$A$21:$I$21,0)),0)</f>
        <v>0</v>
      </c>
      <c r="AA200" s="28">
        <f t="shared" si="38"/>
        <v>146653.25</v>
      </c>
      <c r="AB200" s="28">
        <f t="shared" si="39"/>
        <v>202568.25</v>
      </c>
    </row>
    <row r="201" spans="1:28" x14ac:dyDescent="0.2">
      <c r="A201" s="25" t="str">
        <f t="shared" si="30"/>
        <v>Elsey Sanchez</v>
      </c>
      <c r="B201" s="25">
        <v>6410530811</v>
      </c>
      <c r="C201" s="25" t="s">
        <v>402</v>
      </c>
      <c r="D201" s="25" t="s">
        <v>403</v>
      </c>
      <c r="E201" s="25" t="s">
        <v>7</v>
      </c>
      <c r="F201" s="25">
        <v>37671</v>
      </c>
      <c r="G201" s="25">
        <f>COUNTIF([1]deals_closed!D:D,B201)</f>
        <v>22</v>
      </c>
      <c r="H201" s="26">
        <f>SUMIF([1]deals_closed!D:D,B201,[1]deals_closed!C:C)</f>
        <v>810883</v>
      </c>
      <c r="I201" s="26">
        <f>VLOOKUP(E201,'[1]2018_commission_structure-Start'!$A$22:$I$24,9,FALSE)</f>
        <v>500000</v>
      </c>
      <c r="J201" s="26">
        <f t="shared" si="31"/>
        <v>625000</v>
      </c>
      <c r="K201" s="26">
        <f t="shared" si="32"/>
        <v>750000</v>
      </c>
      <c r="L201" s="26">
        <f t="shared" si="33"/>
        <v>1000000</v>
      </c>
      <c r="M201" s="27">
        <f t="shared" si="34"/>
        <v>1.621766</v>
      </c>
      <c r="N201" s="25" t="str">
        <f t="shared" si="35"/>
        <v>150-200%</v>
      </c>
      <c r="O201" s="28">
        <f>MIN(H201,I201)*INDEX('[1]2018_commission_structure-Start'!$A$21:$I$24,MATCH($E201,'[1]2018_commission_structure-Start'!$A$21:$A$24,0),MATCH(O$1,'[1]2018_commission_structure-Start'!$A$21:$I$21,0))</f>
        <v>50000</v>
      </c>
      <c r="P201" s="26">
        <f>IF(H201&gt;I201,MIN(H201-I201,J201-I201)*INDEX('[1]2018_commission_structure-Start'!$A$21:$I$24,MATCH($E201,'[1]2018_commission_structure-Start'!$A$21:$A$24,0), MATCH(P$1,'[1]2018_commission_structure-Start'!$A$21:$I$21,0)),0)</f>
        <v>18750</v>
      </c>
      <c r="Q201" s="26">
        <f>IF($H201&gt;J201,MIN($H201-J201,K201-J201)*INDEX('[1]2018_commission_structure-Start'!$A$21:$I$24,MATCH($E201,'[1]2018_commission_structure-Start'!$A$21:$A$24,0), MATCH(Q$1,'[1]2018_commission_structure-Start'!$A$21:$I$21,0)),0)</f>
        <v>22500</v>
      </c>
      <c r="R201" s="26">
        <f>IF($H201&gt;K201,MIN($H201-K201,L201-K201)*INDEX('[1]2018_commission_structure-Start'!$A$21:$I$24,MATCH($E201,'[1]2018_commission_structure-Start'!$A$21:$A$24,0), MATCH(R$1,'[1]2018_commission_structure-Start'!$A$21:$I$21,0)),0)</f>
        <v>13394.26</v>
      </c>
      <c r="S201" s="26">
        <f>IF(H201&gt;L201,(H201-L201)*INDEX('[1]2018_commission_structure-Start'!$A$21:$I$24,MATCH($E201,'[1]2018_commission_structure-Start'!$A$21:$A$24,0),MATCH(S$1,'[1]2018_commission_structure-Start'!$A$21:$I$21,0)),0)</f>
        <v>0</v>
      </c>
      <c r="T201" s="28">
        <f t="shared" si="36"/>
        <v>104644.26</v>
      </c>
      <c r="U201" s="28">
        <f t="shared" si="37"/>
        <v>142315.26</v>
      </c>
      <c r="V201" s="28">
        <f>MIN(H201,I201)*INDEX('[1]2018_commission_structure-Start'!$A$15:$J$18,MATCH($E201,'[1]2018_commission_structure-Start'!$A$15:$A$18,0),MATCH(V$1,'[1]2018_commission_structure-Start'!$A$15:$J$15,0))</f>
        <v>60000</v>
      </c>
      <c r="W201" s="26">
        <f>IF($H201&gt;I201,MIN($H201-I201,J201-I201)*INDEX('[1]2018_commission_structure-Start'!$A$15:$J$18,MATCH($E201,'[1]2018_commission_structure-Start'!$A$15:$A$18,0),MATCH(W$1,'[1]2018_commission_structure-Start'!$A$15:$J$15,0)),0)</f>
        <v>21250</v>
      </c>
      <c r="X201" s="26">
        <f>IF($H201&gt;J201,MIN($H201-J201,K201-J201)*INDEX('[1]2018_commission_structure-Start'!$A$15:$J$18,MATCH($E201,'[1]2018_commission_structure-Start'!$A$15:$A$18,0),MATCH(X$1,'[1]2018_commission_structure-Start'!$A$15:$J$15,0)),0)</f>
        <v>25000</v>
      </c>
      <c r="Y201" s="26">
        <f>IF($H201&gt;K201,MIN($H201-K201,L201-K201)*INDEX('[1]2018_commission_structure-Start'!$A$15:$J$18,MATCH($E201,'[1]2018_commission_structure-Start'!$A$15:$A$18,0),MATCH(Y$1,'[1]2018_commission_structure-Start'!$A$15:$J$15,0)),0)</f>
        <v>13394.26</v>
      </c>
      <c r="Z201" s="26">
        <f>IF(H201&gt;L201,(H201-L201)*INDEX('[1]2018_commission_structure-Start'!$A$21:$I$24,MATCH($E201,'[1]2018_commission_structure-Start'!$A$21:$A$24,0),MATCH(Z$1,'[1]2018_commission_structure-Start'!$A$21:$I$21,0)),0)</f>
        <v>0</v>
      </c>
      <c r="AA201" s="28">
        <f t="shared" si="38"/>
        <v>119644.26</v>
      </c>
      <c r="AB201" s="28">
        <f t="shared" si="39"/>
        <v>157315.26</v>
      </c>
    </row>
    <row r="202" spans="1:28" x14ac:dyDescent="0.2">
      <c r="A202" s="25" t="str">
        <f t="shared" si="30"/>
        <v>Rafaela Neagle</v>
      </c>
      <c r="B202" s="25">
        <v>6183510505</v>
      </c>
      <c r="C202" s="25" t="s">
        <v>404</v>
      </c>
      <c r="D202" s="25" t="s">
        <v>405</v>
      </c>
      <c r="E202" s="25" t="s">
        <v>10</v>
      </c>
      <c r="F202" s="25">
        <v>97468</v>
      </c>
      <c r="G202" s="25">
        <f>COUNTIF([1]deals_closed!D:D,B202)</f>
        <v>32</v>
      </c>
      <c r="H202" s="26">
        <f>SUMIF([1]deals_closed!D:D,B202,[1]deals_closed!C:C)</f>
        <v>1116037</v>
      </c>
      <c r="I202" s="26">
        <f>VLOOKUP(E202,'[1]2018_commission_structure-Start'!$A$22:$I$24,9,FALSE)</f>
        <v>750000</v>
      </c>
      <c r="J202" s="26">
        <f t="shared" si="31"/>
        <v>937500</v>
      </c>
      <c r="K202" s="26">
        <f t="shared" si="32"/>
        <v>1125000</v>
      </c>
      <c r="L202" s="26">
        <f t="shared" si="33"/>
        <v>1500000</v>
      </c>
      <c r="M202" s="27">
        <f t="shared" si="34"/>
        <v>1.4880493333333333</v>
      </c>
      <c r="N202" s="25" t="str">
        <f t="shared" si="35"/>
        <v>125-150%</v>
      </c>
      <c r="O202" s="28">
        <f>MIN(H202,I202)*INDEX('[1]2018_commission_structure-Start'!$A$21:$I$24,MATCH($E202,'[1]2018_commission_structure-Start'!$A$21:$A$24,0),MATCH(O$1,'[1]2018_commission_structure-Start'!$A$21:$I$21,0))</f>
        <v>112500</v>
      </c>
      <c r="P202" s="26">
        <f>IF(H202&gt;I202,MIN(H202-I202,J202-I202)*INDEX('[1]2018_commission_structure-Start'!$A$21:$I$24,MATCH($E202,'[1]2018_commission_structure-Start'!$A$21:$A$24,0), MATCH(P$1,'[1]2018_commission_structure-Start'!$A$21:$I$21,0)),0)</f>
        <v>35625</v>
      </c>
      <c r="Q202" s="26">
        <f>IF($H202&gt;J202,MIN($H202-J202,K202-J202)*INDEX('[1]2018_commission_structure-Start'!$A$21:$I$24,MATCH($E202,'[1]2018_commission_structure-Start'!$A$21:$A$24,0), MATCH(Q$1,'[1]2018_commission_structure-Start'!$A$21:$I$21,0)),0)</f>
        <v>41063.51</v>
      </c>
      <c r="R202" s="26">
        <f>IF($H202&gt;K202,MIN($H202-K202,L202-K202)*INDEX('[1]2018_commission_structure-Start'!$A$21:$I$24,MATCH($E202,'[1]2018_commission_structure-Start'!$A$21:$A$24,0), MATCH(R$1,'[1]2018_commission_structure-Start'!$A$21:$I$21,0)),0)</f>
        <v>0</v>
      </c>
      <c r="S202" s="26">
        <f>IF(H202&gt;L202,(H202-L202)*INDEX('[1]2018_commission_structure-Start'!$A$21:$I$24,MATCH($E202,'[1]2018_commission_structure-Start'!$A$21:$A$24,0),MATCH(S$1,'[1]2018_commission_structure-Start'!$A$21:$I$21,0)),0)</f>
        <v>0</v>
      </c>
      <c r="T202" s="28">
        <f t="shared" si="36"/>
        <v>189188.51</v>
      </c>
      <c r="U202" s="28">
        <f t="shared" si="37"/>
        <v>286656.51</v>
      </c>
      <c r="V202" s="28">
        <f>MIN(H202,I202)*INDEX('[1]2018_commission_structure-Start'!$A$15:$J$18,MATCH($E202,'[1]2018_commission_structure-Start'!$A$15:$A$18,0),MATCH(V$1,'[1]2018_commission_structure-Start'!$A$15:$J$15,0))</f>
        <v>112500</v>
      </c>
      <c r="W202" s="26">
        <f>IF($H202&gt;I202,MIN($H202-I202,J202-I202)*INDEX('[1]2018_commission_structure-Start'!$A$15:$J$18,MATCH($E202,'[1]2018_commission_structure-Start'!$A$15:$A$18,0),MATCH(W$1,'[1]2018_commission_structure-Start'!$A$15:$J$15,0)),0)</f>
        <v>41250</v>
      </c>
      <c r="X202" s="26">
        <f>IF($H202&gt;J202,MIN($H202-J202,K202-J202)*INDEX('[1]2018_commission_structure-Start'!$A$15:$J$18,MATCH($E202,'[1]2018_commission_structure-Start'!$A$15:$A$18,0),MATCH(X$1,'[1]2018_commission_structure-Start'!$A$15:$J$15,0)),0)</f>
        <v>44634.25</v>
      </c>
      <c r="Y202" s="26">
        <f>IF($H202&gt;K202,MIN($H202-K202,L202-K202)*INDEX('[1]2018_commission_structure-Start'!$A$15:$J$18,MATCH($E202,'[1]2018_commission_structure-Start'!$A$15:$A$18,0),MATCH(Y$1,'[1]2018_commission_structure-Start'!$A$15:$J$15,0)),0)</f>
        <v>0</v>
      </c>
      <c r="Z202" s="26">
        <f>IF(H202&gt;L202,(H202-L202)*INDEX('[1]2018_commission_structure-Start'!$A$21:$I$24,MATCH($E202,'[1]2018_commission_structure-Start'!$A$21:$A$24,0),MATCH(Z$1,'[1]2018_commission_structure-Start'!$A$21:$I$21,0)),0)</f>
        <v>0</v>
      </c>
      <c r="AA202" s="28">
        <f t="shared" si="38"/>
        <v>198384.25</v>
      </c>
      <c r="AB202" s="28">
        <f t="shared" si="39"/>
        <v>295852.25</v>
      </c>
    </row>
    <row r="203" spans="1:28" x14ac:dyDescent="0.2">
      <c r="A203" s="25" t="str">
        <f t="shared" si="30"/>
        <v>Orel Henrie</v>
      </c>
      <c r="B203" s="25">
        <v>7707009371</v>
      </c>
      <c r="C203" s="25" t="s">
        <v>406</v>
      </c>
      <c r="D203" s="25" t="s">
        <v>407</v>
      </c>
      <c r="E203" s="25" t="s">
        <v>10</v>
      </c>
      <c r="F203" s="25">
        <v>119934</v>
      </c>
      <c r="G203" s="25">
        <f>COUNTIF([1]deals_closed!D:D,B203)</f>
        <v>16</v>
      </c>
      <c r="H203" s="26">
        <f>SUMIF([1]deals_closed!D:D,B203,[1]deals_closed!C:C)</f>
        <v>511004</v>
      </c>
      <c r="I203" s="26">
        <f>VLOOKUP(E203,'[1]2018_commission_structure-Start'!$A$22:$I$24,9,FALSE)</f>
        <v>750000</v>
      </c>
      <c r="J203" s="26">
        <f t="shared" si="31"/>
        <v>937500</v>
      </c>
      <c r="K203" s="26">
        <f t="shared" si="32"/>
        <v>1125000</v>
      </c>
      <c r="L203" s="26">
        <f t="shared" si="33"/>
        <v>1500000</v>
      </c>
      <c r="M203" s="27">
        <f t="shared" si="34"/>
        <v>0.68133866666666665</v>
      </c>
      <c r="N203" s="25" t="str">
        <f t="shared" si="35"/>
        <v>0-100%</v>
      </c>
      <c r="O203" s="28">
        <f>MIN(H203,I203)*INDEX('[1]2018_commission_structure-Start'!$A$21:$I$24,MATCH($E203,'[1]2018_commission_structure-Start'!$A$21:$A$24,0),MATCH(O$1,'[1]2018_commission_structure-Start'!$A$21:$I$21,0))</f>
        <v>76650.599999999991</v>
      </c>
      <c r="P203" s="26">
        <f>IF(H203&gt;I203,MIN(H203-I203,J203-I203)*INDEX('[1]2018_commission_structure-Start'!$A$21:$I$24,MATCH($E203,'[1]2018_commission_structure-Start'!$A$21:$A$24,0), MATCH(P$1,'[1]2018_commission_structure-Start'!$A$21:$I$21,0)),0)</f>
        <v>0</v>
      </c>
      <c r="Q203" s="26">
        <f>IF($H203&gt;J203,MIN($H203-J203,K203-J203)*INDEX('[1]2018_commission_structure-Start'!$A$21:$I$24,MATCH($E203,'[1]2018_commission_structure-Start'!$A$21:$A$24,0), MATCH(Q$1,'[1]2018_commission_structure-Start'!$A$21:$I$21,0)),0)</f>
        <v>0</v>
      </c>
      <c r="R203" s="26">
        <f>IF($H203&gt;K203,MIN($H203-K203,L203-K203)*INDEX('[1]2018_commission_structure-Start'!$A$21:$I$24,MATCH($E203,'[1]2018_commission_structure-Start'!$A$21:$A$24,0), MATCH(R$1,'[1]2018_commission_structure-Start'!$A$21:$I$21,0)),0)</f>
        <v>0</v>
      </c>
      <c r="S203" s="26">
        <f>IF(H203&gt;L203,(H203-L203)*INDEX('[1]2018_commission_structure-Start'!$A$21:$I$24,MATCH($E203,'[1]2018_commission_structure-Start'!$A$21:$A$24,0),MATCH(S$1,'[1]2018_commission_structure-Start'!$A$21:$I$21,0)),0)</f>
        <v>0</v>
      </c>
      <c r="T203" s="28">
        <f t="shared" si="36"/>
        <v>76650.599999999991</v>
      </c>
      <c r="U203" s="28">
        <f t="shared" si="37"/>
        <v>196584.59999999998</v>
      </c>
      <c r="V203" s="28">
        <f>MIN(H203,I203)*INDEX('[1]2018_commission_structure-Start'!$A$15:$J$18,MATCH($E203,'[1]2018_commission_structure-Start'!$A$15:$A$18,0),MATCH(V$1,'[1]2018_commission_structure-Start'!$A$15:$J$15,0))</f>
        <v>76650.599999999991</v>
      </c>
      <c r="W203" s="26">
        <f>IF($H203&gt;I203,MIN($H203-I203,J203-I203)*INDEX('[1]2018_commission_structure-Start'!$A$15:$J$18,MATCH($E203,'[1]2018_commission_structure-Start'!$A$15:$A$18,0),MATCH(W$1,'[1]2018_commission_structure-Start'!$A$15:$J$15,0)),0)</f>
        <v>0</v>
      </c>
      <c r="X203" s="26">
        <f>IF($H203&gt;J203,MIN($H203-J203,K203-J203)*INDEX('[1]2018_commission_structure-Start'!$A$15:$J$18,MATCH($E203,'[1]2018_commission_structure-Start'!$A$15:$A$18,0),MATCH(X$1,'[1]2018_commission_structure-Start'!$A$15:$J$15,0)),0)</f>
        <v>0</v>
      </c>
      <c r="Y203" s="26">
        <f>IF($H203&gt;K203,MIN($H203-K203,L203-K203)*INDEX('[1]2018_commission_structure-Start'!$A$15:$J$18,MATCH($E203,'[1]2018_commission_structure-Start'!$A$15:$A$18,0),MATCH(Y$1,'[1]2018_commission_structure-Start'!$A$15:$J$15,0)),0)</f>
        <v>0</v>
      </c>
      <c r="Z203" s="26">
        <f>IF(H203&gt;L203,(H203-L203)*INDEX('[1]2018_commission_structure-Start'!$A$21:$I$24,MATCH($E203,'[1]2018_commission_structure-Start'!$A$21:$A$24,0),MATCH(Z$1,'[1]2018_commission_structure-Start'!$A$21:$I$21,0)),0)</f>
        <v>0</v>
      </c>
      <c r="AA203" s="28">
        <f t="shared" si="38"/>
        <v>76650.599999999991</v>
      </c>
      <c r="AB203" s="28">
        <f t="shared" si="39"/>
        <v>196584.59999999998</v>
      </c>
    </row>
    <row r="204" spans="1:28" x14ac:dyDescent="0.2">
      <c r="A204" s="25" t="str">
        <f t="shared" si="30"/>
        <v>Farand Okie</v>
      </c>
      <c r="B204" s="25">
        <v>7865341539</v>
      </c>
      <c r="C204" s="25" t="s">
        <v>408</v>
      </c>
      <c r="D204" s="25" t="s">
        <v>409</v>
      </c>
      <c r="E204" s="25" t="s">
        <v>7</v>
      </c>
      <c r="F204" s="25">
        <v>64631</v>
      </c>
      <c r="G204" s="25">
        <f>COUNTIF([1]deals_closed!D:D,B204)</f>
        <v>13</v>
      </c>
      <c r="H204" s="26">
        <f>SUMIF([1]deals_closed!D:D,B204,[1]deals_closed!C:C)</f>
        <v>577150</v>
      </c>
      <c r="I204" s="26">
        <f>VLOOKUP(E204,'[1]2018_commission_structure-Start'!$A$22:$I$24,9,FALSE)</f>
        <v>500000</v>
      </c>
      <c r="J204" s="26">
        <f t="shared" si="31"/>
        <v>625000</v>
      </c>
      <c r="K204" s="26">
        <f t="shared" si="32"/>
        <v>750000</v>
      </c>
      <c r="L204" s="26">
        <f t="shared" si="33"/>
        <v>1000000</v>
      </c>
      <c r="M204" s="27">
        <f t="shared" si="34"/>
        <v>1.1543000000000001</v>
      </c>
      <c r="N204" s="25" t="str">
        <f t="shared" si="35"/>
        <v>100-125%</v>
      </c>
      <c r="O204" s="28">
        <f>MIN(H204,I204)*INDEX('[1]2018_commission_structure-Start'!$A$21:$I$24,MATCH($E204,'[1]2018_commission_structure-Start'!$A$21:$A$24,0),MATCH(O$1,'[1]2018_commission_structure-Start'!$A$21:$I$21,0))</f>
        <v>50000</v>
      </c>
      <c r="P204" s="26">
        <f>IF(H204&gt;I204,MIN(H204-I204,J204-I204)*INDEX('[1]2018_commission_structure-Start'!$A$21:$I$24,MATCH($E204,'[1]2018_commission_structure-Start'!$A$21:$A$24,0), MATCH(P$1,'[1]2018_commission_structure-Start'!$A$21:$I$21,0)),0)</f>
        <v>11572.5</v>
      </c>
      <c r="Q204" s="26">
        <f>IF($H204&gt;J204,MIN($H204-J204,K204-J204)*INDEX('[1]2018_commission_structure-Start'!$A$21:$I$24,MATCH($E204,'[1]2018_commission_structure-Start'!$A$21:$A$24,0), MATCH(Q$1,'[1]2018_commission_structure-Start'!$A$21:$I$21,0)),0)</f>
        <v>0</v>
      </c>
      <c r="R204" s="26">
        <f>IF($H204&gt;K204,MIN($H204-K204,L204-K204)*INDEX('[1]2018_commission_structure-Start'!$A$21:$I$24,MATCH($E204,'[1]2018_commission_structure-Start'!$A$21:$A$24,0), MATCH(R$1,'[1]2018_commission_structure-Start'!$A$21:$I$21,0)),0)</f>
        <v>0</v>
      </c>
      <c r="S204" s="26">
        <f>IF(H204&gt;L204,(H204-L204)*INDEX('[1]2018_commission_structure-Start'!$A$21:$I$24,MATCH($E204,'[1]2018_commission_structure-Start'!$A$21:$A$24,0),MATCH(S$1,'[1]2018_commission_structure-Start'!$A$21:$I$21,0)),0)</f>
        <v>0</v>
      </c>
      <c r="T204" s="28">
        <f t="shared" si="36"/>
        <v>61572.5</v>
      </c>
      <c r="U204" s="28">
        <f t="shared" si="37"/>
        <v>126203.5</v>
      </c>
      <c r="V204" s="28">
        <f>MIN(H204,I204)*INDEX('[1]2018_commission_structure-Start'!$A$15:$J$18,MATCH($E204,'[1]2018_commission_structure-Start'!$A$15:$A$18,0),MATCH(V$1,'[1]2018_commission_structure-Start'!$A$15:$J$15,0))</f>
        <v>60000</v>
      </c>
      <c r="W204" s="26">
        <f>IF($H204&gt;I204,MIN($H204-I204,J204-I204)*INDEX('[1]2018_commission_structure-Start'!$A$15:$J$18,MATCH($E204,'[1]2018_commission_structure-Start'!$A$15:$A$18,0),MATCH(W$1,'[1]2018_commission_structure-Start'!$A$15:$J$15,0)),0)</f>
        <v>13115.500000000002</v>
      </c>
      <c r="X204" s="26">
        <f>IF($H204&gt;J204,MIN($H204-J204,K204-J204)*INDEX('[1]2018_commission_structure-Start'!$A$15:$J$18,MATCH($E204,'[1]2018_commission_structure-Start'!$A$15:$A$18,0),MATCH(X$1,'[1]2018_commission_structure-Start'!$A$15:$J$15,0)),0)</f>
        <v>0</v>
      </c>
      <c r="Y204" s="26">
        <f>IF($H204&gt;K204,MIN($H204-K204,L204-K204)*INDEX('[1]2018_commission_structure-Start'!$A$15:$J$18,MATCH($E204,'[1]2018_commission_structure-Start'!$A$15:$A$18,0),MATCH(Y$1,'[1]2018_commission_structure-Start'!$A$15:$J$15,0)),0)</f>
        <v>0</v>
      </c>
      <c r="Z204" s="26">
        <f>IF(H204&gt;L204,(H204-L204)*INDEX('[1]2018_commission_structure-Start'!$A$21:$I$24,MATCH($E204,'[1]2018_commission_structure-Start'!$A$21:$A$24,0),MATCH(Z$1,'[1]2018_commission_structure-Start'!$A$21:$I$21,0)),0)</f>
        <v>0</v>
      </c>
      <c r="AA204" s="28">
        <f t="shared" si="38"/>
        <v>73115.5</v>
      </c>
      <c r="AB204" s="28">
        <f t="shared" si="39"/>
        <v>137746.5</v>
      </c>
    </row>
    <row r="205" spans="1:28" x14ac:dyDescent="0.2">
      <c r="A205" s="25" t="str">
        <f t="shared" si="30"/>
        <v>Pietrek Eborn</v>
      </c>
      <c r="B205" s="25">
        <v>8750494546</v>
      </c>
      <c r="C205" s="25" t="s">
        <v>410</v>
      </c>
      <c r="D205" s="25" t="s">
        <v>411</v>
      </c>
      <c r="E205" s="25" t="s">
        <v>29</v>
      </c>
      <c r="F205" s="25">
        <v>54058</v>
      </c>
      <c r="G205" s="25">
        <f>COUNTIF([1]deals_closed!D:D,B205)</f>
        <v>32</v>
      </c>
      <c r="H205" s="26">
        <f>SUMIF([1]deals_closed!D:D,B205,[1]deals_closed!C:C)</f>
        <v>1012954</v>
      </c>
      <c r="I205" s="26">
        <f>VLOOKUP(E205,'[1]2018_commission_structure-Start'!$A$22:$I$24,9,FALSE)</f>
        <v>600000</v>
      </c>
      <c r="J205" s="26">
        <f t="shared" si="31"/>
        <v>750000</v>
      </c>
      <c r="K205" s="26">
        <f t="shared" si="32"/>
        <v>900000</v>
      </c>
      <c r="L205" s="26">
        <f t="shared" si="33"/>
        <v>1200000</v>
      </c>
      <c r="M205" s="27">
        <f t="shared" si="34"/>
        <v>1.6882566666666667</v>
      </c>
      <c r="N205" s="25" t="str">
        <f t="shared" si="35"/>
        <v>150-200%</v>
      </c>
      <c r="O205" s="28">
        <f>MIN(H205,I205)*INDEX('[1]2018_commission_structure-Start'!$A$21:$I$24,MATCH($E205,'[1]2018_commission_structure-Start'!$A$21:$A$24,0),MATCH(O$1,'[1]2018_commission_structure-Start'!$A$21:$I$21,0))</f>
        <v>78000</v>
      </c>
      <c r="P205" s="26">
        <f>IF(H205&gt;I205,MIN(H205-I205,J205-I205)*INDEX('[1]2018_commission_structure-Start'!$A$21:$I$24,MATCH($E205,'[1]2018_commission_structure-Start'!$A$21:$A$24,0), MATCH(P$1,'[1]2018_commission_structure-Start'!$A$21:$I$21,0)),0)</f>
        <v>25500.000000000004</v>
      </c>
      <c r="Q205" s="26">
        <f>IF($H205&gt;J205,MIN($H205-J205,K205-J205)*INDEX('[1]2018_commission_structure-Start'!$A$21:$I$24,MATCH($E205,'[1]2018_commission_structure-Start'!$A$21:$A$24,0), MATCH(Q$1,'[1]2018_commission_structure-Start'!$A$21:$I$21,0)),0)</f>
        <v>31500</v>
      </c>
      <c r="R205" s="26">
        <f>IF($H205&gt;K205,MIN($H205-K205,L205-K205)*INDEX('[1]2018_commission_structure-Start'!$A$21:$I$24,MATCH($E205,'[1]2018_commission_structure-Start'!$A$21:$A$24,0), MATCH(R$1,'[1]2018_commission_structure-Start'!$A$21:$I$21,0)),0)</f>
        <v>29368.04</v>
      </c>
      <c r="S205" s="26">
        <f>IF(H205&gt;L205,(H205-L205)*INDEX('[1]2018_commission_structure-Start'!$A$21:$I$24,MATCH($E205,'[1]2018_commission_structure-Start'!$A$21:$A$24,0),MATCH(S$1,'[1]2018_commission_structure-Start'!$A$21:$I$21,0)),0)</f>
        <v>0</v>
      </c>
      <c r="T205" s="28">
        <f t="shared" si="36"/>
        <v>164368.04</v>
      </c>
      <c r="U205" s="28">
        <f t="shared" si="37"/>
        <v>218426.04</v>
      </c>
      <c r="V205" s="28">
        <f>MIN(H205,I205)*INDEX('[1]2018_commission_structure-Start'!$A$15:$J$18,MATCH($E205,'[1]2018_commission_structure-Start'!$A$15:$A$18,0),MATCH(V$1,'[1]2018_commission_structure-Start'!$A$15:$J$15,0))</f>
        <v>90000</v>
      </c>
      <c r="W205" s="26">
        <f>IF($H205&gt;I205,MIN($H205-I205,J205-I205)*INDEX('[1]2018_commission_structure-Start'!$A$15:$J$18,MATCH($E205,'[1]2018_commission_structure-Start'!$A$15:$A$18,0),MATCH(W$1,'[1]2018_commission_structure-Start'!$A$15:$J$15,0)),0)</f>
        <v>27000</v>
      </c>
      <c r="X205" s="26">
        <f>IF($H205&gt;J205,MIN($H205-J205,K205-J205)*INDEX('[1]2018_commission_structure-Start'!$A$15:$J$18,MATCH($E205,'[1]2018_commission_structure-Start'!$A$15:$A$18,0),MATCH(X$1,'[1]2018_commission_structure-Start'!$A$15:$J$15,0)),0)</f>
        <v>37500</v>
      </c>
      <c r="Y205" s="26">
        <f>IF($H205&gt;K205,MIN($H205-K205,L205-K205)*INDEX('[1]2018_commission_structure-Start'!$A$15:$J$18,MATCH($E205,'[1]2018_commission_structure-Start'!$A$15:$A$18,0),MATCH(Y$1,'[1]2018_commission_structure-Start'!$A$15:$J$15,0)),0)</f>
        <v>33886.199999999997</v>
      </c>
      <c r="Z205" s="26">
        <f>IF(H205&gt;L205,(H205-L205)*INDEX('[1]2018_commission_structure-Start'!$A$21:$I$24,MATCH($E205,'[1]2018_commission_structure-Start'!$A$21:$A$24,0),MATCH(Z$1,'[1]2018_commission_structure-Start'!$A$21:$I$21,0)),0)</f>
        <v>0</v>
      </c>
      <c r="AA205" s="28">
        <f t="shared" si="38"/>
        <v>188386.2</v>
      </c>
      <c r="AB205" s="28">
        <f t="shared" si="39"/>
        <v>242444.2</v>
      </c>
    </row>
    <row r="206" spans="1:28" x14ac:dyDescent="0.2">
      <c r="A206" s="25" t="str">
        <f t="shared" si="30"/>
        <v>Lefty Tatteshall</v>
      </c>
      <c r="B206" s="25">
        <v>4718207207</v>
      </c>
      <c r="C206" s="25" t="s">
        <v>412</v>
      </c>
      <c r="D206" s="25" t="s">
        <v>413</v>
      </c>
      <c r="E206" s="25" t="s">
        <v>29</v>
      </c>
      <c r="F206" s="25">
        <v>54302</v>
      </c>
      <c r="G206" s="25">
        <f>COUNTIF([1]deals_closed!D:D,B206)</f>
        <v>22</v>
      </c>
      <c r="H206" s="26">
        <f>SUMIF([1]deals_closed!D:D,B206,[1]deals_closed!C:C)</f>
        <v>751994</v>
      </c>
      <c r="I206" s="26">
        <f>VLOOKUP(E206,'[1]2018_commission_structure-Start'!$A$22:$I$24,9,FALSE)</f>
        <v>600000</v>
      </c>
      <c r="J206" s="26">
        <f t="shared" si="31"/>
        <v>750000</v>
      </c>
      <c r="K206" s="26">
        <f t="shared" si="32"/>
        <v>900000</v>
      </c>
      <c r="L206" s="26">
        <f t="shared" si="33"/>
        <v>1200000</v>
      </c>
      <c r="M206" s="27">
        <f t="shared" si="34"/>
        <v>1.2533233333333333</v>
      </c>
      <c r="N206" s="25" t="str">
        <f t="shared" si="35"/>
        <v>125-150%</v>
      </c>
      <c r="O206" s="28">
        <f>MIN(H206,I206)*INDEX('[1]2018_commission_structure-Start'!$A$21:$I$24,MATCH($E206,'[1]2018_commission_structure-Start'!$A$21:$A$24,0),MATCH(O$1,'[1]2018_commission_structure-Start'!$A$21:$I$21,0))</f>
        <v>78000</v>
      </c>
      <c r="P206" s="26">
        <f>IF(H206&gt;I206,MIN(H206-I206,J206-I206)*INDEX('[1]2018_commission_structure-Start'!$A$21:$I$24,MATCH($E206,'[1]2018_commission_structure-Start'!$A$21:$A$24,0), MATCH(P$1,'[1]2018_commission_structure-Start'!$A$21:$I$21,0)),0)</f>
        <v>25500.000000000004</v>
      </c>
      <c r="Q206" s="26">
        <f>IF($H206&gt;J206,MIN($H206-J206,K206-J206)*INDEX('[1]2018_commission_structure-Start'!$A$21:$I$24,MATCH($E206,'[1]2018_commission_structure-Start'!$A$21:$A$24,0), MATCH(Q$1,'[1]2018_commission_structure-Start'!$A$21:$I$21,0)),0)</f>
        <v>418.74</v>
      </c>
      <c r="R206" s="26">
        <f>IF($H206&gt;K206,MIN($H206-K206,L206-K206)*INDEX('[1]2018_commission_structure-Start'!$A$21:$I$24,MATCH($E206,'[1]2018_commission_structure-Start'!$A$21:$A$24,0), MATCH(R$1,'[1]2018_commission_structure-Start'!$A$21:$I$21,0)),0)</f>
        <v>0</v>
      </c>
      <c r="S206" s="26">
        <f>IF(H206&gt;L206,(H206-L206)*INDEX('[1]2018_commission_structure-Start'!$A$21:$I$24,MATCH($E206,'[1]2018_commission_structure-Start'!$A$21:$A$24,0),MATCH(S$1,'[1]2018_commission_structure-Start'!$A$21:$I$21,0)),0)</f>
        <v>0</v>
      </c>
      <c r="T206" s="28">
        <f t="shared" si="36"/>
        <v>103918.74</v>
      </c>
      <c r="U206" s="28">
        <f t="shared" si="37"/>
        <v>158220.74</v>
      </c>
      <c r="V206" s="28">
        <f>MIN(H206,I206)*INDEX('[1]2018_commission_structure-Start'!$A$15:$J$18,MATCH($E206,'[1]2018_commission_structure-Start'!$A$15:$A$18,0),MATCH(V$1,'[1]2018_commission_structure-Start'!$A$15:$J$15,0))</f>
        <v>90000</v>
      </c>
      <c r="W206" s="26">
        <f>IF($H206&gt;I206,MIN($H206-I206,J206-I206)*INDEX('[1]2018_commission_structure-Start'!$A$15:$J$18,MATCH($E206,'[1]2018_commission_structure-Start'!$A$15:$A$18,0),MATCH(W$1,'[1]2018_commission_structure-Start'!$A$15:$J$15,0)),0)</f>
        <v>27000</v>
      </c>
      <c r="X206" s="26">
        <f>IF($H206&gt;J206,MIN($H206-J206,K206-J206)*INDEX('[1]2018_commission_structure-Start'!$A$15:$J$18,MATCH($E206,'[1]2018_commission_structure-Start'!$A$15:$A$18,0),MATCH(X$1,'[1]2018_commission_structure-Start'!$A$15:$J$15,0)),0)</f>
        <v>498.5</v>
      </c>
      <c r="Y206" s="26">
        <f>IF($H206&gt;K206,MIN($H206-K206,L206-K206)*INDEX('[1]2018_commission_structure-Start'!$A$15:$J$18,MATCH($E206,'[1]2018_commission_structure-Start'!$A$15:$A$18,0),MATCH(Y$1,'[1]2018_commission_structure-Start'!$A$15:$J$15,0)),0)</f>
        <v>0</v>
      </c>
      <c r="Z206" s="26">
        <f>IF(H206&gt;L206,(H206-L206)*INDEX('[1]2018_commission_structure-Start'!$A$21:$I$24,MATCH($E206,'[1]2018_commission_structure-Start'!$A$21:$A$24,0),MATCH(Z$1,'[1]2018_commission_structure-Start'!$A$21:$I$21,0)),0)</f>
        <v>0</v>
      </c>
      <c r="AA206" s="28">
        <f t="shared" si="38"/>
        <v>117498.5</v>
      </c>
      <c r="AB206" s="28">
        <f t="shared" si="39"/>
        <v>171800.5</v>
      </c>
    </row>
    <row r="207" spans="1:28" x14ac:dyDescent="0.2">
      <c r="A207" s="25" t="str">
        <f t="shared" si="30"/>
        <v>Horton Stretton</v>
      </c>
      <c r="B207" s="25">
        <v>6235447353</v>
      </c>
      <c r="C207" s="25" t="s">
        <v>414</v>
      </c>
      <c r="D207" s="25" t="s">
        <v>415</v>
      </c>
      <c r="E207" s="25" t="s">
        <v>7</v>
      </c>
      <c r="F207" s="25">
        <v>35661</v>
      </c>
      <c r="G207" s="25">
        <f>COUNTIF([1]deals_closed!D:D,B207)</f>
        <v>24</v>
      </c>
      <c r="H207" s="26">
        <f>SUMIF([1]deals_closed!D:D,B207,[1]deals_closed!C:C)</f>
        <v>898865</v>
      </c>
      <c r="I207" s="26">
        <f>VLOOKUP(E207,'[1]2018_commission_structure-Start'!$A$22:$I$24,9,FALSE)</f>
        <v>500000</v>
      </c>
      <c r="J207" s="26">
        <f t="shared" si="31"/>
        <v>625000</v>
      </c>
      <c r="K207" s="26">
        <f t="shared" si="32"/>
        <v>750000</v>
      </c>
      <c r="L207" s="26">
        <f t="shared" si="33"/>
        <v>1000000</v>
      </c>
      <c r="M207" s="27">
        <f t="shared" si="34"/>
        <v>1.7977300000000001</v>
      </c>
      <c r="N207" s="25" t="str">
        <f t="shared" si="35"/>
        <v>150-200%</v>
      </c>
      <c r="O207" s="28">
        <f>MIN(H207,I207)*INDEX('[1]2018_commission_structure-Start'!$A$21:$I$24,MATCH($E207,'[1]2018_commission_structure-Start'!$A$21:$A$24,0),MATCH(O$1,'[1]2018_commission_structure-Start'!$A$21:$I$21,0))</f>
        <v>50000</v>
      </c>
      <c r="P207" s="26">
        <f>IF(H207&gt;I207,MIN(H207-I207,J207-I207)*INDEX('[1]2018_commission_structure-Start'!$A$21:$I$24,MATCH($E207,'[1]2018_commission_structure-Start'!$A$21:$A$24,0), MATCH(P$1,'[1]2018_commission_structure-Start'!$A$21:$I$21,0)),0)</f>
        <v>18750</v>
      </c>
      <c r="Q207" s="26">
        <f>IF($H207&gt;J207,MIN($H207-J207,K207-J207)*INDEX('[1]2018_commission_structure-Start'!$A$21:$I$24,MATCH($E207,'[1]2018_commission_structure-Start'!$A$21:$A$24,0), MATCH(Q$1,'[1]2018_commission_structure-Start'!$A$21:$I$21,0)),0)</f>
        <v>22500</v>
      </c>
      <c r="R207" s="26">
        <f>IF($H207&gt;K207,MIN($H207-K207,L207-K207)*INDEX('[1]2018_commission_structure-Start'!$A$21:$I$24,MATCH($E207,'[1]2018_commission_structure-Start'!$A$21:$A$24,0), MATCH(R$1,'[1]2018_commission_structure-Start'!$A$21:$I$21,0)),0)</f>
        <v>32750.3</v>
      </c>
      <c r="S207" s="26">
        <f>IF(H207&gt;L207,(H207-L207)*INDEX('[1]2018_commission_structure-Start'!$A$21:$I$24,MATCH($E207,'[1]2018_commission_structure-Start'!$A$21:$A$24,0),MATCH(S$1,'[1]2018_commission_structure-Start'!$A$21:$I$21,0)),0)</f>
        <v>0</v>
      </c>
      <c r="T207" s="28">
        <f t="shared" si="36"/>
        <v>124000.3</v>
      </c>
      <c r="U207" s="28">
        <f t="shared" si="37"/>
        <v>159661.29999999999</v>
      </c>
      <c r="V207" s="28">
        <f>MIN(H207,I207)*INDEX('[1]2018_commission_structure-Start'!$A$15:$J$18,MATCH($E207,'[1]2018_commission_structure-Start'!$A$15:$A$18,0),MATCH(V$1,'[1]2018_commission_structure-Start'!$A$15:$J$15,0))</f>
        <v>60000</v>
      </c>
      <c r="W207" s="26">
        <f>IF($H207&gt;I207,MIN($H207-I207,J207-I207)*INDEX('[1]2018_commission_structure-Start'!$A$15:$J$18,MATCH($E207,'[1]2018_commission_structure-Start'!$A$15:$A$18,0),MATCH(W$1,'[1]2018_commission_structure-Start'!$A$15:$J$15,0)),0)</f>
        <v>21250</v>
      </c>
      <c r="X207" s="26">
        <f>IF($H207&gt;J207,MIN($H207-J207,K207-J207)*INDEX('[1]2018_commission_structure-Start'!$A$15:$J$18,MATCH($E207,'[1]2018_commission_structure-Start'!$A$15:$A$18,0),MATCH(X$1,'[1]2018_commission_structure-Start'!$A$15:$J$15,0)),0)</f>
        <v>25000</v>
      </c>
      <c r="Y207" s="26">
        <f>IF($H207&gt;K207,MIN($H207-K207,L207-K207)*INDEX('[1]2018_commission_structure-Start'!$A$15:$J$18,MATCH($E207,'[1]2018_commission_structure-Start'!$A$15:$A$18,0),MATCH(Y$1,'[1]2018_commission_structure-Start'!$A$15:$J$15,0)),0)</f>
        <v>32750.3</v>
      </c>
      <c r="Z207" s="26">
        <f>IF(H207&gt;L207,(H207-L207)*INDEX('[1]2018_commission_structure-Start'!$A$21:$I$24,MATCH($E207,'[1]2018_commission_structure-Start'!$A$21:$A$24,0),MATCH(Z$1,'[1]2018_commission_structure-Start'!$A$21:$I$21,0)),0)</f>
        <v>0</v>
      </c>
      <c r="AA207" s="28">
        <f t="shared" si="38"/>
        <v>139000.29999999999</v>
      </c>
      <c r="AB207" s="28">
        <f t="shared" si="39"/>
        <v>174661.3</v>
      </c>
    </row>
    <row r="208" spans="1:28" x14ac:dyDescent="0.2">
      <c r="A208" s="25" t="str">
        <f t="shared" si="30"/>
        <v>Gale Batchelder</v>
      </c>
      <c r="B208" s="25">
        <v>6436551115</v>
      </c>
      <c r="C208" s="25" t="s">
        <v>416</v>
      </c>
      <c r="D208" s="25" t="s">
        <v>417</v>
      </c>
      <c r="E208" s="25" t="s">
        <v>7</v>
      </c>
      <c r="F208" s="25">
        <v>38918</v>
      </c>
      <c r="G208" s="25">
        <f>COUNTIF([1]deals_closed!D:D,B208)</f>
        <v>14</v>
      </c>
      <c r="H208" s="26">
        <f>SUMIF([1]deals_closed!D:D,B208,[1]deals_closed!C:C)</f>
        <v>433083</v>
      </c>
      <c r="I208" s="26">
        <f>VLOOKUP(E208,'[1]2018_commission_structure-Start'!$A$22:$I$24,9,FALSE)</f>
        <v>500000</v>
      </c>
      <c r="J208" s="26">
        <f t="shared" si="31"/>
        <v>625000</v>
      </c>
      <c r="K208" s="26">
        <f t="shared" si="32"/>
        <v>750000</v>
      </c>
      <c r="L208" s="26">
        <f t="shared" si="33"/>
        <v>1000000</v>
      </c>
      <c r="M208" s="27">
        <f t="shared" si="34"/>
        <v>0.86616599999999999</v>
      </c>
      <c r="N208" s="25" t="str">
        <f t="shared" si="35"/>
        <v>0-100%</v>
      </c>
      <c r="O208" s="28">
        <f>MIN(H208,I208)*INDEX('[1]2018_commission_structure-Start'!$A$21:$I$24,MATCH($E208,'[1]2018_commission_structure-Start'!$A$21:$A$24,0),MATCH(O$1,'[1]2018_commission_structure-Start'!$A$21:$I$21,0))</f>
        <v>43308.3</v>
      </c>
      <c r="P208" s="26">
        <f>IF(H208&gt;I208,MIN(H208-I208,J208-I208)*INDEX('[1]2018_commission_structure-Start'!$A$21:$I$24,MATCH($E208,'[1]2018_commission_structure-Start'!$A$21:$A$24,0), MATCH(P$1,'[1]2018_commission_structure-Start'!$A$21:$I$21,0)),0)</f>
        <v>0</v>
      </c>
      <c r="Q208" s="26">
        <f>IF($H208&gt;J208,MIN($H208-J208,K208-J208)*INDEX('[1]2018_commission_structure-Start'!$A$21:$I$24,MATCH($E208,'[1]2018_commission_structure-Start'!$A$21:$A$24,0), MATCH(Q$1,'[1]2018_commission_structure-Start'!$A$21:$I$21,0)),0)</f>
        <v>0</v>
      </c>
      <c r="R208" s="26">
        <f>IF($H208&gt;K208,MIN($H208-K208,L208-K208)*INDEX('[1]2018_commission_structure-Start'!$A$21:$I$24,MATCH($E208,'[1]2018_commission_structure-Start'!$A$21:$A$24,0), MATCH(R$1,'[1]2018_commission_structure-Start'!$A$21:$I$21,0)),0)</f>
        <v>0</v>
      </c>
      <c r="S208" s="26">
        <f>IF(H208&gt;L208,(H208-L208)*INDEX('[1]2018_commission_structure-Start'!$A$21:$I$24,MATCH($E208,'[1]2018_commission_structure-Start'!$A$21:$A$24,0),MATCH(S$1,'[1]2018_commission_structure-Start'!$A$21:$I$21,0)),0)</f>
        <v>0</v>
      </c>
      <c r="T208" s="28">
        <f t="shared" si="36"/>
        <v>43308.3</v>
      </c>
      <c r="U208" s="28">
        <f t="shared" si="37"/>
        <v>82226.3</v>
      </c>
      <c r="V208" s="28">
        <f>MIN(H208,I208)*INDEX('[1]2018_commission_structure-Start'!$A$15:$J$18,MATCH($E208,'[1]2018_commission_structure-Start'!$A$15:$A$18,0),MATCH(V$1,'[1]2018_commission_structure-Start'!$A$15:$J$15,0))</f>
        <v>51969.96</v>
      </c>
      <c r="W208" s="26">
        <f>IF($H208&gt;I208,MIN($H208-I208,J208-I208)*INDEX('[1]2018_commission_structure-Start'!$A$15:$J$18,MATCH($E208,'[1]2018_commission_structure-Start'!$A$15:$A$18,0),MATCH(W$1,'[1]2018_commission_structure-Start'!$A$15:$J$15,0)),0)</f>
        <v>0</v>
      </c>
      <c r="X208" s="26">
        <f>IF($H208&gt;J208,MIN($H208-J208,K208-J208)*INDEX('[1]2018_commission_structure-Start'!$A$15:$J$18,MATCH($E208,'[1]2018_commission_structure-Start'!$A$15:$A$18,0),MATCH(X$1,'[1]2018_commission_structure-Start'!$A$15:$J$15,0)),0)</f>
        <v>0</v>
      </c>
      <c r="Y208" s="26">
        <f>IF($H208&gt;K208,MIN($H208-K208,L208-K208)*INDEX('[1]2018_commission_structure-Start'!$A$15:$J$18,MATCH($E208,'[1]2018_commission_structure-Start'!$A$15:$A$18,0),MATCH(Y$1,'[1]2018_commission_structure-Start'!$A$15:$J$15,0)),0)</f>
        <v>0</v>
      </c>
      <c r="Z208" s="26">
        <f>IF(H208&gt;L208,(H208-L208)*INDEX('[1]2018_commission_structure-Start'!$A$21:$I$24,MATCH($E208,'[1]2018_commission_structure-Start'!$A$21:$A$24,0),MATCH(Z$1,'[1]2018_commission_structure-Start'!$A$21:$I$21,0)),0)</f>
        <v>0</v>
      </c>
      <c r="AA208" s="28">
        <f t="shared" si="38"/>
        <v>51969.96</v>
      </c>
      <c r="AB208" s="28">
        <f t="shared" si="39"/>
        <v>90887.959999999992</v>
      </c>
    </row>
    <row r="209" spans="1:28" x14ac:dyDescent="0.2">
      <c r="A209" s="25" t="str">
        <f t="shared" si="30"/>
        <v>Hynda Smee</v>
      </c>
      <c r="B209" s="25">
        <v>1472093461</v>
      </c>
      <c r="C209" s="25" t="s">
        <v>418</v>
      </c>
      <c r="D209" s="25" t="s">
        <v>419</v>
      </c>
      <c r="E209" s="25" t="s">
        <v>29</v>
      </c>
      <c r="F209" s="25">
        <v>72605</v>
      </c>
      <c r="G209" s="25">
        <f>COUNTIF([1]deals_closed!D:D,B209)</f>
        <v>25</v>
      </c>
      <c r="H209" s="26">
        <f>SUMIF([1]deals_closed!D:D,B209,[1]deals_closed!C:C)</f>
        <v>878309</v>
      </c>
      <c r="I209" s="26">
        <f>VLOOKUP(E209,'[1]2018_commission_structure-Start'!$A$22:$I$24,9,FALSE)</f>
        <v>600000</v>
      </c>
      <c r="J209" s="26">
        <f t="shared" si="31"/>
        <v>750000</v>
      </c>
      <c r="K209" s="26">
        <f t="shared" si="32"/>
        <v>900000</v>
      </c>
      <c r="L209" s="26">
        <f t="shared" si="33"/>
        <v>1200000</v>
      </c>
      <c r="M209" s="27">
        <f t="shared" si="34"/>
        <v>1.4638483333333334</v>
      </c>
      <c r="N209" s="25" t="str">
        <f t="shared" si="35"/>
        <v>125-150%</v>
      </c>
      <c r="O209" s="28">
        <f>MIN(H209,I209)*INDEX('[1]2018_commission_structure-Start'!$A$21:$I$24,MATCH($E209,'[1]2018_commission_structure-Start'!$A$21:$A$24,0),MATCH(O$1,'[1]2018_commission_structure-Start'!$A$21:$I$21,0))</f>
        <v>78000</v>
      </c>
      <c r="P209" s="26">
        <f>IF(H209&gt;I209,MIN(H209-I209,J209-I209)*INDEX('[1]2018_commission_structure-Start'!$A$21:$I$24,MATCH($E209,'[1]2018_commission_structure-Start'!$A$21:$A$24,0), MATCH(P$1,'[1]2018_commission_structure-Start'!$A$21:$I$21,0)),0)</f>
        <v>25500.000000000004</v>
      </c>
      <c r="Q209" s="26">
        <f>IF($H209&gt;J209,MIN($H209-J209,K209-J209)*INDEX('[1]2018_commission_structure-Start'!$A$21:$I$24,MATCH($E209,'[1]2018_commission_structure-Start'!$A$21:$A$24,0), MATCH(Q$1,'[1]2018_commission_structure-Start'!$A$21:$I$21,0)),0)</f>
        <v>26944.89</v>
      </c>
      <c r="R209" s="26">
        <f>IF($H209&gt;K209,MIN($H209-K209,L209-K209)*INDEX('[1]2018_commission_structure-Start'!$A$21:$I$24,MATCH($E209,'[1]2018_commission_structure-Start'!$A$21:$A$24,0), MATCH(R$1,'[1]2018_commission_structure-Start'!$A$21:$I$21,0)),0)</f>
        <v>0</v>
      </c>
      <c r="S209" s="26">
        <f>IF(H209&gt;L209,(H209-L209)*INDEX('[1]2018_commission_structure-Start'!$A$21:$I$24,MATCH($E209,'[1]2018_commission_structure-Start'!$A$21:$A$24,0),MATCH(S$1,'[1]2018_commission_structure-Start'!$A$21:$I$21,0)),0)</f>
        <v>0</v>
      </c>
      <c r="T209" s="28">
        <f t="shared" si="36"/>
        <v>130444.89</v>
      </c>
      <c r="U209" s="28">
        <f t="shared" si="37"/>
        <v>203049.89</v>
      </c>
      <c r="V209" s="28">
        <f>MIN(H209,I209)*INDEX('[1]2018_commission_structure-Start'!$A$15:$J$18,MATCH($E209,'[1]2018_commission_structure-Start'!$A$15:$A$18,0),MATCH(V$1,'[1]2018_commission_structure-Start'!$A$15:$J$15,0))</f>
        <v>90000</v>
      </c>
      <c r="W209" s="26">
        <f>IF($H209&gt;I209,MIN($H209-I209,J209-I209)*INDEX('[1]2018_commission_structure-Start'!$A$15:$J$18,MATCH($E209,'[1]2018_commission_structure-Start'!$A$15:$A$18,0),MATCH(W$1,'[1]2018_commission_structure-Start'!$A$15:$J$15,0)),0)</f>
        <v>27000</v>
      </c>
      <c r="X209" s="26">
        <f>IF($H209&gt;J209,MIN($H209-J209,K209-J209)*INDEX('[1]2018_commission_structure-Start'!$A$15:$J$18,MATCH($E209,'[1]2018_commission_structure-Start'!$A$15:$A$18,0),MATCH(X$1,'[1]2018_commission_structure-Start'!$A$15:$J$15,0)),0)</f>
        <v>32077.25</v>
      </c>
      <c r="Y209" s="26">
        <f>IF($H209&gt;K209,MIN($H209-K209,L209-K209)*INDEX('[1]2018_commission_structure-Start'!$A$15:$J$18,MATCH($E209,'[1]2018_commission_structure-Start'!$A$15:$A$18,0),MATCH(Y$1,'[1]2018_commission_structure-Start'!$A$15:$J$15,0)),0)</f>
        <v>0</v>
      </c>
      <c r="Z209" s="26">
        <f>IF(H209&gt;L209,(H209-L209)*INDEX('[1]2018_commission_structure-Start'!$A$21:$I$24,MATCH($E209,'[1]2018_commission_structure-Start'!$A$21:$A$24,0),MATCH(Z$1,'[1]2018_commission_structure-Start'!$A$21:$I$21,0)),0)</f>
        <v>0</v>
      </c>
      <c r="AA209" s="28">
        <f t="shared" si="38"/>
        <v>149077.25</v>
      </c>
      <c r="AB209" s="28">
        <f t="shared" si="39"/>
        <v>221682.25</v>
      </c>
    </row>
    <row r="210" spans="1:28" x14ac:dyDescent="0.2">
      <c r="A210" s="25" t="str">
        <f t="shared" si="30"/>
        <v>Kial Cuchey</v>
      </c>
      <c r="B210" s="25">
        <v>8864419241</v>
      </c>
      <c r="C210" s="25" t="s">
        <v>420</v>
      </c>
      <c r="D210" s="25" t="s">
        <v>421</v>
      </c>
      <c r="E210" s="25" t="s">
        <v>29</v>
      </c>
      <c r="F210" s="25">
        <v>69764</v>
      </c>
      <c r="G210" s="25">
        <f>COUNTIF([1]deals_closed!D:D,B210)</f>
        <v>22</v>
      </c>
      <c r="H210" s="26">
        <f>SUMIF([1]deals_closed!D:D,B210,[1]deals_closed!C:C)</f>
        <v>783210</v>
      </c>
      <c r="I210" s="26">
        <f>VLOOKUP(E210,'[1]2018_commission_structure-Start'!$A$22:$I$24,9,FALSE)</f>
        <v>600000</v>
      </c>
      <c r="J210" s="26">
        <f t="shared" si="31"/>
        <v>750000</v>
      </c>
      <c r="K210" s="26">
        <f t="shared" si="32"/>
        <v>900000</v>
      </c>
      <c r="L210" s="26">
        <f t="shared" si="33"/>
        <v>1200000</v>
      </c>
      <c r="M210" s="27">
        <f t="shared" si="34"/>
        <v>1.30535</v>
      </c>
      <c r="N210" s="25" t="str">
        <f t="shared" si="35"/>
        <v>125-150%</v>
      </c>
      <c r="O210" s="28">
        <f>MIN(H210,I210)*INDEX('[1]2018_commission_structure-Start'!$A$21:$I$24,MATCH($E210,'[1]2018_commission_structure-Start'!$A$21:$A$24,0),MATCH(O$1,'[1]2018_commission_structure-Start'!$A$21:$I$21,0))</f>
        <v>78000</v>
      </c>
      <c r="P210" s="26">
        <f>IF(H210&gt;I210,MIN(H210-I210,J210-I210)*INDEX('[1]2018_commission_structure-Start'!$A$21:$I$24,MATCH($E210,'[1]2018_commission_structure-Start'!$A$21:$A$24,0), MATCH(P$1,'[1]2018_commission_structure-Start'!$A$21:$I$21,0)),0)</f>
        <v>25500.000000000004</v>
      </c>
      <c r="Q210" s="26">
        <f>IF($H210&gt;J210,MIN($H210-J210,K210-J210)*INDEX('[1]2018_commission_structure-Start'!$A$21:$I$24,MATCH($E210,'[1]2018_commission_structure-Start'!$A$21:$A$24,0), MATCH(Q$1,'[1]2018_commission_structure-Start'!$A$21:$I$21,0)),0)</f>
        <v>6974.0999999999995</v>
      </c>
      <c r="R210" s="26">
        <f>IF($H210&gt;K210,MIN($H210-K210,L210-K210)*INDEX('[1]2018_commission_structure-Start'!$A$21:$I$24,MATCH($E210,'[1]2018_commission_structure-Start'!$A$21:$A$24,0), MATCH(R$1,'[1]2018_commission_structure-Start'!$A$21:$I$21,0)),0)</f>
        <v>0</v>
      </c>
      <c r="S210" s="26">
        <f>IF(H210&gt;L210,(H210-L210)*INDEX('[1]2018_commission_structure-Start'!$A$21:$I$24,MATCH($E210,'[1]2018_commission_structure-Start'!$A$21:$A$24,0),MATCH(S$1,'[1]2018_commission_structure-Start'!$A$21:$I$21,0)),0)</f>
        <v>0</v>
      </c>
      <c r="T210" s="28">
        <f t="shared" si="36"/>
        <v>110474.1</v>
      </c>
      <c r="U210" s="28">
        <f t="shared" si="37"/>
        <v>180238.1</v>
      </c>
      <c r="V210" s="28">
        <f>MIN(H210,I210)*INDEX('[1]2018_commission_structure-Start'!$A$15:$J$18,MATCH($E210,'[1]2018_commission_structure-Start'!$A$15:$A$18,0),MATCH(V$1,'[1]2018_commission_structure-Start'!$A$15:$J$15,0))</f>
        <v>90000</v>
      </c>
      <c r="W210" s="26">
        <f>IF($H210&gt;I210,MIN($H210-I210,J210-I210)*INDEX('[1]2018_commission_structure-Start'!$A$15:$J$18,MATCH($E210,'[1]2018_commission_structure-Start'!$A$15:$A$18,0),MATCH(W$1,'[1]2018_commission_structure-Start'!$A$15:$J$15,0)),0)</f>
        <v>27000</v>
      </c>
      <c r="X210" s="26">
        <f>IF($H210&gt;J210,MIN($H210-J210,K210-J210)*INDEX('[1]2018_commission_structure-Start'!$A$15:$J$18,MATCH($E210,'[1]2018_commission_structure-Start'!$A$15:$A$18,0),MATCH(X$1,'[1]2018_commission_structure-Start'!$A$15:$J$15,0)),0)</f>
        <v>8302.5</v>
      </c>
      <c r="Y210" s="26">
        <f>IF($H210&gt;K210,MIN($H210-K210,L210-K210)*INDEX('[1]2018_commission_structure-Start'!$A$15:$J$18,MATCH($E210,'[1]2018_commission_structure-Start'!$A$15:$A$18,0),MATCH(Y$1,'[1]2018_commission_structure-Start'!$A$15:$J$15,0)),0)</f>
        <v>0</v>
      </c>
      <c r="Z210" s="26">
        <f>IF(H210&gt;L210,(H210-L210)*INDEX('[1]2018_commission_structure-Start'!$A$21:$I$24,MATCH($E210,'[1]2018_commission_structure-Start'!$A$21:$A$24,0),MATCH(Z$1,'[1]2018_commission_structure-Start'!$A$21:$I$21,0)),0)</f>
        <v>0</v>
      </c>
      <c r="AA210" s="28">
        <f t="shared" si="38"/>
        <v>125302.5</v>
      </c>
      <c r="AB210" s="28">
        <f t="shared" si="39"/>
        <v>195066.5</v>
      </c>
    </row>
    <row r="211" spans="1:28" x14ac:dyDescent="0.2">
      <c r="A211" s="25" t="str">
        <f t="shared" si="30"/>
        <v>Standford Searight</v>
      </c>
      <c r="B211" s="25">
        <v>896700143</v>
      </c>
      <c r="C211" s="25" t="s">
        <v>422</v>
      </c>
      <c r="D211" s="25" t="s">
        <v>423</v>
      </c>
      <c r="E211" s="25" t="s">
        <v>29</v>
      </c>
      <c r="F211" s="25">
        <v>77407</v>
      </c>
      <c r="G211" s="25">
        <f>COUNTIF([1]deals_closed!D:D,B211)</f>
        <v>10</v>
      </c>
      <c r="H211" s="26">
        <f>SUMIF([1]deals_closed!D:D,B211,[1]deals_closed!C:C)</f>
        <v>329258</v>
      </c>
      <c r="I211" s="26">
        <f>VLOOKUP(E211,'[1]2018_commission_structure-Start'!$A$22:$I$24,9,FALSE)</f>
        <v>600000</v>
      </c>
      <c r="J211" s="26">
        <f t="shared" si="31"/>
        <v>750000</v>
      </c>
      <c r="K211" s="26">
        <f t="shared" si="32"/>
        <v>900000</v>
      </c>
      <c r="L211" s="26">
        <f t="shared" si="33"/>
        <v>1200000</v>
      </c>
      <c r="M211" s="27">
        <f t="shared" si="34"/>
        <v>0.54876333333333338</v>
      </c>
      <c r="N211" s="25" t="str">
        <f t="shared" si="35"/>
        <v>0-100%</v>
      </c>
      <c r="O211" s="28">
        <f>MIN(H211,I211)*INDEX('[1]2018_commission_structure-Start'!$A$21:$I$24,MATCH($E211,'[1]2018_commission_structure-Start'!$A$21:$A$24,0),MATCH(O$1,'[1]2018_commission_structure-Start'!$A$21:$I$21,0))</f>
        <v>42803.54</v>
      </c>
      <c r="P211" s="26">
        <f>IF(H211&gt;I211,MIN(H211-I211,J211-I211)*INDEX('[1]2018_commission_structure-Start'!$A$21:$I$24,MATCH($E211,'[1]2018_commission_structure-Start'!$A$21:$A$24,0), MATCH(P$1,'[1]2018_commission_structure-Start'!$A$21:$I$21,0)),0)</f>
        <v>0</v>
      </c>
      <c r="Q211" s="26">
        <f>IF($H211&gt;J211,MIN($H211-J211,K211-J211)*INDEX('[1]2018_commission_structure-Start'!$A$21:$I$24,MATCH($E211,'[1]2018_commission_structure-Start'!$A$21:$A$24,0), MATCH(Q$1,'[1]2018_commission_structure-Start'!$A$21:$I$21,0)),0)</f>
        <v>0</v>
      </c>
      <c r="R211" s="26">
        <f>IF($H211&gt;K211,MIN($H211-K211,L211-K211)*INDEX('[1]2018_commission_structure-Start'!$A$21:$I$24,MATCH($E211,'[1]2018_commission_structure-Start'!$A$21:$A$24,0), MATCH(R$1,'[1]2018_commission_structure-Start'!$A$21:$I$21,0)),0)</f>
        <v>0</v>
      </c>
      <c r="S211" s="26">
        <f>IF(H211&gt;L211,(H211-L211)*INDEX('[1]2018_commission_structure-Start'!$A$21:$I$24,MATCH($E211,'[1]2018_commission_structure-Start'!$A$21:$A$24,0),MATCH(S$1,'[1]2018_commission_structure-Start'!$A$21:$I$21,0)),0)</f>
        <v>0</v>
      </c>
      <c r="T211" s="28">
        <f t="shared" si="36"/>
        <v>42803.54</v>
      </c>
      <c r="U211" s="28">
        <f t="shared" si="37"/>
        <v>120210.54000000001</v>
      </c>
      <c r="V211" s="28">
        <f>MIN(H211,I211)*INDEX('[1]2018_commission_structure-Start'!$A$15:$J$18,MATCH($E211,'[1]2018_commission_structure-Start'!$A$15:$A$18,0),MATCH(V$1,'[1]2018_commission_structure-Start'!$A$15:$J$15,0))</f>
        <v>49388.7</v>
      </c>
      <c r="W211" s="26">
        <f>IF($H211&gt;I211,MIN($H211-I211,J211-I211)*INDEX('[1]2018_commission_structure-Start'!$A$15:$J$18,MATCH($E211,'[1]2018_commission_structure-Start'!$A$15:$A$18,0),MATCH(W$1,'[1]2018_commission_structure-Start'!$A$15:$J$15,0)),0)</f>
        <v>0</v>
      </c>
      <c r="X211" s="26">
        <f>IF($H211&gt;J211,MIN($H211-J211,K211-J211)*INDEX('[1]2018_commission_structure-Start'!$A$15:$J$18,MATCH($E211,'[1]2018_commission_structure-Start'!$A$15:$A$18,0),MATCH(X$1,'[1]2018_commission_structure-Start'!$A$15:$J$15,0)),0)</f>
        <v>0</v>
      </c>
      <c r="Y211" s="26">
        <f>IF($H211&gt;K211,MIN($H211-K211,L211-K211)*INDEX('[1]2018_commission_structure-Start'!$A$15:$J$18,MATCH($E211,'[1]2018_commission_structure-Start'!$A$15:$A$18,0),MATCH(Y$1,'[1]2018_commission_structure-Start'!$A$15:$J$15,0)),0)</f>
        <v>0</v>
      </c>
      <c r="Z211" s="26">
        <f>IF(H211&gt;L211,(H211-L211)*INDEX('[1]2018_commission_structure-Start'!$A$21:$I$24,MATCH($E211,'[1]2018_commission_structure-Start'!$A$21:$A$24,0),MATCH(Z$1,'[1]2018_commission_structure-Start'!$A$21:$I$21,0)),0)</f>
        <v>0</v>
      </c>
      <c r="AA211" s="28">
        <f t="shared" si="38"/>
        <v>49388.7</v>
      </c>
      <c r="AB211" s="28">
        <f t="shared" si="39"/>
        <v>126795.7</v>
      </c>
    </row>
    <row r="212" spans="1:28" x14ac:dyDescent="0.2">
      <c r="A212" s="25" t="str">
        <f t="shared" si="30"/>
        <v>Emanuel Devita</v>
      </c>
      <c r="B212" s="25">
        <v>7931128354</v>
      </c>
      <c r="C212" s="25" t="s">
        <v>424</v>
      </c>
      <c r="D212" s="25" t="s">
        <v>425</v>
      </c>
      <c r="E212" s="25" t="s">
        <v>29</v>
      </c>
      <c r="F212" s="25">
        <v>68190</v>
      </c>
      <c r="G212" s="25">
        <f>COUNTIF([1]deals_closed!D:D,B212)</f>
        <v>21</v>
      </c>
      <c r="H212" s="26">
        <f>SUMIF([1]deals_closed!D:D,B212,[1]deals_closed!C:C)</f>
        <v>698195</v>
      </c>
      <c r="I212" s="26">
        <f>VLOOKUP(E212,'[1]2018_commission_structure-Start'!$A$22:$I$24,9,FALSE)</f>
        <v>600000</v>
      </c>
      <c r="J212" s="26">
        <f t="shared" si="31"/>
        <v>750000</v>
      </c>
      <c r="K212" s="26">
        <f t="shared" si="32"/>
        <v>900000</v>
      </c>
      <c r="L212" s="26">
        <f t="shared" si="33"/>
        <v>1200000</v>
      </c>
      <c r="M212" s="27">
        <f t="shared" si="34"/>
        <v>1.1636583333333332</v>
      </c>
      <c r="N212" s="25" t="str">
        <f t="shared" si="35"/>
        <v>100-125%</v>
      </c>
      <c r="O212" s="28">
        <f>MIN(H212,I212)*INDEX('[1]2018_commission_structure-Start'!$A$21:$I$24,MATCH($E212,'[1]2018_commission_structure-Start'!$A$21:$A$24,0),MATCH(O$1,'[1]2018_commission_structure-Start'!$A$21:$I$21,0))</f>
        <v>78000</v>
      </c>
      <c r="P212" s="26">
        <f>IF(H212&gt;I212,MIN(H212-I212,J212-I212)*INDEX('[1]2018_commission_structure-Start'!$A$21:$I$24,MATCH($E212,'[1]2018_commission_structure-Start'!$A$21:$A$24,0), MATCH(P$1,'[1]2018_commission_structure-Start'!$A$21:$I$21,0)),0)</f>
        <v>16693.150000000001</v>
      </c>
      <c r="Q212" s="26">
        <f>IF($H212&gt;J212,MIN($H212-J212,K212-J212)*INDEX('[1]2018_commission_structure-Start'!$A$21:$I$24,MATCH($E212,'[1]2018_commission_structure-Start'!$A$21:$A$24,0), MATCH(Q$1,'[1]2018_commission_structure-Start'!$A$21:$I$21,0)),0)</f>
        <v>0</v>
      </c>
      <c r="R212" s="26">
        <f>IF($H212&gt;K212,MIN($H212-K212,L212-K212)*INDEX('[1]2018_commission_structure-Start'!$A$21:$I$24,MATCH($E212,'[1]2018_commission_structure-Start'!$A$21:$A$24,0), MATCH(R$1,'[1]2018_commission_structure-Start'!$A$21:$I$21,0)),0)</f>
        <v>0</v>
      </c>
      <c r="S212" s="26">
        <f>IF(H212&gt;L212,(H212-L212)*INDEX('[1]2018_commission_structure-Start'!$A$21:$I$24,MATCH($E212,'[1]2018_commission_structure-Start'!$A$21:$A$24,0),MATCH(S$1,'[1]2018_commission_structure-Start'!$A$21:$I$21,0)),0)</f>
        <v>0</v>
      </c>
      <c r="T212" s="28">
        <f t="shared" si="36"/>
        <v>94693.15</v>
      </c>
      <c r="U212" s="28">
        <f t="shared" si="37"/>
        <v>162883.15</v>
      </c>
      <c r="V212" s="28">
        <f>MIN(H212,I212)*INDEX('[1]2018_commission_structure-Start'!$A$15:$J$18,MATCH($E212,'[1]2018_commission_structure-Start'!$A$15:$A$18,0),MATCH(V$1,'[1]2018_commission_structure-Start'!$A$15:$J$15,0))</f>
        <v>90000</v>
      </c>
      <c r="W212" s="26">
        <f>IF($H212&gt;I212,MIN($H212-I212,J212-I212)*INDEX('[1]2018_commission_structure-Start'!$A$15:$J$18,MATCH($E212,'[1]2018_commission_structure-Start'!$A$15:$A$18,0),MATCH(W$1,'[1]2018_commission_structure-Start'!$A$15:$J$15,0)),0)</f>
        <v>17675.099999999999</v>
      </c>
      <c r="X212" s="26">
        <f>IF($H212&gt;J212,MIN($H212-J212,K212-J212)*INDEX('[1]2018_commission_structure-Start'!$A$15:$J$18,MATCH($E212,'[1]2018_commission_structure-Start'!$A$15:$A$18,0),MATCH(X$1,'[1]2018_commission_structure-Start'!$A$15:$J$15,0)),0)</f>
        <v>0</v>
      </c>
      <c r="Y212" s="26">
        <f>IF($H212&gt;K212,MIN($H212-K212,L212-K212)*INDEX('[1]2018_commission_structure-Start'!$A$15:$J$18,MATCH($E212,'[1]2018_commission_structure-Start'!$A$15:$A$18,0),MATCH(Y$1,'[1]2018_commission_structure-Start'!$A$15:$J$15,0)),0)</f>
        <v>0</v>
      </c>
      <c r="Z212" s="26">
        <f>IF(H212&gt;L212,(H212-L212)*INDEX('[1]2018_commission_structure-Start'!$A$21:$I$24,MATCH($E212,'[1]2018_commission_structure-Start'!$A$21:$A$24,0),MATCH(Z$1,'[1]2018_commission_structure-Start'!$A$21:$I$21,0)),0)</f>
        <v>0</v>
      </c>
      <c r="AA212" s="28">
        <f t="shared" si="38"/>
        <v>107675.1</v>
      </c>
      <c r="AB212" s="28">
        <f t="shared" si="39"/>
        <v>175865.1</v>
      </c>
    </row>
    <row r="213" spans="1:28" x14ac:dyDescent="0.2">
      <c r="A213" s="25" t="str">
        <f t="shared" si="30"/>
        <v>Kit Tivolier</v>
      </c>
      <c r="B213" s="25">
        <v>6915102108</v>
      </c>
      <c r="C213" s="25" t="s">
        <v>426</v>
      </c>
      <c r="D213" s="25" t="s">
        <v>427</v>
      </c>
      <c r="E213" s="25" t="s">
        <v>10</v>
      </c>
      <c r="F213" s="25">
        <v>84051</v>
      </c>
      <c r="G213" s="25">
        <f>COUNTIF([1]deals_closed!D:D,B213)</f>
        <v>21</v>
      </c>
      <c r="H213" s="26">
        <f>SUMIF([1]deals_closed!D:D,B213,[1]deals_closed!C:C)</f>
        <v>707829</v>
      </c>
      <c r="I213" s="26">
        <f>VLOOKUP(E213,'[1]2018_commission_structure-Start'!$A$22:$I$24,9,FALSE)</f>
        <v>750000</v>
      </c>
      <c r="J213" s="26">
        <f t="shared" si="31"/>
        <v>937500</v>
      </c>
      <c r="K213" s="26">
        <f t="shared" si="32"/>
        <v>1125000</v>
      </c>
      <c r="L213" s="26">
        <f t="shared" si="33"/>
        <v>1500000</v>
      </c>
      <c r="M213" s="27">
        <f t="shared" si="34"/>
        <v>0.94377200000000006</v>
      </c>
      <c r="N213" s="25" t="str">
        <f t="shared" si="35"/>
        <v>0-100%</v>
      </c>
      <c r="O213" s="28">
        <f>MIN(H213,I213)*INDEX('[1]2018_commission_structure-Start'!$A$21:$I$24,MATCH($E213,'[1]2018_commission_structure-Start'!$A$21:$A$24,0),MATCH(O$1,'[1]2018_commission_structure-Start'!$A$21:$I$21,0))</f>
        <v>106174.34999999999</v>
      </c>
      <c r="P213" s="26">
        <f>IF(H213&gt;I213,MIN(H213-I213,J213-I213)*INDEX('[1]2018_commission_structure-Start'!$A$21:$I$24,MATCH($E213,'[1]2018_commission_structure-Start'!$A$21:$A$24,0), MATCH(P$1,'[1]2018_commission_structure-Start'!$A$21:$I$21,0)),0)</f>
        <v>0</v>
      </c>
      <c r="Q213" s="26">
        <f>IF($H213&gt;J213,MIN($H213-J213,K213-J213)*INDEX('[1]2018_commission_structure-Start'!$A$21:$I$24,MATCH($E213,'[1]2018_commission_structure-Start'!$A$21:$A$24,0), MATCH(Q$1,'[1]2018_commission_structure-Start'!$A$21:$I$21,0)),0)</f>
        <v>0</v>
      </c>
      <c r="R213" s="26">
        <f>IF($H213&gt;K213,MIN($H213-K213,L213-K213)*INDEX('[1]2018_commission_structure-Start'!$A$21:$I$24,MATCH($E213,'[1]2018_commission_structure-Start'!$A$21:$A$24,0), MATCH(R$1,'[1]2018_commission_structure-Start'!$A$21:$I$21,0)),0)</f>
        <v>0</v>
      </c>
      <c r="S213" s="26">
        <f>IF(H213&gt;L213,(H213-L213)*INDEX('[1]2018_commission_structure-Start'!$A$21:$I$24,MATCH($E213,'[1]2018_commission_structure-Start'!$A$21:$A$24,0),MATCH(S$1,'[1]2018_commission_structure-Start'!$A$21:$I$21,0)),0)</f>
        <v>0</v>
      </c>
      <c r="T213" s="28">
        <f t="shared" si="36"/>
        <v>106174.34999999999</v>
      </c>
      <c r="U213" s="28">
        <f t="shared" si="37"/>
        <v>190225.34999999998</v>
      </c>
      <c r="V213" s="28">
        <f>MIN(H213,I213)*INDEX('[1]2018_commission_structure-Start'!$A$15:$J$18,MATCH($E213,'[1]2018_commission_structure-Start'!$A$15:$A$18,0),MATCH(V$1,'[1]2018_commission_structure-Start'!$A$15:$J$15,0))</f>
        <v>106174.34999999999</v>
      </c>
      <c r="W213" s="26">
        <f>IF($H213&gt;I213,MIN($H213-I213,J213-I213)*INDEX('[1]2018_commission_structure-Start'!$A$15:$J$18,MATCH($E213,'[1]2018_commission_structure-Start'!$A$15:$A$18,0),MATCH(W$1,'[1]2018_commission_structure-Start'!$A$15:$J$15,0)),0)</f>
        <v>0</v>
      </c>
      <c r="X213" s="26">
        <f>IF($H213&gt;J213,MIN($H213-J213,K213-J213)*INDEX('[1]2018_commission_structure-Start'!$A$15:$J$18,MATCH($E213,'[1]2018_commission_structure-Start'!$A$15:$A$18,0),MATCH(X$1,'[1]2018_commission_structure-Start'!$A$15:$J$15,0)),0)</f>
        <v>0</v>
      </c>
      <c r="Y213" s="26">
        <f>IF($H213&gt;K213,MIN($H213-K213,L213-K213)*INDEX('[1]2018_commission_structure-Start'!$A$15:$J$18,MATCH($E213,'[1]2018_commission_structure-Start'!$A$15:$A$18,0),MATCH(Y$1,'[1]2018_commission_structure-Start'!$A$15:$J$15,0)),0)</f>
        <v>0</v>
      </c>
      <c r="Z213" s="26">
        <f>IF(H213&gt;L213,(H213-L213)*INDEX('[1]2018_commission_structure-Start'!$A$21:$I$24,MATCH($E213,'[1]2018_commission_structure-Start'!$A$21:$A$24,0),MATCH(Z$1,'[1]2018_commission_structure-Start'!$A$21:$I$21,0)),0)</f>
        <v>0</v>
      </c>
      <c r="AA213" s="28">
        <f t="shared" si="38"/>
        <v>106174.34999999999</v>
      </c>
      <c r="AB213" s="28">
        <f t="shared" si="39"/>
        <v>190225.34999999998</v>
      </c>
    </row>
    <row r="214" spans="1:28" x14ac:dyDescent="0.2">
      <c r="A214" s="25" t="str">
        <f t="shared" si="30"/>
        <v>Zonda Pipes</v>
      </c>
      <c r="B214" s="25">
        <v>630160104</v>
      </c>
      <c r="C214" s="25" t="s">
        <v>428</v>
      </c>
      <c r="D214" s="25" t="s">
        <v>429</v>
      </c>
      <c r="E214" s="25" t="s">
        <v>10</v>
      </c>
      <c r="F214" s="25">
        <v>105465</v>
      </c>
      <c r="G214" s="25">
        <f>COUNTIF([1]deals_closed!D:D,B214)</f>
        <v>21</v>
      </c>
      <c r="H214" s="26">
        <f>SUMIF([1]deals_closed!D:D,B214,[1]deals_closed!C:C)</f>
        <v>692993</v>
      </c>
      <c r="I214" s="26">
        <f>VLOOKUP(E214,'[1]2018_commission_structure-Start'!$A$22:$I$24,9,FALSE)</f>
        <v>750000</v>
      </c>
      <c r="J214" s="26">
        <f t="shared" si="31"/>
        <v>937500</v>
      </c>
      <c r="K214" s="26">
        <f t="shared" si="32"/>
        <v>1125000</v>
      </c>
      <c r="L214" s="26">
        <f t="shared" si="33"/>
        <v>1500000</v>
      </c>
      <c r="M214" s="27">
        <f t="shared" si="34"/>
        <v>0.92399066666666663</v>
      </c>
      <c r="N214" s="25" t="str">
        <f t="shared" si="35"/>
        <v>0-100%</v>
      </c>
      <c r="O214" s="28">
        <f>MIN(H214,I214)*INDEX('[1]2018_commission_structure-Start'!$A$21:$I$24,MATCH($E214,'[1]2018_commission_structure-Start'!$A$21:$A$24,0),MATCH(O$1,'[1]2018_commission_structure-Start'!$A$21:$I$21,0))</f>
        <v>103948.95</v>
      </c>
      <c r="P214" s="26">
        <f>IF(H214&gt;I214,MIN(H214-I214,J214-I214)*INDEX('[1]2018_commission_structure-Start'!$A$21:$I$24,MATCH($E214,'[1]2018_commission_structure-Start'!$A$21:$A$24,0), MATCH(P$1,'[1]2018_commission_structure-Start'!$A$21:$I$21,0)),0)</f>
        <v>0</v>
      </c>
      <c r="Q214" s="26">
        <f>IF($H214&gt;J214,MIN($H214-J214,K214-J214)*INDEX('[1]2018_commission_structure-Start'!$A$21:$I$24,MATCH($E214,'[1]2018_commission_structure-Start'!$A$21:$A$24,0), MATCH(Q$1,'[1]2018_commission_structure-Start'!$A$21:$I$21,0)),0)</f>
        <v>0</v>
      </c>
      <c r="R214" s="26">
        <f>IF($H214&gt;K214,MIN($H214-K214,L214-K214)*INDEX('[1]2018_commission_structure-Start'!$A$21:$I$24,MATCH($E214,'[1]2018_commission_structure-Start'!$A$21:$A$24,0), MATCH(R$1,'[1]2018_commission_structure-Start'!$A$21:$I$21,0)),0)</f>
        <v>0</v>
      </c>
      <c r="S214" s="26">
        <f>IF(H214&gt;L214,(H214-L214)*INDEX('[1]2018_commission_structure-Start'!$A$21:$I$24,MATCH($E214,'[1]2018_commission_structure-Start'!$A$21:$A$24,0),MATCH(S$1,'[1]2018_commission_structure-Start'!$A$21:$I$21,0)),0)</f>
        <v>0</v>
      </c>
      <c r="T214" s="28">
        <f t="shared" si="36"/>
        <v>103948.95</v>
      </c>
      <c r="U214" s="28">
        <f t="shared" si="37"/>
        <v>209413.95</v>
      </c>
      <c r="V214" s="28">
        <f>MIN(H214,I214)*INDEX('[1]2018_commission_structure-Start'!$A$15:$J$18,MATCH($E214,'[1]2018_commission_structure-Start'!$A$15:$A$18,0),MATCH(V$1,'[1]2018_commission_structure-Start'!$A$15:$J$15,0))</f>
        <v>103948.95</v>
      </c>
      <c r="W214" s="26">
        <f>IF($H214&gt;I214,MIN($H214-I214,J214-I214)*INDEX('[1]2018_commission_structure-Start'!$A$15:$J$18,MATCH($E214,'[1]2018_commission_structure-Start'!$A$15:$A$18,0),MATCH(W$1,'[1]2018_commission_structure-Start'!$A$15:$J$15,0)),0)</f>
        <v>0</v>
      </c>
      <c r="X214" s="26">
        <f>IF($H214&gt;J214,MIN($H214-J214,K214-J214)*INDEX('[1]2018_commission_structure-Start'!$A$15:$J$18,MATCH($E214,'[1]2018_commission_structure-Start'!$A$15:$A$18,0),MATCH(X$1,'[1]2018_commission_structure-Start'!$A$15:$J$15,0)),0)</f>
        <v>0</v>
      </c>
      <c r="Y214" s="26">
        <f>IF($H214&gt;K214,MIN($H214-K214,L214-K214)*INDEX('[1]2018_commission_structure-Start'!$A$15:$J$18,MATCH($E214,'[1]2018_commission_structure-Start'!$A$15:$A$18,0),MATCH(Y$1,'[1]2018_commission_structure-Start'!$A$15:$J$15,0)),0)</f>
        <v>0</v>
      </c>
      <c r="Z214" s="26">
        <f>IF(H214&gt;L214,(H214-L214)*INDEX('[1]2018_commission_structure-Start'!$A$21:$I$24,MATCH($E214,'[1]2018_commission_structure-Start'!$A$21:$A$24,0),MATCH(Z$1,'[1]2018_commission_structure-Start'!$A$21:$I$21,0)),0)</f>
        <v>0</v>
      </c>
      <c r="AA214" s="28">
        <f t="shared" si="38"/>
        <v>103948.95</v>
      </c>
      <c r="AB214" s="28">
        <f t="shared" si="39"/>
        <v>209413.95</v>
      </c>
    </row>
    <row r="215" spans="1:28" x14ac:dyDescent="0.2">
      <c r="A215" s="25" t="str">
        <f t="shared" si="30"/>
        <v>Queenie De la Harpe</v>
      </c>
      <c r="B215" s="25">
        <v>4492546545</v>
      </c>
      <c r="C215" s="25" t="s">
        <v>430</v>
      </c>
      <c r="D215" s="25" t="s">
        <v>431</v>
      </c>
      <c r="E215" s="25" t="s">
        <v>7</v>
      </c>
      <c r="F215" s="25">
        <v>59662</v>
      </c>
      <c r="G215" s="25">
        <f>COUNTIF([1]deals_closed!D:D,B215)</f>
        <v>23</v>
      </c>
      <c r="H215" s="26">
        <f>SUMIF([1]deals_closed!D:D,B215,[1]deals_closed!C:C)</f>
        <v>834584</v>
      </c>
      <c r="I215" s="26">
        <f>VLOOKUP(E215,'[1]2018_commission_structure-Start'!$A$22:$I$24,9,FALSE)</f>
        <v>500000</v>
      </c>
      <c r="J215" s="26">
        <f t="shared" si="31"/>
        <v>625000</v>
      </c>
      <c r="K215" s="26">
        <f t="shared" si="32"/>
        <v>750000</v>
      </c>
      <c r="L215" s="26">
        <f t="shared" si="33"/>
        <v>1000000</v>
      </c>
      <c r="M215" s="27">
        <f t="shared" si="34"/>
        <v>1.669168</v>
      </c>
      <c r="N215" s="25" t="str">
        <f t="shared" si="35"/>
        <v>150-200%</v>
      </c>
      <c r="O215" s="28">
        <f>MIN(H215,I215)*INDEX('[1]2018_commission_structure-Start'!$A$21:$I$24,MATCH($E215,'[1]2018_commission_structure-Start'!$A$21:$A$24,0),MATCH(O$1,'[1]2018_commission_structure-Start'!$A$21:$I$21,0))</f>
        <v>50000</v>
      </c>
      <c r="P215" s="26">
        <f>IF(H215&gt;I215,MIN(H215-I215,J215-I215)*INDEX('[1]2018_commission_structure-Start'!$A$21:$I$24,MATCH($E215,'[1]2018_commission_structure-Start'!$A$21:$A$24,0), MATCH(P$1,'[1]2018_commission_structure-Start'!$A$21:$I$21,0)),0)</f>
        <v>18750</v>
      </c>
      <c r="Q215" s="26">
        <f>IF($H215&gt;J215,MIN($H215-J215,K215-J215)*INDEX('[1]2018_commission_structure-Start'!$A$21:$I$24,MATCH($E215,'[1]2018_commission_structure-Start'!$A$21:$A$24,0), MATCH(Q$1,'[1]2018_commission_structure-Start'!$A$21:$I$21,0)),0)</f>
        <v>22500</v>
      </c>
      <c r="R215" s="26">
        <f>IF($H215&gt;K215,MIN($H215-K215,L215-K215)*INDEX('[1]2018_commission_structure-Start'!$A$21:$I$24,MATCH($E215,'[1]2018_commission_structure-Start'!$A$21:$A$24,0), MATCH(R$1,'[1]2018_commission_structure-Start'!$A$21:$I$21,0)),0)</f>
        <v>18608.48</v>
      </c>
      <c r="S215" s="26">
        <f>IF(H215&gt;L215,(H215-L215)*INDEX('[1]2018_commission_structure-Start'!$A$21:$I$24,MATCH($E215,'[1]2018_commission_structure-Start'!$A$21:$A$24,0),MATCH(S$1,'[1]2018_commission_structure-Start'!$A$21:$I$21,0)),0)</f>
        <v>0</v>
      </c>
      <c r="T215" s="28">
        <f t="shared" si="36"/>
        <v>109858.48</v>
      </c>
      <c r="U215" s="28">
        <f t="shared" si="37"/>
        <v>169520.47999999998</v>
      </c>
      <c r="V215" s="28">
        <f>MIN(H215,I215)*INDEX('[1]2018_commission_structure-Start'!$A$15:$J$18,MATCH($E215,'[1]2018_commission_structure-Start'!$A$15:$A$18,0),MATCH(V$1,'[1]2018_commission_structure-Start'!$A$15:$J$15,0))</f>
        <v>60000</v>
      </c>
      <c r="W215" s="26">
        <f>IF($H215&gt;I215,MIN($H215-I215,J215-I215)*INDEX('[1]2018_commission_structure-Start'!$A$15:$J$18,MATCH($E215,'[1]2018_commission_structure-Start'!$A$15:$A$18,0),MATCH(W$1,'[1]2018_commission_structure-Start'!$A$15:$J$15,0)),0)</f>
        <v>21250</v>
      </c>
      <c r="X215" s="26">
        <f>IF($H215&gt;J215,MIN($H215-J215,K215-J215)*INDEX('[1]2018_commission_structure-Start'!$A$15:$J$18,MATCH($E215,'[1]2018_commission_structure-Start'!$A$15:$A$18,0),MATCH(X$1,'[1]2018_commission_structure-Start'!$A$15:$J$15,0)),0)</f>
        <v>25000</v>
      </c>
      <c r="Y215" s="26">
        <f>IF($H215&gt;K215,MIN($H215-K215,L215-K215)*INDEX('[1]2018_commission_structure-Start'!$A$15:$J$18,MATCH($E215,'[1]2018_commission_structure-Start'!$A$15:$A$18,0),MATCH(Y$1,'[1]2018_commission_structure-Start'!$A$15:$J$15,0)),0)</f>
        <v>18608.48</v>
      </c>
      <c r="Z215" s="26">
        <f>IF(H215&gt;L215,(H215-L215)*INDEX('[1]2018_commission_structure-Start'!$A$21:$I$24,MATCH($E215,'[1]2018_commission_structure-Start'!$A$21:$A$24,0),MATCH(Z$1,'[1]2018_commission_structure-Start'!$A$21:$I$21,0)),0)</f>
        <v>0</v>
      </c>
      <c r="AA215" s="28">
        <f t="shared" si="38"/>
        <v>124858.48</v>
      </c>
      <c r="AB215" s="28">
        <f t="shared" si="39"/>
        <v>184520.47999999998</v>
      </c>
    </row>
    <row r="216" spans="1:28" x14ac:dyDescent="0.2">
      <c r="A216" s="25" t="str">
        <f t="shared" si="30"/>
        <v>Orelle Krink</v>
      </c>
      <c r="B216" s="25">
        <v>7191906499</v>
      </c>
      <c r="C216" s="25" t="s">
        <v>432</v>
      </c>
      <c r="D216" s="25" t="s">
        <v>433</v>
      </c>
      <c r="E216" s="25" t="s">
        <v>29</v>
      </c>
      <c r="F216" s="25">
        <v>54226</v>
      </c>
      <c r="G216" s="25">
        <f>COUNTIF([1]deals_closed!D:D,B216)</f>
        <v>15</v>
      </c>
      <c r="H216" s="26">
        <f>SUMIF([1]deals_closed!D:D,B216,[1]deals_closed!C:C)</f>
        <v>618982</v>
      </c>
      <c r="I216" s="26">
        <f>VLOOKUP(E216,'[1]2018_commission_structure-Start'!$A$22:$I$24,9,FALSE)</f>
        <v>600000</v>
      </c>
      <c r="J216" s="26">
        <f t="shared" si="31"/>
        <v>750000</v>
      </c>
      <c r="K216" s="26">
        <f t="shared" si="32"/>
        <v>900000</v>
      </c>
      <c r="L216" s="26">
        <f t="shared" si="33"/>
        <v>1200000</v>
      </c>
      <c r="M216" s="27">
        <f t="shared" si="34"/>
        <v>1.0316366666666668</v>
      </c>
      <c r="N216" s="25" t="str">
        <f t="shared" si="35"/>
        <v>100-125%</v>
      </c>
      <c r="O216" s="28">
        <f>MIN(H216,I216)*INDEX('[1]2018_commission_structure-Start'!$A$21:$I$24,MATCH($E216,'[1]2018_commission_structure-Start'!$A$21:$A$24,0),MATCH(O$1,'[1]2018_commission_structure-Start'!$A$21:$I$21,0))</f>
        <v>78000</v>
      </c>
      <c r="P216" s="26">
        <f>IF(H216&gt;I216,MIN(H216-I216,J216-I216)*INDEX('[1]2018_commission_structure-Start'!$A$21:$I$24,MATCH($E216,'[1]2018_commission_structure-Start'!$A$21:$A$24,0), MATCH(P$1,'[1]2018_commission_structure-Start'!$A$21:$I$21,0)),0)</f>
        <v>3226.94</v>
      </c>
      <c r="Q216" s="26">
        <f>IF($H216&gt;J216,MIN($H216-J216,K216-J216)*INDEX('[1]2018_commission_structure-Start'!$A$21:$I$24,MATCH($E216,'[1]2018_commission_structure-Start'!$A$21:$A$24,0), MATCH(Q$1,'[1]2018_commission_structure-Start'!$A$21:$I$21,0)),0)</f>
        <v>0</v>
      </c>
      <c r="R216" s="26">
        <f>IF($H216&gt;K216,MIN($H216-K216,L216-K216)*INDEX('[1]2018_commission_structure-Start'!$A$21:$I$24,MATCH($E216,'[1]2018_commission_structure-Start'!$A$21:$A$24,0), MATCH(R$1,'[1]2018_commission_structure-Start'!$A$21:$I$21,0)),0)</f>
        <v>0</v>
      </c>
      <c r="S216" s="26">
        <f>IF(H216&gt;L216,(H216-L216)*INDEX('[1]2018_commission_structure-Start'!$A$21:$I$24,MATCH($E216,'[1]2018_commission_structure-Start'!$A$21:$A$24,0),MATCH(S$1,'[1]2018_commission_structure-Start'!$A$21:$I$21,0)),0)</f>
        <v>0</v>
      </c>
      <c r="T216" s="28">
        <f t="shared" si="36"/>
        <v>81226.94</v>
      </c>
      <c r="U216" s="28">
        <f t="shared" si="37"/>
        <v>135452.94</v>
      </c>
      <c r="V216" s="28">
        <f>MIN(H216,I216)*INDEX('[1]2018_commission_structure-Start'!$A$15:$J$18,MATCH($E216,'[1]2018_commission_structure-Start'!$A$15:$A$18,0),MATCH(V$1,'[1]2018_commission_structure-Start'!$A$15:$J$15,0))</f>
        <v>90000</v>
      </c>
      <c r="W216" s="26">
        <f>IF($H216&gt;I216,MIN($H216-I216,J216-I216)*INDEX('[1]2018_commission_structure-Start'!$A$15:$J$18,MATCH($E216,'[1]2018_commission_structure-Start'!$A$15:$A$18,0),MATCH(W$1,'[1]2018_commission_structure-Start'!$A$15:$J$15,0)),0)</f>
        <v>3416.7599999999998</v>
      </c>
      <c r="X216" s="26">
        <f>IF($H216&gt;J216,MIN($H216-J216,K216-J216)*INDEX('[1]2018_commission_structure-Start'!$A$15:$J$18,MATCH($E216,'[1]2018_commission_structure-Start'!$A$15:$A$18,0),MATCH(X$1,'[1]2018_commission_structure-Start'!$A$15:$J$15,0)),0)</f>
        <v>0</v>
      </c>
      <c r="Y216" s="26">
        <f>IF($H216&gt;K216,MIN($H216-K216,L216-K216)*INDEX('[1]2018_commission_structure-Start'!$A$15:$J$18,MATCH($E216,'[1]2018_commission_structure-Start'!$A$15:$A$18,0),MATCH(Y$1,'[1]2018_commission_structure-Start'!$A$15:$J$15,0)),0)</f>
        <v>0</v>
      </c>
      <c r="Z216" s="26">
        <f>IF(H216&gt;L216,(H216-L216)*INDEX('[1]2018_commission_structure-Start'!$A$21:$I$24,MATCH($E216,'[1]2018_commission_structure-Start'!$A$21:$A$24,0),MATCH(Z$1,'[1]2018_commission_structure-Start'!$A$21:$I$21,0)),0)</f>
        <v>0</v>
      </c>
      <c r="AA216" s="28">
        <f t="shared" si="38"/>
        <v>93416.76</v>
      </c>
      <c r="AB216" s="28">
        <f t="shared" si="39"/>
        <v>147642.76</v>
      </c>
    </row>
    <row r="217" spans="1:28" x14ac:dyDescent="0.2">
      <c r="A217" s="25" t="str">
        <f t="shared" si="30"/>
        <v>Franni Clemencet</v>
      </c>
      <c r="B217" s="25">
        <v>8401146046</v>
      </c>
      <c r="C217" s="25" t="s">
        <v>434</v>
      </c>
      <c r="D217" s="25" t="s">
        <v>435</v>
      </c>
      <c r="E217" s="25" t="s">
        <v>29</v>
      </c>
      <c r="F217" s="25">
        <v>54722</v>
      </c>
      <c r="G217" s="25">
        <f>COUNTIF([1]deals_closed!D:D,B217)</f>
        <v>22</v>
      </c>
      <c r="H217" s="26">
        <f>SUMIF([1]deals_closed!D:D,B217,[1]deals_closed!C:C)</f>
        <v>588509</v>
      </c>
      <c r="I217" s="26">
        <f>VLOOKUP(E217,'[1]2018_commission_structure-Start'!$A$22:$I$24,9,FALSE)</f>
        <v>600000</v>
      </c>
      <c r="J217" s="26">
        <f t="shared" si="31"/>
        <v>750000</v>
      </c>
      <c r="K217" s="26">
        <f t="shared" si="32"/>
        <v>900000</v>
      </c>
      <c r="L217" s="26">
        <f t="shared" si="33"/>
        <v>1200000</v>
      </c>
      <c r="M217" s="27">
        <f t="shared" si="34"/>
        <v>0.98084833333333332</v>
      </c>
      <c r="N217" s="25" t="str">
        <f t="shared" si="35"/>
        <v>0-100%</v>
      </c>
      <c r="O217" s="28">
        <f>MIN(H217,I217)*INDEX('[1]2018_commission_structure-Start'!$A$21:$I$24,MATCH($E217,'[1]2018_commission_structure-Start'!$A$21:$A$24,0),MATCH(O$1,'[1]2018_commission_structure-Start'!$A$21:$I$21,0))</f>
        <v>76506.17</v>
      </c>
      <c r="P217" s="26">
        <f>IF(H217&gt;I217,MIN(H217-I217,J217-I217)*INDEX('[1]2018_commission_structure-Start'!$A$21:$I$24,MATCH($E217,'[1]2018_commission_structure-Start'!$A$21:$A$24,0), MATCH(P$1,'[1]2018_commission_structure-Start'!$A$21:$I$21,0)),0)</f>
        <v>0</v>
      </c>
      <c r="Q217" s="26">
        <f>IF($H217&gt;J217,MIN($H217-J217,K217-J217)*INDEX('[1]2018_commission_structure-Start'!$A$21:$I$24,MATCH($E217,'[1]2018_commission_structure-Start'!$A$21:$A$24,0), MATCH(Q$1,'[1]2018_commission_structure-Start'!$A$21:$I$21,0)),0)</f>
        <v>0</v>
      </c>
      <c r="R217" s="26">
        <f>IF($H217&gt;K217,MIN($H217-K217,L217-K217)*INDEX('[1]2018_commission_structure-Start'!$A$21:$I$24,MATCH($E217,'[1]2018_commission_structure-Start'!$A$21:$A$24,0), MATCH(R$1,'[1]2018_commission_structure-Start'!$A$21:$I$21,0)),0)</f>
        <v>0</v>
      </c>
      <c r="S217" s="26">
        <f>IF(H217&gt;L217,(H217-L217)*INDEX('[1]2018_commission_structure-Start'!$A$21:$I$24,MATCH($E217,'[1]2018_commission_structure-Start'!$A$21:$A$24,0),MATCH(S$1,'[1]2018_commission_structure-Start'!$A$21:$I$21,0)),0)</f>
        <v>0</v>
      </c>
      <c r="T217" s="28">
        <f t="shared" si="36"/>
        <v>76506.17</v>
      </c>
      <c r="U217" s="28">
        <f t="shared" si="37"/>
        <v>131228.16999999998</v>
      </c>
      <c r="V217" s="28">
        <f>MIN(H217,I217)*INDEX('[1]2018_commission_structure-Start'!$A$15:$J$18,MATCH($E217,'[1]2018_commission_structure-Start'!$A$15:$A$18,0),MATCH(V$1,'[1]2018_commission_structure-Start'!$A$15:$J$15,0))</f>
        <v>88276.349999999991</v>
      </c>
      <c r="W217" s="26">
        <f>IF($H217&gt;I217,MIN($H217-I217,J217-I217)*INDEX('[1]2018_commission_structure-Start'!$A$15:$J$18,MATCH($E217,'[1]2018_commission_structure-Start'!$A$15:$A$18,0),MATCH(W$1,'[1]2018_commission_structure-Start'!$A$15:$J$15,0)),0)</f>
        <v>0</v>
      </c>
      <c r="X217" s="26">
        <f>IF($H217&gt;J217,MIN($H217-J217,K217-J217)*INDEX('[1]2018_commission_structure-Start'!$A$15:$J$18,MATCH($E217,'[1]2018_commission_structure-Start'!$A$15:$A$18,0),MATCH(X$1,'[1]2018_commission_structure-Start'!$A$15:$J$15,0)),0)</f>
        <v>0</v>
      </c>
      <c r="Y217" s="26">
        <f>IF($H217&gt;K217,MIN($H217-K217,L217-K217)*INDEX('[1]2018_commission_structure-Start'!$A$15:$J$18,MATCH($E217,'[1]2018_commission_structure-Start'!$A$15:$A$18,0),MATCH(Y$1,'[1]2018_commission_structure-Start'!$A$15:$J$15,0)),0)</f>
        <v>0</v>
      </c>
      <c r="Z217" s="26">
        <f>IF(H217&gt;L217,(H217-L217)*INDEX('[1]2018_commission_structure-Start'!$A$21:$I$24,MATCH($E217,'[1]2018_commission_structure-Start'!$A$21:$A$24,0),MATCH(Z$1,'[1]2018_commission_structure-Start'!$A$21:$I$21,0)),0)</f>
        <v>0</v>
      </c>
      <c r="AA217" s="28">
        <f t="shared" si="38"/>
        <v>88276.349999999991</v>
      </c>
      <c r="AB217" s="28">
        <f t="shared" si="39"/>
        <v>142998.34999999998</v>
      </c>
    </row>
    <row r="218" spans="1:28" x14ac:dyDescent="0.2">
      <c r="A218" s="25" t="str">
        <f t="shared" si="30"/>
        <v>Lyle Stoyles</v>
      </c>
      <c r="B218" s="25">
        <v>3266408608</v>
      </c>
      <c r="C218" s="25" t="s">
        <v>436</v>
      </c>
      <c r="D218" s="25" t="s">
        <v>437</v>
      </c>
      <c r="E218" s="25" t="s">
        <v>29</v>
      </c>
      <c r="F218" s="25">
        <v>73542</v>
      </c>
      <c r="G218" s="25">
        <f>COUNTIF([1]deals_closed!D:D,B218)</f>
        <v>19</v>
      </c>
      <c r="H218" s="26">
        <f>SUMIF([1]deals_closed!D:D,B218,[1]deals_closed!C:C)</f>
        <v>693049</v>
      </c>
      <c r="I218" s="26">
        <f>VLOOKUP(E218,'[1]2018_commission_structure-Start'!$A$22:$I$24,9,FALSE)</f>
        <v>600000</v>
      </c>
      <c r="J218" s="26">
        <f t="shared" si="31"/>
        <v>750000</v>
      </c>
      <c r="K218" s="26">
        <f t="shared" si="32"/>
        <v>900000</v>
      </c>
      <c r="L218" s="26">
        <f t="shared" si="33"/>
        <v>1200000</v>
      </c>
      <c r="M218" s="27">
        <f t="shared" si="34"/>
        <v>1.1550816666666666</v>
      </c>
      <c r="N218" s="25" t="str">
        <f t="shared" si="35"/>
        <v>100-125%</v>
      </c>
      <c r="O218" s="28">
        <f>MIN(H218,I218)*INDEX('[1]2018_commission_structure-Start'!$A$21:$I$24,MATCH($E218,'[1]2018_commission_structure-Start'!$A$21:$A$24,0),MATCH(O$1,'[1]2018_commission_structure-Start'!$A$21:$I$21,0))</f>
        <v>78000</v>
      </c>
      <c r="P218" s="26">
        <f>IF(H218&gt;I218,MIN(H218-I218,J218-I218)*INDEX('[1]2018_commission_structure-Start'!$A$21:$I$24,MATCH($E218,'[1]2018_commission_structure-Start'!$A$21:$A$24,0), MATCH(P$1,'[1]2018_commission_structure-Start'!$A$21:$I$21,0)),0)</f>
        <v>15818.330000000002</v>
      </c>
      <c r="Q218" s="26">
        <f>IF($H218&gt;J218,MIN($H218-J218,K218-J218)*INDEX('[1]2018_commission_structure-Start'!$A$21:$I$24,MATCH($E218,'[1]2018_commission_structure-Start'!$A$21:$A$24,0), MATCH(Q$1,'[1]2018_commission_structure-Start'!$A$21:$I$21,0)),0)</f>
        <v>0</v>
      </c>
      <c r="R218" s="26">
        <f>IF($H218&gt;K218,MIN($H218-K218,L218-K218)*INDEX('[1]2018_commission_structure-Start'!$A$21:$I$24,MATCH($E218,'[1]2018_commission_structure-Start'!$A$21:$A$24,0), MATCH(R$1,'[1]2018_commission_structure-Start'!$A$21:$I$21,0)),0)</f>
        <v>0</v>
      </c>
      <c r="S218" s="26">
        <f>IF(H218&gt;L218,(H218-L218)*INDEX('[1]2018_commission_structure-Start'!$A$21:$I$24,MATCH($E218,'[1]2018_commission_structure-Start'!$A$21:$A$24,0),MATCH(S$1,'[1]2018_commission_structure-Start'!$A$21:$I$21,0)),0)</f>
        <v>0</v>
      </c>
      <c r="T218" s="28">
        <f t="shared" si="36"/>
        <v>93818.33</v>
      </c>
      <c r="U218" s="28">
        <f t="shared" si="37"/>
        <v>167360.33000000002</v>
      </c>
      <c r="V218" s="28">
        <f>MIN(H218,I218)*INDEX('[1]2018_commission_structure-Start'!$A$15:$J$18,MATCH($E218,'[1]2018_commission_structure-Start'!$A$15:$A$18,0),MATCH(V$1,'[1]2018_commission_structure-Start'!$A$15:$J$15,0))</f>
        <v>90000</v>
      </c>
      <c r="W218" s="26">
        <f>IF($H218&gt;I218,MIN($H218-I218,J218-I218)*INDEX('[1]2018_commission_structure-Start'!$A$15:$J$18,MATCH($E218,'[1]2018_commission_structure-Start'!$A$15:$A$18,0),MATCH(W$1,'[1]2018_commission_structure-Start'!$A$15:$J$15,0)),0)</f>
        <v>16748.82</v>
      </c>
      <c r="X218" s="26">
        <f>IF($H218&gt;J218,MIN($H218-J218,K218-J218)*INDEX('[1]2018_commission_structure-Start'!$A$15:$J$18,MATCH($E218,'[1]2018_commission_structure-Start'!$A$15:$A$18,0),MATCH(X$1,'[1]2018_commission_structure-Start'!$A$15:$J$15,0)),0)</f>
        <v>0</v>
      </c>
      <c r="Y218" s="26">
        <f>IF($H218&gt;K218,MIN($H218-K218,L218-K218)*INDEX('[1]2018_commission_structure-Start'!$A$15:$J$18,MATCH($E218,'[1]2018_commission_structure-Start'!$A$15:$A$18,0),MATCH(Y$1,'[1]2018_commission_structure-Start'!$A$15:$J$15,0)),0)</f>
        <v>0</v>
      </c>
      <c r="Z218" s="26">
        <f>IF(H218&gt;L218,(H218-L218)*INDEX('[1]2018_commission_structure-Start'!$A$21:$I$24,MATCH($E218,'[1]2018_commission_structure-Start'!$A$21:$A$24,0),MATCH(Z$1,'[1]2018_commission_structure-Start'!$A$21:$I$21,0)),0)</f>
        <v>0</v>
      </c>
      <c r="AA218" s="28">
        <f t="shared" si="38"/>
        <v>106748.82</v>
      </c>
      <c r="AB218" s="28">
        <f t="shared" si="39"/>
        <v>180290.82</v>
      </c>
    </row>
    <row r="219" spans="1:28" x14ac:dyDescent="0.2">
      <c r="A219" s="25" t="str">
        <f t="shared" si="30"/>
        <v>Damon Albisser</v>
      </c>
      <c r="B219" s="25">
        <v>813371287</v>
      </c>
      <c r="C219" s="25" t="s">
        <v>438</v>
      </c>
      <c r="D219" s="25" t="s">
        <v>439</v>
      </c>
      <c r="E219" s="25" t="s">
        <v>7</v>
      </c>
      <c r="F219" s="25">
        <v>55320</v>
      </c>
      <c r="G219" s="25">
        <f>COUNTIF([1]deals_closed!D:D,B219)</f>
        <v>19</v>
      </c>
      <c r="H219" s="26">
        <f>SUMIF([1]deals_closed!D:D,B219,[1]deals_closed!C:C)</f>
        <v>563960</v>
      </c>
      <c r="I219" s="26">
        <f>VLOOKUP(E219,'[1]2018_commission_structure-Start'!$A$22:$I$24,9,FALSE)</f>
        <v>500000</v>
      </c>
      <c r="J219" s="26">
        <f t="shared" si="31"/>
        <v>625000</v>
      </c>
      <c r="K219" s="26">
        <f t="shared" si="32"/>
        <v>750000</v>
      </c>
      <c r="L219" s="26">
        <f t="shared" si="33"/>
        <v>1000000</v>
      </c>
      <c r="M219" s="27">
        <f t="shared" si="34"/>
        <v>1.12792</v>
      </c>
      <c r="N219" s="25" t="str">
        <f t="shared" si="35"/>
        <v>100-125%</v>
      </c>
      <c r="O219" s="28">
        <f>MIN(H219,I219)*INDEX('[1]2018_commission_structure-Start'!$A$21:$I$24,MATCH($E219,'[1]2018_commission_structure-Start'!$A$21:$A$24,0),MATCH(O$1,'[1]2018_commission_structure-Start'!$A$21:$I$21,0))</f>
        <v>50000</v>
      </c>
      <c r="P219" s="26">
        <f>IF(H219&gt;I219,MIN(H219-I219,J219-I219)*INDEX('[1]2018_commission_structure-Start'!$A$21:$I$24,MATCH($E219,'[1]2018_commission_structure-Start'!$A$21:$A$24,0), MATCH(P$1,'[1]2018_commission_structure-Start'!$A$21:$I$21,0)),0)</f>
        <v>9594</v>
      </c>
      <c r="Q219" s="26">
        <f>IF($H219&gt;J219,MIN($H219-J219,K219-J219)*INDEX('[1]2018_commission_structure-Start'!$A$21:$I$24,MATCH($E219,'[1]2018_commission_structure-Start'!$A$21:$A$24,0), MATCH(Q$1,'[1]2018_commission_structure-Start'!$A$21:$I$21,0)),0)</f>
        <v>0</v>
      </c>
      <c r="R219" s="26">
        <f>IF($H219&gt;K219,MIN($H219-K219,L219-K219)*INDEX('[1]2018_commission_structure-Start'!$A$21:$I$24,MATCH($E219,'[1]2018_commission_structure-Start'!$A$21:$A$24,0), MATCH(R$1,'[1]2018_commission_structure-Start'!$A$21:$I$21,0)),0)</f>
        <v>0</v>
      </c>
      <c r="S219" s="26">
        <f>IF(H219&gt;L219,(H219-L219)*INDEX('[1]2018_commission_structure-Start'!$A$21:$I$24,MATCH($E219,'[1]2018_commission_structure-Start'!$A$21:$A$24,0),MATCH(S$1,'[1]2018_commission_structure-Start'!$A$21:$I$21,0)),0)</f>
        <v>0</v>
      </c>
      <c r="T219" s="28">
        <f t="shared" si="36"/>
        <v>59594</v>
      </c>
      <c r="U219" s="28">
        <f t="shared" si="37"/>
        <v>114914</v>
      </c>
      <c r="V219" s="28">
        <f>MIN(H219,I219)*INDEX('[1]2018_commission_structure-Start'!$A$15:$J$18,MATCH($E219,'[1]2018_commission_structure-Start'!$A$15:$A$18,0),MATCH(V$1,'[1]2018_commission_structure-Start'!$A$15:$J$15,0))</f>
        <v>60000</v>
      </c>
      <c r="W219" s="26">
        <f>IF($H219&gt;I219,MIN($H219-I219,J219-I219)*INDEX('[1]2018_commission_structure-Start'!$A$15:$J$18,MATCH($E219,'[1]2018_commission_structure-Start'!$A$15:$A$18,0),MATCH(W$1,'[1]2018_commission_structure-Start'!$A$15:$J$15,0)),0)</f>
        <v>10873.2</v>
      </c>
      <c r="X219" s="26">
        <f>IF($H219&gt;J219,MIN($H219-J219,K219-J219)*INDEX('[1]2018_commission_structure-Start'!$A$15:$J$18,MATCH($E219,'[1]2018_commission_structure-Start'!$A$15:$A$18,0),MATCH(X$1,'[1]2018_commission_structure-Start'!$A$15:$J$15,0)),0)</f>
        <v>0</v>
      </c>
      <c r="Y219" s="26">
        <f>IF($H219&gt;K219,MIN($H219-K219,L219-K219)*INDEX('[1]2018_commission_structure-Start'!$A$15:$J$18,MATCH($E219,'[1]2018_commission_structure-Start'!$A$15:$A$18,0),MATCH(Y$1,'[1]2018_commission_structure-Start'!$A$15:$J$15,0)),0)</f>
        <v>0</v>
      </c>
      <c r="Z219" s="26">
        <f>IF(H219&gt;L219,(H219-L219)*INDEX('[1]2018_commission_structure-Start'!$A$21:$I$24,MATCH($E219,'[1]2018_commission_structure-Start'!$A$21:$A$24,0),MATCH(Z$1,'[1]2018_commission_structure-Start'!$A$21:$I$21,0)),0)</f>
        <v>0</v>
      </c>
      <c r="AA219" s="28">
        <f t="shared" si="38"/>
        <v>70873.2</v>
      </c>
      <c r="AB219" s="28">
        <f t="shared" si="39"/>
        <v>126193.2</v>
      </c>
    </row>
    <row r="220" spans="1:28" x14ac:dyDescent="0.2">
      <c r="A220" s="25" t="str">
        <f t="shared" si="30"/>
        <v>Eulalie Bianco</v>
      </c>
      <c r="B220" s="25">
        <v>5623896162</v>
      </c>
      <c r="C220" s="25" t="s">
        <v>440</v>
      </c>
      <c r="D220" s="25" t="s">
        <v>441</v>
      </c>
      <c r="E220" s="25" t="s">
        <v>29</v>
      </c>
      <c r="F220" s="25">
        <v>74626</v>
      </c>
      <c r="G220" s="25">
        <f>COUNTIF([1]deals_closed!D:D,B220)</f>
        <v>17</v>
      </c>
      <c r="H220" s="26">
        <f>SUMIF([1]deals_closed!D:D,B220,[1]deals_closed!C:C)</f>
        <v>456453</v>
      </c>
      <c r="I220" s="26">
        <f>VLOOKUP(E220,'[1]2018_commission_structure-Start'!$A$22:$I$24,9,FALSE)</f>
        <v>600000</v>
      </c>
      <c r="J220" s="26">
        <f t="shared" si="31"/>
        <v>750000</v>
      </c>
      <c r="K220" s="26">
        <f t="shared" si="32"/>
        <v>900000</v>
      </c>
      <c r="L220" s="26">
        <f t="shared" si="33"/>
        <v>1200000</v>
      </c>
      <c r="M220" s="27">
        <f t="shared" si="34"/>
        <v>0.76075499999999996</v>
      </c>
      <c r="N220" s="25" t="str">
        <f t="shared" si="35"/>
        <v>0-100%</v>
      </c>
      <c r="O220" s="28">
        <f>MIN(H220,I220)*INDEX('[1]2018_commission_structure-Start'!$A$21:$I$24,MATCH($E220,'[1]2018_commission_structure-Start'!$A$21:$A$24,0),MATCH(O$1,'[1]2018_commission_structure-Start'!$A$21:$I$21,0))</f>
        <v>59338.89</v>
      </c>
      <c r="P220" s="26">
        <f>IF(H220&gt;I220,MIN(H220-I220,J220-I220)*INDEX('[1]2018_commission_structure-Start'!$A$21:$I$24,MATCH($E220,'[1]2018_commission_structure-Start'!$A$21:$A$24,0), MATCH(P$1,'[1]2018_commission_structure-Start'!$A$21:$I$21,0)),0)</f>
        <v>0</v>
      </c>
      <c r="Q220" s="26">
        <f>IF($H220&gt;J220,MIN($H220-J220,K220-J220)*INDEX('[1]2018_commission_structure-Start'!$A$21:$I$24,MATCH($E220,'[1]2018_commission_structure-Start'!$A$21:$A$24,0), MATCH(Q$1,'[1]2018_commission_structure-Start'!$A$21:$I$21,0)),0)</f>
        <v>0</v>
      </c>
      <c r="R220" s="26">
        <f>IF($H220&gt;K220,MIN($H220-K220,L220-K220)*INDEX('[1]2018_commission_structure-Start'!$A$21:$I$24,MATCH($E220,'[1]2018_commission_structure-Start'!$A$21:$A$24,0), MATCH(R$1,'[1]2018_commission_structure-Start'!$A$21:$I$21,0)),0)</f>
        <v>0</v>
      </c>
      <c r="S220" s="26">
        <f>IF(H220&gt;L220,(H220-L220)*INDEX('[1]2018_commission_structure-Start'!$A$21:$I$24,MATCH($E220,'[1]2018_commission_structure-Start'!$A$21:$A$24,0),MATCH(S$1,'[1]2018_commission_structure-Start'!$A$21:$I$21,0)),0)</f>
        <v>0</v>
      </c>
      <c r="T220" s="28">
        <f t="shared" si="36"/>
        <v>59338.89</v>
      </c>
      <c r="U220" s="28">
        <f t="shared" si="37"/>
        <v>133964.89000000001</v>
      </c>
      <c r="V220" s="28">
        <f>MIN(H220,I220)*INDEX('[1]2018_commission_structure-Start'!$A$15:$J$18,MATCH($E220,'[1]2018_commission_structure-Start'!$A$15:$A$18,0),MATCH(V$1,'[1]2018_commission_structure-Start'!$A$15:$J$15,0))</f>
        <v>68467.95</v>
      </c>
      <c r="W220" s="26">
        <f>IF($H220&gt;I220,MIN($H220-I220,J220-I220)*INDEX('[1]2018_commission_structure-Start'!$A$15:$J$18,MATCH($E220,'[1]2018_commission_structure-Start'!$A$15:$A$18,0),MATCH(W$1,'[1]2018_commission_structure-Start'!$A$15:$J$15,0)),0)</f>
        <v>0</v>
      </c>
      <c r="X220" s="26">
        <f>IF($H220&gt;J220,MIN($H220-J220,K220-J220)*INDEX('[1]2018_commission_structure-Start'!$A$15:$J$18,MATCH($E220,'[1]2018_commission_structure-Start'!$A$15:$A$18,0),MATCH(X$1,'[1]2018_commission_structure-Start'!$A$15:$J$15,0)),0)</f>
        <v>0</v>
      </c>
      <c r="Y220" s="26">
        <f>IF($H220&gt;K220,MIN($H220-K220,L220-K220)*INDEX('[1]2018_commission_structure-Start'!$A$15:$J$18,MATCH($E220,'[1]2018_commission_structure-Start'!$A$15:$A$18,0),MATCH(Y$1,'[1]2018_commission_structure-Start'!$A$15:$J$15,0)),0)</f>
        <v>0</v>
      </c>
      <c r="Z220" s="26">
        <f>IF(H220&gt;L220,(H220-L220)*INDEX('[1]2018_commission_structure-Start'!$A$21:$I$24,MATCH($E220,'[1]2018_commission_structure-Start'!$A$21:$A$24,0),MATCH(Z$1,'[1]2018_commission_structure-Start'!$A$21:$I$21,0)),0)</f>
        <v>0</v>
      </c>
      <c r="AA220" s="28">
        <f t="shared" si="38"/>
        <v>68467.95</v>
      </c>
      <c r="AB220" s="28">
        <f t="shared" si="39"/>
        <v>143093.95000000001</v>
      </c>
    </row>
    <row r="221" spans="1:28" x14ac:dyDescent="0.2">
      <c r="A221" s="25" t="str">
        <f t="shared" si="30"/>
        <v>Loretta Churchward</v>
      </c>
      <c r="B221" s="25">
        <v>7906441400</v>
      </c>
      <c r="C221" s="25" t="s">
        <v>442</v>
      </c>
      <c r="D221" s="25" t="s">
        <v>443</v>
      </c>
      <c r="E221" s="25" t="s">
        <v>7</v>
      </c>
      <c r="F221" s="25">
        <v>46268</v>
      </c>
      <c r="G221" s="25">
        <f>COUNTIF([1]deals_closed!D:D,B221)</f>
        <v>22</v>
      </c>
      <c r="H221" s="26">
        <f>SUMIF([1]deals_closed!D:D,B221,[1]deals_closed!C:C)</f>
        <v>640512</v>
      </c>
      <c r="I221" s="26">
        <f>VLOOKUP(E221,'[1]2018_commission_structure-Start'!$A$22:$I$24,9,FALSE)</f>
        <v>500000</v>
      </c>
      <c r="J221" s="26">
        <f t="shared" si="31"/>
        <v>625000</v>
      </c>
      <c r="K221" s="26">
        <f t="shared" si="32"/>
        <v>750000</v>
      </c>
      <c r="L221" s="26">
        <f t="shared" si="33"/>
        <v>1000000</v>
      </c>
      <c r="M221" s="27">
        <f t="shared" si="34"/>
        <v>1.2810239999999999</v>
      </c>
      <c r="N221" s="25" t="str">
        <f t="shared" si="35"/>
        <v>125-150%</v>
      </c>
      <c r="O221" s="28">
        <f>MIN(H221,I221)*INDEX('[1]2018_commission_structure-Start'!$A$21:$I$24,MATCH($E221,'[1]2018_commission_structure-Start'!$A$21:$A$24,0),MATCH(O$1,'[1]2018_commission_structure-Start'!$A$21:$I$21,0))</f>
        <v>50000</v>
      </c>
      <c r="P221" s="26">
        <f>IF(H221&gt;I221,MIN(H221-I221,J221-I221)*INDEX('[1]2018_commission_structure-Start'!$A$21:$I$24,MATCH($E221,'[1]2018_commission_structure-Start'!$A$21:$A$24,0), MATCH(P$1,'[1]2018_commission_structure-Start'!$A$21:$I$21,0)),0)</f>
        <v>18750</v>
      </c>
      <c r="Q221" s="26">
        <f>IF($H221&gt;J221,MIN($H221-J221,K221-J221)*INDEX('[1]2018_commission_structure-Start'!$A$21:$I$24,MATCH($E221,'[1]2018_commission_structure-Start'!$A$21:$A$24,0), MATCH(Q$1,'[1]2018_commission_structure-Start'!$A$21:$I$21,0)),0)</f>
        <v>2792.16</v>
      </c>
      <c r="R221" s="26">
        <f>IF($H221&gt;K221,MIN($H221-K221,L221-K221)*INDEX('[1]2018_commission_structure-Start'!$A$21:$I$24,MATCH($E221,'[1]2018_commission_structure-Start'!$A$21:$A$24,0), MATCH(R$1,'[1]2018_commission_structure-Start'!$A$21:$I$21,0)),0)</f>
        <v>0</v>
      </c>
      <c r="S221" s="26">
        <f>IF(H221&gt;L221,(H221-L221)*INDEX('[1]2018_commission_structure-Start'!$A$21:$I$24,MATCH($E221,'[1]2018_commission_structure-Start'!$A$21:$A$24,0),MATCH(S$1,'[1]2018_commission_structure-Start'!$A$21:$I$21,0)),0)</f>
        <v>0</v>
      </c>
      <c r="T221" s="28">
        <f t="shared" si="36"/>
        <v>71542.16</v>
      </c>
      <c r="U221" s="28">
        <f t="shared" si="37"/>
        <v>117810.16</v>
      </c>
      <c r="V221" s="28">
        <f>MIN(H221,I221)*INDEX('[1]2018_commission_structure-Start'!$A$15:$J$18,MATCH($E221,'[1]2018_commission_structure-Start'!$A$15:$A$18,0),MATCH(V$1,'[1]2018_commission_structure-Start'!$A$15:$J$15,0))</f>
        <v>60000</v>
      </c>
      <c r="W221" s="26">
        <f>IF($H221&gt;I221,MIN($H221-I221,J221-I221)*INDEX('[1]2018_commission_structure-Start'!$A$15:$J$18,MATCH($E221,'[1]2018_commission_structure-Start'!$A$15:$A$18,0),MATCH(W$1,'[1]2018_commission_structure-Start'!$A$15:$J$15,0)),0)</f>
        <v>21250</v>
      </c>
      <c r="X221" s="26">
        <f>IF($H221&gt;J221,MIN($H221-J221,K221-J221)*INDEX('[1]2018_commission_structure-Start'!$A$15:$J$18,MATCH($E221,'[1]2018_commission_structure-Start'!$A$15:$A$18,0),MATCH(X$1,'[1]2018_commission_structure-Start'!$A$15:$J$15,0)),0)</f>
        <v>3102.4</v>
      </c>
      <c r="Y221" s="26">
        <f>IF($H221&gt;K221,MIN($H221-K221,L221-K221)*INDEX('[1]2018_commission_structure-Start'!$A$15:$J$18,MATCH($E221,'[1]2018_commission_structure-Start'!$A$15:$A$18,0),MATCH(Y$1,'[1]2018_commission_structure-Start'!$A$15:$J$15,0)),0)</f>
        <v>0</v>
      </c>
      <c r="Z221" s="26">
        <f>IF(H221&gt;L221,(H221-L221)*INDEX('[1]2018_commission_structure-Start'!$A$21:$I$24,MATCH($E221,'[1]2018_commission_structure-Start'!$A$21:$A$24,0),MATCH(Z$1,'[1]2018_commission_structure-Start'!$A$21:$I$21,0)),0)</f>
        <v>0</v>
      </c>
      <c r="AA221" s="28">
        <f t="shared" si="38"/>
        <v>84352.4</v>
      </c>
      <c r="AB221" s="28">
        <f t="shared" si="39"/>
        <v>130620.4</v>
      </c>
    </row>
    <row r="222" spans="1:28" x14ac:dyDescent="0.2">
      <c r="A222" s="25" t="str">
        <f t="shared" si="30"/>
        <v>Horatio Franchyonok</v>
      </c>
      <c r="B222" s="25">
        <v>7233077789</v>
      </c>
      <c r="C222" s="25" t="s">
        <v>444</v>
      </c>
      <c r="D222" s="25" t="s">
        <v>445</v>
      </c>
      <c r="E222" s="25" t="s">
        <v>7</v>
      </c>
      <c r="F222" s="25">
        <v>43173</v>
      </c>
      <c r="G222" s="25">
        <f>COUNTIF([1]deals_closed!D:D,B222)</f>
        <v>18</v>
      </c>
      <c r="H222" s="26">
        <f>SUMIF([1]deals_closed!D:D,B222,[1]deals_closed!C:C)</f>
        <v>600732</v>
      </c>
      <c r="I222" s="26">
        <f>VLOOKUP(E222,'[1]2018_commission_structure-Start'!$A$22:$I$24,9,FALSE)</f>
        <v>500000</v>
      </c>
      <c r="J222" s="26">
        <f t="shared" si="31"/>
        <v>625000</v>
      </c>
      <c r="K222" s="26">
        <f t="shared" si="32"/>
        <v>750000</v>
      </c>
      <c r="L222" s="26">
        <f t="shared" si="33"/>
        <v>1000000</v>
      </c>
      <c r="M222" s="27">
        <f t="shared" si="34"/>
        <v>1.2014640000000001</v>
      </c>
      <c r="N222" s="25" t="str">
        <f t="shared" si="35"/>
        <v>100-125%</v>
      </c>
      <c r="O222" s="28">
        <f>MIN(H222,I222)*INDEX('[1]2018_commission_structure-Start'!$A$21:$I$24,MATCH($E222,'[1]2018_commission_structure-Start'!$A$21:$A$24,0),MATCH(O$1,'[1]2018_commission_structure-Start'!$A$21:$I$21,0))</f>
        <v>50000</v>
      </c>
      <c r="P222" s="26">
        <f>IF(H222&gt;I222,MIN(H222-I222,J222-I222)*INDEX('[1]2018_commission_structure-Start'!$A$21:$I$24,MATCH($E222,'[1]2018_commission_structure-Start'!$A$21:$A$24,0), MATCH(P$1,'[1]2018_commission_structure-Start'!$A$21:$I$21,0)),0)</f>
        <v>15109.8</v>
      </c>
      <c r="Q222" s="26">
        <f>IF($H222&gt;J222,MIN($H222-J222,K222-J222)*INDEX('[1]2018_commission_structure-Start'!$A$21:$I$24,MATCH($E222,'[1]2018_commission_structure-Start'!$A$21:$A$24,0), MATCH(Q$1,'[1]2018_commission_structure-Start'!$A$21:$I$21,0)),0)</f>
        <v>0</v>
      </c>
      <c r="R222" s="26">
        <f>IF($H222&gt;K222,MIN($H222-K222,L222-K222)*INDEX('[1]2018_commission_structure-Start'!$A$21:$I$24,MATCH($E222,'[1]2018_commission_structure-Start'!$A$21:$A$24,0), MATCH(R$1,'[1]2018_commission_structure-Start'!$A$21:$I$21,0)),0)</f>
        <v>0</v>
      </c>
      <c r="S222" s="26">
        <f>IF(H222&gt;L222,(H222-L222)*INDEX('[1]2018_commission_structure-Start'!$A$21:$I$24,MATCH($E222,'[1]2018_commission_structure-Start'!$A$21:$A$24,0),MATCH(S$1,'[1]2018_commission_structure-Start'!$A$21:$I$21,0)),0)</f>
        <v>0</v>
      </c>
      <c r="T222" s="28">
        <f t="shared" si="36"/>
        <v>65109.8</v>
      </c>
      <c r="U222" s="28">
        <f t="shared" si="37"/>
        <v>108282.8</v>
      </c>
      <c r="V222" s="28">
        <f>MIN(H222,I222)*INDEX('[1]2018_commission_structure-Start'!$A$15:$J$18,MATCH($E222,'[1]2018_commission_structure-Start'!$A$15:$A$18,0),MATCH(V$1,'[1]2018_commission_structure-Start'!$A$15:$J$15,0))</f>
        <v>60000</v>
      </c>
      <c r="W222" s="26">
        <f>IF($H222&gt;I222,MIN($H222-I222,J222-I222)*INDEX('[1]2018_commission_structure-Start'!$A$15:$J$18,MATCH($E222,'[1]2018_commission_structure-Start'!$A$15:$A$18,0),MATCH(W$1,'[1]2018_commission_structure-Start'!$A$15:$J$15,0)),0)</f>
        <v>17124.440000000002</v>
      </c>
      <c r="X222" s="26">
        <f>IF($H222&gt;J222,MIN($H222-J222,K222-J222)*INDEX('[1]2018_commission_structure-Start'!$A$15:$J$18,MATCH($E222,'[1]2018_commission_structure-Start'!$A$15:$A$18,0),MATCH(X$1,'[1]2018_commission_structure-Start'!$A$15:$J$15,0)),0)</f>
        <v>0</v>
      </c>
      <c r="Y222" s="26">
        <f>IF($H222&gt;K222,MIN($H222-K222,L222-K222)*INDEX('[1]2018_commission_structure-Start'!$A$15:$J$18,MATCH($E222,'[1]2018_commission_structure-Start'!$A$15:$A$18,0),MATCH(Y$1,'[1]2018_commission_structure-Start'!$A$15:$J$15,0)),0)</f>
        <v>0</v>
      </c>
      <c r="Z222" s="26">
        <f>IF(H222&gt;L222,(H222-L222)*INDEX('[1]2018_commission_structure-Start'!$A$21:$I$24,MATCH($E222,'[1]2018_commission_structure-Start'!$A$21:$A$24,0),MATCH(Z$1,'[1]2018_commission_structure-Start'!$A$21:$I$21,0)),0)</f>
        <v>0</v>
      </c>
      <c r="AA222" s="28">
        <f t="shared" si="38"/>
        <v>77124.44</v>
      </c>
      <c r="AB222" s="28">
        <f t="shared" si="39"/>
        <v>120297.44</v>
      </c>
    </row>
    <row r="223" spans="1:28" x14ac:dyDescent="0.2">
      <c r="A223" s="25" t="str">
        <f t="shared" si="30"/>
        <v>Myles Scoggans</v>
      </c>
      <c r="B223" s="25">
        <v>3497169404</v>
      </c>
      <c r="C223" s="25" t="s">
        <v>446</v>
      </c>
      <c r="D223" s="25" t="s">
        <v>447</v>
      </c>
      <c r="E223" s="25" t="s">
        <v>10</v>
      </c>
      <c r="F223" s="25">
        <v>89522</v>
      </c>
      <c r="G223" s="25">
        <f>COUNTIF([1]deals_closed!D:D,B223)</f>
        <v>19</v>
      </c>
      <c r="H223" s="26">
        <f>SUMIF([1]deals_closed!D:D,B223,[1]deals_closed!C:C)</f>
        <v>700830</v>
      </c>
      <c r="I223" s="26">
        <f>VLOOKUP(E223,'[1]2018_commission_structure-Start'!$A$22:$I$24,9,FALSE)</f>
        <v>750000</v>
      </c>
      <c r="J223" s="26">
        <f t="shared" si="31"/>
        <v>937500</v>
      </c>
      <c r="K223" s="26">
        <f t="shared" si="32"/>
        <v>1125000</v>
      </c>
      <c r="L223" s="26">
        <f t="shared" si="33"/>
        <v>1500000</v>
      </c>
      <c r="M223" s="27">
        <f t="shared" si="34"/>
        <v>0.93444000000000005</v>
      </c>
      <c r="N223" s="25" t="str">
        <f t="shared" si="35"/>
        <v>0-100%</v>
      </c>
      <c r="O223" s="28">
        <f>MIN(H223,I223)*INDEX('[1]2018_commission_structure-Start'!$A$21:$I$24,MATCH($E223,'[1]2018_commission_structure-Start'!$A$21:$A$24,0),MATCH(O$1,'[1]2018_commission_structure-Start'!$A$21:$I$21,0))</f>
        <v>105124.5</v>
      </c>
      <c r="P223" s="26">
        <f>IF(H223&gt;I223,MIN(H223-I223,J223-I223)*INDEX('[1]2018_commission_structure-Start'!$A$21:$I$24,MATCH($E223,'[1]2018_commission_structure-Start'!$A$21:$A$24,0), MATCH(P$1,'[1]2018_commission_structure-Start'!$A$21:$I$21,0)),0)</f>
        <v>0</v>
      </c>
      <c r="Q223" s="26">
        <f>IF($H223&gt;J223,MIN($H223-J223,K223-J223)*INDEX('[1]2018_commission_structure-Start'!$A$21:$I$24,MATCH($E223,'[1]2018_commission_structure-Start'!$A$21:$A$24,0), MATCH(Q$1,'[1]2018_commission_structure-Start'!$A$21:$I$21,0)),0)</f>
        <v>0</v>
      </c>
      <c r="R223" s="26">
        <f>IF($H223&gt;K223,MIN($H223-K223,L223-K223)*INDEX('[1]2018_commission_structure-Start'!$A$21:$I$24,MATCH($E223,'[1]2018_commission_structure-Start'!$A$21:$A$24,0), MATCH(R$1,'[1]2018_commission_structure-Start'!$A$21:$I$21,0)),0)</f>
        <v>0</v>
      </c>
      <c r="S223" s="26">
        <f>IF(H223&gt;L223,(H223-L223)*INDEX('[1]2018_commission_structure-Start'!$A$21:$I$24,MATCH($E223,'[1]2018_commission_structure-Start'!$A$21:$A$24,0),MATCH(S$1,'[1]2018_commission_structure-Start'!$A$21:$I$21,0)),0)</f>
        <v>0</v>
      </c>
      <c r="T223" s="28">
        <f t="shared" si="36"/>
        <v>105124.5</v>
      </c>
      <c r="U223" s="28">
        <f t="shared" si="37"/>
        <v>194646.5</v>
      </c>
      <c r="V223" s="28">
        <f>MIN(H223,I223)*INDEX('[1]2018_commission_structure-Start'!$A$15:$J$18,MATCH($E223,'[1]2018_commission_structure-Start'!$A$15:$A$18,0),MATCH(V$1,'[1]2018_commission_structure-Start'!$A$15:$J$15,0))</f>
        <v>105124.5</v>
      </c>
      <c r="W223" s="26">
        <f>IF($H223&gt;I223,MIN($H223-I223,J223-I223)*INDEX('[1]2018_commission_structure-Start'!$A$15:$J$18,MATCH($E223,'[1]2018_commission_structure-Start'!$A$15:$A$18,0),MATCH(W$1,'[1]2018_commission_structure-Start'!$A$15:$J$15,0)),0)</f>
        <v>0</v>
      </c>
      <c r="X223" s="26">
        <f>IF($H223&gt;J223,MIN($H223-J223,K223-J223)*INDEX('[1]2018_commission_structure-Start'!$A$15:$J$18,MATCH($E223,'[1]2018_commission_structure-Start'!$A$15:$A$18,0),MATCH(X$1,'[1]2018_commission_structure-Start'!$A$15:$J$15,0)),0)</f>
        <v>0</v>
      </c>
      <c r="Y223" s="26">
        <f>IF($H223&gt;K223,MIN($H223-K223,L223-K223)*INDEX('[1]2018_commission_structure-Start'!$A$15:$J$18,MATCH($E223,'[1]2018_commission_structure-Start'!$A$15:$A$18,0),MATCH(Y$1,'[1]2018_commission_structure-Start'!$A$15:$J$15,0)),0)</f>
        <v>0</v>
      </c>
      <c r="Z223" s="26">
        <f>IF(H223&gt;L223,(H223-L223)*INDEX('[1]2018_commission_structure-Start'!$A$21:$I$24,MATCH($E223,'[1]2018_commission_structure-Start'!$A$21:$A$24,0),MATCH(Z$1,'[1]2018_commission_structure-Start'!$A$21:$I$21,0)),0)</f>
        <v>0</v>
      </c>
      <c r="AA223" s="28">
        <f t="shared" si="38"/>
        <v>105124.5</v>
      </c>
      <c r="AB223" s="28">
        <f t="shared" si="39"/>
        <v>194646.5</v>
      </c>
    </row>
    <row r="224" spans="1:28" x14ac:dyDescent="0.2">
      <c r="A224" s="25" t="str">
        <f t="shared" si="30"/>
        <v>Otha Tappor</v>
      </c>
      <c r="B224" s="25">
        <v>8187246642</v>
      </c>
      <c r="C224" s="25" t="s">
        <v>448</v>
      </c>
      <c r="D224" s="25" t="s">
        <v>449</v>
      </c>
      <c r="E224" s="25" t="s">
        <v>29</v>
      </c>
      <c r="F224" s="25">
        <v>59840</v>
      </c>
      <c r="G224" s="25">
        <f>COUNTIF([1]deals_closed!D:D,B224)</f>
        <v>19</v>
      </c>
      <c r="H224" s="26">
        <f>SUMIF([1]deals_closed!D:D,B224,[1]deals_closed!C:C)</f>
        <v>673714</v>
      </c>
      <c r="I224" s="26">
        <f>VLOOKUP(E224,'[1]2018_commission_structure-Start'!$A$22:$I$24,9,FALSE)</f>
        <v>600000</v>
      </c>
      <c r="J224" s="26">
        <f t="shared" si="31"/>
        <v>750000</v>
      </c>
      <c r="K224" s="26">
        <f t="shared" si="32"/>
        <v>900000</v>
      </c>
      <c r="L224" s="26">
        <f t="shared" si="33"/>
        <v>1200000</v>
      </c>
      <c r="M224" s="27">
        <f t="shared" si="34"/>
        <v>1.1228566666666666</v>
      </c>
      <c r="N224" s="25" t="str">
        <f t="shared" si="35"/>
        <v>100-125%</v>
      </c>
      <c r="O224" s="28">
        <f>MIN(H224,I224)*INDEX('[1]2018_commission_structure-Start'!$A$21:$I$24,MATCH($E224,'[1]2018_commission_structure-Start'!$A$21:$A$24,0),MATCH(O$1,'[1]2018_commission_structure-Start'!$A$21:$I$21,0))</f>
        <v>78000</v>
      </c>
      <c r="P224" s="26">
        <f>IF(H224&gt;I224,MIN(H224-I224,J224-I224)*INDEX('[1]2018_commission_structure-Start'!$A$21:$I$24,MATCH($E224,'[1]2018_commission_structure-Start'!$A$21:$A$24,0), MATCH(P$1,'[1]2018_commission_structure-Start'!$A$21:$I$21,0)),0)</f>
        <v>12531.380000000001</v>
      </c>
      <c r="Q224" s="26">
        <f>IF($H224&gt;J224,MIN($H224-J224,K224-J224)*INDEX('[1]2018_commission_structure-Start'!$A$21:$I$24,MATCH($E224,'[1]2018_commission_structure-Start'!$A$21:$A$24,0), MATCH(Q$1,'[1]2018_commission_structure-Start'!$A$21:$I$21,0)),0)</f>
        <v>0</v>
      </c>
      <c r="R224" s="26">
        <f>IF($H224&gt;K224,MIN($H224-K224,L224-K224)*INDEX('[1]2018_commission_structure-Start'!$A$21:$I$24,MATCH($E224,'[1]2018_commission_structure-Start'!$A$21:$A$24,0), MATCH(R$1,'[1]2018_commission_structure-Start'!$A$21:$I$21,0)),0)</f>
        <v>0</v>
      </c>
      <c r="S224" s="26">
        <f>IF(H224&gt;L224,(H224-L224)*INDEX('[1]2018_commission_structure-Start'!$A$21:$I$24,MATCH($E224,'[1]2018_commission_structure-Start'!$A$21:$A$24,0),MATCH(S$1,'[1]2018_commission_structure-Start'!$A$21:$I$21,0)),0)</f>
        <v>0</v>
      </c>
      <c r="T224" s="28">
        <f t="shared" si="36"/>
        <v>90531.38</v>
      </c>
      <c r="U224" s="28">
        <f t="shared" si="37"/>
        <v>150371.38</v>
      </c>
      <c r="V224" s="28">
        <f>MIN(H224,I224)*INDEX('[1]2018_commission_structure-Start'!$A$15:$J$18,MATCH($E224,'[1]2018_commission_structure-Start'!$A$15:$A$18,0),MATCH(V$1,'[1]2018_commission_structure-Start'!$A$15:$J$15,0))</f>
        <v>90000</v>
      </c>
      <c r="W224" s="26">
        <f>IF($H224&gt;I224,MIN($H224-I224,J224-I224)*INDEX('[1]2018_commission_structure-Start'!$A$15:$J$18,MATCH($E224,'[1]2018_commission_structure-Start'!$A$15:$A$18,0),MATCH(W$1,'[1]2018_commission_structure-Start'!$A$15:$J$15,0)),0)</f>
        <v>13268.519999999999</v>
      </c>
      <c r="X224" s="26">
        <f>IF($H224&gt;J224,MIN($H224-J224,K224-J224)*INDEX('[1]2018_commission_structure-Start'!$A$15:$J$18,MATCH($E224,'[1]2018_commission_structure-Start'!$A$15:$A$18,0),MATCH(X$1,'[1]2018_commission_structure-Start'!$A$15:$J$15,0)),0)</f>
        <v>0</v>
      </c>
      <c r="Y224" s="26">
        <f>IF($H224&gt;K224,MIN($H224-K224,L224-K224)*INDEX('[1]2018_commission_structure-Start'!$A$15:$J$18,MATCH($E224,'[1]2018_commission_structure-Start'!$A$15:$A$18,0),MATCH(Y$1,'[1]2018_commission_structure-Start'!$A$15:$J$15,0)),0)</f>
        <v>0</v>
      </c>
      <c r="Z224" s="26">
        <f>IF(H224&gt;L224,(H224-L224)*INDEX('[1]2018_commission_structure-Start'!$A$21:$I$24,MATCH($E224,'[1]2018_commission_structure-Start'!$A$21:$A$24,0),MATCH(Z$1,'[1]2018_commission_structure-Start'!$A$21:$I$21,0)),0)</f>
        <v>0</v>
      </c>
      <c r="AA224" s="28">
        <f t="shared" si="38"/>
        <v>103268.52</v>
      </c>
      <c r="AB224" s="28">
        <f t="shared" si="39"/>
        <v>163108.52000000002</v>
      </c>
    </row>
    <row r="225" spans="1:28" x14ac:dyDescent="0.2">
      <c r="A225" s="25" t="str">
        <f t="shared" si="30"/>
        <v>Merell Larose</v>
      </c>
      <c r="B225" s="25">
        <v>5975948169</v>
      </c>
      <c r="C225" s="25" t="s">
        <v>450</v>
      </c>
      <c r="D225" s="25" t="s">
        <v>451</v>
      </c>
      <c r="E225" s="25" t="s">
        <v>10</v>
      </c>
      <c r="F225" s="25">
        <v>122368</v>
      </c>
      <c r="G225" s="25">
        <f>COUNTIF([1]deals_closed!D:D,B225)</f>
        <v>13</v>
      </c>
      <c r="H225" s="26">
        <f>SUMIF([1]deals_closed!D:D,B225,[1]deals_closed!C:C)</f>
        <v>416902</v>
      </c>
      <c r="I225" s="26">
        <f>VLOOKUP(E225,'[1]2018_commission_structure-Start'!$A$22:$I$24,9,FALSE)</f>
        <v>750000</v>
      </c>
      <c r="J225" s="26">
        <f t="shared" si="31"/>
        <v>937500</v>
      </c>
      <c r="K225" s="26">
        <f t="shared" si="32"/>
        <v>1125000</v>
      </c>
      <c r="L225" s="26">
        <f t="shared" si="33"/>
        <v>1500000</v>
      </c>
      <c r="M225" s="27">
        <f t="shared" si="34"/>
        <v>0.55586933333333333</v>
      </c>
      <c r="N225" s="25" t="str">
        <f t="shared" si="35"/>
        <v>0-100%</v>
      </c>
      <c r="O225" s="28">
        <f>MIN(H225,I225)*INDEX('[1]2018_commission_structure-Start'!$A$21:$I$24,MATCH($E225,'[1]2018_commission_structure-Start'!$A$21:$A$24,0),MATCH(O$1,'[1]2018_commission_structure-Start'!$A$21:$I$21,0))</f>
        <v>62535.299999999996</v>
      </c>
      <c r="P225" s="26">
        <f>IF(H225&gt;I225,MIN(H225-I225,J225-I225)*INDEX('[1]2018_commission_structure-Start'!$A$21:$I$24,MATCH($E225,'[1]2018_commission_structure-Start'!$A$21:$A$24,0), MATCH(P$1,'[1]2018_commission_structure-Start'!$A$21:$I$21,0)),0)</f>
        <v>0</v>
      </c>
      <c r="Q225" s="26">
        <f>IF($H225&gt;J225,MIN($H225-J225,K225-J225)*INDEX('[1]2018_commission_structure-Start'!$A$21:$I$24,MATCH($E225,'[1]2018_commission_structure-Start'!$A$21:$A$24,0), MATCH(Q$1,'[1]2018_commission_structure-Start'!$A$21:$I$21,0)),0)</f>
        <v>0</v>
      </c>
      <c r="R225" s="26">
        <f>IF($H225&gt;K225,MIN($H225-K225,L225-K225)*INDEX('[1]2018_commission_structure-Start'!$A$21:$I$24,MATCH($E225,'[1]2018_commission_structure-Start'!$A$21:$A$24,0), MATCH(R$1,'[1]2018_commission_structure-Start'!$A$21:$I$21,0)),0)</f>
        <v>0</v>
      </c>
      <c r="S225" s="26">
        <f>IF(H225&gt;L225,(H225-L225)*INDEX('[1]2018_commission_structure-Start'!$A$21:$I$24,MATCH($E225,'[1]2018_commission_structure-Start'!$A$21:$A$24,0),MATCH(S$1,'[1]2018_commission_structure-Start'!$A$21:$I$21,0)),0)</f>
        <v>0</v>
      </c>
      <c r="T225" s="28">
        <f t="shared" si="36"/>
        <v>62535.299999999996</v>
      </c>
      <c r="U225" s="28">
        <f t="shared" si="37"/>
        <v>184903.3</v>
      </c>
      <c r="V225" s="28">
        <f>MIN(H225,I225)*INDEX('[1]2018_commission_structure-Start'!$A$15:$J$18,MATCH($E225,'[1]2018_commission_structure-Start'!$A$15:$A$18,0),MATCH(V$1,'[1]2018_commission_structure-Start'!$A$15:$J$15,0))</f>
        <v>62535.299999999996</v>
      </c>
      <c r="W225" s="26">
        <f>IF($H225&gt;I225,MIN($H225-I225,J225-I225)*INDEX('[1]2018_commission_structure-Start'!$A$15:$J$18,MATCH($E225,'[1]2018_commission_structure-Start'!$A$15:$A$18,0),MATCH(W$1,'[1]2018_commission_structure-Start'!$A$15:$J$15,0)),0)</f>
        <v>0</v>
      </c>
      <c r="X225" s="26">
        <f>IF($H225&gt;J225,MIN($H225-J225,K225-J225)*INDEX('[1]2018_commission_structure-Start'!$A$15:$J$18,MATCH($E225,'[1]2018_commission_structure-Start'!$A$15:$A$18,0),MATCH(X$1,'[1]2018_commission_structure-Start'!$A$15:$J$15,0)),0)</f>
        <v>0</v>
      </c>
      <c r="Y225" s="26">
        <f>IF($H225&gt;K225,MIN($H225-K225,L225-K225)*INDEX('[1]2018_commission_structure-Start'!$A$15:$J$18,MATCH($E225,'[1]2018_commission_structure-Start'!$A$15:$A$18,0),MATCH(Y$1,'[1]2018_commission_structure-Start'!$A$15:$J$15,0)),0)</f>
        <v>0</v>
      </c>
      <c r="Z225" s="26">
        <f>IF(H225&gt;L225,(H225-L225)*INDEX('[1]2018_commission_structure-Start'!$A$21:$I$24,MATCH($E225,'[1]2018_commission_structure-Start'!$A$21:$A$24,0),MATCH(Z$1,'[1]2018_commission_structure-Start'!$A$21:$I$21,0)),0)</f>
        <v>0</v>
      </c>
      <c r="AA225" s="28">
        <f t="shared" si="38"/>
        <v>62535.299999999996</v>
      </c>
      <c r="AB225" s="28">
        <f t="shared" si="39"/>
        <v>184903.3</v>
      </c>
    </row>
    <row r="226" spans="1:28" x14ac:dyDescent="0.2">
      <c r="A226" s="25" t="str">
        <f t="shared" si="30"/>
        <v>Aluino Eble</v>
      </c>
      <c r="B226" s="25">
        <v>1371021422</v>
      </c>
      <c r="C226" s="25" t="s">
        <v>85</v>
      </c>
      <c r="D226" s="25" t="s">
        <v>452</v>
      </c>
      <c r="E226" s="25" t="s">
        <v>29</v>
      </c>
      <c r="F226" s="25">
        <v>55264</v>
      </c>
      <c r="G226" s="25">
        <f>COUNTIF([1]deals_closed!D:D,B226)</f>
        <v>21</v>
      </c>
      <c r="H226" s="26">
        <f>SUMIF([1]deals_closed!D:D,B226,[1]deals_closed!C:C)</f>
        <v>735042</v>
      </c>
      <c r="I226" s="26">
        <f>VLOOKUP(E226,'[1]2018_commission_structure-Start'!$A$22:$I$24,9,FALSE)</f>
        <v>600000</v>
      </c>
      <c r="J226" s="26">
        <f t="shared" si="31"/>
        <v>750000</v>
      </c>
      <c r="K226" s="26">
        <f t="shared" si="32"/>
        <v>900000</v>
      </c>
      <c r="L226" s="26">
        <f t="shared" si="33"/>
        <v>1200000</v>
      </c>
      <c r="M226" s="27">
        <f t="shared" si="34"/>
        <v>1.2250700000000001</v>
      </c>
      <c r="N226" s="25" t="str">
        <f t="shared" si="35"/>
        <v>100-125%</v>
      </c>
      <c r="O226" s="28">
        <f>MIN(H226,I226)*INDEX('[1]2018_commission_structure-Start'!$A$21:$I$24,MATCH($E226,'[1]2018_commission_structure-Start'!$A$21:$A$24,0),MATCH(O$1,'[1]2018_commission_structure-Start'!$A$21:$I$21,0))</f>
        <v>78000</v>
      </c>
      <c r="P226" s="26">
        <f>IF(H226&gt;I226,MIN(H226-I226,J226-I226)*INDEX('[1]2018_commission_structure-Start'!$A$21:$I$24,MATCH($E226,'[1]2018_commission_structure-Start'!$A$21:$A$24,0), MATCH(P$1,'[1]2018_commission_structure-Start'!$A$21:$I$21,0)),0)</f>
        <v>22957.140000000003</v>
      </c>
      <c r="Q226" s="26">
        <f>IF($H226&gt;J226,MIN($H226-J226,K226-J226)*INDEX('[1]2018_commission_structure-Start'!$A$21:$I$24,MATCH($E226,'[1]2018_commission_structure-Start'!$A$21:$A$24,0), MATCH(Q$1,'[1]2018_commission_structure-Start'!$A$21:$I$21,0)),0)</f>
        <v>0</v>
      </c>
      <c r="R226" s="26">
        <f>IF($H226&gt;K226,MIN($H226-K226,L226-K226)*INDEX('[1]2018_commission_structure-Start'!$A$21:$I$24,MATCH($E226,'[1]2018_commission_structure-Start'!$A$21:$A$24,0), MATCH(R$1,'[1]2018_commission_structure-Start'!$A$21:$I$21,0)),0)</f>
        <v>0</v>
      </c>
      <c r="S226" s="26">
        <f>IF(H226&gt;L226,(H226-L226)*INDEX('[1]2018_commission_structure-Start'!$A$21:$I$24,MATCH($E226,'[1]2018_commission_structure-Start'!$A$21:$A$24,0),MATCH(S$1,'[1]2018_commission_structure-Start'!$A$21:$I$21,0)),0)</f>
        <v>0</v>
      </c>
      <c r="T226" s="28">
        <f t="shared" si="36"/>
        <v>100957.14</v>
      </c>
      <c r="U226" s="28">
        <f t="shared" si="37"/>
        <v>156221.14000000001</v>
      </c>
      <c r="V226" s="28">
        <f>MIN(H226,I226)*INDEX('[1]2018_commission_structure-Start'!$A$15:$J$18,MATCH($E226,'[1]2018_commission_structure-Start'!$A$15:$A$18,0),MATCH(V$1,'[1]2018_commission_structure-Start'!$A$15:$J$15,0))</f>
        <v>90000</v>
      </c>
      <c r="W226" s="26">
        <f>IF($H226&gt;I226,MIN($H226-I226,J226-I226)*INDEX('[1]2018_commission_structure-Start'!$A$15:$J$18,MATCH($E226,'[1]2018_commission_structure-Start'!$A$15:$A$18,0),MATCH(W$1,'[1]2018_commission_structure-Start'!$A$15:$J$15,0)),0)</f>
        <v>24307.559999999998</v>
      </c>
      <c r="X226" s="26">
        <f>IF($H226&gt;J226,MIN($H226-J226,K226-J226)*INDEX('[1]2018_commission_structure-Start'!$A$15:$J$18,MATCH($E226,'[1]2018_commission_structure-Start'!$A$15:$A$18,0),MATCH(X$1,'[1]2018_commission_structure-Start'!$A$15:$J$15,0)),0)</f>
        <v>0</v>
      </c>
      <c r="Y226" s="26">
        <f>IF($H226&gt;K226,MIN($H226-K226,L226-K226)*INDEX('[1]2018_commission_structure-Start'!$A$15:$J$18,MATCH($E226,'[1]2018_commission_structure-Start'!$A$15:$A$18,0),MATCH(Y$1,'[1]2018_commission_structure-Start'!$A$15:$J$15,0)),0)</f>
        <v>0</v>
      </c>
      <c r="Z226" s="26">
        <f>IF(H226&gt;L226,(H226-L226)*INDEX('[1]2018_commission_structure-Start'!$A$21:$I$24,MATCH($E226,'[1]2018_commission_structure-Start'!$A$21:$A$24,0),MATCH(Z$1,'[1]2018_commission_structure-Start'!$A$21:$I$21,0)),0)</f>
        <v>0</v>
      </c>
      <c r="AA226" s="28">
        <f t="shared" si="38"/>
        <v>114307.56</v>
      </c>
      <c r="AB226" s="28">
        <f t="shared" si="39"/>
        <v>169571.56</v>
      </c>
    </row>
    <row r="227" spans="1:28" x14ac:dyDescent="0.2">
      <c r="A227" s="25" t="str">
        <f t="shared" si="30"/>
        <v>Hillel Hutley</v>
      </c>
      <c r="B227" s="25">
        <v>6618120233</v>
      </c>
      <c r="C227" s="25" t="s">
        <v>453</v>
      </c>
      <c r="D227" s="25" t="s">
        <v>454</v>
      </c>
      <c r="E227" s="25" t="s">
        <v>29</v>
      </c>
      <c r="F227" s="25">
        <v>64077</v>
      </c>
      <c r="G227" s="25">
        <f>COUNTIF([1]deals_closed!D:D,B227)</f>
        <v>16</v>
      </c>
      <c r="H227" s="26">
        <f>SUMIF([1]deals_closed!D:D,B227,[1]deals_closed!C:C)</f>
        <v>625052</v>
      </c>
      <c r="I227" s="26">
        <f>VLOOKUP(E227,'[1]2018_commission_structure-Start'!$A$22:$I$24,9,FALSE)</f>
        <v>600000</v>
      </c>
      <c r="J227" s="26">
        <f t="shared" si="31"/>
        <v>750000</v>
      </c>
      <c r="K227" s="26">
        <f t="shared" si="32"/>
        <v>900000</v>
      </c>
      <c r="L227" s="26">
        <f t="shared" si="33"/>
        <v>1200000</v>
      </c>
      <c r="M227" s="27">
        <f t="shared" si="34"/>
        <v>1.0417533333333333</v>
      </c>
      <c r="N227" s="25" t="str">
        <f t="shared" si="35"/>
        <v>100-125%</v>
      </c>
      <c r="O227" s="28">
        <f>MIN(H227,I227)*INDEX('[1]2018_commission_structure-Start'!$A$21:$I$24,MATCH($E227,'[1]2018_commission_structure-Start'!$A$21:$A$24,0),MATCH(O$1,'[1]2018_commission_structure-Start'!$A$21:$I$21,0))</f>
        <v>78000</v>
      </c>
      <c r="P227" s="26">
        <f>IF(H227&gt;I227,MIN(H227-I227,J227-I227)*INDEX('[1]2018_commission_structure-Start'!$A$21:$I$24,MATCH($E227,'[1]2018_commission_structure-Start'!$A$21:$A$24,0), MATCH(P$1,'[1]2018_commission_structure-Start'!$A$21:$I$21,0)),0)</f>
        <v>4258.84</v>
      </c>
      <c r="Q227" s="26">
        <f>IF($H227&gt;J227,MIN($H227-J227,K227-J227)*INDEX('[1]2018_commission_structure-Start'!$A$21:$I$24,MATCH($E227,'[1]2018_commission_structure-Start'!$A$21:$A$24,0), MATCH(Q$1,'[1]2018_commission_structure-Start'!$A$21:$I$21,0)),0)</f>
        <v>0</v>
      </c>
      <c r="R227" s="26">
        <f>IF($H227&gt;K227,MIN($H227-K227,L227-K227)*INDEX('[1]2018_commission_structure-Start'!$A$21:$I$24,MATCH($E227,'[1]2018_commission_structure-Start'!$A$21:$A$24,0), MATCH(R$1,'[1]2018_commission_structure-Start'!$A$21:$I$21,0)),0)</f>
        <v>0</v>
      </c>
      <c r="S227" s="26">
        <f>IF(H227&gt;L227,(H227-L227)*INDEX('[1]2018_commission_structure-Start'!$A$21:$I$24,MATCH($E227,'[1]2018_commission_structure-Start'!$A$21:$A$24,0),MATCH(S$1,'[1]2018_commission_structure-Start'!$A$21:$I$21,0)),0)</f>
        <v>0</v>
      </c>
      <c r="T227" s="28">
        <f t="shared" si="36"/>
        <v>82258.84</v>
      </c>
      <c r="U227" s="28">
        <f t="shared" si="37"/>
        <v>146335.84</v>
      </c>
      <c r="V227" s="28">
        <f>MIN(H227,I227)*INDEX('[1]2018_commission_structure-Start'!$A$15:$J$18,MATCH($E227,'[1]2018_commission_structure-Start'!$A$15:$A$18,0),MATCH(V$1,'[1]2018_commission_structure-Start'!$A$15:$J$15,0))</f>
        <v>90000</v>
      </c>
      <c r="W227" s="26">
        <f>IF($H227&gt;I227,MIN($H227-I227,J227-I227)*INDEX('[1]2018_commission_structure-Start'!$A$15:$J$18,MATCH($E227,'[1]2018_commission_structure-Start'!$A$15:$A$18,0),MATCH(W$1,'[1]2018_commission_structure-Start'!$A$15:$J$15,0)),0)</f>
        <v>4509.3599999999997</v>
      </c>
      <c r="X227" s="26">
        <f>IF($H227&gt;J227,MIN($H227-J227,K227-J227)*INDEX('[1]2018_commission_structure-Start'!$A$15:$J$18,MATCH($E227,'[1]2018_commission_structure-Start'!$A$15:$A$18,0),MATCH(X$1,'[1]2018_commission_structure-Start'!$A$15:$J$15,0)),0)</f>
        <v>0</v>
      </c>
      <c r="Y227" s="26">
        <f>IF($H227&gt;K227,MIN($H227-K227,L227-K227)*INDEX('[1]2018_commission_structure-Start'!$A$15:$J$18,MATCH($E227,'[1]2018_commission_structure-Start'!$A$15:$A$18,0),MATCH(Y$1,'[1]2018_commission_structure-Start'!$A$15:$J$15,0)),0)</f>
        <v>0</v>
      </c>
      <c r="Z227" s="26">
        <f>IF(H227&gt;L227,(H227-L227)*INDEX('[1]2018_commission_structure-Start'!$A$21:$I$24,MATCH($E227,'[1]2018_commission_structure-Start'!$A$21:$A$24,0),MATCH(Z$1,'[1]2018_commission_structure-Start'!$A$21:$I$21,0)),0)</f>
        <v>0</v>
      </c>
      <c r="AA227" s="28">
        <f t="shared" si="38"/>
        <v>94509.36</v>
      </c>
      <c r="AB227" s="28">
        <f t="shared" si="39"/>
        <v>158586.35999999999</v>
      </c>
    </row>
    <row r="228" spans="1:28" x14ac:dyDescent="0.2">
      <c r="A228" s="25" t="str">
        <f t="shared" si="30"/>
        <v>Tedie Cartmer</v>
      </c>
      <c r="B228" s="25">
        <v>2408183758</v>
      </c>
      <c r="C228" s="25" t="s">
        <v>455</v>
      </c>
      <c r="D228" s="25" t="s">
        <v>456</v>
      </c>
      <c r="E228" s="25" t="s">
        <v>10</v>
      </c>
      <c r="F228" s="25">
        <v>121981</v>
      </c>
      <c r="G228" s="25">
        <f>COUNTIF([1]deals_closed!D:D,B228)</f>
        <v>20</v>
      </c>
      <c r="H228" s="26">
        <f>SUMIF([1]deals_closed!D:D,B228,[1]deals_closed!C:C)</f>
        <v>704699</v>
      </c>
      <c r="I228" s="26">
        <f>VLOOKUP(E228,'[1]2018_commission_structure-Start'!$A$22:$I$24,9,FALSE)</f>
        <v>750000</v>
      </c>
      <c r="J228" s="26">
        <f t="shared" si="31"/>
        <v>937500</v>
      </c>
      <c r="K228" s="26">
        <f t="shared" si="32"/>
        <v>1125000</v>
      </c>
      <c r="L228" s="26">
        <f t="shared" si="33"/>
        <v>1500000</v>
      </c>
      <c r="M228" s="27">
        <f t="shared" si="34"/>
        <v>0.93959866666666669</v>
      </c>
      <c r="N228" s="25" t="str">
        <f t="shared" si="35"/>
        <v>0-100%</v>
      </c>
      <c r="O228" s="28">
        <f>MIN(H228,I228)*INDEX('[1]2018_commission_structure-Start'!$A$21:$I$24,MATCH($E228,'[1]2018_commission_structure-Start'!$A$21:$A$24,0),MATCH(O$1,'[1]2018_commission_structure-Start'!$A$21:$I$21,0))</f>
        <v>105704.84999999999</v>
      </c>
      <c r="P228" s="26">
        <f>IF(H228&gt;I228,MIN(H228-I228,J228-I228)*INDEX('[1]2018_commission_structure-Start'!$A$21:$I$24,MATCH($E228,'[1]2018_commission_structure-Start'!$A$21:$A$24,0), MATCH(P$1,'[1]2018_commission_structure-Start'!$A$21:$I$21,0)),0)</f>
        <v>0</v>
      </c>
      <c r="Q228" s="26">
        <f>IF($H228&gt;J228,MIN($H228-J228,K228-J228)*INDEX('[1]2018_commission_structure-Start'!$A$21:$I$24,MATCH($E228,'[1]2018_commission_structure-Start'!$A$21:$A$24,0), MATCH(Q$1,'[1]2018_commission_structure-Start'!$A$21:$I$21,0)),0)</f>
        <v>0</v>
      </c>
      <c r="R228" s="26">
        <f>IF($H228&gt;K228,MIN($H228-K228,L228-K228)*INDEX('[1]2018_commission_structure-Start'!$A$21:$I$24,MATCH($E228,'[1]2018_commission_structure-Start'!$A$21:$A$24,0), MATCH(R$1,'[1]2018_commission_structure-Start'!$A$21:$I$21,0)),0)</f>
        <v>0</v>
      </c>
      <c r="S228" s="26">
        <f>IF(H228&gt;L228,(H228-L228)*INDEX('[1]2018_commission_structure-Start'!$A$21:$I$24,MATCH($E228,'[1]2018_commission_structure-Start'!$A$21:$A$24,0),MATCH(S$1,'[1]2018_commission_structure-Start'!$A$21:$I$21,0)),0)</f>
        <v>0</v>
      </c>
      <c r="T228" s="28">
        <f t="shared" si="36"/>
        <v>105704.84999999999</v>
      </c>
      <c r="U228" s="28">
        <f t="shared" si="37"/>
        <v>227685.84999999998</v>
      </c>
      <c r="V228" s="28">
        <f>MIN(H228,I228)*INDEX('[1]2018_commission_structure-Start'!$A$15:$J$18,MATCH($E228,'[1]2018_commission_structure-Start'!$A$15:$A$18,0),MATCH(V$1,'[1]2018_commission_structure-Start'!$A$15:$J$15,0))</f>
        <v>105704.84999999999</v>
      </c>
      <c r="W228" s="26">
        <f>IF($H228&gt;I228,MIN($H228-I228,J228-I228)*INDEX('[1]2018_commission_structure-Start'!$A$15:$J$18,MATCH($E228,'[1]2018_commission_structure-Start'!$A$15:$A$18,0),MATCH(W$1,'[1]2018_commission_structure-Start'!$A$15:$J$15,0)),0)</f>
        <v>0</v>
      </c>
      <c r="X228" s="26">
        <f>IF($H228&gt;J228,MIN($H228-J228,K228-J228)*INDEX('[1]2018_commission_structure-Start'!$A$15:$J$18,MATCH($E228,'[1]2018_commission_structure-Start'!$A$15:$A$18,0),MATCH(X$1,'[1]2018_commission_structure-Start'!$A$15:$J$15,0)),0)</f>
        <v>0</v>
      </c>
      <c r="Y228" s="26">
        <f>IF($H228&gt;K228,MIN($H228-K228,L228-K228)*INDEX('[1]2018_commission_structure-Start'!$A$15:$J$18,MATCH($E228,'[1]2018_commission_structure-Start'!$A$15:$A$18,0),MATCH(Y$1,'[1]2018_commission_structure-Start'!$A$15:$J$15,0)),0)</f>
        <v>0</v>
      </c>
      <c r="Z228" s="26">
        <f>IF(H228&gt;L228,(H228-L228)*INDEX('[1]2018_commission_structure-Start'!$A$21:$I$24,MATCH($E228,'[1]2018_commission_structure-Start'!$A$21:$A$24,0),MATCH(Z$1,'[1]2018_commission_structure-Start'!$A$21:$I$21,0)),0)</f>
        <v>0</v>
      </c>
      <c r="AA228" s="28">
        <f t="shared" si="38"/>
        <v>105704.84999999999</v>
      </c>
      <c r="AB228" s="28">
        <f t="shared" si="39"/>
        <v>227685.84999999998</v>
      </c>
    </row>
    <row r="229" spans="1:28" x14ac:dyDescent="0.2">
      <c r="A229" s="25" t="str">
        <f t="shared" si="30"/>
        <v>Kalindi Carmel</v>
      </c>
      <c r="B229" s="25">
        <v>2533903736</v>
      </c>
      <c r="C229" s="25" t="s">
        <v>457</v>
      </c>
      <c r="D229" s="25" t="s">
        <v>458</v>
      </c>
      <c r="E229" s="25" t="s">
        <v>7</v>
      </c>
      <c r="F229" s="25">
        <v>58051</v>
      </c>
      <c r="G229" s="25">
        <f>COUNTIF([1]deals_closed!D:D,B229)</f>
        <v>23</v>
      </c>
      <c r="H229" s="26">
        <f>SUMIF([1]deals_closed!D:D,B229,[1]deals_closed!C:C)</f>
        <v>747840</v>
      </c>
      <c r="I229" s="26">
        <f>VLOOKUP(E229,'[1]2018_commission_structure-Start'!$A$22:$I$24,9,FALSE)</f>
        <v>500000</v>
      </c>
      <c r="J229" s="26">
        <f t="shared" si="31"/>
        <v>625000</v>
      </c>
      <c r="K229" s="26">
        <f t="shared" si="32"/>
        <v>750000</v>
      </c>
      <c r="L229" s="26">
        <f t="shared" si="33"/>
        <v>1000000</v>
      </c>
      <c r="M229" s="27">
        <f t="shared" si="34"/>
        <v>1.4956799999999999</v>
      </c>
      <c r="N229" s="25" t="str">
        <f t="shared" si="35"/>
        <v>125-150%</v>
      </c>
      <c r="O229" s="28">
        <f>MIN(H229,I229)*INDEX('[1]2018_commission_structure-Start'!$A$21:$I$24,MATCH($E229,'[1]2018_commission_structure-Start'!$A$21:$A$24,0),MATCH(O$1,'[1]2018_commission_structure-Start'!$A$21:$I$21,0))</f>
        <v>50000</v>
      </c>
      <c r="P229" s="26">
        <f>IF(H229&gt;I229,MIN(H229-I229,J229-I229)*INDEX('[1]2018_commission_structure-Start'!$A$21:$I$24,MATCH($E229,'[1]2018_commission_structure-Start'!$A$21:$A$24,0), MATCH(P$1,'[1]2018_commission_structure-Start'!$A$21:$I$21,0)),0)</f>
        <v>18750</v>
      </c>
      <c r="Q229" s="26">
        <f>IF($H229&gt;J229,MIN($H229-J229,K229-J229)*INDEX('[1]2018_commission_structure-Start'!$A$21:$I$24,MATCH($E229,'[1]2018_commission_structure-Start'!$A$21:$A$24,0), MATCH(Q$1,'[1]2018_commission_structure-Start'!$A$21:$I$21,0)),0)</f>
        <v>22111.200000000001</v>
      </c>
      <c r="R229" s="26">
        <f>IF($H229&gt;K229,MIN($H229-K229,L229-K229)*INDEX('[1]2018_commission_structure-Start'!$A$21:$I$24,MATCH($E229,'[1]2018_commission_structure-Start'!$A$21:$A$24,0), MATCH(R$1,'[1]2018_commission_structure-Start'!$A$21:$I$21,0)),0)</f>
        <v>0</v>
      </c>
      <c r="S229" s="26">
        <f>IF(H229&gt;L229,(H229-L229)*INDEX('[1]2018_commission_structure-Start'!$A$21:$I$24,MATCH($E229,'[1]2018_commission_structure-Start'!$A$21:$A$24,0),MATCH(S$1,'[1]2018_commission_structure-Start'!$A$21:$I$21,0)),0)</f>
        <v>0</v>
      </c>
      <c r="T229" s="28">
        <f t="shared" si="36"/>
        <v>90861.2</v>
      </c>
      <c r="U229" s="28">
        <f t="shared" si="37"/>
        <v>148912.20000000001</v>
      </c>
      <c r="V229" s="28">
        <f>MIN(H229,I229)*INDEX('[1]2018_commission_structure-Start'!$A$15:$J$18,MATCH($E229,'[1]2018_commission_structure-Start'!$A$15:$A$18,0),MATCH(V$1,'[1]2018_commission_structure-Start'!$A$15:$J$15,0))</f>
        <v>60000</v>
      </c>
      <c r="W229" s="26">
        <f>IF($H229&gt;I229,MIN($H229-I229,J229-I229)*INDEX('[1]2018_commission_structure-Start'!$A$15:$J$18,MATCH($E229,'[1]2018_commission_structure-Start'!$A$15:$A$18,0),MATCH(W$1,'[1]2018_commission_structure-Start'!$A$15:$J$15,0)),0)</f>
        <v>21250</v>
      </c>
      <c r="X229" s="26">
        <f>IF($H229&gt;J229,MIN($H229-J229,K229-J229)*INDEX('[1]2018_commission_structure-Start'!$A$15:$J$18,MATCH($E229,'[1]2018_commission_structure-Start'!$A$15:$A$18,0),MATCH(X$1,'[1]2018_commission_structure-Start'!$A$15:$J$15,0)),0)</f>
        <v>24568</v>
      </c>
      <c r="Y229" s="26">
        <f>IF($H229&gt;K229,MIN($H229-K229,L229-K229)*INDEX('[1]2018_commission_structure-Start'!$A$15:$J$18,MATCH($E229,'[1]2018_commission_structure-Start'!$A$15:$A$18,0),MATCH(Y$1,'[1]2018_commission_structure-Start'!$A$15:$J$15,0)),0)</f>
        <v>0</v>
      </c>
      <c r="Z229" s="26">
        <f>IF(H229&gt;L229,(H229-L229)*INDEX('[1]2018_commission_structure-Start'!$A$21:$I$24,MATCH($E229,'[1]2018_commission_structure-Start'!$A$21:$A$24,0),MATCH(Z$1,'[1]2018_commission_structure-Start'!$A$21:$I$21,0)),0)</f>
        <v>0</v>
      </c>
      <c r="AA229" s="28">
        <f t="shared" si="38"/>
        <v>105818</v>
      </c>
      <c r="AB229" s="28">
        <f t="shared" si="39"/>
        <v>163869</v>
      </c>
    </row>
    <row r="230" spans="1:28" x14ac:dyDescent="0.2">
      <c r="A230" s="25" t="str">
        <f t="shared" si="30"/>
        <v>Winfield Lansdowne</v>
      </c>
      <c r="B230" s="25">
        <v>3779559293</v>
      </c>
      <c r="C230" s="25" t="s">
        <v>459</v>
      </c>
      <c r="D230" s="25" t="s">
        <v>460</v>
      </c>
      <c r="E230" s="25" t="s">
        <v>10</v>
      </c>
      <c r="F230" s="25">
        <v>95894</v>
      </c>
      <c r="G230" s="25">
        <f>COUNTIF([1]deals_closed!D:D,B230)</f>
        <v>27</v>
      </c>
      <c r="H230" s="26">
        <f>SUMIF([1]deals_closed!D:D,B230,[1]deals_closed!C:C)</f>
        <v>945909</v>
      </c>
      <c r="I230" s="26">
        <f>VLOOKUP(E230,'[1]2018_commission_structure-Start'!$A$22:$I$24,9,FALSE)</f>
        <v>750000</v>
      </c>
      <c r="J230" s="26">
        <f t="shared" si="31"/>
        <v>937500</v>
      </c>
      <c r="K230" s="26">
        <f t="shared" si="32"/>
        <v>1125000</v>
      </c>
      <c r="L230" s="26">
        <f t="shared" si="33"/>
        <v>1500000</v>
      </c>
      <c r="M230" s="27">
        <f t="shared" si="34"/>
        <v>1.261212</v>
      </c>
      <c r="N230" s="25" t="str">
        <f t="shared" si="35"/>
        <v>125-150%</v>
      </c>
      <c r="O230" s="28">
        <f>MIN(H230,I230)*INDEX('[1]2018_commission_structure-Start'!$A$21:$I$24,MATCH($E230,'[1]2018_commission_structure-Start'!$A$21:$A$24,0),MATCH(O$1,'[1]2018_commission_structure-Start'!$A$21:$I$21,0))</f>
        <v>112500</v>
      </c>
      <c r="P230" s="26">
        <f>IF(H230&gt;I230,MIN(H230-I230,J230-I230)*INDEX('[1]2018_commission_structure-Start'!$A$21:$I$24,MATCH($E230,'[1]2018_commission_structure-Start'!$A$21:$A$24,0), MATCH(P$1,'[1]2018_commission_structure-Start'!$A$21:$I$21,0)),0)</f>
        <v>35625</v>
      </c>
      <c r="Q230" s="26">
        <f>IF($H230&gt;J230,MIN($H230-J230,K230-J230)*INDEX('[1]2018_commission_structure-Start'!$A$21:$I$24,MATCH($E230,'[1]2018_commission_structure-Start'!$A$21:$A$24,0), MATCH(Q$1,'[1]2018_commission_structure-Start'!$A$21:$I$21,0)),0)</f>
        <v>1934.0700000000002</v>
      </c>
      <c r="R230" s="26">
        <f>IF($H230&gt;K230,MIN($H230-K230,L230-K230)*INDEX('[1]2018_commission_structure-Start'!$A$21:$I$24,MATCH($E230,'[1]2018_commission_structure-Start'!$A$21:$A$24,0), MATCH(R$1,'[1]2018_commission_structure-Start'!$A$21:$I$21,0)),0)</f>
        <v>0</v>
      </c>
      <c r="S230" s="26">
        <f>IF(H230&gt;L230,(H230-L230)*INDEX('[1]2018_commission_structure-Start'!$A$21:$I$24,MATCH($E230,'[1]2018_commission_structure-Start'!$A$21:$A$24,0),MATCH(S$1,'[1]2018_commission_structure-Start'!$A$21:$I$21,0)),0)</f>
        <v>0</v>
      </c>
      <c r="T230" s="28">
        <f t="shared" si="36"/>
        <v>150059.07</v>
      </c>
      <c r="U230" s="28">
        <f t="shared" si="37"/>
        <v>245953.07</v>
      </c>
      <c r="V230" s="28">
        <f>MIN(H230,I230)*INDEX('[1]2018_commission_structure-Start'!$A$15:$J$18,MATCH($E230,'[1]2018_commission_structure-Start'!$A$15:$A$18,0),MATCH(V$1,'[1]2018_commission_structure-Start'!$A$15:$J$15,0))</f>
        <v>112500</v>
      </c>
      <c r="W230" s="26">
        <f>IF($H230&gt;I230,MIN($H230-I230,J230-I230)*INDEX('[1]2018_commission_structure-Start'!$A$15:$J$18,MATCH($E230,'[1]2018_commission_structure-Start'!$A$15:$A$18,0),MATCH(W$1,'[1]2018_commission_structure-Start'!$A$15:$J$15,0)),0)</f>
        <v>41250</v>
      </c>
      <c r="X230" s="26">
        <f>IF($H230&gt;J230,MIN($H230-J230,K230-J230)*INDEX('[1]2018_commission_structure-Start'!$A$15:$J$18,MATCH($E230,'[1]2018_commission_structure-Start'!$A$15:$A$18,0),MATCH(X$1,'[1]2018_commission_structure-Start'!$A$15:$J$15,0)),0)</f>
        <v>2102.25</v>
      </c>
      <c r="Y230" s="26">
        <f>IF($H230&gt;K230,MIN($H230-K230,L230-K230)*INDEX('[1]2018_commission_structure-Start'!$A$15:$J$18,MATCH($E230,'[1]2018_commission_structure-Start'!$A$15:$A$18,0),MATCH(Y$1,'[1]2018_commission_structure-Start'!$A$15:$J$15,0)),0)</f>
        <v>0</v>
      </c>
      <c r="Z230" s="26">
        <f>IF(H230&gt;L230,(H230-L230)*INDEX('[1]2018_commission_structure-Start'!$A$21:$I$24,MATCH($E230,'[1]2018_commission_structure-Start'!$A$21:$A$24,0),MATCH(Z$1,'[1]2018_commission_structure-Start'!$A$21:$I$21,0)),0)</f>
        <v>0</v>
      </c>
      <c r="AA230" s="28">
        <f t="shared" si="38"/>
        <v>155852.25</v>
      </c>
      <c r="AB230" s="28">
        <f t="shared" si="39"/>
        <v>251746.25</v>
      </c>
    </row>
    <row r="231" spans="1:28" x14ac:dyDescent="0.2">
      <c r="A231" s="25" t="str">
        <f t="shared" si="30"/>
        <v>Agace Sterry</v>
      </c>
      <c r="B231" s="25">
        <v>5142790693</v>
      </c>
      <c r="C231" s="25" t="s">
        <v>461</v>
      </c>
      <c r="D231" s="25" t="s">
        <v>462</v>
      </c>
      <c r="E231" s="25" t="s">
        <v>10</v>
      </c>
      <c r="F231" s="25">
        <v>96841</v>
      </c>
      <c r="G231" s="25">
        <f>COUNTIF([1]deals_closed!D:D,B231)</f>
        <v>20</v>
      </c>
      <c r="H231" s="26">
        <f>SUMIF([1]deals_closed!D:D,B231,[1]deals_closed!C:C)</f>
        <v>705078</v>
      </c>
      <c r="I231" s="26">
        <f>VLOOKUP(E231,'[1]2018_commission_structure-Start'!$A$22:$I$24,9,FALSE)</f>
        <v>750000</v>
      </c>
      <c r="J231" s="26">
        <f t="shared" si="31"/>
        <v>937500</v>
      </c>
      <c r="K231" s="26">
        <f t="shared" si="32"/>
        <v>1125000</v>
      </c>
      <c r="L231" s="26">
        <f t="shared" si="33"/>
        <v>1500000</v>
      </c>
      <c r="M231" s="27">
        <f t="shared" si="34"/>
        <v>0.94010400000000005</v>
      </c>
      <c r="N231" s="25" t="str">
        <f t="shared" si="35"/>
        <v>0-100%</v>
      </c>
      <c r="O231" s="28">
        <f>MIN(H231,I231)*INDEX('[1]2018_commission_structure-Start'!$A$21:$I$24,MATCH($E231,'[1]2018_commission_structure-Start'!$A$21:$A$24,0),MATCH(O$1,'[1]2018_commission_structure-Start'!$A$21:$I$21,0))</f>
        <v>105761.7</v>
      </c>
      <c r="P231" s="26">
        <f>IF(H231&gt;I231,MIN(H231-I231,J231-I231)*INDEX('[1]2018_commission_structure-Start'!$A$21:$I$24,MATCH($E231,'[1]2018_commission_structure-Start'!$A$21:$A$24,0), MATCH(P$1,'[1]2018_commission_structure-Start'!$A$21:$I$21,0)),0)</f>
        <v>0</v>
      </c>
      <c r="Q231" s="26">
        <f>IF($H231&gt;J231,MIN($H231-J231,K231-J231)*INDEX('[1]2018_commission_structure-Start'!$A$21:$I$24,MATCH($E231,'[1]2018_commission_structure-Start'!$A$21:$A$24,0), MATCH(Q$1,'[1]2018_commission_structure-Start'!$A$21:$I$21,0)),0)</f>
        <v>0</v>
      </c>
      <c r="R231" s="26">
        <f>IF($H231&gt;K231,MIN($H231-K231,L231-K231)*INDEX('[1]2018_commission_structure-Start'!$A$21:$I$24,MATCH($E231,'[1]2018_commission_structure-Start'!$A$21:$A$24,0), MATCH(R$1,'[1]2018_commission_structure-Start'!$A$21:$I$21,0)),0)</f>
        <v>0</v>
      </c>
      <c r="S231" s="26">
        <f>IF(H231&gt;L231,(H231-L231)*INDEX('[1]2018_commission_structure-Start'!$A$21:$I$24,MATCH($E231,'[1]2018_commission_structure-Start'!$A$21:$A$24,0),MATCH(S$1,'[1]2018_commission_structure-Start'!$A$21:$I$21,0)),0)</f>
        <v>0</v>
      </c>
      <c r="T231" s="28">
        <f t="shared" si="36"/>
        <v>105761.7</v>
      </c>
      <c r="U231" s="28">
        <f t="shared" si="37"/>
        <v>202602.7</v>
      </c>
      <c r="V231" s="28">
        <f>MIN(H231,I231)*INDEX('[1]2018_commission_structure-Start'!$A$15:$J$18,MATCH($E231,'[1]2018_commission_structure-Start'!$A$15:$A$18,0),MATCH(V$1,'[1]2018_commission_structure-Start'!$A$15:$J$15,0))</f>
        <v>105761.7</v>
      </c>
      <c r="W231" s="26">
        <f>IF($H231&gt;I231,MIN($H231-I231,J231-I231)*INDEX('[1]2018_commission_structure-Start'!$A$15:$J$18,MATCH($E231,'[1]2018_commission_structure-Start'!$A$15:$A$18,0),MATCH(W$1,'[1]2018_commission_structure-Start'!$A$15:$J$15,0)),0)</f>
        <v>0</v>
      </c>
      <c r="X231" s="26">
        <f>IF($H231&gt;J231,MIN($H231-J231,K231-J231)*INDEX('[1]2018_commission_structure-Start'!$A$15:$J$18,MATCH($E231,'[1]2018_commission_structure-Start'!$A$15:$A$18,0),MATCH(X$1,'[1]2018_commission_structure-Start'!$A$15:$J$15,0)),0)</f>
        <v>0</v>
      </c>
      <c r="Y231" s="26">
        <f>IF($H231&gt;K231,MIN($H231-K231,L231-K231)*INDEX('[1]2018_commission_structure-Start'!$A$15:$J$18,MATCH($E231,'[1]2018_commission_structure-Start'!$A$15:$A$18,0),MATCH(Y$1,'[1]2018_commission_structure-Start'!$A$15:$J$15,0)),0)</f>
        <v>0</v>
      </c>
      <c r="Z231" s="26">
        <f>IF(H231&gt;L231,(H231-L231)*INDEX('[1]2018_commission_structure-Start'!$A$21:$I$24,MATCH($E231,'[1]2018_commission_structure-Start'!$A$21:$A$24,0),MATCH(Z$1,'[1]2018_commission_structure-Start'!$A$21:$I$21,0)),0)</f>
        <v>0</v>
      </c>
      <c r="AA231" s="28">
        <f t="shared" si="38"/>
        <v>105761.7</v>
      </c>
      <c r="AB231" s="28">
        <f t="shared" si="39"/>
        <v>202602.7</v>
      </c>
    </row>
    <row r="232" spans="1:28" x14ac:dyDescent="0.2">
      <c r="A232" s="25" t="str">
        <f t="shared" si="30"/>
        <v>Steward Arnke</v>
      </c>
      <c r="B232" s="25">
        <v>4236713853</v>
      </c>
      <c r="C232" s="25" t="s">
        <v>463</v>
      </c>
      <c r="D232" s="25" t="s">
        <v>464</v>
      </c>
      <c r="E232" s="25" t="s">
        <v>10</v>
      </c>
      <c r="F232" s="25">
        <v>114723</v>
      </c>
      <c r="G232" s="25">
        <f>COUNTIF([1]deals_closed!D:D,B232)</f>
        <v>15</v>
      </c>
      <c r="H232" s="26">
        <f>SUMIF([1]deals_closed!D:D,B232,[1]deals_closed!C:C)</f>
        <v>637396</v>
      </c>
      <c r="I232" s="26">
        <f>VLOOKUP(E232,'[1]2018_commission_structure-Start'!$A$22:$I$24,9,FALSE)</f>
        <v>750000</v>
      </c>
      <c r="J232" s="26">
        <f t="shared" si="31"/>
        <v>937500</v>
      </c>
      <c r="K232" s="26">
        <f t="shared" si="32"/>
        <v>1125000</v>
      </c>
      <c r="L232" s="26">
        <f t="shared" si="33"/>
        <v>1500000</v>
      </c>
      <c r="M232" s="27">
        <f t="shared" si="34"/>
        <v>0.84986133333333336</v>
      </c>
      <c r="N232" s="25" t="str">
        <f t="shared" si="35"/>
        <v>0-100%</v>
      </c>
      <c r="O232" s="28">
        <f>MIN(H232,I232)*INDEX('[1]2018_commission_structure-Start'!$A$21:$I$24,MATCH($E232,'[1]2018_commission_structure-Start'!$A$21:$A$24,0),MATCH(O$1,'[1]2018_commission_structure-Start'!$A$21:$I$21,0))</f>
        <v>95609.4</v>
      </c>
      <c r="P232" s="26">
        <f>IF(H232&gt;I232,MIN(H232-I232,J232-I232)*INDEX('[1]2018_commission_structure-Start'!$A$21:$I$24,MATCH($E232,'[1]2018_commission_structure-Start'!$A$21:$A$24,0), MATCH(P$1,'[1]2018_commission_structure-Start'!$A$21:$I$21,0)),0)</f>
        <v>0</v>
      </c>
      <c r="Q232" s="26">
        <f>IF($H232&gt;J232,MIN($H232-J232,K232-J232)*INDEX('[1]2018_commission_structure-Start'!$A$21:$I$24,MATCH($E232,'[1]2018_commission_structure-Start'!$A$21:$A$24,0), MATCH(Q$1,'[1]2018_commission_structure-Start'!$A$21:$I$21,0)),0)</f>
        <v>0</v>
      </c>
      <c r="R232" s="26">
        <f>IF($H232&gt;K232,MIN($H232-K232,L232-K232)*INDEX('[1]2018_commission_structure-Start'!$A$21:$I$24,MATCH($E232,'[1]2018_commission_structure-Start'!$A$21:$A$24,0), MATCH(R$1,'[1]2018_commission_structure-Start'!$A$21:$I$21,0)),0)</f>
        <v>0</v>
      </c>
      <c r="S232" s="26">
        <f>IF(H232&gt;L232,(H232-L232)*INDEX('[1]2018_commission_structure-Start'!$A$21:$I$24,MATCH($E232,'[1]2018_commission_structure-Start'!$A$21:$A$24,0),MATCH(S$1,'[1]2018_commission_structure-Start'!$A$21:$I$21,0)),0)</f>
        <v>0</v>
      </c>
      <c r="T232" s="28">
        <f t="shared" si="36"/>
        <v>95609.4</v>
      </c>
      <c r="U232" s="28">
        <f t="shared" si="37"/>
        <v>210332.4</v>
      </c>
      <c r="V232" s="28">
        <f>MIN(H232,I232)*INDEX('[1]2018_commission_structure-Start'!$A$15:$J$18,MATCH($E232,'[1]2018_commission_structure-Start'!$A$15:$A$18,0),MATCH(V$1,'[1]2018_commission_structure-Start'!$A$15:$J$15,0))</f>
        <v>95609.4</v>
      </c>
      <c r="W232" s="26">
        <f>IF($H232&gt;I232,MIN($H232-I232,J232-I232)*INDEX('[1]2018_commission_structure-Start'!$A$15:$J$18,MATCH($E232,'[1]2018_commission_structure-Start'!$A$15:$A$18,0),MATCH(W$1,'[1]2018_commission_structure-Start'!$A$15:$J$15,0)),0)</f>
        <v>0</v>
      </c>
      <c r="X232" s="26">
        <f>IF($H232&gt;J232,MIN($H232-J232,K232-J232)*INDEX('[1]2018_commission_structure-Start'!$A$15:$J$18,MATCH($E232,'[1]2018_commission_structure-Start'!$A$15:$A$18,0),MATCH(X$1,'[1]2018_commission_structure-Start'!$A$15:$J$15,0)),0)</f>
        <v>0</v>
      </c>
      <c r="Y232" s="26">
        <f>IF($H232&gt;K232,MIN($H232-K232,L232-K232)*INDEX('[1]2018_commission_structure-Start'!$A$15:$J$18,MATCH($E232,'[1]2018_commission_structure-Start'!$A$15:$A$18,0),MATCH(Y$1,'[1]2018_commission_structure-Start'!$A$15:$J$15,0)),0)</f>
        <v>0</v>
      </c>
      <c r="Z232" s="26">
        <f>IF(H232&gt;L232,(H232-L232)*INDEX('[1]2018_commission_structure-Start'!$A$21:$I$24,MATCH($E232,'[1]2018_commission_structure-Start'!$A$21:$A$24,0),MATCH(Z$1,'[1]2018_commission_structure-Start'!$A$21:$I$21,0)),0)</f>
        <v>0</v>
      </c>
      <c r="AA232" s="28">
        <f t="shared" si="38"/>
        <v>95609.4</v>
      </c>
      <c r="AB232" s="28">
        <f t="shared" si="39"/>
        <v>210332.4</v>
      </c>
    </row>
    <row r="233" spans="1:28" x14ac:dyDescent="0.2">
      <c r="A233" s="25" t="str">
        <f t="shared" si="30"/>
        <v>Gennifer Waple</v>
      </c>
      <c r="B233" s="25">
        <v>4401069773</v>
      </c>
      <c r="C233" s="25" t="s">
        <v>325</v>
      </c>
      <c r="D233" s="25" t="s">
        <v>465</v>
      </c>
      <c r="E233" s="25" t="s">
        <v>29</v>
      </c>
      <c r="F233" s="25">
        <v>63754</v>
      </c>
      <c r="G233" s="25">
        <f>COUNTIF([1]deals_closed!D:D,B233)</f>
        <v>21</v>
      </c>
      <c r="H233" s="26">
        <f>SUMIF([1]deals_closed!D:D,B233,[1]deals_closed!C:C)</f>
        <v>702109</v>
      </c>
      <c r="I233" s="26">
        <f>VLOOKUP(E233,'[1]2018_commission_structure-Start'!$A$22:$I$24,9,FALSE)</f>
        <v>600000</v>
      </c>
      <c r="J233" s="26">
        <f t="shared" si="31"/>
        <v>750000</v>
      </c>
      <c r="K233" s="26">
        <f t="shared" si="32"/>
        <v>900000</v>
      </c>
      <c r="L233" s="26">
        <f t="shared" si="33"/>
        <v>1200000</v>
      </c>
      <c r="M233" s="27">
        <f t="shared" si="34"/>
        <v>1.1701816666666667</v>
      </c>
      <c r="N233" s="25" t="str">
        <f t="shared" si="35"/>
        <v>100-125%</v>
      </c>
      <c r="O233" s="28">
        <f>MIN(H233,I233)*INDEX('[1]2018_commission_structure-Start'!$A$21:$I$24,MATCH($E233,'[1]2018_commission_structure-Start'!$A$21:$A$24,0),MATCH(O$1,'[1]2018_commission_structure-Start'!$A$21:$I$21,0))</f>
        <v>78000</v>
      </c>
      <c r="P233" s="26">
        <f>IF(H233&gt;I233,MIN(H233-I233,J233-I233)*INDEX('[1]2018_commission_structure-Start'!$A$21:$I$24,MATCH($E233,'[1]2018_commission_structure-Start'!$A$21:$A$24,0), MATCH(P$1,'[1]2018_commission_structure-Start'!$A$21:$I$21,0)),0)</f>
        <v>17358.530000000002</v>
      </c>
      <c r="Q233" s="26">
        <f>IF($H233&gt;J233,MIN($H233-J233,K233-J233)*INDEX('[1]2018_commission_structure-Start'!$A$21:$I$24,MATCH($E233,'[1]2018_commission_structure-Start'!$A$21:$A$24,0), MATCH(Q$1,'[1]2018_commission_structure-Start'!$A$21:$I$21,0)),0)</f>
        <v>0</v>
      </c>
      <c r="R233" s="26">
        <f>IF($H233&gt;K233,MIN($H233-K233,L233-K233)*INDEX('[1]2018_commission_structure-Start'!$A$21:$I$24,MATCH($E233,'[1]2018_commission_structure-Start'!$A$21:$A$24,0), MATCH(R$1,'[1]2018_commission_structure-Start'!$A$21:$I$21,0)),0)</f>
        <v>0</v>
      </c>
      <c r="S233" s="26">
        <f>IF(H233&gt;L233,(H233-L233)*INDEX('[1]2018_commission_structure-Start'!$A$21:$I$24,MATCH($E233,'[1]2018_commission_structure-Start'!$A$21:$A$24,0),MATCH(S$1,'[1]2018_commission_structure-Start'!$A$21:$I$21,0)),0)</f>
        <v>0</v>
      </c>
      <c r="T233" s="28">
        <f t="shared" si="36"/>
        <v>95358.53</v>
      </c>
      <c r="U233" s="28">
        <f t="shared" si="37"/>
        <v>159112.53</v>
      </c>
      <c r="V233" s="28">
        <f>MIN(H233,I233)*INDEX('[1]2018_commission_structure-Start'!$A$15:$J$18,MATCH($E233,'[1]2018_commission_structure-Start'!$A$15:$A$18,0),MATCH(V$1,'[1]2018_commission_structure-Start'!$A$15:$J$15,0))</f>
        <v>90000</v>
      </c>
      <c r="W233" s="26">
        <f>IF($H233&gt;I233,MIN($H233-I233,J233-I233)*INDEX('[1]2018_commission_structure-Start'!$A$15:$J$18,MATCH($E233,'[1]2018_commission_structure-Start'!$A$15:$A$18,0),MATCH(W$1,'[1]2018_commission_structure-Start'!$A$15:$J$15,0)),0)</f>
        <v>18379.62</v>
      </c>
      <c r="X233" s="26">
        <f>IF($H233&gt;J233,MIN($H233-J233,K233-J233)*INDEX('[1]2018_commission_structure-Start'!$A$15:$J$18,MATCH($E233,'[1]2018_commission_structure-Start'!$A$15:$A$18,0),MATCH(X$1,'[1]2018_commission_structure-Start'!$A$15:$J$15,0)),0)</f>
        <v>0</v>
      </c>
      <c r="Y233" s="26">
        <f>IF($H233&gt;K233,MIN($H233-K233,L233-K233)*INDEX('[1]2018_commission_structure-Start'!$A$15:$J$18,MATCH($E233,'[1]2018_commission_structure-Start'!$A$15:$A$18,0),MATCH(Y$1,'[1]2018_commission_structure-Start'!$A$15:$J$15,0)),0)</f>
        <v>0</v>
      </c>
      <c r="Z233" s="26">
        <f>IF(H233&gt;L233,(H233-L233)*INDEX('[1]2018_commission_structure-Start'!$A$21:$I$24,MATCH($E233,'[1]2018_commission_structure-Start'!$A$21:$A$24,0),MATCH(Z$1,'[1]2018_commission_structure-Start'!$A$21:$I$21,0)),0)</f>
        <v>0</v>
      </c>
      <c r="AA233" s="28">
        <f t="shared" si="38"/>
        <v>108379.62</v>
      </c>
      <c r="AB233" s="28">
        <f t="shared" si="39"/>
        <v>172133.62</v>
      </c>
    </row>
    <row r="234" spans="1:28" x14ac:dyDescent="0.2">
      <c r="A234" s="25" t="str">
        <f t="shared" si="30"/>
        <v>Sharline Tribbeck</v>
      </c>
      <c r="B234" s="25">
        <v>4689682046</v>
      </c>
      <c r="C234" s="25" t="s">
        <v>466</v>
      </c>
      <c r="D234" s="25" t="s">
        <v>467</v>
      </c>
      <c r="E234" s="25" t="s">
        <v>7</v>
      </c>
      <c r="F234" s="25">
        <v>61679</v>
      </c>
      <c r="G234" s="25">
        <f>COUNTIF([1]deals_closed!D:D,B234)</f>
        <v>12</v>
      </c>
      <c r="H234" s="26">
        <f>SUMIF([1]deals_closed!D:D,B234,[1]deals_closed!C:C)</f>
        <v>372405</v>
      </c>
      <c r="I234" s="26">
        <f>VLOOKUP(E234,'[1]2018_commission_structure-Start'!$A$22:$I$24,9,FALSE)</f>
        <v>500000</v>
      </c>
      <c r="J234" s="26">
        <f t="shared" si="31"/>
        <v>625000</v>
      </c>
      <c r="K234" s="26">
        <f t="shared" si="32"/>
        <v>750000</v>
      </c>
      <c r="L234" s="26">
        <f t="shared" si="33"/>
        <v>1000000</v>
      </c>
      <c r="M234" s="27">
        <f t="shared" si="34"/>
        <v>0.74480999999999997</v>
      </c>
      <c r="N234" s="25" t="str">
        <f t="shared" si="35"/>
        <v>0-100%</v>
      </c>
      <c r="O234" s="28">
        <f>MIN(H234,I234)*INDEX('[1]2018_commission_structure-Start'!$A$21:$I$24,MATCH($E234,'[1]2018_commission_structure-Start'!$A$21:$A$24,0),MATCH(O$1,'[1]2018_commission_structure-Start'!$A$21:$I$21,0))</f>
        <v>37240.5</v>
      </c>
      <c r="P234" s="26">
        <f>IF(H234&gt;I234,MIN(H234-I234,J234-I234)*INDEX('[1]2018_commission_structure-Start'!$A$21:$I$24,MATCH($E234,'[1]2018_commission_structure-Start'!$A$21:$A$24,0), MATCH(P$1,'[1]2018_commission_structure-Start'!$A$21:$I$21,0)),0)</f>
        <v>0</v>
      </c>
      <c r="Q234" s="26">
        <f>IF($H234&gt;J234,MIN($H234-J234,K234-J234)*INDEX('[1]2018_commission_structure-Start'!$A$21:$I$24,MATCH($E234,'[1]2018_commission_structure-Start'!$A$21:$A$24,0), MATCH(Q$1,'[1]2018_commission_structure-Start'!$A$21:$I$21,0)),0)</f>
        <v>0</v>
      </c>
      <c r="R234" s="26">
        <f>IF($H234&gt;K234,MIN($H234-K234,L234-K234)*INDEX('[1]2018_commission_structure-Start'!$A$21:$I$24,MATCH($E234,'[1]2018_commission_structure-Start'!$A$21:$A$24,0), MATCH(R$1,'[1]2018_commission_structure-Start'!$A$21:$I$21,0)),0)</f>
        <v>0</v>
      </c>
      <c r="S234" s="26">
        <f>IF(H234&gt;L234,(H234-L234)*INDEX('[1]2018_commission_structure-Start'!$A$21:$I$24,MATCH($E234,'[1]2018_commission_structure-Start'!$A$21:$A$24,0),MATCH(S$1,'[1]2018_commission_structure-Start'!$A$21:$I$21,0)),0)</f>
        <v>0</v>
      </c>
      <c r="T234" s="28">
        <f t="shared" si="36"/>
        <v>37240.5</v>
      </c>
      <c r="U234" s="28">
        <f t="shared" si="37"/>
        <v>98919.5</v>
      </c>
      <c r="V234" s="28">
        <f>MIN(H234,I234)*INDEX('[1]2018_commission_structure-Start'!$A$15:$J$18,MATCH($E234,'[1]2018_commission_structure-Start'!$A$15:$A$18,0),MATCH(V$1,'[1]2018_commission_structure-Start'!$A$15:$J$15,0))</f>
        <v>44688.6</v>
      </c>
      <c r="W234" s="26">
        <f>IF($H234&gt;I234,MIN($H234-I234,J234-I234)*INDEX('[1]2018_commission_structure-Start'!$A$15:$J$18,MATCH($E234,'[1]2018_commission_structure-Start'!$A$15:$A$18,0),MATCH(W$1,'[1]2018_commission_structure-Start'!$A$15:$J$15,0)),0)</f>
        <v>0</v>
      </c>
      <c r="X234" s="26">
        <f>IF($H234&gt;J234,MIN($H234-J234,K234-J234)*INDEX('[1]2018_commission_structure-Start'!$A$15:$J$18,MATCH($E234,'[1]2018_commission_structure-Start'!$A$15:$A$18,0),MATCH(X$1,'[1]2018_commission_structure-Start'!$A$15:$J$15,0)),0)</f>
        <v>0</v>
      </c>
      <c r="Y234" s="26">
        <f>IF($H234&gt;K234,MIN($H234-K234,L234-K234)*INDEX('[1]2018_commission_structure-Start'!$A$15:$J$18,MATCH($E234,'[1]2018_commission_structure-Start'!$A$15:$A$18,0),MATCH(Y$1,'[1]2018_commission_structure-Start'!$A$15:$J$15,0)),0)</f>
        <v>0</v>
      </c>
      <c r="Z234" s="26">
        <f>IF(H234&gt;L234,(H234-L234)*INDEX('[1]2018_commission_structure-Start'!$A$21:$I$24,MATCH($E234,'[1]2018_commission_structure-Start'!$A$21:$A$24,0),MATCH(Z$1,'[1]2018_commission_structure-Start'!$A$21:$I$21,0)),0)</f>
        <v>0</v>
      </c>
      <c r="AA234" s="28">
        <f t="shared" si="38"/>
        <v>44688.6</v>
      </c>
      <c r="AB234" s="28">
        <f t="shared" si="39"/>
        <v>106367.6</v>
      </c>
    </row>
    <row r="235" spans="1:28" x14ac:dyDescent="0.2">
      <c r="A235" s="25" t="str">
        <f t="shared" si="30"/>
        <v>Lyn Trewett</v>
      </c>
      <c r="B235" s="25">
        <v>2649428619</v>
      </c>
      <c r="C235" s="25" t="s">
        <v>468</v>
      </c>
      <c r="D235" s="25" t="s">
        <v>469</v>
      </c>
      <c r="E235" s="25" t="s">
        <v>29</v>
      </c>
      <c r="F235" s="25">
        <v>73372</v>
      </c>
      <c r="G235" s="25">
        <f>COUNTIF([1]deals_closed!D:D,B235)</f>
        <v>14</v>
      </c>
      <c r="H235" s="26">
        <f>SUMIF([1]deals_closed!D:D,B235,[1]deals_closed!C:C)</f>
        <v>440900</v>
      </c>
      <c r="I235" s="26">
        <f>VLOOKUP(E235,'[1]2018_commission_structure-Start'!$A$22:$I$24,9,FALSE)</f>
        <v>600000</v>
      </c>
      <c r="J235" s="26">
        <f t="shared" si="31"/>
        <v>750000</v>
      </c>
      <c r="K235" s="26">
        <f t="shared" si="32"/>
        <v>900000</v>
      </c>
      <c r="L235" s="26">
        <f t="shared" si="33"/>
        <v>1200000</v>
      </c>
      <c r="M235" s="27">
        <f t="shared" si="34"/>
        <v>0.73483333333333334</v>
      </c>
      <c r="N235" s="25" t="str">
        <f t="shared" si="35"/>
        <v>0-100%</v>
      </c>
      <c r="O235" s="28">
        <f>MIN(H235,I235)*INDEX('[1]2018_commission_structure-Start'!$A$21:$I$24,MATCH($E235,'[1]2018_commission_structure-Start'!$A$21:$A$24,0),MATCH(O$1,'[1]2018_commission_structure-Start'!$A$21:$I$21,0))</f>
        <v>57317</v>
      </c>
      <c r="P235" s="26">
        <f>IF(H235&gt;I235,MIN(H235-I235,J235-I235)*INDEX('[1]2018_commission_structure-Start'!$A$21:$I$24,MATCH($E235,'[1]2018_commission_structure-Start'!$A$21:$A$24,0), MATCH(P$1,'[1]2018_commission_structure-Start'!$A$21:$I$21,0)),0)</f>
        <v>0</v>
      </c>
      <c r="Q235" s="26">
        <f>IF($H235&gt;J235,MIN($H235-J235,K235-J235)*INDEX('[1]2018_commission_structure-Start'!$A$21:$I$24,MATCH($E235,'[1]2018_commission_structure-Start'!$A$21:$A$24,0), MATCH(Q$1,'[1]2018_commission_structure-Start'!$A$21:$I$21,0)),0)</f>
        <v>0</v>
      </c>
      <c r="R235" s="26">
        <f>IF($H235&gt;K235,MIN($H235-K235,L235-K235)*INDEX('[1]2018_commission_structure-Start'!$A$21:$I$24,MATCH($E235,'[1]2018_commission_structure-Start'!$A$21:$A$24,0), MATCH(R$1,'[1]2018_commission_structure-Start'!$A$21:$I$21,0)),0)</f>
        <v>0</v>
      </c>
      <c r="S235" s="26">
        <f>IF(H235&gt;L235,(H235-L235)*INDEX('[1]2018_commission_structure-Start'!$A$21:$I$24,MATCH($E235,'[1]2018_commission_structure-Start'!$A$21:$A$24,0),MATCH(S$1,'[1]2018_commission_structure-Start'!$A$21:$I$21,0)),0)</f>
        <v>0</v>
      </c>
      <c r="T235" s="28">
        <f t="shared" si="36"/>
        <v>57317</v>
      </c>
      <c r="U235" s="28">
        <f t="shared" si="37"/>
        <v>130689</v>
      </c>
      <c r="V235" s="28">
        <f>MIN(H235,I235)*INDEX('[1]2018_commission_structure-Start'!$A$15:$J$18,MATCH($E235,'[1]2018_commission_structure-Start'!$A$15:$A$18,0),MATCH(V$1,'[1]2018_commission_structure-Start'!$A$15:$J$15,0))</f>
        <v>66135</v>
      </c>
      <c r="W235" s="26">
        <f>IF($H235&gt;I235,MIN($H235-I235,J235-I235)*INDEX('[1]2018_commission_structure-Start'!$A$15:$J$18,MATCH($E235,'[1]2018_commission_structure-Start'!$A$15:$A$18,0),MATCH(W$1,'[1]2018_commission_structure-Start'!$A$15:$J$15,0)),0)</f>
        <v>0</v>
      </c>
      <c r="X235" s="26">
        <f>IF($H235&gt;J235,MIN($H235-J235,K235-J235)*INDEX('[1]2018_commission_structure-Start'!$A$15:$J$18,MATCH($E235,'[1]2018_commission_structure-Start'!$A$15:$A$18,0),MATCH(X$1,'[1]2018_commission_structure-Start'!$A$15:$J$15,0)),0)</f>
        <v>0</v>
      </c>
      <c r="Y235" s="26">
        <f>IF($H235&gt;K235,MIN($H235-K235,L235-K235)*INDEX('[1]2018_commission_structure-Start'!$A$15:$J$18,MATCH($E235,'[1]2018_commission_structure-Start'!$A$15:$A$18,0),MATCH(Y$1,'[1]2018_commission_structure-Start'!$A$15:$J$15,0)),0)</f>
        <v>0</v>
      </c>
      <c r="Z235" s="26">
        <f>IF(H235&gt;L235,(H235-L235)*INDEX('[1]2018_commission_structure-Start'!$A$21:$I$24,MATCH($E235,'[1]2018_commission_structure-Start'!$A$21:$A$24,0),MATCH(Z$1,'[1]2018_commission_structure-Start'!$A$21:$I$21,0)),0)</f>
        <v>0</v>
      </c>
      <c r="AA235" s="28">
        <f t="shared" si="38"/>
        <v>66135</v>
      </c>
      <c r="AB235" s="28">
        <f t="shared" si="39"/>
        <v>139507</v>
      </c>
    </row>
    <row r="236" spans="1:28" x14ac:dyDescent="0.2">
      <c r="A236" s="25" t="str">
        <f t="shared" si="30"/>
        <v>Myriam Filby</v>
      </c>
      <c r="B236" s="25">
        <v>8264394108</v>
      </c>
      <c r="C236" s="25" t="s">
        <v>470</v>
      </c>
      <c r="D236" s="25" t="s">
        <v>471</v>
      </c>
      <c r="E236" s="25" t="s">
        <v>10</v>
      </c>
      <c r="F236" s="25">
        <v>113062</v>
      </c>
      <c r="G236" s="25">
        <f>COUNTIF([1]deals_closed!D:D,B236)</f>
        <v>20</v>
      </c>
      <c r="H236" s="26">
        <f>SUMIF([1]deals_closed!D:D,B236,[1]deals_closed!C:C)</f>
        <v>637004</v>
      </c>
      <c r="I236" s="26">
        <f>VLOOKUP(E236,'[1]2018_commission_structure-Start'!$A$22:$I$24,9,FALSE)</f>
        <v>750000</v>
      </c>
      <c r="J236" s="26">
        <f t="shared" si="31"/>
        <v>937500</v>
      </c>
      <c r="K236" s="26">
        <f t="shared" si="32"/>
        <v>1125000</v>
      </c>
      <c r="L236" s="26">
        <f t="shared" si="33"/>
        <v>1500000</v>
      </c>
      <c r="M236" s="27">
        <f t="shared" si="34"/>
        <v>0.84933866666666669</v>
      </c>
      <c r="N236" s="25" t="str">
        <f t="shared" si="35"/>
        <v>0-100%</v>
      </c>
      <c r="O236" s="28">
        <f>MIN(H236,I236)*INDEX('[1]2018_commission_structure-Start'!$A$21:$I$24,MATCH($E236,'[1]2018_commission_structure-Start'!$A$21:$A$24,0),MATCH(O$1,'[1]2018_commission_structure-Start'!$A$21:$I$21,0))</f>
        <v>95550.599999999991</v>
      </c>
      <c r="P236" s="26">
        <f>IF(H236&gt;I236,MIN(H236-I236,J236-I236)*INDEX('[1]2018_commission_structure-Start'!$A$21:$I$24,MATCH($E236,'[1]2018_commission_structure-Start'!$A$21:$A$24,0), MATCH(P$1,'[1]2018_commission_structure-Start'!$A$21:$I$21,0)),0)</f>
        <v>0</v>
      </c>
      <c r="Q236" s="26">
        <f>IF($H236&gt;J236,MIN($H236-J236,K236-J236)*INDEX('[1]2018_commission_structure-Start'!$A$21:$I$24,MATCH($E236,'[1]2018_commission_structure-Start'!$A$21:$A$24,0), MATCH(Q$1,'[1]2018_commission_structure-Start'!$A$21:$I$21,0)),0)</f>
        <v>0</v>
      </c>
      <c r="R236" s="26">
        <f>IF($H236&gt;K236,MIN($H236-K236,L236-K236)*INDEX('[1]2018_commission_structure-Start'!$A$21:$I$24,MATCH($E236,'[1]2018_commission_structure-Start'!$A$21:$A$24,0), MATCH(R$1,'[1]2018_commission_structure-Start'!$A$21:$I$21,0)),0)</f>
        <v>0</v>
      </c>
      <c r="S236" s="26">
        <f>IF(H236&gt;L236,(H236-L236)*INDEX('[1]2018_commission_structure-Start'!$A$21:$I$24,MATCH($E236,'[1]2018_commission_structure-Start'!$A$21:$A$24,0),MATCH(S$1,'[1]2018_commission_structure-Start'!$A$21:$I$21,0)),0)</f>
        <v>0</v>
      </c>
      <c r="T236" s="28">
        <f t="shared" si="36"/>
        <v>95550.599999999991</v>
      </c>
      <c r="U236" s="28">
        <f t="shared" si="37"/>
        <v>208612.59999999998</v>
      </c>
      <c r="V236" s="28">
        <f>MIN(H236,I236)*INDEX('[1]2018_commission_structure-Start'!$A$15:$J$18,MATCH($E236,'[1]2018_commission_structure-Start'!$A$15:$A$18,0),MATCH(V$1,'[1]2018_commission_structure-Start'!$A$15:$J$15,0))</f>
        <v>95550.599999999991</v>
      </c>
      <c r="W236" s="26">
        <f>IF($H236&gt;I236,MIN($H236-I236,J236-I236)*INDEX('[1]2018_commission_structure-Start'!$A$15:$J$18,MATCH($E236,'[1]2018_commission_structure-Start'!$A$15:$A$18,0),MATCH(W$1,'[1]2018_commission_structure-Start'!$A$15:$J$15,0)),0)</f>
        <v>0</v>
      </c>
      <c r="X236" s="26">
        <f>IF($H236&gt;J236,MIN($H236-J236,K236-J236)*INDEX('[1]2018_commission_structure-Start'!$A$15:$J$18,MATCH($E236,'[1]2018_commission_structure-Start'!$A$15:$A$18,0),MATCH(X$1,'[1]2018_commission_structure-Start'!$A$15:$J$15,0)),0)</f>
        <v>0</v>
      </c>
      <c r="Y236" s="26">
        <f>IF($H236&gt;K236,MIN($H236-K236,L236-K236)*INDEX('[1]2018_commission_structure-Start'!$A$15:$J$18,MATCH($E236,'[1]2018_commission_structure-Start'!$A$15:$A$18,0),MATCH(Y$1,'[1]2018_commission_structure-Start'!$A$15:$J$15,0)),0)</f>
        <v>0</v>
      </c>
      <c r="Z236" s="26">
        <f>IF(H236&gt;L236,(H236-L236)*INDEX('[1]2018_commission_structure-Start'!$A$21:$I$24,MATCH($E236,'[1]2018_commission_structure-Start'!$A$21:$A$24,0),MATCH(Z$1,'[1]2018_commission_structure-Start'!$A$21:$I$21,0)),0)</f>
        <v>0</v>
      </c>
      <c r="AA236" s="28">
        <f t="shared" si="38"/>
        <v>95550.599999999991</v>
      </c>
      <c r="AB236" s="28">
        <f t="shared" si="39"/>
        <v>208612.59999999998</v>
      </c>
    </row>
    <row r="237" spans="1:28" x14ac:dyDescent="0.2">
      <c r="A237" s="25" t="str">
        <f t="shared" si="30"/>
        <v>Jacklin Agiolfinger</v>
      </c>
      <c r="B237" s="25">
        <v>9800744517</v>
      </c>
      <c r="C237" s="25" t="s">
        <v>472</v>
      </c>
      <c r="D237" s="25" t="s">
        <v>473</v>
      </c>
      <c r="E237" s="25" t="s">
        <v>10</v>
      </c>
      <c r="F237" s="25">
        <v>102178</v>
      </c>
      <c r="G237" s="25">
        <f>COUNTIF([1]deals_closed!D:D,B237)</f>
        <v>22</v>
      </c>
      <c r="H237" s="26">
        <f>SUMIF([1]deals_closed!D:D,B237,[1]deals_closed!C:C)</f>
        <v>751367</v>
      </c>
      <c r="I237" s="26">
        <f>VLOOKUP(E237,'[1]2018_commission_structure-Start'!$A$22:$I$24,9,FALSE)</f>
        <v>750000</v>
      </c>
      <c r="J237" s="26">
        <f t="shared" si="31"/>
        <v>937500</v>
      </c>
      <c r="K237" s="26">
        <f t="shared" si="32"/>
        <v>1125000</v>
      </c>
      <c r="L237" s="26">
        <f t="shared" si="33"/>
        <v>1500000</v>
      </c>
      <c r="M237" s="27">
        <f t="shared" si="34"/>
        <v>1.0018226666666668</v>
      </c>
      <c r="N237" s="25" t="str">
        <f t="shared" si="35"/>
        <v>100-125%</v>
      </c>
      <c r="O237" s="28">
        <f>MIN(H237,I237)*INDEX('[1]2018_commission_structure-Start'!$A$21:$I$24,MATCH($E237,'[1]2018_commission_structure-Start'!$A$21:$A$24,0),MATCH(O$1,'[1]2018_commission_structure-Start'!$A$21:$I$21,0))</f>
        <v>112500</v>
      </c>
      <c r="P237" s="26">
        <f>IF(H237&gt;I237,MIN(H237-I237,J237-I237)*INDEX('[1]2018_commission_structure-Start'!$A$21:$I$24,MATCH($E237,'[1]2018_commission_structure-Start'!$A$21:$A$24,0), MATCH(P$1,'[1]2018_commission_structure-Start'!$A$21:$I$21,0)),0)</f>
        <v>259.73</v>
      </c>
      <c r="Q237" s="26">
        <f>IF($H237&gt;J237,MIN($H237-J237,K237-J237)*INDEX('[1]2018_commission_structure-Start'!$A$21:$I$24,MATCH($E237,'[1]2018_commission_structure-Start'!$A$21:$A$24,0), MATCH(Q$1,'[1]2018_commission_structure-Start'!$A$21:$I$21,0)),0)</f>
        <v>0</v>
      </c>
      <c r="R237" s="26">
        <f>IF($H237&gt;K237,MIN($H237-K237,L237-K237)*INDEX('[1]2018_commission_structure-Start'!$A$21:$I$24,MATCH($E237,'[1]2018_commission_structure-Start'!$A$21:$A$24,0), MATCH(R$1,'[1]2018_commission_structure-Start'!$A$21:$I$21,0)),0)</f>
        <v>0</v>
      </c>
      <c r="S237" s="26">
        <f>IF(H237&gt;L237,(H237-L237)*INDEX('[1]2018_commission_structure-Start'!$A$21:$I$24,MATCH($E237,'[1]2018_commission_structure-Start'!$A$21:$A$24,0),MATCH(S$1,'[1]2018_commission_structure-Start'!$A$21:$I$21,0)),0)</f>
        <v>0</v>
      </c>
      <c r="T237" s="28">
        <f t="shared" si="36"/>
        <v>112759.73</v>
      </c>
      <c r="U237" s="28">
        <f t="shared" si="37"/>
        <v>214937.72999999998</v>
      </c>
      <c r="V237" s="28">
        <f>MIN(H237,I237)*INDEX('[1]2018_commission_structure-Start'!$A$15:$J$18,MATCH($E237,'[1]2018_commission_structure-Start'!$A$15:$A$18,0),MATCH(V$1,'[1]2018_commission_structure-Start'!$A$15:$J$15,0))</f>
        <v>112500</v>
      </c>
      <c r="W237" s="26">
        <f>IF($H237&gt;I237,MIN($H237-I237,J237-I237)*INDEX('[1]2018_commission_structure-Start'!$A$15:$J$18,MATCH($E237,'[1]2018_commission_structure-Start'!$A$15:$A$18,0),MATCH(W$1,'[1]2018_commission_structure-Start'!$A$15:$J$15,0)),0)</f>
        <v>300.74</v>
      </c>
      <c r="X237" s="26">
        <f>IF($H237&gt;J237,MIN($H237-J237,K237-J237)*INDEX('[1]2018_commission_structure-Start'!$A$15:$J$18,MATCH($E237,'[1]2018_commission_structure-Start'!$A$15:$A$18,0),MATCH(X$1,'[1]2018_commission_structure-Start'!$A$15:$J$15,0)),0)</f>
        <v>0</v>
      </c>
      <c r="Y237" s="26">
        <f>IF($H237&gt;K237,MIN($H237-K237,L237-K237)*INDEX('[1]2018_commission_structure-Start'!$A$15:$J$18,MATCH($E237,'[1]2018_commission_structure-Start'!$A$15:$A$18,0),MATCH(Y$1,'[1]2018_commission_structure-Start'!$A$15:$J$15,0)),0)</f>
        <v>0</v>
      </c>
      <c r="Z237" s="26">
        <f>IF(H237&gt;L237,(H237-L237)*INDEX('[1]2018_commission_structure-Start'!$A$21:$I$24,MATCH($E237,'[1]2018_commission_structure-Start'!$A$21:$A$24,0),MATCH(Z$1,'[1]2018_commission_structure-Start'!$A$21:$I$21,0)),0)</f>
        <v>0</v>
      </c>
      <c r="AA237" s="28">
        <f t="shared" si="38"/>
        <v>112800.74</v>
      </c>
      <c r="AB237" s="28">
        <f t="shared" si="39"/>
        <v>214978.74</v>
      </c>
    </row>
    <row r="238" spans="1:28" x14ac:dyDescent="0.2">
      <c r="A238" s="25" t="str">
        <f t="shared" si="30"/>
        <v>Gregoire Corington</v>
      </c>
      <c r="B238" s="25">
        <v>8249460030</v>
      </c>
      <c r="C238" s="25" t="s">
        <v>474</v>
      </c>
      <c r="D238" s="25" t="s">
        <v>475</v>
      </c>
      <c r="E238" s="25" t="s">
        <v>29</v>
      </c>
      <c r="F238" s="25">
        <v>78688</v>
      </c>
      <c r="G238" s="25">
        <f>COUNTIF([1]deals_closed!D:D,B238)</f>
        <v>25</v>
      </c>
      <c r="H238" s="26">
        <f>SUMIF([1]deals_closed!D:D,B238,[1]deals_closed!C:C)</f>
        <v>852493</v>
      </c>
      <c r="I238" s="26">
        <f>VLOOKUP(E238,'[1]2018_commission_structure-Start'!$A$22:$I$24,9,FALSE)</f>
        <v>600000</v>
      </c>
      <c r="J238" s="26">
        <f t="shared" si="31"/>
        <v>750000</v>
      </c>
      <c r="K238" s="26">
        <f t="shared" si="32"/>
        <v>900000</v>
      </c>
      <c r="L238" s="26">
        <f t="shared" si="33"/>
        <v>1200000</v>
      </c>
      <c r="M238" s="27">
        <f t="shared" si="34"/>
        <v>1.4208216666666666</v>
      </c>
      <c r="N238" s="25" t="str">
        <f t="shared" si="35"/>
        <v>125-150%</v>
      </c>
      <c r="O238" s="28">
        <f>MIN(H238,I238)*INDEX('[1]2018_commission_structure-Start'!$A$21:$I$24,MATCH($E238,'[1]2018_commission_structure-Start'!$A$21:$A$24,0),MATCH(O$1,'[1]2018_commission_structure-Start'!$A$21:$I$21,0))</f>
        <v>78000</v>
      </c>
      <c r="P238" s="26">
        <f>IF(H238&gt;I238,MIN(H238-I238,J238-I238)*INDEX('[1]2018_commission_structure-Start'!$A$21:$I$24,MATCH($E238,'[1]2018_commission_structure-Start'!$A$21:$A$24,0), MATCH(P$1,'[1]2018_commission_structure-Start'!$A$21:$I$21,0)),0)</f>
        <v>25500.000000000004</v>
      </c>
      <c r="Q238" s="26">
        <f>IF($H238&gt;J238,MIN($H238-J238,K238-J238)*INDEX('[1]2018_commission_structure-Start'!$A$21:$I$24,MATCH($E238,'[1]2018_commission_structure-Start'!$A$21:$A$24,0), MATCH(Q$1,'[1]2018_commission_structure-Start'!$A$21:$I$21,0)),0)</f>
        <v>21523.53</v>
      </c>
      <c r="R238" s="26">
        <f>IF($H238&gt;K238,MIN($H238-K238,L238-K238)*INDEX('[1]2018_commission_structure-Start'!$A$21:$I$24,MATCH($E238,'[1]2018_commission_structure-Start'!$A$21:$A$24,0), MATCH(R$1,'[1]2018_commission_structure-Start'!$A$21:$I$21,0)),0)</f>
        <v>0</v>
      </c>
      <c r="S238" s="26">
        <f>IF(H238&gt;L238,(H238-L238)*INDEX('[1]2018_commission_structure-Start'!$A$21:$I$24,MATCH($E238,'[1]2018_commission_structure-Start'!$A$21:$A$24,0),MATCH(S$1,'[1]2018_commission_structure-Start'!$A$21:$I$21,0)),0)</f>
        <v>0</v>
      </c>
      <c r="T238" s="28">
        <f t="shared" si="36"/>
        <v>125023.53</v>
      </c>
      <c r="U238" s="28">
        <f t="shared" si="37"/>
        <v>203711.53</v>
      </c>
      <c r="V238" s="28">
        <f>MIN(H238,I238)*INDEX('[1]2018_commission_structure-Start'!$A$15:$J$18,MATCH($E238,'[1]2018_commission_structure-Start'!$A$15:$A$18,0),MATCH(V$1,'[1]2018_commission_structure-Start'!$A$15:$J$15,0))</f>
        <v>90000</v>
      </c>
      <c r="W238" s="26">
        <f>IF($H238&gt;I238,MIN($H238-I238,J238-I238)*INDEX('[1]2018_commission_structure-Start'!$A$15:$J$18,MATCH($E238,'[1]2018_commission_structure-Start'!$A$15:$A$18,0),MATCH(W$1,'[1]2018_commission_structure-Start'!$A$15:$J$15,0)),0)</f>
        <v>27000</v>
      </c>
      <c r="X238" s="26">
        <f>IF($H238&gt;J238,MIN($H238-J238,K238-J238)*INDEX('[1]2018_commission_structure-Start'!$A$15:$J$18,MATCH($E238,'[1]2018_commission_structure-Start'!$A$15:$A$18,0),MATCH(X$1,'[1]2018_commission_structure-Start'!$A$15:$J$15,0)),0)</f>
        <v>25623.25</v>
      </c>
      <c r="Y238" s="26">
        <f>IF($H238&gt;K238,MIN($H238-K238,L238-K238)*INDEX('[1]2018_commission_structure-Start'!$A$15:$J$18,MATCH($E238,'[1]2018_commission_structure-Start'!$A$15:$A$18,0),MATCH(Y$1,'[1]2018_commission_structure-Start'!$A$15:$J$15,0)),0)</f>
        <v>0</v>
      </c>
      <c r="Z238" s="26">
        <f>IF(H238&gt;L238,(H238-L238)*INDEX('[1]2018_commission_structure-Start'!$A$21:$I$24,MATCH($E238,'[1]2018_commission_structure-Start'!$A$21:$A$24,0),MATCH(Z$1,'[1]2018_commission_structure-Start'!$A$21:$I$21,0)),0)</f>
        <v>0</v>
      </c>
      <c r="AA238" s="28">
        <f t="shared" si="38"/>
        <v>142623.25</v>
      </c>
      <c r="AB238" s="28">
        <f t="shared" si="39"/>
        <v>221311.25</v>
      </c>
    </row>
    <row r="239" spans="1:28" x14ac:dyDescent="0.2">
      <c r="A239" s="25" t="str">
        <f t="shared" si="30"/>
        <v>Chantalle Fedynski</v>
      </c>
      <c r="B239" s="25">
        <v>5134745579</v>
      </c>
      <c r="C239" s="25" t="s">
        <v>476</v>
      </c>
      <c r="D239" s="25" t="s">
        <v>477</v>
      </c>
      <c r="E239" s="25" t="s">
        <v>10</v>
      </c>
      <c r="F239" s="25">
        <v>84060</v>
      </c>
      <c r="G239" s="25">
        <f>COUNTIF([1]deals_closed!D:D,B239)</f>
        <v>19</v>
      </c>
      <c r="H239" s="26">
        <f>SUMIF([1]deals_closed!D:D,B239,[1]deals_closed!C:C)</f>
        <v>540162</v>
      </c>
      <c r="I239" s="26">
        <f>VLOOKUP(E239,'[1]2018_commission_structure-Start'!$A$22:$I$24,9,FALSE)</f>
        <v>750000</v>
      </c>
      <c r="J239" s="26">
        <f t="shared" si="31"/>
        <v>937500</v>
      </c>
      <c r="K239" s="26">
        <f t="shared" si="32"/>
        <v>1125000</v>
      </c>
      <c r="L239" s="26">
        <f t="shared" si="33"/>
        <v>1500000</v>
      </c>
      <c r="M239" s="27">
        <f t="shared" si="34"/>
        <v>0.72021599999999997</v>
      </c>
      <c r="N239" s="25" t="str">
        <f t="shared" si="35"/>
        <v>0-100%</v>
      </c>
      <c r="O239" s="28">
        <f>MIN(H239,I239)*INDEX('[1]2018_commission_structure-Start'!$A$21:$I$24,MATCH($E239,'[1]2018_commission_structure-Start'!$A$21:$A$24,0),MATCH(O$1,'[1]2018_commission_structure-Start'!$A$21:$I$21,0))</f>
        <v>81024.3</v>
      </c>
      <c r="P239" s="26">
        <f>IF(H239&gt;I239,MIN(H239-I239,J239-I239)*INDEX('[1]2018_commission_structure-Start'!$A$21:$I$24,MATCH($E239,'[1]2018_commission_structure-Start'!$A$21:$A$24,0), MATCH(P$1,'[1]2018_commission_structure-Start'!$A$21:$I$21,0)),0)</f>
        <v>0</v>
      </c>
      <c r="Q239" s="26">
        <f>IF($H239&gt;J239,MIN($H239-J239,K239-J239)*INDEX('[1]2018_commission_structure-Start'!$A$21:$I$24,MATCH($E239,'[1]2018_commission_structure-Start'!$A$21:$A$24,0), MATCH(Q$1,'[1]2018_commission_structure-Start'!$A$21:$I$21,0)),0)</f>
        <v>0</v>
      </c>
      <c r="R239" s="26">
        <f>IF($H239&gt;K239,MIN($H239-K239,L239-K239)*INDEX('[1]2018_commission_structure-Start'!$A$21:$I$24,MATCH($E239,'[1]2018_commission_structure-Start'!$A$21:$A$24,0), MATCH(R$1,'[1]2018_commission_structure-Start'!$A$21:$I$21,0)),0)</f>
        <v>0</v>
      </c>
      <c r="S239" s="26">
        <f>IF(H239&gt;L239,(H239-L239)*INDEX('[1]2018_commission_structure-Start'!$A$21:$I$24,MATCH($E239,'[1]2018_commission_structure-Start'!$A$21:$A$24,0),MATCH(S$1,'[1]2018_commission_structure-Start'!$A$21:$I$21,0)),0)</f>
        <v>0</v>
      </c>
      <c r="T239" s="28">
        <f t="shared" si="36"/>
        <v>81024.3</v>
      </c>
      <c r="U239" s="28">
        <f t="shared" si="37"/>
        <v>165084.29999999999</v>
      </c>
      <c r="V239" s="28">
        <f>MIN(H239,I239)*INDEX('[1]2018_commission_structure-Start'!$A$15:$J$18,MATCH($E239,'[1]2018_commission_structure-Start'!$A$15:$A$18,0),MATCH(V$1,'[1]2018_commission_structure-Start'!$A$15:$J$15,0))</f>
        <v>81024.3</v>
      </c>
      <c r="W239" s="26">
        <f>IF($H239&gt;I239,MIN($H239-I239,J239-I239)*INDEX('[1]2018_commission_structure-Start'!$A$15:$J$18,MATCH($E239,'[1]2018_commission_structure-Start'!$A$15:$A$18,0),MATCH(W$1,'[1]2018_commission_structure-Start'!$A$15:$J$15,0)),0)</f>
        <v>0</v>
      </c>
      <c r="X239" s="26">
        <f>IF($H239&gt;J239,MIN($H239-J239,K239-J239)*INDEX('[1]2018_commission_structure-Start'!$A$15:$J$18,MATCH($E239,'[1]2018_commission_structure-Start'!$A$15:$A$18,0),MATCH(X$1,'[1]2018_commission_structure-Start'!$A$15:$J$15,0)),0)</f>
        <v>0</v>
      </c>
      <c r="Y239" s="26">
        <f>IF($H239&gt;K239,MIN($H239-K239,L239-K239)*INDEX('[1]2018_commission_structure-Start'!$A$15:$J$18,MATCH($E239,'[1]2018_commission_structure-Start'!$A$15:$A$18,0),MATCH(Y$1,'[1]2018_commission_structure-Start'!$A$15:$J$15,0)),0)</f>
        <v>0</v>
      </c>
      <c r="Z239" s="26">
        <f>IF(H239&gt;L239,(H239-L239)*INDEX('[1]2018_commission_structure-Start'!$A$21:$I$24,MATCH($E239,'[1]2018_commission_structure-Start'!$A$21:$A$24,0),MATCH(Z$1,'[1]2018_commission_structure-Start'!$A$21:$I$21,0)),0)</f>
        <v>0</v>
      </c>
      <c r="AA239" s="28">
        <f t="shared" si="38"/>
        <v>81024.3</v>
      </c>
      <c r="AB239" s="28">
        <f t="shared" si="39"/>
        <v>165084.29999999999</v>
      </c>
    </row>
    <row r="240" spans="1:28" x14ac:dyDescent="0.2">
      <c r="A240" s="25" t="str">
        <f t="shared" si="30"/>
        <v>Stephan Greeve</v>
      </c>
      <c r="B240" s="25">
        <v>4453705328</v>
      </c>
      <c r="C240" s="25" t="s">
        <v>478</v>
      </c>
      <c r="D240" s="25" t="s">
        <v>479</v>
      </c>
      <c r="E240" s="25" t="s">
        <v>29</v>
      </c>
      <c r="F240" s="25">
        <v>57398</v>
      </c>
      <c r="G240" s="25">
        <f>COUNTIF([1]deals_closed!D:D,B240)</f>
        <v>23</v>
      </c>
      <c r="H240" s="26">
        <f>SUMIF([1]deals_closed!D:D,B240,[1]deals_closed!C:C)</f>
        <v>834572</v>
      </c>
      <c r="I240" s="26">
        <f>VLOOKUP(E240,'[1]2018_commission_structure-Start'!$A$22:$I$24,9,FALSE)</f>
        <v>600000</v>
      </c>
      <c r="J240" s="26">
        <f t="shared" si="31"/>
        <v>750000</v>
      </c>
      <c r="K240" s="26">
        <f t="shared" si="32"/>
        <v>900000</v>
      </c>
      <c r="L240" s="26">
        <f t="shared" si="33"/>
        <v>1200000</v>
      </c>
      <c r="M240" s="27">
        <f t="shared" si="34"/>
        <v>1.3909533333333333</v>
      </c>
      <c r="N240" s="25" t="str">
        <f t="shared" si="35"/>
        <v>125-150%</v>
      </c>
      <c r="O240" s="28">
        <f>MIN(H240,I240)*INDEX('[1]2018_commission_structure-Start'!$A$21:$I$24,MATCH($E240,'[1]2018_commission_structure-Start'!$A$21:$A$24,0),MATCH(O$1,'[1]2018_commission_structure-Start'!$A$21:$I$21,0))</f>
        <v>78000</v>
      </c>
      <c r="P240" s="26">
        <f>IF(H240&gt;I240,MIN(H240-I240,J240-I240)*INDEX('[1]2018_commission_structure-Start'!$A$21:$I$24,MATCH($E240,'[1]2018_commission_structure-Start'!$A$21:$A$24,0), MATCH(P$1,'[1]2018_commission_structure-Start'!$A$21:$I$21,0)),0)</f>
        <v>25500.000000000004</v>
      </c>
      <c r="Q240" s="26">
        <f>IF($H240&gt;J240,MIN($H240-J240,K240-J240)*INDEX('[1]2018_commission_structure-Start'!$A$21:$I$24,MATCH($E240,'[1]2018_commission_structure-Start'!$A$21:$A$24,0), MATCH(Q$1,'[1]2018_commission_structure-Start'!$A$21:$I$21,0)),0)</f>
        <v>17760.12</v>
      </c>
      <c r="R240" s="26">
        <f>IF($H240&gt;K240,MIN($H240-K240,L240-K240)*INDEX('[1]2018_commission_structure-Start'!$A$21:$I$24,MATCH($E240,'[1]2018_commission_structure-Start'!$A$21:$A$24,0), MATCH(R$1,'[1]2018_commission_structure-Start'!$A$21:$I$21,0)),0)</f>
        <v>0</v>
      </c>
      <c r="S240" s="26">
        <f>IF(H240&gt;L240,(H240-L240)*INDEX('[1]2018_commission_structure-Start'!$A$21:$I$24,MATCH($E240,'[1]2018_commission_structure-Start'!$A$21:$A$24,0),MATCH(S$1,'[1]2018_commission_structure-Start'!$A$21:$I$21,0)),0)</f>
        <v>0</v>
      </c>
      <c r="T240" s="28">
        <f t="shared" si="36"/>
        <v>121260.12</v>
      </c>
      <c r="U240" s="28">
        <f t="shared" si="37"/>
        <v>178658.12</v>
      </c>
      <c r="V240" s="28">
        <f>MIN(H240,I240)*INDEX('[1]2018_commission_structure-Start'!$A$15:$J$18,MATCH($E240,'[1]2018_commission_structure-Start'!$A$15:$A$18,0),MATCH(V$1,'[1]2018_commission_structure-Start'!$A$15:$J$15,0))</f>
        <v>90000</v>
      </c>
      <c r="W240" s="26">
        <f>IF($H240&gt;I240,MIN($H240-I240,J240-I240)*INDEX('[1]2018_commission_structure-Start'!$A$15:$J$18,MATCH($E240,'[1]2018_commission_structure-Start'!$A$15:$A$18,0),MATCH(W$1,'[1]2018_commission_structure-Start'!$A$15:$J$15,0)),0)</f>
        <v>27000</v>
      </c>
      <c r="X240" s="26">
        <f>IF($H240&gt;J240,MIN($H240-J240,K240-J240)*INDEX('[1]2018_commission_structure-Start'!$A$15:$J$18,MATCH($E240,'[1]2018_commission_structure-Start'!$A$15:$A$18,0),MATCH(X$1,'[1]2018_commission_structure-Start'!$A$15:$J$15,0)),0)</f>
        <v>21143</v>
      </c>
      <c r="Y240" s="26">
        <f>IF($H240&gt;K240,MIN($H240-K240,L240-K240)*INDEX('[1]2018_commission_structure-Start'!$A$15:$J$18,MATCH($E240,'[1]2018_commission_structure-Start'!$A$15:$A$18,0),MATCH(Y$1,'[1]2018_commission_structure-Start'!$A$15:$J$15,0)),0)</f>
        <v>0</v>
      </c>
      <c r="Z240" s="26">
        <f>IF(H240&gt;L240,(H240-L240)*INDEX('[1]2018_commission_structure-Start'!$A$21:$I$24,MATCH($E240,'[1]2018_commission_structure-Start'!$A$21:$A$24,0),MATCH(Z$1,'[1]2018_commission_structure-Start'!$A$21:$I$21,0)),0)</f>
        <v>0</v>
      </c>
      <c r="AA240" s="28">
        <f t="shared" si="38"/>
        <v>138143</v>
      </c>
      <c r="AB240" s="28">
        <f t="shared" si="39"/>
        <v>195541</v>
      </c>
    </row>
    <row r="241" spans="1:28" x14ac:dyDescent="0.2">
      <c r="A241" s="25" t="str">
        <f t="shared" si="30"/>
        <v>Kalli Beeze</v>
      </c>
      <c r="B241" s="25">
        <v>5203144281</v>
      </c>
      <c r="C241" s="25" t="s">
        <v>480</v>
      </c>
      <c r="D241" s="25" t="s">
        <v>481</v>
      </c>
      <c r="E241" s="25" t="s">
        <v>10</v>
      </c>
      <c r="F241" s="25">
        <v>99005</v>
      </c>
      <c r="G241" s="25">
        <f>COUNTIF([1]deals_closed!D:D,B241)</f>
        <v>14</v>
      </c>
      <c r="H241" s="26">
        <f>SUMIF([1]deals_closed!D:D,B241,[1]deals_closed!C:C)</f>
        <v>462920</v>
      </c>
      <c r="I241" s="26">
        <f>VLOOKUP(E241,'[1]2018_commission_structure-Start'!$A$22:$I$24,9,FALSE)</f>
        <v>750000</v>
      </c>
      <c r="J241" s="26">
        <f t="shared" si="31"/>
        <v>937500</v>
      </c>
      <c r="K241" s="26">
        <f t="shared" si="32"/>
        <v>1125000</v>
      </c>
      <c r="L241" s="26">
        <f t="shared" si="33"/>
        <v>1500000</v>
      </c>
      <c r="M241" s="27">
        <f t="shared" si="34"/>
        <v>0.6172266666666667</v>
      </c>
      <c r="N241" s="25" t="str">
        <f t="shared" si="35"/>
        <v>0-100%</v>
      </c>
      <c r="O241" s="28">
        <f>MIN(H241,I241)*INDEX('[1]2018_commission_structure-Start'!$A$21:$I$24,MATCH($E241,'[1]2018_commission_structure-Start'!$A$21:$A$24,0),MATCH(O$1,'[1]2018_commission_structure-Start'!$A$21:$I$21,0))</f>
        <v>69438</v>
      </c>
      <c r="P241" s="26">
        <f>IF(H241&gt;I241,MIN(H241-I241,J241-I241)*INDEX('[1]2018_commission_structure-Start'!$A$21:$I$24,MATCH($E241,'[1]2018_commission_structure-Start'!$A$21:$A$24,0), MATCH(P$1,'[1]2018_commission_structure-Start'!$A$21:$I$21,0)),0)</f>
        <v>0</v>
      </c>
      <c r="Q241" s="26">
        <f>IF($H241&gt;J241,MIN($H241-J241,K241-J241)*INDEX('[1]2018_commission_structure-Start'!$A$21:$I$24,MATCH($E241,'[1]2018_commission_structure-Start'!$A$21:$A$24,0), MATCH(Q$1,'[1]2018_commission_structure-Start'!$A$21:$I$21,0)),0)</f>
        <v>0</v>
      </c>
      <c r="R241" s="26">
        <f>IF($H241&gt;K241,MIN($H241-K241,L241-K241)*INDEX('[1]2018_commission_structure-Start'!$A$21:$I$24,MATCH($E241,'[1]2018_commission_structure-Start'!$A$21:$A$24,0), MATCH(R$1,'[1]2018_commission_structure-Start'!$A$21:$I$21,0)),0)</f>
        <v>0</v>
      </c>
      <c r="S241" s="26">
        <f>IF(H241&gt;L241,(H241-L241)*INDEX('[1]2018_commission_structure-Start'!$A$21:$I$24,MATCH($E241,'[1]2018_commission_structure-Start'!$A$21:$A$24,0),MATCH(S$1,'[1]2018_commission_structure-Start'!$A$21:$I$21,0)),0)</f>
        <v>0</v>
      </c>
      <c r="T241" s="28">
        <f t="shared" si="36"/>
        <v>69438</v>
      </c>
      <c r="U241" s="28">
        <f t="shared" si="37"/>
        <v>168443</v>
      </c>
      <c r="V241" s="28">
        <f>MIN(H241,I241)*INDEX('[1]2018_commission_structure-Start'!$A$15:$J$18,MATCH($E241,'[1]2018_commission_structure-Start'!$A$15:$A$18,0),MATCH(V$1,'[1]2018_commission_structure-Start'!$A$15:$J$15,0))</f>
        <v>69438</v>
      </c>
      <c r="W241" s="26">
        <f>IF($H241&gt;I241,MIN($H241-I241,J241-I241)*INDEX('[1]2018_commission_structure-Start'!$A$15:$J$18,MATCH($E241,'[1]2018_commission_structure-Start'!$A$15:$A$18,0),MATCH(W$1,'[1]2018_commission_structure-Start'!$A$15:$J$15,0)),0)</f>
        <v>0</v>
      </c>
      <c r="X241" s="26">
        <f>IF($H241&gt;J241,MIN($H241-J241,K241-J241)*INDEX('[1]2018_commission_structure-Start'!$A$15:$J$18,MATCH($E241,'[1]2018_commission_structure-Start'!$A$15:$A$18,0),MATCH(X$1,'[1]2018_commission_structure-Start'!$A$15:$J$15,0)),0)</f>
        <v>0</v>
      </c>
      <c r="Y241" s="26">
        <f>IF($H241&gt;K241,MIN($H241-K241,L241-K241)*INDEX('[1]2018_commission_structure-Start'!$A$15:$J$18,MATCH($E241,'[1]2018_commission_structure-Start'!$A$15:$A$18,0),MATCH(Y$1,'[1]2018_commission_structure-Start'!$A$15:$J$15,0)),0)</f>
        <v>0</v>
      </c>
      <c r="Z241" s="26">
        <f>IF(H241&gt;L241,(H241-L241)*INDEX('[1]2018_commission_structure-Start'!$A$21:$I$24,MATCH($E241,'[1]2018_commission_structure-Start'!$A$21:$A$24,0),MATCH(Z$1,'[1]2018_commission_structure-Start'!$A$21:$I$21,0)),0)</f>
        <v>0</v>
      </c>
      <c r="AA241" s="28">
        <f t="shared" si="38"/>
        <v>69438</v>
      </c>
      <c r="AB241" s="28">
        <f t="shared" si="39"/>
        <v>168443</v>
      </c>
    </row>
    <row r="242" spans="1:28" x14ac:dyDescent="0.2">
      <c r="A242" s="25" t="str">
        <f t="shared" si="30"/>
        <v>Laural Teasey</v>
      </c>
      <c r="B242" s="25">
        <v>8315800957</v>
      </c>
      <c r="C242" s="25" t="s">
        <v>482</v>
      </c>
      <c r="D242" s="25" t="s">
        <v>483</v>
      </c>
      <c r="E242" s="25" t="s">
        <v>7</v>
      </c>
      <c r="F242" s="25">
        <v>54445</v>
      </c>
      <c r="G242" s="25">
        <f>COUNTIF([1]deals_closed!D:D,B242)</f>
        <v>19</v>
      </c>
      <c r="H242" s="26">
        <f>SUMIF([1]deals_closed!D:D,B242,[1]deals_closed!C:C)</f>
        <v>756055</v>
      </c>
      <c r="I242" s="26">
        <f>VLOOKUP(E242,'[1]2018_commission_structure-Start'!$A$22:$I$24,9,FALSE)</f>
        <v>500000</v>
      </c>
      <c r="J242" s="26">
        <f t="shared" si="31"/>
        <v>625000</v>
      </c>
      <c r="K242" s="26">
        <f t="shared" si="32"/>
        <v>750000</v>
      </c>
      <c r="L242" s="26">
        <f t="shared" si="33"/>
        <v>1000000</v>
      </c>
      <c r="M242" s="27">
        <f t="shared" si="34"/>
        <v>1.5121100000000001</v>
      </c>
      <c r="N242" s="25" t="str">
        <f t="shared" si="35"/>
        <v>150-200%</v>
      </c>
      <c r="O242" s="28">
        <f>MIN(H242,I242)*INDEX('[1]2018_commission_structure-Start'!$A$21:$I$24,MATCH($E242,'[1]2018_commission_structure-Start'!$A$21:$A$24,0),MATCH(O$1,'[1]2018_commission_structure-Start'!$A$21:$I$21,0))</f>
        <v>50000</v>
      </c>
      <c r="P242" s="26">
        <f>IF(H242&gt;I242,MIN(H242-I242,J242-I242)*INDEX('[1]2018_commission_structure-Start'!$A$21:$I$24,MATCH($E242,'[1]2018_commission_structure-Start'!$A$21:$A$24,0), MATCH(P$1,'[1]2018_commission_structure-Start'!$A$21:$I$21,0)),0)</f>
        <v>18750</v>
      </c>
      <c r="Q242" s="26">
        <f>IF($H242&gt;J242,MIN($H242-J242,K242-J242)*INDEX('[1]2018_commission_structure-Start'!$A$21:$I$24,MATCH($E242,'[1]2018_commission_structure-Start'!$A$21:$A$24,0), MATCH(Q$1,'[1]2018_commission_structure-Start'!$A$21:$I$21,0)),0)</f>
        <v>22500</v>
      </c>
      <c r="R242" s="26">
        <f>IF($H242&gt;K242,MIN($H242-K242,L242-K242)*INDEX('[1]2018_commission_structure-Start'!$A$21:$I$24,MATCH($E242,'[1]2018_commission_structure-Start'!$A$21:$A$24,0), MATCH(R$1,'[1]2018_commission_structure-Start'!$A$21:$I$21,0)),0)</f>
        <v>1332.1</v>
      </c>
      <c r="S242" s="26">
        <f>IF(H242&gt;L242,(H242-L242)*INDEX('[1]2018_commission_structure-Start'!$A$21:$I$24,MATCH($E242,'[1]2018_commission_structure-Start'!$A$21:$A$24,0),MATCH(S$1,'[1]2018_commission_structure-Start'!$A$21:$I$21,0)),0)</f>
        <v>0</v>
      </c>
      <c r="T242" s="28">
        <f t="shared" si="36"/>
        <v>92582.1</v>
      </c>
      <c r="U242" s="28">
        <f t="shared" si="37"/>
        <v>147027.1</v>
      </c>
      <c r="V242" s="28">
        <f>MIN(H242,I242)*INDEX('[1]2018_commission_structure-Start'!$A$15:$J$18,MATCH($E242,'[1]2018_commission_structure-Start'!$A$15:$A$18,0),MATCH(V$1,'[1]2018_commission_structure-Start'!$A$15:$J$15,0))</f>
        <v>60000</v>
      </c>
      <c r="W242" s="26">
        <f>IF($H242&gt;I242,MIN($H242-I242,J242-I242)*INDEX('[1]2018_commission_structure-Start'!$A$15:$J$18,MATCH($E242,'[1]2018_commission_structure-Start'!$A$15:$A$18,0),MATCH(W$1,'[1]2018_commission_structure-Start'!$A$15:$J$15,0)),0)</f>
        <v>21250</v>
      </c>
      <c r="X242" s="26">
        <f>IF($H242&gt;J242,MIN($H242-J242,K242-J242)*INDEX('[1]2018_commission_structure-Start'!$A$15:$J$18,MATCH($E242,'[1]2018_commission_structure-Start'!$A$15:$A$18,0),MATCH(X$1,'[1]2018_commission_structure-Start'!$A$15:$J$15,0)),0)</f>
        <v>25000</v>
      </c>
      <c r="Y242" s="26">
        <f>IF($H242&gt;K242,MIN($H242-K242,L242-K242)*INDEX('[1]2018_commission_structure-Start'!$A$15:$J$18,MATCH($E242,'[1]2018_commission_structure-Start'!$A$15:$A$18,0),MATCH(Y$1,'[1]2018_commission_structure-Start'!$A$15:$J$15,0)),0)</f>
        <v>1332.1</v>
      </c>
      <c r="Z242" s="26">
        <f>IF(H242&gt;L242,(H242-L242)*INDEX('[1]2018_commission_structure-Start'!$A$21:$I$24,MATCH($E242,'[1]2018_commission_structure-Start'!$A$21:$A$24,0),MATCH(Z$1,'[1]2018_commission_structure-Start'!$A$21:$I$21,0)),0)</f>
        <v>0</v>
      </c>
      <c r="AA242" s="28">
        <f t="shared" si="38"/>
        <v>107582.1</v>
      </c>
      <c r="AB242" s="28">
        <f t="shared" si="39"/>
        <v>162027.1</v>
      </c>
    </row>
    <row r="243" spans="1:28" x14ac:dyDescent="0.2">
      <c r="A243" s="25" t="str">
        <f t="shared" si="30"/>
        <v>Carmela Fliege</v>
      </c>
      <c r="B243" s="25">
        <v>7962906979</v>
      </c>
      <c r="C243" s="25" t="s">
        <v>484</v>
      </c>
      <c r="D243" s="25" t="s">
        <v>485</v>
      </c>
      <c r="E243" s="25" t="s">
        <v>29</v>
      </c>
      <c r="F243" s="25">
        <v>65149</v>
      </c>
      <c r="G243" s="25">
        <f>COUNTIF([1]deals_closed!D:D,B243)</f>
        <v>15</v>
      </c>
      <c r="H243" s="26">
        <f>SUMIF([1]deals_closed!D:D,B243,[1]deals_closed!C:C)</f>
        <v>503488</v>
      </c>
      <c r="I243" s="26">
        <f>VLOOKUP(E243,'[1]2018_commission_structure-Start'!$A$22:$I$24,9,FALSE)</f>
        <v>600000</v>
      </c>
      <c r="J243" s="26">
        <f t="shared" si="31"/>
        <v>750000</v>
      </c>
      <c r="K243" s="26">
        <f t="shared" si="32"/>
        <v>900000</v>
      </c>
      <c r="L243" s="26">
        <f t="shared" si="33"/>
        <v>1200000</v>
      </c>
      <c r="M243" s="27">
        <f t="shared" si="34"/>
        <v>0.83914666666666671</v>
      </c>
      <c r="N243" s="25" t="str">
        <f t="shared" si="35"/>
        <v>0-100%</v>
      </c>
      <c r="O243" s="28">
        <f>MIN(H243,I243)*INDEX('[1]2018_commission_structure-Start'!$A$21:$I$24,MATCH($E243,'[1]2018_commission_structure-Start'!$A$21:$A$24,0),MATCH(O$1,'[1]2018_commission_structure-Start'!$A$21:$I$21,0))</f>
        <v>65453.440000000002</v>
      </c>
      <c r="P243" s="26">
        <f>IF(H243&gt;I243,MIN(H243-I243,J243-I243)*INDEX('[1]2018_commission_structure-Start'!$A$21:$I$24,MATCH($E243,'[1]2018_commission_structure-Start'!$A$21:$A$24,0), MATCH(P$1,'[1]2018_commission_structure-Start'!$A$21:$I$21,0)),0)</f>
        <v>0</v>
      </c>
      <c r="Q243" s="26">
        <f>IF($H243&gt;J243,MIN($H243-J243,K243-J243)*INDEX('[1]2018_commission_structure-Start'!$A$21:$I$24,MATCH($E243,'[1]2018_commission_structure-Start'!$A$21:$A$24,0), MATCH(Q$1,'[1]2018_commission_structure-Start'!$A$21:$I$21,0)),0)</f>
        <v>0</v>
      </c>
      <c r="R243" s="26">
        <f>IF($H243&gt;K243,MIN($H243-K243,L243-K243)*INDEX('[1]2018_commission_structure-Start'!$A$21:$I$24,MATCH($E243,'[1]2018_commission_structure-Start'!$A$21:$A$24,0), MATCH(R$1,'[1]2018_commission_structure-Start'!$A$21:$I$21,0)),0)</f>
        <v>0</v>
      </c>
      <c r="S243" s="26">
        <f>IF(H243&gt;L243,(H243-L243)*INDEX('[1]2018_commission_structure-Start'!$A$21:$I$24,MATCH($E243,'[1]2018_commission_structure-Start'!$A$21:$A$24,0),MATCH(S$1,'[1]2018_commission_structure-Start'!$A$21:$I$21,0)),0)</f>
        <v>0</v>
      </c>
      <c r="T243" s="28">
        <f t="shared" si="36"/>
        <v>65453.440000000002</v>
      </c>
      <c r="U243" s="28">
        <f t="shared" si="37"/>
        <v>130602.44</v>
      </c>
      <c r="V243" s="28">
        <f>MIN(H243,I243)*INDEX('[1]2018_commission_structure-Start'!$A$15:$J$18,MATCH($E243,'[1]2018_commission_structure-Start'!$A$15:$A$18,0),MATCH(V$1,'[1]2018_commission_structure-Start'!$A$15:$J$15,0))</f>
        <v>75523.199999999997</v>
      </c>
      <c r="W243" s="26">
        <f>IF($H243&gt;I243,MIN($H243-I243,J243-I243)*INDEX('[1]2018_commission_structure-Start'!$A$15:$J$18,MATCH($E243,'[1]2018_commission_structure-Start'!$A$15:$A$18,0),MATCH(W$1,'[1]2018_commission_structure-Start'!$A$15:$J$15,0)),0)</f>
        <v>0</v>
      </c>
      <c r="X243" s="26">
        <f>IF($H243&gt;J243,MIN($H243-J243,K243-J243)*INDEX('[1]2018_commission_structure-Start'!$A$15:$J$18,MATCH($E243,'[1]2018_commission_structure-Start'!$A$15:$A$18,0),MATCH(X$1,'[1]2018_commission_structure-Start'!$A$15:$J$15,0)),0)</f>
        <v>0</v>
      </c>
      <c r="Y243" s="26">
        <f>IF($H243&gt;K243,MIN($H243-K243,L243-K243)*INDEX('[1]2018_commission_structure-Start'!$A$15:$J$18,MATCH($E243,'[1]2018_commission_structure-Start'!$A$15:$A$18,0),MATCH(Y$1,'[1]2018_commission_structure-Start'!$A$15:$J$15,0)),0)</f>
        <v>0</v>
      </c>
      <c r="Z243" s="26">
        <f>IF(H243&gt;L243,(H243-L243)*INDEX('[1]2018_commission_structure-Start'!$A$21:$I$24,MATCH($E243,'[1]2018_commission_structure-Start'!$A$21:$A$24,0),MATCH(Z$1,'[1]2018_commission_structure-Start'!$A$21:$I$21,0)),0)</f>
        <v>0</v>
      </c>
      <c r="AA243" s="28">
        <f t="shared" si="38"/>
        <v>75523.199999999997</v>
      </c>
      <c r="AB243" s="28">
        <f t="shared" si="39"/>
        <v>140672.20000000001</v>
      </c>
    </row>
    <row r="244" spans="1:28" x14ac:dyDescent="0.2">
      <c r="A244" s="25" t="str">
        <f t="shared" si="30"/>
        <v>Petronella O' Ronan</v>
      </c>
      <c r="B244" s="25">
        <v>6364724701</v>
      </c>
      <c r="C244" s="25" t="s">
        <v>486</v>
      </c>
      <c r="D244" s="25" t="s">
        <v>487</v>
      </c>
      <c r="E244" s="25" t="s">
        <v>7</v>
      </c>
      <c r="F244" s="25">
        <v>30640</v>
      </c>
      <c r="G244" s="25">
        <f>COUNTIF([1]deals_closed!D:D,B244)</f>
        <v>18</v>
      </c>
      <c r="H244" s="26">
        <f>SUMIF([1]deals_closed!D:D,B244,[1]deals_closed!C:C)</f>
        <v>615212</v>
      </c>
      <c r="I244" s="26">
        <f>VLOOKUP(E244,'[1]2018_commission_structure-Start'!$A$22:$I$24,9,FALSE)</f>
        <v>500000</v>
      </c>
      <c r="J244" s="26">
        <f t="shared" si="31"/>
        <v>625000</v>
      </c>
      <c r="K244" s="26">
        <f t="shared" si="32"/>
        <v>750000</v>
      </c>
      <c r="L244" s="26">
        <f t="shared" si="33"/>
        <v>1000000</v>
      </c>
      <c r="M244" s="27">
        <f t="shared" si="34"/>
        <v>1.230424</v>
      </c>
      <c r="N244" s="25" t="str">
        <f t="shared" si="35"/>
        <v>100-125%</v>
      </c>
      <c r="O244" s="28">
        <f>MIN(H244,I244)*INDEX('[1]2018_commission_structure-Start'!$A$21:$I$24,MATCH($E244,'[1]2018_commission_structure-Start'!$A$21:$A$24,0),MATCH(O$1,'[1]2018_commission_structure-Start'!$A$21:$I$21,0))</f>
        <v>50000</v>
      </c>
      <c r="P244" s="26">
        <f>IF(H244&gt;I244,MIN(H244-I244,J244-I244)*INDEX('[1]2018_commission_structure-Start'!$A$21:$I$24,MATCH($E244,'[1]2018_commission_structure-Start'!$A$21:$A$24,0), MATCH(P$1,'[1]2018_commission_structure-Start'!$A$21:$I$21,0)),0)</f>
        <v>17281.8</v>
      </c>
      <c r="Q244" s="26">
        <f>IF($H244&gt;J244,MIN($H244-J244,K244-J244)*INDEX('[1]2018_commission_structure-Start'!$A$21:$I$24,MATCH($E244,'[1]2018_commission_structure-Start'!$A$21:$A$24,0), MATCH(Q$1,'[1]2018_commission_structure-Start'!$A$21:$I$21,0)),0)</f>
        <v>0</v>
      </c>
      <c r="R244" s="26">
        <f>IF($H244&gt;K244,MIN($H244-K244,L244-K244)*INDEX('[1]2018_commission_structure-Start'!$A$21:$I$24,MATCH($E244,'[1]2018_commission_structure-Start'!$A$21:$A$24,0), MATCH(R$1,'[1]2018_commission_structure-Start'!$A$21:$I$21,0)),0)</f>
        <v>0</v>
      </c>
      <c r="S244" s="26">
        <f>IF(H244&gt;L244,(H244-L244)*INDEX('[1]2018_commission_structure-Start'!$A$21:$I$24,MATCH($E244,'[1]2018_commission_structure-Start'!$A$21:$A$24,0),MATCH(S$1,'[1]2018_commission_structure-Start'!$A$21:$I$21,0)),0)</f>
        <v>0</v>
      </c>
      <c r="T244" s="28">
        <f t="shared" si="36"/>
        <v>67281.8</v>
      </c>
      <c r="U244" s="28">
        <f t="shared" si="37"/>
        <v>97921.8</v>
      </c>
      <c r="V244" s="28">
        <f>MIN(H244,I244)*INDEX('[1]2018_commission_structure-Start'!$A$15:$J$18,MATCH($E244,'[1]2018_commission_structure-Start'!$A$15:$A$18,0),MATCH(V$1,'[1]2018_commission_structure-Start'!$A$15:$J$15,0))</f>
        <v>60000</v>
      </c>
      <c r="W244" s="26">
        <f>IF($H244&gt;I244,MIN($H244-I244,J244-I244)*INDEX('[1]2018_commission_structure-Start'!$A$15:$J$18,MATCH($E244,'[1]2018_commission_structure-Start'!$A$15:$A$18,0),MATCH(W$1,'[1]2018_commission_structure-Start'!$A$15:$J$15,0)),0)</f>
        <v>19586.04</v>
      </c>
      <c r="X244" s="26">
        <f>IF($H244&gt;J244,MIN($H244-J244,K244-J244)*INDEX('[1]2018_commission_structure-Start'!$A$15:$J$18,MATCH($E244,'[1]2018_commission_structure-Start'!$A$15:$A$18,0),MATCH(X$1,'[1]2018_commission_structure-Start'!$A$15:$J$15,0)),0)</f>
        <v>0</v>
      </c>
      <c r="Y244" s="26">
        <f>IF($H244&gt;K244,MIN($H244-K244,L244-K244)*INDEX('[1]2018_commission_structure-Start'!$A$15:$J$18,MATCH($E244,'[1]2018_commission_structure-Start'!$A$15:$A$18,0),MATCH(Y$1,'[1]2018_commission_structure-Start'!$A$15:$J$15,0)),0)</f>
        <v>0</v>
      </c>
      <c r="Z244" s="26">
        <f>IF(H244&gt;L244,(H244-L244)*INDEX('[1]2018_commission_structure-Start'!$A$21:$I$24,MATCH($E244,'[1]2018_commission_structure-Start'!$A$21:$A$24,0),MATCH(Z$1,'[1]2018_commission_structure-Start'!$A$21:$I$21,0)),0)</f>
        <v>0</v>
      </c>
      <c r="AA244" s="28">
        <f t="shared" si="38"/>
        <v>79586.040000000008</v>
      </c>
      <c r="AB244" s="28">
        <f t="shared" si="39"/>
        <v>110226.04000000001</v>
      </c>
    </row>
    <row r="245" spans="1:28" x14ac:dyDescent="0.2">
      <c r="A245" s="25" t="str">
        <f t="shared" si="30"/>
        <v>Taite Fulk</v>
      </c>
      <c r="B245" s="25">
        <v>3435517239</v>
      </c>
      <c r="C245" s="25" t="s">
        <v>488</v>
      </c>
      <c r="D245" s="25" t="s">
        <v>489</v>
      </c>
      <c r="E245" s="25" t="s">
        <v>7</v>
      </c>
      <c r="F245" s="25">
        <v>47873</v>
      </c>
      <c r="G245" s="25">
        <f>COUNTIF([1]deals_closed!D:D,B245)</f>
        <v>20</v>
      </c>
      <c r="H245" s="26">
        <f>SUMIF([1]deals_closed!D:D,B245,[1]deals_closed!C:C)</f>
        <v>647076</v>
      </c>
      <c r="I245" s="26">
        <f>VLOOKUP(E245,'[1]2018_commission_structure-Start'!$A$22:$I$24,9,FALSE)</f>
        <v>500000</v>
      </c>
      <c r="J245" s="26">
        <f t="shared" si="31"/>
        <v>625000</v>
      </c>
      <c r="K245" s="26">
        <f t="shared" si="32"/>
        <v>750000</v>
      </c>
      <c r="L245" s="26">
        <f t="shared" si="33"/>
        <v>1000000</v>
      </c>
      <c r="M245" s="27">
        <f t="shared" si="34"/>
        <v>1.294152</v>
      </c>
      <c r="N245" s="25" t="str">
        <f t="shared" si="35"/>
        <v>125-150%</v>
      </c>
      <c r="O245" s="28">
        <f>MIN(H245,I245)*INDEX('[1]2018_commission_structure-Start'!$A$21:$I$24,MATCH($E245,'[1]2018_commission_structure-Start'!$A$21:$A$24,0),MATCH(O$1,'[1]2018_commission_structure-Start'!$A$21:$I$21,0))</f>
        <v>50000</v>
      </c>
      <c r="P245" s="26">
        <f>IF(H245&gt;I245,MIN(H245-I245,J245-I245)*INDEX('[1]2018_commission_structure-Start'!$A$21:$I$24,MATCH($E245,'[1]2018_commission_structure-Start'!$A$21:$A$24,0), MATCH(P$1,'[1]2018_commission_structure-Start'!$A$21:$I$21,0)),0)</f>
        <v>18750</v>
      </c>
      <c r="Q245" s="26">
        <f>IF($H245&gt;J245,MIN($H245-J245,K245-J245)*INDEX('[1]2018_commission_structure-Start'!$A$21:$I$24,MATCH($E245,'[1]2018_commission_structure-Start'!$A$21:$A$24,0), MATCH(Q$1,'[1]2018_commission_structure-Start'!$A$21:$I$21,0)),0)</f>
        <v>3973.68</v>
      </c>
      <c r="R245" s="26">
        <f>IF($H245&gt;K245,MIN($H245-K245,L245-K245)*INDEX('[1]2018_commission_structure-Start'!$A$21:$I$24,MATCH($E245,'[1]2018_commission_structure-Start'!$A$21:$A$24,0), MATCH(R$1,'[1]2018_commission_structure-Start'!$A$21:$I$21,0)),0)</f>
        <v>0</v>
      </c>
      <c r="S245" s="26">
        <f>IF(H245&gt;L245,(H245-L245)*INDEX('[1]2018_commission_structure-Start'!$A$21:$I$24,MATCH($E245,'[1]2018_commission_structure-Start'!$A$21:$A$24,0),MATCH(S$1,'[1]2018_commission_structure-Start'!$A$21:$I$21,0)),0)</f>
        <v>0</v>
      </c>
      <c r="T245" s="28">
        <f t="shared" si="36"/>
        <v>72723.679999999993</v>
      </c>
      <c r="U245" s="28">
        <f t="shared" si="37"/>
        <v>120596.68</v>
      </c>
      <c r="V245" s="28">
        <f>MIN(H245,I245)*INDEX('[1]2018_commission_structure-Start'!$A$15:$J$18,MATCH($E245,'[1]2018_commission_structure-Start'!$A$15:$A$18,0),MATCH(V$1,'[1]2018_commission_structure-Start'!$A$15:$J$15,0))</f>
        <v>60000</v>
      </c>
      <c r="W245" s="26">
        <f>IF($H245&gt;I245,MIN($H245-I245,J245-I245)*INDEX('[1]2018_commission_structure-Start'!$A$15:$J$18,MATCH($E245,'[1]2018_commission_structure-Start'!$A$15:$A$18,0),MATCH(W$1,'[1]2018_commission_structure-Start'!$A$15:$J$15,0)),0)</f>
        <v>21250</v>
      </c>
      <c r="X245" s="26">
        <f>IF($H245&gt;J245,MIN($H245-J245,K245-J245)*INDEX('[1]2018_commission_structure-Start'!$A$15:$J$18,MATCH($E245,'[1]2018_commission_structure-Start'!$A$15:$A$18,0),MATCH(X$1,'[1]2018_commission_structure-Start'!$A$15:$J$15,0)),0)</f>
        <v>4415.2</v>
      </c>
      <c r="Y245" s="26">
        <f>IF($H245&gt;K245,MIN($H245-K245,L245-K245)*INDEX('[1]2018_commission_structure-Start'!$A$15:$J$18,MATCH($E245,'[1]2018_commission_structure-Start'!$A$15:$A$18,0),MATCH(Y$1,'[1]2018_commission_structure-Start'!$A$15:$J$15,0)),0)</f>
        <v>0</v>
      </c>
      <c r="Z245" s="26">
        <f>IF(H245&gt;L245,(H245-L245)*INDEX('[1]2018_commission_structure-Start'!$A$21:$I$24,MATCH($E245,'[1]2018_commission_structure-Start'!$A$21:$A$24,0),MATCH(Z$1,'[1]2018_commission_structure-Start'!$A$21:$I$21,0)),0)</f>
        <v>0</v>
      </c>
      <c r="AA245" s="28">
        <f t="shared" si="38"/>
        <v>85665.2</v>
      </c>
      <c r="AB245" s="28">
        <f t="shared" si="39"/>
        <v>133538.20000000001</v>
      </c>
    </row>
    <row r="246" spans="1:28" x14ac:dyDescent="0.2">
      <c r="A246" s="25" t="str">
        <f t="shared" si="30"/>
        <v>Crystie Guerrazzi</v>
      </c>
      <c r="B246" s="25">
        <v>9264026959</v>
      </c>
      <c r="C246" s="25" t="s">
        <v>490</v>
      </c>
      <c r="D246" s="25" t="s">
        <v>491</v>
      </c>
      <c r="E246" s="25" t="s">
        <v>29</v>
      </c>
      <c r="F246" s="25">
        <v>68799</v>
      </c>
      <c r="G246" s="25">
        <f>COUNTIF([1]deals_closed!D:D,B246)</f>
        <v>20</v>
      </c>
      <c r="H246" s="26">
        <f>SUMIF([1]deals_closed!D:D,B246,[1]deals_closed!C:C)</f>
        <v>659415</v>
      </c>
      <c r="I246" s="26">
        <f>VLOOKUP(E246,'[1]2018_commission_structure-Start'!$A$22:$I$24,9,FALSE)</f>
        <v>600000</v>
      </c>
      <c r="J246" s="26">
        <f t="shared" si="31"/>
        <v>750000</v>
      </c>
      <c r="K246" s="26">
        <f t="shared" si="32"/>
        <v>900000</v>
      </c>
      <c r="L246" s="26">
        <f t="shared" si="33"/>
        <v>1200000</v>
      </c>
      <c r="M246" s="27">
        <f t="shared" si="34"/>
        <v>1.0990249999999999</v>
      </c>
      <c r="N246" s="25" t="str">
        <f t="shared" si="35"/>
        <v>100-125%</v>
      </c>
      <c r="O246" s="28">
        <f>MIN(H246,I246)*INDEX('[1]2018_commission_structure-Start'!$A$21:$I$24,MATCH($E246,'[1]2018_commission_structure-Start'!$A$21:$A$24,0),MATCH(O$1,'[1]2018_commission_structure-Start'!$A$21:$I$21,0))</f>
        <v>78000</v>
      </c>
      <c r="P246" s="26">
        <f>IF(H246&gt;I246,MIN(H246-I246,J246-I246)*INDEX('[1]2018_commission_structure-Start'!$A$21:$I$24,MATCH($E246,'[1]2018_commission_structure-Start'!$A$21:$A$24,0), MATCH(P$1,'[1]2018_commission_structure-Start'!$A$21:$I$21,0)),0)</f>
        <v>10100.550000000001</v>
      </c>
      <c r="Q246" s="26">
        <f>IF($H246&gt;J246,MIN($H246-J246,K246-J246)*INDEX('[1]2018_commission_structure-Start'!$A$21:$I$24,MATCH($E246,'[1]2018_commission_structure-Start'!$A$21:$A$24,0), MATCH(Q$1,'[1]2018_commission_structure-Start'!$A$21:$I$21,0)),0)</f>
        <v>0</v>
      </c>
      <c r="R246" s="26">
        <f>IF($H246&gt;K246,MIN($H246-K246,L246-K246)*INDEX('[1]2018_commission_structure-Start'!$A$21:$I$24,MATCH($E246,'[1]2018_commission_structure-Start'!$A$21:$A$24,0), MATCH(R$1,'[1]2018_commission_structure-Start'!$A$21:$I$21,0)),0)</f>
        <v>0</v>
      </c>
      <c r="S246" s="26">
        <f>IF(H246&gt;L246,(H246-L246)*INDEX('[1]2018_commission_structure-Start'!$A$21:$I$24,MATCH($E246,'[1]2018_commission_structure-Start'!$A$21:$A$24,0),MATCH(S$1,'[1]2018_commission_structure-Start'!$A$21:$I$21,0)),0)</f>
        <v>0</v>
      </c>
      <c r="T246" s="28">
        <f t="shared" si="36"/>
        <v>88100.55</v>
      </c>
      <c r="U246" s="28">
        <f t="shared" si="37"/>
        <v>156899.54999999999</v>
      </c>
      <c r="V246" s="28">
        <f>MIN(H246,I246)*INDEX('[1]2018_commission_structure-Start'!$A$15:$J$18,MATCH($E246,'[1]2018_commission_structure-Start'!$A$15:$A$18,0),MATCH(V$1,'[1]2018_commission_structure-Start'!$A$15:$J$15,0))</f>
        <v>90000</v>
      </c>
      <c r="W246" s="26">
        <f>IF($H246&gt;I246,MIN($H246-I246,J246-I246)*INDEX('[1]2018_commission_structure-Start'!$A$15:$J$18,MATCH($E246,'[1]2018_commission_structure-Start'!$A$15:$A$18,0),MATCH(W$1,'[1]2018_commission_structure-Start'!$A$15:$J$15,0)),0)</f>
        <v>10694.699999999999</v>
      </c>
      <c r="X246" s="26">
        <f>IF($H246&gt;J246,MIN($H246-J246,K246-J246)*INDEX('[1]2018_commission_structure-Start'!$A$15:$J$18,MATCH($E246,'[1]2018_commission_structure-Start'!$A$15:$A$18,0),MATCH(X$1,'[1]2018_commission_structure-Start'!$A$15:$J$15,0)),0)</f>
        <v>0</v>
      </c>
      <c r="Y246" s="26">
        <f>IF($H246&gt;K246,MIN($H246-K246,L246-K246)*INDEX('[1]2018_commission_structure-Start'!$A$15:$J$18,MATCH($E246,'[1]2018_commission_structure-Start'!$A$15:$A$18,0),MATCH(Y$1,'[1]2018_commission_structure-Start'!$A$15:$J$15,0)),0)</f>
        <v>0</v>
      </c>
      <c r="Z246" s="26">
        <f>IF(H246&gt;L246,(H246-L246)*INDEX('[1]2018_commission_structure-Start'!$A$21:$I$24,MATCH($E246,'[1]2018_commission_structure-Start'!$A$21:$A$24,0),MATCH(Z$1,'[1]2018_commission_structure-Start'!$A$21:$I$21,0)),0)</f>
        <v>0</v>
      </c>
      <c r="AA246" s="28">
        <f t="shared" si="38"/>
        <v>100694.7</v>
      </c>
      <c r="AB246" s="28">
        <f t="shared" si="39"/>
        <v>169493.7</v>
      </c>
    </row>
    <row r="247" spans="1:28" x14ac:dyDescent="0.2">
      <c r="A247" s="25" t="str">
        <f t="shared" si="30"/>
        <v>Nicola Granleese</v>
      </c>
      <c r="B247" s="25">
        <v>8682006391</v>
      </c>
      <c r="C247" s="25" t="s">
        <v>492</v>
      </c>
      <c r="D247" s="25" t="s">
        <v>493</v>
      </c>
      <c r="E247" s="25" t="s">
        <v>29</v>
      </c>
      <c r="F247" s="25">
        <v>63897</v>
      </c>
      <c r="G247" s="25">
        <f>COUNTIF([1]deals_closed!D:D,B247)</f>
        <v>19</v>
      </c>
      <c r="H247" s="26">
        <f>SUMIF([1]deals_closed!D:D,B247,[1]deals_closed!C:C)</f>
        <v>746728</v>
      </c>
      <c r="I247" s="26">
        <f>VLOOKUP(E247,'[1]2018_commission_structure-Start'!$A$22:$I$24,9,FALSE)</f>
        <v>600000</v>
      </c>
      <c r="J247" s="26">
        <f t="shared" si="31"/>
        <v>750000</v>
      </c>
      <c r="K247" s="26">
        <f t="shared" si="32"/>
        <v>900000</v>
      </c>
      <c r="L247" s="26">
        <f t="shared" si="33"/>
        <v>1200000</v>
      </c>
      <c r="M247" s="27">
        <f t="shared" si="34"/>
        <v>1.2445466666666667</v>
      </c>
      <c r="N247" s="25" t="str">
        <f t="shared" si="35"/>
        <v>100-125%</v>
      </c>
      <c r="O247" s="28">
        <f>MIN(H247,I247)*INDEX('[1]2018_commission_structure-Start'!$A$21:$I$24,MATCH($E247,'[1]2018_commission_structure-Start'!$A$21:$A$24,0),MATCH(O$1,'[1]2018_commission_structure-Start'!$A$21:$I$21,0))</f>
        <v>78000</v>
      </c>
      <c r="P247" s="26">
        <f>IF(H247&gt;I247,MIN(H247-I247,J247-I247)*INDEX('[1]2018_commission_structure-Start'!$A$21:$I$24,MATCH($E247,'[1]2018_commission_structure-Start'!$A$21:$A$24,0), MATCH(P$1,'[1]2018_commission_structure-Start'!$A$21:$I$21,0)),0)</f>
        <v>24943.760000000002</v>
      </c>
      <c r="Q247" s="26">
        <f>IF($H247&gt;J247,MIN($H247-J247,K247-J247)*INDEX('[1]2018_commission_structure-Start'!$A$21:$I$24,MATCH($E247,'[1]2018_commission_structure-Start'!$A$21:$A$24,0), MATCH(Q$1,'[1]2018_commission_structure-Start'!$A$21:$I$21,0)),0)</f>
        <v>0</v>
      </c>
      <c r="R247" s="26">
        <f>IF($H247&gt;K247,MIN($H247-K247,L247-K247)*INDEX('[1]2018_commission_structure-Start'!$A$21:$I$24,MATCH($E247,'[1]2018_commission_structure-Start'!$A$21:$A$24,0), MATCH(R$1,'[1]2018_commission_structure-Start'!$A$21:$I$21,0)),0)</f>
        <v>0</v>
      </c>
      <c r="S247" s="26">
        <f>IF(H247&gt;L247,(H247-L247)*INDEX('[1]2018_commission_structure-Start'!$A$21:$I$24,MATCH($E247,'[1]2018_commission_structure-Start'!$A$21:$A$24,0),MATCH(S$1,'[1]2018_commission_structure-Start'!$A$21:$I$21,0)),0)</f>
        <v>0</v>
      </c>
      <c r="T247" s="28">
        <f t="shared" si="36"/>
        <v>102943.76000000001</v>
      </c>
      <c r="U247" s="28">
        <f t="shared" si="37"/>
        <v>166840.76</v>
      </c>
      <c r="V247" s="28">
        <f>MIN(H247,I247)*INDEX('[1]2018_commission_structure-Start'!$A$15:$J$18,MATCH($E247,'[1]2018_commission_structure-Start'!$A$15:$A$18,0),MATCH(V$1,'[1]2018_commission_structure-Start'!$A$15:$J$15,0))</f>
        <v>90000</v>
      </c>
      <c r="W247" s="26">
        <f>IF($H247&gt;I247,MIN($H247-I247,J247-I247)*INDEX('[1]2018_commission_structure-Start'!$A$15:$J$18,MATCH($E247,'[1]2018_commission_structure-Start'!$A$15:$A$18,0),MATCH(W$1,'[1]2018_commission_structure-Start'!$A$15:$J$15,0)),0)</f>
        <v>26411.039999999997</v>
      </c>
      <c r="X247" s="26">
        <f>IF($H247&gt;J247,MIN($H247-J247,K247-J247)*INDEX('[1]2018_commission_structure-Start'!$A$15:$J$18,MATCH($E247,'[1]2018_commission_structure-Start'!$A$15:$A$18,0),MATCH(X$1,'[1]2018_commission_structure-Start'!$A$15:$J$15,0)),0)</f>
        <v>0</v>
      </c>
      <c r="Y247" s="26">
        <f>IF($H247&gt;K247,MIN($H247-K247,L247-K247)*INDEX('[1]2018_commission_structure-Start'!$A$15:$J$18,MATCH($E247,'[1]2018_commission_structure-Start'!$A$15:$A$18,0),MATCH(Y$1,'[1]2018_commission_structure-Start'!$A$15:$J$15,0)),0)</f>
        <v>0</v>
      </c>
      <c r="Z247" s="26">
        <f>IF(H247&gt;L247,(H247-L247)*INDEX('[1]2018_commission_structure-Start'!$A$21:$I$24,MATCH($E247,'[1]2018_commission_structure-Start'!$A$21:$A$24,0),MATCH(Z$1,'[1]2018_commission_structure-Start'!$A$21:$I$21,0)),0)</f>
        <v>0</v>
      </c>
      <c r="AA247" s="28">
        <f t="shared" si="38"/>
        <v>116411.04</v>
      </c>
      <c r="AB247" s="28">
        <f t="shared" si="39"/>
        <v>180308.03999999998</v>
      </c>
    </row>
    <row r="248" spans="1:28" x14ac:dyDescent="0.2">
      <c r="A248" s="25" t="str">
        <f t="shared" si="30"/>
        <v>Grazia Didball</v>
      </c>
      <c r="B248" s="25">
        <v>2306669465</v>
      </c>
      <c r="C248" s="25" t="s">
        <v>494</v>
      </c>
      <c r="D248" s="25" t="s">
        <v>229</v>
      </c>
      <c r="E248" s="25" t="s">
        <v>29</v>
      </c>
      <c r="F248" s="25">
        <v>50762</v>
      </c>
      <c r="G248" s="25">
        <f>COUNTIF([1]deals_closed!D:D,B248)</f>
        <v>15</v>
      </c>
      <c r="H248" s="26">
        <f>SUMIF([1]deals_closed!D:D,B248,[1]deals_closed!C:C)</f>
        <v>481035</v>
      </c>
      <c r="I248" s="26">
        <f>VLOOKUP(E248,'[1]2018_commission_structure-Start'!$A$22:$I$24,9,FALSE)</f>
        <v>600000</v>
      </c>
      <c r="J248" s="26">
        <f t="shared" si="31"/>
        <v>750000</v>
      </c>
      <c r="K248" s="26">
        <f t="shared" si="32"/>
        <v>900000</v>
      </c>
      <c r="L248" s="26">
        <f t="shared" si="33"/>
        <v>1200000</v>
      </c>
      <c r="M248" s="27">
        <f t="shared" si="34"/>
        <v>0.80172500000000002</v>
      </c>
      <c r="N248" s="25" t="str">
        <f t="shared" si="35"/>
        <v>0-100%</v>
      </c>
      <c r="O248" s="28">
        <f>MIN(H248,I248)*INDEX('[1]2018_commission_structure-Start'!$A$21:$I$24,MATCH($E248,'[1]2018_commission_structure-Start'!$A$21:$A$24,0),MATCH(O$1,'[1]2018_commission_structure-Start'!$A$21:$I$21,0))</f>
        <v>62534.55</v>
      </c>
      <c r="P248" s="26">
        <f>IF(H248&gt;I248,MIN(H248-I248,J248-I248)*INDEX('[1]2018_commission_structure-Start'!$A$21:$I$24,MATCH($E248,'[1]2018_commission_structure-Start'!$A$21:$A$24,0), MATCH(P$1,'[1]2018_commission_structure-Start'!$A$21:$I$21,0)),0)</f>
        <v>0</v>
      </c>
      <c r="Q248" s="26">
        <f>IF($H248&gt;J248,MIN($H248-J248,K248-J248)*INDEX('[1]2018_commission_structure-Start'!$A$21:$I$24,MATCH($E248,'[1]2018_commission_structure-Start'!$A$21:$A$24,0), MATCH(Q$1,'[1]2018_commission_structure-Start'!$A$21:$I$21,0)),0)</f>
        <v>0</v>
      </c>
      <c r="R248" s="26">
        <f>IF($H248&gt;K248,MIN($H248-K248,L248-K248)*INDEX('[1]2018_commission_structure-Start'!$A$21:$I$24,MATCH($E248,'[1]2018_commission_structure-Start'!$A$21:$A$24,0), MATCH(R$1,'[1]2018_commission_structure-Start'!$A$21:$I$21,0)),0)</f>
        <v>0</v>
      </c>
      <c r="S248" s="26">
        <f>IF(H248&gt;L248,(H248-L248)*INDEX('[1]2018_commission_structure-Start'!$A$21:$I$24,MATCH($E248,'[1]2018_commission_structure-Start'!$A$21:$A$24,0),MATCH(S$1,'[1]2018_commission_structure-Start'!$A$21:$I$21,0)),0)</f>
        <v>0</v>
      </c>
      <c r="T248" s="28">
        <f t="shared" si="36"/>
        <v>62534.55</v>
      </c>
      <c r="U248" s="28">
        <f t="shared" si="37"/>
        <v>113296.55</v>
      </c>
      <c r="V248" s="28">
        <f>MIN(H248,I248)*INDEX('[1]2018_commission_structure-Start'!$A$15:$J$18,MATCH($E248,'[1]2018_commission_structure-Start'!$A$15:$A$18,0),MATCH(V$1,'[1]2018_commission_structure-Start'!$A$15:$J$15,0))</f>
        <v>72155.25</v>
      </c>
      <c r="W248" s="26">
        <f>IF($H248&gt;I248,MIN($H248-I248,J248-I248)*INDEX('[1]2018_commission_structure-Start'!$A$15:$J$18,MATCH($E248,'[1]2018_commission_structure-Start'!$A$15:$A$18,0),MATCH(W$1,'[1]2018_commission_structure-Start'!$A$15:$J$15,0)),0)</f>
        <v>0</v>
      </c>
      <c r="X248" s="26">
        <f>IF($H248&gt;J248,MIN($H248-J248,K248-J248)*INDEX('[1]2018_commission_structure-Start'!$A$15:$J$18,MATCH($E248,'[1]2018_commission_structure-Start'!$A$15:$A$18,0),MATCH(X$1,'[1]2018_commission_structure-Start'!$A$15:$J$15,0)),0)</f>
        <v>0</v>
      </c>
      <c r="Y248" s="26">
        <f>IF($H248&gt;K248,MIN($H248-K248,L248-K248)*INDEX('[1]2018_commission_structure-Start'!$A$15:$J$18,MATCH($E248,'[1]2018_commission_structure-Start'!$A$15:$A$18,0),MATCH(Y$1,'[1]2018_commission_structure-Start'!$A$15:$J$15,0)),0)</f>
        <v>0</v>
      </c>
      <c r="Z248" s="26">
        <f>IF(H248&gt;L248,(H248-L248)*INDEX('[1]2018_commission_structure-Start'!$A$21:$I$24,MATCH($E248,'[1]2018_commission_structure-Start'!$A$21:$A$24,0),MATCH(Z$1,'[1]2018_commission_structure-Start'!$A$21:$I$21,0)),0)</f>
        <v>0</v>
      </c>
      <c r="AA248" s="28">
        <f t="shared" si="38"/>
        <v>72155.25</v>
      </c>
      <c r="AB248" s="28">
        <f t="shared" si="39"/>
        <v>122917.25</v>
      </c>
    </row>
    <row r="249" spans="1:28" x14ac:dyDescent="0.2">
      <c r="A249" s="25" t="str">
        <f t="shared" si="30"/>
        <v>Toma Crisell</v>
      </c>
      <c r="B249" s="25">
        <v>3956653289</v>
      </c>
      <c r="C249" s="25" t="s">
        <v>495</v>
      </c>
      <c r="D249" s="25" t="s">
        <v>496</v>
      </c>
      <c r="E249" s="25" t="s">
        <v>29</v>
      </c>
      <c r="F249" s="25">
        <v>71798</v>
      </c>
      <c r="G249" s="25">
        <f>COUNTIF([1]deals_closed!D:D,B249)</f>
        <v>17</v>
      </c>
      <c r="H249" s="26">
        <f>SUMIF([1]deals_closed!D:D,B249,[1]deals_closed!C:C)</f>
        <v>693757</v>
      </c>
      <c r="I249" s="26">
        <f>VLOOKUP(E249,'[1]2018_commission_structure-Start'!$A$22:$I$24,9,FALSE)</f>
        <v>600000</v>
      </c>
      <c r="J249" s="26">
        <f t="shared" si="31"/>
        <v>750000</v>
      </c>
      <c r="K249" s="26">
        <f t="shared" si="32"/>
        <v>900000</v>
      </c>
      <c r="L249" s="26">
        <f t="shared" si="33"/>
        <v>1200000</v>
      </c>
      <c r="M249" s="27">
        <f t="shared" si="34"/>
        <v>1.1562616666666667</v>
      </c>
      <c r="N249" s="25" t="str">
        <f t="shared" si="35"/>
        <v>100-125%</v>
      </c>
      <c r="O249" s="28">
        <f>MIN(H249,I249)*INDEX('[1]2018_commission_structure-Start'!$A$21:$I$24,MATCH($E249,'[1]2018_commission_structure-Start'!$A$21:$A$24,0),MATCH(O$1,'[1]2018_commission_structure-Start'!$A$21:$I$21,0))</f>
        <v>78000</v>
      </c>
      <c r="P249" s="26">
        <f>IF(H249&gt;I249,MIN(H249-I249,J249-I249)*INDEX('[1]2018_commission_structure-Start'!$A$21:$I$24,MATCH($E249,'[1]2018_commission_structure-Start'!$A$21:$A$24,0), MATCH(P$1,'[1]2018_commission_structure-Start'!$A$21:$I$21,0)),0)</f>
        <v>15938.69</v>
      </c>
      <c r="Q249" s="26">
        <f>IF($H249&gt;J249,MIN($H249-J249,K249-J249)*INDEX('[1]2018_commission_structure-Start'!$A$21:$I$24,MATCH($E249,'[1]2018_commission_structure-Start'!$A$21:$A$24,0), MATCH(Q$1,'[1]2018_commission_structure-Start'!$A$21:$I$21,0)),0)</f>
        <v>0</v>
      </c>
      <c r="R249" s="26">
        <f>IF($H249&gt;K249,MIN($H249-K249,L249-K249)*INDEX('[1]2018_commission_structure-Start'!$A$21:$I$24,MATCH($E249,'[1]2018_commission_structure-Start'!$A$21:$A$24,0), MATCH(R$1,'[1]2018_commission_structure-Start'!$A$21:$I$21,0)),0)</f>
        <v>0</v>
      </c>
      <c r="S249" s="26">
        <f>IF(H249&gt;L249,(H249-L249)*INDEX('[1]2018_commission_structure-Start'!$A$21:$I$24,MATCH($E249,'[1]2018_commission_structure-Start'!$A$21:$A$24,0),MATCH(S$1,'[1]2018_commission_structure-Start'!$A$21:$I$21,0)),0)</f>
        <v>0</v>
      </c>
      <c r="T249" s="28">
        <f t="shared" si="36"/>
        <v>93938.69</v>
      </c>
      <c r="U249" s="28">
        <f t="shared" si="37"/>
        <v>165736.69</v>
      </c>
      <c r="V249" s="28">
        <f>MIN(H249,I249)*INDEX('[1]2018_commission_structure-Start'!$A$15:$J$18,MATCH($E249,'[1]2018_commission_structure-Start'!$A$15:$A$18,0),MATCH(V$1,'[1]2018_commission_structure-Start'!$A$15:$J$15,0))</f>
        <v>90000</v>
      </c>
      <c r="W249" s="26">
        <f>IF($H249&gt;I249,MIN($H249-I249,J249-I249)*INDEX('[1]2018_commission_structure-Start'!$A$15:$J$18,MATCH($E249,'[1]2018_commission_structure-Start'!$A$15:$A$18,0),MATCH(W$1,'[1]2018_commission_structure-Start'!$A$15:$J$15,0)),0)</f>
        <v>16876.259999999998</v>
      </c>
      <c r="X249" s="26">
        <f>IF($H249&gt;J249,MIN($H249-J249,K249-J249)*INDEX('[1]2018_commission_structure-Start'!$A$15:$J$18,MATCH($E249,'[1]2018_commission_structure-Start'!$A$15:$A$18,0),MATCH(X$1,'[1]2018_commission_structure-Start'!$A$15:$J$15,0)),0)</f>
        <v>0</v>
      </c>
      <c r="Y249" s="26">
        <f>IF($H249&gt;K249,MIN($H249-K249,L249-K249)*INDEX('[1]2018_commission_structure-Start'!$A$15:$J$18,MATCH($E249,'[1]2018_commission_structure-Start'!$A$15:$A$18,0),MATCH(Y$1,'[1]2018_commission_structure-Start'!$A$15:$J$15,0)),0)</f>
        <v>0</v>
      </c>
      <c r="Z249" s="26">
        <f>IF(H249&gt;L249,(H249-L249)*INDEX('[1]2018_commission_structure-Start'!$A$21:$I$24,MATCH($E249,'[1]2018_commission_structure-Start'!$A$21:$A$24,0),MATCH(Z$1,'[1]2018_commission_structure-Start'!$A$21:$I$21,0)),0)</f>
        <v>0</v>
      </c>
      <c r="AA249" s="28">
        <f t="shared" si="38"/>
        <v>106876.26</v>
      </c>
      <c r="AB249" s="28">
        <f t="shared" si="39"/>
        <v>178674.26</v>
      </c>
    </row>
    <row r="250" spans="1:28" x14ac:dyDescent="0.2">
      <c r="A250" s="25" t="str">
        <f t="shared" si="30"/>
        <v>Valene Carverhill</v>
      </c>
      <c r="B250" s="25">
        <v>3670950885</v>
      </c>
      <c r="C250" s="25" t="s">
        <v>497</v>
      </c>
      <c r="D250" s="25" t="s">
        <v>498</v>
      </c>
      <c r="E250" s="25" t="s">
        <v>10</v>
      </c>
      <c r="F250" s="25">
        <v>120896</v>
      </c>
      <c r="G250" s="25">
        <f>COUNTIF([1]deals_closed!D:D,B250)</f>
        <v>19</v>
      </c>
      <c r="H250" s="26">
        <f>SUMIF([1]deals_closed!D:D,B250,[1]deals_closed!C:C)</f>
        <v>686292</v>
      </c>
      <c r="I250" s="26">
        <f>VLOOKUP(E250,'[1]2018_commission_structure-Start'!$A$22:$I$24,9,FALSE)</f>
        <v>750000</v>
      </c>
      <c r="J250" s="26">
        <f t="shared" si="31"/>
        <v>937500</v>
      </c>
      <c r="K250" s="26">
        <f t="shared" si="32"/>
        <v>1125000</v>
      </c>
      <c r="L250" s="26">
        <f t="shared" si="33"/>
        <v>1500000</v>
      </c>
      <c r="M250" s="27">
        <f t="shared" si="34"/>
        <v>0.91505599999999998</v>
      </c>
      <c r="N250" s="25" t="str">
        <f t="shared" si="35"/>
        <v>0-100%</v>
      </c>
      <c r="O250" s="28">
        <f>MIN(H250,I250)*INDEX('[1]2018_commission_structure-Start'!$A$21:$I$24,MATCH($E250,'[1]2018_commission_structure-Start'!$A$21:$A$24,0),MATCH(O$1,'[1]2018_commission_structure-Start'!$A$21:$I$21,0))</f>
        <v>102943.8</v>
      </c>
      <c r="P250" s="26">
        <f>IF(H250&gt;I250,MIN(H250-I250,J250-I250)*INDEX('[1]2018_commission_structure-Start'!$A$21:$I$24,MATCH($E250,'[1]2018_commission_structure-Start'!$A$21:$A$24,0), MATCH(P$1,'[1]2018_commission_structure-Start'!$A$21:$I$21,0)),0)</f>
        <v>0</v>
      </c>
      <c r="Q250" s="26">
        <f>IF($H250&gt;J250,MIN($H250-J250,K250-J250)*INDEX('[1]2018_commission_structure-Start'!$A$21:$I$24,MATCH($E250,'[1]2018_commission_structure-Start'!$A$21:$A$24,0), MATCH(Q$1,'[1]2018_commission_structure-Start'!$A$21:$I$21,0)),0)</f>
        <v>0</v>
      </c>
      <c r="R250" s="26">
        <f>IF($H250&gt;K250,MIN($H250-K250,L250-K250)*INDEX('[1]2018_commission_structure-Start'!$A$21:$I$24,MATCH($E250,'[1]2018_commission_structure-Start'!$A$21:$A$24,0), MATCH(R$1,'[1]2018_commission_structure-Start'!$A$21:$I$21,0)),0)</f>
        <v>0</v>
      </c>
      <c r="S250" s="26">
        <f>IF(H250&gt;L250,(H250-L250)*INDEX('[1]2018_commission_structure-Start'!$A$21:$I$24,MATCH($E250,'[1]2018_commission_structure-Start'!$A$21:$A$24,0),MATCH(S$1,'[1]2018_commission_structure-Start'!$A$21:$I$21,0)),0)</f>
        <v>0</v>
      </c>
      <c r="T250" s="28">
        <f t="shared" si="36"/>
        <v>102943.8</v>
      </c>
      <c r="U250" s="28">
        <f t="shared" si="37"/>
        <v>223839.8</v>
      </c>
      <c r="V250" s="28">
        <f>MIN(H250,I250)*INDEX('[1]2018_commission_structure-Start'!$A$15:$J$18,MATCH($E250,'[1]2018_commission_structure-Start'!$A$15:$A$18,0),MATCH(V$1,'[1]2018_commission_structure-Start'!$A$15:$J$15,0))</f>
        <v>102943.8</v>
      </c>
      <c r="W250" s="26">
        <f>IF($H250&gt;I250,MIN($H250-I250,J250-I250)*INDEX('[1]2018_commission_structure-Start'!$A$15:$J$18,MATCH($E250,'[1]2018_commission_structure-Start'!$A$15:$A$18,0),MATCH(W$1,'[1]2018_commission_structure-Start'!$A$15:$J$15,0)),0)</f>
        <v>0</v>
      </c>
      <c r="X250" s="26">
        <f>IF($H250&gt;J250,MIN($H250-J250,K250-J250)*INDEX('[1]2018_commission_structure-Start'!$A$15:$J$18,MATCH($E250,'[1]2018_commission_structure-Start'!$A$15:$A$18,0),MATCH(X$1,'[1]2018_commission_structure-Start'!$A$15:$J$15,0)),0)</f>
        <v>0</v>
      </c>
      <c r="Y250" s="26">
        <f>IF($H250&gt;K250,MIN($H250-K250,L250-K250)*INDEX('[1]2018_commission_structure-Start'!$A$15:$J$18,MATCH($E250,'[1]2018_commission_structure-Start'!$A$15:$A$18,0),MATCH(Y$1,'[1]2018_commission_structure-Start'!$A$15:$J$15,0)),0)</f>
        <v>0</v>
      </c>
      <c r="Z250" s="26">
        <f>IF(H250&gt;L250,(H250-L250)*INDEX('[1]2018_commission_structure-Start'!$A$21:$I$24,MATCH($E250,'[1]2018_commission_structure-Start'!$A$21:$A$24,0),MATCH(Z$1,'[1]2018_commission_structure-Start'!$A$21:$I$21,0)),0)</f>
        <v>0</v>
      </c>
      <c r="AA250" s="28">
        <f t="shared" si="38"/>
        <v>102943.8</v>
      </c>
      <c r="AB250" s="28">
        <f t="shared" si="39"/>
        <v>223839.8</v>
      </c>
    </row>
    <row r="251" spans="1:28" x14ac:dyDescent="0.2">
      <c r="A251" s="25" t="str">
        <f t="shared" si="30"/>
        <v>Darcey Caldaro</v>
      </c>
      <c r="B251" s="25">
        <v>6276010022</v>
      </c>
      <c r="C251" s="25" t="s">
        <v>499</v>
      </c>
      <c r="D251" s="25" t="s">
        <v>500</v>
      </c>
      <c r="E251" s="25" t="s">
        <v>7</v>
      </c>
      <c r="F251" s="25">
        <v>58074</v>
      </c>
      <c r="G251" s="25">
        <f>COUNTIF([1]deals_closed!D:D,B251)</f>
        <v>14</v>
      </c>
      <c r="H251" s="26">
        <f>SUMIF([1]deals_closed!D:D,B251,[1]deals_closed!C:C)</f>
        <v>592368</v>
      </c>
      <c r="I251" s="26">
        <f>VLOOKUP(E251,'[1]2018_commission_structure-Start'!$A$22:$I$24,9,FALSE)</f>
        <v>500000</v>
      </c>
      <c r="J251" s="26">
        <f t="shared" si="31"/>
        <v>625000</v>
      </c>
      <c r="K251" s="26">
        <f t="shared" si="32"/>
        <v>750000</v>
      </c>
      <c r="L251" s="26">
        <f t="shared" si="33"/>
        <v>1000000</v>
      </c>
      <c r="M251" s="27">
        <f t="shared" si="34"/>
        <v>1.184736</v>
      </c>
      <c r="N251" s="25" t="str">
        <f t="shared" si="35"/>
        <v>100-125%</v>
      </c>
      <c r="O251" s="28">
        <f>MIN(H251,I251)*INDEX('[1]2018_commission_structure-Start'!$A$21:$I$24,MATCH($E251,'[1]2018_commission_structure-Start'!$A$21:$A$24,0),MATCH(O$1,'[1]2018_commission_structure-Start'!$A$21:$I$21,0))</f>
        <v>50000</v>
      </c>
      <c r="P251" s="26">
        <f>IF(H251&gt;I251,MIN(H251-I251,J251-I251)*INDEX('[1]2018_commission_structure-Start'!$A$21:$I$24,MATCH($E251,'[1]2018_commission_structure-Start'!$A$21:$A$24,0), MATCH(P$1,'[1]2018_commission_structure-Start'!$A$21:$I$21,0)),0)</f>
        <v>13855.199999999999</v>
      </c>
      <c r="Q251" s="26">
        <f>IF($H251&gt;J251,MIN($H251-J251,K251-J251)*INDEX('[1]2018_commission_structure-Start'!$A$21:$I$24,MATCH($E251,'[1]2018_commission_structure-Start'!$A$21:$A$24,0), MATCH(Q$1,'[1]2018_commission_structure-Start'!$A$21:$I$21,0)),0)</f>
        <v>0</v>
      </c>
      <c r="R251" s="26">
        <f>IF($H251&gt;K251,MIN($H251-K251,L251-K251)*INDEX('[1]2018_commission_structure-Start'!$A$21:$I$24,MATCH($E251,'[1]2018_commission_structure-Start'!$A$21:$A$24,0), MATCH(R$1,'[1]2018_commission_structure-Start'!$A$21:$I$21,0)),0)</f>
        <v>0</v>
      </c>
      <c r="S251" s="26">
        <f>IF(H251&gt;L251,(H251-L251)*INDEX('[1]2018_commission_structure-Start'!$A$21:$I$24,MATCH($E251,'[1]2018_commission_structure-Start'!$A$21:$A$24,0),MATCH(S$1,'[1]2018_commission_structure-Start'!$A$21:$I$21,0)),0)</f>
        <v>0</v>
      </c>
      <c r="T251" s="28">
        <f t="shared" si="36"/>
        <v>63855.199999999997</v>
      </c>
      <c r="U251" s="28">
        <f t="shared" si="37"/>
        <v>121929.2</v>
      </c>
      <c r="V251" s="28">
        <f>MIN(H251,I251)*INDEX('[1]2018_commission_structure-Start'!$A$15:$J$18,MATCH($E251,'[1]2018_commission_structure-Start'!$A$15:$A$18,0),MATCH(V$1,'[1]2018_commission_structure-Start'!$A$15:$J$15,0))</f>
        <v>60000</v>
      </c>
      <c r="W251" s="26">
        <f>IF($H251&gt;I251,MIN($H251-I251,J251-I251)*INDEX('[1]2018_commission_structure-Start'!$A$15:$J$18,MATCH($E251,'[1]2018_commission_structure-Start'!$A$15:$A$18,0),MATCH(W$1,'[1]2018_commission_structure-Start'!$A$15:$J$15,0)),0)</f>
        <v>15702.560000000001</v>
      </c>
      <c r="X251" s="26">
        <f>IF($H251&gt;J251,MIN($H251-J251,K251-J251)*INDEX('[1]2018_commission_structure-Start'!$A$15:$J$18,MATCH($E251,'[1]2018_commission_structure-Start'!$A$15:$A$18,0),MATCH(X$1,'[1]2018_commission_structure-Start'!$A$15:$J$15,0)),0)</f>
        <v>0</v>
      </c>
      <c r="Y251" s="26">
        <f>IF($H251&gt;K251,MIN($H251-K251,L251-K251)*INDEX('[1]2018_commission_structure-Start'!$A$15:$J$18,MATCH($E251,'[1]2018_commission_structure-Start'!$A$15:$A$18,0),MATCH(Y$1,'[1]2018_commission_structure-Start'!$A$15:$J$15,0)),0)</f>
        <v>0</v>
      </c>
      <c r="Z251" s="26">
        <f>IF(H251&gt;L251,(H251-L251)*INDEX('[1]2018_commission_structure-Start'!$A$21:$I$24,MATCH($E251,'[1]2018_commission_structure-Start'!$A$21:$A$24,0),MATCH(Z$1,'[1]2018_commission_structure-Start'!$A$21:$I$21,0)),0)</f>
        <v>0</v>
      </c>
      <c r="AA251" s="28">
        <f t="shared" si="38"/>
        <v>75702.559999999998</v>
      </c>
      <c r="AB251" s="28">
        <f t="shared" si="39"/>
        <v>133776.56</v>
      </c>
    </row>
    <row r="252" spans="1:28" x14ac:dyDescent="0.2">
      <c r="A252" s="25" t="str">
        <f t="shared" si="30"/>
        <v>Maynard Krebs</v>
      </c>
      <c r="B252" s="25">
        <v>2809344809</v>
      </c>
      <c r="C252" s="25" t="s">
        <v>501</v>
      </c>
      <c r="D252" s="25" t="s">
        <v>502</v>
      </c>
      <c r="E252" s="25" t="s">
        <v>10</v>
      </c>
      <c r="F252" s="25">
        <v>112707</v>
      </c>
      <c r="G252" s="25">
        <f>COUNTIF([1]deals_closed!D:D,B252)</f>
        <v>25</v>
      </c>
      <c r="H252" s="26">
        <f>SUMIF([1]deals_closed!D:D,B252,[1]deals_closed!C:C)</f>
        <v>873913</v>
      </c>
      <c r="I252" s="26">
        <f>VLOOKUP(E252,'[1]2018_commission_structure-Start'!$A$22:$I$24,9,FALSE)</f>
        <v>750000</v>
      </c>
      <c r="J252" s="26">
        <f t="shared" si="31"/>
        <v>937500</v>
      </c>
      <c r="K252" s="26">
        <f t="shared" si="32"/>
        <v>1125000</v>
      </c>
      <c r="L252" s="26">
        <f t="shared" si="33"/>
        <v>1500000</v>
      </c>
      <c r="M252" s="27">
        <f t="shared" si="34"/>
        <v>1.1652173333333333</v>
      </c>
      <c r="N252" s="25" t="str">
        <f t="shared" si="35"/>
        <v>100-125%</v>
      </c>
      <c r="O252" s="28">
        <f>MIN(H252,I252)*INDEX('[1]2018_commission_structure-Start'!$A$21:$I$24,MATCH($E252,'[1]2018_commission_structure-Start'!$A$21:$A$24,0),MATCH(O$1,'[1]2018_commission_structure-Start'!$A$21:$I$21,0))</f>
        <v>112500</v>
      </c>
      <c r="P252" s="26">
        <f>IF(H252&gt;I252,MIN(H252-I252,J252-I252)*INDEX('[1]2018_commission_structure-Start'!$A$21:$I$24,MATCH($E252,'[1]2018_commission_structure-Start'!$A$21:$A$24,0), MATCH(P$1,'[1]2018_commission_structure-Start'!$A$21:$I$21,0)),0)</f>
        <v>23543.47</v>
      </c>
      <c r="Q252" s="26">
        <f>IF($H252&gt;J252,MIN($H252-J252,K252-J252)*INDEX('[1]2018_commission_structure-Start'!$A$21:$I$24,MATCH($E252,'[1]2018_commission_structure-Start'!$A$21:$A$24,0), MATCH(Q$1,'[1]2018_commission_structure-Start'!$A$21:$I$21,0)),0)</f>
        <v>0</v>
      </c>
      <c r="R252" s="26">
        <f>IF($H252&gt;K252,MIN($H252-K252,L252-K252)*INDEX('[1]2018_commission_structure-Start'!$A$21:$I$24,MATCH($E252,'[1]2018_commission_structure-Start'!$A$21:$A$24,0), MATCH(R$1,'[1]2018_commission_structure-Start'!$A$21:$I$21,0)),0)</f>
        <v>0</v>
      </c>
      <c r="S252" s="26">
        <f>IF(H252&gt;L252,(H252-L252)*INDEX('[1]2018_commission_structure-Start'!$A$21:$I$24,MATCH($E252,'[1]2018_commission_structure-Start'!$A$21:$A$24,0),MATCH(S$1,'[1]2018_commission_structure-Start'!$A$21:$I$21,0)),0)</f>
        <v>0</v>
      </c>
      <c r="T252" s="28">
        <f t="shared" si="36"/>
        <v>136043.47</v>
      </c>
      <c r="U252" s="28">
        <f t="shared" si="37"/>
        <v>248750.47</v>
      </c>
      <c r="V252" s="28">
        <f>MIN(H252,I252)*INDEX('[1]2018_commission_structure-Start'!$A$15:$J$18,MATCH($E252,'[1]2018_commission_structure-Start'!$A$15:$A$18,0),MATCH(V$1,'[1]2018_commission_structure-Start'!$A$15:$J$15,0))</f>
        <v>112500</v>
      </c>
      <c r="W252" s="26">
        <f>IF($H252&gt;I252,MIN($H252-I252,J252-I252)*INDEX('[1]2018_commission_structure-Start'!$A$15:$J$18,MATCH($E252,'[1]2018_commission_structure-Start'!$A$15:$A$18,0),MATCH(W$1,'[1]2018_commission_structure-Start'!$A$15:$J$15,0)),0)</f>
        <v>27260.86</v>
      </c>
      <c r="X252" s="26">
        <f>IF($H252&gt;J252,MIN($H252-J252,K252-J252)*INDEX('[1]2018_commission_structure-Start'!$A$15:$J$18,MATCH($E252,'[1]2018_commission_structure-Start'!$A$15:$A$18,0),MATCH(X$1,'[1]2018_commission_structure-Start'!$A$15:$J$15,0)),0)</f>
        <v>0</v>
      </c>
      <c r="Y252" s="26">
        <f>IF($H252&gt;K252,MIN($H252-K252,L252-K252)*INDEX('[1]2018_commission_structure-Start'!$A$15:$J$18,MATCH($E252,'[1]2018_commission_structure-Start'!$A$15:$A$18,0),MATCH(Y$1,'[1]2018_commission_structure-Start'!$A$15:$J$15,0)),0)</f>
        <v>0</v>
      </c>
      <c r="Z252" s="26">
        <f>IF(H252&gt;L252,(H252-L252)*INDEX('[1]2018_commission_structure-Start'!$A$21:$I$24,MATCH($E252,'[1]2018_commission_structure-Start'!$A$21:$A$24,0),MATCH(Z$1,'[1]2018_commission_structure-Start'!$A$21:$I$21,0)),0)</f>
        <v>0</v>
      </c>
      <c r="AA252" s="28">
        <f t="shared" si="38"/>
        <v>139760.85999999999</v>
      </c>
      <c r="AB252" s="28">
        <f t="shared" si="39"/>
        <v>252467.86</v>
      </c>
    </row>
    <row r="253" spans="1:28" x14ac:dyDescent="0.2">
      <c r="A253" s="25" t="str">
        <f t="shared" si="30"/>
        <v>Felita Melpuss</v>
      </c>
      <c r="B253" s="25">
        <v>4286367630</v>
      </c>
      <c r="C253" s="25" t="s">
        <v>503</v>
      </c>
      <c r="D253" s="25" t="s">
        <v>504</v>
      </c>
      <c r="E253" s="25" t="s">
        <v>29</v>
      </c>
      <c r="F253" s="25">
        <v>60653</v>
      </c>
      <c r="G253" s="25">
        <f>COUNTIF([1]deals_closed!D:D,B253)</f>
        <v>15</v>
      </c>
      <c r="H253" s="26">
        <f>SUMIF([1]deals_closed!D:D,B253,[1]deals_closed!C:C)</f>
        <v>499440</v>
      </c>
      <c r="I253" s="26">
        <f>VLOOKUP(E253,'[1]2018_commission_structure-Start'!$A$22:$I$24,9,FALSE)</f>
        <v>600000</v>
      </c>
      <c r="J253" s="26">
        <f t="shared" si="31"/>
        <v>750000</v>
      </c>
      <c r="K253" s="26">
        <f t="shared" si="32"/>
        <v>900000</v>
      </c>
      <c r="L253" s="26">
        <f t="shared" si="33"/>
        <v>1200000</v>
      </c>
      <c r="M253" s="27">
        <f t="shared" si="34"/>
        <v>0.83240000000000003</v>
      </c>
      <c r="N253" s="25" t="str">
        <f t="shared" si="35"/>
        <v>0-100%</v>
      </c>
      <c r="O253" s="28">
        <f>MIN(H253,I253)*INDEX('[1]2018_commission_structure-Start'!$A$21:$I$24,MATCH($E253,'[1]2018_commission_structure-Start'!$A$21:$A$24,0),MATCH(O$1,'[1]2018_commission_structure-Start'!$A$21:$I$21,0))</f>
        <v>64927.200000000004</v>
      </c>
      <c r="P253" s="26">
        <f>IF(H253&gt;I253,MIN(H253-I253,J253-I253)*INDEX('[1]2018_commission_structure-Start'!$A$21:$I$24,MATCH($E253,'[1]2018_commission_structure-Start'!$A$21:$A$24,0), MATCH(P$1,'[1]2018_commission_structure-Start'!$A$21:$I$21,0)),0)</f>
        <v>0</v>
      </c>
      <c r="Q253" s="26">
        <f>IF($H253&gt;J253,MIN($H253-J253,K253-J253)*INDEX('[1]2018_commission_structure-Start'!$A$21:$I$24,MATCH($E253,'[1]2018_commission_structure-Start'!$A$21:$A$24,0), MATCH(Q$1,'[1]2018_commission_structure-Start'!$A$21:$I$21,0)),0)</f>
        <v>0</v>
      </c>
      <c r="R253" s="26">
        <f>IF($H253&gt;K253,MIN($H253-K253,L253-K253)*INDEX('[1]2018_commission_structure-Start'!$A$21:$I$24,MATCH($E253,'[1]2018_commission_structure-Start'!$A$21:$A$24,0), MATCH(R$1,'[1]2018_commission_structure-Start'!$A$21:$I$21,0)),0)</f>
        <v>0</v>
      </c>
      <c r="S253" s="26">
        <f>IF(H253&gt;L253,(H253-L253)*INDEX('[1]2018_commission_structure-Start'!$A$21:$I$24,MATCH($E253,'[1]2018_commission_structure-Start'!$A$21:$A$24,0),MATCH(S$1,'[1]2018_commission_structure-Start'!$A$21:$I$21,0)),0)</f>
        <v>0</v>
      </c>
      <c r="T253" s="28">
        <f t="shared" si="36"/>
        <v>64927.200000000004</v>
      </c>
      <c r="U253" s="28">
        <f t="shared" si="37"/>
        <v>125580.20000000001</v>
      </c>
      <c r="V253" s="28">
        <f>MIN(H253,I253)*INDEX('[1]2018_commission_structure-Start'!$A$15:$J$18,MATCH($E253,'[1]2018_commission_structure-Start'!$A$15:$A$18,0),MATCH(V$1,'[1]2018_commission_structure-Start'!$A$15:$J$15,0))</f>
        <v>74916</v>
      </c>
      <c r="W253" s="26">
        <f>IF($H253&gt;I253,MIN($H253-I253,J253-I253)*INDEX('[1]2018_commission_structure-Start'!$A$15:$J$18,MATCH($E253,'[1]2018_commission_structure-Start'!$A$15:$A$18,0),MATCH(W$1,'[1]2018_commission_structure-Start'!$A$15:$J$15,0)),0)</f>
        <v>0</v>
      </c>
      <c r="X253" s="26">
        <f>IF($H253&gt;J253,MIN($H253-J253,K253-J253)*INDEX('[1]2018_commission_structure-Start'!$A$15:$J$18,MATCH($E253,'[1]2018_commission_structure-Start'!$A$15:$A$18,0),MATCH(X$1,'[1]2018_commission_structure-Start'!$A$15:$J$15,0)),0)</f>
        <v>0</v>
      </c>
      <c r="Y253" s="26">
        <f>IF($H253&gt;K253,MIN($H253-K253,L253-K253)*INDEX('[1]2018_commission_structure-Start'!$A$15:$J$18,MATCH($E253,'[1]2018_commission_structure-Start'!$A$15:$A$18,0),MATCH(Y$1,'[1]2018_commission_structure-Start'!$A$15:$J$15,0)),0)</f>
        <v>0</v>
      </c>
      <c r="Z253" s="26">
        <f>IF(H253&gt;L253,(H253-L253)*INDEX('[1]2018_commission_structure-Start'!$A$21:$I$24,MATCH($E253,'[1]2018_commission_structure-Start'!$A$21:$A$24,0),MATCH(Z$1,'[1]2018_commission_structure-Start'!$A$21:$I$21,0)),0)</f>
        <v>0</v>
      </c>
      <c r="AA253" s="28">
        <f t="shared" si="38"/>
        <v>74916</v>
      </c>
      <c r="AB253" s="28">
        <f t="shared" si="39"/>
        <v>135569</v>
      </c>
    </row>
    <row r="254" spans="1:28" x14ac:dyDescent="0.2">
      <c r="A254" s="25" t="str">
        <f t="shared" si="30"/>
        <v>Darnall Goodship</v>
      </c>
      <c r="B254" s="25">
        <v>8550875457</v>
      </c>
      <c r="C254" s="25" t="s">
        <v>505</v>
      </c>
      <c r="D254" s="25" t="s">
        <v>506</v>
      </c>
      <c r="E254" s="25" t="s">
        <v>7</v>
      </c>
      <c r="F254" s="25">
        <v>32108</v>
      </c>
      <c r="G254" s="25">
        <f>COUNTIF([1]deals_closed!D:D,B254)</f>
        <v>14</v>
      </c>
      <c r="H254" s="26">
        <f>SUMIF([1]deals_closed!D:D,B254,[1]deals_closed!C:C)</f>
        <v>551513</v>
      </c>
      <c r="I254" s="26">
        <f>VLOOKUP(E254,'[1]2018_commission_structure-Start'!$A$22:$I$24,9,FALSE)</f>
        <v>500000</v>
      </c>
      <c r="J254" s="26">
        <f t="shared" si="31"/>
        <v>625000</v>
      </c>
      <c r="K254" s="26">
        <f t="shared" si="32"/>
        <v>750000</v>
      </c>
      <c r="L254" s="26">
        <f t="shared" si="33"/>
        <v>1000000</v>
      </c>
      <c r="M254" s="27">
        <f t="shared" si="34"/>
        <v>1.1030260000000001</v>
      </c>
      <c r="N254" s="25" t="str">
        <f t="shared" si="35"/>
        <v>100-125%</v>
      </c>
      <c r="O254" s="28">
        <f>MIN(H254,I254)*INDEX('[1]2018_commission_structure-Start'!$A$21:$I$24,MATCH($E254,'[1]2018_commission_structure-Start'!$A$21:$A$24,0),MATCH(O$1,'[1]2018_commission_structure-Start'!$A$21:$I$21,0))</f>
        <v>50000</v>
      </c>
      <c r="P254" s="26">
        <f>IF(H254&gt;I254,MIN(H254-I254,J254-I254)*INDEX('[1]2018_commission_structure-Start'!$A$21:$I$24,MATCH($E254,'[1]2018_commission_structure-Start'!$A$21:$A$24,0), MATCH(P$1,'[1]2018_commission_structure-Start'!$A$21:$I$21,0)),0)</f>
        <v>7726.95</v>
      </c>
      <c r="Q254" s="26">
        <f>IF($H254&gt;J254,MIN($H254-J254,K254-J254)*INDEX('[1]2018_commission_structure-Start'!$A$21:$I$24,MATCH($E254,'[1]2018_commission_structure-Start'!$A$21:$A$24,0), MATCH(Q$1,'[1]2018_commission_structure-Start'!$A$21:$I$21,0)),0)</f>
        <v>0</v>
      </c>
      <c r="R254" s="26">
        <f>IF($H254&gt;K254,MIN($H254-K254,L254-K254)*INDEX('[1]2018_commission_structure-Start'!$A$21:$I$24,MATCH($E254,'[1]2018_commission_structure-Start'!$A$21:$A$24,0), MATCH(R$1,'[1]2018_commission_structure-Start'!$A$21:$I$21,0)),0)</f>
        <v>0</v>
      </c>
      <c r="S254" s="26">
        <f>IF(H254&gt;L254,(H254-L254)*INDEX('[1]2018_commission_structure-Start'!$A$21:$I$24,MATCH($E254,'[1]2018_commission_structure-Start'!$A$21:$A$24,0),MATCH(S$1,'[1]2018_commission_structure-Start'!$A$21:$I$21,0)),0)</f>
        <v>0</v>
      </c>
      <c r="T254" s="28">
        <f t="shared" si="36"/>
        <v>57726.95</v>
      </c>
      <c r="U254" s="28">
        <f t="shared" si="37"/>
        <v>89834.95</v>
      </c>
      <c r="V254" s="28">
        <f>MIN(H254,I254)*INDEX('[1]2018_commission_structure-Start'!$A$15:$J$18,MATCH($E254,'[1]2018_commission_structure-Start'!$A$15:$A$18,0),MATCH(V$1,'[1]2018_commission_structure-Start'!$A$15:$J$15,0))</f>
        <v>60000</v>
      </c>
      <c r="W254" s="26">
        <f>IF($H254&gt;I254,MIN($H254-I254,J254-I254)*INDEX('[1]2018_commission_structure-Start'!$A$15:$J$18,MATCH($E254,'[1]2018_commission_structure-Start'!$A$15:$A$18,0),MATCH(W$1,'[1]2018_commission_structure-Start'!$A$15:$J$15,0)),0)</f>
        <v>8757.2100000000009</v>
      </c>
      <c r="X254" s="26">
        <f>IF($H254&gt;J254,MIN($H254-J254,K254-J254)*INDEX('[1]2018_commission_structure-Start'!$A$15:$J$18,MATCH($E254,'[1]2018_commission_structure-Start'!$A$15:$A$18,0),MATCH(X$1,'[1]2018_commission_structure-Start'!$A$15:$J$15,0)),0)</f>
        <v>0</v>
      </c>
      <c r="Y254" s="26">
        <f>IF($H254&gt;K254,MIN($H254-K254,L254-K254)*INDEX('[1]2018_commission_structure-Start'!$A$15:$J$18,MATCH($E254,'[1]2018_commission_structure-Start'!$A$15:$A$18,0),MATCH(Y$1,'[1]2018_commission_structure-Start'!$A$15:$J$15,0)),0)</f>
        <v>0</v>
      </c>
      <c r="Z254" s="26">
        <f>IF(H254&gt;L254,(H254-L254)*INDEX('[1]2018_commission_structure-Start'!$A$21:$I$24,MATCH($E254,'[1]2018_commission_structure-Start'!$A$21:$A$24,0),MATCH(Z$1,'[1]2018_commission_structure-Start'!$A$21:$I$21,0)),0)</f>
        <v>0</v>
      </c>
      <c r="AA254" s="28">
        <f t="shared" si="38"/>
        <v>68757.210000000006</v>
      </c>
      <c r="AB254" s="28">
        <f t="shared" si="39"/>
        <v>100865.21</v>
      </c>
    </row>
    <row r="255" spans="1:28" x14ac:dyDescent="0.2">
      <c r="A255" s="25" t="str">
        <f t="shared" si="30"/>
        <v>Fidelia Pedrocco</v>
      </c>
      <c r="B255" s="25">
        <v>4900475084</v>
      </c>
      <c r="C255" s="25" t="s">
        <v>507</v>
      </c>
      <c r="D255" s="25" t="s">
        <v>508</v>
      </c>
      <c r="E255" s="25" t="s">
        <v>29</v>
      </c>
      <c r="F255" s="25">
        <v>62855</v>
      </c>
      <c r="G255" s="25">
        <f>COUNTIF([1]deals_closed!D:D,B255)</f>
        <v>22</v>
      </c>
      <c r="H255" s="26">
        <f>SUMIF([1]deals_closed!D:D,B255,[1]deals_closed!C:C)</f>
        <v>787783</v>
      </c>
      <c r="I255" s="26">
        <f>VLOOKUP(E255,'[1]2018_commission_structure-Start'!$A$22:$I$24,9,FALSE)</f>
        <v>600000</v>
      </c>
      <c r="J255" s="26">
        <f t="shared" si="31"/>
        <v>750000</v>
      </c>
      <c r="K255" s="26">
        <f t="shared" si="32"/>
        <v>900000</v>
      </c>
      <c r="L255" s="26">
        <f t="shared" si="33"/>
        <v>1200000</v>
      </c>
      <c r="M255" s="27">
        <f t="shared" si="34"/>
        <v>1.3129716666666666</v>
      </c>
      <c r="N255" s="25" t="str">
        <f t="shared" si="35"/>
        <v>125-150%</v>
      </c>
      <c r="O255" s="28">
        <f>MIN(H255,I255)*INDEX('[1]2018_commission_structure-Start'!$A$21:$I$24,MATCH($E255,'[1]2018_commission_structure-Start'!$A$21:$A$24,0),MATCH(O$1,'[1]2018_commission_structure-Start'!$A$21:$I$21,0))</f>
        <v>78000</v>
      </c>
      <c r="P255" s="26">
        <f>IF(H255&gt;I255,MIN(H255-I255,J255-I255)*INDEX('[1]2018_commission_structure-Start'!$A$21:$I$24,MATCH($E255,'[1]2018_commission_structure-Start'!$A$21:$A$24,0), MATCH(P$1,'[1]2018_commission_structure-Start'!$A$21:$I$21,0)),0)</f>
        <v>25500.000000000004</v>
      </c>
      <c r="Q255" s="26">
        <f>IF($H255&gt;J255,MIN($H255-J255,K255-J255)*INDEX('[1]2018_commission_structure-Start'!$A$21:$I$24,MATCH($E255,'[1]2018_commission_structure-Start'!$A$21:$A$24,0), MATCH(Q$1,'[1]2018_commission_structure-Start'!$A$21:$I$21,0)),0)</f>
        <v>7934.4299999999994</v>
      </c>
      <c r="R255" s="26">
        <f>IF($H255&gt;K255,MIN($H255-K255,L255-K255)*INDEX('[1]2018_commission_structure-Start'!$A$21:$I$24,MATCH($E255,'[1]2018_commission_structure-Start'!$A$21:$A$24,0), MATCH(R$1,'[1]2018_commission_structure-Start'!$A$21:$I$21,0)),0)</f>
        <v>0</v>
      </c>
      <c r="S255" s="26">
        <f>IF(H255&gt;L255,(H255-L255)*INDEX('[1]2018_commission_structure-Start'!$A$21:$I$24,MATCH($E255,'[1]2018_commission_structure-Start'!$A$21:$A$24,0),MATCH(S$1,'[1]2018_commission_structure-Start'!$A$21:$I$21,0)),0)</f>
        <v>0</v>
      </c>
      <c r="T255" s="28">
        <f t="shared" si="36"/>
        <v>111434.43</v>
      </c>
      <c r="U255" s="28">
        <f t="shared" si="37"/>
        <v>174289.43</v>
      </c>
      <c r="V255" s="28">
        <f>MIN(H255,I255)*INDEX('[1]2018_commission_structure-Start'!$A$15:$J$18,MATCH($E255,'[1]2018_commission_structure-Start'!$A$15:$A$18,0),MATCH(V$1,'[1]2018_commission_structure-Start'!$A$15:$J$15,0))</f>
        <v>90000</v>
      </c>
      <c r="W255" s="26">
        <f>IF($H255&gt;I255,MIN($H255-I255,J255-I255)*INDEX('[1]2018_commission_structure-Start'!$A$15:$J$18,MATCH($E255,'[1]2018_commission_structure-Start'!$A$15:$A$18,0),MATCH(W$1,'[1]2018_commission_structure-Start'!$A$15:$J$15,0)),0)</f>
        <v>27000</v>
      </c>
      <c r="X255" s="26">
        <f>IF($H255&gt;J255,MIN($H255-J255,K255-J255)*INDEX('[1]2018_commission_structure-Start'!$A$15:$J$18,MATCH($E255,'[1]2018_commission_structure-Start'!$A$15:$A$18,0),MATCH(X$1,'[1]2018_commission_structure-Start'!$A$15:$J$15,0)),0)</f>
        <v>9445.75</v>
      </c>
      <c r="Y255" s="26">
        <f>IF($H255&gt;K255,MIN($H255-K255,L255-K255)*INDEX('[1]2018_commission_structure-Start'!$A$15:$J$18,MATCH($E255,'[1]2018_commission_structure-Start'!$A$15:$A$18,0),MATCH(Y$1,'[1]2018_commission_structure-Start'!$A$15:$J$15,0)),0)</f>
        <v>0</v>
      </c>
      <c r="Z255" s="26">
        <f>IF(H255&gt;L255,(H255-L255)*INDEX('[1]2018_commission_structure-Start'!$A$21:$I$24,MATCH($E255,'[1]2018_commission_structure-Start'!$A$21:$A$24,0),MATCH(Z$1,'[1]2018_commission_structure-Start'!$A$21:$I$21,0)),0)</f>
        <v>0</v>
      </c>
      <c r="AA255" s="28">
        <f t="shared" si="38"/>
        <v>126445.75</v>
      </c>
      <c r="AB255" s="28">
        <f t="shared" si="39"/>
        <v>189300.75</v>
      </c>
    </row>
    <row r="256" spans="1:28" x14ac:dyDescent="0.2">
      <c r="A256" s="25" t="str">
        <f t="shared" si="30"/>
        <v>Ellen Dooman</v>
      </c>
      <c r="B256" s="25">
        <v>9458563771</v>
      </c>
      <c r="C256" s="25" t="s">
        <v>509</v>
      </c>
      <c r="D256" s="25" t="s">
        <v>510</v>
      </c>
      <c r="E256" s="25" t="s">
        <v>7</v>
      </c>
      <c r="F256" s="25">
        <v>52419</v>
      </c>
      <c r="G256" s="25">
        <f>COUNTIF([1]deals_closed!D:D,B256)</f>
        <v>18</v>
      </c>
      <c r="H256" s="26">
        <f>SUMIF([1]deals_closed!D:D,B256,[1]deals_closed!C:C)</f>
        <v>646430</v>
      </c>
      <c r="I256" s="26">
        <f>VLOOKUP(E256,'[1]2018_commission_structure-Start'!$A$22:$I$24,9,FALSE)</f>
        <v>500000</v>
      </c>
      <c r="J256" s="26">
        <f t="shared" si="31"/>
        <v>625000</v>
      </c>
      <c r="K256" s="26">
        <f t="shared" si="32"/>
        <v>750000</v>
      </c>
      <c r="L256" s="26">
        <f t="shared" si="33"/>
        <v>1000000</v>
      </c>
      <c r="M256" s="27">
        <f t="shared" si="34"/>
        <v>1.2928599999999999</v>
      </c>
      <c r="N256" s="25" t="str">
        <f t="shared" si="35"/>
        <v>125-150%</v>
      </c>
      <c r="O256" s="28">
        <f>MIN(H256,I256)*INDEX('[1]2018_commission_structure-Start'!$A$21:$I$24,MATCH($E256,'[1]2018_commission_structure-Start'!$A$21:$A$24,0),MATCH(O$1,'[1]2018_commission_structure-Start'!$A$21:$I$21,0))</f>
        <v>50000</v>
      </c>
      <c r="P256" s="26">
        <f>IF(H256&gt;I256,MIN(H256-I256,J256-I256)*INDEX('[1]2018_commission_structure-Start'!$A$21:$I$24,MATCH($E256,'[1]2018_commission_structure-Start'!$A$21:$A$24,0), MATCH(P$1,'[1]2018_commission_structure-Start'!$A$21:$I$21,0)),0)</f>
        <v>18750</v>
      </c>
      <c r="Q256" s="26">
        <f>IF($H256&gt;J256,MIN($H256-J256,K256-J256)*INDEX('[1]2018_commission_structure-Start'!$A$21:$I$24,MATCH($E256,'[1]2018_commission_structure-Start'!$A$21:$A$24,0), MATCH(Q$1,'[1]2018_commission_structure-Start'!$A$21:$I$21,0)),0)</f>
        <v>3857.3999999999996</v>
      </c>
      <c r="R256" s="26">
        <f>IF($H256&gt;K256,MIN($H256-K256,L256-K256)*INDEX('[1]2018_commission_structure-Start'!$A$21:$I$24,MATCH($E256,'[1]2018_commission_structure-Start'!$A$21:$A$24,0), MATCH(R$1,'[1]2018_commission_structure-Start'!$A$21:$I$21,0)),0)</f>
        <v>0</v>
      </c>
      <c r="S256" s="26">
        <f>IF(H256&gt;L256,(H256-L256)*INDEX('[1]2018_commission_structure-Start'!$A$21:$I$24,MATCH($E256,'[1]2018_commission_structure-Start'!$A$21:$A$24,0),MATCH(S$1,'[1]2018_commission_structure-Start'!$A$21:$I$21,0)),0)</f>
        <v>0</v>
      </c>
      <c r="T256" s="28">
        <f t="shared" si="36"/>
        <v>72607.399999999994</v>
      </c>
      <c r="U256" s="28">
        <f t="shared" si="37"/>
        <v>125026.4</v>
      </c>
      <c r="V256" s="28">
        <f>MIN(H256,I256)*INDEX('[1]2018_commission_structure-Start'!$A$15:$J$18,MATCH($E256,'[1]2018_commission_structure-Start'!$A$15:$A$18,0),MATCH(V$1,'[1]2018_commission_structure-Start'!$A$15:$J$15,0))</f>
        <v>60000</v>
      </c>
      <c r="W256" s="26">
        <f>IF($H256&gt;I256,MIN($H256-I256,J256-I256)*INDEX('[1]2018_commission_structure-Start'!$A$15:$J$18,MATCH($E256,'[1]2018_commission_structure-Start'!$A$15:$A$18,0),MATCH(W$1,'[1]2018_commission_structure-Start'!$A$15:$J$15,0)),0)</f>
        <v>21250</v>
      </c>
      <c r="X256" s="26">
        <f>IF($H256&gt;J256,MIN($H256-J256,K256-J256)*INDEX('[1]2018_commission_structure-Start'!$A$15:$J$18,MATCH($E256,'[1]2018_commission_structure-Start'!$A$15:$A$18,0),MATCH(X$1,'[1]2018_commission_structure-Start'!$A$15:$J$15,0)),0)</f>
        <v>4286</v>
      </c>
      <c r="Y256" s="26">
        <f>IF($H256&gt;K256,MIN($H256-K256,L256-K256)*INDEX('[1]2018_commission_structure-Start'!$A$15:$J$18,MATCH($E256,'[1]2018_commission_structure-Start'!$A$15:$A$18,0),MATCH(Y$1,'[1]2018_commission_structure-Start'!$A$15:$J$15,0)),0)</f>
        <v>0</v>
      </c>
      <c r="Z256" s="26">
        <f>IF(H256&gt;L256,(H256-L256)*INDEX('[1]2018_commission_structure-Start'!$A$21:$I$24,MATCH($E256,'[1]2018_commission_structure-Start'!$A$21:$A$24,0),MATCH(Z$1,'[1]2018_commission_structure-Start'!$A$21:$I$21,0)),0)</f>
        <v>0</v>
      </c>
      <c r="AA256" s="28">
        <f t="shared" si="38"/>
        <v>85536</v>
      </c>
      <c r="AB256" s="28">
        <f t="shared" si="39"/>
        <v>137955</v>
      </c>
    </row>
    <row r="257" spans="1:28" x14ac:dyDescent="0.2">
      <c r="A257" s="25" t="str">
        <f t="shared" si="30"/>
        <v>Stanislas Pessolt</v>
      </c>
      <c r="B257" s="25">
        <v>715518151</v>
      </c>
      <c r="C257" s="25" t="s">
        <v>200</v>
      </c>
      <c r="D257" s="25" t="s">
        <v>511</v>
      </c>
      <c r="E257" s="25" t="s">
        <v>10</v>
      </c>
      <c r="F257" s="25">
        <v>113739</v>
      </c>
      <c r="G257" s="25">
        <f>COUNTIF([1]deals_closed!D:D,B257)</f>
        <v>22</v>
      </c>
      <c r="H257" s="26">
        <f>SUMIF([1]deals_closed!D:D,B257,[1]deals_closed!C:C)</f>
        <v>789000</v>
      </c>
      <c r="I257" s="26">
        <f>VLOOKUP(E257,'[1]2018_commission_structure-Start'!$A$22:$I$24,9,FALSE)</f>
        <v>750000</v>
      </c>
      <c r="J257" s="26">
        <f t="shared" si="31"/>
        <v>937500</v>
      </c>
      <c r="K257" s="26">
        <f t="shared" si="32"/>
        <v>1125000</v>
      </c>
      <c r="L257" s="26">
        <f t="shared" si="33"/>
        <v>1500000</v>
      </c>
      <c r="M257" s="27">
        <f t="shared" si="34"/>
        <v>1.052</v>
      </c>
      <c r="N257" s="25" t="str">
        <f t="shared" si="35"/>
        <v>100-125%</v>
      </c>
      <c r="O257" s="28">
        <f>MIN(H257,I257)*INDEX('[1]2018_commission_structure-Start'!$A$21:$I$24,MATCH($E257,'[1]2018_commission_structure-Start'!$A$21:$A$24,0),MATCH(O$1,'[1]2018_commission_structure-Start'!$A$21:$I$21,0))</f>
        <v>112500</v>
      </c>
      <c r="P257" s="26">
        <f>IF(H257&gt;I257,MIN(H257-I257,J257-I257)*INDEX('[1]2018_commission_structure-Start'!$A$21:$I$24,MATCH($E257,'[1]2018_commission_structure-Start'!$A$21:$A$24,0), MATCH(P$1,'[1]2018_commission_structure-Start'!$A$21:$I$21,0)),0)</f>
        <v>7410</v>
      </c>
      <c r="Q257" s="26">
        <f>IF($H257&gt;J257,MIN($H257-J257,K257-J257)*INDEX('[1]2018_commission_structure-Start'!$A$21:$I$24,MATCH($E257,'[1]2018_commission_structure-Start'!$A$21:$A$24,0), MATCH(Q$1,'[1]2018_commission_structure-Start'!$A$21:$I$21,0)),0)</f>
        <v>0</v>
      </c>
      <c r="R257" s="26">
        <f>IF($H257&gt;K257,MIN($H257-K257,L257-K257)*INDEX('[1]2018_commission_structure-Start'!$A$21:$I$24,MATCH($E257,'[1]2018_commission_structure-Start'!$A$21:$A$24,0), MATCH(R$1,'[1]2018_commission_structure-Start'!$A$21:$I$21,0)),0)</f>
        <v>0</v>
      </c>
      <c r="S257" s="26">
        <f>IF(H257&gt;L257,(H257-L257)*INDEX('[1]2018_commission_structure-Start'!$A$21:$I$24,MATCH($E257,'[1]2018_commission_structure-Start'!$A$21:$A$24,0),MATCH(S$1,'[1]2018_commission_structure-Start'!$A$21:$I$21,0)),0)</f>
        <v>0</v>
      </c>
      <c r="T257" s="28">
        <f t="shared" si="36"/>
        <v>119910</v>
      </c>
      <c r="U257" s="28">
        <f t="shared" si="37"/>
        <v>233649</v>
      </c>
      <c r="V257" s="28">
        <f>MIN(H257,I257)*INDEX('[1]2018_commission_structure-Start'!$A$15:$J$18,MATCH($E257,'[1]2018_commission_structure-Start'!$A$15:$A$18,0),MATCH(V$1,'[1]2018_commission_structure-Start'!$A$15:$J$15,0))</f>
        <v>112500</v>
      </c>
      <c r="W257" s="26">
        <f>IF($H257&gt;I257,MIN($H257-I257,J257-I257)*INDEX('[1]2018_commission_structure-Start'!$A$15:$J$18,MATCH($E257,'[1]2018_commission_structure-Start'!$A$15:$A$18,0),MATCH(W$1,'[1]2018_commission_structure-Start'!$A$15:$J$15,0)),0)</f>
        <v>8580</v>
      </c>
      <c r="X257" s="26">
        <f>IF($H257&gt;J257,MIN($H257-J257,K257-J257)*INDEX('[1]2018_commission_structure-Start'!$A$15:$J$18,MATCH($E257,'[1]2018_commission_structure-Start'!$A$15:$A$18,0),MATCH(X$1,'[1]2018_commission_structure-Start'!$A$15:$J$15,0)),0)</f>
        <v>0</v>
      </c>
      <c r="Y257" s="26">
        <f>IF($H257&gt;K257,MIN($H257-K257,L257-K257)*INDEX('[1]2018_commission_structure-Start'!$A$15:$J$18,MATCH($E257,'[1]2018_commission_structure-Start'!$A$15:$A$18,0),MATCH(Y$1,'[1]2018_commission_structure-Start'!$A$15:$J$15,0)),0)</f>
        <v>0</v>
      </c>
      <c r="Z257" s="26">
        <f>IF(H257&gt;L257,(H257-L257)*INDEX('[1]2018_commission_structure-Start'!$A$21:$I$24,MATCH($E257,'[1]2018_commission_structure-Start'!$A$21:$A$24,0),MATCH(Z$1,'[1]2018_commission_structure-Start'!$A$21:$I$21,0)),0)</f>
        <v>0</v>
      </c>
      <c r="AA257" s="28">
        <f t="shared" si="38"/>
        <v>121080</v>
      </c>
      <c r="AB257" s="28">
        <f t="shared" si="39"/>
        <v>234819</v>
      </c>
    </row>
    <row r="258" spans="1:28" x14ac:dyDescent="0.2">
      <c r="A258" s="25" t="str">
        <f t="shared" ref="A258:A321" si="40">C258&amp;" "&amp;D258</f>
        <v>Denny Pickard</v>
      </c>
      <c r="B258" s="25">
        <v>9627071331</v>
      </c>
      <c r="C258" s="25" t="s">
        <v>512</v>
      </c>
      <c r="D258" s="25" t="s">
        <v>513</v>
      </c>
      <c r="E258" s="25" t="s">
        <v>10</v>
      </c>
      <c r="F258" s="25">
        <v>124372</v>
      </c>
      <c r="G258" s="25">
        <f>COUNTIF([1]deals_closed!D:D,B258)</f>
        <v>23</v>
      </c>
      <c r="H258" s="26">
        <f>SUMIF([1]deals_closed!D:D,B258,[1]deals_closed!C:C)</f>
        <v>633465</v>
      </c>
      <c r="I258" s="26">
        <f>VLOOKUP(E258,'[1]2018_commission_structure-Start'!$A$22:$I$24,9,FALSE)</f>
        <v>750000</v>
      </c>
      <c r="J258" s="26">
        <f t="shared" si="31"/>
        <v>937500</v>
      </c>
      <c r="K258" s="26">
        <f t="shared" si="32"/>
        <v>1125000</v>
      </c>
      <c r="L258" s="26">
        <f t="shared" si="33"/>
        <v>1500000</v>
      </c>
      <c r="M258" s="27">
        <f t="shared" si="34"/>
        <v>0.84462000000000004</v>
      </c>
      <c r="N258" s="25" t="str">
        <f t="shared" si="35"/>
        <v>0-100%</v>
      </c>
      <c r="O258" s="28">
        <f>MIN(H258,I258)*INDEX('[1]2018_commission_structure-Start'!$A$21:$I$24,MATCH($E258,'[1]2018_commission_structure-Start'!$A$21:$A$24,0),MATCH(O$1,'[1]2018_commission_structure-Start'!$A$21:$I$21,0))</f>
        <v>95019.75</v>
      </c>
      <c r="P258" s="26">
        <f>IF(H258&gt;I258,MIN(H258-I258,J258-I258)*INDEX('[1]2018_commission_structure-Start'!$A$21:$I$24,MATCH($E258,'[1]2018_commission_structure-Start'!$A$21:$A$24,0), MATCH(P$1,'[1]2018_commission_structure-Start'!$A$21:$I$21,0)),0)</f>
        <v>0</v>
      </c>
      <c r="Q258" s="26">
        <f>IF($H258&gt;J258,MIN($H258-J258,K258-J258)*INDEX('[1]2018_commission_structure-Start'!$A$21:$I$24,MATCH($E258,'[1]2018_commission_structure-Start'!$A$21:$A$24,0), MATCH(Q$1,'[1]2018_commission_structure-Start'!$A$21:$I$21,0)),0)</f>
        <v>0</v>
      </c>
      <c r="R258" s="26">
        <f>IF($H258&gt;K258,MIN($H258-K258,L258-K258)*INDEX('[1]2018_commission_structure-Start'!$A$21:$I$24,MATCH($E258,'[1]2018_commission_structure-Start'!$A$21:$A$24,0), MATCH(R$1,'[1]2018_commission_structure-Start'!$A$21:$I$21,0)),0)</f>
        <v>0</v>
      </c>
      <c r="S258" s="26">
        <f>IF(H258&gt;L258,(H258-L258)*INDEX('[1]2018_commission_structure-Start'!$A$21:$I$24,MATCH($E258,'[1]2018_commission_structure-Start'!$A$21:$A$24,0),MATCH(S$1,'[1]2018_commission_structure-Start'!$A$21:$I$21,0)),0)</f>
        <v>0</v>
      </c>
      <c r="T258" s="28">
        <f t="shared" si="36"/>
        <v>95019.75</v>
      </c>
      <c r="U258" s="28">
        <f t="shared" si="37"/>
        <v>219391.75</v>
      </c>
      <c r="V258" s="28">
        <f>MIN(H258,I258)*INDEX('[1]2018_commission_structure-Start'!$A$15:$J$18,MATCH($E258,'[1]2018_commission_structure-Start'!$A$15:$A$18,0),MATCH(V$1,'[1]2018_commission_structure-Start'!$A$15:$J$15,0))</f>
        <v>95019.75</v>
      </c>
      <c r="W258" s="26">
        <f>IF($H258&gt;I258,MIN($H258-I258,J258-I258)*INDEX('[1]2018_commission_structure-Start'!$A$15:$J$18,MATCH($E258,'[1]2018_commission_structure-Start'!$A$15:$A$18,0),MATCH(W$1,'[1]2018_commission_structure-Start'!$A$15:$J$15,0)),0)</f>
        <v>0</v>
      </c>
      <c r="X258" s="26">
        <f>IF($H258&gt;J258,MIN($H258-J258,K258-J258)*INDEX('[1]2018_commission_structure-Start'!$A$15:$J$18,MATCH($E258,'[1]2018_commission_structure-Start'!$A$15:$A$18,0),MATCH(X$1,'[1]2018_commission_structure-Start'!$A$15:$J$15,0)),0)</f>
        <v>0</v>
      </c>
      <c r="Y258" s="26">
        <f>IF($H258&gt;K258,MIN($H258-K258,L258-K258)*INDEX('[1]2018_commission_structure-Start'!$A$15:$J$18,MATCH($E258,'[1]2018_commission_structure-Start'!$A$15:$A$18,0),MATCH(Y$1,'[1]2018_commission_structure-Start'!$A$15:$J$15,0)),0)</f>
        <v>0</v>
      </c>
      <c r="Z258" s="26">
        <f>IF(H258&gt;L258,(H258-L258)*INDEX('[1]2018_commission_structure-Start'!$A$21:$I$24,MATCH($E258,'[1]2018_commission_structure-Start'!$A$21:$A$24,0),MATCH(Z$1,'[1]2018_commission_structure-Start'!$A$21:$I$21,0)),0)</f>
        <v>0</v>
      </c>
      <c r="AA258" s="28">
        <f t="shared" si="38"/>
        <v>95019.75</v>
      </c>
      <c r="AB258" s="28">
        <f t="shared" si="39"/>
        <v>219391.75</v>
      </c>
    </row>
    <row r="259" spans="1:28" x14ac:dyDescent="0.2">
      <c r="A259" s="25" t="str">
        <f t="shared" si="40"/>
        <v>Ariadne Willshire</v>
      </c>
      <c r="B259" s="25">
        <v>2936088178</v>
      </c>
      <c r="C259" s="25" t="s">
        <v>514</v>
      </c>
      <c r="D259" s="25" t="s">
        <v>515</v>
      </c>
      <c r="E259" s="25" t="s">
        <v>10</v>
      </c>
      <c r="F259" s="25">
        <v>76155</v>
      </c>
      <c r="G259" s="25">
        <f>COUNTIF([1]deals_closed!D:D,B259)</f>
        <v>15</v>
      </c>
      <c r="H259" s="26">
        <f>SUMIF([1]deals_closed!D:D,B259,[1]deals_closed!C:C)</f>
        <v>483274</v>
      </c>
      <c r="I259" s="26">
        <f>VLOOKUP(E259,'[1]2018_commission_structure-Start'!$A$22:$I$24,9,FALSE)</f>
        <v>750000</v>
      </c>
      <c r="J259" s="26">
        <f t="shared" ref="J259:J322" si="41">I259*1.25</f>
        <v>937500</v>
      </c>
      <c r="K259" s="26">
        <f t="shared" ref="K259:K322" si="42">I259*1.5</f>
        <v>1125000</v>
      </c>
      <c r="L259" s="26">
        <f t="shared" ref="L259:L322" si="43">I259*2</f>
        <v>1500000</v>
      </c>
      <c r="M259" s="27">
        <f t="shared" ref="M259:M322" si="44">H259/I259</f>
        <v>0.64436533333333335</v>
      </c>
      <c r="N259" s="25" t="str">
        <f t="shared" ref="N259:N322" si="45">IF(M259&lt;=1, "0-100%", IF(M259&lt;=1.25, "100-125%", IF(M259&lt;=1.5, "125-150%", IF(M259&lt;=2, "150-200%", "&gt;200%"))))</f>
        <v>0-100%</v>
      </c>
      <c r="O259" s="28">
        <f>MIN(H259,I259)*INDEX('[1]2018_commission_structure-Start'!$A$21:$I$24,MATCH($E259,'[1]2018_commission_structure-Start'!$A$21:$A$24,0),MATCH(O$1,'[1]2018_commission_structure-Start'!$A$21:$I$21,0))</f>
        <v>72491.099999999991</v>
      </c>
      <c r="P259" s="26">
        <f>IF(H259&gt;I259,MIN(H259-I259,J259-I259)*INDEX('[1]2018_commission_structure-Start'!$A$21:$I$24,MATCH($E259,'[1]2018_commission_structure-Start'!$A$21:$A$24,0), MATCH(P$1,'[1]2018_commission_structure-Start'!$A$21:$I$21,0)),0)</f>
        <v>0</v>
      </c>
      <c r="Q259" s="26">
        <f>IF($H259&gt;J259,MIN($H259-J259,K259-J259)*INDEX('[1]2018_commission_structure-Start'!$A$21:$I$24,MATCH($E259,'[1]2018_commission_structure-Start'!$A$21:$A$24,0), MATCH(Q$1,'[1]2018_commission_structure-Start'!$A$21:$I$21,0)),0)</f>
        <v>0</v>
      </c>
      <c r="R259" s="26">
        <f>IF($H259&gt;K259,MIN($H259-K259,L259-K259)*INDEX('[1]2018_commission_structure-Start'!$A$21:$I$24,MATCH($E259,'[1]2018_commission_structure-Start'!$A$21:$A$24,0), MATCH(R$1,'[1]2018_commission_structure-Start'!$A$21:$I$21,0)),0)</f>
        <v>0</v>
      </c>
      <c r="S259" s="26">
        <f>IF(H259&gt;L259,(H259-L259)*INDEX('[1]2018_commission_structure-Start'!$A$21:$I$24,MATCH($E259,'[1]2018_commission_structure-Start'!$A$21:$A$24,0),MATCH(S$1,'[1]2018_commission_structure-Start'!$A$21:$I$21,0)),0)</f>
        <v>0</v>
      </c>
      <c r="T259" s="28">
        <f t="shared" ref="T259:T322" si="46">SUM(O259:S259)</f>
        <v>72491.099999999991</v>
      </c>
      <c r="U259" s="28">
        <f t="shared" ref="U259:U322" si="47">T259+F259</f>
        <v>148646.09999999998</v>
      </c>
      <c r="V259" s="28">
        <f>MIN(H259,I259)*INDEX('[1]2018_commission_structure-Start'!$A$15:$J$18,MATCH($E259,'[1]2018_commission_structure-Start'!$A$15:$A$18,0),MATCH(V$1,'[1]2018_commission_structure-Start'!$A$15:$J$15,0))</f>
        <v>72491.099999999991</v>
      </c>
      <c r="W259" s="26">
        <f>IF($H259&gt;I259,MIN($H259-I259,J259-I259)*INDEX('[1]2018_commission_structure-Start'!$A$15:$J$18,MATCH($E259,'[1]2018_commission_structure-Start'!$A$15:$A$18,0),MATCH(W$1,'[1]2018_commission_structure-Start'!$A$15:$J$15,0)),0)</f>
        <v>0</v>
      </c>
      <c r="X259" s="26">
        <f>IF($H259&gt;J259,MIN($H259-J259,K259-J259)*INDEX('[1]2018_commission_structure-Start'!$A$15:$J$18,MATCH($E259,'[1]2018_commission_structure-Start'!$A$15:$A$18,0),MATCH(X$1,'[1]2018_commission_structure-Start'!$A$15:$J$15,0)),0)</f>
        <v>0</v>
      </c>
      <c r="Y259" s="26">
        <f>IF($H259&gt;K259,MIN($H259-K259,L259-K259)*INDEX('[1]2018_commission_structure-Start'!$A$15:$J$18,MATCH($E259,'[1]2018_commission_structure-Start'!$A$15:$A$18,0),MATCH(Y$1,'[1]2018_commission_structure-Start'!$A$15:$J$15,0)),0)</f>
        <v>0</v>
      </c>
      <c r="Z259" s="26">
        <f>IF(H259&gt;L259,(H259-L259)*INDEX('[1]2018_commission_structure-Start'!$A$21:$I$24,MATCH($E259,'[1]2018_commission_structure-Start'!$A$21:$A$24,0),MATCH(Z$1,'[1]2018_commission_structure-Start'!$A$21:$I$21,0)),0)</f>
        <v>0</v>
      </c>
      <c r="AA259" s="28">
        <f t="shared" ref="AA259:AA322" si="48">SUM(V259:Z259)</f>
        <v>72491.099999999991</v>
      </c>
      <c r="AB259" s="28">
        <f t="shared" ref="AB259:AB322" si="49">AA259+F259</f>
        <v>148646.09999999998</v>
      </c>
    </row>
    <row r="260" spans="1:28" x14ac:dyDescent="0.2">
      <c r="A260" s="25" t="str">
        <f t="shared" si="40"/>
        <v>Ave Abbatini</v>
      </c>
      <c r="B260" s="25">
        <v>8373529241</v>
      </c>
      <c r="C260" s="25" t="s">
        <v>516</v>
      </c>
      <c r="D260" s="25" t="s">
        <v>517</v>
      </c>
      <c r="E260" s="25" t="s">
        <v>7</v>
      </c>
      <c r="F260" s="25">
        <v>55438</v>
      </c>
      <c r="G260" s="25">
        <f>COUNTIF([1]deals_closed!D:D,B260)</f>
        <v>24</v>
      </c>
      <c r="H260" s="26">
        <f>SUMIF([1]deals_closed!D:D,B260,[1]deals_closed!C:C)</f>
        <v>792386</v>
      </c>
      <c r="I260" s="26">
        <f>VLOOKUP(E260,'[1]2018_commission_structure-Start'!$A$22:$I$24,9,FALSE)</f>
        <v>500000</v>
      </c>
      <c r="J260" s="26">
        <f t="shared" si="41"/>
        <v>625000</v>
      </c>
      <c r="K260" s="26">
        <f t="shared" si="42"/>
        <v>750000</v>
      </c>
      <c r="L260" s="26">
        <f t="shared" si="43"/>
        <v>1000000</v>
      </c>
      <c r="M260" s="27">
        <f t="shared" si="44"/>
        <v>1.5847720000000001</v>
      </c>
      <c r="N260" s="25" t="str">
        <f t="shared" si="45"/>
        <v>150-200%</v>
      </c>
      <c r="O260" s="28">
        <f>MIN(H260,I260)*INDEX('[1]2018_commission_structure-Start'!$A$21:$I$24,MATCH($E260,'[1]2018_commission_structure-Start'!$A$21:$A$24,0),MATCH(O$1,'[1]2018_commission_structure-Start'!$A$21:$I$21,0))</f>
        <v>50000</v>
      </c>
      <c r="P260" s="26">
        <f>IF(H260&gt;I260,MIN(H260-I260,J260-I260)*INDEX('[1]2018_commission_structure-Start'!$A$21:$I$24,MATCH($E260,'[1]2018_commission_structure-Start'!$A$21:$A$24,0), MATCH(P$1,'[1]2018_commission_structure-Start'!$A$21:$I$21,0)),0)</f>
        <v>18750</v>
      </c>
      <c r="Q260" s="26">
        <f>IF($H260&gt;J260,MIN($H260-J260,K260-J260)*INDEX('[1]2018_commission_structure-Start'!$A$21:$I$24,MATCH($E260,'[1]2018_commission_structure-Start'!$A$21:$A$24,0), MATCH(Q$1,'[1]2018_commission_structure-Start'!$A$21:$I$21,0)),0)</f>
        <v>22500</v>
      </c>
      <c r="R260" s="26">
        <f>IF($H260&gt;K260,MIN($H260-K260,L260-K260)*INDEX('[1]2018_commission_structure-Start'!$A$21:$I$24,MATCH($E260,'[1]2018_commission_structure-Start'!$A$21:$A$24,0), MATCH(R$1,'[1]2018_commission_structure-Start'!$A$21:$I$21,0)),0)</f>
        <v>9324.92</v>
      </c>
      <c r="S260" s="26">
        <f>IF(H260&gt;L260,(H260-L260)*INDEX('[1]2018_commission_structure-Start'!$A$21:$I$24,MATCH($E260,'[1]2018_commission_structure-Start'!$A$21:$A$24,0),MATCH(S$1,'[1]2018_commission_structure-Start'!$A$21:$I$21,0)),0)</f>
        <v>0</v>
      </c>
      <c r="T260" s="28">
        <f t="shared" si="46"/>
        <v>100574.92</v>
      </c>
      <c r="U260" s="28">
        <f t="shared" si="47"/>
        <v>156012.91999999998</v>
      </c>
      <c r="V260" s="28">
        <f>MIN(H260,I260)*INDEX('[1]2018_commission_structure-Start'!$A$15:$J$18,MATCH($E260,'[1]2018_commission_structure-Start'!$A$15:$A$18,0),MATCH(V$1,'[1]2018_commission_structure-Start'!$A$15:$J$15,0))</f>
        <v>60000</v>
      </c>
      <c r="W260" s="26">
        <f>IF($H260&gt;I260,MIN($H260-I260,J260-I260)*INDEX('[1]2018_commission_structure-Start'!$A$15:$J$18,MATCH($E260,'[1]2018_commission_structure-Start'!$A$15:$A$18,0),MATCH(W$1,'[1]2018_commission_structure-Start'!$A$15:$J$15,0)),0)</f>
        <v>21250</v>
      </c>
      <c r="X260" s="26">
        <f>IF($H260&gt;J260,MIN($H260-J260,K260-J260)*INDEX('[1]2018_commission_structure-Start'!$A$15:$J$18,MATCH($E260,'[1]2018_commission_structure-Start'!$A$15:$A$18,0),MATCH(X$1,'[1]2018_commission_structure-Start'!$A$15:$J$15,0)),0)</f>
        <v>25000</v>
      </c>
      <c r="Y260" s="26">
        <f>IF($H260&gt;K260,MIN($H260-K260,L260-K260)*INDEX('[1]2018_commission_structure-Start'!$A$15:$J$18,MATCH($E260,'[1]2018_commission_structure-Start'!$A$15:$A$18,0),MATCH(Y$1,'[1]2018_commission_structure-Start'!$A$15:$J$15,0)),0)</f>
        <v>9324.92</v>
      </c>
      <c r="Z260" s="26">
        <f>IF(H260&gt;L260,(H260-L260)*INDEX('[1]2018_commission_structure-Start'!$A$21:$I$24,MATCH($E260,'[1]2018_commission_structure-Start'!$A$21:$A$24,0),MATCH(Z$1,'[1]2018_commission_structure-Start'!$A$21:$I$21,0)),0)</f>
        <v>0</v>
      </c>
      <c r="AA260" s="28">
        <f t="shared" si="48"/>
        <v>115574.92</v>
      </c>
      <c r="AB260" s="28">
        <f t="shared" si="49"/>
        <v>171012.91999999998</v>
      </c>
    </row>
    <row r="261" spans="1:28" x14ac:dyDescent="0.2">
      <c r="A261" s="25" t="str">
        <f t="shared" si="40"/>
        <v>Terri Novic</v>
      </c>
      <c r="B261" s="25">
        <v>7492341709</v>
      </c>
      <c r="C261" s="25" t="s">
        <v>518</v>
      </c>
      <c r="D261" s="25" t="s">
        <v>519</v>
      </c>
      <c r="E261" s="25" t="s">
        <v>7</v>
      </c>
      <c r="F261" s="25">
        <v>35089</v>
      </c>
      <c r="G261" s="25">
        <f>COUNTIF([1]deals_closed!D:D,B261)</f>
        <v>14</v>
      </c>
      <c r="H261" s="26">
        <f>SUMIF([1]deals_closed!D:D,B261,[1]deals_closed!C:C)</f>
        <v>428435</v>
      </c>
      <c r="I261" s="26">
        <f>VLOOKUP(E261,'[1]2018_commission_structure-Start'!$A$22:$I$24,9,FALSE)</f>
        <v>500000</v>
      </c>
      <c r="J261" s="26">
        <f t="shared" si="41"/>
        <v>625000</v>
      </c>
      <c r="K261" s="26">
        <f t="shared" si="42"/>
        <v>750000</v>
      </c>
      <c r="L261" s="26">
        <f t="shared" si="43"/>
        <v>1000000</v>
      </c>
      <c r="M261" s="27">
        <f t="shared" si="44"/>
        <v>0.85687000000000002</v>
      </c>
      <c r="N261" s="25" t="str">
        <f t="shared" si="45"/>
        <v>0-100%</v>
      </c>
      <c r="O261" s="28">
        <f>MIN(H261,I261)*INDEX('[1]2018_commission_structure-Start'!$A$21:$I$24,MATCH($E261,'[1]2018_commission_structure-Start'!$A$21:$A$24,0),MATCH(O$1,'[1]2018_commission_structure-Start'!$A$21:$I$21,0))</f>
        <v>42843.5</v>
      </c>
      <c r="P261" s="26">
        <f>IF(H261&gt;I261,MIN(H261-I261,J261-I261)*INDEX('[1]2018_commission_structure-Start'!$A$21:$I$24,MATCH($E261,'[1]2018_commission_structure-Start'!$A$21:$A$24,0), MATCH(P$1,'[1]2018_commission_structure-Start'!$A$21:$I$21,0)),0)</f>
        <v>0</v>
      </c>
      <c r="Q261" s="26">
        <f>IF($H261&gt;J261,MIN($H261-J261,K261-J261)*INDEX('[1]2018_commission_structure-Start'!$A$21:$I$24,MATCH($E261,'[1]2018_commission_structure-Start'!$A$21:$A$24,0), MATCH(Q$1,'[1]2018_commission_structure-Start'!$A$21:$I$21,0)),0)</f>
        <v>0</v>
      </c>
      <c r="R261" s="26">
        <f>IF($H261&gt;K261,MIN($H261-K261,L261-K261)*INDEX('[1]2018_commission_structure-Start'!$A$21:$I$24,MATCH($E261,'[1]2018_commission_structure-Start'!$A$21:$A$24,0), MATCH(R$1,'[1]2018_commission_structure-Start'!$A$21:$I$21,0)),0)</f>
        <v>0</v>
      </c>
      <c r="S261" s="26">
        <f>IF(H261&gt;L261,(H261-L261)*INDEX('[1]2018_commission_structure-Start'!$A$21:$I$24,MATCH($E261,'[1]2018_commission_structure-Start'!$A$21:$A$24,0),MATCH(S$1,'[1]2018_commission_structure-Start'!$A$21:$I$21,0)),0)</f>
        <v>0</v>
      </c>
      <c r="T261" s="28">
        <f t="shared" si="46"/>
        <v>42843.5</v>
      </c>
      <c r="U261" s="28">
        <f t="shared" si="47"/>
        <v>77932.5</v>
      </c>
      <c r="V261" s="28">
        <f>MIN(H261,I261)*INDEX('[1]2018_commission_structure-Start'!$A$15:$J$18,MATCH($E261,'[1]2018_commission_structure-Start'!$A$15:$A$18,0),MATCH(V$1,'[1]2018_commission_structure-Start'!$A$15:$J$15,0))</f>
        <v>51412.2</v>
      </c>
      <c r="W261" s="26">
        <f>IF($H261&gt;I261,MIN($H261-I261,J261-I261)*INDEX('[1]2018_commission_structure-Start'!$A$15:$J$18,MATCH($E261,'[1]2018_commission_structure-Start'!$A$15:$A$18,0),MATCH(W$1,'[1]2018_commission_structure-Start'!$A$15:$J$15,0)),0)</f>
        <v>0</v>
      </c>
      <c r="X261" s="26">
        <f>IF($H261&gt;J261,MIN($H261-J261,K261-J261)*INDEX('[1]2018_commission_structure-Start'!$A$15:$J$18,MATCH($E261,'[1]2018_commission_structure-Start'!$A$15:$A$18,0),MATCH(X$1,'[1]2018_commission_structure-Start'!$A$15:$J$15,0)),0)</f>
        <v>0</v>
      </c>
      <c r="Y261" s="26">
        <f>IF($H261&gt;K261,MIN($H261-K261,L261-K261)*INDEX('[1]2018_commission_structure-Start'!$A$15:$J$18,MATCH($E261,'[1]2018_commission_structure-Start'!$A$15:$A$18,0),MATCH(Y$1,'[1]2018_commission_structure-Start'!$A$15:$J$15,0)),0)</f>
        <v>0</v>
      </c>
      <c r="Z261" s="26">
        <f>IF(H261&gt;L261,(H261-L261)*INDEX('[1]2018_commission_structure-Start'!$A$21:$I$24,MATCH($E261,'[1]2018_commission_structure-Start'!$A$21:$A$24,0),MATCH(Z$1,'[1]2018_commission_structure-Start'!$A$21:$I$21,0)),0)</f>
        <v>0</v>
      </c>
      <c r="AA261" s="28">
        <f t="shared" si="48"/>
        <v>51412.2</v>
      </c>
      <c r="AB261" s="28">
        <f t="shared" si="49"/>
        <v>86501.2</v>
      </c>
    </row>
    <row r="262" spans="1:28" x14ac:dyDescent="0.2">
      <c r="A262" s="25" t="str">
        <f t="shared" si="40"/>
        <v>Ranice Gaytor</v>
      </c>
      <c r="B262" s="25">
        <v>7630993544</v>
      </c>
      <c r="C262" s="25" t="s">
        <v>371</v>
      </c>
      <c r="D262" s="25" t="s">
        <v>520</v>
      </c>
      <c r="E262" s="25" t="s">
        <v>29</v>
      </c>
      <c r="F262" s="25">
        <v>51631</v>
      </c>
      <c r="G262" s="25">
        <f>COUNTIF([1]deals_closed!D:D,B262)</f>
        <v>13</v>
      </c>
      <c r="H262" s="26">
        <f>SUMIF([1]deals_closed!D:D,B262,[1]deals_closed!C:C)</f>
        <v>475552</v>
      </c>
      <c r="I262" s="26">
        <f>VLOOKUP(E262,'[1]2018_commission_structure-Start'!$A$22:$I$24,9,FALSE)</f>
        <v>600000</v>
      </c>
      <c r="J262" s="26">
        <f t="shared" si="41"/>
        <v>750000</v>
      </c>
      <c r="K262" s="26">
        <f t="shared" si="42"/>
        <v>900000</v>
      </c>
      <c r="L262" s="26">
        <f t="shared" si="43"/>
        <v>1200000</v>
      </c>
      <c r="M262" s="27">
        <f t="shared" si="44"/>
        <v>0.79258666666666666</v>
      </c>
      <c r="N262" s="25" t="str">
        <f t="shared" si="45"/>
        <v>0-100%</v>
      </c>
      <c r="O262" s="28">
        <f>MIN(H262,I262)*INDEX('[1]2018_commission_structure-Start'!$A$21:$I$24,MATCH($E262,'[1]2018_commission_structure-Start'!$A$21:$A$24,0),MATCH(O$1,'[1]2018_commission_structure-Start'!$A$21:$I$21,0))</f>
        <v>61821.760000000002</v>
      </c>
      <c r="P262" s="26">
        <f>IF(H262&gt;I262,MIN(H262-I262,J262-I262)*INDEX('[1]2018_commission_structure-Start'!$A$21:$I$24,MATCH($E262,'[1]2018_commission_structure-Start'!$A$21:$A$24,0), MATCH(P$1,'[1]2018_commission_structure-Start'!$A$21:$I$21,0)),0)</f>
        <v>0</v>
      </c>
      <c r="Q262" s="26">
        <f>IF($H262&gt;J262,MIN($H262-J262,K262-J262)*INDEX('[1]2018_commission_structure-Start'!$A$21:$I$24,MATCH($E262,'[1]2018_commission_structure-Start'!$A$21:$A$24,0), MATCH(Q$1,'[1]2018_commission_structure-Start'!$A$21:$I$21,0)),0)</f>
        <v>0</v>
      </c>
      <c r="R262" s="26">
        <f>IF($H262&gt;K262,MIN($H262-K262,L262-K262)*INDEX('[1]2018_commission_structure-Start'!$A$21:$I$24,MATCH($E262,'[1]2018_commission_structure-Start'!$A$21:$A$24,0), MATCH(R$1,'[1]2018_commission_structure-Start'!$A$21:$I$21,0)),0)</f>
        <v>0</v>
      </c>
      <c r="S262" s="26">
        <f>IF(H262&gt;L262,(H262-L262)*INDEX('[1]2018_commission_structure-Start'!$A$21:$I$24,MATCH($E262,'[1]2018_commission_structure-Start'!$A$21:$A$24,0),MATCH(S$1,'[1]2018_commission_structure-Start'!$A$21:$I$21,0)),0)</f>
        <v>0</v>
      </c>
      <c r="T262" s="28">
        <f t="shared" si="46"/>
        <v>61821.760000000002</v>
      </c>
      <c r="U262" s="28">
        <f t="shared" si="47"/>
        <v>113452.76000000001</v>
      </c>
      <c r="V262" s="28">
        <f>MIN(H262,I262)*INDEX('[1]2018_commission_structure-Start'!$A$15:$J$18,MATCH($E262,'[1]2018_commission_structure-Start'!$A$15:$A$18,0),MATCH(V$1,'[1]2018_commission_structure-Start'!$A$15:$J$15,0))</f>
        <v>71332.800000000003</v>
      </c>
      <c r="W262" s="26">
        <f>IF($H262&gt;I262,MIN($H262-I262,J262-I262)*INDEX('[1]2018_commission_structure-Start'!$A$15:$J$18,MATCH($E262,'[1]2018_commission_structure-Start'!$A$15:$A$18,0),MATCH(W$1,'[1]2018_commission_structure-Start'!$A$15:$J$15,0)),0)</f>
        <v>0</v>
      </c>
      <c r="X262" s="26">
        <f>IF($H262&gt;J262,MIN($H262-J262,K262-J262)*INDEX('[1]2018_commission_structure-Start'!$A$15:$J$18,MATCH($E262,'[1]2018_commission_structure-Start'!$A$15:$A$18,0),MATCH(X$1,'[1]2018_commission_structure-Start'!$A$15:$J$15,0)),0)</f>
        <v>0</v>
      </c>
      <c r="Y262" s="26">
        <f>IF($H262&gt;K262,MIN($H262-K262,L262-K262)*INDEX('[1]2018_commission_structure-Start'!$A$15:$J$18,MATCH($E262,'[1]2018_commission_structure-Start'!$A$15:$A$18,0),MATCH(Y$1,'[1]2018_commission_structure-Start'!$A$15:$J$15,0)),0)</f>
        <v>0</v>
      </c>
      <c r="Z262" s="26">
        <f>IF(H262&gt;L262,(H262-L262)*INDEX('[1]2018_commission_structure-Start'!$A$21:$I$24,MATCH($E262,'[1]2018_commission_structure-Start'!$A$21:$A$24,0),MATCH(Z$1,'[1]2018_commission_structure-Start'!$A$21:$I$21,0)),0)</f>
        <v>0</v>
      </c>
      <c r="AA262" s="28">
        <f t="shared" si="48"/>
        <v>71332.800000000003</v>
      </c>
      <c r="AB262" s="28">
        <f t="shared" si="49"/>
        <v>122963.8</v>
      </c>
    </row>
    <row r="263" spans="1:28" x14ac:dyDescent="0.2">
      <c r="A263" s="25" t="str">
        <f t="shared" si="40"/>
        <v>Ardine Carloni</v>
      </c>
      <c r="B263" s="25">
        <v>2053848936</v>
      </c>
      <c r="C263" s="25" t="s">
        <v>521</v>
      </c>
      <c r="D263" s="25" t="s">
        <v>522</v>
      </c>
      <c r="E263" s="25" t="s">
        <v>29</v>
      </c>
      <c r="F263" s="25">
        <v>60956</v>
      </c>
      <c r="G263" s="25">
        <f>COUNTIF([1]deals_closed!D:D,B263)</f>
        <v>23</v>
      </c>
      <c r="H263" s="26">
        <f>SUMIF([1]deals_closed!D:D,B263,[1]deals_closed!C:C)</f>
        <v>826675</v>
      </c>
      <c r="I263" s="26">
        <f>VLOOKUP(E263,'[1]2018_commission_structure-Start'!$A$22:$I$24,9,FALSE)</f>
        <v>600000</v>
      </c>
      <c r="J263" s="26">
        <f t="shared" si="41"/>
        <v>750000</v>
      </c>
      <c r="K263" s="26">
        <f t="shared" si="42"/>
        <v>900000</v>
      </c>
      <c r="L263" s="26">
        <f t="shared" si="43"/>
        <v>1200000</v>
      </c>
      <c r="M263" s="27">
        <f t="shared" si="44"/>
        <v>1.3777916666666667</v>
      </c>
      <c r="N263" s="25" t="str">
        <f t="shared" si="45"/>
        <v>125-150%</v>
      </c>
      <c r="O263" s="28">
        <f>MIN(H263,I263)*INDEX('[1]2018_commission_structure-Start'!$A$21:$I$24,MATCH($E263,'[1]2018_commission_structure-Start'!$A$21:$A$24,0),MATCH(O$1,'[1]2018_commission_structure-Start'!$A$21:$I$21,0))</f>
        <v>78000</v>
      </c>
      <c r="P263" s="26">
        <f>IF(H263&gt;I263,MIN(H263-I263,J263-I263)*INDEX('[1]2018_commission_structure-Start'!$A$21:$I$24,MATCH($E263,'[1]2018_commission_structure-Start'!$A$21:$A$24,0), MATCH(P$1,'[1]2018_commission_structure-Start'!$A$21:$I$21,0)),0)</f>
        <v>25500.000000000004</v>
      </c>
      <c r="Q263" s="26">
        <f>IF($H263&gt;J263,MIN($H263-J263,K263-J263)*INDEX('[1]2018_commission_structure-Start'!$A$21:$I$24,MATCH($E263,'[1]2018_commission_structure-Start'!$A$21:$A$24,0), MATCH(Q$1,'[1]2018_commission_structure-Start'!$A$21:$I$21,0)),0)</f>
        <v>16101.75</v>
      </c>
      <c r="R263" s="26">
        <f>IF($H263&gt;K263,MIN($H263-K263,L263-K263)*INDEX('[1]2018_commission_structure-Start'!$A$21:$I$24,MATCH($E263,'[1]2018_commission_structure-Start'!$A$21:$A$24,0), MATCH(R$1,'[1]2018_commission_structure-Start'!$A$21:$I$21,0)),0)</f>
        <v>0</v>
      </c>
      <c r="S263" s="26">
        <f>IF(H263&gt;L263,(H263-L263)*INDEX('[1]2018_commission_structure-Start'!$A$21:$I$24,MATCH($E263,'[1]2018_commission_structure-Start'!$A$21:$A$24,0),MATCH(S$1,'[1]2018_commission_structure-Start'!$A$21:$I$21,0)),0)</f>
        <v>0</v>
      </c>
      <c r="T263" s="28">
        <f t="shared" si="46"/>
        <v>119601.75</v>
      </c>
      <c r="U263" s="28">
        <f t="shared" si="47"/>
        <v>180557.75</v>
      </c>
      <c r="V263" s="28">
        <f>MIN(H263,I263)*INDEX('[1]2018_commission_structure-Start'!$A$15:$J$18,MATCH($E263,'[1]2018_commission_structure-Start'!$A$15:$A$18,0),MATCH(V$1,'[1]2018_commission_structure-Start'!$A$15:$J$15,0))</f>
        <v>90000</v>
      </c>
      <c r="W263" s="26">
        <f>IF($H263&gt;I263,MIN($H263-I263,J263-I263)*INDEX('[1]2018_commission_structure-Start'!$A$15:$J$18,MATCH($E263,'[1]2018_commission_structure-Start'!$A$15:$A$18,0),MATCH(W$1,'[1]2018_commission_structure-Start'!$A$15:$J$15,0)),0)</f>
        <v>27000</v>
      </c>
      <c r="X263" s="26">
        <f>IF($H263&gt;J263,MIN($H263-J263,K263-J263)*INDEX('[1]2018_commission_structure-Start'!$A$15:$J$18,MATCH($E263,'[1]2018_commission_structure-Start'!$A$15:$A$18,0),MATCH(X$1,'[1]2018_commission_structure-Start'!$A$15:$J$15,0)),0)</f>
        <v>19168.75</v>
      </c>
      <c r="Y263" s="26">
        <f>IF($H263&gt;K263,MIN($H263-K263,L263-K263)*INDEX('[1]2018_commission_structure-Start'!$A$15:$J$18,MATCH($E263,'[1]2018_commission_structure-Start'!$A$15:$A$18,0),MATCH(Y$1,'[1]2018_commission_structure-Start'!$A$15:$J$15,0)),0)</f>
        <v>0</v>
      </c>
      <c r="Z263" s="26">
        <f>IF(H263&gt;L263,(H263-L263)*INDEX('[1]2018_commission_structure-Start'!$A$21:$I$24,MATCH($E263,'[1]2018_commission_structure-Start'!$A$21:$A$24,0),MATCH(Z$1,'[1]2018_commission_structure-Start'!$A$21:$I$21,0)),0)</f>
        <v>0</v>
      </c>
      <c r="AA263" s="28">
        <f t="shared" si="48"/>
        <v>136168.75</v>
      </c>
      <c r="AB263" s="28">
        <f t="shared" si="49"/>
        <v>197124.75</v>
      </c>
    </row>
    <row r="264" spans="1:28" x14ac:dyDescent="0.2">
      <c r="A264" s="25" t="str">
        <f t="shared" si="40"/>
        <v>Kean Keelinge</v>
      </c>
      <c r="B264" s="25">
        <v>1042822263</v>
      </c>
      <c r="C264" s="25" t="s">
        <v>523</v>
      </c>
      <c r="D264" s="25" t="s">
        <v>524</v>
      </c>
      <c r="E264" s="25" t="s">
        <v>10</v>
      </c>
      <c r="F264" s="25">
        <v>124023</v>
      </c>
      <c r="G264" s="25">
        <f>COUNTIF([1]deals_closed!D:D,B264)</f>
        <v>16</v>
      </c>
      <c r="H264" s="26">
        <f>SUMIF([1]deals_closed!D:D,B264,[1]deals_closed!C:C)</f>
        <v>619467</v>
      </c>
      <c r="I264" s="26">
        <f>VLOOKUP(E264,'[1]2018_commission_structure-Start'!$A$22:$I$24,9,FALSE)</f>
        <v>750000</v>
      </c>
      <c r="J264" s="26">
        <f t="shared" si="41"/>
        <v>937500</v>
      </c>
      <c r="K264" s="26">
        <f t="shared" si="42"/>
        <v>1125000</v>
      </c>
      <c r="L264" s="26">
        <f t="shared" si="43"/>
        <v>1500000</v>
      </c>
      <c r="M264" s="27">
        <f t="shared" si="44"/>
        <v>0.82595600000000002</v>
      </c>
      <c r="N264" s="25" t="str">
        <f t="shared" si="45"/>
        <v>0-100%</v>
      </c>
      <c r="O264" s="28">
        <f>MIN(H264,I264)*INDEX('[1]2018_commission_structure-Start'!$A$21:$I$24,MATCH($E264,'[1]2018_commission_structure-Start'!$A$21:$A$24,0),MATCH(O$1,'[1]2018_commission_structure-Start'!$A$21:$I$21,0))</f>
        <v>92920.05</v>
      </c>
      <c r="P264" s="26">
        <f>IF(H264&gt;I264,MIN(H264-I264,J264-I264)*INDEX('[1]2018_commission_structure-Start'!$A$21:$I$24,MATCH($E264,'[1]2018_commission_structure-Start'!$A$21:$A$24,0), MATCH(P$1,'[1]2018_commission_structure-Start'!$A$21:$I$21,0)),0)</f>
        <v>0</v>
      </c>
      <c r="Q264" s="26">
        <f>IF($H264&gt;J264,MIN($H264-J264,K264-J264)*INDEX('[1]2018_commission_structure-Start'!$A$21:$I$24,MATCH($E264,'[1]2018_commission_structure-Start'!$A$21:$A$24,0), MATCH(Q$1,'[1]2018_commission_structure-Start'!$A$21:$I$21,0)),0)</f>
        <v>0</v>
      </c>
      <c r="R264" s="26">
        <f>IF($H264&gt;K264,MIN($H264-K264,L264-K264)*INDEX('[1]2018_commission_structure-Start'!$A$21:$I$24,MATCH($E264,'[1]2018_commission_structure-Start'!$A$21:$A$24,0), MATCH(R$1,'[1]2018_commission_structure-Start'!$A$21:$I$21,0)),0)</f>
        <v>0</v>
      </c>
      <c r="S264" s="26">
        <f>IF(H264&gt;L264,(H264-L264)*INDEX('[1]2018_commission_structure-Start'!$A$21:$I$24,MATCH($E264,'[1]2018_commission_structure-Start'!$A$21:$A$24,0),MATCH(S$1,'[1]2018_commission_structure-Start'!$A$21:$I$21,0)),0)</f>
        <v>0</v>
      </c>
      <c r="T264" s="28">
        <f t="shared" si="46"/>
        <v>92920.05</v>
      </c>
      <c r="U264" s="28">
        <f t="shared" si="47"/>
        <v>216943.05</v>
      </c>
      <c r="V264" s="28">
        <f>MIN(H264,I264)*INDEX('[1]2018_commission_structure-Start'!$A$15:$J$18,MATCH($E264,'[1]2018_commission_structure-Start'!$A$15:$A$18,0),MATCH(V$1,'[1]2018_commission_structure-Start'!$A$15:$J$15,0))</f>
        <v>92920.05</v>
      </c>
      <c r="W264" s="26">
        <f>IF($H264&gt;I264,MIN($H264-I264,J264-I264)*INDEX('[1]2018_commission_structure-Start'!$A$15:$J$18,MATCH($E264,'[1]2018_commission_structure-Start'!$A$15:$A$18,0),MATCH(W$1,'[1]2018_commission_structure-Start'!$A$15:$J$15,0)),0)</f>
        <v>0</v>
      </c>
      <c r="X264" s="26">
        <f>IF($H264&gt;J264,MIN($H264-J264,K264-J264)*INDEX('[1]2018_commission_structure-Start'!$A$15:$J$18,MATCH($E264,'[1]2018_commission_structure-Start'!$A$15:$A$18,0),MATCH(X$1,'[1]2018_commission_structure-Start'!$A$15:$J$15,0)),0)</f>
        <v>0</v>
      </c>
      <c r="Y264" s="26">
        <f>IF($H264&gt;K264,MIN($H264-K264,L264-K264)*INDEX('[1]2018_commission_structure-Start'!$A$15:$J$18,MATCH($E264,'[1]2018_commission_structure-Start'!$A$15:$A$18,0),MATCH(Y$1,'[1]2018_commission_structure-Start'!$A$15:$J$15,0)),0)</f>
        <v>0</v>
      </c>
      <c r="Z264" s="26">
        <f>IF(H264&gt;L264,(H264-L264)*INDEX('[1]2018_commission_structure-Start'!$A$21:$I$24,MATCH($E264,'[1]2018_commission_structure-Start'!$A$21:$A$24,0),MATCH(Z$1,'[1]2018_commission_structure-Start'!$A$21:$I$21,0)),0)</f>
        <v>0</v>
      </c>
      <c r="AA264" s="28">
        <f t="shared" si="48"/>
        <v>92920.05</v>
      </c>
      <c r="AB264" s="28">
        <f t="shared" si="49"/>
        <v>216943.05</v>
      </c>
    </row>
    <row r="265" spans="1:28" x14ac:dyDescent="0.2">
      <c r="A265" s="25" t="str">
        <f t="shared" si="40"/>
        <v>Laird Margiotta</v>
      </c>
      <c r="B265" s="25">
        <v>5907724676</v>
      </c>
      <c r="C265" s="25" t="s">
        <v>525</v>
      </c>
      <c r="D265" s="25" t="s">
        <v>526</v>
      </c>
      <c r="E265" s="25" t="s">
        <v>29</v>
      </c>
      <c r="F265" s="25">
        <v>75197</v>
      </c>
      <c r="G265" s="25">
        <f>COUNTIF([1]deals_closed!D:D,B265)</f>
        <v>19</v>
      </c>
      <c r="H265" s="26">
        <f>SUMIF([1]deals_closed!D:D,B265,[1]deals_closed!C:C)</f>
        <v>673446</v>
      </c>
      <c r="I265" s="26">
        <f>VLOOKUP(E265,'[1]2018_commission_structure-Start'!$A$22:$I$24,9,FALSE)</f>
        <v>600000</v>
      </c>
      <c r="J265" s="26">
        <f t="shared" si="41"/>
        <v>750000</v>
      </c>
      <c r="K265" s="26">
        <f t="shared" si="42"/>
        <v>900000</v>
      </c>
      <c r="L265" s="26">
        <f t="shared" si="43"/>
        <v>1200000</v>
      </c>
      <c r="M265" s="27">
        <f t="shared" si="44"/>
        <v>1.1224099999999999</v>
      </c>
      <c r="N265" s="25" t="str">
        <f t="shared" si="45"/>
        <v>100-125%</v>
      </c>
      <c r="O265" s="28">
        <f>MIN(H265,I265)*INDEX('[1]2018_commission_structure-Start'!$A$21:$I$24,MATCH($E265,'[1]2018_commission_structure-Start'!$A$21:$A$24,0),MATCH(O$1,'[1]2018_commission_structure-Start'!$A$21:$I$21,0))</f>
        <v>78000</v>
      </c>
      <c r="P265" s="26">
        <f>IF(H265&gt;I265,MIN(H265-I265,J265-I265)*INDEX('[1]2018_commission_structure-Start'!$A$21:$I$24,MATCH($E265,'[1]2018_commission_structure-Start'!$A$21:$A$24,0), MATCH(P$1,'[1]2018_commission_structure-Start'!$A$21:$I$21,0)),0)</f>
        <v>12485.820000000002</v>
      </c>
      <c r="Q265" s="26">
        <f>IF($H265&gt;J265,MIN($H265-J265,K265-J265)*INDEX('[1]2018_commission_structure-Start'!$A$21:$I$24,MATCH($E265,'[1]2018_commission_structure-Start'!$A$21:$A$24,0), MATCH(Q$1,'[1]2018_commission_structure-Start'!$A$21:$I$21,0)),0)</f>
        <v>0</v>
      </c>
      <c r="R265" s="26">
        <f>IF($H265&gt;K265,MIN($H265-K265,L265-K265)*INDEX('[1]2018_commission_structure-Start'!$A$21:$I$24,MATCH($E265,'[1]2018_commission_structure-Start'!$A$21:$A$24,0), MATCH(R$1,'[1]2018_commission_structure-Start'!$A$21:$I$21,0)),0)</f>
        <v>0</v>
      </c>
      <c r="S265" s="26">
        <f>IF(H265&gt;L265,(H265-L265)*INDEX('[1]2018_commission_structure-Start'!$A$21:$I$24,MATCH($E265,'[1]2018_commission_structure-Start'!$A$21:$A$24,0),MATCH(S$1,'[1]2018_commission_structure-Start'!$A$21:$I$21,0)),0)</f>
        <v>0</v>
      </c>
      <c r="T265" s="28">
        <f t="shared" si="46"/>
        <v>90485.82</v>
      </c>
      <c r="U265" s="28">
        <f t="shared" si="47"/>
        <v>165682.82</v>
      </c>
      <c r="V265" s="28">
        <f>MIN(H265,I265)*INDEX('[1]2018_commission_structure-Start'!$A$15:$J$18,MATCH($E265,'[1]2018_commission_structure-Start'!$A$15:$A$18,0),MATCH(V$1,'[1]2018_commission_structure-Start'!$A$15:$J$15,0))</f>
        <v>90000</v>
      </c>
      <c r="W265" s="26">
        <f>IF($H265&gt;I265,MIN($H265-I265,J265-I265)*INDEX('[1]2018_commission_structure-Start'!$A$15:$J$18,MATCH($E265,'[1]2018_commission_structure-Start'!$A$15:$A$18,0),MATCH(W$1,'[1]2018_commission_structure-Start'!$A$15:$J$15,0)),0)</f>
        <v>13220.279999999999</v>
      </c>
      <c r="X265" s="26">
        <f>IF($H265&gt;J265,MIN($H265-J265,K265-J265)*INDEX('[1]2018_commission_structure-Start'!$A$15:$J$18,MATCH($E265,'[1]2018_commission_structure-Start'!$A$15:$A$18,0),MATCH(X$1,'[1]2018_commission_structure-Start'!$A$15:$J$15,0)),0)</f>
        <v>0</v>
      </c>
      <c r="Y265" s="26">
        <f>IF($H265&gt;K265,MIN($H265-K265,L265-K265)*INDEX('[1]2018_commission_structure-Start'!$A$15:$J$18,MATCH($E265,'[1]2018_commission_structure-Start'!$A$15:$A$18,0),MATCH(Y$1,'[1]2018_commission_structure-Start'!$A$15:$J$15,0)),0)</f>
        <v>0</v>
      </c>
      <c r="Z265" s="26">
        <f>IF(H265&gt;L265,(H265-L265)*INDEX('[1]2018_commission_structure-Start'!$A$21:$I$24,MATCH($E265,'[1]2018_commission_structure-Start'!$A$21:$A$24,0),MATCH(Z$1,'[1]2018_commission_structure-Start'!$A$21:$I$21,0)),0)</f>
        <v>0</v>
      </c>
      <c r="AA265" s="28">
        <f t="shared" si="48"/>
        <v>103220.28</v>
      </c>
      <c r="AB265" s="28">
        <f t="shared" si="49"/>
        <v>178417.28</v>
      </c>
    </row>
    <row r="266" spans="1:28" x14ac:dyDescent="0.2">
      <c r="A266" s="25" t="str">
        <f t="shared" si="40"/>
        <v>Jayson Rugg</v>
      </c>
      <c r="B266" s="25">
        <v>6462250968</v>
      </c>
      <c r="C266" s="25" t="s">
        <v>527</v>
      </c>
      <c r="D266" s="25" t="s">
        <v>528</v>
      </c>
      <c r="E266" s="25" t="s">
        <v>29</v>
      </c>
      <c r="F266" s="25">
        <v>73996</v>
      </c>
      <c r="G266" s="25">
        <f>COUNTIF([1]deals_closed!D:D,B266)</f>
        <v>17</v>
      </c>
      <c r="H266" s="26">
        <f>SUMIF([1]deals_closed!D:D,B266,[1]deals_closed!C:C)</f>
        <v>573111</v>
      </c>
      <c r="I266" s="26">
        <f>VLOOKUP(E266,'[1]2018_commission_structure-Start'!$A$22:$I$24,9,FALSE)</f>
        <v>600000</v>
      </c>
      <c r="J266" s="26">
        <f t="shared" si="41"/>
        <v>750000</v>
      </c>
      <c r="K266" s="26">
        <f t="shared" si="42"/>
        <v>900000</v>
      </c>
      <c r="L266" s="26">
        <f t="shared" si="43"/>
        <v>1200000</v>
      </c>
      <c r="M266" s="27">
        <f t="shared" si="44"/>
        <v>0.95518499999999995</v>
      </c>
      <c r="N266" s="25" t="str">
        <f t="shared" si="45"/>
        <v>0-100%</v>
      </c>
      <c r="O266" s="28">
        <f>MIN(H266,I266)*INDEX('[1]2018_commission_structure-Start'!$A$21:$I$24,MATCH($E266,'[1]2018_commission_structure-Start'!$A$21:$A$24,0),MATCH(O$1,'[1]2018_commission_structure-Start'!$A$21:$I$21,0))</f>
        <v>74504.430000000008</v>
      </c>
      <c r="P266" s="26">
        <f>IF(H266&gt;I266,MIN(H266-I266,J266-I266)*INDEX('[1]2018_commission_structure-Start'!$A$21:$I$24,MATCH($E266,'[1]2018_commission_structure-Start'!$A$21:$A$24,0), MATCH(P$1,'[1]2018_commission_structure-Start'!$A$21:$I$21,0)),0)</f>
        <v>0</v>
      </c>
      <c r="Q266" s="26">
        <f>IF($H266&gt;J266,MIN($H266-J266,K266-J266)*INDEX('[1]2018_commission_structure-Start'!$A$21:$I$24,MATCH($E266,'[1]2018_commission_structure-Start'!$A$21:$A$24,0), MATCH(Q$1,'[1]2018_commission_structure-Start'!$A$21:$I$21,0)),0)</f>
        <v>0</v>
      </c>
      <c r="R266" s="26">
        <f>IF($H266&gt;K266,MIN($H266-K266,L266-K266)*INDEX('[1]2018_commission_structure-Start'!$A$21:$I$24,MATCH($E266,'[1]2018_commission_structure-Start'!$A$21:$A$24,0), MATCH(R$1,'[1]2018_commission_structure-Start'!$A$21:$I$21,0)),0)</f>
        <v>0</v>
      </c>
      <c r="S266" s="26">
        <f>IF(H266&gt;L266,(H266-L266)*INDEX('[1]2018_commission_structure-Start'!$A$21:$I$24,MATCH($E266,'[1]2018_commission_structure-Start'!$A$21:$A$24,0),MATCH(S$1,'[1]2018_commission_structure-Start'!$A$21:$I$21,0)),0)</f>
        <v>0</v>
      </c>
      <c r="T266" s="28">
        <f t="shared" si="46"/>
        <v>74504.430000000008</v>
      </c>
      <c r="U266" s="28">
        <f t="shared" si="47"/>
        <v>148500.43</v>
      </c>
      <c r="V266" s="28">
        <f>MIN(H266,I266)*INDEX('[1]2018_commission_structure-Start'!$A$15:$J$18,MATCH($E266,'[1]2018_commission_structure-Start'!$A$15:$A$18,0),MATCH(V$1,'[1]2018_commission_structure-Start'!$A$15:$J$15,0))</f>
        <v>85966.65</v>
      </c>
      <c r="W266" s="26">
        <f>IF($H266&gt;I266,MIN($H266-I266,J266-I266)*INDEX('[1]2018_commission_structure-Start'!$A$15:$J$18,MATCH($E266,'[1]2018_commission_structure-Start'!$A$15:$A$18,0),MATCH(W$1,'[1]2018_commission_structure-Start'!$A$15:$J$15,0)),0)</f>
        <v>0</v>
      </c>
      <c r="X266" s="26">
        <f>IF($H266&gt;J266,MIN($H266-J266,K266-J266)*INDEX('[1]2018_commission_structure-Start'!$A$15:$J$18,MATCH($E266,'[1]2018_commission_structure-Start'!$A$15:$A$18,0),MATCH(X$1,'[1]2018_commission_structure-Start'!$A$15:$J$15,0)),0)</f>
        <v>0</v>
      </c>
      <c r="Y266" s="26">
        <f>IF($H266&gt;K266,MIN($H266-K266,L266-K266)*INDEX('[1]2018_commission_structure-Start'!$A$15:$J$18,MATCH($E266,'[1]2018_commission_structure-Start'!$A$15:$A$18,0),MATCH(Y$1,'[1]2018_commission_structure-Start'!$A$15:$J$15,0)),0)</f>
        <v>0</v>
      </c>
      <c r="Z266" s="26">
        <f>IF(H266&gt;L266,(H266-L266)*INDEX('[1]2018_commission_structure-Start'!$A$21:$I$24,MATCH($E266,'[1]2018_commission_structure-Start'!$A$21:$A$24,0),MATCH(Z$1,'[1]2018_commission_structure-Start'!$A$21:$I$21,0)),0)</f>
        <v>0</v>
      </c>
      <c r="AA266" s="28">
        <f t="shared" si="48"/>
        <v>85966.65</v>
      </c>
      <c r="AB266" s="28">
        <f t="shared" si="49"/>
        <v>159962.65</v>
      </c>
    </row>
    <row r="267" spans="1:28" x14ac:dyDescent="0.2">
      <c r="A267" s="25" t="str">
        <f t="shared" si="40"/>
        <v>Melva Brosoli</v>
      </c>
      <c r="B267" s="25">
        <v>819852252</v>
      </c>
      <c r="C267" s="25" t="s">
        <v>529</v>
      </c>
      <c r="D267" s="25" t="s">
        <v>530</v>
      </c>
      <c r="E267" s="25" t="s">
        <v>7</v>
      </c>
      <c r="F267" s="25">
        <v>46160</v>
      </c>
      <c r="G267" s="25">
        <f>COUNTIF([1]deals_closed!D:D,B267)</f>
        <v>16</v>
      </c>
      <c r="H267" s="26">
        <f>SUMIF([1]deals_closed!D:D,B267,[1]deals_closed!C:C)</f>
        <v>634351</v>
      </c>
      <c r="I267" s="26">
        <f>VLOOKUP(E267,'[1]2018_commission_structure-Start'!$A$22:$I$24,9,FALSE)</f>
        <v>500000</v>
      </c>
      <c r="J267" s="26">
        <f t="shared" si="41"/>
        <v>625000</v>
      </c>
      <c r="K267" s="26">
        <f t="shared" si="42"/>
        <v>750000</v>
      </c>
      <c r="L267" s="26">
        <f t="shared" si="43"/>
        <v>1000000</v>
      </c>
      <c r="M267" s="27">
        <f t="shared" si="44"/>
        <v>1.268702</v>
      </c>
      <c r="N267" s="25" t="str">
        <f t="shared" si="45"/>
        <v>125-150%</v>
      </c>
      <c r="O267" s="28">
        <f>MIN(H267,I267)*INDEX('[1]2018_commission_structure-Start'!$A$21:$I$24,MATCH($E267,'[1]2018_commission_structure-Start'!$A$21:$A$24,0),MATCH(O$1,'[1]2018_commission_structure-Start'!$A$21:$I$21,0))</f>
        <v>50000</v>
      </c>
      <c r="P267" s="26">
        <f>IF(H267&gt;I267,MIN(H267-I267,J267-I267)*INDEX('[1]2018_commission_structure-Start'!$A$21:$I$24,MATCH($E267,'[1]2018_commission_structure-Start'!$A$21:$A$24,0), MATCH(P$1,'[1]2018_commission_structure-Start'!$A$21:$I$21,0)),0)</f>
        <v>18750</v>
      </c>
      <c r="Q267" s="26">
        <f>IF($H267&gt;J267,MIN($H267-J267,K267-J267)*INDEX('[1]2018_commission_structure-Start'!$A$21:$I$24,MATCH($E267,'[1]2018_commission_structure-Start'!$A$21:$A$24,0), MATCH(Q$1,'[1]2018_commission_structure-Start'!$A$21:$I$21,0)),0)</f>
        <v>1683.1799999999998</v>
      </c>
      <c r="R267" s="26">
        <f>IF($H267&gt;K267,MIN($H267-K267,L267-K267)*INDEX('[1]2018_commission_structure-Start'!$A$21:$I$24,MATCH($E267,'[1]2018_commission_structure-Start'!$A$21:$A$24,0), MATCH(R$1,'[1]2018_commission_structure-Start'!$A$21:$I$21,0)),0)</f>
        <v>0</v>
      </c>
      <c r="S267" s="26">
        <f>IF(H267&gt;L267,(H267-L267)*INDEX('[1]2018_commission_structure-Start'!$A$21:$I$24,MATCH($E267,'[1]2018_commission_structure-Start'!$A$21:$A$24,0),MATCH(S$1,'[1]2018_commission_structure-Start'!$A$21:$I$21,0)),0)</f>
        <v>0</v>
      </c>
      <c r="T267" s="28">
        <f t="shared" si="46"/>
        <v>70433.179999999993</v>
      </c>
      <c r="U267" s="28">
        <f t="shared" si="47"/>
        <v>116593.18</v>
      </c>
      <c r="V267" s="28">
        <f>MIN(H267,I267)*INDEX('[1]2018_commission_structure-Start'!$A$15:$J$18,MATCH($E267,'[1]2018_commission_structure-Start'!$A$15:$A$18,0),MATCH(V$1,'[1]2018_commission_structure-Start'!$A$15:$J$15,0))</f>
        <v>60000</v>
      </c>
      <c r="W267" s="26">
        <f>IF($H267&gt;I267,MIN($H267-I267,J267-I267)*INDEX('[1]2018_commission_structure-Start'!$A$15:$J$18,MATCH($E267,'[1]2018_commission_structure-Start'!$A$15:$A$18,0),MATCH(W$1,'[1]2018_commission_structure-Start'!$A$15:$J$15,0)),0)</f>
        <v>21250</v>
      </c>
      <c r="X267" s="26">
        <f>IF($H267&gt;J267,MIN($H267-J267,K267-J267)*INDEX('[1]2018_commission_structure-Start'!$A$15:$J$18,MATCH($E267,'[1]2018_commission_structure-Start'!$A$15:$A$18,0),MATCH(X$1,'[1]2018_commission_structure-Start'!$A$15:$J$15,0)),0)</f>
        <v>1870.2</v>
      </c>
      <c r="Y267" s="26">
        <f>IF($H267&gt;K267,MIN($H267-K267,L267-K267)*INDEX('[1]2018_commission_structure-Start'!$A$15:$J$18,MATCH($E267,'[1]2018_commission_structure-Start'!$A$15:$A$18,0),MATCH(Y$1,'[1]2018_commission_structure-Start'!$A$15:$J$15,0)),0)</f>
        <v>0</v>
      </c>
      <c r="Z267" s="26">
        <f>IF(H267&gt;L267,(H267-L267)*INDEX('[1]2018_commission_structure-Start'!$A$21:$I$24,MATCH($E267,'[1]2018_commission_structure-Start'!$A$21:$A$24,0),MATCH(Z$1,'[1]2018_commission_structure-Start'!$A$21:$I$21,0)),0)</f>
        <v>0</v>
      </c>
      <c r="AA267" s="28">
        <f t="shared" si="48"/>
        <v>83120.2</v>
      </c>
      <c r="AB267" s="28">
        <f t="shared" si="49"/>
        <v>129280.2</v>
      </c>
    </row>
    <row r="268" spans="1:28" x14ac:dyDescent="0.2">
      <c r="A268" s="25" t="str">
        <f t="shared" si="40"/>
        <v>Zack Codlin</v>
      </c>
      <c r="B268" s="25">
        <v>8223052873</v>
      </c>
      <c r="C268" s="25" t="s">
        <v>531</v>
      </c>
      <c r="D268" s="25" t="s">
        <v>532</v>
      </c>
      <c r="E268" s="25" t="s">
        <v>29</v>
      </c>
      <c r="F268" s="25">
        <v>55779</v>
      </c>
      <c r="G268" s="25">
        <f>COUNTIF([1]deals_closed!D:D,B268)</f>
        <v>21</v>
      </c>
      <c r="H268" s="26">
        <f>SUMIF([1]deals_closed!D:D,B268,[1]deals_closed!C:C)</f>
        <v>823572</v>
      </c>
      <c r="I268" s="26">
        <f>VLOOKUP(E268,'[1]2018_commission_structure-Start'!$A$22:$I$24,9,FALSE)</f>
        <v>600000</v>
      </c>
      <c r="J268" s="26">
        <f t="shared" si="41"/>
        <v>750000</v>
      </c>
      <c r="K268" s="26">
        <f t="shared" si="42"/>
        <v>900000</v>
      </c>
      <c r="L268" s="26">
        <f t="shared" si="43"/>
        <v>1200000</v>
      </c>
      <c r="M268" s="27">
        <f t="shared" si="44"/>
        <v>1.37262</v>
      </c>
      <c r="N268" s="25" t="str">
        <f t="shared" si="45"/>
        <v>125-150%</v>
      </c>
      <c r="O268" s="28">
        <f>MIN(H268,I268)*INDEX('[1]2018_commission_structure-Start'!$A$21:$I$24,MATCH($E268,'[1]2018_commission_structure-Start'!$A$21:$A$24,0),MATCH(O$1,'[1]2018_commission_structure-Start'!$A$21:$I$21,0))</f>
        <v>78000</v>
      </c>
      <c r="P268" s="26">
        <f>IF(H268&gt;I268,MIN(H268-I268,J268-I268)*INDEX('[1]2018_commission_structure-Start'!$A$21:$I$24,MATCH($E268,'[1]2018_commission_structure-Start'!$A$21:$A$24,0), MATCH(P$1,'[1]2018_commission_structure-Start'!$A$21:$I$21,0)),0)</f>
        <v>25500.000000000004</v>
      </c>
      <c r="Q268" s="26">
        <f>IF($H268&gt;J268,MIN($H268-J268,K268-J268)*INDEX('[1]2018_commission_structure-Start'!$A$21:$I$24,MATCH($E268,'[1]2018_commission_structure-Start'!$A$21:$A$24,0), MATCH(Q$1,'[1]2018_commission_structure-Start'!$A$21:$I$21,0)),0)</f>
        <v>15450.119999999999</v>
      </c>
      <c r="R268" s="26">
        <f>IF($H268&gt;K268,MIN($H268-K268,L268-K268)*INDEX('[1]2018_commission_structure-Start'!$A$21:$I$24,MATCH($E268,'[1]2018_commission_structure-Start'!$A$21:$A$24,0), MATCH(R$1,'[1]2018_commission_structure-Start'!$A$21:$I$21,0)),0)</f>
        <v>0</v>
      </c>
      <c r="S268" s="26">
        <f>IF(H268&gt;L268,(H268-L268)*INDEX('[1]2018_commission_structure-Start'!$A$21:$I$24,MATCH($E268,'[1]2018_commission_structure-Start'!$A$21:$A$24,0),MATCH(S$1,'[1]2018_commission_structure-Start'!$A$21:$I$21,0)),0)</f>
        <v>0</v>
      </c>
      <c r="T268" s="28">
        <f t="shared" si="46"/>
        <v>118950.12</v>
      </c>
      <c r="U268" s="28">
        <f t="shared" si="47"/>
        <v>174729.12</v>
      </c>
      <c r="V268" s="28">
        <f>MIN(H268,I268)*INDEX('[1]2018_commission_structure-Start'!$A$15:$J$18,MATCH($E268,'[1]2018_commission_structure-Start'!$A$15:$A$18,0),MATCH(V$1,'[1]2018_commission_structure-Start'!$A$15:$J$15,0))</f>
        <v>90000</v>
      </c>
      <c r="W268" s="26">
        <f>IF($H268&gt;I268,MIN($H268-I268,J268-I268)*INDEX('[1]2018_commission_structure-Start'!$A$15:$J$18,MATCH($E268,'[1]2018_commission_structure-Start'!$A$15:$A$18,0),MATCH(W$1,'[1]2018_commission_structure-Start'!$A$15:$J$15,0)),0)</f>
        <v>27000</v>
      </c>
      <c r="X268" s="26">
        <f>IF($H268&gt;J268,MIN($H268-J268,K268-J268)*INDEX('[1]2018_commission_structure-Start'!$A$15:$J$18,MATCH($E268,'[1]2018_commission_structure-Start'!$A$15:$A$18,0),MATCH(X$1,'[1]2018_commission_structure-Start'!$A$15:$J$15,0)),0)</f>
        <v>18393</v>
      </c>
      <c r="Y268" s="26">
        <f>IF($H268&gt;K268,MIN($H268-K268,L268-K268)*INDEX('[1]2018_commission_structure-Start'!$A$15:$J$18,MATCH($E268,'[1]2018_commission_structure-Start'!$A$15:$A$18,0),MATCH(Y$1,'[1]2018_commission_structure-Start'!$A$15:$J$15,0)),0)</f>
        <v>0</v>
      </c>
      <c r="Z268" s="26">
        <f>IF(H268&gt;L268,(H268-L268)*INDEX('[1]2018_commission_structure-Start'!$A$21:$I$24,MATCH($E268,'[1]2018_commission_structure-Start'!$A$21:$A$24,0),MATCH(Z$1,'[1]2018_commission_structure-Start'!$A$21:$I$21,0)),0)</f>
        <v>0</v>
      </c>
      <c r="AA268" s="28">
        <f t="shared" si="48"/>
        <v>135393</v>
      </c>
      <c r="AB268" s="28">
        <f t="shared" si="49"/>
        <v>191172</v>
      </c>
    </row>
    <row r="269" spans="1:28" x14ac:dyDescent="0.2">
      <c r="A269" s="25" t="str">
        <f t="shared" si="40"/>
        <v>Darryl Worgan</v>
      </c>
      <c r="B269" s="25">
        <v>3967370569</v>
      </c>
      <c r="C269" s="25" t="s">
        <v>533</v>
      </c>
      <c r="D269" s="25" t="s">
        <v>534</v>
      </c>
      <c r="E269" s="25" t="s">
        <v>29</v>
      </c>
      <c r="F269" s="25">
        <v>72987</v>
      </c>
      <c r="G269" s="25">
        <f>COUNTIF([1]deals_closed!D:D,B269)</f>
        <v>33</v>
      </c>
      <c r="H269" s="26">
        <f>SUMIF([1]deals_closed!D:D,B269,[1]deals_closed!C:C)</f>
        <v>1369014</v>
      </c>
      <c r="I269" s="26">
        <f>VLOOKUP(E269,'[1]2018_commission_structure-Start'!$A$22:$I$24,9,FALSE)</f>
        <v>600000</v>
      </c>
      <c r="J269" s="26">
        <f t="shared" si="41"/>
        <v>750000</v>
      </c>
      <c r="K269" s="26">
        <f t="shared" si="42"/>
        <v>900000</v>
      </c>
      <c r="L269" s="26">
        <f t="shared" si="43"/>
        <v>1200000</v>
      </c>
      <c r="M269" s="27">
        <f t="shared" si="44"/>
        <v>2.2816900000000002</v>
      </c>
      <c r="N269" s="25" t="str">
        <f t="shared" si="45"/>
        <v>&gt;200%</v>
      </c>
      <c r="O269" s="28">
        <f>MIN(H269,I269)*INDEX('[1]2018_commission_structure-Start'!$A$21:$I$24,MATCH($E269,'[1]2018_commission_structure-Start'!$A$21:$A$24,0),MATCH(O$1,'[1]2018_commission_structure-Start'!$A$21:$I$21,0))</f>
        <v>78000</v>
      </c>
      <c r="P269" s="26">
        <f>IF(H269&gt;I269,MIN(H269-I269,J269-I269)*INDEX('[1]2018_commission_structure-Start'!$A$21:$I$24,MATCH($E269,'[1]2018_commission_structure-Start'!$A$21:$A$24,0), MATCH(P$1,'[1]2018_commission_structure-Start'!$A$21:$I$21,0)),0)</f>
        <v>25500.000000000004</v>
      </c>
      <c r="Q269" s="26">
        <f>IF($H269&gt;J269,MIN($H269-J269,K269-J269)*INDEX('[1]2018_commission_structure-Start'!$A$21:$I$24,MATCH($E269,'[1]2018_commission_structure-Start'!$A$21:$A$24,0), MATCH(Q$1,'[1]2018_commission_structure-Start'!$A$21:$I$21,0)),0)</f>
        <v>31500</v>
      </c>
      <c r="R269" s="26">
        <f>IF($H269&gt;K269,MIN($H269-K269,L269-K269)*INDEX('[1]2018_commission_structure-Start'!$A$21:$I$24,MATCH($E269,'[1]2018_commission_structure-Start'!$A$21:$A$24,0), MATCH(R$1,'[1]2018_commission_structure-Start'!$A$21:$I$21,0)),0)</f>
        <v>78000</v>
      </c>
      <c r="S269" s="26">
        <f>IF(H269&gt;L269,(H269-L269)*INDEX('[1]2018_commission_structure-Start'!$A$21:$I$24,MATCH($E269,'[1]2018_commission_structure-Start'!$A$21:$A$24,0),MATCH(S$1,'[1]2018_commission_structure-Start'!$A$21:$I$21,0)),0)</f>
        <v>21971.82</v>
      </c>
      <c r="T269" s="28">
        <f t="shared" si="46"/>
        <v>234971.82</v>
      </c>
      <c r="U269" s="28">
        <f t="shared" si="47"/>
        <v>307958.82</v>
      </c>
      <c r="V269" s="28">
        <f>MIN(H269,I269)*INDEX('[1]2018_commission_structure-Start'!$A$15:$J$18,MATCH($E269,'[1]2018_commission_structure-Start'!$A$15:$A$18,0),MATCH(V$1,'[1]2018_commission_structure-Start'!$A$15:$J$15,0))</f>
        <v>90000</v>
      </c>
      <c r="W269" s="26">
        <f>IF($H269&gt;I269,MIN($H269-I269,J269-I269)*INDEX('[1]2018_commission_structure-Start'!$A$15:$J$18,MATCH($E269,'[1]2018_commission_structure-Start'!$A$15:$A$18,0),MATCH(W$1,'[1]2018_commission_structure-Start'!$A$15:$J$15,0)),0)</f>
        <v>27000</v>
      </c>
      <c r="X269" s="26">
        <f>IF($H269&gt;J269,MIN($H269-J269,K269-J269)*INDEX('[1]2018_commission_structure-Start'!$A$15:$J$18,MATCH($E269,'[1]2018_commission_structure-Start'!$A$15:$A$18,0),MATCH(X$1,'[1]2018_commission_structure-Start'!$A$15:$J$15,0)),0)</f>
        <v>37500</v>
      </c>
      <c r="Y269" s="26">
        <f>IF($H269&gt;K269,MIN($H269-K269,L269-K269)*INDEX('[1]2018_commission_structure-Start'!$A$15:$J$18,MATCH($E269,'[1]2018_commission_structure-Start'!$A$15:$A$18,0),MATCH(Y$1,'[1]2018_commission_structure-Start'!$A$15:$J$15,0)),0)</f>
        <v>90000</v>
      </c>
      <c r="Z269" s="26">
        <f>IF(H269&gt;L269,(H269-L269)*INDEX('[1]2018_commission_structure-Start'!$A$21:$I$24,MATCH($E269,'[1]2018_commission_structure-Start'!$A$21:$A$24,0),MATCH(Z$1,'[1]2018_commission_structure-Start'!$A$21:$I$21,0)),0)</f>
        <v>21971.82</v>
      </c>
      <c r="AA269" s="28">
        <f t="shared" si="48"/>
        <v>266471.82</v>
      </c>
      <c r="AB269" s="28">
        <f t="shared" si="49"/>
        <v>339458.82</v>
      </c>
    </row>
    <row r="270" spans="1:28" x14ac:dyDescent="0.2">
      <c r="A270" s="25" t="str">
        <f t="shared" si="40"/>
        <v>Nickolaus Bernardeau</v>
      </c>
      <c r="B270" s="25">
        <v>4175195971</v>
      </c>
      <c r="C270" s="25" t="s">
        <v>535</v>
      </c>
      <c r="D270" s="25" t="s">
        <v>536</v>
      </c>
      <c r="E270" s="25" t="s">
        <v>7</v>
      </c>
      <c r="F270" s="25">
        <v>57811</v>
      </c>
      <c r="G270" s="25">
        <f>COUNTIF([1]deals_closed!D:D,B270)</f>
        <v>14</v>
      </c>
      <c r="H270" s="26">
        <f>SUMIF([1]deals_closed!D:D,B270,[1]deals_closed!C:C)</f>
        <v>414266</v>
      </c>
      <c r="I270" s="26">
        <f>VLOOKUP(E270,'[1]2018_commission_structure-Start'!$A$22:$I$24,9,FALSE)</f>
        <v>500000</v>
      </c>
      <c r="J270" s="26">
        <f t="shared" si="41"/>
        <v>625000</v>
      </c>
      <c r="K270" s="26">
        <f t="shared" si="42"/>
        <v>750000</v>
      </c>
      <c r="L270" s="26">
        <f t="shared" si="43"/>
        <v>1000000</v>
      </c>
      <c r="M270" s="27">
        <f t="shared" si="44"/>
        <v>0.82853200000000005</v>
      </c>
      <c r="N270" s="25" t="str">
        <f t="shared" si="45"/>
        <v>0-100%</v>
      </c>
      <c r="O270" s="28">
        <f>MIN(H270,I270)*INDEX('[1]2018_commission_structure-Start'!$A$21:$I$24,MATCH($E270,'[1]2018_commission_structure-Start'!$A$21:$A$24,0),MATCH(O$1,'[1]2018_commission_structure-Start'!$A$21:$I$21,0))</f>
        <v>41426.600000000006</v>
      </c>
      <c r="P270" s="26">
        <f>IF(H270&gt;I270,MIN(H270-I270,J270-I270)*INDEX('[1]2018_commission_structure-Start'!$A$21:$I$24,MATCH($E270,'[1]2018_commission_structure-Start'!$A$21:$A$24,0), MATCH(P$1,'[1]2018_commission_structure-Start'!$A$21:$I$21,0)),0)</f>
        <v>0</v>
      </c>
      <c r="Q270" s="26">
        <f>IF($H270&gt;J270,MIN($H270-J270,K270-J270)*INDEX('[1]2018_commission_structure-Start'!$A$21:$I$24,MATCH($E270,'[1]2018_commission_structure-Start'!$A$21:$A$24,0), MATCH(Q$1,'[1]2018_commission_structure-Start'!$A$21:$I$21,0)),0)</f>
        <v>0</v>
      </c>
      <c r="R270" s="26">
        <f>IF($H270&gt;K270,MIN($H270-K270,L270-K270)*INDEX('[1]2018_commission_structure-Start'!$A$21:$I$24,MATCH($E270,'[1]2018_commission_structure-Start'!$A$21:$A$24,0), MATCH(R$1,'[1]2018_commission_structure-Start'!$A$21:$I$21,0)),0)</f>
        <v>0</v>
      </c>
      <c r="S270" s="26">
        <f>IF(H270&gt;L270,(H270-L270)*INDEX('[1]2018_commission_structure-Start'!$A$21:$I$24,MATCH($E270,'[1]2018_commission_structure-Start'!$A$21:$A$24,0),MATCH(S$1,'[1]2018_commission_structure-Start'!$A$21:$I$21,0)),0)</f>
        <v>0</v>
      </c>
      <c r="T270" s="28">
        <f t="shared" si="46"/>
        <v>41426.600000000006</v>
      </c>
      <c r="U270" s="28">
        <f t="shared" si="47"/>
        <v>99237.6</v>
      </c>
      <c r="V270" s="28">
        <f>MIN(H270,I270)*INDEX('[1]2018_commission_structure-Start'!$A$15:$J$18,MATCH($E270,'[1]2018_commission_structure-Start'!$A$15:$A$18,0),MATCH(V$1,'[1]2018_commission_structure-Start'!$A$15:$J$15,0))</f>
        <v>49711.92</v>
      </c>
      <c r="W270" s="26">
        <f>IF($H270&gt;I270,MIN($H270-I270,J270-I270)*INDEX('[1]2018_commission_structure-Start'!$A$15:$J$18,MATCH($E270,'[1]2018_commission_structure-Start'!$A$15:$A$18,0),MATCH(W$1,'[1]2018_commission_structure-Start'!$A$15:$J$15,0)),0)</f>
        <v>0</v>
      </c>
      <c r="X270" s="26">
        <f>IF($H270&gt;J270,MIN($H270-J270,K270-J270)*INDEX('[1]2018_commission_structure-Start'!$A$15:$J$18,MATCH($E270,'[1]2018_commission_structure-Start'!$A$15:$A$18,0),MATCH(X$1,'[1]2018_commission_structure-Start'!$A$15:$J$15,0)),0)</f>
        <v>0</v>
      </c>
      <c r="Y270" s="26">
        <f>IF($H270&gt;K270,MIN($H270-K270,L270-K270)*INDEX('[1]2018_commission_structure-Start'!$A$15:$J$18,MATCH($E270,'[1]2018_commission_structure-Start'!$A$15:$A$18,0),MATCH(Y$1,'[1]2018_commission_structure-Start'!$A$15:$J$15,0)),0)</f>
        <v>0</v>
      </c>
      <c r="Z270" s="26">
        <f>IF(H270&gt;L270,(H270-L270)*INDEX('[1]2018_commission_structure-Start'!$A$21:$I$24,MATCH($E270,'[1]2018_commission_structure-Start'!$A$21:$A$24,0),MATCH(Z$1,'[1]2018_commission_structure-Start'!$A$21:$I$21,0)),0)</f>
        <v>0</v>
      </c>
      <c r="AA270" s="28">
        <f t="shared" si="48"/>
        <v>49711.92</v>
      </c>
      <c r="AB270" s="28">
        <f t="shared" si="49"/>
        <v>107522.92</v>
      </c>
    </row>
    <row r="271" spans="1:28" x14ac:dyDescent="0.2">
      <c r="A271" s="25" t="str">
        <f t="shared" si="40"/>
        <v>Stinky Eddoes</v>
      </c>
      <c r="B271" s="25">
        <v>7467563949</v>
      </c>
      <c r="C271" s="25" t="s">
        <v>537</v>
      </c>
      <c r="D271" s="25" t="s">
        <v>538</v>
      </c>
      <c r="E271" s="25" t="s">
        <v>7</v>
      </c>
      <c r="F271" s="25">
        <v>50682</v>
      </c>
      <c r="G271" s="25">
        <f>COUNTIF([1]deals_closed!D:D,B271)</f>
        <v>19</v>
      </c>
      <c r="H271" s="26">
        <f>SUMIF([1]deals_closed!D:D,B271,[1]deals_closed!C:C)</f>
        <v>644436</v>
      </c>
      <c r="I271" s="26">
        <f>VLOOKUP(E271,'[1]2018_commission_structure-Start'!$A$22:$I$24,9,FALSE)</f>
        <v>500000</v>
      </c>
      <c r="J271" s="26">
        <f t="shared" si="41"/>
        <v>625000</v>
      </c>
      <c r="K271" s="26">
        <f t="shared" si="42"/>
        <v>750000</v>
      </c>
      <c r="L271" s="26">
        <f t="shared" si="43"/>
        <v>1000000</v>
      </c>
      <c r="M271" s="27">
        <f t="shared" si="44"/>
        <v>1.288872</v>
      </c>
      <c r="N271" s="25" t="str">
        <f t="shared" si="45"/>
        <v>125-150%</v>
      </c>
      <c r="O271" s="28">
        <f>MIN(H271,I271)*INDEX('[1]2018_commission_structure-Start'!$A$21:$I$24,MATCH($E271,'[1]2018_commission_structure-Start'!$A$21:$A$24,0),MATCH(O$1,'[1]2018_commission_structure-Start'!$A$21:$I$21,0))</f>
        <v>50000</v>
      </c>
      <c r="P271" s="26">
        <f>IF(H271&gt;I271,MIN(H271-I271,J271-I271)*INDEX('[1]2018_commission_structure-Start'!$A$21:$I$24,MATCH($E271,'[1]2018_commission_structure-Start'!$A$21:$A$24,0), MATCH(P$1,'[1]2018_commission_structure-Start'!$A$21:$I$21,0)),0)</f>
        <v>18750</v>
      </c>
      <c r="Q271" s="26">
        <f>IF($H271&gt;J271,MIN($H271-J271,K271-J271)*INDEX('[1]2018_commission_structure-Start'!$A$21:$I$24,MATCH($E271,'[1]2018_commission_structure-Start'!$A$21:$A$24,0), MATCH(Q$1,'[1]2018_commission_structure-Start'!$A$21:$I$21,0)),0)</f>
        <v>3498.48</v>
      </c>
      <c r="R271" s="26">
        <f>IF($H271&gt;K271,MIN($H271-K271,L271-K271)*INDEX('[1]2018_commission_structure-Start'!$A$21:$I$24,MATCH($E271,'[1]2018_commission_structure-Start'!$A$21:$A$24,0), MATCH(R$1,'[1]2018_commission_structure-Start'!$A$21:$I$21,0)),0)</f>
        <v>0</v>
      </c>
      <c r="S271" s="26">
        <f>IF(H271&gt;L271,(H271-L271)*INDEX('[1]2018_commission_structure-Start'!$A$21:$I$24,MATCH($E271,'[1]2018_commission_structure-Start'!$A$21:$A$24,0),MATCH(S$1,'[1]2018_commission_structure-Start'!$A$21:$I$21,0)),0)</f>
        <v>0</v>
      </c>
      <c r="T271" s="28">
        <f t="shared" si="46"/>
        <v>72248.479999999996</v>
      </c>
      <c r="U271" s="28">
        <f t="shared" si="47"/>
        <v>122930.48</v>
      </c>
      <c r="V271" s="28">
        <f>MIN(H271,I271)*INDEX('[1]2018_commission_structure-Start'!$A$15:$J$18,MATCH($E271,'[1]2018_commission_structure-Start'!$A$15:$A$18,0),MATCH(V$1,'[1]2018_commission_structure-Start'!$A$15:$J$15,0))</f>
        <v>60000</v>
      </c>
      <c r="W271" s="26">
        <f>IF($H271&gt;I271,MIN($H271-I271,J271-I271)*INDEX('[1]2018_commission_structure-Start'!$A$15:$J$18,MATCH($E271,'[1]2018_commission_structure-Start'!$A$15:$A$18,0),MATCH(W$1,'[1]2018_commission_structure-Start'!$A$15:$J$15,0)),0)</f>
        <v>21250</v>
      </c>
      <c r="X271" s="26">
        <f>IF($H271&gt;J271,MIN($H271-J271,K271-J271)*INDEX('[1]2018_commission_structure-Start'!$A$15:$J$18,MATCH($E271,'[1]2018_commission_structure-Start'!$A$15:$A$18,0),MATCH(X$1,'[1]2018_commission_structure-Start'!$A$15:$J$15,0)),0)</f>
        <v>3887.2000000000003</v>
      </c>
      <c r="Y271" s="26">
        <f>IF($H271&gt;K271,MIN($H271-K271,L271-K271)*INDEX('[1]2018_commission_structure-Start'!$A$15:$J$18,MATCH($E271,'[1]2018_commission_structure-Start'!$A$15:$A$18,0),MATCH(Y$1,'[1]2018_commission_structure-Start'!$A$15:$J$15,0)),0)</f>
        <v>0</v>
      </c>
      <c r="Z271" s="26">
        <f>IF(H271&gt;L271,(H271-L271)*INDEX('[1]2018_commission_structure-Start'!$A$21:$I$24,MATCH($E271,'[1]2018_commission_structure-Start'!$A$21:$A$24,0),MATCH(Z$1,'[1]2018_commission_structure-Start'!$A$21:$I$21,0)),0)</f>
        <v>0</v>
      </c>
      <c r="AA271" s="28">
        <f t="shared" si="48"/>
        <v>85137.2</v>
      </c>
      <c r="AB271" s="28">
        <f t="shared" si="49"/>
        <v>135819.20000000001</v>
      </c>
    </row>
    <row r="272" spans="1:28" x14ac:dyDescent="0.2">
      <c r="A272" s="25" t="str">
        <f t="shared" si="40"/>
        <v>Umeko Wilshaw</v>
      </c>
      <c r="B272" s="25">
        <v>2352201101</v>
      </c>
      <c r="C272" s="25" t="s">
        <v>539</v>
      </c>
      <c r="D272" s="25" t="s">
        <v>540</v>
      </c>
      <c r="E272" s="25" t="s">
        <v>7</v>
      </c>
      <c r="F272" s="25">
        <v>56725</v>
      </c>
      <c r="G272" s="25">
        <f>COUNTIF([1]deals_closed!D:D,B272)</f>
        <v>20</v>
      </c>
      <c r="H272" s="26">
        <f>SUMIF([1]deals_closed!D:D,B272,[1]deals_closed!C:C)</f>
        <v>689888</v>
      </c>
      <c r="I272" s="26">
        <f>VLOOKUP(E272,'[1]2018_commission_structure-Start'!$A$22:$I$24,9,FALSE)</f>
        <v>500000</v>
      </c>
      <c r="J272" s="26">
        <f t="shared" si="41"/>
        <v>625000</v>
      </c>
      <c r="K272" s="26">
        <f t="shared" si="42"/>
        <v>750000</v>
      </c>
      <c r="L272" s="26">
        <f t="shared" si="43"/>
        <v>1000000</v>
      </c>
      <c r="M272" s="27">
        <f t="shared" si="44"/>
        <v>1.3797759999999999</v>
      </c>
      <c r="N272" s="25" t="str">
        <f t="shared" si="45"/>
        <v>125-150%</v>
      </c>
      <c r="O272" s="28">
        <f>MIN(H272,I272)*INDEX('[1]2018_commission_structure-Start'!$A$21:$I$24,MATCH($E272,'[1]2018_commission_structure-Start'!$A$21:$A$24,0),MATCH(O$1,'[1]2018_commission_structure-Start'!$A$21:$I$21,0))</f>
        <v>50000</v>
      </c>
      <c r="P272" s="26">
        <f>IF(H272&gt;I272,MIN(H272-I272,J272-I272)*INDEX('[1]2018_commission_structure-Start'!$A$21:$I$24,MATCH($E272,'[1]2018_commission_structure-Start'!$A$21:$A$24,0), MATCH(P$1,'[1]2018_commission_structure-Start'!$A$21:$I$21,0)),0)</f>
        <v>18750</v>
      </c>
      <c r="Q272" s="26">
        <f>IF($H272&gt;J272,MIN($H272-J272,K272-J272)*INDEX('[1]2018_commission_structure-Start'!$A$21:$I$24,MATCH($E272,'[1]2018_commission_structure-Start'!$A$21:$A$24,0), MATCH(Q$1,'[1]2018_commission_structure-Start'!$A$21:$I$21,0)),0)</f>
        <v>11679.84</v>
      </c>
      <c r="R272" s="26">
        <f>IF($H272&gt;K272,MIN($H272-K272,L272-K272)*INDEX('[1]2018_commission_structure-Start'!$A$21:$I$24,MATCH($E272,'[1]2018_commission_structure-Start'!$A$21:$A$24,0), MATCH(R$1,'[1]2018_commission_structure-Start'!$A$21:$I$21,0)),0)</f>
        <v>0</v>
      </c>
      <c r="S272" s="26">
        <f>IF(H272&gt;L272,(H272-L272)*INDEX('[1]2018_commission_structure-Start'!$A$21:$I$24,MATCH($E272,'[1]2018_commission_structure-Start'!$A$21:$A$24,0),MATCH(S$1,'[1]2018_commission_structure-Start'!$A$21:$I$21,0)),0)</f>
        <v>0</v>
      </c>
      <c r="T272" s="28">
        <f t="shared" si="46"/>
        <v>80429.84</v>
      </c>
      <c r="U272" s="28">
        <f t="shared" si="47"/>
        <v>137154.84</v>
      </c>
      <c r="V272" s="28">
        <f>MIN(H272,I272)*INDEX('[1]2018_commission_structure-Start'!$A$15:$J$18,MATCH($E272,'[1]2018_commission_structure-Start'!$A$15:$A$18,0),MATCH(V$1,'[1]2018_commission_structure-Start'!$A$15:$J$15,0))</f>
        <v>60000</v>
      </c>
      <c r="W272" s="26">
        <f>IF($H272&gt;I272,MIN($H272-I272,J272-I272)*INDEX('[1]2018_commission_structure-Start'!$A$15:$J$18,MATCH($E272,'[1]2018_commission_structure-Start'!$A$15:$A$18,0),MATCH(W$1,'[1]2018_commission_structure-Start'!$A$15:$J$15,0)),0)</f>
        <v>21250</v>
      </c>
      <c r="X272" s="26">
        <f>IF($H272&gt;J272,MIN($H272-J272,K272-J272)*INDEX('[1]2018_commission_structure-Start'!$A$15:$J$18,MATCH($E272,'[1]2018_commission_structure-Start'!$A$15:$A$18,0),MATCH(X$1,'[1]2018_commission_structure-Start'!$A$15:$J$15,0)),0)</f>
        <v>12977.6</v>
      </c>
      <c r="Y272" s="26">
        <f>IF($H272&gt;K272,MIN($H272-K272,L272-K272)*INDEX('[1]2018_commission_structure-Start'!$A$15:$J$18,MATCH($E272,'[1]2018_commission_structure-Start'!$A$15:$A$18,0),MATCH(Y$1,'[1]2018_commission_structure-Start'!$A$15:$J$15,0)),0)</f>
        <v>0</v>
      </c>
      <c r="Z272" s="26">
        <f>IF(H272&gt;L272,(H272-L272)*INDEX('[1]2018_commission_structure-Start'!$A$21:$I$24,MATCH($E272,'[1]2018_commission_structure-Start'!$A$21:$A$24,0),MATCH(Z$1,'[1]2018_commission_structure-Start'!$A$21:$I$21,0)),0)</f>
        <v>0</v>
      </c>
      <c r="AA272" s="28">
        <f t="shared" si="48"/>
        <v>94227.6</v>
      </c>
      <c r="AB272" s="28">
        <f t="shared" si="49"/>
        <v>150952.6</v>
      </c>
    </row>
    <row r="273" spans="1:28" x14ac:dyDescent="0.2">
      <c r="A273" s="25" t="str">
        <f t="shared" si="40"/>
        <v>Loralyn Scarffe</v>
      </c>
      <c r="B273" s="25">
        <v>8519669638</v>
      </c>
      <c r="C273" s="25" t="s">
        <v>541</v>
      </c>
      <c r="D273" s="25" t="s">
        <v>542</v>
      </c>
      <c r="E273" s="25" t="s">
        <v>29</v>
      </c>
      <c r="F273" s="25">
        <v>65035</v>
      </c>
      <c r="G273" s="25">
        <f>COUNTIF([1]deals_closed!D:D,B273)</f>
        <v>30</v>
      </c>
      <c r="H273" s="26">
        <f>SUMIF([1]deals_closed!D:D,B273,[1]deals_closed!C:C)</f>
        <v>892426</v>
      </c>
      <c r="I273" s="26">
        <f>VLOOKUP(E273,'[1]2018_commission_structure-Start'!$A$22:$I$24,9,FALSE)</f>
        <v>600000</v>
      </c>
      <c r="J273" s="26">
        <f t="shared" si="41"/>
        <v>750000</v>
      </c>
      <c r="K273" s="26">
        <f t="shared" si="42"/>
        <v>900000</v>
      </c>
      <c r="L273" s="26">
        <f t="shared" si="43"/>
        <v>1200000</v>
      </c>
      <c r="M273" s="27">
        <f t="shared" si="44"/>
        <v>1.4873766666666666</v>
      </c>
      <c r="N273" s="25" t="str">
        <f t="shared" si="45"/>
        <v>125-150%</v>
      </c>
      <c r="O273" s="28">
        <f>MIN(H273,I273)*INDEX('[1]2018_commission_structure-Start'!$A$21:$I$24,MATCH($E273,'[1]2018_commission_structure-Start'!$A$21:$A$24,0),MATCH(O$1,'[1]2018_commission_structure-Start'!$A$21:$I$21,0))</f>
        <v>78000</v>
      </c>
      <c r="P273" s="26">
        <f>IF(H273&gt;I273,MIN(H273-I273,J273-I273)*INDEX('[1]2018_commission_structure-Start'!$A$21:$I$24,MATCH($E273,'[1]2018_commission_structure-Start'!$A$21:$A$24,0), MATCH(P$1,'[1]2018_commission_structure-Start'!$A$21:$I$21,0)),0)</f>
        <v>25500.000000000004</v>
      </c>
      <c r="Q273" s="26">
        <f>IF($H273&gt;J273,MIN($H273-J273,K273-J273)*INDEX('[1]2018_commission_structure-Start'!$A$21:$I$24,MATCH($E273,'[1]2018_commission_structure-Start'!$A$21:$A$24,0), MATCH(Q$1,'[1]2018_commission_structure-Start'!$A$21:$I$21,0)),0)</f>
        <v>29909.46</v>
      </c>
      <c r="R273" s="26">
        <f>IF($H273&gt;K273,MIN($H273-K273,L273-K273)*INDEX('[1]2018_commission_structure-Start'!$A$21:$I$24,MATCH($E273,'[1]2018_commission_structure-Start'!$A$21:$A$24,0), MATCH(R$1,'[1]2018_commission_structure-Start'!$A$21:$I$21,0)),0)</f>
        <v>0</v>
      </c>
      <c r="S273" s="26">
        <f>IF(H273&gt;L273,(H273-L273)*INDEX('[1]2018_commission_structure-Start'!$A$21:$I$24,MATCH($E273,'[1]2018_commission_structure-Start'!$A$21:$A$24,0),MATCH(S$1,'[1]2018_commission_structure-Start'!$A$21:$I$21,0)),0)</f>
        <v>0</v>
      </c>
      <c r="T273" s="28">
        <f t="shared" si="46"/>
        <v>133409.46</v>
      </c>
      <c r="U273" s="28">
        <f t="shared" si="47"/>
        <v>198444.46</v>
      </c>
      <c r="V273" s="28">
        <f>MIN(H273,I273)*INDEX('[1]2018_commission_structure-Start'!$A$15:$J$18,MATCH($E273,'[1]2018_commission_structure-Start'!$A$15:$A$18,0),MATCH(V$1,'[1]2018_commission_structure-Start'!$A$15:$J$15,0))</f>
        <v>90000</v>
      </c>
      <c r="W273" s="26">
        <f>IF($H273&gt;I273,MIN($H273-I273,J273-I273)*INDEX('[1]2018_commission_structure-Start'!$A$15:$J$18,MATCH($E273,'[1]2018_commission_structure-Start'!$A$15:$A$18,0),MATCH(W$1,'[1]2018_commission_structure-Start'!$A$15:$J$15,0)),0)</f>
        <v>27000</v>
      </c>
      <c r="X273" s="26">
        <f>IF($H273&gt;J273,MIN($H273-J273,K273-J273)*INDEX('[1]2018_commission_structure-Start'!$A$15:$J$18,MATCH($E273,'[1]2018_commission_structure-Start'!$A$15:$A$18,0),MATCH(X$1,'[1]2018_commission_structure-Start'!$A$15:$J$15,0)),0)</f>
        <v>35606.5</v>
      </c>
      <c r="Y273" s="26">
        <f>IF($H273&gt;K273,MIN($H273-K273,L273-K273)*INDEX('[1]2018_commission_structure-Start'!$A$15:$J$18,MATCH($E273,'[1]2018_commission_structure-Start'!$A$15:$A$18,0),MATCH(Y$1,'[1]2018_commission_structure-Start'!$A$15:$J$15,0)),0)</f>
        <v>0</v>
      </c>
      <c r="Z273" s="26">
        <f>IF(H273&gt;L273,(H273-L273)*INDEX('[1]2018_commission_structure-Start'!$A$21:$I$24,MATCH($E273,'[1]2018_commission_structure-Start'!$A$21:$A$24,0),MATCH(Z$1,'[1]2018_commission_structure-Start'!$A$21:$I$21,0)),0)</f>
        <v>0</v>
      </c>
      <c r="AA273" s="28">
        <f t="shared" si="48"/>
        <v>152606.5</v>
      </c>
      <c r="AB273" s="28">
        <f t="shared" si="49"/>
        <v>217641.5</v>
      </c>
    </row>
    <row r="274" spans="1:28" x14ac:dyDescent="0.2">
      <c r="A274" s="25" t="str">
        <f t="shared" si="40"/>
        <v>Nikolai De Castri</v>
      </c>
      <c r="B274" s="25">
        <v>1541082834</v>
      </c>
      <c r="C274" s="25" t="s">
        <v>543</v>
      </c>
      <c r="D274" s="25" t="s">
        <v>544</v>
      </c>
      <c r="E274" s="25" t="s">
        <v>29</v>
      </c>
      <c r="F274" s="25">
        <v>61060</v>
      </c>
      <c r="G274" s="25">
        <f>COUNTIF([1]deals_closed!D:D,B274)</f>
        <v>19</v>
      </c>
      <c r="H274" s="26">
        <f>SUMIF([1]deals_closed!D:D,B274,[1]deals_closed!C:C)</f>
        <v>601444</v>
      </c>
      <c r="I274" s="26">
        <f>VLOOKUP(E274,'[1]2018_commission_structure-Start'!$A$22:$I$24,9,FALSE)</f>
        <v>600000</v>
      </c>
      <c r="J274" s="26">
        <f t="shared" si="41"/>
        <v>750000</v>
      </c>
      <c r="K274" s="26">
        <f t="shared" si="42"/>
        <v>900000</v>
      </c>
      <c r="L274" s="26">
        <f t="shared" si="43"/>
        <v>1200000</v>
      </c>
      <c r="M274" s="27">
        <f t="shared" si="44"/>
        <v>1.0024066666666667</v>
      </c>
      <c r="N274" s="25" t="str">
        <f t="shared" si="45"/>
        <v>100-125%</v>
      </c>
      <c r="O274" s="28">
        <f>MIN(H274,I274)*INDEX('[1]2018_commission_structure-Start'!$A$21:$I$24,MATCH($E274,'[1]2018_commission_structure-Start'!$A$21:$A$24,0),MATCH(O$1,'[1]2018_commission_structure-Start'!$A$21:$I$21,0))</f>
        <v>78000</v>
      </c>
      <c r="P274" s="26">
        <f>IF(H274&gt;I274,MIN(H274-I274,J274-I274)*INDEX('[1]2018_commission_structure-Start'!$A$21:$I$24,MATCH($E274,'[1]2018_commission_structure-Start'!$A$21:$A$24,0), MATCH(P$1,'[1]2018_commission_structure-Start'!$A$21:$I$21,0)),0)</f>
        <v>245.48000000000002</v>
      </c>
      <c r="Q274" s="26">
        <f>IF($H274&gt;J274,MIN($H274-J274,K274-J274)*INDEX('[1]2018_commission_structure-Start'!$A$21:$I$24,MATCH($E274,'[1]2018_commission_structure-Start'!$A$21:$A$24,0), MATCH(Q$1,'[1]2018_commission_structure-Start'!$A$21:$I$21,0)),0)</f>
        <v>0</v>
      </c>
      <c r="R274" s="26">
        <f>IF($H274&gt;K274,MIN($H274-K274,L274-K274)*INDEX('[1]2018_commission_structure-Start'!$A$21:$I$24,MATCH($E274,'[1]2018_commission_structure-Start'!$A$21:$A$24,0), MATCH(R$1,'[1]2018_commission_structure-Start'!$A$21:$I$21,0)),0)</f>
        <v>0</v>
      </c>
      <c r="S274" s="26">
        <f>IF(H274&gt;L274,(H274-L274)*INDEX('[1]2018_commission_structure-Start'!$A$21:$I$24,MATCH($E274,'[1]2018_commission_structure-Start'!$A$21:$A$24,0),MATCH(S$1,'[1]2018_commission_structure-Start'!$A$21:$I$21,0)),0)</f>
        <v>0</v>
      </c>
      <c r="T274" s="28">
        <f t="shared" si="46"/>
        <v>78245.48</v>
      </c>
      <c r="U274" s="28">
        <f t="shared" si="47"/>
        <v>139305.47999999998</v>
      </c>
      <c r="V274" s="28">
        <f>MIN(H274,I274)*INDEX('[1]2018_commission_structure-Start'!$A$15:$J$18,MATCH($E274,'[1]2018_commission_structure-Start'!$A$15:$A$18,0),MATCH(V$1,'[1]2018_commission_structure-Start'!$A$15:$J$15,0))</f>
        <v>90000</v>
      </c>
      <c r="W274" s="26">
        <f>IF($H274&gt;I274,MIN($H274-I274,J274-I274)*INDEX('[1]2018_commission_structure-Start'!$A$15:$J$18,MATCH($E274,'[1]2018_commission_structure-Start'!$A$15:$A$18,0),MATCH(W$1,'[1]2018_commission_structure-Start'!$A$15:$J$15,0)),0)</f>
        <v>259.92</v>
      </c>
      <c r="X274" s="26">
        <f>IF($H274&gt;J274,MIN($H274-J274,K274-J274)*INDEX('[1]2018_commission_structure-Start'!$A$15:$J$18,MATCH($E274,'[1]2018_commission_structure-Start'!$A$15:$A$18,0),MATCH(X$1,'[1]2018_commission_structure-Start'!$A$15:$J$15,0)),0)</f>
        <v>0</v>
      </c>
      <c r="Y274" s="26">
        <f>IF($H274&gt;K274,MIN($H274-K274,L274-K274)*INDEX('[1]2018_commission_structure-Start'!$A$15:$J$18,MATCH($E274,'[1]2018_commission_structure-Start'!$A$15:$A$18,0),MATCH(Y$1,'[1]2018_commission_structure-Start'!$A$15:$J$15,0)),0)</f>
        <v>0</v>
      </c>
      <c r="Z274" s="26">
        <f>IF(H274&gt;L274,(H274-L274)*INDEX('[1]2018_commission_structure-Start'!$A$21:$I$24,MATCH($E274,'[1]2018_commission_structure-Start'!$A$21:$A$24,0),MATCH(Z$1,'[1]2018_commission_structure-Start'!$A$21:$I$21,0)),0)</f>
        <v>0</v>
      </c>
      <c r="AA274" s="28">
        <f t="shared" si="48"/>
        <v>90259.92</v>
      </c>
      <c r="AB274" s="28">
        <f t="shared" si="49"/>
        <v>151319.91999999998</v>
      </c>
    </row>
    <row r="275" spans="1:28" x14ac:dyDescent="0.2">
      <c r="A275" s="25" t="str">
        <f t="shared" si="40"/>
        <v>Bernardina Fisbey</v>
      </c>
      <c r="B275" s="25">
        <v>4359854056</v>
      </c>
      <c r="C275" s="25" t="s">
        <v>545</v>
      </c>
      <c r="D275" s="25" t="s">
        <v>546</v>
      </c>
      <c r="E275" s="25" t="s">
        <v>29</v>
      </c>
      <c r="F275" s="25">
        <v>77185</v>
      </c>
      <c r="G275" s="25">
        <f>COUNTIF([1]deals_closed!D:D,B275)</f>
        <v>33</v>
      </c>
      <c r="H275" s="26">
        <f>SUMIF([1]deals_closed!D:D,B275,[1]deals_closed!C:C)</f>
        <v>1259829</v>
      </c>
      <c r="I275" s="26">
        <f>VLOOKUP(E275,'[1]2018_commission_structure-Start'!$A$22:$I$24,9,FALSE)</f>
        <v>600000</v>
      </c>
      <c r="J275" s="26">
        <f t="shared" si="41"/>
        <v>750000</v>
      </c>
      <c r="K275" s="26">
        <f t="shared" si="42"/>
        <v>900000</v>
      </c>
      <c r="L275" s="26">
        <f t="shared" si="43"/>
        <v>1200000</v>
      </c>
      <c r="M275" s="27">
        <f t="shared" si="44"/>
        <v>2.0997150000000002</v>
      </c>
      <c r="N275" s="25" t="str">
        <f t="shared" si="45"/>
        <v>&gt;200%</v>
      </c>
      <c r="O275" s="28">
        <f>MIN(H275,I275)*INDEX('[1]2018_commission_structure-Start'!$A$21:$I$24,MATCH($E275,'[1]2018_commission_structure-Start'!$A$21:$A$24,0),MATCH(O$1,'[1]2018_commission_structure-Start'!$A$21:$I$21,0))</f>
        <v>78000</v>
      </c>
      <c r="P275" s="26">
        <f>IF(H275&gt;I275,MIN(H275-I275,J275-I275)*INDEX('[1]2018_commission_structure-Start'!$A$21:$I$24,MATCH($E275,'[1]2018_commission_structure-Start'!$A$21:$A$24,0), MATCH(P$1,'[1]2018_commission_structure-Start'!$A$21:$I$21,0)),0)</f>
        <v>25500.000000000004</v>
      </c>
      <c r="Q275" s="26">
        <f>IF($H275&gt;J275,MIN($H275-J275,K275-J275)*INDEX('[1]2018_commission_structure-Start'!$A$21:$I$24,MATCH($E275,'[1]2018_commission_structure-Start'!$A$21:$A$24,0), MATCH(Q$1,'[1]2018_commission_structure-Start'!$A$21:$I$21,0)),0)</f>
        <v>31500</v>
      </c>
      <c r="R275" s="26">
        <f>IF($H275&gt;K275,MIN($H275-K275,L275-K275)*INDEX('[1]2018_commission_structure-Start'!$A$21:$I$24,MATCH($E275,'[1]2018_commission_structure-Start'!$A$21:$A$24,0), MATCH(R$1,'[1]2018_commission_structure-Start'!$A$21:$I$21,0)),0)</f>
        <v>78000</v>
      </c>
      <c r="S275" s="26">
        <f>IF(H275&gt;L275,(H275-L275)*INDEX('[1]2018_commission_structure-Start'!$A$21:$I$24,MATCH($E275,'[1]2018_commission_structure-Start'!$A$21:$A$24,0),MATCH(S$1,'[1]2018_commission_structure-Start'!$A$21:$I$21,0)),0)</f>
        <v>7777.77</v>
      </c>
      <c r="T275" s="28">
        <f t="shared" si="46"/>
        <v>220777.77</v>
      </c>
      <c r="U275" s="28">
        <f t="shared" si="47"/>
        <v>297962.77</v>
      </c>
      <c r="V275" s="28">
        <f>MIN(H275,I275)*INDEX('[1]2018_commission_structure-Start'!$A$15:$J$18,MATCH($E275,'[1]2018_commission_structure-Start'!$A$15:$A$18,0),MATCH(V$1,'[1]2018_commission_structure-Start'!$A$15:$J$15,0))</f>
        <v>90000</v>
      </c>
      <c r="W275" s="26">
        <f>IF($H275&gt;I275,MIN($H275-I275,J275-I275)*INDEX('[1]2018_commission_structure-Start'!$A$15:$J$18,MATCH($E275,'[1]2018_commission_structure-Start'!$A$15:$A$18,0),MATCH(W$1,'[1]2018_commission_structure-Start'!$A$15:$J$15,0)),0)</f>
        <v>27000</v>
      </c>
      <c r="X275" s="26">
        <f>IF($H275&gt;J275,MIN($H275-J275,K275-J275)*INDEX('[1]2018_commission_structure-Start'!$A$15:$J$18,MATCH($E275,'[1]2018_commission_structure-Start'!$A$15:$A$18,0),MATCH(X$1,'[1]2018_commission_structure-Start'!$A$15:$J$15,0)),0)</f>
        <v>37500</v>
      </c>
      <c r="Y275" s="26">
        <f>IF($H275&gt;K275,MIN($H275-K275,L275-K275)*INDEX('[1]2018_commission_structure-Start'!$A$15:$J$18,MATCH($E275,'[1]2018_commission_structure-Start'!$A$15:$A$18,0),MATCH(Y$1,'[1]2018_commission_structure-Start'!$A$15:$J$15,0)),0)</f>
        <v>90000</v>
      </c>
      <c r="Z275" s="26">
        <f>IF(H275&gt;L275,(H275-L275)*INDEX('[1]2018_commission_structure-Start'!$A$21:$I$24,MATCH($E275,'[1]2018_commission_structure-Start'!$A$21:$A$24,0),MATCH(Z$1,'[1]2018_commission_structure-Start'!$A$21:$I$21,0)),0)</f>
        <v>7777.77</v>
      </c>
      <c r="AA275" s="28">
        <f t="shared" si="48"/>
        <v>252277.77</v>
      </c>
      <c r="AB275" s="28">
        <f t="shared" si="49"/>
        <v>329462.77</v>
      </c>
    </row>
    <row r="276" spans="1:28" x14ac:dyDescent="0.2">
      <c r="A276" s="25" t="str">
        <f t="shared" si="40"/>
        <v>Malissia Try</v>
      </c>
      <c r="B276" s="25">
        <v>5990182805</v>
      </c>
      <c r="C276" s="25" t="s">
        <v>547</v>
      </c>
      <c r="D276" s="25" t="s">
        <v>548</v>
      </c>
      <c r="E276" s="25" t="s">
        <v>29</v>
      </c>
      <c r="F276" s="25">
        <v>71661</v>
      </c>
      <c r="G276" s="25">
        <f>COUNTIF([1]deals_closed!D:D,B276)</f>
        <v>13</v>
      </c>
      <c r="H276" s="26">
        <f>SUMIF([1]deals_closed!D:D,B276,[1]deals_closed!C:C)</f>
        <v>462339</v>
      </c>
      <c r="I276" s="26">
        <f>VLOOKUP(E276,'[1]2018_commission_structure-Start'!$A$22:$I$24,9,FALSE)</f>
        <v>600000</v>
      </c>
      <c r="J276" s="26">
        <f t="shared" si="41"/>
        <v>750000</v>
      </c>
      <c r="K276" s="26">
        <f t="shared" si="42"/>
        <v>900000</v>
      </c>
      <c r="L276" s="26">
        <f t="shared" si="43"/>
        <v>1200000</v>
      </c>
      <c r="M276" s="27">
        <f t="shared" si="44"/>
        <v>0.77056500000000006</v>
      </c>
      <c r="N276" s="25" t="str">
        <f t="shared" si="45"/>
        <v>0-100%</v>
      </c>
      <c r="O276" s="28">
        <f>MIN(H276,I276)*INDEX('[1]2018_commission_structure-Start'!$A$21:$I$24,MATCH($E276,'[1]2018_commission_structure-Start'!$A$21:$A$24,0),MATCH(O$1,'[1]2018_commission_structure-Start'!$A$21:$I$21,0))</f>
        <v>60104.07</v>
      </c>
      <c r="P276" s="26">
        <f>IF(H276&gt;I276,MIN(H276-I276,J276-I276)*INDEX('[1]2018_commission_structure-Start'!$A$21:$I$24,MATCH($E276,'[1]2018_commission_structure-Start'!$A$21:$A$24,0), MATCH(P$1,'[1]2018_commission_structure-Start'!$A$21:$I$21,0)),0)</f>
        <v>0</v>
      </c>
      <c r="Q276" s="26">
        <f>IF($H276&gt;J276,MIN($H276-J276,K276-J276)*INDEX('[1]2018_commission_structure-Start'!$A$21:$I$24,MATCH($E276,'[1]2018_commission_structure-Start'!$A$21:$A$24,0), MATCH(Q$1,'[1]2018_commission_structure-Start'!$A$21:$I$21,0)),0)</f>
        <v>0</v>
      </c>
      <c r="R276" s="26">
        <f>IF($H276&gt;K276,MIN($H276-K276,L276-K276)*INDEX('[1]2018_commission_structure-Start'!$A$21:$I$24,MATCH($E276,'[1]2018_commission_structure-Start'!$A$21:$A$24,0), MATCH(R$1,'[1]2018_commission_structure-Start'!$A$21:$I$21,0)),0)</f>
        <v>0</v>
      </c>
      <c r="S276" s="26">
        <f>IF(H276&gt;L276,(H276-L276)*INDEX('[1]2018_commission_structure-Start'!$A$21:$I$24,MATCH($E276,'[1]2018_commission_structure-Start'!$A$21:$A$24,0),MATCH(S$1,'[1]2018_commission_structure-Start'!$A$21:$I$21,0)),0)</f>
        <v>0</v>
      </c>
      <c r="T276" s="28">
        <f t="shared" si="46"/>
        <v>60104.07</v>
      </c>
      <c r="U276" s="28">
        <f t="shared" si="47"/>
        <v>131765.07</v>
      </c>
      <c r="V276" s="28">
        <f>MIN(H276,I276)*INDEX('[1]2018_commission_structure-Start'!$A$15:$J$18,MATCH($E276,'[1]2018_commission_structure-Start'!$A$15:$A$18,0),MATCH(V$1,'[1]2018_commission_structure-Start'!$A$15:$J$15,0))</f>
        <v>69350.849999999991</v>
      </c>
      <c r="W276" s="26">
        <f>IF($H276&gt;I276,MIN($H276-I276,J276-I276)*INDEX('[1]2018_commission_structure-Start'!$A$15:$J$18,MATCH($E276,'[1]2018_commission_structure-Start'!$A$15:$A$18,0),MATCH(W$1,'[1]2018_commission_structure-Start'!$A$15:$J$15,0)),0)</f>
        <v>0</v>
      </c>
      <c r="X276" s="26">
        <f>IF($H276&gt;J276,MIN($H276-J276,K276-J276)*INDEX('[1]2018_commission_structure-Start'!$A$15:$J$18,MATCH($E276,'[1]2018_commission_structure-Start'!$A$15:$A$18,0),MATCH(X$1,'[1]2018_commission_structure-Start'!$A$15:$J$15,0)),0)</f>
        <v>0</v>
      </c>
      <c r="Y276" s="26">
        <f>IF($H276&gt;K276,MIN($H276-K276,L276-K276)*INDEX('[1]2018_commission_structure-Start'!$A$15:$J$18,MATCH($E276,'[1]2018_commission_structure-Start'!$A$15:$A$18,0),MATCH(Y$1,'[1]2018_commission_structure-Start'!$A$15:$J$15,0)),0)</f>
        <v>0</v>
      </c>
      <c r="Z276" s="26">
        <f>IF(H276&gt;L276,(H276-L276)*INDEX('[1]2018_commission_structure-Start'!$A$21:$I$24,MATCH($E276,'[1]2018_commission_structure-Start'!$A$21:$A$24,0),MATCH(Z$1,'[1]2018_commission_structure-Start'!$A$21:$I$21,0)),0)</f>
        <v>0</v>
      </c>
      <c r="AA276" s="28">
        <f t="shared" si="48"/>
        <v>69350.849999999991</v>
      </c>
      <c r="AB276" s="28">
        <f t="shared" si="49"/>
        <v>141011.84999999998</v>
      </c>
    </row>
    <row r="277" spans="1:28" x14ac:dyDescent="0.2">
      <c r="A277" s="25" t="str">
        <f t="shared" si="40"/>
        <v>Vivian Philson</v>
      </c>
      <c r="B277" s="25">
        <v>19662963</v>
      </c>
      <c r="C277" s="25" t="s">
        <v>549</v>
      </c>
      <c r="D277" s="25" t="s">
        <v>550</v>
      </c>
      <c r="E277" s="25" t="s">
        <v>7</v>
      </c>
      <c r="F277" s="25">
        <v>61944</v>
      </c>
      <c r="G277" s="25">
        <f>COUNTIF([1]deals_closed!D:D,B277)</f>
        <v>14</v>
      </c>
      <c r="H277" s="26">
        <f>SUMIF([1]deals_closed!D:D,B277,[1]deals_closed!C:C)</f>
        <v>458541</v>
      </c>
      <c r="I277" s="26">
        <f>VLOOKUP(E277,'[1]2018_commission_structure-Start'!$A$22:$I$24,9,FALSE)</f>
        <v>500000</v>
      </c>
      <c r="J277" s="26">
        <f t="shared" si="41"/>
        <v>625000</v>
      </c>
      <c r="K277" s="26">
        <f t="shared" si="42"/>
        <v>750000</v>
      </c>
      <c r="L277" s="26">
        <f t="shared" si="43"/>
        <v>1000000</v>
      </c>
      <c r="M277" s="27">
        <f t="shared" si="44"/>
        <v>0.91708199999999995</v>
      </c>
      <c r="N277" s="25" t="str">
        <f t="shared" si="45"/>
        <v>0-100%</v>
      </c>
      <c r="O277" s="28">
        <f>MIN(H277,I277)*INDEX('[1]2018_commission_structure-Start'!$A$21:$I$24,MATCH($E277,'[1]2018_commission_structure-Start'!$A$21:$A$24,0),MATCH(O$1,'[1]2018_commission_structure-Start'!$A$21:$I$21,0))</f>
        <v>45854.100000000006</v>
      </c>
      <c r="P277" s="26">
        <f>IF(H277&gt;I277,MIN(H277-I277,J277-I277)*INDEX('[1]2018_commission_structure-Start'!$A$21:$I$24,MATCH($E277,'[1]2018_commission_structure-Start'!$A$21:$A$24,0), MATCH(P$1,'[1]2018_commission_structure-Start'!$A$21:$I$21,0)),0)</f>
        <v>0</v>
      </c>
      <c r="Q277" s="26">
        <f>IF($H277&gt;J277,MIN($H277-J277,K277-J277)*INDEX('[1]2018_commission_structure-Start'!$A$21:$I$24,MATCH($E277,'[1]2018_commission_structure-Start'!$A$21:$A$24,0), MATCH(Q$1,'[1]2018_commission_structure-Start'!$A$21:$I$21,0)),0)</f>
        <v>0</v>
      </c>
      <c r="R277" s="26">
        <f>IF($H277&gt;K277,MIN($H277-K277,L277-K277)*INDEX('[1]2018_commission_structure-Start'!$A$21:$I$24,MATCH($E277,'[1]2018_commission_structure-Start'!$A$21:$A$24,0), MATCH(R$1,'[1]2018_commission_structure-Start'!$A$21:$I$21,0)),0)</f>
        <v>0</v>
      </c>
      <c r="S277" s="26">
        <f>IF(H277&gt;L277,(H277-L277)*INDEX('[1]2018_commission_structure-Start'!$A$21:$I$24,MATCH($E277,'[1]2018_commission_structure-Start'!$A$21:$A$24,0),MATCH(S$1,'[1]2018_commission_structure-Start'!$A$21:$I$21,0)),0)</f>
        <v>0</v>
      </c>
      <c r="T277" s="28">
        <f t="shared" si="46"/>
        <v>45854.100000000006</v>
      </c>
      <c r="U277" s="28">
        <f t="shared" si="47"/>
        <v>107798.1</v>
      </c>
      <c r="V277" s="28">
        <f>MIN(H277,I277)*INDEX('[1]2018_commission_structure-Start'!$A$15:$J$18,MATCH($E277,'[1]2018_commission_structure-Start'!$A$15:$A$18,0),MATCH(V$1,'[1]2018_commission_structure-Start'!$A$15:$J$15,0))</f>
        <v>55024.92</v>
      </c>
      <c r="W277" s="26">
        <f>IF($H277&gt;I277,MIN($H277-I277,J277-I277)*INDEX('[1]2018_commission_structure-Start'!$A$15:$J$18,MATCH($E277,'[1]2018_commission_structure-Start'!$A$15:$A$18,0),MATCH(W$1,'[1]2018_commission_structure-Start'!$A$15:$J$15,0)),0)</f>
        <v>0</v>
      </c>
      <c r="X277" s="26">
        <f>IF($H277&gt;J277,MIN($H277-J277,K277-J277)*INDEX('[1]2018_commission_structure-Start'!$A$15:$J$18,MATCH($E277,'[1]2018_commission_structure-Start'!$A$15:$A$18,0),MATCH(X$1,'[1]2018_commission_structure-Start'!$A$15:$J$15,0)),0)</f>
        <v>0</v>
      </c>
      <c r="Y277" s="26">
        <f>IF($H277&gt;K277,MIN($H277-K277,L277-K277)*INDEX('[1]2018_commission_structure-Start'!$A$15:$J$18,MATCH($E277,'[1]2018_commission_structure-Start'!$A$15:$A$18,0),MATCH(Y$1,'[1]2018_commission_structure-Start'!$A$15:$J$15,0)),0)</f>
        <v>0</v>
      </c>
      <c r="Z277" s="26">
        <f>IF(H277&gt;L277,(H277-L277)*INDEX('[1]2018_commission_structure-Start'!$A$21:$I$24,MATCH($E277,'[1]2018_commission_structure-Start'!$A$21:$A$24,0),MATCH(Z$1,'[1]2018_commission_structure-Start'!$A$21:$I$21,0)),0)</f>
        <v>0</v>
      </c>
      <c r="AA277" s="28">
        <f t="shared" si="48"/>
        <v>55024.92</v>
      </c>
      <c r="AB277" s="28">
        <f t="shared" si="49"/>
        <v>116968.92</v>
      </c>
    </row>
    <row r="278" spans="1:28" x14ac:dyDescent="0.2">
      <c r="A278" s="25" t="str">
        <f t="shared" si="40"/>
        <v>Mab Marxsen</v>
      </c>
      <c r="B278" s="25">
        <v>8875305560</v>
      </c>
      <c r="C278" s="25" t="s">
        <v>551</v>
      </c>
      <c r="D278" s="25" t="s">
        <v>552</v>
      </c>
      <c r="E278" s="25" t="s">
        <v>29</v>
      </c>
      <c r="F278" s="25">
        <v>71613</v>
      </c>
      <c r="G278" s="25">
        <f>COUNTIF([1]deals_closed!D:D,B278)</f>
        <v>31</v>
      </c>
      <c r="H278" s="26">
        <f>SUMIF([1]deals_closed!D:D,B278,[1]deals_closed!C:C)</f>
        <v>1026059</v>
      </c>
      <c r="I278" s="26">
        <f>VLOOKUP(E278,'[1]2018_commission_structure-Start'!$A$22:$I$24,9,FALSE)</f>
        <v>600000</v>
      </c>
      <c r="J278" s="26">
        <f t="shared" si="41"/>
        <v>750000</v>
      </c>
      <c r="K278" s="26">
        <f t="shared" si="42"/>
        <v>900000</v>
      </c>
      <c r="L278" s="26">
        <f t="shared" si="43"/>
        <v>1200000</v>
      </c>
      <c r="M278" s="27">
        <f t="shared" si="44"/>
        <v>1.7100983333333333</v>
      </c>
      <c r="N278" s="25" t="str">
        <f t="shared" si="45"/>
        <v>150-200%</v>
      </c>
      <c r="O278" s="28">
        <f>MIN(H278,I278)*INDEX('[1]2018_commission_structure-Start'!$A$21:$I$24,MATCH($E278,'[1]2018_commission_structure-Start'!$A$21:$A$24,0),MATCH(O$1,'[1]2018_commission_structure-Start'!$A$21:$I$21,0))</f>
        <v>78000</v>
      </c>
      <c r="P278" s="26">
        <f>IF(H278&gt;I278,MIN(H278-I278,J278-I278)*INDEX('[1]2018_commission_structure-Start'!$A$21:$I$24,MATCH($E278,'[1]2018_commission_structure-Start'!$A$21:$A$24,0), MATCH(P$1,'[1]2018_commission_structure-Start'!$A$21:$I$21,0)),0)</f>
        <v>25500.000000000004</v>
      </c>
      <c r="Q278" s="26">
        <f>IF($H278&gt;J278,MIN($H278-J278,K278-J278)*INDEX('[1]2018_commission_structure-Start'!$A$21:$I$24,MATCH($E278,'[1]2018_commission_structure-Start'!$A$21:$A$24,0), MATCH(Q$1,'[1]2018_commission_structure-Start'!$A$21:$I$21,0)),0)</f>
        <v>31500</v>
      </c>
      <c r="R278" s="26">
        <f>IF($H278&gt;K278,MIN($H278-K278,L278-K278)*INDEX('[1]2018_commission_structure-Start'!$A$21:$I$24,MATCH($E278,'[1]2018_commission_structure-Start'!$A$21:$A$24,0), MATCH(R$1,'[1]2018_commission_structure-Start'!$A$21:$I$21,0)),0)</f>
        <v>32775.340000000004</v>
      </c>
      <c r="S278" s="26">
        <f>IF(H278&gt;L278,(H278-L278)*INDEX('[1]2018_commission_structure-Start'!$A$21:$I$24,MATCH($E278,'[1]2018_commission_structure-Start'!$A$21:$A$24,0),MATCH(S$1,'[1]2018_commission_structure-Start'!$A$21:$I$21,0)),0)</f>
        <v>0</v>
      </c>
      <c r="T278" s="28">
        <f t="shared" si="46"/>
        <v>167775.34</v>
      </c>
      <c r="U278" s="28">
        <f t="shared" si="47"/>
        <v>239388.34</v>
      </c>
      <c r="V278" s="28">
        <f>MIN(H278,I278)*INDEX('[1]2018_commission_structure-Start'!$A$15:$J$18,MATCH($E278,'[1]2018_commission_structure-Start'!$A$15:$A$18,0),MATCH(V$1,'[1]2018_commission_structure-Start'!$A$15:$J$15,0))</f>
        <v>90000</v>
      </c>
      <c r="W278" s="26">
        <f>IF($H278&gt;I278,MIN($H278-I278,J278-I278)*INDEX('[1]2018_commission_structure-Start'!$A$15:$J$18,MATCH($E278,'[1]2018_commission_structure-Start'!$A$15:$A$18,0),MATCH(W$1,'[1]2018_commission_structure-Start'!$A$15:$J$15,0)),0)</f>
        <v>27000</v>
      </c>
      <c r="X278" s="26">
        <f>IF($H278&gt;J278,MIN($H278-J278,K278-J278)*INDEX('[1]2018_commission_structure-Start'!$A$15:$J$18,MATCH($E278,'[1]2018_commission_structure-Start'!$A$15:$A$18,0),MATCH(X$1,'[1]2018_commission_structure-Start'!$A$15:$J$15,0)),0)</f>
        <v>37500</v>
      </c>
      <c r="Y278" s="26">
        <f>IF($H278&gt;K278,MIN($H278-K278,L278-K278)*INDEX('[1]2018_commission_structure-Start'!$A$15:$J$18,MATCH($E278,'[1]2018_commission_structure-Start'!$A$15:$A$18,0),MATCH(Y$1,'[1]2018_commission_structure-Start'!$A$15:$J$15,0)),0)</f>
        <v>37817.699999999997</v>
      </c>
      <c r="Z278" s="26">
        <f>IF(H278&gt;L278,(H278-L278)*INDEX('[1]2018_commission_structure-Start'!$A$21:$I$24,MATCH($E278,'[1]2018_commission_structure-Start'!$A$21:$A$24,0),MATCH(Z$1,'[1]2018_commission_structure-Start'!$A$21:$I$21,0)),0)</f>
        <v>0</v>
      </c>
      <c r="AA278" s="28">
        <f t="shared" si="48"/>
        <v>192317.7</v>
      </c>
      <c r="AB278" s="28">
        <f t="shared" si="49"/>
        <v>263930.7</v>
      </c>
    </row>
    <row r="279" spans="1:28" x14ac:dyDescent="0.2">
      <c r="A279" s="25" t="str">
        <f t="shared" si="40"/>
        <v>Frasquito Breach</v>
      </c>
      <c r="B279" s="25">
        <v>2209340063</v>
      </c>
      <c r="C279" s="25" t="s">
        <v>553</v>
      </c>
      <c r="D279" s="25" t="s">
        <v>554</v>
      </c>
      <c r="E279" s="25" t="s">
        <v>10</v>
      </c>
      <c r="F279" s="25">
        <v>111017</v>
      </c>
      <c r="G279" s="25">
        <f>COUNTIF([1]deals_closed!D:D,B279)</f>
        <v>21</v>
      </c>
      <c r="H279" s="26">
        <f>SUMIF([1]deals_closed!D:D,B279,[1]deals_closed!C:C)</f>
        <v>609653</v>
      </c>
      <c r="I279" s="26">
        <f>VLOOKUP(E279,'[1]2018_commission_structure-Start'!$A$22:$I$24,9,FALSE)</f>
        <v>750000</v>
      </c>
      <c r="J279" s="26">
        <f t="shared" si="41"/>
        <v>937500</v>
      </c>
      <c r="K279" s="26">
        <f t="shared" si="42"/>
        <v>1125000</v>
      </c>
      <c r="L279" s="26">
        <f t="shared" si="43"/>
        <v>1500000</v>
      </c>
      <c r="M279" s="27">
        <f t="shared" si="44"/>
        <v>0.81287066666666663</v>
      </c>
      <c r="N279" s="25" t="str">
        <f t="shared" si="45"/>
        <v>0-100%</v>
      </c>
      <c r="O279" s="28">
        <f>MIN(H279,I279)*INDEX('[1]2018_commission_structure-Start'!$A$21:$I$24,MATCH($E279,'[1]2018_commission_structure-Start'!$A$21:$A$24,0),MATCH(O$1,'[1]2018_commission_structure-Start'!$A$21:$I$21,0))</f>
        <v>91447.95</v>
      </c>
      <c r="P279" s="26">
        <f>IF(H279&gt;I279,MIN(H279-I279,J279-I279)*INDEX('[1]2018_commission_structure-Start'!$A$21:$I$24,MATCH($E279,'[1]2018_commission_structure-Start'!$A$21:$A$24,0), MATCH(P$1,'[1]2018_commission_structure-Start'!$A$21:$I$21,0)),0)</f>
        <v>0</v>
      </c>
      <c r="Q279" s="26">
        <f>IF($H279&gt;J279,MIN($H279-J279,K279-J279)*INDEX('[1]2018_commission_structure-Start'!$A$21:$I$24,MATCH($E279,'[1]2018_commission_structure-Start'!$A$21:$A$24,0), MATCH(Q$1,'[1]2018_commission_structure-Start'!$A$21:$I$21,0)),0)</f>
        <v>0</v>
      </c>
      <c r="R279" s="26">
        <f>IF($H279&gt;K279,MIN($H279-K279,L279-K279)*INDEX('[1]2018_commission_structure-Start'!$A$21:$I$24,MATCH($E279,'[1]2018_commission_structure-Start'!$A$21:$A$24,0), MATCH(R$1,'[1]2018_commission_structure-Start'!$A$21:$I$21,0)),0)</f>
        <v>0</v>
      </c>
      <c r="S279" s="26">
        <f>IF(H279&gt;L279,(H279-L279)*INDEX('[1]2018_commission_structure-Start'!$A$21:$I$24,MATCH($E279,'[1]2018_commission_structure-Start'!$A$21:$A$24,0),MATCH(S$1,'[1]2018_commission_structure-Start'!$A$21:$I$21,0)),0)</f>
        <v>0</v>
      </c>
      <c r="T279" s="28">
        <f t="shared" si="46"/>
        <v>91447.95</v>
      </c>
      <c r="U279" s="28">
        <f t="shared" si="47"/>
        <v>202464.95</v>
      </c>
      <c r="V279" s="28">
        <f>MIN(H279,I279)*INDEX('[1]2018_commission_structure-Start'!$A$15:$J$18,MATCH($E279,'[1]2018_commission_structure-Start'!$A$15:$A$18,0),MATCH(V$1,'[1]2018_commission_structure-Start'!$A$15:$J$15,0))</f>
        <v>91447.95</v>
      </c>
      <c r="W279" s="26">
        <f>IF($H279&gt;I279,MIN($H279-I279,J279-I279)*INDEX('[1]2018_commission_structure-Start'!$A$15:$J$18,MATCH($E279,'[1]2018_commission_structure-Start'!$A$15:$A$18,0),MATCH(W$1,'[1]2018_commission_structure-Start'!$A$15:$J$15,0)),0)</f>
        <v>0</v>
      </c>
      <c r="X279" s="26">
        <f>IF($H279&gt;J279,MIN($H279-J279,K279-J279)*INDEX('[1]2018_commission_structure-Start'!$A$15:$J$18,MATCH($E279,'[1]2018_commission_structure-Start'!$A$15:$A$18,0),MATCH(X$1,'[1]2018_commission_structure-Start'!$A$15:$J$15,0)),0)</f>
        <v>0</v>
      </c>
      <c r="Y279" s="26">
        <f>IF($H279&gt;K279,MIN($H279-K279,L279-K279)*INDEX('[1]2018_commission_structure-Start'!$A$15:$J$18,MATCH($E279,'[1]2018_commission_structure-Start'!$A$15:$A$18,0),MATCH(Y$1,'[1]2018_commission_structure-Start'!$A$15:$J$15,0)),0)</f>
        <v>0</v>
      </c>
      <c r="Z279" s="26">
        <f>IF(H279&gt;L279,(H279-L279)*INDEX('[1]2018_commission_structure-Start'!$A$21:$I$24,MATCH($E279,'[1]2018_commission_structure-Start'!$A$21:$A$24,0),MATCH(Z$1,'[1]2018_commission_structure-Start'!$A$21:$I$21,0)),0)</f>
        <v>0</v>
      </c>
      <c r="AA279" s="28">
        <f t="shared" si="48"/>
        <v>91447.95</v>
      </c>
      <c r="AB279" s="28">
        <f t="shared" si="49"/>
        <v>202464.95</v>
      </c>
    </row>
    <row r="280" spans="1:28" x14ac:dyDescent="0.2">
      <c r="A280" s="25" t="str">
        <f t="shared" si="40"/>
        <v>Rani Gaffney</v>
      </c>
      <c r="B280" s="25">
        <v>7462528568</v>
      </c>
      <c r="C280" s="25" t="s">
        <v>555</v>
      </c>
      <c r="D280" s="25" t="s">
        <v>556</v>
      </c>
      <c r="E280" s="25" t="s">
        <v>29</v>
      </c>
      <c r="F280" s="25">
        <v>50108</v>
      </c>
      <c r="G280" s="25">
        <f>COUNTIF([1]deals_closed!D:D,B280)</f>
        <v>20</v>
      </c>
      <c r="H280" s="26">
        <f>SUMIF([1]deals_closed!D:D,B280,[1]deals_closed!C:C)</f>
        <v>752931</v>
      </c>
      <c r="I280" s="26">
        <f>VLOOKUP(E280,'[1]2018_commission_structure-Start'!$A$22:$I$24,9,FALSE)</f>
        <v>600000</v>
      </c>
      <c r="J280" s="26">
        <f t="shared" si="41"/>
        <v>750000</v>
      </c>
      <c r="K280" s="26">
        <f t="shared" si="42"/>
        <v>900000</v>
      </c>
      <c r="L280" s="26">
        <f t="shared" si="43"/>
        <v>1200000</v>
      </c>
      <c r="M280" s="27">
        <f t="shared" si="44"/>
        <v>1.254885</v>
      </c>
      <c r="N280" s="25" t="str">
        <f t="shared" si="45"/>
        <v>125-150%</v>
      </c>
      <c r="O280" s="28">
        <f>MIN(H280,I280)*INDEX('[1]2018_commission_structure-Start'!$A$21:$I$24,MATCH($E280,'[1]2018_commission_structure-Start'!$A$21:$A$24,0),MATCH(O$1,'[1]2018_commission_structure-Start'!$A$21:$I$21,0))</f>
        <v>78000</v>
      </c>
      <c r="P280" s="26">
        <f>IF(H280&gt;I280,MIN(H280-I280,J280-I280)*INDEX('[1]2018_commission_structure-Start'!$A$21:$I$24,MATCH($E280,'[1]2018_commission_structure-Start'!$A$21:$A$24,0), MATCH(P$1,'[1]2018_commission_structure-Start'!$A$21:$I$21,0)),0)</f>
        <v>25500.000000000004</v>
      </c>
      <c r="Q280" s="26">
        <f>IF($H280&gt;J280,MIN($H280-J280,K280-J280)*INDEX('[1]2018_commission_structure-Start'!$A$21:$I$24,MATCH($E280,'[1]2018_commission_structure-Start'!$A$21:$A$24,0), MATCH(Q$1,'[1]2018_commission_structure-Start'!$A$21:$I$21,0)),0)</f>
        <v>615.51</v>
      </c>
      <c r="R280" s="26">
        <f>IF($H280&gt;K280,MIN($H280-K280,L280-K280)*INDEX('[1]2018_commission_structure-Start'!$A$21:$I$24,MATCH($E280,'[1]2018_commission_structure-Start'!$A$21:$A$24,0), MATCH(R$1,'[1]2018_commission_structure-Start'!$A$21:$I$21,0)),0)</f>
        <v>0</v>
      </c>
      <c r="S280" s="26">
        <f>IF(H280&gt;L280,(H280-L280)*INDEX('[1]2018_commission_structure-Start'!$A$21:$I$24,MATCH($E280,'[1]2018_commission_structure-Start'!$A$21:$A$24,0),MATCH(S$1,'[1]2018_commission_structure-Start'!$A$21:$I$21,0)),0)</f>
        <v>0</v>
      </c>
      <c r="T280" s="28">
        <f t="shared" si="46"/>
        <v>104115.51</v>
      </c>
      <c r="U280" s="28">
        <f t="shared" si="47"/>
        <v>154223.51</v>
      </c>
      <c r="V280" s="28">
        <f>MIN(H280,I280)*INDEX('[1]2018_commission_structure-Start'!$A$15:$J$18,MATCH($E280,'[1]2018_commission_structure-Start'!$A$15:$A$18,0),MATCH(V$1,'[1]2018_commission_structure-Start'!$A$15:$J$15,0))</f>
        <v>90000</v>
      </c>
      <c r="W280" s="26">
        <f>IF($H280&gt;I280,MIN($H280-I280,J280-I280)*INDEX('[1]2018_commission_structure-Start'!$A$15:$J$18,MATCH($E280,'[1]2018_commission_structure-Start'!$A$15:$A$18,0),MATCH(W$1,'[1]2018_commission_structure-Start'!$A$15:$J$15,0)),0)</f>
        <v>27000</v>
      </c>
      <c r="X280" s="26">
        <f>IF($H280&gt;J280,MIN($H280-J280,K280-J280)*INDEX('[1]2018_commission_structure-Start'!$A$15:$J$18,MATCH($E280,'[1]2018_commission_structure-Start'!$A$15:$A$18,0),MATCH(X$1,'[1]2018_commission_structure-Start'!$A$15:$J$15,0)),0)</f>
        <v>732.75</v>
      </c>
      <c r="Y280" s="26">
        <f>IF($H280&gt;K280,MIN($H280-K280,L280-K280)*INDEX('[1]2018_commission_structure-Start'!$A$15:$J$18,MATCH($E280,'[1]2018_commission_structure-Start'!$A$15:$A$18,0),MATCH(Y$1,'[1]2018_commission_structure-Start'!$A$15:$J$15,0)),0)</f>
        <v>0</v>
      </c>
      <c r="Z280" s="26">
        <f>IF(H280&gt;L280,(H280-L280)*INDEX('[1]2018_commission_structure-Start'!$A$21:$I$24,MATCH($E280,'[1]2018_commission_structure-Start'!$A$21:$A$24,0),MATCH(Z$1,'[1]2018_commission_structure-Start'!$A$21:$I$21,0)),0)</f>
        <v>0</v>
      </c>
      <c r="AA280" s="28">
        <f t="shared" si="48"/>
        <v>117732.75</v>
      </c>
      <c r="AB280" s="28">
        <f t="shared" si="49"/>
        <v>167840.75</v>
      </c>
    </row>
    <row r="281" spans="1:28" x14ac:dyDescent="0.2">
      <c r="A281" s="25" t="str">
        <f t="shared" si="40"/>
        <v>Jorie Everex</v>
      </c>
      <c r="B281" s="25">
        <v>7673188813</v>
      </c>
      <c r="C281" s="25" t="s">
        <v>557</v>
      </c>
      <c r="D281" s="25" t="s">
        <v>558</v>
      </c>
      <c r="E281" s="25" t="s">
        <v>29</v>
      </c>
      <c r="F281" s="25">
        <v>72533</v>
      </c>
      <c r="G281" s="25">
        <f>COUNTIF([1]deals_closed!D:D,B281)</f>
        <v>20</v>
      </c>
      <c r="H281" s="26">
        <f>SUMIF([1]deals_closed!D:D,B281,[1]deals_closed!C:C)</f>
        <v>766017</v>
      </c>
      <c r="I281" s="26">
        <f>VLOOKUP(E281,'[1]2018_commission_structure-Start'!$A$22:$I$24,9,FALSE)</f>
        <v>600000</v>
      </c>
      <c r="J281" s="26">
        <f t="shared" si="41"/>
        <v>750000</v>
      </c>
      <c r="K281" s="26">
        <f t="shared" si="42"/>
        <v>900000</v>
      </c>
      <c r="L281" s="26">
        <f t="shared" si="43"/>
        <v>1200000</v>
      </c>
      <c r="M281" s="27">
        <f t="shared" si="44"/>
        <v>1.2766949999999999</v>
      </c>
      <c r="N281" s="25" t="str">
        <f t="shared" si="45"/>
        <v>125-150%</v>
      </c>
      <c r="O281" s="28">
        <f>MIN(H281,I281)*INDEX('[1]2018_commission_structure-Start'!$A$21:$I$24,MATCH($E281,'[1]2018_commission_structure-Start'!$A$21:$A$24,0),MATCH(O$1,'[1]2018_commission_structure-Start'!$A$21:$I$21,0))</f>
        <v>78000</v>
      </c>
      <c r="P281" s="26">
        <f>IF(H281&gt;I281,MIN(H281-I281,J281-I281)*INDEX('[1]2018_commission_structure-Start'!$A$21:$I$24,MATCH($E281,'[1]2018_commission_structure-Start'!$A$21:$A$24,0), MATCH(P$1,'[1]2018_commission_structure-Start'!$A$21:$I$21,0)),0)</f>
        <v>25500.000000000004</v>
      </c>
      <c r="Q281" s="26">
        <f>IF($H281&gt;J281,MIN($H281-J281,K281-J281)*INDEX('[1]2018_commission_structure-Start'!$A$21:$I$24,MATCH($E281,'[1]2018_commission_structure-Start'!$A$21:$A$24,0), MATCH(Q$1,'[1]2018_commission_structure-Start'!$A$21:$I$21,0)),0)</f>
        <v>3363.5699999999997</v>
      </c>
      <c r="R281" s="26">
        <f>IF($H281&gt;K281,MIN($H281-K281,L281-K281)*INDEX('[1]2018_commission_structure-Start'!$A$21:$I$24,MATCH($E281,'[1]2018_commission_structure-Start'!$A$21:$A$24,0), MATCH(R$1,'[1]2018_commission_structure-Start'!$A$21:$I$21,0)),0)</f>
        <v>0</v>
      </c>
      <c r="S281" s="26">
        <f>IF(H281&gt;L281,(H281-L281)*INDEX('[1]2018_commission_structure-Start'!$A$21:$I$24,MATCH($E281,'[1]2018_commission_structure-Start'!$A$21:$A$24,0),MATCH(S$1,'[1]2018_commission_structure-Start'!$A$21:$I$21,0)),0)</f>
        <v>0</v>
      </c>
      <c r="T281" s="28">
        <f t="shared" si="46"/>
        <v>106863.57</v>
      </c>
      <c r="U281" s="28">
        <f t="shared" si="47"/>
        <v>179396.57</v>
      </c>
      <c r="V281" s="28">
        <f>MIN(H281,I281)*INDEX('[1]2018_commission_structure-Start'!$A$15:$J$18,MATCH($E281,'[1]2018_commission_structure-Start'!$A$15:$A$18,0),MATCH(V$1,'[1]2018_commission_structure-Start'!$A$15:$J$15,0))</f>
        <v>90000</v>
      </c>
      <c r="W281" s="26">
        <f>IF($H281&gt;I281,MIN($H281-I281,J281-I281)*INDEX('[1]2018_commission_structure-Start'!$A$15:$J$18,MATCH($E281,'[1]2018_commission_structure-Start'!$A$15:$A$18,0),MATCH(W$1,'[1]2018_commission_structure-Start'!$A$15:$J$15,0)),0)</f>
        <v>27000</v>
      </c>
      <c r="X281" s="26">
        <f>IF($H281&gt;J281,MIN($H281-J281,K281-J281)*INDEX('[1]2018_commission_structure-Start'!$A$15:$J$18,MATCH($E281,'[1]2018_commission_structure-Start'!$A$15:$A$18,0),MATCH(X$1,'[1]2018_commission_structure-Start'!$A$15:$J$15,0)),0)</f>
        <v>4004.25</v>
      </c>
      <c r="Y281" s="26">
        <f>IF($H281&gt;K281,MIN($H281-K281,L281-K281)*INDEX('[1]2018_commission_structure-Start'!$A$15:$J$18,MATCH($E281,'[1]2018_commission_structure-Start'!$A$15:$A$18,0),MATCH(Y$1,'[1]2018_commission_structure-Start'!$A$15:$J$15,0)),0)</f>
        <v>0</v>
      </c>
      <c r="Z281" s="26">
        <f>IF(H281&gt;L281,(H281-L281)*INDEX('[1]2018_commission_structure-Start'!$A$21:$I$24,MATCH($E281,'[1]2018_commission_structure-Start'!$A$21:$A$24,0),MATCH(Z$1,'[1]2018_commission_structure-Start'!$A$21:$I$21,0)),0)</f>
        <v>0</v>
      </c>
      <c r="AA281" s="28">
        <f t="shared" si="48"/>
        <v>121004.25</v>
      </c>
      <c r="AB281" s="28">
        <f t="shared" si="49"/>
        <v>193537.25</v>
      </c>
    </row>
    <row r="282" spans="1:28" x14ac:dyDescent="0.2">
      <c r="A282" s="25" t="str">
        <f t="shared" si="40"/>
        <v>Ashley Somerton</v>
      </c>
      <c r="B282" s="25">
        <v>1606657585</v>
      </c>
      <c r="C282" s="25" t="s">
        <v>559</v>
      </c>
      <c r="D282" s="25" t="s">
        <v>560</v>
      </c>
      <c r="E282" s="25" t="s">
        <v>10</v>
      </c>
      <c r="F282" s="25">
        <v>83497</v>
      </c>
      <c r="G282" s="25">
        <f>COUNTIF([1]deals_closed!D:D,B282)</f>
        <v>27</v>
      </c>
      <c r="H282" s="26">
        <f>SUMIF([1]deals_closed!D:D,B282,[1]deals_closed!C:C)</f>
        <v>1065238</v>
      </c>
      <c r="I282" s="26">
        <f>VLOOKUP(E282,'[1]2018_commission_structure-Start'!$A$22:$I$24,9,FALSE)</f>
        <v>750000</v>
      </c>
      <c r="J282" s="26">
        <f t="shared" si="41"/>
        <v>937500</v>
      </c>
      <c r="K282" s="26">
        <f t="shared" si="42"/>
        <v>1125000</v>
      </c>
      <c r="L282" s="26">
        <f t="shared" si="43"/>
        <v>1500000</v>
      </c>
      <c r="M282" s="27">
        <f t="shared" si="44"/>
        <v>1.4203173333333334</v>
      </c>
      <c r="N282" s="25" t="str">
        <f t="shared" si="45"/>
        <v>125-150%</v>
      </c>
      <c r="O282" s="28">
        <f>MIN(H282,I282)*INDEX('[1]2018_commission_structure-Start'!$A$21:$I$24,MATCH($E282,'[1]2018_commission_structure-Start'!$A$21:$A$24,0),MATCH(O$1,'[1]2018_commission_structure-Start'!$A$21:$I$21,0))</f>
        <v>112500</v>
      </c>
      <c r="P282" s="26">
        <f>IF(H282&gt;I282,MIN(H282-I282,J282-I282)*INDEX('[1]2018_commission_structure-Start'!$A$21:$I$24,MATCH($E282,'[1]2018_commission_structure-Start'!$A$21:$A$24,0), MATCH(P$1,'[1]2018_commission_structure-Start'!$A$21:$I$21,0)),0)</f>
        <v>35625</v>
      </c>
      <c r="Q282" s="26">
        <f>IF($H282&gt;J282,MIN($H282-J282,K282-J282)*INDEX('[1]2018_commission_structure-Start'!$A$21:$I$24,MATCH($E282,'[1]2018_commission_structure-Start'!$A$21:$A$24,0), MATCH(Q$1,'[1]2018_commission_structure-Start'!$A$21:$I$21,0)),0)</f>
        <v>29379.74</v>
      </c>
      <c r="R282" s="26">
        <f>IF($H282&gt;K282,MIN($H282-K282,L282-K282)*INDEX('[1]2018_commission_structure-Start'!$A$21:$I$24,MATCH($E282,'[1]2018_commission_structure-Start'!$A$21:$A$24,0), MATCH(R$1,'[1]2018_commission_structure-Start'!$A$21:$I$21,0)),0)</f>
        <v>0</v>
      </c>
      <c r="S282" s="26">
        <f>IF(H282&gt;L282,(H282-L282)*INDEX('[1]2018_commission_structure-Start'!$A$21:$I$24,MATCH($E282,'[1]2018_commission_structure-Start'!$A$21:$A$24,0),MATCH(S$1,'[1]2018_commission_structure-Start'!$A$21:$I$21,0)),0)</f>
        <v>0</v>
      </c>
      <c r="T282" s="28">
        <f t="shared" si="46"/>
        <v>177504.74</v>
      </c>
      <c r="U282" s="28">
        <f t="shared" si="47"/>
        <v>261001.74</v>
      </c>
      <c r="V282" s="28">
        <f>MIN(H282,I282)*INDEX('[1]2018_commission_structure-Start'!$A$15:$J$18,MATCH($E282,'[1]2018_commission_structure-Start'!$A$15:$A$18,0),MATCH(V$1,'[1]2018_commission_structure-Start'!$A$15:$J$15,0))</f>
        <v>112500</v>
      </c>
      <c r="W282" s="26">
        <f>IF($H282&gt;I282,MIN($H282-I282,J282-I282)*INDEX('[1]2018_commission_structure-Start'!$A$15:$J$18,MATCH($E282,'[1]2018_commission_structure-Start'!$A$15:$A$18,0),MATCH(W$1,'[1]2018_commission_structure-Start'!$A$15:$J$15,0)),0)</f>
        <v>41250</v>
      </c>
      <c r="X282" s="26">
        <f>IF($H282&gt;J282,MIN($H282-J282,K282-J282)*INDEX('[1]2018_commission_structure-Start'!$A$15:$J$18,MATCH($E282,'[1]2018_commission_structure-Start'!$A$15:$A$18,0),MATCH(X$1,'[1]2018_commission_structure-Start'!$A$15:$J$15,0)),0)</f>
        <v>31934.5</v>
      </c>
      <c r="Y282" s="26">
        <f>IF($H282&gt;K282,MIN($H282-K282,L282-K282)*INDEX('[1]2018_commission_structure-Start'!$A$15:$J$18,MATCH($E282,'[1]2018_commission_structure-Start'!$A$15:$A$18,0),MATCH(Y$1,'[1]2018_commission_structure-Start'!$A$15:$J$15,0)),0)</f>
        <v>0</v>
      </c>
      <c r="Z282" s="26">
        <f>IF(H282&gt;L282,(H282-L282)*INDEX('[1]2018_commission_structure-Start'!$A$21:$I$24,MATCH($E282,'[1]2018_commission_structure-Start'!$A$21:$A$24,0),MATCH(Z$1,'[1]2018_commission_structure-Start'!$A$21:$I$21,0)),0)</f>
        <v>0</v>
      </c>
      <c r="AA282" s="28">
        <f t="shared" si="48"/>
        <v>185684.5</v>
      </c>
      <c r="AB282" s="28">
        <f t="shared" si="49"/>
        <v>269181.5</v>
      </c>
    </row>
    <row r="283" spans="1:28" x14ac:dyDescent="0.2">
      <c r="A283" s="25" t="str">
        <f t="shared" si="40"/>
        <v>Jonah Crighton</v>
      </c>
      <c r="B283" s="25">
        <v>1249074622</v>
      </c>
      <c r="C283" s="25" t="s">
        <v>561</v>
      </c>
      <c r="D283" s="25" t="s">
        <v>562</v>
      </c>
      <c r="E283" s="25" t="s">
        <v>7</v>
      </c>
      <c r="F283" s="25">
        <v>32561</v>
      </c>
      <c r="G283" s="25">
        <f>COUNTIF([1]deals_closed!D:D,B283)</f>
        <v>15</v>
      </c>
      <c r="H283" s="26">
        <f>SUMIF([1]deals_closed!D:D,B283,[1]deals_closed!C:C)</f>
        <v>599656</v>
      </c>
      <c r="I283" s="26">
        <f>VLOOKUP(E283,'[1]2018_commission_structure-Start'!$A$22:$I$24,9,FALSE)</f>
        <v>500000</v>
      </c>
      <c r="J283" s="26">
        <f t="shared" si="41"/>
        <v>625000</v>
      </c>
      <c r="K283" s="26">
        <f t="shared" si="42"/>
        <v>750000</v>
      </c>
      <c r="L283" s="26">
        <f t="shared" si="43"/>
        <v>1000000</v>
      </c>
      <c r="M283" s="27">
        <f t="shared" si="44"/>
        <v>1.1993119999999999</v>
      </c>
      <c r="N283" s="25" t="str">
        <f t="shared" si="45"/>
        <v>100-125%</v>
      </c>
      <c r="O283" s="28">
        <f>MIN(H283,I283)*INDEX('[1]2018_commission_structure-Start'!$A$21:$I$24,MATCH($E283,'[1]2018_commission_structure-Start'!$A$21:$A$24,0),MATCH(O$1,'[1]2018_commission_structure-Start'!$A$21:$I$21,0))</f>
        <v>50000</v>
      </c>
      <c r="P283" s="26">
        <f>IF(H283&gt;I283,MIN(H283-I283,J283-I283)*INDEX('[1]2018_commission_structure-Start'!$A$21:$I$24,MATCH($E283,'[1]2018_commission_structure-Start'!$A$21:$A$24,0), MATCH(P$1,'[1]2018_commission_structure-Start'!$A$21:$I$21,0)),0)</f>
        <v>14948.4</v>
      </c>
      <c r="Q283" s="26">
        <f>IF($H283&gt;J283,MIN($H283-J283,K283-J283)*INDEX('[1]2018_commission_structure-Start'!$A$21:$I$24,MATCH($E283,'[1]2018_commission_structure-Start'!$A$21:$A$24,0), MATCH(Q$1,'[1]2018_commission_structure-Start'!$A$21:$I$21,0)),0)</f>
        <v>0</v>
      </c>
      <c r="R283" s="26">
        <f>IF($H283&gt;K283,MIN($H283-K283,L283-K283)*INDEX('[1]2018_commission_structure-Start'!$A$21:$I$24,MATCH($E283,'[1]2018_commission_structure-Start'!$A$21:$A$24,0), MATCH(R$1,'[1]2018_commission_structure-Start'!$A$21:$I$21,0)),0)</f>
        <v>0</v>
      </c>
      <c r="S283" s="26">
        <f>IF(H283&gt;L283,(H283-L283)*INDEX('[1]2018_commission_structure-Start'!$A$21:$I$24,MATCH($E283,'[1]2018_commission_structure-Start'!$A$21:$A$24,0),MATCH(S$1,'[1]2018_commission_structure-Start'!$A$21:$I$21,0)),0)</f>
        <v>0</v>
      </c>
      <c r="T283" s="28">
        <f t="shared" si="46"/>
        <v>64948.4</v>
      </c>
      <c r="U283" s="28">
        <f t="shared" si="47"/>
        <v>97509.4</v>
      </c>
      <c r="V283" s="28">
        <f>MIN(H283,I283)*INDEX('[1]2018_commission_structure-Start'!$A$15:$J$18,MATCH($E283,'[1]2018_commission_structure-Start'!$A$15:$A$18,0),MATCH(V$1,'[1]2018_commission_structure-Start'!$A$15:$J$15,0))</f>
        <v>60000</v>
      </c>
      <c r="W283" s="26">
        <f>IF($H283&gt;I283,MIN($H283-I283,J283-I283)*INDEX('[1]2018_commission_structure-Start'!$A$15:$J$18,MATCH($E283,'[1]2018_commission_structure-Start'!$A$15:$A$18,0),MATCH(W$1,'[1]2018_commission_structure-Start'!$A$15:$J$15,0)),0)</f>
        <v>16941.52</v>
      </c>
      <c r="X283" s="26">
        <f>IF($H283&gt;J283,MIN($H283-J283,K283-J283)*INDEX('[1]2018_commission_structure-Start'!$A$15:$J$18,MATCH($E283,'[1]2018_commission_structure-Start'!$A$15:$A$18,0),MATCH(X$1,'[1]2018_commission_structure-Start'!$A$15:$J$15,0)),0)</f>
        <v>0</v>
      </c>
      <c r="Y283" s="26">
        <f>IF($H283&gt;K283,MIN($H283-K283,L283-K283)*INDEX('[1]2018_commission_structure-Start'!$A$15:$J$18,MATCH($E283,'[1]2018_commission_structure-Start'!$A$15:$A$18,0),MATCH(Y$1,'[1]2018_commission_structure-Start'!$A$15:$J$15,0)),0)</f>
        <v>0</v>
      </c>
      <c r="Z283" s="26">
        <f>IF(H283&gt;L283,(H283-L283)*INDEX('[1]2018_commission_structure-Start'!$A$21:$I$24,MATCH($E283,'[1]2018_commission_structure-Start'!$A$21:$A$24,0),MATCH(Z$1,'[1]2018_commission_structure-Start'!$A$21:$I$21,0)),0)</f>
        <v>0</v>
      </c>
      <c r="AA283" s="28">
        <f t="shared" si="48"/>
        <v>76941.52</v>
      </c>
      <c r="AB283" s="28">
        <f t="shared" si="49"/>
        <v>109502.52</v>
      </c>
    </row>
    <row r="284" spans="1:28" x14ac:dyDescent="0.2">
      <c r="A284" s="25" t="str">
        <f t="shared" si="40"/>
        <v>Ted Davoren</v>
      </c>
      <c r="B284" s="25">
        <v>6819637888</v>
      </c>
      <c r="C284" s="25" t="s">
        <v>563</v>
      </c>
      <c r="D284" s="25" t="s">
        <v>564</v>
      </c>
      <c r="E284" s="25" t="s">
        <v>7</v>
      </c>
      <c r="F284" s="25">
        <v>53401</v>
      </c>
      <c r="G284" s="25">
        <f>COUNTIF([1]deals_closed!D:D,B284)</f>
        <v>14</v>
      </c>
      <c r="H284" s="26">
        <f>SUMIF([1]deals_closed!D:D,B284,[1]deals_closed!C:C)</f>
        <v>445363</v>
      </c>
      <c r="I284" s="26">
        <f>VLOOKUP(E284,'[1]2018_commission_structure-Start'!$A$22:$I$24,9,FALSE)</f>
        <v>500000</v>
      </c>
      <c r="J284" s="26">
        <f t="shared" si="41"/>
        <v>625000</v>
      </c>
      <c r="K284" s="26">
        <f t="shared" si="42"/>
        <v>750000</v>
      </c>
      <c r="L284" s="26">
        <f t="shared" si="43"/>
        <v>1000000</v>
      </c>
      <c r="M284" s="27">
        <f t="shared" si="44"/>
        <v>0.89072600000000002</v>
      </c>
      <c r="N284" s="25" t="str">
        <f t="shared" si="45"/>
        <v>0-100%</v>
      </c>
      <c r="O284" s="28">
        <f>MIN(H284,I284)*INDEX('[1]2018_commission_structure-Start'!$A$21:$I$24,MATCH($E284,'[1]2018_commission_structure-Start'!$A$21:$A$24,0),MATCH(O$1,'[1]2018_commission_structure-Start'!$A$21:$I$21,0))</f>
        <v>44536.3</v>
      </c>
      <c r="P284" s="26">
        <f>IF(H284&gt;I284,MIN(H284-I284,J284-I284)*INDEX('[1]2018_commission_structure-Start'!$A$21:$I$24,MATCH($E284,'[1]2018_commission_structure-Start'!$A$21:$A$24,0), MATCH(P$1,'[1]2018_commission_structure-Start'!$A$21:$I$21,0)),0)</f>
        <v>0</v>
      </c>
      <c r="Q284" s="26">
        <f>IF($H284&gt;J284,MIN($H284-J284,K284-J284)*INDEX('[1]2018_commission_structure-Start'!$A$21:$I$24,MATCH($E284,'[1]2018_commission_structure-Start'!$A$21:$A$24,0), MATCH(Q$1,'[1]2018_commission_structure-Start'!$A$21:$I$21,0)),0)</f>
        <v>0</v>
      </c>
      <c r="R284" s="26">
        <f>IF($H284&gt;K284,MIN($H284-K284,L284-K284)*INDEX('[1]2018_commission_structure-Start'!$A$21:$I$24,MATCH($E284,'[1]2018_commission_structure-Start'!$A$21:$A$24,0), MATCH(R$1,'[1]2018_commission_structure-Start'!$A$21:$I$21,0)),0)</f>
        <v>0</v>
      </c>
      <c r="S284" s="26">
        <f>IF(H284&gt;L284,(H284-L284)*INDEX('[1]2018_commission_structure-Start'!$A$21:$I$24,MATCH($E284,'[1]2018_commission_structure-Start'!$A$21:$A$24,0),MATCH(S$1,'[1]2018_commission_structure-Start'!$A$21:$I$21,0)),0)</f>
        <v>0</v>
      </c>
      <c r="T284" s="28">
        <f t="shared" si="46"/>
        <v>44536.3</v>
      </c>
      <c r="U284" s="28">
        <f t="shared" si="47"/>
        <v>97937.3</v>
      </c>
      <c r="V284" s="28">
        <f>MIN(H284,I284)*INDEX('[1]2018_commission_structure-Start'!$A$15:$J$18,MATCH($E284,'[1]2018_commission_structure-Start'!$A$15:$A$18,0),MATCH(V$1,'[1]2018_commission_structure-Start'!$A$15:$J$15,0))</f>
        <v>53443.56</v>
      </c>
      <c r="W284" s="26">
        <f>IF($H284&gt;I284,MIN($H284-I284,J284-I284)*INDEX('[1]2018_commission_structure-Start'!$A$15:$J$18,MATCH($E284,'[1]2018_commission_structure-Start'!$A$15:$A$18,0),MATCH(W$1,'[1]2018_commission_structure-Start'!$A$15:$J$15,0)),0)</f>
        <v>0</v>
      </c>
      <c r="X284" s="26">
        <f>IF($H284&gt;J284,MIN($H284-J284,K284-J284)*INDEX('[1]2018_commission_structure-Start'!$A$15:$J$18,MATCH($E284,'[1]2018_commission_structure-Start'!$A$15:$A$18,0),MATCH(X$1,'[1]2018_commission_structure-Start'!$A$15:$J$15,0)),0)</f>
        <v>0</v>
      </c>
      <c r="Y284" s="26">
        <f>IF($H284&gt;K284,MIN($H284-K284,L284-K284)*INDEX('[1]2018_commission_structure-Start'!$A$15:$J$18,MATCH($E284,'[1]2018_commission_structure-Start'!$A$15:$A$18,0),MATCH(Y$1,'[1]2018_commission_structure-Start'!$A$15:$J$15,0)),0)</f>
        <v>0</v>
      </c>
      <c r="Z284" s="26">
        <f>IF(H284&gt;L284,(H284-L284)*INDEX('[1]2018_commission_structure-Start'!$A$21:$I$24,MATCH($E284,'[1]2018_commission_structure-Start'!$A$21:$A$24,0),MATCH(Z$1,'[1]2018_commission_structure-Start'!$A$21:$I$21,0)),0)</f>
        <v>0</v>
      </c>
      <c r="AA284" s="28">
        <f t="shared" si="48"/>
        <v>53443.56</v>
      </c>
      <c r="AB284" s="28">
        <f t="shared" si="49"/>
        <v>106844.56</v>
      </c>
    </row>
    <row r="285" spans="1:28" x14ac:dyDescent="0.2">
      <c r="A285" s="25" t="str">
        <f t="shared" si="40"/>
        <v>Elfrieda Merington</v>
      </c>
      <c r="B285" s="25">
        <v>4752702681</v>
      </c>
      <c r="C285" s="25" t="s">
        <v>565</v>
      </c>
      <c r="D285" s="25" t="s">
        <v>566</v>
      </c>
      <c r="E285" s="25" t="s">
        <v>10</v>
      </c>
      <c r="F285" s="25">
        <v>93722</v>
      </c>
      <c r="G285" s="25">
        <f>COUNTIF([1]deals_closed!D:D,B285)</f>
        <v>15</v>
      </c>
      <c r="H285" s="26">
        <f>SUMIF([1]deals_closed!D:D,B285,[1]deals_closed!C:C)</f>
        <v>574225</v>
      </c>
      <c r="I285" s="26">
        <f>VLOOKUP(E285,'[1]2018_commission_structure-Start'!$A$22:$I$24,9,FALSE)</f>
        <v>750000</v>
      </c>
      <c r="J285" s="26">
        <f t="shared" si="41"/>
        <v>937500</v>
      </c>
      <c r="K285" s="26">
        <f t="shared" si="42"/>
        <v>1125000</v>
      </c>
      <c r="L285" s="26">
        <f t="shared" si="43"/>
        <v>1500000</v>
      </c>
      <c r="M285" s="27">
        <f t="shared" si="44"/>
        <v>0.76563333333333339</v>
      </c>
      <c r="N285" s="25" t="str">
        <f t="shared" si="45"/>
        <v>0-100%</v>
      </c>
      <c r="O285" s="28">
        <f>MIN(H285,I285)*INDEX('[1]2018_commission_structure-Start'!$A$21:$I$24,MATCH($E285,'[1]2018_commission_structure-Start'!$A$21:$A$24,0),MATCH(O$1,'[1]2018_commission_structure-Start'!$A$21:$I$21,0))</f>
        <v>86133.75</v>
      </c>
      <c r="P285" s="26">
        <f>IF(H285&gt;I285,MIN(H285-I285,J285-I285)*INDEX('[1]2018_commission_structure-Start'!$A$21:$I$24,MATCH($E285,'[1]2018_commission_structure-Start'!$A$21:$A$24,0), MATCH(P$1,'[1]2018_commission_structure-Start'!$A$21:$I$21,0)),0)</f>
        <v>0</v>
      </c>
      <c r="Q285" s="26">
        <f>IF($H285&gt;J285,MIN($H285-J285,K285-J285)*INDEX('[1]2018_commission_structure-Start'!$A$21:$I$24,MATCH($E285,'[1]2018_commission_structure-Start'!$A$21:$A$24,0), MATCH(Q$1,'[1]2018_commission_structure-Start'!$A$21:$I$21,0)),0)</f>
        <v>0</v>
      </c>
      <c r="R285" s="26">
        <f>IF($H285&gt;K285,MIN($H285-K285,L285-K285)*INDEX('[1]2018_commission_structure-Start'!$A$21:$I$24,MATCH($E285,'[1]2018_commission_structure-Start'!$A$21:$A$24,0), MATCH(R$1,'[1]2018_commission_structure-Start'!$A$21:$I$21,0)),0)</f>
        <v>0</v>
      </c>
      <c r="S285" s="26">
        <f>IF(H285&gt;L285,(H285-L285)*INDEX('[1]2018_commission_structure-Start'!$A$21:$I$24,MATCH($E285,'[1]2018_commission_structure-Start'!$A$21:$A$24,0),MATCH(S$1,'[1]2018_commission_structure-Start'!$A$21:$I$21,0)),0)</f>
        <v>0</v>
      </c>
      <c r="T285" s="28">
        <f t="shared" si="46"/>
        <v>86133.75</v>
      </c>
      <c r="U285" s="28">
        <f t="shared" si="47"/>
        <v>179855.75</v>
      </c>
      <c r="V285" s="28">
        <f>MIN(H285,I285)*INDEX('[1]2018_commission_structure-Start'!$A$15:$J$18,MATCH($E285,'[1]2018_commission_structure-Start'!$A$15:$A$18,0),MATCH(V$1,'[1]2018_commission_structure-Start'!$A$15:$J$15,0))</f>
        <v>86133.75</v>
      </c>
      <c r="W285" s="26">
        <f>IF($H285&gt;I285,MIN($H285-I285,J285-I285)*INDEX('[1]2018_commission_structure-Start'!$A$15:$J$18,MATCH($E285,'[1]2018_commission_structure-Start'!$A$15:$A$18,0),MATCH(W$1,'[1]2018_commission_structure-Start'!$A$15:$J$15,0)),0)</f>
        <v>0</v>
      </c>
      <c r="X285" s="26">
        <f>IF($H285&gt;J285,MIN($H285-J285,K285-J285)*INDEX('[1]2018_commission_structure-Start'!$A$15:$J$18,MATCH($E285,'[1]2018_commission_structure-Start'!$A$15:$A$18,0),MATCH(X$1,'[1]2018_commission_structure-Start'!$A$15:$J$15,0)),0)</f>
        <v>0</v>
      </c>
      <c r="Y285" s="26">
        <f>IF($H285&gt;K285,MIN($H285-K285,L285-K285)*INDEX('[1]2018_commission_structure-Start'!$A$15:$J$18,MATCH($E285,'[1]2018_commission_structure-Start'!$A$15:$A$18,0),MATCH(Y$1,'[1]2018_commission_structure-Start'!$A$15:$J$15,0)),0)</f>
        <v>0</v>
      </c>
      <c r="Z285" s="26">
        <f>IF(H285&gt;L285,(H285-L285)*INDEX('[1]2018_commission_structure-Start'!$A$21:$I$24,MATCH($E285,'[1]2018_commission_structure-Start'!$A$21:$A$24,0),MATCH(Z$1,'[1]2018_commission_structure-Start'!$A$21:$I$21,0)),0)</f>
        <v>0</v>
      </c>
      <c r="AA285" s="28">
        <f t="shared" si="48"/>
        <v>86133.75</v>
      </c>
      <c r="AB285" s="28">
        <f t="shared" si="49"/>
        <v>179855.75</v>
      </c>
    </row>
    <row r="286" spans="1:28" x14ac:dyDescent="0.2">
      <c r="A286" s="25" t="str">
        <f t="shared" si="40"/>
        <v>Stephen Vince</v>
      </c>
      <c r="B286" s="25">
        <v>3792993961</v>
      </c>
      <c r="C286" s="25" t="s">
        <v>567</v>
      </c>
      <c r="D286" s="25" t="s">
        <v>568</v>
      </c>
      <c r="E286" s="25" t="s">
        <v>7</v>
      </c>
      <c r="F286" s="25">
        <v>32408</v>
      </c>
      <c r="G286" s="25">
        <f>COUNTIF([1]deals_closed!D:D,B286)</f>
        <v>21</v>
      </c>
      <c r="H286" s="26">
        <f>SUMIF([1]deals_closed!D:D,B286,[1]deals_closed!C:C)</f>
        <v>851536</v>
      </c>
      <c r="I286" s="26">
        <f>VLOOKUP(E286,'[1]2018_commission_structure-Start'!$A$22:$I$24,9,FALSE)</f>
        <v>500000</v>
      </c>
      <c r="J286" s="26">
        <f t="shared" si="41"/>
        <v>625000</v>
      </c>
      <c r="K286" s="26">
        <f t="shared" si="42"/>
        <v>750000</v>
      </c>
      <c r="L286" s="26">
        <f t="shared" si="43"/>
        <v>1000000</v>
      </c>
      <c r="M286" s="27">
        <f t="shared" si="44"/>
        <v>1.7030719999999999</v>
      </c>
      <c r="N286" s="25" t="str">
        <f t="shared" si="45"/>
        <v>150-200%</v>
      </c>
      <c r="O286" s="28">
        <f>MIN(H286,I286)*INDEX('[1]2018_commission_structure-Start'!$A$21:$I$24,MATCH($E286,'[1]2018_commission_structure-Start'!$A$21:$A$24,0),MATCH(O$1,'[1]2018_commission_structure-Start'!$A$21:$I$21,0))</f>
        <v>50000</v>
      </c>
      <c r="P286" s="26">
        <f>IF(H286&gt;I286,MIN(H286-I286,J286-I286)*INDEX('[1]2018_commission_structure-Start'!$A$21:$I$24,MATCH($E286,'[1]2018_commission_structure-Start'!$A$21:$A$24,0), MATCH(P$1,'[1]2018_commission_structure-Start'!$A$21:$I$21,0)),0)</f>
        <v>18750</v>
      </c>
      <c r="Q286" s="26">
        <f>IF($H286&gt;J286,MIN($H286-J286,K286-J286)*INDEX('[1]2018_commission_structure-Start'!$A$21:$I$24,MATCH($E286,'[1]2018_commission_structure-Start'!$A$21:$A$24,0), MATCH(Q$1,'[1]2018_commission_structure-Start'!$A$21:$I$21,0)),0)</f>
        <v>22500</v>
      </c>
      <c r="R286" s="26">
        <f>IF($H286&gt;K286,MIN($H286-K286,L286-K286)*INDEX('[1]2018_commission_structure-Start'!$A$21:$I$24,MATCH($E286,'[1]2018_commission_structure-Start'!$A$21:$A$24,0), MATCH(R$1,'[1]2018_commission_structure-Start'!$A$21:$I$21,0)),0)</f>
        <v>22337.920000000002</v>
      </c>
      <c r="S286" s="26">
        <f>IF(H286&gt;L286,(H286-L286)*INDEX('[1]2018_commission_structure-Start'!$A$21:$I$24,MATCH($E286,'[1]2018_commission_structure-Start'!$A$21:$A$24,0),MATCH(S$1,'[1]2018_commission_structure-Start'!$A$21:$I$21,0)),0)</f>
        <v>0</v>
      </c>
      <c r="T286" s="28">
        <f t="shared" si="46"/>
        <v>113587.92</v>
      </c>
      <c r="U286" s="28">
        <f t="shared" si="47"/>
        <v>145995.91999999998</v>
      </c>
      <c r="V286" s="28">
        <f>MIN(H286,I286)*INDEX('[1]2018_commission_structure-Start'!$A$15:$J$18,MATCH($E286,'[1]2018_commission_structure-Start'!$A$15:$A$18,0),MATCH(V$1,'[1]2018_commission_structure-Start'!$A$15:$J$15,0))</f>
        <v>60000</v>
      </c>
      <c r="W286" s="26">
        <f>IF($H286&gt;I286,MIN($H286-I286,J286-I286)*INDEX('[1]2018_commission_structure-Start'!$A$15:$J$18,MATCH($E286,'[1]2018_commission_structure-Start'!$A$15:$A$18,0),MATCH(W$1,'[1]2018_commission_structure-Start'!$A$15:$J$15,0)),0)</f>
        <v>21250</v>
      </c>
      <c r="X286" s="26">
        <f>IF($H286&gt;J286,MIN($H286-J286,K286-J286)*INDEX('[1]2018_commission_structure-Start'!$A$15:$J$18,MATCH($E286,'[1]2018_commission_structure-Start'!$A$15:$A$18,0),MATCH(X$1,'[1]2018_commission_structure-Start'!$A$15:$J$15,0)),0)</f>
        <v>25000</v>
      </c>
      <c r="Y286" s="26">
        <f>IF($H286&gt;K286,MIN($H286-K286,L286-K286)*INDEX('[1]2018_commission_structure-Start'!$A$15:$J$18,MATCH($E286,'[1]2018_commission_structure-Start'!$A$15:$A$18,0),MATCH(Y$1,'[1]2018_commission_structure-Start'!$A$15:$J$15,0)),0)</f>
        <v>22337.920000000002</v>
      </c>
      <c r="Z286" s="26">
        <f>IF(H286&gt;L286,(H286-L286)*INDEX('[1]2018_commission_structure-Start'!$A$21:$I$24,MATCH($E286,'[1]2018_commission_structure-Start'!$A$21:$A$24,0),MATCH(Z$1,'[1]2018_commission_structure-Start'!$A$21:$I$21,0)),0)</f>
        <v>0</v>
      </c>
      <c r="AA286" s="28">
        <f t="shared" si="48"/>
        <v>128587.92</v>
      </c>
      <c r="AB286" s="28">
        <f t="shared" si="49"/>
        <v>160995.91999999998</v>
      </c>
    </row>
    <row r="287" spans="1:28" x14ac:dyDescent="0.2">
      <c r="A287" s="25" t="str">
        <f t="shared" si="40"/>
        <v>Lulita Wyke</v>
      </c>
      <c r="B287" s="25">
        <v>2607689635</v>
      </c>
      <c r="C287" s="25" t="s">
        <v>569</v>
      </c>
      <c r="D287" s="25" t="s">
        <v>570</v>
      </c>
      <c r="E287" s="25" t="s">
        <v>29</v>
      </c>
      <c r="F287" s="25">
        <v>53124</v>
      </c>
      <c r="G287" s="25">
        <f>COUNTIF([1]deals_closed!D:D,B287)</f>
        <v>20</v>
      </c>
      <c r="H287" s="26">
        <f>SUMIF([1]deals_closed!D:D,B287,[1]deals_closed!C:C)</f>
        <v>595273</v>
      </c>
      <c r="I287" s="26">
        <f>VLOOKUP(E287,'[1]2018_commission_structure-Start'!$A$22:$I$24,9,FALSE)</f>
        <v>600000</v>
      </c>
      <c r="J287" s="26">
        <f t="shared" si="41"/>
        <v>750000</v>
      </c>
      <c r="K287" s="26">
        <f t="shared" si="42"/>
        <v>900000</v>
      </c>
      <c r="L287" s="26">
        <f t="shared" si="43"/>
        <v>1200000</v>
      </c>
      <c r="M287" s="27">
        <f t="shared" si="44"/>
        <v>0.99212166666666668</v>
      </c>
      <c r="N287" s="25" t="str">
        <f t="shared" si="45"/>
        <v>0-100%</v>
      </c>
      <c r="O287" s="28">
        <f>MIN(H287,I287)*INDEX('[1]2018_commission_structure-Start'!$A$21:$I$24,MATCH($E287,'[1]2018_commission_structure-Start'!$A$21:$A$24,0),MATCH(O$1,'[1]2018_commission_structure-Start'!$A$21:$I$21,0))</f>
        <v>77385.490000000005</v>
      </c>
      <c r="P287" s="26">
        <f>IF(H287&gt;I287,MIN(H287-I287,J287-I287)*INDEX('[1]2018_commission_structure-Start'!$A$21:$I$24,MATCH($E287,'[1]2018_commission_structure-Start'!$A$21:$A$24,0), MATCH(P$1,'[1]2018_commission_structure-Start'!$A$21:$I$21,0)),0)</f>
        <v>0</v>
      </c>
      <c r="Q287" s="26">
        <f>IF($H287&gt;J287,MIN($H287-J287,K287-J287)*INDEX('[1]2018_commission_structure-Start'!$A$21:$I$24,MATCH($E287,'[1]2018_commission_structure-Start'!$A$21:$A$24,0), MATCH(Q$1,'[1]2018_commission_structure-Start'!$A$21:$I$21,0)),0)</f>
        <v>0</v>
      </c>
      <c r="R287" s="26">
        <f>IF($H287&gt;K287,MIN($H287-K287,L287-K287)*INDEX('[1]2018_commission_structure-Start'!$A$21:$I$24,MATCH($E287,'[1]2018_commission_structure-Start'!$A$21:$A$24,0), MATCH(R$1,'[1]2018_commission_structure-Start'!$A$21:$I$21,0)),0)</f>
        <v>0</v>
      </c>
      <c r="S287" s="26">
        <f>IF(H287&gt;L287,(H287-L287)*INDEX('[1]2018_commission_structure-Start'!$A$21:$I$24,MATCH($E287,'[1]2018_commission_structure-Start'!$A$21:$A$24,0),MATCH(S$1,'[1]2018_commission_structure-Start'!$A$21:$I$21,0)),0)</f>
        <v>0</v>
      </c>
      <c r="T287" s="28">
        <f t="shared" si="46"/>
        <v>77385.490000000005</v>
      </c>
      <c r="U287" s="28">
        <f t="shared" si="47"/>
        <v>130509.49</v>
      </c>
      <c r="V287" s="28">
        <f>MIN(H287,I287)*INDEX('[1]2018_commission_structure-Start'!$A$15:$J$18,MATCH($E287,'[1]2018_commission_structure-Start'!$A$15:$A$18,0),MATCH(V$1,'[1]2018_commission_structure-Start'!$A$15:$J$15,0))</f>
        <v>89290.95</v>
      </c>
      <c r="W287" s="26">
        <f>IF($H287&gt;I287,MIN($H287-I287,J287-I287)*INDEX('[1]2018_commission_structure-Start'!$A$15:$J$18,MATCH($E287,'[1]2018_commission_structure-Start'!$A$15:$A$18,0),MATCH(W$1,'[1]2018_commission_structure-Start'!$A$15:$J$15,0)),0)</f>
        <v>0</v>
      </c>
      <c r="X287" s="26">
        <f>IF($H287&gt;J287,MIN($H287-J287,K287-J287)*INDEX('[1]2018_commission_structure-Start'!$A$15:$J$18,MATCH($E287,'[1]2018_commission_structure-Start'!$A$15:$A$18,0),MATCH(X$1,'[1]2018_commission_structure-Start'!$A$15:$J$15,0)),0)</f>
        <v>0</v>
      </c>
      <c r="Y287" s="26">
        <f>IF($H287&gt;K287,MIN($H287-K287,L287-K287)*INDEX('[1]2018_commission_structure-Start'!$A$15:$J$18,MATCH($E287,'[1]2018_commission_structure-Start'!$A$15:$A$18,0),MATCH(Y$1,'[1]2018_commission_structure-Start'!$A$15:$J$15,0)),0)</f>
        <v>0</v>
      </c>
      <c r="Z287" s="26">
        <f>IF(H287&gt;L287,(H287-L287)*INDEX('[1]2018_commission_structure-Start'!$A$21:$I$24,MATCH($E287,'[1]2018_commission_structure-Start'!$A$21:$A$24,0),MATCH(Z$1,'[1]2018_commission_structure-Start'!$A$21:$I$21,0)),0)</f>
        <v>0</v>
      </c>
      <c r="AA287" s="28">
        <f t="shared" si="48"/>
        <v>89290.95</v>
      </c>
      <c r="AB287" s="28">
        <f t="shared" si="49"/>
        <v>142414.95000000001</v>
      </c>
    </row>
    <row r="288" spans="1:28" x14ac:dyDescent="0.2">
      <c r="A288" s="25" t="str">
        <f t="shared" si="40"/>
        <v>Eugene Lebourn</v>
      </c>
      <c r="B288" s="25">
        <v>9795921177</v>
      </c>
      <c r="C288" s="25" t="s">
        <v>571</v>
      </c>
      <c r="D288" s="25" t="s">
        <v>572</v>
      </c>
      <c r="E288" s="25" t="s">
        <v>7</v>
      </c>
      <c r="F288" s="25">
        <v>63015</v>
      </c>
      <c r="G288" s="25">
        <f>COUNTIF([1]deals_closed!D:D,B288)</f>
        <v>20</v>
      </c>
      <c r="H288" s="26">
        <f>SUMIF([1]deals_closed!D:D,B288,[1]deals_closed!C:C)</f>
        <v>603952</v>
      </c>
      <c r="I288" s="26">
        <f>VLOOKUP(E288,'[1]2018_commission_structure-Start'!$A$22:$I$24,9,FALSE)</f>
        <v>500000</v>
      </c>
      <c r="J288" s="26">
        <f t="shared" si="41"/>
        <v>625000</v>
      </c>
      <c r="K288" s="26">
        <f t="shared" si="42"/>
        <v>750000</v>
      </c>
      <c r="L288" s="26">
        <f t="shared" si="43"/>
        <v>1000000</v>
      </c>
      <c r="M288" s="27">
        <f t="shared" si="44"/>
        <v>1.2079040000000001</v>
      </c>
      <c r="N288" s="25" t="str">
        <f t="shared" si="45"/>
        <v>100-125%</v>
      </c>
      <c r="O288" s="28">
        <f>MIN(H288,I288)*INDEX('[1]2018_commission_structure-Start'!$A$21:$I$24,MATCH($E288,'[1]2018_commission_structure-Start'!$A$21:$A$24,0),MATCH(O$1,'[1]2018_commission_structure-Start'!$A$21:$I$21,0))</f>
        <v>50000</v>
      </c>
      <c r="P288" s="26">
        <f>IF(H288&gt;I288,MIN(H288-I288,J288-I288)*INDEX('[1]2018_commission_structure-Start'!$A$21:$I$24,MATCH($E288,'[1]2018_commission_structure-Start'!$A$21:$A$24,0), MATCH(P$1,'[1]2018_commission_structure-Start'!$A$21:$I$21,0)),0)</f>
        <v>15592.8</v>
      </c>
      <c r="Q288" s="26">
        <f>IF($H288&gt;J288,MIN($H288-J288,K288-J288)*INDEX('[1]2018_commission_structure-Start'!$A$21:$I$24,MATCH($E288,'[1]2018_commission_structure-Start'!$A$21:$A$24,0), MATCH(Q$1,'[1]2018_commission_structure-Start'!$A$21:$I$21,0)),0)</f>
        <v>0</v>
      </c>
      <c r="R288" s="26">
        <f>IF($H288&gt;K288,MIN($H288-K288,L288-K288)*INDEX('[1]2018_commission_structure-Start'!$A$21:$I$24,MATCH($E288,'[1]2018_commission_structure-Start'!$A$21:$A$24,0), MATCH(R$1,'[1]2018_commission_structure-Start'!$A$21:$I$21,0)),0)</f>
        <v>0</v>
      </c>
      <c r="S288" s="26">
        <f>IF(H288&gt;L288,(H288-L288)*INDEX('[1]2018_commission_structure-Start'!$A$21:$I$24,MATCH($E288,'[1]2018_commission_structure-Start'!$A$21:$A$24,0),MATCH(S$1,'[1]2018_commission_structure-Start'!$A$21:$I$21,0)),0)</f>
        <v>0</v>
      </c>
      <c r="T288" s="28">
        <f t="shared" si="46"/>
        <v>65592.800000000003</v>
      </c>
      <c r="U288" s="28">
        <f t="shared" si="47"/>
        <v>128607.8</v>
      </c>
      <c r="V288" s="28">
        <f>MIN(H288,I288)*INDEX('[1]2018_commission_structure-Start'!$A$15:$J$18,MATCH($E288,'[1]2018_commission_structure-Start'!$A$15:$A$18,0),MATCH(V$1,'[1]2018_commission_structure-Start'!$A$15:$J$15,0))</f>
        <v>60000</v>
      </c>
      <c r="W288" s="26">
        <f>IF($H288&gt;I288,MIN($H288-I288,J288-I288)*INDEX('[1]2018_commission_structure-Start'!$A$15:$J$18,MATCH($E288,'[1]2018_commission_structure-Start'!$A$15:$A$18,0),MATCH(W$1,'[1]2018_commission_structure-Start'!$A$15:$J$15,0)),0)</f>
        <v>17671.84</v>
      </c>
      <c r="X288" s="26">
        <f>IF($H288&gt;J288,MIN($H288-J288,K288-J288)*INDEX('[1]2018_commission_structure-Start'!$A$15:$J$18,MATCH($E288,'[1]2018_commission_structure-Start'!$A$15:$A$18,0),MATCH(X$1,'[1]2018_commission_structure-Start'!$A$15:$J$15,0)),0)</f>
        <v>0</v>
      </c>
      <c r="Y288" s="26">
        <f>IF($H288&gt;K288,MIN($H288-K288,L288-K288)*INDEX('[1]2018_commission_structure-Start'!$A$15:$J$18,MATCH($E288,'[1]2018_commission_structure-Start'!$A$15:$A$18,0),MATCH(Y$1,'[1]2018_commission_structure-Start'!$A$15:$J$15,0)),0)</f>
        <v>0</v>
      </c>
      <c r="Z288" s="26">
        <f>IF(H288&gt;L288,(H288-L288)*INDEX('[1]2018_commission_structure-Start'!$A$21:$I$24,MATCH($E288,'[1]2018_commission_structure-Start'!$A$21:$A$24,0),MATCH(Z$1,'[1]2018_commission_structure-Start'!$A$21:$I$21,0)),0)</f>
        <v>0</v>
      </c>
      <c r="AA288" s="28">
        <f t="shared" si="48"/>
        <v>77671.839999999997</v>
      </c>
      <c r="AB288" s="28">
        <f t="shared" si="49"/>
        <v>140686.84</v>
      </c>
    </row>
    <row r="289" spans="1:28" x14ac:dyDescent="0.2">
      <c r="A289" s="25" t="str">
        <f t="shared" si="40"/>
        <v>Denney Behr</v>
      </c>
      <c r="B289" s="25">
        <v>8757371024</v>
      </c>
      <c r="C289" s="25" t="s">
        <v>153</v>
      </c>
      <c r="D289" s="25" t="s">
        <v>573</v>
      </c>
      <c r="E289" s="25" t="s">
        <v>29</v>
      </c>
      <c r="F289" s="25">
        <v>61475</v>
      </c>
      <c r="G289" s="25">
        <f>COUNTIF([1]deals_closed!D:D,B289)</f>
        <v>15</v>
      </c>
      <c r="H289" s="26">
        <f>SUMIF([1]deals_closed!D:D,B289,[1]deals_closed!C:C)</f>
        <v>450892</v>
      </c>
      <c r="I289" s="26">
        <f>VLOOKUP(E289,'[1]2018_commission_structure-Start'!$A$22:$I$24,9,FALSE)</f>
        <v>600000</v>
      </c>
      <c r="J289" s="26">
        <f t="shared" si="41"/>
        <v>750000</v>
      </c>
      <c r="K289" s="26">
        <f t="shared" si="42"/>
        <v>900000</v>
      </c>
      <c r="L289" s="26">
        <f t="shared" si="43"/>
        <v>1200000</v>
      </c>
      <c r="M289" s="27">
        <f t="shared" si="44"/>
        <v>0.75148666666666664</v>
      </c>
      <c r="N289" s="25" t="str">
        <f t="shared" si="45"/>
        <v>0-100%</v>
      </c>
      <c r="O289" s="28">
        <f>MIN(H289,I289)*INDEX('[1]2018_commission_structure-Start'!$A$21:$I$24,MATCH($E289,'[1]2018_commission_structure-Start'!$A$21:$A$24,0),MATCH(O$1,'[1]2018_commission_structure-Start'!$A$21:$I$21,0))</f>
        <v>58615.96</v>
      </c>
      <c r="P289" s="26">
        <f>IF(H289&gt;I289,MIN(H289-I289,J289-I289)*INDEX('[1]2018_commission_structure-Start'!$A$21:$I$24,MATCH($E289,'[1]2018_commission_structure-Start'!$A$21:$A$24,0), MATCH(P$1,'[1]2018_commission_structure-Start'!$A$21:$I$21,0)),0)</f>
        <v>0</v>
      </c>
      <c r="Q289" s="26">
        <f>IF($H289&gt;J289,MIN($H289-J289,K289-J289)*INDEX('[1]2018_commission_structure-Start'!$A$21:$I$24,MATCH($E289,'[1]2018_commission_structure-Start'!$A$21:$A$24,0), MATCH(Q$1,'[1]2018_commission_structure-Start'!$A$21:$I$21,0)),0)</f>
        <v>0</v>
      </c>
      <c r="R289" s="26">
        <f>IF($H289&gt;K289,MIN($H289-K289,L289-K289)*INDEX('[1]2018_commission_structure-Start'!$A$21:$I$24,MATCH($E289,'[1]2018_commission_structure-Start'!$A$21:$A$24,0), MATCH(R$1,'[1]2018_commission_structure-Start'!$A$21:$I$21,0)),0)</f>
        <v>0</v>
      </c>
      <c r="S289" s="26">
        <f>IF(H289&gt;L289,(H289-L289)*INDEX('[1]2018_commission_structure-Start'!$A$21:$I$24,MATCH($E289,'[1]2018_commission_structure-Start'!$A$21:$A$24,0),MATCH(S$1,'[1]2018_commission_structure-Start'!$A$21:$I$21,0)),0)</f>
        <v>0</v>
      </c>
      <c r="T289" s="28">
        <f t="shared" si="46"/>
        <v>58615.96</v>
      </c>
      <c r="U289" s="28">
        <f t="shared" si="47"/>
        <v>120090.95999999999</v>
      </c>
      <c r="V289" s="28">
        <f>MIN(H289,I289)*INDEX('[1]2018_commission_structure-Start'!$A$15:$J$18,MATCH($E289,'[1]2018_commission_structure-Start'!$A$15:$A$18,0),MATCH(V$1,'[1]2018_commission_structure-Start'!$A$15:$J$15,0))</f>
        <v>67633.8</v>
      </c>
      <c r="W289" s="26">
        <f>IF($H289&gt;I289,MIN($H289-I289,J289-I289)*INDEX('[1]2018_commission_structure-Start'!$A$15:$J$18,MATCH($E289,'[1]2018_commission_structure-Start'!$A$15:$A$18,0),MATCH(W$1,'[1]2018_commission_structure-Start'!$A$15:$J$15,0)),0)</f>
        <v>0</v>
      </c>
      <c r="X289" s="26">
        <f>IF($H289&gt;J289,MIN($H289-J289,K289-J289)*INDEX('[1]2018_commission_structure-Start'!$A$15:$J$18,MATCH($E289,'[1]2018_commission_structure-Start'!$A$15:$A$18,0),MATCH(X$1,'[1]2018_commission_structure-Start'!$A$15:$J$15,0)),0)</f>
        <v>0</v>
      </c>
      <c r="Y289" s="26">
        <f>IF($H289&gt;K289,MIN($H289-K289,L289-K289)*INDEX('[1]2018_commission_structure-Start'!$A$15:$J$18,MATCH($E289,'[1]2018_commission_structure-Start'!$A$15:$A$18,0),MATCH(Y$1,'[1]2018_commission_structure-Start'!$A$15:$J$15,0)),0)</f>
        <v>0</v>
      </c>
      <c r="Z289" s="26">
        <f>IF(H289&gt;L289,(H289-L289)*INDEX('[1]2018_commission_structure-Start'!$A$21:$I$24,MATCH($E289,'[1]2018_commission_structure-Start'!$A$21:$A$24,0),MATCH(Z$1,'[1]2018_commission_structure-Start'!$A$21:$I$21,0)),0)</f>
        <v>0</v>
      </c>
      <c r="AA289" s="28">
        <f t="shared" si="48"/>
        <v>67633.8</v>
      </c>
      <c r="AB289" s="28">
        <f t="shared" si="49"/>
        <v>129108.8</v>
      </c>
    </row>
    <row r="290" spans="1:28" x14ac:dyDescent="0.2">
      <c r="A290" s="25" t="str">
        <f t="shared" si="40"/>
        <v>Maryrose Ravenshaw</v>
      </c>
      <c r="B290" s="25">
        <v>9163060264</v>
      </c>
      <c r="C290" s="25" t="s">
        <v>574</v>
      </c>
      <c r="D290" s="25" t="s">
        <v>575</v>
      </c>
      <c r="E290" s="25" t="s">
        <v>29</v>
      </c>
      <c r="F290" s="25">
        <v>76433</v>
      </c>
      <c r="G290" s="25">
        <f>COUNTIF([1]deals_closed!D:D,B290)</f>
        <v>21</v>
      </c>
      <c r="H290" s="26">
        <f>SUMIF([1]deals_closed!D:D,B290,[1]deals_closed!C:C)</f>
        <v>771024</v>
      </c>
      <c r="I290" s="26">
        <f>VLOOKUP(E290,'[1]2018_commission_structure-Start'!$A$22:$I$24,9,FALSE)</f>
        <v>600000</v>
      </c>
      <c r="J290" s="26">
        <f t="shared" si="41"/>
        <v>750000</v>
      </c>
      <c r="K290" s="26">
        <f t="shared" si="42"/>
        <v>900000</v>
      </c>
      <c r="L290" s="26">
        <f t="shared" si="43"/>
        <v>1200000</v>
      </c>
      <c r="M290" s="27">
        <f t="shared" si="44"/>
        <v>1.28504</v>
      </c>
      <c r="N290" s="25" t="str">
        <f t="shared" si="45"/>
        <v>125-150%</v>
      </c>
      <c r="O290" s="28">
        <f>MIN(H290,I290)*INDEX('[1]2018_commission_structure-Start'!$A$21:$I$24,MATCH($E290,'[1]2018_commission_structure-Start'!$A$21:$A$24,0),MATCH(O$1,'[1]2018_commission_structure-Start'!$A$21:$I$21,0))</f>
        <v>78000</v>
      </c>
      <c r="P290" s="26">
        <f>IF(H290&gt;I290,MIN(H290-I290,J290-I290)*INDEX('[1]2018_commission_structure-Start'!$A$21:$I$24,MATCH($E290,'[1]2018_commission_structure-Start'!$A$21:$A$24,0), MATCH(P$1,'[1]2018_commission_structure-Start'!$A$21:$I$21,0)),0)</f>
        <v>25500.000000000004</v>
      </c>
      <c r="Q290" s="26">
        <f>IF($H290&gt;J290,MIN($H290-J290,K290-J290)*INDEX('[1]2018_commission_structure-Start'!$A$21:$I$24,MATCH($E290,'[1]2018_commission_structure-Start'!$A$21:$A$24,0), MATCH(Q$1,'[1]2018_commission_structure-Start'!$A$21:$I$21,0)),0)</f>
        <v>4415.04</v>
      </c>
      <c r="R290" s="26">
        <f>IF($H290&gt;K290,MIN($H290-K290,L290-K290)*INDEX('[1]2018_commission_structure-Start'!$A$21:$I$24,MATCH($E290,'[1]2018_commission_structure-Start'!$A$21:$A$24,0), MATCH(R$1,'[1]2018_commission_structure-Start'!$A$21:$I$21,0)),0)</f>
        <v>0</v>
      </c>
      <c r="S290" s="26">
        <f>IF(H290&gt;L290,(H290-L290)*INDEX('[1]2018_commission_structure-Start'!$A$21:$I$24,MATCH($E290,'[1]2018_commission_structure-Start'!$A$21:$A$24,0),MATCH(S$1,'[1]2018_commission_structure-Start'!$A$21:$I$21,0)),0)</f>
        <v>0</v>
      </c>
      <c r="T290" s="28">
        <f t="shared" si="46"/>
        <v>107915.04</v>
      </c>
      <c r="U290" s="28">
        <f t="shared" si="47"/>
        <v>184348.03999999998</v>
      </c>
      <c r="V290" s="28">
        <f>MIN(H290,I290)*INDEX('[1]2018_commission_structure-Start'!$A$15:$J$18,MATCH($E290,'[1]2018_commission_structure-Start'!$A$15:$A$18,0),MATCH(V$1,'[1]2018_commission_structure-Start'!$A$15:$J$15,0))</f>
        <v>90000</v>
      </c>
      <c r="W290" s="26">
        <f>IF($H290&gt;I290,MIN($H290-I290,J290-I290)*INDEX('[1]2018_commission_structure-Start'!$A$15:$J$18,MATCH($E290,'[1]2018_commission_structure-Start'!$A$15:$A$18,0),MATCH(W$1,'[1]2018_commission_structure-Start'!$A$15:$J$15,0)),0)</f>
        <v>27000</v>
      </c>
      <c r="X290" s="26">
        <f>IF($H290&gt;J290,MIN($H290-J290,K290-J290)*INDEX('[1]2018_commission_structure-Start'!$A$15:$J$18,MATCH($E290,'[1]2018_commission_structure-Start'!$A$15:$A$18,0),MATCH(X$1,'[1]2018_commission_structure-Start'!$A$15:$J$15,0)),0)</f>
        <v>5256</v>
      </c>
      <c r="Y290" s="26">
        <f>IF($H290&gt;K290,MIN($H290-K290,L290-K290)*INDEX('[1]2018_commission_structure-Start'!$A$15:$J$18,MATCH($E290,'[1]2018_commission_structure-Start'!$A$15:$A$18,0),MATCH(Y$1,'[1]2018_commission_structure-Start'!$A$15:$J$15,0)),0)</f>
        <v>0</v>
      </c>
      <c r="Z290" s="26">
        <f>IF(H290&gt;L290,(H290-L290)*INDEX('[1]2018_commission_structure-Start'!$A$21:$I$24,MATCH($E290,'[1]2018_commission_structure-Start'!$A$21:$A$24,0),MATCH(Z$1,'[1]2018_commission_structure-Start'!$A$21:$I$21,0)),0)</f>
        <v>0</v>
      </c>
      <c r="AA290" s="28">
        <f t="shared" si="48"/>
        <v>122256</v>
      </c>
      <c r="AB290" s="28">
        <f t="shared" si="49"/>
        <v>198689</v>
      </c>
    </row>
    <row r="291" spans="1:28" x14ac:dyDescent="0.2">
      <c r="A291" s="25" t="str">
        <f t="shared" si="40"/>
        <v>Kevin Wayvill</v>
      </c>
      <c r="B291" s="25">
        <v>2657442315</v>
      </c>
      <c r="C291" s="25" t="s">
        <v>576</v>
      </c>
      <c r="D291" s="25" t="s">
        <v>577</v>
      </c>
      <c r="E291" s="25" t="s">
        <v>29</v>
      </c>
      <c r="F291" s="25">
        <v>58319</v>
      </c>
      <c r="G291" s="25">
        <f>COUNTIF([1]deals_closed!D:D,B291)</f>
        <v>15</v>
      </c>
      <c r="H291" s="26">
        <f>SUMIF([1]deals_closed!D:D,B291,[1]deals_closed!C:C)</f>
        <v>560614</v>
      </c>
      <c r="I291" s="26">
        <f>VLOOKUP(E291,'[1]2018_commission_structure-Start'!$A$22:$I$24,9,FALSE)</f>
        <v>600000</v>
      </c>
      <c r="J291" s="26">
        <f t="shared" si="41"/>
        <v>750000</v>
      </c>
      <c r="K291" s="26">
        <f t="shared" si="42"/>
        <v>900000</v>
      </c>
      <c r="L291" s="26">
        <f t="shared" si="43"/>
        <v>1200000</v>
      </c>
      <c r="M291" s="27">
        <f t="shared" si="44"/>
        <v>0.93435666666666661</v>
      </c>
      <c r="N291" s="25" t="str">
        <f t="shared" si="45"/>
        <v>0-100%</v>
      </c>
      <c r="O291" s="28">
        <f>MIN(H291,I291)*INDEX('[1]2018_commission_structure-Start'!$A$21:$I$24,MATCH($E291,'[1]2018_commission_structure-Start'!$A$21:$A$24,0),MATCH(O$1,'[1]2018_commission_structure-Start'!$A$21:$I$21,0))</f>
        <v>72879.820000000007</v>
      </c>
      <c r="P291" s="26">
        <f>IF(H291&gt;I291,MIN(H291-I291,J291-I291)*INDEX('[1]2018_commission_structure-Start'!$A$21:$I$24,MATCH($E291,'[1]2018_commission_structure-Start'!$A$21:$A$24,0), MATCH(P$1,'[1]2018_commission_structure-Start'!$A$21:$I$21,0)),0)</f>
        <v>0</v>
      </c>
      <c r="Q291" s="26">
        <f>IF($H291&gt;J291,MIN($H291-J291,K291-J291)*INDEX('[1]2018_commission_structure-Start'!$A$21:$I$24,MATCH($E291,'[1]2018_commission_structure-Start'!$A$21:$A$24,0), MATCH(Q$1,'[1]2018_commission_structure-Start'!$A$21:$I$21,0)),0)</f>
        <v>0</v>
      </c>
      <c r="R291" s="26">
        <f>IF($H291&gt;K291,MIN($H291-K291,L291-K291)*INDEX('[1]2018_commission_structure-Start'!$A$21:$I$24,MATCH($E291,'[1]2018_commission_structure-Start'!$A$21:$A$24,0), MATCH(R$1,'[1]2018_commission_structure-Start'!$A$21:$I$21,0)),0)</f>
        <v>0</v>
      </c>
      <c r="S291" s="26">
        <f>IF(H291&gt;L291,(H291-L291)*INDEX('[1]2018_commission_structure-Start'!$A$21:$I$24,MATCH($E291,'[1]2018_commission_structure-Start'!$A$21:$A$24,0),MATCH(S$1,'[1]2018_commission_structure-Start'!$A$21:$I$21,0)),0)</f>
        <v>0</v>
      </c>
      <c r="T291" s="28">
        <f t="shared" si="46"/>
        <v>72879.820000000007</v>
      </c>
      <c r="U291" s="28">
        <f t="shared" si="47"/>
        <v>131198.82</v>
      </c>
      <c r="V291" s="28">
        <f>MIN(H291,I291)*INDEX('[1]2018_commission_structure-Start'!$A$15:$J$18,MATCH($E291,'[1]2018_commission_structure-Start'!$A$15:$A$18,0),MATCH(V$1,'[1]2018_commission_structure-Start'!$A$15:$J$15,0))</f>
        <v>84092.099999999991</v>
      </c>
      <c r="W291" s="26">
        <f>IF($H291&gt;I291,MIN($H291-I291,J291-I291)*INDEX('[1]2018_commission_structure-Start'!$A$15:$J$18,MATCH($E291,'[1]2018_commission_structure-Start'!$A$15:$A$18,0),MATCH(W$1,'[1]2018_commission_structure-Start'!$A$15:$J$15,0)),0)</f>
        <v>0</v>
      </c>
      <c r="X291" s="26">
        <f>IF($H291&gt;J291,MIN($H291-J291,K291-J291)*INDEX('[1]2018_commission_structure-Start'!$A$15:$J$18,MATCH($E291,'[1]2018_commission_structure-Start'!$A$15:$A$18,0),MATCH(X$1,'[1]2018_commission_structure-Start'!$A$15:$J$15,0)),0)</f>
        <v>0</v>
      </c>
      <c r="Y291" s="26">
        <f>IF($H291&gt;K291,MIN($H291-K291,L291-K291)*INDEX('[1]2018_commission_structure-Start'!$A$15:$J$18,MATCH($E291,'[1]2018_commission_structure-Start'!$A$15:$A$18,0),MATCH(Y$1,'[1]2018_commission_structure-Start'!$A$15:$J$15,0)),0)</f>
        <v>0</v>
      </c>
      <c r="Z291" s="26">
        <f>IF(H291&gt;L291,(H291-L291)*INDEX('[1]2018_commission_structure-Start'!$A$21:$I$24,MATCH($E291,'[1]2018_commission_structure-Start'!$A$21:$A$24,0),MATCH(Z$1,'[1]2018_commission_structure-Start'!$A$21:$I$21,0)),0)</f>
        <v>0</v>
      </c>
      <c r="AA291" s="28">
        <f t="shared" si="48"/>
        <v>84092.099999999991</v>
      </c>
      <c r="AB291" s="28">
        <f t="shared" si="49"/>
        <v>142411.09999999998</v>
      </c>
    </row>
    <row r="292" spans="1:28" x14ac:dyDescent="0.2">
      <c r="A292" s="25" t="str">
        <f t="shared" si="40"/>
        <v>Lenette Gyves</v>
      </c>
      <c r="B292" s="25">
        <v>7635344498</v>
      </c>
      <c r="C292" s="25" t="s">
        <v>578</v>
      </c>
      <c r="D292" s="25" t="s">
        <v>579</v>
      </c>
      <c r="E292" s="25" t="s">
        <v>29</v>
      </c>
      <c r="F292" s="25">
        <v>54966</v>
      </c>
      <c r="G292" s="25">
        <f>COUNTIF([1]deals_closed!D:D,B292)</f>
        <v>21</v>
      </c>
      <c r="H292" s="26">
        <f>SUMIF([1]deals_closed!D:D,B292,[1]deals_closed!C:C)</f>
        <v>714330</v>
      </c>
      <c r="I292" s="26">
        <f>VLOOKUP(E292,'[1]2018_commission_structure-Start'!$A$22:$I$24,9,FALSE)</f>
        <v>600000</v>
      </c>
      <c r="J292" s="26">
        <f t="shared" si="41"/>
        <v>750000</v>
      </c>
      <c r="K292" s="26">
        <f t="shared" si="42"/>
        <v>900000</v>
      </c>
      <c r="L292" s="26">
        <f t="shared" si="43"/>
        <v>1200000</v>
      </c>
      <c r="M292" s="27">
        <f t="shared" si="44"/>
        <v>1.19055</v>
      </c>
      <c r="N292" s="25" t="str">
        <f t="shared" si="45"/>
        <v>100-125%</v>
      </c>
      <c r="O292" s="28">
        <f>MIN(H292,I292)*INDEX('[1]2018_commission_structure-Start'!$A$21:$I$24,MATCH($E292,'[1]2018_commission_structure-Start'!$A$21:$A$24,0),MATCH(O$1,'[1]2018_commission_structure-Start'!$A$21:$I$21,0))</f>
        <v>78000</v>
      </c>
      <c r="P292" s="26">
        <f>IF(H292&gt;I292,MIN(H292-I292,J292-I292)*INDEX('[1]2018_commission_structure-Start'!$A$21:$I$24,MATCH($E292,'[1]2018_commission_structure-Start'!$A$21:$A$24,0), MATCH(P$1,'[1]2018_commission_structure-Start'!$A$21:$I$21,0)),0)</f>
        <v>19436.100000000002</v>
      </c>
      <c r="Q292" s="26">
        <f>IF($H292&gt;J292,MIN($H292-J292,K292-J292)*INDEX('[1]2018_commission_structure-Start'!$A$21:$I$24,MATCH($E292,'[1]2018_commission_structure-Start'!$A$21:$A$24,0), MATCH(Q$1,'[1]2018_commission_structure-Start'!$A$21:$I$21,0)),0)</f>
        <v>0</v>
      </c>
      <c r="R292" s="26">
        <f>IF($H292&gt;K292,MIN($H292-K292,L292-K292)*INDEX('[1]2018_commission_structure-Start'!$A$21:$I$24,MATCH($E292,'[1]2018_commission_structure-Start'!$A$21:$A$24,0), MATCH(R$1,'[1]2018_commission_structure-Start'!$A$21:$I$21,0)),0)</f>
        <v>0</v>
      </c>
      <c r="S292" s="26">
        <f>IF(H292&gt;L292,(H292-L292)*INDEX('[1]2018_commission_structure-Start'!$A$21:$I$24,MATCH($E292,'[1]2018_commission_structure-Start'!$A$21:$A$24,0),MATCH(S$1,'[1]2018_commission_structure-Start'!$A$21:$I$21,0)),0)</f>
        <v>0</v>
      </c>
      <c r="T292" s="28">
        <f t="shared" si="46"/>
        <v>97436.1</v>
      </c>
      <c r="U292" s="28">
        <f t="shared" si="47"/>
        <v>152402.1</v>
      </c>
      <c r="V292" s="28">
        <f>MIN(H292,I292)*INDEX('[1]2018_commission_structure-Start'!$A$15:$J$18,MATCH($E292,'[1]2018_commission_structure-Start'!$A$15:$A$18,0),MATCH(V$1,'[1]2018_commission_structure-Start'!$A$15:$J$15,0))</f>
        <v>90000</v>
      </c>
      <c r="W292" s="26">
        <f>IF($H292&gt;I292,MIN($H292-I292,J292-I292)*INDEX('[1]2018_commission_structure-Start'!$A$15:$J$18,MATCH($E292,'[1]2018_commission_structure-Start'!$A$15:$A$18,0),MATCH(W$1,'[1]2018_commission_structure-Start'!$A$15:$J$15,0)),0)</f>
        <v>20579.399999999998</v>
      </c>
      <c r="X292" s="26">
        <f>IF($H292&gt;J292,MIN($H292-J292,K292-J292)*INDEX('[1]2018_commission_structure-Start'!$A$15:$J$18,MATCH($E292,'[1]2018_commission_structure-Start'!$A$15:$A$18,0),MATCH(X$1,'[1]2018_commission_structure-Start'!$A$15:$J$15,0)),0)</f>
        <v>0</v>
      </c>
      <c r="Y292" s="26">
        <f>IF($H292&gt;K292,MIN($H292-K292,L292-K292)*INDEX('[1]2018_commission_structure-Start'!$A$15:$J$18,MATCH($E292,'[1]2018_commission_structure-Start'!$A$15:$A$18,0),MATCH(Y$1,'[1]2018_commission_structure-Start'!$A$15:$J$15,0)),0)</f>
        <v>0</v>
      </c>
      <c r="Z292" s="26">
        <f>IF(H292&gt;L292,(H292-L292)*INDEX('[1]2018_commission_structure-Start'!$A$21:$I$24,MATCH($E292,'[1]2018_commission_structure-Start'!$A$21:$A$24,0),MATCH(Z$1,'[1]2018_commission_structure-Start'!$A$21:$I$21,0)),0)</f>
        <v>0</v>
      </c>
      <c r="AA292" s="28">
        <f t="shared" si="48"/>
        <v>110579.4</v>
      </c>
      <c r="AB292" s="28">
        <f t="shared" si="49"/>
        <v>165545.4</v>
      </c>
    </row>
    <row r="293" spans="1:28" x14ac:dyDescent="0.2">
      <c r="A293" s="25" t="str">
        <f t="shared" si="40"/>
        <v>Tabina Askell</v>
      </c>
      <c r="B293" s="25">
        <v>977779009</v>
      </c>
      <c r="C293" s="25" t="s">
        <v>580</v>
      </c>
      <c r="D293" s="25" t="s">
        <v>581</v>
      </c>
      <c r="E293" s="25" t="s">
        <v>10</v>
      </c>
      <c r="F293" s="25">
        <v>117844</v>
      </c>
      <c r="G293" s="25">
        <f>COUNTIF([1]deals_closed!D:D,B293)</f>
        <v>15</v>
      </c>
      <c r="H293" s="26">
        <f>SUMIF([1]deals_closed!D:D,B293,[1]deals_closed!C:C)</f>
        <v>512176</v>
      </c>
      <c r="I293" s="26">
        <f>VLOOKUP(E293,'[1]2018_commission_structure-Start'!$A$22:$I$24,9,FALSE)</f>
        <v>750000</v>
      </c>
      <c r="J293" s="26">
        <f t="shared" si="41"/>
        <v>937500</v>
      </c>
      <c r="K293" s="26">
        <f t="shared" si="42"/>
        <v>1125000</v>
      </c>
      <c r="L293" s="26">
        <f t="shared" si="43"/>
        <v>1500000</v>
      </c>
      <c r="M293" s="27">
        <f t="shared" si="44"/>
        <v>0.68290133333333336</v>
      </c>
      <c r="N293" s="25" t="str">
        <f t="shared" si="45"/>
        <v>0-100%</v>
      </c>
      <c r="O293" s="28">
        <f>MIN(H293,I293)*INDEX('[1]2018_commission_structure-Start'!$A$21:$I$24,MATCH($E293,'[1]2018_commission_structure-Start'!$A$21:$A$24,0),MATCH(O$1,'[1]2018_commission_structure-Start'!$A$21:$I$21,0))</f>
        <v>76826.399999999994</v>
      </c>
      <c r="P293" s="26">
        <f>IF(H293&gt;I293,MIN(H293-I293,J293-I293)*INDEX('[1]2018_commission_structure-Start'!$A$21:$I$24,MATCH($E293,'[1]2018_commission_structure-Start'!$A$21:$A$24,0), MATCH(P$1,'[1]2018_commission_structure-Start'!$A$21:$I$21,0)),0)</f>
        <v>0</v>
      </c>
      <c r="Q293" s="26">
        <f>IF($H293&gt;J293,MIN($H293-J293,K293-J293)*INDEX('[1]2018_commission_structure-Start'!$A$21:$I$24,MATCH($E293,'[1]2018_commission_structure-Start'!$A$21:$A$24,0), MATCH(Q$1,'[1]2018_commission_structure-Start'!$A$21:$I$21,0)),0)</f>
        <v>0</v>
      </c>
      <c r="R293" s="26">
        <f>IF($H293&gt;K293,MIN($H293-K293,L293-K293)*INDEX('[1]2018_commission_structure-Start'!$A$21:$I$24,MATCH($E293,'[1]2018_commission_structure-Start'!$A$21:$A$24,0), MATCH(R$1,'[1]2018_commission_structure-Start'!$A$21:$I$21,0)),0)</f>
        <v>0</v>
      </c>
      <c r="S293" s="26">
        <f>IF(H293&gt;L293,(H293-L293)*INDEX('[1]2018_commission_structure-Start'!$A$21:$I$24,MATCH($E293,'[1]2018_commission_structure-Start'!$A$21:$A$24,0),MATCH(S$1,'[1]2018_commission_structure-Start'!$A$21:$I$21,0)),0)</f>
        <v>0</v>
      </c>
      <c r="T293" s="28">
        <f t="shared" si="46"/>
        <v>76826.399999999994</v>
      </c>
      <c r="U293" s="28">
        <f t="shared" si="47"/>
        <v>194670.4</v>
      </c>
      <c r="V293" s="28">
        <f>MIN(H293,I293)*INDEX('[1]2018_commission_structure-Start'!$A$15:$J$18,MATCH($E293,'[1]2018_commission_structure-Start'!$A$15:$A$18,0),MATCH(V$1,'[1]2018_commission_structure-Start'!$A$15:$J$15,0))</f>
        <v>76826.399999999994</v>
      </c>
      <c r="W293" s="26">
        <f>IF($H293&gt;I293,MIN($H293-I293,J293-I293)*INDEX('[1]2018_commission_structure-Start'!$A$15:$J$18,MATCH($E293,'[1]2018_commission_structure-Start'!$A$15:$A$18,0),MATCH(W$1,'[1]2018_commission_structure-Start'!$A$15:$J$15,0)),0)</f>
        <v>0</v>
      </c>
      <c r="X293" s="26">
        <f>IF($H293&gt;J293,MIN($H293-J293,K293-J293)*INDEX('[1]2018_commission_structure-Start'!$A$15:$J$18,MATCH($E293,'[1]2018_commission_structure-Start'!$A$15:$A$18,0),MATCH(X$1,'[1]2018_commission_structure-Start'!$A$15:$J$15,0)),0)</f>
        <v>0</v>
      </c>
      <c r="Y293" s="26">
        <f>IF($H293&gt;K293,MIN($H293-K293,L293-K293)*INDEX('[1]2018_commission_structure-Start'!$A$15:$J$18,MATCH($E293,'[1]2018_commission_structure-Start'!$A$15:$A$18,0),MATCH(Y$1,'[1]2018_commission_structure-Start'!$A$15:$J$15,0)),0)</f>
        <v>0</v>
      </c>
      <c r="Z293" s="26">
        <f>IF(H293&gt;L293,(H293-L293)*INDEX('[1]2018_commission_structure-Start'!$A$21:$I$24,MATCH($E293,'[1]2018_commission_structure-Start'!$A$21:$A$24,0),MATCH(Z$1,'[1]2018_commission_structure-Start'!$A$21:$I$21,0)),0)</f>
        <v>0</v>
      </c>
      <c r="AA293" s="28">
        <f t="shared" si="48"/>
        <v>76826.399999999994</v>
      </c>
      <c r="AB293" s="28">
        <f t="shared" si="49"/>
        <v>194670.4</v>
      </c>
    </row>
    <row r="294" spans="1:28" x14ac:dyDescent="0.2">
      <c r="A294" s="25" t="str">
        <f t="shared" si="40"/>
        <v>Anette Waldock</v>
      </c>
      <c r="B294" s="25">
        <v>7236563277</v>
      </c>
      <c r="C294" s="25" t="s">
        <v>582</v>
      </c>
      <c r="D294" s="25" t="s">
        <v>583</v>
      </c>
      <c r="E294" s="25" t="s">
        <v>29</v>
      </c>
      <c r="F294" s="25">
        <v>79502</v>
      </c>
      <c r="G294" s="25">
        <f>COUNTIF([1]deals_closed!D:D,B294)</f>
        <v>13</v>
      </c>
      <c r="H294" s="26">
        <f>SUMIF([1]deals_closed!D:D,B294,[1]deals_closed!C:C)</f>
        <v>438197</v>
      </c>
      <c r="I294" s="26">
        <f>VLOOKUP(E294,'[1]2018_commission_structure-Start'!$A$22:$I$24,9,FALSE)</f>
        <v>600000</v>
      </c>
      <c r="J294" s="26">
        <f t="shared" si="41"/>
        <v>750000</v>
      </c>
      <c r="K294" s="26">
        <f t="shared" si="42"/>
        <v>900000</v>
      </c>
      <c r="L294" s="26">
        <f t="shared" si="43"/>
        <v>1200000</v>
      </c>
      <c r="M294" s="27">
        <f t="shared" si="44"/>
        <v>0.73032833333333336</v>
      </c>
      <c r="N294" s="25" t="str">
        <f t="shared" si="45"/>
        <v>0-100%</v>
      </c>
      <c r="O294" s="28">
        <f>MIN(H294,I294)*INDEX('[1]2018_commission_structure-Start'!$A$21:$I$24,MATCH($E294,'[1]2018_commission_structure-Start'!$A$21:$A$24,0),MATCH(O$1,'[1]2018_commission_structure-Start'!$A$21:$I$21,0))</f>
        <v>56965.61</v>
      </c>
      <c r="P294" s="26">
        <f>IF(H294&gt;I294,MIN(H294-I294,J294-I294)*INDEX('[1]2018_commission_structure-Start'!$A$21:$I$24,MATCH($E294,'[1]2018_commission_structure-Start'!$A$21:$A$24,0), MATCH(P$1,'[1]2018_commission_structure-Start'!$A$21:$I$21,0)),0)</f>
        <v>0</v>
      </c>
      <c r="Q294" s="26">
        <f>IF($H294&gt;J294,MIN($H294-J294,K294-J294)*INDEX('[1]2018_commission_structure-Start'!$A$21:$I$24,MATCH($E294,'[1]2018_commission_structure-Start'!$A$21:$A$24,0), MATCH(Q$1,'[1]2018_commission_structure-Start'!$A$21:$I$21,0)),0)</f>
        <v>0</v>
      </c>
      <c r="R294" s="26">
        <f>IF($H294&gt;K294,MIN($H294-K294,L294-K294)*INDEX('[1]2018_commission_structure-Start'!$A$21:$I$24,MATCH($E294,'[1]2018_commission_structure-Start'!$A$21:$A$24,0), MATCH(R$1,'[1]2018_commission_structure-Start'!$A$21:$I$21,0)),0)</f>
        <v>0</v>
      </c>
      <c r="S294" s="26">
        <f>IF(H294&gt;L294,(H294-L294)*INDEX('[1]2018_commission_structure-Start'!$A$21:$I$24,MATCH($E294,'[1]2018_commission_structure-Start'!$A$21:$A$24,0),MATCH(S$1,'[1]2018_commission_structure-Start'!$A$21:$I$21,0)),0)</f>
        <v>0</v>
      </c>
      <c r="T294" s="28">
        <f t="shared" si="46"/>
        <v>56965.61</v>
      </c>
      <c r="U294" s="28">
        <f t="shared" si="47"/>
        <v>136467.60999999999</v>
      </c>
      <c r="V294" s="28">
        <f>MIN(H294,I294)*INDEX('[1]2018_commission_structure-Start'!$A$15:$J$18,MATCH($E294,'[1]2018_commission_structure-Start'!$A$15:$A$18,0),MATCH(V$1,'[1]2018_commission_structure-Start'!$A$15:$J$15,0))</f>
        <v>65729.55</v>
      </c>
      <c r="W294" s="26">
        <f>IF($H294&gt;I294,MIN($H294-I294,J294-I294)*INDEX('[1]2018_commission_structure-Start'!$A$15:$J$18,MATCH($E294,'[1]2018_commission_structure-Start'!$A$15:$A$18,0),MATCH(W$1,'[1]2018_commission_structure-Start'!$A$15:$J$15,0)),0)</f>
        <v>0</v>
      </c>
      <c r="X294" s="26">
        <f>IF($H294&gt;J294,MIN($H294-J294,K294-J294)*INDEX('[1]2018_commission_structure-Start'!$A$15:$J$18,MATCH($E294,'[1]2018_commission_structure-Start'!$A$15:$A$18,0),MATCH(X$1,'[1]2018_commission_structure-Start'!$A$15:$J$15,0)),0)</f>
        <v>0</v>
      </c>
      <c r="Y294" s="26">
        <f>IF($H294&gt;K294,MIN($H294-K294,L294-K294)*INDEX('[1]2018_commission_structure-Start'!$A$15:$J$18,MATCH($E294,'[1]2018_commission_structure-Start'!$A$15:$A$18,0),MATCH(Y$1,'[1]2018_commission_structure-Start'!$A$15:$J$15,0)),0)</f>
        <v>0</v>
      </c>
      <c r="Z294" s="26">
        <f>IF(H294&gt;L294,(H294-L294)*INDEX('[1]2018_commission_structure-Start'!$A$21:$I$24,MATCH($E294,'[1]2018_commission_structure-Start'!$A$21:$A$24,0),MATCH(Z$1,'[1]2018_commission_structure-Start'!$A$21:$I$21,0)),0)</f>
        <v>0</v>
      </c>
      <c r="AA294" s="28">
        <f t="shared" si="48"/>
        <v>65729.55</v>
      </c>
      <c r="AB294" s="28">
        <f t="shared" si="49"/>
        <v>145231.54999999999</v>
      </c>
    </row>
    <row r="295" spans="1:28" x14ac:dyDescent="0.2">
      <c r="A295" s="25" t="str">
        <f t="shared" si="40"/>
        <v>Moishe Nicely</v>
      </c>
      <c r="B295" s="25">
        <v>6842911427</v>
      </c>
      <c r="C295" s="25" t="s">
        <v>584</v>
      </c>
      <c r="D295" s="25" t="s">
        <v>585</v>
      </c>
      <c r="E295" s="25" t="s">
        <v>29</v>
      </c>
      <c r="F295" s="25">
        <v>54689</v>
      </c>
      <c r="G295" s="25">
        <f>COUNTIF([1]deals_closed!D:D,B295)</f>
        <v>23</v>
      </c>
      <c r="H295" s="26">
        <f>SUMIF([1]deals_closed!D:D,B295,[1]deals_closed!C:C)</f>
        <v>913755</v>
      </c>
      <c r="I295" s="26">
        <f>VLOOKUP(E295,'[1]2018_commission_structure-Start'!$A$22:$I$24,9,FALSE)</f>
        <v>600000</v>
      </c>
      <c r="J295" s="26">
        <f t="shared" si="41"/>
        <v>750000</v>
      </c>
      <c r="K295" s="26">
        <f t="shared" si="42"/>
        <v>900000</v>
      </c>
      <c r="L295" s="26">
        <f t="shared" si="43"/>
        <v>1200000</v>
      </c>
      <c r="M295" s="27">
        <f t="shared" si="44"/>
        <v>1.5229250000000001</v>
      </c>
      <c r="N295" s="25" t="str">
        <f t="shared" si="45"/>
        <v>150-200%</v>
      </c>
      <c r="O295" s="28">
        <f>MIN(H295,I295)*INDEX('[1]2018_commission_structure-Start'!$A$21:$I$24,MATCH($E295,'[1]2018_commission_structure-Start'!$A$21:$A$24,0),MATCH(O$1,'[1]2018_commission_structure-Start'!$A$21:$I$21,0))</f>
        <v>78000</v>
      </c>
      <c r="P295" s="26">
        <f>IF(H295&gt;I295,MIN(H295-I295,J295-I295)*INDEX('[1]2018_commission_structure-Start'!$A$21:$I$24,MATCH($E295,'[1]2018_commission_structure-Start'!$A$21:$A$24,0), MATCH(P$1,'[1]2018_commission_structure-Start'!$A$21:$I$21,0)),0)</f>
        <v>25500.000000000004</v>
      </c>
      <c r="Q295" s="26">
        <f>IF($H295&gt;J295,MIN($H295-J295,K295-J295)*INDEX('[1]2018_commission_structure-Start'!$A$21:$I$24,MATCH($E295,'[1]2018_commission_structure-Start'!$A$21:$A$24,0), MATCH(Q$1,'[1]2018_commission_structure-Start'!$A$21:$I$21,0)),0)</f>
        <v>31500</v>
      </c>
      <c r="R295" s="26">
        <f>IF($H295&gt;K295,MIN($H295-K295,L295-K295)*INDEX('[1]2018_commission_structure-Start'!$A$21:$I$24,MATCH($E295,'[1]2018_commission_structure-Start'!$A$21:$A$24,0), MATCH(R$1,'[1]2018_commission_structure-Start'!$A$21:$I$21,0)),0)</f>
        <v>3576.3</v>
      </c>
      <c r="S295" s="26">
        <f>IF(H295&gt;L295,(H295-L295)*INDEX('[1]2018_commission_structure-Start'!$A$21:$I$24,MATCH($E295,'[1]2018_commission_structure-Start'!$A$21:$A$24,0),MATCH(S$1,'[1]2018_commission_structure-Start'!$A$21:$I$21,0)),0)</f>
        <v>0</v>
      </c>
      <c r="T295" s="28">
        <f t="shared" si="46"/>
        <v>138576.29999999999</v>
      </c>
      <c r="U295" s="28">
        <f t="shared" si="47"/>
        <v>193265.3</v>
      </c>
      <c r="V295" s="28">
        <f>MIN(H295,I295)*INDEX('[1]2018_commission_structure-Start'!$A$15:$J$18,MATCH($E295,'[1]2018_commission_structure-Start'!$A$15:$A$18,0),MATCH(V$1,'[1]2018_commission_structure-Start'!$A$15:$J$15,0))</f>
        <v>90000</v>
      </c>
      <c r="W295" s="26">
        <f>IF($H295&gt;I295,MIN($H295-I295,J295-I295)*INDEX('[1]2018_commission_structure-Start'!$A$15:$J$18,MATCH($E295,'[1]2018_commission_structure-Start'!$A$15:$A$18,0),MATCH(W$1,'[1]2018_commission_structure-Start'!$A$15:$J$15,0)),0)</f>
        <v>27000</v>
      </c>
      <c r="X295" s="26">
        <f>IF($H295&gt;J295,MIN($H295-J295,K295-J295)*INDEX('[1]2018_commission_structure-Start'!$A$15:$J$18,MATCH($E295,'[1]2018_commission_structure-Start'!$A$15:$A$18,0),MATCH(X$1,'[1]2018_commission_structure-Start'!$A$15:$J$15,0)),0)</f>
        <v>37500</v>
      </c>
      <c r="Y295" s="26">
        <f>IF($H295&gt;K295,MIN($H295-K295,L295-K295)*INDEX('[1]2018_commission_structure-Start'!$A$15:$J$18,MATCH($E295,'[1]2018_commission_structure-Start'!$A$15:$A$18,0),MATCH(Y$1,'[1]2018_commission_structure-Start'!$A$15:$J$15,0)),0)</f>
        <v>4126.5</v>
      </c>
      <c r="Z295" s="26">
        <f>IF(H295&gt;L295,(H295-L295)*INDEX('[1]2018_commission_structure-Start'!$A$21:$I$24,MATCH($E295,'[1]2018_commission_structure-Start'!$A$21:$A$24,0),MATCH(Z$1,'[1]2018_commission_structure-Start'!$A$21:$I$21,0)),0)</f>
        <v>0</v>
      </c>
      <c r="AA295" s="28">
        <f t="shared" si="48"/>
        <v>158626.5</v>
      </c>
      <c r="AB295" s="28">
        <f t="shared" si="49"/>
        <v>213315.5</v>
      </c>
    </row>
    <row r="296" spans="1:28" x14ac:dyDescent="0.2">
      <c r="A296" s="25" t="str">
        <f t="shared" si="40"/>
        <v>Yves Edelmann</v>
      </c>
      <c r="B296" s="25">
        <v>8875320292</v>
      </c>
      <c r="C296" s="25" t="s">
        <v>586</v>
      </c>
      <c r="D296" s="25" t="s">
        <v>587</v>
      </c>
      <c r="E296" s="25" t="s">
        <v>10</v>
      </c>
      <c r="F296" s="25">
        <v>95121</v>
      </c>
      <c r="G296" s="25">
        <f>COUNTIF([1]deals_closed!D:D,B296)</f>
        <v>24</v>
      </c>
      <c r="H296" s="26">
        <f>SUMIF([1]deals_closed!D:D,B296,[1]deals_closed!C:C)</f>
        <v>775092</v>
      </c>
      <c r="I296" s="26">
        <f>VLOOKUP(E296,'[1]2018_commission_structure-Start'!$A$22:$I$24,9,FALSE)</f>
        <v>750000</v>
      </c>
      <c r="J296" s="26">
        <f t="shared" si="41"/>
        <v>937500</v>
      </c>
      <c r="K296" s="26">
        <f t="shared" si="42"/>
        <v>1125000</v>
      </c>
      <c r="L296" s="26">
        <f t="shared" si="43"/>
        <v>1500000</v>
      </c>
      <c r="M296" s="27">
        <f t="shared" si="44"/>
        <v>1.0334559999999999</v>
      </c>
      <c r="N296" s="25" t="str">
        <f t="shared" si="45"/>
        <v>100-125%</v>
      </c>
      <c r="O296" s="28">
        <f>MIN(H296,I296)*INDEX('[1]2018_commission_structure-Start'!$A$21:$I$24,MATCH($E296,'[1]2018_commission_structure-Start'!$A$21:$A$24,0),MATCH(O$1,'[1]2018_commission_structure-Start'!$A$21:$I$21,0))</f>
        <v>112500</v>
      </c>
      <c r="P296" s="26">
        <f>IF(H296&gt;I296,MIN(H296-I296,J296-I296)*INDEX('[1]2018_commission_structure-Start'!$A$21:$I$24,MATCH($E296,'[1]2018_commission_structure-Start'!$A$21:$A$24,0), MATCH(P$1,'[1]2018_commission_structure-Start'!$A$21:$I$21,0)),0)</f>
        <v>4767.4800000000005</v>
      </c>
      <c r="Q296" s="26">
        <f>IF($H296&gt;J296,MIN($H296-J296,K296-J296)*INDEX('[1]2018_commission_structure-Start'!$A$21:$I$24,MATCH($E296,'[1]2018_commission_structure-Start'!$A$21:$A$24,0), MATCH(Q$1,'[1]2018_commission_structure-Start'!$A$21:$I$21,0)),0)</f>
        <v>0</v>
      </c>
      <c r="R296" s="26">
        <f>IF($H296&gt;K296,MIN($H296-K296,L296-K296)*INDEX('[1]2018_commission_structure-Start'!$A$21:$I$24,MATCH($E296,'[1]2018_commission_structure-Start'!$A$21:$A$24,0), MATCH(R$1,'[1]2018_commission_structure-Start'!$A$21:$I$21,0)),0)</f>
        <v>0</v>
      </c>
      <c r="S296" s="26">
        <f>IF(H296&gt;L296,(H296-L296)*INDEX('[1]2018_commission_structure-Start'!$A$21:$I$24,MATCH($E296,'[1]2018_commission_structure-Start'!$A$21:$A$24,0),MATCH(S$1,'[1]2018_commission_structure-Start'!$A$21:$I$21,0)),0)</f>
        <v>0</v>
      </c>
      <c r="T296" s="28">
        <f t="shared" si="46"/>
        <v>117267.48</v>
      </c>
      <c r="U296" s="28">
        <f t="shared" si="47"/>
        <v>212388.47999999998</v>
      </c>
      <c r="V296" s="28">
        <f>MIN(H296,I296)*INDEX('[1]2018_commission_structure-Start'!$A$15:$J$18,MATCH($E296,'[1]2018_commission_structure-Start'!$A$15:$A$18,0),MATCH(V$1,'[1]2018_commission_structure-Start'!$A$15:$J$15,0))</f>
        <v>112500</v>
      </c>
      <c r="W296" s="26">
        <f>IF($H296&gt;I296,MIN($H296-I296,J296-I296)*INDEX('[1]2018_commission_structure-Start'!$A$15:$J$18,MATCH($E296,'[1]2018_commission_structure-Start'!$A$15:$A$18,0),MATCH(W$1,'[1]2018_commission_structure-Start'!$A$15:$J$15,0)),0)</f>
        <v>5520.24</v>
      </c>
      <c r="X296" s="26">
        <f>IF($H296&gt;J296,MIN($H296-J296,K296-J296)*INDEX('[1]2018_commission_structure-Start'!$A$15:$J$18,MATCH($E296,'[1]2018_commission_structure-Start'!$A$15:$A$18,0),MATCH(X$1,'[1]2018_commission_structure-Start'!$A$15:$J$15,0)),0)</f>
        <v>0</v>
      </c>
      <c r="Y296" s="26">
        <f>IF($H296&gt;K296,MIN($H296-K296,L296-K296)*INDEX('[1]2018_commission_structure-Start'!$A$15:$J$18,MATCH($E296,'[1]2018_commission_structure-Start'!$A$15:$A$18,0),MATCH(Y$1,'[1]2018_commission_structure-Start'!$A$15:$J$15,0)),0)</f>
        <v>0</v>
      </c>
      <c r="Z296" s="26">
        <f>IF(H296&gt;L296,(H296-L296)*INDEX('[1]2018_commission_structure-Start'!$A$21:$I$24,MATCH($E296,'[1]2018_commission_structure-Start'!$A$21:$A$24,0),MATCH(Z$1,'[1]2018_commission_structure-Start'!$A$21:$I$21,0)),0)</f>
        <v>0</v>
      </c>
      <c r="AA296" s="28">
        <f t="shared" si="48"/>
        <v>118020.24</v>
      </c>
      <c r="AB296" s="28">
        <f t="shared" si="49"/>
        <v>213141.24</v>
      </c>
    </row>
    <row r="297" spans="1:28" x14ac:dyDescent="0.2">
      <c r="A297" s="25" t="str">
        <f t="shared" si="40"/>
        <v>Jacky Lovat</v>
      </c>
      <c r="B297" s="25">
        <v>6842797632</v>
      </c>
      <c r="C297" s="25" t="s">
        <v>588</v>
      </c>
      <c r="D297" s="25" t="s">
        <v>589</v>
      </c>
      <c r="E297" s="25" t="s">
        <v>7</v>
      </c>
      <c r="F297" s="25">
        <v>56368</v>
      </c>
      <c r="G297" s="25">
        <f>COUNTIF([1]deals_closed!D:D,B297)</f>
        <v>16</v>
      </c>
      <c r="H297" s="26">
        <f>SUMIF([1]deals_closed!D:D,B297,[1]deals_closed!C:C)</f>
        <v>516401</v>
      </c>
      <c r="I297" s="26">
        <f>VLOOKUP(E297,'[1]2018_commission_structure-Start'!$A$22:$I$24,9,FALSE)</f>
        <v>500000</v>
      </c>
      <c r="J297" s="26">
        <f t="shared" si="41"/>
        <v>625000</v>
      </c>
      <c r="K297" s="26">
        <f t="shared" si="42"/>
        <v>750000</v>
      </c>
      <c r="L297" s="26">
        <f t="shared" si="43"/>
        <v>1000000</v>
      </c>
      <c r="M297" s="27">
        <f t="shared" si="44"/>
        <v>1.032802</v>
      </c>
      <c r="N297" s="25" t="str">
        <f t="shared" si="45"/>
        <v>100-125%</v>
      </c>
      <c r="O297" s="28">
        <f>MIN(H297,I297)*INDEX('[1]2018_commission_structure-Start'!$A$21:$I$24,MATCH($E297,'[1]2018_commission_structure-Start'!$A$21:$A$24,0),MATCH(O$1,'[1]2018_commission_structure-Start'!$A$21:$I$21,0))</f>
        <v>50000</v>
      </c>
      <c r="P297" s="26">
        <f>IF(H297&gt;I297,MIN(H297-I297,J297-I297)*INDEX('[1]2018_commission_structure-Start'!$A$21:$I$24,MATCH($E297,'[1]2018_commission_structure-Start'!$A$21:$A$24,0), MATCH(P$1,'[1]2018_commission_structure-Start'!$A$21:$I$21,0)),0)</f>
        <v>2460.15</v>
      </c>
      <c r="Q297" s="26">
        <f>IF($H297&gt;J297,MIN($H297-J297,K297-J297)*INDEX('[1]2018_commission_structure-Start'!$A$21:$I$24,MATCH($E297,'[1]2018_commission_structure-Start'!$A$21:$A$24,0), MATCH(Q$1,'[1]2018_commission_structure-Start'!$A$21:$I$21,0)),0)</f>
        <v>0</v>
      </c>
      <c r="R297" s="26">
        <f>IF($H297&gt;K297,MIN($H297-K297,L297-K297)*INDEX('[1]2018_commission_structure-Start'!$A$21:$I$24,MATCH($E297,'[1]2018_commission_structure-Start'!$A$21:$A$24,0), MATCH(R$1,'[1]2018_commission_structure-Start'!$A$21:$I$21,0)),0)</f>
        <v>0</v>
      </c>
      <c r="S297" s="26">
        <f>IF(H297&gt;L297,(H297-L297)*INDEX('[1]2018_commission_structure-Start'!$A$21:$I$24,MATCH($E297,'[1]2018_commission_structure-Start'!$A$21:$A$24,0),MATCH(S$1,'[1]2018_commission_structure-Start'!$A$21:$I$21,0)),0)</f>
        <v>0</v>
      </c>
      <c r="T297" s="28">
        <f t="shared" si="46"/>
        <v>52460.15</v>
      </c>
      <c r="U297" s="28">
        <f t="shared" si="47"/>
        <v>108828.15</v>
      </c>
      <c r="V297" s="28">
        <f>MIN(H297,I297)*INDEX('[1]2018_commission_structure-Start'!$A$15:$J$18,MATCH($E297,'[1]2018_commission_structure-Start'!$A$15:$A$18,0),MATCH(V$1,'[1]2018_commission_structure-Start'!$A$15:$J$15,0))</f>
        <v>60000</v>
      </c>
      <c r="W297" s="26">
        <f>IF($H297&gt;I297,MIN($H297-I297,J297-I297)*INDEX('[1]2018_commission_structure-Start'!$A$15:$J$18,MATCH($E297,'[1]2018_commission_structure-Start'!$A$15:$A$18,0),MATCH(W$1,'[1]2018_commission_structure-Start'!$A$15:$J$15,0)),0)</f>
        <v>2788.17</v>
      </c>
      <c r="X297" s="26">
        <f>IF($H297&gt;J297,MIN($H297-J297,K297-J297)*INDEX('[1]2018_commission_structure-Start'!$A$15:$J$18,MATCH($E297,'[1]2018_commission_structure-Start'!$A$15:$A$18,0),MATCH(X$1,'[1]2018_commission_structure-Start'!$A$15:$J$15,0)),0)</f>
        <v>0</v>
      </c>
      <c r="Y297" s="26">
        <f>IF($H297&gt;K297,MIN($H297-K297,L297-K297)*INDEX('[1]2018_commission_structure-Start'!$A$15:$J$18,MATCH($E297,'[1]2018_commission_structure-Start'!$A$15:$A$18,0),MATCH(Y$1,'[1]2018_commission_structure-Start'!$A$15:$J$15,0)),0)</f>
        <v>0</v>
      </c>
      <c r="Z297" s="26">
        <f>IF(H297&gt;L297,(H297-L297)*INDEX('[1]2018_commission_structure-Start'!$A$21:$I$24,MATCH($E297,'[1]2018_commission_structure-Start'!$A$21:$A$24,0),MATCH(Z$1,'[1]2018_commission_structure-Start'!$A$21:$I$21,0)),0)</f>
        <v>0</v>
      </c>
      <c r="AA297" s="28">
        <f t="shared" si="48"/>
        <v>62788.17</v>
      </c>
      <c r="AB297" s="28">
        <f t="shared" si="49"/>
        <v>119156.17</v>
      </c>
    </row>
    <row r="298" spans="1:28" x14ac:dyDescent="0.2">
      <c r="A298" s="25" t="str">
        <f t="shared" si="40"/>
        <v>Olenka Puddicombe</v>
      </c>
      <c r="B298" s="25">
        <v>4219825649</v>
      </c>
      <c r="C298" s="25" t="s">
        <v>590</v>
      </c>
      <c r="D298" s="25" t="s">
        <v>591</v>
      </c>
      <c r="E298" s="25" t="s">
        <v>10</v>
      </c>
      <c r="F298" s="25">
        <v>102823</v>
      </c>
      <c r="G298" s="25">
        <f>COUNTIF([1]deals_closed!D:D,B298)</f>
        <v>21</v>
      </c>
      <c r="H298" s="26">
        <f>SUMIF([1]deals_closed!D:D,B298,[1]deals_closed!C:C)</f>
        <v>621231</v>
      </c>
      <c r="I298" s="26">
        <f>VLOOKUP(E298,'[1]2018_commission_structure-Start'!$A$22:$I$24,9,FALSE)</f>
        <v>750000</v>
      </c>
      <c r="J298" s="26">
        <f t="shared" si="41"/>
        <v>937500</v>
      </c>
      <c r="K298" s="26">
        <f t="shared" si="42"/>
        <v>1125000</v>
      </c>
      <c r="L298" s="26">
        <f t="shared" si="43"/>
        <v>1500000</v>
      </c>
      <c r="M298" s="27">
        <f t="shared" si="44"/>
        <v>0.82830800000000004</v>
      </c>
      <c r="N298" s="25" t="str">
        <f t="shared" si="45"/>
        <v>0-100%</v>
      </c>
      <c r="O298" s="28">
        <f>MIN(H298,I298)*INDEX('[1]2018_commission_structure-Start'!$A$21:$I$24,MATCH($E298,'[1]2018_commission_structure-Start'!$A$21:$A$24,0),MATCH(O$1,'[1]2018_commission_structure-Start'!$A$21:$I$21,0))</f>
        <v>93184.65</v>
      </c>
      <c r="P298" s="26">
        <f>IF(H298&gt;I298,MIN(H298-I298,J298-I298)*INDEX('[1]2018_commission_structure-Start'!$A$21:$I$24,MATCH($E298,'[1]2018_commission_structure-Start'!$A$21:$A$24,0), MATCH(P$1,'[1]2018_commission_structure-Start'!$A$21:$I$21,0)),0)</f>
        <v>0</v>
      </c>
      <c r="Q298" s="26">
        <f>IF($H298&gt;J298,MIN($H298-J298,K298-J298)*INDEX('[1]2018_commission_structure-Start'!$A$21:$I$24,MATCH($E298,'[1]2018_commission_structure-Start'!$A$21:$A$24,0), MATCH(Q$1,'[1]2018_commission_structure-Start'!$A$21:$I$21,0)),0)</f>
        <v>0</v>
      </c>
      <c r="R298" s="26">
        <f>IF($H298&gt;K298,MIN($H298-K298,L298-K298)*INDEX('[1]2018_commission_structure-Start'!$A$21:$I$24,MATCH($E298,'[1]2018_commission_structure-Start'!$A$21:$A$24,0), MATCH(R$1,'[1]2018_commission_structure-Start'!$A$21:$I$21,0)),0)</f>
        <v>0</v>
      </c>
      <c r="S298" s="26">
        <f>IF(H298&gt;L298,(H298-L298)*INDEX('[1]2018_commission_structure-Start'!$A$21:$I$24,MATCH($E298,'[1]2018_commission_structure-Start'!$A$21:$A$24,0),MATCH(S$1,'[1]2018_commission_structure-Start'!$A$21:$I$21,0)),0)</f>
        <v>0</v>
      </c>
      <c r="T298" s="28">
        <f t="shared" si="46"/>
        <v>93184.65</v>
      </c>
      <c r="U298" s="28">
        <f t="shared" si="47"/>
        <v>196007.65</v>
      </c>
      <c r="V298" s="28">
        <f>MIN(H298,I298)*INDEX('[1]2018_commission_structure-Start'!$A$15:$J$18,MATCH($E298,'[1]2018_commission_structure-Start'!$A$15:$A$18,0),MATCH(V$1,'[1]2018_commission_structure-Start'!$A$15:$J$15,0))</f>
        <v>93184.65</v>
      </c>
      <c r="W298" s="26">
        <f>IF($H298&gt;I298,MIN($H298-I298,J298-I298)*INDEX('[1]2018_commission_structure-Start'!$A$15:$J$18,MATCH($E298,'[1]2018_commission_structure-Start'!$A$15:$A$18,0),MATCH(W$1,'[1]2018_commission_structure-Start'!$A$15:$J$15,0)),0)</f>
        <v>0</v>
      </c>
      <c r="X298" s="26">
        <f>IF($H298&gt;J298,MIN($H298-J298,K298-J298)*INDEX('[1]2018_commission_structure-Start'!$A$15:$J$18,MATCH($E298,'[1]2018_commission_structure-Start'!$A$15:$A$18,0),MATCH(X$1,'[1]2018_commission_structure-Start'!$A$15:$J$15,0)),0)</f>
        <v>0</v>
      </c>
      <c r="Y298" s="26">
        <f>IF($H298&gt;K298,MIN($H298-K298,L298-K298)*INDEX('[1]2018_commission_structure-Start'!$A$15:$J$18,MATCH($E298,'[1]2018_commission_structure-Start'!$A$15:$A$18,0),MATCH(Y$1,'[1]2018_commission_structure-Start'!$A$15:$J$15,0)),0)</f>
        <v>0</v>
      </c>
      <c r="Z298" s="26">
        <f>IF(H298&gt;L298,(H298-L298)*INDEX('[1]2018_commission_structure-Start'!$A$21:$I$24,MATCH($E298,'[1]2018_commission_structure-Start'!$A$21:$A$24,0),MATCH(Z$1,'[1]2018_commission_structure-Start'!$A$21:$I$21,0)),0)</f>
        <v>0</v>
      </c>
      <c r="AA298" s="28">
        <f t="shared" si="48"/>
        <v>93184.65</v>
      </c>
      <c r="AB298" s="28">
        <f t="shared" si="49"/>
        <v>196007.65</v>
      </c>
    </row>
    <row r="299" spans="1:28" x14ac:dyDescent="0.2">
      <c r="A299" s="25" t="str">
        <f t="shared" si="40"/>
        <v>Peggie Grayland</v>
      </c>
      <c r="B299" s="25">
        <v>7775126329</v>
      </c>
      <c r="C299" s="25" t="s">
        <v>592</v>
      </c>
      <c r="D299" s="25" t="s">
        <v>593</v>
      </c>
      <c r="E299" s="25" t="s">
        <v>7</v>
      </c>
      <c r="F299" s="25">
        <v>30158</v>
      </c>
      <c r="G299" s="25">
        <f>COUNTIF([1]deals_closed!D:D,B299)</f>
        <v>17</v>
      </c>
      <c r="H299" s="26">
        <f>SUMIF([1]deals_closed!D:D,B299,[1]deals_closed!C:C)</f>
        <v>544437</v>
      </c>
      <c r="I299" s="26">
        <f>VLOOKUP(E299,'[1]2018_commission_structure-Start'!$A$22:$I$24,9,FALSE)</f>
        <v>500000</v>
      </c>
      <c r="J299" s="26">
        <f t="shared" si="41"/>
        <v>625000</v>
      </c>
      <c r="K299" s="26">
        <f t="shared" si="42"/>
        <v>750000</v>
      </c>
      <c r="L299" s="26">
        <f t="shared" si="43"/>
        <v>1000000</v>
      </c>
      <c r="M299" s="27">
        <f t="shared" si="44"/>
        <v>1.0888739999999999</v>
      </c>
      <c r="N299" s="25" t="str">
        <f t="shared" si="45"/>
        <v>100-125%</v>
      </c>
      <c r="O299" s="28">
        <f>MIN(H299,I299)*INDEX('[1]2018_commission_structure-Start'!$A$21:$I$24,MATCH($E299,'[1]2018_commission_structure-Start'!$A$21:$A$24,0),MATCH(O$1,'[1]2018_commission_structure-Start'!$A$21:$I$21,0))</f>
        <v>50000</v>
      </c>
      <c r="P299" s="26">
        <f>IF(H299&gt;I299,MIN(H299-I299,J299-I299)*INDEX('[1]2018_commission_structure-Start'!$A$21:$I$24,MATCH($E299,'[1]2018_commission_structure-Start'!$A$21:$A$24,0), MATCH(P$1,'[1]2018_commission_structure-Start'!$A$21:$I$21,0)),0)</f>
        <v>6665.55</v>
      </c>
      <c r="Q299" s="26">
        <f>IF($H299&gt;J299,MIN($H299-J299,K299-J299)*INDEX('[1]2018_commission_structure-Start'!$A$21:$I$24,MATCH($E299,'[1]2018_commission_structure-Start'!$A$21:$A$24,0), MATCH(Q$1,'[1]2018_commission_structure-Start'!$A$21:$I$21,0)),0)</f>
        <v>0</v>
      </c>
      <c r="R299" s="26">
        <f>IF($H299&gt;K299,MIN($H299-K299,L299-K299)*INDEX('[1]2018_commission_structure-Start'!$A$21:$I$24,MATCH($E299,'[1]2018_commission_structure-Start'!$A$21:$A$24,0), MATCH(R$1,'[1]2018_commission_structure-Start'!$A$21:$I$21,0)),0)</f>
        <v>0</v>
      </c>
      <c r="S299" s="26">
        <f>IF(H299&gt;L299,(H299-L299)*INDEX('[1]2018_commission_structure-Start'!$A$21:$I$24,MATCH($E299,'[1]2018_commission_structure-Start'!$A$21:$A$24,0),MATCH(S$1,'[1]2018_commission_structure-Start'!$A$21:$I$21,0)),0)</f>
        <v>0</v>
      </c>
      <c r="T299" s="28">
        <f t="shared" si="46"/>
        <v>56665.55</v>
      </c>
      <c r="U299" s="28">
        <f t="shared" si="47"/>
        <v>86823.55</v>
      </c>
      <c r="V299" s="28">
        <f>MIN(H299,I299)*INDEX('[1]2018_commission_structure-Start'!$A$15:$J$18,MATCH($E299,'[1]2018_commission_structure-Start'!$A$15:$A$18,0),MATCH(V$1,'[1]2018_commission_structure-Start'!$A$15:$J$15,0))</f>
        <v>60000</v>
      </c>
      <c r="W299" s="26">
        <f>IF($H299&gt;I299,MIN($H299-I299,J299-I299)*INDEX('[1]2018_commission_structure-Start'!$A$15:$J$18,MATCH($E299,'[1]2018_commission_structure-Start'!$A$15:$A$18,0),MATCH(W$1,'[1]2018_commission_structure-Start'!$A$15:$J$15,0)),0)</f>
        <v>7554.2900000000009</v>
      </c>
      <c r="X299" s="26">
        <f>IF($H299&gt;J299,MIN($H299-J299,K299-J299)*INDEX('[1]2018_commission_structure-Start'!$A$15:$J$18,MATCH($E299,'[1]2018_commission_structure-Start'!$A$15:$A$18,0),MATCH(X$1,'[1]2018_commission_structure-Start'!$A$15:$J$15,0)),0)</f>
        <v>0</v>
      </c>
      <c r="Y299" s="26">
        <f>IF($H299&gt;K299,MIN($H299-K299,L299-K299)*INDEX('[1]2018_commission_structure-Start'!$A$15:$J$18,MATCH($E299,'[1]2018_commission_structure-Start'!$A$15:$A$18,0),MATCH(Y$1,'[1]2018_commission_structure-Start'!$A$15:$J$15,0)),0)</f>
        <v>0</v>
      </c>
      <c r="Z299" s="26">
        <f>IF(H299&gt;L299,(H299-L299)*INDEX('[1]2018_commission_structure-Start'!$A$21:$I$24,MATCH($E299,'[1]2018_commission_structure-Start'!$A$21:$A$24,0),MATCH(Z$1,'[1]2018_commission_structure-Start'!$A$21:$I$21,0)),0)</f>
        <v>0</v>
      </c>
      <c r="AA299" s="28">
        <f t="shared" si="48"/>
        <v>67554.290000000008</v>
      </c>
      <c r="AB299" s="28">
        <f t="shared" si="49"/>
        <v>97712.290000000008</v>
      </c>
    </row>
    <row r="300" spans="1:28" x14ac:dyDescent="0.2">
      <c r="A300" s="25" t="str">
        <f t="shared" si="40"/>
        <v>Rowen Hullbrook</v>
      </c>
      <c r="B300" s="25">
        <v>9340547551</v>
      </c>
      <c r="C300" s="25" t="s">
        <v>594</v>
      </c>
      <c r="D300" s="25" t="s">
        <v>595</v>
      </c>
      <c r="E300" s="25" t="s">
        <v>29</v>
      </c>
      <c r="F300" s="25">
        <v>50051</v>
      </c>
      <c r="G300" s="25">
        <f>COUNTIF([1]deals_closed!D:D,B300)</f>
        <v>17</v>
      </c>
      <c r="H300" s="26">
        <f>SUMIF([1]deals_closed!D:D,B300,[1]deals_closed!C:C)</f>
        <v>647443</v>
      </c>
      <c r="I300" s="26">
        <f>VLOOKUP(E300,'[1]2018_commission_structure-Start'!$A$22:$I$24,9,FALSE)</f>
        <v>600000</v>
      </c>
      <c r="J300" s="26">
        <f t="shared" si="41"/>
        <v>750000</v>
      </c>
      <c r="K300" s="26">
        <f t="shared" si="42"/>
        <v>900000</v>
      </c>
      <c r="L300" s="26">
        <f t="shared" si="43"/>
        <v>1200000</v>
      </c>
      <c r="M300" s="27">
        <f t="shared" si="44"/>
        <v>1.0790716666666667</v>
      </c>
      <c r="N300" s="25" t="str">
        <f t="shared" si="45"/>
        <v>100-125%</v>
      </c>
      <c r="O300" s="28">
        <f>MIN(H300,I300)*INDEX('[1]2018_commission_structure-Start'!$A$21:$I$24,MATCH($E300,'[1]2018_commission_structure-Start'!$A$21:$A$24,0),MATCH(O$1,'[1]2018_commission_structure-Start'!$A$21:$I$21,0))</f>
        <v>78000</v>
      </c>
      <c r="P300" s="26">
        <f>IF(H300&gt;I300,MIN(H300-I300,J300-I300)*INDEX('[1]2018_commission_structure-Start'!$A$21:$I$24,MATCH($E300,'[1]2018_commission_structure-Start'!$A$21:$A$24,0), MATCH(P$1,'[1]2018_commission_structure-Start'!$A$21:$I$21,0)),0)</f>
        <v>8065.31</v>
      </c>
      <c r="Q300" s="26">
        <f>IF($H300&gt;J300,MIN($H300-J300,K300-J300)*INDEX('[1]2018_commission_structure-Start'!$A$21:$I$24,MATCH($E300,'[1]2018_commission_structure-Start'!$A$21:$A$24,0), MATCH(Q$1,'[1]2018_commission_structure-Start'!$A$21:$I$21,0)),0)</f>
        <v>0</v>
      </c>
      <c r="R300" s="26">
        <f>IF($H300&gt;K300,MIN($H300-K300,L300-K300)*INDEX('[1]2018_commission_structure-Start'!$A$21:$I$24,MATCH($E300,'[1]2018_commission_structure-Start'!$A$21:$A$24,0), MATCH(R$1,'[1]2018_commission_structure-Start'!$A$21:$I$21,0)),0)</f>
        <v>0</v>
      </c>
      <c r="S300" s="26">
        <f>IF(H300&gt;L300,(H300-L300)*INDEX('[1]2018_commission_structure-Start'!$A$21:$I$24,MATCH($E300,'[1]2018_commission_structure-Start'!$A$21:$A$24,0),MATCH(S$1,'[1]2018_commission_structure-Start'!$A$21:$I$21,0)),0)</f>
        <v>0</v>
      </c>
      <c r="T300" s="28">
        <f t="shared" si="46"/>
        <v>86065.31</v>
      </c>
      <c r="U300" s="28">
        <f t="shared" si="47"/>
        <v>136116.31</v>
      </c>
      <c r="V300" s="28">
        <f>MIN(H300,I300)*INDEX('[1]2018_commission_structure-Start'!$A$15:$J$18,MATCH($E300,'[1]2018_commission_structure-Start'!$A$15:$A$18,0),MATCH(V$1,'[1]2018_commission_structure-Start'!$A$15:$J$15,0))</f>
        <v>90000</v>
      </c>
      <c r="W300" s="26">
        <f>IF($H300&gt;I300,MIN($H300-I300,J300-I300)*INDEX('[1]2018_commission_structure-Start'!$A$15:$J$18,MATCH($E300,'[1]2018_commission_structure-Start'!$A$15:$A$18,0),MATCH(W$1,'[1]2018_commission_structure-Start'!$A$15:$J$15,0)),0)</f>
        <v>8539.74</v>
      </c>
      <c r="X300" s="26">
        <f>IF($H300&gt;J300,MIN($H300-J300,K300-J300)*INDEX('[1]2018_commission_structure-Start'!$A$15:$J$18,MATCH($E300,'[1]2018_commission_structure-Start'!$A$15:$A$18,0),MATCH(X$1,'[1]2018_commission_structure-Start'!$A$15:$J$15,0)),0)</f>
        <v>0</v>
      </c>
      <c r="Y300" s="26">
        <f>IF($H300&gt;K300,MIN($H300-K300,L300-K300)*INDEX('[1]2018_commission_structure-Start'!$A$15:$J$18,MATCH($E300,'[1]2018_commission_structure-Start'!$A$15:$A$18,0),MATCH(Y$1,'[1]2018_commission_structure-Start'!$A$15:$J$15,0)),0)</f>
        <v>0</v>
      </c>
      <c r="Z300" s="26">
        <f>IF(H300&gt;L300,(H300-L300)*INDEX('[1]2018_commission_structure-Start'!$A$21:$I$24,MATCH($E300,'[1]2018_commission_structure-Start'!$A$21:$A$24,0),MATCH(Z$1,'[1]2018_commission_structure-Start'!$A$21:$I$21,0)),0)</f>
        <v>0</v>
      </c>
      <c r="AA300" s="28">
        <f t="shared" si="48"/>
        <v>98539.74</v>
      </c>
      <c r="AB300" s="28">
        <f t="shared" si="49"/>
        <v>148590.74</v>
      </c>
    </row>
    <row r="301" spans="1:28" x14ac:dyDescent="0.2">
      <c r="A301" s="25" t="str">
        <f t="shared" si="40"/>
        <v>Orville Dutt</v>
      </c>
      <c r="B301" s="25">
        <v>6255831884</v>
      </c>
      <c r="C301" s="25" t="s">
        <v>596</v>
      </c>
      <c r="D301" s="25" t="s">
        <v>597</v>
      </c>
      <c r="E301" s="25" t="s">
        <v>29</v>
      </c>
      <c r="F301" s="25">
        <v>53391</v>
      </c>
      <c r="G301" s="25">
        <f>COUNTIF([1]deals_closed!D:D,B301)</f>
        <v>18</v>
      </c>
      <c r="H301" s="26">
        <f>SUMIF([1]deals_closed!D:D,B301,[1]deals_closed!C:C)</f>
        <v>717326</v>
      </c>
      <c r="I301" s="26">
        <f>VLOOKUP(E301,'[1]2018_commission_structure-Start'!$A$22:$I$24,9,FALSE)</f>
        <v>600000</v>
      </c>
      <c r="J301" s="26">
        <f t="shared" si="41"/>
        <v>750000</v>
      </c>
      <c r="K301" s="26">
        <f t="shared" si="42"/>
        <v>900000</v>
      </c>
      <c r="L301" s="26">
        <f t="shared" si="43"/>
        <v>1200000</v>
      </c>
      <c r="M301" s="27">
        <f t="shared" si="44"/>
        <v>1.1955433333333334</v>
      </c>
      <c r="N301" s="25" t="str">
        <f t="shared" si="45"/>
        <v>100-125%</v>
      </c>
      <c r="O301" s="28">
        <f>MIN(H301,I301)*INDEX('[1]2018_commission_structure-Start'!$A$21:$I$24,MATCH($E301,'[1]2018_commission_structure-Start'!$A$21:$A$24,0),MATCH(O$1,'[1]2018_commission_structure-Start'!$A$21:$I$21,0))</f>
        <v>78000</v>
      </c>
      <c r="P301" s="26">
        <f>IF(H301&gt;I301,MIN(H301-I301,J301-I301)*INDEX('[1]2018_commission_structure-Start'!$A$21:$I$24,MATCH($E301,'[1]2018_commission_structure-Start'!$A$21:$A$24,0), MATCH(P$1,'[1]2018_commission_structure-Start'!$A$21:$I$21,0)),0)</f>
        <v>19945.420000000002</v>
      </c>
      <c r="Q301" s="26">
        <f>IF($H301&gt;J301,MIN($H301-J301,K301-J301)*INDEX('[1]2018_commission_structure-Start'!$A$21:$I$24,MATCH($E301,'[1]2018_commission_structure-Start'!$A$21:$A$24,0), MATCH(Q$1,'[1]2018_commission_structure-Start'!$A$21:$I$21,0)),0)</f>
        <v>0</v>
      </c>
      <c r="R301" s="26">
        <f>IF($H301&gt;K301,MIN($H301-K301,L301-K301)*INDEX('[1]2018_commission_structure-Start'!$A$21:$I$24,MATCH($E301,'[1]2018_commission_structure-Start'!$A$21:$A$24,0), MATCH(R$1,'[1]2018_commission_structure-Start'!$A$21:$I$21,0)),0)</f>
        <v>0</v>
      </c>
      <c r="S301" s="26">
        <f>IF(H301&gt;L301,(H301-L301)*INDEX('[1]2018_commission_structure-Start'!$A$21:$I$24,MATCH($E301,'[1]2018_commission_structure-Start'!$A$21:$A$24,0),MATCH(S$1,'[1]2018_commission_structure-Start'!$A$21:$I$21,0)),0)</f>
        <v>0</v>
      </c>
      <c r="T301" s="28">
        <f t="shared" si="46"/>
        <v>97945.42</v>
      </c>
      <c r="U301" s="28">
        <f t="shared" si="47"/>
        <v>151336.41999999998</v>
      </c>
      <c r="V301" s="28">
        <f>MIN(H301,I301)*INDEX('[1]2018_commission_structure-Start'!$A$15:$J$18,MATCH($E301,'[1]2018_commission_structure-Start'!$A$15:$A$18,0),MATCH(V$1,'[1]2018_commission_structure-Start'!$A$15:$J$15,0))</f>
        <v>90000</v>
      </c>
      <c r="W301" s="26">
        <f>IF($H301&gt;I301,MIN($H301-I301,J301-I301)*INDEX('[1]2018_commission_structure-Start'!$A$15:$J$18,MATCH($E301,'[1]2018_commission_structure-Start'!$A$15:$A$18,0),MATCH(W$1,'[1]2018_commission_structure-Start'!$A$15:$J$15,0)),0)</f>
        <v>21118.68</v>
      </c>
      <c r="X301" s="26">
        <f>IF($H301&gt;J301,MIN($H301-J301,K301-J301)*INDEX('[1]2018_commission_structure-Start'!$A$15:$J$18,MATCH($E301,'[1]2018_commission_structure-Start'!$A$15:$A$18,0),MATCH(X$1,'[1]2018_commission_structure-Start'!$A$15:$J$15,0)),0)</f>
        <v>0</v>
      </c>
      <c r="Y301" s="26">
        <f>IF($H301&gt;K301,MIN($H301-K301,L301-K301)*INDEX('[1]2018_commission_structure-Start'!$A$15:$J$18,MATCH($E301,'[1]2018_commission_structure-Start'!$A$15:$A$18,0),MATCH(Y$1,'[1]2018_commission_structure-Start'!$A$15:$J$15,0)),0)</f>
        <v>0</v>
      </c>
      <c r="Z301" s="26">
        <f>IF(H301&gt;L301,(H301-L301)*INDEX('[1]2018_commission_structure-Start'!$A$21:$I$24,MATCH($E301,'[1]2018_commission_structure-Start'!$A$21:$A$24,0),MATCH(Z$1,'[1]2018_commission_structure-Start'!$A$21:$I$21,0)),0)</f>
        <v>0</v>
      </c>
      <c r="AA301" s="28">
        <f t="shared" si="48"/>
        <v>111118.68</v>
      </c>
      <c r="AB301" s="28">
        <f t="shared" si="49"/>
        <v>164509.68</v>
      </c>
    </row>
    <row r="302" spans="1:28" x14ac:dyDescent="0.2">
      <c r="A302" s="25" t="str">
        <f t="shared" si="40"/>
        <v>Somerset Phlippsen</v>
      </c>
      <c r="B302" s="25">
        <v>2922893758</v>
      </c>
      <c r="C302" s="25" t="s">
        <v>598</v>
      </c>
      <c r="D302" s="25" t="s">
        <v>599</v>
      </c>
      <c r="E302" s="25" t="s">
        <v>7</v>
      </c>
      <c r="F302" s="25">
        <v>36222</v>
      </c>
      <c r="G302" s="25">
        <f>COUNTIF([1]deals_closed!D:D,B302)</f>
        <v>21</v>
      </c>
      <c r="H302" s="26">
        <f>SUMIF([1]deals_closed!D:D,B302,[1]deals_closed!C:C)</f>
        <v>785622</v>
      </c>
      <c r="I302" s="26">
        <f>VLOOKUP(E302,'[1]2018_commission_structure-Start'!$A$22:$I$24,9,FALSE)</f>
        <v>500000</v>
      </c>
      <c r="J302" s="26">
        <f t="shared" si="41"/>
        <v>625000</v>
      </c>
      <c r="K302" s="26">
        <f t="shared" si="42"/>
        <v>750000</v>
      </c>
      <c r="L302" s="26">
        <f t="shared" si="43"/>
        <v>1000000</v>
      </c>
      <c r="M302" s="27">
        <f t="shared" si="44"/>
        <v>1.5712440000000001</v>
      </c>
      <c r="N302" s="25" t="str">
        <f t="shared" si="45"/>
        <v>150-200%</v>
      </c>
      <c r="O302" s="28">
        <f>MIN(H302,I302)*INDEX('[1]2018_commission_structure-Start'!$A$21:$I$24,MATCH($E302,'[1]2018_commission_structure-Start'!$A$21:$A$24,0),MATCH(O$1,'[1]2018_commission_structure-Start'!$A$21:$I$21,0))</f>
        <v>50000</v>
      </c>
      <c r="P302" s="26">
        <f>IF(H302&gt;I302,MIN(H302-I302,J302-I302)*INDEX('[1]2018_commission_structure-Start'!$A$21:$I$24,MATCH($E302,'[1]2018_commission_structure-Start'!$A$21:$A$24,0), MATCH(P$1,'[1]2018_commission_structure-Start'!$A$21:$I$21,0)),0)</f>
        <v>18750</v>
      </c>
      <c r="Q302" s="26">
        <f>IF($H302&gt;J302,MIN($H302-J302,K302-J302)*INDEX('[1]2018_commission_structure-Start'!$A$21:$I$24,MATCH($E302,'[1]2018_commission_structure-Start'!$A$21:$A$24,0), MATCH(Q$1,'[1]2018_commission_structure-Start'!$A$21:$I$21,0)),0)</f>
        <v>22500</v>
      </c>
      <c r="R302" s="26">
        <f>IF($H302&gt;K302,MIN($H302-K302,L302-K302)*INDEX('[1]2018_commission_structure-Start'!$A$21:$I$24,MATCH($E302,'[1]2018_commission_structure-Start'!$A$21:$A$24,0), MATCH(R$1,'[1]2018_commission_structure-Start'!$A$21:$I$21,0)),0)</f>
        <v>7836.84</v>
      </c>
      <c r="S302" s="26">
        <f>IF(H302&gt;L302,(H302-L302)*INDEX('[1]2018_commission_structure-Start'!$A$21:$I$24,MATCH($E302,'[1]2018_commission_structure-Start'!$A$21:$A$24,0),MATCH(S$1,'[1]2018_commission_structure-Start'!$A$21:$I$21,0)),0)</f>
        <v>0</v>
      </c>
      <c r="T302" s="28">
        <f t="shared" si="46"/>
        <v>99086.84</v>
      </c>
      <c r="U302" s="28">
        <f t="shared" si="47"/>
        <v>135308.84</v>
      </c>
      <c r="V302" s="28">
        <f>MIN(H302,I302)*INDEX('[1]2018_commission_structure-Start'!$A$15:$J$18,MATCH($E302,'[1]2018_commission_structure-Start'!$A$15:$A$18,0),MATCH(V$1,'[1]2018_commission_structure-Start'!$A$15:$J$15,0))</f>
        <v>60000</v>
      </c>
      <c r="W302" s="26">
        <f>IF($H302&gt;I302,MIN($H302-I302,J302-I302)*INDEX('[1]2018_commission_structure-Start'!$A$15:$J$18,MATCH($E302,'[1]2018_commission_structure-Start'!$A$15:$A$18,0),MATCH(W$1,'[1]2018_commission_structure-Start'!$A$15:$J$15,0)),0)</f>
        <v>21250</v>
      </c>
      <c r="X302" s="26">
        <f>IF($H302&gt;J302,MIN($H302-J302,K302-J302)*INDEX('[1]2018_commission_structure-Start'!$A$15:$J$18,MATCH($E302,'[1]2018_commission_structure-Start'!$A$15:$A$18,0),MATCH(X$1,'[1]2018_commission_structure-Start'!$A$15:$J$15,0)),0)</f>
        <v>25000</v>
      </c>
      <c r="Y302" s="26">
        <f>IF($H302&gt;K302,MIN($H302-K302,L302-K302)*INDEX('[1]2018_commission_structure-Start'!$A$15:$J$18,MATCH($E302,'[1]2018_commission_structure-Start'!$A$15:$A$18,0),MATCH(Y$1,'[1]2018_commission_structure-Start'!$A$15:$J$15,0)),0)</f>
        <v>7836.84</v>
      </c>
      <c r="Z302" s="26">
        <f>IF(H302&gt;L302,(H302-L302)*INDEX('[1]2018_commission_structure-Start'!$A$21:$I$24,MATCH($E302,'[1]2018_commission_structure-Start'!$A$21:$A$24,0),MATCH(Z$1,'[1]2018_commission_structure-Start'!$A$21:$I$21,0)),0)</f>
        <v>0</v>
      </c>
      <c r="AA302" s="28">
        <f t="shared" si="48"/>
        <v>114086.84</v>
      </c>
      <c r="AB302" s="28">
        <f t="shared" si="49"/>
        <v>150308.84</v>
      </c>
    </row>
    <row r="303" spans="1:28" x14ac:dyDescent="0.2">
      <c r="A303" s="25" t="str">
        <f t="shared" si="40"/>
        <v>Amalle Lodo</v>
      </c>
      <c r="B303" s="25">
        <v>8685064791</v>
      </c>
      <c r="C303" s="25" t="s">
        <v>600</v>
      </c>
      <c r="D303" s="25" t="s">
        <v>601</v>
      </c>
      <c r="E303" s="25" t="s">
        <v>29</v>
      </c>
      <c r="F303" s="25">
        <v>74711</v>
      </c>
      <c r="G303" s="25">
        <f>COUNTIF([1]deals_closed!D:D,B303)</f>
        <v>24</v>
      </c>
      <c r="H303" s="26">
        <f>SUMIF([1]deals_closed!D:D,B303,[1]deals_closed!C:C)</f>
        <v>655607</v>
      </c>
      <c r="I303" s="26">
        <f>VLOOKUP(E303,'[1]2018_commission_structure-Start'!$A$22:$I$24,9,FALSE)</f>
        <v>600000</v>
      </c>
      <c r="J303" s="26">
        <f t="shared" si="41"/>
        <v>750000</v>
      </c>
      <c r="K303" s="26">
        <f t="shared" si="42"/>
        <v>900000</v>
      </c>
      <c r="L303" s="26">
        <f t="shared" si="43"/>
        <v>1200000</v>
      </c>
      <c r="M303" s="27">
        <f t="shared" si="44"/>
        <v>1.0926783333333334</v>
      </c>
      <c r="N303" s="25" t="str">
        <f t="shared" si="45"/>
        <v>100-125%</v>
      </c>
      <c r="O303" s="28">
        <f>MIN(H303,I303)*INDEX('[1]2018_commission_structure-Start'!$A$21:$I$24,MATCH($E303,'[1]2018_commission_structure-Start'!$A$21:$A$24,0),MATCH(O$1,'[1]2018_commission_structure-Start'!$A$21:$I$21,0))</f>
        <v>78000</v>
      </c>
      <c r="P303" s="26">
        <f>IF(H303&gt;I303,MIN(H303-I303,J303-I303)*INDEX('[1]2018_commission_structure-Start'!$A$21:$I$24,MATCH($E303,'[1]2018_commission_structure-Start'!$A$21:$A$24,0), MATCH(P$1,'[1]2018_commission_structure-Start'!$A$21:$I$21,0)),0)</f>
        <v>9453.19</v>
      </c>
      <c r="Q303" s="26">
        <f>IF($H303&gt;J303,MIN($H303-J303,K303-J303)*INDEX('[1]2018_commission_structure-Start'!$A$21:$I$24,MATCH($E303,'[1]2018_commission_structure-Start'!$A$21:$A$24,0), MATCH(Q$1,'[1]2018_commission_structure-Start'!$A$21:$I$21,0)),0)</f>
        <v>0</v>
      </c>
      <c r="R303" s="26">
        <f>IF($H303&gt;K303,MIN($H303-K303,L303-K303)*INDEX('[1]2018_commission_structure-Start'!$A$21:$I$24,MATCH($E303,'[1]2018_commission_structure-Start'!$A$21:$A$24,0), MATCH(R$1,'[1]2018_commission_structure-Start'!$A$21:$I$21,0)),0)</f>
        <v>0</v>
      </c>
      <c r="S303" s="26">
        <f>IF(H303&gt;L303,(H303-L303)*INDEX('[1]2018_commission_structure-Start'!$A$21:$I$24,MATCH($E303,'[1]2018_commission_structure-Start'!$A$21:$A$24,0),MATCH(S$1,'[1]2018_commission_structure-Start'!$A$21:$I$21,0)),0)</f>
        <v>0</v>
      </c>
      <c r="T303" s="28">
        <f t="shared" si="46"/>
        <v>87453.19</v>
      </c>
      <c r="U303" s="28">
        <f t="shared" si="47"/>
        <v>162164.19</v>
      </c>
      <c r="V303" s="28">
        <f>MIN(H303,I303)*INDEX('[1]2018_commission_structure-Start'!$A$15:$J$18,MATCH($E303,'[1]2018_commission_structure-Start'!$A$15:$A$18,0),MATCH(V$1,'[1]2018_commission_structure-Start'!$A$15:$J$15,0))</f>
        <v>90000</v>
      </c>
      <c r="W303" s="26">
        <f>IF($H303&gt;I303,MIN($H303-I303,J303-I303)*INDEX('[1]2018_commission_structure-Start'!$A$15:$J$18,MATCH($E303,'[1]2018_commission_structure-Start'!$A$15:$A$18,0),MATCH(W$1,'[1]2018_commission_structure-Start'!$A$15:$J$15,0)),0)</f>
        <v>10009.26</v>
      </c>
      <c r="X303" s="26">
        <f>IF($H303&gt;J303,MIN($H303-J303,K303-J303)*INDEX('[1]2018_commission_structure-Start'!$A$15:$J$18,MATCH($E303,'[1]2018_commission_structure-Start'!$A$15:$A$18,0),MATCH(X$1,'[1]2018_commission_structure-Start'!$A$15:$J$15,0)),0)</f>
        <v>0</v>
      </c>
      <c r="Y303" s="26">
        <f>IF($H303&gt;K303,MIN($H303-K303,L303-K303)*INDEX('[1]2018_commission_structure-Start'!$A$15:$J$18,MATCH($E303,'[1]2018_commission_structure-Start'!$A$15:$A$18,0),MATCH(Y$1,'[1]2018_commission_structure-Start'!$A$15:$J$15,0)),0)</f>
        <v>0</v>
      </c>
      <c r="Z303" s="26">
        <f>IF(H303&gt;L303,(H303-L303)*INDEX('[1]2018_commission_structure-Start'!$A$21:$I$24,MATCH($E303,'[1]2018_commission_structure-Start'!$A$21:$A$24,0),MATCH(Z$1,'[1]2018_commission_structure-Start'!$A$21:$I$21,0)),0)</f>
        <v>0</v>
      </c>
      <c r="AA303" s="28">
        <f t="shared" si="48"/>
        <v>100009.26</v>
      </c>
      <c r="AB303" s="28">
        <f t="shared" si="49"/>
        <v>174720.26</v>
      </c>
    </row>
    <row r="304" spans="1:28" x14ac:dyDescent="0.2">
      <c r="A304" s="25" t="str">
        <f t="shared" si="40"/>
        <v>Constancia Jenne</v>
      </c>
      <c r="B304" s="25">
        <v>6109997811</v>
      </c>
      <c r="C304" s="25" t="s">
        <v>602</v>
      </c>
      <c r="D304" s="25" t="s">
        <v>603</v>
      </c>
      <c r="E304" s="25" t="s">
        <v>29</v>
      </c>
      <c r="F304" s="25">
        <v>71286</v>
      </c>
      <c r="G304" s="25">
        <f>COUNTIF([1]deals_closed!D:D,B304)</f>
        <v>25</v>
      </c>
      <c r="H304" s="26">
        <f>SUMIF([1]deals_closed!D:D,B304,[1]deals_closed!C:C)</f>
        <v>711521</v>
      </c>
      <c r="I304" s="26">
        <f>VLOOKUP(E304,'[1]2018_commission_structure-Start'!$A$22:$I$24,9,FALSE)</f>
        <v>600000</v>
      </c>
      <c r="J304" s="26">
        <f t="shared" si="41"/>
        <v>750000</v>
      </c>
      <c r="K304" s="26">
        <f t="shared" si="42"/>
        <v>900000</v>
      </c>
      <c r="L304" s="26">
        <f t="shared" si="43"/>
        <v>1200000</v>
      </c>
      <c r="M304" s="27">
        <f t="shared" si="44"/>
        <v>1.1858683333333333</v>
      </c>
      <c r="N304" s="25" t="str">
        <f t="shared" si="45"/>
        <v>100-125%</v>
      </c>
      <c r="O304" s="28">
        <f>MIN(H304,I304)*INDEX('[1]2018_commission_structure-Start'!$A$21:$I$24,MATCH($E304,'[1]2018_commission_structure-Start'!$A$21:$A$24,0),MATCH(O$1,'[1]2018_commission_structure-Start'!$A$21:$I$21,0))</f>
        <v>78000</v>
      </c>
      <c r="P304" s="26">
        <f>IF(H304&gt;I304,MIN(H304-I304,J304-I304)*INDEX('[1]2018_commission_structure-Start'!$A$21:$I$24,MATCH($E304,'[1]2018_commission_structure-Start'!$A$21:$A$24,0), MATCH(P$1,'[1]2018_commission_structure-Start'!$A$21:$I$21,0)),0)</f>
        <v>18958.57</v>
      </c>
      <c r="Q304" s="26">
        <f>IF($H304&gt;J304,MIN($H304-J304,K304-J304)*INDEX('[1]2018_commission_structure-Start'!$A$21:$I$24,MATCH($E304,'[1]2018_commission_structure-Start'!$A$21:$A$24,0), MATCH(Q$1,'[1]2018_commission_structure-Start'!$A$21:$I$21,0)),0)</f>
        <v>0</v>
      </c>
      <c r="R304" s="26">
        <f>IF($H304&gt;K304,MIN($H304-K304,L304-K304)*INDEX('[1]2018_commission_structure-Start'!$A$21:$I$24,MATCH($E304,'[1]2018_commission_structure-Start'!$A$21:$A$24,0), MATCH(R$1,'[1]2018_commission_structure-Start'!$A$21:$I$21,0)),0)</f>
        <v>0</v>
      </c>
      <c r="S304" s="26">
        <f>IF(H304&gt;L304,(H304-L304)*INDEX('[1]2018_commission_structure-Start'!$A$21:$I$24,MATCH($E304,'[1]2018_commission_structure-Start'!$A$21:$A$24,0),MATCH(S$1,'[1]2018_commission_structure-Start'!$A$21:$I$21,0)),0)</f>
        <v>0</v>
      </c>
      <c r="T304" s="28">
        <f t="shared" si="46"/>
        <v>96958.57</v>
      </c>
      <c r="U304" s="28">
        <f t="shared" si="47"/>
        <v>168244.57</v>
      </c>
      <c r="V304" s="28">
        <f>MIN(H304,I304)*INDEX('[1]2018_commission_structure-Start'!$A$15:$J$18,MATCH($E304,'[1]2018_commission_structure-Start'!$A$15:$A$18,0),MATCH(V$1,'[1]2018_commission_structure-Start'!$A$15:$J$15,0))</f>
        <v>90000</v>
      </c>
      <c r="W304" s="26">
        <f>IF($H304&gt;I304,MIN($H304-I304,J304-I304)*INDEX('[1]2018_commission_structure-Start'!$A$15:$J$18,MATCH($E304,'[1]2018_commission_structure-Start'!$A$15:$A$18,0),MATCH(W$1,'[1]2018_commission_structure-Start'!$A$15:$J$15,0)),0)</f>
        <v>20073.78</v>
      </c>
      <c r="X304" s="26">
        <f>IF($H304&gt;J304,MIN($H304-J304,K304-J304)*INDEX('[1]2018_commission_structure-Start'!$A$15:$J$18,MATCH($E304,'[1]2018_commission_structure-Start'!$A$15:$A$18,0),MATCH(X$1,'[1]2018_commission_structure-Start'!$A$15:$J$15,0)),0)</f>
        <v>0</v>
      </c>
      <c r="Y304" s="26">
        <f>IF($H304&gt;K304,MIN($H304-K304,L304-K304)*INDEX('[1]2018_commission_structure-Start'!$A$15:$J$18,MATCH($E304,'[1]2018_commission_structure-Start'!$A$15:$A$18,0),MATCH(Y$1,'[1]2018_commission_structure-Start'!$A$15:$J$15,0)),0)</f>
        <v>0</v>
      </c>
      <c r="Z304" s="26">
        <f>IF(H304&gt;L304,(H304-L304)*INDEX('[1]2018_commission_structure-Start'!$A$21:$I$24,MATCH($E304,'[1]2018_commission_structure-Start'!$A$21:$A$24,0),MATCH(Z$1,'[1]2018_commission_structure-Start'!$A$21:$I$21,0)),0)</f>
        <v>0</v>
      </c>
      <c r="AA304" s="28">
        <f t="shared" si="48"/>
        <v>110073.78</v>
      </c>
      <c r="AB304" s="28">
        <f t="shared" si="49"/>
        <v>181359.78</v>
      </c>
    </row>
    <row r="305" spans="1:28" x14ac:dyDescent="0.2">
      <c r="A305" s="25" t="str">
        <f t="shared" si="40"/>
        <v>Malachi Oldknow</v>
      </c>
      <c r="B305" s="25">
        <v>784224471</v>
      </c>
      <c r="C305" s="25" t="s">
        <v>604</v>
      </c>
      <c r="D305" s="25" t="s">
        <v>605</v>
      </c>
      <c r="E305" s="25" t="s">
        <v>10</v>
      </c>
      <c r="F305" s="25">
        <v>122759</v>
      </c>
      <c r="G305" s="25">
        <f>COUNTIF([1]deals_closed!D:D,B305)</f>
        <v>25</v>
      </c>
      <c r="H305" s="26">
        <f>SUMIF([1]deals_closed!D:D,B305,[1]deals_closed!C:C)</f>
        <v>815097</v>
      </c>
      <c r="I305" s="26">
        <f>VLOOKUP(E305,'[1]2018_commission_structure-Start'!$A$22:$I$24,9,FALSE)</f>
        <v>750000</v>
      </c>
      <c r="J305" s="26">
        <f t="shared" si="41"/>
        <v>937500</v>
      </c>
      <c r="K305" s="26">
        <f t="shared" si="42"/>
        <v>1125000</v>
      </c>
      <c r="L305" s="26">
        <f t="shared" si="43"/>
        <v>1500000</v>
      </c>
      <c r="M305" s="27">
        <f t="shared" si="44"/>
        <v>1.0867960000000001</v>
      </c>
      <c r="N305" s="25" t="str">
        <f t="shared" si="45"/>
        <v>100-125%</v>
      </c>
      <c r="O305" s="28">
        <f>MIN(H305,I305)*INDEX('[1]2018_commission_structure-Start'!$A$21:$I$24,MATCH($E305,'[1]2018_commission_structure-Start'!$A$21:$A$24,0),MATCH(O$1,'[1]2018_commission_structure-Start'!$A$21:$I$21,0))</f>
        <v>112500</v>
      </c>
      <c r="P305" s="26">
        <f>IF(H305&gt;I305,MIN(H305-I305,J305-I305)*INDEX('[1]2018_commission_structure-Start'!$A$21:$I$24,MATCH($E305,'[1]2018_commission_structure-Start'!$A$21:$A$24,0), MATCH(P$1,'[1]2018_commission_structure-Start'!$A$21:$I$21,0)),0)</f>
        <v>12368.43</v>
      </c>
      <c r="Q305" s="26">
        <f>IF($H305&gt;J305,MIN($H305-J305,K305-J305)*INDEX('[1]2018_commission_structure-Start'!$A$21:$I$24,MATCH($E305,'[1]2018_commission_structure-Start'!$A$21:$A$24,0), MATCH(Q$1,'[1]2018_commission_structure-Start'!$A$21:$I$21,0)),0)</f>
        <v>0</v>
      </c>
      <c r="R305" s="26">
        <f>IF($H305&gt;K305,MIN($H305-K305,L305-K305)*INDEX('[1]2018_commission_structure-Start'!$A$21:$I$24,MATCH($E305,'[1]2018_commission_structure-Start'!$A$21:$A$24,0), MATCH(R$1,'[1]2018_commission_structure-Start'!$A$21:$I$21,0)),0)</f>
        <v>0</v>
      </c>
      <c r="S305" s="26">
        <f>IF(H305&gt;L305,(H305-L305)*INDEX('[1]2018_commission_structure-Start'!$A$21:$I$24,MATCH($E305,'[1]2018_commission_structure-Start'!$A$21:$A$24,0),MATCH(S$1,'[1]2018_commission_structure-Start'!$A$21:$I$21,0)),0)</f>
        <v>0</v>
      </c>
      <c r="T305" s="28">
        <f t="shared" si="46"/>
        <v>124868.43</v>
      </c>
      <c r="U305" s="28">
        <f t="shared" si="47"/>
        <v>247627.43</v>
      </c>
      <c r="V305" s="28">
        <f>MIN(H305,I305)*INDEX('[1]2018_commission_structure-Start'!$A$15:$J$18,MATCH($E305,'[1]2018_commission_structure-Start'!$A$15:$A$18,0),MATCH(V$1,'[1]2018_commission_structure-Start'!$A$15:$J$15,0))</f>
        <v>112500</v>
      </c>
      <c r="W305" s="26">
        <f>IF($H305&gt;I305,MIN($H305-I305,J305-I305)*INDEX('[1]2018_commission_structure-Start'!$A$15:$J$18,MATCH($E305,'[1]2018_commission_structure-Start'!$A$15:$A$18,0),MATCH(W$1,'[1]2018_commission_structure-Start'!$A$15:$J$15,0)),0)</f>
        <v>14321.34</v>
      </c>
      <c r="X305" s="26">
        <f>IF($H305&gt;J305,MIN($H305-J305,K305-J305)*INDEX('[1]2018_commission_structure-Start'!$A$15:$J$18,MATCH($E305,'[1]2018_commission_structure-Start'!$A$15:$A$18,0),MATCH(X$1,'[1]2018_commission_structure-Start'!$A$15:$J$15,0)),0)</f>
        <v>0</v>
      </c>
      <c r="Y305" s="26">
        <f>IF($H305&gt;K305,MIN($H305-K305,L305-K305)*INDEX('[1]2018_commission_structure-Start'!$A$15:$J$18,MATCH($E305,'[1]2018_commission_structure-Start'!$A$15:$A$18,0),MATCH(Y$1,'[1]2018_commission_structure-Start'!$A$15:$J$15,0)),0)</f>
        <v>0</v>
      </c>
      <c r="Z305" s="26">
        <f>IF(H305&gt;L305,(H305-L305)*INDEX('[1]2018_commission_structure-Start'!$A$21:$I$24,MATCH($E305,'[1]2018_commission_structure-Start'!$A$21:$A$24,0),MATCH(Z$1,'[1]2018_commission_structure-Start'!$A$21:$I$21,0)),0)</f>
        <v>0</v>
      </c>
      <c r="AA305" s="28">
        <f t="shared" si="48"/>
        <v>126821.34</v>
      </c>
      <c r="AB305" s="28">
        <f t="shared" si="49"/>
        <v>249580.34</v>
      </c>
    </row>
    <row r="306" spans="1:28" x14ac:dyDescent="0.2">
      <c r="A306" s="25" t="str">
        <f t="shared" si="40"/>
        <v>Norris Ferrillio</v>
      </c>
      <c r="B306" s="25">
        <v>8157157730</v>
      </c>
      <c r="C306" s="25" t="s">
        <v>606</v>
      </c>
      <c r="D306" s="25" t="s">
        <v>607</v>
      </c>
      <c r="E306" s="25" t="s">
        <v>29</v>
      </c>
      <c r="F306" s="25">
        <v>73567</v>
      </c>
      <c r="G306" s="25">
        <f>COUNTIF([1]deals_closed!D:D,B306)</f>
        <v>22</v>
      </c>
      <c r="H306" s="26">
        <f>SUMIF([1]deals_closed!D:D,B306,[1]deals_closed!C:C)</f>
        <v>716671</v>
      </c>
      <c r="I306" s="26">
        <f>VLOOKUP(E306,'[1]2018_commission_structure-Start'!$A$22:$I$24,9,FALSE)</f>
        <v>600000</v>
      </c>
      <c r="J306" s="26">
        <f t="shared" si="41"/>
        <v>750000</v>
      </c>
      <c r="K306" s="26">
        <f t="shared" si="42"/>
        <v>900000</v>
      </c>
      <c r="L306" s="26">
        <f t="shared" si="43"/>
        <v>1200000</v>
      </c>
      <c r="M306" s="27">
        <f t="shared" si="44"/>
        <v>1.1944516666666667</v>
      </c>
      <c r="N306" s="25" t="str">
        <f t="shared" si="45"/>
        <v>100-125%</v>
      </c>
      <c r="O306" s="28">
        <f>MIN(H306,I306)*INDEX('[1]2018_commission_structure-Start'!$A$21:$I$24,MATCH($E306,'[1]2018_commission_structure-Start'!$A$21:$A$24,0),MATCH(O$1,'[1]2018_commission_structure-Start'!$A$21:$I$21,0))</f>
        <v>78000</v>
      </c>
      <c r="P306" s="26">
        <f>IF(H306&gt;I306,MIN(H306-I306,J306-I306)*INDEX('[1]2018_commission_structure-Start'!$A$21:$I$24,MATCH($E306,'[1]2018_commission_structure-Start'!$A$21:$A$24,0), MATCH(P$1,'[1]2018_commission_structure-Start'!$A$21:$I$21,0)),0)</f>
        <v>19834.07</v>
      </c>
      <c r="Q306" s="26">
        <f>IF($H306&gt;J306,MIN($H306-J306,K306-J306)*INDEX('[1]2018_commission_structure-Start'!$A$21:$I$24,MATCH($E306,'[1]2018_commission_structure-Start'!$A$21:$A$24,0), MATCH(Q$1,'[1]2018_commission_structure-Start'!$A$21:$I$21,0)),0)</f>
        <v>0</v>
      </c>
      <c r="R306" s="26">
        <f>IF($H306&gt;K306,MIN($H306-K306,L306-K306)*INDEX('[1]2018_commission_structure-Start'!$A$21:$I$24,MATCH($E306,'[1]2018_commission_structure-Start'!$A$21:$A$24,0), MATCH(R$1,'[1]2018_commission_structure-Start'!$A$21:$I$21,0)),0)</f>
        <v>0</v>
      </c>
      <c r="S306" s="26">
        <f>IF(H306&gt;L306,(H306-L306)*INDEX('[1]2018_commission_structure-Start'!$A$21:$I$24,MATCH($E306,'[1]2018_commission_structure-Start'!$A$21:$A$24,0),MATCH(S$1,'[1]2018_commission_structure-Start'!$A$21:$I$21,0)),0)</f>
        <v>0</v>
      </c>
      <c r="T306" s="28">
        <f t="shared" si="46"/>
        <v>97834.07</v>
      </c>
      <c r="U306" s="28">
        <f t="shared" si="47"/>
        <v>171401.07</v>
      </c>
      <c r="V306" s="28">
        <f>MIN(H306,I306)*INDEX('[1]2018_commission_structure-Start'!$A$15:$J$18,MATCH($E306,'[1]2018_commission_structure-Start'!$A$15:$A$18,0),MATCH(V$1,'[1]2018_commission_structure-Start'!$A$15:$J$15,0))</f>
        <v>90000</v>
      </c>
      <c r="W306" s="26">
        <f>IF($H306&gt;I306,MIN($H306-I306,J306-I306)*INDEX('[1]2018_commission_structure-Start'!$A$15:$J$18,MATCH($E306,'[1]2018_commission_structure-Start'!$A$15:$A$18,0),MATCH(W$1,'[1]2018_commission_structure-Start'!$A$15:$J$15,0)),0)</f>
        <v>21000.78</v>
      </c>
      <c r="X306" s="26">
        <f>IF($H306&gt;J306,MIN($H306-J306,K306-J306)*INDEX('[1]2018_commission_structure-Start'!$A$15:$J$18,MATCH($E306,'[1]2018_commission_structure-Start'!$A$15:$A$18,0),MATCH(X$1,'[1]2018_commission_structure-Start'!$A$15:$J$15,0)),0)</f>
        <v>0</v>
      </c>
      <c r="Y306" s="26">
        <f>IF($H306&gt;K306,MIN($H306-K306,L306-K306)*INDEX('[1]2018_commission_structure-Start'!$A$15:$J$18,MATCH($E306,'[1]2018_commission_structure-Start'!$A$15:$A$18,0),MATCH(Y$1,'[1]2018_commission_structure-Start'!$A$15:$J$15,0)),0)</f>
        <v>0</v>
      </c>
      <c r="Z306" s="26">
        <f>IF(H306&gt;L306,(H306-L306)*INDEX('[1]2018_commission_structure-Start'!$A$21:$I$24,MATCH($E306,'[1]2018_commission_structure-Start'!$A$21:$A$24,0),MATCH(Z$1,'[1]2018_commission_structure-Start'!$A$21:$I$21,0)),0)</f>
        <v>0</v>
      </c>
      <c r="AA306" s="28">
        <f t="shared" si="48"/>
        <v>111000.78</v>
      </c>
      <c r="AB306" s="28">
        <f t="shared" si="49"/>
        <v>184567.78</v>
      </c>
    </row>
    <row r="307" spans="1:28" x14ac:dyDescent="0.2">
      <c r="A307" s="25" t="str">
        <f t="shared" si="40"/>
        <v>Evvy Riedel</v>
      </c>
      <c r="B307" s="25">
        <v>62571575</v>
      </c>
      <c r="C307" s="25" t="s">
        <v>608</v>
      </c>
      <c r="D307" s="25" t="s">
        <v>609</v>
      </c>
      <c r="E307" s="25" t="s">
        <v>10</v>
      </c>
      <c r="F307" s="25">
        <v>121308</v>
      </c>
      <c r="G307" s="25">
        <f>COUNTIF([1]deals_closed!D:D,B307)</f>
        <v>27</v>
      </c>
      <c r="H307" s="26">
        <f>SUMIF([1]deals_closed!D:D,B307,[1]deals_closed!C:C)</f>
        <v>948935</v>
      </c>
      <c r="I307" s="26">
        <f>VLOOKUP(E307,'[1]2018_commission_structure-Start'!$A$22:$I$24,9,FALSE)</f>
        <v>750000</v>
      </c>
      <c r="J307" s="26">
        <f t="shared" si="41"/>
        <v>937500</v>
      </c>
      <c r="K307" s="26">
        <f t="shared" si="42"/>
        <v>1125000</v>
      </c>
      <c r="L307" s="26">
        <f t="shared" si="43"/>
        <v>1500000</v>
      </c>
      <c r="M307" s="27">
        <f t="shared" si="44"/>
        <v>1.2652466666666666</v>
      </c>
      <c r="N307" s="25" t="str">
        <f t="shared" si="45"/>
        <v>125-150%</v>
      </c>
      <c r="O307" s="28">
        <f>MIN(H307,I307)*INDEX('[1]2018_commission_structure-Start'!$A$21:$I$24,MATCH($E307,'[1]2018_commission_structure-Start'!$A$21:$A$24,0),MATCH(O$1,'[1]2018_commission_structure-Start'!$A$21:$I$21,0))</f>
        <v>112500</v>
      </c>
      <c r="P307" s="26">
        <f>IF(H307&gt;I307,MIN(H307-I307,J307-I307)*INDEX('[1]2018_commission_structure-Start'!$A$21:$I$24,MATCH($E307,'[1]2018_commission_structure-Start'!$A$21:$A$24,0), MATCH(P$1,'[1]2018_commission_structure-Start'!$A$21:$I$21,0)),0)</f>
        <v>35625</v>
      </c>
      <c r="Q307" s="26">
        <f>IF($H307&gt;J307,MIN($H307-J307,K307-J307)*INDEX('[1]2018_commission_structure-Start'!$A$21:$I$24,MATCH($E307,'[1]2018_commission_structure-Start'!$A$21:$A$24,0), MATCH(Q$1,'[1]2018_commission_structure-Start'!$A$21:$I$21,0)),0)</f>
        <v>2630.05</v>
      </c>
      <c r="R307" s="26">
        <f>IF($H307&gt;K307,MIN($H307-K307,L307-K307)*INDEX('[1]2018_commission_structure-Start'!$A$21:$I$24,MATCH($E307,'[1]2018_commission_structure-Start'!$A$21:$A$24,0), MATCH(R$1,'[1]2018_commission_structure-Start'!$A$21:$I$21,0)),0)</f>
        <v>0</v>
      </c>
      <c r="S307" s="26">
        <f>IF(H307&gt;L307,(H307-L307)*INDEX('[1]2018_commission_structure-Start'!$A$21:$I$24,MATCH($E307,'[1]2018_commission_structure-Start'!$A$21:$A$24,0),MATCH(S$1,'[1]2018_commission_structure-Start'!$A$21:$I$21,0)),0)</f>
        <v>0</v>
      </c>
      <c r="T307" s="28">
        <f t="shared" si="46"/>
        <v>150755.04999999999</v>
      </c>
      <c r="U307" s="28">
        <f t="shared" si="47"/>
        <v>272063.05</v>
      </c>
      <c r="V307" s="28">
        <f>MIN(H307,I307)*INDEX('[1]2018_commission_structure-Start'!$A$15:$J$18,MATCH($E307,'[1]2018_commission_structure-Start'!$A$15:$A$18,0),MATCH(V$1,'[1]2018_commission_structure-Start'!$A$15:$J$15,0))</f>
        <v>112500</v>
      </c>
      <c r="W307" s="26">
        <f>IF($H307&gt;I307,MIN($H307-I307,J307-I307)*INDEX('[1]2018_commission_structure-Start'!$A$15:$J$18,MATCH($E307,'[1]2018_commission_structure-Start'!$A$15:$A$18,0),MATCH(W$1,'[1]2018_commission_structure-Start'!$A$15:$J$15,0)),0)</f>
        <v>41250</v>
      </c>
      <c r="X307" s="26">
        <f>IF($H307&gt;J307,MIN($H307-J307,K307-J307)*INDEX('[1]2018_commission_structure-Start'!$A$15:$J$18,MATCH($E307,'[1]2018_commission_structure-Start'!$A$15:$A$18,0),MATCH(X$1,'[1]2018_commission_structure-Start'!$A$15:$J$15,0)),0)</f>
        <v>2858.75</v>
      </c>
      <c r="Y307" s="26">
        <f>IF($H307&gt;K307,MIN($H307-K307,L307-K307)*INDEX('[1]2018_commission_structure-Start'!$A$15:$J$18,MATCH($E307,'[1]2018_commission_structure-Start'!$A$15:$A$18,0),MATCH(Y$1,'[1]2018_commission_structure-Start'!$A$15:$J$15,0)),0)</f>
        <v>0</v>
      </c>
      <c r="Z307" s="26">
        <f>IF(H307&gt;L307,(H307-L307)*INDEX('[1]2018_commission_structure-Start'!$A$21:$I$24,MATCH($E307,'[1]2018_commission_structure-Start'!$A$21:$A$24,0),MATCH(Z$1,'[1]2018_commission_structure-Start'!$A$21:$I$21,0)),0)</f>
        <v>0</v>
      </c>
      <c r="AA307" s="28">
        <f t="shared" si="48"/>
        <v>156608.75</v>
      </c>
      <c r="AB307" s="28">
        <f t="shared" si="49"/>
        <v>277916.75</v>
      </c>
    </row>
    <row r="308" spans="1:28" x14ac:dyDescent="0.2">
      <c r="A308" s="25" t="str">
        <f t="shared" si="40"/>
        <v>Inger Jime</v>
      </c>
      <c r="B308" s="25">
        <v>1754740677</v>
      </c>
      <c r="C308" s="25" t="s">
        <v>359</v>
      </c>
      <c r="D308" s="25" t="s">
        <v>610</v>
      </c>
      <c r="E308" s="25" t="s">
        <v>7</v>
      </c>
      <c r="F308" s="25">
        <v>51559</v>
      </c>
      <c r="G308" s="25">
        <f>COUNTIF([1]deals_closed!D:D,B308)</f>
        <v>19</v>
      </c>
      <c r="H308" s="26">
        <f>SUMIF([1]deals_closed!D:D,B308,[1]deals_closed!C:C)</f>
        <v>673026</v>
      </c>
      <c r="I308" s="26">
        <f>VLOOKUP(E308,'[1]2018_commission_structure-Start'!$A$22:$I$24,9,FALSE)</f>
        <v>500000</v>
      </c>
      <c r="J308" s="26">
        <f t="shared" si="41"/>
        <v>625000</v>
      </c>
      <c r="K308" s="26">
        <f t="shared" si="42"/>
        <v>750000</v>
      </c>
      <c r="L308" s="26">
        <f t="shared" si="43"/>
        <v>1000000</v>
      </c>
      <c r="M308" s="27">
        <f t="shared" si="44"/>
        <v>1.346052</v>
      </c>
      <c r="N308" s="25" t="str">
        <f t="shared" si="45"/>
        <v>125-150%</v>
      </c>
      <c r="O308" s="28">
        <f>MIN(H308,I308)*INDEX('[1]2018_commission_structure-Start'!$A$21:$I$24,MATCH($E308,'[1]2018_commission_structure-Start'!$A$21:$A$24,0),MATCH(O$1,'[1]2018_commission_structure-Start'!$A$21:$I$21,0))</f>
        <v>50000</v>
      </c>
      <c r="P308" s="26">
        <f>IF(H308&gt;I308,MIN(H308-I308,J308-I308)*INDEX('[1]2018_commission_structure-Start'!$A$21:$I$24,MATCH($E308,'[1]2018_commission_structure-Start'!$A$21:$A$24,0), MATCH(P$1,'[1]2018_commission_structure-Start'!$A$21:$I$21,0)),0)</f>
        <v>18750</v>
      </c>
      <c r="Q308" s="26">
        <f>IF($H308&gt;J308,MIN($H308-J308,K308-J308)*INDEX('[1]2018_commission_structure-Start'!$A$21:$I$24,MATCH($E308,'[1]2018_commission_structure-Start'!$A$21:$A$24,0), MATCH(Q$1,'[1]2018_commission_structure-Start'!$A$21:$I$21,0)),0)</f>
        <v>8644.68</v>
      </c>
      <c r="R308" s="26">
        <f>IF($H308&gt;K308,MIN($H308-K308,L308-K308)*INDEX('[1]2018_commission_structure-Start'!$A$21:$I$24,MATCH($E308,'[1]2018_commission_structure-Start'!$A$21:$A$24,0), MATCH(R$1,'[1]2018_commission_structure-Start'!$A$21:$I$21,0)),0)</f>
        <v>0</v>
      </c>
      <c r="S308" s="26">
        <f>IF(H308&gt;L308,(H308-L308)*INDEX('[1]2018_commission_structure-Start'!$A$21:$I$24,MATCH($E308,'[1]2018_commission_structure-Start'!$A$21:$A$24,0),MATCH(S$1,'[1]2018_commission_structure-Start'!$A$21:$I$21,0)),0)</f>
        <v>0</v>
      </c>
      <c r="T308" s="28">
        <f t="shared" si="46"/>
        <v>77394.679999999993</v>
      </c>
      <c r="U308" s="28">
        <f t="shared" si="47"/>
        <v>128953.68</v>
      </c>
      <c r="V308" s="28">
        <f>MIN(H308,I308)*INDEX('[1]2018_commission_structure-Start'!$A$15:$J$18,MATCH($E308,'[1]2018_commission_structure-Start'!$A$15:$A$18,0),MATCH(V$1,'[1]2018_commission_structure-Start'!$A$15:$J$15,0))</f>
        <v>60000</v>
      </c>
      <c r="W308" s="26">
        <f>IF($H308&gt;I308,MIN($H308-I308,J308-I308)*INDEX('[1]2018_commission_structure-Start'!$A$15:$J$18,MATCH($E308,'[1]2018_commission_structure-Start'!$A$15:$A$18,0),MATCH(W$1,'[1]2018_commission_structure-Start'!$A$15:$J$15,0)),0)</f>
        <v>21250</v>
      </c>
      <c r="X308" s="26">
        <f>IF($H308&gt;J308,MIN($H308-J308,K308-J308)*INDEX('[1]2018_commission_structure-Start'!$A$15:$J$18,MATCH($E308,'[1]2018_commission_structure-Start'!$A$15:$A$18,0),MATCH(X$1,'[1]2018_commission_structure-Start'!$A$15:$J$15,0)),0)</f>
        <v>9605.2000000000007</v>
      </c>
      <c r="Y308" s="26">
        <f>IF($H308&gt;K308,MIN($H308-K308,L308-K308)*INDEX('[1]2018_commission_structure-Start'!$A$15:$J$18,MATCH($E308,'[1]2018_commission_structure-Start'!$A$15:$A$18,0),MATCH(Y$1,'[1]2018_commission_structure-Start'!$A$15:$J$15,0)),0)</f>
        <v>0</v>
      </c>
      <c r="Z308" s="26">
        <f>IF(H308&gt;L308,(H308-L308)*INDEX('[1]2018_commission_structure-Start'!$A$21:$I$24,MATCH($E308,'[1]2018_commission_structure-Start'!$A$21:$A$24,0),MATCH(Z$1,'[1]2018_commission_structure-Start'!$A$21:$I$21,0)),0)</f>
        <v>0</v>
      </c>
      <c r="AA308" s="28">
        <f t="shared" si="48"/>
        <v>90855.2</v>
      </c>
      <c r="AB308" s="28">
        <f t="shared" si="49"/>
        <v>142414.20000000001</v>
      </c>
    </row>
    <row r="309" spans="1:28" x14ac:dyDescent="0.2">
      <c r="A309" s="25" t="str">
        <f t="shared" si="40"/>
        <v>Kara-lynn Ingarfill</v>
      </c>
      <c r="B309" s="25">
        <v>7957976743</v>
      </c>
      <c r="C309" s="25" t="s">
        <v>611</v>
      </c>
      <c r="D309" s="25" t="s">
        <v>612</v>
      </c>
      <c r="E309" s="25" t="s">
        <v>7</v>
      </c>
      <c r="F309" s="25">
        <v>37175</v>
      </c>
      <c r="G309" s="25">
        <f>COUNTIF([1]deals_closed!D:D,B309)</f>
        <v>30</v>
      </c>
      <c r="H309" s="26">
        <f>SUMIF([1]deals_closed!D:D,B309,[1]deals_closed!C:C)</f>
        <v>1056123</v>
      </c>
      <c r="I309" s="26">
        <f>VLOOKUP(E309,'[1]2018_commission_structure-Start'!$A$22:$I$24,9,FALSE)</f>
        <v>500000</v>
      </c>
      <c r="J309" s="26">
        <f t="shared" si="41"/>
        <v>625000</v>
      </c>
      <c r="K309" s="26">
        <f t="shared" si="42"/>
        <v>750000</v>
      </c>
      <c r="L309" s="26">
        <f t="shared" si="43"/>
        <v>1000000</v>
      </c>
      <c r="M309" s="27">
        <f t="shared" si="44"/>
        <v>2.1122459999999998</v>
      </c>
      <c r="N309" s="25" t="str">
        <f t="shared" si="45"/>
        <v>&gt;200%</v>
      </c>
      <c r="O309" s="28">
        <f>MIN(H309,I309)*INDEX('[1]2018_commission_structure-Start'!$A$21:$I$24,MATCH($E309,'[1]2018_commission_structure-Start'!$A$21:$A$24,0),MATCH(O$1,'[1]2018_commission_structure-Start'!$A$21:$I$21,0))</f>
        <v>50000</v>
      </c>
      <c r="P309" s="26">
        <f>IF(H309&gt;I309,MIN(H309-I309,J309-I309)*INDEX('[1]2018_commission_structure-Start'!$A$21:$I$24,MATCH($E309,'[1]2018_commission_structure-Start'!$A$21:$A$24,0), MATCH(P$1,'[1]2018_commission_structure-Start'!$A$21:$I$21,0)),0)</f>
        <v>18750</v>
      </c>
      <c r="Q309" s="26">
        <f>IF($H309&gt;J309,MIN($H309-J309,K309-J309)*INDEX('[1]2018_commission_structure-Start'!$A$21:$I$24,MATCH($E309,'[1]2018_commission_structure-Start'!$A$21:$A$24,0), MATCH(Q$1,'[1]2018_commission_structure-Start'!$A$21:$I$21,0)),0)</f>
        <v>22500</v>
      </c>
      <c r="R309" s="26">
        <f>IF($H309&gt;K309,MIN($H309-K309,L309-K309)*INDEX('[1]2018_commission_structure-Start'!$A$21:$I$24,MATCH($E309,'[1]2018_commission_structure-Start'!$A$21:$A$24,0), MATCH(R$1,'[1]2018_commission_structure-Start'!$A$21:$I$21,0)),0)</f>
        <v>55000</v>
      </c>
      <c r="S309" s="26">
        <f>IF(H309&gt;L309,(H309-L309)*INDEX('[1]2018_commission_structure-Start'!$A$21:$I$24,MATCH($E309,'[1]2018_commission_structure-Start'!$A$21:$A$24,0),MATCH(S$1,'[1]2018_commission_structure-Start'!$A$21:$I$21,0)),0)</f>
        <v>5612.3</v>
      </c>
      <c r="T309" s="28">
        <f t="shared" si="46"/>
        <v>151862.29999999999</v>
      </c>
      <c r="U309" s="28">
        <f t="shared" si="47"/>
        <v>189037.3</v>
      </c>
      <c r="V309" s="28">
        <f>MIN(H309,I309)*INDEX('[1]2018_commission_structure-Start'!$A$15:$J$18,MATCH($E309,'[1]2018_commission_structure-Start'!$A$15:$A$18,0),MATCH(V$1,'[1]2018_commission_structure-Start'!$A$15:$J$15,0))</f>
        <v>60000</v>
      </c>
      <c r="W309" s="26">
        <f>IF($H309&gt;I309,MIN($H309-I309,J309-I309)*INDEX('[1]2018_commission_structure-Start'!$A$15:$J$18,MATCH($E309,'[1]2018_commission_structure-Start'!$A$15:$A$18,0),MATCH(W$1,'[1]2018_commission_structure-Start'!$A$15:$J$15,0)),0)</f>
        <v>21250</v>
      </c>
      <c r="X309" s="26">
        <f>IF($H309&gt;J309,MIN($H309-J309,K309-J309)*INDEX('[1]2018_commission_structure-Start'!$A$15:$J$18,MATCH($E309,'[1]2018_commission_structure-Start'!$A$15:$A$18,0),MATCH(X$1,'[1]2018_commission_structure-Start'!$A$15:$J$15,0)),0)</f>
        <v>25000</v>
      </c>
      <c r="Y309" s="26">
        <f>IF($H309&gt;K309,MIN($H309-K309,L309-K309)*INDEX('[1]2018_commission_structure-Start'!$A$15:$J$18,MATCH($E309,'[1]2018_commission_structure-Start'!$A$15:$A$18,0),MATCH(Y$1,'[1]2018_commission_structure-Start'!$A$15:$J$15,0)),0)</f>
        <v>55000</v>
      </c>
      <c r="Z309" s="26">
        <f>IF(H309&gt;L309,(H309-L309)*INDEX('[1]2018_commission_structure-Start'!$A$21:$I$24,MATCH($E309,'[1]2018_commission_structure-Start'!$A$21:$A$24,0),MATCH(Z$1,'[1]2018_commission_structure-Start'!$A$21:$I$21,0)),0)</f>
        <v>5612.3</v>
      </c>
      <c r="AA309" s="28">
        <f t="shared" si="48"/>
        <v>166862.29999999999</v>
      </c>
      <c r="AB309" s="28">
        <f t="shared" si="49"/>
        <v>204037.3</v>
      </c>
    </row>
    <row r="310" spans="1:28" x14ac:dyDescent="0.2">
      <c r="A310" s="25" t="str">
        <f t="shared" si="40"/>
        <v>Brandi Gratton</v>
      </c>
      <c r="B310" s="25">
        <v>2497321256</v>
      </c>
      <c r="C310" s="25" t="s">
        <v>613</v>
      </c>
      <c r="D310" s="25" t="s">
        <v>614</v>
      </c>
      <c r="E310" s="25" t="s">
        <v>10</v>
      </c>
      <c r="F310" s="25">
        <v>95857</v>
      </c>
      <c r="G310" s="25">
        <f>COUNTIF([1]deals_closed!D:D,B310)</f>
        <v>28</v>
      </c>
      <c r="H310" s="26">
        <f>SUMIF([1]deals_closed!D:D,B310,[1]deals_closed!C:C)</f>
        <v>1074426</v>
      </c>
      <c r="I310" s="26">
        <f>VLOOKUP(E310,'[1]2018_commission_structure-Start'!$A$22:$I$24,9,FALSE)</f>
        <v>750000</v>
      </c>
      <c r="J310" s="26">
        <f t="shared" si="41"/>
        <v>937500</v>
      </c>
      <c r="K310" s="26">
        <f t="shared" si="42"/>
        <v>1125000</v>
      </c>
      <c r="L310" s="26">
        <f t="shared" si="43"/>
        <v>1500000</v>
      </c>
      <c r="M310" s="27">
        <f t="shared" si="44"/>
        <v>1.4325680000000001</v>
      </c>
      <c r="N310" s="25" t="str">
        <f t="shared" si="45"/>
        <v>125-150%</v>
      </c>
      <c r="O310" s="28">
        <f>MIN(H310,I310)*INDEX('[1]2018_commission_structure-Start'!$A$21:$I$24,MATCH($E310,'[1]2018_commission_structure-Start'!$A$21:$A$24,0),MATCH(O$1,'[1]2018_commission_structure-Start'!$A$21:$I$21,0))</f>
        <v>112500</v>
      </c>
      <c r="P310" s="26">
        <f>IF(H310&gt;I310,MIN(H310-I310,J310-I310)*INDEX('[1]2018_commission_structure-Start'!$A$21:$I$24,MATCH($E310,'[1]2018_commission_structure-Start'!$A$21:$A$24,0), MATCH(P$1,'[1]2018_commission_structure-Start'!$A$21:$I$21,0)),0)</f>
        <v>35625</v>
      </c>
      <c r="Q310" s="26">
        <f>IF($H310&gt;J310,MIN($H310-J310,K310-J310)*INDEX('[1]2018_commission_structure-Start'!$A$21:$I$24,MATCH($E310,'[1]2018_commission_structure-Start'!$A$21:$A$24,0), MATCH(Q$1,'[1]2018_commission_structure-Start'!$A$21:$I$21,0)),0)</f>
        <v>31492.98</v>
      </c>
      <c r="R310" s="26">
        <f>IF($H310&gt;K310,MIN($H310-K310,L310-K310)*INDEX('[1]2018_commission_structure-Start'!$A$21:$I$24,MATCH($E310,'[1]2018_commission_structure-Start'!$A$21:$A$24,0), MATCH(R$1,'[1]2018_commission_structure-Start'!$A$21:$I$21,0)),0)</f>
        <v>0</v>
      </c>
      <c r="S310" s="26">
        <f>IF(H310&gt;L310,(H310-L310)*INDEX('[1]2018_commission_structure-Start'!$A$21:$I$24,MATCH($E310,'[1]2018_commission_structure-Start'!$A$21:$A$24,0),MATCH(S$1,'[1]2018_commission_structure-Start'!$A$21:$I$21,0)),0)</f>
        <v>0</v>
      </c>
      <c r="T310" s="28">
        <f t="shared" si="46"/>
        <v>179617.98</v>
      </c>
      <c r="U310" s="28">
        <f t="shared" si="47"/>
        <v>275474.98</v>
      </c>
      <c r="V310" s="28">
        <f>MIN(H310,I310)*INDEX('[1]2018_commission_structure-Start'!$A$15:$J$18,MATCH($E310,'[1]2018_commission_structure-Start'!$A$15:$A$18,0),MATCH(V$1,'[1]2018_commission_structure-Start'!$A$15:$J$15,0))</f>
        <v>112500</v>
      </c>
      <c r="W310" s="26">
        <f>IF($H310&gt;I310,MIN($H310-I310,J310-I310)*INDEX('[1]2018_commission_structure-Start'!$A$15:$J$18,MATCH($E310,'[1]2018_commission_structure-Start'!$A$15:$A$18,0),MATCH(W$1,'[1]2018_commission_structure-Start'!$A$15:$J$15,0)),0)</f>
        <v>41250</v>
      </c>
      <c r="X310" s="26">
        <f>IF($H310&gt;J310,MIN($H310-J310,K310-J310)*INDEX('[1]2018_commission_structure-Start'!$A$15:$J$18,MATCH($E310,'[1]2018_commission_structure-Start'!$A$15:$A$18,0),MATCH(X$1,'[1]2018_commission_structure-Start'!$A$15:$J$15,0)),0)</f>
        <v>34231.5</v>
      </c>
      <c r="Y310" s="26">
        <f>IF($H310&gt;K310,MIN($H310-K310,L310-K310)*INDEX('[1]2018_commission_structure-Start'!$A$15:$J$18,MATCH($E310,'[1]2018_commission_structure-Start'!$A$15:$A$18,0),MATCH(Y$1,'[1]2018_commission_structure-Start'!$A$15:$J$15,0)),0)</f>
        <v>0</v>
      </c>
      <c r="Z310" s="26">
        <f>IF(H310&gt;L310,(H310-L310)*INDEX('[1]2018_commission_structure-Start'!$A$21:$I$24,MATCH($E310,'[1]2018_commission_structure-Start'!$A$21:$A$24,0),MATCH(Z$1,'[1]2018_commission_structure-Start'!$A$21:$I$21,0)),0)</f>
        <v>0</v>
      </c>
      <c r="AA310" s="28">
        <f t="shared" si="48"/>
        <v>187981.5</v>
      </c>
      <c r="AB310" s="28">
        <f t="shared" si="49"/>
        <v>283838.5</v>
      </c>
    </row>
    <row r="311" spans="1:28" x14ac:dyDescent="0.2">
      <c r="A311" s="25" t="str">
        <f t="shared" si="40"/>
        <v>See Postin</v>
      </c>
      <c r="B311" s="25">
        <v>1628738227</v>
      </c>
      <c r="C311" s="25" t="s">
        <v>615</v>
      </c>
      <c r="D311" s="25" t="s">
        <v>616</v>
      </c>
      <c r="E311" s="25" t="s">
        <v>29</v>
      </c>
      <c r="F311" s="25">
        <v>53204</v>
      </c>
      <c r="G311" s="25">
        <f>COUNTIF([1]deals_closed!D:D,B311)</f>
        <v>28</v>
      </c>
      <c r="H311" s="26">
        <f>SUMIF([1]deals_closed!D:D,B311,[1]deals_closed!C:C)</f>
        <v>946209</v>
      </c>
      <c r="I311" s="26">
        <f>VLOOKUP(E311,'[1]2018_commission_structure-Start'!$A$22:$I$24,9,FALSE)</f>
        <v>600000</v>
      </c>
      <c r="J311" s="26">
        <f t="shared" si="41"/>
        <v>750000</v>
      </c>
      <c r="K311" s="26">
        <f t="shared" si="42"/>
        <v>900000</v>
      </c>
      <c r="L311" s="26">
        <f t="shared" si="43"/>
        <v>1200000</v>
      </c>
      <c r="M311" s="27">
        <f t="shared" si="44"/>
        <v>1.5770150000000001</v>
      </c>
      <c r="N311" s="25" t="str">
        <f t="shared" si="45"/>
        <v>150-200%</v>
      </c>
      <c r="O311" s="28">
        <f>MIN(H311,I311)*INDEX('[1]2018_commission_structure-Start'!$A$21:$I$24,MATCH($E311,'[1]2018_commission_structure-Start'!$A$21:$A$24,0),MATCH(O$1,'[1]2018_commission_structure-Start'!$A$21:$I$21,0))</f>
        <v>78000</v>
      </c>
      <c r="P311" s="26">
        <f>IF(H311&gt;I311,MIN(H311-I311,J311-I311)*INDEX('[1]2018_commission_structure-Start'!$A$21:$I$24,MATCH($E311,'[1]2018_commission_structure-Start'!$A$21:$A$24,0), MATCH(P$1,'[1]2018_commission_structure-Start'!$A$21:$I$21,0)),0)</f>
        <v>25500.000000000004</v>
      </c>
      <c r="Q311" s="26">
        <f>IF($H311&gt;J311,MIN($H311-J311,K311-J311)*INDEX('[1]2018_commission_structure-Start'!$A$21:$I$24,MATCH($E311,'[1]2018_commission_structure-Start'!$A$21:$A$24,0), MATCH(Q$1,'[1]2018_commission_structure-Start'!$A$21:$I$21,0)),0)</f>
        <v>31500</v>
      </c>
      <c r="R311" s="26">
        <f>IF($H311&gt;K311,MIN($H311-K311,L311-K311)*INDEX('[1]2018_commission_structure-Start'!$A$21:$I$24,MATCH($E311,'[1]2018_commission_structure-Start'!$A$21:$A$24,0), MATCH(R$1,'[1]2018_commission_structure-Start'!$A$21:$I$21,0)),0)</f>
        <v>12014.34</v>
      </c>
      <c r="S311" s="26">
        <f>IF(H311&gt;L311,(H311-L311)*INDEX('[1]2018_commission_structure-Start'!$A$21:$I$24,MATCH($E311,'[1]2018_commission_structure-Start'!$A$21:$A$24,0),MATCH(S$1,'[1]2018_commission_structure-Start'!$A$21:$I$21,0)),0)</f>
        <v>0</v>
      </c>
      <c r="T311" s="28">
        <f t="shared" si="46"/>
        <v>147014.34</v>
      </c>
      <c r="U311" s="28">
        <f t="shared" si="47"/>
        <v>200218.34</v>
      </c>
      <c r="V311" s="28">
        <f>MIN(H311,I311)*INDEX('[1]2018_commission_structure-Start'!$A$15:$J$18,MATCH($E311,'[1]2018_commission_structure-Start'!$A$15:$A$18,0),MATCH(V$1,'[1]2018_commission_structure-Start'!$A$15:$J$15,0))</f>
        <v>90000</v>
      </c>
      <c r="W311" s="26">
        <f>IF($H311&gt;I311,MIN($H311-I311,J311-I311)*INDEX('[1]2018_commission_structure-Start'!$A$15:$J$18,MATCH($E311,'[1]2018_commission_structure-Start'!$A$15:$A$18,0),MATCH(W$1,'[1]2018_commission_structure-Start'!$A$15:$J$15,0)),0)</f>
        <v>27000</v>
      </c>
      <c r="X311" s="26">
        <f>IF($H311&gt;J311,MIN($H311-J311,K311-J311)*INDEX('[1]2018_commission_structure-Start'!$A$15:$J$18,MATCH($E311,'[1]2018_commission_structure-Start'!$A$15:$A$18,0),MATCH(X$1,'[1]2018_commission_structure-Start'!$A$15:$J$15,0)),0)</f>
        <v>37500</v>
      </c>
      <c r="Y311" s="26">
        <f>IF($H311&gt;K311,MIN($H311-K311,L311-K311)*INDEX('[1]2018_commission_structure-Start'!$A$15:$J$18,MATCH($E311,'[1]2018_commission_structure-Start'!$A$15:$A$18,0),MATCH(Y$1,'[1]2018_commission_structure-Start'!$A$15:$J$15,0)),0)</f>
        <v>13862.699999999999</v>
      </c>
      <c r="Z311" s="26">
        <f>IF(H311&gt;L311,(H311-L311)*INDEX('[1]2018_commission_structure-Start'!$A$21:$I$24,MATCH($E311,'[1]2018_commission_structure-Start'!$A$21:$A$24,0),MATCH(Z$1,'[1]2018_commission_structure-Start'!$A$21:$I$21,0)),0)</f>
        <v>0</v>
      </c>
      <c r="AA311" s="28">
        <f t="shared" si="48"/>
        <v>168362.7</v>
      </c>
      <c r="AB311" s="28">
        <f t="shared" si="49"/>
        <v>221566.7</v>
      </c>
    </row>
    <row r="312" spans="1:28" x14ac:dyDescent="0.2">
      <c r="A312" s="25" t="str">
        <f t="shared" si="40"/>
        <v>Herrick Utterson</v>
      </c>
      <c r="B312" s="25">
        <v>7192290785</v>
      </c>
      <c r="C312" s="25" t="s">
        <v>617</v>
      </c>
      <c r="D312" s="25" t="s">
        <v>618</v>
      </c>
      <c r="E312" s="25" t="s">
        <v>7</v>
      </c>
      <c r="F312" s="25">
        <v>32187</v>
      </c>
      <c r="G312" s="25">
        <f>COUNTIF([1]deals_closed!D:D,B312)</f>
        <v>24</v>
      </c>
      <c r="H312" s="26">
        <f>SUMIF([1]deals_closed!D:D,B312,[1]deals_closed!C:C)</f>
        <v>722087</v>
      </c>
      <c r="I312" s="26">
        <f>VLOOKUP(E312,'[1]2018_commission_structure-Start'!$A$22:$I$24,9,FALSE)</f>
        <v>500000</v>
      </c>
      <c r="J312" s="26">
        <f t="shared" si="41"/>
        <v>625000</v>
      </c>
      <c r="K312" s="26">
        <f t="shared" si="42"/>
        <v>750000</v>
      </c>
      <c r="L312" s="26">
        <f t="shared" si="43"/>
        <v>1000000</v>
      </c>
      <c r="M312" s="27">
        <f t="shared" si="44"/>
        <v>1.4441740000000001</v>
      </c>
      <c r="N312" s="25" t="str">
        <f t="shared" si="45"/>
        <v>125-150%</v>
      </c>
      <c r="O312" s="28">
        <f>MIN(H312,I312)*INDEX('[1]2018_commission_structure-Start'!$A$21:$I$24,MATCH($E312,'[1]2018_commission_structure-Start'!$A$21:$A$24,0),MATCH(O$1,'[1]2018_commission_structure-Start'!$A$21:$I$21,0))</f>
        <v>50000</v>
      </c>
      <c r="P312" s="26">
        <f>IF(H312&gt;I312,MIN(H312-I312,J312-I312)*INDEX('[1]2018_commission_structure-Start'!$A$21:$I$24,MATCH($E312,'[1]2018_commission_structure-Start'!$A$21:$A$24,0), MATCH(P$1,'[1]2018_commission_structure-Start'!$A$21:$I$21,0)),0)</f>
        <v>18750</v>
      </c>
      <c r="Q312" s="26">
        <f>IF($H312&gt;J312,MIN($H312-J312,K312-J312)*INDEX('[1]2018_commission_structure-Start'!$A$21:$I$24,MATCH($E312,'[1]2018_commission_structure-Start'!$A$21:$A$24,0), MATCH(Q$1,'[1]2018_commission_structure-Start'!$A$21:$I$21,0)),0)</f>
        <v>17475.66</v>
      </c>
      <c r="R312" s="26">
        <f>IF($H312&gt;K312,MIN($H312-K312,L312-K312)*INDEX('[1]2018_commission_structure-Start'!$A$21:$I$24,MATCH($E312,'[1]2018_commission_structure-Start'!$A$21:$A$24,0), MATCH(R$1,'[1]2018_commission_structure-Start'!$A$21:$I$21,0)),0)</f>
        <v>0</v>
      </c>
      <c r="S312" s="26">
        <f>IF(H312&gt;L312,(H312-L312)*INDEX('[1]2018_commission_structure-Start'!$A$21:$I$24,MATCH($E312,'[1]2018_commission_structure-Start'!$A$21:$A$24,0),MATCH(S$1,'[1]2018_commission_structure-Start'!$A$21:$I$21,0)),0)</f>
        <v>0</v>
      </c>
      <c r="T312" s="28">
        <f t="shared" si="46"/>
        <v>86225.66</v>
      </c>
      <c r="U312" s="28">
        <f t="shared" si="47"/>
        <v>118412.66</v>
      </c>
      <c r="V312" s="28">
        <f>MIN(H312,I312)*INDEX('[1]2018_commission_structure-Start'!$A$15:$J$18,MATCH($E312,'[1]2018_commission_structure-Start'!$A$15:$A$18,0),MATCH(V$1,'[1]2018_commission_structure-Start'!$A$15:$J$15,0))</f>
        <v>60000</v>
      </c>
      <c r="W312" s="26">
        <f>IF($H312&gt;I312,MIN($H312-I312,J312-I312)*INDEX('[1]2018_commission_structure-Start'!$A$15:$J$18,MATCH($E312,'[1]2018_commission_structure-Start'!$A$15:$A$18,0),MATCH(W$1,'[1]2018_commission_structure-Start'!$A$15:$J$15,0)),0)</f>
        <v>21250</v>
      </c>
      <c r="X312" s="26">
        <f>IF($H312&gt;J312,MIN($H312-J312,K312-J312)*INDEX('[1]2018_commission_structure-Start'!$A$15:$J$18,MATCH($E312,'[1]2018_commission_structure-Start'!$A$15:$A$18,0),MATCH(X$1,'[1]2018_commission_structure-Start'!$A$15:$J$15,0)),0)</f>
        <v>19417.400000000001</v>
      </c>
      <c r="Y312" s="26">
        <f>IF($H312&gt;K312,MIN($H312-K312,L312-K312)*INDEX('[1]2018_commission_structure-Start'!$A$15:$J$18,MATCH($E312,'[1]2018_commission_structure-Start'!$A$15:$A$18,0),MATCH(Y$1,'[1]2018_commission_structure-Start'!$A$15:$J$15,0)),0)</f>
        <v>0</v>
      </c>
      <c r="Z312" s="26">
        <f>IF(H312&gt;L312,(H312-L312)*INDEX('[1]2018_commission_structure-Start'!$A$21:$I$24,MATCH($E312,'[1]2018_commission_structure-Start'!$A$21:$A$24,0),MATCH(Z$1,'[1]2018_commission_structure-Start'!$A$21:$I$21,0)),0)</f>
        <v>0</v>
      </c>
      <c r="AA312" s="28">
        <f t="shared" si="48"/>
        <v>100667.4</v>
      </c>
      <c r="AB312" s="28">
        <f t="shared" si="49"/>
        <v>132854.39999999999</v>
      </c>
    </row>
    <row r="313" spans="1:28" x14ac:dyDescent="0.2">
      <c r="A313" s="25" t="str">
        <f t="shared" si="40"/>
        <v>Katrina Danne</v>
      </c>
      <c r="B313" s="25">
        <v>3915983489</v>
      </c>
      <c r="C313" s="25" t="s">
        <v>619</v>
      </c>
      <c r="D313" s="25" t="s">
        <v>620</v>
      </c>
      <c r="E313" s="25" t="s">
        <v>7</v>
      </c>
      <c r="F313" s="25">
        <v>47584</v>
      </c>
      <c r="G313" s="25">
        <f>COUNTIF([1]deals_closed!D:D,B313)</f>
        <v>20</v>
      </c>
      <c r="H313" s="26">
        <f>SUMIF([1]deals_closed!D:D,B313,[1]deals_closed!C:C)</f>
        <v>711786</v>
      </c>
      <c r="I313" s="26">
        <f>VLOOKUP(E313,'[1]2018_commission_structure-Start'!$A$22:$I$24,9,FALSE)</f>
        <v>500000</v>
      </c>
      <c r="J313" s="26">
        <f t="shared" si="41"/>
        <v>625000</v>
      </c>
      <c r="K313" s="26">
        <f t="shared" si="42"/>
        <v>750000</v>
      </c>
      <c r="L313" s="26">
        <f t="shared" si="43"/>
        <v>1000000</v>
      </c>
      <c r="M313" s="27">
        <f t="shared" si="44"/>
        <v>1.4235720000000001</v>
      </c>
      <c r="N313" s="25" t="str">
        <f t="shared" si="45"/>
        <v>125-150%</v>
      </c>
      <c r="O313" s="28">
        <f>MIN(H313,I313)*INDEX('[1]2018_commission_structure-Start'!$A$21:$I$24,MATCH($E313,'[1]2018_commission_structure-Start'!$A$21:$A$24,0),MATCH(O$1,'[1]2018_commission_structure-Start'!$A$21:$I$21,0))</f>
        <v>50000</v>
      </c>
      <c r="P313" s="26">
        <f>IF(H313&gt;I313,MIN(H313-I313,J313-I313)*INDEX('[1]2018_commission_structure-Start'!$A$21:$I$24,MATCH($E313,'[1]2018_commission_structure-Start'!$A$21:$A$24,0), MATCH(P$1,'[1]2018_commission_structure-Start'!$A$21:$I$21,0)),0)</f>
        <v>18750</v>
      </c>
      <c r="Q313" s="26">
        <f>IF($H313&gt;J313,MIN($H313-J313,K313-J313)*INDEX('[1]2018_commission_structure-Start'!$A$21:$I$24,MATCH($E313,'[1]2018_commission_structure-Start'!$A$21:$A$24,0), MATCH(Q$1,'[1]2018_commission_structure-Start'!$A$21:$I$21,0)),0)</f>
        <v>15621.48</v>
      </c>
      <c r="R313" s="26">
        <f>IF($H313&gt;K313,MIN($H313-K313,L313-K313)*INDEX('[1]2018_commission_structure-Start'!$A$21:$I$24,MATCH($E313,'[1]2018_commission_structure-Start'!$A$21:$A$24,0), MATCH(R$1,'[1]2018_commission_structure-Start'!$A$21:$I$21,0)),0)</f>
        <v>0</v>
      </c>
      <c r="S313" s="26">
        <f>IF(H313&gt;L313,(H313-L313)*INDEX('[1]2018_commission_structure-Start'!$A$21:$I$24,MATCH($E313,'[1]2018_commission_structure-Start'!$A$21:$A$24,0),MATCH(S$1,'[1]2018_commission_structure-Start'!$A$21:$I$21,0)),0)</f>
        <v>0</v>
      </c>
      <c r="T313" s="28">
        <f t="shared" si="46"/>
        <v>84371.48</v>
      </c>
      <c r="U313" s="28">
        <f t="shared" si="47"/>
        <v>131955.47999999998</v>
      </c>
      <c r="V313" s="28">
        <f>MIN(H313,I313)*INDEX('[1]2018_commission_structure-Start'!$A$15:$J$18,MATCH($E313,'[1]2018_commission_structure-Start'!$A$15:$A$18,0),MATCH(V$1,'[1]2018_commission_structure-Start'!$A$15:$J$15,0))</f>
        <v>60000</v>
      </c>
      <c r="W313" s="26">
        <f>IF($H313&gt;I313,MIN($H313-I313,J313-I313)*INDEX('[1]2018_commission_structure-Start'!$A$15:$J$18,MATCH($E313,'[1]2018_commission_structure-Start'!$A$15:$A$18,0),MATCH(W$1,'[1]2018_commission_structure-Start'!$A$15:$J$15,0)),0)</f>
        <v>21250</v>
      </c>
      <c r="X313" s="26">
        <f>IF($H313&gt;J313,MIN($H313-J313,K313-J313)*INDEX('[1]2018_commission_structure-Start'!$A$15:$J$18,MATCH($E313,'[1]2018_commission_structure-Start'!$A$15:$A$18,0),MATCH(X$1,'[1]2018_commission_structure-Start'!$A$15:$J$15,0)),0)</f>
        <v>17357.2</v>
      </c>
      <c r="Y313" s="26">
        <f>IF($H313&gt;K313,MIN($H313-K313,L313-K313)*INDEX('[1]2018_commission_structure-Start'!$A$15:$J$18,MATCH($E313,'[1]2018_commission_structure-Start'!$A$15:$A$18,0),MATCH(Y$1,'[1]2018_commission_structure-Start'!$A$15:$J$15,0)),0)</f>
        <v>0</v>
      </c>
      <c r="Z313" s="26">
        <f>IF(H313&gt;L313,(H313-L313)*INDEX('[1]2018_commission_structure-Start'!$A$21:$I$24,MATCH($E313,'[1]2018_commission_structure-Start'!$A$21:$A$24,0),MATCH(Z$1,'[1]2018_commission_structure-Start'!$A$21:$I$21,0)),0)</f>
        <v>0</v>
      </c>
      <c r="AA313" s="28">
        <f t="shared" si="48"/>
        <v>98607.2</v>
      </c>
      <c r="AB313" s="28">
        <f t="shared" si="49"/>
        <v>146191.20000000001</v>
      </c>
    </row>
    <row r="314" spans="1:28" x14ac:dyDescent="0.2">
      <c r="A314" s="25" t="str">
        <f t="shared" si="40"/>
        <v>Ivett Klass</v>
      </c>
      <c r="B314" s="25">
        <v>3127459866</v>
      </c>
      <c r="C314" s="25" t="s">
        <v>621</v>
      </c>
      <c r="D314" s="25" t="s">
        <v>622</v>
      </c>
      <c r="E314" s="25" t="s">
        <v>10</v>
      </c>
      <c r="F314" s="25">
        <v>93001</v>
      </c>
      <c r="G314" s="25">
        <f>COUNTIF([1]deals_closed!D:D,B314)</f>
        <v>24</v>
      </c>
      <c r="H314" s="26">
        <f>SUMIF([1]deals_closed!D:D,B314,[1]deals_closed!C:C)</f>
        <v>773542</v>
      </c>
      <c r="I314" s="26">
        <f>VLOOKUP(E314,'[1]2018_commission_structure-Start'!$A$22:$I$24,9,FALSE)</f>
        <v>750000</v>
      </c>
      <c r="J314" s="26">
        <f t="shared" si="41"/>
        <v>937500</v>
      </c>
      <c r="K314" s="26">
        <f t="shared" si="42"/>
        <v>1125000</v>
      </c>
      <c r="L314" s="26">
        <f t="shared" si="43"/>
        <v>1500000</v>
      </c>
      <c r="M314" s="27">
        <f t="shared" si="44"/>
        <v>1.0313893333333333</v>
      </c>
      <c r="N314" s="25" t="str">
        <f t="shared" si="45"/>
        <v>100-125%</v>
      </c>
      <c r="O314" s="28">
        <f>MIN(H314,I314)*INDEX('[1]2018_commission_structure-Start'!$A$21:$I$24,MATCH($E314,'[1]2018_commission_structure-Start'!$A$21:$A$24,0),MATCH(O$1,'[1]2018_commission_structure-Start'!$A$21:$I$21,0))</f>
        <v>112500</v>
      </c>
      <c r="P314" s="26">
        <f>IF(H314&gt;I314,MIN(H314-I314,J314-I314)*INDEX('[1]2018_commission_structure-Start'!$A$21:$I$24,MATCH($E314,'[1]2018_commission_structure-Start'!$A$21:$A$24,0), MATCH(P$1,'[1]2018_commission_structure-Start'!$A$21:$I$21,0)),0)</f>
        <v>4472.9800000000005</v>
      </c>
      <c r="Q314" s="26">
        <f>IF($H314&gt;J314,MIN($H314-J314,K314-J314)*INDEX('[1]2018_commission_structure-Start'!$A$21:$I$24,MATCH($E314,'[1]2018_commission_structure-Start'!$A$21:$A$24,0), MATCH(Q$1,'[1]2018_commission_structure-Start'!$A$21:$I$21,0)),0)</f>
        <v>0</v>
      </c>
      <c r="R314" s="26">
        <f>IF($H314&gt;K314,MIN($H314-K314,L314-K314)*INDEX('[1]2018_commission_structure-Start'!$A$21:$I$24,MATCH($E314,'[1]2018_commission_structure-Start'!$A$21:$A$24,0), MATCH(R$1,'[1]2018_commission_structure-Start'!$A$21:$I$21,0)),0)</f>
        <v>0</v>
      </c>
      <c r="S314" s="26">
        <f>IF(H314&gt;L314,(H314-L314)*INDEX('[1]2018_commission_structure-Start'!$A$21:$I$24,MATCH($E314,'[1]2018_commission_structure-Start'!$A$21:$A$24,0),MATCH(S$1,'[1]2018_commission_structure-Start'!$A$21:$I$21,0)),0)</f>
        <v>0</v>
      </c>
      <c r="T314" s="28">
        <f t="shared" si="46"/>
        <v>116972.98</v>
      </c>
      <c r="U314" s="28">
        <f t="shared" si="47"/>
        <v>209973.97999999998</v>
      </c>
      <c r="V314" s="28">
        <f>MIN(H314,I314)*INDEX('[1]2018_commission_structure-Start'!$A$15:$J$18,MATCH($E314,'[1]2018_commission_structure-Start'!$A$15:$A$18,0),MATCH(V$1,'[1]2018_commission_structure-Start'!$A$15:$J$15,0))</f>
        <v>112500</v>
      </c>
      <c r="W314" s="26">
        <f>IF($H314&gt;I314,MIN($H314-I314,J314-I314)*INDEX('[1]2018_commission_structure-Start'!$A$15:$J$18,MATCH($E314,'[1]2018_commission_structure-Start'!$A$15:$A$18,0),MATCH(W$1,'[1]2018_commission_structure-Start'!$A$15:$J$15,0)),0)</f>
        <v>5179.24</v>
      </c>
      <c r="X314" s="26">
        <f>IF($H314&gt;J314,MIN($H314-J314,K314-J314)*INDEX('[1]2018_commission_structure-Start'!$A$15:$J$18,MATCH($E314,'[1]2018_commission_structure-Start'!$A$15:$A$18,0),MATCH(X$1,'[1]2018_commission_structure-Start'!$A$15:$J$15,0)),0)</f>
        <v>0</v>
      </c>
      <c r="Y314" s="26">
        <f>IF($H314&gt;K314,MIN($H314-K314,L314-K314)*INDEX('[1]2018_commission_structure-Start'!$A$15:$J$18,MATCH($E314,'[1]2018_commission_structure-Start'!$A$15:$A$18,0),MATCH(Y$1,'[1]2018_commission_structure-Start'!$A$15:$J$15,0)),0)</f>
        <v>0</v>
      </c>
      <c r="Z314" s="26">
        <f>IF(H314&gt;L314,(H314-L314)*INDEX('[1]2018_commission_structure-Start'!$A$21:$I$24,MATCH($E314,'[1]2018_commission_structure-Start'!$A$21:$A$24,0),MATCH(Z$1,'[1]2018_commission_structure-Start'!$A$21:$I$21,0)),0)</f>
        <v>0</v>
      </c>
      <c r="AA314" s="28">
        <f t="shared" si="48"/>
        <v>117679.24</v>
      </c>
      <c r="AB314" s="28">
        <f t="shared" si="49"/>
        <v>210680.24</v>
      </c>
    </row>
    <row r="315" spans="1:28" x14ac:dyDescent="0.2">
      <c r="A315" s="25" t="str">
        <f t="shared" si="40"/>
        <v>Jacinthe Vel</v>
      </c>
      <c r="B315" s="25">
        <v>1296185559</v>
      </c>
      <c r="C315" s="25" t="s">
        <v>623</v>
      </c>
      <c r="D315" s="25" t="s">
        <v>624</v>
      </c>
      <c r="E315" s="25" t="s">
        <v>10</v>
      </c>
      <c r="F315" s="25">
        <v>83229</v>
      </c>
      <c r="G315" s="25">
        <f>COUNTIF([1]deals_closed!D:D,B315)</f>
        <v>22</v>
      </c>
      <c r="H315" s="26">
        <f>SUMIF([1]deals_closed!D:D,B315,[1]deals_closed!C:C)</f>
        <v>717332</v>
      </c>
      <c r="I315" s="26">
        <f>VLOOKUP(E315,'[1]2018_commission_structure-Start'!$A$22:$I$24,9,FALSE)</f>
        <v>750000</v>
      </c>
      <c r="J315" s="26">
        <f t="shared" si="41"/>
        <v>937500</v>
      </c>
      <c r="K315" s="26">
        <f t="shared" si="42"/>
        <v>1125000</v>
      </c>
      <c r="L315" s="26">
        <f t="shared" si="43"/>
        <v>1500000</v>
      </c>
      <c r="M315" s="27">
        <f t="shared" si="44"/>
        <v>0.95644266666666666</v>
      </c>
      <c r="N315" s="25" t="str">
        <f t="shared" si="45"/>
        <v>0-100%</v>
      </c>
      <c r="O315" s="28">
        <f>MIN(H315,I315)*INDEX('[1]2018_commission_structure-Start'!$A$21:$I$24,MATCH($E315,'[1]2018_commission_structure-Start'!$A$21:$A$24,0),MATCH(O$1,'[1]2018_commission_structure-Start'!$A$21:$I$21,0))</f>
        <v>107599.8</v>
      </c>
      <c r="P315" s="26">
        <f>IF(H315&gt;I315,MIN(H315-I315,J315-I315)*INDEX('[1]2018_commission_structure-Start'!$A$21:$I$24,MATCH($E315,'[1]2018_commission_structure-Start'!$A$21:$A$24,0), MATCH(P$1,'[1]2018_commission_structure-Start'!$A$21:$I$21,0)),0)</f>
        <v>0</v>
      </c>
      <c r="Q315" s="26">
        <f>IF($H315&gt;J315,MIN($H315-J315,K315-J315)*INDEX('[1]2018_commission_structure-Start'!$A$21:$I$24,MATCH($E315,'[1]2018_commission_structure-Start'!$A$21:$A$24,0), MATCH(Q$1,'[1]2018_commission_structure-Start'!$A$21:$I$21,0)),0)</f>
        <v>0</v>
      </c>
      <c r="R315" s="26">
        <f>IF($H315&gt;K315,MIN($H315-K315,L315-K315)*INDEX('[1]2018_commission_structure-Start'!$A$21:$I$24,MATCH($E315,'[1]2018_commission_structure-Start'!$A$21:$A$24,0), MATCH(R$1,'[1]2018_commission_structure-Start'!$A$21:$I$21,0)),0)</f>
        <v>0</v>
      </c>
      <c r="S315" s="26">
        <f>IF(H315&gt;L315,(H315-L315)*INDEX('[1]2018_commission_structure-Start'!$A$21:$I$24,MATCH($E315,'[1]2018_commission_structure-Start'!$A$21:$A$24,0),MATCH(S$1,'[1]2018_commission_structure-Start'!$A$21:$I$21,0)),0)</f>
        <v>0</v>
      </c>
      <c r="T315" s="28">
        <f t="shared" si="46"/>
        <v>107599.8</v>
      </c>
      <c r="U315" s="28">
        <f t="shared" si="47"/>
        <v>190828.79999999999</v>
      </c>
      <c r="V315" s="28">
        <f>MIN(H315,I315)*INDEX('[1]2018_commission_structure-Start'!$A$15:$J$18,MATCH($E315,'[1]2018_commission_structure-Start'!$A$15:$A$18,0),MATCH(V$1,'[1]2018_commission_structure-Start'!$A$15:$J$15,0))</f>
        <v>107599.8</v>
      </c>
      <c r="W315" s="26">
        <f>IF($H315&gt;I315,MIN($H315-I315,J315-I315)*INDEX('[1]2018_commission_structure-Start'!$A$15:$J$18,MATCH($E315,'[1]2018_commission_structure-Start'!$A$15:$A$18,0),MATCH(W$1,'[1]2018_commission_structure-Start'!$A$15:$J$15,0)),0)</f>
        <v>0</v>
      </c>
      <c r="X315" s="26">
        <f>IF($H315&gt;J315,MIN($H315-J315,K315-J315)*INDEX('[1]2018_commission_structure-Start'!$A$15:$J$18,MATCH($E315,'[1]2018_commission_structure-Start'!$A$15:$A$18,0),MATCH(X$1,'[1]2018_commission_structure-Start'!$A$15:$J$15,0)),0)</f>
        <v>0</v>
      </c>
      <c r="Y315" s="26">
        <f>IF($H315&gt;K315,MIN($H315-K315,L315-K315)*INDEX('[1]2018_commission_structure-Start'!$A$15:$J$18,MATCH($E315,'[1]2018_commission_structure-Start'!$A$15:$A$18,0),MATCH(Y$1,'[1]2018_commission_structure-Start'!$A$15:$J$15,0)),0)</f>
        <v>0</v>
      </c>
      <c r="Z315" s="26">
        <f>IF(H315&gt;L315,(H315-L315)*INDEX('[1]2018_commission_structure-Start'!$A$21:$I$24,MATCH($E315,'[1]2018_commission_structure-Start'!$A$21:$A$24,0),MATCH(Z$1,'[1]2018_commission_structure-Start'!$A$21:$I$21,0)),0)</f>
        <v>0</v>
      </c>
      <c r="AA315" s="28">
        <f t="shared" si="48"/>
        <v>107599.8</v>
      </c>
      <c r="AB315" s="28">
        <f t="shared" si="49"/>
        <v>190828.79999999999</v>
      </c>
    </row>
    <row r="316" spans="1:28" x14ac:dyDescent="0.2">
      <c r="A316" s="25" t="str">
        <f t="shared" si="40"/>
        <v>Olivero Wessel</v>
      </c>
      <c r="B316" s="25">
        <v>2230983466</v>
      </c>
      <c r="C316" s="25" t="s">
        <v>625</v>
      </c>
      <c r="D316" s="25" t="s">
        <v>626</v>
      </c>
      <c r="E316" s="25" t="s">
        <v>10</v>
      </c>
      <c r="F316" s="25">
        <v>75997</v>
      </c>
      <c r="G316" s="25">
        <f>COUNTIF([1]deals_closed!D:D,B316)</f>
        <v>23</v>
      </c>
      <c r="H316" s="26">
        <f>SUMIF([1]deals_closed!D:D,B316,[1]deals_closed!C:C)</f>
        <v>855810</v>
      </c>
      <c r="I316" s="26">
        <f>VLOOKUP(E316,'[1]2018_commission_structure-Start'!$A$22:$I$24,9,FALSE)</f>
        <v>750000</v>
      </c>
      <c r="J316" s="26">
        <f t="shared" si="41"/>
        <v>937500</v>
      </c>
      <c r="K316" s="26">
        <f t="shared" si="42"/>
        <v>1125000</v>
      </c>
      <c r="L316" s="26">
        <f t="shared" si="43"/>
        <v>1500000</v>
      </c>
      <c r="M316" s="27">
        <f t="shared" si="44"/>
        <v>1.1410800000000001</v>
      </c>
      <c r="N316" s="25" t="str">
        <f t="shared" si="45"/>
        <v>100-125%</v>
      </c>
      <c r="O316" s="28">
        <f>MIN(H316,I316)*INDEX('[1]2018_commission_structure-Start'!$A$21:$I$24,MATCH($E316,'[1]2018_commission_structure-Start'!$A$21:$A$24,0),MATCH(O$1,'[1]2018_commission_structure-Start'!$A$21:$I$21,0))</f>
        <v>112500</v>
      </c>
      <c r="P316" s="26">
        <f>IF(H316&gt;I316,MIN(H316-I316,J316-I316)*INDEX('[1]2018_commission_structure-Start'!$A$21:$I$24,MATCH($E316,'[1]2018_commission_structure-Start'!$A$21:$A$24,0), MATCH(P$1,'[1]2018_commission_structure-Start'!$A$21:$I$21,0)),0)</f>
        <v>20103.900000000001</v>
      </c>
      <c r="Q316" s="26">
        <f>IF($H316&gt;J316,MIN($H316-J316,K316-J316)*INDEX('[1]2018_commission_structure-Start'!$A$21:$I$24,MATCH($E316,'[1]2018_commission_structure-Start'!$A$21:$A$24,0), MATCH(Q$1,'[1]2018_commission_structure-Start'!$A$21:$I$21,0)),0)</f>
        <v>0</v>
      </c>
      <c r="R316" s="26">
        <f>IF($H316&gt;K316,MIN($H316-K316,L316-K316)*INDEX('[1]2018_commission_structure-Start'!$A$21:$I$24,MATCH($E316,'[1]2018_commission_structure-Start'!$A$21:$A$24,0), MATCH(R$1,'[1]2018_commission_structure-Start'!$A$21:$I$21,0)),0)</f>
        <v>0</v>
      </c>
      <c r="S316" s="26">
        <f>IF(H316&gt;L316,(H316-L316)*INDEX('[1]2018_commission_structure-Start'!$A$21:$I$24,MATCH($E316,'[1]2018_commission_structure-Start'!$A$21:$A$24,0),MATCH(S$1,'[1]2018_commission_structure-Start'!$A$21:$I$21,0)),0)</f>
        <v>0</v>
      </c>
      <c r="T316" s="28">
        <f t="shared" si="46"/>
        <v>132603.9</v>
      </c>
      <c r="U316" s="28">
        <f t="shared" si="47"/>
        <v>208600.9</v>
      </c>
      <c r="V316" s="28">
        <f>MIN(H316,I316)*INDEX('[1]2018_commission_structure-Start'!$A$15:$J$18,MATCH($E316,'[1]2018_commission_structure-Start'!$A$15:$A$18,0),MATCH(V$1,'[1]2018_commission_structure-Start'!$A$15:$J$15,0))</f>
        <v>112500</v>
      </c>
      <c r="W316" s="26">
        <f>IF($H316&gt;I316,MIN($H316-I316,J316-I316)*INDEX('[1]2018_commission_structure-Start'!$A$15:$J$18,MATCH($E316,'[1]2018_commission_structure-Start'!$A$15:$A$18,0),MATCH(W$1,'[1]2018_commission_structure-Start'!$A$15:$J$15,0)),0)</f>
        <v>23278.2</v>
      </c>
      <c r="X316" s="26">
        <f>IF($H316&gt;J316,MIN($H316-J316,K316-J316)*INDEX('[1]2018_commission_structure-Start'!$A$15:$J$18,MATCH($E316,'[1]2018_commission_structure-Start'!$A$15:$A$18,0),MATCH(X$1,'[1]2018_commission_structure-Start'!$A$15:$J$15,0)),0)</f>
        <v>0</v>
      </c>
      <c r="Y316" s="26">
        <f>IF($H316&gt;K316,MIN($H316-K316,L316-K316)*INDEX('[1]2018_commission_structure-Start'!$A$15:$J$18,MATCH($E316,'[1]2018_commission_structure-Start'!$A$15:$A$18,0),MATCH(Y$1,'[1]2018_commission_structure-Start'!$A$15:$J$15,0)),0)</f>
        <v>0</v>
      </c>
      <c r="Z316" s="26">
        <f>IF(H316&gt;L316,(H316-L316)*INDEX('[1]2018_commission_structure-Start'!$A$21:$I$24,MATCH($E316,'[1]2018_commission_structure-Start'!$A$21:$A$24,0),MATCH(Z$1,'[1]2018_commission_structure-Start'!$A$21:$I$21,0)),0)</f>
        <v>0</v>
      </c>
      <c r="AA316" s="28">
        <f t="shared" si="48"/>
        <v>135778.20000000001</v>
      </c>
      <c r="AB316" s="28">
        <f t="shared" si="49"/>
        <v>211775.2</v>
      </c>
    </row>
    <row r="317" spans="1:28" x14ac:dyDescent="0.2">
      <c r="A317" s="25" t="str">
        <f t="shared" si="40"/>
        <v>Elsey O'Shevlin</v>
      </c>
      <c r="B317" s="25">
        <v>1313434965</v>
      </c>
      <c r="C317" s="25" t="s">
        <v>402</v>
      </c>
      <c r="D317" s="25" t="s">
        <v>627</v>
      </c>
      <c r="E317" s="25" t="s">
        <v>29</v>
      </c>
      <c r="F317" s="25">
        <v>72359</v>
      </c>
      <c r="G317" s="25">
        <f>COUNTIF([1]deals_closed!D:D,B317)</f>
        <v>20</v>
      </c>
      <c r="H317" s="26">
        <f>SUMIF([1]deals_closed!D:D,B317,[1]deals_closed!C:C)</f>
        <v>575546</v>
      </c>
      <c r="I317" s="26">
        <f>VLOOKUP(E317,'[1]2018_commission_structure-Start'!$A$22:$I$24,9,FALSE)</f>
        <v>600000</v>
      </c>
      <c r="J317" s="26">
        <f t="shared" si="41"/>
        <v>750000</v>
      </c>
      <c r="K317" s="26">
        <f t="shared" si="42"/>
        <v>900000</v>
      </c>
      <c r="L317" s="26">
        <f t="shared" si="43"/>
        <v>1200000</v>
      </c>
      <c r="M317" s="27">
        <f t="shared" si="44"/>
        <v>0.95924333333333334</v>
      </c>
      <c r="N317" s="25" t="str">
        <f t="shared" si="45"/>
        <v>0-100%</v>
      </c>
      <c r="O317" s="28">
        <f>MIN(H317,I317)*INDEX('[1]2018_commission_structure-Start'!$A$21:$I$24,MATCH($E317,'[1]2018_commission_structure-Start'!$A$21:$A$24,0),MATCH(O$1,'[1]2018_commission_structure-Start'!$A$21:$I$21,0))</f>
        <v>74820.98</v>
      </c>
      <c r="P317" s="26">
        <f>IF(H317&gt;I317,MIN(H317-I317,J317-I317)*INDEX('[1]2018_commission_structure-Start'!$A$21:$I$24,MATCH($E317,'[1]2018_commission_structure-Start'!$A$21:$A$24,0), MATCH(P$1,'[1]2018_commission_structure-Start'!$A$21:$I$21,0)),0)</f>
        <v>0</v>
      </c>
      <c r="Q317" s="26">
        <f>IF($H317&gt;J317,MIN($H317-J317,K317-J317)*INDEX('[1]2018_commission_structure-Start'!$A$21:$I$24,MATCH($E317,'[1]2018_commission_structure-Start'!$A$21:$A$24,0), MATCH(Q$1,'[1]2018_commission_structure-Start'!$A$21:$I$21,0)),0)</f>
        <v>0</v>
      </c>
      <c r="R317" s="26">
        <f>IF($H317&gt;K317,MIN($H317-K317,L317-K317)*INDEX('[1]2018_commission_structure-Start'!$A$21:$I$24,MATCH($E317,'[1]2018_commission_structure-Start'!$A$21:$A$24,0), MATCH(R$1,'[1]2018_commission_structure-Start'!$A$21:$I$21,0)),0)</f>
        <v>0</v>
      </c>
      <c r="S317" s="26">
        <f>IF(H317&gt;L317,(H317-L317)*INDEX('[1]2018_commission_structure-Start'!$A$21:$I$24,MATCH($E317,'[1]2018_commission_structure-Start'!$A$21:$A$24,0),MATCH(S$1,'[1]2018_commission_structure-Start'!$A$21:$I$21,0)),0)</f>
        <v>0</v>
      </c>
      <c r="T317" s="28">
        <f t="shared" si="46"/>
        <v>74820.98</v>
      </c>
      <c r="U317" s="28">
        <f t="shared" si="47"/>
        <v>147179.97999999998</v>
      </c>
      <c r="V317" s="28">
        <f>MIN(H317,I317)*INDEX('[1]2018_commission_structure-Start'!$A$15:$J$18,MATCH($E317,'[1]2018_commission_structure-Start'!$A$15:$A$18,0),MATCH(V$1,'[1]2018_commission_structure-Start'!$A$15:$J$15,0))</f>
        <v>86331.9</v>
      </c>
      <c r="W317" s="26">
        <f>IF($H317&gt;I317,MIN($H317-I317,J317-I317)*INDEX('[1]2018_commission_structure-Start'!$A$15:$J$18,MATCH($E317,'[1]2018_commission_structure-Start'!$A$15:$A$18,0),MATCH(W$1,'[1]2018_commission_structure-Start'!$A$15:$J$15,0)),0)</f>
        <v>0</v>
      </c>
      <c r="X317" s="26">
        <f>IF($H317&gt;J317,MIN($H317-J317,K317-J317)*INDEX('[1]2018_commission_structure-Start'!$A$15:$J$18,MATCH($E317,'[1]2018_commission_structure-Start'!$A$15:$A$18,0),MATCH(X$1,'[1]2018_commission_structure-Start'!$A$15:$J$15,0)),0)</f>
        <v>0</v>
      </c>
      <c r="Y317" s="26">
        <f>IF($H317&gt;K317,MIN($H317-K317,L317-K317)*INDEX('[1]2018_commission_structure-Start'!$A$15:$J$18,MATCH($E317,'[1]2018_commission_structure-Start'!$A$15:$A$18,0),MATCH(Y$1,'[1]2018_commission_structure-Start'!$A$15:$J$15,0)),0)</f>
        <v>0</v>
      </c>
      <c r="Z317" s="26">
        <f>IF(H317&gt;L317,(H317-L317)*INDEX('[1]2018_commission_structure-Start'!$A$21:$I$24,MATCH($E317,'[1]2018_commission_structure-Start'!$A$21:$A$24,0),MATCH(Z$1,'[1]2018_commission_structure-Start'!$A$21:$I$21,0)),0)</f>
        <v>0</v>
      </c>
      <c r="AA317" s="28">
        <f t="shared" si="48"/>
        <v>86331.9</v>
      </c>
      <c r="AB317" s="28">
        <f t="shared" si="49"/>
        <v>158690.9</v>
      </c>
    </row>
    <row r="318" spans="1:28" x14ac:dyDescent="0.2">
      <c r="A318" s="25" t="str">
        <f t="shared" si="40"/>
        <v>Norman Wilden</v>
      </c>
      <c r="B318" s="25">
        <v>5138969978</v>
      </c>
      <c r="C318" s="25" t="s">
        <v>628</v>
      </c>
      <c r="D318" s="25" t="s">
        <v>629</v>
      </c>
      <c r="E318" s="25" t="s">
        <v>29</v>
      </c>
      <c r="F318" s="25">
        <v>69082</v>
      </c>
      <c r="G318" s="25">
        <f>COUNTIF([1]deals_closed!D:D,B318)</f>
        <v>23</v>
      </c>
      <c r="H318" s="26">
        <f>SUMIF([1]deals_closed!D:D,B318,[1]deals_closed!C:C)</f>
        <v>831460</v>
      </c>
      <c r="I318" s="26">
        <f>VLOOKUP(E318,'[1]2018_commission_structure-Start'!$A$22:$I$24,9,FALSE)</f>
        <v>600000</v>
      </c>
      <c r="J318" s="26">
        <f t="shared" si="41"/>
        <v>750000</v>
      </c>
      <c r="K318" s="26">
        <f t="shared" si="42"/>
        <v>900000</v>
      </c>
      <c r="L318" s="26">
        <f t="shared" si="43"/>
        <v>1200000</v>
      </c>
      <c r="M318" s="27">
        <f t="shared" si="44"/>
        <v>1.3857666666666666</v>
      </c>
      <c r="N318" s="25" t="str">
        <f t="shared" si="45"/>
        <v>125-150%</v>
      </c>
      <c r="O318" s="28">
        <f>MIN(H318,I318)*INDEX('[1]2018_commission_structure-Start'!$A$21:$I$24,MATCH($E318,'[1]2018_commission_structure-Start'!$A$21:$A$24,0),MATCH(O$1,'[1]2018_commission_structure-Start'!$A$21:$I$21,0))</f>
        <v>78000</v>
      </c>
      <c r="P318" s="26">
        <f>IF(H318&gt;I318,MIN(H318-I318,J318-I318)*INDEX('[1]2018_commission_structure-Start'!$A$21:$I$24,MATCH($E318,'[1]2018_commission_structure-Start'!$A$21:$A$24,0), MATCH(P$1,'[1]2018_commission_structure-Start'!$A$21:$I$21,0)),0)</f>
        <v>25500.000000000004</v>
      </c>
      <c r="Q318" s="26">
        <f>IF($H318&gt;J318,MIN($H318-J318,K318-J318)*INDEX('[1]2018_commission_structure-Start'!$A$21:$I$24,MATCH($E318,'[1]2018_commission_structure-Start'!$A$21:$A$24,0), MATCH(Q$1,'[1]2018_commission_structure-Start'!$A$21:$I$21,0)),0)</f>
        <v>17106.599999999999</v>
      </c>
      <c r="R318" s="26">
        <f>IF($H318&gt;K318,MIN($H318-K318,L318-K318)*INDEX('[1]2018_commission_structure-Start'!$A$21:$I$24,MATCH($E318,'[1]2018_commission_structure-Start'!$A$21:$A$24,0), MATCH(R$1,'[1]2018_commission_structure-Start'!$A$21:$I$21,0)),0)</f>
        <v>0</v>
      </c>
      <c r="S318" s="26">
        <f>IF(H318&gt;L318,(H318-L318)*INDEX('[1]2018_commission_structure-Start'!$A$21:$I$24,MATCH($E318,'[1]2018_commission_structure-Start'!$A$21:$A$24,0),MATCH(S$1,'[1]2018_commission_structure-Start'!$A$21:$I$21,0)),0)</f>
        <v>0</v>
      </c>
      <c r="T318" s="28">
        <f t="shared" si="46"/>
        <v>120606.6</v>
      </c>
      <c r="U318" s="28">
        <f t="shared" si="47"/>
        <v>189688.6</v>
      </c>
      <c r="V318" s="28">
        <f>MIN(H318,I318)*INDEX('[1]2018_commission_structure-Start'!$A$15:$J$18,MATCH($E318,'[1]2018_commission_structure-Start'!$A$15:$A$18,0),MATCH(V$1,'[1]2018_commission_structure-Start'!$A$15:$J$15,0))</f>
        <v>90000</v>
      </c>
      <c r="W318" s="26">
        <f>IF($H318&gt;I318,MIN($H318-I318,J318-I318)*INDEX('[1]2018_commission_structure-Start'!$A$15:$J$18,MATCH($E318,'[1]2018_commission_structure-Start'!$A$15:$A$18,0),MATCH(W$1,'[1]2018_commission_structure-Start'!$A$15:$J$15,0)),0)</f>
        <v>27000</v>
      </c>
      <c r="X318" s="26">
        <f>IF($H318&gt;J318,MIN($H318-J318,K318-J318)*INDEX('[1]2018_commission_structure-Start'!$A$15:$J$18,MATCH($E318,'[1]2018_commission_structure-Start'!$A$15:$A$18,0),MATCH(X$1,'[1]2018_commission_structure-Start'!$A$15:$J$15,0)),0)</f>
        <v>20365</v>
      </c>
      <c r="Y318" s="26">
        <f>IF($H318&gt;K318,MIN($H318-K318,L318-K318)*INDEX('[1]2018_commission_structure-Start'!$A$15:$J$18,MATCH($E318,'[1]2018_commission_structure-Start'!$A$15:$A$18,0),MATCH(Y$1,'[1]2018_commission_structure-Start'!$A$15:$J$15,0)),0)</f>
        <v>0</v>
      </c>
      <c r="Z318" s="26">
        <f>IF(H318&gt;L318,(H318-L318)*INDEX('[1]2018_commission_structure-Start'!$A$21:$I$24,MATCH($E318,'[1]2018_commission_structure-Start'!$A$21:$A$24,0),MATCH(Z$1,'[1]2018_commission_structure-Start'!$A$21:$I$21,0)),0)</f>
        <v>0</v>
      </c>
      <c r="AA318" s="28">
        <f t="shared" si="48"/>
        <v>137365</v>
      </c>
      <c r="AB318" s="28">
        <f t="shared" si="49"/>
        <v>206447</v>
      </c>
    </row>
    <row r="319" spans="1:28" x14ac:dyDescent="0.2">
      <c r="A319" s="25" t="str">
        <f t="shared" si="40"/>
        <v>Rosie Kenzie</v>
      </c>
      <c r="B319" s="25">
        <v>4610039311</v>
      </c>
      <c r="C319" s="25" t="s">
        <v>630</v>
      </c>
      <c r="D319" s="25" t="s">
        <v>631</v>
      </c>
      <c r="E319" s="25" t="s">
        <v>10</v>
      </c>
      <c r="F319" s="25">
        <v>80298</v>
      </c>
      <c r="G319" s="25">
        <f>COUNTIF([1]deals_closed!D:D,B319)</f>
        <v>18</v>
      </c>
      <c r="H319" s="26">
        <f>SUMIF([1]deals_closed!D:D,B319,[1]deals_closed!C:C)</f>
        <v>553683</v>
      </c>
      <c r="I319" s="26">
        <f>VLOOKUP(E319,'[1]2018_commission_structure-Start'!$A$22:$I$24,9,FALSE)</f>
        <v>750000</v>
      </c>
      <c r="J319" s="26">
        <f t="shared" si="41"/>
        <v>937500</v>
      </c>
      <c r="K319" s="26">
        <f t="shared" si="42"/>
        <v>1125000</v>
      </c>
      <c r="L319" s="26">
        <f t="shared" si="43"/>
        <v>1500000</v>
      </c>
      <c r="M319" s="27">
        <f t="shared" si="44"/>
        <v>0.73824400000000001</v>
      </c>
      <c r="N319" s="25" t="str">
        <f t="shared" si="45"/>
        <v>0-100%</v>
      </c>
      <c r="O319" s="28">
        <f>MIN(H319,I319)*INDEX('[1]2018_commission_structure-Start'!$A$21:$I$24,MATCH($E319,'[1]2018_commission_structure-Start'!$A$21:$A$24,0),MATCH(O$1,'[1]2018_commission_structure-Start'!$A$21:$I$21,0))</f>
        <v>83052.45</v>
      </c>
      <c r="P319" s="26">
        <f>IF(H319&gt;I319,MIN(H319-I319,J319-I319)*INDEX('[1]2018_commission_structure-Start'!$A$21:$I$24,MATCH($E319,'[1]2018_commission_structure-Start'!$A$21:$A$24,0), MATCH(P$1,'[1]2018_commission_structure-Start'!$A$21:$I$21,0)),0)</f>
        <v>0</v>
      </c>
      <c r="Q319" s="26">
        <f>IF($H319&gt;J319,MIN($H319-J319,K319-J319)*INDEX('[1]2018_commission_structure-Start'!$A$21:$I$24,MATCH($E319,'[1]2018_commission_structure-Start'!$A$21:$A$24,0), MATCH(Q$1,'[1]2018_commission_structure-Start'!$A$21:$I$21,0)),0)</f>
        <v>0</v>
      </c>
      <c r="R319" s="26">
        <f>IF($H319&gt;K319,MIN($H319-K319,L319-K319)*INDEX('[1]2018_commission_structure-Start'!$A$21:$I$24,MATCH($E319,'[1]2018_commission_structure-Start'!$A$21:$A$24,0), MATCH(R$1,'[1]2018_commission_structure-Start'!$A$21:$I$21,0)),0)</f>
        <v>0</v>
      </c>
      <c r="S319" s="26">
        <f>IF(H319&gt;L319,(H319-L319)*INDEX('[1]2018_commission_structure-Start'!$A$21:$I$24,MATCH($E319,'[1]2018_commission_structure-Start'!$A$21:$A$24,0),MATCH(S$1,'[1]2018_commission_structure-Start'!$A$21:$I$21,0)),0)</f>
        <v>0</v>
      </c>
      <c r="T319" s="28">
        <f t="shared" si="46"/>
        <v>83052.45</v>
      </c>
      <c r="U319" s="28">
        <f t="shared" si="47"/>
        <v>163350.45000000001</v>
      </c>
      <c r="V319" s="28">
        <f>MIN(H319,I319)*INDEX('[1]2018_commission_structure-Start'!$A$15:$J$18,MATCH($E319,'[1]2018_commission_structure-Start'!$A$15:$A$18,0),MATCH(V$1,'[1]2018_commission_structure-Start'!$A$15:$J$15,0))</f>
        <v>83052.45</v>
      </c>
      <c r="W319" s="26">
        <f>IF($H319&gt;I319,MIN($H319-I319,J319-I319)*INDEX('[1]2018_commission_structure-Start'!$A$15:$J$18,MATCH($E319,'[1]2018_commission_structure-Start'!$A$15:$A$18,0),MATCH(W$1,'[1]2018_commission_structure-Start'!$A$15:$J$15,0)),0)</f>
        <v>0</v>
      </c>
      <c r="X319" s="26">
        <f>IF($H319&gt;J319,MIN($H319-J319,K319-J319)*INDEX('[1]2018_commission_structure-Start'!$A$15:$J$18,MATCH($E319,'[1]2018_commission_structure-Start'!$A$15:$A$18,0),MATCH(X$1,'[1]2018_commission_structure-Start'!$A$15:$J$15,0)),0)</f>
        <v>0</v>
      </c>
      <c r="Y319" s="26">
        <f>IF($H319&gt;K319,MIN($H319-K319,L319-K319)*INDEX('[1]2018_commission_structure-Start'!$A$15:$J$18,MATCH($E319,'[1]2018_commission_structure-Start'!$A$15:$A$18,0),MATCH(Y$1,'[1]2018_commission_structure-Start'!$A$15:$J$15,0)),0)</f>
        <v>0</v>
      </c>
      <c r="Z319" s="26">
        <f>IF(H319&gt;L319,(H319-L319)*INDEX('[1]2018_commission_structure-Start'!$A$21:$I$24,MATCH($E319,'[1]2018_commission_structure-Start'!$A$21:$A$24,0),MATCH(Z$1,'[1]2018_commission_structure-Start'!$A$21:$I$21,0)),0)</f>
        <v>0</v>
      </c>
      <c r="AA319" s="28">
        <f t="shared" si="48"/>
        <v>83052.45</v>
      </c>
      <c r="AB319" s="28">
        <f t="shared" si="49"/>
        <v>163350.45000000001</v>
      </c>
    </row>
    <row r="320" spans="1:28" x14ac:dyDescent="0.2">
      <c r="A320" s="25" t="str">
        <f t="shared" si="40"/>
        <v>Deloris Nuzzti</v>
      </c>
      <c r="B320" s="25">
        <v>1155371844</v>
      </c>
      <c r="C320" s="25" t="s">
        <v>632</v>
      </c>
      <c r="D320" s="25" t="s">
        <v>633</v>
      </c>
      <c r="E320" s="25" t="s">
        <v>29</v>
      </c>
      <c r="F320" s="25">
        <v>55343</v>
      </c>
      <c r="G320" s="25">
        <f>COUNTIF([1]deals_closed!D:D,B320)</f>
        <v>24</v>
      </c>
      <c r="H320" s="26">
        <f>SUMIF([1]deals_closed!D:D,B320,[1]deals_closed!C:C)</f>
        <v>772322</v>
      </c>
      <c r="I320" s="26">
        <f>VLOOKUP(E320,'[1]2018_commission_structure-Start'!$A$22:$I$24,9,FALSE)</f>
        <v>600000</v>
      </c>
      <c r="J320" s="26">
        <f t="shared" si="41"/>
        <v>750000</v>
      </c>
      <c r="K320" s="26">
        <f t="shared" si="42"/>
        <v>900000</v>
      </c>
      <c r="L320" s="26">
        <f t="shared" si="43"/>
        <v>1200000</v>
      </c>
      <c r="M320" s="27">
        <f t="shared" si="44"/>
        <v>1.2872033333333333</v>
      </c>
      <c r="N320" s="25" t="str">
        <f t="shared" si="45"/>
        <v>125-150%</v>
      </c>
      <c r="O320" s="28">
        <f>MIN(H320,I320)*INDEX('[1]2018_commission_structure-Start'!$A$21:$I$24,MATCH($E320,'[1]2018_commission_structure-Start'!$A$21:$A$24,0),MATCH(O$1,'[1]2018_commission_structure-Start'!$A$21:$I$21,0))</f>
        <v>78000</v>
      </c>
      <c r="P320" s="26">
        <f>IF(H320&gt;I320,MIN(H320-I320,J320-I320)*INDEX('[1]2018_commission_structure-Start'!$A$21:$I$24,MATCH($E320,'[1]2018_commission_structure-Start'!$A$21:$A$24,0), MATCH(P$1,'[1]2018_commission_structure-Start'!$A$21:$I$21,0)),0)</f>
        <v>25500.000000000004</v>
      </c>
      <c r="Q320" s="26">
        <f>IF($H320&gt;J320,MIN($H320-J320,K320-J320)*INDEX('[1]2018_commission_structure-Start'!$A$21:$I$24,MATCH($E320,'[1]2018_commission_structure-Start'!$A$21:$A$24,0), MATCH(Q$1,'[1]2018_commission_structure-Start'!$A$21:$I$21,0)),0)</f>
        <v>4687.62</v>
      </c>
      <c r="R320" s="26">
        <f>IF($H320&gt;K320,MIN($H320-K320,L320-K320)*INDEX('[1]2018_commission_structure-Start'!$A$21:$I$24,MATCH($E320,'[1]2018_commission_structure-Start'!$A$21:$A$24,0), MATCH(R$1,'[1]2018_commission_structure-Start'!$A$21:$I$21,0)),0)</f>
        <v>0</v>
      </c>
      <c r="S320" s="26">
        <f>IF(H320&gt;L320,(H320-L320)*INDEX('[1]2018_commission_structure-Start'!$A$21:$I$24,MATCH($E320,'[1]2018_commission_structure-Start'!$A$21:$A$24,0),MATCH(S$1,'[1]2018_commission_structure-Start'!$A$21:$I$21,0)),0)</f>
        <v>0</v>
      </c>
      <c r="T320" s="28">
        <f t="shared" si="46"/>
        <v>108187.62</v>
      </c>
      <c r="U320" s="28">
        <f t="shared" si="47"/>
        <v>163530.62</v>
      </c>
      <c r="V320" s="28">
        <f>MIN(H320,I320)*INDEX('[1]2018_commission_structure-Start'!$A$15:$J$18,MATCH($E320,'[1]2018_commission_structure-Start'!$A$15:$A$18,0),MATCH(V$1,'[1]2018_commission_structure-Start'!$A$15:$J$15,0))</f>
        <v>90000</v>
      </c>
      <c r="W320" s="26">
        <f>IF($H320&gt;I320,MIN($H320-I320,J320-I320)*INDEX('[1]2018_commission_structure-Start'!$A$15:$J$18,MATCH($E320,'[1]2018_commission_structure-Start'!$A$15:$A$18,0),MATCH(W$1,'[1]2018_commission_structure-Start'!$A$15:$J$15,0)),0)</f>
        <v>27000</v>
      </c>
      <c r="X320" s="26">
        <f>IF($H320&gt;J320,MIN($H320-J320,K320-J320)*INDEX('[1]2018_commission_structure-Start'!$A$15:$J$18,MATCH($E320,'[1]2018_commission_structure-Start'!$A$15:$A$18,0),MATCH(X$1,'[1]2018_commission_structure-Start'!$A$15:$J$15,0)),0)</f>
        <v>5580.5</v>
      </c>
      <c r="Y320" s="26">
        <f>IF($H320&gt;K320,MIN($H320-K320,L320-K320)*INDEX('[1]2018_commission_structure-Start'!$A$15:$J$18,MATCH($E320,'[1]2018_commission_structure-Start'!$A$15:$A$18,0),MATCH(Y$1,'[1]2018_commission_structure-Start'!$A$15:$J$15,0)),0)</f>
        <v>0</v>
      </c>
      <c r="Z320" s="26">
        <f>IF(H320&gt;L320,(H320-L320)*INDEX('[1]2018_commission_structure-Start'!$A$21:$I$24,MATCH($E320,'[1]2018_commission_structure-Start'!$A$21:$A$24,0),MATCH(Z$1,'[1]2018_commission_structure-Start'!$A$21:$I$21,0)),0)</f>
        <v>0</v>
      </c>
      <c r="AA320" s="28">
        <f t="shared" si="48"/>
        <v>122580.5</v>
      </c>
      <c r="AB320" s="28">
        <f t="shared" si="49"/>
        <v>177923.5</v>
      </c>
    </row>
    <row r="321" spans="1:28" x14ac:dyDescent="0.2">
      <c r="A321" s="25" t="str">
        <f t="shared" si="40"/>
        <v>Shea Woodeson</v>
      </c>
      <c r="B321" s="25">
        <v>7885796000</v>
      </c>
      <c r="C321" s="25" t="s">
        <v>634</v>
      </c>
      <c r="D321" s="25" t="s">
        <v>635</v>
      </c>
      <c r="E321" s="25" t="s">
        <v>29</v>
      </c>
      <c r="F321" s="25">
        <v>63741</v>
      </c>
      <c r="G321" s="25">
        <f>COUNTIF([1]deals_closed!D:D,B321)</f>
        <v>21</v>
      </c>
      <c r="H321" s="26">
        <f>SUMIF([1]deals_closed!D:D,B321,[1]deals_closed!C:C)</f>
        <v>743782</v>
      </c>
      <c r="I321" s="26">
        <f>VLOOKUP(E321,'[1]2018_commission_structure-Start'!$A$22:$I$24,9,FALSE)</f>
        <v>600000</v>
      </c>
      <c r="J321" s="26">
        <f t="shared" si="41"/>
        <v>750000</v>
      </c>
      <c r="K321" s="26">
        <f t="shared" si="42"/>
        <v>900000</v>
      </c>
      <c r="L321" s="26">
        <f t="shared" si="43"/>
        <v>1200000</v>
      </c>
      <c r="M321" s="27">
        <f t="shared" si="44"/>
        <v>1.2396366666666667</v>
      </c>
      <c r="N321" s="25" t="str">
        <f t="shared" si="45"/>
        <v>100-125%</v>
      </c>
      <c r="O321" s="28">
        <f>MIN(H321,I321)*INDEX('[1]2018_commission_structure-Start'!$A$21:$I$24,MATCH($E321,'[1]2018_commission_structure-Start'!$A$21:$A$24,0),MATCH(O$1,'[1]2018_commission_structure-Start'!$A$21:$I$21,0))</f>
        <v>78000</v>
      </c>
      <c r="P321" s="26">
        <f>IF(H321&gt;I321,MIN(H321-I321,J321-I321)*INDEX('[1]2018_commission_structure-Start'!$A$21:$I$24,MATCH($E321,'[1]2018_commission_structure-Start'!$A$21:$A$24,0), MATCH(P$1,'[1]2018_commission_structure-Start'!$A$21:$I$21,0)),0)</f>
        <v>24442.940000000002</v>
      </c>
      <c r="Q321" s="26">
        <f>IF($H321&gt;J321,MIN($H321-J321,K321-J321)*INDEX('[1]2018_commission_structure-Start'!$A$21:$I$24,MATCH($E321,'[1]2018_commission_structure-Start'!$A$21:$A$24,0), MATCH(Q$1,'[1]2018_commission_structure-Start'!$A$21:$I$21,0)),0)</f>
        <v>0</v>
      </c>
      <c r="R321" s="26">
        <f>IF($H321&gt;K321,MIN($H321-K321,L321-K321)*INDEX('[1]2018_commission_structure-Start'!$A$21:$I$24,MATCH($E321,'[1]2018_commission_structure-Start'!$A$21:$A$24,0), MATCH(R$1,'[1]2018_commission_structure-Start'!$A$21:$I$21,0)),0)</f>
        <v>0</v>
      </c>
      <c r="S321" s="26">
        <f>IF(H321&gt;L321,(H321-L321)*INDEX('[1]2018_commission_structure-Start'!$A$21:$I$24,MATCH($E321,'[1]2018_commission_structure-Start'!$A$21:$A$24,0),MATCH(S$1,'[1]2018_commission_structure-Start'!$A$21:$I$21,0)),0)</f>
        <v>0</v>
      </c>
      <c r="T321" s="28">
        <f t="shared" si="46"/>
        <v>102442.94</v>
      </c>
      <c r="U321" s="28">
        <f t="shared" si="47"/>
        <v>166183.94</v>
      </c>
      <c r="V321" s="28">
        <f>MIN(H321,I321)*INDEX('[1]2018_commission_structure-Start'!$A$15:$J$18,MATCH($E321,'[1]2018_commission_structure-Start'!$A$15:$A$18,0),MATCH(V$1,'[1]2018_commission_structure-Start'!$A$15:$J$15,0))</f>
        <v>90000</v>
      </c>
      <c r="W321" s="26">
        <f>IF($H321&gt;I321,MIN($H321-I321,J321-I321)*INDEX('[1]2018_commission_structure-Start'!$A$15:$J$18,MATCH($E321,'[1]2018_commission_structure-Start'!$A$15:$A$18,0),MATCH(W$1,'[1]2018_commission_structure-Start'!$A$15:$J$15,0)),0)</f>
        <v>25880.76</v>
      </c>
      <c r="X321" s="26">
        <f>IF($H321&gt;J321,MIN($H321-J321,K321-J321)*INDEX('[1]2018_commission_structure-Start'!$A$15:$J$18,MATCH($E321,'[1]2018_commission_structure-Start'!$A$15:$A$18,0),MATCH(X$1,'[1]2018_commission_structure-Start'!$A$15:$J$15,0)),0)</f>
        <v>0</v>
      </c>
      <c r="Y321" s="26">
        <f>IF($H321&gt;K321,MIN($H321-K321,L321-K321)*INDEX('[1]2018_commission_structure-Start'!$A$15:$J$18,MATCH($E321,'[1]2018_commission_structure-Start'!$A$15:$A$18,0),MATCH(Y$1,'[1]2018_commission_structure-Start'!$A$15:$J$15,0)),0)</f>
        <v>0</v>
      </c>
      <c r="Z321" s="26">
        <f>IF(H321&gt;L321,(H321-L321)*INDEX('[1]2018_commission_structure-Start'!$A$21:$I$24,MATCH($E321,'[1]2018_commission_structure-Start'!$A$21:$A$24,0),MATCH(Z$1,'[1]2018_commission_structure-Start'!$A$21:$I$21,0)),0)</f>
        <v>0</v>
      </c>
      <c r="AA321" s="28">
        <f t="shared" si="48"/>
        <v>115880.76</v>
      </c>
      <c r="AB321" s="28">
        <f t="shared" si="49"/>
        <v>179621.76000000001</v>
      </c>
    </row>
    <row r="322" spans="1:28" x14ac:dyDescent="0.2">
      <c r="A322" s="25" t="str">
        <f t="shared" ref="A322:A385" si="50">C322&amp;" "&amp;D322</f>
        <v>Leighton Garbar</v>
      </c>
      <c r="B322" s="25">
        <v>9104569016</v>
      </c>
      <c r="C322" s="25" t="s">
        <v>636</v>
      </c>
      <c r="D322" s="25" t="s">
        <v>637</v>
      </c>
      <c r="E322" s="25" t="s">
        <v>29</v>
      </c>
      <c r="F322" s="25">
        <v>74551</v>
      </c>
      <c r="G322" s="25">
        <f>COUNTIF([1]deals_closed!D:D,B322)</f>
        <v>16</v>
      </c>
      <c r="H322" s="26">
        <f>SUMIF([1]deals_closed!D:D,B322,[1]deals_closed!C:C)</f>
        <v>464896</v>
      </c>
      <c r="I322" s="26">
        <f>VLOOKUP(E322,'[1]2018_commission_structure-Start'!$A$22:$I$24,9,FALSE)</f>
        <v>600000</v>
      </c>
      <c r="J322" s="26">
        <f t="shared" si="41"/>
        <v>750000</v>
      </c>
      <c r="K322" s="26">
        <f t="shared" si="42"/>
        <v>900000</v>
      </c>
      <c r="L322" s="26">
        <f t="shared" si="43"/>
        <v>1200000</v>
      </c>
      <c r="M322" s="27">
        <f t="shared" si="44"/>
        <v>0.77482666666666666</v>
      </c>
      <c r="N322" s="25" t="str">
        <f t="shared" si="45"/>
        <v>0-100%</v>
      </c>
      <c r="O322" s="28">
        <f>MIN(H322,I322)*INDEX('[1]2018_commission_structure-Start'!$A$21:$I$24,MATCH($E322,'[1]2018_commission_structure-Start'!$A$21:$A$24,0),MATCH(O$1,'[1]2018_commission_structure-Start'!$A$21:$I$21,0))</f>
        <v>60436.480000000003</v>
      </c>
      <c r="P322" s="26">
        <f>IF(H322&gt;I322,MIN(H322-I322,J322-I322)*INDEX('[1]2018_commission_structure-Start'!$A$21:$I$24,MATCH($E322,'[1]2018_commission_structure-Start'!$A$21:$A$24,0), MATCH(P$1,'[1]2018_commission_structure-Start'!$A$21:$I$21,0)),0)</f>
        <v>0</v>
      </c>
      <c r="Q322" s="26">
        <f>IF($H322&gt;J322,MIN($H322-J322,K322-J322)*INDEX('[1]2018_commission_structure-Start'!$A$21:$I$24,MATCH($E322,'[1]2018_commission_structure-Start'!$A$21:$A$24,0), MATCH(Q$1,'[1]2018_commission_structure-Start'!$A$21:$I$21,0)),0)</f>
        <v>0</v>
      </c>
      <c r="R322" s="26">
        <f>IF($H322&gt;K322,MIN($H322-K322,L322-K322)*INDEX('[1]2018_commission_structure-Start'!$A$21:$I$24,MATCH($E322,'[1]2018_commission_structure-Start'!$A$21:$A$24,0), MATCH(R$1,'[1]2018_commission_structure-Start'!$A$21:$I$21,0)),0)</f>
        <v>0</v>
      </c>
      <c r="S322" s="26">
        <f>IF(H322&gt;L322,(H322-L322)*INDEX('[1]2018_commission_structure-Start'!$A$21:$I$24,MATCH($E322,'[1]2018_commission_structure-Start'!$A$21:$A$24,0),MATCH(S$1,'[1]2018_commission_structure-Start'!$A$21:$I$21,0)),0)</f>
        <v>0</v>
      </c>
      <c r="T322" s="28">
        <f t="shared" si="46"/>
        <v>60436.480000000003</v>
      </c>
      <c r="U322" s="28">
        <f t="shared" si="47"/>
        <v>134987.48000000001</v>
      </c>
      <c r="V322" s="28">
        <f>MIN(H322,I322)*INDEX('[1]2018_commission_structure-Start'!$A$15:$J$18,MATCH($E322,'[1]2018_commission_structure-Start'!$A$15:$A$18,0),MATCH(V$1,'[1]2018_commission_structure-Start'!$A$15:$J$15,0))</f>
        <v>69734.399999999994</v>
      </c>
      <c r="W322" s="26">
        <f>IF($H322&gt;I322,MIN($H322-I322,J322-I322)*INDEX('[1]2018_commission_structure-Start'!$A$15:$J$18,MATCH($E322,'[1]2018_commission_structure-Start'!$A$15:$A$18,0),MATCH(W$1,'[1]2018_commission_structure-Start'!$A$15:$J$15,0)),0)</f>
        <v>0</v>
      </c>
      <c r="X322" s="26">
        <f>IF($H322&gt;J322,MIN($H322-J322,K322-J322)*INDEX('[1]2018_commission_structure-Start'!$A$15:$J$18,MATCH($E322,'[1]2018_commission_structure-Start'!$A$15:$A$18,0),MATCH(X$1,'[1]2018_commission_structure-Start'!$A$15:$J$15,0)),0)</f>
        <v>0</v>
      </c>
      <c r="Y322" s="26">
        <f>IF($H322&gt;K322,MIN($H322-K322,L322-K322)*INDEX('[1]2018_commission_structure-Start'!$A$15:$J$18,MATCH($E322,'[1]2018_commission_structure-Start'!$A$15:$A$18,0),MATCH(Y$1,'[1]2018_commission_structure-Start'!$A$15:$J$15,0)),0)</f>
        <v>0</v>
      </c>
      <c r="Z322" s="26">
        <f>IF(H322&gt;L322,(H322-L322)*INDEX('[1]2018_commission_structure-Start'!$A$21:$I$24,MATCH($E322,'[1]2018_commission_structure-Start'!$A$21:$A$24,0),MATCH(Z$1,'[1]2018_commission_structure-Start'!$A$21:$I$21,0)),0)</f>
        <v>0</v>
      </c>
      <c r="AA322" s="28">
        <f t="shared" si="48"/>
        <v>69734.399999999994</v>
      </c>
      <c r="AB322" s="28">
        <f t="shared" si="49"/>
        <v>144285.4</v>
      </c>
    </row>
    <row r="323" spans="1:28" x14ac:dyDescent="0.2">
      <c r="A323" s="25" t="str">
        <f t="shared" si="50"/>
        <v>Laurice Miall</v>
      </c>
      <c r="B323" s="25">
        <v>7462961601</v>
      </c>
      <c r="C323" s="25" t="s">
        <v>638</v>
      </c>
      <c r="D323" s="25" t="s">
        <v>639</v>
      </c>
      <c r="E323" s="25" t="s">
        <v>7</v>
      </c>
      <c r="F323" s="25">
        <v>39503</v>
      </c>
      <c r="G323" s="25">
        <f>COUNTIF([1]deals_closed!D:D,B323)</f>
        <v>26</v>
      </c>
      <c r="H323" s="26">
        <f>SUMIF([1]deals_closed!D:D,B323,[1]deals_closed!C:C)</f>
        <v>1004176</v>
      </c>
      <c r="I323" s="26">
        <f>VLOOKUP(E323,'[1]2018_commission_structure-Start'!$A$22:$I$24,9,FALSE)</f>
        <v>500000</v>
      </c>
      <c r="J323" s="26">
        <f t="shared" ref="J323:J386" si="51">I323*1.25</f>
        <v>625000</v>
      </c>
      <c r="K323" s="26">
        <f t="shared" ref="K323:K386" si="52">I323*1.5</f>
        <v>750000</v>
      </c>
      <c r="L323" s="26">
        <f t="shared" ref="L323:L386" si="53">I323*2</f>
        <v>1000000</v>
      </c>
      <c r="M323" s="27">
        <f t="shared" ref="M323:M386" si="54">H323/I323</f>
        <v>2.0083519999999999</v>
      </c>
      <c r="N323" s="25" t="str">
        <f t="shared" ref="N323:N386" si="55">IF(M323&lt;=1, "0-100%", IF(M323&lt;=1.25, "100-125%", IF(M323&lt;=1.5, "125-150%", IF(M323&lt;=2, "150-200%", "&gt;200%"))))</f>
        <v>&gt;200%</v>
      </c>
      <c r="O323" s="28">
        <f>MIN(H323,I323)*INDEX('[1]2018_commission_structure-Start'!$A$21:$I$24,MATCH($E323,'[1]2018_commission_structure-Start'!$A$21:$A$24,0),MATCH(O$1,'[1]2018_commission_structure-Start'!$A$21:$I$21,0))</f>
        <v>50000</v>
      </c>
      <c r="P323" s="26">
        <f>IF(H323&gt;I323,MIN(H323-I323,J323-I323)*INDEX('[1]2018_commission_structure-Start'!$A$21:$I$24,MATCH($E323,'[1]2018_commission_structure-Start'!$A$21:$A$24,0), MATCH(P$1,'[1]2018_commission_structure-Start'!$A$21:$I$21,0)),0)</f>
        <v>18750</v>
      </c>
      <c r="Q323" s="26">
        <f>IF($H323&gt;J323,MIN($H323-J323,K323-J323)*INDEX('[1]2018_commission_structure-Start'!$A$21:$I$24,MATCH($E323,'[1]2018_commission_structure-Start'!$A$21:$A$24,0), MATCH(Q$1,'[1]2018_commission_structure-Start'!$A$21:$I$21,0)),0)</f>
        <v>22500</v>
      </c>
      <c r="R323" s="26">
        <f>IF($H323&gt;K323,MIN($H323-K323,L323-K323)*INDEX('[1]2018_commission_structure-Start'!$A$21:$I$24,MATCH($E323,'[1]2018_commission_structure-Start'!$A$21:$A$24,0), MATCH(R$1,'[1]2018_commission_structure-Start'!$A$21:$I$21,0)),0)</f>
        <v>55000</v>
      </c>
      <c r="S323" s="26">
        <f>IF(H323&gt;L323,(H323-L323)*INDEX('[1]2018_commission_structure-Start'!$A$21:$I$24,MATCH($E323,'[1]2018_commission_structure-Start'!$A$21:$A$24,0),MATCH(S$1,'[1]2018_commission_structure-Start'!$A$21:$I$21,0)),0)</f>
        <v>417.6</v>
      </c>
      <c r="T323" s="28">
        <f t="shared" ref="T323:T386" si="56">SUM(O323:S323)</f>
        <v>146667.6</v>
      </c>
      <c r="U323" s="28">
        <f t="shared" ref="U323:U386" si="57">T323+F323</f>
        <v>186170.6</v>
      </c>
      <c r="V323" s="28">
        <f>MIN(H323,I323)*INDEX('[1]2018_commission_structure-Start'!$A$15:$J$18,MATCH($E323,'[1]2018_commission_structure-Start'!$A$15:$A$18,0),MATCH(V$1,'[1]2018_commission_structure-Start'!$A$15:$J$15,0))</f>
        <v>60000</v>
      </c>
      <c r="W323" s="26">
        <f>IF($H323&gt;I323,MIN($H323-I323,J323-I323)*INDEX('[1]2018_commission_structure-Start'!$A$15:$J$18,MATCH($E323,'[1]2018_commission_structure-Start'!$A$15:$A$18,0),MATCH(W$1,'[1]2018_commission_structure-Start'!$A$15:$J$15,0)),0)</f>
        <v>21250</v>
      </c>
      <c r="X323" s="26">
        <f>IF($H323&gt;J323,MIN($H323-J323,K323-J323)*INDEX('[1]2018_commission_structure-Start'!$A$15:$J$18,MATCH($E323,'[1]2018_commission_structure-Start'!$A$15:$A$18,0),MATCH(X$1,'[1]2018_commission_structure-Start'!$A$15:$J$15,0)),0)</f>
        <v>25000</v>
      </c>
      <c r="Y323" s="26">
        <f>IF($H323&gt;K323,MIN($H323-K323,L323-K323)*INDEX('[1]2018_commission_structure-Start'!$A$15:$J$18,MATCH($E323,'[1]2018_commission_structure-Start'!$A$15:$A$18,0),MATCH(Y$1,'[1]2018_commission_structure-Start'!$A$15:$J$15,0)),0)</f>
        <v>55000</v>
      </c>
      <c r="Z323" s="26">
        <f>IF(H323&gt;L323,(H323-L323)*INDEX('[1]2018_commission_structure-Start'!$A$21:$I$24,MATCH($E323,'[1]2018_commission_structure-Start'!$A$21:$A$24,0),MATCH(Z$1,'[1]2018_commission_structure-Start'!$A$21:$I$21,0)),0)</f>
        <v>417.6</v>
      </c>
      <c r="AA323" s="28">
        <f t="shared" ref="AA323:AA386" si="58">SUM(V323:Z323)</f>
        <v>161667.6</v>
      </c>
      <c r="AB323" s="28">
        <f t="shared" ref="AB323:AB386" si="59">AA323+F323</f>
        <v>201170.6</v>
      </c>
    </row>
    <row r="324" spans="1:28" x14ac:dyDescent="0.2">
      <c r="A324" s="25" t="str">
        <f t="shared" si="50"/>
        <v>Obadias Penelli</v>
      </c>
      <c r="B324" s="25">
        <v>8664054479</v>
      </c>
      <c r="C324" s="25" t="s">
        <v>640</v>
      </c>
      <c r="D324" s="25" t="s">
        <v>641</v>
      </c>
      <c r="E324" s="25" t="s">
        <v>10</v>
      </c>
      <c r="F324" s="25">
        <v>121781</v>
      </c>
      <c r="G324" s="25">
        <f>COUNTIF([1]deals_closed!D:D,B324)</f>
        <v>16</v>
      </c>
      <c r="H324" s="26">
        <f>SUMIF([1]deals_closed!D:D,B324,[1]deals_closed!C:C)</f>
        <v>567972</v>
      </c>
      <c r="I324" s="26">
        <f>VLOOKUP(E324,'[1]2018_commission_structure-Start'!$A$22:$I$24,9,FALSE)</f>
        <v>750000</v>
      </c>
      <c r="J324" s="26">
        <f t="shared" si="51"/>
        <v>937500</v>
      </c>
      <c r="K324" s="26">
        <f t="shared" si="52"/>
        <v>1125000</v>
      </c>
      <c r="L324" s="26">
        <f t="shared" si="53"/>
        <v>1500000</v>
      </c>
      <c r="M324" s="27">
        <f t="shared" si="54"/>
        <v>0.75729599999999997</v>
      </c>
      <c r="N324" s="25" t="str">
        <f t="shared" si="55"/>
        <v>0-100%</v>
      </c>
      <c r="O324" s="28">
        <f>MIN(H324,I324)*INDEX('[1]2018_commission_structure-Start'!$A$21:$I$24,MATCH($E324,'[1]2018_commission_structure-Start'!$A$21:$A$24,0),MATCH(O$1,'[1]2018_commission_structure-Start'!$A$21:$I$21,0))</f>
        <v>85195.8</v>
      </c>
      <c r="P324" s="26">
        <f>IF(H324&gt;I324,MIN(H324-I324,J324-I324)*INDEX('[1]2018_commission_structure-Start'!$A$21:$I$24,MATCH($E324,'[1]2018_commission_structure-Start'!$A$21:$A$24,0), MATCH(P$1,'[1]2018_commission_structure-Start'!$A$21:$I$21,0)),0)</f>
        <v>0</v>
      </c>
      <c r="Q324" s="26">
        <f>IF($H324&gt;J324,MIN($H324-J324,K324-J324)*INDEX('[1]2018_commission_structure-Start'!$A$21:$I$24,MATCH($E324,'[1]2018_commission_structure-Start'!$A$21:$A$24,0), MATCH(Q$1,'[1]2018_commission_structure-Start'!$A$21:$I$21,0)),0)</f>
        <v>0</v>
      </c>
      <c r="R324" s="26">
        <f>IF($H324&gt;K324,MIN($H324-K324,L324-K324)*INDEX('[1]2018_commission_structure-Start'!$A$21:$I$24,MATCH($E324,'[1]2018_commission_structure-Start'!$A$21:$A$24,0), MATCH(R$1,'[1]2018_commission_structure-Start'!$A$21:$I$21,0)),0)</f>
        <v>0</v>
      </c>
      <c r="S324" s="26">
        <f>IF(H324&gt;L324,(H324-L324)*INDEX('[1]2018_commission_structure-Start'!$A$21:$I$24,MATCH($E324,'[1]2018_commission_structure-Start'!$A$21:$A$24,0),MATCH(S$1,'[1]2018_commission_structure-Start'!$A$21:$I$21,0)),0)</f>
        <v>0</v>
      </c>
      <c r="T324" s="28">
        <f t="shared" si="56"/>
        <v>85195.8</v>
      </c>
      <c r="U324" s="28">
        <f t="shared" si="57"/>
        <v>206976.8</v>
      </c>
      <c r="V324" s="28">
        <f>MIN(H324,I324)*INDEX('[1]2018_commission_structure-Start'!$A$15:$J$18,MATCH($E324,'[1]2018_commission_structure-Start'!$A$15:$A$18,0),MATCH(V$1,'[1]2018_commission_structure-Start'!$A$15:$J$15,0))</f>
        <v>85195.8</v>
      </c>
      <c r="W324" s="26">
        <f>IF($H324&gt;I324,MIN($H324-I324,J324-I324)*INDEX('[1]2018_commission_structure-Start'!$A$15:$J$18,MATCH($E324,'[1]2018_commission_structure-Start'!$A$15:$A$18,0),MATCH(W$1,'[1]2018_commission_structure-Start'!$A$15:$J$15,0)),0)</f>
        <v>0</v>
      </c>
      <c r="X324" s="26">
        <f>IF($H324&gt;J324,MIN($H324-J324,K324-J324)*INDEX('[1]2018_commission_structure-Start'!$A$15:$J$18,MATCH($E324,'[1]2018_commission_structure-Start'!$A$15:$A$18,0),MATCH(X$1,'[1]2018_commission_structure-Start'!$A$15:$J$15,0)),0)</f>
        <v>0</v>
      </c>
      <c r="Y324" s="26">
        <f>IF($H324&gt;K324,MIN($H324-K324,L324-K324)*INDEX('[1]2018_commission_structure-Start'!$A$15:$J$18,MATCH($E324,'[1]2018_commission_structure-Start'!$A$15:$A$18,0),MATCH(Y$1,'[1]2018_commission_structure-Start'!$A$15:$J$15,0)),0)</f>
        <v>0</v>
      </c>
      <c r="Z324" s="26">
        <f>IF(H324&gt;L324,(H324-L324)*INDEX('[1]2018_commission_structure-Start'!$A$21:$I$24,MATCH($E324,'[1]2018_commission_structure-Start'!$A$21:$A$24,0),MATCH(Z$1,'[1]2018_commission_structure-Start'!$A$21:$I$21,0)),0)</f>
        <v>0</v>
      </c>
      <c r="AA324" s="28">
        <f t="shared" si="58"/>
        <v>85195.8</v>
      </c>
      <c r="AB324" s="28">
        <f t="shared" si="59"/>
        <v>206976.8</v>
      </c>
    </row>
    <row r="325" spans="1:28" x14ac:dyDescent="0.2">
      <c r="A325" s="25" t="str">
        <f t="shared" si="50"/>
        <v>Rafe Chorlton</v>
      </c>
      <c r="B325" s="25">
        <v>6283719635</v>
      </c>
      <c r="C325" s="25" t="s">
        <v>642</v>
      </c>
      <c r="D325" s="25" t="s">
        <v>643</v>
      </c>
      <c r="E325" s="25" t="s">
        <v>29</v>
      </c>
      <c r="F325" s="25">
        <v>59500</v>
      </c>
      <c r="G325" s="25">
        <f>COUNTIF([1]deals_closed!D:D,B325)</f>
        <v>16</v>
      </c>
      <c r="H325" s="26">
        <f>SUMIF([1]deals_closed!D:D,B325,[1]deals_closed!C:C)</f>
        <v>476791</v>
      </c>
      <c r="I325" s="26">
        <f>VLOOKUP(E325,'[1]2018_commission_structure-Start'!$A$22:$I$24,9,FALSE)</f>
        <v>600000</v>
      </c>
      <c r="J325" s="26">
        <f t="shared" si="51"/>
        <v>750000</v>
      </c>
      <c r="K325" s="26">
        <f t="shared" si="52"/>
        <v>900000</v>
      </c>
      <c r="L325" s="26">
        <f t="shared" si="53"/>
        <v>1200000</v>
      </c>
      <c r="M325" s="27">
        <f t="shared" si="54"/>
        <v>0.79465166666666665</v>
      </c>
      <c r="N325" s="25" t="str">
        <f t="shared" si="55"/>
        <v>0-100%</v>
      </c>
      <c r="O325" s="28">
        <f>MIN(H325,I325)*INDEX('[1]2018_commission_structure-Start'!$A$21:$I$24,MATCH($E325,'[1]2018_commission_structure-Start'!$A$21:$A$24,0),MATCH(O$1,'[1]2018_commission_structure-Start'!$A$21:$I$21,0))</f>
        <v>61982.83</v>
      </c>
      <c r="P325" s="26">
        <f>IF(H325&gt;I325,MIN(H325-I325,J325-I325)*INDEX('[1]2018_commission_structure-Start'!$A$21:$I$24,MATCH($E325,'[1]2018_commission_structure-Start'!$A$21:$A$24,0), MATCH(P$1,'[1]2018_commission_structure-Start'!$A$21:$I$21,0)),0)</f>
        <v>0</v>
      </c>
      <c r="Q325" s="26">
        <f>IF($H325&gt;J325,MIN($H325-J325,K325-J325)*INDEX('[1]2018_commission_structure-Start'!$A$21:$I$24,MATCH($E325,'[1]2018_commission_structure-Start'!$A$21:$A$24,0), MATCH(Q$1,'[1]2018_commission_structure-Start'!$A$21:$I$21,0)),0)</f>
        <v>0</v>
      </c>
      <c r="R325" s="26">
        <f>IF($H325&gt;K325,MIN($H325-K325,L325-K325)*INDEX('[1]2018_commission_structure-Start'!$A$21:$I$24,MATCH($E325,'[1]2018_commission_structure-Start'!$A$21:$A$24,0), MATCH(R$1,'[1]2018_commission_structure-Start'!$A$21:$I$21,0)),0)</f>
        <v>0</v>
      </c>
      <c r="S325" s="26">
        <f>IF(H325&gt;L325,(H325-L325)*INDEX('[1]2018_commission_structure-Start'!$A$21:$I$24,MATCH($E325,'[1]2018_commission_structure-Start'!$A$21:$A$24,0),MATCH(S$1,'[1]2018_commission_structure-Start'!$A$21:$I$21,0)),0)</f>
        <v>0</v>
      </c>
      <c r="T325" s="28">
        <f t="shared" si="56"/>
        <v>61982.83</v>
      </c>
      <c r="U325" s="28">
        <f t="shared" si="57"/>
        <v>121482.83</v>
      </c>
      <c r="V325" s="28">
        <f>MIN(H325,I325)*INDEX('[1]2018_commission_structure-Start'!$A$15:$J$18,MATCH($E325,'[1]2018_commission_structure-Start'!$A$15:$A$18,0),MATCH(V$1,'[1]2018_commission_structure-Start'!$A$15:$J$15,0))</f>
        <v>71518.649999999994</v>
      </c>
      <c r="W325" s="26">
        <f>IF($H325&gt;I325,MIN($H325-I325,J325-I325)*INDEX('[1]2018_commission_structure-Start'!$A$15:$J$18,MATCH($E325,'[1]2018_commission_structure-Start'!$A$15:$A$18,0),MATCH(W$1,'[1]2018_commission_structure-Start'!$A$15:$J$15,0)),0)</f>
        <v>0</v>
      </c>
      <c r="X325" s="26">
        <f>IF($H325&gt;J325,MIN($H325-J325,K325-J325)*INDEX('[1]2018_commission_structure-Start'!$A$15:$J$18,MATCH($E325,'[1]2018_commission_structure-Start'!$A$15:$A$18,0),MATCH(X$1,'[1]2018_commission_structure-Start'!$A$15:$J$15,0)),0)</f>
        <v>0</v>
      </c>
      <c r="Y325" s="26">
        <f>IF($H325&gt;K325,MIN($H325-K325,L325-K325)*INDEX('[1]2018_commission_structure-Start'!$A$15:$J$18,MATCH($E325,'[1]2018_commission_structure-Start'!$A$15:$A$18,0),MATCH(Y$1,'[1]2018_commission_structure-Start'!$A$15:$J$15,0)),0)</f>
        <v>0</v>
      </c>
      <c r="Z325" s="26">
        <f>IF(H325&gt;L325,(H325-L325)*INDEX('[1]2018_commission_structure-Start'!$A$21:$I$24,MATCH($E325,'[1]2018_commission_structure-Start'!$A$21:$A$24,0),MATCH(Z$1,'[1]2018_commission_structure-Start'!$A$21:$I$21,0)),0)</f>
        <v>0</v>
      </c>
      <c r="AA325" s="28">
        <f t="shared" si="58"/>
        <v>71518.649999999994</v>
      </c>
      <c r="AB325" s="28">
        <f t="shared" si="59"/>
        <v>131018.65</v>
      </c>
    </row>
    <row r="326" spans="1:28" x14ac:dyDescent="0.2">
      <c r="A326" s="25" t="str">
        <f t="shared" si="50"/>
        <v>Charlotta Wines</v>
      </c>
      <c r="B326" s="25">
        <v>5347887761</v>
      </c>
      <c r="C326" s="25" t="s">
        <v>644</v>
      </c>
      <c r="D326" s="25" t="s">
        <v>645</v>
      </c>
      <c r="E326" s="25" t="s">
        <v>29</v>
      </c>
      <c r="F326" s="25">
        <v>77465</v>
      </c>
      <c r="G326" s="25">
        <f>COUNTIF([1]deals_closed!D:D,B326)</f>
        <v>29</v>
      </c>
      <c r="H326" s="26">
        <f>SUMIF([1]deals_closed!D:D,B326,[1]deals_closed!C:C)</f>
        <v>1055102</v>
      </c>
      <c r="I326" s="26">
        <f>VLOOKUP(E326,'[1]2018_commission_structure-Start'!$A$22:$I$24,9,FALSE)</f>
        <v>600000</v>
      </c>
      <c r="J326" s="26">
        <f t="shared" si="51"/>
        <v>750000</v>
      </c>
      <c r="K326" s="26">
        <f t="shared" si="52"/>
        <v>900000</v>
      </c>
      <c r="L326" s="26">
        <f t="shared" si="53"/>
        <v>1200000</v>
      </c>
      <c r="M326" s="27">
        <f t="shared" si="54"/>
        <v>1.7585033333333333</v>
      </c>
      <c r="N326" s="25" t="str">
        <f t="shared" si="55"/>
        <v>150-200%</v>
      </c>
      <c r="O326" s="28">
        <f>MIN(H326,I326)*INDEX('[1]2018_commission_structure-Start'!$A$21:$I$24,MATCH($E326,'[1]2018_commission_structure-Start'!$A$21:$A$24,0),MATCH(O$1,'[1]2018_commission_structure-Start'!$A$21:$I$21,0))</f>
        <v>78000</v>
      </c>
      <c r="P326" s="26">
        <f>IF(H326&gt;I326,MIN(H326-I326,J326-I326)*INDEX('[1]2018_commission_structure-Start'!$A$21:$I$24,MATCH($E326,'[1]2018_commission_structure-Start'!$A$21:$A$24,0), MATCH(P$1,'[1]2018_commission_structure-Start'!$A$21:$I$21,0)),0)</f>
        <v>25500.000000000004</v>
      </c>
      <c r="Q326" s="26">
        <f>IF($H326&gt;J326,MIN($H326-J326,K326-J326)*INDEX('[1]2018_commission_structure-Start'!$A$21:$I$24,MATCH($E326,'[1]2018_commission_structure-Start'!$A$21:$A$24,0), MATCH(Q$1,'[1]2018_commission_structure-Start'!$A$21:$I$21,0)),0)</f>
        <v>31500</v>
      </c>
      <c r="R326" s="26">
        <f>IF($H326&gt;K326,MIN($H326-K326,L326-K326)*INDEX('[1]2018_commission_structure-Start'!$A$21:$I$24,MATCH($E326,'[1]2018_commission_structure-Start'!$A$21:$A$24,0), MATCH(R$1,'[1]2018_commission_structure-Start'!$A$21:$I$21,0)),0)</f>
        <v>40326.520000000004</v>
      </c>
      <c r="S326" s="26">
        <f>IF(H326&gt;L326,(H326-L326)*INDEX('[1]2018_commission_structure-Start'!$A$21:$I$24,MATCH($E326,'[1]2018_commission_structure-Start'!$A$21:$A$24,0),MATCH(S$1,'[1]2018_commission_structure-Start'!$A$21:$I$21,0)),0)</f>
        <v>0</v>
      </c>
      <c r="T326" s="28">
        <f t="shared" si="56"/>
        <v>175326.52000000002</v>
      </c>
      <c r="U326" s="28">
        <f t="shared" si="57"/>
        <v>252791.52000000002</v>
      </c>
      <c r="V326" s="28">
        <f>MIN(H326,I326)*INDEX('[1]2018_commission_structure-Start'!$A$15:$J$18,MATCH($E326,'[1]2018_commission_structure-Start'!$A$15:$A$18,0),MATCH(V$1,'[1]2018_commission_structure-Start'!$A$15:$J$15,0))</f>
        <v>90000</v>
      </c>
      <c r="W326" s="26">
        <f>IF($H326&gt;I326,MIN($H326-I326,J326-I326)*INDEX('[1]2018_commission_structure-Start'!$A$15:$J$18,MATCH($E326,'[1]2018_commission_structure-Start'!$A$15:$A$18,0),MATCH(W$1,'[1]2018_commission_structure-Start'!$A$15:$J$15,0)),0)</f>
        <v>27000</v>
      </c>
      <c r="X326" s="26">
        <f>IF($H326&gt;J326,MIN($H326-J326,K326-J326)*INDEX('[1]2018_commission_structure-Start'!$A$15:$J$18,MATCH($E326,'[1]2018_commission_structure-Start'!$A$15:$A$18,0),MATCH(X$1,'[1]2018_commission_structure-Start'!$A$15:$J$15,0)),0)</f>
        <v>37500</v>
      </c>
      <c r="Y326" s="26">
        <f>IF($H326&gt;K326,MIN($H326-K326,L326-K326)*INDEX('[1]2018_commission_structure-Start'!$A$15:$J$18,MATCH($E326,'[1]2018_commission_structure-Start'!$A$15:$A$18,0),MATCH(Y$1,'[1]2018_commission_structure-Start'!$A$15:$J$15,0)),0)</f>
        <v>46530.6</v>
      </c>
      <c r="Z326" s="26">
        <f>IF(H326&gt;L326,(H326-L326)*INDEX('[1]2018_commission_structure-Start'!$A$21:$I$24,MATCH($E326,'[1]2018_commission_structure-Start'!$A$21:$A$24,0),MATCH(Z$1,'[1]2018_commission_structure-Start'!$A$21:$I$21,0)),0)</f>
        <v>0</v>
      </c>
      <c r="AA326" s="28">
        <f t="shared" si="58"/>
        <v>201030.6</v>
      </c>
      <c r="AB326" s="28">
        <f t="shared" si="59"/>
        <v>278495.59999999998</v>
      </c>
    </row>
    <row r="327" spans="1:28" x14ac:dyDescent="0.2">
      <c r="A327" s="25" t="str">
        <f t="shared" si="50"/>
        <v>Bartlet Gerardeaux</v>
      </c>
      <c r="B327" s="25">
        <v>4323171323</v>
      </c>
      <c r="C327" s="25" t="s">
        <v>646</v>
      </c>
      <c r="D327" s="25" t="s">
        <v>647</v>
      </c>
      <c r="E327" s="25" t="s">
        <v>29</v>
      </c>
      <c r="F327" s="25">
        <v>59667</v>
      </c>
      <c r="G327" s="25">
        <f>COUNTIF([1]deals_closed!D:D,B327)</f>
        <v>26</v>
      </c>
      <c r="H327" s="26">
        <f>SUMIF([1]deals_closed!D:D,B327,[1]deals_closed!C:C)</f>
        <v>867952</v>
      </c>
      <c r="I327" s="26">
        <f>VLOOKUP(E327,'[1]2018_commission_structure-Start'!$A$22:$I$24,9,FALSE)</f>
        <v>600000</v>
      </c>
      <c r="J327" s="26">
        <f t="shared" si="51"/>
        <v>750000</v>
      </c>
      <c r="K327" s="26">
        <f t="shared" si="52"/>
        <v>900000</v>
      </c>
      <c r="L327" s="26">
        <f t="shared" si="53"/>
        <v>1200000</v>
      </c>
      <c r="M327" s="27">
        <f t="shared" si="54"/>
        <v>1.4465866666666667</v>
      </c>
      <c r="N327" s="25" t="str">
        <f t="shared" si="55"/>
        <v>125-150%</v>
      </c>
      <c r="O327" s="28">
        <f>MIN(H327,I327)*INDEX('[1]2018_commission_structure-Start'!$A$21:$I$24,MATCH($E327,'[1]2018_commission_structure-Start'!$A$21:$A$24,0),MATCH(O$1,'[1]2018_commission_structure-Start'!$A$21:$I$21,0))</f>
        <v>78000</v>
      </c>
      <c r="P327" s="26">
        <f>IF(H327&gt;I327,MIN(H327-I327,J327-I327)*INDEX('[1]2018_commission_structure-Start'!$A$21:$I$24,MATCH($E327,'[1]2018_commission_structure-Start'!$A$21:$A$24,0), MATCH(P$1,'[1]2018_commission_structure-Start'!$A$21:$I$21,0)),0)</f>
        <v>25500.000000000004</v>
      </c>
      <c r="Q327" s="26">
        <f>IF($H327&gt;J327,MIN($H327-J327,K327-J327)*INDEX('[1]2018_commission_structure-Start'!$A$21:$I$24,MATCH($E327,'[1]2018_commission_structure-Start'!$A$21:$A$24,0), MATCH(Q$1,'[1]2018_commission_structure-Start'!$A$21:$I$21,0)),0)</f>
        <v>24769.919999999998</v>
      </c>
      <c r="R327" s="26">
        <f>IF($H327&gt;K327,MIN($H327-K327,L327-K327)*INDEX('[1]2018_commission_structure-Start'!$A$21:$I$24,MATCH($E327,'[1]2018_commission_structure-Start'!$A$21:$A$24,0), MATCH(R$1,'[1]2018_commission_structure-Start'!$A$21:$I$21,0)),0)</f>
        <v>0</v>
      </c>
      <c r="S327" s="26">
        <f>IF(H327&gt;L327,(H327-L327)*INDEX('[1]2018_commission_structure-Start'!$A$21:$I$24,MATCH($E327,'[1]2018_commission_structure-Start'!$A$21:$A$24,0),MATCH(S$1,'[1]2018_commission_structure-Start'!$A$21:$I$21,0)),0)</f>
        <v>0</v>
      </c>
      <c r="T327" s="28">
        <f t="shared" si="56"/>
        <v>128269.92</v>
      </c>
      <c r="U327" s="28">
        <f t="shared" si="57"/>
        <v>187936.91999999998</v>
      </c>
      <c r="V327" s="28">
        <f>MIN(H327,I327)*INDEX('[1]2018_commission_structure-Start'!$A$15:$J$18,MATCH($E327,'[1]2018_commission_structure-Start'!$A$15:$A$18,0),MATCH(V$1,'[1]2018_commission_structure-Start'!$A$15:$J$15,0))</f>
        <v>90000</v>
      </c>
      <c r="W327" s="26">
        <f>IF($H327&gt;I327,MIN($H327-I327,J327-I327)*INDEX('[1]2018_commission_structure-Start'!$A$15:$J$18,MATCH($E327,'[1]2018_commission_structure-Start'!$A$15:$A$18,0),MATCH(W$1,'[1]2018_commission_structure-Start'!$A$15:$J$15,0)),0)</f>
        <v>27000</v>
      </c>
      <c r="X327" s="26">
        <f>IF($H327&gt;J327,MIN($H327-J327,K327-J327)*INDEX('[1]2018_commission_structure-Start'!$A$15:$J$18,MATCH($E327,'[1]2018_commission_structure-Start'!$A$15:$A$18,0),MATCH(X$1,'[1]2018_commission_structure-Start'!$A$15:$J$15,0)),0)</f>
        <v>29488</v>
      </c>
      <c r="Y327" s="26">
        <f>IF($H327&gt;K327,MIN($H327-K327,L327-K327)*INDEX('[1]2018_commission_structure-Start'!$A$15:$J$18,MATCH($E327,'[1]2018_commission_structure-Start'!$A$15:$A$18,0),MATCH(Y$1,'[1]2018_commission_structure-Start'!$A$15:$J$15,0)),0)</f>
        <v>0</v>
      </c>
      <c r="Z327" s="26">
        <f>IF(H327&gt;L327,(H327-L327)*INDEX('[1]2018_commission_structure-Start'!$A$21:$I$24,MATCH($E327,'[1]2018_commission_structure-Start'!$A$21:$A$24,0),MATCH(Z$1,'[1]2018_commission_structure-Start'!$A$21:$I$21,0)),0)</f>
        <v>0</v>
      </c>
      <c r="AA327" s="28">
        <f t="shared" si="58"/>
        <v>146488</v>
      </c>
      <c r="AB327" s="28">
        <f t="shared" si="59"/>
        <v>206155</v>
      </c>
    </row>
    <row r="328" spans="1:28" x14ac:dyDescent="0.2">
      <c r="A328" s="25" t="str">
        <f t="shared" si="50"/>
        <v>Elbertina Gounet</v>
      </c>
      <c r="B328" s="25">
        <v>3000763902</v>
      </c>
      <c r="C328" s="25" t="s">
        <v>648</v>
      </c>
      <c r="D328" s="25" t="s">
        <v>649</v>
      </c>
      <c r="E328" s="25" t="s">
        <v>10</v>
      </c>
      <c r="F328" s="25">
        <v>109550</v>
      </c>
      <c r="G328" s="25">
        <f>COUNTIF([1]deals_closed!D:D,B328)</f>
        <v>26</v>
      </c>
      <c r="H328" s="26">
        <f>SUMIF([1]deals_closed!D:D,B328,[1]deals_closed!C:C)</f>
        <v>968439</v>
      </c>
      <c r="I328" s="26">
        <f>VLOOKUP(E328,'[1]2018_commission_structure-Start'!$A$22:$I$24,9,FALSE)</f>
        <v>750000</v>
      </c>
      <c r="J328" s="26">
        <f t="shared" si="51"/>
        <v>937500</v>
      </c>
      <c r="K328" s="26">
        <f t="shared" si="52"/>
        <v>1125000</v>
      </c>
      <c r="L328" s="26">
        <f t="shared" si="53"/>
        <v>1500000</v>
      </c>
      <c r="M328" s="27">
        <f t="shared" si="54"/>
        <v>1.2912520000000001</v>
      </c>
      <c r="N328" s="25" t="str">
        <f t="shared" si="55"/>
        <v>125-150%</v>
      </c>
      <c r="O328" s="28">
        <f>MIN(H328,I328)*INDEX('[1]2018_commission_structure-Start'!$A$21:$I$24,MATCH($E328,'[1]2018_commission_structure-Start'!$A$21:$A$24,0),MATCH(O$1,'[1]2018_commission_structure-Start'!$A$21:$I$21,0))</f>
        <v>112500</v>
      </c>
      <c r="P328" s="26">
        <f>IF(H328&gt;I328,MIN(H328-I328,J328-I328)*INDEX('[1]2018_commission_structure-Start'!$A$21:$I$24,MATCH($E328,'[1]2018_commission_structure-Start'!$A$21:$A$24,0), MATCH(P$1,'[1]2018_commission_structure-Start'!$A$21:$I$21,0)),0)</f>
        <v>35625</v>
      </c>
      <c r="Q328" s="26">
        <f>IF($H328&gt;J328,MIN($H328-J328,K328-J328)*INDEX('[1]2018_commission_structure-Start'!$A$21:$I$24,MATCH($E328,'[1]2018_commission_structure-Start'!$A$21:$A$24,0), MATCH(Q$1,'[1]2018_commission_structure-Start'!$A$21:$I$21,0)),0)</f>
        <v>7115.97</v>
      </c>
      <c r="R328" s="26">
        <f>IF($H328&gt;K328,MIN($H328-K328,L328-K328)*INDEX('[1]2018_commission_structure-Start'!$A$21:$I$24,MATCH($E328,'[1]2018_commission_structure-Start'!$A$21:$A$24,0), MATCH(R$1,'[1]2018_commission_structure-Start'!$A$21:$I$21,0)),0)</f>
        <v>0</v>
      </c>
      <c r="S328" s="26">
        <f>IF(H328&gt;L328,(H328-L328)*INDEX('[1]2018_commission_structure-Start'!$A$21:$I$24,MATCH($E328,'[1]2018_commission_structure-Start'!$A$21:$A$24,0),MATCH(S$1,'[1]2018_commission_structure-Start'!$A$21:$I$21,0)),0)</f>
        <v>0</v>
      </c>
      <c r="T328" s="28">
        <f t="shared" si="56"/>
        <v>155240.97</v>
      </c>
      <c r="U328" s="28">
        <f t="shared" si="57"/>
        <v>264790.96999999997</v>
      </c>
      <c r="V328" s="28">
        <f>MIN(H328,I328)*INDEX('[1]2018_commission_structure-Start'!$A$15:$J$18,MATCH($E328,'[1]2018_commission_structure-Start'!$A$15:$A$18,0),MATCH(V$1,'[1]2018_commission_structure-Start'!$A$15:$J$15,0))</f>
        <v>112500</v>
      </c>
      <c r="W328" s="26">
        <f>IF($H328&gt;I328,MIN($H328-I328,J328-I328)*INDEX('[1]2018_commission_structure-Start'!$A$15:$J$18,MATCH($E328,'[1]2018_commission_structure-Start'!$A$15:$A$18,0),MATCH(W$1,'[1]2018_commission_structure-Start'!$A$15:$J$15,0)),0)</f>
        <v>41250</v>
      </c>
      <c r="X328" s="26">
        <f>IF($H328&gt;J328,MIN($H328-J328,K328-J328)*INDEX('[1]2018_commission_structure-Start'!$A$15:$J$18,MATCH($E328,'[1]2018_commission_structure-Start'!$A$15:$A$18,0),MATCH(X$1,'[1]2018_commission_structure-Start'!$A$15:$J$15,0)),0)</f>
        <v>7734.75</v>
      </c>
      <c r="Y328" s="26">
        <f>IF($H328&gt;K328,MIN($H328-K328,L328-K328)*INDEX('[1]2018_commission_structure-Start'!$A$15:$J$18,MATCH($E328,'[1]2018_commission_structure-Start'!$A$15:$A$18,0),MATCH(Y$1,'[1]2018_commission_structure-Start'!$A$15:$J$15,0)),0)</f>
        <v>0</v>
      </c>
      <c r="Z328" s="26">
        <f>IF(H328&gt;L328,(H328-L328)*INDEX('[1]2018_commission_structure-Start'!$A$21:$I$24,MATCH($E328,'[1]2018_commission_structure-Start'!$A$21:$A$24,0),MATCH(Z$1,'[1]2018_commission_structure-Start'!$A$21:$I$21,0)),0)</f>
        <v>0</v>
      </c>
      <c r="AA328" s="28">
        <f t="shared" si="58"/>
        <v>161484.75</v>
      </c>
      <c r="AB328" s="28">
        <f t="shared" si="59"/>
        <v>271034.75</v>
      </c>
    </row>
    <row r="329" spans="1:28" x14ac:dyDescent="0.2">
      <c r="A329" s="25" t="str">
        <f t="shared" si="50"/>
        <v>Fredek Vaskin</v>
      </c>
      <c r="B329" s="25">
        <v>5814713100</v>
      </c>
      <c r="C329" s="25" t="s">
        <v>650</v>
      </c>
      <c r="D329" s="25" t="s">
        <v>651</v>
      </c>
      <c r="E329" s="25" t="s">
        <v>29</v>
      </c>
      <c r="F329" s="25">
        <v>50467</v>
      </c>
      <c r="G329" s="25">
        <f>COUNTIF([1]deals_closed!D:D,B329)</f>
        <v>11</v>
      </c>
      <c r="H329" s="26">
        <f>SUMIF([1]deals_closed!D:D,B329,[1]deals_closed!C:C)</f>
        <v>431484</v>
      </c>
      <c r="I329" s="26">
        <f>VLOOKUP(E329,'[1]2018_commission_structure-Start'!$A$22:$I$24,9,FALSE)</f>
        <v>600000</v>
      </c>
      <c r="J329" s="26">
        <f t="shared" si="51"/>
        <v>750000</v>
      </c>
      <c r="K329" s="26">
        <f t="shared" si="52"/>
        <v>900000</v>
      </c>
      <c r="L329" s="26">
        <f t="shared" si="53"/>
        <v>1200000</v>
      </c>
      <c r="M329" s="27">
        <f t="shared" si="54"/>
        <v>0.71914</v>
      </c>
      <c r="N329" s="25" t="str">
        <f t="shared" si="55"/>
        <v>0-100%</v>
      </c>
      <c r="O329" s="28">
        <f>MIN(H329,I329)*INDEX('[1]2018_commission_structure-Start'!$A$21:$I$24,MATCH($E329,'[1]2018_commission_structure-Start'!$A$21:$A$24,0),MATCH(O$1,'[1]2018_commission_structure-Start'!$A$21:$I$21,0))</f>
        <v>56092.920000000006</v>
      </c>
      <c r="P329" s="26">
        <f>IF(H329&gt;I329,MIN(H329-I329,J329-I329)*INDEX('[1]2018_commission_structure-Start'!$A$21:$I$24,MATCH($E329,'[1]2018_commission_structure-Start'!$A$21:$A$24,0), MATCH(P$1,'[1]2018_commission_structure-Start'!$A$21:$I$21,0)),0)</f>
        <v>0</v>
      </c>
      <c r="Q329" s="26">
        <f>IF($H329&gt;J329,MIN($H329-J329,K329-J329)*INDEX('[1]2018_commission_structure-Start'!$A$21:$I$24,MATCH($E329,'[1]2018_commission_structure-Start'!$A$21:$A$24,0), MATCH(Q$1,'[1]2018_commission_structure-Start'!$A$21:$I$21,0)),0)</f>
        <v>0</v>
      </c>
      <c r="R329" s="26">
        <f>IF($H329&gt;K329,MIN($H329-K329,L329-K329)*INDEX('[1]2018_commission_structure-Start'!$A$21:$I$24,MATCH($E329,'[1]2018_commission_structure-Start'!$A$21:$A$24,0), MATCH(R$1,'[1]2018_commission_structure-Start'!$A$21:$I$21,0)),0)</f>
        <v>0</v>
      </c>
      <c r="S329" s="26">
        <f>IF(H329&gt;L329,(H329-L329)*INDEX('[1]2018_commission_structure-Start'!$A$21:$I$24,MATCH($E329,'[1]2018_commission_structure-Start'!$A$21:$A$24,0),MATCH(S$1,'[1]2018_commission_structure-Start'!$A$21:$I$21,0)),0)</f>
        <v>0</v>
      </c>
      <c r="T329" s="28">
        <f t="shared" si="56"/>
        <v>56092.920000000006</v>
      </c>
      <c r="U329" s="28">
        <f t="shared" si="57"/>
        <v>106559.92000000001</v>
      </c>
      <c r="V329" s="28">
        <f>MIN(H329,I329)*INDEX('[1]2018_commission_structure-Start'!$A$15:$J$18,MATCH($E329,'[1]2018_commission_structure-Start'!$A$15:$A$18,0),MATCH(V$1,'[1]2018_commission_structure-Start'!$A$15:$J$15,0))</f>
        <v>64722.6</v>
      </c>
      <c r="W329" s="26">
        <f>IF($H329&gt;I329,MIN($H329-I329,J329-I329)*INDEX('[1]2018_commission_structure-Start'!$A$15:$J$18,MATCH($E329,'[1]2018_commission_structure-Start'!$A$15:$A$18,0),MATCH(W$1,'[1]2018_commission_structure-Start'!$A$15:$J$15,0)),0)</f>
        <v>0</v>
      </c>
      <c r="X329" s="26">
        <f>IF($H329&gt;J329,MIN($H329-J329,K329-J329)*INDEX('[1]2018_commission_structure-Start'!$A$15:$J$18,MATCH($E329,'[1]2018_commission_structure-Start'!$A$15:$A$18,0),MATCH(X$1,'[1]2018_commission_structure-Start'!$A$15:$J$15,0)),0)</f>
        <v>0</v>
      </c>
      <c r="Y329" s="26">
        <f>IF($H329&gt;K329,MIN($H329-K329,L329-K329)*INDEX('[1]2018_commission_structure-Start'!$A$15:$J$18,MATCH($E329,'[1]2018_commission_structure-Start'!$A$15:$A$18,0),MATCH(Y$1,'[1]2018_commission_structure-Start'!$A$15:$J$15,0)),0)</f>
        <v>0</v>
      </c>
      <c r="Z329" s="26">
        <f>IF(H329&gt;L329,(H329-L329)*INDEX('[1]2018_commission_structure-Start'!$A$21:$I$24,MATCH($E329,'[1]2018_commission_structure-Start'!$A$21:$A$24,0),MATCH(Z$1,'[1]2018_commission_structure-Start'!$A$21:$I$21,0)),0)</f>
        <v>0</v>
      </c>
      <c r="AA329" s="28">
        <f t="shared" si="58"/>
        <v>64722.6</v>
      </c>
      <c r="AB329" s="28">
        <f t="shared" si="59"/>
        <v>115189.6</v>
      </c>
    </row>
    <row r="330" spans="1:28" x14ac:dyDescent="0.2">
      <c r="A330" s="25" t="str">
        <f t="shared" si="50"/>
        <v>Cristiano Gyurko</v>
      </c>
      <c r="B330" s="25">
        <v>2973481236</v>
      </c>
      <c r="C330" s="25" t="s">
        <v>652</v>
      </c>
      <c r="D330" s="25" t="s">
        <v>653</v>
      </c>
      <c r="E330" s="25" t="s">
        <v>7</v>
      </c>
      <c r="F330" s="25">
        <v>62190</v>
      </c>
      <c r="G330" s="25">
        <f>COUNTIF([1]deals_closed!D:D,B330)</f>
        <v>20</v>
      </c>
      <c r="H330" s="26">
        <f>SUMIF([1]deals_closed!D:D,B330,[1]deals_closed!C:C)</f>
        <v>763688</v>
      </c>
      <c r="I330" s="26">
        <f>VLOOKUP(E330,'[1]2018_commission_structure-Start'!$A$22:$I$24,9,FALSE)</f>
        <v>500000</v>
      </c>
      <c r="J330" s="26">
        <f t="shared" si="51"/>
        <v>625000</v>
      </c>
      <c r="K330" s="26">
        <f t="shared" si="52"/>
        <v>750000</v>
      </c>
      <c r="L330" s="26">
        <f t="shared" si="53"/>
        <v>1000000</v>
      </c>
      <c r="M330" s="27">
        <f t="shared" si="54"/>
        <v>1.5273760000000001</v>
      </c>
      <c r="N330" s="25" t="str">
        <f t="shared" si="55"/>
        <v>150-200%</v>
      </c>
      <c r="O330" s="28">
        <f>MIN(H330,I330)*INDEX('[1]2018_commission_structure-Start'!$A$21:$I$24,MATCH($E330,'[1]2018_commission_structure-Start'!$A$21:$A$24,0),MATCH(O$1,'[1]2018_commission_structure-Start'!$A$21:$I$21,0))</f>
        <v>50000</v>
      </c>
      <c r="P330" s="26">
        <f>IF(H330&gt;I330,MIN(H330-I330,J330-I330)*INDEX('[1]2018_commission_structure-Start'!$A$21:$I$24,MATCH($E330,'[1]2018_commission_structure-Start'!$A$21:$A$24,0), MATCH(P$1,'[1]2018_commission_structure-Start'!$A$21:$I$21,0)),0)</f>
        <v>18750</v>
      </c>
      <c r="Q330" s="26">
        <f>IF($H330&gt;J330,MIN($H330-J330,K330-J330)*INDEX('[1]2018_commission_structure-Start'!$A$21:$I$24,MATCH($E330,'[1]2018_commission_structure-Start'!$A$21:$A$24,0), MATCH(Q$1,'[1]2018_commission_structure-Start'!$A$21:$I$21,0)),0)</f>
        <v>22500</v>
      </c>
      <c r="R330" s="26">
        <f>IF($H330&gt;K330,MIN($H330-K330,L330-K330)*INDEX('[1]2018_commission_structure-Start'!$A$21:$I$24,MATCH($E330,'[1]2018_commission_structure-Start'!$A$21:$A$24,0), MATCH(R$1,'[1]2018_commission_structure-Start'!$A$21:$I$21,0)),0)</f>
        <v>3011.36</v>
      </c>
      <c r="S330" s="26">
        <f>IF(H330&gt;L330,(H330-L330)*INDEX('[1]2018_commission_structure-Start'!$A$21:$I$24,MATCH($E330,'[1]2018_commission_structure-Start'!$A$21:$A$24,0),MATCH(S$1,'[1]2018_commission_structure-Start'!$A$21:$I$21,0)),0)</f>
        <v>0</v>
      </c>
      <c r="T330" s="28">
        <f t="shared" si="56"/>
        <v>94261.36</v>
      </c>
      <c r="U330" s="28">
        <f t="shared" si="57"/>
        <v>156451.35999999999</v>
      </c>
      <c r="V330" s="28">
        <f>MIN(H330,I330)*INDEX('[1]2018_commission_structure-Start'!$A$15:$J$18,MATCH($E330,'[1]2018_commission_structure-Start'!$A$15:$A$18,0),MATCH(V$1,'[1]2018_commission_structure-Start'!$A$15:$J$15,0))</f>
        <v>60000</v>
      </c>
      <c r="W330" s="26">
        <f>IF($H330&gt;I330,MIN($H330-I330,J330-I330)*INDEX('[1]2018_commission_structure-Start'!$A$15:$J$18,MATCH($E330,'[1]2018_commission_structure-Start'!$A$15:$A$18,0),MATCH(W$1,'[1]2018_commission_structure-Start'!$A$15:$J$15,0)),0)</f>
        <v>21250</v>
      </c>
      <c r="X330" s="26">
        <f>IF($H330&gt;J330,MIN($H330-J330,K330-J330)*INDEX('[1]2018_commission_structure-Start'!$A$15:$J$18,MATCH($E330,'[1]2018_commission_structure-Start'!$A$15:$A$18,0),MATCH(X$1,'[1]2018_commission_structure-Start'!$A$15:$J$15,0)),0)</f>
        <v>25000</v>
      </c>
      <c r="Y330" s="26">
        <f>IF($H330&gt;K330,MIN($H330-K330,L330-K330)*INDEX('[1]2018_commission_structure-Start'!$A$15:$J$18,MATCH($E330,'[1]2018_commission_structure-Start'!$A$15:$A$18,0),MATCH(Y$1,'[1]2018_commission_structure-Start'!$A$15:$J$15,0)),0)</f>
        <v>3011.36</v>
      </c>
      <c r="Z330" s="26">
        <f>IF(H330&gt;L330,(H330-L330)*INDEX('[1]2018_commission_structure-Start'!$A$21:$I$24,MATCH($E330,'[1]2018_commission_structure-Start'!$A$21:$A$24,0),MATCH(Z$1,'[1]2018_commission_structure-Start'!$A$21:$I$21,0)),0)</f>
        <v>0</v>
      </c>
      <c r="AA330" s="28">
        <f t="shared" si="58"/>
        <v>109261.36</v>
      </c>
      <c r="AB330" s="28">
        <f t="shared" si="59"/>
        <v>171451.36</v>
      </c>
    </row>
    <row r="331" spans="1:28" x14ac:dyDescent="0.2">
      <c r="A331" s="25" t="str">
        <f t="shared" si="50"/>
        <v>Delphine Denisard</v>
      </c>
      <c r="B331" s="25">
        <v>5285704227</v>
      </c>
      <c r="C331" s="25" t="s">
        <v>654</v>
      </c>
      <c r="D331" s="25" t="s">
        <v>655</v>
      </c>
      <c r="E331" s="25" t="s">
        <v>10</v>
      </c>
      <c r="F331" s="25">
        <v>101533</v>
      </c>
      <c r="G331" s="25">
        <f>COUNTIF([1]deals_closed!D:D,B331)</f>
        <v>14</v>
      </c>
      <c r="H331" s="26">
        <f>SUMIF([1]deals_closed!D:D,B331,[1]deals_closed!C:C)</f>
        <v>497009</v>
      </c>
      <c r="I331" s="26">
        <f>VLOOKUP(E331,'[1]2018_commission_structure-Start'!$A$22:$I$24,9,FALSE)</f>
        <v>750000</v>
      </c>
      <c r="J331" s="26">
        <f t="shared" si="51"/>
        <v>937500</v>
      </c>
      <c r="K331" s="26">
        <f t="shared" si="52"/>
        <v>1125000</v>
      </c>
      <c r="L331" s="26">
        <f t="shared" si="53"/>
        <v>1500000</v>
      </c>
      <c r="M331" s="27">
        <f t="shared" si="54"/>
        <v>0.66267866666666664</v>
      </c>
      <c r="N331" s="25" t="str">
        <f t="shared" si="55"/>
        <v>0-100%</v>
      </c>
      <c r="O331" s="28">
        <f>MIN(H331,I331)*INDEX('[1]2018_commission_structure-Start'!$A$21:$I$24,MATCH($E331,'[1]2018_commission_structure-Start'!$A$21:$A$24,0),MATCH(O$1,'[1]2018_commission_structure-Start'!$A$21:$I$21,0))</f>
        <v>74551.349999999991</v>
      </c>
      <c r="P331" s="26">
        <f>IF(H331&gt;I331,MIN(H331-I331,J331-I331)*INDEX('[1]2018_commission_structure-Start'!$A$21:$I$24,MATCH($E331,'[1]2018_commission_structure-Start'!$A$21:$A$24,0), MATCH(P$1,'[1]2018_commission_structure-Start'!$A$21:$I$21,0)),0)</f>
        <v>0</v>
      </c>
      <c r="Q331" s="26">
        <f>IF($H331&gt;J331,MIN($H331-J331,K331-J331)*INDEX('[1]2018_commission_structure-Start'!$A$21:$I$24,MATCH($E331,'[1]2018_commission_structure-Start'!$A$21:$A$24,0), MATCH(Q$1,'[1]2018_commission_structure-Start'!$A$21:$I$21,0)),0)</f>
        <v>0</v>
      </c>
      <c r="R331" s="26">
        <f>IF($H331&gt;K331,MIN($H331-K331,L331-K331)*INDEX('[1]2018_commission_structure-Start'!$A$21:$I$24,MATCH($E331,'[1]2018_commission_structure-Start'!$A$21:$A$24,0), MATCH(R$1,'[1]2018_commission_structure-Start'!$A$21:$I$21,0)),0)</f>
        <v>0</v>
      </c>
      <c r="S331" s="26">
        <f>IF(H331&gt;L331,(H331-L331)*INDEX('[1]2018_commission_structure-Start'!$A$21:$I$24,MATCH($E331,'[1]2018_commission_structure-Start'!$A$21:$A$24,0),MATCH(S$1,'[1]2018_commission_structure-Start'!$A$21:$I$21,0)),0)</f>
        <v>0</v>
      </c>
      <c r="T331" s="28">
        <f t="shared" si="56"/>
        <v>74551.349999999991</v>
      </c>
      <c r="U331" s="28">
        <f t="shared" si="57"/>
        <v>176084.34999999998</v>
      </c>
      <c r="V331" s="28">
        <f>MIN(H331,I331)*INDEX('[1]2018_commission_structure-Start'!$A$15:$J$18,MATCH($E331,'[1]2018_commission_structure-Start'!$A$15:$A$18,0),MATCH(V$1,'[1]2018_commission_structure-Start'!$A$15:$J$15,0))</f>
        <v>74551.349999999991</v>
      </c>
      <c r="W331" s="26">
        <f>IF($H331&gt;I331,MIN($H331-I331,J331-I331)*INDEX('[1]2018_commission_structure-Start'!$A$15:$J$18,MATCH($E331,'[1]2018_commission_structure-Start'!$A$15:$A$18,0),MATCH(W$1,'[1]2018_commission_structure-Start'!$A$15:$J$15,0)),0)</f>
        <v>0</v>
      </c>
      <c r="X331" s="26">
        <f>IF($H331&gt;J331,MIN($H331-J331,K331-J331)*INDEX('[1]2018_commission_structure-Start'!$A$15:$J$18,MATCH($E331,'[1]2018_commission_structure-Start'!$A$15:$A$18,0),MATCH(X$1,'[1]2018_commission_structure-Start'!$A$15:$J$15,0)),0)</f>
        <v>0</v>
      </c>
      <c r="Y331" s="26">
        <f>IF($H331&gt;K331,MIN($H331-K331,L331-K331)*INDEX('[1]2018_commission_structure-Start'!$A$15:$J$18,MATCH($E331,'[1]2018_commission_structure-Start'!$A$15:$A$18,0),MATCH(Y$1,'[1]2018_commission_structure-Start'!$A$15:$J$15,0)),0)</f>
        <v>0</v>
      </c>
      <c r="Z331" s="26">
        <f>IF(H331&gt;L331,(H331-L331)*INDEX('[1]2018_commission_structure-Start'!$A$21:$I$24,MATCH($E331,'[1]2018_commission_structure-Start'!$A$21:$A$24,0),MATCH(Z$1,'[1]2018_commission_structure-Start'!$A$21:$I$21,0)),0)</f>
        <v>0</v>
      </c>
      <c r="AA331" s="28">
        <f t="shared" si="58"/>
        <v>74551.349999999991</v>
      </c>
      <c r="AB331" s="28">
        <f t="shared" si="59"/>
        <v>176084.34999999998</v>
      </c>
    </row>
    <row r="332" spans="1:28" x14ac:dyDescent="0.2">
      <c r="A332" s="25" t="str">
        <f t="shared" si="50"/>
        <v>Celka Attoc</v>
      </c>
      <c r="B332" s="25">
        <v>2185059785</v>
      </c>
      <c r="C332" s="25" t="s">
        <v>656</v>
      </c>
      <c r="D332" s="25" t="s">
        <v>657</v>
      </c>
      <c r="E332" s="25" t="s">
        <v>10</v>
      </c>
      <c r="F332" s="25">
        <v>108166</v>
      </c>
      <c r="G332" s="25">
        <f>COUNTIF([1]deals_closed!D:D,B332)</f>
        <v>20</v>
      </c>
      <c r="H332" s="26">
        <f>SUMIF([1]deals_closed!D:D,B332,[1]deals_closed!C:C)</f>
        <v>700449</v>
      </c>
      <c r="I332" s="26">
        <f>VLOOKUP(E332,'[1]2018_commission_structure-Start'!$A$22:$I$24,9,FALSE)</f>
        <v>750000</v>
      </c>
      <c r="J332" s="26">
        <f t="shared" si="51"/>
        <v>937500</v>
      </c>
      <c r="K332" s="26">
        <f t="shared" si="52"/>
        <v>1125000</v>
      </c>
      <c r="L332" s="26">
        <f t="shared" si="53"/>
        <v>1500000</v>
      </c>
      <c r="M332" s="27">
        <f t="shared" si="54"/>
        <v>0.93393199999999998</v>
      </c>
      <c r="N332" s="25" t="str">
        <f t="shared" si="55"/>
        <v>0-100%</v>
      </c>
      <c r="O332" s="28">
        <f>MIN(H332,I332)*INDEX('[1]2018_commission_structure-Start'!$A$21:$I$24,MATCH($E332,'[1]2018_commission_structure-Start'!$A$21:$A$24,0),MATCH(O$1,'[1]2018_commission_structure-Start'!$A$21:$I$21,0))</f>
        <v>105067.34999999999</v>
      </c>
      <c r="P332" s="26">
        <f>IF(H332&gt;I332,MIN(H332-I332,J332-I332)*INDEX('[1]2018_commission_structure-Start'!$A$21:$I$24,MATCH($E332,'[1]2018_commission_structure-Start'!$A$21:$A$24,0), MATCH(P$1,'[1]2018_commission_structure-Start'!$A$21:$I$21,0)),0)</f>
        <v>0</v>
      </c>
      <c r="Q332" s="26">
        <f>IF($H332&gt;J332,MIN($H332-J332,K332-J332)*INDEX('[1]2018_commission_structure-Start'!$A$21:$I$24,MATCH($E332,'[1]2018_commission_structure-Start'!$A$21:$A$24,0), MATCH(Q$1,'[1]2018_commission_structure-Start'!$A$21:$I$21,0)),0)</f>
        <v>0</v>
      </c>
      <c r="R332" s="26">
        <f>IF($H332&gt;K332,MIN($H332-K332,L332-K332)*INDEX('[1]2018_commission_structure-Start'!$A$21:$I$24,MATCH($E332,'[1]2018_commission_structure-Start'!$A$21:$A$24,0), MATCH(R$1,'[1]2018_commission_structure-Start'!$A$21:$I$21,0)),0)</f>
        <v>0</v>
      </c>
      <c r="S332" s="26">
        <f>IF(H332&gt;L332,(H332-L332)*INDEX('[1]2018_commission_structure-Start'!$A$21:$I$24,MATCH($E332,'[1]2018_commission_structure-Start'!$A$21:$A$24,0),MATCH(S$1,'[1]2018_commission_structure-Start'!$A$21:$I$21,0)),0)</f>
        <v>0</v>
      </c>
      <c r="T332" s="28">
        <f t="shared" si="56"/>
        <v>105067.34999999999</v>
      </c>
      <c r="U332" s="28">
        <f t="shared" si="57"/>
        <v>213233.34999999998</v>
      </c>
      <c r="V332" s="28">
        <f>MIN(H332,I332)*INDEX('[1]2018_commission_structure-Start'!$A$15:$J$18,MATCH($E332,'[1]2018_commission_structure-Start'!$A$15:$A$18,0),MATCH(V$1,'[1]2018_commission_structure-Start'!$A$15:$J$15,0))</f>
        <v>105067.34999999999</v>
      </c>
      <c r="W332" s="26">
        <f>IF($H332&gt;I332,MIN($H332-I332,J332-I332)*INDEX('[1]2018_commission_structure-Start'!$A$15:$J$18,MATCH($E332,'[1]2018_commission_structure-Start'!$A$15:$A$18,0),MATCH(W$1,'[1]2018_commission_structure-Start'!$A$15:$J$15,0)),0)</f>
        <v>0</v>
      </c>
      <c r="X332" s="26">
        <f>IF($H332&gt;J332,MIN($H332-J332,K332-J332)*INDEX('[1]2018_commission_structure-Start'!$A$15:$J$18,MATCH($E332,'[1]2018_commission_structure-Start'!$A$15:$A$18,0),MATCH(X$1,'[1]2018_commission_structure-Start'!$A$15:$J$15,0)),0)</f>
        <v>0</v>
      </c>
      <c r="Y332" s="26">
        <f>IF($H332&gt;K332,MIN($H332-K332,L332-K332)*INDEX('[1]2018_commission_structure-Start'!$A$15:$J$18,MATCH($E332,'[1]2018_commission_structure-Start'!$A$15:$A$18,0),MATCH(Y$1,'[1]2018_commission_structure-Start'!$A$15:$J$15,0)),0)</f>
        <v>0</v>
      </c>
      <c r="Z332" s="26">
        <f>IF(H332&gt;L332,(H332-L332)*INDEX('[1]2018_commission_structure-Start'!$A$21:$I$24,MATCH($E332,'[1]2018_commission_structure-Start'!$A$21:$A$24,0),MATCH(Z$1,'[1]2018_commission_structure-Start'!$A$21:$I$21,0)),0)</f>
        <v>0</v>
      </c>
      <c r="AA332" s="28">
        <f t="shared" si="58"/>
        <v>105067.34999999999</v>
      </c>
      <c r="AB332" s="28">
        <f t="shared" si="59"/>
        <v>213233.34999999998</v>
      </c>
    </row>
    <row r="333" spans="1:28" x14ac:dyDescent="0.2">
      <c r="A333" s="25" t="str">
        <f t="shared" si="50"/>
        <v>Carmelle Utridge</v>
      </c>
      <c r="B333" s="25">
        <v>3904109642</v>
      </c>
      <c r="C333" s="25" t="s">
        <v>658</v>
      </c>
      <c r="D333" s="25" t="s">
        <v>659</v>
      </c>
      <c r="E333" s="25" t="s">
        <v>7</v>
      </c>
      <c r="F333" s="25">
        <v>49695</v>
      </c>
      <c r="G333" s="25">
        <f>COUNTIF([1]deals_closed!D:D,B333)</f>
        <v>16</v>
      </c>
      <c r="H333" s="26">
        <f>SUMIF([1]deals_closed!D:D,B333,[1]deals_closed!C:C)</f>
        <v>580253</v>
      </c>
      <c r="I333" s="26">
        <f>VLOOKUP(E333,'[1]2018_commission_structure-Start'!$A$22:$I$24,9,FALSE)</f>
        <v>500000</v>
      </c>
      <c r="J333" s="26">
        <f t="shared" si="51"/>
        <v>625000</v>
      </c>
      <c r="K333" s="26">
        <f t="shared" si="52"/>
        <v>750000</v>
      </c>
      <c r="L333" s="26">
        <f t="shared" si="53"/>
        <v>1000000</v>
      </c>
      <c r="M333" s="27">
        <f t="shared" si="54"/>
        <v>1.160506</v>
      </c>
      <c r="N333" s="25" t="str">
        <f t="shared" si="55"/>
        <v>100-125%</v>
      </c>
      <c r="O333" s="28">
        <f>MIN(H333,I333)*INDEX('[1]2018_commission_structure-Start'!$A$21:$I$24,MATCH($E333,'[1]2018_commission_structure-Start'!$A$21:$A$24,0),MATCH(O$1,'[1]2018_commission_structure-Start'!$A$21:$I$21,0))</f>
        <v>50000</v>
      </c>
      <c r="P333" s="26">
        <f>IF(H333&gt;I333,MIN(H333-I333,J333-I333)*INDEX('[1]2018_commission_structure-Start'!$A$21:$I$24,MATCH($E333,'[1]2018_commission_structure-Start'!$A$21:$A$24,0), MATCH(P$1,'[1]2018_commission_structure-Start'!$A$21:$I$21,0)),0)</f>
        <v>12037.949999999999</v>
      </c>
      <c r="Q333" s="26">
        <f>IF($H333&gt;J333,MIN($H333-J333,K333-J333)*INDEX('[1]2018_commission_structure-Start'!$A$21:$I$24,MATCH($E333,'[1]2018_commission_structure-Start'!$A$21:$A$24,0), MATCH(Q$1,'[1]2018_commission_structure-Start'!$A$21:$I$21,0)),0)</f>
        <v>0</v>
      </c>
      <c r="R333" s="26">
        <f>IF($H333&gt;K333,MIN($H333-K333,L333-K333)*INDEX('[1]2018_commission_structure-Start'!$A$21:$I$24,MATCH($E333,'[1]2018_commission_structure-Start'!$A$21:$A$24,0), MATCH(R$1,'[1]2018_commission_structure-Start'!$A$21:$I$21,0)),0)</f>
        <v>0</v>
      </c>
      <c r="S333" s="26">
        <f>IF(H333&gt;L333,(H333-L333)*INDEX('[1]2018_commission_structure-Start'!$A$21:$I$24,MATCH($E333,'[1]2018_commission_structure-Start'!$A$21:$A$24,0),MATCH(S$1,'[1]2018_commission_structure-Start'!$A$21:$I$21,0)),0)</f>
        <v>0</v>
      </c>
      <c r="T333" s="28">
        <f t="shared" si="56"/>
        <v>62037.95</v>
      </c>
      <c r="U333" s="28">
        <f t="shared" si="57"/>
        <v>111732.95</v>
      </c>
      <c r="V333" s="28">
        <f>MIN(H333,I333)*INDEX('[1]2018_commission_structure-Start'!$A$15:$J$18,MATCH($E333,'[1]2018_commission_structure-Start'!$A$15:$A$18,0),MATCH(V$1,'[1]2018_commission_structure-Start'!$A$15:$J$15,0))</f>
        <v>60000</v>
      </c>
      <c r="W333" s="26">
        <f>IF($H333&gt;I333,MIN($H333-I333,J333-I333)*INDEX('[1]2018_commission_structure-Start'!$A$15:$J$18,MATCH($E333,'[1]2018_commission_structure-Start'!$A$15:$A$18,0),MATCH(W$1,'[1]2018_commission_structure-Start'!$A$15:$J$15,0)),0)</f>
        <v>13643.01</v>
      </c>
      <c r="X333" s="26">
        <f>IF($H333&gt;J333,MIN($H333-J333,K333-J333)*INDEX('[1]2018_commission_structure-Start'!$A$15:$J$18,MATCH($E333,'[1]2018_commission_structure-Start'!$A$15:$A$18,0),MATCH(X$1,'[1]2018_commission_structure-Start'!$A$15:$J$15,0)),0)</f>
        <v>0</v>
      </c>
      <c r="Y333" s="26">
        <f>IF($H333&gt;K333,MIN($H333-K333,L333-K333)*INDEX('[1]2018_commission_structure-Start'!$A$15:$J$18,MATCH($E333,'[1]2018_commission_structure-Start'!$A$15:$A$18,0),MATCH(Y$1,'[1]2018_commission_structure-Start'!$A$15:$J$15,0)),0)</f>
        <v>0</v>
      </c>
      <c r="Z333" s="26">
        <f>IF(H333&gt;L333,(H333-L333)*INDEX('[1]2018_commission_structure-Start'!$A$21:$I$24,MATCH($E333,'[1]2018_commission_structure-Start'!$A$21:$A$24,0),MATCH(Z$1,'[1]2018_commission_structure-Start'!$A$21:$I$21,0)),0)</f>
        <v>0</v>
      </c>
      <c r="AA333" s="28">
        <f t="shared" si="58"/>
        <v>73643.009999999995</v>
      </c>
      <c r="AB333" s="28">
        <f t="shared" si="59"/>
        <v>123338.01</v>
      </c>
    </row>
    <row r="334" spans="1:28" x14ac:dyDescent="0.2">
      <c r="A334" s="25" t="str">
        <f t="shared" si="50"/>
        <v>Ferrel Gainforth</v>
      </c>
      <c r="B334" s="25">
        <v>8239612253</v>
      </c>
      <c r="C334" s="25" t="s">
        <v>660</v>
      </c>
      <c r="D334" s="25" t="s">
        <v>661</v>
      </c>
      <c r="E334" s="25" t="s">
        <v>10</v>
      </c>
      <c r="F334" s="25">
        <v>81730</v>
      </c>
      <c r="G334" s="25">
        <f>COUNTIF([1]deals_closed!D:D,B334)</f>
        <v>14</v>
      </c>
      <c r="H334" s="26">
        <f>SUMIF([1]deals_closed!D:D,B334,[1]deals_closed!C:C)</f>
        <v>539738</v>
      </c>
      <c r="I334" s="26">
        <f>VLOOKUP(E334,'[1]2018_commission_structure-Start'!$A$22:$I$24,9,FALSE)</f>
        <v>750000</v>
      </c>
      <c r="J334" s="26">
        <f t="shared" si="51"/>
        <v>937500</v>
      </c>
      <c r="K334" s="26">
        <f t="shared" si="52"/>
        <v>1125000</v>
      </c>
      <c r="L334" s="26">
        <f t="shared" si="53"/>
        <v>1500000</v>
      </c>
      <c r="M334" s="27">
        <f t="shared" si="54"/>
        <v>0.71965066666666666</v>
      </c>
      <c r="N334" s="25" t="str">
        <f t="shared" si="55"/>
        <v>0-100%</v>
      </c>
      <c r="O334" s="28">
        <f>MIN(H334,I334)*INDEX('[1]2018_commission_structure-Start'!$A$21:$I$24,MATCH($E334,'[1]2018_commission_structure-Start'!$A$21:$A$24,0),MATCH(O$1,'[1]2018_commission_structure-Start'!$A$21:$I$21,0))</f>
        <v>80960.7</v>
      </c>
      <c r="P334" s="26">
        <f>IF(H334&gt;I334,MIN(H334-I334,J334-I334)*INDEX('[1]2018_commission_structure-Start'!$A$21:$I$24,MATCH($E334,'[1]2018_commission_structure-Start'!$A$21:$A$24,0), MATCH(P$1,'[1]2018_commission_structure-Start'!$A$21:$I$21,0)),0)</f>
        <v>0</v>
      </c>
      <c r="Q334" s="26">
        <f>IF($H334&gt;J334,MIN($H334-J334,K334-J334)*INDEX('[1]2018_commission_structure-Start'!$A$21:$I$24,MATCH($E334,'[1]2018_commission_structure-Start'!$A$21:$A$24,0), MATCH(Q$1,'[1]2018_commission_structure-Start'!$A$21:$I$21,0)),0)</f>
        <v>0</v>
      </c>
      <c r="R334" s="26">
        <f>IF($H334&gt;K334,MIN($H334-K334,L334-K334)*INDEX('[1]2018_commission_structure-Start'!$A$21:$I$24,MATCH($E334,'[1]2018_commission_structure-Start'!$A$21:$A$24,0), MATCH(R$1,'[1]2018_commission_structure-Start'!$A$21:$I$21,0)),0)</f>
        <v>0</v>
      </c>
      <c r="S334" s="26">
        <f>IF(H334&gt;L334,(H334-L334)*INDEX('[1]2018_commission_structure-Start'!$A$21:$I$24,MATCH($E334,'[1]2018_commission_structure-Start'!$A$21:$A$24,0),MATCH(S$1,'[1]2018_commission_structure-Start'!$A$21:$I$21,0)),0)</f>
        <v>0</v>
      </c>
      <c r="T334" s="28">
        <f t="shared" si="56"/>
        <v>80960.7</v>
      </c>
      <c r="U334" s="28">
        <f t="shared" si="57"/>
        <v>162690.70000000001</v>
      </c>
      <c r="V334" s="28">
        <f>MIN(H334,I334)*INDEX('[1]2018_commission_structure-Start'!$A$15:$J$18,MATCH($E334,'[1]2018_commission_structure-Start'!$A$15:$A$18,0),MATCH(V$1,'[1]2018_commission_structure-Start'!$A$15:$J$15,0))</f>
        <v>80960.7</v>
      </c>
      <c r="W334" s="26">
        <f>IF($H334&gt;I334,MIN($H334-I334,J334-I334)*INDEX('[1]2018_commission_structure-Start'!$A$15:$J$18,MATCH($E334,'[1]2018_commission_structure-Start'!$A$15:$A$18,0),MATCH(W$1,'[1]2018_commission_structure-Start'!$A$15:$J$15,0)),0)</f>
        <v>0</v>
      </c>
      <c r="X334" s="26">
        <f>IF($H334&gt;J334,MIN($H334-J334,K334-J334)*INDEX('[1]2018_commission_structure-Start'!$A$15:$J$18,MATCH($E334,'[1]2018_commission_structure-Start'!$A$15:$A$18,0),MATCH(X$1,'[1]2018_commission_structure-Start'!$A$15:$J$15,0)),0)</f>
        <v>0</v>
      </c>
      <c r="Y334" s="26">
        <f>IF($H334&gt;K334,MIN($H334-K334,L334-K334)*INDEX('[1]2018_commission_structure-Start'!$A$15:$J$18,MATCH($E334,'[1]2018_commission_structure-Start'!$A$15:$A$18,0),MATCH(Y$1,'[1]2018_commission_structure-Start'!$A$15:$J$15,0)),0)</f>
        <v>0</v>
      </c>
      <c r="Z334" s="26">
        <f>IF(H334&gt;L334,(H334-L334)*INDEX('[1]2018_commission_structure-Start'!$A$21:$I$24,MATCH($E334,'[1]2018_commission_structure-Start'!$A$21:$A$24,0),MATCH(Z$1,'[1]2018_commission_structure-Start'!$A$21:$I$21,0)),0)</f>
        <v>0</v>
      </c>
      <c r="AA334" s="28">
        <f t="shared" si="58"/>
        <v>80960.7</v>
      </c>
      <c r="AB334" s="28">
        <f t="shared" si="59"/>
        <v>162690.70000000001</v>
      </c>
    </row>
    <row r="335" spans="1:28" x14ac:dyDescent="0.2">
      <c r="A335" s="25" t="str">
        <f t="shared" si="50"/>
        <v>Tamqrah Flowerden</v>
      </c>
      <c r="B335" s="25">
        <v>5422052862</v>
      </c>
      <c r="C335" s="25" t="s">
        <v>662</v>
      </c>
      <c r="D335" s="25" t="s">
        <v>663</v>
      </c>
      <c r="E335" s="25" t="s">
        <v>29</v>
      </c>
      <c r="F335" s="25">
        <v>63500</v>
      </c>
      <c r="G335" s="25">
        <f>COUNTIF([1]deals_closed!D:D,B335)</f>
        <v>19</v>
      </c>
      <c r="H335" s="26">
        <f>SUMIF([1]deals_closed!D:D,B335,[1]deals_closed!C:C)</f>
        <v>613625</v>
      </c>
      <c r="I335" s="26">
        <f>VLOOKUP(E335,'[1]2018_commission_structure-Start'!$A$22:$I$24,9,FALSE)</f>
        <v>600000</v>
      </c>
      <c r="J335" s="26">
        <f t="shared" si="51"/>
        <v>750000</v>
      </c>
      <c r="K335" s="26">
        <f t="shared" si="52"/>
        <v>900000</v>
      </c>
      <c r="L335" s="26">
        <f t="shared" si="53"/>
        <v>1200000</v>
      </c>
      <c r="M335" s="27">
        <f t="shared" si="54"/>
        <v>1.0227083333333333</v>
      </c>
      <c r="N335" s="25" t="str">
        <f t="shared" si="55"/>
        <v>100-125%</v>
      </c>
      <c r="O335" s="28">
        <f>MIN(H335,I335)*INDEX('[1]2018_commission_structure-Start'!$A$21:$I$24,MATCH($E335,'[1]2018_commission_structure-Start'!$A$21:$A$24,0),MATCH(O$1,'[1]2018_commission_structure-Start'!$A$21:$I$21,0))</f>
        <v>78000</v>
      </c>
      <c r="P335" s="26">
        <f>IF(H335&gt;I335,MIN(H335-I335,J335-I335)*INDEX('[1]2018_commission_structure-Start'!$A$21:$I$24,MATCH($E335,'[1]2018_commission_structure-Start'!$A$21:$A$24,0), MATCH(P$1,'[1]2018_commission_structure-Start'!$A$21:$I$21,0)),0)</f>
        <v>2316.25</v>
      </c>
      <c r="Q335" s="26">
        <f>IF($H335&gt;J335,MIN($H335-J335,K335-J335)*INDEX('[1]2018_commission_structure-Start'!$A$21:$I$24,MATCH($E335,'[1]2018_commission_structure-Start'!$A$21:$A$24,0), MATCH(Q$1,'[1]2018_commission_structure-Start'!$A$21:$I$21,0)),0)</f>
        <v>0</v>
      </c>
      <c r="R335" s="26">
        <f>IF($H335&gt;K335,MIN($H335-K335,L335-K335)*INDEX('[1]2018_commission_structure-Start'!$A$21:$I$24,MATCH($E335,'[1]2018_commission_structure-Start'!$A$21:$A$24,0), MATCH(R$1,'[1]2018_commission_structure-Start'!$A$21:$I$21,0)),0)</f>
        <v>0</v>
      </c>
      <c r="S335" s="26">
        <f>IF(H335&gt;L335,(H335-L335)*INDEX('[1]2018_commission_structure-Start'!$A$21:$I$24,MATCH($E335,'[1]2018_commission_structure-Start'!$A$21:$A$24,0),MATCH(S$1,'[1]2018_commission_structure-Start'!$A$21:$I$21,0)),0)</f>
        <v>0</v>
      </c>
      <c r="T335" s="28">
        <f t="shared" si="56"/>
        <v>80316.25</v>
      </c>
      <c r="U335" s="28">
        <f t="shared" si="57"/>
        <v>143816.25</v>
      </c>
      <c r="V335" s="28">
        <f>MIN(H335,I335)*INDEX('[1]2018_commission_structure-Start'!$A$15:$J$18,MATCH($E335,'[1]2018_commission_structure-Start'!$A$15:$A$18,0),MATCH(V$1,'[1]2018_commission_structure-Start'!$A$15:$J$15,0))</f>
        <v>90000</v>
      </c>
      <c r="W335" s="26">
        <f>IF($H335&gt;I335,MIN($H335-I335,J335-I335)*INDEX('[1]2018_commission_structure-Start'!$A$15:$J$18,MATCH($E335,'[1]2018_commission_structure-Start'!$A$15:$A$18,0),MATCH(W$1,'[1]2018_commission_structure-Start'!$A$15:$J$15,0)),0)</f>
        <v>2452.5</v>
      </c>
      <c r="X335" s="26">
        <f>IF($H335&gt;J335,MIN($H335-J335,K335-J335)*INDEX('[1]2018_commission_structure-Start'!$A$15:$J$18,MATCH($E335,'[1]2018_commission_structure-Start'!$A$15:$A$18,0),MATCH(X$1,'[1]2018_commission_structure-Start'!$A$15:$J$15,0)),0)</f>
        <v>0</v>
      </c>
      <c r="Y335" s="26">
        <f>IF($H335&gt;K335,MIN($H335-K335,L335-K335)*INDEX('[1]2018_commission_structure-Start'!$A$15:$J$18,MATCH($E335,'[1]2018_commission_structure-Start'!$A$15:$A$18,0),MATCH(Y$1,'[1]2018_commission_structure-Start'!$A$15:$J$15,0)),0)</f>
        <v>0</v>
      </c>
      <c r="Z335" s="26">
        <f>IF(H335&gt;L335,(H335-L335)*INDEX('[1]2018_commission_structure-Start'!$A$21:$I$24,MATCH($E335,'[1]2018_commission_structure-Start'!$A$21:$A$24,0),MATCH(Z$1,'[1]2018_commission_structure-Start'!$A$21:$I$21,0)),0)</f>
        <v>0</v>
      </c>
      <c r="AA335" s="28">
        <f t="shared" si="58"/>
        <v>92452.5</v>
      </c>
      <c r="AB335" s="28">
        <f t="shared" si="59"/>
        <v>155952.5</v>
      </c>
    </row>
    <row r="336" spans="1:28" x14ac:dyDescent="0.2">
      <c r="A336" s="25" t="str">
        <f t="shared" si="50"/>
        <v>Nanine Pummell</v>
      </c>
      <c r="B336" s="25">
        <v>8017115954</v>
      </c>
      <c r="C336" s="25" t="s">
        <v>664</v>
      </c>
      <c r="D336" s="25" t="s">
        <v>665</v>
      </c>
      <c r="E336" s="25" t="s">
        <v>29</v>
      </c>
      <c r="F336" s="25">
        <v>53058</v>
      </c>
      <c r="G336" s="25">
        <f>COUNTIF([1]deals_closed!D:D,B336)</f>
        <v>21</v>
      </c>
      <c r="H336" s="26">
        <f>SUMIF([1]deals_closed!D:D,B336,[1]deals_closed!C:C)</f>
        <v>853386</v>
      </c>
      <c r="I336" s="26">
        <f>VLOOKUP(E336,'[1]2018_commission_structure-Start'!$A$22:$I$24,9,FALSE)</f>
        <v>600000</v>
      </c>
      <c r="J336" s="26">
        <f t="shared" si="51"/>
        <v>750000</v>
      </c>
      <c r="K336" s="26">
        <f t="shared" si="52"/>
        <v>900000</v>
      </c>
      <c r="L336" s="26">
        <f t="shared" si="53"/>
        <v>1200000</v>
      </c>
      <c r="M336" s="27">
        <f t="shared" si="54"/>
        <v>1.42231</v>
      </c>
      <c r="N336" s="25" t="str">
        <f t="shared" si="55"/>
        <v>125-150%</v>
      </c>
      <c r="O336" s="28">
        <f>MIN(H336,I336)*INDEX('[1]2018_commission_structure-Start'!$A$21:$I$24,MATCH($E336,'[1]2018_commission_structure-Start'!$A$21:$A$24,0),MATCH(O$1,'[1]2018_commission_structure-Start'!$A$21:$I$21,0))</f>
        <v>78000</v>
      </c>
      <c r="P336" s="26">
        <f>IF(H336&gt;I336,MIN(H336-I336,J336-I336)*INDEX('[1]2018_commission_structure-Start'!$A$21:$I$24,MATCH($E336,'[1]2018_commission_structure-Start'!$A$21:$A$24,0), MATCH(P$1,'[1]2018_commission_structure-Start'!$A$21:$I$21,0)),0)</f>
        <v>25500.000000000004</v>
      </c>
      <c r="Q336" s="26">
        <f>IF($H336&gt;J336,MIN($H336-J336,K336-J336)*INDEX('[1]2018_commission_structure-Start'!$A$21:$I$24,MATCH($E336,'[1]2018_commission_structure-Start'!$A$21:$A$24,0), MATCH(Q$1,'[1]2018_commission_structure-Start'!$A$21:$I$21,0)),0)</f>
        <v>21711.059999999998</v>
      </c>
      <c r="R336" s="26">
        <f>IF($H336&gt;K336,MIN($H336-K336,L336-K336)*INDEX('[1]2018_commission_structure-Start'!$A$21:$I$24,MATCH($E336,'[1]2018_commission_structure-Start'!$A$21:$A$24,0), MATCH(R$1,'[1]2018_commission_structure-Start'!$A$21:$I$21,0)),0)</f>
        <v>0</v>
      </c>
      <c r="S336" s="26">
        <f>IF(H336&gt;L336,(H336-L336)*INDEX('[1]2018_commission_structure-Start'!$A$21:$I$24,MATCH($E336,'[1]2018_commission_structure-Start'!$A$21:$A$24,0),MATCH(S$1,'[1]2018_commission_structure-Start'!$A$21:$I$21,0)),0)</f>
        <v>0</v>
      </c>
      <c r="T336" s="28">
        <f t="shared" si="56"/>
        <v>125211.06</v>
      </c>
      <c r="U336" s="28">
        <f t="shared" si="57"/>
        <v>178269.06</v>
      </c>
      <c r="V336" s="28">
        <f>MIN(H336,I336)*INDEX('[1]2018_commission_structure-Start'!$A$15:$J$18,MATCH($E336,'[1]2018_commission_structure-Start'!$A$15:$A$18,0),MATCH(V$1,'[1]2018_commission_structure-Start'!$A$15:$J$15,0))</f>
        <v>90000</v>
      </c>
      <c r="W336" s="26">
        <f>IF($H336&gt;I336,MIN($H336-I336,J336-I336)*INDEX('[1]2018_commission_structure-Start'!$A$15:$J$18,MATCH($E336,'[1]2018_commission_structure-Start'!$A$15:$A$18,0),MATCH(W$1,'[1]2018_commission_structure-Start'!$A$15:$J$15,0)),0)</f>
        <v>27000</v>
      </c>
      <c r="X336" s="26">
        <f>IF($H336&gt;J336,MIN($H336-J336,K336-J336)*INDEX('[1]2018_commission_structure-Start'!$A$15:$J$18,MATCH($E336,'[1]2018_commission_structure-Start'!$A$15:$A$18,0),MATCH(X$1,'[1]2018_commission_structure-Start'!$A$15:$J$15,0)),0)</f>
        <v>25846.5</v>
      </c>
      <c r="Y336" s="26">
        <f>IF($H336&gt;K336,MIN($H336-K336,L336-K336)*INDEX('[1]2018_commission_structure-Start'!$A$15:$J$18,MATCH($E336,'[1]2018_commission_structure-Start'!$A$15:$A$18,0),MATCH(Y$1,'[1]2018_commission_structure-Start'!$A$15:$J$15,0)),0)</f>
        <v>0</v>
      </c>
      <c r="Z336" s="26">
        <f>IF(H336&gt;L336,(H336-L336)*INDEX('[1]2018_commission_structure-Start'!$A$21:$I$24,MATCH($E336,'[1]2018_commission_structure-Start'!$A$21:$A$24,0),MATCH(Z$1,'[1]2018_commission_structure-Start'!$A$21:$I$21,0)),0)</f>
        <v>0</v>
      </c>
      <c r="AA336" s="28">
        <f t="shared" si="58"/>
        <v>142846.5</v>
      </c>
      <c r="AB336" s="28">
        <f t="shared" si="59"/>
        <v>195904.5</v>
      </c>
    </row>
    <row r="337" spans="1:28" x14ac:dyDescent="0.2">
      <c r="A337" s="25" t="str">
        <f t="shared" si="50"/>
        <v>Shaylynn Southern</v>
      </c>
      <c r="B337" s="25">
        <v>9939542542</v>
      </c>
      <c r="C337" s="25" t="s">
        <v>666</v>
      </c>
      <c r="D337" s="25" t="s">
        <v>667</v>
      </c>
      <c r="E337" s="25" t="s">
        <v>10</v>
      </c>
      <c r="F337" s="25">
        <v>85588</v>
      </c>
      <c r="G337" s="25">
        <f>COUNTIF([1]deals_closed!D:D,B337)</f>
        <v>31</v>
      </c>
      <c r="H337" s="26">
        <f>SUMIF([1]deals_closed!D:D,B337,[1]deals_closed!C:C)</f>
        <v>1280079</v>
      </c>
      <c r="I337" s="26">
        <f>VLOOKUP(E337,'[1]2018_commission_structure-Start'!$A$22:$I$24,9,FALSE)</f>
        <v>750000</v>
      </c>
      <c r="J337" s="26">
        <f t="shared" si="51"/>
        <v>937500</v>
      </c>
      <c r="K337" s="26">
        <f t="shared" si="52"/>
        <v>1125000</v>
      </c>
      <c r="L337" s="26">
        <f t="shared" si="53"/>
        <v>1500000</v>
      </c>
      <c r="M337" s="27">
        <f t="shared" si="54"/>
        <v>1.706772</v>
      </c>
      <c r="N337" s="25" t="str">
        <f t="shared" si="55"/>
        <v>150-200%</v>
      </c>
      <c r="O337" s="28">
        <f>MIN(H337,I337)*INDEX('[1]2018_commission_structure-Start'!$A$21:$I$24,MATCH($E337,'[1]2018_commission_structure-Start'!$A$21:$A$24,0),MATCH(O$1,'[1]2018_commission_structure-Start'!$A$21:$I$21,0))</f>
        <v>112500</v>
      </c>
      <c r="P337" s="26">
        <f>IF(H337&gt;I337,MIN(H337-I337,J337-I337)*INDEX('[1]2018_commission_structure-Start'!$A$21:$I$24,MATCH($E337,'[1]2018_commission_structure-Start'!$A$21:$A$24,0), MATCH(P$1,'[1]2018_commission_structure-Start'!$A$21:$I$21,0)),0)</f>
        <v>35625</v>
      </c>
      <c r="Q337" s="26">
        <f>IF($H337&gt;J337,MIN($H337-J337,K337-J337)*INDEX('[1]2018_commission_structure-Start'!$A$21:$I$24,MATCH($E337,'[1]2018_commission_structure-Start'!$A$21:$A$24,0), MATCH(Q$1,'[1]2018_commission_structure-Start'!$A$21:$I$21,0)),0)</f>
        <v>43125</v>
      </c>
      <c r="R337" s="26">
        <f>IF($H337&gt;K337,MIN($H337-K337,L337-K337)*INDEX('[1]2018_commission_structure-Start'!$A$21:$I$24,MATCH($E337,'[1]2018_commission_structure-Start'!$A$21:$A$24,0), MATCH(R$1,'[1]2018_commission_structure-Start'!$A$21:$I$21,0)),0)</f>
        <v>46523.7</v>
      </c>
      <c r="S337" s="26">
        <f>IF(H337&gt;L337,(H337-L337)*INDEX('[1]2018_commission_structure-Start'!$A$21:$I$24,MATCH($E337,'[1]2018_commission_structure-Start'!$A$21:$A$24,0),MATCH(S$1,'[1]2018_commission_structure-Start'!$A$21:$I$21,0)),0)</f>
        <v>0</v>
      </c>
      <c r="T337" s="28">
        <f t="shared" si="56"/>
        <v>237773.7</v>
      </c>
      <c r="U337" s="28">
        <f t="shared" si="57"/>
        <v>323361.7</v>
      </c>
      <c r="V337" s="28">
        <f>MIN(H337,I337)*INDEX('[1]2018_commission_structure-Start'!$A$15:$J$18,MATCH($E337,'[1]2018_commission_structure-Start'!$A$15:$A$18,0),MATCH(V$1,'[1]2018_commission_structure-Start'!$A$15:$J$15,0))</f>
        <v>112500</v>
      </c>
      <c r="W337" s="26">
        <f>IF($H337&gt;I337,MIN($H337-I337,J337-I337)*INDEX('[1]2018_commission_structure-Start'!$A$15:$J$18,MATCH($E337,'[1]2018_commission_structure-Start'!$A$15:$A$18,0),MATCH(W$1,'[1]2018_commission_structure-Start'!$A$15:$J$15,0)),0)</f>
        <v>41250</v>
      </c>
      <c r="X337" s="26">
        <f>IF($H337&gt;J337,MIN($H337-J337,K337-J337)*INDEX('[1]2018_commission_structure-Start'!$A$15:$J$18,MATCH($E337,'[1]2018_commission_structure-Start'!$A$15:$A$18,0),MATCH(X$1,'[1]2018_commission_structure-Start'!$A$15:$J$15,0)),0)</f>
        <v>46875</v>
      </c>
      <c r="Y337" s="26">
        <f>IF($H337&gt;K337,MIN($H337-K337,L337-K337)*INDEX('[1]2018_commission_structure-Start'!$A$15:$J$18,MATCH($E337,'[1]2018_commission_structure-Start'!$A$15:$A$18,0),MATCH(Y$1,'[1]2018_commission_structure-Start'!$A$15:$J$15,0)),0)</f>
        <v>51176.07</v>
      </c>
      <c r="Z337" s="26">
        <f>IF(H337&gt;L337,(H337-L337)*INDEX('[1]2018_commission_structure-Start'!$A$21:$I$24,MATCH($E337,'[1]2018_commission_structure-Start'!$A$21:$A$24,0),MATCH(Z$1,'[1]2018_commission_structure-Start'!$A$21:$I$21,0)),0)</f>
        <v>0</v>
      </c>
      <c r="AA337" s="28">
        <f t="shared" si="58"/>
        <v>251801.07</v>
      </c>
      <c r="AB337" s="28">
        <f t="shared" si="59"/>
        <v>337389.07</v>
      </c>
    </row>
    <row r="338" spans="1:28" x14ac:dyDescent="0.2">
      <c r="A338" s="25" t="str">
        <f t="shared" si="50"/>
        <v>Logan Jansky</v>
      </c>
      <c r="B338" s="25">
        <v>4194897803</v>
      </c>
      <c r="C338" s="25" t="s">
        <v>668</v>
      </c>
      <c r="D338" s="25" t="s">
        <v>669</v>
      </c>
      <c r="E338" s="25" t="s">
        <v>29</v>
      </c>
      <c r="F338" s="25">
        <v>73193</v>
      </c>
      <c r="G338" s="25">
        <f>COUNTIF([1]deals_closed!D:D,B338)</f>
        <v>17</v>
      </c>
      <c r="H338" s="26">
        <f>SUMIF([1]deals_closed!D:D,B338,[1]deals_closed!C:C)</f>
        <v>520405</v>
      </c>
      <c r="I338" s="26">
        <f>VLOOKUP(E338,'[1]2018_commission_structure-Start'!$A$22:$I$24,9,FALSE)</f>
        <v>600000</v>
      </c>
      <c r="J338" s="26">
        <f t="shared" si="51"/>
        <v>750000</v>
      </c>
      <c r="K338" s="26">
        <f t="shared" si="52"/>
        <v>900000</v>
      </c>
      <c r="L338" s="26">
        <f t="shared" si="53"/>
        <v>1200000</v>
      </c>
      <c r="M338" s="27">
        <f t="shared" si="54"/>
        <v>0.86734166666666668</v>
      </c>
      <c r="N338" s="25" t="str">
        <f t="shared" si="55"/>
        <v>0-100%</v>
      </c>
      <c r="O338" s="28">
        <f>MIN(H338,I338)*INDEX('[1]2018_commission_structure-Start'!$A$21:$I$24,MATCH($E338,'[1]2018_commission_structure-Start'!$A$21:$A$24,0),MATCH(O$1,'[1]2018_commission_structure-Start'!$A$21:$I$21,0))</f>
        <v>67652.650000000009</v>
      </c>
      <c r="P338" s="26">
        <f>IF(H338&gt;I338,MIN(H338-I338,J338-I338)*INDEX('[1]2018_commission_structure-Start'!$A$21:$I$24,MATCH($E338,'[1]2018_commission_structure-Start'!$A$21:$A$24,0), MATCH(P$1,'[1]2018_commission_structure-Start'!$A$21:$I$21,0)),0)</f>
        <v>0</v>
      </c>
      <c r="Q338" s="26">
        <f>IF($H338&gt;J338,MIN($H338-J338,K338-J338)*INDEX('[1]2018_commission_structure-Start'!$A$21:$I$24,MATCH($E338,'[1]2018_commission_structure-Start'!$A$21:$A$24,0), MATCH(Q$1,'[1]2018_commission_structure-Start'!$A$21:$I$21,0)),0)</f>
        <v>0</v>
      </c>
      <c r="R338" s="26">
        <f>IF($H338&gt;K338,MIN($H338-K338,L338-K338)*INDEX('[1]2018_commission_structure-Start'!$A$21:$I$24,MATCH($E338,'[1]2018_commission_structure-Start'!$A$21:$A$24,0), MATCH(R$1,'[1]2018_commission_structure-Start'!$A$21:$I$21,0)),0)</f>
        <v>0</v>
      </c>
      <c r="S338" s="26">
        <f>IF(H338&gt;L338,(H338-L338)*INDEX('[1]2018_commission_structure-Start'!$A$21:$I$24,MATCH($E338,'[1]2018_commission_structure-Start'!$A$21:$A$24,0),MATCH(S$1,'[1]2018_commission_structure-Start'!$A$21:$I$21,0)),0)</f>
        <v>0</v>
      </c>
      <c r="T338" s="28">
        <f t="shared" si="56"/>
        <v>67652.650000000009</v>
      </c>
      <c r="U338" s="28">
        <f t="shared" si="57"/>
        <v>140845.65000000002</v>
      </c>
      <c r="V338" s="28">
        <f>MIN(H338,I338)*INDEX('[1]2018_commission_structure-Start'!$A$15:$J$18,MATCH($E338,'[1]2018_commission_structure-Start'!$A$15:$A$18,0),MATCH(V$1,'[1]2018_commission_structure-Start'!$A$15:$J$15,0))</f>
        <v>78060.75</v>
      </c>
      <c r="W338" s="26">
        <f>IF($H338&gt;I338,MIN($H338-I338,J338-I338)*INDEX('[1]2018_commission_structure-Start'!$A$15:$J$18,MATCH($E338,'[1]2018_commission_structure-Start'!$A$15:$A$18,0),MATCH(W$1,'[1]2018_commission_structure-Start'!$A$15:$J$15,0)),0)</f>
        <v>0</v>
      </c>
      <c r="X338" s="26">
        <f>IF($H338&gt;J338,MIN($H338-J338,K338-J338)*INDEX('[1]2018_commission_structure-Start'!$A$15:$J$18,MATCH($E338,'[1]2018_commission_structure-Start'!$A$15:$A$18,0),MATCH(X$1,'[1]2018_commission_structure-Start'!$A$15:$J$15,0)),0)</f>
        <v>0</v>
      </c>
      <c r="Y338" s="26">
        <f>IF($H338&gt;K338,MIN($H338-K338,L338-K338)*INDEX('[1]2018_commission_structure-Start'!$A$15:$J$18,MATCH($E338,'[1]2018_commission_structure-Start'!$A$15:$A$18,0),MATCH(Y$1,'[1]2018_commission_structure-Start'!$A$15:$J$15,0)),0)</f>
        <v>0</v>
      </c>
      <c r="Z338" s="26">
        <f>IF(H338&gt;L338,(H338-L338)*INDEX('[1]2018_commission_structure-Start'!$A$21:$I$24,MATCH($E338,'[1]2018_commission_structure-Start'!$A$21:$A$24,0),MATCH(Z$1,'[1]2018_commission_structure-Start'!$A$21:$I$21,0)),0)</f>
        <v>0</v>
      </c>
      <c r="AA338" s="28">
        <f t="shared" si="58"/>
        <v>78060.75</v>
      </c>
      <c r="AB338" s="28">
        <f t="shared" si="59"/>
        <v>151253.75</v>
      </c>
    </row>
    <row r="339" spans="1:28" x14ac:dyDescent="0.2">
      <c r="A339" s="25" t="str">
        <f t="shared" si="50"/>
        <v>Jermayne Duffie</v>
      </c>
      <c r="B339" s="25">
        <v>9052475601</v>
      </c>
      <c r="C339" s="25" t="s">
        <v>670</v>
      </c>
      <c r="D339" s="25" t="s">
        <v>671</v>
      </c>
      <c r="E339" s="25" t="s">
        <v>10</v>
      </c>
      <c r="F339" s="25">
        <v>77596</v>
      </c>
      <c r="G339" s="25">
        <f>COUNTIF([1]deals_closed!D:D,B339)</f>
        <v>15</v>
      </c>
      <c r="H339" s="26">
        <f>SUMIF([1]deals_closed!D:D,B339,[1]deals_closed!C:C)</f>
        <v>463959</v>
      </c>
      <c r="I339" s="26">
        <f>VLOOKUP(E339,'[1]2018_commission_structure-Start'!$A$22:$I$24,9,FALSE)</f>
        <v>750000</v>
      </c>
      <c r="J339" s="26">
        <f t="shared" si="51"/>
        <v>937500</v>
      </c>
      <c r="K339" s="26">
        <f t="shared" si="52"/>
        <v>1125000</v>
      </c>
      <c r="L339" s="26">
        <f t="shared" si="53"/>
        <v>1500000</v>
      </c>
      <c r="M339" s="27">
        <f t="shared" si="54"/>
        <v>0.61861200000000005</v>
      </c>
      <c r="N339" s="25" t="str">
        <f t="shared" si="55"/>
        <v>0-100%</v>
      </c>
      <c r="O339" s="28">
        <f>MIN(H339,I339)*INDEX('[1]2018_commission_structure-Start'!$A$21:$I$24,MATCH($E339,'[1]2018_commission_structure-Start'!$A$21:$A$24,0),MATCH(O$1,'[1]2018_commission_structure-Start'!$A$21:$I$21,0))</f>
        <v>69593.849999999991</v>
      </c>
      <c r="P339" s="26">
        <f>IF(H339&gt;I339,MIN(H339-I339,J339-I339)*INDEX('[1]2018_commission_structure-Start'!$A$21:$I$24,MATCH($E339,'[1]2018_commission_structure-Start'!$A$21:$A$24,0), MATCH(P$1,'[1]2018_commission_structure-Start'!$A$21:$I$21,0)),0)</f>
        <v>0</v>
      </c>
      <c r="Q339" s="26">
        <f>IF($H339&gt;J339,MIN($H339-J339,K339-J339)*INDEX('[1]2018_commission_structure-Start'!$A$21:$I$24,MATCH($E339,'[1]2018_commission_structure-Start'!$A$21:$A$24,0), MATCH(Q$1,'[1]2018_commission_structure-Start'!$A$21:$I$21,0)),0)</f>
        <v>0</v>
      </c>
      <c r="R339" s="26">
        <f>IF($H339&gt;K339,MIN($H339-K339,L339-K339)*INDEX('[1]2018_commission_structure-Start'!$A$21:$I$24,MATCH($E339,'[1]2018_commission_structure-Start'!$A$21:$A$24,0), MATCH(R$1,'[1]2018_commission_structure-Start'!$A$21:$I$21,0)),0)</f>
        <v>0</v>
      </c>
      <c r="S339" s="26">
        <f>IF(H339&gt;L339,(H339-L339)*INDEX('[1]2018_commission_structure-Start'!$A$21:$I$24,MATCH($E339,'[1]2018_commission_structure-Start'!$A$21:$A$24,0),MATCH(S$1,'[1]2018_commission_structure-Start'!$A$21:$I$21,0)),0)</f>
        <v>0</v>
      </c>
      <c r="T339" s="28">
        <f t="shared" si="56"/>
        <v>69593.849999999991</v>
      </c>
      <c r="U339" s="28">
        <f t="shared" si="57"/>
        <v>147189.84999999998</v>
      </c>
      <c r="V339" s="28">
        <f>MIN(H339,I339)*INDEX('[1]2018_commission_structure-Start'!$A$15:$J$18,MATCH($E339,'[1]2018_commission_structure-Start'!$A$15:$A$18,0),MATCH(V$1,'[1]2018_commission_structure-Start'!$A$15:$J$15,0))</f>
        <v>69593.849999999991</v>
      </c>
      <c r="W339" s="26">
        <f>IF($H339&gt;I339,MIN($H339-I339,J339-I339)*INDEX('[1]2018_commission_structure-Start'!$A$15:$J$18,MATCH($E339,'[1]2018_commission_structure-Start'!$A$15:$A$18,0),MATCH(W$1,'[1]2018_commission_structure-Start'!$A$15:$J$15,0)),0)</f>
        <v>0</v>
      </c>
      <c r="X339" s="26">
        <f>IF($H339&gt;J339,MIN($H339-J339,K339-J339)*INDEX('[1]2018_commission_structure-Start'!$A$15:$J$18,MATCH($E339,'[1]2018_commission_structure-Start'!$A$15:$A$18,0),MATCH(X$1,'[1]2018_commission_structure-Start'!$A$15:$J$15,0)),0)</f>
        <v>0</v>
      </c>
      <c r="Y339" s="26">
        <f>IF($H339&gt;K339,MIN($H339-K339,L339-K339)*INDEX('[1]2018_commission_structure-Start'!$A$15:$J$18,MATCH($E339,'[1]2018_commission_structure-Start'!$A$15:$A$18,0),MATCH(Y$1,'[1]2018_commission_structure-Start'!$A$15:$J$15,0)),0)</f>
        <v>0</v>
      </c>
      <c r="Z339" s="26">
        <f>IF(H339&gt;L339,(H339-L339)*INDEX('[1]2018_commission_structure-Start'!$A$21:$I$24,MATCH($E339,'[1]2018_commission_structure-Start'!$A$21:$A$24,0),MATCH(Z$1,'[1]2018_commission_structure-Start'!$A$21:$I$21,0)),0)</f>
        <v>0</v>
      </c>
      <c r="AA339" s="28">
        <f t="shared" si="58"/>
        <v>69593.849999999991</v>
      </c>
      <c r="AB339" s="28">
        <f t="shared" si="59"/>
        <v>147189.84999999998</v>
      </c>
    </row>
    <row r="340" spans="1:28" x14ac:dyDescent="0.2">
      <c r="A340" s="25" t="str">
        <f t="shared" si="50"/>
        <v>Orv Davidou</v>
      </c>
      <c r="B340" s="25">
        <v>6402318035</v>
      </c>
      <c r="C340" s="25" t="s">
        <v>672</v>
      </c>
      <c r="D340" s="25" t="s">
        <v>673</v>
      </c>
      <c r="E340" s="25" t="s">
        <v>7</v>
      </c>
      <c r="F340" s="25">
        <v>51501</v>
      </c>
      <c r="G340" s="25">
        <f>COUNTIF([1]deals_closed!D:D,B340)</f>
        <v>20</v>
      </c>
      <c r="H340" s="26">
        <f>SUMIF([1]deals_closed!D:D,B340,[1]deals_closed!C:C)</f>
        <v>656820</v>
      </c>
      <c r="I340" s="26">
        <f>VLOOKUP(E340,'[1]2018_commission_structure-Start'!$A$22:$I$24,9,FALSE)</f>
        <v>500000</v>
      </c>
      <c r="J340" s="26">
        <f t="shared" si="51"/>
        <v>625000</v>
      </c>
      <c r="K340" s="26">
        <f t="shared" si="52"/>
        <v>750000</v>
      </c>
      <c r="L340" s="26">
        <f t="shared" si="53"/>
        <v>1000000</v>
      </c>
      <c r="M340" s="27">
        <f t="shared" si="54"/>
        <v>1.3136399999999999</v>
      </c>
      <c r="N340" s="25" t="str">
        <f t="shared" si="55"/>
        <v>125-150%</v>
      </c>
      <c r="O340" s="28">
        <f>MIN(H340,I340)*INDEX('[1]2018_commission_structure-Start'!$A$21:$I$24,MATCH($E340,'[1]2018_commission_structure-Start'!$A$21:$A$24,0),MATCH(O$1,'[1]2018_commission_structure-Start'!$A$21:$I$21,0))</f>
        <v>50000</v>
      </c>
      <c r="P340" s="26">
        <f>IF(H340&gt;I340,MIN(H340-I340,J340-I340)*INDEX('[1]2018_commission_structure-Start'!$A$21:$I$24,MATCH($E340,'[1]2018_commission_structure-Start'!$A$21:$A$24,0), MATCH(P$1,'[1]2018_commission_structure-Start'!$A$21:$I$21,0)),0)</f>
        <v>18750</v>
      </c>
      <c r="Q340" s="26">
        <f>IF($H340&gt;J340,MIN($H340-J340,K340-J340)*INDEX('[1]2018_commission_structure-Start'!$A$21:$I$24,MATCH($E340,'[1]2018_commission_structure-Start'!$A$21:$A$24,0), MATCH(Q$1,'[1]2018_commission_structure-Start'!$A$21:$I$21,0)),0)</f>
        <v>5727.5999999999995</v>
      </c>
      <c r="R340" s="26">
        <f>IF($H340&gt;K340,MIN($H340-K340,L340-K340)*INDEX('[1]2018_commission_structure-Start'!$A$21:$I$24,MATCH($E340,'[1]2018_commission_structure-Start'!$A$21:$A$24,0), MATCH(R$1,'[1]2018_commission_structure-Start'!$A$21:$I$21,0)),0)</f>
        <v>0</v>
      </c>
      <c r="S340" s="26">
        <f>IF(H340&gt;L340,(H340-L340)*INDEX('[1]2018_commission_structure-Start'!$A$21:$I$24,MATCH($E340,'[1]2018_commission_structure-Start'!$A$21:$A$24,0),MATCH(S$1,'[1]2018_commission_structure-Start'!$A$21:$I$21,0)),0)</f>
        <v>0</v>
      </c>
      <c r="T340" s="28">
        <f t="shared" si="56"/>
        <v>74477.600000000006</v>
      </c>
      <c r="U340" s="28">
        <f t="shared" si="57"/>
        <v>125978.6</v>
      </c>
      <c r="V340" s="28">
        <f>MIN(H340,I340)*INDEX('[1]2018_commission_structure-Start'!$A$15:$J$18,MATCH($E340,'[1]2018_commission_structure-Start'!$A$15:$A$18,0),MATCH(V$1,'[1]2018_commission_structure-Start'!$A$15:$J$15,0))</f>
        <v>60000</v>
      </c>
      <c r="W340" s="26">
        <f>IF($H340&gt;I340,MIN($H340-I340,J340-I340)*INDEX('[1]2018_commission_structure-Start'!$A$15:$J$18,MATCH($E340,'[1]2018_commission_structure-Start'!$A$15:$A$18,0),MATCH(W$1,'[1]2018_commission_structure-Start'!$A$15:$J$15,0)),0)</f>
        <v>21250</v>
      </c>
      <c r="X340" s="26">
        <f>IF($H340&gt;J340,MIN($H340-J340,K340-J340)*INDEX('[1]2018_commission_structure-Start'!$A$15:$J$18,MATCH($E340,'[1]2018_commission_structure-Start'!$A$15:$A$18,0),MATCH(X$1,'[1]2018_commission_structure-Start'!$A$15:$J$15,0)),0)</f>
        <v>6364</v>
      </c>
      <c r="Y340" s="26">
        <f>IF($H340&gt;K340,MIN($H340-K340,L340-K340)*INDEX('[1]2018_commission_structure-Start'!$A$15:$J$18,MATCH($E340,'[1]2018_commission_structure-Start'!$A$15:$A$18,0),MATCH(Y$1,'[1]2018_commission_structure-Start'!$A$15:$J$15,0)),0)</f>
        <v>0</v>
      </c>
      <c r="Z340" s="26">
        <f>IF(H340&gt;L340,(H340-L340)*INDEX('[1]2018_commission_structure-Start'!$A$21:$I$24,MATCH($E340,'[1]2018_commission_structure-Start'!$A$21:$A$24,0),MATCH(Z$1,'[1]2018_commission_structure-Start'!$A$21:$I$21,0)),0)</f>
        <v>0</v>
      </c>
      <c r="AA340" s="28">
        <f t="shared" si="58"/>
        <v>87614</v>
      </c>
      <c r="AB340" s="28">
        <f t="shared" si="59"/>
        <v>139115</v>
      </c>
    </row>
    <row r="341" spans="1:28" x14ac:dyDescent="0.2">
      <c r="A341" s="25" t="str">
        <f t="shared" si="50"/>
        <v>Tam Doniso</v>
      </c>
      <c r="B341" s="25">
        <v>7281103514</v>
      </c>
      <c r="C341" s="25" t="s">
        <v>674</v>
      </c>
      <c r="D341" s="25" t="s">
        <v>675</v>
      </c>
      <c r="E341" s="25" t="s">
        <v>29</v>
      </c>
      <c r="F341" s="25">
        <v>56065</v>
      </c>
      <c r="G341" s="25">
        <f>COUNTIF([1]deals_closed!D:D,B341)</f>
        <v>24</v>
      </c>
      <c r="H341" s="26">
        <f>SUMIF([1]deals_closed!D:D,B341,[1]deals_closed!C:C)</f>
        <v>937239</v>
      </c>
      <c r="I341" s="26">
        <f>VLOOKUP(E341,'[1]2018_commission_structure-Start'!$A$22:$I$24,9,FALSE)</f>
        <v>600000</v>
      </c>
      <c r="J341" s="26">
        <f t="shared" si="51"/>
        <v>750000</v>
      </c>
      <c r="K341" s="26">
        <f t="shared" si="52"/>
        <v>900000</v>
      </c>
      <c r="L341" s="26">
        <f t="shared" si="53"/>
        <v>1200000</v>
      </c>
      <c r="M341" s="27">
        <f t="shared" si="54"/>
        <v>1.562065</v>
      </c>
      <c r="N341" s="25" t="str">
        <f t="shared" si="55"/>
        <v>150-200%</v>
      </c>
      <c r="O341" s="28">
        <f>MIN(H341,I341)*INDEX('[1]2018_commission_structure-Start'!$A$21:$I$24,MATCH($E341,'[1]2018_commission_structure-Start'!$A$21:$A$24,0),MATCH(O$1,'[1]2018_commission_structure-Start'!$A$21:$I$21,0))</f>
        <v>78000</v>
      </c>
      <c r="P341" s="26">
        <f>IF(H341&gt;I341,MIN(H341-I341,J341-I341)*INDEX('[1]2018_commission_structure-Start'!$A$21:$I$24,MATCH($E341,'[1]2018_commission_structure-Start'!$A$21:$A$24,0), MATCH(P$1,'[1]2018_commission_structure-Start'!$A$21:$I$21,0)),0)</f>
        <v>25500.000000000004</v>
      </c>
      <c r="Q341" s="26">
        <f>IF($H341&gt;J341,MIN($H341-J341,K341-J341)*INDEX('[1]2018_commission_structure-Start'!$A$21:$I$24,MATCH($E341,'[1]2018_commission_structure-Start'!$A$21:$A$24,0), MATCH(Q$1,'[1]2018_commission_structure-Start'!$A$21:$I$21,0)),0)</f>
        <v>31500</v>
      </c>
      <c r="R341" s="26">
        <f>IF($H341&gt;K341,MIN($H341-K341,L341-K341)*INDEX('[1]2018_commission_structure-Start'!$A$21:$I$24,MATCH($E341,'[1]2018_commission_structure-Start'!$A$21:$A$24,0), MATCH(R$1,'[1]2018_commission_structure-Start'!$A$21:$I$21,0)),0)</f>
        <v>9682.1400000000012</v>
      </c>
      <c r="S341" s="26">
        <f>IF(H341&gt;L341,(H341-L341)*INDEX('[1]2018_commission_structure-Start'!$A$21:$I$24,MATCH($E341,'[1]2018_commission_structure-Start'!$A$21:$A$24,0),MATCH(S$1,'[1]2018_commission_structure-Start'!$A$21:$I$21,0)),0)</f>
        <v>0</v>
      </c>
      <c r="T341" s="28">
        <f t="shared" si="56"/>
        <v>144682.14000000001</v>
      </c>
      <c r="U341" s="28">
        <f t="shared" si="57"/>
        <v>200747.14</v>
      </c>
      <c r="V341" s="28">
        <f>MIN(H341,I341)*INDEX('[1]2018_commission_structure-Start'!$A$15:$J$18,MATCH($E341,'[1]2018_commission_structure-Start'!$A$15:$A$18,0),MATCH(V$1,'[1]2018_commission_structure-Start'!$A$15:$J$15,0))</f>
        <v>90000</v>
      </c>
      <c r="W341" s="26">
        <f>IF($H341&gt;I341,MIN($H341-I341,J341-I341)*INDEX('[1]2018_commission_structure-Start'!$A$15:$J$18,MATCH($E341,'[1]2018_commission_structure-Start'!$A$15:$A$18,0),MATCH(W$1,'[1]2018_commission_structure-Start'!$A$15:$J$15,0)),0)</f>
        <v>27000</v>
      </c>
      <c r="X341" s="26">
        <f>IF($H341&gt;J341,MIN($H341-J341,K341-J341)*INDEX('[1]2018_commission_structure-Start'!$A$15:$J$18,MATCH($E341,'[1]2018_commission_structure-Start'!$A$15:$A$18,0),MATCH(X$1,'[1]2018_commission_structure-Start'!$A$15:$J$15,0)),0)</f>
        <v>37500</v>
      </c>
      <c r="Y341" s="26">
        <f>IF($H341&gt;K341,MIN($H341-K341,L341-K341)*INDEX('[1]2018_commission_structure-Start'!$A$15:$J$18,MATCH($E341,'[1]2018_commission_structure-Start'!$A$15:$A$18,0),MATCH(Y$1,'[1]2018_commission_structure-Start'!$A$15:$J$15,0)),0)</f>
        <v>11171.699999999999</v>
      </c>
      <c r="Z341" s="26">
        <f>IF(H341&gt;L341,(H341-L341)*INDEX('[1]2018_commission_structure-Start'!$A$21:$I$24,MATCH($E341,'[1]2018_commission_structure-Start'!$A$21:$A$24,0),MATCH(Z$1,'[1]2018_commission_structure-Start'!$A$21:$I$21,0)),0)</f>
        <v>0</v>
      </c>
      <c r="AA341" s="28">
        <f t="shared" si="58"/>
        <v>165671.70000000001</v>
      </c>
      <c r="AB341" s="28">
        <f t="shared" si="59"/>
        <v>221736.7</v>
      </c>
    </row>
    <row r="342" spans="1:28" x14ac:dyDescent="0.2">
      <c r="A342" s="25" t="str">
        <f t="shared" si="50"/>
        <v>Abra Lenney</v>
      </c>
      <c r="B342" s="25">
        <v>6358114417</v>
      </c>
      <c r="C342" s="25" t="s">
        <v>676</v>
      </c>
      <c r="D342" s="25" t="s">
        <v>677</v>
      </c>
      <c r="E342" s="25" t="s">
        <v>29</v>
      </c>
      <c r="F342" s="25">
        <v>51000</v>
      </c>
      <c r="G342" s="25">
        <f>COUNTIF([1]deals_closed!D:D,B342)</f>
        <v>16</v>
      </c>
      <c r="H342" s="26">
        <f>SUMIF([1]deals_closed!D:D,B342,[1]deals_closed!C:C)</f>
        <v>495156</v>
      </c>
      <c r="I342" s="26">
        <f>VLOOKUP(E342,'[1]2018_commission_structure-Start'!$A$22:$I$24,9,FALSE)</f>
        <v>600000</v>
      </c>
      <c r="J342" s="26">
        <f t="shared" si="51"/>
        <v>750000</v>
      </c>
      <c r="K342" s="26">
        <f t="shared" si="52"/>
        <v>900000</v>
      </c>
      <c r="L342" s="26">
        <f t="shared" si="53"/>
        <v>1200000</v>
      </c>
      <c r="M342" s="27">
        <f t="shared" si="54"/>
        <v>0.82525999999999999</v>
      </c>
      <c r="N342" s="25" t="str">
        <f t="shared" si="55"/>
        <v>0-100%</v>
      </c>
      <c r="O342" s="28">
        <f>MIN(H342,I342)*INDEX('[1]2018_commission_structure-Start'!$A$21:$I$24,MATCH($E342,'[1]2018_commission_structure-Start'!$A$21:$A$24,0),MATCH(O$1,'[1]2018_commission_structure-Start'!$A$21:$I$21,0))</f>
        <v>64370.28</v>
      </c>
      <c r="P342" s="26">
        <f>IF(H342&gt;I342,MIN(H342-I342,J342-I342)*INDEX('[1]2018_commission_structure-Start'!$A$21:$I$24,MATCH($E342,'[1]2018_commission_structure-Start'!$A$21:$A$24,0), MATCH(P$1,'[1]2018_commission_structure-Start'!$A$21:$I$21,0)),0)</f>
        <v>0</v>
      </c>
      <c r="Q342" s="26">
        <f>IF($H342&gt;J342,MIN($H342-J342,K342-J342)*INDEX('[1]2018_commission_structure-Start'!$A$21:$I$24,MATCH($E342,'[1]2018_commission_structure-Start'!$A$21:$A$24,0), MATCH(Q$1,'[1]2018_commission_structure-Start'!$A$21:$I$21,0)),0)</f>
        <v>0</v>
      </c>
      <c r="R342" s="26">
        <f>IF($H342&gt;K342,MIN($H342-K342,L342-K342)*INDEX('[1]2018_commission_structure-Start'!$A$21:$I$24,MATCH($E342,'[1]2018_commission_structure-Start'!$A$21:$A$24,0), MATCH(R$1,'[1]2018_commission_structure-Start'!$A$21:$I$21,0)),0)</f>
        <v>0</v>
      </c>
      <c r="S342" s="26">
        <f>IF(H342&gt;L342,(H342-L342)*INDEX('[1]2018_commission_structure-Start'!$A$21:$I$24,MATCH($E342,'[1]2018_commission_structure-Start'!$A$21:$A$24,0),MATCH(S$1,'[1]2018_commission_structure-Start'!$A$21:$I$21,0)),0)</f>
        <v>0</v>
      </c>
      <c r="T342" s="28">
        <f t="shared" si="56"/>
        <v>64370.28</v>
      </c>
      <c r="U342" s="28">
        <f t="shared" si="57"/>
        <v>115370.28</v>
      </c>
      <c r="V342" s="28">
        <f>MIN(H342,I342)*INDEX('[1]2018_commission_structure-Start'!$A$15:$J$18,MATCH($E342,'[1]2018_commission_structure-Start'!$A$15:$A$18,0),MATCH(V$1,'[1]2018_commission_structure-Start'!$A$15:$J$15,0))</f>
        <v>74273.399999999994</v>
      </c>
      <c r="W342" s="26">
        <f>IF($H342&gt;I342,MIN($H342-I342,J342-I342)*INDEX('[1]2018_commission_structure-Start'!$A$15:$J$18,MATCH($E342,'[1]2018_commission_structure-Start'!$A$15:$A$18,0),MATCH(W$1,'[1]2018_commission_structure-Start'!$A$15:$J$15,0)),0)</f>
        <v>0</v>
      </c>
      <c r="X342" s="26">
        <f>IF($H342&gt;J342,MIN($H342-J342,K342-J342)*INDEX('[1]2018_commission_structure-Start'!$A$15:$J$18,MATCH($E342,'[1]2018_commission_structure-Start'!$A$15:$A$18,0),MATCH(X$1,'[1]2018_commission_structure-Start'!$A$15:$J$15,0)),0)</f>
        <v>0</v>
      </c>
      <c r="Y342" s="26">
        <f>IF($H342&gt;K342,MIN($H342-K342,L342-K342)*INDEX('[1]2018_commission_structure-Start'!$A$15:$J$18,MATCH($E342,'[1]2018_commission_structure-Start'!$A$15:$A$18,0),MATCH(Y$1,'[1]2018_commission_structure-Start'!$A$15:$J$15,0)),0)</f>
        <v>0</v>
      </c>
      <c r="Z342" s="26">
        <f>IF(H342&gt;L342,(H342-L342)*INDEX('[1]2018_commission_structure-Start'!$A$21:$I$24,MATCH($E342,'[1]2018_commission_structure-Start'!$A$21:$A$24,0),MATCH(Z$1,'[1]2018_commission_structure-Start'!$A$21:$I$21,0)),0)</f>
        <v>0</v>
      </c>
      <c r="AA342" s="28">
        <f t="shared" si="58"/>
        <v>74273.399999999994</v>
      </c>
      <c r="AB342" s="28">
        <f t="shared" si="59"/>
        <v>125273.4</v>
      </c>
    </row>
    <row r="343" spans="1:28" x14ac:dyDescent="0.2">
      <c r="A343" s="25" t="str">
        <f t="shared" si="50"/>
        <v>Gennifer Bowdrey</v>
      </c>
      <c r="B343" s="25">
        <v>8703756602</v>
      </c>
      <c r="C343" s="25" t="s">
        <v>325</v>
      </c>
      <c r="D343" s="25" t="s">
        <v>678</v>
      </c>
      <c r="E343" s="25" t="s">
        <v>7</v>
      </c>
      <c r="F343" s="25">
        <v>54119</v>
      </c>
      <c r="G343" s="25">
        <f>COUNTIF([1]deals_closed!D:D,B343)</f>
        <v>14</v>
      </c>
      <c r="H343" s="26">
        <f>SUMIF([1]deals_closed!D:D,B343,[1]deals_closed!C:C)</f>
        <v>550691</v>
      </c>
      <c r="I343" s="26">
        <f>VLOOKUP(E343,'[1]2018_commission_structure-Start'!$A$22:$I$24,9,FALSE)</f>
        <v>500000</v>
      </c>
      <c r="J343" s="26">
        <f t="shared" si="51"/>
        <v>625000</v>
      </c>
      <c r="K343" s="26">
        <f t="shared" si="52"/>
        <v>750000</v>
      </c>
      <c r="L343" s="26">
        <f t="shared" si="53"/>
        <v>1000000</v>
      </c>
      <c r="M343" s="27">
        <f t="shared" si="54"/>
        <v>1.1013820000000001</v>
      </c>
      <c r="N343" s="25" t="str">
        <f t="shared" si="55"/>
        <v>100-125%</v>
      </c>
      <c r="O343" s="28">
        <f>MIN(H343,I343)*INDEX('[1]2018_commission_structure-Start'!$A$21:$I$24,MATCH($E343,'[1]2018_commission_structure-Start'!$A$21:$A$24,0),MATCH(O$1,'[1]2018_commission_structure-Start'!$A$21:$I$21,0))</f>
        <v>50000</v>
      </c>
      <c r="P343" s="26">
        <f>IF(H343&gt;I343,MIN(H343-I343,J343-I343)*INDEX('[1]2018_commission_structure-Start'!$A$21:$I$24,MATCH($E343,'[1]2018_commission_structure-Start'!$A$21:$A$24,0), MATCH(P$1,'[1]2018_commission_structure-Start'!$A$21:$I$21,0)),0)</f>
        <v>7603.65</v>
      </c>
      <c r="Q343" s="26">
        <f>IF($H343&gt;J343,MIN($H343-J343,K343-J343)*INDEX('[1]2018_commission_structure-Start'!$A$21:$I$24,MATCH($E343,'[1]2018_commission_structure-Start'!$A$21:$A$24,0), MATCH(Q$1,'[1]2018_commission_structure-Start'!$A$21:$I$21,0)),0)</f>
        <v>0</v>
      </c>
      <c r="R343" s="26">
        <f>IF($H343&gt;K343,MIN($H343-K343,L343-K343)*INDEX('[1]2018_commission_structure-Start'!$A$21:$I$24,MATCH($E343,'[1]2018_commission_structure-Start'!$A$21:$A$24,0), MATCH(R$1,'[1]2018_commission_structure-Start'!$A$21:$I$21,0)),0)</f>
        <v>0</v>
      </c>
      <c r="S343" s="26">
        <f>IF(H343&gt;L343,(H343-L343)*INDEX('[1]2018_commission_structure-Start'!$A$21:$I$24,MATCH($E343,'[1]2018_commission_structure-Start'!$A$21:$A$24,0),MATCH(S$1,'[1]2018_commission_structure-Start'!$A$21:$I$21,0)),0)</f>
        <v>0</v>
      </c>
      <c r="T343" s="28">
        <f t="shared" si="56"/>
        <v>57603.65</v>
      </c>
      <c r="U343" s="28">
        <f t="shared" si="57"/>
        <v>111722.65</v>
      </c>
      <c r="V343" s="28">
        <f>MIN(H343,I343)*INDEX('[1]2018_commission_structure-Start'!$A$15:$J$18,MATCH($E343,'[1]2018_commission_structure-Start'!$A$15:$A$18,0),MATCH(V$1,'[1]2018_commission_structure-Start'!$A$15:$J$15,0))</f>
        <v>60000</v>
      </c>
      <c r="W343" s="26">
        <f>IF($H343&gt;I343,MIN($H343-I343,J343-I343)*INDEX('[1]2018_commission_structure-Start'!$A$15:$J$18,MATCH($E343,'[1]2018_commission_structure-Start'!$A$15:$A$18,0),MATCH(W$1,'[1]2018_commission_structure-Start'!$A$15:$J$15,0)),0)</f>
        <v>8617.4700000000012</v>
      </c>
      <c r="X343" s="26">
        <f>IF($H343&gt;J343,MIN($H343-J343,K343-J343)*INDEX('[1]2018_commission_structure-Start'!$A$15:$J$18,MATCH($E343,'[1]2018_commission_structure-Start'!$A$15:$A$18,0),MATCH(X$1,'[1]2018_commission_structure-Start'!$A$15:$J$15,0)),0)</f>
        <v>0</v>
      </c>
      <c r="Y343" s="26">
        <f>IF($H343&gt;K343,MIN($H343-K343,L343-K343)*INDEX('[1]2018_commission_structure-Start'!$A$15:$J$18,MATCH($E343,'[1]2018_commission_structure-Start'!$A$15:$A$18,0),MATCH(Y$1,'[1]2018_commission_structure-Start'!$A$15:$J$15,0)),0)</f>
        <v>0</v>
      </c>
      <c r="Z343" s="26">
        <f>IF(H343&gt;L343,(H343-L343)*INDEX('[1]2018_commission_structure-Start'!$A$21:$I$24,MATCH($E343,'[1]2018_commission_structure-Start'!$A$21:$A$24,0),MATCH(Z$1,'[1]2018_commission_structure-Start'!$A$21:$I$21,0)),0)</f>
        <v>0</v>
      </c>
      <c r="AA343" s="28">
        <f t="shared" si="58"/>
        <v>68617.47</v>
      </c>
      <c r="AB343" s="28">
        <f t="shared" si="59"/>
        <v>122736.47</v>
      </c>
    </row>
    <row r="344" spans="1:28" x14ac:dyDescent="0.2">
      <c r="A344" s="25" t="str">
        <f t="shared" si="50"/>
        <v>Massimo McDougle</v>
      </c>
      <c r="B344" s="25">
        <v>5861892008</v>
      </c>
      <c r="C344" s="25" t="s">
        <v>679</v>
      </c>
      <c r="D344" s="25" t="s">
        <v>680</v>
      </c>
      <c r="E344" s="25" t="s">
        <v>10</v>
      </c>
      <c r="F344" s="25">
        <v>98780</v>
      </c>
      <c r="G344" s="25">
        <f>COUNTIF([1]deals_closed!D:D,B344)</f>
        <v>22</v>
      </c>
      <c r="H344" s="26">
        <f>SUMIF([1]deals_closed!D:D,B344,[1]deals_closed!C:C)</f>
        <v>789567</v>
      </c>
      <c r="I344" s="26">
        <f>VLOOKUP(E344,'[1]2018_commission_structure-Start'!$A$22:$I$24,9,FALSE)</f>
        <v>750000</v>
      </c>
      <c r="J344" s="26">
        <f t="shared" si="51"/>
        <v>937500</v>
      </c>
      <c r="K344" s="26">
        <f t="shared" si="52"/>
        <v>1125000</v>
      </c>
      <c r="L344" s="26">
        <f t="shared" si="53"/>
        <v>1500000</v>
      </c>
      <c r="M344" s="27">
        <f t="shared" si="54"/>
        <v>1.052756</v>
      </c>
      <c r="N344" s="25" t="str">
        <f t="shared" si="55"/>
        <v>100-125%</v>
      </c>
      <c r="O344" s="28">
        <f>MIN(H344,I344)*INDEX('[1]2018_commission_structure-Start'!$A$21:$I$24,MATCH($E344,'[1]2018_commission_structure-Start'!$A$21:$A$24,0),MATCH(O$1,'[1]2018_commission_structure-Start'!$A$21:$I$21,0))</f>
        <v>112500</v>
      </c>
      <c r="P344" s="26">
        <f>IF(H344&gt;I344,MIN(H344-I344,J344-I344)*INDEX('[1]2018_commission_structure-Start'!$A$21:$I$24,MATCH($E344,'[1]2018_commission_structure-Start'!$A$21:$A$24,0), MATCH(P$1,'[1]2018_commission_structure-Start'!$A$21:$I$21,0)),0)</f>
        <v>7517.7300000000005</v>
      </c>
      <c r="Q344" s="26">
        <f>IF($H344&gt;J344,MIN($H344-J344,K344-J344)*INDEX('[1]2018_commission_structure-Start'!$A$21:$I$24,MATCH($E344,'[1]2018_commission_structure-Start'!$A$21:$A$24,0), MATCH(Q$1,'[1]2018_commission_structure-Start'!$A$21:$I$21,0)),0)</f>
        <v>0</v>
      </c>
      <c r="R344" s="26">
        <f>IF($H344&gt;K344,MIN($H344-K344,L344-K344)*INDEX('[1]2018_commission_structure-Start'!$A$21:$I$24,MATCH($E344,'[1]2018_commission_structure-Start'!$A$21:$A$24,0), MATCH(R$1,'[1]2018_commission_structure-Start'!$A$21:$I$21,0)),0)</f>
        <v>0</v>
      </c>
      <c r="S344" s="26">
        <f>IF(H344&gt;L344,(H344-L344)*INDEX('[1]2018_commission_structure-Start'!$A$21:$I$24,MATCH($E344,'[1]2018_commission_structure-Start'!$A$21:$A$24,0),MATCH(S$1,'[1]2018_commission_structure-Start'!$A$21:$I$21,0)),0)</f>
        <v>0</v>
      </c>
      <c r="T344" s="28">
        <f t="shared" si="56"/>
        <v>120017.73</v>
      </c>
      <c r="U344" s="28">
        <f t="shared" si="57"/>
        <v>218797.72999999998</v>
      </c>
      <c r="V344" s="28">
        <f>MIN(H344,I344)*INDEX('[1]2018_commission_structure-Start'!$A$15:$J$18,MATCH($E344,'[1]2018_commission_structure-Start'!$A$15:$A$18,0),MATCH(V$1,'[1]2018_commission_structure-Start'!$A$15:$J$15,0))</f>
        <v>112500</v>
      </c>
      <c r="W344" s="26">
        <f>IF($H344&gt;I344,MIN($H344-I344,J344-I344)*INDEX('[1]2018_commission_structure-Start'!$A$15:$J$18,MATCH($E344,'[1]2018_commission_structure-Start'!$A$15:$A$18,0),MATCH(W$1,'[1]2018_commission_structure-Start'!$A$15:$J$15,0)),0)</f>
        <v>8704.74</v>
      </c>
      <c r="X344" s="26">
        <f>IF($H344&gt;J344,MIN($H344-J344,K344-J344)*INDEX('[1]2018_commission_structure-Start'!$A$15:$J$18,MATCH($E344,'[1]2018_commission_structure-Start'!$A$15:$A$18,0),MATCH(X$1,'[1]2018_commission_structure-Start'!$A$15:$J$15,0)),0)</f>
        <v>0</v>
      </c>
      <c r="Y344" s="26">
        <f>IF($H344&gt;K344,MIN($H344-K344,L344-K344)*INDEX('[1]2018_commission_structure-Start'!$A$15:$J$18,MATCH($E344,'[1]2018_commission_structure-Start'!$A$15:$A$18,0),MATCH(Y$1,'[1]2018_commission_structure-Start'!$A$15:$J$15,0)),0)</f>
        <v>0</v>
      </c>
      <c r="Z344" s="26">
        <f>IF(H344&gt;L344,(H344-L344)*INDEX('[1]2018_commission_structure-Start'!$A$21:$I$24,MATCH($E344,'[1]2018_commission_structure-Start'!$A$21:$A$24,0),MATCH(Z$1,'[1]2018_commission_structure-Start'!$A$21:$I$21,0)),0)</f>
        <v>0</v>
      </c>
      <c r="AA344" s="28">
        <f t="shared" si="58"/>
        <v>121204.74</v>
      </c>
      <c r="AB344" s="28">
        <f t="shared" si="59"/>
        <v>219984.74</v>
      </c>
    </row>
    <row r="345" spans="1:28" x14ac:dyDescent="0.2">
      <c r="A345" s="25" t="str">
        <f t="shared" si="50"/>
        <v>Tiphani Cuerda</v>
      </c>
      <c r="B345" s="25">
        <v>1268934771</v>
      </c>
      <c r="C345" s="25" t="s">
        <v>681</v>
      </c>
      <c r="D345" s="25" t="s">
        <v>682</v>
      </c>
      <c r="E345" s="25" t="s">
        <v>29</v>
      </c>
      <c r="F345" s="25">
        <v>50003</v>
      </c>
      <c r="G345" s="25">
        <f>COUNTIF([1]deals_closed!D:D,B345)</f>
        <v>18</v>
      </c>
      <c r="H345" s="26">
        <f>SUMIF([1]deals_closed!D:D,B345,[1]deals_closed!C:C)</f>
        <v>503681</v>
      </c>
      <c r="I345" s="26">
        <f>VLOOKUP(E345,'[1]2018_commission_structure-Start'!$A$22:$I$24,9,FALSE)</f>
        <v>600000</v>
      </c>
      <c r="J345" s="26">
        <f t="shared" si="51"/>
        <v>750000</v>
      </c>
      <c r="K345" s="26">
        <f t="shared" si="52"/>
        <v>900000</v>
      </c>
      <c r="L345" s="26">
        <f t="shared" si="53"/>
        <v>1200000</v>
      </c>
      <c r="M345" s="27">
        <f t="shared" si="54"/>
        <v>0.83946833333333337</v>
      </c>
      <c r="N345" s="25" t="str">
        <f t="shared" si="55"/>
        <v>0-100%</v>
      </c>
      <c r="O345" s="28">
        <f>MIN(H345,I345)*INDEX('[1]2018_commission_structure-Start'!$A$21:$I$24,MATCH($E345,'[1]2018_commission_structure-Start'!$A$21:$A$24,0),MATCH(O$1,'[1]2018_commission_structure-Start'!$A$21:$I$21,0))</f>
        <v>65478.53</v>
      </c>
      <c r="P345" s="26">
        <f>IF(H345&gt;I345,MIN(H345-I345,J345-I345)*INDEX('[1]2018_commission_structure-Start'!$A$21:$I$24,MATCH($E345,'[1]2018_commission_structure-Start'!$A$21:$A$24,0), MATCH(P$1,'[1]2018_commission_structure-Start'!$A$21:$I$21,0)),0)</f>
        <v>0</v>
      </c>
      <c r="Q345" s="26">
        <f>IF($H345&gt;J345,MIN($H345-J345,K345-J345)*INDEX('[1]2018_commission_structure-Start'!$A$21:$I$24,MATCH($E345,'[1]2018_commission_structure-Start'!$A$21:$A$24,0), MATCH(Q$1,'[1]2018_commission_structure-Start'!$A$21:$I$21,0)),0)</f>
        <v>0</v>
      </c>
      <c r="R345" s="26">
        <f>IF($H345&gt;K345,MIN($H345-K345,L345-K345)*INDEX('[1]2018_commission_structure-Start'!$A$21:$I$24,MATCH($E345,'[1]2018_commission_structure-Start'!$A$21:$A$24,0), MATCH(R$1,'[1]2018_commission_structure-Start'!$A$21:$I$21,0)),0)</f>
        <v>0</v>
      </c>
      <c r="S345" s="26">
        <f>IF(H345&gt;L345,(H345-L345)*INDEX('[1]2018_commission_structure-Start'!$A$21:$I$24,MATCH($E345,'[1]2018_commission_structure-Start'!$A$21:$A$24,0),MATCH(S$1,'[1]2018_commission_structure-Start'!$A$21:$I$21,0)),0)</f>
        <v>0</v>
      </c>
      <c r="T345" s="28">
        <f t="shared" si="56"/>
        <v>65478.53</v>
      </c>
      <c r="U345" s="28">
        <f t="shared" si="57"/>
        <v>115481.53</v>
      </c>
      <c r="V345" s="28">
        <f>MIN(H345,I345)*INDEX('[1]2018_commission_structure-Start'!$A$15:$J$18,MATCH($E345,'[1]2018_commission_structure-Start'!$A$15:$A$18,0),MATCH(V$1,'[1]2018_commission_structure-Start'!$A$15:$J$15,0))</f>
        <v>75552.149999999994</v>
      </c>
      <c r="W345" s="26">
        <f>IF($H345&gt;I345,MIN($H345-I345,J345-I345)*INDEX('[1]2018_commission_structure-Start'!$A$15:$J$18,MATCH($E345,'[1]2018_commission_structure-Start'!$A$15:$A$18,0),MATCH(W$1,'[1]2018_commission_structure-Start'!$A$15:$J$15,0)),0)</f>
        <v>0</v>
      </c>
      <c r="X345" s="26">
        <f>IF($H345&gt;J345,MIN($H345-J345,K345-J345)*INDEX('[1]2018_commission_structure-Start'!$A$15:$J$18,MATCH($E345,'[1]2018_commission_structure-Start'!$A$15:$A$18,0),MATCH(X$1,'[1]2018_commission_structure-Start'!$A$15:$J$15,0)),0)</f>
        <v>0</v>
      </c>
      <c r="Y345" s="26">
        <f>IF($H345&gt;K345,MIN($H345-K345,L345-K345)*INDEX('[1]2018_commission_structure-Start'!$A$15:$J$18,MATCH($E345,'[1]2018_commission_structure-Start'!$A$15:$A$18,0),MATCH(Y$1,'[1]2018_commission_structure-Start'!$A$15:$J$15,0)),0)</f>
        <v>0</v>
      </c>
      <c r="Z345" s="26">
        <f>IF(H345&gt;L345,(H345-L345)*INDEX('[1]2018_commission_structure-Start'!$A$21:$I$24,MATCH($E345,'[1]2018_commission_structure-Start'!$A$21:$A$24,0),MATCH(Z$1,'[1]2018_commission_structure-Start'!$A$21:$I$21,0)),0)</f>
        <v>0</v>
      </c>
      <c r="AA345" s="28">
        <f t="shared" si="58"/>
        <v>75552.149999999994</v>
      </c>
      <c r="AB345" s="28">
        <f t="shared" si="59"/>
        <v>125555.15</v>
      </c>
    </row>
    <row r="346" spans="1:28" x14ac:dyDescent="0.2">
      <c r="A346" s="25" t="str">
        <f t="shared" si="50"/>
        <v>Leola Harhoff</v>
      </c>
      <c r="B346" s="25">
        <v>532074068</v>
      </c>
      <c r="C346" s="25" t="s">
        <v>683</v>
      </c>
      <c r="D346" s="25" t="s">
        <v>684</v>
      </c>
      <c r="E346" s="25" t="s">
        <v>29</v>
      </c>
      <c r="F346" s="25">
        <v>58609</v>
      </c>
      <c r="G346" s="25">
        <f>COUNTIF([1]deals_closed!D:D,B346)</f>
        <v>23</v>
      </c>
      <c r="H346" s="26">
        <f>SUMIF([1]deals_closed!D:D,B346,[1]deals_closed!C:C)</f>
        <v>734546</v>
      </c>
      <c r="I346" s="26">
        <f>VLOOKUP(E346,'[1]2018_commission_structure-Start'!$A$22:$I$24,9,FALSE)</f>
        <v>600000</v>
      </c>
      <c r="J346" s="26">
        <f t="shared" si="51"/>
        <v>750000</v>
      </c>
      <c r="K346" s="26">
        <f t="shared" si="52"/>
        <v>900000</v>
      </c>
      <c r="L346" s="26">
        <f t="shared" si="53"/>
        <v>1200000</v>
      </c>
      <c r="M346" s="27">
        <f t="shared" si="54"/>
        <v>1.2242433333333334</v>
      </c>
      <c r="N346" s="25" t="str">
        <f t="shared" si="55"/>
        <v>100-125%</v>
      </c>
      <c r="O346" s="28">
        <f>MIN(H346,I346)*INDEX('[1]2018_commission_structure-Start'!$A$21:$I$24,MATCH($E346,'[1]2018_commission_structure-Start'!$A$21:$A$24,0),MATCH(O$1,'[1]2018_commission_structure-Start'!$A$21:$I$21,0))</f>
        <v>78000</v>
      </c>
      <c r="P346" s="26">
        <f>IF(H346&gt;I346,MIN(H346-I346,J346-I346)*INDEX('[1]2018_commission_structure-Start'!$A$21:$I$24,MATCH($E346,'[1]2018_commission_structure-Start'!$A$21:$A$24,0), MATCH(P$1,'[1]2018_commission_structure-Start'!$A$21:$I$21,0)),0)</f>
        <v>22872.820000000003</v>
      </c>
      <c r="Q346" s="26">
        <f>IF($H346&gt;J346,MIN($H346-J346,K346-J346)*INDEX('[1]2018_commission_structure-Start'!$A$21:$I$24,MATCH($E346,'[1]2018_commission_structure-Start'!$A$21:$A$24,0), MATCH(Q$1,'[1]2018_commission_structure-Start'!$A$21:$I$21,0)),0)</f>
        <v>0</v>
      </c>
      <c r="R346" s="26">
        <f>IF($H346&gt;K346,MIN($H346-K346,L346-K346)*INDEX('[1]2018_commission_structure-Start'!$A$21:$I$24,MATCH($E346,'[1]2018_commission_structure-Start'!$A$21:$A$24,0), MATCH(R$1,'[1]2018_commission_structure-Start'!$A$21:$I$21,0)),0)</f>
        <v>0</v>
      </c>
      <c r="S346" s="26">
        <f>IF(H346&gt;L346,(H346-L346)*INDEX('[1]2018_commission_structure-Start'!$A$21:$I$24,MATCH($E346,'[1]2018_commission_structure-Start'!$A$21:$A$24,0),MATCH(S$1,'[1]2018_commission_structure-Start'!$A$21:$I$21,0)),0)</f>
        <v>0</v>
      </c>
      <c r="T346" s="28">
        <f t="shared" si="56"/>
        <v>100872.82</v>
      </c>
      <c r="U346" s="28">
        <f t="shared" si="57"/>
        <v>159481.82</v>
      </c>
      <c r="V346" s="28">
        <f>MIN(H346,I346)*INDEX('[1]2018_commission_structure-Start'!$A$15:$J$18,MATCH($E346,'[1]2018_commission_structure-Start'!$A$15:$A$18,0),MATCH(V$1,'[1]2018_commission_structure-Start'!$A$15:$J$15,0))</f>
        <v>90000</v>
      </c>
      <c r="W346" s="26">
        <f>IF($H346&gt;I346,MIN($H346-I346,J346-I346)*INDEX('[1]2018_commission_structure-Start'!$A$15:$J$18,MATCH($E346,'[1]2018_commission_structure-Start'!$A$15:$A$18,0),MATCH(W$1,'[1]2018_commission_structure-Start'!$A$15:$J$15,0)),0)</f>
        <v>24218.28</v>
      </c>
      <c r="X346" s="26">
        <f>IF($H346&gt;J346,MIN($H346-J346,K346-J346)*INDEX('[1]2018_commission_structure-Start'!$A$15:$J$18,MATCH($E346,'[1]2018_commission_structure-Start'!$A$15:$A$18,0),MATCH(X$1,'[1]2018_commission_structure-Start'!$A$15:$J$15,0)),0)</f>
        <v>0</v>
      </c>
      <c r="Y346" s="26">
        <f>IF($H346&gt;K346,MIN($H346-K346,L346-K346)*INDEX('[1]2018_commission_structure-Start'!$A$15:$J$18,MATCH($E346,'[1]2018_commission_structure-Start'!$A$15:$A$18,0),MATCH(Y$1,'[1]2018_commission_structure-Start'!$A$15:$J$15,0)),0)</f>
        <v>0</v>
      </c>
      <c r="Z346" s="26">
        <f>IF(H346&gt;L346,(H346-L346)*INDEX('[1]2018_commission_structure-Start'!$A$21:$I$24,MATCH($E346,'[1]2018_commission_structure-Start'!$A$21:$A$24,0),MATCH(Z$1,'[1]2018_commission_structure-Start'!$A$21:$I$21,0)),0)</f>
        <v>0</v>
      </c>
      <c r="AA346" s="28">
        <f t="shared" si="58"/>
        <v>114218.28</v>
      </c>
      <c r="AB346" s="28">
        <f t="shared" si="59"/>
        <v>172827.28</v>
      </c>
    </row>
    <row r="347" spans="1:28" x14ac:dyDescent="0.2">
      <c r="A347" s="25" t="str">
        <f t="shared" si="50"/>
        <v>Lesli Baldini</v>
      </c>
      <c r="B347" s="25">
        <v>1439916314</v>
      </c>
      <c r="C347" s="25" t="s">
        <v>685</v>
      </c>
      <c r="D347" s="25" t="s">
        <v>686</v>
      </c>
      <c r="E347" s="25" t="s">
        <v>7</v>
      </c>
      <c r="F347" s="25">
        <v>48869</v>
      </c>
      <c r="G347" s="25">
        <f>COUNTIF([1]deals_closed!D:D,B347)</f>
        <v>15</v>
      </c>
      <c r="H347" s="26">
        <f>SUMIF([1]deals_closed!D:D,B347,[1]deals_closed!C:C)</f>
        <v>493637</v>
      </c>
      <c r="I347" s="26">
        <f>VLOOKUP(E347,'[1]2018_commission_structure-Start'!$A$22:$I$24,9,FALSE)</f>
        <v>500000</v>
      </c>
      <c r="J347" s="26">
        <f t="shared" si="51"/>
        <v>625000</v>
      </c>
      <c r="K347" s="26">
        <f t="shared" si="52"/>
        <v>750000</v>
      </c>
      <c r="L347" s="26">
        <f t="shared" si="53"/>
        <v>1000000</v>
      </c>
      <c r="M347" s="27">
        <f t="shared" si="54"/>
        <v>0.98727399999999998</v>
      </c>
      <c r="N347" s="25" t="str">
        <f t="shared" si="55"/>
        <v>0-100%</v>
      </c>
      <c r="O347" s="28">
        <f>MIN(H347,I347)*INDEX('[1]2018_commission_structure-Start'!$A$21:$I$24,MATCH($E347,'[1]2018_commission_structure-Start'!$A$21:$A$24,0),MATCH(O$1,'[1]2018_commission_structure-Start'!$A$21:$I$21,0))</f>
        <v>49363.700000000004</v>
      </c>
      <c r="P347" s="26">
        <f>IF(H347&gt;I347,MIN(H347-I347,J347-I347)*INDEX('[1]2018_commission_structure-Start'!$A$21:$I$24,MATCH($E347,'[1]2018_commission_structure-Start'!$A$21:$A$24,0), MATCH(P$1,'[1]2018_commission_structure-Start'!$A$21:$I$21,0)),0)</f>
        <v>0</v>
      </c>
      <c r="Q347" s="26">
        <f>IF($H347&gt;J347,MIN($H347-J347,K347-J347)*INDEX('[1]2018_commission_structure-Start'!$A$21:$I$24,MATCH($E347,'[1]2018_commission_structure-Start'!$A$21:$A$24,0), MATCH(Q$1,'[1]2018_commission_structure-Start'!$A$21:$I$21,0)),0)</f>
        <v>0</v>
      </c>
      <c r="R347" s="26">
        <f>IF($H347&gt;K347,MIN($H347-K347,L347-K347)*INDEX('[1]2018_commission_structure-Start'!$A$21:$I$24,MATCH($E347,'[1]2018_commission_structure-Start'!$A$21:$A$24,0), MATCH(R$1,'[1]2018_commission_structure-Start'!$A$21:$I$21,0)),0)</f>
        <v>0</v>
      </c>
      <c r="S347" s="26">
        <f>IF(H347&gt;L347,(H347-L347)*INDEX('[1]2018_commission_structure-Start'!$A$21:$I$24,MATCH($E347,'[1]2018_commission_structure-Start'!$A$21:$A$24,0),MATCH(S$1,'[1]2018_commission_structure-Start'!$A$21:$I$21,0)),0)</f>
        <v>0</v>
      </c>
      <c r="T347" s="28">
        <f t="shared" si="56"/>
        <v>49363.700000000004</v>
      </c>
      <c r="U347" s="28">
        <f t="shared" si="57"/>
        <v>98232.700000000012</v>
      </c>
      <c r="V347" s="28">
        <f>MIN(H347,I347)*INDEX('[1]2018_commission_structure-Start'!$A$15:$J$18,MATCH($E347,'[1]2018_commission_structure-Start'!$A$15:$A$18,0),MATCH(V$1,'[1]2018_commission_structure-Start'!$A$15:$J$15,0))</f>
        <v>59236.439999999995</v>
      </c>
      <c r="W347" s="26">
        <f>IF($H347&gt;I347,MIN($H347-I347,J347-I347)*INDEX('[1]2018_commission_structure-Start'!$A$15:$J$18,MATCH($E347,'[1]2018_commission_structure-Start'!$A$15:$A$18,0),MATCH(W$1,'[1]2018_commission_structure-Start'!$A$15:$J$15,0)),0)</f>
        <v>0</v>
      </c>
      <c r="X347" s="26">
        <f>IF($H347&gt;J347,MIN($H347-J347,K347-J347)*INDEX('[1]2018_commission_structure-Start'!$A$15:$J$18,MATCH($E347,'[1]2018_commission_structure-Start'!$A$15:$A$18,0),MATCH(X$1,'[1]2018_commission_structure-Start'!$A$15:$J$15,0)),0)</f>
        <v>0</v>
      </c>
      <c r="Y347" s="26">
        <f>IF($H347&gt;K347,MIN($H347-K347,L347-K347)*INDEX('[1]2018_commission_structure-Start'!$A$15:$J$18,MATCH($E347,'[1]2018_commission_structure-Start'!$A$15:$A$18,0),MATCH(Y$1,'[1]2018_commission_structure-Start'!$A$15:$J$15,0)),0)</f>
        <v>0</v>
      </c>
      <c r="Z347" s="26">
        <f>IF(H347&gt;L347,(H347-L347)*INDEX('[1]2018_commission_structure-Start'!$A$21:$I$24,MATCH($E347,'[1]2018_commission_structure-Start'!$A$21:$A$24,0),MATCH(Z$1,'[1]2018_commission_structure-Start'!$A$21:$I$21,0)),0)</f>
        <v>0</v>
      </c>
      <c r="AA347" s="28">
        <f t="shared" si="58"/>
        <v>59236.439999999995</v>
      </c>
      <c r="AB347" s="28">
        <f t="shared" si="59"/>
        <v>108105.44</v>
      </c>
    </row>
    <row r="348" spans="1:28" x14ac:dyDescent="0.2">
      <c r="A348" s="25" t="str">
        <f t="shared" si="50"/>
        <v>Matthus Dumphrey</v>
      </c>
      <c r="B348" s="25">
        <v>1992195951</v>
      </c>
      <c r="C348" s="25" t="s">
        <v>687</v>
      </c>
      <c r="D348" s="25" t="s">
        <v>688</v>
      </c>
      <c r="E348" s="25" t="s">
        <v>7</v>
      </c>
      <c r="F348" s="25">
        <v>49870</v>
      </c>
      <c r="G348" s="25">
        <f>COUNTIF([1]deals_closed!D:D,B348)</f>
        <v>21</v>
      </c>
      <c r="H348" s="26">
        <f>SUMIF([1]deals_closed!D:D,B348,[1]deals_closed!C:C)</f>
        <v>664445</v>
      </c>
      <c r="I348" s="26">
        <f>VLOOKUP(E348,'[1]2018_commission_structure-Start'!$A$22:$I$24,9,FALSE)</f>
        <v>500000</v>
      </c>
      <c r="J348" s="26">
        <f t="shared" si="51"/>
        <v>625000</v>
      </c>
      <c r="K348" s="26">
        <f t="shared" si="52"/>
        <v>750000</v>
      </c>
      <c r="L348" s="26">
        <f t="shared" si="53"/>
        <v>1000000</v>
      </c>
      <c r="M348" s="27">
        <f t="shared" si="54"/>
        <v>1.3288899999999999</v>
      </c>
      <c r="N348" s="25" t="str">
        <f t="shared" si="55"/>
        <v>125-150%</v>
      </c>
      <c r="O348" s="28">
        <f>MIN(H348,I348)*INDEX('[1]2018_commission_structure-Start'!$A$21:$I$24,MATCH($E348,'[1]2018_commission_structure-Start'!$A$21:$A$24,0),MATCH(O$1,'[1]2018_commission_structure-Start'!$A$21:$I$21,0))</f>
        <v>50000</v>
      </c>
      <c r="P348" s="26">
        <f>IF(H348&gt;I348,MIN(H348-I348,J348-I348)*INDEX('[1]2018_commission_structure-Start'!$A$21:$I$24,MATCH($E348,'[1]2018_commission_structure-Start'!$A$21:$A$24,0), MATCH(P$1,'[1]2018_commission_structure-Start'!$A$21:$I$21,0)),0)</f>
        <v>18750</v>
      </c>
      <c r="Q348" s="26">
        <f>IF($H348&gt;J348,MIN($H348-J348,K348-J348)*INDEX('[1]2018_commission_structure-Start'!$A$21:$I$24,MATCH($E348,'[1]2018_commission_structure-Start'!$A$21:$A$24,0), MATCH(Q$1,'[1]2018_commission_structure-Start'!$A$21:$I$21,0)),0)</f>
        <v>7100.0999999999995</v>
      </c>
      <c r="R348" s="26">
        <f>IF($H348&gt;K348,MIN($H348-K348,L348-K348)*INDEX('[1]2018_commission_structure-Start'!$A$21:$I$24,MATCH($E348,'[1]2018_commission_structure-Start'!$A$21:$A$24,0), MATCH(R$1,'[1]2018_commission_structure-Start'!$A$21:$I$21,0)),0)</f>
        <v>0</v>
      </c>
      <c r="S348" s="26">
        <f>IF(H348&gt;L348,(H348-L348)*INDEX('[1]2018_commission_structure-Start'!$A$21:$I$24,MATCH($E348,'[1]2018_commission_structure-Start'!$A$21:$A$24,0),MATCH(S$1,'[1]2018_commission_structure-Start'!$A$21:$I$21,0)),0)</f>
        <v>0</v>
      </c>
      <c r="T348" s="28">
        <f t="shared" si="56"/>
        <v>75850.100000000006</v>
      </c>
      <c r="U348" s="28">
        <f t="shared" si="57"/>
        <v>125720.1</v>
      </c>
      <c r="V348" s="28">
        <f>MIN(H348,I348)*INDEX('[1]2018_commission_structure-Start'!$A$15:$J$18,MATCH($E348,'[1]2018_commission_structure-Start'!$A$15:$A$18,0),MATCH(V$1,'[1]2018_commission_structure-Start'!$A$15:$J$15,0))</f>
        <v>60000</v>
      </c>
      <c r="W348" s="26">
        <f>IF($H348&gt;I348,MIN($H348-I348,J348-I348)*INDEX('[1]2018_commission_structure-Start'!$A$15:$J$18,MATCH($E348,'[1]2018_commission_structure-Start'!$A$15:$A$18,0),MATCH(W$1,'[1]2018_commission_structure-Start'!$A$15:$J$15,0)),0)</f>
        <v>21250</v>
      </c>
      <c r="X348" s="26">
        <f>IF($H348&gt;J348,MIN($H348-J348,K348-J348)*INDEX('[1]2018_commission_structure-Start'!$A$15:$J$18,MATCH($E348,'[1]2018_commission_structure-Start'!$A$15:$A$18,0),MATCH(X$1,'[1]2018_commission_structure-Start'!$A$15:$J$15,0)),0)</f>
        <v>7889</v>
      </c>
      <c r="Y348" s="26">
        <f>IF($H348&gt;K348,MIN($H348-K348,L348-K348)*INDEX('[1]2018_commission_structure-Start'!$A$15:$J$18,MATCH($E348,'[1]2018_commission_structure-Start'!$A$15:$A$18,0),MATCH(Y$1,'[1]2018_commission_structure-Start'!$A$15:$J$15,0)),0)</f>
        <v>0</v>
      </c>
      <c r="Z348" s="26">
        <f>IF(H348&gt;L348,(H348-L348)*INDEX('[1]2018_commission_structure-Start'!$A$21:$I$24,MATCH($E348,'[1]2018_commission_structure-Start'!$A$21:$A$24,0),MATCH(Z$1,'[1]2018_commission_structure-Start'!$A$21:$I$21,0)),0)</f>
        <v>0</v>
      </c>
      <c r="AA348" s="28">
        <f t="shared" si="58"/>
        <v>89139</v>
      </c>
      <c r="AB348" s="28">
        <f t="shared" si="59"/>
        <v>139009</v>
      </c>
    </row>
    <row r="349" spans="1:28" x14ac:dyDescent="0.2">
      <c r="A349" s="25" t="str">
        <f t="shared" si="50"/>
        <v>Boycey MacDermott</v>
      </c>
      <c r="B349" s="25">
        <v>7054972058</v>
      </c>
      <c r="C349" s="25" t="s">
        <v>689</v>
      </c>
      <c r="D349" s="25" t="s">
        <v>690</v>
      </c>
      <c r="E349" s="25" t="s">
        <v>29</v>
      </c>
      <c r="F349" s="25">
        <v>75430</v>
      </c>
      <c r="G349" s="25">
        <f>COUNTIF([1]deals_closed!D:D,B349)</f>
        <v>16</v>
      </c>
      <c r="H349" s="26">
        <f>SUMIF([1]deals_closed!D:D,B349,[1]deals_closed!C:C)</f>
        <v>457979</v>
      </c>
      <c r="I349" s="26">
        <f>VLOOKUP(E349,'[1]2018_commission_structure-Start'!$A$22:$I$24,9,FALSE)</f>
        <v>600000</v>
      </c>
      <c r="J349" s="26">
        <f t="shared" si="51"/>
        <v>750000</v>
      </c>
      <c r="K349" s="26">
        <f t="shared" si="52"/>
        <v>900000</v>
      </c>
      <c r="L349" s="26">
        <f t="shared" si="53"/>
        <v>1200000</v>
      </c>
      <c r="M349" s="27">
        <f t="shared" si="54"/>
        <v>0.7632983333333333</v>
      </c>
      <c r="N349" s="25" t="str">
        <f t="shared" si="55"/>
        <v>0-100%</v>
      </c>
      <c r="O349" s="28">
        <f>MIN(H349,I349)*INDEX('[1]2018_commission_structure-Start'!$A$21:$I$24,MATCH($E349,'[1]2018_commission_structure-Start'!$A$21:$A$24,0),MATCH(O$1,'[1]2018_commission_structure-Start'!$A$21:$I$21,0))</f>
        <v>59537.270000000004</v>
      </c>
      <c r="P349" s="26">
        <f>IF(H349&gt;I349,MIN(H349-I349,J349-I349)*INDEX('[1]2018_commission_structure-Start'!$A$21:$I$24,MATCH($E349,'[1]2018_commission_structure-Start'!$A$21:$A$24,0), MATCH(P$1,'[1]2018_commission_structure-Start'!$A$21:$I$21,0)),0)</f>
        <v>0</v>
      </c>
      <c r="Q349" s="26">
        <f>IF($H349&gt;J349,MIN($H349-J349,K349-J349)*INDEX('[1]2018_commission_structure-Start'!$A$21:$I$24,MATCH($E349,'[1]2018_commission_structure-Start'!$A$21:$A$24,0), MATCH(Q$1,'[1]2018_commission_structure-Start'!$A$21:$I$21,0)),0)</f>
        <v>0</v>
      </c>
      <c r="R349" s="26">
        <f>IF($H349&gt;K349,MIN($H349-K349,L349-K349)*INDEX('[1]2018_commission_structure-Start'!$A$21:$I$24,MATCH($E349,'[1]2018_commission_structure-Start'!$A$21:$A$24,0), MATCH(R$1,'[1]2018_commission_structure-Start'!$A$21:$I$21,0)),0)</f>
        <v>0</v>
      </c>
      <c r="S349" s="26">
        <f>IF(H349&gt;L349,(H349-L349)*INDEX('[1]2018_commission_structure-Start'!$A$21:$I$24,MATCH($E349,'[1]2018_commission_structure-Start'!$A$21:$A$24,0),MATCH(S$1,'[1]2018_commission_structure-Start'!$A$21:$I$21,0)),0)</f>
        <v>0</v>
      </c>
      <c r="T349" s="28">
        <f t="shared" si="56"/>
        <v>59537.270000000004</v>
      </c>
      <c r="U349" s="28">
        <f t="shared" si="57"/>
        <v>134967.27000000002</v>
      </c>
      <c r="V349" s="28">
        <f>MIN(H349,I349)*INDEX('[1]2018_commission_structure-Start'!$A$15:$J$18,MATCH($E349,'[1]2018_commission_structure-Start'!$A$15:$A$18,0),MATCH(V$1,'[1]2018_commission_structure-Start'!$A$15:$J$15,0))</f>
        <v>68696.849999999991</v>
      </c>
      <c r="W349" s="26">
        <f>IF($H349&gt;I349,MIN($H349-I349,J349-I349)*INDEX('[1]2018_commission_structure-Start'!$A$15:$J$18,MATCH($E349,'[1]2018_commission_structure-Start'!$A$15:$A$18,0),MATCH(W$1,'[1]2018_commission_structure-Start'!$A$15:$J$15,0)),0)</f>
        <v>0</v>
      </c>
      <c r="X349" s="26">
        <f>IF($H349&gt;J349,MIN($H349-J349,K349-J349)*INDEX('[1]2018_commission_structure-Start'!$A$15:$J$18,MATCH($E349,'[1]2018_commission_structure-Start'!$A$15:$A$18,0),MATCH(X$1,'[1]2018_commission_structure-Start'!$A$15:$J$15,0)),0)</f>
        <v>0</v>
      </c>
      <c r="Y349" s="26">
        <f>IF($H349&gt;K349,MIN($H349-K349,L349-K349)*INDEX('[1]2018_commission_structure-Start'!$A$15:$J$18,MATCH($E349,'[1]2018_commission_structure-Start'!$A$15:$A$18,0),MATCH(Y$1,'[1]2018_commission_structure-Start'!$A$15:$J$15,0)),0)</f>
        <v>0</v>
      </c>
      <c r="Z349" s="26">
        <f>IF(H349&gt;L349,(H349-L349)*INDEX('[1]2018_commission_structure-Start'!$A$21:$I$24,MATCH($E349,'[1]2018_commission_structure-Start'!$A$21:$A$24,0),MATCH(Z$1,'[1]2018_commission_structure-Start'!$A$21:$I$21,0)),0)</f>
        <v>0</v>
      </c>
      <c r="AA349" s="28">
        <f t="shared" si="58"/>
        <v>68696.849999999991</v>
      </c>
      <c r="AB349" s="28">
        <f t="shared" si="59"/>
        <v>144126.84999999998</v>
      </c>
    </row>
    <row r="350" spans="1:28" x14ac:dyDescent="0.2">
      <c r="A350" s="25" t="str">
        <f t="shared" si="50"/>
        <v>Phillipe Corter</v>
      </c>
      <c r="B350" s="25">
        <v>222477806</v>
      </c>
      <c r="C350" s="25" t="s">
        <v>691</v>
      </c>
      <c r="D350" s="25" t="s">
        <v>692</v>
      </c>
      <c r="E350" s="25" t="s">
        <v>10</v>
      </c>
      <c r="F350" s="25">
        <v>87484</v>
      </c>
      <c r="G350" s="25">
        <f>COUNTIF([1]deals_closed!D:D,B350)</f>
        <v>20</v>
      </c>
      <c r="H350" s="26">
        <f>SUMIF([1]deals_closed!D:D,B350,[1]deals_closed!C:C)</f>
        <v>699440</v>
      </c>
      <c r="I350" s="26">
        <f>VLOOKUP(E350,'[1]2018_commission_structure-Start'!$A$22:$I$24,9,FALSE)</f>
        <v>750000</v>
      </c>
      <c r="J350" s="26">
        <f t="shared" si="51"/>
        <v>937500</v>
      </c>
      <c r="K350" s="26">
        <f t="shared" si="52"/>
        <v>1125000</v>
      </c>
      <c r="L350" s="26">
        <f t="shared" si="53"/>
        <v>1500000</v>
      </c>
      <c r="M350" s="27">
        <f t="shared" si="54"/>
        <v>0.93258666666666667</v>
      </c>
      <c r="N350" s="25" t="str">
        <f t="shared" si="55"/>
        <v>0-100%</v>
      </c>
      <c r="O350" s="28">
        <f>MIN(H350,I350)*INDEX('[1]2018_commission_structure-Start'!$A$21:$I$24,MATCH($E350,'[1]2018_commission_structure-Start'!$A$21:$A$24,0),MATCH(O$1,'[1]2018_commission_structure-Start'!$A$21:$I$21,0))</f>
        <v>104916</v>
      </c>
      <c r="P350" s="26">
        <f>IF(H350&gt;I350,MIN(H350-I350,J350-I350)*INDEX('[1]2018_commission_structure-Start'!$A$21:$I$24,MATCH($E350,'[1]2018_commission_structure-Start'!$A$21:$A$24,0), MATCH(P$1,'[1]2018_commission_structure-Start'!$A$21:$I$21,0)),0)</f>
        <v>0</v>
      </c>
      <c r="Q350" s="26">
        <f>IF($H350&gt;J350,MIN($H350-J350,K350-J350)*INDEX('[1]2018_commission_structure-Start'!$A$21:$I$24,MATCH($E350,'[1]2018_commission_structure-Start'!$A$21:$A$24,0), MATCH(Q$1,'[1]2018_commission_structure-Start'!$A$21:$I$21,0)),0)</f>
        <v>0</v>
      </c>
      <c r="R350" s="26">
        <f>IF($H350&gt;K350,MIN($H350-K350,L350-K350)*INDEX('[1]2018_commission_structure-Start'!$A$21:$I$24,MATCH($E350,'[1]2018_commission_structure-Start'!$A$21:$A$24,0), MATCH(R$1,'[1]2018_commission_structure-Start'!$A$21:$I$21,0)),0)</f>
        <v>0</v>
      </c>
      <c r="S350" s="26">
        <f>IF(H350&gt;L350,(H350-L350)*INDEX('[1]2018_commission_structure-Start'!$A$21:$I$24,MATCH($E350,'[1]2018_commission_structure-Start'!$A$21:$A$24,0),MATCH(S$1,'[1]2018_commission_structure-Start'!$A$21:$I$21,0)),0)</f>
        <v>0</v>
      </c>
      <c r="T350" s="28">
        <f t="shared" si="56"/>
        <v>104916</v>
      </c>
      <c r="U350" s="28">
        <f t="shared" si="57"/>
        <v>192400</v>
      </c>
      <c r="V350" s="28">
        <f>MIN(H350,I350)*INDEX('[1]2018_commission_structure-Start'!$A$15:$J$18,MATCH($E350,'[1]2018_commission_structure-Start'!$A$15:$A$18,0),MATCH(V$1,'[1]2018_commission_structure-Start'!$A$15:$J$15,0))</f>
        <v>104916</v>
      </c>
      <c r="W350" s="26">
        <f>IF($H350&gt;I350,MIN($H350-I350,J350-I350)*INDEX('[1]2018_commission_structure-Start'!$A$15:$J$18,MATCH($E350,'[1]2018_commission_structure-Start'!$A$15:$A$18,0),MATCH(W$1,'[1]2018_commission_structure-Start'!$A$15:$J$15,0)),0)</f>
        <v>0</v>
      </c>
      <c r="X350" s="26">
        <f>IF($H350&gt;J350,MIN($H350-J350,K350-J350)*INDEX('[1]2018_commission_structure-Start'!$A$15:$J$18,MATCH($E350,'[1]2018_commission_structure-Start'!$A$15:$A$18,0),MATCH(X$1,'[1]2018_commission_structure-Start'!$A$15:$J$15,0)),0)</f>
        <v>0</v>
      </c>
      <c r="Y350" s="26">
        <f>IF($H350&gt;K350,MIN($H350-K350,L350-K350)*INDEX('[1]2018_commission_structure-Start'!$A$15:$J$18,MATCH($E350,'[1]2018_commission_structure-Start'!$A$15:$A$18,0),MATCH(Y$1,'[1]2018_commission_structure-Start'!$A$15:$J$15,0)),0)</f>
        <v>0</v>
      </c>
      <c r="Z350" s="26">
        <f>IF(H350&gt;L350,(H350-L350)*INDEX('[1]2018_commission_structure-Start'!$A$21:$I$24,MATCH($E350,'[1]2018_commission_structure-Start'!$A$21:$A$24,0),MATCH(Z$1,'[1]2018_commission_structure-Start'!$A$21:$I$21,0)),0)</f>
        <v>0</v>
      </c>
      <c r="AA350" s="28">
        <f t="shared" si="58"/>
        <v>104916</v>
      </c>
      <c r="AB350" s="28">
        <f t="shared" si="59"/>
        <v>192400</v>
      </c>
    </row>
    <row r="351" spans="1:28" x14ac:dyDescent="0.2">
      <c r="A351" s="25" t="str">
        <f t="shared" si="50"/>
        <v>Pierre Lambshine</v>
      </c>
      <c r="B351" s="25">
        <v>509389570</v>
      </c>
      <c r="C351" s="25" t="s">
        <v>693</v>
      </c>
      <c r="D351" s="25" t="s">
        <v>694</v>
      </c>
      <c r="E351" s="25" t="s">
        <v>10</v>
      </c>
      <c r="F351" s="25">
        <v>89634</v>
      </c>
      <c r="G351" s="25">
        <f>COUNTIF([1]deals_closed!D:D,B351)</f>
        <v>12</v>
      </c>
      <c r="H351" s="26">
        <f>SUMIF([1]deals_closed!D:D,B351,[1]deals_closed!C:C)</f>
        <v>436501</v>
      </c>
      <c r="I351" s="26">
        <f>VLOOKUP(E351,'[1]2018_commission_structure-Start'!$A$22:$I$24,9,FALSE)</f>
        <v>750000</v>
      </c>
      <c r="J351" s="26">
        <f t="shared" si="51"/>
        <v>937500</v>
      </c>
      <c r="K351" s="26">
        <f t="shared" si="52"/>
        <v>1125000</v>
      </c>
      <c r="L351" s="26">
        <f t="shared" si="53"/>
        <v>1500000</v>
      </c>
      <c r="M351" s="27">
        <f t="shared" si="54"/>
        <v>0.58200133333333337</v>
      </c>
      <c r="N351" s="25" t="str">
        <f t="shared" si="55"/>
        <v>0-100%</v>
      </c>
      <c r="O351" s="28">
        <f>MIN(H351,I351)*INDEX('[1]2018_commission_structure-Start'!$A$21:$I$24,MATCH($E351,'[1]2018_commission_structure-Start'!$A$21:$A$24,0),MATCH(O$1,'[1]2018_commission_structure-Start'!$A$21:$I$21,0))</f>
        <v>65475.149999999994</v>
      </c>
      <c r="P351" s="26">
        <f>IF(H351&gt;I351,MIN(H351-I351,J351-I351)*INDEX('[1]2018_commission_structure-Start'!$A$21:$I$24,MATCH($E351,'[1]2018_commission_structure-Start'!$A$21:$A$24,0), MATCH(P$1,'[1]2018_commission_structure-Start'!$A$21:$I$21,0)),0)</f>
        <v>0</v>
      </c>
      <c r="Q351" s="26">
        <f>IF($H351&gt;J351,MIN($H351-J351,K351-J351)*INDEX('[1]2018_commission_structure-Start'!$A$21:$I$24,MATCH($E351,'[1]2018_commission_structure-Start'!$A$21:$A$24,0), MATCH(Q$1,'[1]2018_commission_structure-Start'!$A$21:$I$21,0)),0)</f>
        <v>0</v>
      </c>
      <c r="R351" s="26">
        <f>IF($H351&gt;K351,MIN($H351-K351,L351-K351)*INDEX('[1]2018_commission_structure-Start'!$A$21:$I$24,MATCH($E351,'[1]2018_commission_structure-Start'!$A$21:$A$24,0), MATCH(R$1,'[1]2018_commission_structure-Start'!$A$21:$I$21,0)),0)</f>
        <v>0</v>
      </c>
      <c r="S351" s="26">
        <f>IF(H351&gt;L351,(H351-L351)*INDEX('[1]2018_commission_structure-Start'!$A$21:$I$24,MATCH($E351,'[1]2018_commission_structure-Start'!$A$21:$A$24,0),MATCH(S$1,'[1]2018_commission_structure-Start'!$A$21:$I$21,0)),0)</f>
        <v>0</v>
      </c>
      <c r="T351" s="28">
        <f t="shared" si="56"/>
        <v>65475.149999999994</v>
      </c>
      <c r="U351" s="28">
        <f t="shared" si="57"/>
        <v>155109.15</v>
      </c>
      <c r="V351" s="28">
        <f>MIN(H351,I351)*INDEX('[1]2018_commission_structure-Start'!$A$15:$J$18,MATCH($E351,'[1]2018_commission_structure-Start'!$A$15:$A$18,0),MATCH(V$1,'[1]2018_commission_structure-Start'!$A$15:$J$15,0))</f>
        <v>65475.149999999994</v>
      </c>
      <c r="W351" s="26">
        <f>IF($H351&gt;I351,MIN($H351-I351,J351-I351)*INDEX('[1]2018_commission_structure-Start'!$A$15:$J$18,MATCH($E351,'[1]2018_commission_structure-Start'!$A$15:$A$18,0),MATCH(W$1,'[1]2018_commission_structure-Start'!$A$15:$J$15,0)),0)</f>
        <v>0</v>
      </c>
      <c r="X351" s="26">
        <f>IF($H351&gt;J351,MIN($H351-J351,K351-J351)*INDEX('[1]2018_commission_structure-Start'!$A$15:$J$18,MATCH($E351,'[1]2018_commission_structure-Start'!$A$15:$A$18,0),MATCH(X$1,'[1]2018_commission_structure-Start'!$A$15:$J$15,0)),0)</f>
        <v>0</v>
      </c>
      <c r="Y351" s="26">
        <f>IF($H351&gt;K351,MIN($H351-K351,L351-K351)*INDEX('[1]2018_commission_structure-Start'!$A$15:$J$18,MATCH($E351,'[1]2018_commission_structure-Start'!$A$15:$A$18,0),MATCH(Y$1,'[1]2018_commission_structure-Start'!$A$15:$J$15,0)),0)</f>
        <v>0</v>
      </c>
      <c r="Z351" s="26">
        <f>IF(H351&gt;L351,(H351-L351)*INDEX('[1]2018_commission_structure-Start'!$A$21:$I$24,MATCH($E351,'[1]2018_commission_structure-Start'!$A$21:$A$24,0),MATCH(Z$1,'[1]2018_commission_structure-Start'!$A$21:$I$21,0)),0)</f>
        <v>0</v>
      </c>
      <c r="AA351" s="28">
        <f t="shared" si="58"/>
        <v>65475.149999999994</v>
      </c>
      <c r="AB351" s="28">
        <f t="shared" si="59"/>
        <v>155109.15</v>
      </c>
    </row>
    <row r="352" spans="1:28" x14ac:dyDescent="0.2">
      <c r="A352" s="25" t="str">
        <f t="shared" si="50"/>
        <v>Hunter Erni</v>
      </c>
      <c r="B352" s="25">
        <v>1888605537</v>
      </c>
      <c r="C352" s="25" t="s">
        <v>695</v>
      </c>
      <c r="D352" s="25" t="s">
        <v>696</v>
      </c>
      <c r="E352" s="25" t="s">
        <v>29</v>
      </c>
      <c r="F352" s="25">
        <v>72427</v>
      </c>
      <c r="G352" s="25">
        <f>COUNTIF([1]deals_closed!D:D,B352)</f>
        <v>21</v>
      </c>
      <c r="H352" s="26">
        <f>SUMIF([1]deals_closed!D:D,B352,[1]deals_closed!C:C)</f>
        <v>780782</v>
      </c>
      <c r="I352" s="26">
        <f>VLOOKUP(E352,'[1]2018_commission_structure-Start'!$A$22:$I$24,9,FALSE)</f>
        <v>600000</v>
      </c>
      <c r="J352" s="26">
        <f t="shared" si="51"/>
        <v>750000</v>
      </c>
      <c r="K352" s="26">
        <f t="shared" si="52"/>
        <v>900000</v>
      </c>
      <c r="L352" s="26">
        <f t="shared" si="53"/>
        <v>1200000</v>
      </c>
      <c r="M352" s="27">
        <f t="shared" si="54"/>
        <v>1.3013033333333333</v>
      </c>
      <c r="N352" s="25" t="str">
        <f t="shared" si="55"/>
        <v>125-150%</v>
      </c>
      <c r="O352" s="28">
        <f>MIN(H352,I352)*INDEX('[1]2018_commission_structure-Start'!$A$21:$I$24,MATCH($E352,'[1]2018_commission_structure-Start'!$A$21:$A$24,0),MATCH(O$1,'[1]2018_commission_structure-Start'!$A$21:$I$21,0))</f>
        <v>78000</v>
      </c>
      <c r="P352" s="26">
        <f>IF(H352&gt;I352,MIN(H352-I352,J352-I352)*INDEX('[1]2018_commission_structure-Start'!$A$21:$I$24,MATCH($E352,'[1]2018_commission_structure-Start'!$A$21:$A$24,0), MATCH(P$1,'[1]2018_commission_structure-Start'!$A$21:$I$21,0)),0)</f>
        <v>25500.000000000004</v>
      </c>
      <c r="Q352" s="26">
        <f>IF($H352&gt;J352,MIN($H352-J352,K352-J352)*INDEX('[1]2018_commission_structure-Start'!$A$21:$I$24,MATCH($E352,'[1]2018_commission_structure-Start'!$A$21:$A$24,0), MATCH(Q$1,'[1]2018_commission_structure-Start'!$A$21:$I$21,0)),0)</f>
        <v>6464.2199999999993</v>
      </c>
      <c r="R352" s="26">
        <f>IF($H352&gt;K352,MIN($H352-K352,L352-K352)*INDEX('[1]2018_commission_structure-Start'!$A$21:$I$24,MATCH($E352,'[1]2018_commission_structure-Start'!$A$21:$A$24,0), MATCH(R$1,'[1]2018_commission_structure-Start'!$A$21:$I$21,0)),0)</f>
        <v>0</v>
      </c>
      <c r="S352" s="26">
        <f>IF(H352&gt;L352,(H352-L352)*INDEX('[1]2018_commission_structure-Start'!$A$21:$I$24,MATCH($E352,'[1]2018_commission_structure-Start'!$A$21:$A$24,0),MATCH(S$1,'[1]2018_commission_structure-Start'!$A$21:$I$21,0)),0)</f>
        <v>0</v>
      </c>
      <c r="T352" s="28">
        <f t="shared" si="56"/>
        <v>109964.22</v>
      </c>
      <c r="U352" s="28">
        <f t="shared" si="57"/>
        <v>182391.22</v>
      </c>
      <c r="V352" s="28">
        <f>MIN(H352,I352)*INDEX('[1]2018_commission_structure-Start'!$A$15:$J$18,MATCH($E352,'[1]2018_commission_structure-Start'!$A$15:$A$18,0),MATCH(V$1,'[1]2018_commission_structure-Start'!$A$15:$J$15,0))</f>
        <v>90000</v>
      </c>
      <c r="W352" s="26">
        <f>IF($H352&gt;I352,MIN($H352-I352,J352-I352)*INDEX('[1]2018_commission_structure-Start'!$A$15:$J$18,MATCH($E352,'[1]2018_commission_structure-Start'!$A$15:$A$18,0),MATCH(W$1,'[1]2018_commission_structure-Start'!$A$15:$J$15,0)),0)</f>
        <v>27000</v>
      </c>
      <c r="X352" s="26">
        <f>IF($H352&gt;J352,MIN($H352-J352,K352-J352)*INDEX('[1]2018_commission_structure-Start'!$A$15:$J$18,MATCH($E352,'[1]2018_commission_structure-Start'!$A$15:$A$18,0),MATCH(X$1,'[1]2018_commission_structure-Start'!$A$15:$J$15,0)),0)</f>
        <v>7695.5</v>
      </c>
      <c r="Y352" s="26">
        <f>IF($H352&gt;K352,MIN($H352-K352,L352-K352)*INDEX('[1]2018_commission_structure-Start'!$A$15:$J$18,MATCH($E352,'[1]2018_commission_structure-Start'!$A$15:$A$18,0),MATCH(Y$1,'[1]2018_commission_structure-Start'!$A$15:$J$15,0)),0)</f>
        <v>0</v>
      </c>
      <c r="Z352" s="26">
        <f>IF(H352&gt;L352,(H352-L352)*INDEX('[1]2018_commission_structure-Start'!$A$21:$I$24,MATCH($E352,'[1]2018_commission_structure-Start'!$A$21:$A$24,0),MATCH(Z$1,'[1]2018_commission_structure-Start'!$A$21:$I$21,0)),0)</f>
        <v>0</v>
      </c>
      <c r="AA352" s="28">
        <f t="shared" si="58"/>
        <v>124695.5</v>
      </c>
      <c r="AB352" s="28">
        <f t="shared" si="59"/>
        <v>197122.5</v>
      </c>
    </row>
    <row r="353" spans="1:28" x14ac:dyDescent="0.2">
      <c r="A353" s="25" t="str">
        <f t="shared" si="50"/>
        <v>Rainer Pirdy</v>
      </c>
      <c r="B353" s="25">
        <v>5068508845</v>
      </c>
      <c r="C353" s="25" t="s">
        <v>697</v>
      </c>
      <c r="D353" s="25" t="s">
        <v>698</v>
      </c>
      <c r="E353" s="25" t="s">
        <v>29</v>
      </c>
      <c r="F353" s="25">
        <v>63652</v>
      </c>
      <c r="G353" s="25">
        <f>COUNTIF([1]deals_closed!D:D,B353)</f>
        <v>19</v>
      </c>
      <c r="H353" s="26">
        <f>SUMIF([1]deals_closed!D:D,B353,[1]deals_closed!C:C)</f>
        <v>719544</v>
      </c>
      <c r="I353" s="26">
        <f>VLOOKUP(E353,'[1]2018_commission_structure-Start'!$A$22:$I$24,9,FALSE)</f>
        <v>600000</v>
      </c>
      <c r="J353" s="26">
        <f t="shared" si="51"/>
        <v>750000</v>
      </c>
      <c r="K353" s="26">
        <f t="shared" si="52"/>
        <v>900000</v>
      </c>
      <c r="L353" s="26">
        <f t="shared" si="53"/>
        <v>1200000</v>
      </c>
      <c r="M353" s="27">
        <f t="shared" si="54"/>
        <v>1.1992400000000001</v>
      </c>
      <c r="N353" s="25" t="str">
        <f t="shared" si="55"/>
        <v>100-125%</v>
      </c>
      <c r="O353" s="28">
        <f>MIN(H353,I353)*INDEX('[1]2018_commission_structure-Start'!$A$21:$I$24,MATCH($E353,'[1]2018_commission_structure-Start'!$A$21:$A$24,0),MATCH(O$1,'[1]2018_commission_structure-Start'!$A$21:$I$21,0))</f>
        <v>78000</v>
      </c>
      <c r="P353" s="26">
        <f>IF(H353&gt;I353,MIN(H353-I353,J353-I353)*INDEX('[1]2018_commission_structure-Start'!$A$21:$I$24,MATCH($E353,'[1]2018_commission_structure-Start'!$A$21:$A$24,0), MATCH(P$1,'[1]2018_commission_structure-Start'!$A$21:$I$21,0)),0)</f>
        <v>20322.480000000003</v>
      </c>
      <c r="Q353" s="26">
        <f>IF($H353&gt;J353,MIN($H353-J353,K353-J353)*INDEX('[1]2018_commission_structure-Start'!$A$21:$I$24,MATCH($E353,'[1]2018_commission_structure-Start'!$A$21:$A$24,0), MATCH(Q$1,'[1]2018_commission_structure-Start'!$A$21:$I$21,0)),0)</f>
        <v>0</v>
      </c>
      <c r="R353" s="26">
        <f>IF($H353&gt;K353,MIN($H353-K353,L353-K353)*INDEX('[1]2018_commission_structure-Start'!$A$21:$I$24,MATCH($E353,'[1]2018_commission_structure-Start'!$A$21:$A$24,0), MATCH(R$1,'[1]2018_commission_structure-Start'!$A$21:$I$21,0)),0)</f>
        <v>0</v>
      </c>
      <c r="S353" s="26">
        <f>IF(H353&gt;L353,(H353-L353)*INDEX('[1]2018_commission_structure-Start'!$A$21:$I$24,MATCH($E353,'[1]2018_commission_structure-Start'!$A$21:$A$24,0),MATCH(S$1,'[1]2018_commission_structure-Start'!$A$21:$I$21,0)),0)</f>
        <v>0</v>
      </c>
      <c r="T353" s="28">
        <f t="shared" si="56"/>
        <v>98322.48000000001</v>
      </c>
      <c r="U353" s="28">
        <f t="shared" si="57"/>
        <v>161974.48000000001</v>
      </c>
      <c r="V353" s="28">
        <f>MIN(H353,I353)*INDEX('[1]2018_commission_structure-Start'!$A$15:$J$18,MATCH($E353,'[1]2018_commission_structure-Start'!$A$15:$A$18,0),MATCH(V$1,'[1]2018_commission_structure-Start'!$A$15:$J$15,0))</f>
        <v>90000</v>
      </c>
      <c r="W353" s="26">
        <f>IF($H353&gt;I353,MIN($H353-I353,J353-I353)*INDEX('[1]2018_commission_structure-Start'!$A$15:$J$18,MATCH($E353,'[1]2018_commission_structure-Start'!$A$15:$A$18,0),MATCH(W$1,'[1]2018_commission_structure-Start'!$A$15:$J$15,0)),0)</f>
        <v>21517.919999999998</v>
      </c>
      <c r="X353" s="26">
        <f>IF($H353&gt;J353,MIN($H353-J353,K353-J353)*INDEX('[1]2018_commission_structure-Start'!$A$15:$J$18,MATCH($E353,'[1]2018_commission_structure-Start'!$A$15:$A$18,0),MATCH(X$1,'[1]2018_commission_structure-Start'!$A$15:$J$15,0)),0)</f>
        <v>0</v>
      </c>
      <c r="Y353" s="26">
        <f>IF($H353&gt;K353,MIN($H353-K353,L353-K353)*INDEX('[1]2018_commission_structure-Start'!$A$15:$J$18,MATCH($E353,'[1]2018_commission_structure-Start'!$A$15:$A$18,0),MATCH(Y$1,'[1]2018_commission_structure-Start'!$A$15:$J$15,0)),0)</f>
        <v>0</v>
      </c>
      <c r="Z353" s="26">
        <f>IF(H353&gt;L353,(H353-L353)*INDEX('[1]2018_commission_structure-Start'!$A$21:$I$24,MATCH($E353,'[1]2018_commission_structure-Start'!$A$21:$A$24,0),MATCH(Z$1,'[1]2018_commission_structure-Start'!$A$21:$I$21,0)),0)</f>
        <v>0</v>
      </c>
      <c r="AA353" s="28">
        <f t="shared" si="58"/>
        <v>111517.92</v>
      </c>
      <c r="AB353" s="28">
        <f t="shared" si="59"/>
        <v>175169.91999999998</v>
      </c>
    </row>
    <row r="354" spans="1:28" x14ac:dyDescent="0.2">
      <c r="A354" s="25" t="str">
        <f t="shared" si="50"/>
        <v>Lotty Foxall</v>
      </c>
      <c r="B354" s="25">
        <v>8189289020</v>
      </c>
      <c r="C354" s="25" t="s">
        <v>699</v>
      </c>
      <c r="D354" s="25" t="s">
        <v>700</v>
      </c>
      <c r="E354" s="25" t="s">
        <v>10</v>
      </c>
      <c r="F354" s="25">
        <v>112300</v>
      </c>
      <c r="G354" s="25">
        <f>COUNTIF([1]deals_closed!D:D,B354)</f>
        <v>22</v>
      </c>
      <c r="H354" s="26">
        <f>SUMIF([1]deals_closed!D:D,B354,[1]deals_closed!C:C)</f>
        <v>780989</v>
      </c>
      <c r="I354" s="26">
        <f>VLOOKUP(E354,'[1]2018_commission_structure-Start'!$A$22:$I$24,9,FALSE)</f>
        <v>750000</v>
      </c>
      <c r="J354" s="26">
        <f t="shared" si="51"/>
        <v>937500</v>
      </c>
      <c r="K354" s="26">
        <f t="shared" si="52"/>
        <v>1125000</v>
      </c>
      <c r="L354" s="26">
        <f t="shared" si="53"/>
        <v>1500000</v>
      </c>
      <c r="M354" s="27">
        <f t="shared" si="54"/>
        <v>1.0413186666666667</v>
      </c>
      <c r="N354" s="25" t="str">
        <f t="shared" si="55"/>
        <v>100-125%</v>
      </c>
      <c r="O354" s="28">
        <f>MIN(H354,I354)*INDEX('[1]2018_commission_structure-Start'!$A$21:$I$24,MATCH($E354,'[1]2018_commission_structure-Start'!$A$21:$A$24,0),MATCH(O$1,'[1]2018_commission_structure-Start'!$A$21:$I$21,0))</f>
        <v>112500</v>
      </c>
      <c r="P354" s="26">
        <f>IF(H354&gt;I354,MIN(H354-I354,J354-I354)*INDEX('[1]2018_commission_structure-Start'!$A$21:$I$24,MATCH($E354,'[1]2018_commission_structure-Start'!$A$21:$A$24,0), MATCH(P$1,'[1]2018_commission_structure-Start'!$A$21:$I$21,0)),0)</f>
        <v>5887.91</v>
      </c>
      <c r="Q354" s="26">
        <f>IF($H354&gt;J354,MIN($H354-J354,K354-J354)*INDEX('[1]2018_commission_structure-Start'!$A$21:$I$24,MATCH($E354,'[1]2018_commission_structure-Start'!$A$21:$A$24,0), MATCH(Q$1,'[1]2018_commission_structure-Start'!$A$21:$I$21,0)),0)</f>
        <v>0</v>
      </c>
      <c r="R354" s="26">
        <f>IF($H354&gt;K354,MIN($H354-K354,L354-K354)*INDEX('[1]2018_commission_structure-Start'!$A$21:$I$24,MATCH($E354,'[1]2018_commission_structure-Start'!$A$21:$A$24,0), MATCH(R$1,'[1]2018_commission_structure-Start'!$A$21:$I$21,0)),0)</f>
        <v>0</v>
      </c>
      <c r="S354" s="26">
        <f>IF(H354&gt;L354,(H354-L354)*INDEX('[1]2018_commission_structure-Start'!$A$21:$I$24,MATCH($E354,'[1]2018_commission_structure-Start'!$A$21:$A$24,0),MATCH(S$1,'[1]2018_commission_structure-Start'!$A$21:$I$21,0)),0)</f>
        <v>0</v>
      </c>
      <c r="T354" s="28">
        <f t="shared" si="56"/>
        <v>118387.91</v>
      </c>
      <c r="U354" s="28">
        <f t="shared" si="57"/>
        <v>230687.91</v>
      </c>
      <c r="V354" s="28">
        <f>MIN(H354,I354)*INDEX('[1]2018_commission_structure-Start'!$A$15:$J$18,MATCH($E354,'[1]2018_commission_structure-Start'!$A$15:$A$18,0),MATCH(V$1,'[1]2018_commission_structure-Start'!$A$15:$J$15,0))</f>
        <v>112500</v>
      </c>
      <c r="W354" s="26">
        <f>IF($H354&gt;I354,MIN($H354-I354,J354-I354)*INDEX('[1]2018_commission_structure-Start'!$A$15:$J$18,MATCH($E354,'[1]2018_commission_structure-Start'!$A$15:$A$18,0),MATCH(W$1,'[1]2018_commission_structure-Start'!$A$15:$J$15,0)),0)</f>
        <v>6817.58</v>
      </c>
      <c r="X354" s="26">
        <f>IF($H354&gt;J354,MIN($H354-J354,K354-J354)*INDEX('[1]2018_commission_structure-Start'!$A$15:$J$18,MATCH($E354,'[1]2018_commission_structure-Start'!$A$15:$A$18,0),MATCH(X$1,'[1]2018_commission_structure-Start'!$A$15:$J$15,0)),0)</f>
        <v>0</v>
      </c>
      <c r="Y354" s="26">
        <f>IF($H354&gt;K354,MIN($H354-K354,L354-K354)*INDEX('[1]2018_commission_structure-Start'!$A$15:$J$18,MATCH($E354,'[1]2018_commission_structure-Start'!$A$15:$A$18,0),MATCH(Y$1,'[1]2018_commission_structure-Start'!$A$15:$J$15,0)),0)</f>
        <v>0</v>
      </c>
      <c r="Z354" s="26">
        <f>IF(H354&gt;L354,(H354-L354)*INDEX('[1]2018_commission_structure-Start'!$A$21:$I$24,MATCH($E354,'[1]2018_commission_structure-Start'!$A$21:$A$24,0),MATCH(Z$1,'[1]2018_commission_structure-Start'!$A$21:$I$21,0)),0)</f>
        <v>0</v>
      </c>
      <c r="AA354" s="28">
        <f t="shared" si="58"/>
        <v>119317.58</v>
      </c>
      <c r="AB354" s="28">
        <f t="shared" si="59"/>
        <v>231617.58000000002</v>
      </c>
    </row>
    <row r="355" spans="1:28" x14ac:dyDescent="0.2">
      <c r="A355" s="25" t="str">
        <f t="shared" si="50"/>
        <v>Cassius Roseaman</v>
      </c>
      <c r="B355" s="25">
        <v>5603330430</v>
      </c>
      <c r="C355" s="25" t="s">
        <v>701</v>
      </c>
      <c r="D355" s="25" t="s">
        <v>702</v>
      </c>
      <c r="E355" s="25" t="s">
        <v>29</v>
      </c>
      <c r="F355" s="25">
        <v>57267</v>
      </c>
      <c r="G355" s="25">
        <f>COUNTIF([1]deals_closed!D:D,B355)</f>
        <v>23</v>
      </c>
      <c r="H355" s="26">
        <f>SUMIF([1]deals_closed!D:D,B355,[1]deals_closed!C:C)</f>
        <v>778322</v>
      </c>
      <c r="I355" s="26">
        <f>VLOOKUP(E355,'[1]2018_commission_structure-Start'!$A$22:$I$24,9,FALSE)</f>
        <v>600000</v>
      </c>
      <c r="J355" s="26">
        <f t="shared" si="51"/>
        <v>750000</v>
      </c>
      <c r="K355" s="26">
        <f t="shared" si="52"/>
        <v>900000</v>
      </c>
      <c r="L355" s="26">
        <f t="shared" si="53"/>
        <v>1200000</v>
      </c>
      <c r="M355" s="27">
        <f t="shared" si="54"/>
        <v>1.2972033333333333</v>
      </c>
      <c r="N355" s="25" t="str">
        <f t="shared" si="55"/>
        <v>125-150%</v>
      </c>
      <c r="O355" s="28">
        <f>MIN(H355,I355)*INDEX('[1]2018_commission_structure-Start'!$A$21:$I$24,MATCH($E355,'[1]2018_commission_structure-Start'!$A$21:$A$24,0),MATCH(O$1,'[1]2018_commission_structure-Start'!$A$21:$I$21,0))</f>
        <v>78000</v>
      </c>
      <c r="P355" s="26">
        <f>IF(H355&gt;I355,MIN(H355-I355,J355-I355)*INDEX('[1]2018_commission_structure-Start'!$A$21:$I$24,MATCH($E355,'[1]2018_commission_structure-Start'!$A$21:$A$24,0), MATCH(P$1,'[1]2018_commission_structure-Start'!$A$21:$I$21,0)),0)</f>
        <v>25500.000000000004</v>
      </c>
      <c r="Q355" s="26">
        <f>IF($H355&gt;J355,MIN($H355-J355,K355-J355)*INDEX('[1]2018_commission_structure-Start'!$A$21:$I$24,MATCH($E355,'[1]2018_commission_structure-Start'!$A$21:$A$24,0), MATCH(Q$1,'[1]2018_commission_structure-Start'!$A$21:$I$21,0)),0)</f>
        <v>5947.62</v>
      </c>
      <c r="R355" s="26">
        <f>IF($H355&gt;K355,MIN($H355-K355,L355-K355)*INDEX('[1]2018_commission_structure-Start'!$A$21:$I$24,MATCH($E355,'[1]2018_commission_structure-Start'!$A$21:$A$24,0), MATCH(R$1,'[1]2018_commission_structure-Start'!$A$21:$I$21,0)),0)</f>
        <v>0</v>
      </c>
      <c r="S355" s="26">
        <f>IF(H355&gt;L355,(H355-L355)*INDEX('[1]2018_commission_structure-Start'!$A$21:$I$24,MATCH($E355,'[1]2018_commission_structure-Start'!$A$21:$A$24,0),MATCH(S$1,'[1]2018_commission_structure-Start'!$A$21:$I$21,0)),0)</f>
        <v>0</v>
      </c>
      <c r="T355" s="28">
        <f t="shared" si="56"/>
        <v>109447.62</v>
      </c>
      <c r="U355" s="28">
        <f t="shared" si="57"/>
        <v>166714.62</v>
      </c>
      <c r="V355" s="28">
        <f>MIN(H355,I355)*INDEX('[1]2018_commission_structure-Start'!$A$15:$J$18,MATCH($E355,'[1]2018_commission_structure-Start'!$A$15:$A$18,0),MATCH(V$1,'[1]2018_commission_structure-Start'!$A$15:$J$15,0))</f>
        <v>90000</v>
      </c>
      <c r="W355" s="26">
        <f>IF($H355&gt;I355,MIN($H355-I355,J355-I355)*INDEX('[1]2018_commission_structure-Start'!$A$15:$J$18,MATCH($E355,'[1]2018_commission_structure-Start'!$A$15:$A$18,0),MATCH(W$1,'[1]2018_commission_structure-Start'!$A$15:$J$15,0)),0)</f>
        <v>27000</v>
      </c>
      <c r="X355" s="26">
        <f>IF($H355&gt;J355,MIN($H355-J355,K355-J355)*INDEX('[1]2018_commission_structure-Start'!$A$15:$J$18,MATCH($E355,'[1]2018_commission_structure-Start'!$A$15:$A$18,0),MATCH(X$1,'[1]2018_commission_structure-Start'!$A$15:$J$15,0)),0)</f>
        <v>7080.5</v>
      </c>
      <c r="Y355" s="26">
        <f>IF($H355&gt;K355,MIN($H355-K355,L355-K355)*INDEX('[1]2018_commission_structure-Start'!$A$15:$J$18,MATCH($E355,'[1]2018_commission_structure-Start'!$A$15:$A$18,0),MATCH(Y$1,'[1]2018_commission_structure-Start'!$A$15:$J$15,0)),0)</f>
        <v>0</v>
      </c>
      <c r="Z355" s="26">
        <f>IF(H355&gt;L355,(H355-L355)*INDEX('[1]2018_commission_structure-Start'!$A$21:$I$24,MATCH($E355,'[1]2018_commission_structure-Start'!$A$21:$A$24,0),MATCH(Z$1,'[1]2018_commission_structure-Start'!$A$21:$I$21,0)),0)</f>
        <v>0</v>
      </c>
      <c r="AA355" s="28">
        <f t="shared" si="58"/>
        <v>124080.5</v>
      </c>
      <c r="AB355" s="28">
        <f t="shared" si="59"/>
        <v>181347.5</v>
      </c>
    </row>
    <row r="356" spans="1:28" x14ac:dyDescent="0.2">
      <c r="A356" s="25" t="str">
        <f t="shared" si="50"/>
        <v>Barn Doram</v>
      </c>
      <c r="B356" s="25">
        <v>3642988458</v>
      </c>
      <c r="C356" s="25" t="s">
        <v>703</v>
      </c>
      <c r="D356" s="25" t="s">
        <v>704</v>
      </c>
      <c r="E356" s="25" t="s">
        <v>29</v>
      </c>
      <c r="F356" s="25">
        <v>79142</v>
      </c>
      <c r="G356" s="25">
        <f>COUNTIF([1]deals_closed!D:D,B356)</f>
        <v>26</v>
      </c>
      <c r="H356" s="26">
        <f>SUMIF([1]deals_closed!D:D,B356,[1]deals_closed!C:C)</f>
        <v>932920</v>
      </c>
      <c r="I356" s="26">
        <f>VLOOKUP(E356,'[1]2018_commission_structure-Start'!$A$22:$I$24,9,FALSE)</f>
        <v>600000</v>
      </c>
      <c r="J356" s="26">
        <f t="shared" si="51"/>
        <v>750000</v>
      </c>
      <c r="K356" s="26">
        <f t="shared" si="52"/>
        <v>900000</v>
      </c>
      <c r="L356" s="26">
        <f t="shared" si="53"/>
        <v>1200000</v>
      </c>
      <c r="M356" s="27">
        <f t="shared" si="54"/>
        <v>1.5548666666666666</v>
      </c>
      <c r="N356" s="25" t="str">
        <f t="shared" si="55"/>
        <v>150-200%</v>
      </c>
      <c r="O356" s="28">
        <f>MIN(H356,I356)*INDEX('[1]2018_commission_structure-Start'!$A$21:$I$24,MATCH($E356,'[1]2018_commission_structure-Start'!$A$21:$A$24,0),MATCH(O$1,'[1]2018_commission_structure-Start'!$A$21:$I$21,0))</f>
        <v>78000</v>
      </c>
      <c r="P356" s="26">
        <f>IF(H356&gt;I356,MIN(H356-I356,J356-I356)*INDEX('[1]2018_commission_structure-Start'!$A$21:$I$24,MATCH($E356,'[1]2018_commission_structure-Start'!$A$21:$A$24,0), MATCH(P$1,'[1]2018_commission_structure-Start'!$A$21:$I$21,0)),0)</f>
        <v>25500.000000000004</v>
      </c>
      <c r="Q356" s="26">
        <f>IF($H356&gt;J356,MIN($H356-J356,K356-J356)*INDEX('[1]2018_commission_structure-Start'!$A$21:$I$24,MATCH($E356,'[1]2018_commission_structure-Start'!$A$21:$A$24,0), MATCH(Q$1,'[1]2018_commission_structure-Start'!$A$21:$I$21,0)),0)</f>
        <v>31500</v>
      </c>
      <c r="R356" s="26">
        <f>IF($H356&gt;K356,MIN($H356-K356,L356-K356)*INDEX('[1]2018_commission_structure-Start'!$A$21:$I$24,MATCH($E356,'[1]2018_commission_structure-Start'!$A$21:$A$24,0), MATCH(R$1,'[1]2018_commission_structure-Start'!$A$21:$I$21,0)),0)</f>
        <v>8559.2000000000007</v>
      </c>
      <c r="S356" s="26">
        <f>IF(H356&gt;L356,(H356-L356)*INDEX('[1]2018_commission_structure-Start'!$A$21:$I$24,MATCH($E356,'[1]2018_commission_structure-Start'!$A$21:$A$24,0),MATCH(S$1,'[1]2018_commission_structure-Start'!$A$21:$I$21,0)),0)</f>
        <v>0</v>
      </c>
      <c r="T356" s="28">
        <f t="shared" si="56"/>
        <v>143559.20000000001</v>
      </c>
      <c r="U356" s="28">
        <f t="shared" si="57"/>
        <v>222701.2</v>
      </c>
      <c r="V356" s="28">
        <f>MIN(H356,I356)*INDEX('[1]2018_commission_structure-Start'!$A$15:$J$18,MATCH($E356,'[1]2018_commission_structure-Start'!$A$15:$A$18,0),MATCH(V$1,'[1]2018_commission_structure-Start'!$A$15:$J$15,0))</f>
        <v>90000</v>
      </c>
      <c r="W356" s="26">
        <f>IF($H356&gt;I356,MIN($H356-I356,J356-I356)*INDEX('[1]2018_commission_structure-Start'!$A$15:$J$18,MATCH($E356,'[1]2018_commission_structure-Start'!$A$15:$A$18,0),MATCH(W$1,'[1]2018_commission_structure-Start'!$A$15:$J$15,0)),0)</f>
        <v>27000</v>
      </c>
      <c r="X356" s="26">
        <f>IF($H356&gt;J356,MIN($H356-J356,K356-J356)*INDEX('[1]2018_commission_structure-Start'!$A$15:$J$18,MATCH($E356,'[1]2018_commission_structure-Start'!$A$15:$A$18,0),MATCH(X$1,'[1]2018_commission_structure-Start'!$A$15:$J$15,0)),0)</f>
        <v>37500</v>
      </c>
      <c r="Y356" s="26">
        <f>IF($H356&gt;K356,MIN($H356-K356,L356-K356)*INDEX('[1]2018_commission_structure-Start'!$A$15:$J$18,MATCH($E356,'[1]2018_commission_structure-Start'!$A$15:$A$18,0),MATCH(Y$1,'[1]2018_commission_structure-Start'!$A$15:$J$15,0)),0)</f>
        <v>9876</v>
      </c>
      <c r="Z356" s="26">
        <f>IF(H356&gt;L356,(H356-L356)*INDEX('[1]2018_commission_structure-Start'!$A$21:$I$24,MATCH($E356,'[1]2018_commission_structure-Start'!$A$21:$A$24,0),MATCH(Z$1,'[1]2018_commission_structure-Start'!$A$21:$I$21,0)),0)</f>
        <v>0</v>
      </c>
      <c r="AA356" s="28">
        <f t="shared" si="58"/>
        <v>164376</v>
      </c>
      <c r="AB356" s="28">
        <f t="shared" si="59"/>
        <v>243518</v>
      </c>
    </row>
    <row r="357" spans="1:28" x14ac:dyDescent="0.2">
      <c r="A357" s="25" t="str">
        <f t="shared" si="50"/>
        <v>Prentiss Chastaing</v>
      </c>
      <c r="B357" s="25">
        <v>299663825</v>
      </c>
      <c r="C357" s="25" t="s">
        <v>250</v>
      </c>
      <c r="D357" s="25" t="s">
        <v>705</v>
      </c>
      <c r="E357" s="25" t="s">
        <v>29</v>
      </c>
      <c r="F357" s="25">
        <v>51063</v>
      </c>
      <c r="G357" s="25">
        <f>COUNTIF([1]deals_closed!D:D,B357)</f>
        <v>16</v>
      </c>
      <c r="H357" s="26">
        <f>SUMIF([1]deals_closed!D:D,B357,[1]deals_closed!C:C)</f>
        <v>642284</v>
      </c>
      <c r="I357" s="26">
        <f>VLOOKUP(E357,'[1]2018_commission_structure-Start'!$A$22:$I$24,9,FALSE)</f>
        <v>600000</v>
      </c>
      <c r="J357" s="26">
        <f t="shared" si="51"/>
        <v>750000</v>
      </c>
      <c r="K357" s="26">
        <f t="shared" si="52"/>
        <v>900000</v>
      </c>
      <c r="L357" s="26">
        <f t="shared" si="53"/>
        <v>1200000</v>
      </c>
      <c r="M357" s="27">
        <f t="shared" si="54"/>
        <v>1.0704733333333334</v>
      </c>
      <c r="N357" s="25" t="str">
        <f t="shared" si="55"/>
        <v>100-125%</v>
      </c>
      <c r="O357" s="28">
        <f>MIN(H357,I357)*INDEX('[1]2018_commission_structure-Start'!$A$21:$I$24,MATCH($E357,'[1]2018_commission_structure-Start'!$A$21:$A$24,0),MATCH(O$1,'[1]2018_commission_structure-Start'!$A$21:$I$21,0))</f>
        <v>78000</v>
      </c>
      <c r="P357" s="26">
        <f>IF(H357&gt;I357,MIN(H357-I357,J357-I357)*INDEX('[1]2018_commission_structure-Start'!$A$21:$I$24,MATCH($E357,'[1]2018_commission_structure-Start'!$A$21:$A$24,0), MATCH(P$1,'[1]2018_commission_structure-Start'!$A$21:$I$21,0)),0)</f>
        <v>7188.2800000000007</v>
      </c>
      <c r="Q357" s="26">
        <f>IF($H357&gt;J357,MIN($H357-J357,K357-J357)*INDEX('[1]2018_commission_structure-Start'!$A$21:$I$24,MATCH($E357,'[1]2018_commission_structure-Start'!$A$21:$A$24,0), MATCH(Q$1,'[1]2018_commission_structure-Start'!$A$21:$I$21,0)),0)</f>
        <v>0</v>
      </c>
      <c r="R357" s="26">
        <f>IF($H357&gt;K357,MIN($H357-K357,L357-K357)*INDEX('[1]2018_commission_structure-Start'!$A$21:$I$24,MATCH($E357,'[1]2018_commission_structure-Start'!$A$21:$A$24,0), MATCH(R$1,'[1]2018_commission_structure-Start'!$A$21:$I$21,0)),0)</f>
        <v>0</v>
      </c>
      <c r="S357" s="26">
        <f>IF(H357&gt;L357,(H357-L357)*INDEX('[1]2018_commission_structure-Start'!$A$21:$I$24,MATCH($E357,'[1]2018_commission_structure-Start'!$A$21:$A$24,0),MATCH(S$1,'[1]2018_commission_structure-Start'!$A$21:$I$21,0)),0)</f>
        <v>0</v>
      </c>
      <c r="T357" s="28">
        <f t="shared" si="56"/>
        <v>85188.28</v>
      </c>
      <c r="U357" s="28">
        <f t="shared" si="57"/>
        <v>136251.28</v>
      </c>
      <c r="V357" s="28">
        <f>MIN(H357,I357)*INDEX('[1]2018_commission_structure-Start'!$A$15:$J$18,MATCH($E357,'[1]2018_commission_structure-Start'!$A$15:$A$18,0),MATCH(V$1,'[1]2018_commission_structure-Start'!$A$15:$J$15,0))</f>
        <v>90000</v>
      </c>
      <c r="W357" s="26">
        <f>IF($H357&gt;I357,MIN($H357-I357,J357-I357)*INDEX('[1]2018_commission_structure-Start'!$A$15:$J$18,MATCH($E357,'[1]2018_commission_structure-Start'!$A$15:$A$18,0),MATCH(W$1,'[1]2018_commission_structure-Start'!$A$15:$J$15,0)),0)</f>
        <v>7611.12</v>
      </c>
      <c r="X357" s="26">
        <f>IF($H357&gt;J357,MIN($H357-J357,K357-J357)*INDEX('[1]2018_commission_structure-Start'!$A$15:$J$18,MATCH($E357,'[1]2018_commission_structure-Start'!$A$15:$A$18,0),MATCH(X$1,'[1]2018_commission_structure-Start'!$A$15:$J$15,0)),0)</f>
        <v>0</v>
      </c>
      <c r="Y357" s="26">
        <f>IF($H357&gt;K357,MIN($H357-K357,L357-K357)*INDEX('[1]2018_commission_structure-Start'!$A$15:$J$18,MATCH($E357,'[1]2018_commission_structure-Start'!$A$15:$A$18,0),MATCH(Y$1,'[1]2018_commission_structure-Start'!$A$15:$J$15,0)),0)</f>
        <v>0</v>
      </c>
      <c r="Z357" s="26">
        <f>IF(H357&gt;L357,(H357-L357)*INDEX('[1]2018_commission_structure-Start'!$A$21:$I$24,MATCH($E357,'[1]2018_commission_structure-Start'!$A$21:$A$24,0),MATCH(Z$1,'[1]2018_commission_structure-Start'!$A$21:$I$21,0)),0)</f>
        <v>0</v>
      </c>
      <c r="AA357" s="28">
        <f t="shared" si="58"/>
        <v>97611.12</v>
      </c>
      <c r="AB357" s="28">
        <f t="shared" si="59"/>
        <v>148674.12</v>
      </c>
    </row>
    <row r="358" spans="1:28" x14ac:dyDescent="0.2">
      <c r="A358" s="25" t="str">
        <f t="shared" si="50"/>
        <v>Catherine Jerams</v>
      </c>
      <c r="B358" s="25">
        <v>4759627103</v>
      </c>
      <c r="C358" s="25" t="s">
        <v>706</v>
      </c>
      <c r="D358" s="25" t="s">
        <v>707</v>
      </c>
      <c r="E358" s="25" t="s">
        <v>29</v>
      </c>
      <c r="F358" s="25">
        <v>75032</v>
      </c>
      <c r="G358" s="25">
        <f>COUNTIF([1]deals_closed!D:D,B358)</f>
        <v>22</v>
      </c>
      <c r="H358" s="26">
        <f>SUMIF([1]deals_closed!D:D,B358,[1]deals_closed!C:C)</f>
        <v>736143</v>
      </c>
      <c r="I358" s="26">
        <f>VLOOKUP(E358,'[1]2018_commission_structure-Start'!$A$22:$I$24,9,FALSE)</f>
        <v>600000</v>
      </c>
      <c r="J358" s="26">
        <f t="shared" si="51"/>
        <v>750000</v>
      </c>
      <c r="K358" s="26">
        <f t="shared" si="52"/>
        <v>900000</v>
      </c>
      <c r="L358" s="26">
        <f t="shared" si="53"/>
        <v>1200000</v>
      </c>
      <c r="M358" s="27">
        <f t="shared" si="54"/>
        <v>1.2269049999999999</v>
      </c>
      <c r="N358" s="25" t="str">
        <f t="shared" si="55"/>
        <v>100-125%</v>
      </c>
      <c r="O358" s="28">
        <f>MIN(H358,I358)*INDEX('[1]2018_commission_structure-Start'!$A$21:$I$24,MATCH($E358,'[1]2018_commission_structure-Start'!$A$21:$A$24,0),MATCH(O$1,'[1]2018_commission_structure-Start'!$A$21:$I$21,0))</f>
        <v>78000</v>
      </c>
      <c r="P358" s="26">
        <f>IF(H358&gt;I358,MIN(H358-I358,J358-I358)*INDEX('[1]2018_commission_structure-Start'!$A$21:$I$24,MATCH($E358,'[1]2018_commission_structure-Start'!$A$21:$A$24,0), MATCH(P$1,'[1]2018_commission_structure-Start'!$A$21:$I$21,0)),0)</f>
        <v>23144.31</v>
      </c>
      <c r="Q358" s="26">
        <f>IF($H358&gt;J358,MIN($H358-J358,K358-J358)*INDEX('[1]2018_commission_structure-Start'!$A$21:$I$24,MATCH($E358,'[1]2018_commission_structure-Start'!$A$21:$A$24,0), MATCH(Q$1,'[1]2018_commission_structure-Start'!$A$21:$I$21,0)),0)</f>
        <v>0</v>
      </c>
      <c r="R358" s="26">
        <f>IF($H358&gt;K358,MIN($H358-K358,L358-K358)*INDEX('[1]2018_commission_structure-Start'!$A$21:$I$24,MATCH($E358,'[1]2018_commission_structure-Start'!$A$21:$A$24,0), MATCH(R$1,'[1]2018_commission_structure-Start'!$A$21:$I$21,0)),0)</f>
        <v>0</v>
      </c>
      <c r="S358" s="26">
        <f>IF(H358&gt;L358,(H358-L358)*INDEX('[1]2018_commission_structure-Start'!$A$21:$I$24,MATCH($E358,'[1]2018_commission_structure-Start'!$A$21:$A$24,0),MATCH(S$1,'[1]2018_commission_structure-Start'!$A$21:$I$21,0)),0)</f>
        <v>0</v>
      </c>
      <c r="T358" s="28">
        <f t="shared" si="56"/>
        <v>101144.31</v>
      </c>
      <c r="U358" s="28">
        <f t="shared" si="57"/>
        <v>176176.31</v>
      </c>
      <c r="V358" s="28">
        <f>MIN(H358,I358)*INDEX('[1]2018_commission_structure-Start'!$A$15:$J$18,MATCH($E358,'[1]2018_commission_structure-Start'!$A$15:$A$18,0),MATCH(V$1,'[1]2018_commission_structure-Start'!$A$15:$J$15,0))</f>
        <v>90000</v>
      </c>
      <c r="W358" s="26">
        <f>IF($H358&gt;I358,MIN($H358-I358,J358-I358)*INDEX('[1]2018_commission_structure-Start'!$A$15:$J$18,MATCH($E358,'[1]2018_commission_structure-Start'!$A$15:$A$18,0),MATCH(W$1,'[1]2018_commission_structure-Start'!$A$15:$J$15,0)),0)</f>
        <v>24505.739999999998</v>
      </c>
      <c r="X358" s="26">
        <f>IF($H358&gt;J358,MIN($H358-J358,K358-J358)*INDEX('[1]2018_commission_structure-Start'!$A$15:$J$18,MATCH($E358,'[1]2018_commission_structure-Start'!$A$15:$A$18,0),MATCH(X$1,'[1]2018_commission_structure-Start'!$A$15:$J$15,0)),0)</f>
        <v>0</v>
      </c>
      <c r="Y358" s="26">
        <f>IF($H358&gt;K358,MIN($H358-K358,L358-K358)*INDEX('[1]2018_commission_structure-Start'!$A$15:$J$18,MATCH($E358,'[1]2018_commission_structure-Start'!$A$15:$A$18,0),MATCH(Y$1,'[1]2018_commission_structure-Start'!$A$15:$J$15,0)),0)</f>
        <v>0</v>
      </c>
      <c r="Z358" s="26">
        <f>IF(H358&gt;L358,(H358-L358)*INDEX('[1]2018_commission_structure-Start'!$A$21:$I$24,MATCH($E358,'[1]2018_commission_structure-Start'!$A$21:$A$24,0),MATCH(Z$1,'[1]2018_commission_structure-Start'!$A$21:$I$21,0)),0)</f>
        <v>0</v>
      </c>
      <c r="AA358" s="28">
        <f t="shared" si="58"/>
        <v>114505.73999999999</v>
      </c>
      <c r="AB358" s="28">
        <f t="shared" si="59"/>
        <v>189537.74</v>
      </c>
    </row>
    <row r="359" spans="1:28" x14ac:dyDescent="0.2">
      <c r="A359" s="25" t="str">
        <f t="shared" si="50"/>
        <v>Leelah Yarnton</v>
      </c>
      <c r="B359" s="25">
        <v>2292892200</v>
      </c>
      <c r="C359" s="25" t="s">
        <v>708</v>
      </c>
      <c r="D359" s="25" t="s">
        <v>709</v>
      </c>
      <c r="E359" s="25" t="s">
        <v>29</v>
      </c>
      <c r="F359" s="25">
        <v>66242</v>
      </c>
      <c r="G359" s="25">
        <f>COUNTIF([1]deals_closed!D:D,B359)</f>
        <v>16</v>
      </c>
      <c r="H359" s="26">
        <f>SUMIF([1]deals_closed!D:D,B359,[1]deals_closed!C:C)</f>
        <v>551148</v>
      </c>
      <c r="I359" s="26">
        <f>VLOOKUP(E359,'[1]2018_commission_structure-Start'!$A$22:$I$24,9,FALSE)</f>
        <v>600000</v>
      </c>
      <c r="J359" s="26">
        <f t="shared" si="51"/>
        <v>750000</v>
      </c>
      <c r="K359" s="26">
        <f t="shared" si="52"/>
        <v>900000</v>
      </c>
      <c r="L359" s="26">
        <f t="shared" si="53"/>
        <v>1200000</v>
      </c>
      <c r="M359" s="27">
        <f t="shared" si="54"/>
        <v>0.91857999999999995</v>
      </c>
      <c r="N359" s="25" t="str">
        <f t="shared" si="55"/>
        <v>0-100%</v>
      </c>
      <c r="O359" s="28">
        <f>MIN(H359,I359)*INDEX('[1]2018_commission_structure-Start'!$A$21:$I$24,MATCH($E359,'[1]2018_commission_structure-Start'!$A$21:$A$24,0),MATCH(O$1,'[1]2018_commission_structure-Start'!$A$21:$I$21,0))</f>
        <v>71649.240000000005</v>
      </c>
      <c r="P359" s="26">
        <f>IF(H359&gt;I359,MIN(H359-I359,J359-I359)*INDEX('[1]2018_commission_structure-Start'!$A$21:$I$24,MATCH($E359,'[1]2018_commission_structure-Start'!$A$21:$A$24,0), MATCH(P$1,'[1]2018_commission_structure-Start'!$A$21:$I$21,0)),0)</f>
        <v>0</v>
      </c>
      <c r="Q359" s="26">
        <f>IF($H359&gt;J359,MIN($H359-J359,K359-J359)*INDEX('[1]2018_commission_structure-Start'!$A$21:$I$24,MATCH($E359,'[1]2018_commission_structure-Start'!$A$21:$A$24,0), MATCH(Q$1,'[1]2018_commission_structure-Start'!$A$21:$I$21,0)),0)</f>
        <v>0</v>
      </c>
      <c r="R359" s="26">
        <f>IF($H359&gt;K359,MIN($H359-K359,L359-K359)*INDEX('[1]2018_commission_structure-Start'!$A$21:$I$24,MATCH($E359,'[1]2018_commission_structure-Start'!$A$21:$A$24,0), MATCH(R$1,'[1]2018_commission_structure-Start'!$A$21:$I$21,0)),0)</f>
        <v>0</v>
      </c>
      <c r="S359" s="26">
        <f>IF(H359&gt;L359,(H359-L359)*INDEX('[1]2018_commission_structure-Start'!$A$21:$I$24,MATCH($E359,'[1]2018_commission_structure-Start'!$A$21:$A$24,0),MATCH(S$1,'[1]2018_commission_structure-Start'!$A$21:$I$21,0)),0)</f>
        <v>0</v>
      </c>
      <c r="T359" s="28">
        <f t="shared" si="56"/>
        <v>71649.240000000005</v>
      </c>
      <c r="U359" s="28">
        <f t="shared" si="57"/>
        <v>137891.24</v>
      </c>
      <c r="V359" s="28">
        <f>MIN(H359,I359)*INDEX('[1]2018_commission_structure-Start'!$A$15:$J$18,MATCH($E359,'[1]2018_commission_structure-Start'!$A$15:$A$18,0),MATCH(V$1,'[1]2018_commission_structure-Start'!$A$15:$J$15,0))</f>
        <v>82672.2</v>
      </c>
      <c r="W359" s="26">
        <f>IF($H359&gt;I359,MIN($H359-I359,J359-I359)*INDEX('[1]2018_commission_structure-Start'!$A$15:$J$18,MATCH($E359,'[1]2018_commission_structure-Start'!$A$15:$A$18,0),MATCH(W$1,'[1]2018_commission_structure-Start'!$A$15:$J$15,0)),0)</f>
        <v>0</v>
      </c>
      <c r="X359" s="26">
        <f>IF($H359&gt;J359,MIN($H359-J359,K359-J359)*INDEX('[1]2018_commission_structure-Start'!$A$15:$J$18,MATCH($E359,'[1]2018_commission_structure-Start'!$A$15:$A$18,0),MATCH(X$1,'[1]2018_commission_structure-Start'!$A$15:$J$15,0)),0)</f>
        <v>0</v>
      </c>
      <c r="Y359" s="26">
        <f>IF($H359&gt;K359,MIN($H359-K359,L359-K359)*INDEX('[1]2018_commission_structure-Start'!$A$15:$J$18,MATCH($E359,'[1]2018_commission_structure-Start'!$A$15:$A$18,0),MATCH(Y$1,'[1]2018_commission_structure-Start'!$A$15:$J$15,0)),0)</f>
        <v>0</v>
      </c>
      <c r="Z359" s="26">
        <f>IF(H359&gt;L359,(H359-L359)*INDEX('[1]2018_commission_structure-Start'!$A$21:$I$24,MATCH($E359,'[1]2018_commission_structure-Start'!$A$21:$A$24,0),MATCH(Z$1,'[1]2018_commission_structure-Start'!$A$21:$I$21,0)),0)</f>
        <v>0</v>
      </c>
      <c r="AA359" s="28">
        <f t="shared" si="58"/>
        <v>82672.2</v>
      </c>
      <c r="AB359" s="28">
        <f t="shared" si="59"/>
        <v>148914.20000000001</v>
      </c>
    </row>
    <row r="360" spans="1:28" x14ac:dyDescent="0.2">
      <c r="A360" s="25" t="str">
        <f t="shared" si="50"/>
        <v>Geoff Greenmon</v>
      </c>
      <c r="B360" s="25">
        <v>7516977292</v>
      </c>
      <c r="C360" s="25" t="s">
        <v>710</v>
      </c>
      <c r="D360" s="25" t="s">
        <v>711</v>
      </c>
      <c r="E360" s="25" t="s">
        <v>10</v>
      </c>
      <c r="F360" s="25">
        <v>89295</v>
      </c>
      <c r="G360" s="25">
        <f>COUNTIF([1]deals_closed!D:D,B360)</f>
        <v>18</v>
      </c>
      <c r="H360" s="26">
        <f>SUMIF([1]deals_closed!D:D,B360,[1]deals_closed!C:C)</f>
        <v>669220</v>
      </c>
      <c r="I360" s="26">
        <f>VLOOKUP(E360,'[1]2018_commission_structure-Start'!$A$22:$I$24,9,FALSE)</f>
        <v>750000</v>
      </c>
      <c r="J360" s="26">
        <f t="shared" si="51"/>
        <v>937500</v>
      </c>
      <c r="K360" s="26">
        <f t="shared" si="52"/>
        <v>1125000</v>
      </c>
      <c r="L360" s="26">
        <f t="shared" si="53"/>
        <v>1500000</v>
      </c>
      <c r="M360" s="27">
        <f t="shared" si="54"/>
        <v>0.89229333333333338</v>
      </c>
      <c r="N360" s="25" t="str">
        <f t="shared" si="55"/>
        <v>0-100%</v>
      </c>
      <c r="O360" s="28">
        <f>MIN(H360,I360)*INDEX('[1]2018_commission_structure-Start'!$A$21:$I$24,MATCH($E360,'[1]2018_commission_structure-Start'!$A$21:$A$24,0),MATCH(O$1,'[1]2018_commission_structure-Start'!$A$21:$I$21,0))</f>
        <v>100383</v>
      </c>
      <c r="P360" s="26">
        <f>IF(H360&gt;I360,MIN(H360-I360,J360-I360)*INDEX('[1]2018_commission_structure-Start'!$A$21:$I$24,MATCH($E360,'[1]2018_commission_structure-Start'!$A$21:$A$24,0), MATCH(P$1,'[1]2018_commission_structure-Start'!$A$21:$I$21,0)),0)</f>
        <v>0</v>
      </c>
      <c r="Q360" s="26">
        <f>IF($H360&gt;J360,MIN($H360-J360,K360-J360)*INDEX('[1]2018_commission_structure-Start'!$A$21:$I$24,MATCH($E360,'[1]2018_commission_structure-Start'!$A$21:$A$24,0), MATCH(Q$1,'[1]2018_commission_structure-Start'!$A$21:$I$21,0)),0)</f>
        <v>0</v>
      </c>
      <c r="R360" s="26">
        <f>IF($H360&gt;K360,MIN($H360-K360,L360-K360)*INDEX('[1]2018_commission_structure-Start'!$A$21:$I$24,MATCH($E360,'[1]2018_commission_structure-Start'!$A$21:$A$24,0), MATCH(R$1,'[1]2018_commission_structure-Start'!$A$21:$I$21,0)),0)</f>
        <v>0</v>
      </c>
      <c r="S360" s="26">
        <f>IF(H360&gt;L360,(H360-L360)*INDEX('[1]2018_commission_structure-Start'!$A$21:$I$24,MATCH($E360,'[1]2018_commission_structure-Start'!$A$21:$A$24,0),MATCH(S$1,'[1]2018_commission_structure-Start'!$A$21:$I$21,0)),0)</f>
        <v>0</v>
      </c>
      <c r="T360" s="28">
        <f t="shared" si="56"/>
        <v>100383</v>
      </c>
      <c r="U360" s="28">
        <f t="shared" si="57"/>
        <v>189678</v>
      </c>
      <c r="V360" s="28">
        <f>MIN(H360,I360)*INDEX('[1]2018_commission_structure-Start'!$A$15:$J$18,MATCH($E360,'[1]2018_commission_structure-Start'!$A$15:$A$18,0),MATCH(V$1,'[1]2018_commission_structure-Start'!$A$15:$J$15,0))</f>
        <v>100383</v>
      </c>
      <c r="W360" s="26">
        <f>IF($H360&gt;I360,MIN($H360-I360,J360-I360)*INDEX('[1]2018_commission_structure-Start'!$A$15:$J$18,MATCH($E360,'[1]2018_commission_structure-Start'!$A$15:$A$18,0),MATCH(W$1,'[1]2018_commission_structure-Start'!$A$15:$J$15,0)),0)</f>
        <v>0</v>
      </c>
      <c r="X360" s="26">
        <f>IF($H360&gt;J360,MIN($H360-J360,K360-J360)*INDEX('[1]2018_commission_structure-Start'!$A$15:$J$18,MATCH($E360,'[1]2018_commission_structure-Start'!$A$15:$A$18,0),MATCH(X$1,'[1]2018_commission_structure-Start'!$A$15:$J$15,0)),0)</f>
        <v>0</v>
      </c>
      <c r="Y360" s="26">
        <f>IF($H360&gt;K360,MIN($H360-K360,L360-K360)*INDEX('[1]2018_commission_structure-Start'!$A$15:$J$18,MATCH($E360,'[1]2018_commission_structure-Start'!$A$15:$A$18,0),MATCH(Y$1,'[1]2018_commission_structure-Start'!$A$15:$J$15,0)),0)</f>
        <v>0</v>
      </c>
      <c r="Z360" s="26">
        <f>IF(H360&gt;L360,(H360-L360)*INDEX('[1]2018_commission_structure-Start'!$A$21:$I$24,MATCH($E360,'[1]2018_commission_structure-Start'!$A$21:$A$24,0),MATCH(Z$1,'[1]2018_commission_structure-Start'!$A$21:$I$21,0)),0)</f>
        <v>0</v>
      </c>
      <c r="AA360" s="28">
        <f t="shared" si="58"/>
        <v>100383</v>
      </c>
      <c r="AB360" s="28">
        <f t="shared" si="59"/>
        <v>189678</v>
      </c>
    </row>
    <row r="361" spans="1:28" x14ac:dyDescent="0.2">
      <c r="A361" s="25" t="str">
        <f t="shared" si="50"/>
        <v>Ranique Hyatt</v>
      </c>
      <c r="B361" s="25">
        <v>994826516</v>
      </c>
      <c r="C361" s="25" t="s">
        <v>712</v>
      </c>
      <c r="D361" s="25" t="s">
        <v>713</v>
      </c>
      <c r="E361" s="25" t="s">
        <v>7</v>
      </c>
      <c r="F361" s="25">
        <v>32317</v>
      </c>
      <c r="G361" s="25">
        <f>COUNTIF([1]deals_closed!D:D,B361)</f>
        <v>20</v>
      </c>
      <c r="H361" s="26">
        <f>SUMIF([1]deals_closed!D:D,B361,[1]deals_closed!C:C)</f>
        <v>830753</v>
      </c>
      <c r="I361" s="26">
        <f>VLOOKUP(E361,'[1]2018_commission_structure-Start'!$A$22:$I$24,9,FALSE)</f>
        <v>500000</v>
      </c>
      <c r="J361" s="26">
        <f t="shared" si="51"/>
        <v>625000</v>
      </c>
      <c r="K361" s="26">
        <f t="shared" si="52"/>
        <v>750000</v>
      </c>
      <c r="L361" s="26">
        <f t="shared" si="53"/>
        <v>1000000</v>
      </c>
      <c r="M361" s="27">
        <f t="shared" si="54"/>
        <v>1.6615059999999999</v>
      </c>
      <c r="N361" s="25" t="str">
        <f t="shared" si="55"/>
        <v>150-200%</v>
      </c>
      <c r="O361" s="28">
        <f>MIN(H361,I361)*INDEX('[1]2018_commission_structure-Start'!$A$21:$I$24,MATCH($E361,'[1]2018_commission_structure-Start'!$A$21:$A$24,0),MATCH(O$1,'[1]2018_commission_structure-Start'!$A$21:$I$21,0))</f>
        <v>50000</v>
      </c>
      <c r="P361" s="26">
        <f>IF(H361&gt;I361,MIN(H361-I361,J361-I361)*INDEX('[1]2018_commission_structure-Start'!$A$21:$I$24,MATCH($E361,'[1]2018_commission_structure-Start'!$A$21:$A$24,0), MATCH(P$1,'[1]2018_commission_structure-Start'!$A$21:$I$21,0)),0)</f>
        <v>18750</v>
      </c>
      <c r="Q361" s="26">
        <f>IF($H361&gt;J361,MIN($H361-J361,K361-J361)*INDEX('[1]2018_commission_structure-Start'!$A$21:$I$24,MATCH($E361,'[1]2018_commission_structure-Start'!$A$21:$A$24,0), MATCH(Q$1,'[1]2018_commission_structure-Start'!$A$21:$I$21,0)),0)</f>
        <v>22500</v>
      </c>
      <c r="R361" s="26">
        <f>IF($H361&gt;K361,MIN($H361-K361,L361-K361)*INDEX('[1]2018_commission_structure-Start'!$A$21:$I$24,MATCH($E361,'[1]2018_commission_structure-Start'!$A$21:$A$24,0), MATCH(R$1,'[1]2018_commission_structure-Start'!$A$21:$I$21,0)),0)</f>
        <v>17765.66</v>
      </c>
      <c r="S361" s="26">
        <f>IF(H361&gt;L361,(H361-L361)*INDEX('[1]2018_commission_structure-Start'!$A$21:$I$24,MATCH($E361,'[1]2018_commission_structure-Start'!$A$21:$A$24,0),MATCH(S$1,'[1]2018_commission_structure-Start'!$A$21:$I$21,0)),0)</f>
        <v>0</v>
      </c>
      <c r="T361" s="28">
        <f t="shared" si="56"/>
        <v>109015.66</v>
      </c>
      <c r="U361" s="28">
        <f t="shared" si="57"/>
        <v>141332.66</v>
      </c>
      <c r="V361" s="28">
        <f>MIN(H361,I361)*INDEX('[1]2018_commission_structure-Start'!$A$15:$J$18,MATCH($E361,'[1]2018_commission_structure-Start'!$A$15:$A$18,0),MATCH(V$1,'[1]2018_commission_structure-Start'!$A$15:$J$15,0))</f>
        <v>60000</v>
      </c>
      <c r="W361" s="26">
        <f>IF($H361&gt;I361,MIN($H361-I361,J361-I361)*INDEX('[1]2018_commission_structure-Start'!$A$15:$J$18,MATCH($E361,'[1]2018_commission_structure-Start'!$A$15:$A$18,0),MATCH(W$1,'[1]2018_commission_structure-Start'!$A$15:$J$15,0)),0)</f>
        <v>21250</v>
      </c>
      <c r="X361" s="26">
        <f>IF($H361&gt;J361,MIN($H361-J361,K361-J361)*INDEX('[1]2018_commission_structure-Start'!$A$15:$J$18,MATCH($E361,'[1]2018_commission_structure-Start'!$A$15:$A$18,0),MATCH(X$1,'[1]2018_commission_structure-Start'!$A$15:$J$15,0)),0)</f>
        <v>25000</v>
      </c>
      <c r="Y361" s="26">
        <f>IF($H361&gt;K361,MIN($H361-K361,L361-K361)*INDEX('[1]2018_commission_structure-Start'!$A$15:$J$18,MATCH($E361,'[1]2018_commission_structure-Start'!$A$15:$A$18,0),MATCH(Y$1,'[1]2018_commission_structure-Start'!$A$15:$J$15,0)),0)</f>
        <v>17765.66</v>
      </c>
      <c r="Z361" s="26">
        <f>IF(H361&gt;L361,(H361-L361)*INDEX('[1]2018_commission_structure-Start'!$A$21:$I$24,MATCH($E361,'[1]2018_commission_structure-Start'!$A$21:$A$24,0),MATCH(Z$1,'[1]2018_commission_structure-Start'!$A$21:$I$21,0)),0)</f>
        <v>0</v>
      </c>
      <c r="AA361" s="28">
        <f t="shared" si="58"/>
        <v>124015.66</v>
      </c>
      <c r="AB361" s="28">
        <f t="shared" si="59"/>
        <v>156332.66</v>
      </c>
    </row>
    <row r="362" spans="1:28" x14ac:dyDescent="0.2">
      <c r="A362" s="25" t="str">
        <f t="shared" si="50"/>
        <v>Vite Blethyn</v>
      </c>
      <c r="B362" s="25">
        <v>87033755</v>
      </c>
      <c r="C362" s="25" t="s">
        <v>714</v>
      </c>
      <c r="D362" s="25" t="s">
        <v>715</v>
      </c>
      <c r="E362" s="25" t="s">
        <v>7</v>
      </c>
      <c r="F362" s="25">
        <v>51861</v>
      </c>
      <c r="G362" s="25">
        <f>COUNTIF([1]deals_closed!D:D,B362)</f>
        <v>14</v>
      </c>
      <c r="H362" s="26">
        <f>SUMIF([1]deals_closed!D:D,B362,[1]deals_closed!C:C)</f>
        <v>475694</v>
      </c>
      <c r="I362" s="26">
        <f>VLOOKUP(E362,'[1]2018_commission_structure-Start'!$A$22:$I$24,9,FALSE)</f>
        <v>500000</v>
      </c>
      <c r="J362" s="26">
        <f t="shared" si="51"/>
        <v>625000</v>
      </c>
      <c r="K362" s="26">
        <f t="shared" si="52"/>
        <v>750000</v>
      </c>
      <c r="L362" s="26">
        <f t="shared" si="53"/>
        <v>1000000</v>
      </c>
      <c r="M362" s="27">
        <f t="shared" si="54"/>
        <v>0.95138800000000001</v>
      </c>
      <c r="N362" s="25" t="str">
        <f t="shared" si="55"/>
        <v>0-100%</v>
      </c>
      <c r="O362" s="28">
        <f>MIN(H362,I362)*INDEX('[1]2018_commission_structure-Start'!$A$21:$I$24,MATCH($E362,'[1]2018_commission_structure-Start'!$A$21:$A$24,0),MATCH(O$1,'[1]2018_commission_structure-Start'!$A$21:$I$21,0))</f>
        <v>47569.4</v>
      </c>
      <c r="P362" s="26">
        <f>IF(H362&gt;I362,MIN(H362-I362,J362-I362)*INDEX('[1]2018_commission_structure-Start'!$A$21:$I$24,MATCH($E362,'[1]2018_commission_structure-Start'!$A$21:$A$24,0), MATCH(P$1,'[1]2018_commission_structure-Start'!$A$21:$I$21,0)),0)</f>
        <v>0</v>
      </c>
      <c r="Q362" s="26">
        <f>IF($H362&gt;J362,MIN($H362-J362,K362-J362)*INDEX('[1]2018_commission_structure-Start'!$A$21:$I$24,MATCH($E362,'[1]2018_commission_structure-Start'!$A$21:$A$24,0), MATCH(Q$1,'[1]2018_commission_structure-Start'!$A$21:$I$21,0)),0)</f>
        <v>0</v>
      </c>
      <c r="R362" s="26">
        <f>IF($H362&gt;K362,MIN($H362-K362,L362-K362)*INDEX('[1]2018_commission_structure-Start'!$A$21:$I$24,MATCH($E362,'[1]2018_commission_structure-Start'!$A$21:$A$24,0), MATCH(R$1,'[1]2018_commission_structure-Start'!$A$21:$I$21,0)),0)</f>
        <v>0</v>
      </c>
      <c r="S362" s="26">
        <f>IF(H362&gt;L362,(H362-L362)*INDEX('[1]2018_commission_structure-Start'!$A$21:$I$24,MATCH($E362,'[1]2018_commission_structure-Start'!$A$21:$A$24,0),MATCH(S$1,'[1]2018_commission_structure-Start'!$A$21:$I$21,0)),0)</f>
        <v>0</v>
      </c>
      <c r="T362" s="28">
        <f t="shared" si="56"/>
        <v>47569.4</v>
      </c>
      <c r="U362" s="28">
        <f t="shared" si="57"/>
        <v>99430.399999999994</v>
      </c>
      <c r="V362" s="28">
        <f>MIN(H362,I362)*INDEX('[1]2018_commission_structure-Start'!$A$15:$J$18,MATCH($E362,'[1]2018_commission_structure-Start'!$A$15:$A$18,0),MATCH(V$1,'[1]2018_commission_structure-Start'!$A$15:$J$15,0))</f>
        <v>57083.28</v>
      </c>
      <c r="W362" s="26">
        <f>IF($H362&gt;I362,MIN($H362-I362,J362-I362)*INDEX('[1]2018_commission_structure-Start'!$A$15:$J$18,MATCH($E362,'[1]2018_commission_structure-Start'!$A$15:$A$18,0),MATCH(W$1,'[1]2018_commission_structure-Start'!$A$15:$J$15,0)),0)</f>
        <v>0</v>
      </c>
      <c r="X362" s="26">
        <f>IF($H362&gt;J362,MIN($H362-J362,K362-J362)*INDEX('[1]2018_commission_structure-Start'!$A$15:$J$18,MATCH($E362,'[1]2018_commission_structure-Start'!$A$15:$A$18,0),MATCH(X$1,'[1]2018_commission_structure-Start'!$A$15:$J$15,0)),0)</f>
        <v>0</v>
      </c>
      <c r="Y362" s="26">
        <f>IF($H362&gt;K362,MIN($H362-K362,L362-K362)*INDEX('[1]2018_commission_structure-Start'!$A$15:$J$18,MATCH($E362,'[1]2018_commission_structure-Start'!$A$15:$A$18,0),MATCH(Y$1,'[1]2018_commission_structure-Start'!$A$15:$J$15,0)),0)</f>
        <v>0</v>
      </c>
      <c r="Z362" s="26">
        <f>IF(H362&gt;L362,(H362-L362)*INDEX('[1]2018_commission_structure-Start'!$A$21:$I$24,MATCH($E362,'[1]2018_commission_structure-Start'!$A$21:$A$24,0),MATCH(Z$1,'[1]2018_commission_structure-Start'!$A$21:$I$21,0)),0)</f>
        <v>0</v>
      </c>
      <c r="AA362" s="28">
        <f t="shared" si="58"/>
        <v>57083.28</v>
      </c>
      <c r="AB362" s="28">
        <f t="shared" si="59"/>
        <v>108944.28</v>
      </c>
    </row>
    <row r="363" spans="1:28" x14ac:dyDescent="0.2">
      <c r="A363" s="25" t="str">
        <f t="shared" si="50"/>
        <v>Helyn McQuaker</v>
      </c>
      <c r="B363" s="25">
        <v>9373778889</v>
      </c>
      <c r="C363" s="25" t="s">
        <v>716</v>
      </c>
      <c r="D363" s="25" t="s">
        <v>717</v>
      </c>
      <c r="E363" s="25" t="s">
        <v>10</v>
      </c>
      <c r="F363" s="25">
        <v>82655</v>
      </c>
      <c r="G363" s="25">
        <f>COUNTIF([1]deals_closed!D:D,B363)</f>
        <v>11</v>
      </c>
      <c r="H363" s="26">
        <f>SUMIF([1]deals_closed!D:D,B363,[1]deals_closed!C:C)</f>
        <v>456999</v>
      </c>
      <c r="I363" s="26">
        <f>VLOOKUP(E363,'[1]2018_commission_structure-Start'!$A$22:$I$24,9,FALSE)</f>
        <v>750000</v>
      </c>
      <c r="J363" s="26">
        <f t="shared" si="51"/>
        <v>937500</v>
      </c>
      <c r="K363" s="26">
        <f t="shared" si="52"/>
        <v>1125000</v>
      </c>
      <c r="L363" s="26">
        <f t="shared" si="53"/>
        <v>1500000</v>
      </c>
      <c r="M363" s="27">
        <f t="shared" si="54"/>
        <v>0.60933199999999998</v>
      </c>
      <c r="N363" s="25" t="str">
        <f t="shared" si="55"/>
        <v>0-100%</v>
      </c>
      <c r="O363" s="28">
        <f>MIN(H363,I363)*INDEX('[1]2018_commission_structure-Start'!$A$21:$I$24,MATCH($E363,'[1]2018_commission_structure-Start'!$A$21:$A$24,0),MATCH(O$1,'[1]2018_commission_structure-Start'!$A$21:$I$21,0))</f>
        <v>68549.849999999991</v>
      </c>
      <c r="P363" s="26">
        <f>IF(H363&gt;I363,MIN(H363-I363,J363-I363)*INDEX('[1]2018_commission_structure-Start'!$A$21:$I$24,MATCH($E363,'[1]2018_commission_structure-Start'!$A$21:$A$24,0), MATCH(P$1,'[1]2018_commission_structure-Start'!$A$21:$I$21,0)),0)</f>
        <v>0</v>
      </c>
      <c r="Q363" s="26">
        <f>IF($H363&gt;J363,MIN($H363-J363,K363-J363)*INDEX('[1]2018_commission_structure-Start'!$A$21:$I$24,MATCH($E363,'[1]2018_commission_structure-Start'!$A$21:$A$24,0), MATCH(Q$1,'[1]2018_commission_structure-Start'!$A$21:$I$21,0)),0)</f>
        <v>0</v>
      </c>
      <c r="R363" s="26">
        <f>IF($H363&gt;K363,MIN($H363-K363,L363-K363)*INDEX('[1]2018_commission_structure-Start'!$A$21:$I$24,MATCH($E363,'[1]2018_commission_structure-Start'!$A$21:$A$24,0), MATCH(R$1,'[1]2018_commission_structure-Start'!$A$21:$I$21,0)),0)</f>
        <v>0</v>
      </c>
      <c r="S363" s="26">
        <f>IF(H363&gt;L363,(H363-L363)*INDEX('[1]2018_commission_structure-Start'!$A$21:$I$24,MATCH($E363,'[1]2018_commission_structure-Start'!$A$21:$A$24,0),MATCH(S$1,'[1]2018_commission_structure-Start'!$A$21:$I$21,0)),0)</f>
        <v>0</v>
      </c>
      <c r="T363" s="28">
        <f t="shared" si="56"/>
        <v>68549.849999999991</v>
      </c>
      <c r="U363" s="28">
        <f t="shared" si="57"/>
        <v>151204.84999999998</v>
      </c>
      <c r="V363" s="28">
        <f>MIN(H363,I363)*INDEX('[1]2018_commission_structure-Start'!$A$15:$J$18,MATCH($E363,'[1]2018_commission_structure-Start'!$A$15:$A$18,0),MATCH(V$1,'[1]2018_commission_structure-Start'!$A$15:$J$15,0))</f>
        <v>68549.849999999991</v>
      </c>
      <c r="W363" s="26">
        <f>IF($H363&gt;I363,MIN($H363-I363,J363-I363)*INDEX('[1]2018_commission_structure-Start'!$A$15:$J$18,MATCH($E363,'[1]2018_commission_structure-Start'!$A$15:$A$18,0),MATCH(W$1,'[1]2018_commission_structure-Start'!$A$15:$J$15,0)),0)</f>
        <v>0</v>
      </c>
      <c r="X363" s="26">
        <f>IF($H363&gt;J363,MIN($H363-J363,K363-J363)*INDEX('[1]2018_commission_structure-Start'!$A$15:$J$18,MATCH($E363,'[1]2018_commission_structure-Start'!$A$15:$A$18,0),MATCH(X$1,'[1]2018_commission_structure-Start'!$A$15:$J$15,0)),0)</f>
        <v>0</v>
      </c>
      <c r="Y363" s="26">
        <f>IF($H363&gt;K363,MIN($H363-K363,L363-K363)*INDEX('[1]2018_commission_structure-Start'!$A$15:$J$18,MATCH($E363,'[1]2018_commission_structure-Start'!$A$15:$A$18,0),MATCH(Y$1,'[1]2018_commission_structure-Start'!$A$15:$J$15,0)),0)</f>
        <v>0</v>
      </c>
      <c r="Z363" s="26">
        <f>IF(H363&gt;L363,(H363-L363)*INDEX('[1]2018_commission_structure-Start'!$A$21:$I$24,MATCH($E363,'[1]2018_commission_structure-Start'!$A$21:$A$24,0),MATCH(Z$1,'[1]2018_commission_structure-Start'!$A$21:$I$21,0)),0)</f>
        <v>0</v>
      </c>
      <c r="AA363" s="28">
        <f t="shared" si="58"/>
        <v>68549.849999999991</v>
      </c>
      <c r="AB363" s="28">
        <f t="shared" si="59"/>
        <v>151204.84999999998</v>
      </c>
    </row>
    <row r="364" spans="1:28" x14ac:dyDescent="0.2">
      <c r="A364" s="25" t="str">
        <f t="shared" si="50"/>
        <v>Valencia Ubsdale</v>
      </c>
      <c r="B364" s="25">
        <v>4074728869</v>
      </c>
      <c r="C364" s="25" t="s">
        <v>718</v>
      </c>
      <c r="D364" s="25" t="s">
        <v>719</v>
      </c>
      <c r="E364" s="25" t="s">
        <v>29</v>
      </c>
      <c r="F364" s="25">
        <v>72698</v>
      </c>
      <c r="G364" s="25">
        <f>COUNTIF([1]deals_closed!D:D,B364)</f>
        <v>20</v>
      </c>
      <c r="H364" s="26">
        <f>SUMIF([1]deals_closed!D:D,B364,[1]deals_closed!C:C)</f>
        <v>806749</v>
      </c>
      <c r="I364" s="26">
        <f>VLOOKUP(E364,'[1]2018_commission_structure-Start'!$A$22:$I$24,9,FALSE)</f>
        <v>600000</v>
      </c>
      <c r="J364" s="26">
        <f t="shared" si="51"/>
        <v>750000</v>
      </c>
      <c r="K364" s="26">
        <f t="shared" si="52"/>
        <v>900000</v>
      </c>
      <c r="L364" s="26">
        <f t="shared" si="53"/>
        <v>1200000</v>
      </c>
      <c r="M364" s="27">
        <f t="shared" si="54"/>
        <v>1.3445816666666666</v>
      </c>
      <c r="N364" s="25" t="str">
        <f t="shared" si="55"/>
        <v>125-150%</v>
      </c>
      <c r="O364" s="28">
        <f>MIN(H364,I364)*INDEX('[1]2018_commission_structure-Start'!$A$21:$I$24,MATCH($E364,'[1]2018_commission_structure-Start'!$A$21:$A$24,0),MATCH(O$1,'[1]2018_commission_structure-Start'!$A$21:$I$21,0))</f>
        <v>78000</v>
      </c>
      <c r="P364" s="26">
        <f>IF(H364&gt;I364,MIN(H364-I364,J364-I364)*INDEX('[1]2018_commission_structure-Start'!$A$21:$I$24,MATCH($E364,'[1]2018_commission_structure-Start'!$A$21:$A$24,0), MATCH(P$1,'[1]2018_commission_structure-Start'!$A$21:$I$21,0)),0)</f>
        <v>25500.000000000004</v>
      </c>
      <c r="Q364" s="26">
        <f>IF($H364&gt;J364,MIN($H364-J364,K364-J364)*INDEX('[1]2018_commission_structure-Start'!$A$21:$I$24,MATCH($E364,'[1]2018_commission_structure-Start'!$A$21:$A$24,0), MATCH(Q$1,'[1]2018_commission_structure-Start'!$A$21:$I$21,0)),0)</f>
        <v>11917.289999999999</v>
      </c>
      <c r="R364" s="26">
        <f>IF($H364&gt;K364,MIN($H364-K364,L364-K364)*INDEX('[1]2018_commission_structure-Start'!$A$21:$I$24,MATCH($E364,'[1]2018_commission_structure-Start'!$A$21:$A$24,0), MATCH(R$1,'[1]2018_commission_structure-Start'!$A$21:$I$21,0)),0)</f>
        <v>0</v>
      </c>
      <c r="S364" s="26">
        <f>IF(H364&gt;L364,(H364-L364)*INDEX('[1]2018_commission_structure-Start'!$A$21:$I$24,MATCH($E364,'[1]2018_commission_structure-Start'!$A$21:$A$24,0),MATCH(S$1,'[1]2018_commission_structure-Start'!$A$21:$I$21,0)),0)</f>
        <v>0</v>
      </c>
      <c r="T364" s="28">
        <f t="shared" si="56"/>
        <v>115417.29</v>
      </c>
      <c r="U364" s="28">
        <f t="shared" si="57"/>
        <v>188115.28999999998</v>
      </c>
      <c r="V364" s="28">
        <f>MIN(H364,I364)*INDEX('[1]2018_commission_structure-Start'!$A$15:$J$18,MATCH($E364,'[1]2018_commission_structure-Start'!$A$15:$A$18,0),MATCH(V$1,'[1]2018_commission_structure-Start'!$A$15:$J$15,0))</f>
        <v>90000</v>
      </c>
      <c r="W364" s="26">
        <f>IF($H364&gt;I364,MIN($H364-I364,J364-I364)*INDEX('[1]2018_commission_structure-Start'!$A$15:$J$18,MATCH($E364,'[1]2018_commission_structure-Start'!$A$15:$A$18,0),MATCH(W$1,'[1]2018_commission_structure-Start'!$A$15:$J$15,0)),0)</f>
        <v>27000</v>
      </c>
      <c r="X364" s="26">
        <f>IF($H364&gt;J364,MIN($H364-J364,K364-J364)*INDEX('[1]2018_commission_structure-Start'!$A$15:$J$18,MATCH($E364,'[1]2018_commission_structure-Start'!$A$15:$A$18,0),MATCH(X$1,'[1]2018_commission_structure-Start'!$A$15:$J$15,0)),0)</f>
        <v>14187.25</v>
      </c>
      <c r="Y364" s="26">
        <f>IF($H364&gt;K364,MIN($H364-K364,L364-K364)*INDEX('[1]2018_commission_structure-Start'!$A$15:$J$18,MATCH($E364,'[1]2018_commission_structure-Start'!$A$15:$A$18,0),MATCH(Y$1,'[1]2018_commission_structure-Start'!$A$15:$J$15,0)),0)</f>
        <v>0</v>
      </c>
      <c r="Z364" s="26">
        <f>IF(H364&gt;L364,(H364-L364)*INDEX('[1]2018_commission_structure-Start'!$A$21:$I$24,MATCH($E364,'[1]2018_commission_structure-Start'!$A$21:$A$24,0),MATCH(Z$1,'[1]2018_commission_structure-Start'!$A$21:$I$21,0)),0)</f>
        <v>0</v>
      </c>
      <c r="AA364" s="28">
        <f t="shared" si="58"/>
        <v>131187.25</v>
      </c>
      <c r="AB364" s="28">
        <f t="shared" si="59"/>
        <v>203885.25</v>
      </c>
    </row>
    <row r="365" spans="1:28" x14ac:dyDescent="0.2">
      <c r="A365" s="25" t="str">
        <f t="shared" si="50"/>
        <v>Ike Pretorius</v>
      </c>
      <c r="B365" s="25">
        <v>6148303353</v>
      </c>
      <c r="C365" s="25" t="s">
        <v>720</v>
      </c>
      <c r="D365" s="25" t="s">
        <v>721</v>
      </c>
      <c r="E365" s="25" t="s">
        <v>10</v>
      </c>
      <c r="F365" s="25">
        <v>118836</v>
      </c>
      <c r="G365" s="25">
        <f>COUNTIF([1]deals_closed!D:D,B365)</f>
        <v>19</v>
      </c>
      <c r="H365" s="26">
        <f>SUMIF([1]deals_closed!D:D,B365,[1]deals_closed!C:C)</f>
        <v>549569</v>
      </c>
      <c r="I365" s="26">
        <f>VLOOKUP(E365,'[1]2018_commission_structure-Start'!$A$22:$I$24,9,FALSE)</f>
        <v>750000</v>
      </c>
      <c r="J365" s="26">
        <f t="shared" si="51"/>
        <v>937500</v>
      </c>
      <c r="K365" s="26">
        <f t="shared" si="52"/>
        <v>1125000</v>
      </c>
      <c r="L365" s="26">
        <f t="shared" si="53"/>
        <v>1500000</v>
      </c>
      <c r="M365" s="27">
        <f t="shared" si="54"/>
        <v>0.73275866666666667</v>
      </c>
      <c r="N365" s="25" t="str">
        <f t="shared" si="55"/>
        <v>0-100%</v>
      </c>
      <c r="O365" s="28">
        <f>MIN(H365,I365)*INDEX('[1]2018_commission_structure-Start'!$A$21:$I$24,MATCH($E365,'[1]2018_commission_structure-Start'!$A$21:$A$24,0),MATCH(O$1,'[1]2018_commission_structure-Start'!$A$21:$I$21,0))</f>
        <v>82435.349999999991</v>
      </c>
      <c r="P365" s="26">
        <f>IF(H365&gt;I365,MIN(H365-I365,J365-I365)*INDEX('[1]2018_commission_structure-Start'!$A$21:$I$24,MATCH($E365,'[1]2018_commission_structure-Start'!$A$21:$A$24,0), MATCH(P$1,'[1]2018_commission_structure-Start'!$A$21:$I$21,0)),0)</f>
        <v>0</v>
      </c>
      <c r="Q365" s="26">
        <f>IF($H365&gt;J365,MIN($H365-J365,K365-J365)*INDEX('[1]2018_commission_structure-Start'!$A$21:$I$24,MATCH($E365,'[1]2018_commission_structure-Start'!$A$21:$A$24,0), MATCH(Q$1,'[1]2018_commission_structure-Start'!$A$21:$I$21,0)),0)</f>
        <v>0</v>
      </c>
      <c r="R365" s="26">
        <f>IF($H365&gt;K365,MIN($H365-K365,L365-K365)*INDEX('[1]2018_commission_structure-Start'!$A$21:$I$24,MATCH($E365,'[1]2018_commission_structure-Start'!$A$21:$A$24,0), MATCH(R$1,'[1]2018_commission_structure-Start'!$A$21:$I$21,0)),0)</f>
        <v>0</v>
      </c>
      <c r="S365" s="26">
        <f>IF(H365&gt;L365,(H365-L365)*INDEX('[1]2018_commission_structure-Start'!$A$21:$I$24,MATCH($E365,'[1]2018_commission_structure-Start'!$A$21:$A$24,0),MATCH(S$1,'[1]2018_commission_structure-Start'!$A$21:$I$21,0)),0)</f>
        <v>0</v>
      </c>
      <c r="T365" s="28">
        <f t="shared" si="56"/>
        <v>82435.349999999991</v>
      </c>
      <c r="U365" s="28">
        <f t="shared" si="57"/>
        <v>201271.34999999998</v>
      </c>
      <c r="V365" s="28">
        <f>MIN(H365,I365)*INDEX('[1]2018_commission_structure-Start'!$A$15:$J$18,MATCH($E365,'[1]2018_commission_structure-Start'!$A$15:$A$18,0),MATCH(V$1,'[1]2018_commission_structure-Start'!$A$15:$J$15,0))</f>
        <v>82435.349999999991</v>
      </c>
      <c r="W365" s="26">
        <f>IF($H365&gt;I365,MIN($H365-I365,J365-I365)*INDEX('[1]2018_commission_structure-Start'!$A$15:$J$18,MATCH($E365,'[1]2018_commission_structure-Start'!$A$15:$A$18,0),MATCH(W$1,'[1]2018_commission_structure-Start'!$A$15:$J$15,0)),0)</f>
        <v>0</v>
      </c>
      <c r="X365" s="26">
        <f>IF($H365&gt;J365,MIN($H365-J365,K365-J365)*INDEX('[1]2018_commission_structure-Start'!$A$15:$J$18,MATCH($E365,'[1]2018_commission_structure-Start'!$A$15:$A$18,0),MATCH(X$1,'[1]2018_commission_structure-Start'!$A$15:$J$15,0)),0)</f>
        <v>0</v>
      </c>
      <c r="Y365" s="26">
        <f>IF($H365&gt;K365,MIN($H365-K365,L365-K365)*INDEX('[1]2018_commission_structure-Start'!$A$15:$J$18,MATCH($E365,'[1]2018_commission_structure-Start'!$A$15:$A$18,0),MATCH(Y$1,'[1]2018_commission_structure-Start'!$A$15:$J$15,0)),0)</f>
        <v>0</v>
      </c>
      <c r="Z365" s="26">
        <f>IF(H365&gt;L365,(H365-L365)*INDEX('[1]2018_commission_structure-Start'!$A$21:$I$24,MATCH($E365,'[1]2018_commission_structure-Start'!$A$21:$A$24,0),MATCH(Z$1,'[1]2018_commission_structure-Start'!$A$21:$I$21,0)),0)</f>
        <v>0</v>
      </c>
      <c r="AA365" s="28">
        <f t="shared" si="58"/>
        <v>82435.349999999991</v>
      </c>
      <c r="AB365" s="28">
        <f t="shared" si="59"/>
        <v>201271.34999999998</v>
      </c>
    </row>
    <row r="366" spans="1:28" x14ac:dyDescent="0.2">
      <c r="A366" s="25" t="str">
        <f t="shared" si="50"/>
        <v>Basilius Hawlgarth</v>
      </c>
      <c r="B366" s="25">
        <v>4716524892</v>
      </c>
      <c r="C366" s="25" t="s">
        <v>722</v>
      </c>
      <c r="D366" s="25" t="s">
        <v>723</v>
      </c>
      <c r="E366" s="25" t="s">
        <v>29</v>
      </c>
      <c r="F366" s="25">
        <v>79201</v>
      </c>
      <c r="G366" s="25">
        <f>COUNTIF([1]deals_closed!D:D,B366)</f>
        <v>29</v>
      </c>
      <c r="H366" s="26">
        <f>SUMIF([1]deals_closed!D:D,B366,[1]deals_closed!C:C)</f>
        <v>1092533</v>
      </c>
      <c r="I366" s="26">
        <f>VLOOKUP(E366,'[1]2018_commission_structure-Start'!$A$22:$I$24,9,FALSE)</f>
        <v>600000</v>
      </c>
      <c r="J366" s="26">
        <f t="shared" si="51"/>
        <v>750000</v>
      </c>
      <c r="K366" s="26">
        <f t="shared" si="52"/>
        <v>900000</v>
      </c>
      <c r="L366" s="26">
        <f t="shared" si="53"/>
        <v>1200000</v>
      </c>
      <c r="M366" s="27">
        <f t="shared" si="54"/>
        <v>1.8208883333333334</v>
      </c>
      <c r="N366" s="25" t="str">
        <f t="shared" si="55"/>
        <v>150-200%</v>
      </c>
      <c r="O366" s="28">
        <f>MIN(H366,I366)*INDEX('[1]2018_commission_structure-Start'!$A$21:$I$24,MATCH($E366,'[1]2018_commission_structure-Start'!$A$21:$A$24,0),MATCH(O$1,'[1]2018_commission_structure-Start'!$A$21:$I$21,0))</f>
        <v>78000</v>
      </c>
      <c r="P366" s="26">
        <f>IF(H366&gt;I366,MIN(H366-I366,J366-I366)*INDEX('[1]2018_commission_structure-Start'!$A$21:$I$24,MATCH($E366,'[1]2018_commission_structure-Start'!$A$21:$A$24,0), MATCH(P$1,'[1]2018_commission_structure-Start'!$A$21:$I$21,0)),0)</f>
        <v>25500.000000000004</v>
      </c>
      <c r="Q366" s="26">
        <f>IF($H366&gt;J366,MIN($H366-J366,K366-J366)*INDEX('[1]2018_commission_structure-Start'!$A$21:$I$24,MATCH($E366,'[1]2018_commission_structure-Start'!$A$21:$A$24,0), MATCH(Q$1,'[1]2018_commission_structure-Start'!$A$21:$I$21,0)),0)</f>
        <v>31500</v>
      </c>
      <c r="R366" s="26">
        <f>IF($H366&gt;K366,MIN($H366-K366,L366-K366)*INDEX('[1]2018_commission_structure-Start'!$A$21:$I$24,MATCH($E366,'[1]2018_commission_structure-Start'!$A$21:$A$24,0), MATCH(R$1,'[1]2018_commission_structure-Start'!$A$21:$I$21,0)),0)</f>
        <v>50058.58</v>
      </c>
      <c r="S366" s="26">
        <f>IF(H366&gt;L366,(H366-L366)*INDEX('[1]2018_commission_structure-Start'!$A$21:$I$24,MATCH($E366,'[1]2018_commission_structure-Start'!$A$21:$A$24,0),MATCH(S$1,'[1]2018_commission_structure-Start'!$A$21:$I$21,0)),0)</f>
        <v>0</v>
      </c>
      <c r="T366" s="28">
        <f t="shared" si="56"/>
        <v>185058.58000000002</v>
      </c>
      <c r="U366" s="28">
        <f t="shared" si="57"/>
        <v>264259.58</v>
      </c>
      <c r="V366" s="28">
        <f>MIN(H366,I366)*INDEX('[1]2018_commission_structure-Start'!$A$15:$J$18,MATCH($E366,'[1]2018_commission_structure-Start'!$A$15:$A$18,0),MATCH(V$1,'[1]2018_commission_structure-Start'!$A$15:$J$15,0))</f>
        <v>90000</v>
      </c>
      <c r="W366" s="26">
        <f>IF($H366&gt;I366,MIN($H366-I366,J366-I366)*INDEX('[1]2018_commission_structure-Start'!$A$15:$J$18,MATCH($E366,'[1]2018_commission_structure-Start'!$A$15:$A$18,0),MATCH(W$1,'[1]2018_commission_structure-Start'!$A$15:$J$15,0)),0)</f>
        <v>27000</v>
      </c>
      <c r="X366" s="26">
        <f>IF($H366&gt;J366,MIN($H366-J366,K366-J366)*INDEX('[1]2018_commission_structure-Start'!$A$15:$J$18,MATCH($E366,'[1]2018_commission_structure-Start'!$A$15:$A$18,0),MATCH(X$1,'[1]2018_commission_structure-Start'!$A$15:$J$15,0)),0)</f>
        <v>37500</v>
      </c>
      <c r="Y366" s="26">
        <f>IF($H366&gt;K366,MIN($H366-K366,L366-K366)*INDEX('[1]2018_commission_structure-Start'!$A$15:$J$18,MATCH($E366,'[1]2018_commission_structure-Start'!$A$15:$A$18,0),MATCH(Y$1,'[1]2018_commission_structure-Start'!$A$15:$J$15,0)),0)</f>
        <v>57759.9</v>
      </c>
      <c r="Z366" s="26">
        <f>IF(H366&gt;L366,(H366-L366)*INDEX('[1]2018_commission_structure-Start'!$A$21:$I$24,MATCH($E366,'[1]2018_commission_structure-Start'!$A$21:$A$24,0),MATCH(Z$1,'[1]2018_commission_structure-Start'!$A$21:$I$21,0)),0)</f>
        <v>0</v>
      </c>
      <c r="AA366" s="28">
        <f t="shared" si="58"/>
        <v>212259.9</v>
      </c>
      <c r="AB366" s="28">
        <f t="shared" si="59"/>
        <v>291460.90000000002</v>
      </c>
    </row>
    <row r="367" spans="1:28" x14ac:dyDescent="0.2">
      <c r="A367" s="25" t="str">
        <f t="shared" si="50"/>
        <v>Terry Hess</v>
      </c>
      <c r="B367" s="25">
        <v>5811999097</v>
      </c>
      <c r="C367" s="25" t="s">
        <v>724</v>
      </c>
      <c r="D367" s="25" t="s">
        <v>725</v>
      </c>
      <c r="E367" s="25" t="s">
        <v>7</v>
      </c>
      <c r="F367" s="25">
        <v>41580</v>
      </c>
      <c r="G367" s="25">
        <f>COUNTIF([1]deals_closed!D:D,B367)</f>
        <v>18</v>
      </c>
      <c r="H367" s="26">
        <f>SUMIF([1]deals_closed!D:D,B367,[1]deals_closed!C:C)</f>
        <v>641225</v>
      </c>
      <c r="I367" s="26">
        <f>VLOOKUP(E367,'[1]2018_commission_structure-Start'!$A$22:$I$24,9,FALSE)</f>
        <v>500000</v>
      </c>
      <c r="J367" s="26">
        <f t="shared" si="51"/>
        <v>625000</v>
      </c>
      <c r="K367" s="26">
        <f t="shared" si="52"/>
        <v>750000</v>
      </c>
      <c r="L367" s="26">
        <f t="shared" si="53"/>
        <v>1000000</v>
      </c>
      <c r="M367" s="27">
        <f t="shared" si="54"/>
        <v>1.2824500000000001</v>
      </c>
      <c r="N367" s="25" t="str">
        <f t="shared" si="55"/>
        <v>125-150%</v>
      </c>
      <c r="O367" s="28">
        <f>MIN(H367,I367)*INDEX('[1]2018_commission_structure-Start'!$A$21:$I$24,MATCH($E367,'[1]2018_commission_structure-Start'!$A$21:$A$24,0),MATCH(O$1,'[1]2018_commission_structure-Start'!$A$21:$I$21,0))</f>
        <v>50000</v>
      </c>
      <c r="P367" s="26">
        <f>IF(H367&gt;I367,MIN(H367-I367,J367-I367)*INDEX('[1]2018_commission_structure-Start'!$A$21:$I$24,MATCH($E367,'[1]2018_commission_structure-Start'!$A$21:$A$24,0), MATCH(P$1,'[1]2018_commission_structure-Start'!$A$21:$I$21,0)),0)</f>
        <v>18750</v>
      </c>
      <c r="Q367" s="26">
        <f>IF($H367&gt;J367,MIN($H367-J367,K367-J367)*INDEX('[1]2018_commission_structure-Start'!$A$21:$I$24,MATCH($E367,'[1]2018_commission_structure-Start'!$A$21:$A$24,0), MATCH(Q$1,'[1]2018_commission_structure-Start'!$A$21:$I$21,0)),0)</f>
        <v>2920.5</v>
      </c>
      <c r="R367" s="26">
        <f>IF($H367&gt;K367,MIN($H367-K367,L367-K367)*INDEX('[1]2018_commission_structure-Start'!$A$21:$I$24,MATCH($E367,'[1]2018_commission_structure-Start'!$A$21:$A$24,0), MATCH(R$1,'[1]2018_commission_structure-Start'!$A$21:$I$21,0)),0)</f>
        <v>0</v>
      </c>
      <c r="S367" s="26">
        <f>IF(H367&gt;L367,(H367-L367)*INDEX('[1]2018_commission_structure-Start'!$A$21:$I$24,MATCH($E367,'[1]2018_commission_structure-Start'!$A$21:$A$24,0),MATCH(S$1,'[1]2018_commission_structure-Start'!$A$21:$I$21,0)),0)</f>
        <v>0</v>
      </c>
      <c r="T367" s="28">
        <f t="shared" si="56"/>
        <v>71670.5</v>
      </c>
      <c r="U367" s="28">
        <f t="shared" si="57"/>
        <v>113250.5</v>
      </c>
      <c r="V367" s="28">
        <f>MIN(H367,I367)*INDEX('[1]2018_commission_structure-Start'!$A$15:$J$18,MATCH($E367,'[1]2018_commission_structure-Start'!$A$15:$A$18,0),MATCH(V$1,'[1]2018_commission_structure-Start'!$A$15:$J$15,0))</f>
        <v>60000</v>
      </c>
      <c r="W367" s="26">
        <f>IF($H367&gt;I367,MIN($H367-I367,J367-I367)*INDEX('[1]2018_commission_structure-Start'!$A$15:$J$18,MATCH($E367,'[1]2018_commission_structure-Start'!$A$15:$A$18,0),MATCH(W$1,'[1]2018_commission_structure-Start'!$A$15:$J$15,0)),0)</f>
        <v>21250</v>
      </c>
      <c r="X367" s="26">
        <f>IF($H367&gt;J367,MIN($H367-J367,K367-J367)*INDEX('[1]2018_commission_structure-Start'!$A$15:$J$18,MATCH($E367,'[1]2018_commission_structure-Start'!$A$15:$A$18,0),MATCH(X$1,'[1]2018_commission_structure-Start'!$A$15:$J$15,0)),0)</f>
        <v>3245</v>
      </c>
      <c r="Y367" s="26">
        <f>IF($H367&gt;K367,MIN($H367-K367,L367-K367)*INDEX('[1]2018_commission_structure-Start'!$A$15:$J$18,MATCH($E367,'[1]2018_commission_structure-Start'!$A$15:$A$18,0),MATCH(Y$1,'[1]2018_commission_structure-Start'!$A$15:$J$15,0)),0)</f>
        <v>0</v>
      </c>
      <c r="Z367" s="26">
        <f>IF(H367&gt;L367,(H367-L367)*INDEX('[1]2018_commission_structure-Start'!$A$21:$I$24,MATCH($E367,'[1]2018_commission_structure-Start'!$A$21:$A$24,0),MATCH(Z$1,'[1]2018_commission_structure-Start'!$A$21:$I$21,0)),0)</f>
        <v>0</v>
      </c>
      <c r="AA367" s="28">
        <f t="shared" si="58"/>
        <v>84495</v>
      </c>
      <c r="AB367" s="28">
        <f t="shared" si="59"/>
        <v>126075</v>
      </c>
    </row>
    <row r="368" spans="1:28" x14ac:dyDescent="0.2">
      <c r="A368" s="25" t="str">
        <f t="shared" si="50"/>
        <v>Alex Ateridge</v>
      </c>
      <c r="B368" s="25">
        <v>1518783783</v>
      </c>
      <c r="C368" s="25" t="s">
        <v>726</v>
      </c>
      <c r="D368" s="25" t="s">
        <v>727</v>
      </c>
      <c r="E368" s="25" t="s">
        <v>7</v>
      </c>
      <c r="F368" s="25">
        <v>30311</v>
      </c>
      <c r="G368" s="25">
        <f>COUNTIF([1]deals_closed!D:D,B368)</f>
        <v>19</v>
      </c>
      <c r="H368" s="26">
        <f>SUMIF([1]deals_closed!D:D,B368,[1]deals_closed!C:C)</f>
        <v>656054</v>
      </c>
      <c r="I368" s="26">
        <f>VLOOKUP(E368,'[1]2018_commission_structure-Start'!$A$22:$I$24,9,FALSE)</f>
        <v>500000</v>
      </c>
      <c r="J368" s="26">
        <f t="shared" si="51"/>
        <v>625000</v>
      </c>
      <c r="K368" s="26">
        <f t="shared" si="52"/>
        <v>750000</v>
      </c>
      <c r="L368" s="26">
        <f t="shared" si="53"/>
        <v>1000000</v>
      </c>
      <c r="M368" s="27">
        <f t="shared" si="54"/>
        <v>1.3121080000000001</v>
      </c>
      <c r="N368" s="25" t="str">
        <f t="shared" si="55"/>
        <v>125-150%</v>
      </c>
      <c r="O368" s="28">
        <f>MIN(H368,I368)*INDEX('[1]2018_commission_structure-Start'!$A$21:$I$24,MATCH($E368,'[1]2018_commission_structure-Start'!$A$21:$A$24,0),MATCH(O$1,'[1]2018_commission_structure-Start'!$A$21:$I$21,0))</f>
        <v>50000</v>
      </c>
      <c r="P368" s="26">
        <f>IF(H368&gt;I368,MIN(H368-I368,J368-I368)*INDEX('[1]2018_commission_structure-Start'!$A$21:$I$24,MATCH($E368,'[1]2018_commission_structure-Start'!$A$21:$A$24,0), MATCH(P$1,'[1]2018_commission_structure-Start'!$A$21:$I$21,0)),0)</f>
        <v>18750</v>
      </c>
      <c r="Q368" s="26">
        <f>IF($H368&gt;J368,MIN($H368-J368,K368-J368)*INDEX('[1]2018_commission_structure-Start'!$A$21:$I$24,MATCH($E368,'[1]2018_commission_structure-Start'!$A$21:$A$24,0), MATCH(Q$1,'[1]2018_commission_structure-Start'!$A$21:$I$21,0)),0)</f>
        <v>5589.7199999999993</v>
      </c>
      <c r="R368" s="26">
        <f>IF($H368&gt;K368,MIN($H368-K368,L368-K368)*INDEX('[1]2018_commission_structure-Start'!$A$21:$I$24,MATCH($E368,'[1]2018_commission_structure-Start'!$A$21:$A$24,0), MATCH(R$1,'[1]2018_commission_structure-Start'!$A$21:$I$21,0)),0)</f>
        <v>0</v>
      </c>
      <c r="S368" s="26">
        <f>IF(H368&gt;L368,(H368-L368)*INDEX('[1]2018_commission_structure-Start'!$A$21:$I$24,MATCH($E368,'[1]2018_commission_structure-Start'!$A$21:$A$24,0),MATCH(S$1,'[1]2018_commission_structure-Start'!$A$21:$I$21,0)),0)</f>
        <v>0</v>
      </c>
      <c r="T368" s="28">
        <f t="shared" si="56"/>
        <v>74339.72</v>
      </c>
      <c r="U368" s="28">
        <f t="shared" si="57"/>
        <v>104650.72</v>
      </c>
      <c r="V368" s="28">
        <f>MIN(H368,I368)*INDEX('[1]2018_commission_structure-Start'!$A$15:$J$18,MATCH($E368,'[1]2018_commission_structure-Start'!$A$15:$A$18,0),MATCH(V$1,'[1]2018_commission_structure-Start'!$A$15:$J$15,0))</f>
        <v>60000</v>
      </c>
      <c r="W368" s="26">
        <f>IF($H368&gt;I368,MIN($H368-I368,J368-I368)*INDEX('[1]2018_commission_structure-Start'!$A$15:$J$18,MATCH($E368,'[1]2018_commission_structure-Start'!$A$15:$A$18,0),MATCH(W$1,'[1]2018_commission_structure-Start'!$A$15:$J$15,0)),0)</f>
        <v>21250</v>
      </c>
      <c r="X368" s="26">
        <f>IF($H368&gt;J368,MIN($H368-J368,K368-J368)*INDEX('[1]2018_commission_structure-Start'!$A$15:$J$18,MATCH($E368,'[1]2018_commission_structure-Start'!$A$15:$A$18,0),MATCH(X$1,'[1]2018_commission_structure-Start'!$A$15:$J$15,0)),0)</f>
        <v>6210.8</v>
      </c>
      <c r="Y368" s="26">
        <f>IF($H368&gt;K368,MIN($H368-K368,L368-K368)*INDEX('[1]2018_commission_structure-Start'!$A$15:$J$18,MATCH($E368,'[1]2018_commission_structure-Start'!$A$15:$A$18,0),MATCH(Y$1,'[1]2018_commission_structure-Start'!$A$15:$J$15,0)),0)</f>
        <v>0</v>
      </c>
      <c r="Z368" s="26">
        <f>IF(H368&gt;L368,(H368-L368)*INDEX('[1]2018_commission_structure-Start'!$A$21:$I$24,MATCH($E368,'[1]2018_commission_structure-Start'!$A$21:$A$24,0),MATCH(Z$1,'[1]2018_commission_structure-Start'!$A$21:$I$21,0)),0)</f>
        <v>0</v>
      </c>
      <c r="AA368" s="28">
        <f t="shared" si="58"/>
        <v>87460.800000000003</v>
      </c>
      <c r="AB368" s="28">
        <f t="shared" si="59"/>
        <v>117771.8</v>
      </c>
    </row>
    <row r="369" spans="1:28" x14ac:dyDescent="0.2">
      <c r="A369" s="25" t="str">
        <f t="shared" si="50"/>
        <v>Minetta Maden</v>
      </c>
      <c r="B369" s="25">
        <v>5913755731</v>
      </c>
      <c r="C369" s="25" t="s">
        <v>728</v>
      </c>
      <c r="D369" s="25" t="s">
        <v>729</v>
      </c>
      <c r="E369" s="25" t="s">
        <v>29</v>
      </c>
      <c r="F369" s="25">
        <v>51706</v>
      </c>
      <c r="G369" s="25">
        <f>COUNTIF([1]deals_closed!D:D,B369)</f>
        <v>20</v>
      </c>
      <c r="H369" s="26">
        <f>SUMIF([1]deals_closed!D:D,B369,[1]deals_closed!C:C)</f>
        <v>568483</v>
      </c>
      <c r="I369" s="26">
        <f>VLOOKUP(E369,'[1]2018_commission_structure-Start'!$A$22:$I$24,9,FALSE)</f>
        <v>600000</v>
      </c>
      <c r="J369" s="26">
        <f t="shared" si="51"/>
        <v>750000</v>
      </c>
      <c r="K369" s="26">
        <f t="shared" si="52"/>
        <v>900000</v>
      </c>
      <c r="L369" s="26">
        <f t="shared" si="53"/>
        <v>1200000</v>
      </c>
      <c r="M369" s="27">
        <f t="shared" si="54"/>
        <v>0.94747166666666671</v>
      </c>
      <c r="N369" s="25" t="str">
        <f t="shared" si="55"/>
        <v>0-100%</v>
      </c>
      <c r="O369" s="28">
        <f>MIN(H369,I369)*INDEX('[1]2018_commission_structure-Start'!$A$21:$I$24,MATCH($E369,'[1]2018_commission_structure-Start'!$A$21:$A$24,0),MATCH(O$1,'[1]2018_commission_structure-Start'!$A$21:$I$21,0))</f>
        <v>73902.790000000008</v>
      </c>
      <c r="P369" s="26">
        <f>IF(H369&gt;I369,MIN(H369-I369,J369-I369)*INDEX('[1]2018_commission_structure-Start'!$A$21:$I$24,MATCH($E369,'[1]2018_commission_structure-Start'!$A$21:$A$24,0), MATCH(P$1,'[1]2018_commission_structure-Start'!$A$21:$I$21,0)),0)</f>
        <v>0</v>
      </c>
      <c r="Q369" s="26">
        <f>IF($H369&gt;J369,MIN($H369-J369,K369-J369)*INDEX('[1]2018_commission_structure-Start'!$A$21:$I$24,MATCH($E369,'[1]2018_commission_structure-Start'!$A$21:$A$24,0), MATCH(Q$1,'[1]2018_commission_structure-Start'!$A$21:$I$21,0)),0)</f>
        <v>0</v>
      </c>
      <c r="R369" s="26">
        <f>IF($H369&gt;K369,MIN($H369-K369,L369-K369)*INDEX('[1]2018_commission_structure-Start'!$A$21:$I$24,MATCH($E369,'[1]2018_commission_structure-Start'!$A$21:$A$24,0), MATCH(R$1,'[1]2018_commission_structure-Start'!$A$21:$I$21,0)),0)</f>
        <v>0</v>
      </c>
      <c r="S369" s="26">
        <f>IF(H369&gt;L369,(H369-L369)*INDEX('[1]2018_commission_structure-Start'!$A$21:$I$24,MATCH($E369,'[1]2018_commission_structure-Start'!$A$21:$A$24,0),MATCH(S$1,'[1]2018_commission_structure-Start'!$A$21:$I$21,0)),0)</f>
        <v>0</v>
      </c>
      <c r="T369" s="28">
        <f t="shared" si="56"/>
        <v>73902.790000000008</v>
      </c>
      <c r="U369" s="28">
        <f t="shared" si="57"/>
        <v>125608.79000000001</v>
      </c>
      <c r="V369" s="28">
        <f>MIN(H369,I369)*INDEX('[1]2018_commission_structure-Start'!$A$15:$J$18,MATCH($E369,'[1]2018_commission_structure-Start'!$A$15:$A$18,0),MATCH(V$1,'[1]2018_commission_structure-Start'!$A$15:$J$15,0))</f>
        <v>85272.45</v>
      </c>
      <c r="W369" s="26">
        <f>IF($H369&gt;I369,MIN($H369-I369,J369-I369)*INDEX('[1]2018_commission_structure-Start'!$A$15:$J$18,MATCH($E369,'[1]2018_commission_structure-Start'!$A$15:$A$18,0),MATCH(W$1,'[1]2018_commission_structure-Start'!$A$15:$J$15,0)),0)</f>
        <v>0</v>
      </c>
      <c r="X369" s="26">
        <f>IF($H369&gt;J369,MIN($H369-J369,K369-J369)*INDEX('[1]2018_commission_structure-Start'!$A$15:$J$18,MATCH($E369,'[1]2018_commission_structure-Start'!$A$15:$A$18,0),MATCH(X$1,'[1]2018_commission_structure-Start'!$A$15:$J$15,0)),0)</f>
        <v>0</v>
      </c>
      <c r="Y369" s="26">
        <f>IF($H369&gt;K369,MIN($H369-K369,L369-K369)*INDEX('[1]2018_commission_structure-Start'!$A$15:$J$18,MATCH($E369,'[1]2018_commission_structure-Start'!$A$15:$A$18,0),MATCH(Y$1,'[1]2018_commission_structure-Start'!$A$15:$J$15,0)),0)</f>
        <v>0</v>
      </c>
      <c r="Z369" s="26">
        <f>IF(H369&gt;L369,(H369-L369)*INDEX('[1]2018_commission_structure-Start'!$A$21:$I$24,MATCH($E369,'[1]2018_commission_structure-Start'!$A$21:$A$24,0),MATCH(Z$1,'[1]2018_commission_structure-Start'!$A$21:$I$21,0)),0)</f>
        <v>0</v>
      </c>
      <c r="AA369" s="28">
        <f t="shared" si="58"/>
        <v>85272.45</v>
      </c>
      <c r="AB369" s="28">
        <f t="shared" si="59"/>
        <v>136978.45000000001</v>
      </c>
    </row>
    <row r="370" spans="1:28" x14ac:dyDescent="0.2">
      <c r="A370" s="25" t="str">
        <f t="shared" si="50"/>
        <v>Aubrey Suthren</v>
      </c>
      <c r="B370" s="25">
        <v>4192879565</v>
      </c>
      <c r="C370" s="25" t="s">
        <v>730</v>
      </c>
      <c r="D370" s="25" t="s">
        <v>731</v>
      </c>
      <c r="E370" s="25" t="s">
        <v>29</v>
      </c>
      <c r="F370" s="25">
        <v>57704</v>
      </c>
      <c r="G370" s="25">
        <f>COUNTIF([1]deals_closed!D:D,B370)</f>
        <v>17</v>
      </c>
      <c r="H370" s="26">
        <f>SUMIF([1]deals_closed!D:D,B370,[1]deals_closed!C:C)</f>
        <v>487994</v>
      </c>
      <c r="I370" s="26">
        <f>VLOOKUP(E370,'[1]2018_commission_structure-Start'!$A$22:$I$24,9,FALSE)</f>
        <v>600000</v>
      </c>
      <c r="J370" s="26">
        <f t="shared" si="51"/>
        <v>750000</v>
      </c>
      <c r="K370" s="26">
        <f t="shared" si="52"/>
        <v>900000</v>
      </c>
      <c r="L370" s="26">
        <f t="shared" si="53"/>
        <v>1200000</v>
      </c>
      <c r="M370" s="27">
        <f t="shared" si="54"/>
        <v>0.81332333333333329</v>
      </c>
      <c r="N370" s="25" t="str">
        <f t="shared" si="55"/>
        <v>0-100%</v>
      </c>
      <c r="O370" s="28">
        <f>MIN(H370,I370)*INDEX('[1]2018_commission_structure-Start'!$A$21:$I$24,MATCH($E370,'[1]2018_commission_structure-Start'!$A$21:$A$24,0),MATCH(O$1,'[1]2018_commission_structure-Start'!$A$21:$I$21,0))</f>
        <v>63439.22</v>
      </c>
      <c r="P370" s="26">
        <f>IF(H370&gt;I370,MIN(H370-I370,J370-I370)*INDEX('[1]2018_commission_structure-Start'!$A$21:$I$24,MATCH($E370,'[1]2018_commission_structure-Start'!$A$21:$A$24,0), MATCH(P$1,'[1]2018_commission_structure-Start'!$A$21:$I$21,0)),0)</f>
        <v>0</v>
      </c>
      <c r="Q370" s="26">
        <f>IF($H370&gt;J370,MIN($H370-J370,K370-J370)*INDEX('[1]2018_commission_structure-Start'!$A$21:$I$24,MATCH($E370,'[1]2018_commission_structure-Start'!$A$21:$A$24,0), MATCH(Q$1,'[1]2018_commission_structure-Start'!$A$21:$I$21,0)),0)</f>
        <v>0</v>
      </c>
      <c r="R370" s="26">
        <f>IF($H370&gt;K370,MIN($H370-K370,L370-K370)*INDEX('[1]2018_commission_structure-Start'!$A$21:$I$24,MATCH($E370,'[1]2018_commission_structure-Start'!$A$21:$A$24,0), MATCH(R$1,'[1]2018_commission_structure-Start'!$A$21:$I$21,0)),0)</f>
        <v>0</v>
      </c>
      <c r="S370" s="26">
        <f>IF(H370&gt;L370,(H370-L370)*INDEX('[1]2018_commission_structure-Start'!$A$21:$I$24,MATCH($E370,'[1]2018_commission_structure-Start'!$A$21:$A$24,0),MATCH(S$1,'[1]2018_commission_structure-Start'!$A$21:$I$21,0)),0)</f>
        <v>0</v>
      </c>
      <c r="T370" s="28">
        <f t="shared" si="56"/>
        <v>63439.22</v>
      </c>
      <c r="U370" s="28">
        <f t="shared" si="57"/>
        <v>121143.22</v>
      </c>
      <c r="V370" s="28">
        <f>MIN(H370,I370)*INDEX('[1]2018_commission_structure-Start'!$A$15:$J$18,MATCH($E370,'[1]2018_commission_structure-Start'!$A$15:$A$18,0),MATCH(V$1,'[1]2018_commission_structure-Start'!$A$15:$J$15,0))</f>
        <v>73199.099999999991</v>
      </c>
      <c r="W370" s="26">
        <f>IF($H370&gt;I370,MIN($H370-I370,J370-I370)*INDEX('[1]2018_commission_structure-Start'!$A$15:$J$18,MATCH($E370,'[1]2018_commission_structure-Start'!$A$15:$A$18,0),MATCH(W$1,'[1]2018_commission_structure-Start'!$A$15:$J$15,0)),0)</f>
        <v>0</v>
      </c>
      <c r="X370" s="26">
        <f>IF($H370&gt;J370,MIN($H370-J370,K370-J370)*INDEX('[1]2018_commission_structure-Start'!$A$15:$J$18,MATCH($E370,'[1]2018_commission_structure-Start'!$A$15:$A$18,0),MATCH(X$1,'[1]2018_commission_structure-Start'!$A$15:$J$15,0)),0)</f>
        <v>0</v>
      </c>
      <c r="Y370" s="26">
        <f>IF($H370&gt;K370,MIN($H370-K370,L370-K370)*INDEX('[1]2018_commission_structure-Start'!$A$15:$J$18,MATCH($E370,'[1]2018_commission_structure-Start'!$A$15:$A$18,0),MATCH(Y$1,'[1]2018_commission_structure-Start'!$A$15:$J$15,0)),0)</f>
        <v>0</v>
      </c>
      <c r="Z370" s="26">
        <f>IF(H370&gt;L370,(H370-L370)*INDEX('[1]2018_commission_structure-Start'!$A$21:$I$24,MATCH($E370,'[1]2018_commission_structure-Start'!$A$21:$A$24,0),MATCH(Z$1,'[1]2018_commission_structure-Start'!$A$21:$I$21,0)),0)</f>
        <v>0</v>
      </c>
      <c r="AA370" s="28">
        <f t="shared" si="58"/>
        <v>73199.099999999991</v>
      </c>
      <c r="AB370" s="28">
        <f t="shared" si="59"/>
        <v>130903.09999999999</v>
      </c>
    </row>
    <row r="371" spans="1:28" x14ac:dyDescent="0.2">
      <c r="A371" s="25" t="str">
        <f t="shared" si="50"/>
        <v>Jonah Lobb</v>
      </c>
      <c r="B371" s="25">
        <v>6487054410</v>
      </c>
      <c r="C371" s="25" t="s">
        <v>561</v>
      </c>
      <c r="D371" s="25" t="s">
        <v>732</v>
      </c>
      <c r="E371" s="25" t="s">
        <v>29</v>
      </c>
      <c r="F371" s="25">
        <v>64256</v>
      </c>
      <c r="G371" s="25">
        <f>COUNTIF([1]deals_closed!D:D,B371)</f>
        <v>17</v>
      </c>
      <c r="H371" s="26">
        <f>SUMIF([1]deals_closed!D:D,B371,[1]deals_closed!C:C)</f>
        <v>570251</v>
      </c>
      <c r="I371" s="26">
        <f>VLOOKUP(E371,'[1]2018_commission_structure-Start'!$A$22:$I$24,9,FALSE)</f>
        <v>600000</v>
      </c>
      <c r="J371" s="26">
        <f t="shared" si="51"/>
        <v>750000</v>
      </c>
      <c r="K371" s="26">
        <f t="shared" si="52"/>
        <v>900000</v>
      </c>
      <c r="L371" s="26">
        <f t="shared" si="53"/>
        <v>1200000</v>
      </c>
      <c r="M371" s="27">
        <f t="shared" si="54"/>
        <v>0.95041833333333336</v>
      </c>
      <c r="N371" s="25" t="str">
        <f t="shared" si="55"/>
        <v>0-100%</v>
      </c>
      <c r="O371" s="28">
        <f>MIN(H371,I371)*INDEX('[1]2018_commission_structure-Start'!$A$21:$I$24,MATCH($E371,'[1]2018_commission_structure-Start'!$A$21:$A$24,0),MATCH(O$1,'[1]2018_commission_structure-Start'!$A$21:$I$21,0))</f>
        <v>74132.63</v>
      </c>
      <c r="P371" s="26">
        <f>IF(H371&gt;I371,MIN(H371-I371,J371-I371)*INDEX('[1]2018_commission_structure-Start'!$A$21:$I$24,MATCH($E371,'[1]2018_commission_structure-Start'!$A$21:$A$24,0), MATCH(P$1,'[1]2018_commission_structure-Start'!$A$21:$I$21,0)),0)</f>
        <v>0</v>
      </c>
      <c r="Q371" s="26">
        <f>IF($H371&gt;J371,MIN($H371-J371,K371-J371)*INDEX('[1]2018_commission_structure-Start'!$A$21:$I$24,MATCH($E371,'[1]2018_commission_structure-Start'!$A$21:$A$24,0), MATCH(Q$1,'[1]2018_commission_structure-Start'!$A$21:$I$21,0)),0)</f>
        <v>0</v>
      </c>
      <c r="R371" s="26">
        <f>IF($H371&gt;K371,MIN($H371-K371,L371-K371)*INDEX('[1]2018_commission_structure-Start'!$A$21:$I$24,MATCH($E371,'[1]2018_commission_structure-Start'!$A$21:$A$24,0), MATCH(R$1,'[1]2018_commission_structure-Start'!$A$21:$I$21,0)),0)</f>
        <v>0</v>
      </c>
      <c r="S371" s="26">
        <f>IF(H371&gt;L371,(H371-L371)*INDEX('[1]2018_commission_structure-Start'!$A$21:$I$24,MATCH($E371,'[1]2018_commission_structure-Start'!$A$21:$A$24,0),MATCH(S$1,'[1]2018_commission_structure-Start'!$A$21:$I$21,0)),0)</f>
        <v>0</v>
      </c>
      <c r="T371" s="28">
        <f t="shared" si="56"/>
        <v>74132.63</v>
      </c>
      <c r="U371" s="28">
        <f t="shared" si="57"/>
        <v>138388.63</v>
      </c>
      <c r="V371" s="28">
        <f>MIN(H371,I371)*INDEX('[1]2018_commission_structure-Start'!$A$15:$J$18,MATCH($E371,'[1]2018_commission_structure-Start'!$A$15:$A$18,0),MATCH(V$1,'[1]2018_commission_structure-Start'!$A$15:$J$15,0))</f>
        <v>85537.65</v>
      </c>
      <c r="W371" s="26">
        <f>IF($H371&gt;I371,MIN($H371-I371,J371-I371)*INDEX('[1]2018_commission_structure-Start'!$A$15:$J$18,MATCH($E371,'[1]2018_commission_structure-Start'!$A$15:$A$18,0),MATCH(W$1,'[1]2018_commission_structure-Start'!$A$15:$J$15,0)),0)</f>
        <v>0</v>
      </c>
      <c r="X371" s="26">
        <f>IF($H371&gt;J371,MIN($H371-J371,K371-J371)*INDEX('[1]2018_commission_structure-Start'!$A$15:$J$18,MATCH($E371,'[1]2018_commission_structure-Start'!$A$15:$A$18,0),MATCH(X$1,'[1]2018_commission_structure-Start'!$A$15:$J$15,0)),0)</f>
        <v>0</v>
      </c>
      <c r="Y371" s="26">
        <f>IF($H371&gt;K371,MIN($H371-K371,L371-K371)*INDEX('[1]2018_commission_structure-Start'!$A$15:$J$18,MATCH($E371,'[1]2018_commission_structure-Start'!$A$15:$A$18,0),MATCH(Y$1,'[1]2018_commission_structure-Start'!$A$15:$J$15,0)),0)</f>
        <v>0</v>
      </c>
      <c r="Z371" s="26">
        <f>IF(H371&gt;L371,(H371-L371)*INDEX('[1]2018_commission_structure-Start'!$A$21:$I$24,MATCH($E371,'[1]2018_commission_structure-Start'!$A$21:$A$24,0),MATCH(Z$1,'[1]2018_commission_structure-Start'!$A$21:$I$21,0)),0)</f>
        <v>0</v>
      </c>
      <c r="AA371" s="28">
        <f t="shared" si="58"/>
        <v>85537.65</v>
      </c>
      <c r="AB371" s="28">
        <f t="shared" si="59"/>
        <v>149793.65</v>
      </c>
    </row>
    <row r="372" spans="1:28" x14ac:dyDescent="0.2">
      <c r="A372" s="25" t="str">
        <f t="shared" si="50"/>
        <v>Cordelia Goodered</v>
      </c>
      <c r="B372" s="25">
        <v>9829586073</v>
      </c>
      <c r="C372" s="25" t="s">
        <v>733</v>
      </c>
      <c r="D372" s="25" t="s">
        <v>734</v>
      </c>
      <c r="E372" s="25" t="s">
        <v>10</v>
      </c>
      <c r="F372" s="25">
        <v>88725</v>
      </c>
      <c r="G372" s="25">
        <f>COUNTIF([1]deals_closed!D:D,B372)</f>
        <v>23</v>
      </c>
      <c r="H372" s="26">
        <f>SUMIF([1]deals_closed!D:D,B372,[1]deals_closed!C:C)</f>
        <v>767064</v>
      </c>
      <c r="I372" s="26">
        <f>VLOOKUP(E372,'[1]2018_commission_structure-Start'!$A$22:$I$24,9,FALSE)</f>
        <v>750000</v>
      </c>
      <c r="J372" s="26">
        <f t="shared" si="51"/>
        <v>937500</v>
      </c>
      <c r="K372" s="26">
        <f t="shared" si="52"/>
        <v>1125000</v>
      </c>
      <c r="L372" s="26">
        <f t="shared" si="53"/>
        <v>1500000</v>
      </c>
      <c r="M372" s="27">
        <f t="shared" si="54"/>
        <v>1.0227520000000001</v>
      </c>
      <c r="N372" s="25" t="str">
        <f t="shared" si="55"/>
        <v>100-125%</v>
      </c>
      <c r="O372" s="28">
        <f>MIN(H372,I372)*INDEX('[1]2018_commission_structure-Start'!$A$21:$I$24,MATCH($E372,'[1]2018_commission_structure-Start'!$A$21:$A$24,0),MATCH(O$1,'[1]2018_commission_structure-Start'!$A$21:$I$21,0))</f>
        <v>112500</v>
      </c>
      <c r="P372" s="26">
        <f>IF(H372&gt;I372,MIN(H372-I372,J372-I372)*INDEX('[1]2018_commission_structure-Start'!$A$21:$I$24,MATCH($E372,'[1]2018_commission_structure-Start'!$A$21:$A$24,0), MATCH(P$1,'[1]2018_commission_structure-Start'!$A$21:$I$21,0)),0)</f>
        <v>3242.16</v>
      </c>
      <c r="Q372" s="26">
        <f>IF($H372&gt;J372,MIN($H372-J372,K372-J372)*INDEX('[1]2018_commission_structure-Start'!$A$21:$I$24,MATCH($E372,'[1]2018_commission_structure-Start'!$A$21:$A$24,0), MATCH(Q$1,'[1]2018_commission_structure-Start'!$A$21:$I$21,0)),0)</f>
        <v>0</v>
      </c>
      <c r="R372" s="26">
        <f>IF($H372&gt;K372,MIN($H372-K372,L372-K372)*INDEX('[1]2018_commission_structure-Start'!$A$21:$I$24,MATCH($E372,'[1]2018_commission_structure-Start'!$A$21:$A$24,0), MATCH(R$1,'[1]2018_commission_structure-Start'!$A$21:$I$21,0)),0)</f>
        <v>0</v>
      </c>
      <c r="S372" s="26">
        <f>IF(H372&gt;L372,(H372-L372)*INDEX('[1]2018_commission_structure-Start'!$A$21:$I$24,MATCH($E372,'[1]2018_commission_structure-Start'!$A$21:$A$24,0),MATCH(S$1,'[1]2018_commission_structure-Start'!$A$21:$I$21,0)),0)</f>
        <v>0</v>
      </c>
      <c r="T372" s="28">
        <f t="shared" si="56"/>
        <v>115742.16</v>
      </c>
      <c r="U372" s="28">
        <f t="shared" si="57"/>
        <v>204467.16</v>
      </c>
      <c r="V372" s="28">
        <f>MIN(H372,I372)*INDEX('[1]2018_commission_structure-Start'!$A$15:$J$18,MATCH($E372,'[1]2018_commission_structure-Start'!$A$15:$A$18,0),MATCH(V$1,'[1]2018_commission_structure-Start'!$A$15:$J$15,0))</f>
        <v>112500</v>
      </c>
      <c r="W372" s="26">
        <f>IF($H372&gt;I372,MIN($H372-I372,J372-I372)*INDEX('[1]2018_commission_structure-Start'!$A$15:$J$18,MATCH($E372,'[1]2018_commission_structure-Start'!$A$15:$A$18,0),MATCH(W$1,'[1]2018_commission_structure-Start'!$A$15:$J$15,0)),0)</f>
        <v>3754.08</v>
      </c>
      <c r="X372" s="26">
        <f>IF($H372&gt;J372,MIN($H372-J372,K372-J372)*INDEX('[1]2018_commission_structure-Start'!$A$15:$J$18,MATCH($E372,'[1]2018_commission_structure-Start'!$A$15:$A$18,0),MATCH(X$1,'[1]2018_commission_structure-Start'!$A$15:$J$15,0)),0)</f>
        <v>0</v>
      </c>
      <c r="Y372" s="26">
        <f>IF($H372&gt;K372,MIN($H372-K372,L372-K372)*INDEX('[1]2018_commission_structure-Start'!$A$15:$J$18,MATCH($E372,'[1]2018_commission_structure-Start'!$A$15:$A$18,0),MATCH(Y$1,'[1]2018_commission_structure-Start'!$A$15:$J$15,0)),0)</f>
        <v>0</v>
      </c>
      <c r="Z372" s="26">
        <f>IF(H372&gt;L372,(H372-L372)*INDEX('[1]2018_commission_structure-Start'!$A$21:$I$24,MATCH($E372,'[1]2018_commission_structure-Start'!$A$21:$A$24,0),MATCH(Z$1,'[1]2018_commission_structure-Start'!$A$21:$I$21,0)),0)</f>
        <v>0</v>
      </c>
      <c r="AA372" s="28">
        <f t="shared" si="58"/>
        <v>116254.08</v>
      </c>
      <c r="AB372" s="28">
        <f t="shared" si="59"/>
        <v>204979.08000000002</v>
      </c>
    </row>
    <row r="373" spans="1:28" x14ac:dyDescent="0.2">
      <c r="A373" s="25" t="str">
        <f t="shared" si="50"/>
        <v>Claire Espinos</v>
      </c>
      <c r="B373" s="25">
        <v>8289594380</v>
      </c>
      <c r="C373" s="25" t="s">
        <v>735</v>
      </c>
      <c r="D373" s="25" t="s">
        <v>736</v>
      </c>
      <c r="E373" s="25" t="s">
        <v>7</v>
      </c>
      <c r="F373" s="25">
        <v>37040</v>
      </c>
      <c r="G373" s="25">
        <f>COUNTIF([1]deals_closed!D:D,B373)</f>
        <v>22</v>
      </c>
      <c r="H373" s="26">
        <f>SUMIF([1]deals_closed!D:D,B373,[1]deals_closed!C:C)</f>
        <v>671936</v>
      </c>
      <c r="I373" s="26">
        <f>VLOOKUP(E373,'[1]2018_commission_structure-Start'!$A$22:$I$24,9,FALSE)</f>
        <v>500000</v>
      </c>
      <c r="J373" s="26">
        <f t="shared" si="51"/>
        <v>625000</v>
      </c>
      <c r="K373" s="26">
        <f t="shared" si="52"/>
        <v>750000</v>
      </c>
      <c r="L373" s="26">
        <f t="shared" si="53"/>
        <v>1000000</v>
      </c>
      <c r="M373" s="27">
        <f t="shared" si="54"/>
        <v>1.343872</v>
      </c>
      <c r="N373" s="25" t="str">
        <f t="shared" si="55"/>
        <v>125-150%</v>
      </c>
      <c r="O373" s="28">
        <f>MIN(H373,I373)*INDEX('[1]2018_commission_structure-Start'!$A$21:$I$24,MATCH($E373,'[1]2018_commission_structure-Start'!$A$21:$A$24,0),MATCH(O$1,'[1]2018_commission_structure-Start'!$A$21:$I$21,0))</f>
        <v>50000</v>
      </c>
      <c r="P373" s="26">
        <f>IF(H373&gt;I373,MIN(H373-I373,J373-I373)*INDEX('[1]2018_commission_structure-Start'!$A$21:$I$24,MATCH($E373,'[1]2018_commission_structure-Start'!$A$21:$A$24,0), MATCH(P$1,'[1]2018_commission_structure-Start'!$A$21:$I$21,0)),0)</f>
        <v>18750</v>
      </c>
      <c r="Q373" s="26">
        <f>IF($H373&gt;J373,MIN($H373-J373,K373-J373)*INDEX('[1]2018_commission_structure-Start'!$A$21:$I$24,MATCH($E373,'[1]2018_commission_structure-Start'!$A$21:$A$24,0), MATCH(Q$1,'[1]2018_commission_structure-Start'!$A$21:$I$21,0)),0)</f>
        <v>8448.48</v>
      </c>
      <c r="R373" s="26">
        <f>IF($H373&gt;K373,MIN($H373-K373,L373-K373)*INDEX('[1]2018_commission_structure-Start'!$A$21:$I$24,MATCH($E373,'[1]2018_commission_structure-Start'!$A$21:$A$24,0), MATCH(R$1,'[1]2018_commission_structure-Start'!$A$21:$I$21,0)),0)</f>
        <v>0</v>
      </c>
      <c r="S373" s="26">
        <f>IF(H373&gt;L373,(H373-L373)*INDEX('[1]2018_commission_structure-Start'!$A$21:$I$24,MATCH($E373,'[1]2018_commission_structure-Start'!$A$21:$A$24,0),MATCH(S$1,'[1]2018_commission_structure-Start'!$A$21:$I$21,0)),0)</f>
        <v>0</v>
      </c>
      <c r="T373" s="28">
        <f t="shared" si="56"/>
        <v>77198.48</v>
      </c>
      <c r="U373" s="28">
        <f t="shared" si="57"/>
        <v>114238.48</v>
      </c>
      <c r="V373" s="28">
        <f>MIN(H373,I373)*INDEX('[1]2018_commission_structure-Start'!$A$15:$J$18,MATCH($E373,'[1]2018_commission_structure-Start'!$A$15:$A$18,0),MATCH(V$1,'[1]2018_commission_structure-Start'!$A$15:$J$15,0))</f>
        <v>60000</v>
      </c>
      <c r="W373" s="26">
        <f>IF($H373&gt;I373,MIN($H373-I373,J373-I373)*INDEX('[1]2018_commission_structure-Start'!$A$15:$J$18,MATCH($E373,'[1]2018_commission_structure-Start'!$A$15:$A$18,0),MATCH(W$1,'[1]2018_commission_structure-Start'!$A$15:$J$15,0)),0)</f>
        <v>21250</v>
      </c>
      <c r="X373" s="26">
        <f>IF($H373&gt;J373,MIN($H373-J373,K373-J373)*INDEX('[1]2018_commission_structure-Start'!$A$15:$J$18,MATCH($E373,'[1]2018_commission_structure-Start'!$A$15:$A$18,0),MATCH(X$1,'[1]2018_commission_structure-Start'!$A$15:$J$15,0)),0)</f>
        <v>9387.2000000000007</v>
      </c>
      <c r="Y373" s="26">
        <f>IF($H373&gt;K373,MIN($H373-K373,L373-K373)*INDEX('[1]2018_commission_structure-Start'!$A$15:$J$18,MATCH($E373,'[1]2018_commission_structure-Start'!$A$15:$A$18,0),MATCH(Y$1,'[1]2018_commission_structure-Start'!$A$15:$J$15,0)),0)</f>
        <v>0</v>
      </c>
      <c r="Z373" s="26">
        <f>IF(H373&gt;L373,(H373-L373)*INDEX('[1]2018_commission_structure-Start'!$A$21:$I$24,MATCH($E373,'[1]2018_commission_structure-Start'!$A$21:$A$24,0),MATCH(Z$1,'[1]2018_commission_structure-Start'!$A$21:$I$21,0)),0)</f>
        <v>0</v>
      </c>
      <c r="AA373" s="28">
        <f t="shared" si="58"/>
        <v>90637.2</v>
      </c>
      <c r="AB373" s="28">
        <f t="shared" si="59"/>
        <v>127677.2</v>
      </c>
    </row>
    <row r="374" spans="1:28" x14ac:dyDescent="0.2">
      <c r="A374" s="25" t="str">
        <f t="shared" si="50"/>
        <v>Temple Dorracott</v>
      </c>
      <c r="B374" s="25">
        <v>1014658829</v>
      </c>
      <c r="C374" s="25" t="s">
        <v>737</v>
      </c>
      <c r="D374" s="25" t="s">
        <v>738</v>
      </c>
      <c r="E374" s="25" t="s">
        <v>29</v>
      </c>
      <c r="F374" s="25">
        <v>71890</v>
      </c>
      <c r="G374" s="25">
        <f>COUNTIF([1]deals_closed!D:D,B374)</f>
        <v>18</v>
      </c>
      <c r="H374" s="26">
        <f>SUMIF([1]deals_closed!D:D,B374,[1]deals_closed!C:C)</f>
        <v>725779</v>
      </c>
      <c r="I374" s="26">
        <f>VLOOKUP(E374,'[1]2018_commission_structure-Start'!$A$22:$I$24,9,FALSE)</f>
        <v>600000</v>
      </c>
      <c r="J374" s="26">
        <f t="shared" si="51"/>
        <v>750000</v>
      </c>
      <c r="K374" s="26">
        <f t="shared" si="52"/>
        <v>900000</v>
      </c>
      <c r="L374" s="26">
        <f t="shared" si="53"/>
        <v>1200000</v>
      </c>
      <c r="M374" s="27">
        <f t="shared" si="54"/>
        <v>1.2096316666666667</v>
      </c>
      <c r="N374" s="25" t="str">
        <f t="shared" si="55"/>
        <v>100-125%</v>
      </c>
      <c r="O374" s="28">
        <f>MIN(H374,I374)*INDEX('[1]2018_commission_structure-Start'!$A$21:$I$24,MATCH($E374,'[1]2018_commission_structure-Start'!$A$21:$A$24,0),MATCH(O$1,'[1]2018_commission_structure-Start'!$A$21:$I$21,0))</f>
        <v>78000</v>
      </c>
      <c r="P374" s="26">
        <f>IF(H374&gt;I374,MIN(H374-I374,J374-I374)*INDEX('[1]2018_commission_structure-Start'!$A$21:$I$24,MATCH($E374,'[1]2018_commission_structure-Start'!$A$21:$A$24,0), MATCH(P$1,'[1]2018_commission_structure-Start'!$A$21:$I$21,0)),0)</f>
        <v>21382.43</v>
      </c>
      <c r="Q374" s="26">
        <f>IF($H374&gt;J374,MIN($H374-J374,K374-J374)*INDEX('[1]2018_commission_structure-Start'!$A$21:$I$24,MATCH($E374,'[1]2018_commission_structure-Start'!$A$21:$A$24,0), MATCH(Q$1,'[1]2018_commission_structure-Start'!$A$21:$I$21,0)),0)</f>
        <v>0</v>
      </c>
      <c r="R374" s="26">
        <f>IF($H374&gt;K374,MIN($H374-K374,L374-K374)*INDEX('[1]2018_commission_structure-Start'!$A$21:$I$24,MATCH($E374,'[1]2018_commission_structure-Start'!$A$21:$A$24,0), MATCH(R$1,'[1]2018_commission_structure-Start'!$A$21:$I$21,0)),0)</f>
        <v>0</v>
      </c>
      <c r="S374" s="26">
        <f>IF(H374&gt;L374,(H374-L374)*INDEX('[1]2018_commission_structure-Start'!$A$21:$I$24,MATCH($E374,'[1]2018_commission_structure-Start'!$A$21:$A$24,0),MATCH(S$1,'[1]2018_commission_structure-Start'!$A$21:$I$21,0)),0)</f>
        <v>0</v>
      </c>
      <c r="T374" s="28">
        <f t="shared" si="56"/>
        <v>99382.43</v>
      </c>
      <c r="U374" s="28">
        <f t="shared" si="57"/>
        <v>171272.43</v>
      </c>
      <c r="V374" s="28">
        <f>MIN(H374,I374)*INDEX('[1]2018_commission_structure-Start'!$A$15:$J$18,MATCH($E374,'[1]2018_commission_structure-Start'!$A$15:$A$18,0),MATCH(V$1,'[1]2018_commission_structure-Start'!$A$15:$J$15,0))</f>
        <v>90000</v>
      </c>
      <c r="W374" s="26">
        <f>IF($H374&gt;I374,MIN($H374-I374,J374-I374)*INDEX('[1]2018_commission_structure-Start'!$A$15:$J$18,MATCH($E374,'[1]2018_commission_structure-Start'!$A$15:$A$18,0),MATCH(W$1,'[1]2018_commission_structure-Start'!$A$15:$J$15,0)),0)</f>
        <v>22640.219999999998</v>
      </c>
      <c r="X374" s="26">
        <f>IF($H374&gt;J374,MIN($H374-J374,K374-J374)*INDEX('[1]2018_commission_structure-Start'!$A$15:$J$18,MATCH($E374,'[1]2018_commission_structure-Start'!$A$15:$A$18,0),MATCH(X$1,'[1]2018_commission_structure-Start'!$A$15:$J$15,0)),0)</f>
        <v>0</v>
      </c>
      <c r="Y374" s="26">
        <f>IF($H374&gt;K374,MIN($H374-K374,L374-K374)*INDEX('[1]2018_commission_structure-Start'!$A$15:$J$18,MATCH($E374,'[1]2018_commission_structure-Start'!$A$15:$A$18,0),MATCH(Y$1,'[1]2018_commission_structure-Start'!$A$15:$J$15,0)),0)</f>
        <v>0</v>
      </c>
      <c r="Z374" s="26">
        <f>IF(H374&gt;L374,(H374-L374)*INDEX('[1]2018_commission_structure-Start'!$A$21:$I$24,MATCH($E374,'[1]2018_commission_structure-Start'!$A$21:$A$24,0),MATCH(Z$1,'[1]2018_commission_structure-Start'!$A$21:$I$21,0)),0)</f>
        <v>0</v>
      </c>
      <c r="AA374" s="28">
        <f t="shared" si="58"/>
        <v>112640.22</v>
      </c>
      <c r="AB374" s="28">
        <f t="shared" si="59"/>
        <v>184530.22</v>
      </c>
    </row>
    <row r="375" spans="1:28" x14ac:dyDescent="0.2">
      <c r="A375" s="25" t="str">
        <f t="shared" si="50"/>
        <v>Maure Quinane</v>
      </c>
      <c r="B375" s="25">
        <v>1444572199</v>
      </c>
      <c r="C375" s="25" t="s">
        <v>739</v>
      </c>
      <c r="D375" s="25" t="s">
        <v>740</v>
      </c>
      <c r="E375" s="25" t="s">
        <v>10</v>
      </c>
      <c r="F375" s="25">
        <v>120364</v>
      </c>
      <c r="G375" s="25">
        <f>COUNTIF([1]deals_closed!D:D,B375)</f>
        <v>19</v>
      </c>
      <c r="H375" s="26">
        <f>SUMIF([1]deals_closed!D:D,B375,[1]deals_closed!C:C)</f>
        <v>648927</v>
      </c>
      <c r="I375" s="26">
        <f>VLOOKUP(E375,'[1]2018_commission_structure-Start'!$A$22:$I$24,9,FALSE)</f>
        <v>750000</v>
      </c>
      <c r="J375" s="26">
        <f t="shared" si="51"/>
        <v>937500</v>
      </c>
      <c r="K375" s="26">
        <f t="shared" si="52"/>
        <v>1125000</v>
      </c>
      <c r="L375" s="26">
        <f t="shared" si="53"/>
        <v>1500000</v>
      </c>
      <c r="M375" s="27">
        <f t="shared" si="54"/>
        <v>0.86523600000000001</v>
      </c>
      <c r="N375" s="25" t="str">
        <f t="shared" si="55"/>
        <v>0-100%</v>
      </c>
      <c r="O375" s="28">
        <f>MIN(H375,I375)*INDEX('[1]2018_commission_structure-Start'!$A$21:$I$24,MATCH($E375,'[1]2018_commission_structure-Start'!$A$21:$A$24,0),MATCH(O$1,'[1]2018_commission_structure-Start'!$A$21:$I$21,0))</f>
        <v>97339.05</v>
      </c>
      <c r="P375" s="26">
        <f>IF(H375&gt;I375,MIN(H375-I375,J375-I375)*INDEX('[1]2018_commission_structure-Start'!$A$21:$I$24,MATCH($E375,'[1]2018_commission_structure-Start'!$A$21:$A$24,0), MATCH(P$1,'[1]2018_commission_structure-Start'!$A$21:$I$21,0)),0)</f>
        <v>0</v>
      </c>
      <c r="Q375" s="26">
        <f>IF($H375&gt;J375,MIN($H375-J375,K375-J375)*INDEX('[1]2018_commission_structure-Start'!$A$21:$I$24,MATCH($E375,'[1]2018_commission_structure-Start'!$A$21:$A$24,0), MATCH(Q$1,'[1]2018_commission_structure-Start'!$A$21:$I$21,0)),0)</f>
        <v>0</v>
      </c>
      <c r="R375" s="26">
        <f>IF($H375&gt;K375,MIN($H375-K375,L375-K375)*INDEX('[1]2018_commission_structure-Start'!$A$21:$I$24,MATCH($E375,'[1]2018_commission_structure-Start'!$A$21:$A$24,0), MATCH(R$1,'[1]2018_commission_structure-Start'!$A$21:$I$21,0)),0)</f>
        <v>0</v>
      </c>
      <c r="S375" s="26">
        <f>IF(H375&gt;L375,(H375-L375)*INDEX('[1]2018_commission_structure-Start'!$A$21:$I$24,MATCH($E375,'[1]2018_commission_structure-Start'!$A$21:$A$24,0),MATCH(S$1,'[1]2018_commission_structure-Start'!$A$21:$I$21,0)),0)</f>
        <v>0</v>
      </c>
      <c r="T375" s="28">
        <f t="shared" si="56"/>
        <v>97339.05</v>
      </c>
      <c r="U375" s="28">
        <f t="shared" si="57"/>
        <v>217703.05</v>
      </c>
      <c r="V375" s="28">
        <f>MIN(H375,I375)*INDEX('[1]2018_commission_structure-Start'!$A$15:$J$18,MATCH($E375,'[1]2018_commission_structure-Start'!$A$15:$A$18,0),MATCH(V$1,'[1]2018_commission_structure-Start'!$A$15:$J$15,0))</f>
        <v>97339.05</v>
      </c>
      <c r="W375" s="26">
        <f>IF($H375&gt;I375,MIN($H375-I375,J375-I375)*INDEX('[1]2018_commission_structure-Start'!$A$15:$J$18,MATCH($E375,'[1]2018_commission_structure-Start'!$A$15:$A$18,0),MATCH(W$1,'[1]2018_commission_structure-Start'!$A$15:$J$15,0)),0)</f>
        <v>0</v>
      </c>
      <c r="X375" s="26">
        <f>IF($H375&gt;J375,MIN($H375-J375,K375-J375)*INDEX('[1]2018_commission_structure-Start'!$A$15:$J$18,MATCH($E375,'[1]2018_commission_structure-Start'!$A$15:$A$18,0),MATCH(X$1,'[1]2018_commission_structure-Start'!$A$15:$J$15,0)),0)</f>
        <v>0</v>
      </c>
      <c r="Y375" s="26">
        <f>IF($H375&gt;K375,MIN($H375-K375,L375-K375)*INDEX('[1]2018_commission_structure-Start'!$A$15:$J$18,MATCH($E375,'[1]2018_commission_structure-Start'!$A$15:$A$18,0),MATCH(Y$1,'[1]2018_commission_structure-Start'!$A$15:$J$15,0)),0)</f>
        <v>0</v>
      </c>
      <c r="Z375" s="26">
        <f>IF(H375&gt;L375,(H375-L375)*INDEX('[1]2018_commission_structure-Start'!$A$21:$I$24,MATCH($E375,'[1]2018_commission_structure-Start'!$A$21:$A$24,0),MATCH(Z$1,'[1]2018_commission_structure-Start'!$A$21:$I$21,0)),0)</f>
        <v>0</v>
      </c>
      <c r="AA375" s="28">
        <f t="shared" si="58"/>
        <v>97339.05</v>
      </c>
      <c r="AB375" s="28">
        <f t="shared" si="59"/>
        <v>217703.05</v>
      </c>
    </row>
    <row r="376" spans="1:28" x14ac:dyDescent="0.2">
      <c r="A376" s="25" t="str">
        <f t="shared" si="50"/>
        <v>Orion Robak</v>
      </c>
      <c r="B376" s="25">
        <v>8302317314</v>
      </c>
      <c r="C376" s="25" t="s">
        <v>741</v>
      </c>
      <c r="D376" s="25" t="s">
        <v>742</v>
      </c>
      <c r="E376" s="25" t="s">
        <v>10</v>
      </c>
      <c r="F376" s="25">
        <v>75594</v>
      </c>
      <c r="G376" s="25">
        <f>COUNTIF([1]deals_closed!D:D,B376)</f>
        <v>22</v>
      </c>
      <c r="H376" s="26">
        <f>SUMIF([1]deals_closed!D:D,B376,[1]deals_closed!C:C)</f>
        <v>661330</v>
      </c>
      <c r="I376" s="26">
        <f>VLOOKUP(E376,'[1]2018_commission_structure-Start'!$A$22:$I$24,9,FALSE)</f>
        <v>750000</v>
      </c>
      <c r="J376" s="26">
        <f t="shared" si="51"/>
        <v>937500</v>
      </c>
      <c r="K376" s="26">
        <f t="shared" si="52"/>
        <v>1125000</v>
      </c>
      <c r="L376" s="26">
        <f t="shared" si="53"/>
        <v>1500000</v>
      </c>
      <c r="M376" s="27">
        <f t="shared" si="54"/>
        <v>0.8817733333333333</v>
      </c>
      <c r="N376" s="25" t="str">
        <f t="shared" si="55"/>
        <v>0-100%</v>
      </c>
      <c r="O376" s="28">
        <f>MIN(H376,I376)*INDEX('[1]2018_commission_structure-Start'!$A$21:$I$24,MATCH($E376,'[1]2018_commission_structure-Start'!$A$21:$A$24,0),MATCH(O$1,'[1]2018_commission_structure-Start'!$A$21:$I$21,0))</f>
        <v>99199.5</v>
      </c>
      <c r="P376" s="26">
        <f>IF(H376&gt;I376,MIN(H376-I376,J376-I376)*INDEX('[1]2018_commission_structure-Start'!$A$21:$I$24,MATCH($E376,'[1]2018_commission_structure-Start'!$A$21:$A$24,0), MATCH(P$1,'[1]2018_commission_structure-Start'!$A$21:$I$21,0)),0)</f>
        <v>0</v>
      </c>
      <c r="Q376" s="26">
        <f>IF($H376&gt;J376,MIN($H376-J376,K376-J376)*INDEX('[1]2018_commission_structure-Start'!$A$21:$I$24,MATCH($E376,'[1]2018_commission_structure-Start'!$A$21:$A$24,0), MATCH(Q$1,'[1]2018_commission_structure-Start'!$A$21:$I$21,0)),0)</f>
        <v>0</v>
      </c>
      <c r="R376" s="26">
        <f>IF($H376&gt;K376,MIN($H376-K376,L376-K376)*INDEX('[1]2018_commission_structure-Start'!$A$21:$I$24,MATCH($E376,'[1]2018_commission_structure-Start'!$A$21:$A$24,0), MATCH(R$1,'[1]2018_commission_structure-Start'!$A$21:$I$21,0)),0)</f>
        <v>0</v>
      </c>
      <c r="S376" s="26">
        <f>IF(H376&gt;L376,(H376-L376)*INDEX('[1]2018_commission_structure-Start'!$A$21:$I$24,MATCH($E376,'[1]2018_commission_structure-Start'!$A$21:$A$24,0),MATCH(S$1,'[1]2018_commission_structure-Start'!$A$21:$I$21,0)),0)</f>
        <v>0</v>
      </c>
      <c r="T376" s="28">
        <f t="shared" si="56"/>
        <v>99199.5</v>
      </c>
      <c r="U376" s="28">
        <f t="shared" si="57"/>
        <v>174793.5</v>
      </c>
      <c r="V376" s="28">
        <f>MIN(H376,I376)*INDEX('[1]2018_commission_structure-Start'!$A$15:$J$18,MATCH($E376,'[1]2018_commission_structure-Start'!$A$15:$A$18,0),MATCH(V$1,'[1]2018_commission_structure-Start'!$A$15:$J$15,0))</f>
        <v>99199.5</v>
      </c>
      <c r="W376" s="26">
        <f>IF($H376&gt;I376,MIN($H376-I376,J376-I376)*INDEX('[1]2018_commission_structure-Start'!$A$15:$J$18,MATCH($E376,'[1]2018_commission_structure-Start'!$A$15:$A$18,0),MATCH(W$1,'[1]2018_commission_structure-Start'!$A$15:$J$15,0)),0)</f>
        <v>0</v>
      </c>
      <c r="X376" s="26">
        <f>IF($H376&gt;J376,MIN($H376-J376,K376-J376)*INDEX('[1]2018_commission_structure-Start'!$A$15:$J$18,MATCH($E376,'[1]2018_commission_structure-Start'!$A$15:$A$18,0),MATCH(X$1,'[1]2018_commission_structure-Start'!$A$15:$J$15,0)),0)</f>
        <v>0</v>
      </c>
      <c r="Y376" s="26">
        <f>IF($H376&gt;K376,MIN($H376-K376,L376-K376)*INDEX('[1]2018_commission_structure-Start'!$A$15:$J$18,MATCH($E376,'[1]2018_commission_structure-Start'!$A$15:$A$18,0),MATCH(Y$1,'[1]2018_commission_structure-Start'!$A$15:$J$15,0)),0)</f>
        <v>0</v>
      </c>
      <c r="Z376" s="26">
        <f>IF(H376&gt;L376,(H376-L376)*INDEX('[1]2018_commission_structure-Start'!$A$21:$I$24,MATCH($E376,'[1]2018_commission_structure-Start'!$A$21:$A$24,0),MATCH(Z$1,'[1]2018_commission_structure-Start'!$A$21:$I$21,0)),0)</f>
        <v>0</v>
      </c>
      <c r="AA376" s="28">
        <f t="shared" si="58"/>
        <v>99199.5</v>
      </c>
      <c r="AB376" s="28">
        <f t="shared" si="59"/>
        <v>174793.5</v>
      </c>
    </row>
    <row r="377" spans="1:28" x14ac:dyDescent="0.2">
      <c r="A377" s="25" t="str">
        <f t="shared" si="50"/>
        <v>Nikolaus Plampeyn</v>
      </c>
      <c r="B377" s="25">
        <v>6380488901</v>
      </c>
      <c r="C377" s="25" t="s">
        <v>743</v>
      </c>
      <c r="D377" s="25" t="s">
        <v>744</v>
      </c>
      <c r="E377" s="25" t="s">
        <v>7</v>
      </c>
      <c r="F377" s="25">
        <v>33308</v>
      </c>
      <c r="G377" s="25">
        <f>COUNTIF([1]deals_closed!D:D,B377)</f>
        <v>23</v>
      </c>
      <c r="H377" s="26">
        <f>SUMIF([1]deals_closed!D:D,B377,[1]deals_closed!C:C)</f>
        <v>806664</v>
      </c>
      <c r="I377" s="26">
        <f>VLOOKUP(E377,'[1]2018_commission_structure-Start'!$A$22:$I$24,9,FALSE)</f>
        <v>500000</v>
      </c>
      <c r="J377" s="26">
        <f t="shared" si="51"/>
        <v>625000</v>
      </c>
      <c r="K377" s="26">
        <f t="shared" si="52"/>
        <v>750000</v>
      </c>
      <c r="L377" s="26">
        <f t="shared" si="53"/>
        <v>1000000</v>
      </c>
      <c r="M377" s="27">
        <f t="shared" si="54"/>
        <v>1.6133280000000001</v>
      </c>
      <c r="N377" s="25" t="str">
        <f t="shared" si="55"/>
        <v>150-200%</v>
      </c>
      <c r="O377" s="28">
        <f>MIN(H377,I377)*INDEX('[1]2018_commission_structure-Start'!$A$21:$I$24,MATCH($E377,'[1]2018_commission_structure-Start'!$A$21:$A$24,0),MATCH(O$1,'[1]2018_commission_structure-Start'!$A$21:$I$21,0))</f>
        <v>50000</v>
      </c>
      <c r="P377" s="26">
        <f>IF(H377&gt;I377,MIN(H377-I377,J377-I377)*INDEX('[1]2018_commission_structure-Start'!$A$21:$I$24,MATCH($E377,'[1]2018_commission_structure-Start'!$A$21:$A$24,0), MATCH(P$1,'[1]2018_commission_structure-Start'!$A$21:$I$21,0)),0)</f>
        <v>18750</v>
      </c>
      <c r="Q377" s="26">
        <f>IF($H377&gt;J377,MIN($H377-J377,K377-J377)*INDEX('[1]2018_commission_structure-Start'!$A$21:$I$24,MATCH($E377,'[1]2018_commission_structure-Start'!$A$21:$A$24,0), MATCH(Q$1,'[1]2018_commission_structure-Start'!$A$21:$I$21,0)),0)</f>
        <v>22500</v>
      </c>
      <c r="R377" s="26">
        <f>IF($H377&gt;K377,MIN($H377-K377,L377-K377)*INDEX('[1]2018_commission_structure-Start'!$A$21:$I$24,MATCH($E377,'[1]2018_commission_structure-Start'!$A$21:$A$24,0), MATCH(R$1,'[1]2018_commission_structure-Start'!$A$21:$I$21,0)),0)</f>
        <v>12466.08</v>
      </c>
      <c r="S377" s="26">
        <f>IF(H377&gt;L377,(H377-L377)*INDEX('[1]2018_commission_structure-Start'!$A$21:$I$24,MATCH($E377,'[1]2018_commission_structure-Start'!$A$21:$A$24,0),MATCH(S$1,'[1]2018_commission_structure-Start'!$A$21:$I$21,0)),0)</f>
        <v>0</v>
      </c>
      <c r="T377" s="28">
        <f t="shared" si="56"/>
        <v>103716.08</v>
      </c>
      <c r="U377" s="28">
        <f t="shared" si="57"/>
        <v>137024.08000000002</v>
      </c>
      <c r="V377" s="28">
        <f>MIN(H377,I377)*INDEX('[1]2018_commission_structure-Start'!$A$15:$J$18,MATCH($E377,'[1]2018_commission_structure-Start'!$A$15:$A$18,0),MATCH(V$1,'[1]2018_commission_structure-Start'!$A$15:$J$15,0))</f>
        <v>60000</v>
      </c>
      <c r="W377" s="26">
        <f>IF($H377&gt;I377,MIN($H377-I377,J377-I377)*INDEX('[1]2018_commission_structure-Start'!$A$15:$J$18,MATCH($E377,'[1]2018_commission_structure-Start'!$A$15:$A$18,0),MATCH(W$1,'[1]2018_commission_structure-Start'!$A$15:$J$15,0)),0)</f>
        <v>21250</v>
      </c>
      <c r="X377" s="26">
        <f>IF($H377&gt;J377,MIN($H377-J377,K377-J377)*INDEX('[1]2018_commission_structure-Start'!$A$15:$J$18,MATCH($E377,'[1]2018_commission_structure-Start'!$A$15:$A$18,0),MATCH(X$1,'[1]2018_commission_structure-Start'!$A$15:$J$15,0)),0)</f>
        <v>25000</v>
      </c>
      <c r="Y377" s="26">
        <f>IF($H377&gt;K377,MIN($H377-K377,L377-K377)*INDEX('[1]2018_commission_structure-Start'!$A$15:$J$18,MATCH($E377,'[1]2018_commission_structure-Start'!$A$15:$A$18,0),MATCH(Y$1,'[1]2018_commission_structure-Start'!$A$15:$J$15,0)),0)</f>
        <v>12466.08</v>
      </c>
      <c r="Z377" s="26">
        <f>IF(H377&gt;L377,(H377-L377)*INDEX('[1]2018_commission_structure-Start'!$A$21:$I$24,MATCH($E377,'[1]2018_commission_structure-Start'!$A$21:$A$24,0),MATCH(Z$1,'[1]2018_commission_structure-Start'!$A$21:$I$21,0)),0)</f>
        <v>0</v>
      </c>
      <c r="AA377" s="28">
        <f t="shared" si="58"/>
        <v>118716.08</v>
      </c>
      <c r="AB377" s="28">
        <f t="shared" si="59"/>
        <v>152024.08000000002</v>
      </c>
    </row>
    <row r="378" spans="1:28" x14ac:dyDescent="0.2">
      <c r="A378" s="25" t="str">
        <f t="shared" si="50"/>
        <v>Daphna Dyson</v>
      </c>
      <c r="B378" s="25">
        <v>7645724897</v>
      </c>
      <c r="C378" s="25" t="s">
        <v>745</v>
      </c>
      <c r="D378" s="25" t="s">
        <v>746</v>
      </c>
      <c r="E378" s="25" t="s">
        <v>29</v>
      </c>
      <c r="F378" s="25">
        <v>75174</v>
      </c>
      <c r="G378" s="25">
        <f>COUNTIF([1]deals_closed!D:D,B378)</f>
        <v>19</v>
      </c>
      <c r="H378" s="26">
        <f>SUMIF([1]deals_closed!D:D,B378,[1]deals_closed!C:C)</f>
        <v>640951</v>
      </c>
      <c r="I378" s="26">
        <f>VLOOKUP(E378,'[1]2018_commission_structure-Start'!$A$22:$I$24,9,FALSE)</f>
        <v>600000</v>
      </c>
      <c r="J378" s="26">
        <f t="shared" si="51"/>
        <v>750000</v>
      </c>
      <c r="K378" s="26">
        <f t="shared" si="52"/>
        <v>900000</v>
      </c>
      <c r="L378" s="26">
        <f t="shared" si="53"/>
        <v>1200000</v>
      </c>
      <c r="M378" s="27">
        <f t="shared" si="54"/>
        <v>1.0682516666666666</v>
      </c>
      <c r="N378" s="25" t="str">
        <f t="shared" si="55"/>
        <v>100-125%</v>
      </c>
      <c r="O378" s="28">
        <f>MIN(H378,I378)*INDEX('[1]2018_commission_structure-Start'!$A$21:$I$24,MATCH($E378,'[1]2018_commission_structure-Start'!$A$21:$A$24,0),MATCH(O$1,'[1]2018_commission_structure-Start'!$A$21:$I$21,0))</f>
        <v>78000</v>
      </c>
      <c r="P378" s="26">
        <f>IF(H378&gt;I378,MIN(H378-I378,J378-I378)*INDEX('[1]2018_commission_structure-Start'!$A$21:$I$24,MATCH($E378,'[1]2018_commission_structure-Start'!$A$21:$A$24,0), MATCH(P$1,'[1]2018_commission_structure-Start'!$A$21:$I$21,0)),0)</f>
        <v>6961.67</v>
      </c>
      <c r="Q378" s="26">
        <f>IF($H378&gt;J378,MIN($H378-J378,K378-J378)*INDEX('[1]2018_commission_structure-Start'!$A$21:$I$24,MATCH($E378,'[1]2018_commission_structure-Start'!$A$21:$A$24,0), MATCH(Q$1,'[1]2018_commission_structure-Start'!$A$21:$I$21,0)),0)</f>
        <v>0</v>
      </c>
      <c r="R378" s="26">
        <f>IF($H378&gt;K378,MIN($H378-K378,L378-K378)*INDEX('[1]2018_commission_structure-Start'!$A$21:$I$24,MATCH($E378,'[1]2018_commission_structure-Start'!$A$21:$A$24,0), MATCH(R$1,'[1]2018_commission_structure-Start'!$A$21:$I$21,0)),0)</f>
        <v>0</v>
      </c>
      <c r="S378" s="26">
        <f>IF(H378&gt;L378,(H378-L378)*INDEX('[1]2018_commission_structure-Start'!$A$21:$I$24,MATCH($E378,'[1]2018_commission_structure-Start'!$A$21:$A$24,0),MATCH(S$1,'[1]2018_commission_structure-Start'!$A$21:$I$21,0)),0)</f>
        <v>0</v>
      </c>
      <c r="T378" s="28">
        <f t="shared" si="56"/>
        <v>84961.67</v>
      </c>
      <c r="U378" s="28">
        <f t="shared" si="57"/>
        <v>160135.66999999998</v>
      </c>
      <c r="V378" s="28">
        <f>MIN(H378,I378)*INDEX('[1]2018_commission_structure-Start'!$A$15:$J$18,MATCH($E378,'[1]2018_commission_structure-Start'!$A$15:$A$18,0),MATCH(V$1,'[1]2018_commission_structure-Start'!$A$15:$J$15,0))</f>
        <v>90000</v>
      </c>
      <c r="W378" s="26">
        <f>IF($H378&gt;I378,MIN($H378-I378,J378-I378)*INDEX('[1]2018_commission_structure-Start'!$A$15:$J$18,MATCH($E378,'[1]2018_commission_structure-Start'!$A$15:$A$18,0),MATCH(W$1,'[1]2018_commission_structure-Start'!$A$15:$J$15,0)),0)</f>
        <v>7371.1799999999994</v>
      </c>
      <c r="X378" s="26">
        <f>IF($H378&gt;J378,MIN($H378-J378,K378-J378)*INDEX('[1]2018_commission_structure-Start'!$A$15:$J$18,MATCH($E378,'[1]2018_commission_structure-Start'!$A$15:$A$18,0),MATCH(X$1,'[1]2018_commission_structure-Start'!$A$15:$J$15,0)),0)</f>
        <v>0</v>
      </c>
      <c r="Y378" s="26">
        <f>IF($H378&gt;K378,MIN($H378-K378,L378-K378)*INDEX('[1]2018_commission_structure-Start'!$A$15:$J$18,MATCH($E378,'[1]2018_commission_structure-Start'!$A$15:$A$18,0),MATCH(Y$1,'[1]2018_commission_structure-Start'!$A$15:$J$15,0)),0)</f>
        <v>0</v>
      </c>
      <c r="Z378" s="26">
        <f>IF(H378&gt;L378,(H378-L378)*INDEX('[1]2018_commission_structure-Start'!$A$21:$I$24,MATCH($E378,'[1]2018_commission_structure-Start'!$A$21:$A$24,0),MATCH(Z$1,'[1]2018_commission_structure-Start'!$A$21:$I$21,0)),0)</f>
        <v>0</v>
      </c>
      <c r="AA378" s="28">
        <f t="shared" si="58"/>
        <v>97371.18</v>
      </c>
      <c r="AB378" s="28">
        <f t="shared" si="59"/>
        <v>172545.18</v>
      </c>
    </row>
    <row r="379" spans="1:28" x14ac:dyDescent="0.2">
      <c r="A379" s="25" t="str">
        <f t="shared" si="50"/>
        <v>Archy Petri</v>
      </c>
      <c r="B379" s="25">
        <v>6375014751</v>
      </c>
      <c r="C379" s="25" t="s">
        <v>747</v>
      </c>
      <c r="D379" s="25" t="s">
        <v>748</v>
      </c>
      <c r="E379" s="25" t="s">
        <v>7</v>
      </c>
      <c r="F379" s="25">
        <v>56888</v>
      </c>
      <c r="G379" s="25">
        <f>COUNTIF([1]deals_closed!D:D,B379)</f>
        <v>17</v>
      </c>
      <c r="H379" s="26">
        <f>SUMIF([1]deals_closed!D:D,B379,[1]deals_closed!C:C)</f>
        <v>528218</v>
      </c>
      <c r="I379" s="26">
        <f>VLOOKUP(E379,'[1]2018_commission_structure-Start'!$A$22:$I$24,9,FALSE)</f>
        <v>500000</v>
      </c>
      <c r="J379" s="26">
        <f t="shared" si="51"/>
        <v>625000</v>
      </c>
      <c r="K379" s="26">
        <f t="shared" si="52"/>
        <v>750000</v>
      </c>
      <c r="L379" s="26">
        <f t="shared" si="53"/>
        <v>1000000</v>
      </c>
      <c r="M379" s="27">
        <f t="shared" si="54"/>
        <v>1.0564359999999999</v>
      </c>
      <c r="N379" s="25" t="str">
        <f t="shared" si="55"/>
        <v>100-125%</v>
      </c>
      <c r="O379" s="28">
        <f>MIN(H379,I379)*INDEX('[1]2018_commission_structure-Start'!$A$21:$I$24,MATCH($E379,'[1]2018_commission_structure-Start'!$A$21:$A$24,0),MATCH(O$1,'[1]2018_commission_structure-Start'!$A$21:$I$21,0))</f>
        <v>50000</v>
      </c>
      <c r="P379" s="26">
        <f>IF(H379&gt;I379,MIN(H379-I379,J379-I379)*INDEX('[1]2018_commission_structure-Start'!$A$21:$I$24,MATCH($E379,'[1]2018_commission_structure-Start'!$A$21:$A$24,0), MATCH(P$1,'[1]2018_commission_structure-Start'!$A$21:$I$21,0)),0)</f>
        <v>4232.7</v>
      </c>
      <c r="Q379" s="26">
        <f>IF($H379&gt;J379,MIN($H379-J379,K379-J379)*INDEX('[1]2018_commission_structure-Start'!$A$21:$I$24,MATCH($E379,'[1]2018_commission_structure-Start'!$A$21:$A$24,0), MATCH(Q$1,'[1]2018_commission_structure-Start'!$A$21:$I$21,0)),0)</f>
        <v>0</v>
      </c>
      <c r="R379" s="26">
        <f>IF($H379&gt;K379,MIN($H379-K379,L379-K379)*INDEX('[1]2018_commission_structure-Start'!$A$21:$I$24,MATCH($E379,'[1]2018_commission_structure-Start'!$A$21:$A$24,0), MATCH(R$1,'[1]2018_commission_structure-Start'!$A$21:$I$21,0)),0)</f>
        <v>0</v>
      </c>
      <c r="S379" s="26">
        <f>IF(H379&gt;L379,(H379-L379)*INDEX('[1]2018_commission_structure-Start'!$A$21:$I$24,MATCH($E379,'[1]2018_commission_structure-Start'!$A$21:$A$24,0),MATCH(S$1,'[1]2018_commission_structure-Start'!$A$21:$I$21,0)),0)</f>
        <v>0</v>
      </c>
      <c r="T379" s="28">
        <f t="shared" si="56"/>
        <v>54232.7</v>
      </c>
      <c r="U379" s="28">
        <f t="shared" si="57"/>
        <v>111120.7</v>
      </c>
      <c r="V379" s="28">
        <f>MIN(H379,I379)*INDEX('[1]2018_commission_structure-Start'!$A$15:$J$18,MATCH($E379,'[1]2018_commission_structure-Start'!$A$15:$A$18,0),MATCH(V$1,'[1]2018_commission_structure-Start'!$A$15:$J$15,0))</f>
        <v>60000</v>
      </c>
      <c r="W379" s="26">
        <f>IF($H379&gt;I379,MIN($H379-I379,J379-I379)*INDEX('[1]2018_commission_structure-Start'!$A$15:$J$18,MATCH($E379,'[1]2018_commission_structure-Start'!$A$15:$A$18,0),MATCH(W$1,'[1]2018_commission_structure-Start'!$A$15:$J$15,0)),0)</f>
        <v>4797.0600000000004</v>
      </c>
      <c r="X379" s="26">
        <f>IF($H379&gt;J379,MIN($H379-J379,K379-J379)*INDEX('[1]2018_commission_structure-Start'!$A$15:$J$18,MATCH($E379,'[1]2018_commission_structure-Start'!$A$15:$A$18,0),MATCH(X$1,'[1]2018_commission_structure-Start'!$A$15:$J$15,0)),0)</f>
        <v>0</v>
      </c>
      <c r="Y379" s="26">
        <f>IF($H379&gt;K379,MIN($H379-K379,L379-K379)*INDEX('[1]2018_commission_structure-Start'!$A$15:$J$18,MATCH($E379,'[1]2018_commission_structure-Start'!$A$15:$A$18,0),MATCH(Y$1,'[1]2018_commission_structure-Start'!$A$15:$J$15,0)),0)</f>
        <v>0</v>
      </c>
      <c r="Z379" s="26">
        <f>IF(H379&gt;L379,(H379-L379)*INDEX('[1]2018_commission_structure-Start'!$A$21:$I$24,MATCH($E379,'[1]2018_commission_structure-Start'!$A$21:$A$24,0),MATCH(Z$1,'[1]2018_commission_structure-Start'!$A$21:$I$21,0)),0)</f>
        <v>0</v>
      </c>
      <c r="AA379" s="28">
        <f t="shared" si="58"/>
        <v>64797.06</v>
      </c>
      <c r="AB379" s="28">
        <f t="shared" si="59"/>
        <v>121685.06</v>
      </c>
    </row>
    <row r="380" spans="1:28" x14ac:dyDescent="0.2">
      <c r="A380" s="25" t="str">
        <f t="shared" si="50"/>
        <v>Tim Koschek</v>
      </c>
      <c r="B380" s="25">
        <v>8568859739</v>
      </c>
      <c r="C380" s="25" t="s">
        <v>749</v>
      </c>
      <c r="D380" s="25" t="s">
        <v>750</v>
      </c>
      <c r="E380" s="25" t="s">
        <v>10</v>
      </c>
      <c r="F380" s="25">
        <v>81228</v>
      </c>
      <c r="G380" s="25">
        <f>COUNTIF([1]deals_closed!D:D,B380)</f>
        <v>14</v>
      </c>
      <c r="H380" s="26">
        <f>SUMIF([1]deals_closed!D:D,B380,[1]deals_closed!C:C)</f>
        <v>510949</v>
      </c>
      <c r="I380" s="26">
        <f>VLOOKUP(E380,'[1]2018_commission_structure-Start'!$A$22:$I$24,9,FALSE)</f>
        <v>750000</v>
      </c>
      <c r="J380" s="26">
        <f t="shared" si="51"/>
        <v>937500</v>
      </c>
      <c r="K380" s="26">
        <f t="shared" si="52"/>
        <v>1125000</v>
      </c>
      <c r="L380" s="26">
        <f t="shared" si="53"/>
        <v>1500000</v>
      </c>
      <c r="M380" s="27">
        <f t="shared" si="54"/>
        <v>0.68126533333333328</v>
      </c>
      <c r="N380" s="25" t="str">
        <f t="shared" si="55"/>
        <v>0-100%</v>
      </c>
      <c r="O380" s="28">
        <f>MIN(H380,I380)*INDEX('[1]2018_commission_structure-Start'!$A$21:$I$24,MATCH($E380,'[1]2018_commission_structure-Start'!$A$21:$A$24,0),MATCH(O$1,'[1]2018_commission_structure-Start'!$A$21:$I$21,0))</f>
        <v>76642.349999999991</v>
      </c>
      <c r="P380" s="26">
        <f>IF(H380&gt;I380,MIN(H380-I380,J380-I380)*INDEX('[1]2018_commission_structure-Start'!$A$21:$I$24,MATCH($E380,'[1]2018_commission_structure-Start'!$A$21:$A$24,0), MATCH(P$1,'[1]2018_commission_structure-Start'!$A$21:$I$21,0)),0)</f>
        <v>0</v>
      </c>
      <c r="Q380" s="26">
        <f>IF($H380&gt;J380,MIN($H380-J380,K380-J380)*INDEX('[1]2018_commission_structure-Start'!$A$21:$I$24,MATCH($E380,'[1]2018_commission_structure-Start'!$A$21:$A$24,0), MATCH(Q$1,'[1]2018_commission_structure-Start'!$A$21:$I$21,0)),0)</f>
        <v>0</v>
      </c>
      <c r="R380" s="26">
        <f>IF($H380&gt;K380,MIN($H380-K380,L380-K380)*INDEX('[1]2018_commission_structure-Start'!$A$21:$I$24,MATCH($E380,'[1]2018_commission_structure-Start'!$A$21:$A$24,0), MATCH(R$1,'[1]2018_commission_structure-Start'!$A$21:$I$21,0)),0)</f>
        <v>0</v>
      </c>
      <c r="S380" s="26">
        <f>IF(H380&gt;L380,(H380-L380)*INDEX('[1]2018_commission_structure-Start'!$A$21:$I$24,MATCH($E380,'[1]2018_commission_structure-Start'!$A$21:$A$24,0),MATCH(S$1,'[1]2018_commission_structure-Start'!$A$21:$I$21,0)),0)</f>
        <v>0</v>
      </c>
      <c r="T380" s="28">
        <f t="shared" si="56"/>
        <v>76642.349999999991</v>
      </c>
      <c r="U380" s="28">
        <f t="shared" si="57"/>
        <v>157870.34999999998</v>
      </c>
      <c r="V380" s="28">
        <f>MIN(H380,I380)*INDEX('[1]2018_commission_structure-Start'!$A$15:$J$18,MATCH($E380,'[1]2018_commission_structure-Start'!$A$15:$A$18,0),MATCH(V$1,'[1]2018_commission_structure-Start'!$A$15:$J$15,0))</f>
        <v>76642.349999999991</v>
      </c>
      <c r="W380" s="26">
        <f>IF($H380&gt;I380,MIN($H380-I380,J380-I380)*INDEX('[1]2018_commission_structure-Start'!$A$15:$J$18,MATCH($E380,'[1]2018_commission_structure-Start'!$A$15:$A$18,0),MATCH(W$1,'[1]2018_commission_structure-Start'!$A$15:$J$15,0)),0)</f>
        <v>0</v>
      </c>
      <c r="X380" s="26">
        <f>IF($H380&gt;J380,MIN($H380-J380,K380-J380)*INDEX('[1]2018_commission_structure-Start'!$A$15:$J$18,MATCH($E380,'[1]2018_commission_structure-Start'!$A$15:$A$18,0),MATCH(X$1,'[1]2018_commission_structure-Start'!$A$15:$J$15,0)),0)</f>
        <v>0</v>
      </c>
      <c r="Y380" s="26">
        <f>IF($H380&gt;K380,MIN($H380-K380,L380-K380)*INDEX('[1]2018_commission_structure-Start'!$A$15:$J$18,MATCH($E380,'[1]2018_commission_structure-Start'!$A$15:$A$18,0),MATCH(Y$1,'[1]2018_commission_structure-Start'!$A$15:$J$15,0)),0)</f>
        <v>0</v>
      </c>
      <c r="Z380" s="26">
        <f>IF(H380&gt;L380,(H380-L380)*INDEX('[1]2018_commission_structure-Start'!$A$21:$I$24,MATCH($E380,'[1]2018_commission_structure-Start'!$A$21:$A$24,0),MATCH(Z$1,'[1]2018_commission_structure-Start'!$A$21:$I$21,0)),0)</f>
        <v>0</v>
      </c>
      <c r="AA380" s="28">
        <f t="shared" si="58"/>
        <v>76642.349999999991</v>
      </c>
      <c r="AB380" s="28">
        <f t="shared" si="59"/>
        <v>157870.34999999998</v>
      </c>
    </row>
    <row r="381" spans="1:28" x14ac:dyDescent="0.2">
      <c r="A381" s="25" t="str">
        <f t="shared" si="50"/>
        <v>Codie Ardy</v>
      </c>
      <c r="B381" s="25">
        <v>6836716731</v>
      </c>
      <c r="C381" s="25" t="s">
        <v>751</v>
      </c>
      <c r="D381" s="25" t="s">
        <v>752</v>
      </c>
      <c r="E381" s="25" t="s">
        <v>10</v>
      </c>
      <c r="F381" s="25">
        <v>91423</v>
      </c>
      <c r="G381" s="25">
        <f>COUNTIF([1]deals_closed!D:D,B381)</f>
        <v>17</v>
      </c>
      <c r="H381" s="26">
        <f>SUMIF([1]deals_closed!D:D,B381,[1]deals_closed!C:C)</f>
        <v>546387</v>
      </c>
      <c r="I381" s="26">
        <f>VLOOKUP(E381,'[1]2018_commission_structure-Start'!$A$22:$I$24,9,FALSE)</f>
        <v>750000</v>
      </c>
      <c r="J381" s="26">
        <f t="shared" si="51"/>
        <v>937500</v>
      </c>
      <c r="K381" s="26">
        <f t="shared" si="52"/>
        <v>1125000</v>
      </c>
      <c r="L381" s="26">
        <f t="shared" si="53"/>
        <v>1500000</v>
      </c>
      <c r="M381" s="27">
        <f t="shared" si="54"/>
        <v>0.72851600000000005</v>
      </c>
      <c r="N381" s="25" t="str">
        <f t="shared" si="55"/>
        <v>0-100%</v>
      </c>
      <c r="O381" s="28">
        <f>MIN(H381,I381)*INDEX('[1]2018_commission_structure-Start'!$A$21:$I$24,MATCH($E381,'[1]2018_commission_structure-Start'!$A$21:$A$24,0),MATCH(O$1,'[1]2018_commission_structure-Start'!$A$21:$I$21,0))</f>
        <v>81958.05</v>
      </c>
      <c r="P381" s="26">
        <f>IF(H381&gt;I381,MIN(H381-I381,J381-I381)*INDEX('[1]2018_commission_structure-Start'!$A$21:$I$24,MATCH($E381,'[1]2018_commission_structure-Start'!$A$21:$A$24,0), MATCH(P$1,'[1]2018_commission_structure-Start'!$A$21:$I$21,0)),0)</f>
        <v>0</v>
      </c>
      <c r="Q381" s="26">
        <f>IF($H381&gt;J381,MIN($H381-J381,K381-J381)*INDEX('[1]2018_commission_structure-Start'!$A$21:$I$24,MATCH($E381,'[1]2018_commission_structure-Start'!$A$21:$A$24,0), MATCH(Q$1,'[1]2018_commission_structure-Start'!$A$21:$I$21,0)),0)</f>
        <v>0</v>
      </c>
      <c r="R381" s="26">
        <f>IF($H381&gt;K381,MIN($H381-K381,L381-K381)*INDEX('[1]2018_commission_structure-Start'!$A$21:$I$24,MATCH($E381,'[1]2018_commission_structure-Start'!$A$21:$A$24,0), MATCH(R$1,'[1]2018_commission_structure-Start'!$A$21:$I$21,0)),0)</f>
        <v>0</v>
      </c>
      <c r="S381" s="26">
        <f>IF(H381&gt;L381,(H381-L381)*INDEX('[1]2018_commission_structure-Start'!$A$21:$I$24,MATCH($E381,'[1]2018_commission_structure-Start'!$A$21:$A$24,0),MATCH(S$1,'[1]2018_commission_structure-Start'!$A$21:$I$21,0)),0)</f>
        <v>0</v>
      </c>
      <c r="T381" s="28">
        <f t="shared" si="56"/>
        <v>81958.05</v>
      </c>
      <c r="U381" s="28">
        <f t="shared" si="57"/>
        <v>173381.05</v>
      </c>
      <c r="V381" s="28">
        <f>MIN(H381,I381)*INDEX('[1]2018_commission_structure-Start'!$A$15:$J$18,MATCH($E381,'[1]2018_commission_structure-Start'!$A$15:$A$18,0),MATCH(V$1,'[1]2018_commission_structure-Start'!$A$15:$J$15,0))</f>
        <v>81958.05</v>
      </c>
      <c r="W381" s="26">
        <f>IF($H381&gt;I381,MIN($H381-I381,J381-I381)*INDEX('[1]2018_commission_structure-Start'!$A$15:$J$18,MATCH($E381,'[1]2018_commission_structure-Start'!$A$15:$A$18,0),MATCH(W$1,'[1]2018_commission_structure-Start'!$A$15:$J$15,0)),0)</f>
        <v>0</v>
      </c>
      <c r="X381" s="26">
        <f>IF($H381&gt;J381,MIN($H381-J381,K381-J381)*INDEX('[1]2018_commission_structure-Start'!$A$15:$J$18,MATCH($E381,'[1]2018_commission_structure-Start'!$A$15:$A$18,0),MATCH(X$1,'[1]2018_commission_structure-Start'!$A$15:$J$15,0)),0)</f>
        <v>0</v>
      </c>
      <c r="Y381" s="26">
        <f>IF($H381&gt;K381,MIN($H381-K381,L381-K381)*INDEX('[1]2018_commission_structure-Start'!$A$15:$J$18,MATCH($E381,'[1]2018_commission_structure-Start'!$A$15:$A$18,0),MATCH(Y$1,'[1]2018_commission_structure-Start'!$A$15:$J$15,0)),0)</f>
        <v>0</v>
      </c>
      <c r="Z381" s="26">
        <f>IF(H381&gt;L381,(H381-L381)*INDEX('[1]2018_commission_structure-Start'!$A$21:$I$24,MATCH($E381,'[1]2018_commission_structure-Start'!$A$21:$A$24,0),MATCH(Z$1,'[1]2018_commission_structure-Start'!$A$21:$I$21,0)),0)</f>
        <v>0</v>
      </c>
      <c r="AA381" s="28">
        <f t="shared" si="58"/>
        <v>81958.05</v>
      </c>
      <c r="AB381" s="28">
        <f t="shared" si="59"/>
        <v>173381.05</v>
      </c>
    </row>
    <row r="382" spans="1:28" x14ac:dyDescent="0.2">
      <c r="A382" s="25" t="str">
        <f t="shared" si="50"/>
        <v>Maryjo Laxe</v>
      </c>
      <c r="B382" s="25">
        <v>4011453366</v>
      </c>
      <c r="C382" s="25" t="s">
        <v>753</v>
      </c>
      <c r="D382" s="25" t="s">
        <v>754</v>
      </c>
      <c r="E382" s="25" t="s">
        <v>10</v>
      </c>
      <c r="F382" s="25">
        <v>113851</v>
      </c>
      <c r="G382" s="25">
        <f>COUNTIF([1]deals_closed!D:D,B382)</f>
        <v>20</v>
      </c>
      <c r="H382" s="26">
        <f>SUMIF([1]deals_closed!D:D,B382,[1]deals_closed!C:C)</f>
        <v>668997</v>
      </c>
      <c r="I382" s="26">
        <f>VLOOKUP(E382,'[1]2018_commission_structure-Start'!$A$22:$I$24,9,FALSE)</f>
        <v>750000</v>
      </c>
      <c r="J382" s="26">
        <f t="shared" si="51"/>
        <v>937500</v>
      </c>
      <c r="K382" s="26">
        <f t="shared" si="52"/>
        <v>1125000</v>
      </c>
      <c r="L382" s="26">
        <f t="shared" si="53"/>
        <v>1500000</v>
      </c>
      <c r="M382" s="27">
        <f t="shared" si="54"/>
        <v>0.89199600000000001</v>
      </c>
      <c r="N382" s="25" t="str">
        <f t="shared" si="55"/>
        <v>0-100%</v>
      </c>
      <c r="O382" s="28">
        <f>MIN(H382,I382)*INDEX('[1]2018_commission_structure-Start'!$A$21:$I$24,MATCH($E382,'[1]2018_commission_structure-Start'!$A$21:$A$24,0),MATCH(O$1,'[1]2018_commission_structure-Start'!$A$21:$I$21,0))</f>
        <v>100349.55</v>
      </c>
      <c r="P382" s="26">
        <f>IF(H382&gt;I382,MIN(H382-I382,J382-I382)*INDEX('[1]2018_commission_structure-Start'!$A$21:$I$24,MATCH($E382,'[1]2018_commission_structure-Start'!$A$21:$A$24,0), MATCH(P$1,'[1]2018_commission_structure-Start'!$A$21:$I$21,0)),0)</f>
        <v>0</v>
      </c>
      <c r="Q382" s="26">
        <f>IF($H382&gt;J382,MIN($H382-J382,K382-J382)*INDEX('[1]2018_commission_structure-Start'!$A$21:$I$24,MATCH($E382,'[1]2018_commission_structure-Start'!$A$21:$A$24,0), MATCH(Q$1,'[1]2018_commission_structure-Start'!$A$21:$I$21,0)),0)</f>
        <v>0</v>
      </c>
      <c r="R382" s="26">
        <f>IF($H382&gt;K382,MIN($H382-K382,L382-K382)*INDEX('[1]2018_commission_structure-Start'!$A$21:$I$24,MATCH($E382,'[1]2018_commission_structure-Start'!$A$21:$A$24,0), MATCH(R$1,'[1]2018_commission_structure-Start'!$A$21:$I$21,0)),0)</f>
        <v>0</v>
      </c>
      <c r="S382" s="26">
        <f>IF(H382&gt;L382,(H382-L382)*INDEX('[1]2018_commission_structure-Start'!$A$21:$I$24,MATCH($E382,'[1]2018_commission_structure-Start'!$A$21:$A$24,0),MATCH(S$1,'[1]2018_commission_structure-Start'!$A$21:$I$21,0)),0)</f>
        <v>0</v>
      </c>
      <c r="T382" s="28">
        <f t="shared" si="56"/>
        <v>100349.55</v>
      </c>
      <c r="U382" s="28">
        <f t="shared" si="57"/>
        <v>214200.55</v>
      </c>
      <c r="V382" s="28">
        <f>MIN(H382,I382)*INDEX('[1]2018_commission_structure-Start'!$A$15:$J$18,MATCH($E382,'[1]2018_commission_structure-Start'!$A$15:$A$18,0),MATCH(V$1,'[1]2018_commission_structure-Start'!$A$15:$J$15,0))</f>
        <v>100349.55</v>
      </c>
      <c r="W382" s="26">
        <f>IF($H382&gt;I382,MIN($H382-I382,J382-I382)*INDEX('[1]2018_commission_structure-Start'!$A$15:$J$18,MATCH($E382,'[1]2018_commission_structure-Start'!$A$15:$A$18,0),MATCH(W$1,'[1]2018_commission_structure-Start'!$A$15:$J$15,0)),0)</f>
        <v>0</v>
      </c>
      <c r="X382" s="26">
        <f>IF($H382&gt;J382,MIN($H382-J382,K382-J382)*INDEX('[1]2018_commission_structure-Start'!$A$15:$J$18,MATCH($E382,'[1]2018_commission_structure-Start'!$A$15:$A$18,0),MATCH(X$1,'[1]2018_commission_structure-Start'!$A$15:$J$15,0)),0)</f>
        <v>0</v>
      </c>
      <c r="Y382" s="26">
        <f>IF($H382&gt;K382,MIN($H382-K382,L382-K382)*INDEX('[1]2018_commission_structure-Start'!$A$15:$J$18,MATCH($E382,'[1]2018_commission_structure-Start'!$A$15:$A$18,0),MATCH(Y$1,'[1]2018_commission_structure-Start'!$A$15:$J$15,0)),0)</f>
        <v>0</v>
      </c>
      <c r="Z382" s="26">
        <f>IF(H382&gt;L382,(H382-L382)*INDEX('[1]2018_commission_structure-Start'!$A$21:$I$24,MATCH($E382,'[1]2018_commission_structure-Start'!$A$21:$A$24,0),MATCH(Z$1,'[1]2018_commission_structure-Start'!$A$21:$I$21,0)),0)</f>
        <v>0</v>
      </c>
      <c r="AA382" s="28">
        <f t="shared" si="58"/>
        <v>100349.55</v>
      </c>
      <c r="AB382" s="28">
        <f t="shared" si="59"/>
        <v>214200.55</v>
      </c>
    </row>
    <row r="383" spans="1:28" x14ac:dyDescent="0.2">
      <c r="A383" s="25" t="str">
        <f t="shared" si="50"/>
        <v>Matthias Haestier</v>
      </c>
      <c r="B383" s="25">
        <v>2740930763</v>
      </c>
      <c r="C383" s="25" t="s">
        <v>755</v>
      </c>
      <c r="D383" s="25" t="s">
        <v>756</v>
      </c>
      <c r="E383" s="25" t="s">
        <v>10</v>
      </c>
      <c r="F383" s="25">
        <v>123658</v>
      </c>
      <c r="G383" s="25">
        <f>COUNTIF([1]deals_closed!D:D,B383)</f>
        <v>14</v>
      </c>
      <c r="H383" s="26">
        <f>SUMIF([1]deals_closed!D:D,B383,[1]deals_closed!C:C)</f>
        <v>413366</v>
      </c>
      <c r="I383" s="26">
        <f>VLOOKUP(E383,'[1]2018_commission_structure-Start'!$A$22:$I$24,9,FALSE)</f>
        <v>750000</v>
      </c>
      <c r="J383" s="26">
        <f t="shared" si="51"/>
        <v>937500</v>
      </c>
      <c r="K383" s="26">
        <f t="shared" si="52"/>
        <v>1125000</v>
      </c>
      <c r="L383" s="26">
        <f t="shared" si="53"/>
        <v>1500000</v>
      </c>
      <c r="M383" s="27">
        <f t="shared" si="54"/>
        <v>0.55115466666666668</v>
      </c>
      <c r="N383" s="25" t="str">
        <f t="shared" si="55"/>
        <v>0-100%</v>
      </c>
      <c r="O383" s="28">
        <f>MIN(H383,I383)*INDEX('[1]2018_commission_structure-Start'!$A$21:$I$24,MATCH($E383,'[1]2018_commission_structure-Start'!$A$21:$A$24,0),MATCH(O$1,'[1]2018_commission_structure-Start'!$A$21:$I$21,0))</f>
        <v>62004.899999999994</v>
      </c>
      <c r="P383" s="26">
        <f>IF(H383&gt;I383,MIN(H383-I383,J383-I383)*INDEX('[1]2018_commission_structure-Start'!$A$21:$I$24,MATCH($E383,'[1]2018_commission_structure-Start'!$A$21:$A$24,0), MATCH(P$1,'[1]2018_commission_structure-Start'!$A$21:$I$21,0)),0)</f>
        <v>0</v>
      </c>
      <c r="Q383" s="26">
        <f>IF($H383&gt;J383,MIN($H383-J383,K383-J383)*INDEX('[1]2018_commission_structure-Start'!$A$21:$I$24,MATCH($E383,'[1]2018_commission_structure-Start'!$A$21:$A$24,0), MATCH(Q$1,'[1]2018_commission_structure-Start'!$A$21:$I$21,0)),0)</f>
        <v>0</v>
      </c>
      <c r="R383" s="26">
        <f>IF($H383&gt;K383,MIN($H383-K383,L383-K383)*INDEX('[1]2018_commission_structure-Start'!$A$21:$I$24,MATCH($E383,'[1]2018_commission_structure-Start'!$A$21:$A$24,0), MATCH(R$1,'[1]2018_commission_structure-Start'!$A$21:$I$21,0)),0)</f>
        <v>0</v>
      </c>
      <c r="S383" s="26">
        <f>IF(H383&gt;L383,(H383-L383)*INDEX('[1]2018_commission_structure-Start'!$A$21:$I$24,MATCH($E383,'[1]2018_commission_structure-Start'!$A$21:$A$24,0),MATCH(S$1,'[1]2018_commission_structure-Start'!$A$21:$I$21,0)),0)</f>
        <v>0</v>
      </c>
      <c r="T383" s="28">
        <f t="shared" si="56"/>
        <v>62004.899999999994</v>
      </c>
      <c r="U383" s="28">
        <f t="shared" si="57"/>
        <v>185662.9</v>
      </c>
      <c r="V383" s="28">
        <f>MIN(H383,I383)*INDEX('[1]2018_commission_structure-Start'!$A$15:$J$18,MATCH($E383,'[1]2018_commission_structure-Start'!$A$15:$A$18,0),MATCH(V$1,'[1]2018_commission_structure-Start'!$A$15:$J$15,0))</f>
        <v>62004.899999999994</v>
      </c>
      <c r="W383" s="26">
        <f>IF($H383&gt;I383,MIN($H383-I383,J383-I383)*INDEX('[1]2018_commission_structure-Start'!$A$15:$J$18,MATCH($E383,'[1]2018_commission_structure-Start'!$A$15:$A$18,0),MATCH(W$1,'[1]2018_commission_structure-Start'!$A$15:$J$15,0)),0)</f>
        <v>0</v>
      </c>
      <c r="X383" s="26">
        <f>IF($H383&gt;J383,MIN($H383-J383,K383-J383)*INDEX('[1]2018_commission_structure-Start'!$A$15:$J$18,MATCH($E383,'[1]2018_commission_structure-Start'!$A$15:$A$18,0),MATCH(X$1,'[1]2018_commission_structure-Start'!$A$15:$J$15,0)),0)</f>
        <v>0</v>
      </c>
      <c r="Y383" s="26">
        <f>IF($H383&gt;K383,MIN($H383-K383,L383-K383)*INDEX('[1]2018_commission_structure-Start'!$A$15:$J$18,MATCH($E383,'[1]2018_commission_structure-Start'!$A$15:$A$18,0),MATCH(Y$1,'[1]2018_commission_structure-Start'!$A$15:$J$15,0)),0)</f>
        <v>0</v>
      </c>
      <c r="Z383" s="26">
        <f>IF(H383&gt;L383,(H383-L383)*INDEX('[1]2018_commission_structure-Start'!$A$21:$I$24,MATCH($E383,'[1]2018_commission_structure-Start'!$A$21:$A$24,0),MATCH(Z$1,'[1]2018_commission_structure-Start'!$A$21:$I$21,0)),0)</f>
        <v>0</v>
      </c>
      <c r="AA383" s="28">
        <f t="shared" si="58"/>
        <v>62004.899999999994</v>
      </c>
      <c r="AB383" s="28">
        <f t="shared" si="59"/>
        <v>185662.9</v>
      </c>
    </row>
    <row r="384" spans="1:28" x14ac:dyDescent="0.2">
      <c r="A384" s="25" t="str">
        <f t="shared" si="50"/>
        <v>Roger Guiet</v>
      </c>
      <c r="B384" s="25">
        <v>2355104786</v>
      </c>
      <c r="C384" s="25" t="s">
        <v>757</v>
      </c>
      <c r="D384" s="25" t="s">
        <v>758</v>
      </c>
      <c r="E384" s="25" t="s">
        <v>29</v>
      </c>
      <c r="F384" s="25">
        <v>78796</v>
      </c>
      <c r="G384" s="25">
        <f>COUNTIF([1]deals_closed!D:D,B384)</f>
        <v>23</v>
      </c>
      <c r="H384" s="26">
        <f>SUMIF([1]deals_closed!D:D,B384,[1]deals_closed!C:C)</f>
        <v>787765</v>
      </c>
      <c r="I384" s="26">
        <f>VLOOKUP(E384,'[1]2018_commission_structure-Start'!$A$22:$I$24,9,FALSE)</f>
        <v>600000</v>
      </c>
      <c r="J384" s="26">
        <f t="shared" si="51"/>
        <v>750000</v>
      </c>
      <c r="K384" s="26">
        <f t="shared" si="52"/>
        <v>900000</v>
      </c>
      <c r="L384" s="26">
        <f t="shared" si="53"/>
        <v>1200000</v>
      </c>
      <c r="M384" s="27">
        <f t="shared" si="54"/>
        <v>1.3129416666666667</v>
      </c>
      <c r="N384" s="25" t="str">
        <f t="shared" si="55"/>
        <v>125-150%</v>
      </c>
      <c r="O384" s="28">
        <f>MIN(H384,I384)*INDEX('[1]2018_commission_structure-Start'!$A$21:$I$24,MATCH($E384,'[1]2018_commission_structure-Start'!$A$21:$A$24,0),MATCH(O$1,'[1]2018_commission_structure-Start'!$A$21:$I$21,0))</f>
        <v>78000</v>
      </c>
      <c r="P384" s="26">
        <f>IF(H384&gt;I384,MIN(H384-I384,J384-I384)*INDEX('[1]2018_commission_structure-Start'!$A$21:$I$24,MATCH($E384,'[1]2018_commission_structure-Start'!$A$21:$A$24,0), MATCH(P$1,'[1]2018_commission_structure-Start'!$A$21:$I$21,0)),0)</f>
        <v>25500.000000000004</v>
      </c>
      <c r="Q384" s="26">
        <f>IF($H384&gt;J384,MIN($H384-J384,K384-J384)*INDEX('[1]2018_commission_structure-Start'!$A$21:$I$24,MATCH($E384,'[1]2018_commission_structure-Start'!$A$21:$A$24,0), MATCH(Q$1,'[1]2018_commission_structure-Start'!$A$21:$I$21,0)),0)</f>
        <v>7930.65</v>
      </c>
      <c r="R384" s="26">
        <f>IF($H384&gt;K384,MIN($H384-K384,L384-K384)*INDEX('[1]2018_commission_structure-Start'!$A$21:$I$24,MATCH($E384,'[1]2018_commission_structure-Start'!$A$21:$A$24,0), MATCH(R$1,'[1]2018_commission_structure-Start'!$A$21:$I$21,0)),0)</f>
        <v>0</v>
      </c>
      <c r="S384" s="26">
        <f>IF(H384&gt;L384,(H384-L384)*INDEX('[1]2018_commission_structure-Start'!$A$21:$I$24,MATCH($E384,'[1]2018_commission_structure-Start'!$A$21:$A$24,0),MATCH(S$1,'[1]2018_commission_structure-Start'!$A$21:$I$21,0)),0)</f>
        <v>0</v>
      </c>
      <c r="T384" s="28">
        <f t="shared" si="56"/>
        <v>111430.65</v>
      </c>
      <c r="U384" s="28">
        <f t="shared" si="57"/>
        <v>190226.65</v>
      </c>
      <c r="V384" s="28">
        <f>MIN(H384,I384)*INDEX('[1]2018_commission_structure-Start'!$A$15:$J$18,MATCH($E384,'[1]2018_commission_structure-Start'!$A$15:$A$18,0),MATCH(V$1,'[1]2018_commission_structure-Start'!$A$15:$J$15,0))</f>
        <v>90000</v>
      </c>
      <c r="W384" s="26">
        <f>IF($H384&gt;I384,MIN($H384-I384,J384-I384)*INDEX('[1]2018_commission_structure-Start'!$A$15:$J$18,MATCH($E384,'[1]2018_commission_structure-Start'!$A$15:$A$18,0),MATCH(W$1,'[1]2018_commission_structure-Start'!$A$15:$J$15,0)),0)</f>
        <v>27000</v>
      </c>
      <c r="X384" s="26">
        <f>IF($H384&gt;J384,MIN($H384-J384,K384-J384)*INDEX('[1]2018_commission_structure-Start'!$A$15:$J$18,MATCH($E384,'[1]2018_commission_structure-Start'!$A$15:$A$18,0),MATCH(X$1,'[1]2018_commission_structure-Start'!$A$15:$J$15,0)),0)</f>
        <v>9441.25</v>
      </c>
      <c r="Y384" s="26">
        <f>IF($H384&gt;K384,MIN($H384-K384,L384-K384)*INDEX('[1]2018_commission_structure-Start'!$A$15:$J$18,MATCH($E384,'[1]2018_commission_structure-Start'!$A$15:$A$18,0),MATCH(Y$1,'[1]2018_commission_structure-Start'!$A$15:$J$15,0)),0)</f>
        <v>0</v>
      </c>
      <c r="Z384" s="26">
        <f>IF(H384&gt;L384,(H384-L384)*INDEX('[1]2018_commission_structure-Start'!$A$21:$I$24,MATCH($E384,'[1]2018_commission_structure-Start'!$A$21:$A$24,0),MATCH(Z$1,'[1]2018_commission_structure-Start'!$A$21:$I$21,0)),0)</f>
        <v>0</v>
      </c>
      <c r="AA384" s="28">
        <f t="shared" si="58"/>
        <v>126441.25</v>
      </c>
      <c r="AB384" s="28">
        <f t="shared" si="59"/>
        <v>205237.25</v>
      </c>
    </row>
    <row r="385" spans="1:28" x14ac:dyDescent="0.2">
      <c r="A385" s="25" t="str">
        <f t="shared" si="50"/>
        <v>Ethyl Klaff</v>
      </c>
      <c r="B385" s="25">
        <v>6890491998</v>
      </c>
      <c r="C385" s="25" t="s">
        <v>759</v>
      </c>
      <c r="D385" s="25" t="s">
        <v>760</v>
      </c>
      <c r="E385" s="25" t="s">
        <v>10</v>
      </c>
      <c r="F385" s="25">
        <v>114550</v>
      </c>
      <c r="G385" s="25">
        <f>COUNTIF([1]deals_closed!D:D,B385)</f>
        <v>15</v>
      </c>
      <c r="H385" s="26">
        <f>SUMIF([1]deals_closed!D:D,B385,[1]deals_closed!C:C)</f>
        <v>489050</v>
      </c>
      <c r="I385" s="26">
        <f>VLOOKUP(E385,'[1]2018_commission_structure-Start'!$A$22:$I$24,9,FALSE)</f>
        <v>750000</v>
      </c>
      <c r="J385" s="26">
        <f t="shared" si="51"/>
        <v>937500</v>
      </c>
      <c r="K385" s="26">
        <f t="shared" si="52"/>
        <v>1125000</v>
      </c>
      <c r="L385" s="26">
        <f t="shared" si="53"/>
        <v>1500000</v>
      </c>
      <c r="M385" s="27">
        <f t="shared" si="54"/>
        <v>0.65206666666666668</v>
      </c>
      <c r="N385" s="25" t="str">
        <f t="shared" si="55"/>
        <v>0-100%</v>
      </c>
      <c r="O385" s="28">
        <f>MIN(H385,I385)*INDEX('[1]2018_commission_structure-Start'!$A$21:$I$24,MATCH($E385,'[1]2018_commission_structure-Start'!$A$21:$A$24,0),MATCH(O$1,'[1]2018_commission_structure-Start'!$A$21:$I$21,0))</f>
        <v>73357.5</v>
      </c>
      <c r="P385" s="26">
        <f>IF(H385&gt;I385,MIN(H385-I385,J385-I385)*INDEX('[1]2018_commission_structure-Start'!$A$21:$I$24,MATCH($E385,'[1]2018_commission_structure-Start'!$A$21:$A$24,0), MATCH(P$1,'[1]2018_commission_structure-Start'!$A$21:$I$21,0)),0)</f>
        <v>0</v>
      </c>
      <c r="Q385" s="26">
        <f>IF($H385&gt;J385,MIN($H385-J385,K385-J385)*INDEX('[1]2018_commission_structure-Start'!$A$21:$I$24,MATCH($E385,'[1]2018_commission_structure-Start'!$A$21:$A$24,0), MATCH(Q$1,'[1]2018_commission_structure-Start'!$A$21:$I$21,0)),0)</f>
        <v>0</v>
      </c>
      <c r="R385" s="26">
        <f>IF($H385&gt;K385,MIN($H385-K385,L385-K385)*INDEX('[1]2018_commission_structure-Start'!$A$21:$I$24,MATCH($E385,'[1]2018_commission_structure-Start'!$A$21:$A$24,0), MATCH(R$1,'[1]2018_commission_structure-Start'!$A$21:$I$21,0)),0)</f>
        <v>0</v>
      </c>
      <c r="S385" s="26">
        <f>IF(H385&gt;L385,(H385-L385)*INDEX('[1]2018_commission_structure-Start'!$A$21:$I$24,MATCH($E385,'[1]2018_commission_structure-Start'!$A$21:$A$24,0),MATCH(S$1,'[1]2018_commission_structure-Start'!$A$21:$I$21,0)),0)</f>
        <v>0</v>
      </c>
      <c r="T385" s="28">
        <f t="shared" si="56"/>
        <v>73357.5</v>
      </c>
      <c r="U385" s="28">
        <f t="shared" si="57"/>
        <v>187907.5</v>
      </c>
      <c r="V385" s="28">
        <f>MIN(H385,I385)*INDEX('[1]2018_commission_structure-Start'!$A$15:$J$18,MATCH($E385,'[1]2018_commission_structure-Start'!$A$15:$A$18,0),MATCH(V$1,'[1]2018_commission_structure-Start'!$A$15:$J$15,0))</f>
        <v>73357.5</v>
      </c>
      <c r="W385" s="26">
        <f>IF($H385&gt;I385,MIN($H385-I385,J385-I385)*INDEX('[1]2018_commission_structure-Start'!$A$15:$J$18,MATCH($E385,'[1]2018_commission_structure-Start'!$A$15:$A$18,0),MATCH(W$1,'[1]2018_commission_structure-Start'!$A$15:$J$15,0)),0)</f>
        <v>0</v>
      </c>
      <c r="X385" s="26">
        <f>IF($H385&gt;J385,MIN($H385-J385,K385-J385)*INDEX('[1]2018_commission_structure-Start'!$A$15:$J$18,MATCH($E385,'[1]2018_commission_structure-Start'!$A$15:$A$18,0),MATCH(X$1,'[1]2018_commission_structure-Start'!$A$15:$J$15,0)),0)</f>
        <v>0</v>
      </c>
      <c r="Y385" s="26">
        <f>IF($H385&gt;K385,MIN($H385-K385,L385-K385)*INDEX('[1]2018_commission_structure-Start'!$A$15:$J$18,MATCH($E385,'[1]2018_commission_structure-Start'!$A$15:$A$18,0),MATCH(Y$1,'[1]2018_commission_structure-Start'!$A$15:$J$15,0)),0)</f>
        <v>0</v>
      </c>
      <c r="Z385" s="26">
        <f>IF(H385&gt;L385,(H385-L385)*INDEX('[1]2018_commission_structure-Start'!$A$21:$I$24,MATCH($E385,'[1]2018_commission_structure-Start'!$A$21:$A$24,0),MATCH(Z$1,'[1]2018_commission_structure-Start'!$A$21:$I$21,0)),0)</f>
        <v>0</v>
      </c>
      <c r="AA385" s="28">
        <f t="shared" si="58"/>
        <v>73357.5</v>
      </c>
      <c r="AB385" s="28">
        <f t="shared" si="59"/>
        <v>187907.5</v>
      </c>
    </row>
    <row r="386" spans="1:28" x14ac:dyDescent="0.2">
      <c r="A386" s="25" t="str">
        <f t="shared" ref="A386:A449" si="60">C386&amp;" "&amp;D386</f>
        <v>Licha Whitemarsh</v>
      </c>
      <c r="B386" s="25">
        <v>2757793764</v>
      </c>
      <c r="C386" s="25" t="s">
        <v>761</v>
      </c>
      <c r="D386" s="25" t="s">
        <v>762</v>
      </c>
      <c r="E386" s="25" t="s">
        <v>10</v>
      </c>
      <c r="F386" s="25">
        <v>91521</v>
      </c>
      <c r="G386" s="25">
        <f>COUNTIF([1]deals_closed!D:D,B386)</f>
        <v>19</v>
      </c>
      <c r="H386" s="26">
        <f>SUMIF([1]deals_closed!D:D,B386,[1]deals_closed!C:C)</f>
        <v>584366</v>
      </c>
      <c r="I386" s="26">
        <f>VLOOKUP(E386,'[1]2018_commission_structure-Start'!$A$22:$I$24,9,FALSE)</f>
        <v>750000</v>
      </c>
      <c r="J386" s="26">
        <f t="shared" si="51"/>
        <v>937500</v>
      </c>
      <c r="K386" s="26">
        <f t="shared" si="52"/>
        <v>1125000</v>
      </c>
      <c r="L386" s="26">
        <f t="shared" si="53"/>
        <v>1500000</v>
      </c>
      <c r="M386" s="27">
        <f t="shared" si="54"/>
        <v>0.77915466666666666</v>
      </c>
      <c r="N386" s="25" t="str">
        <f t="shared" si="55"/>
        <v>0-100%</v>
      </c>
      <c r="O386" s="28">
        <f>MIN(H386,I386)*INDEX('[1]2018_commission_structure-Start'!$A$21:$I$24,MATCH($E386,'[1]2018_commission_structure-Start'!$A$21:$A$24,0),MATCH(O$1,'[1]2018_commission_structure-Start'!$A$21:$I$21,0))</f>
        <v>87654.9</v>
      </c>
      <c r="P386" s="26">
        <f>IF(H386&gt;I386,MIN(H386-I386,J386-I386)*INDEX('[1]2018_commission_structure-Start'!$A$21:$I$24,MATCH($E386,'[1]2018_commission_structure-Start'!$A$21:$A$24,0), MATCH(P$1,'[1]2018_commission_structure-Start'!$A$21:$I$21,0)),0)</f>
        <v>0</v>
      </c>
      <c r="Q386" s="26">
        <f>IF($H386&gt;J386,MIN($H386-J386,K386-J386)*INDEX('[1]2018_commission_structure-Start'!$A$21:$I$24,MATCH($E386,'[1]2018_commission_structure-Start'!$A$21:$A$24,0), MATCH(Q$1,'[1]2018_commission_structure-Start'!$A$21:$I$21,0)),0)</f>
        <v>0</v>
      </c>
      <c r="R386" s="26">
        <f>IF($H386&gt;K386,MIN($H386-K386,L386-K386)*INDEX('[1]2018_commission_structure-Start'!$A$21:$I$24,MATCH($E386,'[1]2018_commission_structure-Start'!$A$21:$A$24,0), MATCH(R$1,'[1]2018_commission_structure-Start'!$A$21:$I$21,0)),0)</f>
        <v>0</v>
      </c>
      <c r="S386" s="26">
        <f>IF(H386&gt;L386,(H386-L386)*INDEX('[1]2018_commission_structure-Start'!$A$21:$I$24,MATCH($E386,'[1]2018_commission_structure-Start'!$A$21:$A$24,0),MATCH(S$1,'[1]2018_commission_structure-Start'!$A$21:$I$21,0)),0)</f>
        <v>0</v>
      </c>
      <c r="T386" s="28">
        <f t="shared" si="56"/>
        <v>87654.9</v>
      </c>
      <c r="U386" s="28">
        <f t="shared" si="57"/>
        <v>179175.9</v>
      </c>
      <c r="V386" s="28">
        <f>MIN(H386,I386)*INDEX('[1]2018_commission_structure-Start'!$A$15:$J$18,MATCH($E386,'[1]2018_commission_structure-Start'!$A$15:$A$18,0),MATCH(V$1,'[1]2018_commission_structure-Start'!$A$15:$J$15,0))</f>
        <v>87654.9</v>
      </c>
      <c r="W386" s="26">
        <f>IF($H386&gt;I386,MIN($H386-I386,J386-I386)*INDEX('[1]2018_commission_structure-Start'!$A$15:$J$18,MATCH($E386,'[1]2018_commission_structure-Start'!$A$15:$A$18,0),MATCH(W$1,'[1]2018_commission_structure-Start'!$A$15:$J$15,0)),0)</f>
        <v>0</v>
      </c>
      <c r="X386" s="26">
        <f>IF($H386&gt;J386,MIN($H386-J386,K386-J386)*INDEX('[1]2018_commission_structure-Start'!$A$15:$J$18,MATCH($E386,'[1]2018_commission_structure-Start'!$A$15:$A$18,0),MATCH(X$1,'[1]2018_commission_structure-Start'!$A$15:$J$15,0)),0)</f>
        <v>0</v>
      </c>
      <c r="Y386" s="26">
        <f>IF($H386&gt;K386,MIN($H386-K386,L386-K386)*INDEX('[1]2018_commission_structure-Start'!$A$15:$J$18,MATCH($E386,'[1]2018_commission_structure-Start'!$A$15:$A$18,0),MATCH(Y$1,'[1]2018_commission_structure-Start'!$A$15:$J$15,0)),0)</f>
        <v>0</v>
      </c>
      <c r="Z386" s="26">
        <f>IF(H386&gt;L386,(H386-L386)*INDEX('[1]2018_commission_structure-Start'!$A$21:$I$24,MATCH($E386,'[1]2018_commission_structure-Start'!$A$21:$A$24,0),MATCH(Z$1,'[1]2018_commission_structure-Start'!$A$21:$I$21,0)),0)</f>
        <v>0</v>
      </c>
      <c r="AA386" s="28">
        <f t="shared" si="58"/>
        <v>87654.9</v>
      </c>
      <c r="AB386" s="28">
        <f t="shared" si="59"/>
        <v>179175.9</v>
      </c>
    </row>
    <row r="387" spans="1:28" x14ac:dyDescent="0.2">
      <c r="A387" s="25" t="str">
        <f t="shared" si="60"/>
        <v>Sherlock Duffell</v>
      </c>
      <c r="B387" s="25">
        <v>1787288307</v>
      </c>
      <c r="C387" s="25" t="s">
        <v>763</v>
      </c>
      <c r="D387" s="25" t="s">
        <v>764</v>
      </c>
      <c r="E387" s="25" t="s">
        <v>29</v>
      </c>
      <c r="F387" s="25">
        <v>79023</v>
      </c>
      <c r="G387" s="25">
        <f>COUNTIF([1]deals_closed!D:D,B387)</f>
        <v>23</v>
      </c>
      <c r="H387" s="26">
        <f>SUMIF([1]deals_closed!D:D,B387,[1]deals_closed!C:C)</f>
        <v>906215</v>
      </c>
      <c r="I387" s="26">
        <f>VLOOKUP(E387,'[1]2018_commission_structure-Start'!$A$22:$I$24,9,FALSE)</f>
        <v>600000</v>
      </c>
      <c r="J387" s="26">
        <f t="shared" ref="J387:J450" si="61">I387*1.25</f>
        <v>750000</v>
      </c>
      <c r="K387" s="26">
        <f t="shared" ref="K387:K450" si="62">I387*1.5</f>
        <v>900000</v>
      </c>
      <c r="L387" s="26">
        <f t="shared" ref="L387:L450" si="63">I387*2</f>
        <v>1200000</v>
      </c>
      <c r="M387" s="27">
        <f t="shared" ref="M387:M450" si="64">H387/I387</f>
        <v>1.5103583333333332</v>
      </c>
      <c r="N387" s="25" t="str">
        <f t="shared" ref="N387:N450" si="65">IF(M387&lt;=1, "0-100%", IF(M387&lt;=1.25, "100-125%", IF(M387&lt;=1.5, "125-150%", IF(M387&lt;=2, "150-200%", "&gt;200%"))))</f>
        <v>150-200%</v>
      </c>
      <c r="O387" s="28">
        <f>MIN(H387,I387)*INDEX('[1]2018_commission_structure-Start'!$A$21:$I$24,MATCH($E387,'[1]2018_commission_structure-Start'!$A$21:$A$24,0),MATCH(O$1,'[1]2018_commission_structure-Start'!$A$21:$I$21,0))</f>
        <v>78000</v>
      </c>
      <c r="P387" s="26">
        <f>IF(H387&gt;I387,MIN(H387-I387,J387-I387)*INDEX('[1]2018_commission_structure-Start'!$A$21:$I$24,MATCH($E387,'[1]2018_commission_structure-Start'!$A$21:$A$24,0), MATCH(P$1,'[1]2018_commission_structure-Start'!$A$21:$I$21,0)),0)</f>
        <v>25500.000000000004</v>
      </c>
      <c r="Q387" s="26">
        <f>IF($H387&gt;J387,MIN($H387-J387,K387-J387)*INDEX('[1]2018_commission_structure-Start'!$A$21:$I$24,MATCH($E387,'[1]2018_commission_structure-Start'!$A$21:$A$24,0), MATCH(Q$1,'[1]2018_commission_structure-Start'!$A$21:$I$21,0)),0)</f>
        <v>31500</v>
      </c>
      <c r="R387" s="26">
        <f>IF($H387&gt;K387,MIN($H387-K387,L387-K387)*INDEX('[1]2018_commission_structure-Start'!$A$21:$I$24,MATCH($E387,'[1]2018_commission_structure-Start'!$A$21:$A$24,0), MATCH(R$1,'[1]2018_commission_structure-Start'!$A$21:$I$21,0)),0)</f>
        <v>1615.9</v>
      </c>
      <c r="S387" s="26">
        <f>IF(H387&gt;L387,(H387-L387)*INDEX('[1]2018_commission_structure-Start'!$A$21:$I$24,MATCH($E387,'[1]2018_commission_structure-Start'!$A$21:$A$24,0),MATCH(S$1,'[1]2018_commission_structure-Start'!$A$21:$I$21,0)),0)</f>
        <v>0</v>
      </c>
      <c r="T387" s="28">
        <f t="shared" ref="T387:T450" si="66">SUM(O387:S387)</f>
        <v>136615.9</v>
      </c>
      <c r="U387" s="28">
        <f t="shared" ref="U387:U450" si="67">T387+F387</f>
        <v>215638.9</v>
      </c>
      <c r="V387" s="28">
        <f>MIN(H387,I387)*INDEX('[1]2018_commission_structure-Start'!$A$15:$J$18,MATCH($E387,'[1]2018_commission_structure-Start'!$A$15:$A$18,0),MATCH(V$1,'[1]2018_commission_structure-Start'!$A$15:$J$15,0))</f>
        <v>90000</v>
      </c>
      <c r="W387" s="26">
        <f>IF($H387&gt;I387,MIN($H387-I387,J387-I387)*INDEX('[1]2018_commission_structure-Start'!$A$15:$J$18,MATCH($E387,'[1]2018_commission_structure-Start'!$A$15:$A$18,0),MATCH(W$1,'[1]2018_commission_structure-Start'!$A$15:$J$15,0)),0)</f>
        <v>27000</v>
      </c>
      <c r="X387" s="26">
        <f>IF($H387&gt;J387,MIN($H387-J387,K387-J387)*INDEX('[1]2018_commission_structure-Start'!$A$15:$J$18,MATCH($E387,'[1]2018_commission_structure-Start'!$A$15:$A$18,0),MATCH(X$1,'[1]2018_commission_structure-Start'!$A$15:$J$15,0)),0)</f>
        <v>37500</v>
      </c>
      <c r="Y387" s="26">
        <f>IF($H387&gt;K387,MIN($H387-K387,L387-K387)*INDEX('[1]2018_commission_structure-Start'!$A$15:$J$18,MATCH($E387,'[1]2018_commission_structure-Start'!$A$15:$A$18,0),MATCH(Y$1,'[1]2018_commission_structure-Start'!$A$15:$J$15,0)),0)</f>
        <v>1864.5</v>
      </c>
      <c r="Z387" s="26">
        <f>IF(H387&gt;L387,(H387-L387)*INDEX('[1]2018_commission_structure-Start'!$A$21:$I$24,MATCH($E387,'[1]2018_commission_structure-Start'!$A$21:$A$24,0),MATCH(Z$1,'[1]2018_commission_structure-Start'!$A$21:$I$21,0)),0)</f>
        <v>0</v>
      </c>
      <c r="AA387" s="28">
        <f t="shared" ref="AA387:AA450" si="68">SUM(V387:Z387)</f>
        <v>156364.5</v>
      </c>
      <c r="AB387" s="28">
        <f t="shared" ref="AB387:AB450" si="69">AA387+F387</f>
        <v>235387.5</v>
      </c>
    </row>
    <row r="388" spans="1:28" x14ac:dyDescent="0.2">
      <c r="A388" s="25" t="str">
        <f t="shared" si="60"/>
        <v>Ahmed Roizn</v>
      </c>
      <c r="B388" s="25">
        <v>8887868026</v>
      </c>
      <c r="C388" s="25" t="s">
        <v>765</v>
      </c>
      <c r="D388" s="25" t="s">
        <v>766</v>
      </c>
      <c r="E388" s="25" t="s">
        <v>10</v>
      </c>
      <c r="F388" s="25">
        <v>92800</v>
      </c>
      <c r="G388" s="25">
        <f>COUNTIF([1]deals_closed!D:D,B388)</f>
        <v>19</v>
      </c>
      <c r="H388" s="26">
        <f>SUMIF([1]deals_closed!D:D,B388,[1]deals_closed!C:C)</f>
        <v>694951</v>
      </c>
      <c r="I388" s="26">
        <f>VLOOKUP(E388,'[1]2018_commission_structure-Start'!$A$22:$I$24,9,FALSE)</f>
        <v>750000</v>
      </c>
      <c r="J388" s="26">
        <f t="shared" si="61"/>
        <v>937500</v>
      </c>
      <c r="K388" s="26">
        <f t="shared" si="62"/>
        <v>1125000</v>
      </c>
      <c r="L388" s="26">
        <f t="shared" si="63"/>
        <v>1500000</v>
      </c>
      <c r="M388" s="27">
        <f t="shared" si="64"/>
        <v>0.92660133333333339</v>
      </c>
      <c r="N388" s="25" t="str">
        <f t="shared" si="65"/>
        <v>0-100%</v>
      </c>
      <c r="O388" s="28">
        <f>MIN(H388,I388)*INDEX('[1]2018_commission_structure-Start'!$A$21:$I$24,MATCH($E388,'[1]2018_commission_structure-Start'!$A$21:$A$24,0),MATCH(O$1,'[1]2018_commission_structure-Start'!$A$21:$I$21,0))</f>
        <v>104242.65</v>
      </c>
      <c r="P388" s="26">
        <f>IF(H388&gt;I388,MIN(H388-I388,J388-I388)*INDEX('[1]2018_commission_structure-Start'!$A$21:$I$24,MATCH($E388,'[1]2018_commission_structure-Start'!$A$21:$A$24,0), MATCH(P$1,'[1]2018_commission_structure-Start'!$A$21:$I$21,0)),0)</f>
        <v>0</v>
      </c>
      <c r="Q388" s="26">
        <f>IF($H388&gt;J388,MIN($H388-J388,K388-J388)*INDEX('[1]2018_commission_structure-Start'!$A$21:$I$24,MATCH($E388,'[1]2018_commission_structure-Start'!$A$21:$A$24,0), MATCH(Q$1,'[1]2018_commission_structure-Start'!$A$21:$I$21,0)),0)</f>
        <v>0</v>
      </c>
      <c r="R388" s="26">
        <f>IF($H388&gt;K388,MIN($H388-K388,L388-K388)*INDEX('[1]2018_commission_structure-Start'!$A$21:$I$24,MATCH($E388,'[1]2018_commission_structure-Start'!$A$21:$A$24,0), MATCH(R$1,'[1]2018_commission_structure-Start'!$A$21:$I$21,0)),0)</f>
        <v>0</v>
      </c>
      <c r="S388" s="26">
        <f>IF(H388&gt;L388,(H388-L388)*INDEX('[1]2018_commission_structure-Start'!$A$21:$I$24,MATCH($E388,'[1]2018_commission_structure-Start'!$A$21:$A$24,0),MATCH(S$1,'[1]2018_commission_structure-Start'!$A$21:$I$21,0)),0)</f>
        <v>0</v>
      </c>
      <c r="T388" s="28">
        <f t="shared" si="66"/>
        <v>104242.65</v>
      </c>
      <c r="U388" s="28">
        <f t="shared" si="67"/>
        <v>197042.65</v>
      </c>
      <c r="V388" s="28">
        <f>MIN(H388,I388)*INDEX('[1]2018_commission_structure-Start'!$A$15:$J$18,MATCH($E388,'[1]2018_commission_structure-Start'!$A$15:$A$18,0),MATCH(V$1,'[1]2018_commission_structure-Start'!$A$15:$J$15,0))</f>
        <v>104242.65</v>
      </c>
      <c r="W388" s="26">
        <f>IF($H388&gt;I388,MIN($H388-I388,J388-I388)*INDEX('[1]2018_commission_structure-Start'!$A$15:$J$18,MATCH($E388,'[1]2018_commission_structure-Start'!$A$15:$A$18,0),MATCH(W$1,'[1]2018_commission_structure-Start'!$A$15:$J$15,0)),0)</f>
        <v>0</v>
      </c>
      <c r="X388" s="26">
        <f>IF($H388&gt;J388,MIN($H388-J388,K388-J388)*INDEX('[1]2018_commission_structure-Start'!$A$15:$J$18,MATCH($E388,'[1]2018_commission_structure-Start'!$A$15:$A$18,0),MATCH(X$1,'[1]2018_commission_structure-Start'!$A$15:$J$15,0)),0)</f>
        <v>0</v>
      </c>
      <c r="Y388" s="26">
        <f>IF($H388&gt;K388,MIN($H388-K388,L388-K388)*INDEX('[1]2018_commission_structure-Start'!$A$15:$J$18,MATCH($E388,'[1]2018_commission_structure-Start'!$A$15:$A$18,0),MATCH(Y$1,'[1]2018_commission_structure-Start'!$A$15:$J$15,0)),0)</f>
        <v>0</v>
      </c>
      <c r="Z388" s="26">
        <f>IF(H388&gt;L388,(H388-L388)*INDEX('[1]2018_commission_structure-Start'!$A$21:$I$24,MATCH($E388,'[1]2018_commission_structure-Start'!$A$21:$A$24,0),MATCH(Z$1,'[1]2018_commission_structure-Start'!$A$21:$I$21,0)),0)</f>
        <v>0</v>
      </c>
      <c r="AA388" s="28">
        <f t="shared" si="68"/>
        <v>104242.65</v>
      </c>
      <c r="AB388" s="28">
        <f t="shared" si="69"/>
        <v>197042.65</v>
      </c>
    </row>
    <row r="389" spans="1:28" x14ac:dyDescent="0.2">
      <c r="A389" s="25" t="str">
        <f t="shared" si="60"/>
        <v>Willem Juschke</v>
      </c>
      <c r="B389" s="25">
        <v>2177097355</v>
      </c>
      <c r="C389" s="25" t="s">
        <v>767</v>
      </c>
      <c r="D389" s="25" t="s">
        <v>768</v>
      </c>
      <c r="E389" s="25" t="s">
        <v>10</v>
      </c>
      <c r="F389" s="25">
        <v>86438</v>
      </c>
      <c r="G389" s="25">
        <f>COUNTIF([1]deals_closed!D:D,B389)</f>
        <v>20</v>
      </c>
      <c r="H389" s="26">
        <f>SUMIF([1]deals_closed!D:D,B389,[1]deals_closed!C:C)</f>
        <v>630239</v>
      </c>
      <c r="I389" s="26">
        <f>VLOOKUP(E389,'[1]2018_commission_structure-Start'!$A$22:$I$24,9,FALSE)</f>
        <v>750000</v>
      </c>
      <c r="J389" s="26">
        <f t="shared" si="61"/>
        <v>937500</v>
      </c>
      <c r="K389" s="26">
        <f t="shared" si="62"/>
        <v>1125000</v>
      </c>
      <c r="L389" s="26">
        <f t="shared" si="63"/>
        <v>1500000</v>
      </c>
      <c r="M389" s="27">
        <f t="shared" si="64"/>
        <v>0.84031866666666666</v>
      </c>
      <c r="N389" s="25" t="str">
        <f t="shared" si="65"/>
        <v>0-100%</v>
      </c>
      <c r="O389" s="28">
        <f>MIN(H389,I389)*INDEX('[1]2018_commission_structure-Start'!$A$21:$I$24,MATCH($E389,'[1]2018_commission_structure-Start'!$A$21:$A$24,0),MATCH(O$1,'[1]2018_commission_structure-Start'!$A$21:$I$21,0))</f>
        <v>94535.849999999991</v>
      </c>
      <c r="P389" s="26">
        <f>IF(H389&gt;I389,MIN(H389-I389,J389-I389)*INDEX('[1]2018_commission_structure-Start'!$A$21:$I$24,MATCH($E389,'[1]2018_commission_structure-Start'!$A$21:$A$24,0), MATCH(P$1,'[1]2018_commission_structure-Start'!$A$21:$I$21,0)),0)</f>
        <v>0</v>
      </c>
      <c r="Q389" s="26">
        <f>IF($H389&gt;J389,MIN($H389-J389,K389-J389)*INDEX('[1]2018_commission_structure-Start'!$A$21:$I$24,MATCH($E389,'[1]2018_commission_structure-Start'!$A$21:$A$24,0), MATCH(Q$1,'[1]2018_commission_structure-Start'!$A$21:$I$21,0)),0)</f>
        <v>0</v>
      </c>
      <c r="R389" s="26">
        <f>IF($H389&gt;K389,MIN($H389-K389,L389-K389)*INDEX('[1]2018_commission_structure-Start'!$A$21:$I$24,MATCH($E389,'[1]2018_commission_structure-Start'!$A$21:$A$24,0), MATCH(R$1,'[1]2018_commission_structure-Start'!$A$21:$I$21,0)),0)</f>
        <v>0</v>
      </c>
      <c r="S389" s="26">
        <f>IF(H389&gt;L389,(H389-L389)*INDEX('[1]2018_commission_structure-Start'!$A$21:$I$24,MATCH($E389,'[1]2018_commission_structure-Start'!$A$21:$A$24,0),MATCH(S$1,'[1]2018_commission_structure-Start'!$A$21:$I$21,0)),0)</f>
        <v>0</v>
      </c>
      <c r="T389" s="28">
        <f t="shared" si="66"/>
        <v>94535.849999999991</v>
      </c>
      <c r="U389" s="28">
        <f t="shared" si="67"/>
        <v>180973.84999999998</v>
      </c>
      <c r="V389" s="28">
        <f>MIN(H389,I389)*INDEX('[1]2018_commission_structure-Start'!$A$15:$J$18,MATCH($E389,'[1]2018_commission_structure-Start'!$A$15:$A$18,0),MATCH(V$1,'[1]2018_commission_structure-Start'!$A$15:$J$15,0))</f>
        <v>94535.849999999991</v>
      </c>
      <c r="W389" s="26">
        <f>IF($H389&gt;I389,MIN($H389-I389,J389-I389)*INDEX('[1]2018_commission_structure-Start'!$A$15:$J$18,MATCH($E389,'[1]2018_commission_structure-Start'!$A$15:$A$18,0),MATCH(W$1,'[1]2018_commission_structure-Start'!$A$15:$J$15,0)),0)</f>
        <v>0</v>
      </c>
      <c r="X389" s="26">
        <f>IF($H389&gt;J389,MIN($H389-J389,K389-J389)*INDEX('[1]2018_commission_structure-Start'!$A$15:$J$18,MATCH($E389,'[1]2018_commission_structure-Start'!$A$15:$A$18,0),MATCH(X$1,'[1]2018_commission_structure-Start'!$A$15:$J$15,0)),0)</f>
        <v>0</v>
      </c>
      <c r="Y389" s="26">
        <f>IF($H389&gt;K389,MIN($H389-K389,L389-K389)*INDEX('[1]2018_commission_structure-Start'!$A$15:$J$18,MATCH($E389,'[1]2018_commission_structure-Start'!$A$15:$A$18,0),MATCH(Y$1,'[1]2018_commission_structure-Start'!$A$15:$J$15,0)),0)</f>
        <v>0</v>
      </c>
      <c r="Z389" s="26">
        <f>IF(H389&gt;L389,(H389-L389)*INDEX('[1]2018_commission_structure-Start'!$A$21:$I$24,MATCH($E389,'[1]2018_commission_structure-Start'!$A$21:$A$24,0),MATCH(Z$1,'[1]2018_commission_structure-Start'!$A$21:$I$21,0)),0)</f>
        <v>0</v>
      </c>
      <c r="AA389" s="28">
        <f t="shared" si="68"/>
        <v>94535.849999999991</v>
      </c>
      <c r="AB389" s="28">
        <f t="shared" si="69"/>
        <v>180973.84999999998</v>
      </c>
    </row>
    <row r="390" spans="1:28" x14ac:dyDescent="0.2">
      <c r="A390" s="25" t="str">
        <f t="shared" si="60"/>
        <v>Bobbi Denis</v>
      </c>
      <c r="B390" s="25">
        <v>2924550912</v>
      </c>
      <c r="C390" s="25" t="s">
        <v>769</v>
      </c>
      <c r="D390" s="25" t="s">
        <v>770</v>
      </c>
      <c r="E390" s="25" t="s">
        <v>29</v>
      </c>
      <c r="F390" s="25">
        <v>77174</v>
      </c>
      <c r="G390" s="25">
        <f>COUNTIF([1]deals_closed!D:D,B390)</f>
        <v>17</v>
      </c>
      <c r="H390" s="26">
        <f>SUMIF([1]deals_closed!D:D,B390,[1]deals_closed!C:C)</f>
        <v>593443</v>
      </c>
      <c r="I390" s="26">
        <f>VLOOKUP(E390,'[1]2018_commission_structure-Start'!$A$22:$I$24,9,FALSE)</f>
        <v>600000</v>
      </c>
      <c r="J390" s="26">
        <f t="shared" si="61"/>
        <v>750000</v>
      </c>
      <c r="K390" s="26">
        <f t="shared" si="62"/>
        <v>900000</v>
      </c>
      <c r="L390" s="26">
        <f t="shared" si="63"/>
        <v>1200000</v>
      </c>
      <c r="M390" s="27">
        <f t="shared" si="64"/>
        <v>0.98907166666666668</v>
      </c>
      <c r="N390" s="25" t="str">
        <f t="shared" si="65"/>
        <v>0-100%</v>
      </c>
      <c r="O390" s="28">
        <f>MIN(H390,I390)*INDEX('[1]2018_commission_structure-Start'!$A$21:$I$24,MATCH($E390,'[1]2018_commission_structure-Start'!$A$21:$A$24,0),MATCH(O$1,'[1]2018_commission_structure-Start'!$A$21:$I$21,0))</f>
        <v>77147.59</v>
      </c>
      <c r="P390" s="26">
        <f>IF(H390&gt;I390,MIN(H390-I390,J390-I390)*INDEX('[1]2018_commission_structure-Start'!$A$21:$I$24,MATCH($E390,'[1]2018_commission_structure-Start'!$A$21:$A$24,0), MATCH(P$1,'[1]2018_commission_structure-Start'!$A$21:$I$21,0)),0)</f>
        <v>0</v>
      </c>
      <c r="Q390" s="26">
        <f>IF($H390&gt;J390,MIN($H390-J390,K390-J390)*INDEX('[1]2018_commission_structure-Start'!$A$21:$I$24,MATCH($E390,'[1]2018_commission_structure-Start'!$A$21:$A$24,0), MATCH(Q$1,'[1]2018_commission_structure-Start'!$A$21:$I$21,0)),0)</f>
        <v>0</v>
      </c>
      <c r="R390" s="26">
        <f>IF($H390&gt;K390,MIN($H390-K390,L390-K390)*INDEX('[1]2018_commission_structure-Start'!$A$21:$I$24,MATCH($E390,'[1]2018_commission_structure-Start'!$A$21:$A$24,0), MATCH(R$1,'[1]2018_commission_structure-Start'!$A$21:$I$21,0)),0)</f>
        <v>0</v>
      </c>
      <c r="S390" s="26">
        <f>IF(H390&gt;L390,(H390-L390)*INDEX('[1]2018_commission_structure-Start'!$A$21:$I$24,MATCH($E390,'[1]2018_commission_structure-Start'!$A$21:$A$24,0),MATCH(S$1,'[1]2018_commission_structure-Start'!$A$21:$I$21,0)),0)</f>
        <v>0</v>
      </c>
      <c r="T390" s="28">
        <f t="shared" si="66"/>
        <v>77147.59</v>
      </c>
      <c r="U390" s="28">
        <f t="shared" si="67"/>
        <v>154321.59</v>
      </c>
      <c r="V390" s="28">
        <f>MIN(H390,I390)*INDEX('[1]2018_commission_structure-Start'!$A$15:$J$18,MATCH($E390,'[1]2018_commission_structure-Start'!$A$15:$A$18,0),MATCH(V$1,'[1]2018_commission_structure-Start'!$A$15:$J$15,0))</f>
        <v>89016.45</v>
      </c>
      <c r="W390" s="26">
        <f>IF($H390&gt;I390,MIN($H390-I390,J390-I390)*INDEX('[1]2018_commission_structure-Start'!$A$15:$J$18,MATCH($E390,'[1]2018_commission_structure-Start'!$A$15:$A$18,0),MATCH(W$1,'[1]2018_commission_structure-Start'!$A$15:$J$15,0)),0)</f>
        <v>0</v>
      </c>
      <c r="X390" s="26">
        <f>IF($H390&gt;J390,MIN($H390-J390,K390-J390)*INDEX('[1]2018_commission_structure-Start'!$A$15:$J$18,MATCH($E390,'[1]2018_commission_structure-Start'!$A$15:$A$18,0),MATCH(X$1,'[1]2018_commission_structure-Start'!$A$15:$J$15,0)),0)</f>
        <v>0</v>
      </c>
      <c r="Y390" s="26">
        <f>IF($H390&gt;K390,MIN($H390-K390,L390-K390)*INDEX('[1]2018_commission_structure-Start'!$A$15:$J$18,MATCH($E390,'[1]2018_commission_structure-Start'!$A$15:$A$18,0),MATCH(Y$1,'[1]2018_commission_structure-Start'!$A$15:$J$15,0)),0)</f>
        <v>0</v>
      </c>
      <c r="Z390" s="26">
        <f>IF(H390&gt;L390,(H390-L390)*INDEX('[1]2018_commission_structure-Start'!$A$21:$I$24,MATCH($E390,'[1]2018_commission_structure-Start'!$A$21:$A$24,0),MATCH(Z$1,'[1]2018_commission_structure-Start'!$A$21:$I$21,0)),0)</f>
        <v>0</v>
      </c>
      <c r="AA390" s="28">
        <f t="shared" si="68"/>
        <v>89016.45</v>
      </c>
      <c r="AB390" s="28">
        <f t="shared" si="69"/>
        <v>166190.45000000001</v>
      </c>
    </row>
    <row r="391" spans="1:28" x14ac:dyDescent="0.2">
      <c r="A391" s="25" t="str">
        <f t="shared" si="60"/>
        <v>Ferdinand Filippucci</v>
      </c>
      <c r="B391" s="25">
        <v>4967603564</v>
      </c>
      <c r="C391" s="25" t="s">
        <v>771</v>
      </c>
      <c r="D391" s="25" t="s">
        <v>772</v>
      </c>
      <c r="E391" s="25" t="s">
        <v>10</v>
      </c>
      <c r="F391" s="25">
        <v>78019</v>
      </c>
      <c r="G391" s="25">
        <f>COUNTIF([1]deals_closed!D:D,B391)</f>
        <v>20</v>
      </c>
      <c r="H391" s="26">
        <f>SUMIF([1]deals_closed!D:D,B391,[1]deals_closed!C:C)</f>
        <v>785519</v>
      </c>
      <c r="I391" s="26">
        <f>VLOOKUP(E391,'[1]2018_commission_structure-Start'!$A$22:$I$24,9,FALSE)</f>
        <v>750000</v>
      </c>
      <c r="J391" s="26">
        <f t="shared" si="61"/>
        <v>937500</v>
      </c>
      <c r="K391" s="26">
        <f t="shared" si="62"/>
        <v>1125000</v>
      </c>
      <c r="L391" s="26">
        <f t="shared" si="63"/>
        <v>1500000</v>
      </c>
      <c r="M391" s="27">
        <f t="shared" si="64"/>
        <v>1.0473586666666668</v>
      </c>
      <c r="N391" s="25" t="str">
        <f t="shared" si="65"/>
        <v>100-125%</v>
      </c>
      <c r="O391" s="28">
        <f>MIN(H391,I391)*INDEX('[1]2018_commission_structure-Start'!$A$21:$I$24,MATCH($E391,'[1]2018_commission_structure-Start'!$A$21:$A$24,0),MATCH(O$1,'[1]2018_commission_structure-Start'!$A$21:$I$21,0))</f>
        <v>112500</v>
      </c>
      <c r="P391" s="26">
        <f>IF(H391&gt;I391,MIN(H391-I391,J391-I391)*INDEX('[1]2018_commission_structure-Start'!$A$21:$I$24,MATCH($E391,'[1]2018_commission_structure-Start'!$A$21:$A$24,0), MATCH(P$1,'[1]2018_commission_structure-Start'!$A$21:$I$21,0)),0)</f>
        <v>6748.61</v>
      </c>
      <c r="Q391" s="26">
        <f>IF($H391&gt;J391,MIN($H391-J391,K391-J391)*INDEX('[1]2018_commission_structure-Start'!$A$21:$I$24,MATCH($E391,'[1]2018_commission_structure-Start'!$A$21:$A$24,0), MATCH(Q$1,'[1]2018_commission_structure-Start'!$A$21:$I$21,0)),0)</f>
        <v>0</v>
      </c>
      <c r="R391" s="26">
        <f>IF($H391&gt;K391,MIN($H391-K391,L391-K391)*INDEX('[1]2018_commission_structure-Start'!$A$21:$I$24,MATCH($E391,'[1]2018_commission_structure-Start'!$A$21:$A$24,0), MATCH(R$1,'[1]2018_commission_structure-Start'!$A$21:$I$21,0)),0)</f>
        <v>0</v>
      </c>
      <c r="S391" s="26">
        <f>IF(H391&gt;L391,(H391-L391)*INDEX('[1]2018_commission_structure-Start'!$A$21:$I$24,MATCH($E391,'[1]2018_commission_structure-Start'!$A$21:$A$24,0),MATCH(S$1,'[1]2018_commission_structure-Start'!$A$21:$I$21,0)),0)</f>
        <v>0</v>
      </c>
      <c r="T391" s="28">
        <f t="shared" si="66"/>
        <v>119248.61</v>
      </c>
      <c r="U391" s="28">
        <f t="shared" si="67"/>
        <v>197267.61</v>
      </c>
      <c r="V391" s="28">
        <f>MIN(H391,I391)*INDEX('[1]2018_commission_structure-Start'!$A$15:$J$18,MATCH($E391,'[1]2018_commission_structure-Start'!$A$15:$A$18,0),MATCH(V$1,'[1]2018_commission_structure-Start'!$A$15:$J$15,0))</f>
        <v>112500</v>
      </c>
      <c r="W391" s="26">
        <f>IF($H391&gt;I391,MIN($H391-I391,J391-I391)*INDEX('[1]2018_commission_structure-Start'!$A$15:$J$18,MATCH($E391,'[1]2018_commission_structure-Start'!$A$15:$A$18,0),MATCH(W$1,'[1]2018_commission_structure-Start'!$A$15:$J$15,0)),0)</f>
        <v>7814.18</v>
      </c>
      <c r="X391" s="26">
        <f>IF($H391&gt;J391,MIN($H391-J391,K391-J391)*INDEX('[1]2018_commission_structure-Start'!$A$15:$J$18,MATCH($E391,'[1]2018_commission_structure-Start'!$A$15:$A$18,0),MATCH(X$1,'[1]2018_commission_structure-Start'!$A$15:$J$15,0)),0)</f>
        <v>0</v>
      </c>
      <c r="Y391" s="26">
        <f>IF($H391&gt;K391,MIN($H391-K391,L391-K391)*INDEX('[1]2018_commission_structure-Start'!$A$15:$J$18,MATCH($E391,'[1]2018_commission_structure-Start'!$A$15:$A$18,0),MATCH(Y$1,'[1]2018_commission_structure-Start'!$A$15:$J$15,0)),0)</f>
        <v>0</v>
      </c>
      <c r="Z391" s="26">
        <f>IF(H391&gt;L391,(H391-L391)*INDEX('[1]2018_commission_structure-Start'!$A$21:$I$24,MATCH($E391,'[1]2018_commission_structure-Start'!$A$21:$A$24,0),MATCH(Z$1,'[1]2018_commission_structure-Start'!$A$21:$I$21,0)),0)</f>
        <v>0</v>
      </c>
      <c r="AA391" s="28">
        <f t="shared" si="68"/>
        <v>120314.18</v>
      </c>
      <c r="AB391" s="28">
        <f t="shared" si="69"/>
        <v>198333.18</v>
      </c>
    </row>
    <row r="392" spans="1:28" x14ac:dyDescent="0.2">
      <c r="A392" s="25" t="str">
        <f t="shared" si="60"/>
        <v>Wait Rosenbaum</v>
      </c>
      <c r="B392" s="25">
        <v>7007279686</v>
      </c>
      <c r="C392" s="25" t="s">
        <v>773</v>
      </c>
      <c r="D392" s="25" t="s">
        <v>774</v>
      </c>
      <c r="E392" s="25" t="s">
        <v>7</v>
      </c>
      <c r="F392" s="25">
        <v>48212</v>
      </c>
      <c r="G392" s="25">
        <f>COUNTIF([1]deals_closed!D:D,B392)</f>
        <v>19</v>
      </c>
      <c r="H392" s="26">
        <f>SUMIF([1]deals_closed!D:D,B392,[1]deals_closed!C:C)</f>
        <v>696630</v>
      </c>
      <c r="I392" s="26">
        <f>VLOOKUP(E392,'[1]2018_commission_structure-Start'!$A$22:$I$24,9,FALSE)</f>
        <v>500000</v>
      </c>
      <c r="J392" s="26">
        <f t="shared" si="61"/>
        <v>625000</v>
      </c>
      <c r="K392" s="26">
        <f t="shared" si="62"/>
        <v>750000</v>
      </c>
      <c r="L392" s="26">
        <f t="shared" si="63"/>
        <v>1000000</v>
      </c>
      <c r="M392" s="27">
        <f t="shared" si="64"/>
        <v>1.3932599999999999</v>
      </c>
      <c r="N392" s="25" t="str">
        <f t="shared" si="65"/>
        <v>125-150%</v>
      </c>
      <c r="O392" s="28">
        <f>MIN(H392,I392)*INDEX('[1]2018_commission_structure-Start'!$A$21:$I$24,MATCH($E392,'[1]2018_commission_structure-Start'!$A$21:$A$24,0),MATCH(O$1,'[1]2018_commission_structure-Start'!$A$21:$I$21,0))</f>
        <v>50000</v>
      </c>
      <c r="P392" s="26">
        <f>IF(H392&gt;I392,MIN(H392-I392,J392-I392)*INDEX('[1]2018_commission_structure-Start'!$A$21:$I$24,MATCH($E392,'[1]2018_commission_structure-Start'!$A$21:$A$24,0), MATCH(P$1,'[1]2018_commission_structure-Start'!$A$21:$I$21,0)),0)</f>
        <v>18750</v>
      </c>
      <c r="Q392" s="26">
        <f>IF($H392&gt;J392,MIN($H392-J392,K392-J392)*INDEX('[1]2018_commission_structure-Start'!$A$21:$I$24,MATCH($E392,'[1]2018_commission_structure-Start'!$A$21:$A$24,0), MATCH(Q$1,'[1]2018_commission_structure-Start'!$A$21:$I$21,0)),0)</f>
        <v>12893.4</v>
      </c>
      <c r="R392" s="26">
        <f>IF($H392&gt;K392,MIN($H392-K392,L392-K392)*INDEX('[1]2018_commission_structure-Start'!$A$21:$I$24,MATCH($E392,'[1]2018_commission_structure-Start'!$A$21:$A$24,0), MATCH(R$1,'[1]2018_commission_structure-Start'!$A$21:$I$21,0)),0)</f>
        <v>0</v>
      </c>
      <c r="S392" s="26">
        <f>IF(H392&gt;L392,(H392-L392)*INDEX('[1]2018_commission_structure-Start'!$A$21:$I$24,MATCH($E392,'[1]2018_commission_structure-Start'!$A$21:$A$24,0),MATCH(S$1,'[1]2018_commission_structure-Start'!$A$21:$I$21,0)),0)</f>
        <v>0</v>
      </c>
      <c r="T392" s="28">
        <f t="shared" si="66"/>
        <v>81643.399999999994</v>
      </c>
      <c r="U392" s="28">
        <f t="shared" si="67"/>
        <v>129855.4</v>
      </c>
      <c r="V392" s="28">
        <f>MIN(H392,I392)*INDEX('[1]2018_commission_structure-Start'!$A$15:$J$18,MATCH($E392,'[1]2018_commission_structure-Start'!$A$15:$A$18,0),MATCH(V$1,'[1]2018_commission_structure-Start'!$A$15:$J$15,0))</f>
        <v>60000</v>
      </c>
      <c r="W392" s="26">
        <f>IF($H392&gt;I392,MIN($H392-I392,J392-I392)*INDEX('[1]2018_commission_structure-Start'!$A$15:$J$18,MATCH($E392,'[1]2018_commission_structure-Start'!$A$15:$A$18,0),MATCH(W$1,'[1]2018_commission_structure-Start'!$A$15:$J$15,0)),0)</f>
        <v>21250</v>
      </c>
      <c r="X392" s="26">
        <f>IF($H392&gt;J392,MIN($H392-J392,K392-J392)*INDEX('[1]2018_commission_structure-Start'!$A$15:$J$18,MATCH($E392,'[1]2018_commission_structure-Start'!$A$15:$A$18,0),MATCH(X$1,'[1]2018_commission_structure-Start'!$A$15:$J$15,0)),0)</f>
        <v>14326</v>
      </c>
      <c r="Y392" s="26">
        <f>IF($H392&gt;K392,MIN($H392-K392,L392-K392)*INDEX('[1]2018_commission_structure-Start'!$A$15:$J$18,MATCH($E392,'[1]2018_commission_structure-Start'!$A$15:$A$18,0),MATCH(Y$1,'[1]2018_commission_structure-Start'!$A$15:$J$15,0)),0)</f>
        <v>0</v>
      </c>
      <c r="Z392" s="26">
        <f>IF(H392&gt;L392,(H392-L392)*INDEX('[1]2018_commission_structure-Start'!$A$21:$I$24,MATCH($E392,'[1]2018_commission_structure-Start'!$A$21:$A$24,0),MATCH(Z$1,'[1]2018_commission_structure-Start'!$A$21:$I$21,0)),0)</f>
        <v>0</v>
      </c>
      <c r="AA392" s="28">
        <f t="shared" si="68"/>
        <v>95576</v>
      </c>
      <c r="AB392" s="28">
        <f t="shared" si="69"/>
        <v>143788</v>
      </c>
    </row>
    <row r="393" spans="1:28" x14ac:dyDescent="0.2">
      <c r="A393" s="25" t="str">
        <f t="shared" si="60"/>
        <v>Bernard Lefeuvre</v>
      </c>
      <c r="B393" s="25">
        <v>5407735911</v>
      </c>
      <c r="C393" s="25" t="s">
        <v>775</v>
      </c>
      <c r="D393" s="25" t="s">
        <v>776</v>
      </c>
      <c r="E393" s="25" t="s">
        <v>7</v>
      </c>
      <c r="F393" s="25">
        <v>38807</v>
      </c>
      <c r="G393" s="25">
        <f>COUNTIF([1]deals_closed!D:D,B393)</f>
        <v>24</v>
      </c>
      <c r="H393" s="26">
        <f>SUMIF([1]deals_closed!D:D,B393,[1]deals_closed!C:C)</f>
        <v>739737</v>
      </c>
      <c r="I393" s="26">
        <f>VLOOKUP(E393,'[1]2018_commission_structure-Start'!$A$22:$I$24,9,FALSE)</f>
        <v>500000</v>
      </c>
      <c r="J393" s="26">
        <f t="shared" si="61"/>
        <v>625000</v>
      </c>
      <c r="K393" s="26">
        <f t="shared" si="62"/>
        <v>750000</v>
      </c>
      <c r="L393" s="26">
        <f t="shared" si="63"/>
        <v>1000000</v>
      </c>
      <c r="M393" s="27">
        <f t="shared" si="64"/>
        <v>1.479474</v>
      </c>
      <c r="N393" s="25" t="str">
        <f t="shared" si="65"/>
        <v>125-150%</v>
      </c>
      <c r="O393" s="28">
        <f>MIN(H393,I393)*INDEX('[1]2018_commission_structure-Start'!$A$21:$I$24,MATCH($E393,'[1]2018_commission_structure-Start'!$A$21:$A$24,0),MATCH(O$1,'[1]2018_commission_structure-Start'!$A$21:$I$21,0))</f>
        <v>50000</v>
      </c>
      <c r="P393" s="26">
        <f>IF(H393&gt;I393,MIN(H393-I393,J393-I393)*INDEX('[1]2018_commission_structure-Start'!$A$21:$I$24,MATCH($E393,'[1]2018_commission_structure-Start'!$A$21:$A$24,0), MATCH(P$1,'[1]2018_commission_structure-Start'!$A$21:$I$21,0)),0)</f>
        <v>18750</v>
      </c>
      <c r="Q393" s="26">
        <f>IF($H393&gt;J393,MIN($H393-J393,K393-J393)*INDEX('[1]2018_commission_structure-Start'!$A$21:$I$24,MATCH($E393,'[1]2018_commission_structure-Start'!$A$21:$A$24,0), MATCH(Q$1,'[1]2018_commission_structure-Start'!$A$21:$I$21,0)),0)</f>
        <v>20652.66</v>
      </c>
      <c r="R393" s="26">
        <f>IF($H393&gt;K393,MIN($H393-K393,L393-K393)*INDEX('[1]2018_commission_structure-Start'!$A$21:$I$24,MATCH($E393,'[1]2018_commission_structure-Start'!$A$21:$A$24,0), MATCH(R$1,'[1]2018_commission_structure-Start'!$A$21:$I$21,0)),0)</f>
        <v>0</v>
      </c>
      <c r="S393" s="26">
        <f>IF(H393&gt;L393,(H393-L393)*INDEX('[1]2018_commission_structure-Start'!$A$21:$I$24,MATCH($E393,'[1]2018_commission_structure-Start'!$A$21:$A$24,0),MATCH(S$1,'[1]2018_commission_structure-Start'!$A$21:$I$21,0)),0)</f>
        <v>0</v>
      </c>
      <c r="T393" s="28">
        <f t="shared" si="66"/>
        <v>89402.66</v>
      </c>
      <c r="U393" s="28">
        <f t="shared" si="67"/>
        <v>128209.66</v>
      </c>
      <c r="V393" s="28">
        <f>MIN(H393,I393)*INDEX('[1]2018_commission_structure-Start'!$A$15:$J$18,MATCH($E393,'[1]2018_commission_structure-Start'!$A$15:$A$18,0),MATCH(V$1,'[1]2018_commission_structure-Start'!$A$15:$J$15,0))</f>
        <v>60000</v>
      </c>
      <c r="W393" s="26">
        <f>IF($H393&gt;I393,MIN($H393-I393,J393-I393)*INDEX('[1]2018_commission_structure-Start'!$A$15:$J$18,MATCH($E393,'[1]2018_commission_structure-Start'!$A$15:$A$18,0),MATCH(W$1,'[1]2018_commission_structure-Start'!$A$15:$J$15,0)),0)</f>
        <v>21250</v>
      </c>
      <c r="X393" s="26">
        <f>IF($H393&gt;J393,MIN($H393-J393,K393-J393)*INDEX('[1]2018_commission_structure-Start'!$A$15:$J$18,MATCH($E393,'[1]2018_commission_structure-Start'!$A$15:$A$18,0),MATCH(X$1,'[1]2018_commission_structure-Start'!$A$15:$J$15,0)),0)</f>
        <v>22947.4</v>
      </c>
      <c r="Y393" s="26">
        <f>IF($H393&gt;K393,MIN($H393-K393,L393-K393)*INDEX('[1]2018_commission_structure-Start'!$A$15:$J$18,MATCH($E393,'[1]2018_commission_structure-Start'!$A$15:$A$18,0),MATCH(Y$1,'[1]2018_commission_structure-Start'!$A$15:$J$15,0)),0)</f>
        <v>0</v>
      </c>
      <c r="Z393" s="26">
        <f>IF(H393&gt;L393,(H393-L393)*INDEX('[1]2018_commission_structure-Start'!$A$21:$I$24,MATCH($E393,'[1]2018_commission_structure-Start'!$A$21:$A$24,0),MATCH(Z$1,'[1]2018_commission_structure-Start'!$A$21:$I$21,0)),0)</f>
        <v>0</v>
      </c>
      <c r="AA393" s="28">
        <f t="shared" si="68"/>
        <v>104197.4</v>
      </c>
      <c r="AB393" s="28">
        <f t="shared" si="69"/>
        <v>143004.4</v>
      </c>
    </row>
    <row r="394" spans="1:28" x14ac:dyDescent="0.2">
      <c r="A394" s="25" t="str">
        <f t="shared" si="60"/>
        <v>Jessa Wasbrough</v>
      </c>
      <c r="B394" s="25">
        <v>4984363320</v>
      </c>
      <c r="C394" s="25" t="s">
        <v>777</v>
      </c>
      <c r="D394" s="25" t="s">
        <v>778</v>
      </c>
      <c r="E394" s="25" t="s">
        <v>7</v>
      </c>
      <c r="F394" s="25">
        <v>52312</v>
      </c>
      <c r="G394" s="25">
        <f>COUNTIF([1]deals_closed!D:D,B394)</f>
        <v>18</v>
      </c>
      <c r="H394" s="26">
        <f>SUMIF([1]deals_closed!D:D,B394,[1]deals_closed!C:C)</f>
        <v>631490</v>
      </c>
      <c r="I394" s="26">
        <f>VLOOKUP(E394,'[1]2018_commission_structure-Start'!$A$22:$I$24,9,FALSE)</f>
        <v>500000</v>
      </c>
      <c r="J394" s="26">
        <f t="shared" si="61"/>
        <v>625000</v>
      </c>
      <c r="K394" s="26">
        <f t="shared" si="62"/>
        <v>750000</v>
      </c>
      <c r="L394" s="26">
        <f t="shared" si="63"/>
        <v>1000000</v>
      </c>
      <c r="M394" s="27">
        <f t="shared" si="64"/>
        <v>1.26298</v>
      </c>
      <c r="N394" s="25" t="str">
        <f t="shared" si="65"/>
        <v>125-150%</v>
      </c>
      <c r="O394" s="28">
        <f>MIN(H394,I394)*INDEX('[1]2018_commission_structure-Start'!$A$21:$I$24,MATCH($E394,'[1]2018_commission_structure-Start'!$A$21:$A$24,0),MATCH(O$1,'[1]2018_commission_structure-Start'!$A$21:$I$21,0))</f>
        <v>50000</v>
      </c>
      <c r="P394" s="26">
        <f>IF(H394&gt;I394,MIN(H394-I394,J394-I394)*INDEX('[1]2018_commission_structure-Start'!$A$21:$I$24,MATCH($E394,'[1]2018_commission_structure-Start'!$A$21:$A$24,0), MATCH(P$1,'[1]2018_commission_structure-Start'!$A$21:$I$21,0)),0)</f>
        <v>18750</v>
      </c>
      <c r="Q394" s="26">
        <f>IF($H394&gt;J394,MIN($H394-J394,K394-J394)*INDEX('[1]2018_commission_structure-Start'!$A$21:$I$24,MATCH($E394,'[1]2018_commission_structure-Start'!$A$21:$A$24,0), MATCH(Q$1,'[1]2018_commission_structure-Start'!$A$21:$I$21,0)),0)</f>
        <v>1168.2</v>
      </c>
      <c r="R394" s="26">
        <f>IF($H394&gt;K394,MIN($H394-K394,L394-K394)*INDEX('[1]2018_commission_structure-Start'!$A$21:$I$24,MATCH($E394,'[1]2018_commission_structure-Start'!$A$21:$A$24,0), MATCH(R$1,'[1]2018_commission_structure-Start'!$A$21:$I$21,0)),0)</f>
        <v>0</v>
      </c>
      <c r="S394" s="26">
        <f>IF(H394&gt;L394,(H394-L394)*INDEX('[1]2018_commission_structure-Start'!$A$21:$I$24,MATCH($E394,'[1]2018_commission_structure-Start'!$A$21:$A$24,0),MATCH(S$1,'[1]2018_commission_structure-Start'!$A$21:$I$21,0)),0)</f>
        <v>0</v>
      </c>
      <c r="T394" s="28">
        <f t="shared" si="66"/>
        <v>69918.2</v>
      </c>
      <c r="U394" s="28">
        <f t="shared" si="67"/>
        <v>122230.2</v>
      </c>
      <c r="V394" s="28">
        <f>MIN(H394,I394)*INDEX('[1]2018_commission_structure-Start'!$A$15:$J$18,MATCH($E394,'[1]2018_commission_structure-Start'!$A$15:$A$18,0),MATCH(V$1,'[1]2018_commission_structure-Start'!$A$15:$J$15,0))</f>
        <v>60000</v>
      </c>
      <c r="W394" s="26">
        <f>IF($H394&gt;I394,MIN($H394-I394,J394-I394)*INDEX('[1]2018_commission_structure-Start'!$A$15:$J$18,MATCH($E394,'[1]2018_commission_structure-Start'!$A$15:$A$18,0),MATCH(W$1,'[1]2018_commission_structure-Start'!$A$15:$J$15,0)),0)</f>
        <v>21250</v>
      </c>
      <c r="X394" s="26">
        <f>IF($H394&gt;J394,MIN($H394-J394,K394-J394)*INDEX('[1]2018_commission_structure-Start'!$A$15:$J$18,MATCH($E394,'[1]2018_commission_structure-Start'!$A$15:$A$18,0),MATCH(X$1,'[1]2018_commission_structure-Start'!$A$15:$J$15,0)),0)</f>
        <v>1298</v>
      </c>
      <c r="Y394" s="26">
        <f>IF($H394&gt;K394,MIN($H394-K394,L394-K394)*INDEX('[1]2018_commission_structure-Start'!$A$15:$J$18,MATCH($E394,'[1]2018_commission_structure-Start'!$A$15:$A$18,0),MATCH(Y$1,'[1]2018_commission_structure-Start'!$A$15:$J$15,0)),0)</f>
        <v>0</v>
      </c>
      <c r="Z394" s="26">
        <f>IF(H394&gt;L394,(H394-L394)*INDEX('[1]2018_commission_structure-Start'!$A$21:$I$24,MATCH($E394,'[1]2018_commission_structure-Start'!$A$21:$A$24,0),MATCH(Z$1,'[1]2018_commission_structure-Start'!$A$21:$I$21,0)),0)</f>
        <v>0</v>
      </c>
      <c r="AA394" s="28">
        <f t="shared" si="68"/>
        <v>82548</v>
      </c>
      <c r="AB394" s="28">
        <f t="shared" si="69"/>
        <v>134860</v>
      </c>
    </row>
    <row r="395" spans="1:28" x14ac:dyDescent="0.2">
      <c r="A395" s="25" t="str">
        <f t="shared" si="60"/>
        <v>Merilee Leverich</v>
      </c>
      <c r="B395" s="25">
        <v>1279282711</v>
      </c>
      <c r="C395" s="25" t="s">
        <v>779</v>
      </c>
      <c r="D395" s="25" t="s">
        <v>780</v>
      </c>
      <c r="E395" s="25" t="s">
        <v>29</v>
      </c>
      <c r="F395" s="25">
        <v>64256</v>
      </c>
      <c r="G395" s="25">
        <f>COUNTIF([1]deals_closed!D:D,B395)</f>
        <v>9</v>
      </c>
      <c r="H395" s="26">
        <f>SUMIF([1]deals_closed!D:D,B395,[1]deals_closed!C:C)</f>
        <v>347519</v>
      </c>
      <c r="I395" s="26">
        <f>VLOOKUP(E395,'[1]2018_commission_structure-Start'!$A$22:$I$24,9,FALSE)</f>
        <v>600000</v>
      </c>
      <c r="J395" s="26">
        <f t="shared" si="61"/>
        <v>750000</v>
      </c>
      <c r="K395" s="26">
        <f t="shared" si="62"/>
        <v>900000</v>
      </c>
      <c r="L395" s="26">
        <f t="shared" si="63"/>
        <v>1200000</v>
      </c>
      <c r="M395" s="27">
        <f t="shared" si="64"/>
        <v>0.57919833333333337</v>
      </c>
      <c r="N395" s="25" t="str">
        <f t="shared" si="65"/>
        <v>0-100%</v>
      </c>
      <c r="O395" s="28">
        <f>MIN(H395,I395)*INDEX('[1]2018_commission_structure-Start'!$A$21:$I$24,MATCH($E395,'[1]2018_commission_structure-Start'!$A$21:$A$24,0),MATCH(O$1,'[1]2018_commission_structure-Start'!$A$21:$I$21,0))</f>
        <v>45177.47</v>
      </c>
      <c r="P395" s="26">
        <f>IF(H395&gt;I395,MIN(H395-I395,J395-I395)*INDEX('[1]2018_commission_structure-Start'!$A$21:$I$24,MATCH($E395,'[1]2018_commission_structure-Start'!$A$21:$A$24,0), MATCH(P$1,'[1]2018_commission_structure-Start'!$A$21:$I$21,0)),0)</f>
        <v>0</v>
      </c>
      <c r="Q395" s="26">
        <f>IF($H395&gt;J395,MIN($H395-J395,K395-J395)*INDEX('[1]2018_commission_structure-Start'!$A$21:$I$24,MATCH($E395,'[1]2018_commission_structure-Start'!$A$21:$A$24,0), MATCH(Q$1,'[1]2018_commission_structure-Start'!$A$21:$I$21,0)),0)</f>
        <v>0</v>
      </c>
      <c r="R395" s="26">
        <f>IF($H395&gt;K395,MIN($H395-K395,L395-K395)*INDEX('[1]2018_commission_structure-Start'!$A$21:$I$24,MATCH($E395,'[1]2018_commission_structure-Start'!$A$21:$A$24,0), MATCH(R$1,'[1]2018_commission_structure-Start'!$A$21:$I$21,0)),0)</f>
        <v>0</v>
      </c>
      <c r="S395" s="26">
        <f>IF(H395&gt;L395,(H395-L395)*INDEX('[1]2018_commission_structure-Start'!$A$21:$I$24,MATCH($E395,'[1]2018_commission_structure-Start'!$A$21:$A$24,0),MATCH(S$1,'[1]2018_commission_structure-Start'!$A$21:$I$21,0)),0)</f>
        <v>0</v>
      </c>
      <c r="T395" s="28">
        <f t="shared" si="66"/>
        <v>45177.47</v>
      </c>
      <c r="U395" s="28">
        <f t="shared" si="67"/>
        <v>109433.47</v>
      </c>
      <c r="V395" s="28">
        <f>MIN(H395,I395)*INDEX('[1]2018_commission_structure-Start'!$A$15:$J$18,MATCH($E395,'[1]2018_commission_structure-Start'!$A$15:$A$18,0),MATCH(V$1,'[1]2018_commission_structure-Start'!$A$15:$J$15,0))</f>
        <v>52127.85</v>
      </c>
      <c r="W395" s="26">
        <f>IF($H395&gt;I395,MIN($H395-I395,J395-I395)*INDEX('[1]2018_commission_structure-Start'!$A$15:$J$18,MATCH($E395,'[1]2018_commission_structure-Start'!$A$15:$A$18,0),MATCH(W$1,'[1]2018_commission_structure-Start'!$A$15:$J$15,0)),0)</f>
        <v>0</v>
      </c>
      <c r="X395" s="26">
        <f>IF($H395&gt;J395,MIN($H395-J395,K395-J395)*INDEX('[1]2018_commission_structure-Start'!$A$15:$J$18,MATCH($E395,'[1]2018_commission_structure-Start'!$A$15:$A$18,0),MATCH(X$1,'[1]2018_commission_structure-Start'!$A$15:$J$15,0)),0)</f>
        <v>0</v>
      </c>
      <c r="Y395" s="26">
        <f>IF($H395&gt;K395,MIN($H395-K395,L395-K395)*INDEX('[1]2018_commission_structure-Start'!$A$15:$J$18,MATCH($E395,'[1]2018_commission_structure-Start'!$A$15:$A$18,0),MATCH(Y$1,'[1]2018_commission_structure-Start'!$A$15:$J$15,0)),0)</f>
        <v>0</v>
      </c>
      <c r="Z395" s="26">
        <f>IF(H395&gt;L395,(H395-L395)*INDEX('[1]2018_commission_structure-Start'!$A$21:$I$24,MATCH($E395,'[1]2018_commission_structure-Start'!$A$21:$A$24,0),MATCH(Z$1,'[1]2018_commission_structure-Start'!$A$21:$I$21,0)),0)</f>
        <v>0</v>
      </c>
      <c r="AA395" s="28">
        <f t="shared" si="68"/>
        <v>52127.85</v>
      </c>
      <c r="AB395" s="28">
        <f t="shared" si="69"/>
        <v>116383.85</v>
      </c>
    </row>
    <row r="396" spans="1:28" x14ac:dyDescent="0.2">
      <c r="A396" s="25" t="str">
        <f t="shared" si="60"/>
        <v>Chas Manthorpe</v>
      </c>
      <c r="B396" s="25">
        <v>9229113786</v>
      </c>
      <c r="C396" s="25" t="s">
        <v>781</v>
      </c>
      <c r="D396" s="25" t="s">
        <v>782</v>
      </c>
      <c r="E396" s="25" t="s">
        <v>7</v>
      </c>
      <c r="F396" s="25">
        <v>64025</v>
      </c>
      <c r="G396" s="25">
        <f>COUNTIF([1]deals_closed!D:D,B396)</f>
        <v>11</v>
      </c>
      <c r="H396" s="26">
        <f>SUMIF([1]deals_closed!D:D,B396,[1]deals_closed!C:C)</f>
        <v>373695</v>
      </c>
      <c r="I396" s="26">
        <f>VLOOKUP(E396,'[1]2018_commission_structure-Start'!$A$22:$I$24,9,FALSE)</f>
        <v>500000</v>
      </c>
      <c r="J396" s="26">
        <f t="shared" si="61"/>
        <v>625000</v>
      </c>
      <c r="K396" s="26">
        <f t="shared" si="62"/>
        <v>750000</v>
      </c>
      <c r="L396" s="26">
        <f t="shared" si="63"/>
        <v>1000000</v>
      </c>
      <c r="M396" s="27">
        <f t="shared" si="64"/>
        <v>0.74739</v>
      </c>
      <c r="N396" s="25" t="str">
        <f t="shared" si="65"/>
        <v>0-100%</v>
      </c>
      <c r="O396" s="28">
        <f>MIN(H396,I396)*INDEX('[1]2018_commission_structure-Start'!$A$21:$I$24,MATCH($E396,'[1]2018_commission_structure-Start'!$A$21:$A$24,0),MATCH(O$1,'[1]2018_commission_structure-Start'!$A$21:$I$21,0))</f>
        <v>37369.5</v>
      </c>
      <c r="P396" s="26">
        <f>IF(H396&gt;I396,MIN(H396-I396,J396-I396)*INDEX('[1]2018_commission_structure-Start'!$A$21:$I$24,MATCH($E396,'[1]2018_commission_structure-Start'!$A$21:$A$24,0), MATCH(P$1,'[1]2018_commission_structure-Start'!$A$21:$I$21,0)),0)</f>
        <v>0</v>
      </c>
      <c r="Q396" s="26">
        <f>IF($H396&gt;J396,MIN($H396-J396,K396-J396)*INDEX('[1]2018_commission_structure-Start'!$A$21:$I$24,MATCH($E396,'[1]2018_commission_structure-Start'!$A$21:$A$24,0), MATCH(Q$1,'[1]2018_commission_structure-Start'!$A$21:$I$21,0)),0)</f>
        <v>0</v>
      </c>
      <c r="R396" s="26">
        <f>IF($H396&gt;K396,MIN($H396-K396,L396-K396)*INDEX('[1]2018_commission_structure-Start'!$A$21:$I$24,MATCH($E396,'[1]2018_commission_structure-Start'!$A$21:$A$24,0), MATCH(R$1,'[1]2018_commission_structure-Start'!$A$21:$I$21,0)),0)</f>
        <v>0</v>
      </c>
      <c r="S396" s="26">
        <f>IF(H396&gt;L396,(H396-L396)*INDEX('[1]2018_commission_structure-Start'!$A$21:$I$24,MATCH($E396,'[1]2018_commission_structure-Start'!$A$21:$A$24,0),MATCH(S$1,'[1]2018_commission_structure-Start'!$A$21:$I$21,0)),0)</f>
        <v>0</v>
      </c>
      <c r="T396" s="28">
        <f t="shared" si="66"/>
        <v>37369.5</v>
      </c>
      <c r="U396" s="28">
        <f t="shared" si="67"/>
        <v>101394.5</v>
      </c>
      <c r="V396" s="28">
        <f>MIN(H396,I396)*INDEX('[1]2018_commission_structure-Start'!$A$15:$J$18,MATCH($E396,'[1]2018_commission_structure-Start'!$A$15:$A$18,0),MATCH(V$1,'[1]2018_commission_structure-Start'!$A$15:$J$15,0))</f>
        <v>44843.4</v>
      </c>
      <c r="W396" s="26">
        <f>IF($H396&gt;I396,MIN($H396-I396,J396-I396)*INDEX('[1]2018_commission_structure-Start'!$A$15:$J$18,MATCH($E396,'[1]2018_commission_structure-Start'!$A$15:$A$18,0),MATCH(W$1,'[1]2018_commission_structure-Start'!$A$15:$J$15,0)),0)</f>
        <v>0</v>
      </c>
      <c r="X396" s="26">
        <f>IF($H396&gt;J396,MIN($H396-J396,K396-J396)*INDEX('[1]2018_commission_structure-Start'!$A$15:$J$18,MATCH($E396,'[1]2018_commission_structure-Start'!$A$15:$A$18,0),MATCH(X$1,'[1]2018_commission_structure-Start'!$A$15:$J$15,0)),0)</f>
        <v>0</v>
      </c>
      <c r="Y396" s="26">
        <f>IF($H396&gt;K396,MIN($H396-K396,L396-K396)*INDEX('[1]2018_commission_structure-Start'!$A$15:$J$18,MATCH($E396,'[1]2018_commission_structure-Start'!$A$15:$A$18,0),MATCH(Y$1,'[1]2018_commission_structure-Start'!$A$15:$J$15,0)),0)</f>
        <v>0</v>
      </c>
      <c r="Z396" s="26">
        <f>IF(H396&gt;L396,(H396-L396)*INDEX('[1]2018_commission_structure-Start'!$A$21:$I$24,MATCH($E396,'[1]2018_commission_structure-Start'!$A$21:$A$24,0),MATCH(Z$1,'[1]2018_commission_structure-Start'!$A$21:$I$21,0)),0)</f>
        <v>0</v>
      </c>
      <c r="AA396" s="28">
        <f t="shared" si="68"/>
        <v>44843.4</v>
      </c>
      <c r="AB396" s="28">
        <f t="shared" si="69"/>
        <v>108868.4</v>
      </c>
    </row>
    <row r="397" spans="1:28" x14ac:dyDescent="0.2">
      <c r="A397" s="25" t="str">
        <f t="shared" si="60"/>
        <v>Wallas Riolfi</v>
      </c>
      <c r="B397" s="25">
        <v>6713405010</v>
      </c>
      <c r="C397" s="25" t="s">
        <v>783</v>
      </c>
      <c r="D397" s="25" t="s">
        <v>784</v>
      </c>
      <c r="E397" s="25" t="s">
        <v>7</v>
      </c>
      <c r="F397" s="25">
        <v>49505</v>
      </c>
      <c r="G397" s="25">
        <f>COUNTIF([1]deals_closed!D:D,B397)</f>
        <v>23</v>
      </c>
      <c r="H397" s="26">
        <f>SUMIF([1]deals_closed!D:D,B397,[1]deals_closed!C:C)</f>
        <v>868569</v>
      </c>
      <c r="I397" s="26">
        <f>VLOOKUP(E397,'[1]2018_commission_structure-Start'!$A$22:$I$24,9,FALSE)</f>
        <v>500000</v>
      </c>
      <c r="J397" s="26">
        <f t="shared" si="61"/>
        <v>625000</v>
      </c>
      <c r="K397" s="26">
        <f t="shared" si="62"/>
        <v>750000</v>
      </c>
      <c r="L397" s="26">
        <f t="shared" si="63"/>
        <v>1000000</v>
      </c>
      <c r="M397" s="27">
        <f t="shared" si="64"/>
        <v>1.7371380000000001</v>
      </c>
      <c r="N397" s="25" t="str">
        <f t="shared" si="65"/>
        <v>150-200%</v>
      </c>
      <c r="O397" s="28">
        <f>MIN(H397,I397)*INDEX('[1]2018_commission_structure-Start'!$A$21:$I$24,MATCH($E397,'[1]2018_commission_structure-Start'!$A$21:$A$24,0),MATCH(O$1,'[1]2018_commission_structure-Start'!$A$21:$I$21,0))</f>
        <v>50000</v>
      </c>
      <c r="P397" s="26">
        <f>IF(H397&gt;I397,MIN(H397-I397,J397-I397)*INDEX('[1]2018_commission_structure-Start'!$A$21:$I$24,MATCH($E397,'[1]2018_commission_structure-Start'!$A$21:$A$24,0), MATCH(P$1,'[1]2018_commission_structure-Start'!$A$21:$I$21,0)),0)</f>
        <v>18750</v>
      </c>
      <c r="Q397" s="26">
        <f>IF($H397&gt;J397,MIN($H397-J397,K397-J397)*INDEX('[1]2018_commission_structure-Start'!$A$21:$I$24,MATCH($E397,'[1]2018_commission_structure-Start'!$A$21:$A$24,0), MATCH(Q$1,'[1]2018_commission_structure-Start'!$A$21:$I$21,0)),0)</f>
        <v>22500</v>
      </c>
      <c r="R397" s="26">
        <f>IF($H397&gt;K397,MIN($H397-K397,L397-K397)*INDEX('[1]2018_commission_structure-Start'!$A$21:$I$24,MATCH($E397,'[1]2018_commission_structure-Start'!$A$21:$A$24,0), MATCH(R$1,'[1]2018_commission_structure-Start'!$A$21:$I$21,0)),0)</f>
        <v>26085.18</v>
      </c>
      <c r="S397" s="26">
        <f>IF(H397&gt;L397,(H397-L397)*INDEX('[1]2018_commission_structure-Start'!$A$21:$I$24,MATCH($E397,'[1]2018_commission_structure-Start'!$A$21:$A$24,0),MATCH(S$1,'[1]2018_commission_structure-Start'!$A$21:$I$21,0)),0)</f>
        <v>0</v>
      </c>
      <c r="T397" s="28">
        <f t="shared" si="66"/>
        <v>117335.18</v>
      </c>
      <c r="U397" s="28">
        <f t="shared" si="67"/>
        <v>166840.18</v>
      </c>
      <c r="V397" s="28">
        <f>MIN(H397,I397)*INDEX('[1]2018_commission_structure-Start'!$A$15:$J$18,MATCH($E397,'[1]2018_commission_structure-Start'!$A$15:$A$18,0),MATCH(V$1,'[1]2018_commission_structure-Start'!$A$15:$J$15,0))</f>
        <v>60000</v>
      </c>
      <c r="W397" s="26">
        <f>IF($H397&gt;I397,MIN($H397-I397,J397-I397)*INDEX('[1]2018_commission_structure-Start'!$A$15:$J$18,MATCH($E397,'[1]2018_commission_structure-Start'!$A$15:$A$18,0),MATCH(W$1,'[1]2018_commission_structure-Start'!$A$15:$J$15,0)),0)</f>
        <v>21250</v>
      </c>
      <c r="X397" s="26">
        <f>IF($H397&gt;J397,MIN($H397-J397,K397-J397)*INDEX('[1]2018_commission_structure-Start'!$A$15:$J$18,MATCH($E397,'[1]2018_commission_structure-Start'!$A$15:$A$18,0),MATCH(X$1,'[1]2018_commission_structure-Start'!$A$15:$J$15,0)),0)</f>
        <v>25000</v>
      </c>
      <c r="Y397" s="26">
        <f>IF($H397&gt;K397,MIN($H397-K397,L397-K397)*INDEX('[1]2018_commission_structure-Start'!$A$15:$J$18,MATCH($E397,'[1]2018_commission_structure-Start'!$A$15:$A$18,0),MATCH(Y$1,'[1]2018_commission_structure-Start'!$A$15:$J$15,0)),0)</f>
        <v>26085.18</v>
      </c>
      <c r="Z397" s="26">
        <f>IF(H397&gt;L397,(H397-L397)*INDEX('[1]2018_commission_structure-Start'!$A$21:$I$24,MATCH($E397,'[1]2018_commission_structure-Start'!$A$21:$A$24,0),MATCH(Z$1,'[1]2018_commission_structure-Start'!$A$21:$I$21,0)),0)</f>
        <v>0</v>
      </c>
      <c r="AA397" s="28">
        <f t="shared" si="68"/>
        <v>132335.18</v>
      </c>
      <c r="AB397" s="28">
        <f t="shared" si="69"/>
        <v>181840.18</v>
      </c>
    </row>
    <row r="398" spans="1:28" x14ac:dyDescent="0.2">
      <c r="A398" s="25" t="str">
        <f t="shared" si="60"/>
        <v>Hew Lamborne</v>
      </c>
      <c r="B398" s="25">
        <v>793441269</v>
      </c>
      <c r="C398" s="25" t="s">
        <v>785</v>
      </c>
      <c r="D398" s="25" t="s">
        <v>786</v>
      </c>
      <c r="E398" s="25" t="s">
        <v>29</v>
      </c>
      <c r="F398" s="25">
        <v>60498</v>
      </c>
      <c r="G398" s="25">
        <f>COUNTIF([1]deals_closed!D:D,B398)</f>
        <v>15</v>
      </c>
      <c r="H398" s="26">
        <f>SUMIF([1]deals_closed!D:D,B398,[1]deals_closed!C:C)</f>
        <v>499847</v>
      </c>
      <c r="I398" s="26">
        <f>VLOOKUP(E398,'[1]2018_commission_structure-Start'!$A$22:$I$24,9,FALSE)</f>
        <v>600000</v>
      </c>
      <c r="J398" s="26">
        <f t="shared" si="61"/>
        <v>750000</v>
      </c>
      <c r="K398" s="26">
        <f t="shared" si="62"/>
        <v>900000</v>
      </c>
      <c r="L398" s="26">
        <f t="shared" si="63"/>
        <v>1200000</v>
      </c>
      <c r="M398" s="27">
        <f t="shared" si="64"/>
        <v>0.83307833333333337</v>
      </c>
      <c r="N398" s="25" t="str">
        <f t="shared" si="65"/>
        <v>0-100%</v>
      </c>
      <c r="O398" s="28">
        <f>MIN(H398,I398)*INDEX('[1]2018_commission_structure-Start'!$A$21:$I$24,MATCH($E398,'[1]2018_commission_structure-Start'!$A$21:$A$24,0),MATCH(O$1,'[1]2018_commission_structure-Start'!$A$21:$I$21,0))</f>
        <v>64980.11</v>
      </c>
      <c r="P398" s="26">
        <f>IF(H398&gt;I398,MIN(H398-I398,J398-I398)*INDEX('[1]2018_commission_structure-Start'!$A$21:$I$24,MATCH($E398,'[1]2018_commission_structure-Start'!$A$21:$A$24,0), MATCH(P$1,'[1]2018_commission_structure-Start'!$A$21:$I$21,0)),0)</f>
        <v>0</v>
      </c>
      <c r="Q398" s="26">
        <f>IF($H398&gt;J398,MIN($H398-J398,K398-J398)*INDEX('[1]2018_commission_structure-Start'!$A$21:$I$24,MATCH($E398,'[1]2018_commission_structure-Start'!$A$21:$A$24,0), MATCH(Q$1,'[1]2018_commission_structure-Start'!$A$21:$I$21,0)),0)</f>
        <v>0</v>
      </c>
      <c r="R398" s="26">
        <f>IF($H398&gt;K398,MIN($H398-K398,L398-K398)*INDEX('[1]2018_commission_structure-Start'!$A$21:$I$24,MATCH($E398,'[1]2018_commission_structure-Start'!$A$21:$A$24,0), MATCH(R$1,'[1]2018_commission_structure-Start'!$A$21:$I$21,0)),0)</f>
        <v>0</v>
      </c>
      <c r="S398" s="26">
        <f>IF(H398&gt;L398,(H398-L398)*INDEX('[1]2018_commission_structure-Start'!$A$21:$I$24,MATCH($E398,'[1]2018_commission_structure-Start'!$A$21:$A$24,0),MATCH(S$1,'[1]2018_commission_structure-Start'!$A$21:$I$21,0)),0)</f>
        <v>0</v>
      </c>
      <c r="T398" s="28">
        <f t="shared" si="66"/>
        <v>64980.11</v>
      </c>
      <c r="U398" s="28">
        <f t="shared" si="67"/>
        <v>125478.11</v>
      </c>
      <c r="V398" s="28">
        <f>MIN(H398,I398)*INDEX('[1]2018_commission_structure-Start'!$A$15:$J$18,MATCH($E398,'[1]2018_commission_structure-Start'!$A$15:$A$18,0),MATCH(V$1,'[1]2018_commission_structure-Start'!$A$15:$J$15,0))</f>
        <v>74977.05</v>
      </c>
      <c r="W398" s="26">
        <f>IF($H398&gt;I398,MIN($H398-I398,J398-I398)*INDEX('[1]2018_commission_structure-Start'!$A$15:$J$18,MATCH($E398,'[1]2018_commission_structure-Start'!$A$15:$A$18,0),MATCH(W$1,'[1]2018_commission_structure-Start'!$A$15:$J$15,0)),0)</f>
        <v>0</v>
      </c>
      <c r="X398" s="26">
        <f>IF($H398&gt;J398,MIN($H398-J398,K398-J398)*INDEX('[1]2018_commission_structure-Start'!$A$15:$J$18,MATCH($E398,'[1]2018_commission_structure-Start'!$A$15:$A$18,0),MATCH(X$1,'[1]2018_commission_structure-Start'!$A$15:$J$15,0)),0)</f>
        <v>0</v>
      </c>
      <c r="Y398" s="26">
        <f>IF($H398&gt;K398,MIN($H398-K398,L398-K398)*INDEX('[1]2018_commission_structure-Start'!$A$15:$J$18,MATCH($E398,'[1]2018_commission_structure-Start'!$A$15:$A$18,0),MATCH(Y$1,'[1]2018_commission_structure-Start'!$A$15:$J$15,0)),0)</f>
        <v>0</v>
      </c>
      <c r="Z398" s="26">
        <f>IF(H398&gt;L398,(H398-L398)*INDEX('[1]2018_commission_structure-Start'!$A$21:$I$24,MATCH($E398,'[1]2018_commission_structure-Start'!$A$21:$A$24,0),MATCH(Z$1,'[1]2018_commission_structure-Start'!$A$21:$I$21,0)),0)</f>
        <v>0</v>
      </c>
      <c r="AA398" s="28">
        <f t="shared" si="68"/>
        <v>74977.05</v>
      </c>
      <c r="AB398" s="28">
        <f t="shared" si="69"/>
        <v>135475.04999999999</v>
      </c>
    </row>
    <row r="399" spans="1:28" x14ac:dyDescent="0.2">
      <c r="A399" s="25" t="str">
        <f t="shared" si="60"/>
        <v>Desmond Simmins</v>
      </c>
      <c r="B399" s="25">
        <v>9057758911</v>
      </c>
      <c r="C399" s="25" t="s">
        <v>787</v>
      </c>
      <c r="D399" s="25" t="s">
        <v>788</v>
      </c>
      <c r="E399" s="25" t="s">
        <v>29</v>
      </c>
      <c r="F399" s="25">
        <v>54346</v>
      </c>
      <c r="G399" s="25">
        <f>COUNTIF([1]deals_closed!D:D,B399)</f>
        <v>17</v>
      </c>
      <c r="H399" s="26">
        <f>SUMIF([1]deals_closed!D:D,B399,[1]deals_closed!C:C)</f>
        <v>608913</v>
      </c>
      <c r="I399" s="26">
        <f>VLOOKUP(E399,'[1]2018_commission_structure-Start'!$A$22:$I$24,9,FALSE)</f>
        <v>600000</v>
      </c>
      <c r="J399" s="26">
        <f t="shared" si="61"/>
        <v>750000</v>
      </c>
      <c r="K399" s="26">
        <f t="shared" si="62"/>
        <v>900000</v>
      </c>
      <c r="L399" s="26">
        <f t="shared" si="63"/>
        <v>1200000</v>
      </c>
      <c r="M399" s="27">
        <f t="shared" si="64"/>
        <v>1.0148550000000001</v>
      </c>
      <c r="N399" s="25" t="str">
        <f t="shared" si="65"/>
        <v>100-125%</v>
      </c>
      <c r="O399" s="28">
        <f>MIN(H399,I399)*INDEX('[1]2018_commission_structure-Start'!$A$21:$I$24,MATCH($E399,'[1]2018_commission_structure-Start'!$A$21:$A$24,0),MATCH(O$1,'[1]2018_commission_structure-Start'!$A$21:$I$21,0))</f>
        <v>78000</v>
      </c>
      <c r="P399" s="26">
        <f>IF(H399&gt;I399,MIN(H399-I399,J399-I399)*INDEX('[1]2018_commission_structure-Start'!$A$21:$I$24,MATCH($E399,'[1]2018_commission_structure-Start'!$A$21:$A$24,0), MATCH(P$1,'[1]2018_commission_structure-Start'!$A$21:$I$21,0)),0)</f>
        <v>1515.21</v>
      </c>
      <c r="Q399" s="26">
        <f>IF($H399&gt;J399,MIN($H399-J399,K399-J399)*INDEX('[1]2018_commission_structure-Start'!$A$21:$I$24,MATCH($E399,'[1]2018_commission_structure-Start'!$A$21:$A$24,0), MATCH(Q$1,'[1]2018_commission_structure-Start'!$A$21:$I$21,0)),0)</f>
        <v>0</v>
      </c>
      <c r="R399" s="26">
        <f>IF($H399&gt;K399,MIN($H399-K399,L399-K399)*INDEX('[1]2018_commission_structure-Start'!$A$21:$I$24,MATCH($E399,'[1]2018_commission_structure-Start'!$A$21:$A$24,0), MATCH(R$1,'[1]2018_commission_structure-Start'!$A$21:$I$21,0)),0)</f>
        <v>0</v>
      </c>
      <c r="S399" s="26">
        <f>IF(H399&gt;L399,(H399-L399)*INDEX('[1]2018_commission_structure-Start'!$A$21:$I$24,MATCH($E399,'[1]2018_commission_structure-Start'!$A$21:$A$24,0),MATCH(S$1,'[1]2018_commission_structure-Start'!$A$21:$I$21,0)),0)</f>
        <v>0</v>
      </c>
      <c r="T399" s="28">
        <f t="shared" si="66"/>
        <v>79515.210000000006</v>
      </c>
      <c r="U399" s="28">
        <f t="shared" si="67"/>
        <v>133861.21000000002</v>
      </c>
      <c r="V399" s="28">
        <f>MIN(H399,I399)*INDEX('[1]2018_commission_structure-Start'!$A$15:$J$18,MATCH($E399,'[1]2018_commission_structure-Start'!$A$15:$A$18,0),MATCH(V$1,'[1]2018_commission_structure-Start'!$A$15:$J$15,0))</f>
        <v>90000</v>
      </c>
      <c r="W399" s="26">
        <f>IF($H399&gt;I399,MIN($H399-I399,J399-I399)*INDEX('[1]2018_commission_structure-Start'!$A$15:$J$18,MATCH($E399,'[1]2018_commission_structure-Start'!$A$15:$A$18,0),MATCH(W$1,'[1]2018_commission_structure-Start'!$A$15:$J$15,0)),0)</f>
        <v>1604.34</v>
      </c>
      <c r="X399" s="26">
        <f>IF($H399&gt;J399,MIN($H399-J399,K399-J399)*INDEX('[1]2018_commission_structure-Start'!$A$15:$J$18,MATCH($E399,'[1]2018_commission_structure-Start'!$A$15:$A$18,0),MATCH(X$1,'[1]2018_commission_structure-Start'!$A$15:$J$15,0)),0)</f>
        <v>0</v>
      </c>
      <c r="Y399" s="26">
        <f>IF($H399&gt;K399,MIN($H399-K399,L399-K399)*INDEX('[1]2018_commission_structure-Start'!$A$15:$J$18,MATCH($E399,'[1]2018_commission_structure-Start'!$A$15:$A$18,0),MATCH(Y$1,'[1]2018_commission_structure-Start'!$A$15:$J$15,0)),0)</f>
        <v>0</v>
      </c>
      <c r="Z399" s="26">
        <f>IF(H399&gt;L399,(H399-L399)*INDEX('[1]2018_commission_structure-Start'!$A$21:$I$24,MATCH($E399,'[1]2018_commission_structure-Start'!$A$21:$A$24,0),MATCH(Z$1,'[1]2018_commission_structure-Start'!$A$21:$I$21,0)),0)</f>
        <v>0</v>
      </c>
      <c r="AA399" s="28">
        <f t="shared" si="68"/>
        <v>91604.34</v>
      </c>
      <c r="AB399" s="28">
        <f t="shared" si="69"/>
        <v>145950.34</v>
      </c>
    </row>
    <row r="400" spans="1:28" x14ac:dyDescent="0.2">
      <c r="A400" s="25" t="str">
        <f t="shared" si="60"/>
        <v>Rafe Leman</v>
      </c>
      <c r="B400" s="25">
        <v>9245659313</v>
      </c>
      <c r="C400" s="25" t="s">
        <v>642</v>
      </c>
      <c r="D400" s="25" t="s">
        <v>789</v>
      </c>
      <c r="E400" s="25" t="s">
        <v>29</v>
      </c>
      <c r="F400" s="25">
        <v>64732</v>
      </c>
      <c r="G400" s="25">
        <f>COUNTIF([1]deals_closed!D:D,B400)</f>
        <v>9</v>
      </c>
      <c r="H400" s="26">
        <f>SUMIF([1]deals_closed!D:D,B400,[1]deals_closed!C:C)</f>
        <v>256286</v>
      </c>
      <c r="I400" s="26">
        <f>VLOOKUP(E400,'[1]2018_commission_structure-Start'!$A$22:$I$24,9,FALSE)</f>
        <v>600000</v>
      </c>
      <c r="J400" s="26">
        <f t="shared" si="61"/>
        <v>750000</v>
      </c>
      <c r="K400" s="26">
        <f t="shared" si="62"/>
        <v>900000</v>
      </c>
      <c r="L400" s="26">
        <f t="shared" si="63"/>
        <v>1200000</v>
      </c>
      <c r="M400" s="27">
        <f t="shared" si="64"/>
        <v>0.42714333333333332</v>
      </c>
      <c r="N400" s="25" t="str">
        <f t="shared" si="65"/>
        <v>0-100%</v>
      </c>
      <c r="O400" s="28">
        <f>MIN(H400,I400)*INDEX('[1]2018_commission_structure-Start'!$A$21:$I$24,MATCH($E400,'[1]2018_commission_structure-Start'!$A$21:$A$24,0),MATCH(O$1,'[1]2018_commission_structure-Start'!$A$21:$I$21,0))</f>
        <v>33317.18</v>
      </c>
      <c r="P400" s="26">
        <f>IF(H400&gt;I400,MIN(H400-I400,J400-I400)*INDEX('[1]2018_commission_structure-Start'!$A$21:$I$24,MATCH($E400,'[1]2018_commission_structure-Start'!$A$21:$A$24,0), MATCH(P$1,'[1]2018_commission_structure-Start'!$A$21:$I$21,0)),0)</f>
        <v>0</v>
      </c>
      <c r="Q400" s="26">
        <f>IF($H400&gt;J400,MIN($H400-J400,K400-J400)*INDEX('[1]2018_commission_structure-Start'!$A$21:$I$24,MATCH($E400,'[1]2018_commission_structure-Start'!$A$21:$A$24,0), MATCH(Q$1,'[1]2018_commission_structure-Start'!$A$21:$I$21,0)),0)</f>
        <v>0</v>
      </c>
      <c r="R400" s="26">
        <f>IF($H400&gt;K400,MIN($H400-K400,L400-K400)*INDEX('[1]2018_commission_structure-Start'!$A$21:$I$24,MATCH($E400,'[1]2018_commission_structure-Start'!$A$21:$A$24,0), MATCH(R$1,'[1]2018_commission_structure-Start'!$A$21:$I$21,0)),0)</f>
        <v>0</v>
      </c>
      <c r="S400" s="26">
        <f>IF(H400&gt;L400,(H400-L400)*INDEX('[1]2018_commission_structure-Start'!$A$21:$I$24,MATCH($E400,'[1]2018_commission_structure-Start'!$A$21:$A$24,0),MATCH(S$1,'[1]2018_commission_structure-Start'!$A$21:$I$21,0)),0)</f>
        <v>0</v>
      </c>
      <c r="T400" s="28">
        <f t="shared" si="66"/>
        <v>33317.18</v>
      </c>
      <c r="U400" s="28">
        <f t="shared" si="67"/>
        <v>98049.18</v>
      </c>
      <c r="V400" s="28">
        <f>MIN(H400,I400)*INDEX('[1]2018_commission_structure-Start'!$A$15:$J$18,MATCH($E400,'[1]2018_commission_structure-Start'!$A$15:$A$18,0),MATCH(V$1,'[1]2018_commission_structure-Start'!$A$15:$J$15,0))</f>
        <v>38442.9</v>
      </c>
      <c r="W400" s="26">
        <f>IF($H400&gt;I400,MIN($H400-I400,J400-I400)*INDEX('[1]2018_commission_structure-Start'!$A$15:$J$18,MATCH($E400,'[1]2018_commission_structure-Start'!$A$15:$A$18,0),MATCH(W$1,'[1]2018_commission_structure-Start'!$A$15:$J$15,0)),0)</f>
        <v>0</v>
      </c>
      <c r="X400" s="26">
        <f>IF($H400&gt;J400,MIN($H400-J400,K400-J400)*INDEX('[1]2018_commission_structure-Start'!$A$15:$J$18,MATCH($E400,'[1]2018_commission_structure-Start'!$A$15:$A$18,0),MATCH(X$1,'[1]2018_commission_structure-Start'!$A$15:$J$15,0)),0)</f>
        <v>0</v>
      </c>
      <c r="Y400" s="26">
        <f>IF($H400&gt;K400,MIN($H400-K400,L400-K400)*INDEX('[1]2018_commission_structure-Start'!$A$15:$J$18,MATCH($E400,'[1]2018_commission_structure-Start'!$A$15:$A$18,0),MATCH(Y$1,'[1]2018_commission_structure-Start'!$A$15:$J$15,0)),0)</f>
        <v>0</v>
      </c>
      <c r="Z400" s="26">
        <f>IF(H400&gt;L400,(H400-L400)*INDEX('[1]2018_commission_structure-Start'!$A$21:$I$24,MATCH($E400,'[1]2018_commission_structure-Start'!$A$21:$A$24,0),MATCH(Z$1,'[1]2018_commission_structure-Start'!$A$21:$I$21,0)),0)</f>
        <v>0</v>
      </c>
      <c r="AA400" s="28">
        <f t="shared" si="68"/>
        <v>38442.9</v>
      </c>
      <c r="AB400" s="28">
        <f t="shared" si="69"/>
        <v>103174.9</v>
      </c>
    </row>
    <row r="401" spans="1:28" x14ac:dyDescent="0.2">
      <c r="A401" s="25" t="str">
        <f t="shared" si="60"/>
        <v>Jone Sleep</v>
      </c>
      <c r="B401" s="25">
        <v>2873915978</v>
      </c>
      <c r="C401" s="25" t="s">
        <v>790</v>
      </c>
      <c r="D401" s="25" t="s">
        <v>791</v>
      </c>
      <c r="E401" s="25" t="s">
        <v>29</v>
      </c>
      <c r="F401" s="25">
        <v>73164</v>
      </c>
      <c r="G401" s="25">
        <f>COUNTIF([1]deals_closed!D:D,B401)</f>
        <v>25</v>
      </c>
      <c r="H401" s="26">
        <f>SUMIF([1]deals_closed!D:D,B401,[1]deals_closed!C:C)</f>
        <v>833825</v>
      </c>
      <c r="I401" s="26">
        <f>VLOOKUP(E401,'[1]2018_commission_structure-Start'!$A$22:$I$24,9,FALSE)</f>
        <v>600000</v>
      </c>
      <c r="J401" s="26">
        <f t="shared" si="61"/>
        <v>750000</v>
      </c>
      <c r="K401" s="26">
        <f t="shared" si="62"/>
        <v>900000</v>
      </c>
      <c r="L401" s="26">
        <f t="shared" si="63"/>
        <v>1200000</v>
      </c>
      <c r="M401" s="27">
        <f t="shared" si="64"/>
        <v>1.3897083333333333</v>
      </c>
      <c r="N401" s="25" t="str">
        <f t="shared" si="65"/>
        <v>125-150%</v>
      </c>
      <c r="O401" s="28">
        <f>MIN(H401,I401)*INDEX('[1]2018_commission_structure-Start'!$A$21:$I$24,MATCH($E401,'[1]2018_commission_structure-Start'!$A$21:$A$24,0),MATCH(O$1,'[1]2018_commission_structure-Start'!$A$21:$I$21,0))</f>
        <v>78000</v>
      </c>
      <c r="P401" s="26">
        <f>IF(H401&gt;I401,MIN(H401-I401,J401-I401)*INDEX('[1]2018_commission_structure-Start'!$A$21:$I$24,MATCH($E401,'[1]2018_commission_structure-Start'!$A$21:$A$24,0), MATCH(P$1,'[1]2018_commission_structure-Start'!$A$21:$I$21,0)),0)</f>
        <v>25500.000000000004</v>
      </c>
      <c r="Q401" s="26">
        <f>IF($H401&gt;J401,MIN($H401-J401,K401-J401)*INDEX('[1]2018_commission_structure-Start'!$A$21:$I$24,MATCH($E401,'[1]2018_commission_structure-Start'!$A$21:$A$24,0), MATCH(Q$1,'[1]2018_commission_structure-Start'!$A$21:$I$21,0)),0)</f>
        <v>17603.25</v>
      </c>
      <c r="R401" s="26">
        <f>IF($H401&gt;K401,MIN($H401-K401,L401-K401)*INDEX('[1]2018_commission_structure-Start'!$A$21:$I$24,MATCH($E401,'[1]2018_commission_structure-Start'!$A$21:$A$24,0), MATCH(R$1,'[1]2018_commission_structure-Start'!$A$21:$I$21,0)),0)</f>
        <v>0</v>
      </c>
      <c r="S401" s="26">
        <f>IF(H401&gt;L401,(H401-L401)*INDEX('[1]2018_commission_structure-Start'!$A$21:$I$24,MATCH($E401,'[1]2018_commission_structure-Start'!$A$21:$A$24,0),MATCH(S$1,'[1]2018_commission_structure-Start'!$A$21:$I$21,0)),0)</f>
        <v>0</v>
      </c>
      <c r="T401" s="28">
        <f t="shared" si="66"/>
        <v>121103.25</v>
      </c>
      <c r="U401" s="28">
        <f t="shared" si="67"/>
        <v>194267.25</v>
      </c>
      <c r="V401" s="28">
        <f>MIN(H401,I401)*INDEX('[1]2018_commission_structure-Start'!$A$15:$J$18,MATCH($E401,'[1]2018_commission_structure-Start'!$A$15:$A$18,0),MATCH(V$1,'[1]2018_commission_structure-Start'!$A$15:$J$15,0))</f>
        <v>90000</v>
      </c>
      <c r="W401" s="26">
        <f>IF($H401&gt;I401,MIN($H401-I401,J401-I401)*INDEX('[1]2018_commission_structure-Start'!$A$15:$J$18,MATCH($E401,'[1]2018_commission_structure-Start'!$A$15:$A$18,0),MATCH(W$1,'[1]2018_commission_structure-Start'!$A$15:$J$15,0)),0)</f>
        <v>27000</v>
      </c>
      <c r="X401" s="26">
        <f>IF($H401&gt;J401,MIN($H401-J401,K401-J401)*INDEX('[1]2018_commission_structure-Start'!$A$15:$J$18,MATCH($E401,'[1]2018_commission_structure-Start'!$A$15:$A$18,0),MATCH(X$1,'[1]2018_commission_structure-Start'!$A$15:$J$15,0)),0)</f>
        <v>20956.25</v>
      </c>
      <c r="Y401" s="26">
        <f>IF($H401&gt;K401,MIN($H401-K401,L401-K401)*INDEX('[1]2018_commission_structure-Start'!$A$15:$J$18,MATCH($E401,'[1]2018_commission_structure-Start'!$A$15:$A$18,0),MATCH(Y$1,'[1]2018_commission_structure-Start'!$A$15:$J$15,0)),0)</f>
        <v>0</v>
      </c>
      <c r="Z401" s="26">
        <f>IF(H401&gt;L401,(H401-L401)*INDEX('[1]2018_commission_structure-Start'!$A$21:$I$24,MATCH($E401,'[1]2018_commission_structure-Start'!$A$21:$A$24,0),MATCH(Z$1,'[1]2018_commission_structure-Start'!$A$21:$I$21,0)),0)</f>
        <v>0</v>
      </c>
      <c r="AA401" s="28">
        <f t="shared" si="68"/>
        <v>137956.25</v>
      </c>
      <c r="AB401" s="28">
        <f t="shared" si="69"/>
        <v>211120.25</v>
      </c>
    </row>
    <row r="402" spans="1:28" x14ac:dyDescent="0.2">
      <c r="A402" s="25" t="str">
        <f t="shared" si="60"/>
        <v>Nil Dowden</v>
      </c>
      <c r="B402" s="25">
        <v>923191143</v>
      </c>
      <c r="C402" s="25" t="s">
        <v>792</v>
      </c>
      <c r="D402" s="25" t="s">
        <v>793</v>
      </c>
      <c r="E402" s="25" t="s">
        <v>29</v>
      </c>
      <c r="F402" s="25">
        <v>53354</v>
      </c>
      <c r="G402" s="25">
        <f>COUNTIF([1]deals_closed!D:D,B402)</f>
        <v>15</v>
      </c>
      <c r="H402" s="26">
        <f>SUMIF([1]deals_closed!D:D,B402,[1]deals_closed!C:C)</f>
        <v>488228</v>
      </c>
      <c r="I402" s="26">
        <f>VLOOKUP(E402,'[1]2018_commission_structure-Start'!$A$22:$I$24,9,FALSE)</f>
        <v>600000</v>
      </c>
      <c r="J402" s="26">
        <f t="shared" si="61"/>
        <v>750000</v>
      </c>
      <c r="K402" s="26">
        <f t="shared" si="62"/>
        <v>900000</v>
      </c>
      <c r="L402" s="26">
        <f t="shared" si="63"/>
        <v>1200000</v>
      </c>
      <c r="M402" s="27">
        <f t="shared" si="64"/>
        <v>0.81371333333333329</v>
      </c>
      <c r="N402" s="25" t="str">
        <f t="shared" si="65"/>
        <v>0-100%</v>
      </c>
      <c r="O402" s="28">
        <f>MIN(H402,I402)*INDEX('[1]2018_commission_structure-Start'!$A$21:$I$24,MATCH($E402,'[1]2018_commission_structure-Start'!$A$21:$A$24,0),MATCH(O$1,'[1]2018_commission_structure-Start'!$A$21:$I$21,0))</f>
        <v>63469.64</v>
      </c>
      <c r="P402" s="26">
        <f>IF(H402&gt;I402,MIN(H402-I402,J402-I402)*INDEX('[1]2018_commission_structure-Start'!$A$21:$I$24,MATCH($E402,'[1]2018_commission_structure-Start'!$A$21:$A$24,0), MATCH(P$1,'[1]2018_commission_structure-Start'!$A$21:$I$21,0)),0)</f>
        <v>0</v>
      </c>
      <c r="Q402" s="26">
        <f>IF($H402&gt;J402,MIN($H402-J402,K402-J402)*INDEX('[1]2018_commission_structure-Start'!$A$21:$I$24,MATCH($E402,'[1]2018_commission_structure-Start'!$A$21:$A$24,0), MATCH(Q$1,'[1]2018_commission_structure-Start'!$A$21:$I$21,0)),0)</f>
        <v>0</v>
      </c>
      <c r="R402" s="26">
        <f>IF($H402&gt;K402,MIN($H402-K402,L402-K402)*INDEX('[1]2018_commission_structure-Start'!$A$21:$I$24,MATCH($E402,'[1]2018_commission_structure-Start'!$A$21:$A$24,0), MATCH(R$1,'[1]2018_commission_structure-Start'!$A$21:$I$21,0)),0)</f>
        <v>0</v>
      </c>
      <c r="S402" s="26">
        <f>IF(H402&gt;L402,(H402-L402)*INDEX('[1]2018_commission_structure-Start'!$A$21:$I$24,MATCH($E402,'[1]2018_commission_structure-Start'!$A$21:$A$24,0),MATCH(S$1,'[1]2018_commission_structure-Start'!$A$21:$I$21,0)),0)</f>
        <v>0</v>
      </c>
      <c r="T402" s="28">
        <f t="shared" si="66"/>
        <v>63469.64</v>
      </c>
      <c r="U402" s="28">
        <f t="shared" si="67"/>
        <v>116823.64</v>
      </c>
      <c r="V402" s="28">
        <f>MIN(H402,I402)*INDEX('[1]2018_commission_structure-Start'!$A$15:$J$18,MATCH($E402,'[1]2018_commission_structure-Start'!$A$15:$A$18,0),MATCH(V$1,'[1]2018_commission_structure-Start'!$A$15:$J$15,0))</f>
        <v>73234.2</v>
      </c>
      <c r="W402" s="26">
        <f>IF($H402&gt;I402,MIN($H402-I402,J402-I402)*INDEX('[1]2018_commission_structure-Start'!$A$15:$J$18,MATCH($E402,'[1]2018_commission_structure-Start'!$A$15:$A$18,0),MATCH(W$1,'[1]2018_commission_structure-Start'!$A$15:$J$15,0)),0)</f>
        <v>0</v>
      </c>
      <c r="X402" s="26">
        <f>IF($H402&gt;J402,MIN($H402-J402,K402-J402)*INDEX('[1]2018_commission_structure-Start'!$A$15:$J$18,MATCH($E402,'[1]2018_commission_structure-Start'!$A$15:$A$18,0),MATCH(X$1,'[1]2018_commission_structure-Start'!$A$15:$J$15,0)),0)</f>
        <v>0</v>
      </c>
      <c r="Y402" s="26">
        <f>IF($H402&gt;K402,MIN($H402-K402,L402-K402)*INDEX('[1]2018_commission_structure-Start'!$A$15:$J$18,MATCH($E402,'[1]2018_commission_structure-Start'!$A$15:$A$18,0),MATCH(Y$1,'[1]2018_commission_structure-Start'!$A$15:$J$15,0)),0)</f>
        <v>0</v>
      </c>
      <c r="Z402" s="26">
        <f>IF(H402&gt;L402,(H402-L402)*INDEX('[1]2018_commission_structure-Start'!$A$21:$I$24,MATCH($E402,'[1]2018_commission_structure-Start'!$A$21:$A$24,0),MATCH(Z$1,'[1]2018_commission_structure-Start'!$A$21:$I$21,0)),0)</f>
        <v>0</v>
      </c>
      <c r="AA402" s="28">
        <f t="shared" si="68"/>
        <v>73234.2</v>
      </c>
      <c r="AB402" s="28">
        <f t="shared" si="69"/>
        <v>126588.2</v>
      </c>
    </row>
    <row r="403" spans="1:28" x14ac:dyDescent="0.2">
      <c r="A403" s="25" t="str">
        <f t="shared" si="60"/>
        <v>Keenan Kruszelnicki</v>
      </c>
      <c r="B403" s="25">
        <v>1958063002</v>
      </c>
      <c r="C403" s="25" t="s">
        <v>794</v>
      </c>
      <c r="D403" s="25" t="s">
        <v>795</v>
      </c>
      <c r="E403" s="25" t="s">
        <v>10</v>
      </c>
      <c r="F403" s="25">
        <v>105993</v>
      </c>
      <c r="G403" s="25">
        <f>COUNTIF([1]deals_closed!D:D,B403)</f>
        <v>24</v>
      </c>
      <c r="H403" s="26">
        <f>SUMIF([1]deals_closed!D:D,B403,[1]deals_closed!C:C)</f>
        <v>955328</v>
      </c>
      <c r="I403" s="26">
        <f>VLOOKUP(E403,'[1]2018_commission_structure-Start'!$A$22:$I$24,9,FALSE)</f>
        <v>750000</v>
      </c>
      <c r="J403" s="26">
        <f t="shared" si="61"/>
        <v>937500</v>
      </c>
      <c r="K403" s="26">
        <f t="shared" si="62"/>
        <v>1125000</v>
      </c>
      <c r="L403" s="26">
        <f t="shared" si="63"/>
        <v>1500000</v>
      </c>
      <c r="M403" s="27">
        <f t="shared" si="64"/>
        <v>1.2737706666666666</v>
      </c>
      <c r="N403" s="25" t="str">
        <f t="shared" si="65"/>
        <v>125-150%</v>
      </c>
      <c r="O403" s="28">
        <f>MIN(H403,I403)*INDEX('[1]2018_commission_structure-Start'!$A$21:$I$24,MATCH($E403,'[1]2018_commission_structure-Start'!$A$21:$A$24,0),MATCH(O$1,'[1]2018_commission_structure-Start'!$A$21:$I$21,0))</f>
        <v>112500</v>
      </c>
      <c r="P403" s="26">
        <f>IF(H403&gt;I403,MIN(H403-I403,J403-I403)*INDEX('[1]2018_commission_structure-Start'!$A$21:$I$24,MATCH($E403,'[1]2018_commission_structure-Start'!$A$21:$A$24,0), MATCH(P$1,'[1]2018_commission_structure-Start'!$A$21:$I$21,0)),0)</f>
        <v>35625</v>
      </c>
      <c r="Q403" s="26">
        <f>IF($H403&gt;J403,MIN($H403-J403,K403-J403)*INDEX('[1]2018_commission_structure-Start'!$A$21:$I$24,MATCH($E403,'[1]2018_commission_structure-Start'!$A$21:$A$24,0), MATCH(Q$1,'[1]2018_commission_structure-Start'!$A$21:$I$21,0)),0)</f>
        <v>4100.4400000000005</v>
      </c>
      <c r="R403" s="26">
        <f>IF($H403&gt;K403,MIN($H403-K403,L403-K403)*INDEX('[1]2018_commission_structure-Start'!$A$21:$I$24,MATCH($E403,'[1]2018_commission_structure-Start'!$A$21:$A$24,0), MATCH(R$1,'[1]2018_commission_structure-Start'!$A$21:$I$21,0)),0)</f>
        <v>0</v>
      </c>
      <c r="S403" s="26">
        <f>IF(H403&gt;L403,(H403-L403)*INDEX('[1]2018_commission_structure-Start'!$A$21:$I$24,MATCH($E403,'[1]2018_commission_structure-Start'!$A$21:$A$24,0),MATCH(S$1,'[1]2018_commission_structure-Start'!$A$21:$I$21,0)),0)</f>
        <v>0</v>
      </c>
      <c r="T403" s="28">
        <f t="shared" si="66"/>
        <v>152225.44</v>
      </c>
      <c r="U403" s="28">
        <f t="shared" si="67"/>
        <v>258218.44</v>
      </c>
      <c r="V403" s="28">
        <f>MIN(H403,I403)*INDEX('[1]2018_commission_structure-Start'!$A$15:$J$18,MATCH($E403,'[1]2018_commission_structure-Start'!$A$15:$A$18,0),MATCH(V$1,'[1]2018_commission_structure-Start'!$A$15:$J$15,0))</f>
        <v>112500</v>
      </c>
      <c r="W403" s="26">
        <f>IF($H403&gt;I403,MIN($H403-I403,J403-I403)*INDEX('[1]2018_commission_structure-Start'!$A$15:$J$18,MATCH($E403,'[1]2018_commission_structure-Start'!$A$15:$A$18,0),MATCH(W$1,'[1]2018_commission_structure-Start'!$A$15:$J$15,0)),0)</f>
        <v>41250</v>
      </c>
      <c r="X403" s="26">
        <f>IF($H403&gt;J403,MIN($H403-J403,K403-J403)*INDEX('[1]2018_commission_structure-Start'!$A$15:$J$18,MATCH($E403,'[1]2018_commission_structure-Start'!$A$15:$A$18,0),MATCH(X$1,'[1]2018_commission_structure-Start'!$A$15:$J$15,0)),0)</f>
        <v>4457</v>
      </c>
      <c r="Y403" s="26">
        <f>IF($H403&gt;K403,MIN($H403-K403,L403-K403)*INDEX('[1]2018_commission_structure-Start'!$A$15:$J$18,MATCH($E403,'[1]2018_commission_structure-Start'!$A$15:$A$18,0),MATCH(Y$1,'[1]2018_commission_structure-Start'!$A$15:$J$15,0)),0)</f>
        <v>0</v>
      </c>
      <c r="Z403" s="26">
        <f>IF(H403&gt;L403,(H403-L403)*INDEX('[1]2018_commission_structure-Start'!$A$21:$I$24,MATCH($E403,'[1]2018_commission_structure-Start'!$A$21:$A$24,0),MATCH(Z$1,'[1]2018_commission_structure-Start'!$A$21:$I$21,0)),0)</f>
        <v>0</v>
      </c>
      <c r="AA403" s="28">
        <f t="shared" si="68"/>
        <v>158207</v>
      </c>
      <c r="AB403" s="28">
        <f t="shared" si="69"/>
        <v>264200</v>
      </c>
    </row>
    <row r="404" spans="1:28" x14ac:dyDescent="0.2">
      <c r="A404" s="25" t="str">
        <f t="shared" si="60"/>
        <v>Natassia Baldoni</v>
      </c>
      <c r="B404" s="25">
        <v>5197585250</v>
      </c>
      <c r="C404" s="25" t="s">
        <v>796</v>
      </c>
      <c r="D404" s="25" t="s">
        <v>797</v>
      </c>
      <c r="E404" s="25" t="s">
        <v>10</v>
      </c>
      <c r="F404" s="25">
        <v>114163</v>
      </c>
      <c r="G404" s="25">
        <f>COUNTIF([1]deals_closed!D:D,B404)</f>
        <v>23</v>
      </c>
      <c r="H404" s="26">
        <f>SUMIF([1]deals_closed!D:D,B404,[1]deals_closed!C:C)</f>
        <v>816810</v>
      </c>
      <c r="I404" s="26">
        <f>VLOOKUP(E404,'[1]2018_commission_structure-Start'!$A$22:$I$24,9,FALSE)</f>
        <v>750000</v>
      </c>
      <c r="J404" s="26">
        <f t="shared" si="61"/>
        <v>937500</v>
      </c>
      <c r="K404" s="26">
        <f t="shared" si="62"/>
        <v>1125000</v>
      </c>
      <c r="L404" s="26">
        <f t="shared" si="63"/>
        <v>1500000</v>
      </c>
      <c r="M404" s="27">
        <f t="shared" si="64"/>
        <v>1.08908</v>
      </c>
      <c r="N404" s="25" t="str">
        <f t="shared" si="65"/>
        <v>100-125%</v>
      </c>
      <c r="O404" s="28">
        <f>MIN(H404,I404)*INDEX('[1]2018_commission_structure-Start'!$A$21:$I$24,MATCH($E404,'[1]2018_commission_structure-Start'!$A$21:$A$24,0),MATCH(O$1,'[1]2018_commission_structure-Start'!$A$21:$I$21,0))</f>
        <v>112500</v>
      </c>
      <c r="P404" s="26">
        <f>IF(H404&gt;I404,MIN(H404-I404,J404-I404)*INDEX('[1]2018_commission_structure-Start'!$A$21:$I$24,MATCH($E404,'[1]2018_commission_structure-Start'!$A$21:$A$24,0), MATCH(P$1,'[1]2018_commission_structure-Start'!$A$21:$I$21,0)),0)</f>
        <v>12693.9</v>
      </c>
      <c r="Q404" s="26">
        <f>IF($H404&gt;J404,MIN($H404-J404,K404-J404)*INDEX('[1]2018_commission_structure-Start'!$A$21:$I$24,MATCH($E404,'[1]2018_commission_structure-Start'!$A$21:$A$24,0), MATCH(Q$1,'[1]2018_commission_structure-Start'!$A$21:$I$21,0)),0)</f>
        <v>0</v>
      </c>
      <c r="R404" s="26">
        <f>IF($H404&gt;K404,MIN($H404-K404,L404-K404)*INDEX('[1]2018_commission_structure-Start'!$A$21:$I$24,MATCH($E404,'[1]2018_commission_structure-Start'!$A$21:$A$24,0), MATCH(R$1,'[1]2018_commission_structure-Start'!$A$21:$I$21,0)),0)</f>
        <v>0</v>
      </c>
      <c r="S404" s="26">
        <f>IF(H404&gt;L404,(H404-L404)*INDEX('[1]2018_commission_structure-Start'!$A$21:$I$24,MATCH($E404,'[1]2018_commission_structure-Start'!$A$21:$A$24,0),MATCH(S$1,'[1]2018_commission_structure-Start'!$A$21:$I$21,0)),0)</f>
        <v>0</v>
      </c>
      <c r="T404" s="28">
        <f t="shared" si="66"/>
        <v>125193.9</v>
      </c>
      <c r="U404" s="28">
        <f t="shared" si="67"/>
        <v>239356.9</v>
      </c>
      <c r="V404" s="28">
        <f>MIN(H404,I404)*INDEX('[1]2018_commission_structure-Start'!$A$15:$J$18,MATCH($E404,'[1]2018_commission_structure-Start'!$A$15:$A$18,0),MATCH(V$1,'[1]2018_commission_structure-Start'!$A$15:$J$15,0))</f>
        <v>112500</v>
      </c>
      <c r="W404" s="26">
        <f>IF($H404&gt;I404,MIN($H404-I404,J404-I404)*INDEX('[1]2018_commission_structure-Start'!$A$15:$J$18,MATCH($E404,'[1]2018_commission_structure-Start'!$A$15:$A$18,0),MATCH(W$1,'[1]2018_commission_structure-Start'!$A$15:$J$15,0)),0)</f>
        <v>14698.2</v>
      </c>
      <c r="X404" s="26">
        <f>IF($H404&gt;J404,MIN($H404-J404,K404-J404)*INDEX('[1]2018_commission_structure-Start'!$A$15:$J$18,MATCH($E404,'[1]2018_commission_structure-Start'!$A$15:$A$18,0),MATCH(X$1,'[1]2018_commission_structure-Start'!$A$15:$J$15,0)),0)</f>
        <v>0</v>
      </c>
      <c r="Y404" s="26">
        <f>IF($H404&gt;K404,MIN($H404-K404,L404-K404)*INDEX('[1]2018_commission_structure-Start'!$A$15:$J$18,MATCH($E404,'[1]2018_commission_structure-Start'!$A$15:$A$18,0),MATCH(Y$1,'[1]2018_commission_structure-Start'!$A$15:$J$15,0)),0)</f>
        <v>0</v>
      </c>
      <c r="Z404" s="26">
        <f>IF(H404&gt;L404,(H404-L404)*INDEX('[1]2018_commission_structure-Start'!$A$21:$I$24,MATCH($E404,'[1]2018_commission_structure-Start'!$A$21:$A$24,0),MATCH(Z$1,'[1]2018_commission_structure-Start'!$A$21:$I$21,0)),0)</f>
        <v>0</v>
      </c>
      <c r="AA404" s="28">
        <f t="shared" si="68"/>
        <v>127198.2</v>
      </c>
      <c r="AB404" s="28">
        <f t="shared" si="69"/>
        <v>241361.2</v>
      </c>
    </row>
    <row r="405" spans="1:28" x14ac:dyDescent="0.2">
      <c r="A405" s="25" t="str">
        <f t="shared" si="60"/>
        <v>Alyse Abrahmer</v>
      </c>
      <c r="B405" s="25">
        <v>8002426673</v>
      </c>
      <c r="C405" s="25" t="s">
        <v>798</v>
      </c>
      <c r="D405" s="25" t="s">
        <v>799</v>
      </c>
      <c r="E405" s="25" t="s">
        <v>29</v>
      </c>
      <c r="F405" s="25">
        <v>67081</v>
      </c>
      <c r="G405" s="25">
        <f>COUNTIF([1]deals_closed!D:D,B405)</f>
        <v>25</v>
      </c>
      <c r="H405" s="26">
        <f>SUMIF([1]deals_closed!D:D,B405,[1]deals_closed!C:C)</f>
        <v>891412</v>
      </c>
      <c r="I405" s="26">
        <f>VLOOKUP(E405,'[1]2018_commission_structure-Start'!$A$22:$I$24,9,FALSE)</f>
        <v>600000</v>
      </c>
      <c r="J405" s="26">
        <f t="shared" si="61"/>
        <v>750000</v>
      </c>
      <c r="K405" s="26">
        <f t="shared" si="62"/>
        <v>900000</v>
      </c>
      <c r="L405" s="26">
        <f t="shared" si="63"/>
        <v>1200000</v>
      </c>
      <c r="M405" s="27">
        <f t="shared" si="64"/>
        <v>1.4856866666666666</v>
      </c>
      <c r="N405" s="25" t="str">
        <f t="shared" si="65"/>
        <v>125-150%</v>
      </c>
      <c r="O405" s="28">
        <f>MIN(H405,I405)*INDEX('[1]2018_commission_structure-Start'!$A$21:$I$24,MATCH($E405,'[1]2018_commission_structure-Start'!$A$21:$A$24,0),MATCH(O$1,'[1]2018_commission_structure-Start'!$A$21:$I$21,0))</f>
        <v>78000</v>
      </c>
      <c r="P405" s="26">
        <f>IF(H405&gt;I405,MIN(H405-I405,J405-I405)*INDEX('[1]2018_commission_structure-Start'!$A$21:$I$24,MATCH($E405,'[1]2018_commission_structure-Start'!$A$21:$A$24,0), MATCH(P$1,'[1]2018_commission_structure-Start'!$A$21:$I$21,0)),0)</f>
        <v>25500.000000000004</v>
      </c>
      <c r="Q405" s="26">
        <f>IF($H405&gt;J405,MIN($H405-J405,K405-J405)*INDEX('[1]2018_commission_structure-Start'!$A$21:$I$24,MATCH($E405,'[1]2018_commission_structure-Start'!$A$21:$A$24,0), MATCH(Q$1,'[1]2018_commission_structure-Start'!$A$21:$I$21,0)),0)</f>
        <v>29696.52</v>
      </c>
      <c r="R405" s="26">
        <f>IF($H405&gt;K405,MIN($H405-K405,L405-K405)*INDEX('[1]2018_commission_structure-Start'!$A$21:$I$24,MATCH($E405,'[1]2018_commission_structure-Start'!$A$21:$A$24,0), MATCH(R$1,'[1]2018_commission_structure-Start'!$A$21:$I$21,0)),0)</f>
        <v>0</v>
      </c>
      <c r="S405" s="26">
        <f>IF(H405&gt;L405,(H405-L405)*INDEX('[1]2018_commission_structure-Start'!$A$21:$I$24,MATCH($E405,'[1]2018_commission_structure-Start'!$A$21:$A$24,0),MATCH(S$1,'[1]2018_commission_structure-Start'!$A$21:$I$21,0)),0)</f>
        <v>0</v>
      </c>
      <c r="T405" s="28">
        <f t="shared" si="66"/>
        <v>133196.51999999999</v>
      </c>
      <c r="U405" s="28">
        <f t="shared" si="67"/>
        <v>200277.52</v>
      </c>
      <c r="V405" s="28">
        <f>MIN(H405,I405)*INDEX('[1]2018_commission_structure-Start'!$A$15:$J$18,MATCH($E405,'[1]2018_commission_structure-Start'!$A$15:$A$18,0),MATCH(V$1,'[1]2018_commission_structure-Start'!$A$15:$J$15,0))</f>
        <v>90000</v>
      </c>
      <c r="W405" s="26">
        <f>IF($H405&gt;I405,MIN($H405-I405,J405-I405)*INDEX('[1]2018_commission_structure-Start'!$A$15:$J$18,MATCH($E405,'[1]2018_commission_structure-Start'!$A$15:$A$18,0),MATCH(W$1,'[1]2018_commission_structure-Start'!$A$15:$J$15,0)),0)</f>
        <v>27000</v>
      </c>
      <c r="X405" s="26">
        <f>IF($H405&gt;J405,MIN($H405-J405,K405-J405)*INDEX('[1]2018_commission_structure-Start'!$A$15:$J$18,MATCH($E405,'[1]2018_commission_structure-Start'!$A$15:$A$18,0),MATCH(X$1,'[1]2018_commission_structure-Start'!$A$15:$J$15,0)),0)</f>
        <v>35353</v>
      </c>
      <c r="Y405" s="26">
        <f>IF($H405&gt;K405,MIN($H405-K405,L405-K405)*INDEX('[1]2018_commission_structure-Start'!$A$15:$J$18,MATCH($E405,'[1]2018_commission_structure-Start'!$A$15:$A$18,0),MATCH(Y$1,'[1]2018_commission_structure-Start'!$A$15:$J$15,0)),0)</f>
        <v>0</v>
      </c>
      <c r="Z405" s="26">
        <f>IF(H405&gt;L405,(H405-L405)*INDEX('[1]2018_commission_structure-Start'!$A$21:$I$24,MATCH($E405,'[1]2018_commission_structure-Start'!$A$21:$A$24,0),MATCH(Z$1,'[1]2018_commission_structure-Start'!$A$21:$I$21,0)),0)</f>
        <v>0</v>
      </c>
      <c r="AA405" s="28">
        <f t="shared" si="68"/>
        <v>152353</v>
      </c>
      <c r="AB405" s="28">
        <f t="shared" si="69"/>
        <v>219434</v>
      </c>
    </row>
    <row r="406" spans="1:28" x14ac:dyDescent="0.2">
      <c r="A406" s="25" t="str">
        <f t="shared" si="60"/>
        <v>Brewer Hartright</v>
      </c>
      <c r="B406" s="25">
        <v>9620547551</v>
      </c>
      <c r="C406" s="25" t="s">
        <v>159</v>
      </c>
      <c r="D406" s="25" t="s">
        <v>800</v>
      </c>
      <c r="E406" s="25" t="s">
        <v>10</v>
      </c>
      <c r="F406" s="25">
        <v>80719</v>
      </c>
      <c r="G406" s="25">
        <f>COUNTIF([1]deals_closed!D:D,B406)</f>
        <v>19</v>
      </c>
      <c r="H406" s="26">
        <f>SUMIF([1]deals_closed!D:D,B406,[1]deals_closed!C:C)</f>
        <v>540781</v>
      </c>
      <c r="I406" s="26">
        <f>VLOOKUP(E406,'[1]2018_commission_structure-Start'!$A$22:$I$24,9,FALSE)</f>
        <v>750000</v>
      </c>
      <c r="J406" s="26">
        <f t="shared" si="61"/>
        <v>937500</v>
      </c>
      <c r="K406" s="26">
        <f t="shared" si="62"/>
        <v>1125000</v>
      </c>
      <c r="L406" s="26">
        <f t="shared" si="63"/>
        <v>1500000</v>
      </c>
      <c r="M406" s="27">
        <f t="shared" si="64"/>
        <v>0.72104133333333331</v>
      </c>
      <c r="N406" s="25" t="str">
        <f t="shared" si="65"/>
        <v>0-100%</v>
      </c>
      <c r="O406" s="28">
        <f>MIN(H406,I406)*INDEX('[1]2018_commission_structure-Start'!$A$21:$I$24,MATCH($E406,'[1]2018_commission_structure-Start'!$A$21:$A$24,0),MATCH(O$1,'[1]2018_commission_structure-Start'!$A$21:$I$21,0))</f>
        <v>81117.149999999994</v>
      </c>
      <c r="P406" s="26">
        <f>IF(H406&gt;I406,MIN(H406-I406,J406-I406)*INDEX('[1]2018_commission_structure-Start'!$A$21:$I$24,MATCH($E406,'[1]2018_commission_structure-Start'!$A$21:$A$24,0), MATCH(P$1,'[1]2018_commission_structure-Start'!$A$21:$I$21,0)),0)</f>
        <v>0</v>
      </c>
      <c r="Q406" s="26">
        <f>IF($H406&gt;J406,MIN($H406-J406,K406-J406)*INDEX('[1]2018_commission_structure-Start'!$A$21:$I$24,MATCH($E406,'[1]2018_commission_structure-Start'!$A$21:$A$24,0), MATCH(Q$1,'[1]2018_commission_structure-Start'!$A$21:$I$21,0)),0)</f>
        <v>0</v>
      </c>
      <c r="R406" s="26">
        <f>IF($H406&gt;K406,MIN($H406-K406,L406-K406)*INDEX('[1]2018_commission_structure-Start'!$A$21:$I$24,MATCH($E406,'[1]2018_commission_structure-Start'!$A$21:$A$24,0), MATCH(R$1,'[1]2018_commission_structure-Start'!$A$21:$I$21,0)),0)</f>
        <v>0</v>
      </c>
      <c r="S406" s="26">
        <f>IF(H406&gt;L406,(H406-L406)*INDEX('[1]2018_commission_structure-Start'!$A$21:$I$24,MATCH($E406,'[1]2018_commission_structure-Start'!$A$21:$A$24,0),MATCH(S$1,'[1]2018_commission_structure-Start'!$A$21:$I$21,0)),0)</f>
        <v>0</v>
      </c>
      <c r="T406" s="28">
        <f t="shared" si="66"/>
        <v>81117.149999999994</v>
      </c>
      <c r="U406" s="28">
        <f t="shared" si="67"/>
        <v>161836.15</v>
      </c>
      <c r="V406" s="28">
        <f>MIN(H406,I406)*INDEX('[1]2018_commission_structure-Start'!$A$15:$J$18,MATCH($E406,'[1]2018_commission_structure-Start'!$A$15:$A$18,0),MATCH(V$1,'[1]2018_commission_structure-Start'!$A$15:$J$15,0))</f>
        <v>81117.149999999994</v>
      </c>
      <c r="W406" s="26">
        <f>IF($H406&gt;I406,MIN($H406-I406,J406-I406)*INDEX('[1]2018_commission_structure-Start'!$A$15:$J$18,MATCH($E406,'[1]2018_commission_structure-Start'!$A$15:$A$18,0),MATCH(W$1,'[1]2018_commission_structure-Start'!$A$15:$J$15,0)),0)</f>
        <v>0</v>
      </c>
      <c r="X406" s="26">
        <f>IF($H406&gt;J406,MIN($H406-J406,K406-J406)*INDEX('[1]2018_commission_structure-Start'!$A$15:$J$18,MATCH($E406,'[1]2018_commission_structure-Start'!$A$15:$A$18,0),MATCH(X$1,'[1]2018_commission_structure-Start'!$A$15:$J$15,0)),0)</f>
        <v>0</v>
      </c>
      <c r="Y406" s="26">
        <f>IF($H406&gt;K406,MIN($H406-K406,L406-K406)*INDEX('[1]2018_commission_structure-Start'!$A$15:$J$18,MATCH($E406,'[1]2018_commission_structure-Start'!$A$15:$A$18,0),MATCH(Y$1,'[1]2018_commission_structure-Start'!$A$15:$J$15,0)),0)</f>
        <v>0</v>
      </c>
      <c r="Z406" s="26">
        <f>IF(H406&gt;L406,(H406-L406)*INDEX('[1]2018_commission_structure-Start'!$A$21:$I$24,MATCH($E406,'[1]2018_commission_structure-Start'!$A$21:$A$24,0),MATCH(Z$1,'[1]2018_commission_structure-Start'!$A$21:$I$21,0)),0)</f>
        <v>0</v>
      </c>
      <c r="AA406" s="28">
        <f t="shared" si="68"/>
        <v>81117.149999999994</v>
      </c>
      <c r="AB406" s="28">
        <f t="shared" si="69"/>
        <v>161836.15</v>
      </c>
    </row>
    <row r="407" spans="1:28" x14ac:dyDescent="0.2">
      <c r="A407" s="25" t="str">
        <f t="shared" si="60"/>
        <v>Walker Bartels</v>
      </c>
      <c r="B407" s="25">
        <v>8335120919</v>
      </c>
      <c r="C407" s="25" t="s">
        <v>801</v>
      </c>
      <c r="D407" s="25" t="s">
        <v>802</v>
      </c>
      <c r="E407" s="25" t="s">
        <v>29</v>
      </c>
      <c r="F407" s="25">
        <v>55018</v>
      </c>
      <c r="G407" s="25">
        <f>COUNTIF([1]deals_closed!D:D,B407)</f>
        <v>16</v>
      </c>
      <c r="H407" s="26">
        <f>SUMIF([1]deals_closed!D:D,B407,[1]deals_closed!C:C)</f>
        <v>515945</v>
      </c>
      <c r="I407" s="26">
        <f>VLOOKUP(E407,'[1]2018_commission_structure-Start'!$A$22:$I$24,9,FALSE)</f>
        <v>600000</v>
      </c>
      <c r="J407" s="26">
        <f t="shared" si="61"/>
        <v>750000</v>
      </c>
      <c r="K407" s="26">
        <f t="shared" si="62"/>
        <v>900000</v>
      </c>
      <c r="L407" s="26">
        <f t="shared" si="63"/>
        <v>1200000</v>
      </c>
      <c r="M407" s="27">
        <f t="shared" si="64"/>
        <v>0.85990833333333339</v>
      </c>
      <c r="N407" s="25" t="str">
        <f t="shared" si="65"/>
        <v>0-100%</v>
      </c>
      <c r="O407" s="28">
        <f>MIN(H407,I407)*INDEX('[1]2018_commission_structure-Start'!$A$21:$I$24,MATCH($E407,'[1]2018_commission_structure-Start'!$A$21:$A$24,0),MATCH(O$1,'[1]2018_commission_structure-Start'!$A$21:$I$21,0))</f>
        <v>67072.850000000006</v>
      </c>
      <c r="P407" s="26">
        <f>IF(H407&gt;I407,MIN(H407-I407,J407-I407)*INDEX('[1]2018_commission_structure-Start'!$A$21:$I$24,MATCH($E407,'[1]2018_commission_structure-Start'!$A$21:$A$24,0), MATCH(P$1,'[1]2018_commission_structure-Start'!$A$21:$I$21,0)),0)</f>
        <v>0</v>
      </c>
      <c r="Q407" s="26">
        <f>IF($H407&gt;J407,MIN($H407-J407,K407-J407)*INDEX('[1]2018_commission_structure-Start'!$A$21:$I$24,MATCH($E407,'[1]2018_commission_structure-Start'!$A$21:$A$24,0), MATCH(Q$1,'[1]2018_commission_structure-Start'!$A$21:$I$21,0)),0)</f>
        <v>0</v>
      </c>
      <c r="R407" s="26">
        <f>IF($H407&gt;K407,MIN($H407-K407,L407-K407)*INDEX('[1]2018_commission_structure-Start'!$A$21:$I$24,MATCH($E407,'[1]2018_commission_structure-Start'!$A$21:$A$24,0), MATCH(R$1,'[1]2018_commission_structure-Start'!$A$21:$I$21,0)),0)</f>
        <v>0</v>
      </c>
      <c r="S407" s="26">
        <f>IF(H407&gt;L407,(H407-L407)*INDEX('[1]2018_commission_structure-Start'!$A$21:$I$24,MATCH($E407,'[1]2018_commission_structure-Start'!$A$21:$A$24,0),MATCH(S$1,'[1]2018_commission_structure-Start'!$A$21:$I$21,0)),0)</f>
        <v>0</v>
      </c>
      <c r="T407" s="28">
        <f t="shared" si="66"/>
        <v>67072.850000000006</v>
      </c>
      <c r="U407" s="28">
        <f t="shared" si="67"/>
        <v>122090.85</v>
      </c>
      <c r="V407" s="28">
        <f>MIN(H407,I407)*INDEX('[1]2018_commission_structure-Start'!$A$15:$J$18,MATCH($E407,'[1]2018_commission_structure-Start'!$A$15:$A$18,0),MATCH(V$1,'[1]2018_commission_structure-Start'!$A$15:$J$15,0))</f>
        <v>77391.75</v>
      </c>
      <c r="W407" s="26">
        <f>IF($H407&gt;I407,MIN($H407-I407,J407-I407)*INDEX('[1]2018_commission_structure-Start'!$A$15:$J$18,MATCH($E407,'[1]2018_commission_structure-Start'!$A$15:$A$18,0),MATCH(W$1,'[1]2018_commission_structure-Start'!$A$15:$J$15,0)),0)</f>
        <v>0</v>
      </c>
      <c r="X407" s="26">
        <f>IF($H407&gt;J407,MIN($H407-J407,K407-J407)*INDEX('[1]2018_commission_structure-Start'!$A$15:$J$18,MATCH($E407,'[1]2018_commission_structure-Start'!$A$15:$A$18,0),MATCH(X$1,'[1]2018_commission_structure-Start'!$A$15:$J$15,0)),0)</f>
        <v>0</v>
      </c>
      <c r="Y407" s="26">
        <f>IF($H407&gt;K407,MIN($H407-K407,L407-K407)*INDEX('[1]2018_commission_structure-Start'!$A$15:$J$18,MATCH($E407,'[1]2018_commission_structure-Start'!$A$15:$A$18,0),MATCH(Y$1,'[1]2018_commission_structure-Start'!$A$15:$J$15,0)),0)</f>
        <v>0</v>
      </c>
      <c r="Z407" s="26">
        <f>IF(H407&gt;L407,(H407-L407)*INDEX('[1]2018_commission_structure-Start'!$A$21:$I$24,MATCH($E407,'[1]2018_commission_structure-Start'!$A$21:$A$24,0),MATCH(Z$1,'[1]2018_commission_structure-Start'!$A$21:$I$21,0)),0)</f>
        <v>0</v>
      </c>
      <c r="AA407" s="28">
        <f t="shared" si="68"/>
        <v>77391.75</v>
      </c>
      <c r="AB407" s="28">
        <f t="shared" si="69"/>
        <v>132409.75</v>
      </c>
    </row>
    <row r="408" spans="1:28" x14ac:dyDescent="0.2">
      <c r="A408" s="25" t="str">
        <f t="shared" si="60"/>
        <v>Filip Stellman</v>
      </c>
      <c r="B408" s="25">
        <v>2237103631</v>
      </c>
      <c r="C408" s="25" t="s">
        <v>803</v>
      </c>
      <c r="D408" s="25" t="s">
        <v>804</v>
      </c>
      <c r="E408" s="25" t="s">
        <v>29</v>
      </c>
      <c r="F408" s="25">
        <v>69026</v>
      </c>
      <c r="G408" s="25">
        <f>COUNTIF([1]deals_closed!D:D,B408)</f>
        <v>23</v>
      </c>
      <c r="H408" s="26">
        <f>SUMIF([1]deals_closed!D:D,B408,[1]deals_closed!C:C)</f>
        <v>846165</v>
      </c>
      <c r="I408" s="26">
        <f>VLOOKUP(E408,'[1]2018_commission_structure-Start'!$A$22:$I$24,9,FALSE)</f>
        <v>600000</v>
      </c>
      <c r="J408" s="26">
        <f t="shared" si="61"/>
        <v>750000</v>
      </c>
      <c r="K408" s="26">
        <f t="shared" si="62"/>
        <v>900000</v>
      </c>
      <c r="L408" s="26">
        <f t="shared" si="63"/>
        <v>1200000</v>
      </c>
      <c r="M408" s="27">
        <f t="shared" si="64"/>
        <v>1.4102749999999999</v>
      </c>
      <c r="N408" s="25" t="str">
        <f t="shared" si="65"/>
        <v>125-150%</v>
      </c>
      <c r="O408" s="28">
        <f>MIN(H408,I408)*INDEX('[1]2018_commission_structure-Start'!$A$21:$I$24,MATCH($E408,'[1]2018_commission_structure-Start'!$A$21:$A$24,0),MATCH(O$1,'[1]2018_commission_structure-Start'!$A$21:$I$21,0))</f>
        <v>78000</v>
      </c>
      <c r="P408" s="26">
        <f>IF(H408&gt;I408,MIN(H408-I408,J408-I408)*INDEX('[1]2018_commission_structure-Start'!$A$21:$I$24,MATCH($E408,'[1]2018_commission_structure-Start'!$A$21:$A$24,0), MATCH(P$1,'[1]2018_commission_structure-Start'!$A$21:$I$21,0)),0)</f>
        <v>25500.000000000004</v>
      </c>
      <c r="Q408" s="26">
        <f>IF($H408&gt;J408,MIN($H408-J408,K408-J408)*INDEX('[1]2018_commission_structure-Start'!$A$21:$I$24,MATCH($E408,'[1]2018_commission_structure-Start'!$A$21:$A$24,0), MATCH(Q$1,'[1]2018_commission_structure-Start'!$A$21:$I$21,0)),0)</f>
        <v>20194.649999999998</v>
      </c>
      <c r="R408" s="26">
        <f>IF($H408&gt;K408,MIN($H408-K408,L408-K408)*INDEX('[1]2018_commission_structure-Start'!$A$21:$I$24,MATCH($E408,'[1]2018_commission_structure-Start'!$A$21:$A$24,0), MATCH(R$1,'[1]2018_commission_structure-Start'!$A$21:$I$21,0)),0)</f>
        <v>0</v>
      </c>
      <c r="S408" s="26">
        <f>IF(H408&gt;L408,(H408-L408)*INDEX('[1]2018_commission_structure-Start'!$A$21:$I$24,MATCH($E408,'[1]2018_commission_structure-Start'!$A$21:$A$24,0),MATCH(S$1,'[1]2018_commission_structure-Start'!$A$21:$I$21,0)),0)</f>
        <v>0</v>
      </c>
      <c r="T408" s="28">
        <f t="shared" si="66"/>
        <v>123694.65</v>
      </c>
      <c r="U408" s="28">
        <f t="shared" si="67"/>
        <v>192720.65</v>
      </c>
      <c r="V408" s="28">
        <f>MIN(H408,I408)*INDEX('[1]2018_commission_structure-Start'!$A$15:$J$18,MATCH($E408,'[1]2018_commission_structure-Start'!$A$15:$A$18,0),MATCH(V$1,'[1]2018_commission_structure-Start'!$A$15:$J$15,0))</f>
        <v>90000</v>
      </c>
      <c r="W408" s="26">
        <f>IF($H408&gt;I408,MIN($H408-I408,J408-I408)*INDEX('[1]2018_commission_structure-Start'!$A$15:$J$18,MATCH($E408,'[1]2018_commission_structure-Start'!$A$15:$A$18,0),MATCH(W$1,'[1]2018_commission_structure-Start'!$A$15:$J$15,0)),0)</f>
        <v>27000</v>
      </c>
      <c r="X408" s="26">
        <f>IF($H408&gt;J408,MIN($H408-J408,K408-J408)*INDEX('[1]2018_commission_structure-Start'!$A$15:$J$18,MATCH($E408,'[1]2018_commission_structure-Start'!$A$15:$A$18,0),MATCH(X$1,'[1]2018_commission_structure-Start'!$A$15:$J$15,0)),0)</f>
        <v>24041.25</v>
      </c>
      <c r="Y408" s="26">
        <f>IF($H408&gt;K408,MIN($H408-K408,L408-K408)*INDEX('[1]2018_commission_structure-Start'!$A$15:$J$18,MATCH($E408,'[1]2018_commission_structure-Start'!$A$15:$A$18,0),MATCH(Y$1,'[1]2018_commission_structure-Start'!$A$15:$J$15,0)),0)</f>
        <v>0</v>
      </c>
      <c r="Z408" s="26">
        <f>IF(H408&gt;L408,(H408-L408)*INDEX('[1]2018_commission_structure-Start'!$A$21:$I$24,MATCH($E408,'[1]2018_commission_structure-Start'!$A$21:$A$24,0),MATCH(Z$1,'[1]2018_commission_structure-Start'!$A$21:$I$21,0)),0)</f>
        <v>0</v>
      </c>
      <c r="AA408" s="28">
        <f t="shared" si="68"/>
        <v>141041.25</v>
      </c>
      <c r="AB408" s="28">
        <f t="shared" si="69"/>
        <v>210067.25</v>
      </c>
    </row>
    <row r="409" spans="1:28" x14ac:dyDescent="0.2">
      <c r="A409" s="25" t="str">
        <f t="shared" si="60"/>
        <v>Teresina Howling</v>
      </c>
      <c r="B409" s="25">
        <v>2378102658</v>
      </c>
      <c r="C409" s="25" t="s">
        <v>805</v>
      </c>
      <c r="D409" s="25" t="s">
        <v>806</v>
      </c>
      <c r="E409" s="25" t="s">
        <v>7</v>
      </c>
      <c r="F409" s="25">
        <v>32554</v>
      </c>
      <c r="G409" s="25">
        <f>COUNTIF([1]deals_closed!D:D,B409)</f>
        <v>11</v>
      </c>
      <c r="H409" s="26">
        <f>SUMIF([1]deals_closed!D:D,B409,[1]deals_closed!C:C)</f>
        <v>298334</v>
      </c>
      <c r="I409" s="26">
        <f>VLOOKUP(E409,'[1]2018_commission_structure-Start'!$A$22:$I$24,9,FALSE)</f>
        <v>500000</v>
      </c>
      <c r="J409" s="26">
        <f t="shared" si="61"/>
        <v>625000</v>
      </c>
      <c r="K409" s="26">
        <f t="shared" si="62"/>
        <v>750000</v>
      </c>
      <c r="L409" s="26">
        <f t="shared" si="63"/>
        <v>1000000</v>
      </c>
      <c r="M409" s="27">
        <f t="shared" si="64"/>
        <v>0.59666799999999998</v>
      </c>
      <c r="N409" s="25" t="str">
        <f t="shared" si="65"/>
        <v>0-100%</v>
      </c>
      <c r="O409" s="28">
        <f>MIN(H409,I409)*INDEX('[1]2018_commission_structure-Start'!$A$21:$I$24,MATCH($E409,'[1]2018_commission_structure-Start'!$A$21:$A$24,0),MATCH(O$1,'[1]2018_commission_structure-Start'!$A$21:$I$21,0))</f>
        <v>29833.4</v>
      </c>
      <c r="P409" s="26">
        <f>IF(H409&gt;I409,MIN(H409-I409,J409-I409)*INDEX('[1]2018_commission_structure-Start'!$A$21:$I$24,MATCH($E409,'[1]2018_commission_structure-Start'!$A$21:$A$24,0), MATCH(P$1,'[1]2018_commission_structure-Start'!$A$21:$I$21,0)),0)</f>
        <v>0</v>
      </c>
      <c r="Q409" s="26">
        <f>IF($H409&gt;J409,MIN($H409-J409,K409-J409)*INDEX('[1]2018_commission_structure-Start'!$A$21:$I$24,MATCH($E409,'[1]2018_commission_structure-Start'!$A$21:$A$24,0), MATCH(Q$1,'[1]2018_commission_structure-Start'!$A$21:$I$21,0)),0)</f>
        <v>0</v>
      </c>
      <c r="R409" s="26">
        <f>IF($H409&gt;K409,MIN($H409-K409,L409-K409)*INDEX('[1]2018_commission_structure-Start'!$A$21:$I$24,MATCH($E409,'[1]2018_commission_structure-Start'!$A$21:$A$24,0), MATCH(R$1,'[1]2018_commission_structure-Start'!$A$21:$I$21,0)),0)</f>
        <v>0</v>
      </c>
      <c r="S409" s="26">
        <f>IF(H409&gt;L409,(H409-L409)*INDEX('[1]2018_commission_structure-Start'!$A$21:$I$24,MATCH($E409,'[1]2018_commission_structure-Start'!$A$21:$A$24,0),MATCH(S$1,'[1]2018_commission_structure-Start'!$A$21:$I$21,0)),0)</f>
        <v>0</v>
      </c>
      <c r="T409" s="28">
        <f t="shared" si="66"/>
        <v>29833.4</v>
      </c>
      <c r="U409" s="28">
        <f t="shared" si="67"/>
        <v>62387.4</v>
      </c>
      <c r="V409" s="28">
        <f>MIN(H409,I409)*INDEX('[1]2018_commission_structure-Start'!$A$15:$J$18,MATCH($E409,'[1]2018_commission_structure-Start'!$A$15:$A$18,0),MATCH(V$1,'[1]2018_commission_structure-Start'!$A$15:$J$15,0))</f>
        <v>35800.080000000002</v>
      </c>
      <c r="W409" s="26">
        <f>IF($H409&gt;I409,MIN($H409-I409,J409-I409)*INDEX('[1]2018_commission_structure-Start'!$A$15:$J$18,MATCH($E409,'[1]2018_commission_structure-Start'!$A$15:$A$18,0),MATCH(W$1,'[1]2018_commission_structure-Start'!$A$15:$J$15,0)),0)</f>
        <v>0</v>
      </c>
      <c r="X409" s="26">
        <f>IF($H409&gt;J409,MIN($H409-J409,K409-J409)*INDEX('[1]2018_commission_structure-Start'!$A$15:$J$18,MATCH($E409,'[1]2018_commission_structure-Start'!$A$15:$A$18,0),MATCH(X$1,'[1]2018_commission_structure-Start'!$A$15:$J$15,0)),0)</f>
        <v>0</v>
      </c>
      <c r="Y409" s="26">
        <f>IF($H409&gt;K409,MIN($H409-K409,L409-K409)*INDEX('[1]2018_commission_structure-Start'!$A$15:$J$18,MATCH($E409,'[1]2018_commission_structure-Start'!$A$15:$A$18,0),MATCH(Y$1,'[1]2018_commission_structure-Start'!$A$15:$J$15,0)),0)</f>
        <v>0</v>
      </c>
      <c r="Z409" s="26">
        <f>IF(H409&gt;L409,(H409-L409)*INDEX('[1]2018_commission_structure-Start'!$A$21:$I$24,MATCH($E409,'[1]2018_commission_structure-Start'!$A$21:$A$24,0),MATCH(Z$1,'[1]2018_commission_structure-Start'!$A$21:$I$21,0)),0)</f>
        <v>0</v>
      </c>
      <c r="AA409" s="28">
        <f t="shared" si="68"/>
        <v>35800.080000000002</v>
      </c>
      <c r="AB409" s="28">
        <f t="shared" si="69"/>
        <v>68354.080000000002</v>
      </c>
    </row>
    <row r="410" spans="1:28" x14ac:dyDescent="0.2">
      <c r="A410" s="25" t="str">
        <f t="shared" si="60"/>
        <v>Christye Spraging</v>
      </c>
      <c r="B410" s="25">
        <v>1489889981</v>
      </c>
      <c r="C410" s="25" t="s">
        <v>807</v>
      </c>
      <c r="D410" s="25" t="s">
        <v>808</v>
      </c>
      <c r="E410" s="25" t="s">
        <v>10</v>
      </c>
      <c r="F410" s="25">
        <v>108981</v>
      </c>
      <c r="G410" s="25">
        <f>COUNTIF([1]deals_closed!D:D,B410)</f>
        <v>14</v>
      </c>
      <c r="H410" s="26">
        <f>SUMIF([1]deals_closed!D:D,B410,[1]deals_closed!C:C)</f>
        <v>449442</v>
      </c>
      <c r="I410" s="26">
        <f>VLOOKUP(E410,'[1]2018_commission_structure-Start'!$A$22:$I$24,9,FALSE)</f>
        <v>750000</v>
      </c>
      <c r="J410" s="26">
        <f t="shared" si="61"/>
        <v>937500</v>
      </c>
      <c r="K410" s="26">
        <f t="shared" si="62"/>
        <v>1125000</v>
      </c>
      <c r="L410" s="26">
        <f t="shared" si="63"/>
        <v>1500000</v>
      </c>
      <c r="M410" s="27">
        <f t="shared" si="64"/>
        <v>0.59925600000000001</v>
      </c>
      <c r="N410" s="25" t="str">
        <f t="shared" si="65"/>
        <v>0-100%</v>
      </c>
      <c r="O410" s="28">
        <f>MIN(H410,I410)*INDEX('[1]2018_commission_structure-Start'!$A$21:$I$24,MATCH($E410,'[1]2018_commission_structure-Start'!$A$21:$A$24,0),MATCH(O$1,'[1]2018_commission_structure-Start'!$A$21:$I$21,0))</f>
        <v>67416.3</v>
      </c>
      <c r="P410" s="26">
        <f>IF(H410&gt;I410,MIN(H410-I410,J410-I410)*INDEX('[1]2018_commission_structure-Start'!$A$21:$I$24,MATCH($E410,'[1]2018_commission_structure-Start'!$A$21:$A$24,0), MATCH(P$1,'[1]2018_commission_structure-Start'!$A$21:$I$21,0)),0)</f>
        <v>0</v>
      </c>
      <c r="Q410" s="26">
        <f>IF($H410&gt;J410,MIN($H410-J410,K410-J410)*INDEX('[1]2018_commission_structure-Start'!$A$21:$I$24,MATCH($E410,'[1]2018_commission_structure-Start'!$A$21:$A$24,0), MATCH(Q$1,'[1]2018_commission_structure-Start'!$A$21:$I$21,0)),0)</f>
        <v>0</v>
      </c>
      <c r="R410" s="26">
        <f>IF($H410&gt;K410,MIN($H410-K410,L410-K410)*INDEX('[1]2018_commission_structure-Start'!$A$21:$I$24,MATCH($E410,'[1]2018_commission_structure-Start'!$A$21:$A$24,0), MATCH(R$1,'[1]2018_commission_structure-Start'!$A$21:$I$21,0)),0)</f>
        <v>0</v>
      </c>
      <c r="S410" s="26">
        <f>IF(H410&gt;L410,(H410-L410)*INDEX('[1]2018_commission_structure-Start'!$A$21:$I$24,MATCH($E410,'[1]2018_commission_structure-Start'!$A$21:$A$24,0),MATCH(S$1,'[1]2018_commission_structure-Start'!$A$21:$I$21,0)),0)</f>
        <v>0</v>
      </c>
      <c r="T410" s="28">
        <f t="shared" si="66"/>
        <v>67416.3</v>
      </c>
      <c r="U410" s="28">
        <f t="shared" si="67"/>
        <v>176397.3</v>
      </c>
      <c r="V410" s="28">
        <f>MIN(H410,I410)*INDEX('[1]2018_commission_structure-Start'!$A$15:$J$18,MATCH($E410,'[1]2018_commission_structure-Start'!$A$15:$A$18,0),MATCH(V$1,'[1]2018_commission_structure-Start'!$A$15:$J$15,0))</f>
        <v>67416.3</v>
      </c>
      <c r="W410" s="26">
        <f>IF($H410&gt;I410,MIN($H410-I410,J410-I410)*INDEX('[1]2018_commission_structure-Start'!$A$15:$J$18,MATCH($E410,'[1]2018_commission_structure-Start'!$A$15:$A$18,0),MATCH(W$1,'[1]2018_commission_structure-Start'!$A$15:$J$15,0)),0)</f>
        <v>0</v>
      </c>
      <c r="X410" s="26">
        <f>IF($H410&gt;J410,MIN($H410-J410,K410-J410)*INDEX('[1]2018_commission_structure-Start'!$A$15:$J$18,MATCH($E410,'[1]2018_commission_structure-Start'!$A$15:$A$18,0),MATCH(X$1,'[1]2018_commission_structure-Start'!$A$15:$J$15,0)),0)</f>
        <v>0</v>
      </c>
      <c r="Y410" s="26">
        <f>IF($H410&gt;K410,MIN($H410-K410,L410-K410)*INDEX('[1]2018_commission_structure-Start'!$A$15:$J$18,MATCH($E410,'[1]2018_commission_structure-Start'!$A$15:$A$18,0),MATCH(Y$1,'[1]2018_commission_structure-Start'!$A$15:$J$15,0)),0)</f>
        <v>0</v>
      </c>
      <c r="Z410" s="26">
        <f>IF(H410&gt;L410,(H410-L410)*INDEX('[1]2018_commission_structure-Start'!$A$21:$I$24,MATCH($E410,'[1]2018_commission_structure-Start'!$A$21:$A$24,0),MATCH(Z$1,'[1]2018_commission_structure-Start'!$A$21:$I$21,0)),0)</f>
        <v>0</v>
      </c>
      <c r="AA410" s="28">
        <f t="shared" si="68"/>
        <v>67416.3</v>
      </c>
      <c r="AB410" s="28">
        <f t="shared" si="69"/>
        <v>176397.3</v>
      </c>
    </row>
    <row r="411" spans="1:28" x14ac:dyDescent="0.2">
      <c r="A411" s="25" t="str">
        <f t="shared" si="60"/>
        <v>Elaina Shelmardine</v>
      </c>
      <c r="B411" s="25">
        <v>1972775170</v>
      </c>
      <c r="C411" s="25" t="s">
        <v>809</v>
      </c>
      <c r="D411" s="25" t="s">
        <v>810</v>
      </c>
      <c r="E411" s="25" t="s">
        <v>10</v>
      </c>
      <c r="F411" s="25">
        <v>122434</v>
      </c>
      <c r="G411" s="25">
        <f>COUNTIF([1]deals_closed!D:D,B411)</f>
        <v>15</v>
      </c>
      <c r="H411" s="26">
        <f>SUMIF([1]deals_closed!D:D,B411,[1]deals_closed!C:C)</f>
        <v>516313</v>
      </c>
      <c r="I411" s="26">
        <f>VLOOKUP(E411,'[1]2018_commission_structure-Start'!$A$22:$I$24,9,FALSE)</f>
        <v>750000</v>
      </c>
      <c r="J411" s="26">
        <f t="shared" si="61"/>
        <v>937500</v>
      </c>
      <c r="K411" s="26">
        <f t="shared" si="62"/>
        <v>1125000</v>
      </c>
      <c r="L411" s="26">
        <f t="shared" si="63"/>
        <v>1500000</v>
      </c>
      <c r="M411" s="27">
        <f t="shared" si="64"/>
        <v>0.68841733333333333</v>
      </c>
      <c r="N411" s="25" t="str">
        <f t="shared" si="65"/>
        <v>0-100%</v>
      </c>
      <c r="O411" s="28">
        <f>MIN(H411,I411)*INDEX('[1]2018_commission_structure-Start'!$A$21:$I$24,MATCH($E411,'[1]2018_commission_structure-Start'!$A$21:$A$24,0),MATCH(O$1,'[1]2018_commission_structure-Start'!$A$21:$I$21,0))</f>
        <v>77446.95</v>
      </c>
      <c r="P411" s="26">
        <f>IF(H411&gt;I411,MIN(H411-I411,J411-I411)*INDEX('[1]2018_commission_structure-Start'!$A$21:$I$24,MATCH($E411,'[1]2018_commission_structure-Start'!$A$21:$A$24,0), MATCH(P$1,'[1]2018_commission_structure-Start'!$A$21:$I$21,0)),0)</f>
        <v>0</v>
      </c>
      <c r="Q411" s="26">
        <f>IF($H411&gt;J411,MIN($H411-J411,K411-J411)*INDEX('[1]2018_commission_structure-Start'!$A$21:$I$24,MATCH($E411,'[1]2018_commission_structure-Start'!$A$21:$A$24,0), MATCH(Q$1,'[1]2018_commission_structure-Start'!$A$21:$I$21,0)),0)</f>
        <v>0</v>
      </c>
      <c r="R411" s="26">
        <f>IF($H411&gt;K411,MIN($H411-K411,L411-K411)*INDEX('[1]2018_commission_structure-Start'!$A$21:$I$24,MATCH($E411,'[1]2018_commission_structure-Start'!$A$21:$A$24,0), MATCH(R$1,'[1]2018_commission_structure-Start'!$A$21:$I$21,0)),0)</f>
        <v>0</v>
      </c>
      <c r="S411" s="26">
        <f>IF(H411&gt;L411,(H411-L411)*INDEX('[1]2018_commission_structure-Start'!$A$21:$I$24,MATCH($E411,'[1]2018_commission_structure-Start'!$A$21:$A$24,0),MATCH(S$1,'[1]2018_commission_structure-Start'!$A$21:$I$21,0)),0)</f>
        <v>0</v>
      </c>
      <c r="T411" s="28">
        <f t="shared" si="66"/>
        <v>77446.95</v>
      </c>
      <c r="U411" s="28">
        <f t="shared" si="67"/>
        <v>199880.95</v>
      </c>
      <c r="V411" s="28">
        <f>MIN(H411,I411)*INDEX('[1]2018_commission_structure-Start'!$A$15:$J$18,MATCH($E411,'[1]2018_commission_structure-Start'!$A$15:$A$18,0),MATCH(V$1,'[1]2018_commission_structure-Start'!$A$15:$J$15,0))</f>
        <v>77446.95</v>
      </c>
      <c r="W411" s="26">
        <f>IF($H411&gt;I411,MIN($H411-I411,J411-I411)*INDEX('[1]2018_commission_structure-Start'!$A$15:$J$18,MATCH($E411,'[1]2018_commission_structure-Start'!$A$15:$A$18,0),MATCH(W$1,'[1]2018_commission_structure-Start'!$A$15:$J$15,0)),0)</f>
        <v>0</v>
      </c>
      <c r="X411" s="26">
        <f>IF($H411&gt;J411,MIN($H411-J411,K411-J411)*INDEX('[1]2018_commission_structure-Start'!$A$15:$J$18,MATCH($E411,'[1]2018_commission_structure-Start'!$A$15:$A$18,0),MATCH(X$1,'[1]2018_commission_structure-Start'!$A$15:$J$15,0)),0)</f>
        <v>0</v>
      </c>
      <c r="Y411" s="26">
        <f>IF($H411&gt;K411,MIN($H411-K411,L411-K411)*INDEX('[1]2018_commission_structure-Start'!$A$15:$J$18,MATCH($E411,'[1]2018_commission_structure-Start'!$A$15:$A$18,0),MATCH(Y$1,'[1]2018_commission_structure-Start'!$A$15:$J$15,0)),0)</f>
        <v>0</v>
      </c>
      <c r="Z411" s="26">
        <f>IF(H411&gt;L411,(H411-L411)*INDEX('[1]2018_commission_structure-Start'!$A$21:$I$24,MATCH($E411,'[1]2018_commission_structure-Start'!$A$21:$A$24,0),MATCH(Z$1,'[1]2018_commission_structure-Start'!$A$21:$I$21,0)),0)</f>
        <v>0</v>
      </c>
      <c r="AA411" s="28">
        <f t="shared" si="68"/>
        <v>77446.95</v>
      </c>
      <c r="AB411" s="28">
        <f t="shared" si="69"/>
        <v>199880.95</v>
      </c>
    </row>
    <row r="412" spans="1:28" x14ac:dyDescent="0.2">
      <c r="A412" s="25" t="str">
        <f t="shared" si="60"/>
        <v>Viv Czajka</v>
      </c>
      <c r="B412" s="25">
        <v>679204083</v>
      </c>
      <c r="C412" s="25" t="s">
        <v>811</v>
      </c>
      <c r="D412" s="25" t="s">
        <v>812</v>
      </c>
      <c r="E412" s="25" t="s">
        <v>29</v>
      </c>
      <c r="F412" s="25">
        <v>53945</v>
      </c>
      <c r="G412" s="25">
        <f>COUNTIF([1]deals_closed!D:D,B412)</f>
        <v>22</v>
      </c>
      <c r="H412" s="26">
        <f>SUMIF([1]deals_closed!D:D,B412,[1]deals_closed!C:C)</f>
        <v>756417</v>
      </c>
      <c r="I412" s="26">
        <f>VLOOKUP(E412,'[1]2018_commission_structure-Start'!$A$22:$I$24,9,FALSE)</f>
        <v>600000</v>
      </c>
      <c r="J412" s="26">
        <f t="shared" si="61"/>
        <v>750000</v>
      </c>
      <c r="K412" s="26">
        <f t="shared" si="62"/>
        <v>900000</v>
      </c>
      <c r="L412" s="26">
        <f t="shared" si="63"/>
        <v>1200000</v>
      </c>
      <c r="M412" s="27">
        <f t="shared" si="64"/>
        <v>1.2606949999999999</v>
      </c>
      <c r="N412" s="25" t="str">
        <f t="shared" si="65"/>
        <v>125-150%</v>
      </c>
      <c r="O412" s="28">
        <f>MIN(H412,I412)*INDEX('[1]2018_commission_structure-Start'!$A$21:$I$24,MATCH($E412,'[1]2018_commission_structure-Start'!$A$21:$A$24,0),MATCH(O$1,'[1]2018_commission_structure-Start'!$A$21:$I$21,0))</f>
        <v>78000</v>
      </c>
      <c r="P412" s="26">
        <f>IF(H412&gt;I412,MIN(H412-I412,J412-I412)*INDEX('[1]2018_commission_structure-Start'!$A$21:$I$24,MATCH($E412,'[1]2018_commission_structure-Start'!$A$21:$A$24,0), MATCH(P$1,'[1]2018_commission_structure-Start'!$A$21:$I$21,0)),0)</f>
        <v>25500.000000000004</v>
      </c>
      <c r="Q412" s="26">
        <f>IF($H412&gt;J412,MIN($H412-J412,K412-J412)*INDEX('[1]2018_commission_structure-Start'!$A$21:$I$24,MATCH($E412,'[1]2018_commission_structure-Start'!$A$21:$A$24,0), MATCH(Q$1,'[1]2018_commission_structure-Start'!$A$21:$I$21,0)),0)</f>
        <v>1347.57</v>
      </c>
      <c r="R412" s="26">
        <f>IF($H412&gt;K412,MIN($H412-K412,L412-K412)*INDEX('[1]2018_commission_structure-Start'!$A$21:$I$24,MATCH($E412,'[1]2018_commission_structure-Start'!$A$21:$A$24,0), MATCH(R$1,'[1]2018_commission_structure-Start'!$A$21:$I$21,0)),0)</f>
        <v>0</v>
      </c>
      <c r="S412" s="26">
        <f>IF(H412&gt;L412,(H412-L412)*INDEX('[1]2018_commission_structure-Start'!$A$21:$I$24,MATCH($E412,'[1]2018_commission_structure-Start'!$A$21:$A$24,0),MATCH(S$1,'[1]2018_commission_structure-Start'!$A$21:$I$21,0)),0)</f>
        <v>0</v>
      </c>
      <c r="T412" s="28">
        <f t="shared" si="66"/>
        <v>104847.57</v>
      </c>
      <c r="U412" s="28">
        <f t="shared" si="67"/>
        <v>158792.57</v>
      </c>
      <c r="V412" s="28">
        <f>MIN(H412,I412)*INDEX('[1]2018_commission_structure-Start'!$A$15:$J$18,MATCH($E412,'[1]2018_commission_structure-Start'!$A$15:$A$18,0),MATCH(V$1,'[1]2018_commission_structure-Start'!$A$15:$J$15,0))</f>
        <v>90000</v>
      </c>
      <c r="W412" s="26">
        <f>IF($H412&gt;I412,MIN($H412-I412,J412-I412)*INDEX('[1]2018_commission_structure-Start'!$A$15:$J$18,MATCH($E412,'[1]2018_commission_structure-Start'!$A$15:$A$18,0),MATCH(W$1,'[1]2018_commission_structure-Start'!$A$15:$J$15,0)),0)</f>
        <v>27000</v>
      </c>
      <c r="X412" s="26">
        <f>IF($H412&gt;J412,MIN($H412-J412,K412-J412)*INDEX('[1]2018_commission_structure-Start'!$A$15:$J$18,MATCH($E412,'[1]2018_commission_structure-Start'!$A$15:$A$18,0),MATCH(X$1,'[1]2018_commission_structure-Start'!$A$15:$J$15,0)),0)</f>
        <v>1604.25</v>
      </c>
      <c r="Y412" s="26">
        <f>IF($H412&gt;K412,MIN($H412-K412,L412-K412)*INDEX('[1]2018_commission_structure-Start'!$A$15:$J$18,MATCH($E412,'[1]2018_commission_structure-Start'!$A$15:$A$18,0),MATCH(Y$1,'[1]2018_commission_structure-Start'!$A$15:$J$15,0)),0)</f>
        <v>0</v>
      </c>
      <c r="Z412" s="26">
        <f>IF(H412&gt;L412,(H412-L412)*INDEX('[1]2018_commission_structure-Start'!$A$21:$I$24,MATCH($E412,'[1]2018_commission_structure-Start'!$A$21:$A$24,0),MATCH(Z$1,'[1]2018_commission_structure-Start'!$A$21:$I$21,0)),0)</f>
        <v>0</v>
      </c>
      <c r="AA412" s="28">
        <f t="shared" si="68"/>
        <v>118604.25</v>
      </c>
      <c r="AB412" s="28">
        <f t="shared" si="69"/>
        <v>172549.25</v>
      </c>
    </row>
    <row r="413" spans="1:28" x14ac:dyDescent="0.2">
      <c r="A413" s="25" t="str">
        <f t="shared" si="60"/>
        <v>Jesus Mantle</v>
      </c>
      <c r="B413" s="25">
        <v>8462409454</v>
      </c>
      <c r="C413" s="25" t="s">
        <v>813</v>
      </c>
      <c r="D413" s="25" t="s">
        <v>814</v>
      </c>
      <c r="E413" s="25" t="s">
        <v>29</v>
      </c>
      <c r="F413" s="25">
        <v>78799</v>
      </c>
      <c r="G413" s="25">
        <f>COUNTIF([1]deals_closed!D:D,B413)</f>
        <v>17</v>
      </c>
      <c r="H413" s="26">
        <f>SUMIF([1]deals_closed!D:D,B413,[1]deals_closed!C:C)</f>
        <v>622486</v>
      </c>
      <c r="I413" s="26">
        <f>VLOOKUP(E413,'[1]2018_commission_structure-Start'!$A$22:$I$24,9,FALSE)</f>
        <v>600000</v>
      </c>
      <c r="J413" s="26">
        <f t="shared" si="61"/>
        <v>750000</v>
      </c>
      <c r="K413" s="26">
        <f t="shared" si="62"/>
        <v>900000</v>
      </c>
      <c r="L413" s="26">
        <f t="shared" si="63"/>
        <v>1200000</v>
      </c>
      <c r="M413" s="27">
        <f t="shared" si="64"/>
        <v>1.0374766666666666</v>
      </c>
      <c r="N413" s="25" t="str">
        <f t="shared" si="65"/>
        <v>100-125%</v>
      </c>
      <c r="O413" s="28">
        <f>MIN(H413,I413)*INDEX('[1]2018_commission_structure-Start'!$A$21:$I$24,MATCH($E413,'[1]2018_commission_structure-Start'!$A$21:$A$24,0),MATCH(O$1,'[1]2018_commission_structure-Start'!$A$21:$I$21,0))</f>
        <v>78000</v>
      </c>
      <c r="P413" s="26">
        <f>IF(H413&gt;I413,MIN(H413-I413,J413-I413)*INDEX('[1]2018_commission_structure-Start'!$A$21:$I$24,MATCH($E413,'[1]2018_commission_structure-Start'!$A$21:$A$24,0), MATCH(P$1,'[1]2018_commission_structure-Start'!$A$21:$I$21,0)),0)</f>
        <v>3822.6200000000003</v>
      </c>
      <c r="Q413" s="26">
        <f>IF($H413&gt;J413,MIN($H413-J413,K413-J413)*INDEX('[1]2018_commission_structure-Start'!$A$21:$I$24,MATCH($E413,'[1]2018_commission_structure-Start'!$A$21:$A$24,0), MATCH(Q$1,'[1]2018_commission_structure-Start'!$A$21:$I$21,0)),0)</f>
        <v>0</v>
      </c>
      <c r="R413" s="26">
        <f>IF($H413&gt;K413,MIN($H413-K413,L413-K413)*INDEX('[1]2018_commission_structure-Start'!$A$21:$I$24,MATCH($E413,'[1]2018_commission_structure-Start'!$A$21:$A$24,0), MATCH(R$1,'[1]2018_commission_structure-Start'!$A$21:$I$21,0)),0)</f>
        <v>0</v>
      </c>
      <c r="S413" s="26">
        <f>IF(H413&gt;L413,(H413-L413)*INDEX('[1]2018_commission_structure-Start'!$A$21:$I$24,MATCH($E413,'[1]2018_commission_structure-Start'!$A$21:$A$24,0),MATCH(S$1,'[1]2018_commission_structure-Start'!$A$21:$I$21,0)),0)</f>
        <v>0</v>
      </c>
      <c r="T413" s="28">
        <f t="shared" si="66"/>
        <v>81822.62</v>
      </c>
      <c r="U413" s="28">
        <f t="shared" si="67"/>
        <v>160621.62</v>
      </c>
      <c r="V413" s="28">
        <f>MIN(H413,I413)*INDEX('[1]2018_commission_structure-Start'!$A$15:$J$18,MATCH($E413,'[1]2018_commission_structure-Start'!$A$15:$A$18,0),MATCH(V$1,'[1]2018_commission_structure-Start'!$A$15:$J$15,0))</f>
        <v>90000</v>
      </c>
      <c r="W413" s="26">
        <f>IF($H413&gt;I413,MIN($H413-I413,J413-I413)*INDEX('[1]2018_commission_structure-Start'!$A$15:$J$18,MATCH($E413,'[1]2018_commission_structure-Start'!$A$15:$A$18,0),MATCH(W$1,'[1]2018_commission_structure-Start'!$A$15:$J$15,0)),0)</f>
        <v>4047.48</v>
      </c>
      <c r="X413" s="26">
        <f>IF($H413&gt;J413,MIN($H413-J413,K413-J413)*INDEX('[1]2018_commission_structure-Start'!$A$15:$J$18,MATCH($E413,'[1]2018_commission_structure-Start'!$A$15:$A$18,0),MATCH(X$1,'[1]2018_commission_structure-Start'!$A$15:$J$15,0)),0)</f>
        <v>0</v>
      </c>
      <c r="Y413" s="26">
        <f>IF($H413&gt;K413,MIN($H413-K413,L413-K413)*INDEX('[1]2018_commission_structure-Start'!$A$15:$J$18,MATCH($E413,'[1]2018_commission_structure-Start'!$A$15:$A$18,0),MATCH(Y$1,'[1]2018_commission_structure-Start'!$A$15:$J$15,0)),0)</f>
        <v>0</v>
      </c>
      <c r="Z413" s="26">
        <f>IF(H413&gt;L413,(H413-L413)*INDEX('[1]2018_commission_structure-Start'!$A$21:$I$24,MATCH($E413,'[1]2018_commission_structure-Start'!$A$21:$A$24,0),MATCH(Z$1,'[1]2018_commission_structure-Start'!$A$21:$I$21,0)),0)</f>
        <v>0</v>
      </c>
      <c r="AA413" s="28">
        <f t="shared" si="68"/>
        <v>94047.48</v>
      </c>
      <c r="AB413" s="28">
        <f t="shared" si="69"/>
        <v>172846.47999999998</v>
      </c>
    </row>
    <row r="414" spans="1:28" x14ac:dyDescent="0.2">
      <c r="A414" s="25" t="str">
        <f t="shared" si="60"/>
        <v>Alfie Ainsworth</v>
      </c>
      <c r="B414" s="25">
        <v>161397387</v>
      </c>
      <c r="C414" s="25" t="s">
        <v>815</v>
      </c>
      <c r="D414" s="25" t="s">
        <v>816</v>
      </c>
      <c r="E414" s="25" t="s">
        <v>10</v>
      </c>
      <c r="F414" s="25">
        <v>88523</v>
      </c>
      <c r="G414" s="25">
        <f>COUNTIF([1]deals_closed!D:D,B414)</f>
        <v>13</v>
      </c>
      <c r="H414" s="26">
        <f>SUMIF([1]deals_closed!D:D,B414,[1]deals_closed!C:C)</f>
        <v>516813</v>
      </c>
      <c r="I414" s="26">
        <f>VLOOKUP(E414,'[1]2018_commission_structure-Start'!$A$22:$I$24,9,FALSE)</f>
        <v>750000</v>
      </c>
      <c r="J414" s="26">
        <f t="shared" si="61"/>
        <v>937500</v>
      </c>
      <c r="K414" s="26">
        <f t="shared" si="62"/>
        <v>1125000</v>
      </c>
      <c r="L414" s="26">
        <f t="shared" si="63"/>
        <v>1500000</v>
      </c>
      <c r="M414" s="27">
        <f t="shared" si="64"/>
        <v>0.68908400000000003</v>
      </c>
      <c r="N414" s="25" t="str">
        <f t="shared" si="65"/>
        <v>0-100%</v>
      </c>
      <c r="O414" s="28">
        <f>MIN(H414,I414)*INDEX('[1]2018_commission_structure-Start'!$A$21:$I$24,MATCH($E414,'[1]2018_commission_structure-Start'!$A$21:$A$24,0),MATCH(O$1,'[1]2018_commission_structure-Start'!$A$21:$I$21,0))</f>
        <v>77521.95</v>
      </c>
      <c r="P414" s="26">
        <f>IF(H414&gt;I414,MIN(H414-I414,J414-I414)*INDEX('[1]2018_commission_structure-Start'!$A$21:$I$24,MATCH($E414,'[1]2018_commission_structure-Start'!$A$21:$A$24,0), MATCH(P$1,'[1]2018_commission_structure-Start'!$A$21:$I$21,0)),0)</f>
        <v>0</v>
      </c>
      <c r="Q414" s="26">
        <f>IF($H414&gt;J414,MIN($H414-J414,K414-J414)*INDEX('[1]2018_commission_structure-Start'!$A$21:$I$24,MATCH($E414,'[1]2018_commission_structure-Start'!$A$21:$A$24,0), MATCH(Q$1,'[1]2018_commission_structure-Start'!$A$21:$I$21,0)),0)</f>
        <v>0</v>
      </c>
      <c r="R414" s="26">
        <f>IF($H414&gt;K414,MIN($H414-K414,L414-K414)*INDEX('[1]2018_commission_structure-Start'!$A$21:$I$24,MATCH($E414,'[1]2018_commission_structure-Start'!$A$21:$A$24,0), MATCH(R$1,'[1]2018_commission_structure-Start'!$A$21:$I$21,0)),0)</f>
        <v>0</v>
      </c>
      <c r="S414" s="26">
        <f>IF(H414&gt;L414,(H414-L414)*INDEX('[1]2018_commission_structure-Start'!$A$21:$I$24,MATCH($E414,'[1]2018_commission_structure-Start'!$A$21:$A$24,0),MATCH(S$1,'[1]2018_commission_structure-Start'!$A$21:$I$21,0)),0)</f>
        <v>0</v>
      </c>
      <c r="T414" s="28">
        <f t="shared" si="66"/>
        <v>77521.95</v>
      </c>
      <c r="U414" s="28">
        <f t="shared" si="67"/>
        <v>166044.95000000001</v>
      </c>
      <c r="V414" s="28">
        <f>MIN(H414,I414)*INDEX('[1]2018_commission_structure-Start'!$A$15:$J$18,MATCH($E414,'[1]2018_commission_structure-Start'!$A$15:$A$18,0),MATCH(V$1,'[1]2018_commission_structure-Start'!$A$15:$J$15,0))</f>
        <v>77521.95</v>
      </c>
      <c r="W414" s="26">
        <f>IF($H414&gt;I414,MIN($H414-I414,J414-I414)*INDEX('[1]2018_commission_structure-Start'!$A$15:$J$18,MATCH($E414,'[1]2018_commission_structure-Start'!$A$15:$A$18,0),MATCH(W$1,'[1]2018_commission_structure-Start'!$A$15:$J$15,0)),0)</f>
        <v>0</v>
      </c>
      <c r="X414" s="26">
        <f>IF($H414&gt;J414,MIN($H414-J414,K414-J414)*INDEX('[1]2018_commission_structure-Start'!$A$15:$J$18,MATCH($E414,'[1]2018_commission_structure-Start'!$A$15:$A$18,0),MATCH(X$1,'[1]2018_commission_structure-Start'!$A$15:$J$15,0)),0)</f>
        <v>0</v>
      </c>
      <c r="Y414" s="26">
        <f>IF($H414&gt;K414,MIN($H414-K414,L414-K414)*INDEX('[1]2018_commission_structure-Start'!$A$15:$J$18,MATCH($E414,'[1]2018_commission_structure-Start'!$A$15:$A$18,0),MATCH(Y$1,'[1]2018_commission_structure-Start'!$A$15:$J$15,0)),0)</f>
        <v>0</v>
      </c>
      <c r="Z414" s="26">
        <f>IF(H414&gt;L414,(H414-L414)*INDEX('[1]2018_commission_structure-Start'!$A$21:$I$24,MATCH($E414,'[1]2018_commission_structure-Start'!$A$21:$A$24,0),MATCH(Z$1,'[1]2018_commission_structure-Start'!$A$21:$I$21,0)),0)</f>
        <v>0</v>
      </c>
      <c r="AA414" s="28">
        <f t="shared" si="68"/>
        <v>77521.95</v>
      </c>
      <c r="AB414" s="28">
        <f t="shared" si="69"/>
        <v>166044.95000000001</v>
      </c>
    </row>
    <row r="415" spans="1:28" x14ac:dyDescent="0.2">
      <c r="A415" s="25" t="str">
        <f t="shared" si="60"/>
        <v>Jo Saffen</v>
      </c>
      <c r="B415" s="25">
        <v>4978659442</v>
      </c>
      <c r="C415" s="25" t="s">
        <v>817</v>
      </c>
      <c r="D415" s="25" t="s">
        <v>818</v>
      </c>
      <c r="E415" s="25" t="s">
        <v>10</v>
      </c>
      <c r="F415" s="25">
        <v>98894</v>
      </c>
      <c r="G415" s="25">
        <f>COUNTIF([1]deals_closed!D:D,B415)</f>
        <v>18</v>
      </c>
      <c r="H415" s="26">
        <f>SUMIF([1]deals_closed!D:D,B415,[1]deals_closed!C:C)</f>
        <v>704891</v>
      </c>
      <c r="I415" s="26">
        <f>VLOOKUP(E415,'[1]2018_commission_structure-Start'!$A$22:$I$24,9,FALSE)</f>
        <v>750000</v>
      </c>
      <c r="J415" s="26">
        <f t="shared" si="61"/>
        <v>937500</v>
      </c>
      <c r="K415" s="26">
        <f t="shared" si="62"/>
        <v>1125000</v>
      </c>
      <c r="L415" s="26">
        <f t="shared" si="63"/>
        <v>1500000</v>
      </c>
      <c r="M415" s="27">
        <f t="shared" si="64"/>
        <v>0.93985466666666662</v>
      </c>
      <c r="N415" s="25" t="str">
        <f t="shared" si="65"/>
        <v>0-100%</v>
      </c>
      <c r="O415" s="28">
        <f>MIN(H415,I415)*INDEX('[1]2018_commission_structure-Start'!$A$21:$I$24,MATCH($E415,'[1]2018_commission_structure-Start'!$A$21:$A$24,0),MATCH(O$1,'[1]2018_commission_structure-Start'!$A$21:$I$21,0))</f>
        <v>105733.65</v>
      </c>
      <c r="P415" s="26">
        <f>IF(H415&gt;I415,MIN(H415-I415,J415-I415)*INDEX('[1]2018_commission_structure-Start'!$A$21:$I$24,MATCH($E415,'[1]2018_commission_structure-Start'!$A$21:$A$24,0), MATCH(P$1,'[1]2018_commission_structure-Start'!$A$21:$I$21,0)),0)</f>
        <v>0</v>
      </c>
      <c r="Q415" s="26">
        <f>IF($H415&gt;J415,MIN($H415-J415,K415-J415)*INDEX('[1]2018_commission_structure-Start'!$A$21:$I$24,MATCH($E415,'[1]2018_commission_structure-Start'!$A$21:$A$24,0), MATCH(Q$1,'[1]2018_commission_structure-Start'!$A$21:$I$21,0)),0)</f>
        <v>0</v>
      </c>
      <c r="R415" s="26">
        <f>IF($H415&gt;K415,MIN($H415-K415,L415-K415)*INDEX('[1]2018_commission_structure-Start'!$A$21:$I$24,MATCH($E415,'[1]2018_commission_structure-Start'!$A$21:$A$24,0), MATCH(R$1,'[1]2018_commission_structure-Start'!$A$21:$I$21,0)),0)</f>
        <v>0</v>
      </c>
      <c r="S415" s="26">
        <f>IF(H415&gt;L415,(H415-L415)*INDEX('[1]2018_commission_structure-Start'!$A$21:$I$24,MATCH($E415,'[1]2018_commission_structure-Start'!$A$21:$A$24,0),MATCH(S$1,'[1]2018_commission_structure-Start'!$A$21:$I$21,0)),0)</f>
        <v>0</v>
      </c>
      <c r="T415" s="28">
        <f t="shared" si="66"/>
        <v>105733.65</v>
      </c>
      <c r="U415" s="28">
        <f t="shared" si="67"/>
        <v>204627.65</v>
      </c>
      <c r="V415" s="28">
        <f>MIN(H415,I415)*INDEX('[1]2018_commission_structure-Start'!$A$15:$J$18,MATCH($E415,'[1]2018_commission_structure-Start'!$A$15:$A$18,0),MATCH(V$1,'[1]2018_commission_structure-Start'!$A$15:$J$15,0))</f>
        <v>105733.65</v>
      </c>
      <c r="W415" s="26">
        <f>IF($H415&gt;I415,MIN($H415-I415,J415-I415)*INDEX('[1]2018_commission_structure-Start'!$A$15:$J$18,MATCH($E415,'[1]2018_commission_structure-Start'!$A$15:$A$18,0),MATCH(W$1,'[1]2018_commission_structure-Start'!$A$15:$J$15,0)),0)</f>
        <v>0</v>
      </c>
      <c r="X415" s="26">
        <f>IF($H415&gt;J415,MIN($H415-J415,K415-J415)*INDEX('[1]2018_commission_structure-Start'!$A$15:$J$18,MATCH($E415,'[1]2018_commission_structure-Start'!$A$15:$A$18,0),MATCH(X$1,'[1]2018_commission_structure-Start'!$A$15:$J$15,0)),0)</f>
        <v>0</v>
      </c>
      <c r="Y415" s="26">
        <f>IF($H415&gt;K415,MIN($H415-K415,L415-K415)*INDEX('[1]2018_commission_structure-Start'!$A$15:$J$18,MATCH($E415,'[1]2018_commission_structure-Start'!$A$15:$A$18,0),MATCH(Y$1,'[1]2018_commission_structure-Start'!$A$15:$J$15,0)),0)</f>
        <v>0</v>
      </c>
      <c r="Z415" s="26">
        <f>IF(H415&gt;L415,(H415-L415)*INDEX('[1]2018_commission_structure-Start'!$A$21:$I$24,MATCH($E415,'[1]2018_commission_structure-Start'!$A$21:$A$24,0),MATCH(Z$1,'[1]2018_commission_structure-Start'!$A$21:$I$21,0)),0)</f>
        <v>0</v>
      </c>
      <c r="AA415" s="28">
        <f t="shared" si="68"/>
        <v>105733.65</v>
      </c>
      <c r="AB415" s="28">
        <f t="shared" si="69"/>
        <v>204627.65</v>
      </c>
    </row>
    <row r="416" spans="1:28" x14ac:dyDescent="0.2">
      <c r="A416" s="25" t="str">
        <f t="shared" si="60"/>
        <v>Daryle Custed</v>
      </c>
      <c r="B416" s="25">
        <v>8695742075</v>
      </c>
      <c r="C416" s="25" t="s">
        <v>819</v>
      </c>
      <c r="D416" s="25" t="s">
        <v>820</v>
      </c>
      <c r="E416" s="25" t="s">
        <v>10</v>
      </c>
      <c r="F416" s="25">
        <v>75423</v>
      </c>
      <c r="G416" s="25">
        <f>COUNTIF([1]deals_closed!D:D,B416)</f>
        <v>18</v>
      </c>
      <c r="H416" s="26">
        <f>SUMIF([1]deals_closed!D:D,B416,[1]deals_closed!C:C)</f>
        <v>719283</v>
      </c>
      <c r="I416" s="26">
        <f>VLOOKUP(E416,'[1]2018_commission_structure-Start'!$A$22:$I$24,9,FALSE)</f>
        <v>750000</v>
      </c>
      <c r="J416" s="26">
        <f t="shared" si="61"/>
        <v>937500</v>
      </c>
      <c r="K416" s="26">
        <f t="shared" si="62"/>
        <v>1125000</v>
      </c>
      <c r="L416" s="26">
        <f t="shared" si="63"/>
        <v>1500000</v>
      </c>
      <c r="M416" s="27">
        <f t="shared" si="64"/>
        <v>0.95904400000000001</v>
      </c>
      <c r="N416" s="25" t="str">
        <f t="shared" si="65"/>
        <v>0-100%</v>
      </c>
      <c r="O416" s="28">
        <f>MIN(H416,I416)*INDEX('[1]2018_commission_structure-Start'!$A$21:$I$24,MATCH($E416,'[1]2018_commission_structure-Start'!$A$21:$A$24,0),MATCH(O$1,'[1]2018_commission_structure-Start'!$A$21:$I$21,0))</f>
        <v>107892.45</v>
      </c>
      <c r="P416" s="26">
        <f>IF(H416&gt;I416,MIN(H416-I416,J416-I416)*INDEX('[1]2018_commission_structure-Start'!$A$21:$I$24,MATCH($E416,'[1]2018_commission_structure-Start'!$A$21:$A$24,0), MATCH(P$1,'[1]2018_commission_structure-Start'!$A$21:$I$21,0)),0)</f>
        <v>0</v>
      </c>
      <c r="Q416" s="26">
        <f>IF($H416&gt;J416,MIN($H416-J416,K416-J416)*INDEX('[1]2018_commission_structure-Start'!$A$21:$I$24,MATCH($E416,'[1]2018_commission_structure-Start'!$A$21:$A$24,0), MATCH(Q$1,'[1]2018_commission_structure-Start'!$A$21:$I$21,0)),0)</f>
        <v>0</v>
      </c>
      <c r="R416" s="26">
        <f>IF($H416&gt;K416,MIN($H416-K416,L416-K416)*INDEX('[1]2018_commission_structure-Start'!$A$21:$I$24,MATCH($E416,'[1]2018_commission_structure-Start'!$A$21:$A$24,0), MATCH(R$1,'[1]2018_commission_structure-Start'!$A$21:$I$21,0)),0)</f>
        <v>0</v>
      </c>
      <c r="S416" s="26">
        <f>IF(H416&gt;L416,(H416-L416)*INDEX('[1]2018_commission_structure-Start'!$A$21:$I$24,MATCH($E416,'[1]2018_commission_structure-Start'!$A$21:$A$24,0),MATCH(S$1,'[1]2018_commission_structure-Start'!$A$21:$I$21,0)),0)</f>
        <v>0</v>
      </c>
      <c r="T416" s="28">
        <f t="shared" si="66"/>
        <v>107892.45</v>
      </c>
      <c r="U416" s="28">
        <f t="shared" si="67"/>
        <v>183315.45</v>
      </c>
      <c r="V416" s="28">
        <f>MIN(H416,I416)*INDEX('[1]2018_commission_structure-Start'!$A$15:$J$18,MATCH($E416,'[1]2018_commission_structure-Start'!$A$15:$A$18,0),MATCH(V$1,'[1]2018_commission_structure-Start'!$A$15:$J$15,0))</f>
        <v>107892.45</v>
      </c>
      <c r="W416" s="26">
        <f>IF($H416&gt;I416,MIN($H416-I416,J416-I416)*INDEX('[1]2018_commission_structure-Start'!$A$15:$J$18,MATCH($E416,'[1]2018_commission_structure-Start'!$A$15:$A$18,0),MATCH(W$1,'[1]2018_commission_structure-Start'!$A$15:$J$15,0)),0)</f>
        <v>0</v>
      </c>
      <c r="X416" s="26">
        <f>IF($H416&gt;J416,MIN($H416-J416,K416-J416)*INDEX('[1]2018_commission_structure-Start'!$A$15:$J$18,MATCH($E416,'[1]2018_commission_structure-Start'!$A$15:$A$18,0),MATCH(X$1,'[1]2018_commission_structure-Start'!$A$15:$J$15,0)),0)</f>
        <v>0</v>
      </c>
      <c r="Y416" s="26">
        <f>IF($H416&gt;K416,MIN($H416-K416,L416-K416)*INDEX('[1]2018_commission_structure-Start'!$A$15:$J$18,MATCH($E416,'[1]2018_commission_structure-Start'!$A$15:$A$18,0),MATCH(Y$1,'[1]2018_commission_structure-Start'!$A$15:$J$15,0)),0)</f>
        <v>0</v>
      </c>
      <c r="Z416" s="26">
        <f>IF(H416&gt;L416,(H416-L416)*INDEX('[1]2018_commission_structure-Start'!$A$21:$I$24,MATCH($E416,'[1]2018_commission_structure-Start'!$A$21:$A$24,0),MATCH(Z$1,'[1]2018_commission_structure-Start'!$A$21:$I$21,0)),0)</f>
        <v>0</v>
      </c>
      <c r="AA416" s="28">
        <f t="shared" si="68"/>
        <v>107892.45</v>
      </c>
      <c r="AB416" s="28">
        <f t="shared" si="69"/>
        <v>183315.45</v>
      </c>
    </row>
    <row r="417" spans="1:28" x14ac:dyDescent="0.2">
      <c r="A417" s="25" t="str">
        <f t="shared" si="60"/>
        <v>Billye Shwalbe</v>
      </c>
      <c r="B417" s="25">
        <v>7152427402</v>
      </c>
      <c r="C417" s="25" t="s">
        <v>821</v>
      </c>
      <c r="D417" s="25" t="s">
        <v>822</v>
      </c>
      <c r="E417" s="25" t="s">
        <v>7</v>
      </c>
      <c r="F417" s="25">
        <v>31747</v>
      </c>
      <c r="G417" s="25">
        <f>COUNTIF([1]deals_closed!D:D,B417)</f>
        <v>22</v>
      </c>
      <c r="H417" s="26">
        <f>SUMIF([1]deals_closed!D:D,B417,[1]deals_closed!C:C)</f>
        <v>661132</v>
      </c>
      <c r="I417" s="26">
        <f>VLOOKUP(E417,'[1]2018_commission_structure-Start'!$A$22:$I$24,9,FALSE)</f>
        <v>500000</v>
      </c>
      <c r="J417" s="26">
        <f t="shared" si="61"/>
        <v>625000</v>
      </c>
      <c r="K417" s="26">
        <f t="shared" si="62"/>
        <v>750000</v>
      </c>
      <c r="L417" s="26">
        <f t="shared" si="63"/>
        <v>1000000</v>
      </c>
      <c r="M417" s="27">
        <f t="shared" si="64"/>
        <v>1.3222640000000001</v>
      </c>
      <c r="N417" s="25" t="str">
        <f t="shared" si="65"/>
        <v>125-150%</v>
      </c>
      <c r="O417" s="28">
        <f>MIN(H417,I417)*INDEX('[1]2018_commission_structure-Start'!$A$21:$I$24,MATCH($E417,'[1]2018_commission_structure-Start'!$A$21:$A$24,0),MATCH(O$1,'[1]2018_commission_structure-Start'!$A$21:$I$21,0))</f>
        <v>50000</v>
      </c>
      <c r="P417" s="26">
        <f>IF(H417&gt;I417,MIN(H417-I417,J417-I417)*INDEX('[1]2018_commission_structure-Start'!$A$21:$I$24,MATCH($E417,'[1]2018_commission_structure-Start'!$A$21:$A$24,0), MATCH(P$1,'[1]2018_commission_structure-Start'!$A$21:$I$21,0)),0)</f>
        <v>18750</v>
      </c>
      <c r="Q417" s="26">
        <f>IF($H417&gt;J417,MIN($H417-J417,K417-J417)*INDEX('[1]2018_commission_structure-Start'!$A$21:$I$24,MATCH($E417,'[1]2018_commission_structure-Start'!$A$21:$A$24,0), MATCH(Q$1,'[1]2018_commission_structure-Start'!$A$21:$I$21,0)),0)</f>
        <v>6503.7599999999993</v>
      </c>
      <c r="R417" s="26">
        <f>IF($H417&gt;K417,MIN($H417-K417,L417-K417)*INDEX('[1]2018_commission_structure-Start'!$A$21:$I$24,MATCH($E417,'[1]2018_commission_structure-Start'!$A$21:$A$24,0), MATCH(R$1,'[1]2018_commission_structure-Start'!$A$21:$I$21,0)),0)</f>
        <v>0</v>
      </c>
      <c r="S417" s="26">
        <f>IF(H417&gt;L417,(H417-L417)*INDEX('[1]2018_commission_structure-Start'!$A$21:$I$24,MATCH($E417,'[1]2018_commission_structure-Start'!$A$21:$A$24,0),MATCH(S$1,'[1]2018_commission_structure-Start'!$A$21:$I$21,0)),0)</f>
        <v>0</v>
      </c>
      <c r="T417" s="28">
        <f t="shared" si="66"/>
        <v>75253.759999999995</v>
      </c>
      <c r="U417" s="28">
        <f t="shared" si="67"/>
        <v>107000.76</v>
      </c>
      <c r="V417" s="28">
        <f>MIN(H417,I417)*INDEX('[1]2018_commission_structure-Start'!$A$15:$J$18,MATCH($E417,'[1]2018_commission_structure-Start'!$A$15:$A$18,0),MATCH(V$1,'[1]2018_commission_structure-Start'!$A$15:$J$15,0))</f>
        <v>60000</v>
      </c>
      <c r="W417" s="26">
        <f>IF($H417&gt;I417,MIN($H417-I417,J417-I417)*INDEX('[1]2018_commission_structure-Start'!$A$15:$J$18,MATCH($E417,'[1]2018_commission_structure-Start'!$A$15:$A$18,0),MATCH(W$1,'[1]2018_commission_structure-Start'!$A$15:$J$15,0)),0)</f>
        <v>21250</v>
      </c>
      <c r="X417" s="26">
        <f>IF($H417&gt;J417,MIN($H417-J417,K417-J417)*INDEX('[1]2018_commission_structure-Start'!$A$15:$J$18,MATCH($E417,'[1]2018_commission_structure-Start'!$A$15:$A$18,0),MATCH(X$1,'[1]2018_commission_structure-Start'!$A$15:$J$15,0)),0)</f>
        <v>7226.4000000000005</v>
      </c>
      <c r="Y417" s="26">
        <f>IF($H417&gt;K417,MIN($H417-K417,L417-K417)*INDEX('[1]2018_commission_structure-Start'!$A$15:$J$18,MATCH($E417,'[1]2018_commission_structure-Start'!$A$15:$A$18,0),MATCH(Y$1,'[1]2018_commission_structure-Start'!$A$15:$J$15,0)),0)</f>
        <v>0</v>
      </c>
      <c r="Z417" s="26">
        <f>IF(H417&gt;L417,(H417-L417)*INDEX('[1]2018_commission_structure-Start'!$A$21:$I$24,MATCH($E417,'[1]2018_commission_structure-Start'!$A$21:$A$24,0),MATCH(Z$1,'[1]2018_commission_structure-Start'!$A$21:$I$21,0)),0)</f>
        <v>0</v>
      </c>
      <c r="AA417" s="28">
        <f t="shared" si="68"/>
        <v>88476.4</v>
      </c>
      <c r="AB417" s="28">
        <f t="shared" si="69"/>
        <v>120223.4</v>
      </c>
    </row>
    <row r="418" spans="1:28" x14ac:dyDescent="0.2">
      <c r="A418" s="25" t="str">
        <f t="shared" si="60"/>
        <v>Nikolaus Aldwich</v>
      </c>
      <c r="B418" s="25">
        <v>4548725172</v>
      </c>
      <c r="C418" s="25" t="s">
        <v>743</v>
      </c>
      <c r="D418" s="25" t="s">
        <v>823</v>
      </c>
      <c r="E418" s="25" t="s">
        <v>10</v>
      </c>
      <c r="F418" s="25">
        <v>97537</v>
      </c>
      <c r="G418" s="25">
        <f>COUNTIF([1]deals_closed!D:D,B418)</f>
        <v>20</v>
      </c>
      <c r="H418" s="26">
        <f>SUMIF([1]deals_closed!D:D,B418,[1]deals_closed!C:C)</f>
        <v>710072</v>
      </c>
      <c r="I418" s="26">
        <f>VLOOKUP(E418,'[1]2018_commission_structure-Start'!$A$22:$I$24,9,FALSE)</f>
        <v>750000</v>
      </c>
      <c r="J418" s="26">
        <f t="shared" si="61"/>
        <v>937500</v>
      </c>
      <c r="K418" s="26">
        <f t="shared" si="62"/>
        <v>1125000</v>
      </c>
      <c r="L418" s="26">
        <f t="shared" si="63"/>
        <v>1500000</v>
      </c>
      <c r="M418" s="27">
        <f t="shared" si="64"/>
        <v>0.94676266666666664</v>
      </c>
      <c r="N418" s="25" t="str">
        <f t="shared" si="65"/>
        <v>0-100%</v>
      </c>
      <c r="O418" s="28">
        <f>MIN(H418,I418)*INDEX('[1]2018_commission_structure-Start'!$A$21:$I$24,MATCH($E418,'[1]2018_commission_structure-Start'!$A$21:$A$24,0),MATCH(O$1,'[1]2018_commission_structure-Start'!$A$21:$I$21,0))</f>
        <v>106510.8</v>
      </c>
      <c r="P418" s="26">
        <f>IF(H418&gt;I418,MIN(H418-I418,J418-I418)*INDEX('[1]2018_commission_structure-Start'!$A$21:$I$24,MATCH($E418,'[1]2018_commission_structure-Start'!$A$21:$A$24,0), MATCH(P$1,'[1]2018_commission_structure-Start'!$A$21:$I$21,0)),0)</f>
        <v>0</v>
      </c>
      <c r="Q418" s="26">
        <f>IF($H418&gt;J418,MIN($H418-J418,K418-J418)*INDEX('[1]2018_commission_structure-Start'!$A$21:$I$24,MATCH($E418,'[1]2018_commission_structure-Start'!$A$21:$A$24,0), MATCH(Q$1,'[1]2018_commission_structure-Start'!$A$21:$I$21,0)),0)</f>
        <v>0</v>
      </c>
      <c r="R418" s="26">
        <f>IF($H418&gt;K418,MIN($H418-K418,L418-K418)*INDEX('[1]2018_commission_structure-Start'!$A$21:$I$24,MATCH($E418,'[1]2018_commission_structure-Start'!$A$21:$A$24,0), MATCH(R$1,'[1]2018_commission_structure-Start'!$A$21:$I$21,0)),0)</f>
        <v>0</v>
      </c>
      <c r="S418" s="26">
        <f>IF(H418&gt;L418,(H418-L418)*INDEX('[1]2018_commission_structure-Start'!$A$21:$I$24,MATCH($E418,'[1]2018_commission_structure-Start'!$A$21:$A$24,0),MATCH(S$1,'[1]2018_commission_structure-Start'!$A$21:$I$21,0)),0)</f>
        <v>0</v>
      </c>
      <c r="T418" s="28">
        <f t="shared" si="66"/>
        <v>106510.8</v>
      </c>
      <c r="U418" s="28">
        <f t="shared" si="67"/>
        <v>204047.8</v>
      </c>
      <c r="V418" s="28">
        <f>MIN(H418,I418)*INDEX('[1]2018_commission_structure-Start'!$A$15:$J$18,MATCH($E418,'[1]2018_commission_structure-Start'!$A$15:$A$18,0),MATCH(V$1,'[1]2018_commission_structure-Start'!$A$15:$J$15,0))</f>
        <v>106510.8</v>
      </c>
      <c r="W418" s="26">
        <f>IF($H418&gt;I418,MIN($H418-I418,J418-I418)*INDEX('[1]2018_commission_structure-Start'!$A$15:$J$18,MATCH($E418,'[1]2018_commission_structure-Start'!$A$15:$A$18,0),MATCH(W$1,'[1]2018_commission_structure-Start'!$A$15:$J$15,0)),0)</f>
        <v>0</v>
      </c>
      <c r="X418" s="26">
        <f>IF($H418&gt;J418,MIN($H418-J418,K418-J418)*INDEX('[1]2018_commission_structure-Start'!$A$15:$J$18,MATCH($E418,'[1]2018_commission_structure-Start'!$A$15:$A$18,0),MATCH(X$1,'[1]2018_commission_structure-Start'!$A$15:$J$15,0)),0)</f>
        <v>0</v>
      </c>
      <c r="Y418" s="26">
        <f>IF($H418&gt;K418,MIN($H418-K418,L418-K418)*INDEX('[1]2018_commission_structure-Start'!$A$15:$J$18,MATCH($E418,'[1]2018_commission_structure-Start'!$A$15:$A$18,0),MATCH(Y$1,'[1]2018_commission_structure-Start'!$A$15:$J$15,0)),0)</f>
        <v>0</v>
      </c>
      <c r="Z418" s="26">
        <f>IF(H418&gt;L418,(H418-L418)*INDEX('[1]2018_commission_structure-Start'!$A$21:$I$24,MATCH($E418,'[1]2018_commission_structure-Start'!$A$21:$A$24,0),MATCH(Z$1,'[1]2018_commission_structure-Start'!$A$21:$I$21,0)),0)</f>
        <v>0</v>
      </c>
      <c r="AA418" s="28">
        <f t="shared" si="68"/>
        <v>106510.8</v>
      </c>
      <c r="AB418" s="28">
        <f t="shared" si="69"/>
        <v>204047.8</v>
      </c>
    </row>
    <row r="419" spans="1:28" x14ac:dyDescent="0.2">
      <c r="A419" s="25" t="str">
        <f t="shared" si="60"/>
        <v>Gayelord Gianelli</v>
      </c>
      <c r="B419" s="25">
        <v>5792300712</v>
      </c>
      <c r="C419" s="25" t="s">
        <v>824</v>
      </c>
      <c r="D419" s="25" t="s">
        <v>825</v>
      </c>
      <c r="E419" s="25" t="s">
        <v>29</v>
      </c>
      <c r="F419" s="25">
        <v>70471</v>
      </c>
      <c r="G419" s="25">
        <f>COUNTIF([1]deals_closed!D:D,B419)</f>
        <v>24</v>
      </c>
      <c r="H419" s="26">
        <f>SUMIF([1]deals_closed!D:D,B419,[1]deals_closed!C:C)</f>
        <v>878279</v>
      </c>
      <c r="I419" s="26">
        <f>VLOOKUP(E419,'[1]2018_commission_structure-Start'!$A$22:$I$24,9,FALSE)</f>
        <v>600000</v>
      </c>
      <c r="J419" s="26">
        <f t="shared" si="61"/>
        <v>750000</v>
      </c>
      <c r="K419" s="26">
        <f t="shared" si="62"/>
        <v>900000</v>
      </c>
      <c r="L419" s="26">
        <f t="shared" si="63"/>
        <v>1200000</v>
      </c>
      <c r="M419" s="27">
        <f t="shared" si="64"/>
        <v>1.4637983333333333</v>
      </c>
      <c r="N419" s="25" t="str">
        <f t="shared" si="65"/>
        <v>125-150%</v>
      </c>
      <c r="O419" s="28">
        <f>MIN(H419,I419)*INDEX('[1]2018_commission_structure-Start'!$A$21:$I$24,MATCH($E419,'[1]2018_commission_structure-Start'!$A$21:$A$24,0),MATCH(O$1,'[1]2018_commission_structure-Start'!$A$21:$I$21,0))</f>
        <v>78000</v>
      </c>
      <c r="P419" s="26">
        <f>IF(H419&gt;I419,MIN(H419-I419,J419-I419)*INDEX('[1]2018_commission_structure-Start'!$A$21:$I$24,MATCH($E419,'[1]2018_commission_structure-Start'!$A$21:$A$24,0), MATCH(P$1,'[1]2018_commission_structure-Start'!$A$21:$I$21,0)),0)</f>
        <v>25500.000000000004</v>
      </c>
      <c r="Q419" s="26">
        <f>IF($H419&gt;J419,MIN($H419-J419,K419-J419)*INDEX('[1]2018_commission_structure-Start'!$A$21:$I$24,MATCH($E419,'[1]2018_commission_structure-Start'!$A$21:$A$24,0), MATCH(Q$1,'[1]2018_commission_structure-Start'!$A$21:$I$21,0)),0)</f>
        <v>26938.59</v>
      </c>
      <c r="R419" s="26">
        <f>IF($H419&gt;K419,MIN($H419-K419,L419-K419)*INDEX('[1]2018_commission_structure-Start'!$A$21:$I$24,MATCH($E419,'[1]2018_commission_structure-Start'!$A$21:$A$24,0), MATCH(R$1,'[1]2018_commission_structure-Start'!$A$21:$I$21,0)),0)</f>
        <v>0</v>
      </c>
      <c r="S419" s="26">
        <f>IF(H419&gt;L419,(H419-L419)*INDEX('[1]2018_commission_structure-Start'!$A$21:$I$24,MATCH($E419,'[1]2018_commission_structure-Start'!$A$21:$A$24,0),MATCH(S$1,'[1]2018_commission_structure-Start'!$A$21:$I$21,0)),0)</f>
        <v>0</v>
      </c>
      <c r="T419" s="28">
        <f t="shared" si="66"/>
        <v>130438.59</v>
      </c>
      <c r="U419" s="28">
        <f t="shared" si="67"/>
        <v>200909.59</v>
      </c>
      <c r="V419" s="28">
        <f>MIN(H419,I419)*INDEX('[1]2018_commission_structure-Start'!$A$15:$J$18,MATCH($E419,'[1]2018_commission_structure-Start'!$A$15:$A$18,0),MATCH(V$1,'[1]2018_commission_structure-Start'!$A$15:$J$15,0))</f>
        <v>90000</v>
      </c>
      <c r="W419" s="26">
        <f>IF($H419&gt;I419,MIN($H419-I419,J419-I419)*INDEX('[1]2018_commission_structure-Start'!$A$15:$J$18,MATCH($E419,'[1]2018_commission_structure-Start'!$A$15:$A$18,0),MATCH(W$1,'[1]2018_commission_structure-Start'!$A$15:$J$15,0)),0)</f>
        <v>27000</v>
      </c>
      <c r="X419" s="26">
        <f>IF($H419&gt;J419,MIN($H419-J419,K419-J419)*INDEX('[1]2018_commission_structure-Start'!$A$15:$J$18,MATCH($E419,'[1]2018_commission_structure-Start'!$A$15:$A$18,0),MATCH(X$1,'[1]2018_commission_structure-Start'!$A$15:$J$15,0)),0)</f>
        <v>32069.75</v>
      </c>
      <c r="Y419" s="26">
        <f>IF($H419&gt;K419,MIN($H419-K419,L419-K419)*INDEX('[1]2018_commission_structure-Start'!$A$15:$J$18,MATCH($E419,'[1]2018_commission_structure-Start'!$A$15:$A$18,0),MATCH(Y$1,'[1]2018_commission_structure-Start'!$A$15:$J$15,0)),0)</f>
        <v>0</v>
      </c>
      <c r="Z419" s="26">
        <f>IF(H419&gt;L419,(H419-L419)*INDEX('[1]2018_commission_structure-Start'!$A$21:$I$24,MATCH($E419,'[1]2018_commission_structure-Start'!$A$21:$A$24,0),MATCH(Z$1,'[1]2018_commission_structure-Start'!$A$21:$I$21,0)),0)</f>
        <v>0</v>
      </c>
      <c r="AA419" s="28">
        <f t="shared" si="68"/>
        <v>149069.75</v>
      </c>
      <c r="AB419" s="28">
        <f t="shared" si="69"/>
        <v>219540.75</v>
      </c>
    </row>
    <row r="420" spans="1:28" x14ac:dyDescent="0.2">
      <c r="A420" s="25" t="str">
        <f t="shared" si="60"/>
        <v>Grenville D'Orsay</v>
      </c>
      <c r="B420" s="25">
        <v>9674189459</v>
      </c>
      <c r="C420" s="25" t="s">
        <v>826</v>
      </c>
      <c r="D420" s="25" t="s">
        <v>827</v>
      </c>
      <c r="E420" s="25" t="s">
        <v>10</v>
      </c>
      <c r="F420" s="25">
        <v>77029</v>
      </c>
      <c r="G420" s="25">
        <f>COUNTIF([1]deals_closed!D:D,B420)</f>
        <v>17</v>
      </c>
      <c r="H420" s="26">
        <f>SUMIF([1]deals_closed!D:D,B420,[1]deals_closed!C:C)</f>
        <v>608507</v>
      </c>
      <c r="I420" s="26">
        <f>VLOOKUP(E420,'[1]2018_commission_structure-Start'!$A$22:$I$24,9,FALSE)</f>
        <v>750000</v>
      </c>
      <c r="J420" s="26">
        <f t="shared" si="61"/>
        <v>937500</v>
      </c>
      <c r="K420" s="26">
        <f t="shared" si="62"/>
        <v>1125000</v>
      </c>
      <c r="L420" s="26">
        <f t="shared" si="63"/>
        <v>1500000</v>
      </c>
      <c r="M420" s="27">
        <f t="shared" si="64"/>
        <v>0.81134266666666666</v>
      </c>
      <c r="N420" s="25" t="str">
        <f t="shared" si="65"/>
        <v>0-100%</v>
      </c>
      <c r="O420" s="28">
        <f>MIN(H420,I420)*INDEX('[1]2018_commission_structure-Start'!$A$21:$I$24,MATCH($E420,'[1]2018_commission_structure-Start'!$A$21:$A$24,0),MATCH(O$1,'[1]2018_commission_structure-Start'!$A$21:$I$21,0))</f>
        <v>91276.05</v>
      </c>
      <c r="P420" s="26">
        <f>IF(H420&gt;I420,MIN(H420-I420,J420-I420)*INDEX('[1]2018_commission_structure-Start'!$A$21:$I$24,MATCH($E420,'[1]2018_commission_structure-Start'!$A$21:$A$24,0), MATCH(P$1,'[1]2018_commission_structure-Start'!$A$21:$I$21,0)),0)</f>
        <v>0</v>
      </c>
      <c r="Q420" s="26">
        <f>IF($H420&gt;J420,MIN($H420-J420,K420-J420)*INDEX('[1]2018_commission_structure-Start'!$A$21:$I$24,MATCH($E420,'[1]2018_commission_structure-Start'!$A$21:$A$24,0), MATCH(Q$1,'[1]2018_commission_structure-Start'!$A$21:$I$21,0)),0)</f>
        <v>0</v>
      </c>
      <c r="R420" s="26">
        <f>IF($H420&gt;K420,MIN($H420-K420,L420-K420)*INDEX('[1]2018_commission_structure-Start'!$A$21:$I$24,MATCH($E420,'[1]2018_commission_structure-Start'!$A$21:$A$24,0), MATCH(R$1,'[1]2018_commission_structure-Start'!$A$21:$I$21,0)),0)</f>
        <v>0</v>
      </c>
      <c r="S420" s="26">
        <f>IF(H420&gt;L420,(H420-L420)*INDEX('[1]2018_commission_structure-Start'!$A$21:$I$24,MATCH($E420,'[1]2018_commission_structure-Start'!$A$21:$A$24,0),MATCH(S$1,'[1]2018_commission_structure-Start'!$A$21:$I$21,0)),0)</f>
        <v>0</v>
      </c>
      <c r="T420" s="28">
        <f t="shared" si="66"/>
        <v>91276.05</v>
      </c>
      <c r="U420" s="28">
        <f t="shared" si="67"/>
        <v>168305.05</v>
      </c>
      <c r="V420" s="28">
        <f>MIN(H420,I420)*INDEX('[1]2018_commission_structure-Start'!$A$15:$J$18,MATCH($E420,'[1]2018_commission_structure-Start'!$A$15:$A$18,0),MATCH(V$1,'[1]2018_commission_structure-Start'!$A$15:$J$15,0))</f>
        <v>91276.05</v>
      </c>
      <c r="W420" s="26">
        <f>IF($H420&gt;I420,MIN($H420-I420,J420-I420)*INDEX('[1]2018_commission_structure-Start'!$A$15:$J$18,MATCH($E420,'[1]2018_commission_structure-Start'!$A$15:$A$18,0),MATCH(W$1,'[1]2018_commission_structure-Start'!$A$15:$J$15,0)),0)</f>
        <v>0</v>
      </c>
      <c r="X420" s="26">
        <f>IF($H420&gt;J420,MIN($H420-J420,K420-J420)*INDEX('[1]2018_commission_structure-Start'!$A$15:$J$18,MATCH($E420,'[1]2018_commission_structure-Start'!$A$15:$A$18,0),MATCH(X$1,'[1]2018_commission_structure-Start'!$A$15:$J$15,0)),0)</f>
        <v>0</v>
      </c>
      <c r="Y420" s="26">
        <f>IF($H420&gt;K420,MIN($H420-K420,L420-K420)*INDEX('[1]2018_commission_structure-Start'!$A$15:$J$18,MATCH($E420,'[1]2018_commission_structure-Start'!$A$15:$A$18,0),MATCH(Y$1,'[1]2018_commission_structure-Start'!$A$15:$J$15,0)),0)</f>
        <v>0</v>
      </c>
      <c r="Z420" s="26">
        <f>IF(H420&gt;L420,(H420-L420)*INDEX('[1]2018_commission_structure-Start'!$A$21:$I$24,MATCH($E420,'[1]2018_commission_structure-Start'!$A$21:$A$24,0),MATCH(Z$1,'[1]2018_commission_structure-Start'!$A$21:$I$21,0)),0)</f>
        <v>0</v>
      </c>
      <c r="AA420" s="28">
        <f t="shared" si="68"/>
        <v>91276.05</v>
      </c>
      <c r="AB420" s="28">
        <f t="shared" si="69"/>
        <v>168305.05</v>
      </c>
    </row>
    <row r="421" spans="1:28" x14ac:dyDescent="0.2">
      <c r="A421" s="25" t="str">
        <f t="shared" si="60"/>
        <v>Delmore Harrild</v>
      </c>
      <c r="B421" s="25">
        <v>9292607561</v>
      </c>
      <c r="C421" s="25" t="s">
        <v>828</v>
      </c>
      <c r="D421" s="25" t="s">
        <v>829</v>
      </c>
      <c r="E421" s="25" t="s">
        <v>29</v>
      </c>
      <c r="F421" s="25">
        <v>77826</v>
      </c>
      <c r="G421" s="25">
        <f>COUNTIF([1]deals_closed!D:D,B421)</f>
        <v>26</v>
      </c>
      <c r="H421" s="26">
        <f>SUMIF([1]deals_closed!D:D,B421,[1]deals_closed!C:C)</f>
        <v>995314</v>
      </c>
      <c r="I421" s="26">
        <f>VLOOKUP(E421,'[1]2018_commission_structure-Start'!$A$22:$I$24,9,FALSE)</f>
        <v>600000</v>
      </c>
      <c r="J421" s="26">
        <f t="shared" si="61"/>
        <v>750000</v>
      </c>
      <c r="K421" s="26">
        <f t="shared" si="62"/>
        <v>900000</v>
      </c>
      <c r="L421" s="26">
        <f t="shared" si="63"/>
        <v>1200000</v>
      </c>
      <c r="M421" s="27">
        <f t="shared" si="64"/>
        <v>1.6588566666666666</v>
      </c>
      <c r="N421" s="25" t="str">
        <f t="shared" si="65"/>
        <v>150-200%</v>
      </c>
      <c r="O421" s="28">
        <f>MIN(H421,I421)*INDEX('[1]2018_commission_structure-Start'!$A$21:$I$24,MATCH($E421,'[1]2018_commission_structure-Start'!$A$21:$A$24,0),MATCH(O$1,'[1]2018_commission_structure-Start'!$A$21:$I$21,0))</f>
        <v>78000</v>
      </c>
      <c r="P421" s="26">
        <f>IF(H421&gt;I421,MIN(H421-I421,J421-I421)*INDEX('[1]2018_commission_structure-Start'!$A$21:$I$24,MATCH($E421,'[1]2018_commission_structure-Start'!$A$21:$A$24,0), MATCH(P$1,'[1]2018_commission_structure-Start'!$A$21:$I$21,0)),0)</f>
        <v>25500.000000000004</v>
      </c>
      <c r="Q421" s="26">
        <f>IF($H421&gt;J421,MIN($H421-J421,K421-J421)*INDEX('[1]2018_commission_structure-Start'!$A$21:$I$24,MATCH($E421,'[1]2018_commission_structure-Start'!$A$21:$A$24,0), MATCH(Q$1,'[1]2018_commission_structure-Start'!$A$21:$I$21,0)),0)</f>
        <v>31500</v>
      </c>
      <c r="R421" s="26">
        <f>IF($H421&gt;K421,MIN($H421-K421,L421-K421)*INDEX('[1]2018_commission_structure-Start'!$A$21:$I$24,MATCH($E421,'[1]2018_commission_structure-Start'!$A$21:$A$24,0), MATCH(R$1,'[1]2018_commission_structure-Start'!$A$21:$I$21,0)),0)</f>
        <v>24781.64</v>
      </c>
      <c r="S421" s="26">
        <f>IF(H421&gt;L421,(H421-L421)*INDEX('[1]2018_commission_structure-Start'!$A$21:$I$24,MATCH($E421,'[1]2018_commission_structure-Start'!$A$21:$A$24,0),MATCH(S$1,'[1]2018_commission_structure-Start'!$A$21:$I$21,0)),0)</f>
        <v>0</v>
      </c>
      <c r="T421" s="28">
        <f t="shared" si="66"/>
        <v>159781.64000000001</v>
      </c>
      <c r="U421" s="28">
        <f t="shared" si="67"/>
        <v>237607.64</v>
      </c>
      <c r="V421" s="28">
        <f>MIN(H421,I421)*INDEX('[1]2018_commission_structure-Start'!$A$15:$J$18,MATCH($E421,'[1]2018_commission_structure-Start'!$A$15:$A$18,0),MATCH(V$1,'[1]2018_commission_structure-Start'!$A$15:$J$15,0))</f>
        <v>90000</v>
      </c>
      <c r="W421" s="26">
        <f>IF($H421&gt;I421,MIN($H421-I421,J421-I421)*INDEX('[1]2018_commission_structure-Start'!$A$15:$J$18,MATCH($E421,'[1]2018_commission_structure-Start'!$A$15:$A$18,0),MATCH(W$1,'[1]2018_commission_structure-Start'!$A$15:$J$15,0)),0)</f>
        <v>27000</v>
      </c>
      <c r="X421" s="26">
        <f>IF($H421&gt;J421,MIN($H421-J421,K421-J421)*INDEX('[1]2018_commission_structure-Start'!$A$15:$J$18,MATCH($E421,'[1]2018_commission_structure-Start'!$A$15:$A$18,0),MATCH(X$1,'[1]2018_commission_structure-Start'!$A$15:$J$15,0)),0)</f>
        <v>37500</v>
      </c>
      <c r="Y421" s="26">
        <f>IF($H421&gt;K421,MIN($H421-K421,L421-K421)*INDEX('[1]2018_commission_structure-Start'!$A$15:$J$18,MATCH($E421,'[1]2018_commission_structure-Start'!$A$15:$A$18,0),MATCH(Y$1,'[1]2018_commission_structure-Start'!$A$15:$J$15,0)),0)</f>
        <v>28594.2</v>
      </c>
      <c r="Z421" s="26">
        <f>IF(H421&gt;L421,(H421-L421)*INDEX('[1]2018_commission_structure-Start'!$A$21:$I$24,MATCH($E421,'[1]2018_commission_structure-Start'!$A$21:$A$24,0),MATCH(Z$1,'[1]2018_commission_structure-Start'!$A$21:$I$21,0)),0)</f>
        <v>0</v>
      </c>
      <c r="AA421" s="28">
        <f t="shared" si="68"/>
        <v>183094.2</v>
      </c>
      <c r="AB421" s="28">
        <f t="shared" si="69"/>
        <v>260920.2</v>
      </c>
    </row>
    <row r="422" spans="1:28" x14ac:dyDescent="0.2">
      <c r="A422" s="25" t="str">
        <f t="shared" si="60"/>
        <v>Brade Torn</v>
      </c>
      <c r="B422" s="25">
        <v>3569414450</v>
      </c>
      <c r="C422" s="25" t="s">
        <v>830</v>
      </c>
      <c r="D422" s="25" t="s">
        <v>831</v>
      </c>
      <c r="E422" s="25" t="s">
        <v>7</v>
      </c>
      <c r="F422" s="25">
        <v>42780</v>
      </c>
      <c r="G422" s="25">
        <f>COUNTIF([1]deals_closed!D:D,B422)</f>
        <v>21</v>
      </c>
      <c r="H422" s="26">
        <f>SUMIF([1]deals_closed!D:D,B422,[1]deals_closed!C:C)</f>
        <v>715285</v>
      </c>
      <c r="I422" s="26">
        <f>VLOOKUP(E422,'[1]2018_commission_structure-Start'!$A$22:$I$24,9,FALSE)</f>
        <v>500000</v>
      </c>
      <c r="J422" s="26">
        <f t="shared" si="61"/>
        <v>625000</v>
      </c>
      <c r="K422" s="26">
        <f t="shared" si="62"/>
        <v>750000</v>
      </c>
      <c r="L422" s="26">
        <f t="shared" si="63"/>
        <v>1000000</v>
      </c>
      <c r="M422" s="27">
        <f t="shared" si="64"/>
        <v>1.4305699999999999</v>
      </c>
      <c r="N422" s="25" t="str">
        <f t="shared" si="65"/>
        <v>125-150%</v>
      </c>
      <c r="O422" s="28">
        <f>MIN(H422,I422)*INDEX('[1]2018_commission_structure-Start'!$A$21:$I$24,MATCH($E422,'[1]2018_commission_structure-Start'!$A$21:$A$24,0),MATCH(O$1,'[1]2018_commission_structure-Start'!$A$21:$I$21,0))</f>
        <v>50000</v>
      </c>
      <c r="P422" s="26">
        <f>IF(H422&gt;I422,MIN(H422-I422,J422-I422)*INDEX('[1]2018_commission_structure-Start'!$A$21:$I$24,MATCH($E422,'[1]2018_commission_structure-Start'!$A$21:$A$24,0), MATCH(P$1,'[1]2018_commission_structure-Start'!$A$21:$I$21,0)),0)</f>
        <v>18750</v>
      </c>
      <c r="Q422" s="26">
        <f>IF($H422&gt;J422,MIN($H422-J422,K422-J422)*INDEX('[1]2018_commission_structure-Start'!$A$21:$I$24,MATCH($E422,'[1]2018_commission_structure-Start'!$A$21:$A$24,0), MATCH(Q$1,'[1]2018_commission_structure-Start'!$A$21:$I$21,0)),0)</f>
        <v>16251.3</v>
      </c>
      <c r="R422" s="26">
        <f>IF($H422&gt;K422,MIN($H422-K422,L422-K422)*INDEX('[1]2018_commission_structure-Start'!$A$21:$I$24,MATCH($E422,'[1]2018_commission_structure-Start'!$A$21:$A$24,0), MATCH(R$1,'[1]2018_commission_structure-Start'!$A$21:$I$21,0)),0)</f>
        <v>0</v>
      </c>
      <c r="S422" s="26">
        <f>IF(H422&gt;L422,(H422-L422)*INDEX('[1]2018_commission_structure-Start'!$A$21:$I$24,MATCH($E422,'[1]2018_commission_structure-Start'!$A$21:$A$24,0),MATCH(S$1,'[1]2018_commission_structure-Start'!$A$21:$I$21,0)),0)</f>
        <v>0</v>
      </c>
      <c r="T422" s="28">
        <f t="shared" si="66"/>
        <v>85001.3</v>
      </c>
      <c r="U422" s="28">
        <f t="shared" si="67"/>
        <v>127781.3</v>
      </c>
      <c r="V422" s="28">
        <f>MIN(H422,I422)*INDEX('[1]2018_commission_structure-Start'!$A$15:$J$18,MATCH($E422,'[1]2018_commission_structure-Start'!$A$15:$A$18,0),MATCH(V$1,'[1]2018_commission_structure-Start'!$A$15:$J$15,0))</f>
        <v>60000</v>
      </c>
      <c r="W422" s="26">
        <f>IF($H422&gt;I422,MIN($H422-I422,J422-I422)*INDEX('[1]2018_commission_structure-Start'!$A$15:$J$18,MATCH($E422,'[1]2018_commission_structure-Start'!$A$15:$A$18,0),MATCH(W$1,'[1]2018_commission_structure-Start'!$A$15:$J$15,0)),0)</f>
        <v>21250</v>
      </c>
      <c r="X422" s="26">
        <f>IF($H422&gt;J422,MIN($H422-J422,K422-J422)*INDEX('[1]2018_commission_structure-Start'!$A$15:$J$18,MATCH($E422,'[1]2018_commission_structure-Start'!$A$15:$A$18,0),MATCH(X$1,'[1]2018_commission_structure-Start'!$A$15:$J$15,0)),0)</f>
        <v>18057</v>
      </c>
      <c r="Y422" s="26">
        <f>IF($H422&gt;K422,MIN($H422-K422,L422-K422)*INDEX('[1]2018_commission_structure-Start'!$A$15:$J$18,MATCH($E422,'[1]2018_commission_structure-Start'!$A$15:$A$18,0),MATCH(Y$1,'[1]2018_commission_structure-Start'!$A$15:$J$15,0)),0)</f>
        <v>0</v>
      </c>
      <c r="Z422" s="26">
        <f>IF(H422&gt;L422,(H422-L422)*INDEX('[1]2018_commission_structure-Start'!$A$21:$I$24,MATCH($E422,'[1]2018_commission_structure-Start'!$A$21:$A$24,0),MATCH(Z$1,'[1]2018_commission_structure-Start'!$A$21:$I$21,0)),0)</f>
        <v>0</v>
      </c>
      <c r="AA422" s="28">
        <f t="shared" si="68"/>
        <v>99307</v>
      </c>
      <c r="AB422" s="28">
        <f t="shared" si="69"/>
        <v>142087</v>
      </c>
    </row>
    <row r="423" spans="1:28" x14ac:dyDescent="0.2">
      <c r="A423" s="25" t="str">
        <f t="shared" si="60"/>
        <v>Ellwood Aronoff</v>
      </c>
      <c r="B423" s="25">
        <v>710473923</v>
      </c>
      <c r="C423" s="25" t="s">
        <v>832</v>
      </c>
      <c r="D423" s="25" t="s">
        <v>833</v>
      </c>
      <c r="E423" s="25" t="s">
        <v>7</v>
      </c>
      <c r="F423" s="25">
        <v>64402</v>
      </c>
      <c r="G423" s="25">
        <f>COUNTIF([1]deals_closed!D:D,B423)</f>
        <v>18</v>
      </c>
      <c r="H423" s="26">
        <f>SUMIF([1]deals_closed!D:D,B423,[1]deals_closed!C:C)</f>
        <v>624821</v>
      </c>
      <c r="I423" s="26">
        <f>VLOOKUP(E423,'[1]2018_commission_structure-Start'!$A$22:$I$24,9,FALSE)</f>
        <v>500000</v>
      </c>
      <c r="J423" s="26">
        <f t="shared" si="61"/>
        <v>625000</v>
      </c>
      <c r="K423" s="26">
        <f t="shared" si="62"/>
        <v>750000</v>
      </c>
      <c r="L423" s="26">
        <f t="shared" si="63"/>
        <v>1000000</v>
      </c>
      <c r="M423" s="27">
        <f t="shared" si="64"/>
        <v>1.2496419999999999</v>
      </c>
      <c r="N423" s="25" t="str">
        <f t="shared" si="65"/>
        <v>100-125%</v>
      </c>
      <c r="O423" s="28">
        <f>MIN(H423,I423)*INDEX('[1]2018_commission_structure-Start'!$A$21:$I$24,MATCH($E423,'[1]2018_commission_structure-Start'!$A$21:$A$24,0),MATCH(O$1,'[1]2018_commission_structure-Start'!$A$21:$I$21,0))</f>
        <v>50000</v>
      </c>
      <c r="P423" s="26">
        <f>IF(H423&gt;I423,MIN(H423-I423,J423-I423)*INDEX('[1]2018_commission_structure-Start'!$A$21:$I$24,MATCH($E423,'[1]2018_commission_structure-Start'!$A$21:$A$24,0), MATCH(P$1,'[1]2018_commission_structure-Start'!$A$21:$I$21,0)),0)</f>
        <v>18723.149999999998</v>
      </c>
      <c r="Q423" s="26">
        <f>IF($H423&gt;J423,MIN($H423-J423,K423-J423)*INDEX('[1]2018_commission_structure-Start'!$A$21:$I$24,MATCH($E423,'[1]2018_commission_structure-Start'!$A$21:$A$24,0), MATCH(Q$1,'[1]2018_commission_structure-Start'!$A$21:$I$21,0)),0)</f>
        <v>0</v>
      </c>
      <c r="R423" s="26">
        <f>IF($H423&gt;K423,MIN($H423-K423,L423-K423)*INDEX('[1]2018_commission_structure-Start'!$A$21:$I$24,MATCH($E423,'[1]2018_commission_structure-Start'!$A$21:$A$24,0), MATCH(R$1,'[1]2018_commission_structure-Start'!$A$21:$I$21,0)),0)</f>
        <v>0</v>
      </c>
      <c r="S423" s="26">
        <f>IF(H423&gt;L423,(H423-L423)*INDEX('[1]2018_commission_structure-Start'!$A$21:$I$24,MATCH($E423,'[1]2018_commission_structure-Start'!$A$21:$A$24,0),MATCH(S$1,'[1]2018_commission_structure-Start'!$A$21:$I$21,0)),0)</f>
        <v>0</v>
      </c>
      <c r="T423" s="28">
        <f t="shared" si="66"/>
        <v>68723.149999999994</v>
      </c>
      <c r="U423" s="28">
        <f t="shared" si="67"/>
        <v>133125.15</v>
      </c>
      <c r="V423" s="28">
        <f>MIN(H423,I423)*INDEX('[1]2018_commission_structure-Start'!$A$15:$J$18,MATCH($E423,'[1]2018_commission_structure-Start'!$A$15:$A$18,0),MATCH(V$1,'[1]2018_commission_structure-Start'!$A$15:$J$15,0))</f>
        <v>60000</v>
      </c>
      <c r="W423" s="26">
        <f>IF($H423&gt;I423,MIN($H423-I423,J423-I423)*INDEX('[1]2018_commission_structure-Start'!$A$15:$J$18,MATCH($E423,'[1]2018_commission_structure-Start'!$A$15:$A$18,0),MATCH(W$1,'[1]2018_commission_structure-Start'!$A$15:$J$15,0)),0)</f>
        <v>21219.57</v>
      </c>
      <c r="X423" s="26">
        <f>IF($H423&gt;J423,MIN($H423-J423,K423-J423)*INDEX('[1]2018_commission_structure-Start'!$A$15:$J$18,MATCH($E423,'[1]2018_commission_structure-Start'!$A$15:$A$18,0),MATCH(X$1,'[1]2018_commission_structure-Start'!$A$15:$J$15,0)),0)</f>
        <v>0</v>
      </c>
      <c r="Y423" s="26">
        <f>IF($H423&gt;K423,MIN($H423-K423,L423-K423)*INDEX('[1]2018_commission_structure-Start'!$A$15:$J$18,MATCH($E423,'[1]2018_commission_structure-Start'!$A$15:$A$18,0),MATCH(Y$1,'[1]2018_commission_structure-Start'!$A$15:$J$15,0)),0)</f>
        <v>0</v>
      </c>
      <c r="Z423" s="26">
        <f>IF(H423&gt;L423,(H423-L423)*INDEX('[1]2018_commission_structure-Start'!$A$21:$I$24,MATCH($E423,'[1]2018_commission_structure-Start'!$A$21:$A$24,0),MATCH(Z$1,'[1]2018_commission_structure-Start'!$A$21:$I$21,0)),0)</f>
        <v>0</v>
      </c>
      <c r="AA423" s="28">
        <f t="shared" si="68"/>
        <v>81219.570000000007</v>
      </c>
      <c r="AB423" s="28">
        <f t="shared" si="69"/>
        <v>145621.57</v>
      </c>
    </row>
    <row r="424" spans="1:28" x14ac:dyDescent="0.2">
      <c r="A424" s="25" t="str">
        <f t="shared" si="60"/>
        <v>Jethro Percifer</v>
      </c>
      <c r="B424" s="25">
        <v>1149008652</v>
      </c>
      <c r="C424" s="25" t="s">
        <v>834</v>
      </c>
      <c r="D424" s="25" t="s">
        <v>835</v>
      </c>
      <c r="E424" s="25" t="s">
        <v>10</v>
      </c>
      <c r="F424" s="25">
        <v>78714</v>
      </c>
      <c r="G424" s="25">
        <f>COUNTIF([1]deals_closed!D:D,B424)</f>
        <v>18</v>
      </c>
      <c r="H424" s="26">
        <f>SUMIF([1]deals_closed!D:D,B424,[1]deals_closed!C:C)</f>
        <v>543953</v>
      </c>
      <c r="I424" s="26">
        <f>VLOOKUP(E424,'[1]2018_commission_structure-Start'!$A$22:$I$24,9,FALSE)</f>
        <v>750000</v>
      </c>
      <c r="J424" s="26">
        <f t="shared" si="61"/>
        <v>937500</v>
      </c>
      <c r="K424" s="26">
        <f t="shared" si="62"/>
        <v>1125000</v>
      </c>
      <c r="L424" s="26">
        <f t="shared" si="63"/>
        <v>1500000</v>
      </c>
      <c r="M424" s="27">
        <f t="shared" si="64"/>
        <v>0.72527066666666662</v>
      </c>
      <c r="N424" s="25" t="str">
        <f t="shared" si="65"/>
        <v>0-100%</v>
      </c>
      <c r="O424" s="28">
        <f>MIN(H424,I424)*INDEX('[1]2018_commission_structure-Start'!$A$21:$I$24,MATCH($E424,'[1]2018_commission_structure-Start'!$A$21:$A$24,0),MATCH(O$1,'[1]2018_commission_structure-Start'!$A$21:$I$21,0))</f>
        <v>81592.95</v>
      </c>
      <c r="P424" s="26">
        <f>IF(H424&gt;I424,MIN(H424-I424,J424-I424)*INDEX('[1]2018_commission_structure-Start'!$A$21:$I$24,MATCH($E424,'[1]2018_commission_structure-Start'!$A$21:$A$24,0), MATCH(P$1,'[1]2018_commission_structure-Start'!$A$21:$I$21,0)),0)</f>
        <v>0</v>
      </c>
      <c r="Q424" s="26">
        <f>IF($H424&gt;J424,MIN($H424-J424,K424-J424)*INDEX('[1]2018_commission_structure-Start'!$A$21:$I$24,MATCH($E424,'[1]2018_commission_structure-Start'!$A$21:$A$24,0), MATCH(Q$1,'[1]2018_commission_structure-Start'!$A$21:$I$21,0)),0)</f>
        <v>0</v>
      </c>
      <c r="R424" s="26">
        <f>IF($H424&gt;K424,MIN($H424-K424,L424-K424)*INDEX('[1]2018_commission_structure-Start'!$A$21:$I$24,MATCH($E424,'[1]2018_commission_structure-Start'!$A$21:$A$24,0), MATCH(R$1,'[1]2018_commission_structure-Start'!$A$21:$I$21,0)),0)</f>
        <v>0</v>
      </c>
      <c r="S424" s="26">
        <f>IF(H424&gt;L424,(H424-L424)*INDEX('[1]2018_commission_structure-Start'!$A$21:$I$24,MATCH($E424,'[1]2018_commission_structure-Start'!$A$21:$A$24,0),MATCH(S$1,'[1]2018_commission_structure-Start'!$A$21:$I$21,0)),0)</f>
        <v>0</v>
      </c>
      <c r="T424" s="28">
        <f t="shared" si="66"/>
        <v>81592.95</v>
      </c>
      <c r="U424" s="28">
        <f t="shared" si="67"/>
        <v>160306.95000000001</v>
      </c>
      <c r="V424" s="28">
        <f>MIN(H424,I424)*INDEX('[1]2018_commission_structure-Start'!$A$15:$J$18,MATCH($E424,'[1]2018_commission_structure-Start'!$A$15:$A$18,0),MATCH(V$1,'[1]2018_commission_structure-Start'!$A$15:$J$15,0))</f>
        <v>81592.95</v>
      </c>
      <c r="W424" s="26">
        <f>IF($H424&gt;I424,MIN($H424-I424,J424-I424)*INDEX('[1]2018_commission_structure-Start'!$A$15:$J$18,MATCH($E424,'[1]2018_commission_structure-Start'!$A$15:$A$18,0),MATCH(W$1,'[1]2018_commission_structure-Start'!$A$15:$J$15,0)),0)</f>
        <v>0</v>
      </c>
      <c r="X424" s="26">
        <f>IF($H424&gt;J424,MIN($H424-J424,K424-J424)*INDEX('[1]2018_commission_structure-Start'!$A$15:$J$18,MATCH($E424,'[1]2018_commission_structure-Start'!$A$15:$A$18,0),MATCH(X$1,'[1]2018_commission_structure-Start'!$A$15:$J$15,0)),0)</f>
        <v>0</v>
      </c>
      <c r="Y424" s="26">
        <f>IF($H424&gt;K424,MIN($H424-K424,L424-K424)*INDEX('[1]2018_commission_structure-Start'!$A$15:$J$18,MATCH($E424,'[1]2018_commission_structure-Start'!$A$15:$A$18,0),MATCH(Y$1,'[1]2018_commission_structure-Start'!$A$15:$J$15,0)),0)</f>
        <v>0</v>
      </c>
      <c r="Z424" s="26">
        <f>IF(H424&gt;L424,(H424-L424)*INDEX('[1]2018_commission_structure-Start'!$A$21:$I$24,MATCH($E424,'[1]2018_commission_structure-Start'!$A$21:$A$24,0),MATCH(Z$1,'[1]2018_commission_structure-Start'!$A$21:$I$21,0)),0)</f>
        <v>0</v>
      </c>
      <c r="AA424" s="28">
        <f t="shared" si="68"/>
        <v>81592.95</v>
      </c>
      <c r="AB424" s="28">
        <f t="shared" si="69"/>
        <v>160306.95000000001</v>
      </c>
    </row>
    <row r="425" spans="1:28" x14ac:dyDescent="0.2">
      <c r="A425" s="25" t="str">
        <f t="shared" si="60"/>
        <v>Albertine Berntssen</v>
      </c>
      <c r="B425" s="25">
        <v>2748937082</v>
      </c>
      <c r="C425" s="25" t="s">
        <v>836</v>
      </c>
      <c r="D425" s="25" t="s">
        <v>837</v>
      </c>
      <c r="E425" s="25" t="s">
        <v>10</v>
      </c>
      <c r="F425" s="25">
        <v>106511</v>
      </c>
      <c r="G425" s="25">
        <f>COUNTIF([1]deals_closed!D:D,B425)</f>
        <v>20</v>
      </c>
      <c r="H425" s="26">
        <f>SUMIF([1]deals_closed!D:D,B425,[1]deals_closed!C:C)</f>
        <v>668998</v>
      </c>
      <c r="I425" s="26">
        <f>VLOOKUP(E425,'[1]2018_commission_structure-Start'!$A$22:$I$24,9,FALSE)</f>
        <v>750000</v>
      </c>
      <c r="J425" s="26">
        <f t="shared" si="61"/>
        <v>937500</v>
      </c>
      <c r="K425" s="26">
        <f t="shared" si="62"/>
        <v>1125000</v>
      </c>
      <c r="L425" s="26">
        <f t="shared" si="63"/>
        <v>1500000</v>
      </c>
      <c r="M425" s="27">
        <f t="shared" si="64"/>
        <v>0.89199733333333331</v>
      </c>
      <c r="N425" s="25" t="str">
        <f t="shared" si="65"/>
        <v>0-100%</v>
      </c>
      <c r="O425" s="28">
        <f>MIN(H425,I425)*INDEX('[1]2018_commission_structure-Start'!$A$21:$I$24,MATCH($E425,'[1]2018_commission_structure-Start'!$A$21:$A$24,0),MATCH(O$1,'[1]2018_commission_structure-Start'!$A$21:$I$21,0))</f>
        <v>100349.7</v>
      </c>
      <c r="P425" s="26">
        <f>IF(H425&gt;I425,MIN(H425-I425,J425-I425)*INDEX('[1]2018_commission_structure-Start'!$A$21:$I$24,MATCH($E425,'[1]2018_commission_structure-Start'!$A$21:$A$24,0), MATCH(P$1,'[1]2018_commission_structure-Start'!$A$21:$I$21,0)),0)</f>
        <v>0</v>
      </c>
      <c r="Q425" s="26">
        <f>IF($H425&gt;J425,MIN($H425-J425,K425-J425)*INDEX('[1]2018_commission_structure-Start'!$A$21:$I$24,MATCH($E425,'[1]2018_commission_structure-Start'!$A$21:$A$24,0), MATCH(Q$1,'[1]2018_commission_structure-Start'!$A$21:$I$21,0)),0)</f>
        <v>0</v>
      </c>
      <c r="R425" s="26">
        <f>IF($H425&gt;K425,MIN($H425-K425,L425-K425)*INDEX('[1]2018_commission_structure-Start'!$A$21:$I$24,MATCH($E425,'[1]2018_commission_structure-Start'!$A$21:$A$24,0), MATCH(R$1,'[1]2018_commission_structure-Start'!$A$21:$I$21,0)),0)</f>
        <v>0</v>
      </c>
      <c r="S425" s="26">
        <f>IF(H425&gt;L425,(H425-L425)*INDEX('[1]2018_commission_structure-Start'!$A$21:$I$24,MATCH($E425,'[1]2018_commission_structure-Start'!$A$21:$A$24,0),MATCH(S$1,'[1]2018_commission_structure-Start'!$A$21:$I$21,0)),0)</f>
        <v>0</v>
      </c>
      <c r="T425" s="28">
        <f t="shared" si="66"/>
        <v>100349.7</v>
      </c>
      <c r="U425" s="28">
        <f t="shared" si="67"/>
        <v>206860.7</v>
      </c>
      <c r="V425" s="28">
        <f>MIN(H425,I425)*INDEX('[1]2018_commission_structure-Start'!$A$15:$J$18,MATCH($E425,'[1]2018_commission_structure-Start'!$A$15:$A$18,0),MATCH(V$1,'[1]2018_commission_structure-Start'!$A$15:$J$15,0))</f>
        <v>100349.7</v>
      </c>
      <c r="W425" s="26">
        <f>IF($H425&gt;I425,MIN($H425-I425,J425-I425)*INDEX('[1]2018_commission_structure-Start'!$A$15:$J$18,MATCH($E425,'[1]2018_commission_structure-Start'!$A$15:$A$18,0),MATCH(W$1,'[1]2018_commission_structure-Start'!$A$15:$J$15,0)),0)</f>
        <v>0</v>
      </c>
      <c r="X425" s="26">
        <f>IF($H425&gt;J425,MIN($H425-J425,K425-J425)*INDEX('[1]2018_commission_structure-Start'!$A$15:$J$18,MATCH($E425,'[1]2018_commission_structure-Start'!$A$15:$A$18,0),MATCH(X$1,'[1]2018_commission_structure-Start'!$A$15:$J$15,0)),0)</f>
        <v>0</v>
      </c>
      <c r="Y425" s="26">
        <f>IF($H425&gt;K425,MIN($H425-K425,L425-K425)*INDEX('[1]2018_commission_structure-Start'!$A$15:$J$18,MATCH($E425,'[1]2018_commission_structure-Start'!$A$15:$A$18,0),MATCH(Y$1,'[1]2018_commission_structure-Start'!$A$15:$J$15,0)),0)</f>
        <v>0</v>
      </c>
      <c r="Z425" s="26">
        <f>IF(H425&gt;L425,(H425-L425)*INDEX('[1]2018_commission_structure-Start'!$A$21:$I$24,MATCH($E425,'[1]2018_commission_structure-Start'!$A$21:$A$24,0),MATCH(Z$1,'[1]2018_commission_structure-Start'!$A$21:$I$21,0)),0)</f>
        <v>0</v>
      </c>
      <c r="AA425" s="28">
        <f t="shared" si="68"/>
        <v>100349.7</v>
      </c>
      <c r="AB425" s="28">
        <f t="shared" si="69"/>
        <v>206860.7</v>
      </c>
    </row>
    <row r="426" spans="1:28" x14ac:dyDescent="0.2">
      <c r="A426" s="25" t="str">
        <f t="shared" si="60"/>
        <v>Andreana Baly</v>
      </c>
      <c r="B426" s="25">
        <v>2779378506</v>
      </c>
      <c r="C426" s="25" t="s">
        <v>838</v>
      </c>
      <c r="D426" s="25" t="s">
        <v>839</v>
      </c>
      <c r="E426" s="25" t="s">
        <v>10</v>
      </c>
      <c r="F426" s="25">
        <v>83208</v>
      </c>
      <c r="G426" s="25">
        <f>COUNTIF([1]deals_closed!D:D,B426)</f>
        <v>21</v>
      </c>
      <c r="H426" s="26">
        <f>SUMIF([1]deals_closed!D:D,B426,[1]deals_closed!C:C)</f>
        <v>753098</v>
      </c>
      <c r="I426" s="26">
        <f>VLOOKUP(E426,'[1]2018_commission_structure-Start'!$A$22:$I$24,9,FALSE)</f>
        <v>750000</v>
      </c>
      <c r="J426" s="26">
        <f t="shared" si="61"/>
        <v>937500</v>
      </c>
      <c r="K426" s="26">
        <f t="shared" si="62"/>
        <v>1125000</v>
      </c>
      <c r="L426" s="26">
        <f t="shared" si="63"/>
        <v>1500000</v>
      </c>
      <c r="M426" s="27">
        <f t="shared" si="64"/>
        <v>1.0041306666666667</v>
      </c>
      <c r="N426" s="25" t="str">
        <f t="shared" si="65"/>
        <v>100-125%</v>
      </c>
      <c r="O426" s="28">
        <f>MIN(H426,I426)*INDEX('[1]2018_commission_structure-Start'!$A$21:$I$24,MATCH($E426,'[1]2018_commission_structure-Start'!$A$21:$A$24,0),MATCH(O$1,'[1]2018_commission_structure-Start'!$A$21:$I$21,0))</f>
        <v>112500</v>
      </c>
      <c r="P426" s="26">
        <f>IF(H426&gt;I426,MIN(H426-I426,J426-I426)*INDEX('[1]2018_commission_structure-Start'!$A$21:$I$24,MATCH($E426,'[1]2018_commission_structure-Start'!$A$21:$A$24,0), MATCH(P$1,'[1]2018_commission_structure-Start'!$A$21:$I$21,0)),0)</f>
        <v>588.62</v>
      </c>
      <c r="Q426" s="26">
        <f>IF($H426&gt;J426,MIN($H426-J426,K426-J426)*INDEX('[1]2018_commission_structure-Start'!$A$21:$I$24,MATCH($E426,'[1]2018_commission_structure-Start'!$A$21:$A$24,0), MATCH(Q$1,'[1]2018_commission_structure-Start'!$A$21:$I$21,0)),0)</f>
        <v>0</v>
      </c>
      <c r="R426" s="26">
        <f>IF($H426&gt;K426,MIN($H426-K426,L426-K426)*INDEX('[1]2018_commission_structure-Start'!$A$21:$I$24,MATCH($E426,'[1]2018_commission_structure-Start'!$A$21:$A$24,0), MATCH(R$1,'[1]2018_commission_structure-Start'!$A$21:$I$21,0)),0)</f>
        <v>0</v>
      </c>
      <c r="S426" s="26">
        <f>IF(H426&gt;L426,(H426-L426)*INDEX('[1]2018_commission_structure-Start'!$A$21:$I$24,MATCH($E426,'[1]2018_commission_structure-Start'!$A$21:$A$24,0),MATCH(S$1,'[1]2018_commission_structure-Start'!$A$21:$I$21,0)),0)</f>
        <v>0</v>
      </c>
      <c r="T426" s="28">
        <f t="shared" si="66"/>
        <v>113088.62</v>
      </c>
      <c r="U426" s="28">
        <f t="shared" si="67"/>
        <v>196296.62</v>
      </c>
      <c r="V426" s="28">
        <f>MIN(H426,I426)*INDEX('[1]2018_commission_structure-Start'!$A$15:$J$18,MATCH($E426,'[1]2018_commission_structure-Start'!$A$15:$A$18,0),MATCH(V$1,'[1]2018_commission_structure-Start'!$A$15:$J$15,0))</f>
        <v>112500</v>
      </c>
      <c r="W426" s="26">
        <f>IF($H426&gt;I426,MIN($H426-I426,J426-I426)*INDEX('[1]2018_commission_structure-Start'!$A$15:$J$18,MATCH($E426,'[1]2018_commission_structure-Start'!$A$15:$A$18,0),MATCH(W$1,'[1]2018_commission_structure-Start'!$A$15:$J$15,0)),0)</f>
        <v>681.56000000000006</v>
      </c>
      <c r="X426" s="26">
        <f>IF($H426&gt;J426,MIN($H426-J426,K426-J426)*INDEX('[1]2018_commission_structure-Start'!$A$15:$J$18,MATCH($E426,'[1]2018_commission_structure-Start'!$A$15:$A$18,0),MATCH(X$1,'[1]2018_commission_structure-Start'!$A$15:$J$15,0)),0)</f>
        <v>0</v>
      </c>
      <c r="Y426" s="26">
        <f>IF($H426&gt;K426,MIN($H426-K426,L426-K426)*INDEX('[1]2018_commission_structure-Start'!$A$15:$J$18,MATCH($E426,'[1]2018_commission_structure-Start'!$A$15:$A$18,0),MATCH(Y$1,'[1]2018_commission_structure-Start'!$A$15:$J$15,0)),0)</f>
        <v>0</v>
      </c>
      <c r="Z426" s="26">
        <f>IF(H426&gt;L426,(H426-L426)*INDEX('[1]2018_commission_structure-Start'!$A$21:$I$24,MATCH($E426,'[1]2018_commission_structure-Start'!$A$21:$A$24,0),MATCH(Z$1,'[1]2018_commission_structure-Start'!$A$21:$I$21,0)),0)</f>
        <v>0</v>
      </c>
      <c r="AA426" s="28">
        <f t="shared" si="68"/>
        <v>113181.56</v>
      </c>
      <c r="AB426" s="28">
        <f t="shared" si="69"/>
        <v>196389.56</v>
      </c>
    </row>
    <row r="427" spans="1:28" x14ac:dyDescent="0.2">
      <c r="A427" s="25" t="str">
        <f t="shared" si="60"/>
        <v>Colette Mangon</v>
      </c>
      <c r="B427" s="25">
        <v>3213290963</v>
      </c>
      <c r="C427" s="25" t="s">
        <v>840</v>
      </c>
      <c r="D427" s="25" t="s">
        <v>841</v>
      </c>
      <c r="E427" s="25" t="s">
        <v>29</v>
      </c>
      <c r="F427" s="25">
        <v>55737</v>
      </c>
      <c r="G427" s="25">
        <f>COUNTIF([1]deals_closed!D:D,B427)</f>
        <v>28</v>
      </c>
      <c r="H427" s="26">
        <f>SUMIF([1]deals_closed!D:D,B427,[1]deals_closed!C:C)</f>
        <v>1127142</v>
      </c>
      <c r="I427" s="26">
        <f>VLOOKUP(E427,'[1]2018_commission_structure-Start'!$A$22:$I$24,9,FALSE)</f>
        <v>600000</v>
      </c>
      <c r="J427" s="26">
        <f t="shared" si="61"/>
        <v>750000</v>
      </c>
      <c r="K427" s="26">
        <f t="shared" si="62"/>
        <v>900000</v>
      </c>
      <c r="L427" s="26">
        <f t="shared" si="63"/>
        <v>1200000</v>
      </c>
      <c r="M427" s="27">
        <f t="shared" si="64"/>
        <v>1.8785700000000001</v>
      </c>
      <c r="N427" s="25" t="str">
        <f t="shared" si="65"/>
        <v>150-200%</v>
      </c>
      <c r="O427" s="28">
        <f>MIN(H427,I427)*INDEX('[1]2018_commission_structure-Start'!$A$21:$I$24,MATCH($E427,'[1]2018_commission_structure-Start'!$A$21:$A$24,0),MATCH(O$1,'[1]2018_commission_structure-Start'!$A$21:$I$21,0))</f>
        <v>78000</v>
      </c>
      <c r="P427" s="26">
        <f>IF(H427&gt;I427,MIN(H427-I427,J427-I427)*INDEX('[1]2018_commission_structure-Start'!$A$21:$I$24,MATCH($E427,'[1]2018_commission_structure-Start'!$A$21:$A$24,0), MATCH(P$1,'[1]2018_commission_structure-Start'!$A$21:$I$21,0)),0)</f>
        <v>25500.000000000004</v>
      </c>
      <c r="Q427" s="26">
        <f>IF($H427&gt;J427,MIN($H427-J427,K427-J427)*INDEX('[1]2018_commission_structure-Start'!$A$21:$I$24,MATCH($E427,'[1]2018_commission_structure-Start'!$A$21:$A$24,0), MATCH(Q$1,'[1]2018_commission_structure-Start'!$A$21:$I$21,0)),0)</f>
        <v>31500</v>
      </c>
      <c r="R427" s="26">
        <f>IF($H427&gt;K427,MIN($H427-K427,L427-K427)*INDEX('[1]2018_commission_structure-Start'!$A$21:$I$24,MATCH($E427,'[1]2018_commission_structure-Start'!$A$21:$A$24,0), MATCH(R$1,'[1]2018_commission_structure-Start'!$A$21:$I$21,0)),0)</f>
        <v>59056.920000000006</v>
      </c>
      <c r="S427" s="26">
        <f>IF(H427&gt;L427,(H427-L427)*INDEX('[1]2018_commission_structure-Start'!$A$21:$I$24,MATCH($E427,'[1]2018_commission_structure-Start'!$A$21:$A$24,0),MATCH(S$1,'[1]2018_commission_structure-Start'!$A$21:$I$21,0)),0)</f>
        <v>0</v>
      </c>
      <c r="T427" s="28">
        <f t="shared" si="66"/>
        <v>194056.92</v>
      </c>
      <c r="U427" s="28">
        <f t="shared" si="67"/>
        <v>249793.92000000001</v>
      </c>
      <c r="V427" s="28">
        <f>MIN(H427,I427)*INDEX('[1]2018_commission_structure-Start'!$A$15:$J$18,MATCH($E427,'[1]2018_commission_structure-Start'!$A$15:$A$18,0),MATCH(V$1,'[1]2018_commission_structure-Start'!$A$15:$J$15,0))</f>
        <v>90000</v>
      </c>
      <c r="W427" s="26">
        <f>IF($H427&gt;I427,MIN($H427-I427,J427-I427)*INDEX('[1]2018_commission_structure-Start'!$A$15:$J$18,MATCH($E427,'[1]2018_commission_structure-Start'!$A$15:$A$18,0),MATCH(W$1,'[1]2018_commission_structure-Start'!$A$15:$J$15,0)),0)</f>
        <v>27000</v>
      </c>
      <c r="X427" s="26">
        <f>IF($H427&gt;J427,MIN($H427-J427,K427-J427)*INDEX('[1]2018_commission_structure-Start'!$A$15:$J$18,MATCH($E427,'[1]2018_commission_structure-Start'!$A$15:$A$18,0),MATCH(X$1,'[1]2018_commission_structure-Start'!$A$15:$J$15,0)),0)</f>
        <v>37500</v>
      </c>
      <c r="Y427" s="26">
        <f>IF($H427&gt;K427,MIN($H427-K427,L427-K427)*INDEX('[1]2018_commission_structure-Start'!$A$15:$J$18,MATCH($E427,'[1]2018_commission_structure-Start'!$A$15:$A$18,0),MATCH(Y$1,'[1]2018_commission_structure-Start'!$A$15:$J$15,0)),0)</f>
        <v>68142.599999999991</v>
      </c>
      <c r="Z427" s="26">
        <f>IF(H427&gt;L427,(H427-L427)*INDEX('[1]2018_commission_structure-Start'!$A$21:$I$24,MATCH($E427,'[1]2018_commission_structure-Start'!$A$21:$A$24,0),MATCH(Z$1,'[1]2018_commission_structure-Start'!$A$21:$I$21,0)),0)</f>
        <v>0</v>
      </c>
      <c r="AA427" s="28">
        <f t="shared" si="68"/>
        <v>222642.59999999998</v>
      </c>
      <c r="AB427" s="28">
        <f t="shared" si="69"/>
        <v>278379.59999999998</v>
      </c>
    </row>
    <row r="428" spans="1:28" x14ac:dyDescent="0.2">
      <c r="A428" s="25" t="str">
        <f t="shared" si="60"/>
        <v>Arel Rolland</v>
      </c>
      <c r="B428" s="25">
        <v>7469392467</v>
      </c>
      <c r="C428" s="25" t="s">
        <v>842</v>
      </c>
      <c r="D428" s="25" t="s">
        <v>843</v>
      </c>
      <c r="E428" s="25" t="s">
        <v>7</v>
      </c>
      <c r="F428" s="25">
        <v>51545</v>
      </c>
      <c r="G428" s="25">
        <f>COUNTIF([1]deals_closed!D:D,B428)</f>
        <v>20</v>
      </c>
      <c r="H428" s="26">
        <f>SUMIF([1]deals_closed!D:D,B428,[1]deals_closed!C:C)</f>
        <v>691612</v>
      </c>
      <c r="I428" s="26">
        <f>VLOOKUP(E428,'[1]2018_commission_structure-Start'!$A$22:$I$24,9,FALSE)</f>
        <v>500000</v>
      </c>
      <c r="J428" s="26">
        <f t="shared" si="61"/>
        <v>625000</v>
      </c>
      <c r="K428" s="26">
        <f t="shared" si="62"/>
        <v>750000</v>
      </c>
      <c r="L428" s="26">
        <f t="shared" si="63"/>
        <v>1000000</v>
      </c>
      <c r="M428" s="27">
        <f t="shared" si="64"/>
        <v>1.383224</v>
      </c>
      <c r="N428" s="25" t="str">
        <f t="shared" si="65"/>
        <v>125-150%</v>
      </c>
      <c r="O428" s="28">
        <f>MIN(H428,I428)*INDEX('[1]2018_commission_structure-Start'!$A$21:$I$24,MATCH($E428,'[1]2018_commission_structure-Start'!$A$21:$A$24,0),MATCH(O$1,'[1]2018_commission_structure-Start'!$A$21:$I$21,0))</f>
        <v>50000</v>
      </c>
      <c r="P428" s="26">
        <f>IF(H428&gt;I428,MIN(H428-I428,J428-I428)*INDEX('[1]2018_commission_structure-Start'!$A$21:$I$24,MATCH($E428,'[1]2018_commission_structure-Start'!$A$21:$A$24,0), MATCH(P$1,'[1]2018_commission_structure-Start'!$A$21:$I$21,0)),0)</f>
        <v>18750</v>
      </c>
      <c r="Q428" s="26">
        <f>IF($H428&gt;J428,MIN($H428-J428,K428-J428)*INDEX('[1]2018_commission_structure-Start'!$A$21:$I$24,MATCH($E428,'[1]2018_commission_structure-Start'!$A$21:$A$24,0), MATCH(Q$1,'[1]2018_commission_structure-Start'!$A$21:$I$21,0)),0)</f>
        <v>11990.16</v>
      </c>
      <c r="R428" s="26">
        <f>IF($H428&gt;K428,MIN($H428-K428,L428-K428)*INDEX('[1]2018_commission_structure-Start'!$A$21:$I$24,MATCH($E428,'[1]2018_commission_structure-Start'!$A$21:$A$24,0), MATCH(R$1,'[1]2018_commission_structure-Start'!$A$21:$I$21,0)),0)</f>
        <v>0</v>
      </c>
      <c r="S428" s="26">
        <f>IF(H428&gt;L428,(H428-L428)*INDEX('[1]2018_commission_structure-Start'!$A$21:$I$24,MATCH($E428,'[1]2018_commission_structure-Start'!$A$21:$A$24,0),MATCH(S$1,'[1]2018_commission_structure-Start'!$A$21:$I$21,0)),0)</f>
        <v>0</v>
      </c>
      <c r="T428" s="28">
        <f t="shared" si="66"/>
        <v>80740.160000000003</v>
      </c>
      <c r="U428" s="28">
        <f t="shared" si="67"/>
        <v>132285.16</v>
      </c>
      <c r="V428" s="28">
        <f>MIN(H428,I428)*INDEX('[1]2018_commission_structure-Start'!$A$15:$J$18,MATCH($E428,'[1]2018_commission_structure-Start'!$A$15:$A$18,0),MATCH(V$1,'[1]2018_commission_structure-Start'!$A$15:$J$15,0))</f>
        <v>60000</v>
      </c>
      <c r="W428" s="26">
        <f>IF($H428&gt;I428,MIN($H428-I428,J428-I428)*INDEX('[1]2018_commission_structure-Start'!$A$15:$J$18,MATCH($E428,'[1]2018_commission_structure-Start'!$A$15:$A$18,0),MATCH(W$1,'[1]2018_commission_structure-Start'!$A$15:$J$15,0)),0)</f>
        <v>21250</v>
      </c>
      <c r="X428" s="26">
        <f>IF($H428&gt;J428,MIN($H428-J428,K428-J428)*INDEX('[1]2018_commission_structure-Start'!$A$15:$J$18,MATCH($E428,'[1]2018_commission_structure-Start'!$A$15:$A$18,0),MATCH(X$1,'[1]2018_commission_structure-Start'!$A$15:$J$15,0)),0)</f>
        <v>13322.400000000001</v>
      </c>
      <c r="Y428" s="26">
        <f>IF($H428&gt;K428,MIN($H428-K428,L428-K428)*INDEX('[1]2018_commission_structure-Start'!$A$15:$J$18,MATCH($E428,'[1]2018_commission_structure-Start'!$A$15:$A$18,0),MATCH(Y$1,'[1]2018_commission_structure-Start'!$A$15:$J$15,0)),0)</f>
        <v>0</v>
      </c>
      <c r="Z428" s="26">
        <f>IF(H428&gt;L428,(H428-L428)*INDEX('[1]2018_commission_structure-Start'!$A$21:$I$24,MATCH($E428,'[1]2018_commission_structure-Start'!$A$21:$A$24,0),MATCH(Z$1,'[1]2018_commission_structure-Start'!$A$21:$I$21,0)),0)</f>
        <v>0</v>
      </c>
      <c r="AA428" s="28">
        <f t="shared" si="68"/>
        <v>94572.4</v>
      </c>
      <c r="AB428" s="28">
        <f t="shared" si="69"/>
        <v>146117.4</v>
      </c>
    </row>
    <row r="429" spans="1:28" x14ac:dyDescent="0.2">
      <c r="A429" s="25" t="str">
        <f t="shared" si="60"/>
        <v>Devland Kohter</v>
      </c>
      <c r="B429" s="25">
        <v>2677632772</v>
      </c>
      <c r="C429" s="25" t="s">
        <v>844</v>
      </c>
      <c r="D429" s="25" t="s">
        <v>845</v>
      </c>
      <c r="E429" s="25" t="s">
        <v>7</v>
      </c>
      <c r="F429" s="25">
        <v>42673</v>
      </c>
      <c r="G429" s="25">
        <f>COUNTIF([1]deals_closed!D:D,B429)</f>
        <v>17</v>
      </c>
      <c r="H429" s="26">
        <f>SUMIF([1]deals_closed!D:D,B429,[1]deals_closed!C:C)</f>
        <v>594947</v>
      </c>
      <c r="I429" s="26">
        <f>VLOOKUP(E429,'[1]2018_commission_structure-Start'!$A$22:$I$24,9,FALSE)</f>
        <v>500000</v>
      </c>
      <c r="J429" s="26">
        <f t="shared" si="61"/>
        <v>625000</v>
      </c>
      <c r="K429" s="26">
        <f t="shared" si="62"/>
        <v>750000</v>
      </c>
      <c r="L429" s="26">
        <f t="shared" si="63"/>
        <v>1000000</v>
      </c>
      <c r="M429" s="27">
        <f t="shared" si="64"/>
        <v>1.189894</v>
      </c>
      <c r="N429" s="25" t="str">
        <f t="shared" si="65"/>
        <v>100-125%</v>
      </c>
      <c r="O429" s="28">
        <f>MIN(H429,I429)*INDEX('[1]2018_commission_structure-Start'!$A$21:$I$24,MATCH($E429,'[1]2018_commission_structure-Start'!$A$21:$A$24,0),MATCH(O$1,'[1]2018_commission_structure-Start'!$A$21:$I$21,0))</f>
        <v>50000</v>
      </c>
      <c r="P429" s="26">
        <f>IF(H429&gt;I429,MIN(H429-I429,J429-I429)*INDEX('[1]2018_commission_structure-Start'!$A$21:$I$24,MATCH($E429,'[1]2018_commission_structure-Start'!$A$21:$A$24,0), MATCH(P$1,'[1]2018_commission_structure-Start'!$A$21:$I$21,0)),0)</f>
        <v>14242.05</v>
      </c>
      <c r="Q429" s="26">
        <f>IF($H429&gt;J429,MIN($H429-J429,K429-J429)*INDEX('[1]2018_commission_structure-Start'!$A$21:$I$24,MATCH($E429,'[1]2018_commission_structure-Start'!$A$21:$A$24,0), MATCH(Q$1,'[1]2018_commission_structure-Start'!$A$21:$I$21,0)),0)</f>
        <v>0</v>
      </c>
      <c r="R429" s="26">
        <f>IF($H429&gt;K429,MIN($H429-K429,L429-K429)*INDEX('[1]2018_commission_structure-Start'!$A$21:$I$24,MATCH($E429,'[1]2018_commission_structure-Start'!$A$21:$A$24,0), MATCH(R$1,'[1]2018_commission_structure-Start'!$A$21:$I$21,0)),0)</f>
        <v>0</v>
      </c>
      <c r="S429" s="26">
        <f>IF(H429&gt;L429,(H429-L429)*INDEX('[1]2018_commission_structure-Start'!$A$21:$I$24,MATCH($E429,'[1]2018_commission_structure-Start'!$A$21:$A$24,0),MATCH(S$1,'[1]2018_commission_structure-Start'!$A$21:$I$21,0)),0)</f>
        <v>0</v>
      </c>
      <c r="T429" s="28">
        <f t="shared" si="66"/>
        <v>64242.05</v>
      </c>
      <c r="U429" s="28">
        <f t="shared" si="67"/>
        <v>106915.05</v>
      </c>
      <c r="V429" s="28">
        <f>MIN(H429,I429)*INDEX('[1]2018_commission_structure-Start'!$A$15:$J$18,MATCH($E429,'[1]2018_commission_structure-Start'!$A$15:$A$18,0),MATCH(V$1,'[1]2018_commission_structure-Start'!$A$15:$J$15,0))</f>
        <v>60000</v>
      </c>
      <c r="W429" s="26">
        <f>IF($H429&gt;I429,MIN($H429-I429,J429-I429)*INDEX('[1]2018_commission_structure-Start'!$A$15:$J$18,MATCH($E429,'[1]2018_commission_structure-Start'!$A$15:$A$18,0),MATCH(W$1,'[1]2018_commission_structure-Start'!$A$15:$J$15,0)),0)</f>
        <v>16140.990000000002</v>
      </c>
      <c r="X429" s="26">
        <f>IF($H429&gt;J429,MIN($H429-J429,K429-J429)*INDEX('[1]2018_commission_structure-Start'!$A$15:$J$18,MATCH($E429,'[1]2018_commission_structure-Start'!$A$15:$A$18,0),MATCH(X$1,'[1]2018_commission_structure-Start'!$A$15:$J$15,0)),0)</f>
        <v>0</v>
      </c>
      <c r="Y429" s="26">
        <f>IF($H429&gt;K429,MIN($H429-K429,L429-K429)*INDEX('[1]2018_commission_structure-Start'!$A$15:$J$18,MATCH($E429,'[1]2018_commission_structure-Start'!$A$15:$A$18,0),MATCH(Y$1,'[1]2018_commission_structure-Start'!$A$15:$J$15,0)),0)</f>
        <v>0</v>
      </c>
      <c r="Z429" s="26">
        <f>IF(H429&gt;L429,(H429-L429)*INDEX('[1]2018_commission_structure-Start'!$A$21:$I$24,MATCH($E429,'[1]2018_commission_structure-Start'!$A$21:$A$24,0),MATCH(Z$1,'[1]2018_commission_structure-Start'!$A$21:$I$21,0)),0)</f>
        <v>0</v>
      </c>
      <c r="AA429" s="28">
        <f t="shared" si="68"/>
        <v>76140.990000000005</v>
      </c>
      <c r="AB429" s="28">
        <f t="shared" si="69"/>
        <v>118813.99</v>
      </c>
    </row>
    <row r="430" spans="1:28" x14ac:dyDescent="0.2">
      <c r="A430" s="25" t="str">
        <f t="shared" si="60"/>
        <v>Farris Valance</v>
      </c>
      <c r="B430" s="25">
        <v>4453315724</v>
      </c>
      <c r="C430" s="25" t="s">
        <v>846</v>
      </c>
      <c r="D430" s="25" t="s">
        <v>847</v>
      </c>
      <c r="E430" s="25" t="s">
        <v>29</v>
      </c>
      <c r="F430" s="25">
        <v>55487</v>
      </c>
      <c r="G430" s="25">
        <f>COUNTIF([1]deals_closed!D:D,B430)</f>
        <v>22</v>
      </c>
      <c r="H430" s="26">
        <f>SUMIF([1]deals_closed!D:D,B430,[1]deals_closed!C:C)</f>
        <v>878793</v>
      </c>
      <c r="I430" s="26">
        <f>VLOOKUP(E430,'[1]2018_commission_structure-Start'!$A$22:$I$24,9,FALSE)</f>
        <v>600000</v>
      </c>
      <c r="J430" s="26">
        <f t="shared" si="61"/>
        <v>750000</v>
      </c>
      <c r="K430" s="26">
        <f t="shared" si="62"/>
        <v>900000</v>
      </c>
      <c r="L430" s="26">
        <f t="shared" si="63"/>
        <v>1200000</v>
      </c>
      <c r="M430" s="27">
        <f t="shared" si="64"/>
        <v>1.464655</v>
      </c>
      <c r="N430" s="25" t="str">
        <f t="shared" si="65"/>
        <v>125-150%</v>
      </c>
      <c r="O430" s="28">
        <f>MIN(H430,I430)*INDEX('[1]2018_commission_structure-Start'!$A$21:$I$24,MATCH($E430,'[1]2018_commission_structure-Start'!$A$21:$A$24,0),MATCH(O$1,'[1]2018_commission_structure-Start'!$A$21:$I$21,0))</f>
        <v>78000</v>
      </c>
      <c r="P430" s="26">
        <f>IF(H430&gt;I430,MIN(H430-I430,J430-I430)*INDEX('[1]2018_commission_structure-Start'!$A$21:$I$24,MATCH($E430,'[1]2018_commission_structure-Start'!$A$21:$A$24,0), MATCH(P$1,'[1]2018_commission_structure-Start'!$A$21:$I$21,0)),0)</f>
        <v>25500.000000000004</v>
      </c>
      <c r="Q430" s="26">
        <f>IF($H430&gt;J430,MIN($H430-J430,K430-J430)*INDEX('[1]2018_commission_structure-Start'!$A$21:$I$24,MATCH($E430,'[1]2018_commission_structure-Start'!$A$21:$A$24,0), MATCH(Q$1,'[1]2018_commission_structure-Start'!$A$21:$I$21,0)),0)</f>
        <v>27046.53</v>
      </c>
      <c r="R430" s="26">
        <f>IF($H430&gt;K430,MIN($H430-K430,L430-K430)*INDEX('[1]2018_commission_structure-Start'!$A$21:$I$24,MATCH($E430,'[1]2018_commission_structure-Start'!$A$21:$A$24,0), MATCH(R$1,'[1]2018_commission_structure-Start'!$A$21:$I$21,0)),0)</f>
        <v>0</v>
      </c>
      <c r="S430" s="26">
        <f>IF(H430&gt;L430,(H430-L430)*INDEX('[1]2018_commission_structure-Start'!$A$21:$I$24,MATCH($E430,'[1]2018_commission_structure-Start'!$A$21:$A$24,0),MATCH(S$1,'[1]2018_commission_structure-Start'!$A$21:$I$21,0)),0)</f>
        <v>0</v>
      </c>
      <c r="T430" s="28">
        <f t="shared" si="66"/>
        <v>130546.53</v>
      </c>
      <c r="U430" s="28">
        <f t="shared" si="67"/>
        <v>186033.53</v>
      </c>
      <c r="V430" s="28">
        <f>MIN(H430,I430)*INDEX('[1]2018_commission_structure-Start'!$A$15:$J$18,MATCH($E430,'[1]2018_commission_structure-Start'!$A$15:$A$18,0),MATCH(V$1,'[1]2018_commission_structure-Start'!$A$15:$J$15,0))</f>
        <v>90000</v>
      </c>
      <c r="W430" s="26">
        <f>IF($H430&gt;I430,MIN($H430-I430,J430-I430)*INDEX('[1]2018_commission_structure-Start'!$A$15:$J$18,MATCH($E430,'[1]2018_commission_structure-Start'!$A$15:$A$18,0),MATCH(W$1,'[1]2018_commission_structure-Start'!$A$15:$J$15,0)),0)</f>
        <v>27000</v>
      </c>
      <c r="X430" s="26">
        <f>IF($H430&gt;J430,MIN($H430-J430,K430-J430)*INDEX('[1]2018_commission_structure-Start'!$A$15:$J$18,MATCH($E430,'[1]2018_commission_structure-Start'!$A$15:$A$18,0),MATCH(X$1,'[1]2018_commission_structure-Start'!$A$15:$J$15,0)),0)</f>
        <v>32198.25</v>
      </c>
      <c r="Y430" s="26">
        <f>IF($H430&gt;K430,MIN($H430-K430,L430-K430)*INDEX('[1]2018_commission_structure-Start'!$A$15:$J$18,MATCH($E430,'[1]2018_commission_structure-Start'!$A$15:$A$18,0),MATCH(Y$1,'[1]2018_commission_structure-Start'!$A$15:$J$15,0)),0)</f>
        <v>0</v>
      </c>
      <c r="Z430" s="26">
        <f>IF(H430&gt;L430,(H430-L430)*INDEX('[1]2018_commission_structure-Start'!$A$21:$I$24,MATCH($E430,'[1]2018_commission_structure-Start'!$A$21:$A$24,0),MATCH(Z$1,'[1]2018_commission_structure-Start'!$A$21:$I$21,0)),0)</f>
        <v>0</v>
      </c>
      <c r="AA430" s="28">
        <f t="shared" si="68"/>
        <v>149198.25</v>
      </c>
      <c r="AB430" s="28">
        <f t="shared" si="69"/>
        <v>204685.25</v>
      </c>
    </row>
    <row r="431" spans="1:28" x14ac:dyDescent="0.2">
      <c r="A431" s="25" t="str">
        <f t="shared" si="60"/>
        <v>Basilio Shattock</v>
      </c>
      <c r="B431" s="25">
        <v>6126779991</v>
      </c>
      <c r="C431" s="25" t="s">
        <v>848</v>
      </c>
      <c r="D431" s="25" t="s">
        <v>849</v>
      </c>
      <c r="E431" s="25" t="s">
        <v>29</v>
      </c>
      <c r="F431" s="25">
        <v>74933</v>
      </c>
      <c r="G431" s="25">
        <f>COUNTIF([1]deals_closed!D:D,B431)</f>
        <v>19</v>
      </c>
      <c r="H431" s="26">
        <f>SUMIF([1]deals_closed!D:D,B431,[1]deals_closed!C:C)</f>
        <v>642536</v>
      </c>
      <c r="I431" s="26">
        <f>VLOOKUP(E431,'[1]2018_commission_structure-Start'!$A$22:$I$24,9,FALSE)</f>
        <v>600000</v>
      </c>
      <c r="J431" s="26">
        <f t="shared" si="61"/>
        <v>750000</v>
      </c>
      <c r="K431" s="26">
        <f t="shared" si="62"/>
        <v>900000</v>
      </c>
      <c r="L431" s="26">
        <f t="shared" si="63"/>
        <v>1200000</v>
      </c>
      <c r="M431" s="27">
        <f t="shared" si="64"/>
        <v>1.0708933333333333</v>
      </c>
      <c r="N431" s="25" t="str">
        <f t="shared" si="65"/>
        <v>100-125%</v>
      </c>
      <c r="O431" s="28">
        <f>MIN(H431,I431)*INDEX('[1]2018_commission_structure-Start'!$A$21:$I$24,MATCH($E431,'[1]2018_commission_structure-Start'!$A$21:$A$24,0),MATCH(O$1,'[1]2018_commission_structure-Start'!$A$21:$I$21,0))</f>
        <v>78000</v>
      </c>
      <c r="P431" s="26">
        <f>IF(H431&gt;I431,MIN(H431-I431,J431-I431)*INDEX('[1]2018_commission_structure-Start'!$A$21:$I$24,MATCH($E431,'[1]2018_commission_structure-Start'!$A$21:$A$24,0), MATCH(P$1,'[1]2018_commission_structure-Start'!$A$21:$I$21,0)),0)</f>
        <v>7231.1200000000008</v>
      </c>
      <c r="Q431" s="26">
        <f>IF($H431&gt;J431,MIN($H431-J431,K431-J431)*INDEX('[1]2018_commission_structure-Start'!$A$21:$I$24,MATCH($E431,'[1]2018_commission_structure-Start'!$A$21:$A$24,0), MATCH(Q$1,'[1]2018_commission_structure-Start'!$A$21:$I$21,0)),0)</f>
        <v>0</v>
      </c>
      <c r="R431" s="26">
        <f>IF($H431&gt;K431,MIN($H431-K431,L431-K431)*INDEX('[1]2018_commission_structure-Start'!$A$21:$I$24,MATCH($E431,'[1]2018_commission_structure-Start'!$A$21:$A$24,0), MATCH(R$1,'[1]2018_commission_structure-Start'!$A$21:$I$21,0)),0)</f>
        <v>0</v>
      </c>
      <c r="S431" s="26">
        <f>IF(H431&gt;L431,(H431-L431)*INDEX('[1]2018_commission_structure-Start'!$A$21:$I$24,MATCH($E431,'[1]2018_commission_structure-Start'!$A$21:$A$24,0),MATCH(S$1,'[1]2018_commission_structure-Start'!$A$21:$I$21,0)),0)</f>
        <v>0</v>
      </c>
      <c r="T431" s="28">
        <f t="shared" si="66"/>
        <v>85231.12</v>
      </c>
      <c r="U431" s="28">
        <f t="shared" si="67"/>
        <v>160164.12</v>
      </c>
      <c r="V431" s="28">
        <f>MIN(H431,I431)*INDEX('[1]2018_commission_structure-Start'!$A$15:$J$18,MATCH($E431,'[1]2018_commission_structure-Start'!$A$15:$A$18,0),MATCH(V$1,'[1]2018_commission_structure-Start'!$A$15:$J$15,0))</f>
        <v>90000</v>
      </c>
      <c r="W431" s="26">
        <f>IF($H431&gt;I431,MIN($H431-I431,J431-I431)*INDEX('[1]2018_commission_structure-Start'!$A$15:$J$18,MATCH($E431,'[1]2018_commission_structure-Start'!$A$15:$A$18,0),MATCH(W$1,'[1]2018_commission_structure-Start'!$A$15:$J$15,0)),0)</f>
        <v>7656.48</v>
      </c>
      <c r="X431" s="26">
        <f>IF($H431&gt;J431,MIN($H431-J431,K431-J431)*INDEX('[1]2018_commission_structure-Start'!$A$15:$J$18,MATCH($E431,'[1]2018_commission_structure-Start'!$A$15:$A$18,0),MATCH(X$1,'[1]2018_commission_structure-Start'!$A$15:$J$15,0)),0)</f>
        <v>0</v>
      </c>
      <c r="Y431" s="26">
        <f>IF($H431&gt;K431,MIN($H431-K431,L431-K431)*INDEX('[1]2018_commission_structure-Start'!$A$15:$J$18,MATCH($E431,'[1]2018_commission_structure-Start'!$A$15:$A$18,0),MATCH(Y$1,'[1]2018_commission_structure-Start'!$A$15:$J$15,0)),0)</f>
        <v>0</v>
      </c>
      <c r="Z431" s="26">
        <f>IF(H431&gt;L431,(H431-L431)*INDEX('[1]2018_commission_structure-Start'!$A$21:$I$24,MATCH($E431,'[1]2018_commission_structure-Start'!$A$21:$A$24,0),MATCH(Z$1,'[1]2018_commission_structure-Start'!$A$21:$I$21,0)),0)</f>
        <v>0</v>
      </c>
      <c r="AA431" s="28">
        <f t="shared" si="68"/>
        <v>97656.48</v>
      </c>
      <c r="AB431" s="28">
        <f t="shared" si="69"/>
        <v>172589.47999999998</v>
      </c>
    </row>
    <row r="432" spans="1:28" x14ac:dyDescent="0.2">
      <c r="A432" s="25" t="str">
        <f t="shared" si="60"/>
        <v>Michale Hackley</v>
      </c>
      <c r="B432" s="25">
        <v>7402856011</v>
      </c>
      <c r="C432" s="25" t="s">
        <v>850</v>
      </c>
      <c r="D432" s="25" t="s">
        <v>851</v>
      </c>
      <c r="E432" s="25" t="s">
        <v>10</v>
      </c>
      <c r="F432" s="25">
        <v>91174</v>
      </c>
      <c r="G432" s="25">
        <f>COUNTIF([1]deals_closed!D:D,B432)</f>
        <v>23</v>
      </c>
      <c r="H432" s="26">
        <f>SUMIF([1]deals_closed!D:D,B432,[1]deals_closed!C:C)</f>
        <v>948638</v>
      </c>
      <c r="I432" s="26">
        <f>VLOOKUP(E432,'[1]2018_commission_structure-Start'!$A$22:$I$24,9,FALSE)</f>
        <v>750000</v>
      </c>
      <c r="J432" s="26">
        <f t="shared" si="61"/>
        <v>937500</v>
      </c>
      <c r="K432" s="26">
        <f t="shared" si="62"/>
        <v>1125000</v>
      </c>
      <c r="L432" s="26">
        <f t="shared" si="63"/>
        <v>1500000</v>
      </c>
      <c r="M432" s="27">
        <f t="shared" si="64"/>
        <v>1.2648506666666666</v>
      </c>
      <c r="N432" s="25" t="str">
        <f t="shared" si="65"/>
        <v>125-150%</v>
      </c>
      <c r="O432" s="28">
        <f>MIN(H432,I432)*INDEX('[1]2018_commission_structure-Start'!$A$21:$I$24,MATCH($E432,'[1]2018_commission_structure-Start'!$A$21:$A$24,0),MATCH(O$1,'[1]2018_commission_structure-Start'!$A$21:$I$21,0))</f>
        <v>112500</v>
      </c>
      <c r="P432" s="26">
        <f>IF(H432&gt;I432,MIN(H432-I432,J432-I432)*INDEX('[1]2018_commission_structure-Start'!$A$21:$I$24,MATCH($E432,'[1]2018_commission_structure-Start'!$A$21:$A$24,0), MATCH(P$1,'[1]2018_commission_structure-Start'!$A$21:$I$21,0)),0)</f>
        <v>35625</v>
      </c>
      <c r="Q432" s="26">
        <f>IF($H432&gt;J432,MIN($H432-J432,K432-J432)*INDEX('[1]2018_commission_structure-Start'!$A$21:$I$24,MATCH($E432,'[1]2018_commission_structure-Start'!$A$21:$A$24,0), MATCH(Q$1,'[1]2018_commission_structure-Start'!$A$21:$I$21,0)),0)</f>
        <v>2561.7400000000002</v>
      </c>
      <c r="R432" s="26">
        <f>IF($H432&gt;K432,MIN($H432-K432,L432-K432)*INDEX('[1]2018_commission_structure-Start'!$A$21:$I$24,MATCH($E432,'[1]2018_commission_structure-Start'!$A$21:$A$24,0), MATCH(R$1,'[1]2018_commission_structure-Start'!$A$21:$I$21,0)),0)</f>
        <v>0</v>
      </c>
      <c r="S432" s="26">
        <f>IF(H432&gt;L432,(H432-L432)*INDEX('[1]2018_commission_structure-Start'!$A$21:$I$24,MATCH($E432,'[1]2018_commission_structure-Start'!$A$21:$A$24,0),MATCH(S$1,'[1]2018_commission_structure-Start'!$A$21:$I$21,0)),0)</f>
        <v>0</v>
      </c>
      <c r="T432" s="28">
        <f t="shared" si="66"/>
        <v>150686.74</v>
      </c>
      <c r="U432" s="28">
        <f t="shared" si="67"/>
        <v>241860.74</v>
      </c>
      <c r="V432" s="28">
        <f>MIN(H432,I432)*INDEX('[1]2018_commission_structure-Start'!$A$15:$J$18,MATCH($E432,'[1]2018_commission_structure-Start'!$A$15:$A$18,0),MATCH(V$1,'[1]2018_commission_structure-Start'!$A$15:$J$15,0))</f>
        <v>112500</v>
      </c>
      <c r="W432" s="26">
        <f>IF($H432&gt;I432,MIN($H432-I432,J432-I432)*INDEX('[1]2018_commission_structure-Start'!$A$15:$J$18,MATCH($E432,'[1]2018_commission_structure-Start'!$A$15:$A$18,0),MATCH(W$1,'[1]2018_commission_structure-Start'!$A$15:$J$15,0)),0)</f>
        <v>41250</v>
      </c>
      <c r="X432" s="26">
        <f>IF($H432&gt;J432,MIN($H432-J432,K432-J432)*INDEX('[1]2018_commission_structure-Start'!$A$15:$J$18,MATCH($E432,'[1]2018_commission_structure-Start'!$A$15:$A$18,0),MATCH(X$1,'[1]2018_commission_structure-Start'!$A$15:$J$15,0)),0)</f>
        <v>2784.5</v>
      </c>
      <c r="Y432" s="26">
        <f>IF($H432&gt;K432,MIN($H432-K432,L432-K432)*INDEX('[1]2018_commission_structure-Start'!$A$15:$J$18,MATCH($E432,'[1]2018_commission_structure-Start'!$A$15:$A$18,0),MATCH(Y$1,'[1]2018_commission_structure-Start'!$A$15:$J$15,0)),0)</f>
        <v>0</v>
      </c>
      <c r="Z432" s="26">
        <f>IF(H432&gt;L432,(H432-L432)*INDEX('[1]2018_commission_structure-Start'!$A$21:$I$24,MATCH($E432,'[1]2018_commission_structure-Start'!$A$21:$A$24,0),MATCH(Z$1,'[1]2018_commission_structure-Start'!$A$21:$I$21,0)),0)</f>
        <v>0</v>
      </c>
      <c r="AA432" s="28">
        <f t="shared" si="68"/>
        <v>156534.5</v>
      </c>
      <c r="AB432" s="28">
        <f t="shared" si="69"/>
        <v>247708.5</v>
      </c>
    </row>
    <row r="433" spans="1:28" x14ac:dyDescent="0.2">
      <c r="A433" s="25" t="str">
        <f t="shared" si="60"/>
        <v>Kimmi Erskin</v>
      </c>
      <c r="B433" s="25">
        <v>197180590</v>
      </c>
      <c r="C433" s="25" t="s">
        <v>852</v>
      </c>
      <c r="D433" s="25" t="s">
        <v>853</v>
      </c>
      <c r="E433" s="25" t="s">
        <v>10</v>
      </c>
      <c r="F433" s="25">
        <v>79036</v>
      </c>
      <c r="G433" s="25">
        <f>COUNTIF([1]deals_closed!D:D,B433)</f>
        <v>24</v>
      </c>
      <c r="H433" s="26">
        <f>SUMIF([1]deals_closed!D:D,B433,[1]deals_closed!C:C)</f>
        <v>774827</v>
      </c>
      <c r="I433" s="26">
        <f>VLOOKUP(E433,'[1]2018_commission_structure-Start'!$A$22:$I$24,9,FALSE)</f>
        <v>750000</v>
      </c>
      <c r="J433" s="26">
        <f t="shared" si="61"/>
        <v>937500</v>
      </c>
      <c r="K433" s="26">
        <f t="shared" si="62"/>
        <v>1125000</v>
      </c>
      <c r="L433" s="26">
        <f t="shared" si="63"/>
        <v>1500000</v>
      </c>
      <c r="M433" s="27">
        <f t="shared" si="64"/>
        <v>1.0331026666666667</v>
      </c>
      <c r="N433" s="25" t="str">
        <f t="shared" si="65"/>
        <v>100-125%</v>
      </c>
      <c r="O433" s="28">
        <f>MIN(H433,I433)*INDEX('[1]2018_commission_structure-Start'!$A$21:$I$24,MATCH($E433,'[1]2018_commission_structure-Start'!$A$21:$A$24,0),MATCH(O$1,'[1]2018_commission_structure-Start'!$A$21:$I$21,0))</f>
        <v>112500</v>
      </c>
      <c r="P433" s="26">
        <f>IF(H433&gt;I433,MIN(H433-I433,J433-I433)*INDEX('[1]2018_commission_structure-Start'!$A$21:$I$24,MATCH($E433,'[1]2018_commission_structure-Start'!$A$21:$A$24,0), MATCH(P$1,'[1]2018_commission_structure-Start'!$A$21:$I$21,0)),0)</f>
        <v>4717.13</v>
      </c>
      <c r="Q433" s="26">
        <f>IF($H433&gt;J433,MIN($H433-J433,K433-J433)*INDEX('[1]2018_commission_structure-Start'!$A$21:$I$24,MATCH($E433,'[1]2018_commission_structure-Start'!$A$21:$A$24,0), MATCH(Q$1,'[1]2018_commission_structure-Start'!$A$21:$I$21,0)),0)</f>
        <v>0</v>
      </c>
      <c r="R433" s="26">
        <f>IF($H433&gt;K433,MIN($H433-K433,L433-K433)*INDEX('[1]2018_commission_structure-Start'!$A$21:$I$24,MATCH($E433,'[1]2018_commission_structure-Start'!$A$21:$A$24,0), MATCH(R$1,'[1]2018_commission_structure-Start'!$A$21:$I$21,0)),0)</f>
        <v>0</v>
      </c>
      <c r="S433" s="26">
        <f>IF(H433&gt;L433,(H433-L433)*INDEX('[1]2018_commission_structure-Start'!$A$21:$I$24,MATCH($E433,'[1]2018_commission_structure-Start'!$A$21:$A$24,0),MATCH(S$1,'[1]2018_commission_structure-Start'!$A$21:$I$21,0)),0)</f>
        <v>0</v>
      </c>
      <c r="T433" s="28">
        <f t="shared" si="66"/>
        <v>117217.13</v>
      </c>
      <c r="U433" s="28">
        <f t="shared" si="67"/>
        <v>196253.13</v>
      </c>
      <c r="V433" s="28">
        <f>MIN(H433,I433)*INDEX('[1]2018_commission_structure-Start'!$A$15:$J$18,MATCH($E433,'[1]2018_commission_structure-Start'!$A$15:$A$18,0),MATCH(V$1,'[1]2018_commission_structure-Start'!$A$15:$J$15,0))</f>
        <v>112500</v>
      </c>
      <c r="W433" s="26">
        <f>IF($H433&gt;I433,MIN($H433-I433,J433-I433)*INDEX('[1]2018_commission_structure-Start'!$A$15:$J$18,MATCH($E433,'[1]2018_commission_structure-Start'!$A$15:$A$18,0),MATCH(W$1,'[1]2018_commission_structure-Start'!$A$15:$J$15,0)),0)</f>
        <v>5461.94</v>
      </c>
      <c r="X433" s="26">
        <f>IF($H433&gt;J433,MIN($H433-J433,K433-J433)*INDEX('[1]2018_commission_structure-Start'!$A$15:$J$18,MATCH($E433,'[1]2018_commission_structure-Start'!$A$15:$A$18,0),MATCH(X$1,'[1]2018_commission_structure-Start'!$A$15:$J$15,0)),0)</f>
        <v>0</v>
      </c>
      <c r="Y433" s="26">
        <f>IF($H433&gt;K433,MIN($H433-K433,L433-K433)*INDEX('[1]2018_commission_structure-Start'!$A$15:$J$18,MATCH($E433,'[1]2018_commission_structure-Start'!$A$15:$A$18,0),MATCH(Y$1,'[1]2018_commission_structure-Start'!$A$15:$J$15,0)),0)</f>
        <v>0</v>
      </c>
      <c r="Z433" s="26">
        <f>IF(H433&gt;L433,(H433-L433)*INDEX('[1]2018_commission_structure-Start'!$A$21:$I$24,MATCH($E433,'[1]2018_commission_structure-Start'!$A$21:$A$24,0),MATCH(Z$1,'[1]2018_commission_structure-Start'!$A$21:$I$21,0)),0)</f>
        <v>0</v>
      </c>
      <c r="AA433" s="28">
        <f t="shared" si="68"/>
        <v>117961.94</v>
      </c>
      <c r="AB433" s="28">
        <f t="shared" si="69"/>
        <v>196997.94</v>
      </c>
    </row>
    <row r="434" spans="1:28" x14ac:dyDescent="0.2">
      <c r="A434" s="25" t="str">
        <f t="shared" si="60"/>
        <v>Micah Rawdales</v>
      </c>
      <c r="B434" s="25">
        <v>8692509450</v>
      </c>
      <c r="C434" s="25" t="s">
        <v>854</v>
      </c>
      <c r="D434" s="25" t="s">
        <v>855</v>
      </c>
      <c r="E434" s="25" t="s">
        <v>7</v>
      </c>
      <c r="F434" s="25">
        <v>35506</v>
      </c>
      <c r="G434" s="25">
        <f>COUNTIF([1]deals_closed!D:D,B434)</f>
        <v>17</v>
      </c>
      <c r="H434" s="26">
        <f>SUMIF([1]deals_closed!D:D,B434,[1]deals_closed!C:C)</f>
        <v>590606</v>
      </c>
      <c r="I434" s="26">
        <f>VLOOKUP(E434,'[1]2018_commission_structure-Start'!$A$22:$I$24,9,FALSE)</f>
        <v>500000</v>
      </c>
      <c r="J434" s="26">
        <f t="shared" si="61"/>
        <v>625000</v>
      </c>
      <c r="K434" s="26">
        <f t="shared" si="62"/>
        <v>750000</v>
      </c>
      <c r="L434" s="26">
        <f t="shared" si="63"/>
        <v>1000000</v>
      </c>
      <c r="M434" s="27">
        <f t="shared" si="64"/>
        <v>1.1812119999999999</v>
      </c>
      <c r="N434" s="25" t="str">
        <f t="shared" si="65"/>
        <v>100-125%</v>
      </c>
      <c r="O434" s="28">
        <f>MIN(H434,I434)*INDEX('[1]2018_commission_structure-Start'!$A$21:$I$24,MATCH($E434,'[1]2018_commission_structure-Start'!$A$21:$A$24,0),MATCH(O$1,'[1]2018_commission_structure-Start'!$A$21:$I$21,0))</f>
        <v>50000</v>
      </c>
      <c r="P434" s="26">
        <f>IF(H434&gt;I434,MIN(H434-I434,J434-I434)*INDEX('[1]2018_commission_structure-Start'!$A$21:$I$24,MATCH($E434,'[1]2018_commission_structure-Start'!$A$21:$A$24,0), MATCH(P$1,'[1]2018_commission_structure-Start'!$A$21:$I$21,0)),0)</f>
        <v>13590.9</v>
      </c>
      <c r="Q434" s="26">
        <f>IF($H434&gt;J434,MIN($H434-J434,K434-J434)*INDEX('[1]2018_commission_structure-Start'!$A$21:$I$24,MATCH($E434,'[1]2018_commission_structure-Start'!$A$21:$A$24,0), MATCH(Q$1,'[1]2018_commission_structure-Start'!$A$21:$I$21,0)),0)</f>
        <v>0</v>
      </c>
      <c r="R434" s="26">
        <f>IF($H434&gt;K434,MIN($H434-K434,L434-K434)*INDEX('[1]2018_commission_structure-Start'!$A$21:$I$24,MATCH($E434,'[1]2018_commission_structure-Start'!$A$21:$A$24,0), MATCH(R$1,'[1]2018_commission_structure-Start'!$A$21:$I$21,0)),0)</f>
        <v>0</v>
      </c>
      <c r="S434" s="26">
        <f>IF(H434&gt;L434,(H434-L434)*INDEX('[1]2018_commission_structure-Start'!$A$21:$I$24,MATCH($E434,'[1]2018_commission_structure-Start'!$A$21:$A$24,0),MATCH(S$1,'[1]2018_commission_structure-Start'!$A$21:$I$21,0)),0)</f>
        <v>0</v>
      </c>
      <c r="T434" s="28">
        <f t="shared" si="66"/>
        <v>63590.9</v>
      </c>
      <c r="U434" s="28">
        <f t="shared" si="67"/>
        <v>99096.9</v>
      </c>
      <c r="V434" s="28">
        <f>MIN(H434,I434)*INDEX('[1]2018_commission_structure-Start'!$A$15:$J$18,MATCH($E434,'[1]2018_commission_structure-Start'!$A$15:$A$18,0),MATCH(V$1,'[1]2018_commission_structure-Start'!$A$15:$J$15,0))</f>
        <v>60000</v>
      </c>
      <c r="W434" s="26">
        <f>IF($H434&gt;I434,MIN($H434-I434,J434-I434)*INDEX('[1]2018_commission_structure-Start'!$A$15:$J$18,MATCH($E434,'[1]2018_commission_structure-Start'!$A$15:$A$18,0),MATCH(W$1,'[1]2018_commission_structure-Start'!$A$15:$J$15,0)),0)</f>
        <v>15403.02</v>
      </c>
      <c r="X434" s="26">
        <f>IF($H434&gt;J434,MIN($H434-J434,K434-J434)*INDEX('[1]2018_commission_structure-Start'!$A$15:$J$18,MATCH($E434,'[1]2018_commission_structure-Start'!$A$15:$A$18,0),MATCH(X$1,'[1]2018_commission_structure-Start'!$A$15:$J$15,0)),0)</f>
        <v>0</v>
      </c>
      <c r="Y434" s="26">
        <f>IF($H434&gt;K434,MIN($H434-K434,L434-K434)*INDEX('[1]2018_commission_structure-Start'!$A$15:$J$18,MATCH($E434,'[1]2018_commission_structure-Start'!$A$15:$A$18,0),MATCH(Y$1,'[1]2018_commission_structure-Start'!$A$15:$J$15,0)),0)</f>
        <v>0</v>
      </c>
      <c r="Z434" s="26">
        <f>IF(H434&gt;L434,(H434-L434)*INDEX('[1]2018_commission_structure-Start'!$A$21:$I$24,MATCH($E434,'[1]2018_commission_structure-Start'!$A$21:$A$24,0),MATCH(Z$1,'[1]2018_commission_structure-Start'!$A$21:$I$21,0)),0)</f>
        <v>0</v>
      </c>
      <c r="AA434" s="28">
        <f t="shared" si="68"/>
        <v>75403.02</v>
      </c>
      <c r="AB434" s="28">
        <f t="shared" si="69"/>
        <v>110909.02</v>
      </c>
    </row>
    <row r="435" spans="1:28" x14ac:dyDescent="0.2">
      <c r="A435" s="25" t="str">
        <f t="shared" si="60"/>
        <v>Andros Graveson</v>
      </c>
      <c r="B435" s="25">
        <v>9885165231</v>
      </c>
      <c r="C435" s="25" t="s">
        <v>856</v>
      </c>
      <c r="D435" s="25" t="s">
        <v>857</v>
      </c>
      <c r="E435" s="25" t="s">
        <v>10</v>
      </c>
      <c r="F435" s="25">
        <v>113819</v>
      </c>
      <c r="G435" s="25">
        <f>COUNTIF([1]deals_closed!D:D,B435)</f>
        <v>26</v>
      </c>
      <c r="H435" s="26">
        <f>SUMIF([1]deals_closed!D:D,B435,[1]deals_closed!C:C)</f>
        <v>865380</v>
      </c>
      <c r="I435" s="26">
        <f>VLOOKUP(E435,'[1]2018_commission_structure-Start'!$A$22:$I$24,9,FALSE)</f>
        <v>750000</v>
      </c>
      <c r="J435" s="26">
        <f t="shared" si="61"/>
        <v>937500</v>
      </c>
      <c r="K435" s="26">
        <f t="shared" si="62"/>
        <v>1125000</v>
      </c>
      <c r="L435" s="26">
        <f t="shared" si="63"/>
        <v>1500000</v>
      </c>
      <c r="M435" s="27">
        <f t="shared" si="64"/>
        <v>1.15384</v>
      </c>
      <c r="N435" s="25" t="str">
        <f t="shared" si="65"/>
        <v>100-125%</v>
      </c>
      <c r="O435" s="28">
        <f>MIN(H435,I435)*INDEX('[1]2018_commission_structure-Start'!$A$21:$I$24,MATCH($E435,'[1]2018_commission_structure-Start'!$A$21:$A$24,0),MATCH(O$1,'[1]2018_commission_structure-Start'!$A$21:$I$21,0))</f>
        <v>112500</v>
      </c>
      <c r="P435" s="26">
        <f>IF(H435&gt;I435,MIN(H435-I435,J435-I435)*INDEX('[1]2018_commission_structure-Start'!$A$21:$I$24,MATCH($E435,'[1]2018_commission_structure-Start'!$A$21:$A$24,0), MATCH(P$1,'[1]2018_commission_structure-Start'!$A$21:$I$21,0)),0)</f>
        <v>21922.2</v>
      </c>
      <c r="Q435" s="26">
        <f>IF($H435&gt;J435,MIN($H435-J435,K435-J435)*INDEX('[1]2018_commission_structure-Start'!$A$21:$I$24,MATCH($E435,'[1]2018_commission_structure-Start'!$A$21:$A$24,0), MATCH(Q$1,'[1]2018_commission_structure-Start'!$A$21:$I$21,0)),0)</f>
        <v>0</v>
      </c>
      <c r="R435" s="26">
        <f>IF($H435&gt;K435,MIN($H435-K435,L435-K435)*INDEX('[1]2018_commission_structure-Start'!$A$21:$I$24,MATCH($E435,'[1]2018_commission_structure-Start'!$A$21:$A$24,0), MATCH(R$1,'[1]2018_commission_structure-Start'!$A$21:$I$21,0)),0)</f>
        <v>0</v>
      </c>
      <c r="S435" s="26">
        <f>IF(H435&gt;L435,(H435-L435)*INDEX('[1]2018_commission_structure-Start'!$A$21:$I$24,MATCH($E435,'[1]2018_commission_structure-Start'!$A$21:$A$24,0),MATCH(S$1,'[1]2018_commission_structure-Start'!$A$21:$I$21,0)),0)</f>
        <v>0</v>
      </c>
      <c r="T435" s="28">
        <f t="shared" si="66"/>
        <v>134422.20000000001</v>
      </c>
      <c r="U435" s="28">
        <f t="shared" si="67"/>
        <v>248241.2</v>
      </c>
      <c r="V435" s="28">
        <f>MIN(H435,I435)*INDEX('[1]2018_commission_structure-Start'!$A$15:$J$18,MATCH($E435,'[1]2018_commission_structure-Start'!$A$15:$A$18,0),MATCH(V$1,'[1]2018_commission_structure-Start'!$A$15:$J$15,0))</f>
        <v>112500</v>
      </c>
      <c r="W435" s="26">
        <f>IF($H435&gt;I435,MIN($H435-I435,J435-I435)*INDEX('[1]2018_commission_structure-Start'!$A$15:$J$18,MATCH($E435,'[1]2018_commission_structure-Start'!$A$15:$A$18,0),MATCH(W$1,'[1]2018_commission_structure-Start'!$A$15:$J$15,0)),0)</f>
        <v>25383.599999999999</v>
      </c>
      <c r="X435" s="26">
        <f>IF($H435&gt;J435,MIN($H435-J435,K435-J435)*INDEX('[1]2018_commission_structure-Start'!$A$15:$J$18,MATCH($E435,'[1]2018_commission_structure-Start'!$A$15:$A$18,0),MATCH(X$1,'[1]2018_commission_structure-Start'!$A$15:$J$15,0)),0)</f>
        <v>0</v>
      </c>
      <c r="Y435" s="26">
        <f>IF($H435&gt;K435,MIN($H435-K435,L435-K435)*INDEX('[1]2018_commission_structure-Start'!$A$15:$J$18,MATCH($E435,'[1]2018_commission_structure-Start'!$A$15:$A$18,0),MATCH(Y$1,'[1]2018_commission_structure-Start'!$A$15:$J$15,0)),0)</f>
        <v>0</v>
      </c>
      <c r="Z435" s="26">
        <f>IF(H435&gt;L435,(H435-L435)*INDEX('[1]2018_commission_structure-Start'!$A$21:$I$24,MATCH($E435,'[1]2018_commission_structure-Start'!$A$21:$A$24,0),MATCH(Z$1,'[1]2018_commission_structure-Start'!$A$21:$I$21,0)),0)</f>
        <v>0</v>
      </c>
      <c r="AA435" s="28">
        <f t="shared" si="68"/>
        <v>137883.6</v>
      </c>
      <c r="AB435" s="28">
        <f t="shared" si="69"/>
        <v>251702.6</v>
      </c>
    </row>
    <row r="436" spans="1:28" x14ac:dyDescent="0.2">
      <c r="A436" s="25" t="str">
        <f t="shared" si="60"/>
        <v>Ayn Angless</v>
      </c>
      <c r="B436" s="25">
        <v>8387947148</v>
      </c>
      <c r="C436" s="25" t="s">
        <v>858</v>
      </c>
      <c r="D436" s="25" t="s">
        <v>859</v>
      </c>
      <c r="E436" s="25" t="s">
        <v>10</v>
      </c>
      <c r="F436" s="25">
        <v>122479</v>
      </c>
      <c r="G436" s="25">
        <f>COUNTIF([1]deals_closed!D:D,B436)</f>
        <v>15</v>
      </c>
      <c r="H436" s="26">
        <f>SUMIF([1]deals_closed!D:D,B436,[1]deals_closed!C:C)</f>
        <v>520983</v>
      </c>
      <c r="I436" s="26">
        <f>VLOOKUP(E436,'[1]2018_commission_structure-Start'!$A$22:$I$24,9,FALSE)</f>
        <v>750000</v>
      </c>
      <c r="J436" s="26">
        <f t="shared" si="61"/>
        <v>937500</v>
      </c>
      <c r="K436" s="26">
        <f t="shared" si="62"/>
        <v>1125000</v>
      </c>
      <c r="L436" s="26">
        <f t="shared" si="63"/>
        <v>1500000</v>
      </c>
      <c r="M436" s="27">
        <f t="shared" si="64"/>
        <v>0.69464400000000004</v>
      </c>
      <c r="N436" s="25" t="str">
        <f t="shared" si="65"/>
        <v>0-100%</v>
      </c>
      <c r="O436" s="28">
        <f>MIN(H436,I436)*INDEX('[1]2018_commission_structure-Start'!$A$21:$I$24,MATCH($E436,'[1]2018_commission_structure-Start'!$A$21:$A$24,0),MATCH(O$1,'[1]2018_commission_structure-Start'!$A$21:$I$21,0))</f>
        <v>78147.45</v>
      </c>
      <c r="P436" s="26">
        <f>IF(H436&gt;I436,MIN(H436-I436,J436-I436)*INDEX('[1]2018_commission_structure-Start'!$A$21:$I$24,MATCH($E436,'[1]2018_commission_structure-Start'!$A$21:$A$24,0), MATCH(P$1,'[1]2018_commission_structure-Start'!$A$21:$I$21,0)),0)</f>
        <v>0</v>
      </c>
      <c r="Q436" s="26">
        <f>IF($H436&gt;J436,MIN($H436-J436,K436-J436)*INDEX('[1]2018_commission_structure-Start'!$A$21:$I$24,MATCH($E436,'[1]2018_commission_structure-Start'!$A$21:$A$24,0), MATCH(Q$1,'[1]2018_commission_structure-Start'!$A$21:$I$21,0)),0)</f>
        <v>0</v>
      </c>
      <c r="R436" s="26">
        <f>IF($H436&gt;K436,MIN($H436-K436,L436-K436)*INDEX('[1]2018_commission_structure-Start'!$A$21:$I$24,MATCH($E436,'[1]2018_commission_structure-Start'!$A$21:$A$24,0), MATCH(R$1,'[1]2018_commission_structure-Start'!$A$21:$I$21,0)),0)</f>
        <v>0</v>
      </c>
      <c r="S436" s="26">
        <f>IF(H436&gt;L436,(H436-L436)*INDEX('[1]2018_commission_structure-Start'!$A$21:$I$24,MATCH($E436,'[1]2018_commission_structure-Start'!$A$21:$A$24,0),MATCH(S$1,'[1]2018_commission_structure-Start'!$A$21:$I$21,0)),0)</f>
        <v>0</v>
      </c>
      <c r="T436" s="28">
        <f t="shared" si="66"/>
        <v>78147.45</v>
      </c>
      <c r="U436" s="28">
        <f t="shared" si="67"/>
        <v>200626.45</v>
      </c>
      <c r="V436" s="28">
        <f>MIN(H436,I436)*INDEX('[1]2018_commission_structure-Start'!$A$15:$J$18,MATCH($E436,'[1]2018_commission_structure-Start'!$A$15:$A$18,0),MATCH(V$1,'[1]2018_commission_structure-Start'!$A$15:$J$15,0))</f>
        <v>78147.45</v>
      </c>
      <c r="W436" s="26">
        <f>IF($H436&gt;I436,MIN($H436-I436,J436-I436)*INDEX('[1]2018_commission_structure-Start'!$A$15:$J$18,MATCH($E436,'[1]2018_commission_structure-Start'!$A$15:$A$18,0),MATCH(W$1,'[1]2018_commission_structure-Start'!$A$15:$J$15,0)),0)</f>
        <v>0</v>
      </c>
      <c r="X436" s="26">
        <f>IF($H436&gt;J436,MIN($H436-J436,K436-J436)*INDEX('[1]2018_commission_structure-Start'!$A$15:$J$18,MATCH($E436,'[1]2018_commission_structure-Start'!$A$15:$A$18,0),MATCH(X$1,'[1]2018_commission_structure-Start'!$A$15:$J$15,0)),0)</f>
        <v>0</v>
      </c>
      <c r="Y436" s="26">
        <f>IF($H436&gt;K436,MIN($H436-K436,L436-K436)*INDEX('[1]2018_commission_structure-Start'!$A$15:$J$18,MATCH($E436,'[1]2018_commission_structure-Start'!$A$15:$A$18,0),MATCH(Y$1,'[1]2018_commission_structure-Start'!$A$15:$J$15,0)),0)</f>
        <v>0</v>
      </c>
      <c r="Z436" s="26">
        <f>IF(H436&gt;L436,(H436-L436)*INDEX('[1]2018_commission_structure-Start'!$A$21:$I$24,MATCH($E436,'[1]2018_commission_structure-Start'!$A$21:$A$24,0),MATCH(Z$1,'[1]2018_commission_structure-Start'!$A$21:$I$21,0)),0)</f>
        <v>0</v>
      </c>
      <c r="AA436" s="28">
        <f t="shared" si="68"/>
        <v>78147.45</v>
      </c>
      <c r="AB436" s="28">
        <f t="shared" si="69"/>
        <v>200626.45</v>
      </c>
    </row>
    <row r="437" spans="1:28" x14ac:dyDescent="0.2">
      <c r="A437" s="25" t="str">
        <f t="shared" si="60"/>
        <v>Garner Leatherbarrow</v>
      </c>
      <c r="B437" s="25">
        <v>2183763965</v>
      </c>
      <c r="C437" s="25" t="s">
        <v>860</v>
      </c>
      <c r="D437" s="25" t="s">
        <v>861</v>
      </c>
      <c r="E437" s="25" t="s">
        <v>10</v>
      </c>
      <c r="F437" s="25">
        <v>90615</v>
      </c>
      <c r="G437" s="25">
        <f>COUNTIF([1]deals_closed!D:D,B437)</f>
        <v>19</v>
      </c>
      <c r="H437" s="26">
        <f>SUMIF([1]deals_closed!D:D,B437,[1]deals_closed!C:C)</f>
        <v>690784</v>
      </c>
      <c r="I437" s="26">
        <f>VLOOKUP(E437,'[1]2018_commission_structure-Start'!$A$22:$I$24,9,FALSE)</f>
        <v>750000</v>
      </c>
      <c r="J437" s="26">
        <f t="shared" si="61"/>
        <v>937500</v>
      </c>
      <c r="K437" s="26">
        <f t="shared" si="62"/>
        <v>1125000</v>
      </c>
      <c r="L437" s="26">
        <f t="shared" si="63"/>
        <v>1500000</v>
      </c>
      <c r="M437" s="27">
        <f t="shared" si="64"/>
        <v>0.92104533333333338</v>
      </c>
      <c r="N437" s="25" t="str">
        <f t="shared" si="65"/>
        <v>0-100%</v>
      </c>
      <c r="O437" s="28">
        <f>MIN(H437,I437)*INDEX('[1]2018_commission_structure-Start'!$A$21:$I$24,MATCH($E437,'[1]2018_commission_structure-Start'!$A$21:$A$24,0),MATCH(O$1,'[1]2018_commission_structure-Start'!$A$21:$I$21,0))</f>
        <v>103617.59999999999</v>
      </c>
      <c r="P437" s="26">
        <f>IF(H437&gt;I437,MIN(H437-I437,J437-I437)*INDEX('[1]2018_commission_structure-Start'!$A$21:$I$24,MATCH($E437,'[1]2018_commission_structure-Start'!$A$21:$A$24,0), MATCH(P$1,'[1]2018_commission_structure-Start'!$A$21:$I$21,0)),0)</f>
        <v>0</v>
      </c>
      <c r="Q437" s="26">
        <f>IF($H437&gt;J437,MIN($H437-J437,K437-J437)*INDEX('[1]2018_commission_structure-Start'!$A$21:$I$24,MATCH($E437,'[1]2018_commission_structure-Start'!$A$21:$A$24,0), MATCH(Q$1,'[1]2018_commission_structure-Start'!$A$21:$I$21,0)),0)</f>
        <v>0</v>
      </c>
      <c r="R437" s="26">
        <f>IF($H437&gt;K437,MIN($H437-K437,L437-K437)*INDEX('[1]2018_commission_structure-Start'!$A$21:$I$24,MATCH($E437,'[1]2018_commission_structure-Start'!$A$21:$A$24,0), MATCH(R$1,'[1]2018_commission_structure-Start'!$A$21:$I$21,0)),0)</f>
        <v>0</v>
      </c>
      <c r="S437" s="26">
        <f>IF(H437&gt;L437,(H437-L437)*INDEX('[1]2018_commission_structure-Start'!$A$21:$I$24,MATCH($E437,'[1]2018_commission_structure-Start'!$A$21:$A$24,0),MATCH(S$1,'[1]2018_commission_structure-Start'!$A$21:$I$21,0)),0)</f>
        <v>0</v>
      </c>
      <c r="T437" s="28">
        <f t="shared" si="66"/>
        <v>103617.59999999999</v>
      </c>
      <c r="U437" s="28">
        <f t="shared" si="67"/>
        <v>194232.59999999998</v>
      </c>
      <c r="V437" s="28">
        <f>MIN(H437,I437)*INDEX('[1]2018_commission_structure-Start'!$A$15:$J$18,MATCH($E437,'[1]2018_commission_structure-Start'!$A$15:$A$18,0),MATCH(V$1,'[1]2018_commission_structure-Start'!$A$15:$J$15,0))</f>
        <v>103617.59999999999</v>
      </c>
      <c r="W437" s="26">
        <f>IF($H437&gt;I437,MIN($H437-I437,J437-I437)*INDEX('[1]2018_commission_structure-Start'!$A$15:$J$18,MATCH($E437,'[1]2018_commission_structure-Start'!$A$15:$A$18,0),MATCH(W$1,'[1]2018_commission_structure-Start'!$A$15:$J$15,0)),0)</f>
        <v>0</v>
      </c>
      <c r="X437" s="26">
        <f>IF($H437&gt;J437,MIN($H437-J437,K437-J437)*INDEX('[1]2018_commission_structure-Start'!$A$15:$J$18,MATCH($E437,'[1]2018_commission_structure-Start'!$A$15:$A$18,0),MATCH(X$1,'[1]2018_commission_structure-Start'!$A$15:$J$15,0)),0)</f>
        <v>0</v>
      </c>
      <c r="Y437" s="26">
        <f>IF($H437&gt;K437,MIN($H437-K437,L437-K437)*INDEX('[1]2018_commission_structure-Start'!$A$15:$J$18,MATCH($E437,'[1]2018_commission_structure-Start'!$A$15:$A$18,0),MATCH(Y$1,'[1]2018_commission_structure-Start'!$A$15:$J$15,0)),0)</f>
        <v>0</v>
      </c>
      <c r="Z437" s="26">
        <f>IF(H437&gt;L437,(H437-L437)*INDEX('[1]2018_commission_structure-Start'!$A$21:$I$24,MATCH($E437,'[1]2018_commission_structure-Start'!$A$21:$A$24,0),MATCH(Z$1,'[1]2018_commission_structure-Start'!$A$21:$I$21,0)),0)</f>
        <v>0</v>
      </c>
      <c r="AA437" s="28">
        <f t="shared" si="68"/>
        <v>103617.59999999999</v>
      </c>
      <c r="AB437" s="28">
        <f t="shared" si="69"/>
        <v>194232.59999999998</v>
      </c>
    </row>
    <row r="438" spans="1:28" x14ac:dyDescent="0.2">
      <c r="A438" s="25" t="str">
        <f t="shared" si="60"/>
        <v>Lianne Simeoni</v>
      </c>
      <c r="B438" s="25">
        <v>4838770758</v>
      </c>
      <c r="C438" s="25" t="s">
        <v>862</v>
      </c>
      <c r="D438" s="25" t="s">
        <v>863</v>
      </c>
      <c r="E438" s="25" t="s">
        <v>7</v>
      </c>
      <c r="F438" s="25">
        <v>43669</v>
      </c>
      <c r="G438" s="25">
        <f>COUNTIF([1]deals_closed!D:D,B438)</f>
        <v>16</v>
      </c>
      <c r="H438" s="26">
        <f>SUMIF([1]deals_closed!D:D,B438,[1]deals_closed!C:C)</f>
        <v>505908</v>
      </c>
      <c r="I438" s="26">
        <f>VLOOKUP(E438,'[1]2018_commission_structure-Start'!$A$22:$I$24,9,FALSE)</f>
        <v>500000</v>
      </c>
      <c r="J438" s="26">
        <f t="shared" si="61"/>
        <v>625000</v>
      </c>
      <c r="K438" s="26">
        <f t="shared" si="62"/>
        <v>750000</v>
      </c>
      <c r="L438" s="26">
        <f t="shared" si="63"/>
        <v>1000000</v>
      </c>
      <c r="M438" s="27">
        <f t="shared" si="64"/>
        <v>1.011816</v>
      </c>
      <c r="N438" s="25" t="str">
        <f t="shared" si="65"/>
        <v>100-125%</v>
      </c>
      <c r="O438" s="28">
        <f>MIN(H438,I438)*INDEX('[1]2018_commission_structure-Start'!$A$21:$I$24,MATCH($E438,'[1]2018_commission_structure-Start'!$A$21:$A$24,0),MATCH(O$1,'[1]2018_commission_structure-Start'!$A$21:$I$21,0))</f>
        <v>50000</v>
      </c>
      <c r="P438" s="26">
        <f>IF(H438&gt;I438,MIN(H438-I438,J438-I438)*INDEX('[1]2018_commission_structure-Start'!$A$21:$I$24,MATCH($E438,'[1]2018_commission_structure-Start'!$A$21:$A$24,0), MATCH(P$1,'[1]2018_commission_structure-Start'!$A$21:$I$21,0)),0)</f>
        <v>886.19999999999993</v>
      </c>
      <c r="Q438" s="26">
        <f>IF($H438&gt;J438,MIN($H438-J438,K438-J438)*INDEX('[1]2018_commission_structure-Start'!$A$21:$I$24,MATCH($E438,'[1]2018_commission_structure-Start'!$A$21:$A$24,0), MATCH(Q$1,'[1]2018_commission_structure-Start'!$A$21:$I$21,0)),0)</f>
        <v>0</v>
      </c>
      <c r="R438" s="26">
        <f>IF($H438&gt;K438,MIN($H438-K438,L438-K438)*INDEX('[1]2018_commission_structure-Start'!$A$21:$I$24,MATCH($E438,'[1]2018_commission_structure-Start'!$A$21:$A$24,0), MATCH(R$1,'[1]2018_commission_structure-Start'!$A$21:$I$21,0)),0)</f>
        <v>0</v>
      </c>
      <c r="S438" s="26">
        <f>IF(H438&gt;L438,(H438-L438)*INDEX('[1]2018_commission_structure-Start'!$A$21:$I$24,MATCH($E438,'[1]2018_commission_structure-Start'!$A$21:$A$24,0),MATCH(S$1,'[1]2018_commission_structure-Start'!$A$21:$I$21,0)),0)</f>
        <v>0</v>
      </c>
      <c r="T438" s="28">
        <f t="shared" si="66"/>
        <v>50886.2</v>
      </c>
      <c r="U438" s="28">
        <f t="shared" si="67"/>
        <v>94555.199999999997</v>
      </c>
      <c r="V438" s="28">
        <f>MIN(H438,I438)*INDEX('[1]2018_commission_structure-Start'!$A$15:$J$18,MATCH($E438,'[1]2018_commission_structure-Start'!$A$15:$A$18,0),MATCH(V$1,'[1]2018_commission_structure-Start'!$A$15:$J$15,0))</f>
        <v>60000</v>
      </c>
      <c r="W438" s="26">
        <f>IF($H438&gt;I438,MIN($H438-I438,J438-I438)*INDEX('[1]2018_commission_structure-Start'!$A$15:$J$18,MATCH($E438,'[1]2018_commission_structure-Start'!$A$15:$A$18,0),MATCH(W$1,'[1]2018_commission_structure-Start'!$A$15:$J$15,0)),0)</f>
        <v>1004.3600000000001</v>
      </c>
      <c r="X438" s="26">
        <f>IF($H438&gt;J438,MIN($H438-J438,K438-J438)*INDEX('[1]2018_commission_structure-Start'!$A$15:$J$18,MATCH($E438,'[1]2018_commission_structure-Start'!$A$15:$A$18,0),MATCH(X$1,'[1]2018_commission_structure-Start'!$A$15:$J$15,0)),0)</f>
        <v>0</v>
      </c>
      <c r="Y438" s="26">
        <f>IF($H438&gt;K438,MIN($H438-K438,L438-K438)*INDEX('[1]2018_commission_structure-Start'!$A$15:$J$18,MATCH($E438,'[1]2018_commission_structure-Start'!$A$15:$A$18,0),MATCH(Y$1,'[1]2018_commission_structure-Start'!$A$15:$J$15,0)),0)</f>
        <v>0</v>
      </c>
      <c r="Z438" s="26">
        <f>IF(H438&gt;L438,(H438-L438)*INDEX('[1]2018_commission_structure-Start'!$A$21:$I$24,MATCH($E438,'[1]2018_commission_structure-Start'!$A$21:$A$24,0),MATCH(Z$1,'[1]2018_commission_structure-Start'!$A$21:$I$21,0)),0)</f>
        <v>0</v>
      </c>
      <c r="AA438" s="28">
        <f t="shared" si="68"/>
        <v>61004.36</v>
      </c>
      <c r="AB438" s="28">
        <f t="shared" si="69"/>
        <v>104673.36</v>
      </c>
    </row>
    <row r="439" spans="1:28" x14ac:dyDescent="0.2">
      <c r="A439" s="25" t="str">
        <f t="shared" si="60"/>
        <v>Stephannie Birt</v>
      </c>
      <c r="B439" s="25">
        <v>965285472</v>
      </c>
      <c r="C439" s="25" t="s">
        <v>864</v>
      </c>
      <c r="D439" s="25" t="s">
        <v>865</v>
      </c>
      <c r="E439" s="25" t="s">
        <v>10</v>
      </c>
      <c r="F439" s="25">
        <v>90828</v>
      </c>
      <c r="G439" s="25">
        <f>COUNTIF([1]deals_closed!D:D,B439)</f>
        <v>23</v>
      </c>
      <c r="H439" s="26">
        <f>SUMIF([1]deals_closed!D:D,B439,[1]deals_closed!C:C)</f>
        <v>806073</v>
      </c>
      <c r="I439" s="26">
        <f>VLOOKUP(E439,'[1]2018_commission_structure-Start'!$A$22:$I$24,9,FALSE)</f>
        <v>750000</v>
      </c>
      <c r="J439" s="26">
        <f t="shared" si="61"/>
        <v>937500</v>
      </c>
      <c r="K439" s="26">
        <f t="shared" si="62"/>
        <v>1125000</v>
      </c>
      <c r="L439" s="26">
        <f t="shared" si="63"/>
        <v>1500000</v>
      </c>
      <c r="M439" s="27">
        <f t="shared" si="64"/>
        <v>1.0747640000000001</v>
      </c>
      <c r="N439" s="25" t="str">
        <f t="shared" si="65"/>
        <v>100-125%</v>
      </c>
      <c r="O439" s="28">
        <f>MIN(H439,I439)*INDEX('[1]2018_commission_structure-Start'!$A$21:$I$24,MATCH($E439,'[1]2018_commission_structure-Start'!$A$21:$A$24,0),MATCH(O$1,'[1]2018_commission_structure-Start'!$A$21:$I$21,0))</f>
        <v>112500</v>
      </c>
      <c r="P439" s="26">
        <f>IF(H439&gt;I439,MIN(H439-I439,J439-I439)*INDEX('[1]2018_commission_structure-Start'!$A$21:$I$24,MATCH($E439,'[1]2018_commission_structure-Start'!$A$21:$A$24,0), MATCH(P$1,'[1]2018_commission_structure-Start'!$A$21:$I$21,0)),0)</f>
        <v>10653.87</v>
      </c>
      <c r="Q439" s="26">
        <f>IF($H439&gt;J439,MIN($H439-J439,K439-J439)*INDEX('[1]2018_commission_structure-Start'!$A$21:$I$24,MATCH($E439,'[1]2018_commission_structure-Start'!$A$21:$A$24,0), MATCH(Q$1,'[1]2018_commission_structure-Start'!$A$21:$I$21,0)),0)</f>
        <v>0</v>
      </c>
      <c r="R439" s="26">
        <f>IF($H439&gt;K439,MIN($H439-K439,L439-K439)*INDEX('[1]2018_commission_structure-Start'!$A$21:$I$24,MATCH($E439,'[1]2018_commission_structure-Start'!$A$21:$A$24,0), MATCH(R$1,'[1]2018_commission_structure-Start'!$A$21:$I$21,0)),0)</f>
        <v>0</v>
      </c>
      <c r="S439" s="26">
        <f>IF(H439&gt;L439,(H439-L439)*INDEX('[1]2018_commission_structure-Start'!$A$21:$I$24,MATCH($E439,'[1]2018_commission_structure-Start'!$A$21:$A$24,0),MATCH(S$1,'[1]2018_commission_structure-Start'!$A$21:$I$21,0)),0)</f>
        <v>0</v>
      </c>
      <c r="T439" s="28">
        <f t="shared" si="66"/>
        <v>123153.87</v>
      </c>
      <c r="U439" s="28">
        <f t="shared" si="67"/>
        <v>213981.87</v>
      </c>
      <c r="V439" s="28">
        <f>MIN(H439,I439)*INDEX('[1]2018_commission_structure-Start'!$A$15:$J$18,MATCH($E439,'[1]2018_commission_structure-Start'!$A$15:$A$18,0),MATCH(V$1,'[1]2018_commission_structure-Start'!$A$15:$J$15,0))</f>
        <v>112500</v>
      </c>
      <c r="W439" s="26">
        <f>IF($H439&gt;I439,MIN($H439-I439,J439-I439)*INDEX('[1]2018_commission_structure-Start'!$A$15:$J$18,MATCH($E439,'[1]2018_commission_structure-Start'!$A$15:$A$18,0),MATCH(W$1,'[1]2018_commission_structure-Start'!$A$15:$J$15,0)),0)</f>
        <v>12336.06</v>
      </c>
      <c r="X439" s="26">
        <f>IF($H439&gt;J439,MIN($H439-J439,K439-J439)*INDEX('[1]2018_commission_structure-Start'!$A$15:$J$18,MATCH($E439,'[1]2018_commission_structure-Start'!$A$15:$A$18,0),MATCH(X$1,'[1]2018_commission_structure-Start'!$A$15:$J$15,0)),0)</f>
        <v>0</v>
      </c>
      <c r="Y439" s="26">
        <f>IF($H439&gt;K439,MIN($H439-K439,L439-K439)*INDEX('[1]2018_commission_structure-Start'!$A$15:$J$18,MATCH($E439,'[1]2018_commission_structure-Start'!$A$15:$A$18,0),MATCH(Y$1,'[1]2018_commission_structure-Start'!$A$15:$J$15,0)),0)</f>
        <v>0</v>
      </c>
      <c r="Z439" s="26">
        <f>IF(H439&gt;L439,(H439-L439)*INDEX('[1]2018_commission_structure-Start'!$A$21:$I$24,MATCH($E439,'[1]2018_commission_structure-Start'!$A$21:$A$24,0),MATCH(Z$1,'[1]2018_commission_structure-Start'!$A$21:$I$21,0)),0)</f>
        <v>0</v>
      </c>
      <c r="AA439" s="28">
        <f t="shared" si="68"/>
        <v>124836.06</v>
      </c>
      <c r="AB439" s="28">
        <f t="shared" si="69"/>
        <v>215664.06</v>
      </c>
    </row>
    <row r="440" spans="1:28" x14ac:dyDescent="0.2">
      <c r="A440" s="25" t="str">
        <f t="shared" si="60"/>
        <v>Kippy Blaver</v>
      </c>
      <c r="B440" s="25">
        <v>7140803102</v>
      </c>
      <c r="C440" s="25" t="s">
        <v>866</v>
      </c>
      <c r="D440" s="25" t="s">
        <v>867</v>
      </c>
      <c r="E440" s="25" t="s">
        <v>7</v>
      </c>
      <c r="F440" s="25">
        <v>33901</v>
      </c>
      <c r="G440" s="25">
        <f>COUNTIF([1]deals_closed!D:D,B440)</f>
        <v>16</v>
      </c>
      <c r="H440" s="26">
        <f>SUMIF([1]deals_closed!D:D,B440,[1]deals_closed!C:C)</f>
        <v>501329</v>
      </c>
      <c r="I440" s="26">
        <f>VLOOKUP(E440,'[1]2018_commission_structure-Start'!$A$22:$I$24,9,FALSE)</f>
        <v>500000</v>
      </c>
      <c r="J440" s="26">
        <f t="shared" si="61"/>
        <v>625000</v>
      </c>
      <c r="K440" s="26">
        <f t="shared" si="62"/>
        <v>750000</v>
      </c>
      <c r="L440" s="26">
        <f t="shared" si="63"/>
        <v>1000000</v>
      </c>
      <c r="M440" s="27">
        <f t="shared" si="64"/>
        <v>1.002658</v>
      </c>
      <c r="N440" s="25" t="str">
        <f t="shared" si="65"/>
        <v>100-125%</v>
      </c>
      <c r="O440" s="28">
        <f>MIN(H440,I440)*INDEX('[1]2018_commission_structure-Start'!$A$21:$I$24,MATCH($E440,'[1]2018_commission_structure-Start'!$A$21:$A$24,0),MATCH(O$1,'[1]2018_commission_structure-Start'!$A$21:$I$21,0))</f>
        <v>50000</v>
      </c>
      <c r="P440" s="26">
        <f>IF(H440&gt;I440,MIN(H440-I440,J440-I440)*INDEX('[1]2018_commission_structure-Start'!$A$21:$I$24,MATCH($E440,'[1]2018_commission_structure-Start'!$A$21:$A$24,0), MATCH(P$1,'[1]2018_commission_structure-Start'!$A$21:$I$21,0)),0)</f>
        <v>199.35</v>
      </c>
      <c r="Q440" s="26">
        <f>IF($H440&gt;J440,MIN($H440-J440,K440-J440)*INDEX('[1]2018_commission_structure-Start'!$A$21:$I$24,MATCH($E440,'[1]2018_commission_structure-Start'!$A$21:$A$24,0), MATCH(Q$1,'[1]2018_commission_structure-Start'!$A$21:$I$21,0)),0)</f>
        <v>0</v>
      </c>
      <c r="R440" s="26">
        <f>IF($H440&gt;K440,MIN($H440-K440,L440-K440)*INDEX('[1]2018_commission_structure-Start'!$A$21:$I$24,MATCH($E440,'[1]2018_commission_structure-Start'!$A$21:$A$24,0), MATCH(R$1,'[1]2018_commission_structure-Start'!$A$21:$I$21,0)),0)</f>
        <v>0</v>
      </c>
      <c r="S440" s="26">
        <f>IF(H440&gt;L440,(H440-L440)*INDEX('[1]2018_commission_structure-Start'!$A$21:$I$24,MATCH($E440,'[1]2018_commission_structure-Start'!$A$21:$A$24,0),MATCH(S$1,'[1]2018_commission_structure-Start'!$A$21:$I$21,0)),0)</f>
        <v>0</v>
      </c>
      <c r="T440" s="28">
        <f t="shared" si="66"/>
        <v>50199.35</v>
      </c>
      <c r="U440" s="28">
        <f t="shared" si="67"/>
        <v>84100.35</v>
      </c>
      <c r="V440" s="28">
        <f>MIN(H440,I440)*INDEX('[1]2018_commission_structure-Start'!$A$15:$J$18,MATCH($E440,'[1]2018_commission_structure-Start'!$A$15:$A$18,0),MATCH(V$1,'[1]2018_commission_structure-Start'!$A$15:$J$15,0))</f>
        <v>60000</v>
      </c>
      <c r="W440" s="26">
        <f>IF($H440&gt;I440,MIN($H440-I440,J440-I440)*INDEX('[1]2018_commission_structure-Start'!$A$15:$J$18,MATCH($E440,'[1]2018_commission_structure-Start'!$A$15:$A$18,0),MATCH(W$1,'[1]2018_commission_structure-Start'!$A$15:$J$15,0)),0)</f>
        <v>225.93</v>
      </c>
      <c r="X440" s="26">
        <f>IF($H440&gt;J440,MIN($H440-J440,K440-J440)*INDEX('[1]2018_commission_structure-Start'!$A$15:$J$18,MATCH($E440,'[1]2018_commission_structure-Start'!$A$15:$A$18,0),MATCH(X$1,'[1]2018_commission_structure-Start'!$A$15:$J$15,0)),0)</f>
        <v>0</v>
      </c>
      <c r="Y440" s="26">
        <f>IF($H440&gt;K440,MIN($H440-K440,L440-K440)*INDEX('[1]2018_commission_structure-Start'!$A$15:$J$18,MATCH($E440,'[1]2018_commission_structure-Start'!$A$15:$A$18,0),MATCH(Y$1,'[1]2018_commission_structure-Start'!$A$15:$J$15,0)),0)</f>
        <v>0</v>
      </c>
      <c r="Z440" s="26">
        <f>IF(H440&gt;L440,(H440-L440)*INDEX('[1]2018_commission_structure-Start'!$A$21:$I$24,MATCH($E440,'[1]2018_commission_structure-Start'!$A$21:$A$24,0),MATCH(Z$1,'[1]2018_commission_structure-Start'!$A$21:$I$21,0)),0)</f>
        <v>0</v>
      </c>
      <c r="AA440" s="28">
        <f t="shared" si="68"/>
        <v>60225.93</v>
      </c>
      <c r="AB440" s="28">
        <f t="shared" si="69"/>
        <v>94126.93</v>
      </c>
    </row>
    <row r="441" spans="1:28" x14ac:dyDescent="0.2">
      <c r="A441" s="25" t="str">
        <f t="shared" si="60"/>
        <v>Etan Devericks</v>
      </c>
      <c r="B441" s="25">
        <v>7440017404</v>
      </c>
      <c r="C441" s="25" t="s">
        <v>868</v>
      </c>
      <c r="D441" s="25" t="s">
        <v>869</v>
      </c>
      <c r="E441" s="25" t="s">
        <v>29</v>
      </c>
      <c r="F441" s="25">
        <v>55407</v>
      </c>
      <c r="G441" s="25">
        <f>COUNTIF([1]deals_closed!D:D,B441)</f>
        <v>20</v>
      </c>
      <c r="H441" s="26">
        <f>SUMIF([1]deals_closed!D:D,B441,[1]deals_closed!C:C)</f>
        <v>621576</v>
      </c>
      <c r="I441" s="26">
        <f>VLOOKUP(E441,'[1]2018_commission_structure-Start'!$A$22:$I$24,9,FALSE)</f>
        <v>600000</v>
      </c>
      <c r="J441" s="26">
        <f t="shared" si="61"/>
        <v>750000</v>
      </c>
      <c r="K441" s="26">
        <f t="shared" si="62"/>
        <v>900000</v>
      </c>
      <c r="L441" s="26">
        <f t="shared" si="63"/>
        <v>1200000</v>
      </c>
      <c r="M441" s="27">
        <f t="shared" si="64"/>
        <v>1.03596</v>
      </c>
      <c r="N441" s="25" t="str">
        <f t="shared" si="65"/>
        <v>100-125%</v>
      </c>
      <c r="O441" s="28">
        <f>MIN(H441,I441)*INDEX('[1]2018_commission_structure-Start'!$A$21:$I$24,MATCH($E441,'[1]2018_commission_structure-Start'!$A$21:$A$24,0),MATCH(O$1,'[1]2018_commission_structure-Start'!$A$21:$I$21,0))</f>
        <v>78000</v>
      </c>
      <c r="P441" s="26">
        <f>IF(H441&gt;I441,MIN(H441-I441,J441-I441)*INDEX('[1]2018_commission_structure-Start'!$A$21:$I$24,MATCH($E441,'[1]2018_commission_structure-Start'!$A$21:$A$24,0), MATCH(P$1,'[1]2018_commission_structure-Start'!$A$21:$I$21,0)),0)</f>
        <v>3667.92</v>
      </c>
      <c r="Q441" s="26">
        <f>IF($H441&gt;J441,MIN($H441-J441,K441-J441)*INDEX('[1]2018_commission_structure-Start'!$A$21:$I$24,MATCH($E441,'[1]2018_commission_structure-Start'!$A$21:$A$24,0), MATCH(Q$1,'[1]2018_commission_structure-Start'!$A$21:$I$21,0)),0)</f>
        <v>0</v>
      </c>
      <c r="R441" s="26">
        <f>IF($H441&gt;K441,MIN($H441-K441,L441-K441)*INDEX('[1]2018_commission_structure-Start'!$A$21:$I$24,MATCH($E441,'[1]2018_commission_structure-Start'!$A$21:$A$24,0), MATCH(R$1,'[1]2018_commission_structure-Start'!$A$21:$I$21,0)),0)</f>
        <v>0</v>
      </c>
      <c r="S441" s="26">
        <f>IF(H441&gt;L441,(H441-L441)*INDEX('[1]2018_commission_structure-Start'!$A$21:$I$24,MATCH($E441,'[1]2018_commission_structure-Start'!$A$21:$A$24,0),MATCH(S$1,'[1]2018_commission_structure-Start'!$A$21:$I$21,0)),0)</f>
        <v>0</v>
      </c>
      <c r="T441" s="28">
        <f t="shared" si="66"/>
        <v>81667.92</v>
      </c>
      <c r="U441" s="28">
        <f t="shared" si="67"/>
        <v>137074.91999999998</v>
      </c>
      <c r="V441" s="28">
        <f>MIN(H441,I441)*INDEX('[1]2018_commission_structure-Start'!$A$15:$J$18,MATCH($E441,'[1]2018_commission_structure-Start'!$A$15:$A$18,0),MATCH(V$1,'[1]2018_commission_structure-Start'!$A$15:$J$15,0))</f>
        <v>90000</v>
      </c>
      <c r="W441" s="26">
        <f>IF($H441&gt;I441,MIN($H441-I441,J441-I441)*INDEX('[1]2018_commission_structure-Start'!$A$15:$J$18,MATCH($E441,'[1]2018_commission_structure-Start'!$A$15:$A$18,0),MATCH(W$1,'[1]2018_commission_structure-Start'!$A$15:$J$15,0)),0)</f>
        <v>3883.68</v>
      </c>
      <c r="X441" s="26">
        <f>IF($H441&gt;J441,MIN($H441-J441,K441-J441)*INDEX('[1]2018_commission_structure-Start'!$A$15:$J$18,MATCH($E441,'[1]2018_commission_structure-Start'!$A$15:$A$18,0),MATCH(X$1,'[1]2018_commission_structure-Start'!$A$15:$J$15,0)),0)</f>
        <v>0</v>
      </c>
      <c r="Y441" s="26">
        <f>IF($H441&gt;K441,MIN($H441-K441,L441-K441)*INDEX('[1]2018_commission_structure-Start'!$A$15:$J$18,MATCH($E441,'[1]2018_commission_structure-Start'!$A$15:$A$18,0),MATCH(Y$1,'[1]2018_commission_structure-Start'!$A$15:$J$15,0)),0)</f>
        <v>0</v>
      </c>
      <c r="Z441" s="26">
        <f>IF(H441&gt;L441,(H441-L441)*INDEX('[1]2018_commission_structure-Start'!$A$21:$I$24,MATCH($E441,'[1]2018_commission_structure-Start'!$A$21:$A$24,0),MATCH(Z$1,'[1]2018_commission_structure-Start'!$A$21:$I$21,0)),0)</f>
        <v>0</v>
      </c>
      <c r="AA441" s="28">
        <f t="shared" si="68"/>
        <v>93883.68</v>
      </c>
      <c r="AB441" s="28">
        <f t="shared" si="69"/>
        <v>149290.68</v>
      </c>
    </row>
    <row r="442" spans="1:28" x14ac:dyDescent="0.2">
      <c r="A442" s="25" t="str">
        <f t="shared" si="60"/>
        <v>Wendel Taudevin</v>
      </c>
      <c r="B442" s="25">
        <v>3013094990</v>
      </c>
      <c r="C442" s="25" t="s">
        <v>870</v>
      </c>
      <c r="D442" s="25" t="s">
        <v>871</v>
      </c>
      <c r="E442" s="25" t="s">
        <v>7</v>
      </c>
      <c r="F442" s="25">
        <v>58874</v>
      </c>
      <c r="G442" s="25">
        <f>COUNTIF([1]deals_closed!D:D,B442)</f>
        <v>11</v>
      </c>
      <c r="H442" s="26">
        <f>SUMIF([1]deals_closed!D:D,B442,[1]deals_closed!C:C)</f>
        <v>409689</v>
      </c>
      <c r="I442" s="26">
        <f>VLOOKUP(E442,'[1]2018_commission_structure-Start'!$A$22:$I$24,9,FALSE)</f>
        <v>500000</v>
      </c>
      <c r="J442" s="26">
        <f t="shared" si="61"/>
        <v>625000</v>
      </c>
      <c r="K442" s="26">
        <f t="shared" si="62"/>
        <v>750000</v>
      </c>
      <c r="L442" s="26">
        <f t="shared" si="63"/>
        <v>1000000</v>
      </c>
      <c r="M442" s="27">
        <f t="shared" si="64"/>
        <v>0.81937800000000005</v>
      </c>
      <c r="N442" s="25" t="str">
        <f t="shared" si="65"/>
        <v>0-100%</v>
      </c>
      <c r="O442" s="28">
        <f>MIN(H442,I442)*INDEX('[1]2018_commission_structure-Start'!$A$21:$I$24,MATCH($E442,'[1]2018_commission_structure-Start'!$A$21:$A$24,0),MATCH(O$1,'[1]2018_commission_structure-Start'!$A$21:$I$21,0))</f>
        <v>40968.9</v>
      </c>
      <c r="P442" s="26">
        <f>IF(H442&gt;I442,MIN(H442-I442,J442-I442)*INDEX('[1]2018_commission_structure-Start'!$A$21:$I$24,MATCH($E442,'[1]2018_commission_structure-Start'!$A$21:$A$24,0), MATCH(P$1,'[1]2018_commission_structure-Start'!$A$21:$I$21,0)),0)</f>
        <v>0</v>
      </c>
      <c r="Q442" s="26">
        <f>IF($H442&gt;J442,MIN($H442-J442,K442-J442)*INDEX('[1]2018_commission_structure-Start'!$A$21:$I$24,MATCH($E442,'[1]2018_commission_structure-Start'!$A$21:$A$24,0), MATCH(Q$1,'[1]2018_commission_structure-Start'!$A$21:$I$21,0)),0)</f>
        <v>0</v>
      </c>
      <c r="R442" s="26">
        <f>IF($H442&gt;K442,MIN($H442-K442,L442-K442)*INDEX('[1]2018_commission_structure-Start'!$A$21:$I$24,MATCH($E442,'[1]2018_commission_structure-Start'!$A$21:$A$24,0), MATCH(R$1,'[1]2018_commission_structure-Start'!$A$21:$I$21,0)),0)</f>
        <v>0</v>
      </c>
      <c r="S442" s="26">
        <f>IF(H442&gt;L442,(H442-L442)*INDEX('[1]2018_commission_structure-Start'!$A$21:$I$24,MATCH($E442,'[1]2018_commission_structure-Start'!$A$21:$A$24,0),MATCH(S$1,'[1]2018_commission_structure-Start'!$A$21:$I$21,0)),0)</f>
        <v>0</v>
      </c>
      <c r="T442" s="28">
        <f t="shared" si="66"/>
        <v>40968.9</v>
      </c>
      <c r="U442" s="28">
        <f t="shared" si="67"/>
        <v>99842.9</v>
      </c>
      <c r="V442" s="28">
        <f>MIN(H442,I442)*INDEX('[1]2018_commission_structure-Start'!$A$15:$J$18,MATCH($E442,'[1]2018_commission_structure-Start'!$A$15:$A$18,0),MATCH(V$1,'[1]2018_commission_structure-Start'!$A$15:$J$15,0))</f>
        <v>49162.68</v>
      </c>
      <c r="W442" s="26">
        <f>IF($H442&gt;I442,MIN($H442-I442,J442-I442)*INDEX('[1]2018_commission_structure-Start'!$A$15:$J$18,MATCH($E442,'[1]2018_commission_structure-Start'!$A$15:$A$18,0),MATCH(W$1,'[1]2018_commission_structure-Start'!$A$15:$J$15,0)),0)</f>
        <v>0</v>
      </c>
      <c r="X442" s="26">
        <f>IF($H442&gt;J442,MIN($H442-J442,K442-J442)*INDEX('[1]2018_commission_structure-Start'!$A$15:$J$18,MATCH($E442,'[1]2018_commission_structure-Start'!$A$15:$A$18,0),MATCH(X$1,'[1]2018_commission_structure-Start'!$A$15:$J$15,0)),0)</f>
        <v>0</v>
      </c>
      <c r="Y442" s="26">
        <f>IF($H442&gt;K442,MIN($H442-K442,L442-K442)*INDEX('[1]2018_commission_structure-Start'!$A$15:$J$18,MATCH($E442,'[1]2018_commission_structure-Start'!$A$15:$A$18,0),MATCH(Y$1,'[1]2018_commission_structure-Start'!$A$15:$J$15,0)),0)</f>
        <v>0</v>
      </c>
      <c r="Z442" s="26">
        <f>IF(H442&gt;L442,(H442-L442)*INDEX('[1]2018_commission_structure-Start'!$A$21:$I$24,MATCH($E442,'[1]2018_commission_structure-Start'!$A$21:$A$24,0),MATCH(Z$1,'[1]2018_commission_structure-Start'!$A$21:$I$21,0)),0)</f>
        <v>0</v>
      </c>
      <c r="AA442" s="28">
        <f t="shared" si="68"/>
        <v>49162.68</v>
      </c>
      <c r="AB442" s="28">
        <f t="shared" si="69"/>
        <v>108036.68</v>
      </c>
    </row>
    <row r="443" spans="1:28" x14ac:dyDescent="0.2">
      <c r="A443" s="25" t="str">
        <f t="shared" si="60"/>
        <v>Judd Cowlard</v>
      </c>
      <c r="B443" s="25">
        <v>4260324861</v>
      </c>
      <c r="C443" s="25" t="s">
        <v>872</v>
      </c>
      <c r="D443" s="25" t="s">
        <v>873</v>
      </c>
      <c r="E443" s="25" t="s">
        <v>29</v>
      </c>
      <c r="F443" s="25">
        <v>78989</v>
      </c>
      <c r="G443" s="25">
        <f>COUNTIF([1]deals_closed!D:D,B443)</f>
        <v>27</v>
      </c>
      <c r="H443" s="26">
        <f>SUMIF([1]deals_closed!D:D,B443,[1]deals_closed!C:C)</f>
        <v>831331</v>
      </c>
      <c r="I443" s="26">
        <f>VLOOKUP(E443,'[1]2018_commission_structure-Start'!$A$22:$I$24,9,FALSE)</f>
        <v>600000</v>
      </c>
      <c r="J443" s="26">
        <f t="shared" si="61"/>
        <v>750000</v>
      </c>
      <c r="K443" s="26">
        <f t="shared" si="62"/>
        <v>900000</v>
      </c>
      <c r="L443" s="26">
        <f t="shared" si="63"/>
        <v>1200000</v>
      </c>
      <c r="M443" s="27">
        <f t="shared" si="64"/>
        <v>1.3855516666666667</v>
      </c>
      <c r="N443" s="25" t="str">
        <f t="shared" si="65"/>
        <v>125-150%</v>
      </c>
      <c r="O443" s="28">
        <f>MIN(H443,I443)*INDEX('[1]2018_commission_structure-Start'!$A$21:$I$24,MATCH($E443,'[1]2018_commission_structure-Start'!$A$21:$A$24,0),MATCH(O$1,'[1]2018_commission_structure-Start'!$A$21:$I$21,0))</f>
        <v>78000</v>
      </c>
      <c r="P443" s="26">
        <f>IF(H443&gt;I443,MIN(H443-I443,J443-I443)*INDEX('[1]2018_commission_structure-Start'!$A$21:$I$24,MATCH($E443,'[1]2018_commission_structure-Start'!$A$21:$A$24,0), MATCH(P$1,'[1]2018_commission_structure-Start'!$A$21:$I$21,0)),0)</f>
        <v>25500.000000000004</v>
      </c>
      <c r="Q443" s="26">
        <f>IF($H443&gt;J443,MIN($H443-J443,K443-J443)*INDEX('[1]2018_commission_structure-Start'!$A$21:$I$24,MATCH($E443,'[1]2018_commission_structure-Start'!$A$21:$A$24,0), MATCH(Q$1,'[1]2018_commission_structure-Start'!$A$21:$I$21,0)),0)</f>
        <v>17079.509999999998</v>
      </c>
      <c r="R443" s="26">
        <f>IF($H443&gt;K443,MIN($H443-K443,L443-K443)*INDEX('[1]2018_commission_structure-Start'!$A$21:$I$24,MATCH($E443,'[1]2018_commission_structure-Start'!$A$21:$A$24,0), MATCH(R$1,'[1]2018_commission_structure-Start'!$A$21:$I$21,0)),0)</f>
        <v>0</v>
      </c>
      <c r="S443" s="26">
        <f>IF(H443&gt;L443,(H443-L443)*INDEX('[1]2018_commission_structure-Start'!$A$21:$I$24,MATCH($E443,'[1]2018_commission_structure-Start'!$A$21:$A$24,0),MATCH(S$1,'[1]2018_commission_structure-Start'!$A$21:$I$21,0)),0)</f>
        <v>0</v>
      </c>
      <c r="T443" s="28">
        <f t="shared" si="66"/>
        <v>120579.51</v>
      </c>
      <c r="U443" s="28">
        <f t="shared" si="67"/>
        <v>199568.51</v>
      </c>
      <c r="V443" s="28">
        <f>MIN(H443,I443)*INDEX('[1]2018_commission_structure-Start'!$A$15:$J$18,MATCH($E443,'[1]2018_commission_structure-Start'!$A$15:$A$18,0),MATCH(V$1,'[1]2018_commission_structure-Start'!$A$15:$J$15,0))</f>
        <v>90000</v>
      </c>
      <c r="W443" s="26">
        <f>IF($H443&gt;I443,MIN($H443-I443,J443-I443)*INDEX('[1]2018_commission_structure-Start'!$A$15:$J$18,MATCH($E443,'[1]2018_commission_structure-Start'!$A$15:$A$18,0),MATCH(W$1,'[1]2018_commission_structure-Start'!$A$15:$J$15,0)),0)</f>
        <v>27000</v>
      </c>
      <c r="X443" s="26">
        <f>IF($H443&gt;J443,MIN($H443-J443,K443-J443)*INDEX('[1]2018_commission_structure-Start'!$A$15:$J$18,MATCH($E443,'[1]2018_commission_structure-Start'!$A$15:$A$18,0),MATCH(X$1,'[1]2018_commission_structure-Start'!$A$15:$J$15,0)),0)</f>
        <v>20332.75</v>
      </c>
      <c r="Y443" s="26">
        <f>IF($H443&gt;K443,MIN($H443-K443,L443-K443)*INDEX('[1]2018_commission_structure-Start'!$A$15:$J$18,MATCH($E443,'[1]2018_commission_structure-Start'!$A$15:$A$18,0),MATCH(Y$1,'[1]2018_commission_structure-Start'!$A$15:$J$15,0)),0)</f>
        <v>0</v>
      </c>
      <c r="Z443" s="26">
        <f>IF(H443&gt;L443,(H443-L443)*INDEX('[1]2018_commission_structure-Start'!$A$21:$I$24,MATCH($E443,'[1]2018_commission_structure-Start'!$A$21:$A$24,0),MATCH(Z$1,'[1]2018_commission_structure-Start'!$A$21:$I$21,0)),0)</f>
        <v>0</v>
      </c>
      <c r="AA443" s="28">
        <f t="shared" si="68"/>
        <v>137332.75</v>
      </c>
      <c r="AB443" s="28">
        <f t="shared" si="69"/>
        <v>216321.75</v>
      </c>
    </row>
    <row r="444" spans="1:28" x14ac:dyDescent="0.2">
      <c r="A444" s="25" t="str">
        <f t="shared" si="60"/>
        <v>Phillip Kann</v>
      </c>
      <c r="B444" s="25">
        <v>8998375370</v>
      </c>
      <c r="C444" s="25" t="s">
        <v>874</v>
      </c>
      <c r="D444" s="25" t="s">
        <v>875</v>
      </c>
      <c r="E444" s="25" t="s">
        <v>10</v>
      </c>
      <c r="F444" s="25">
        <v>76534</v>
      </c>
      <c r="G444" s="25">
        <f>COUNTIF([1]deals_closed!D:D,B444)</f>
        <v>19</v>
      </c>
      <c r="H444" s="26">
        <f>SUMIF([1]deals_closed!D:D,B444,[1]deals_closed!C:C)</f>
        <v>667421</v>
      </c>
      <c r="I444" s="26">
        <f>VLOOKUP(E444,'[1]2018_commission_structure-Start'!$A$22:$I$24,9,FALSE)</f>
        <v>750000</v>
      </c>
      <c r="J444" s="26">
        <f t="shared" si="61"/>
        <v>937500</v>
      </c>
      <c r="K444" s="26">
        <f t="shared" si="62"/>
        <v>1125000</v>
      </c>
      <c r="L444" s="26">
        <f t="shared" si="63"/>
        <v>1500000</v>
      </c>
      <c r="M444" s="27">
        <f t="shared" si="64"/>
        <v>0.88989466666666661</v>
      </c>
      <c r="N444" s="25" t="str">
        <f t="shared" si="65"/>
        <v>0-100%</v>
      </c>
      <c r="O444" s="28">
        <f>MIN(H444,I444)*INDEX('[1]2018_commission_structure-Start'!$A$21:$I$24,MATCH($E444,'[1]2018_commission_structure-Start'!$A$21:$A$24,0),MATCH(O$1,'[1]2018_commission_structure-Start'!$A$21:$I$21,0))</f>
        <v>100113.15</v>
      </c>
      <c r="P444" s="26">
        <f>IF(H444&gt;I444,MIN(H444-I444,J444-I444)*INDEX('[1]2018_commission_structure-Start'!$A$21:$I$24,MATCH($E444,'[1]2018_commission_structure-Start'!$A$21:$A$24,0), MATCH(P$1,'[1]2018_commission_structure-Start'!$A$21:$I$21,0)),0)</f>
        <v>0</v>
      </c>
      <c r="Q444" s="26">
        <f>IF($H444&gt;J444,MIN($H444-J444,K444-J444)*INDEX('[1]2018_commission_structure-Start'!$A$21:$I$24,MATCH($E444,'[1]2018_commission_structure-Start'!$A$21:$A$24,0), MATCH(Q$1,'[1]2018_commission_structure-Start'!$A$21:$I$21,0)),0)</f>
        <v>0</v>
      </c>
      <c r="R444" s="26">
        <f>IF($H444&gt;K444,MIN($H444-K444,L444-K444)*INDEX('[1]2018_commission_structure-Start'!$A$21:$I$24,MATCH($E444,'[1]2018_commission_structure-Start'!$A$21:$A$24,0), MATCH(R$1,'[1]2018_commission_structure-Start'!$A$21:$I$21,0)),0)</f>
        <v>0</v>
      </c>
      <c r="S444" s="26">
        <f>IF(H444&gt;L444,(H444-L444)*INDEX('[1]2018_commission_structure-Start'!$A$21:$I$24,MATCH($E444,'[1]2018_commission_structure-Start'!$A$21:$A$24,0),MATCH(S$1,'[1]2018_commission_structure-Start'!$A$21:$I$21,0)),0)</f>
        <v>0</v>
      </c>
      <c r="T444" s="28">
        <f t="shared" si="66"/>
        <v>100113.15</v>
      </c>
      <c r="U444" s="28">
        <f t="shared" si="67"/>
        <v>176647.15</v>
      </c>
      <c r="V444" s="28">
        <f>MIN(H444,I444)*INDEX('[1]2018_commission_structure-Start'!$A$15:$J$18,MATCH($E444,'[1]2018_commission_structure-Start'!$A$15:$A$18,0),MATCH(V$1,'[1]2018_commission_structure-Start'!$A$15:$J$15,0))</f>
        <v>100113.15</v>
      </c>
      <c r="W444" s="26">
        <f>IF($H444&gt;I444,MIN($H444-I444,J444-I444)*INDEX('[1]2018_commission_structure-Start'!$A$15:$J$18,MATCH($E444,'[1]2018_commission_structure-Start'!$A$15:$A$18,0),MATCH(W$1,'[1]2018_commission_structure-Start'!$A$15:$J$15,0)),0)</f>
        <v>0</v>
      </c>
      <c r="X444" s="26">
        <f>IF($H444&gt;J444,MIN($H444-J444,K444-J444)*INDEX('[1]2018_commission_structure-Start'!$A$15:$J$18,MATCH($E444,'[1]2018_commission_structure-Start'!$A$15:$A$18,0),MATCH(X$1,'[1]2018_commission_structure-Start'!$A$15:$J$15,0)),0)</f>
        <v>0</v>
      </c>
      <c r="Y444" s="26">
        <f>IF($H444&gt;K444,MIN($H444-K444,L444-K444)*INDEX('[1]2018_commission_structure-Start'!$A$15:$J$18,MATCH($E444,'[1]2018_commission_structure-Start'!$A$15:$A$18,0),MATCH(Y$1,'[1]2018_commission_structure-Start'!$A$15:$J$15,0)),0)</f>
        <v>0</v>
      </c>
      <c r="Z444" s="26">
        <f>IF(H444&gt;L444,(H444-L444)*INDEX('[1]2018_commission_structure-Start'!$A$21:$I$24,MATCH($E444,'[1]2018_commission_structure-Start'!$A$21:$A$24,0),MATCH(Z$1,'[1]2018_commission_structure-Start'!$A$21:$I$21,0)),0)</f>
        <v>0</v>
      </c>
      <c r="AA444" s="28">
        <f t="shared" si="68"/>
        <v>100113.15</v>
      </c>
      <c r="AB444" s="28">
        <f t="shared" si="69"/>
        <v>176647.15</v>
      </c>
    </row>
    <row r="445" spans="1:28" x14ac:dyDescent="0.2">
      <c r="A445" s="25" t="str">
        <f t="shared" si="60"/>
        <v>Annis Francomb</v>
      </c>
      <c r="B445" s="25">
        <v>8545135858</v>
      </c>
      <c r="C445" s="25" t="s">
        <v>876</v>
      </c>
      <c r="D445" s="25" t="s">
        <v>877</v>
      </c>
      <c r="E445" s="25" t="s">
        <v>7</v>
      </c>
      <c r="F445" s="25">
        <v>41563</v>
      </c>
      <c r="G445" s="25">
        <f>COUNTIF([1]deals_closed!D:D,B445)</f>
        <v>20</v>
      </c>
      <c r="H445" s="26">
        <f>SUMIF([1]deals_closed!D:D,B445,[1]deals_closed!C:C)</f>
        <v>734794</v>
      </c>
      <c r="I445" s="26">
        <f>VLOOKUP(E445,'[1]2018_commission_structure-Start'!$A$22:$I$24,9,FALSE)</f>
        <v>500000</v>
      </c>
      <c r="J445" s="26">
        <f t="shared" si="61"/>
        <v>625000</v>
      </c>
      <c r="K445" s="26">
        <f t="shared" si="62"/>
        <v>750000</v>
      </c>
      <c r="L445" s="26">
        <f t="shared" si="63"/>
        <v>1000000</v>
      </c>
      <c r="M445" s="27">
        <f t="shared" si="64"/>
        <v>1.4695879999999999</v>
      </c>
      <c r="N445" s="25" t="str">
        <f t="shared" si="65"/>
        <v>125-150%</v>
      </c>
      <c r="O445" s="28">
        <f>MIN(H445,I445)*INDEX('[1]2018_commission_structure-Start'!$A$21:$I$24,MATCH($E445,'[1]2018_commission_structure-Start'!$A$21:$A$24,0),MATCH(O$1,'[1]2018_commission_structure-Start'!$A$21:$I$21,0))</f>
        <v>50000</v>
      </c>
      <c r="P445" s="26">
        <f>IF(H445&gt;I445,MIN(H445-I445,J445-I445)*INDEX('[1]2018_commission_structure-Start'!$A$21:$I$24,MATCH($E445,'[1]2018_commission_structure-Start'!$A$21:$A$24,0), MATCH(P$1,'[1]2018_commission_structure-Start'!$A$21:$I$21,0)),0)</f>
        <v>18750</v>
      </c>
      <c r="Q445" s="26">
        <f>IF($H445&gt;J445,MIN($H445-J445,K445-J445)*INDEX('[1]2018_commission_structure-Start'!$A$21:$I$24,MATCH($E445,'[1]2018_commission_structure-Start'!$A$21:$A$24,0), MATCH(Q$1,'[1]2018_commission_structure-Start'!$A$21:$I$21,0)),0)</f>
        <v>19762.919999999998</v>
      </c>
      <c r="R445" s="26">
        <f>IF($H445&gt;K445,MIN($H445-K445,L445-K445)*INDEX('[1]2018_commission_structure-Start'!$A$21:$I$24,MATCH($E445,'[1]2018_commission_structure-Start'!$A$21:$A$24,0), MATCH(R$1,'[1]2018_commission_structure-Start'!$A$21:$I$21,0)),0)</f>
        <v>0</v>
      </c>
      <c r="S445" s="26">
        <f>IF(H445&gt;L445,(H445-L445)*INDEX('[1]2018_commission_structure-Start'!$A$21:$I$24,MATCH($E445,'[1]2018_commission_structure-Start'!$A$21:$A$24,0),MATCH(S$1,'[1]2018_commission_structure-Start'!$A$21:$I$21,0)),0)</f>
        <v>0</v>
      </c>
      <c r="T445" s="28">
        <f t="shared" si="66"/>
        <v>88512.92</v>
      </c>
      <c r="U445" s="28">
        <f t="shared" si="67"/>
        <v>130075.92</v>
      </c>
      <c r="V445" s="28">
        <f>MIN(H445,I445)*INDEX('[1]2018_commission_structure-Start'!$A$15:$J$18,MATCH($E445,'[1]2018_commission_structure-Start'!$A$15:$A$18,0),MATCH(V$1,'[1]2018_commission_structure-Start'!$A$15:$J$15,0))</f>
        <v>60000</v>
      </c>
      <c r="W445" s="26">
        <f>IF($H445&gt;I445,MIN($H445-I445,J445-I445)*INDEX('[1]2018_commission_structure-Start'!$A$15:$J$18,MATCH($E445,'[1]2018_commission_structure-Start'!$A$15:$A$18,0),MATCH(W$1,'[1]2018_commission_structure-Start'!$A$15:$J$15,0)),0)</f>
        <v>21250</v>
      </c>
      <c r="X445" s="26">
        <f>IF($H445&gt;J445,MIN($H445-J445,K445-J445)*INDEX('[1]2018_commission_structure-Start'!$A$15:$J$18,MATCH($E445,'[1]2018_commission_structure-Start'!$A$15:$A$18,0),MATCH(X$1,'[1]2018_commission_structure-Start'!$A$15:$J$15,0)),0)</f>
        <v>21958.800000000003</v>
      </c>
      <c r="Y445" s="26">
        <f>IF($H445&gt;K445,MIN($H445-K445,L445-K445)*INDEX('[1]2018_commission_structure-Start'!$A$15:$J$18,MATCH($E445,'[1]2018_commission_structure-Start'!$A$15:$A$18,0),MATCH(Y$1,'[1]2018_commission_structure-Start'!$A$15:$J$15,0)),0)</f>
        <v>0</v>
      </c>
      <c r="Z445" s="26">
        <f>IF(H445&gt;L445,(H445-L445)*INDEX('[1]2018_commission_structure-Start'!$A$21:$I$24,MATCH($E445,'[1]2018_commission_structure-Start'!$A$21:$A$24,0),MATCH(Z$1,'[1]2018_commission_structure-Start'!$A$21:$I$21,0)),0)</f>
        <v>0</v>
      </c>
      <c r="AA445" s="28">
        <f t="shared" si="68"/>
        <v>103208.8</v>
      </c>
      <c r="AB445" s="28">
        <f t="shared" si="69"/>
        <v>144771.79999999999</v>
      </c>
    </row>
    <row r="446" spans="1:28" x14ac:dyDescent="0.2">
      <c r="A446" s="25" t="str">
        <f t="shared" si="60"/>
        <v>Martica Attenbrow</v>
      </c>
      <c r="B446" s="25">
        <v>4150450668</v>
      </c>
      <c r="C446" s="25" t="s">
        <v>878</v>
      </c>
      <c r="D446" s="25" t="s">
        <v>879</v>
      </c>
      <c r="E446" s="25" t="s">
        <v>7</v>
      </c>
      <c r="F446" s="25">
        <v>37047</v>
      </c>
      <c r="G446" s="25">
        <f>COUNTIF([1]deals_closed!D:D,B446)</f>
        <v>17</v>
      </c>
      <c r="H446" s="26">
        <f>SUMIF([1]deals_closed!D:D,B446,[1]deals_closed!C:C)</f>
        <v>559337</v>
      </c>
      <c r="I446" s="26">
        <f>VLOOKUP(E446,'[1]2018_commission_structure-Start'!$A$22:$I$24,9,FALSE)</f>
        <v>500000</v>
      </c>
      <c r="J446" s="26">
        <f t="shared" si="61"/>
        <v>625000</v>
      </c>
      <c r="K446" s="26">
        <f t="shared" si="62"/>
        <v>750000</v>
      </c>
      <c r="L446" s="26">
        <f t="shared" si="63"/>
        <v>1000000</v>
      </c>
      <c r="M446" s="27">
        <f t="shared" si="64"/>
        <v>1.1186739999999999</v>
      </c>
      <c r="N446" s="25" t="str">
        <f t="shared" si="65"/>
        <v>100-125%</v>
      </c>
      <c r="O446" s="28">
        <f>MIN(H446,I446)*INDEX('[1]2018_commission_structure-Start'!$A$21:$I$24,MATCH($E446,'[1]2018_commission_structure-Start'!$A$21:$A$24,0),MATCH(O$1,'[1]2018_commission_structure-Start'!$A$21:$I$21,0))</f>
        <v>50000</v>
      </c>
      <c r="P446" s="26">
        <f>IF(H446&gt;I446,MIN(H446-I446,J446-I446)*INDEX('[1]2018_commission_structure-Start'!$A$21:$I$24,MATCH($E446,'[1]2018_commission_structure-Start'!$A$21:$A$24,0), MATCH(P$1,'[1]2018_commission_structure-Start'!$A$21:$I$21,0)),0)</f>
        <v>8900.5499999999993</v>
      </c>
      <c r="Q446" s="26">
        <f>IF($H446&gt;J446,MIN($H446-J446,K446-J446)*INDEX('[1]2018_commission_structure-Start'!$A$21:$I$24,MATCH($E446,'[1]2018_commission_structure-Start'!$A$21:$A$24,0), MATCH(Q$1,'[1]2018_commission_structure-Start'!$A$21:$I$21,0)),0)</f>
        <v>0</v>
      </c>
      <c r="R446" s="26">
        <f>IF($H446&gt;K446,MIN($H446-K446,L446-K446)*INDEX('[1]2018_commission_structure-Start'!$A$21:$I$24,MATCH($E446,'[1]2018_commission_structure-Start'!$A$21:$A$24,0), MATCH(R$1,'[1]2018_commission_structure-Start'!$A$21:$I$21,0)),0)</f>
        <v>0</v>
      </c>
      <c r="S446" s="26">
        <f>IF(H446&gt;L446,(H446-L446)*INDEX('[1]2018_commission_structure-Start'!$A$21:$I$24,MATCH($E446,'[1]2018_commission_structure-Start'!$A$21:$A$24,0),MATCH(S$1,'[1]2018_commission_structure-Start'!$A$21:$I$21,0)),0)</f>
        <v>0</v>
      </c>
      <c r="T446" s="28">
        <f t="shared" si="66"/>
        <v>58900.55</v>
      </c>
      <c r="U446" s="28">
        <f t="shared" si="67"/>
        <v>95947.55</v>
      </c>
      <c r="V446" s="28">
        <f>MIN(H446,I446)*INDEX('[1]2018_commission_structure-Start'!$A$15:$J$18,MATCH($E446,'[1]2018_commission_structure-Start'!$A$15:$A$18,0),MATCH(V$1,'[1]2018_commission_structure-Start'!$A$15:$J$15,0))</f>
        <v>60000</v>
      </c>
      <c r="W446" s="26">
        <f>IF($H446&gt;I446,MIN($H446-I446,J446-I446)*INDEX('[1]2018_commission_structure-Start'!$A$15:$J$18,MATCH($E446,'[1]2018_commission_structure-Start'!$A$15:$A$18,0),MATCH(W$1,'[1]2018_commission_structure-Start'!$A$15:$J$15,0)),0)</f>
        <v>10087.290000000001</v>
      </c>
      <c r="X446" s="26">
        <f>IF($H446&gt;J446,MIN($H446-J446,K446-J446)*INDEX('[1]2018_commission_structure-Start'!$A$15:$J$18,MATCH($E446,'[1]2018_commission_structure-Start'!$A$15:$A$18,0),MATCH(X$1,'[1]2018_commission_structure-Start'!$A$15:$J$15,0)),0)</f>
        <v>0</v>
      </c>
      <c r="Y446" s="26">
        <f>IF($H446&gt;K446,MIN($H446-K446,L446-K446)*INDEX('[1]2018_commission_structure-Start'!$A$15:$J$18,MATCH($E446,'[1]2018_commission_structure-Start'!$A$15:$A$18,0),MATCH(Y$1,'[1]2018_commission_structure-Start'!$A$15:$J$15,0)),0)</f>
        <v>0</v>
      </c>
      <c r="Z446" s="26">
        <f>IF(H446&gt;L446,(H446-L446)*INDEX('[1]2018_commission_structure-Start'!$A$21:$I$24,MATCH($E446,'[1]2018_commission_structure-Start'!$A$21:$A$24,0),MATCH(Z$1,'[1]2018_commission_structure-Start'!$A$21:$I$21,0)),0)</f>
        <v>0</v>
      </c>
      <c r="AA446" s="28">
        <f t="shared" si="68"/>
        <v>70087.290000000008</v>
      </c>
      <c r="AB446" s="28">
        <f t="shared" si="69"/>
        <v>107134.29000000001</v>
      </c>
    </row>
    <row r="447" spans="1:28" x14ac:dyDescent="0.2">
      <c r="A447" s="25" t="str">
        <f t="shared" si="60"/>
        <v>Barbi Matysiak</v>
      </c>
      <c r="B447" s="25">
        <v>689661541</v>
      </c>
      <c r="C447" s="25" t="s">
        <v>880</v>
      </c>
      <c r="D447" s="25" t="s">
        <v>881</v>
      </c>
      <c r="E447" s="25" t="s">
        <v>29</v>
      </c>
      <c r="F447" s="25">
        <v>64134</v>
      </c>
      <c r="G447" s="25">
        <f>COUNTIF([1]deals_closed!D:D,B447)</f>
        <v>18</v>
      </c>
      <c r="H447" s="26">
        <f>SUMIF([1]deals_closed!D:D,B447,[1]deals_closed!C:C)</f>
        <v>602312</v>
      </c>
      <c r="I447" s="26">
        <f>VLOOKUP(E447,'[1]2018_commission_structure-Start'!$A$22:$I$24,9,FALSE)</f>
        <v>600000</v>
      </c>
      <c r="J447" s="26">
        <f t="shared" si="61"/>
        <v>750000</v>
      </c>
      <c r="K447" s="26">
        <f t="shared" si="62"/>
        <v>900000</v>
      </c>
      <c r="L447" s="26">
        <f t="shared" si="63"/>
        <v>1200000</v>
      </c>
      <c r="M447" s="27">
        <f t="shared" si="64"/>
        <v>1.0038533333333333</v>
      </c>
      <c r="N447" s="25" t="str">
        <f t="shared" si="65"/>
        <v>100-125%</v>
      </c>
      <c r="O447" s="28">
        <f>MIN(H447,I447)*INDEX('[1]2018_commission_structure-Start'!$A$21:$I$24,MATCH($E447,'[1]2018_commission_structure-Start'!$A$21:$A$24,0),MATCH(O$1,'[1]2018_commission_structure-Start'!$A$21:$I$21,0))</f>
        <v>78000</v>
      </c>
      <c r="P447" s="26">
        <f>IF(H447&gt;I447,MIN(H447-I447,J447-I447)*INDEX('[1]2018_commission_structure-Start'!$A$21:$I$24,MATCH($E447,'[1]2018_commission_structure-Start'!$A$21:$A$24,0), MATCH(P$1,'[1]2018_commission_structure-Start'!$A$21:$I$21,0)),0)</f>
        <v>393.04</v>
      </c>
      <c r="Q447" s="26">
        <f>IF($H447&gt;J447,MIN($H447-J447,K447-J447)*INDEX('[1]2018_commission_structure-Start'!$A$21:$I$24,MATCH($E447,'[1]2018_commission_structure-Start'!$A$21:$A$24,0), MATCH(Q$1,'[1]2018_commission_structure-Start'!$A$21:$I$21,0)),0)</f>
        <v>0</v>
      </c>
      <c r="R447" s="26">
        <f>IF($H447&gt;K447,MIN($H447-K447,L447-K447)*INDEX('[1]2018_commission_structure-Start'!$A$21:$I$24,MATCH($E447,'[1]2018_commission_structure-Start'!$A$21:$A$24,0), MATCH(R$1,'[1]2018_commission_structure-Start'!$A$21:$I$21,0)),0)</f>
        <v>0</v>
      </c>
      <c r="S447" s="26">
        <f>IF(H447&gt;L447,(H447-L447)*INDEX('[1]2018_commission_structure-Start'!$A$21:$I$24,MATCH($E447,'[1]2018_commission_structure-Start'!$A$21:$A$24,0),MATCH(S$1,'[1]2018_commission_structure-Start'!$A$21:$I$21,0)),0)</f>
        <v>0</v>
      </c>
      <c r="T447" s="28">
        <f t="shared" si="66"/>
        <v>78393.039999999994</v>
      </c>
      <c r="U447" s="28">
        <f t="shared" si="67"/>
        <v>142527.03999999998</v>
      </c>
      <c r="V447" s="28">
        <f>MIN(H447,I447)*INDEX('[1]2018_commission_structure-Start'!$A$15:$J$18,MATCH($E447,'[1]2018_commission_structure-Start'!$A$15:$A$18,0),MATCH(V$1,'[1]2018_commission_structure-Start'!$A$15:$J$15,0))</f>
        <v>90000</v>
      </c>
      <c r="W447" s="26">
        <f>IF($H447&gt;I447,MIN($H447-I447,J447-I447)*INDEX('[1]2018_commission_structure-Start'!$A$15:$J$18,MATCH($E447,'[1]2018_commission_structure-Start'!$A$15:$A$18,0),MATCH(W$1,'[1]2018_commission_structure-Start'!$A$15:$J$15,0)),0)</f>
        <v>416.15999999999997</v>
      </c>
      <c r="X447" s="26">
        <f>IF($H447&gt;J447,MIN($H447-J447,K447-J447)*INDEX('[1]2018_commission_structure-Start'!$A$15:$J$18,MATCH($E447,'[1]2018_commission_structure-Start'!$A$15:$A$18,0),MATCH(X$1,'[1]2018_commission_structure-Start'!$A$15:$J$15,0)),0)</f>
        <v>0</v>
      </c>
      <c r="Y447" s="26">
        <f>IF($H447&gt;K447,MIN($H447-K447,L447-K447)*INDEX('[1]2018_commission_structure-Start'!$A$15:$J$18,MATCH($E447,'[1]2018_commission_structure-Start'!$A$15:$A$18,0),MATCH(Y$1,'[1]2018_commission_structure-Start'!$A$15:$J$15,0)),0)</f>
        <v>0</v>
      </c>
      <c r="Z447" s="26">
        <f>IF(H447&gt;L447,(H447-L447)*INDEX('[1]2018_commission_structure-Start'!$A$21:$I$24,MATCH($E447,'[1]2018_commission_structure-Start'!$A$21:$A$24,0),MATCH(Z$1,'[1]2018_commission_structure-Start'!$A$21:$I$21,0)),0)</f>
        <v>0</v>
      </c>
      <c r="AA447" s="28">
        <f t="shared" si="68"/>
        <v>90416.16</v>
      </c>
      <c r="AB447" s="28">
        <f t="shared" si="69"/>
        <v>154550.16</v>
      </c>
    </row>
    <row r="448" spans="1:28" x14ac:dyDescent="0.2">
      <c r="A448" s="25" t="str">
        <f t="shared" si="60"/>
        <v>Danny Itscovitz</v>
      </c>
      <c r="B448" s="25">
        <v>966588630</v>
      </c>
      <c r="C448" s="25" t="s">
        <v>89</v>
      </c>
      <c r="D448" s="25" t="s">
        <v>882</v>
      </c>
      <c r="E448" s="25" t="s">
        <v>10</v>
      </c>
      <c r="F448" s="25">
        <v>107581</v>
      </c>
      <c r="G448" s="25">
        <f>COUNTIF([1]deals_closed!D:D,B448)</f>
        <v>28</v>
      </c>
      <c r="H448" s="26">
        <f>SUMIF([1]deals_closed!D:D,B448,[1]deals_closed!C:C)</f>
        <v>973466</v>
      </c>
      <c r="I448" s="26">
        <f>VLOOKUP(E448,'[1]2018_commission_structure-Start'!$A$22:$I$24,9,FALSE)</f>
        <v>750000</v>
      </c>
      <c r="J448" s="26">
        <f t="shared" si="61"/>
        <v>937500</v>
      </c>
      <c r="K448" s="26">
        <f t="shared" si="62"/>
        <v>1125000</v>
      </c>
      <c r="L448" s="26">
        <f t="shared" si="63"/>
        <v>1500000</v>
      </c>
      <c r="M448" s="27">
        <f t="shared" si="64"/>
        <v>1.2979546666666666</v>
      </c>
      <c r="N448" s="25" t="str">
        <f t="shared" si="65"/>
        <v>125-150%</v>
      </c>
      <c r="O448" s="28">
        <f>MIN(H448,I448)*INDEX('[1]2018_commission_structure-Start'!$A$21:$I$24,MATCH($E448,'[1]2018_commission_structure-Start'!$A$21:$A$24,0),MATCH(O$1,'[1]2018_commission_structure-Start'!$A$21:$I$21,0))</f>
        <v>112500</v>
      </c>
      <c r="P448" s="26">
        <f>IF(H448&gt;I448,MIN(H448-I448,J448-I448)*INDEX('[1]2018_commission_structure-Start'!$A$21:$I$24,MATCH($E448,'[1]2018_commission_structure-Start'!$A$21:$A$24,0), MATCH(P$1,'[1]2018_commission_structure-Start'!$A$21:$I$21,0)),0)</f>
        <v>35625</v>
      </c>
      <c r="Q448" s="26">
        <f>IF($H448&gt;J448,MIN($H448-J448,K448-J448)*INDEX('[1]2018_commission_structure-Start'!$A$21:$I$24,MATCH($E448,'[1]2018_commission_structure-Start'!$A$21:$A$24,0), MATCH(Q$1,'[1]2018_commission_structure-Start'!$A$21:$I$21,0)),0)</f>
        <v>8272.18</v>
      </c>
      <c r="R448" s="26">
        <f>IF($H448&gt;K448,MIN($H448-K448,L448-K448)*INDEX('[1]2018_commission_structure-Start'!$A$21:$I$24,MATCH($E448,'[1]2018_commission_structure-Start'!$A$21:$A$24,0), MATCH(R$1,'[1]2018_commission_structure-Start'!$A$21:$I$21,0)),0)</f>
        <v>0</v>
      </c>
      <c r="S448" s="26">
        <f>IF(H448&gt;L448,(H448-L448)*INDEX('[1]2018_commission_structure-Start'!$A$21:$I$24,MATCH($E448,'[1]2018_commission_structure-Start'!$A$21:$A$24,0),MATCH(S$1,'[1]2018_commission_structure-Start'!$A$21:$I$21,0)),0)</f>
        <v>0</v>
      </c>
      <c r="T448" s="28">
        <f t="shared" si="66"/>
        <v>156397.18</v>
      </c>
      <c r="U448" s="28">
        <f t="shared" si="67"/>
        <v>263978.18</v>
      </c>
      <c r="V448" s="28">
        <f>MIN(H448,I448)*INDEX('[1]2018_commission_structure-Start'!$A$15:$J$18,MATCH($E448,'[1]2018_commission_structure-Start'!$A$15:$A$18,0),MATCH(V$1,'[1]2018_commission_structure-Start'!$A$15:$J$15,0))</f>
        <v>112500</v>
      </c>
      <c r="W448" s="26">
        <f>IF($H448&gt;I448,MIN($H448-I448,J448-I448)*INDEX('[1]2018_commission_structure-Start'!$A$15:$J$18,MATCH($E448,'[1]2018_commission_structure-Start'!$A$15:$A$18,0),MATCH(W$1,'[1]2018_commission_structure-Start'!$A$15:$J$15,0)),0)</f>
        <v>41250</v>
      </c>
      <c r="X448" s="26">
        <f>IF($H448&gt;J448,MIN($H448-J448,K448-J448)*INDEX('[1]2018_commission_structure-Start'!$A$15:$J$18,MATCH($E448,'[1]2018_commission_structure-Start'!$A$15:$A$18,0),MATCH(X$1,'[1]2018_commission_structure-Start'!$A$15:$J$15,0)),0)</f>
        <v>8991.5</v>
      </c>
      <c r="Y448" s="26">
        <f>IF($H448&gt;K448,MIN($H448-K448,L448-K448)*INDEX('[1]2018_commission_structure-Start'!$A$15:$J$18,MATCH($E448,'[1]2018_commission_structure-Start'!$A$15:$A$18,0),MATCH(Y$1,'[1]2018_commission_structure-Start'!$A$15:$J$15,0)),0)</f>
        <v>0</v>
      </c>
      <c r="Z448" s="26">
        <f>IF(H448&gt;L448,(H448-L448)*INDEX('[1]2018_commission_structure-Start'!$A$21:$I$24,MATCH($E448,'[1]2018_commission_structure-Start'!$A$21:$A$24,0),MATCH(Z$1,'[1]2018_commission_structure-Start'!$A$21:$I$21,0)),0)</f>
        <v>0</v>
      </c>
      <c r="AA448" s="28">
        <f t="shared" si="68"/>
        <v>162741.5</v>
      </c>
      <c r="AB448" s="28">
        <f t="shared" si="69"/>
        <v>270322.5</v>
      </c>
    </row>
    <row r="449" spans="1:28" x14ac:dyDescent="0.2">
      <c r="A449" s="25" t="str">
        <f t="shared" si="60"/>
        <v>Jasmine Cathcart</v>
      </c>
      <c r="B449" s="25">
        <v>9155356869</v>
      </c>
      <c r="C449" s="25" t="s">
        <v>883</v>
      </c>
      <c r="D449" s="25" t="s">
        <v>884</v>
      </c>
      <c r="E449" s="25" t="s">
        <v>10</v>
      </c>
      <c r="F449" s="25">
        <v>114884</v>
      </c>
      <c r="G449" s="25">
        <f>COUNTIF([1]deals_closed!D:D,B449)</f>
        <v>20</v>
      </c>
      <c r="H449" s="26">
        <f>SUMIF([1]deals_closed!D:D,B449,[1]deals_closed!C:C)</f>
        <v>633620</v>
      </c>
      <c r="I449" s="26">
        <f>VLOOKUP(E449,'[1]2018_commission_structure-Start'!$A$22:$I$24,9,FALSE)</f>
        <v>750000</v>
      </c>
      <c r="J449" s="26">
        <f t="shared" si="61"/>
        <v>937500</v>
      </c>
      <c r="K449" s="26">
        <f t="shared" si="62"/>
        <v>1125000</v>
      </c>
      <c r="L449" s="26">
        <f t="shared" si="63"/>
        <v>1500000</v>
      </c>
      <c r="M449" s="27">
        <f t="shared" si="64"/>
        <v>0.84482666666666661</v>
      </c>
      <c r="N449" s="25" t="str">
        <f t="shared" si="65"/>
        <v>0-100%</v>
      </c>
      <c r="O449" s="28">
        <f>MIN(H449,I449)*INDEX('[1]2018_commission_structure-Start'!$A$21:$I$24,MATCH($E449,'[1]2018_commission_structure-Start'!$A$21:$A$24,0),MATCH(O$1,'[1]2018_commission_structure-Start'!$A$21:$I$21,0))</f>
        <v>95043</v>
      </c>
      <c r="P449" s="26">
        <f>IF(H449&gt;I449,MIN(H449-I449,J449-I449)*INDEX('[1]2018_commission_structure-Start'!$A$21:$I$24,MATCH($E449,'[1]2018_commission_structure-Start'!$A$21:$A$24,0), MATCH(P$1,'[1]2018_commission_structure-Start'!$A$21:$I$21,0)),0)</f>
        <v>0</v>
      </c>
      <c r="Q449" s="26">
        <f>IF($H449&gt;J449,MIN($H449-J449,K449-J449)*INDEX('[1]2018_commission_structure-Start'!$A$21:$I$24,MATCH($E449,'[1]2018_commission_structure-Start'!$A$21:$A$24,0), MATCH(Q$1,'[1]2018_commission_structure-Start'!$A$21:$I$21,0)),0)</f>
        <v>0</v>
      </c>
      <c r="R449" s="26">
        <f>IF($H449&gt;K449,MIN($H449-K449,L449-K449)*INDEX('[1]2018_commission_structure-Start'!$A$21:$I$24,MATCH($E449,'[1]2018_commission_structure-Start'!$A$21:$A$24,0), MATCH(R$1,'[1]2018_commission_structure-Start'!$A$21:$I$21,0)),0)</f>
        <v>0</v>
      </c>
      <c r="S449" s="26">
        <f>IF(H449&gt;L449,(H449-L449)*INDEX('[1]2018_commission_structure-Start'!$A$21:$I$24,MATCH($E449,'[1]2018_commission_structure-Start'!$A$21:$A$24,0),MATCH(S$1,'[1]2018_commission_structure-Start'!$A$21:$I$21,0)),0)</f>
        <v>0</v>
      </c>
      <c r="T449" s="28">
        <f t="shared" si="66"/>
        <v>95043</v>
      </c>
      <c r="U449" s="28">
        <f t="shared" si="67"/>
        <v>209927</v>
      </c>
      <c r="V449" s="28">
        <f>MIN(H449,I449)*INDEX('[1]2018_commission_structure-Start'!$A$15:$J$18,MATCH($E449,'[1]2018_commission_structure-Start'!$A$15:$A$18,0),MATCH(V$1,'[1]2018_commission_structure-Start'!$A$15:$J$15,0))</f>
        <v>95043</v>
      </c>
      <c r="W449" s="26">
        <f>IF($H449&gt;I449,MIN($H449-I449,J449-I449)*INDEX('[1]2018_commission_structure-Start'!$A$15:$J$18,MATCH($E449,'[1]2018_commission_structure-Start'!$A$15:$A$18,0),MATCH(W$1,'[1]2018_commission_structure-Start'!$A$15:$J$15,0)),0)</f>
        <v>0</v>
      </c>
      <c r="X449" s="26">
        <f>IF($H449&gt;J449,MIN($H449-J449,K449-J449)*INDEX('[1]2018_commission_structure-Start'!$A$15:$J$18,MATCH($E449,'[1]2018_commission_structure-Start'!$A$15:$A$18,0),MATCH(X$1,'[1]2018_commission_structure-Start'!$A$15:$J$15,0)),0)</f>
        <v>0</v>
      </c>
      <c r="Y449" s="26">
        <f>IF($H449&gt;K449,MIN($H449-K449,L449-K449)*INDEX('[1]2018_commission_structure-Start'!$A$15:$J$18,MATCH($E449,'[1]2018_commission_structure-Start'!$A$15:$A$18,0),MATCH(Y$1,'[1]2018_commission_structure-Start'!$A$15:$J$15,0)),0)</f>
        <v>0</v>
      </c>
      <c r="Z449" s="26">
        <f>IF(H449&gt;L449,(H449-L449)*INDEX('[1]2018_commission_structure-Start'!$A$21:$I$24,MATCH($E449,'[1]2018_commission_structure-Start'!$A$21:$A$24,0),MATCH(Z$1,'[1]2018_commission_structure-Start'!$A$21:$I$21,0)),0)</f>
        <v>0</v>
      </c>
      <c r="AA449" s="28">
        <f t="shared" si="68"/>
        <v>95043</v>
      </c>
      <c r="AB449" s="28">
        <f t="shared" si="69"/>
        <v>209927</v>
      </c>
    </row>
    <row r="450" spans="1:28" x14ac:dyDescent="0.2">
      <c r="A450" s="25" t="str">
        <f t="shared" ref="A450:A513" si="70">C450&amp;" "&amp;D450</f>
        <v>Ulrike Meagher</v>
      </c>
      <c r="B450" s="25">
        <v>8419732141</v>
      </c>
      <c r="C450" s="25" t="s">
        <v>885</v>
      </c>
      <c r="D450" s="25" t="s">
        <v>886</v>
      </c>
      <c r="E450" s="25" t="s">
        <v>29</v>
      </c>
      <c r="F450" s="25">
        <v>63701</v>
      </c>
      <c r="G450" s="25">
        <f>COUNTIF([1]deals_closed!D:D,B450)</f>
        <v>20</v>
      </c>
      <c r="H450" s="26">
        <f>SUMIF([1]deals_closed!D:D,B450,[1]deals_closed!C:C)</f>
        <v>607358</v>
      </c>
      <c r="I450" s="26">
        <f>VLOOKUP(E450,'[1]2018_commission_structure-Start'!$A$22:$I$24,9,FALSE)</f>
        <v>600000</v>
      </c>
      <c r="J450" s="26">
        <f t="shared" si="61"/>
        <v>750000</v>
      </c>
      <c r="K450" s="26">
        <f t="shared" si="62"/>
        <v>900000</v>
      </c>
      <c r="L450" s="26">
        <f t="shared" si="63"/>
        <v>1200000</v>
      </c>
      <c r="M450" s="27">
        <f t="shared" si="64"/>
        <v>1.0122633333333333</v>
      </c>
      <c r="N450" s="25" t="str">
        <f t="shared" si="65"/>
        <v>100-125%</v>
      </c>
      <c r="O450" s="28">
        <f>MIN(H450,I450)*INDEX('[1]2018_commission_structure-Start'!$A$21:$I$24,MATCH($E450,'[1]2018_commission_structure-Start'!$A$21:$A$24,0),MATCH(O$1,'[1]2018_commission_structure-Start'!$A$21:$I$21,0))</f>
        <v>78000</v>
      </c>
      <c r="P450" s="26">
        <f>IF(H450&gt;I450,MIN(H450-I450,J450-I450)*INDEX('[1]2018_commission_structure-Start'!$A$21:$I$24,MATCH($E450,'[1]2018_commission_structure-Start'!$A$21:$A$24,0), MATCH(P$1,'[1]2018_commission_structure-Start'!$A$21:$I$21,0)),0)</f>
        <v>1250.8600000000001</v>
      </c>
      <c r="Q450" s="26">
        <f>IF($H450&gt;J450,MIN($H450-J450,K450-J450)*INDEX('[1]2018_commission_structure-Start'!$A$21:$I$24,MATCH($E450,'[1]2018_commission_structure-Start'!$A$21:$A$24,0), MATCH(Q$1,'[1]2018_commission_structure-Start'!$A$21:$I$21,0)),0)</f>
        <v>0</v>
      </c>
      <c r="R450" s="26">
        <f>IF($H450&gt;K450,MIN($H450-K450,L450-K450)*INDEX('[1]2018_commission_structure-Start'!$A$21:$I$24,MATCH($E450,'[1]2018_commission_structure-Start'!$A$21:$A$24,0), MATCH(R$1,'[1]2018_commission_structure-Start'!$A$21:$I$21,0)),0)</f>
        <v>0</v>
      </c>
      <c r="S450" s="26">
        <f>IF(H450&gt;L450,(H450-L450)*INDEX('[1]2018_commission_structure-Start'!$A$21:$I$24,MATCH($E450,'[1]2018_commission_structure-Start'!$A$21:$A$24,0),MATCH(S$1,'[1]2018_commission_structure-Start'!$A$21:$I$21,0)),0)</f>
        <v>0</v>
      </c>
      <c r="T450" s="28">
        <f t="shared" si="66"/>
        <v>79250.86</v>
      </c>
      <c r="U450" s="28">
        <f t="shared" si="67"/>
        <v>142951.85999999999</v>
      </c>
      <c r="V450" s="28">
        <f>MIN(H450,I450)*INDEX('[1]2018_commission_structure-Start'!$A$15:$J$18,MATCH($E450,'[1]2018_commission_structure-Start'!$A$15:$A$18,0),MATCH(V$1,'[1]2018_commission_structure-Start'!$A$15:$J$15,0))</f>
        <v>90000</v>
      </c>
      <c r="W450" s="26">
        <f>IF($H450&gt;I450,MIN($H450-I450,J450-I450)*INDEX('[1]2018_commission_structure-Start'!$A$15:$J$18,MATCH($E450,'[1]2018_commission_structure-Start'!$A$15:$A$18,0),MATCH(W$1,'[1]2018_commission_structure-Start'!$A$15:$J$15,0)),0)</f>
        <v>1324.44</v>
      </c>
      <c r="X450" s="26">
        <f>IF($H450&gt;J450,MIN($H450-J450,K450-J450)*INDEX('[1]2018_commission_structure-Start'!$A$15:$J$18,MATCH($E450,'[1]2018_commission_structure-Start'!$A$15:$A$18,0),MATCH(X$1,'[1]2018_commission_structure-Start'!$A$15:$J$15,0)),0)</f>
        <v>0</v>
      </c>
      <c r="Y450" s="26">
        <f>IF($H450&gt;K450,MIN($H450-K450,L450-K450)*INDEX('[1]2018_commission_structure-Start'!$A$15:$J$18,MATCH($E450,'[1]2018_commission_structure-Start'!$A$15:$A$18,0),MATCH(Y$1,'[1]2018_commission_structure-Start'!$A$15:$J$15,0)),0)</f>
        <v>0</v>
      </c>
      <c r="Z450" s="26">
        <f>IF(H450&gt;L450,(H450-L450)*INDEX('[1]2018_commission_structure-Start'!$A$21:$I$24,MATCH($E450,'[1]2018_commission_structure-Start'!$A$21:$A$24,0),MATCH(Z$1,'[1]2018_commission_structure-Start'!$A$21:$I$21,0)),0)</f>
        <v>0</v>
      </c>
      <c r="AA450" s="28">
        <f t="shared" si="68"/>
        <v>91324.44</v>
      </c>
      <c r="AB450" s="28">
        <f t="shared" si="69"/>
        <v>155025.44</v>
      </c>
    </row>
    <row r="451" spans="1:28" x14ac:dyDescent="0.2">
      <c r="A451" s="25" t="str">
        <f t="shared" si="70"/>
        <v>Isiahi Sealand</v>
      </c>
      <c r="B451" s="25">
        <v>5837066497</v>
      </c>
      <c r="C451" s="25" t="s">
        <v>887</v>
      </c>
      <c r="D451" s="25" t="s">
        <v>888</v>
      </c>
      <c r="E451" s="25" t="s">
        <v>10</v>
      </c>
      <c r="F451" s="25">
        <v>101019</v>
      </c>
      <c r="G451" s="25">
        <f>COUNTIF([1]deals_closed!D:D,B451)</f>
        <v>13</v>
      </c>
      <c r="H451" s="26">
        <f>SUMIF([1]deals_closed!D:D,B451,[1]deals_closed!C:C)</f>
        <v>455822</v>
      </c>
      <c r="I451" s="26">
        <f>VLOOKUP(E451,'[1]2018_commission_structure-Start'!$A$22:$I$24,9,FALSE)</f>
        <v>750000</v>
      </c>
      <c r="J451" s="26">
        <f t="shared" ref="J451:J514" si="71">I451*1.25</f>
        <v>937500</v>
      </c>
      <c r="K451" s="26">
        <f t="shared" ref="K451:K514" si="72">I451*1.5</f>
        <v>1125000</v>
      </c>
      <c r="L451" s="26">
        <f t="shared" ref="L451:L514" si="73">I451*2</f>
        <v>1500000</v>
      </c>
      <c r="M451" s="27">
        <f t="shared" ref="M451:M514" si="74">H451/I451</f>
        <v>0.60776266666666667</v>
      </c>
      <c r="N451" s="25" t="str">
        <f t="shared" ref="N451:N514" si="75">IF(M451&lt;=1, "0-100%", IF(M451&lt;=1.25, "100-125%", IF(M451&lt;=1.5, "125-150%", IF(M451&lt;=2, "150-200%", "&gt;200%"))))</f>
        <v>0-100%</v>
      </c>
      <c r="O451" s="28">
        <f>MIN(H451,I451)*INDEX('[1]2018_commission_structure-Start'!$A$21:$I$24,MATCH($E451,'[1]2018_commission_structure-Start'!$A$21:$A$24,0),MATCH(O$1,'[1]2018_commission_structure-Start'!$A$21:$I$21,0))</f>
        <v>68373.3</v>
      </c>
      <c r="P451" s="26">
        <f>IF(H451&gt;I451,MIN(H451-I451,J451-I451)*INDEX('[1]2018_commission_structure-Start'!$A$21:$I$24,MATCH($E451,'[1]2018_commission_structure-Start'!$A$21:$A$24,0), MATCH(P$1,'[1]2018_commission_structure-Start'!$A$21:$I$21,0)),0)</f>
        <v>0</v>
      </c>
      <c r="Q451" s="26">
        <f>IF($H451&gt;J451,MIN($H451-J451,K451-J451)*INDEX('[1]2018_commission_structure-Start'!$A$21:$I$24,MATCH($E451,'[1]2018_commission_structure-Start'!$A$21:$A$24,0), MATCH(Q$1,'[1]2018_commission_structure-Start'!$A$21:$I$21,0)),0)</f>
        <v>0</v>
      </c>
      <c r="R451" s="26">
        <f>IF($H451&gt;K451,MIN($H451-K451,L451-K451)*INDEX('[1]2018_commission_structure-Start'!$A$21:$I$24,MATCH($E451,'[1]2018_commission_structure-Start'!$A$21:$A$24,0), MATCH(R$1,'[1]2018_commission_structure-Start'!$A$21:$I$21,0)),0)</f>
        <v>0</v>
      </c>
      <c r="S451" s="26">
        <f>IF(H451&gt;L451,(H451-L451)*INDEX('[1]2018_commission_structure-Start'!$A$21:$I$24,MATCH($E451,'[1]2018_commission_structure-Start'!$A$21:$A$24,0),MATCH(S$1,'[1]2018_commission_structure-Start'!$A$21:$I$21,0)),0)</f>
        <v>0</v>
      </c>
      <c r="T451" s="28">
        <f t="shared" ref="T451:T514" si="76">SUM(O451:S451)</f>
        <v>68373.3</v>
      </c>
      <c r="U451" s="28">
        <f t="shared" ref="U451:U514" si="77">T451+F451</f>
        <v>169392.3</v>
      </c>
      <c r="V451" s="28">
        <f>MIN(H451,I451)*INDEX('[1]2018_commission_structure-Start'!$A$15:$J$18,MATCH($E451,'[1]2018_commission_structure-Start'!$A$15:$A$18,0),MATCH(V$1,'[1]2018_commission_structure-Start'!$A$15:$J$15,0))</f>
        <v>68373.3</v>
      </c>
      <c r="W451" s="26">
        <f>IF($H451&gt;I451,MIN($H451-I451,J451-I451)*INDEX('[1]2018_commission_structure-Start'!$A$15:$J$18,MATCH($E451,'[1]2018_commission_structure-Start'!$A$15:$A$18,0),MATCH(W$1,'[1]2018_commission_structure-Start'!$A$15:$J$15,0)),0)</f>
        <v>0</v>
      </c>
      <c r="X451" s="26">
        <f>IF($H451&gt;J451,MIN($H451-J451,K451-J451)*INDEX('[1]2018_commission_structure-Start'!$A$15:$J$18,MATCH($E451,'[1]2018_commission_structure-Start'!$A$15:$A$18,0),MATCH(X$1,'[1]2018_commission_structure-Start'!$A$15:$J$15,0)),0)</f>
        <v>0</v>
      </c>
      <c r="Y451" s="26">
        <f>IF($H451&gt;K451,MIN($H451-K451,L451-K451)*INDEX('[1]2018_commission_structure-Start'!$A$15:$J$18,MATCH($E451,'[1]2018_commission_structure-Start'!$A$15:$A$18,0),MATCH(Y$1,'[1]2018_commission_structure-Start'!$A$15:$J$15,0)),0)</f>
        <v>0</v>
      </c>
      <c r="Z451" s="26">
        <f>IF(H451&gt;L451,(H451-L451)*INDEX('[1]2018_commission_structure-Start'!$A$21:$I$24,MATCH($E451,'[1]2018_commission_structure-Start'!$A$21:$A$24,0),MATCH(Z$1,'[1]2018_commission_structure-Start'!$A$21:$I$21,0)),0)</f>
        <v>0</v>
      </c>
      <c r="AA451" s="28">
        <f t="shared" ref="AA451:AA514" si="78">SUM(V451:Z451)</f>
        <v>68373.3</v>
      </c>
      <c r="AB451" s="28">
        <f t="shared" ref="AB451:AB514" si="79">AA451+F451</f>
        <v>169392.3</v>
      </c>
    </row>
    <row r="452" spans="1:28" x14ac:dyDescent="0.2">
      <c r="A452" s="25" t="str">
        <f t="shared" si="70"/>
        <v>Brew Aguirre</v>
      </c>
      <c r="B452" s="25">
        <v>4398950745</v>
      </c>
      <c r="C452" s="25" t="s">
        <v>889</v>
      </c>
      <c r="D452" s="25" t="s">
        <v>890</v>
      </c>
      <c r="E452" s="25" t="s">
        <v>7</v>
      </c>
      <c r="F452" s="25">
        <v>56956</v>
      </c>
      <c r="G452" s="25">
        <f>COUNTIF([1]deals_closed!D:D,B452)</f>
        <v>23</v>
      </c>
      <c r="H452" s="26">
        <f>SUMIF([1]deals_closed!D:D,B452,[1]deals_closed!C:C)</f>
        <v>820679</v>
      </c>
      <c r="I452" s="26">
        <f>VLOOKUP(E452,'[1]2018_commission_structure-Start'!$A$22:$I$24,9,FALSE)</f>
        <v>500000</v>
      </c>
      <c r="J452" s="26">
        <f t="shared" si="71"/>
        <v>625000</v>
      </c>
      <c r="K452" s="26">
        <f t="shared" si="72"/>
        <v>750000</v>
      </c>
      <c r="L452" s="26">
        <f t="shared" si="73"/>
        <v>1000000</v>
      </c>
      <c r="M452" s="27">
        <f t="shared" si="74"/>
        <v>1.6413580000000001</v>
      </c>
      <c r="N452" s="25" t="str">
        <f t="shared" si="75"/>
        <v>150-200%</v>
      </c>
      <c r="O452" s="28">
        <f>MIN(H452,I452)*INDEX('[1]2018_commission_structure-Start'!$A$21:$I$24,MATCH($E452,'[1]2018_commission_structure-Start'!$A$21:$A$24,0),MATCH(O$1,'[1]2018_commission_structure-Start'!$A$21:$I$21,0))</f>
        <v>50000</v>
      </c>
      <c r="P452" s="26">
        <f>IF(H452&gt;I452,MIN(H452-I452,J452-I452)*INDEX('[1]2018_commission_structure-Start'!$A$21:$I$24,MATCH($E452,'[1]2018_commission_structure-Start'!$A$21:$A$24,0), MATCH(P$1,'[1]2018_commission_structure-Start'!$A$21:$I$21,0)),0)</f>
        <v>18750</v>
      </c>
      <c r="Q452" s="26">
        <f>IF($H452&gt;J452,MIN($H452-J452,K452-J452)*INDEX('[1]2018_commission_structure-Start'!$A$21:$I$24,MATCH($E452,'[1]2018_commission_structure-Start'!$A$21:$A$24,0), MATCH(Q$1,'[1]2018_commission_structure-Start'!$A$21:$I$21,0)),0)</f>
        <v>22500</v>
      </c>
      <c r="R452" s="26">
        <f>IF($H452&gt;K452,MIN($H452-K452,L452-K452)*INDEX('[1]2018_commission_structure-Start'!$A$21:$I$24,MATCH($E452,'[1]2018_commission_structure-Start'!$A$21:$A$24,0), MATCH(R$1,'[1]2018_commission_structure-Start'!$A$21:$I$21,0)),0)</f>
        <v>15549.38</v>
      </c>
      <c r="S452" s="26">
        <f>IF(H452&gt;L452,(H452-L452)*INDEX('[1]2018_commission_structure-Start'!$A$21:$I$24,MATCH($E452,'[1]2018_commission_structure-Start'!$A$21:$A$24,0),MATCH(S$1,'[1]2018_commission_structure-Start'!$A$21:$I$21,0)),0)</f>
        <v>0</v>
      </c>
      <c r="T452" s="28">
        <f t="shared" si="76"/>
        <v>106799.38</v>
      </c>
      <c r="U452" s="28">
        <f t="shared" si="77"/>
        <v>163755.38</v>
      </c>
      <c r="V452" s="28">
        <f>MIN(H452,I452)*INDEX('[1]2018_commission_structure-Start'!$A$15:$J$18,MATCH($E452,'[1]2018_commission_structure-Start'!$A$15:$A$18,0),MATCH(V$1,'[1]2018_commission_structure-Start'!$A$15:$J$15,0))</f>
        <v>60000</v>
      </c>
      <c r="W452" s="26">
        <f>IF($H452&gt;I452,MIN($H452-I452,J452-I452)*INDEX('[1]2018_commission_structure-Start'!$A$15:$J$18,MATCH($E452,'[1]2018_commission_structure-Start'!$A$15:$A$18,0),MATCH(W$1,'[1]2018_commission_structure-Start'!$A$15:$J$15,0)),0)</f>
        <v>21250</v>
      </c>
      <c r="X452" s="26">
        <f>IF($H452&gt;J452,MIN($H452-J452,K452-J452)*INDEX('[1]2018_commission_structure-Start'!$A$15:$J$18,MATCH($E452,'[1]2018_commission_structure-Start'!$A$15:$A$18,0),MATCH(X$1,'[1]2018_commission_structure-Start'!$A$15:$J$15,0)),0)</f>
        <v>25000</v>
      </c>
      <c r="Y452" s="26">
        <f>IF($H452&gt;K452,MIN($H452-K452,L452-K452)*INDEX('[1]2018_commission_structure-Start'!$A$15:$J$18,MATCH($E452,'[1]2018_commission_structure-Start'!$A$15:$A$18,0),MATCH(Y$1,'[1]2018_commission_structure-Start'!$A$15:$J$15,0)),0)</f>
        <v>15549.38</v>
      </c>
      <c r="Z452" s="26">
        <f>IF(H452&gt;L452,(H452-L452)*INDEX('[1]2018_commission_structure-Start'!$A$21:$I$24,MATCH($E452,'[1]2018_commission_structure-Start'!$A$21:$A$24,0),MATCH(Z$1,'[1]2018_commission_structure-Start'!$A$21:$I$21,0)),0)</f>
        <v>0</v>
      </c>
      <c r="AA452" s="28">
        <f t="shared" si="78"/>
        <v>121799.38</v>
      </c>
      <c r="AB452" s="28">
        <f t="shared" si="79"/>
        <v>178755.38</v>
      </c>
    </row>
    <row r="453" spans="1:28" x14ac:dyDescent="0.2">
      <c r="A453" s="25" t="str">
        <f t="shared" si="70"/>
        <v>Zebulen Skeemor</v>
      </c>
      <c r="B453" s="25">
        <v>9447906176</v>
      </c>
      <c r="C453" s="25" t="s">
        <v>891</v>
      </c>
      <c r="D453" s="25" t="s">
        <v>892</v>
      </c>
      <c r="E453" s="25" t="s">
        <v>7</v>
      </c>
      <c r="F453" s="25">
        <v>54699</v>
      </c>
      <c r="G453" s="25">
        <f>COUNTIF([1]deals_closed!D:D,B453)</f>
        <v>17</v>
      </c>
      <c r="H453" s="26">
        <f>SUMIF([1]deals_closed!D:D,B453,[1]deals_closed!C:C)</f>
        <v>550688</v>
      </c>
      <c r="I453" s="26">
        <f>VLOOKUP(E453,'[1]2018_commission_structure-Start'!$A$22:$I$24,9,FALSE)</f>
        <v>500000</v>
      </c>
      <c r="J453" s="26">
        <f t="shared" si="71"/>
        <v>625000</v>
      </c>
      <c r="K453" s="26">
        <f t="shared" si="72"/>
        <v>750000</v>
      </c>
      <c r="L453" s="26">
        <f t="shared" si="73"/>
        <v>1000000</v>
      </c>
      <c r="M453" s="27">
        <f t="shared" si="74"/>
        <v>1.1013759999999999</v>
      </c>
      <c r="N453" s="25" t="str">
        <f t="shared" si="75"/>
        <v>100-125%</v>
      </c>
      <c r="O453" s="28">
        <f>MIN(H453,I453)*INDEX('[1]2018_commission_structure-Start'!$A$21:$I$24,MATCH($E453,'[1]2018_commission_structure-Start'!$A$21:$A$24,0),MATCH(O$1,'[1]2018_commission_structure-Start'!$A$21:$I$21,0))</f>
        <v>50000</v>
      </c>
      <c r="P453" s="26">
        <f>IF(H453&gt;I453,MIN(H453-I453,J453-I453)*INDEX('[1]2018_commission_structure-Start'!$A$21:$I$24,MATCH($E453,'[1]2018_commission_structure-Start'!$A$21:$A$24,0), MATCH(P$1,'[1]2018_commission_structure-Start'!$A$21:$I$21,0)),0)</f>
        <v>7603.2</v>
      </c>
      <c r="Q453" s="26">
        <f>IF($H453&gt;J453,MIN($H453-J453,K453-J453)*INDEX('[1]2018_commission_structure-Start'!$A$21:$I$24,MATCH($E453,'[1]2018_commission_structure-Start'!$A$21:$A$24,0), MATCH(Q$1,'[1]2018_commission_structure-Start'!$A$21:$I$21,0)),0)</f>
        <v>0</v>
      </c>
      <c r="R453" s="26">
        <f>IF($H453&gt;K453,MIN($H453-K453,L453-K453)*INDEX('[1]2018_commission_structure-Start'!$A$21:$I$24,MATCH($E453,'[1]2018_commission_structure-Start'!$A$21:$A$24,0), MATCH(R$1,'[1]2018_commission_structure-Start'!$A$21:$I$21,0)),0)</f>
        <v>0</v>
      </c>
      <c r="S453" s="26">
        <f>IF(H453&gt;L453,(H453-L453)*INDEX('[1]2018_commission_structure-Start'!$A$21:$I$24,MATCH($E453,'[1]2018_commission_structure-Start'!$A$21:$A$24,0),MATCH(S$1,'[1]2018_commission_structure-Start'!$A$21:$I$21,0)),0)</f>
        <v>0</v>
      </c>
      <c r="T453" s="28">
        <f t="shared" si="76"/>
        <v>57603.199999999997</v>
      </c>
      <c r="U453" s="28">
        <f t="shared" si="77"/>
        <v>112302.2</v>
      </c>
      <c r="V453" s="28">
        <f>MIN(H453,I453)*INDEX('[1]2018_commission_structure-Start'!$A$15:$J$18,MATCH($E453,'[1]2018_commission_structure-Start'!$A$15:$A$18,0),MATCH(V$1,'[1]2018_commission_structure-Start'!$A$15:$J$15,0))</f>
        <v>60000</v>
      </c>
      <c r="W453" s="26">
        <f>IF($H453&gt;I453,MIN($H453-I453,J453-I453)*INDEX('[1]2018_commission_structure-Start'!$A$15:$J$18,MATCH($E453,'[1]2018_commission_structure-Start'!$A$15:$A$18,0),MATCH(W$1,'[1]2018_commission_structure-Start'!$A$15:$J$15,0)),0)</f>
        <v>8616.9600000000009</v>
      </c>
      <c r="X453" s="26">
        <f>IF($H453&gt;J453,MIN($H453-J453,K453-J453)*INDEX('[1]2018_commission_structure-Start'!$A$15:$J$18,MATCH($E453,'[1]2018_commission_structure-Start'!$A$15:$A$18,0),MATCH(X$1,'[1]2018_commission_structure-Start'!$A$15:$J$15,0)),0)</f>
        <v>0</v>
      </c>
      <c r="Y453" s="26">
        <f>IF($H453&gt;K453,MIN($H453-K453,L453-K453)*INDEX('[1]2018_commission_structure-Start'!$A$15:$J$18,MATCH($E453,'[1]2018_commission_structure-Start'!$A$15:$A$18,0),MATCH(Y$1,'[1]2018_commission_structure-Start'!$A$15:$J$15,0)),0)</f>
        <v>0</v>
      </c>
      <c r="Z453" s="26">
        <f>IF(H453&gt;L453,(H453-L453)*INDEX('[1]2018_commission_structure-Start'!$A$21:$I$24,MATCH($E453,'[1]2018_commission_structure-Start'!$A$21:$A$24,0),MATCH(Z$1,'[1]2018_commission_structure-Start'!$A$21:$I$21,0)),0)</f>
        <v>0</v>
      </c>
      <c r="AA453" s="28">
        <f t="shared" si="78"/>
        <v>68616.960000000006</v>
      </c>
      <c r="AB453" s="28">
        <f t="shared" si="79"/>
        <v>123315.96</v>
      </c>
    </row>
    <row r="454" spans="1:28" x14ac:dyDescent="0.2">
      <c r="A454" s="25" t="str">
        <f t="shared" si="70"/>
        <v>Bjorn Seedman</v>
      </c>
      <c r="B454" s="25">
        <v>4049350750</v>
      </c>
      <c r="C454" s="25" t="s">
        <v>893</v>
      </c>
      <c r="D454" s="25" t="s">
        <v>894</v>
      </c>
      <c r="E454" s="25" t="s">
        <v>10</v>
      </c>
      <c r="F454" s="25">
        <v>87223</v>
      </c>
      <c r="G454" s="25">
        <f>COUNTIF([1]deals_closed!D:D,B454)</f>
        <v>14</v>
      </c>
      <c r="H454" s="26">
        <f>SUMIF([1]deals_closed!D:D,B454,[1]deals_closed!C:C)</f>
        <v>486361</v>
      </c>
      <c r="I454" s="26">
        <f>VLOOKUP(E454,'[1]2018_commission_structure-Start'!$A$22:$I$24,9,FALSE)</f>
        <v>750000</v>
      </c>
      <c r="J454" s="26">
        <f t="shared" si="71"/>
        <v>937500</v>
      </c>
      <c r="K454" s="26">
        <f t="shared" si="72"/>
        <v>1125000</v>
      </c>
      <c r="L454" s="26">
        <f t="shared" si="73"/>
        <v>1500000</v>
      </c>
      <c r="M454" s="27">
        <f t="shared" si="74"/>
        <v>0.64848133333333335</v>
      </c>
      <c r="N454" s="25" t="str">
        <f t="shared" si="75"/>
        <v>0-100%</v>
      </c>
      <c r="O454" s="28">
        <f>MIN(H454,I454)*INDEX('[1]2018_commission_structure-Start'!$A$21:$I$24,MATCH($E454,'[1]2018_commission_structure-Start'!$A$21:$A$24,0),MATCH(O$1,'[1]2018_commission_structure-Start'!$A$21:$I$21,0))</f>
        <v>72954.149999999994</v>
      </c>
      <c r="P454" s="26">
        <f>IF(H454&gt;I454,MIN(H454-I454,J454-I454)*INDEX('[1]2018_commission_structure-Start'!$A$21:$I$24,MATCH($E454,'[1]2018_commission_structure-Start'!$A$21:$A$24,0), MATCH(P$1,'[1]2018_commission_structure-Start'!$A$21:$I$21,0)),0)</f>
        <v>0</v>
      </c>
      <c r="Q454" s="26">
        <f>IF($H454&gt;J454,MIN($H454-J454,K454-J454)*INDEX('[1]2018_commission_structure-Start'!$A$21:$I$24,MATCH($E454,'[1]2018_commission_structure-Start'!$A$21:$A$24,0), MATCH(Q$1,'[1]2018_commission_structure-Start'!$A$21:$I$21,0)),0)</f>
        <v>0</v>
      </c>
      <c r="R454" s="26">
        <f>IF($H454&gt;K454,MIN($H454-K454,L454-K454)*INDEX('[1]2018_commission_structure-Start'!$A$21:$I$24,MATCH($E454,'[1]2018_commission_structure-Start'!$A$21:$A$24,0), MATCH(R$1,'[1]2018_commission_structure-Start'!$A$21:$I$21,0)),0)</f>
        <v>0</v>
      </c>
      <c r="S454" s="26">
        <f>IF(H454&gt;L454,(H454-L454)*INDEX('[1]2018_commission_structure-Start'!$A$21:$I$24,MATCH($E454,'[1]2018_commission_structure-Start'!$A$21:$A$24,0),MATCH(S$1,'[1]2018_commission_structure-Start'!$A$21:$I$21,0)),0)</f>
        <v>0</v>
      </c>
      <c r="T454" s="28">
        <f t="shared" si="76"/>
        <v>72954.149999999994</v>
      </c>
      <c r="U454" s="28">
        <f t="shared" si="77"/>
        <v>160177.15</v>
      </c>
      <c r="V454" s="28">
        <f>MIN(H454,I454)*INDEX('[1]2018_commission_structure-Start'!$A$15:$J$18,MATCH($E454,'[1]2018_commission_structure-Start'!$A$15:$A$18,0),MATCH(V$1,'[1]2018_commission_structure-Start'!$A$15:$J$15,0))</f>
        <v>72954.149999999994</v>
      </c>
      <c r="W454" s="26">
        <f>IF($H454&gt;I454,MIN($H454-I454,J454-I454)*INDEX('[1]2018_commission_structure-Start'!$A$15:$J$18,MATCH($E454,'[1]2018_commission_structure-Start'!$A$15:$A$18,0),MATCH(W$1,'[1]2018_commission_structure-Start'!$A$15:$J$15,0)),0)</f>
        <v>0</v>
      </c>
      <c r="X454" s="26">
        <f>IF($H454&gt;J454,MIN($H454-J454,K454-J454)*INDEX('[1]2018_commission_structure-Start'!$A$15:$J$18,MATCH($E454,'[1]2018_commission_structure-Start'!$A$15:$A$18,0),MATCH(X$1,'[1]2018_commission_structure-Start'!$A$15:$J$15,0)),0)</f>
        <v>0</v>
      </c>
      <c r="Y454" s="26">
        <f>IF($H454&gt;K454,MIN($H454-K454,L454-K454)*INDEX('[1]2018_commission_structure-Start'!$A$15:$J$18,MATCH($E454,'[1]2018_commission_structure-Start'!$A$15:$A$18,0),MATCH(Y$1,'[1]2018_commission_structure-Start'!$A$15:$J$15,0)),0)</f>
        <v>0</v>
      </c>
      <c r="Z454" s="26">
        <f>IF(H454&gt;L454,(H454-L454)*INDEX('[1]2018_commission_structure-Start'!$A$21:$I$24,MATCH($E454,'[1]2018_commission_structure-Start'!$A$21:$A$24,0),MATCH(Z$1,'[1]2018_commission_structure-Start'!$A$21:$I$21,0)),0)</f>
        <v>0</v>
      </c>
      <c r="AA454" s="28">
        <f t="shared" si="78"/>
        <v>72954.149999999994</v>
      </c>
      <c r="AB454" s="28">
        <f t="shared" si="79"/>
        <v>160177.15</v>
      </c>
    </row>
    <row r="455" spans="1:28" x14ac:dyDescent="0.2">
      <c r="A455" s="25" t="str">
        <f t="shared" si="70"/>
        <v>Mavis Huyge</v>
      </c>
      <c r="B455" s="25">
        <v>2070860833</v>
      </c>
      <c r="C455" s="25" t="s">
        <v>895</v>
      </c>
      <c r="D455" s="25" t="s">
        <v>896</v>
      </c>
      <c r="E455" s="25" t="s">
        <v>29</v>
      </c>
      <c r="F455" s="25">
        <v>73508</v>
      </c>
      <c r="G455" s="25">
        <f>COUNTIF([1]deals_closed!D:D,B455)</f>
        <v>19</v>
      </c>
      <c r="H455" s="26">
        <f>SUMIF([1]deals_closed!D:D,B455,[1]deals_closed!C:C)</f>
        <v>746779</v>
      </c>
      <c r="I455" s="26">
        <f>VLOOKUP(E455,'[1]2018_commission_structure-Start'!$A$22:$I$24,9,FALSE)</f>
        <v>600000</v>
      </c>
      <c r="J455" s="26">
        <f t="shared" si="71"/>
        <v>750000</v>
      </c>
      <c r="K455" s="26">
        <f t="shared" si="72"/>
        <v>900000</v>
      </c>
      <c r="L455" s="26">
        <f t="shared" si="73"/>
        <v>1200000</v>
      </c>
      <c r="M455" s="27">
        <f t="shared" si="74"/>
        <v>1.2446316666666666</v>
      </c>
      <c r="N455" s="25" t="str">
        <f t="shared" si="75"/>
        <v>100-125%</v>
      </c>
      <c r="O455" s="28">
        <f>MIN(H455,I455)*INDEX('[1]2018_commission_structure-Start'!$A$21:$I$24,MATCH($E455,'[1]2018_commission_structure-Start'!$A$21:$A$24,0),MATCH(O$1,'[1]2018_commission_structure-Start'!$A$21:$I$21,0))</f>
        <v>78000</v>
      </c>
      <c r="P455" s="26">
        <f>IF(H455&gt;I455,MIN(H455-I455,J455-I455)*INDEX('[1]2018_commission_structure-Start'!$A$21:$I$24,MATCH($E455,'[1]2018_commission_structure-Start'!$A$21:$A$24,0), MATCH(P$1,'[1]2018_commission_structure-Start'!$A$21:$I$21,0)),0)</f>
        <v>24952.43</v>
      </c>
      <c r="Q455" s="26">
        <f>IF($H455&gt;J455,MIN($H455-J455,K455-J455)*INDEX('[1]2018_commission_structure-Start'!$A$21:$I$24,MATCH($E455,'[1]2018_commission_structure-Start'!$A$21:$A$24,0), MATCH(Q$1,'[1]2018_commission_structure-Start'!$A$21:$I$21,0)),0)</f>
        <v>0</v>
      </c>
      <c r="R455" s="26">
        <f>IF($H455&gt;K455,MIN($H455-K455,L455-K455)*INDEX('[1]2018_commission_structure-Start'!$A$21:$I$24,MATCH($E455,'[1]2018_commission_structure-Start'!$A$21:$A$24,0), MATCH(R$1,'[1]2018_commission_structure-Start'!$A$21:$I$21,0)),0)</f>
        <v>0</v>
      </c>
      <c r="S455" s="26">
        <f>IF(H455&gt;L455,(H455-L455)*INDEX('[1]2018_commission_structure-Start'!$A$21:$I$24,MATCH($E455,'[1]2018_commission_structure-Start'!$A$21:$A$24,0),MATCH(S$1,'[1]2018_commission_structure-Start'!$A$21:$I$21,0)),0)</f>
        <v>0</v>
      </c>
      <c r="T455" s="28">
        <f t="shared" si="76"/>
        <v>102952.43</v>
      </c>
      <c r="U455" s="28">
        <f t="shared" si="77"/>
        <v>176460.43</v>
      </c>
      <c r="V455" s="28">
        <f>MIN(H455,I455)*INDEX('[1]2018_commission_structure-Start'!$A$15:$J$18,MATCH($E455,'[1]2018_commission_structure-Start'!$A$15:$A$18,0),MATCH(V$1,'[1]2018_commission_structure-Start'!$A$15:$J$15,0))</f>
        <v>90000</v>
      </c>
      <c r="W455" s="26">
        <f>IF($H455&gt;I455,MIN($H455-I455,J455-I455)*INDEX('[1]2018_commission_structure-Start'!$A$15:$J$18,MATCH($E455,'[1]2018_commission_structure-Start'!$A$15:$A$18,0),MATCH(W$1,'[1]2018_commission_structure-Start'!$A$15:$J$15,0)),0)</f>
        <v>26420.219999999998</v>
      </c>
      <c r="X455" s="26">
        <f>IF($H455&gt;J455,MIN($H455-J455,K455-J455)*INDEX('[1]2018_commission_structure-Start'!$A$15:$J$18,MATCH($E455,'[1]2018_commission_structure-Start'!$A$15:$A$18,0),MATCH(X$1,'[1]2018_commission_structure-Start'!$A$15:$J$15,0)),0)</f>
        <v>0</v>
      </c>
      <c r="Y455" s="26">
        <f>IF($H455&gt;K455,MIN($H455-K455,L455-K455)*INDEX('[1]2018_commission_structure-Start'!$A$15:$J$18,MATCH($E455,'[1]2018_commission_structure-Start'!$A$15:$A$18,0),MATCH(Y$1,'[1]2018_commission_structure-Start'!$A$15:$J$15,0)),0)</f>
        <v>0</v>
      </c>
      <c r="Z455" s="26">
        <f>IF(H455&gt;L455,(H455-L455)*INDEX('[1]2018_commission_structure-Start'!$A$21:$I$24,MATCH($E455,'[1]2018_commission_structure-Start'!$A$21:$A$24,0),MATCH(Z$1,'[1]2018_commission_structure-Start'!$A$21:$I$21,0)),0)</f>
        <v>0</v>
      </c>
      <c r="AA455" s="28">
        <f t="shared" si="78"/>
        <v>116420.22</v>
      </c>
      <c r="AB455" s="28">
        <f t="shared" si="79"/>
        <v>189928.22</v>
      </c>
    </row>
    <row r="456" spans="1:28" x14ac:dyDescent="0.2">
      <c r="A456" s="25" t="str">
        <f t="shared" si="70"/>
        <v>Kathe Pauly</v>
      </c>
      <c r="B456" s="25">
        <v>5000631609</v>
      </c>
      <c r="C456" s="25" t="s">
        <v>897</v>
      </c>
      <c r="D456" s="25" t="s">
        <v>898</v>
      </c>
      <c r="E456" s="25" t="s">
        <v>7</v>
      </c>
      <c r="F456" s="25">
        <v>59055</v>
      </c>
      <c r="G456" s="25">
        <f>COUNTIF([1]deals_closed!D:D,B456)</f>
        <v>23</v>
      </c>
      <c r="H456" s="26">
        <f>SUMIF([1]deals_closed!D:D,B456,[1]deals_closed!C:C)</f>
        <v>834217</v>
      </c>
      <c r="I456" s="26">
        <f>VLOOKUP(E456,'[1]2018_commission_structure-Start'!$A$22:$I$24,9,FALSE)</f>
        <v>500000</v>
      </c>
      <c r="J456" s="26">
        <f t="shared" si="71"/>
        <v>625000</v>
      </c>
      <c r="K456" s="26">
        <f t="shared" si="72"/>
        <v>750000</v>
      </c>
      <c r="L456" s="26">
        <f t="shared" si="73"/>
        <v>1000000</v>
      </c>
      <c r="M456" s="27">
        <f t="shared" si="74"/>
        <v>1.668434</v>
      </c>
      <c r="N456" s="25" t="str">
        <f t="shared" si="75"/>
        <v>150-200%</v>
      </c>
      <c r="O456" s="28">
        <f>MIN(H456,I456)*INDEX('[1]2018_commission_structure-Start'!$A$21:$I$24,MATCH($E456,'[1]2018_commission_structure-Start'!$A$21:$A$24,0),MATCH(O$1,'[1]2018_commission_structure-Start'!$A$21:$I$21,0))</f>
        <v>50000</v>
      </c>
      <c r="P456" s="26">
        <f>IF(H456&gt;I456,MIN(H456-I456,J456-I456)*INDEX('[1]2018_commission_structure-Start'!$A$21:$I$24,MATCH($E456,'[1]2018_commission_structure-Start'!$A$21:$A$24,0), MATCH(P$1,'[1]2018_commission_structure-Start'!$A$21:$I$21,0)),0)</f>
        <v>18750</v>
      </c>
      <c r="Q456" s="26">
        <f>IF($H456&gt;J456,MIN($H456-J456,K456-J456)*INDEX('[1]2018_commission_structure-Start'!$A$21:$I$24,MATCH($E456,'[1]2018_commission_structure-Start'!$A$21:$A$24,0), MATCH(Q$1,'[1]2018_commission_structure-Start'!$A$21:$I$21,0)),0)</f>
        <v>22500</v>
      </c>
      <c r="R456" s="26">
        <f>IF($H456&gt;K456,MIN($H456-K456,L456-K456)*INDEX('[1]2018_commission_structure-Start'!$A$21:$I$24,MATCH($E456,'[1]2018_commission_structure-Start'!$A$21:$A$24,0), MATCH(R$1,'[1]2018_commission_structure-Start'!$A$21:$I$21,0)),0)</f>
        <v>18527.740000000002</v>
      </c>
      <c r="S456" s="26">
        <f>IF(H456&gt;L456,(H456-L456)*INDEX('[1]2018_commission_structure-Start'!$A$21:$I$24,MATCH($E456,'[1]2018_commission_structure-Start'!$A$21:$A$24,0),MATCH(S$1,'[1]2018_commission_structure-Start'!$A$21:$I$21,0)),0)</f>
        <v>0</v>
      </c>
      <c r="T456" s="28">
        <f t="shared" si="76"/>
        <v>109777.74</v>
      </c>
      <c r="U456" s="28">
        <f t="shared" si="77"/>
        <v>168832.74</v>
      </c>
      <c r="V456" s="28">
        <f>MIN(H456,I456)*INDEX('[1]2018_commission_structure-Start'!$A$15:$J$18,MATCH($E456,'[1]2018_commission_structure-Start'!$A$15:$A$18,0),MATCH(V$1,'[1]2018_commission_structure-Start'!$A$15:$J$15,0))</f>
        <v>60000</v>
      </c>
      <c r="W456" s="26">
        <f>IF($H456&gt;I456,MIN($H456-I456,J456-I456)*INDEX('[1]2018_commission_structure-Start'!$A$15:$J$18,MATCH($E456,'[1]2018_commission_structure-Start'!$A$15:$A$18,0),MATCH(W$1,'[1]2018_commission_structure-Start'!$A$15:$J$15,0)),0)</f>
        <v>21250</v>
      </c>
      <c r="X456" s="26">
        <f>IF($H456&gt;J456,MIN($H456-J456,K456-J456)*INDEX('[1]2018_commission_structure-Start'!$A$15:$J$18,MATCH($E456,'[1]2018_commission_structure-Start'!$A$15:$A$18,0),MATCH(X$1,'[1]2018_commission_structure-Start'!$A$15:$J$15,0)),0)</f>
        <v>25000</v>
      </c>
      <c r="Y456" s="26">
        <f>IF($H456&gt;K456,MIN($H456-K456,L456-K456)*INDEX('[1]2018_commission_structure-Start'!$A$15:$J$18,MATCH($E456,'[1]2018_commission_structure-Start'!$A$15:$A$18,0),MATCH(Y$1,'[1]2018_commission_structure-Start'!$A$15:$J$15,0)),0)</f>
        <v>18527.740000000002</v>
      </c>
      <c r="Z456" s="26">
        <f>IF(H456&gt;L456,(H456-L456)*INDEX('[1]2018_commission_structure-Start'!$A$21:$I$24,MATCH($E456,'[1]2018_commission_structure-Start'!$A$21:$A$24,0),MATCH(Z$1,'[1]2018_commission_structure-Start'!$A$21:$I$21,0)),0)</f>
        <v>0</v>
      </c>
      <c r="AA456" s="28">
        <f t="shared" si="78"/>
        <v>124777.74</v>
      </c>
      <c r="AB456" s="28">
        <f t="shared" si="79"/>
        <v>183832.74</v>
      </c>
    </row>
    <row r="457" spans="1:28" x14ac:dyDescent="0.2">
      <c r="A457" s="25" t="str">
        <f t="shared" si="70"/>
        <v>Nisse McCauley</v>
      </c>
      <c r="B457" s="25">
        <v>8507800106</v>
      </c>
      <c r="C457" s="25" t="s">
        <v>899</v>
      </c>
      <c r="D457" s="25" t="s">
        <v>900</v>
      </c>
      <c r="E457" s="25" t="s">
        <v>7</v>
      </c>
      <c r="F457" s="25">
        <v>48566</v>
      </c>
      <c r="G457" s="25">
        <f>COUNTIF([1]deals_closed!D:D,B457)</f>
        <v>23</v>
      </c>
      <c r="H457" s="26">
        <f>SUMIF([1]deals_closed!D:D,B457,[1]deals_closed!C:C)</f>
        <v>726495</v>
      </c>
      <c r="I457" s="26">
        <f>VLOOKUP(E457,'[1]2018_commission_structure-Start'!$A$22:$I$24,9,FALSE)</f>
        <v>500000</v>
      </c>
      <c r="J457" s="26">
        <f t="shared" si="71"/>
        <v>625000</v>
      </c>
      <c r="K457" s="26">
        <f t="shared" si="72"/>
        <v>750000</v>
      </c>
      <c r="L457" s="26">
        <f t="shared" si="73"/>
        <v>1000000</v>
      </c>
      <c r="M457" s="27">
        <f t="shared" si="74"/>
        <v>1.45299</v>
      </c>
      <c r="N457" s="25" t="str">
        <f t="shared" si="75"/>
        <v>125-150%</v>
      </c>
      <c r="O457" s="28">
        <f>MIN(H457,I457)*INDEX('[1]2018_commission_structure-Start'!$A$21:$I$24,MATCH($E457,'[1]2018_commission_structure-Start'!$A$21:$A$24,0),MATCH(O$1,'[1]2018_commission_structure-Start'!$A$21:$I$21,0))</f>
        <v>50000</v>
      </c>
      <c r="P457" s="26">
        <f>IF(H457&gt;I457,MIN(H457-I457,J457-I457)*INDEX('[1]2018_commission_structure-Start'!$A$21:$I$24,MATCH($E457,'[1]2018_commission_structure-Start'!$A$21:$A$24,0), MATCH(P$1,'[1]2018_commission_structure-Start'!$A$21:$I$21,0)),0)</f>
        <v>18750</v>
      </c>
      <c r="Q457" s="26">
        <f>IF($H457&gt;J457,MIN($H457-J457,K457-J457)*INDEX('[1]2018_commission_structure-Start'!$A$21:$I$24,MATCH($E457,'[1]2018_commission_structure-Start'!$A$21:$A$24,0), MATCH(Q$1,'[1]2018_commission_structure-Start'!$A$21:$I$21,0)),0)</f>
        <v>18269.099999999999</v>
      </c>
      <c r="R457" s="26">
        <f>IF($H457&gt;K457,MIN($H457-K457,L457-K457)*INDEX('[1]2018_commission_structure-Start'!$A$21:$I$24,MATCH($E457,'[1]2018_commission_structure-Start'!$A$21:$A$24,0), MATCH(R$1,'[1]2018_commission_structure-Start'!$A$21:$I$21,0)),0)</f>
        <v>0</v>
      </c>
      <c r="S457" s="26">
        <f>IF(H457&gt;L457,(H457-L457)*INDEX('[1]2018_commission_structure-Start'!$A$21:$I$24,MATCH($E457,'[1]2018_commission_structure-Start'!$A$21:$A$24,0),MATCH(S$1,'[1]2018_commission_structure-Start'!$A$21:$I$21,0)),0)</f>
        <v>0</v>
      </c>
      <c r="T457" s="28">
        <f t="shared" si="76"/>
        <v>87019.1</v>
      </c>
      <c r="U457" s="28">
        <f t="shared" si="77"/>
        <v>135585.1</v>
      </c>
      <c r="V457" s="28">
        <f>MIN(H457,I457)*INDEX('[1]2018_commission_structure-Start'!$A$15:$J$18,MATCH($E457,'[1]2018_commission_structure-Start'!$A$15:$A$18,0),MATCH(V$1,'[1]2018_commission_structure-Start'!$A$15:$J$15,0))</f>
        <v>60000</v>
      </c>
      <c r="W457" s="26">
        <f>IF($H457&gt;I457,MIN($H457-I457,J457-I457)*INDEX('[1]2018_commission_structure-Start'!$A$15:$J$18,MATCH($E457,'[1]2018_commission_structure-Start'!$A$15:$A$18,0),MATCH(W$1,'[1]2018_commission_structure-Start'!$A$15:$J$15,0)),0)</f>
        <v>21250</v>
      </c>
      <c r="X457" s="26">
        <f>IF($H457&gt;J457,MIN($H457-J457,K457-J457)*INDEX('[1]2018_commission_structure-Start'!$A$15:$J$18,MATCH($E457,'[1]2018_commission_structure-Start'!$A$15:$A$18,0),MATCH(X$1,'[1]2018_commission_structure-Start'!$A$15:$J$15,0)),0)</f>
        <v>20299</v>
      </c>
      <c r="Y457" s="26">
        <f>IF($H457&gt;K457,MIN($H457-K457,L457-K457)*INDEX('[1]2018_commission_structure-Start'!$A$15:$J$18,MATCH($E457,'[1]2018_commission_structure-Start'!$A$15:$A$18,0),MATCH(Y$1,'[1]2018_commission_structure-Start'!$A$15:$J$15,0)),0)</f>
        <v>0</v>
      </c>
      <c r="Z457" s="26">
        <f>IF(H457&gt;L457,(H457-L457)*INDEX('[1]2018_commission_structure-Start'!$A$21:$I$24,MATCH($E457,'[1]2018_commission_structure-Start'!$A$21:$A$24,0),MATCH(Z$1,'[1]2018_commission_structure-Start'!$A$21:$I$21,0)),0)</f>
        <v>0</v>
      </c>
      <c r="AA457" s="28">
        <f t="shared" si="78"/>
        <v>101549</v>
      </c>
      <c r="AB457" s="28">
        <f t="shared" si="79"/>
        <v>150115</v>
      </c>
    </row>
    <row r="458" spans="1:28" x14ac:dyDescent="0.2">
      <c r="A458" s="25" t="str">
        <f t="shared" si="70"/>
        <v>Pablo Goodhand</v>
      </c>
      <c r="B458" s="25">
        <v>4525743115</v>
      </c>
      <c r="C458" s="25" t="s">
        <v>901</v>
      </c>
      <c r="D458" s="25" t="s">
        <v>902</v>
      </c>
      <c r="E458" s="25" t="s">
        <v>10</v>
      </c>
      <c r="F458" s="25">
        <v>96928</v>
      </c>
      <c r="G458" s="25">
        <f>COUNTIF([1]deals_closed!D:D,B458)</f>
        <v>25</v>
      </c>
      <c r="H458" s="26">
        <f>SUMIF([1]deals_closed!D:D,B458,[1]deals_closed!C:C)</f>
        <v>938038</v>
      </c>
      <c r="I458" s="26">
        <f>VLOOKUP(E458,'[1]2018_commission_structure-Start'!$A$22:$I$24,9,FALSE)</f>
        <v>750000</v>
      </c>
      <c r="J458" s="26">
        <f t="shared" si="71"/>
        <v>937500</v>
      </c>
      <c r="K458" s="26">
        <f t="shared" si="72"/>
        <v>1125000</v>
      </c>
      <c r="L458" s="26">
        <f t="shared" si="73"/>
        <v>1500000</v>
      </c>
      <c r="M458" s="27">
        <f t="shared" si="74"/>
        <v>1.2507173333333332</v>
      </c>
      <c r="N458" s="25" t="str">
        <f t="shared" si="75"/>
        <v>125-150%</v>
      </c>
      <c r="O458" s="28">
        <f>MIN(H458,I458)*INDEX('[1]2018_commission_structure-Start'!$A$21:$I$24,MATCH($E458,'[1]2018_commission_structure-Start'!$A$21:$A$24,0),MATCH(O$1,'[1]2018_commission_structure-Start'!$A$21:$I$21,0))</f>
        <v>112500</v>
      </c>
      <c r="P458" s="26">
        <f>IF(H458&gt;I458,MIN(H458-I458,J458-I458)*INDEX('[1]2018_commission_structure-Start'!$A$21:$I$24,MATCH($E458,'[1]2018_commission_structure-Start'!$A$21:$A$24,0), MATCH(P$1,'[1]2018_commission_structure-Start'!$A$21:$I$21,0)),0)</f>
        <v>35625</v>
      </c>
      <c r="Q458" s="26">
        <f>IF($H458&gt;J458,MIN($H458-J458,K458-J458)*INDEX('[1]2018_commission_structure-Start'!$A$21:$I$24,MATCH($E458,'[1]2018_commission_structure-Start'!$A$21:$A$24,0), MATCH(Q$1,'[1]2018_commission_structure-Start'!$A$21:$I$21,0)),0)</f>
        <v>123.74000000000001</v>
      </c>
      <c r="R458" s="26">
        <f>IF($H458&gt;K458,MIN($H458-K458,L458-K458)*INDEX('[1]2018_commission_structure-Start'!$A$21:$I$24,MATCH($E458,'[1]2018_commission_structure-Start'!$A$21:$A$24,0), MATCH(R$1,'[1]2018_commission_structure-Start'!$A$21:$I$21,0)),0)</f>
        <v>0</v>
      </c>
      <c r="S458" s="26">
        <f>IF(H458&gt;L458,(H458-L458)*INDEX('[1]2018_commission_structure-Start'!$A$21:$I$24,MATCH($E458,'[1]2018_commission_structure-Start'!$A$21:$A$24,0),MATCH(S$1,'[1]2018_commission_structure-Start'!$A$21:$I$21,0)),0)</f>
        <v>0</v>
      </c>
      <c r="T458" s="28">
        <f t="shared" si="76"/>
        <v>148248.74</v>
      </c>
      <c r="U458" s="28">
        <f t="shared" si="77"/>
        <v>245176.74</v>
      </c>
      <c r="V458" s="28">
        <f>MIN(H458,I458)*INDEX('[1]2018_commission_structure-Start'!$A$15:$J$18,MATCH($E458,'[1]2018_commission_structure-Start'!$A$15:$A$18,0),MATCH(V$1,'[1]2018_commission_structure-Start'!$A$15:$J$15,0))</f>
        <v>112500</v>
      </c>
      <c r="W458" s="26">
        <f>IF($H458&gt;I458,MIN($H458-I458,J458-I458)*INDEX('[1]2018_commission_structure-Start'!$A$15:$J$18,MATCH($E458,'[1]2018_commission_structure-Start'!$A$15:$A$18,0),MATCH(W$1,'[1]2018_commission_structure-Start'!$A$15:$J$15,0)),0)</f>
        <v>41250</v>
      </c>
      <c r="X458" s="26">
        <f>IF($H458&gt;J458,MIN($H458-J458,K458-J458)*INDEX('[1]2018_commission_structure-Start'!$A$15:$J$18,MATCH($E458,'[1]2018_commission_structure-Start'!$A$15:$A$18,0),MATCH(X$1,'[1]2018_commission_structure-Start'!$A$15:$J$15,0)),0)</f>
        <v>134.5</v>
      </c>
      <c r="Y458" s="26">
        <f>IF($H458&gt;K458,MIN($H458-K458,L458-K458)*INDEX('[1]2018_commission_structure-Start'!$A$15:$J$18,MATCH($E458,'[1]2018_commission_structure-Start'!$A$15:$A$18,0),MATCH(Y$1,'[1]2018_commission_structure-Start'!$A$15:$J$15,0)),0)</f>
        <v>0</v>
      </c>
      <c r="Z458" s="26">
        <f>IF(H458&gt;L458,(H458-L458)*INDEX('[1]2018_commission_structure-Start'!$A$21:$I$24,MATCH($E458,'[1]2018_commission_structure-Start'!$A$21:$A$24,0),MATCH(Z$1,'[1]2018_commission_structure-Start'!$A$21:$I$21,0)),0)</f>
        <v>0</v>
      </c>
      <c r="AA458" s="28">
        <f t="shared" si="78"/>
        <v>153884.5</v>
      </c>
      <c r="AB458" s="28">
        <f t="shared" si="79"/>
        <v>250812.5</v>
      </c>
    </row>
    <row r="459" spans="1:28" x14ac:dyDescent="0.2">
      <c r="A459" s="25" t="str">
        <f t="shared" si="70"/>
        <v>Lil Benion</v>
      </c>
      <c r="B459" s="25">
        <v>3409869514</v>
      </c>
      <c r="C459" s="25" t="s">
        <v>903</v>
      </c>
      <c r="D459" s="25" t="s">
        <v>904</v>
      </c>
      <c r="E459" s="25" t="s">
        <v>7</v>
      </c>
      <c r="F459" s="25">
        <v>47831</v>
      </c>
      <c r="G459" s="25">
        <f>COUNTIF([1]deals_closed!D:D,B459)</f>
        <v>23</v>
      </c>
      <c r="H459" s="26">
        <f>SUMIF([1]deals_closed!D:D,B459,[1]deals_closed!C:C)</f>
        <v>818109</v>
      </c>
      <c r="I459" s="26">
        <f>VLOOKUP(E459,'[1]2018_commission_structure-Start'!$A$22:$I$24,9,FALSE)</f>
        <v>500000</v>
      </c>
      <c r="J459" s="26">
        <f t="shared" si="71"/>
        <v>625000</v>
      </c>
      <c r="K459" s="26">
        <f t="shared" si="72"/>
        <v>750000</v>
      </c>
      <c r="L459" s="26">
        <f t="shared" si="73"/>
        <v>1000000</v>
      </c>
      <c r="M459" s="27">
        <f t="shared" si="74"/>
        <v>1.636218</v>
      </c>
      <c r="N459" s="25" t="str">
        <f t="shared" si="75"/>
        <v>150-200%</v>
      </c>
      <c r="O459" s="28">
        <f>MIN(H459,I459)*INDEX('[1]2018_commission_structure-Start'!$A$21:$I$24,MATCH($E459,'[1]2018_commission_structure-Start'!$A$21:$A$24,0),MATCH(O$1,'[1]2018_commission_structure-Start'!$A$21:$I$21,0))</f>
        <v>50000</v>
      </c>
      <c r="P459" s="26">
        <f>IF(H459&gt;I459,MIN(H459-I459,J459-I459)*INDEX('[1]2018_commission_structure-Start'!$A$21:$I$24,MATCH($E459,'[1]2018_commission_structure-Start'!$A$21:$A$24,0), MATCH(P$1,'[1]2018_commission_structure-Start'!$A$21:$I$21,0)),0)</f>
        <v>18750</v>
      </c>
      <c r="Q459" s="26">
        <f>IF($H459&gt;J459,MIN($H459-J459,K459-J459)*INDEX('[1]2018_commission_structure-Start'!$A$21:$I$24,MATCH($E459,'[1]2018_commission_structure-Start'!$A$21:$A$24,0), MATCH(Q$1,'[1]2018_commission_structure-Start'!$A$21:$I$21,0)),0)</f>
        <v>22500</v>
      </c>
      <c r="R459" s="26">
        <f>IF($H459&gt;K459,MIN($H459-K459,L459-K459)*INDEX('[1]2018_commission_structure-Start'!$A$21:$I$24,MATCH($E459,'[1]2018_commission_structure-Start'!$A$21:$A$24,0), MATCH(R$1,'[1]2018_commission_structure-Start'!$A$21:$I$21,0)),0)</f>
        <v>14983.98</v>
      </c>
      <c r="S459" s="26">
        <f>IF(H459&gt;L459,(H459-L459)*INDEX('[1]2018_commission_structure-Start'!$A$21:$I$24,MATCH($E459,'[1]2018_commission_structure-Start'!$A$21:$A$24,0),MATCH(S$1,'[1]2018_commission_structure-Start'!$A$21:$I$21,0)),0)</f>
        <v>0</v>
      </c>
      <c r="T459" s="28">
        <f t="shared" si="76"/>
        <v>106233.98</v>
      </c>
      <c r="U459" s="28">
        <f t="shared" si="77"/>
        <v>154064.97999999998</v>
      </c>
      <c r="V459" s="28">
        <f>MIN(H459,I459)*INDEX('[1]2018_commission_structure-Start'!$A$15:$J$18,MATCH($E459,'[1]2018_commission_structure-Start'!$A$15:$A$18,0),MATCH(V$1,'[1]2018_commission_structure-Start'!$A$15:$J$15,0))</f>
        <v>60000</v>
      </c>
      <c r="W459" s="26">
        <f>IF($H459&gt;I459,MIN($H459-I459,J459-I459)*INDEX('[1]2018_commission_structure-Start'!$A$15:$J$18,MATCH($E459,'[1]2018_commission_structure-Start'!$A$15:$A$18,0),MATCH(W$1,'[1]2018_commission_structure-Start'!$A$15:$J$15,0)),0)</f>
        <v>21250</v>
      </c>
      <c r="X459" s="26">
        <f>IF($H459&gt;J459,MIN($H459-J459,K459-J459)*INDEX('[1]2018_commission_structure-Start'!$A$15:$J$18,MATCH($E459,'[1]2018_commission_structure-Start'!$A$15:$A$18,0),MATCH(X$1,'[1]2018_commission_structure-Start'!$A$15:$J$15,0)),0)</f>
        <v>25000</v>
      </c>
      <c r="Y459" s="26">
        <f>IF($H459&gt;K459,MIN($H459-K459,L459-K459)*INDEX('[1]2018_commission_structure-Start'!$A$15:$J$18,MATCH($E459,'[1]2018_commission_structure-Start'!$A$15:$A$18,0),MATCH(Y$1,'[1]2018_commission_structure-Start'!$A$15:$J$15,0)),0)</f>
        <v>14983.98</v>
      </c>
      <c r="Z459" s="26">
        <f>IF(H459&gt;L459,(H459-L459)*INDEX('[1]2018_commission_structure-Start'!$A$21:$I$24,MATCH($E459,'[1]2018_commission_structure-Start'!$A$21:$A$24,0),MATCH(Z$1,'[1]2018_commission_structure-Start'!$A$21:$I$21,0)),0)</f>
        <v>0</v>
      </c>
      <c r="AA459" s="28">
        <f t="shared" si="78"/>
        <v>121233.98</v>
      </c>
      <c r="AB459" s="28">
        <f t="shared" si="79"/>
        <v>169064.97999999998</v>
      </c>
    </row>
    <row r="460" spans="1:28" x14ac:dyDescent="0.2">
      <c r="A460" s="25" t="str">
        <f t="shared" si="70"/>
        <v>Ivor Davidy</v>
      </c>
      <c r="B460" s="25">
        <v>27852261</v>
      </c>
      <c r="C460" s="25" t="s">
        <v>905</v>
      </c>
      <c r="D460" s="25" t="s">
        <v>906</v>
      </c>
      <c r="E460" s="25" t="s">
        <v>10</v>
      </c>
      <c r="F460" s="25">
        <v>75324</v>
      </c>
      <c r="G460" s="25">
        <f>COUNTIF([1]deals_closed!D:D,B460)</f>
        <v>15</v>
      </c>
      <c r="H460" s="26">
        <f>SUMIF([1]deals_closed!D:D,B460,[1]deals_closed!C:C)</f>
        <v>403196</v>
      </c>
      <c r="I460" s="26">
        <f>VLOOKUP(E460,'[1]2018_commission_structure-Start'!$A$22:$I$24,9,FALSE)</f>
        <v>750000</v>
      </c>
      <c r="J460" s="26">
        <f t="shared" si="71"/>
        <v>937500</v>
      </c>
      <c r="K460" s="26">
        <f t="shared" si="72"/>
        <v>1125000</v>
      </c>
      <c r="L460" s="26">
        <f t="shared" si="73"/>
        <v>1500000</v>
      </c>
      <c r="M460" s="27">
        <f t="shared" si="74"/>
        <v>0.53759466666666667</v>
      </c>
      <c r="N460" s="25" t="str">
        <f t="shared" si="75"/>
        <v>0-100%</v>
      </c>
      <c r="O460" s="28">
        <f>MIN(H460,I460)*INDEX('[1]2018_commission_structure-Start'!$A$21:$I$24,MATCH($E460,'[1]2018_commission_structure-Start'!$A$21:$A$24,0),MATCH(O$1,'[1]2018_commission_structure-Start'!$A$21:$I$21,0))</f>
        <v>60479.399999999994</v>
      </c>
      <c r="P460" s="26">
        <f>IF(H460&gt;I460,MIN(H460-I460,J460-I460)*INDEX('[1]2018_commission_structure-Start'!$A$21:$I$24,MATCH($E460,'[1]2018_commission_structure-Start'!$A$21:$A$24,0), MATCH(P$1,'[1]2018_commission_structure-Start'!$A$21:$I$21,0)),0)</f>
        <v>0</v>
      </c>
      <c r="Q460" s="26">
        <f>IF($H460&gt;J460,MIN($H460-J460,K460-J460)*INDEX('[1]2018_commission_structure-Start'!$A$21:$I$24,MATCH($E460,'[1]2018_commission_structure-Start'!$A$21:$A$24,0), MATCH(Q$1,'[1]2018_commission_structure-Start'!$A$21:$I$21,0)),0)</f>
        <v>0</v>
      </c>
      <c r="R460" s="26">
        <f>IF($H460&gt;K460,MIN($H460-K460,L460-K460)*INDEX('[1]2018_commission_structure-Start'!$A$21:$I$24,MATCH($E460,'[1]2018_commission_structure-Start'!$A$21:$A$24,0), MATCH(R$1,'[1]2018_commission_structure-Start'!$A$21:$I$21,0)),0)</f>
        <v>0</v>
      </c>
      <c r="S460" s="26">
        <f>IF(H460&gt;L460,(H460-L460)*INDEX('[1]2018_commission_structure-Start'!$A$21:$I$24,MATCH($E460,'[1]2018_commission_structure-Start'!$A$21:$A$24,0),MATCH(S$1,'[1]2018_commission_structure-Start'!$A$21:$I$21,0)),0)</f>
        <v>0</v>
      </c>
      <c r="T460" s="28">
        <f t="shared" si="76"/>
        <v>60479.399999999994</v>
      </c>
      <c r="U460" s="28">
        <f t="shared" si="77"/>
        <v>135803.4</v>
      </c>
      <c r="V460" s="28">
        <f>MIN(H460,I460)*INDEX('[1]2018_commission_structure-Start'!$A$15:$J$18,MATCH($E460,'[1]2018_commission_structure-Start'!$A$15:$A$18,0),MATCH(V$1,'[1]2018_commission_structure-Start'!$A$15:$J$15,0))</f>
        <v>60479.399999999994</v>
      </c>
      <c r="W460" s="26">
        <f>IF($H460&gt;I460,MIN($H460-I460,J460-I460)*INDEX('[1]2018_commission_structure-Start'!$A$15:$J$18,MATCH($E460,'[1]2018_commission_structure-Start'!$A$15:$A$18,0),MATCH(W$1,'[1]2018_commission_structure-Start'!$A$15:$J$15,0)),0)</f>
        <v>0</v>
      </c>
      <c r="X460" s="26">
        <f>IF($H460&gt;J460,MIN($H460-J460,K460-J460)*INDEX('[1]2018_commission_structure-Start'!$A$15:$J$18,MATCH($E460,'[1]2018_commission_structure-Start'!$A$15:$A$18,0),MATCH(X$1,'[1]2018_commission_structure-Start'!$A$15:$J$15,0)),0)</f>
        <v>0</v>
      </c>
      <c r="Y460" s="26">
        <f>IF($H460&gt;K460,MIN($H460-K460,L460-K460)*INDEX('[1]2018_commission_structure-Start'!$A$15:$J$18,MATCH($E460,'[1]2018_commission_structure-Start'!$A$15:$A$18,0),MATCH(Y$1,'[1]2018_commission_structure-Start'!$A$15:$J$15,0)),0)</f>
        <v>0</v>
      </c>
      <c r="Z460" s="26">
        <f>IF(H460&gt;L460,(H460-L460)*INDEX('[1]2018_commission_structure-Start'!$A$21:$I$24,MATCH($E460,'[1]2018_commission_structure-Start'!$A$21:$A$24,0),MATCH(Z$1,'[1]2018_commission_structure-Start'!$A$21:$I$21,0)),0)</f>
        <v>0</v>
      </c>
      <c r="AA460" s="28">
        <f t="shared" si="78"/>
        <v>60479.399999999994</v>
      </c>
      <c r="AB460" s="28">
        <f t="shared" si="79"/>
        <v>135803.4</v>
      </c>
    </row>
    <row r="461" spans="1:28" x14ac:dyDescent="0.2">
      <c r="A461" s="25" t="str">
        <f t="shared" si="70"/>
        <v>Gaelan Robrow</v>
      </c>
      <c r="B461" s="25">
        <v>939715988</v>
      </c>
      <c r="C461" s="25" t="s">
        <v>907</v>
      </c>
      <c r="D461" s="25" t="s">
        <v>908</v>
      </c>
      <c r="E461" s="25" t="s">
        <v>10</v>
      </c>
      <c r="F461" s="25">
        <v>97130</v>
      </c>
      <c r="G461" s="25">
        <f>COUNTIF([1]deals_closed!D:D,B461)</f>
        <v>20</v>
      </c>
      <c r="H461" s="26">
        <f>SUMIF([1]deals_closed!D:D,B461,[1]deals_closed!C:C)</f>
        <v>638419</v>
      </c>
      <c r="I461" s="26">
        <f>VLOOKUP(E461,'[1]2018_commission_structure-Start'!$A$22:$I$24,9,FALSE)</f>
        <v>750000</v>
      </c>
      <c r="J461" s="26">
        <f t="shared" si="71"/>
        <v>937500</v>
      </c>
      <c r="K461" s="26">
        <f t="shared" si="72"/>
        <v>1125000</v>
      </c>
      <c r="L461" s="26">
        <f t="shared" si="73"/>
        <v>1500000</v>
      </c>
      <c r="M461" s="27">
        <f t="shared" si="74"/>
        <v>0.85122533333333328</v>
      </c>
      <c r="N461" s="25" t="str">
        <f t="shared" si="75"/>
        <v>0-100%</v>
      </c>
      <c r="O461" s="28">
        <f>MIN(H461,I461)*INDEX('[1]2018_commission_structure-Start'!$A$21:$I$24,MATCH($E461,'[1]2018_commission_structure-Start'!$A$21:$A$24,0),MATCH(O$1,'[1]2018_commission_structure-Start'!$A$21:$I$21,0))</f>
        <v>95762.849999999991</v>
      </c>
      <c r="P461" s="26">
        <f>IF(H461&gt;I461,MIN(H461-I461,J461-I461)*INDEX('[1]2018_commission_structure-Start'!$A$21:$I$24,MATCH($E461,'[1]2018_commission_structure-Start'!$A$21:$A$24,0), MATCH(P$1,'[1]2018_commission_structure-Start'!$A$21:$I$21,0)),0)</f>
        <v>0</v>
      </c>
      <c r="Q461" s="26">
        <f>IF($H461&gt;J461,MIN($H461-J461,K461-J461)*INDEX('[1]2018_commission_structure-Start'!$A$21:$I$24,MATCH($E461,'[1]2018_commission_structure-Start'!$A$21:$A$24,0), MATCH(Q$1,'[1]2018_commission_structure-Start'!$A$21:$I$21,0)),0)</f>
        <v>0</v>
      </c>
      <c r="R461" s="26">
        <f>IF($H461&gt;K461,MIN($H461-K461,L461-K461)*INDEX('[1]2018_commission_structure-Start'!$A$21:$I$24,MATCH($E461,'[1]2018_commission_structure-Start'!$A$21:$A$24,0), MATCH(R$1,'[1]2018_commission_structure-Start'!$A$21:$I$21,0)),0)</f>
        <v>0</v>
      </c>
      <c r="S461" s="26">
        <f>IF(H461&gt;L461,(H461-L461)*INDEX('[1]2018_commission_structure-Start'!$A$21:$I$24,MATCH($E461,'[1]2018_commission_structure-Start'!$A$21:$A$24,0),MATCH(S$1,'[1]2018_commission_structure-Start'!$A$21:$I$21,0)),0)</f>
        <v>0</v>
      </c>
      <c r="T461" s="28">
        <f t="shared" si="76"/>
        <v>95762.849999999991</v>
      </c>
      <c r="U461" s="28">
        <f t="shared" si="77"/>
        <v>192892.84999999998</v>
      </c>
      <c r="V461" s="28">
        <f>MIN(H461,I461)*INDEX('[1]2018_commission_structure-Start'!$A$15:$J$18,MATCH($E461,'[1]2018_commission_structure-Start'!$A$15:$A$18,0),MATCH(V$1,'[1]2018_commission_structure-Start'!$A$15:$J$15,0))</f>
        <v>95762.849999999991</v>
      </c>
      <c r="W461" s="26">
        <f>IF($H461&gt;I461,MIN($H461-I461,J461-I461)*INDEX('[1]2018_commission_structure-Start'!$A$15:$J$18,MATCH($E461,'[1]2018_commission_structure-Start'!$A$15:$A$18,0),MATCH(W$1,'[1]2018_commission_structure-Start'!$A$15:$J$15,0)),0)</f>
        <v>0</v>
      </c>
      <c r="X461" s="26">
        <f>IF($H461&gt;J461,MIN($H461-J461,K461-J461)*INDEX('[1]2018_commission_structure-Start'!$A$15:$J$18,MATCH($E461,'[1]2018_commission_structure-Start'!$A$15:$A$18,0),MATCH(X$1,'[1]2018_commission_structure-Start'!$A$15:$J$15,0)),0)</f>
        <v>0</v>
      </c>
      <c r="Y461" s="26">
        <f>IF($H461&gt;K461,MIN($H461-K461,L461-K461)*INDEX('[1]2018_commission_structure-Start'!$A$15:$J$18,MATCH($E461,'[1]2018_commission_structure-Start'!$A$15:$A$18,0),MATCH(Y$1,'[1]2018_commission_structure-Start'!$A$15:$J$15,0)),0)</f>
        <v>0</v>
      </c>
      <c r="Z461" s="26">
        <f>IF(H461&gt;L461,(H461-L461)*INDEX('[1]2018_commission_structure-Start'!$A$21:$I$24,MATCH($E461,'[1]2018_commission_structure-Start'!$A$21:$A$24,0),MATCH(Z$1,'[1]2018_commission_structure-Start'!$A$21:$I$21,0)),0)</f>
        <v>0</v>
      </c>
      <c r="AA461" s="28">
        <f t="shared" si="78"/>
        <v>95762.849999999991</v>
      </c>
      <c r="AB461" s="28">
        <f t="shared" si="79"/>
        <v>192892.84999999998</v>
      </c>
    </row>
    <row r="462" spans="1:28" x14ac:dyDescent="0.2">
      <c r="A462" s="25" t="str">
        <f t="shared" si="70"/>
        <v>Loleta Faull</v>
      </c>
      <c r="B462" s="25">
        <v>4409014943</v>
      </c>
      <c r="C462" s="25" t="s">
        <v>909</v>
      </c>
      <c r="D462" s="25" t="s">
        <v>910</v>
      </c>
      <c r="E462" s="25" t="s">
        <v>29</v>
      </c>
      <c r="F462" s="25">
        <v>77365</v>
      </c>
      <c r="G462" s="25">
        <f>COUNTIF([1]deals_closed!D:D,B462)</f>
        <v>19</v>
      </c>
      <c r="H462" s="26">
        <f>SUMIF([1]deals_closed!D:D,B462,[1]deals_closed!C:C)</f>
        <v>605319</v>
      </c>
      <c r="I462" s="26">
        <f>VLOOKUP(E462,'[1]2018_commission_structure-Start'!$A$22:$I$24,9,FALSE)</f>
        <v>600000</v>
      </c>
      <c r="J462" s="26">
        <f t="shared" si="71"/>
        <v>750000</v>
      </c>
      <c r="K462" s="26">
        <f t="shared" si="72"/>
        <v>900000</v>
      </c>
      <c r="L462" s="26">
        <f t="shared" si="73"/>
        <v>1200000</v>
      </c>
      <c r="M462" s="27">
        <f t="shared" si="74"/>
        <v>1.0088649999999999</v>
      </c>
      <c r="N462" s="25" t="str">
        <f t="shared" si="75"/>
        <v>100-125%</v>
      </c>
      <c r="O462" s="28">
        <f>MIN(H462,I462)*INDEX('[1]2018_commission_structure-Start'!$A$21:$I$24,MATCH($E462,'[1]2018_commission_structure-Start'!$A$21:$A$24,0),MATCH(O$1,'[1]2018_commission_structure-Start'!$A$21:$I$21,0))</f>
        <v>78000</v>
      </c>
      <c r="P462" s="26">
        <f>IF(H462&gt;I462,MIN(H462-I462,J462-I462)*INDEX('[1]2018_commission_structure-Start'!$A$21:$I$24,MATCH($E462,'[1]2018_commission_structure-Start'!$A$21:$A$24,0), MATCH(P$1,'[1]2018_commission_structure-Start'!$A$21:$I$21,0)),0)</f>
        <v>904.23</v>
      </c>
      <c r="Q462" s="26">
        <f>IF($H462&gt;J462,MIN($H462-J462,K462-J462)*INDEX('[1]2018_commission_structure-Start'!$A$21:$I$24,MATCH($E462,'[1]2018_commission_structure-Start'!$A$21:$A$24,0), MATCH(Q$1,'[1]2018_commission_structure-Start'!$A$21:$I$21,0)),0)</f>
        <v>0</v>
      </c>
      <c r="R462" s="26">
        <f>IF($H462&gt;K462,MIN($H462-K462,L462-K462)*INDEX('[1]2018_commission_structure-Start'!$A$21:$I$24,MATCH($E462,'[1]2018_commission_structure-Start'!$A$21:$A$24,0), MATCH(R$1,'[1]2018_commission_structure-Start'!$A$21:$I$21,0)),0)</f>
        <v>0</v>
      </c>
      <c r="S462" s="26">
        <f>IF(H462&gt;L462,(H462-L462)*INDEX('[1]2018_commission_structure-Start'!$A$21:$I$24,MATCH($E462,'[1]2018_commission_structure-Start'!$A$21:$A$24,0),MATCH(S$1,'[1]2018_commission_structure-Start'!$A$21:$I$21,0)),0)</f>
        <v>0</v>
      </c>
      <c r="T462" s="28">
        <f t="shared" si="76"/>
        <v>78904.23</v>
      </c>
      <c r="U462" s="28">
        <f t="shared" si="77"/>
        <v>156269.22999999998</v>
      </c>
      <c r="V462" s="28">
        <f>MIN(H462,I462)*INDEX('[1]2018_commission_structure-Start'!$A$15:$J$18,MATCH($E462,'[1]2018_commission_structure-Start'!$A$15:$A$18,0),MATCH(V$1,'[1]2018_commission_structure-Start'!$A$15:$J$15,0))</f>
        <v>90000</v>
      </c>
      <c r="W462" s="26">
        <f>IF($H462&gt;I462,MIN($H462-I462,J462-I462)*INDEX('[1]2018_commission_structure-Start'!$A$15:$J$18,MATCH($E462,'[1]2018_commission_structure-Start'!$A$15:$A$18,0),MATCH(W$1,'[1]2018_commission_structure-Start'!$A$15:$J$15,0)),0)</f>
        <v>957.42</v>
      </c>
      <c r="X462" s="26">
        <f>IF($H462&gt;J462,MIN($H462-J462,K462-J462)*INDEX('[1]2018_commission_structure-Start'!$A$15:$J$18,MATCH($E462,'[1]2018_commission_structure-Start'!$A$15:$A$18,0),MATCH(X$1,'[1]2018_commission_structure-Start'!$A$15:$J$15,0)),0)</f>
        <v>0</v>
      </c>
      <c r="Y462" s="26">
        <f>IF($H462&gt;K462,MIN($H462-K462,L462-K462)*INDEX('[1]2018_commission_structure-Start'!$A$15:$J$18,MATCH($E462,'[1]2018_commission_structure-Start'!$A$15:$A$18,0),MATCH(Y$1,'[1]2018_commission_structure-Start'!$A$15:$J$15,0)),0)</f>
        <v>0</v>
      </c>
      <c r="Z462" s="26">
        <f>IF(H462&gt;L462,(H462-L462)*INDEX('[1]2018_commission_structure-Start'!$A$21:$I$24,MATCH($E462,'[1]2018_commission_structure-Start'!$A$21:$A$24,0),MATCH(Z$1,'[1]2018_commission_structure-Start'!$A$21:$I$21,0)),0)</f>
        <v>0</v>
      </c>
      <c r="AA462" s="28">
        <f t="shared" si="78"/>
        <v>90957.42</v>
      </c>
      <c r="AB462" s="28">
        <f t="shared" si="79"/>
        <v>168322.41999999998</v>
      </c>
    </row>
    <row r="463" spans="1:28" x14ac:dyDescent="0.2">
      <c r="A463" s="25" t="str">
        <f t="shared" si="70"/>
        <v>Elwyn Keyzman</v>
      </c>
      <c r="B463" s="25">
        <v>6837456032</v>
      </c>
      <c r="C463" s="25" t="s">
        <v>911</v>
      </c>
      <c r="D463" s="25" t="s">
        <v>912</v>
      </c>
      <c r="E463" s="25" t="s">
        <v>7</v>
      </c>
      <c r="F463" s="25">
        <v>51201</v>
      </c>
      <c r="G463" s="25">
        <f>COUNTIF([1]deals_closed!D:D,B463)</f>
        <v>20</v>
      </c>
      <c r="H463" s="26">
        <f>SUMIF([1]deals_closed!D:D,B463,[1]deals_closed!C:C)</f>
        <v>727326</v>
      </c>
      <c r="I463" s="26">
        <f>VLOOKUP(E463,'[1]2018_commission_structure-Start'!$A$22:$I$24,9,FALSE)</f>
        <v>500000</v>
      </c>
      <c r="J463" s="26">
        <f t="shared" si="71"/>
        <v>625000</v>
      </c>
      <c r="K463" s="26">
        <f t="shared" si="72"/>
        <v>750000</v>
      </c>
      <c r="L463" s="26">
        <f t="shared" si="73"/>
        <v>1000000</v>
      </c>
      <c r="M463" s="27">
        <f t="shared" si="74"/>
        <v>1.4546520000000001</v>
      </c>
      <c r="N463" s="25" t="str">
        <f t="shared" si="75"/>
        <v>125-150%</v>
      </c>
      <c r="O463" s="28">
        <f>MIN(H463,I463)*INDEX('[1]2018_commission_structure-Start'!$A$21:$I$24,MATCH($E463,'[1]2018_commission_structure-Start'!$A$21:$A$24,0),MATCH(O$1,'[1]2018_commission_structure-Start'!$A$21:$I$21,0))</f>
        <v>50000</v>
      </c>
      <c r="P463" s="26">
        <f>IF(H463&gt;I463,MIN(H463-I463,J463-I463)*INDEX('[1]2018_commission_structure-Start'!$A$21:$I$24,MATCH($E463,'[1]2018_commission_structure-Start'!$A$21:$A$24,0), MATCH(P$1,'[1]2018_commission_structure-Start'!$A$21:$I$21,0)),0)</f>
        <v>18750</v>
      </c>
      <c r="Q463" s="26">
        <f>IF($H463&gt;J463,MIN($H463-J463,K463-J463)*INDEX('[1]2018_commission_structure-Start'!$A$21:$I$24,MATCH($E463,'[1]2018_commission_structure-Start'!$A$21:$A$24,0), MATCH(Q$1,'[1]2018_commission_structure-Start'!$A$21:$I$21,0)),0)</f>
        <v>18418.68</v>
      </c>
      <c r="R463" s="26">
        <f>IF($H463&gt;K463,MIN($H463-K463,L463-K463)*INDEX('[1]2018_commission_structure-Start'!$A$21:$I$24,MATCH($E463,'[1]2018_commission_structure-Start'!$A$21:$A$24,0), MATCH(R$1,'[1]2018_commission_structure-Start'!$A$21:$I$21,0)),0)</f>
        <v>0</v>
      </c>
      <c r="S463" s="26">
        <f>IF(H463&gt;L463,(H463-L463)*INDEX('[1]2018_commission_structure-Start'!$A$21:$I$24,MATCH($E463,'[1]2018_commission_structure-Start'!$A$21:$A$24,0),MATCH(S$1,'[1]2018_commission_structure-Start'!$A$21:$I$21,0)),0)</f>
        <v>0</v>
      </c>
      <c r="T463" s="28">
        <f t="shared" si="76"/>
        <v>87168.68</v>
      </c>
      <c r="U463" s="28">
        <f t="shared" si="77"/>
        <v>138369.68</v>
      </c>
      <c r="V463" s="28">
        <f>MIN(H463,I463)*INDEX('[1]2018_commission_structure-Start'!$A$15:$J$18,MATCH($E463,'[1]2018_commission_structure-Start'!$A$15:$A$18,0),MATCH(V$1,'[1]2018_commission_structure-Start'!$A$15:$J$15,0))</f>
        <v>60000</v>
      </c>
      <c r="W463" s="26">
        <f>IF($H463&gt;I463,MIN($H463-I463,J463-I463)*INDEX('[1]2018_commission_structure-Start'!$A$15:$J$18,MATCH($E463,'[1]2018_commission_structure-Start'!$A$15:$A$18,0),MATCH(W$1,'[1]2018_commission_structure-Start'!$A$15:$J$15,0)),0)</f>
        <v>21250</v>
      </c>
      <c r="X463" s="26">
        <f>IF($H463&gt;J463,MIN($H463-J463,K463-J463)*INDEX('[1]2018_commission_structure-Start'!$A$15:$J$18,MATCH($E463,'[1]2018_commission_structure-Start'!$A$15:$A$18,0),MATCH(X$1,'[1]2018_commission_structure-Start'!$A$15:$J$15,0)),0)</f>
        <v>20465.2</v>
      </c>
      <c r="Y463" s="26">
        <f>IF($H463&gt;K463,MIN($H463-K463,L463-K463)*INDEX('[1]2018_commission_structure-Start'!$A$15:$J$18,MATCH($E463,'[1]2018_commission_structure-Start'!$A$15:$A$18,0),MATCH(Y$1,'[1]2018_commission_structure-Start'!$A$15:$J$15,0)),0)</f>
        <v>0</v>
      </c>
      <c r="Z463" s="26">
        <f>IF(H463&gt;L463,(H463-L463)*INDEX('[1]2018_commission_structure-Start'!$A$21:$I$24,MATCH($E463,'[1]2018_commission_structure-Start'!$A$21:$A$24,0),MATCH(Z$1,'[1]2018_commission_structure-Start'!$A$21:$I$21,0)),0)</f>
        <v>0</v>
      </c>
      <c r="AA463" s="28">
        <f t="shared" si="78"/>
        <v>101715.2</v>
      </c>
      <c r="AB463" s="28">
        <f t="shared" si="79"/>
        <v>152916.20000000001</v>
      </c>
    </row>
    <row r="464" spans="1:28" x14ac:dyDescent="0.2">
      <c r="A464" s="25" t="str">
        <f t="shared" si="70"/>
        <v>Shanta Crooke</v>
      </c>
      <c r="B464" s="25">
        <v>3547596165</v>
      </c>
      <c r="C464" s="25" t="s">
        <v>913</v>
      </c>
      <c r="D464" s="25" t="s">
        <v>914</v>
      </c>
      <c r="E464" s="25" t="s">
        <v>10</v>
      </c>
      <c r="F464" s="25">
        <v>86155</v>
      </c>
      <c r="G464" s="25">
        <f>COUNTIF([1]deals_closed!D:D,B464)</f>
        <v>21</v>
      </c>
      <c r="H464" s="26">
        <f>SUMIF([1]deals_closed!D:D,B464,[1]deals_closed!C:C)</f>
        <v>635919</v>
      </c>
      <c r="I464" s="26">
        <f>VLOOKUP(E464,'[1]2018_commission_structure-Start'!$A$22:$I$24,9,FALSE)</f>
        <v>750000</v>
      </c>
      <c r="J464" s="26">
        <f t="shared" si="71"/>
        <v>937500</v>
      </c>
      <c r="K464" s="26">
        <f t="shared" si="72"/>
        <v>1125000</v>
      </c>
      <c r="L464" s="26">
        <f t="shared" si="73"/>
        <v>1500000</v>
      </c>
      <c r="M464" s="27">
        <f t="shared" si="74"/>
        <v>0.84789199999999998</v>
      </c>
      <c r="N464" s="25" t="str">
        <f t="shared" si="75"/>
        <v>0-100%</v>
      </c>
      <c r="O464" s="28">
        <f>MIN(H464,I464)*INDEX('[1]2018_commission_structure-Start'!$A$21:$I$24,MATCH($E464,'[1]2018_commission_structure-Start'!$A$21:$A$24,0),MATCH(O$1,'[1]2018_commission_structure-Start'!$A$21:$I$21,0))</f>
        <v>95387.849999999991</v>
      </c>
      <c r="P464" s="26">
        <f>IF(H464&gt;I464,MIN(H464-I464,J464-I464)*INDEX('[1]2018_commission_structure-Start'!$A$21:$I$24,MATCH($E464,'[1]2018_commission_structure-Start'!$A$21:$A$24,0), MATCH(P$1,'[1]2018_commission_structure-Start'!$A$21:$I$21,0)),0)</f>
        <v>0</v>
      </c>
      <c r="Q464" s="26">
        <f>IF($H464&gt;J464,MIN($H464-J464,K464-J464)*INDEX('[1]2018_commission_structure-Start'!$A$21:$I$24,MATCH($E464,'[1]2018_commission_structure-Start'!$A$21:$A$24,0), MATCH(Q$1,'[1]2018_commission_structure-Start'!$A$21:$I$21,0)),0)</f>
        <v>0</v>
      </c>
      <c r="R464" s="26">
        <f>IF($H464&gt;K464,MIN($H464-K464,L464-K464)*INDEX('[1]2018_commission_structure-Start'!$A$21:$I$24,MATCH($E464,'[1]2018_commission_structure-Start'!$A$21:$A$24,0), MATCH(R$1,'[1]2018_commission_structure-Start'!$A$21:$I$21,0)),0)</f>
        <v>0</v>
      </c>
      <c r="S464" s="26">
        <f>IF(H464&gt;L464,(H464-L464)*INDEX('[1]2018_commission_structure-Start'!$A$21:$I$24,MATCH($E464,'[1]2018_commission_structure-Start'!$A$21:$A$24,0),MATCH(S$1,'[1]2018_commission_structure-Start'!$A$21:$I$21,0)),0)</f>
        <v>0</v>
      </c>
      <c r="T464" s="28">
        <f t="shared" si="76"/>
        <v>95387.849999999991</v>
      </c>
      <c r="U464" s="28">
        <f t="shared" si="77"/>
        <v>181542.84999999998</v>
      </c>
      <c r="V464" s="28">
        <f>MIN(H464,I464)*INDEX('[1]2018_commission_structure-Start'!$A$15:$J$18,MATCH($E464,'[1]2018_commission_structure-Start'!$A$15:$A$18,0),MATCH(V$1,'[1]2018_commission_structure-Start'!$A$15:$J$15,0))</f>
        <v>95387.849999999991</v>
      </c>
      <c r="W464" s="26">
        <f>IF($H464&gt;I464,MIN($H464-I464,J464-I464)*INDEX('[1]2018_commission_structure-Start'!$A$15:$J$18,MATCH($E464,'[1]2018_commission_structure-Start'!$A$15:$A$18,0),MATCH(W$1,'[1]2018_commission_structure-Start'!$A$15:$J$15,0)),0)</f>
        <v>0</v>
      </c>
      <c r="X464" s="26">
        <f>IF($H464&gt;J464,MIN($H464-J464,K464-J464)*INDEX('[1]2018_commission_structure-Start'!$A$15:$J$18,MATCH($E464,'[1]2018_commission_structure-Start'!$A$15:$A$18,0),MATCH(X$1,'[1]2018_commission_structure-Start'!$A$15:$J$15,0)),0)</f>
        <v>0</v>
      </c>
      <c r="Y464" s="26">
        <f>IF($H464&gt;K464,MIN($H464-K464,L464-K464)*INDEX('[1]2018_commission_structure-Start'!$A$15:$J$18,MATCH($E464,'[1]2018_commission_structure-Start'!$A$15:$A$18,0),MATCH(Y$1,'[1]2018_commission_structure-Start'!$A$15:$J$15,0)),0)</f>
        <v>0</v>
      </c>
      <c r="Z464" s="26">
        <f>IF(H464&gt;L464,(H464-L464)*INDEX('[1]2018_commission_structure-Start'!$A$21:$I$24,MATCH($E464,'[1]2018_commission_structure-Start'!$A$21:$A$24,0),MATCH(Z$1,'[1]2018_commission_structure-Start'!$A$21:$I$21,0)),0)</f>
        <v>0</v>
      </c>
      <c r="AA464" s="28">
        <f t="shared" si="78"/>
        <v>95387.849999999991</v>
      </c>
      <c r="AB464" s="28">
        <f t="shared" si="79"/>
        <v>181542.84999999998</v>
      </c>
    </row>
    <row r="465" spans="1:28" x14ac:dyDescent="0.2">
      <c r="A465" s="25" t="str">
        <f t="shared" si="70"/>
        <v>Darsey Hooban</v>
      </c>
      <c r="B465" s="25">
        <v>3806430489</v>
      </c>
      <c r="C465" s="25" t="s">
        <v>915</v>
      </c>
      <c r="D465" s="25" t="s">
        <v>916</v>
      </c>
      <c r="E465" s="25" t="s">
        <v>29</v>
      </c>
      <c r="F465" s="25">
        <v>72117</v>
      </c>
      <c r="G465" s="25">
        <f>COUNTIF([1]deals_closed!D:D,B465)</f>
        <v>23</v>
      </c>
      <c r="H465" s="26">
        <f>SUMIF([1]deals_closed!D:D,B465,[1]deals_closed!C:C)</f>
        <v>795153</v>
      </c>
      <c r="I465" s="26">
        <f>VLOOKUP(E465,'[1]2018_commission_structure-Start'!$A$22:$I$24,9,FALSE)</f>
        <v>600000</v>
      </c>
      <c r="J465" s="26">
        <f t="shared" si="71"/>
        <v>750000</v>
      </c>
      <c r="K465" s="26">
        <f t="shared" si="72"/>
        <v>900000</v>
      </c>
      <c r="L465" s="26">
        <f t="shared" si="73"/>
        <v>1200000</v>
      </c>
      <c r="M465" s="27">
        <f t="shared" si="74"/>
        <v>1.3252550000000001</v>
      </c>
      <c r="N465" s="25" t="str">
        <f t="shared" si="75"/>
        <v>125-150%</v>
      </c>
      <c r="O465" s="28">
        <f>MIN(H465,I465)*INDEX('[1]2018_commission_structure-Start'!$A$21:$I$24,MATCH($E465,'[1]2018_commission_structure-Start'!$A$21:$A$24,0),MATCH(O$1,'[1]2018_commission_structure-Start'!$A$21:$I$21,0))</f>
        <v>78000</v>
      </c>
      <c r="P465" s="26">
        <f>IF(H465&gt;I465,MIN(H465-I465,J465-I465)*INDEX('[1]2018_commission_structure-Start'!$A$21:$I$24,MATCH($E465,'[1]2018_commission_structure-Start'!$A$21:$A$24,0), MATCH(P$1,'[1]2018_commission_structure-Start'!$A$21:$I$21,0)),0)</f>
        <v>25500.000000000004</v>
      </c>
      <c r="Q465" s="26">
        <f>IF($H465&gt;J465,MIN($H465-J465,K465-J465)*INDEX('[1]2018_commission_structure-Start'!$A$21:$I$24,MATCH($E465,'[1]2018_commission_structure-Start'!$A$21:$A$24,0), MATCH(Q$1,'[1]2018_commission_structure-Start'!$A$21:$I$21,0)),0)</f>
        <v>9482.1299999999992</v>
      </c>
      <c r="R465" s="26">
        <f>IF($H465&gt;K465,MIN($H465-K465,L465-K465)*INDEX('[1]2018_commission_structure-Start'!$A$21:$I$24,MATCH($E465,'[1]2018_commission_structure-Start'!$A$21:$A$24,0), MATCH(R$1,'[1]2018_commission_structure-Start'!$A$21:$I$21,0)),0)</f>
        <v>0</v>
      </c>
      <c r="S465" s="26">
        <f>IF(H465&gt;L465,(H465-L465)*INDEX('[1]2018_commission_structure-Start'!$A$21:$I$24,MATCH($E465,'[1]2018_commission_structure-Start'!$A$21:$A$24,0),MATCH(S$1,'[1]2018_commission_structure-Start'!$A$21:$I$21,0)),0)</f>
        <v>0</v>
      </c>
      <c r="T465" s="28">
        <f t="shared" si="76"/>
        <v>112982.13</v>
      </c>
      <c r="U465" s="28">
        <f t="shared" si="77"/>
        <v>185099.13</v>
      </c>
      <c r="V465" s="28">
        <f>MIN(H465,I465)*INDEX('[1]2018_commission_structure-Start'!$A$15:$J$18,MATCH($E465,'[1]2018_commission_structure-Start'!$A$15:$A$18,0),MATCH(V$1,'[1]2018_commission_structure-Start'!$A$15:$J$15,0))</f>
        <v>90000</v>
      </c>
      <c r="W465" s="26">
        <f>IF($H465&gt;I465,MIN($H465-I465,J465-I465)*INDEX('[1]2018_commission_structure-Start'!$A$15:$J$18,MATCH($E465,'[1]2018_commission_structure-Start'!$A$15:$A$18,0),MATCH(W$1,'[1]2018_commission_structure-Start'!$A$15:$J$15,0)),0)</f>
        <v>27000</v>
      </c>
      <c r="X465" s="26">
        <f>IF($H465&gt;J465,MIN($H465-J465,K465-J465)*INDEX('[1]2018_commission_structure-Start'!$A$15:$J$18,MATCH($E465,'[1]2018_commission_structure-Start'!$A$15:$A$18,0),MATCH(X$1,'[1]2018_commission_structure-Start'!$A$15:$J$15,0)),0)</f>
        <v>11288.25</v>
      </c>
      <c r="Y465" s="26">
        <f>IF($H465&gt;K465,MIN($H465-K465,L465-K465)*INDEX('[1]2018_commission_structure-Start'!$A$15:$J$18,MATCH($E465,'[1]2018_commission_structure-Start'!$A$15:$A$18,0),MATCH(Y$1,'[1]2018_commission_structure-Start'!$A$15:$J$15,0)),0)</f>
        <v>0</v>
      </c>
      <c r="Z465" s="26">
        <f>IF(H465&gt;L465,(H465-L465)*INDEX('[1]2018_commission_structure-Start'!$A$21:$I$24,MATCH($E465,'[1]2018_commission_structure-Start'!$A$21:$A$24,0),MATCH(Z$1,'[1]2018_commission_structure-Start'!$A$21:$I$21,0)),0)</f>
        <v>0</v>
      </c>
      <c r="AA465" s="28">
        <f t="shared" si="78"/>
        <v>128288.25</v>
      </c>
      <c r="AB465" s="28">
        <f t="shared" si="79"/>
        <v>200405.25</v>
      </c>
    </row>
    <row r="466" spans="1:28" x14ac:dyDescent="0.2">
      <c r="A466" s="25" t="str">
        <f t="shared" si="70"/>
        <v>Thebault Base</v>
      </c>
      <c r="B466" s="25">
        <v>898924138</v>
      </c>
      <c r="C466" s="25" t="s">
        <v>917</v>
      </c>
      <c r="D466" s="25" t="s">
        <v>918</v>
      </c>
      <c r="E466" s="25" t="s">
        <v>29</v>
      </c>
      <c r="F466" s="25">
        <v>61385</v>
      </c>
      <c r="G466" s="25">
        <f>COUNTIF([1]deals_closed!D:D,B466)</f>
        <v>19</v>
      </c>
      <c r="H466" s="26">
        <f>SUMIF([1]deals_closed!D:D,B466,[1]deals_closed!C:C)</f>
        <v>691543</v>
      </c>
      <c r="I466" s="26">
        <f>VLOOKUP(E466,'[1]2018_commission_structure-Start'!$A$22:$I$24,9,FALSE)</f>
        <v>600000</v>
      </c>
      <c r="J466" s="26">
        <f t="shared" si="71"/>
        <v>750000</v>
      </c>
      <c r="K466" s="26">
        <f t="shared" si="72"/>
        <v>900000</v>
      </c>
      <c r="L466" s="26">
        <f t="shared" si="73"/>
        <v>1200000</v>
      </c>
      <c r="M466" s="27">
        <f t="shared" si="74"/>
        <v>1.1525716666666668</v>
      </c>
      <c r="N466" s="25" t="str">
        <f t="shared" si="75"/>
        <v>100-125%</v>
      </c>
      <c r="O466" s="28">
        <f>MIN(H466,I466)*INDEX('[1]2018_commission_structure-Start'!$A$21:$I$24,MATCH($E466,'[1]2018_commission_structure-Start'!$A$21:$A$24,0),MATCH(O$1,'[1]2018_commission_structure-Start'!$A$21:$I$21,0))</f>
        <v>78000</v>
      </c>
      <c r="P466" s="26">
        <f>IF(H466&gt;I466,MIN(H466-I466,J466-I466)*INDEX('[1]2018_commission_structure-Start'!$A$21:$I$24,MATCH($E466,'[1]2018_commission_structure-Start'!$A$21:$A$24,0), MATCH(P$1,'[1]2018_commission_structure-Start'!$A$21:$I$21,0)),0)</f>
        <v>15562.310000000001</v>
      </c>
      <c r="Q466" s="26">
        <f>IF($H466&gt;J466,MIN($H466-J466,K466-J466)*INDEX('[1]2018_commission_structure-Start'!$A$21:$I$24,MATCH($E466,'[1]2018_commission_structure-Start'!$A$21:$A$24,0), MATCH(Q$1,'[1]2018_commission_structure-Start'!$A$21:$I$21,0)),0)</f>
        <v>0</v>
      </c>
      <c r="R466" s="26">
        <f>IF($H466&gt;K466,MIN($H466-K466,L466-K466)*INDEX('[1]2018_commission_structure-Start'!$A$21:$I$24,MATCH($E466,'[1]2018_commission_structure-Start'!$A$21:$A$24,0), MATCH(R$1,'[1]2018_commission_structure-Start'!$A$21:$I$21,0)),0)</f>
        <v>0</v>
      </c>
      <c r="S466" s="26">
        <f>IF(H466&gt;L466,(H466-L466)*INDEX('[1]2018_commission_structure-Start'!$A$21:$I$24,MATCH($E466,'[1]2018_commission_structure-Start'!$A$21:$A$24,0),MATCH(S$1,'[1]2018_commission_structure-Start'!$A$21:$I$21,0)),0)</f>
        <v>0</v>
      </c>
      <c r="T466" s="28">
        <f t="shared" si="76"/>
        <v>93562.31</v>
      </c>
      <c r="U466" s="28">
        <f t="shared" si="77"/>
        <v>154947.31</v>
      </c>
      <c r="V466" s="28">
        <f>MIN(H466,I466)*INDEX('[1]2018_commission_structure-Start'!$A$15:$J$18,MATCH($E466,'[1]2018_commission_structure-Start'!$A$15:$A$18,0),MATCH(V$1,'[1]2018_commission_structure-Start'!$A$15:$J$15,0))</f>
        <v>90000</v>
      </c>
      <c r="W466" s="26">
        <f>IF($H466&gt;I466,MIN($H466-I466,J466-I466)*INDEX('[1]2018_commission_structure-Start'!$A$15:$J$18,MATCH($E466,'[1]2018_commission_structure-Start'!$A$15:$A$18,0),MATCH(W$1,'[1]2018_commission_structure-Start'!$A$15:$J$15,0)),0)</f>
        <v>16477.739999999998</v>
      </c>
      <c r="X466" s="26">
        <f>IF($H466&gt;J466,MIN($H466-J466,K466-J466)*INDEX('[1]2018_commission_structure-Start'!$A$15:$J$18,MATCH($E466,'[1]2018_commission_structure-Start'!$A$15:$A$18,0),MATCH(X$1,'[1]2018_commission_structure-Start'!$A$15:$J$15,0)),0)</f>
        <v>0</v>
      </c>
      <c r="Y466" s="26">
        <f>IF($H466&gt;K466,MIN($H466-K466,L466-K466)*INDEX('[1]2018_commission_structure-Start'!$A$15:$J$18,MATCH($E466,'[1]2018_commission_structure-Start'!$A$15:$A$18,0),MATCH(Y$1,'[1]2018_commission_structure-Start'!$A$15:$J$15,0)),0)</f>
        <v>0</v>
      </c>
      <c r="Z466" s="26">
        <f>IF(H466&gt;L466,(H466-L466)*INDEX('[1]2018_commission_structure-Start'!$A$21:$I$24,MATCH($E466,'[1]2018_commission_structure-Start'!$A$21:$A$24,0),MATCH(Z$1,'[1]2018_commission_structure-Start'!$A$21:$I$21,0)),0)</f>
        <v>0</v>
      </c>
      <c r="AA466" s="28">
        <f t="shared" si="78"/>
        <v>106477.73999999999</v>
      </c>
      <c r="AB466" s="28">
        <f t="shared" si="79"/>
        <v>167862.74</v>
      </c>
    </row>
    <row r="467" spans="1:28" x14ac:dyDescent="0.2">
      <c r="A467" s="25" t="str">
        <f t="shared" si="70"/>
        <v>Mercy Richemont</v>
      </c>
      <c r="B467" s="25">
        <v>3211170715</v>
      </c>
      <c r="C467" s="25" t="s">
        <v>919</v>
      </c>
      <c r="D467" s="25" t="s">
        <v>920</v>
      </c>
      <c r="E467" s="25" t="s">
        <v>7</v>
      </c>
      <c r="F467" s="25">
        <v>57666</v>
      </c>
      <c r="G467" s="25">
        <f>COUNTIF([1]deals_closed!D:D,B467)</f>
        <v>24</v>
      </c>
      <c r="H467" s="26">
        <f>SUMIF([1]deals_closed!D:D,B467,[1]deals_closed!C:C)</f>
        <v>846426</v>
      </c>
      <c r="I467" s="26">
        <f>VLOOKUP(E467,'[1]2018_commission_structure-Start'!$A$22:$I$24,9,FALSE)</f>
        <v>500000</v>
      </c>
      <c r="J467" s="26">
        <f t="shared" si="71"/>
        <v>625000</v>
      </c>
      <c r="K467" s="26">
        <f t="shared" si="72"/>
        <v>750000</v>
      </c>
      <c r="L467" s="26">
        <f t="shared" si="73"/>
        <v>1000000</v>
      </c>
      <c r="M467" s="27">
        <f t="shared" si="74"/>
        <v>1.692852</v>
      </c>
      <c r="N467" s="25" t="str">
        <f t="shared" si="75"/>
        <v>150-200%</v>
      </c>
      <c r="O467" s="28">
        <f>MIN(H467,I467)*INDEX('[1]2018_commission_structure-Start'!$A$21:$I$24,MATCH($E467,'[1]2018_commission_structure-Start'!$A$21:$A$24,0),MATCH(O$1,'[1]2018_commission_structure-Start'!$A$21:$I$21,0))</f>
        <v>50000</v>
      </c>
      <c r="P467" s="26">
        <f>IF(H467&gt;I467,MIN(H467-I467,J467-I467)*INDEX('[1]2018_commission_structure-Start'!$A$21:$I$24,MATCH($E467,'[1]2018_commission_structure-Start'!$A$21:$A$24,0), MATCH(P$1,'[1]2018_commission_structure-Start'!$A$21:$I$21,0)),0)</f>
        <v>18750</v>
      </c>
      <c r="Q467" s="26">
        <f>IF($H467&gt;J467,MIN($H467-J467,K467-J467)*INDEX('[1]2018_commission_structure-Start'!$A$21:$I$24,MATCH($E467,'[1]2018_commission_structure-Start'!$A$21:$A$24,0), MATCH(Q$1,'[1]2018_commission_structure-Start'!$A$21:$I$21,0)),0)</f>
        <v>22500</v>
      </c>
      <c r="R467" s="26">
        <f>IF($H467&gt;K467,MIN($H467-K467,L467-K467)*INDEX('[1]2018_commission_structure-Start'!$A$21:$I$24,MATCH($E467,'[1]2018_commission_structure-Start'!$A$21:$A$24,0), MATCH(R$1,'[1]2018_commission_structure-Start'!$A$21:$I$21,0)),0)</f>
        <v>21213.72</v>
      </c>
      <c r="S467" s="26">
        <f>IF(H467&gt;L467,(H467-L467)*INDEX('[1]2018_commission_structure-Start'!$A$21:$I$24,MATCH($E467,'[1]2018_commission_structure-Start'!$A$21:$A$24,0),MATCH(S$1,'[1]2018_commission_structure-Start'!$A$21:$I$21,0)),0)</f>
        <v>0</v>
      </c>
      <c r="T467" s="28">
        <f t="shared" si="76"/>
        <v>112463.72</v>
      </c>
      <c r="U467" s="28">
        <f t="shared" si="77"/>
        <v>170129.72</v>
      </c>
      <c r="V467" s="28">
        <f>MIN(H467,I467)*INDEX('[1]2018_commission_structure-Start'!$A$15:$J$18,MATCH($E467,'[1]2018_commission_structure-Start'!$A$15:$A$18,0),MATCH(V$1,'[1]2018_commission_structure-Start'!$A$15:$J$15,0))</f>
        <v>60000</v>
      </c>
      <c r="W467" s="26">
        <f>IF($H467&gt;I467,MIN($H467-I467,J467-I467)*INDEX('[1]2018_commission_structure-Start'!$A$15:$J$18,MATCH($E467,'[1]2018_commission_structure-Start'!$A$15:$A$18,0),MATCH(W$1,'[1]2018_commission_structure-Start'!$A$15:$J$15,0)),0)</f>
        <v>21250</v>
      </c>
      <c r="X467" s="26">
        <f>IF($H467&gt;J467,MIN($H467-J467,K467-J467)*INDEX('[1]2018_commission_structure-Start'!$A$15:$J$18,MATCH($E467,'[1]2018_commission_structure-Start'!$A$15:$A$18,0),MATCH(X$1,'[1]2018_commission_structure-Start'!$A$15:$J$15,0)),0)</f>
        <v>25000</v>
      </c>
      <c r="Y467" s="26">
        <f>IF($H467&gt;K467,MIN($H467-K467,L467-K467)*INDEX('[1]2018_commission_structure-Start'!$A$15:$J$18,MATCH($E467,'[1]2018_commission_structure-Start'!$A$15:$A$18,0),MATCH(Y$1,'[1]2018_commission_structure-Start'!$A$15:$J$15,0)),0)</f>
        <v>21213.72</v>
      </c>
      <c r="Z467" s="26">
        <f>IF(H467&gt;L467,(H467-L467)*INDEX('[1]2018_commission_structure-Start'!$A$21:$I$24,MATCH($E467,'[1]2018_commission_structure-Start'!$A$21:$A$24,0),MATCH(Z$1,'[1]2018_commission_structure-Start'!$A$21:$I$21,0)),0)</f>
        <v>0</v>
      </c>
      <c r="AA467" s="28">
        <f t="shared" si="78"/>
        <v>127463.72</v>
      </c>
      <c r="AB467" s="28">
        <f t="shared" si="79"/>
        <v>185129.72</v>
      </c>
    </row>
    <row r="468" spans="1:28" x14ac:dyDescent="0.2">
      <c r="A468" s="25" t="str">
        <f t="shared" si="70"/>
        <v>Elisabetta Curzey</v>
      </c>
      <c r="B468" s="25">
        <v>2841287114</v>
      </c>
      <c r="C468" s="25" t="s">
        <v>921</v>
      </c>
      <c r="D468" s="25" t="s">
        <v>922</v>
      </c>
      <c r="E468" s="25" t="s">
        <v>29</v>
      </c>
      <c r="F468" s="25">
        <v>55803</v>
      </c>
      <c r="G468" s="25">
        <f>COUNTIF([1]deals_closed!D:D,B468)</f>
        <v>23</v>
      </c>
      <c r="H468" s="26">
        <f>SUMIF([1]deals_closed!D:D,B468,[1]deals_closed!C:C)</f>
        <v>831538</v>
      </c>
      <c r="I468" s="26">
        <f>VLOOKUP(E468,'[1]2018_commission_structure-Start'!$A$22:$I$24,9,FALSE)</f>
        <v>600000</v>
      </c>
      <c r="J468" s="26">
        <f t="shared" si="71"/>
        <v>750000</v>
      </c>
      <c r="K468" s="26">
        <f t="shared" si="72"/>
        <v>900000</v>
      </c>
      <c r="L468" s="26">
        <f t="shared" si="73"/>
        <v>1200000</v>
      </c>
      <c r="M468" s="27">
        <f t="shared" si="74"/>
        <v>1.3858966666666668</v>
      </c>
      <c r="N468" s="25" t="str">
        <f t="shared" si="75"/>
        <v>125-150%</v>
      </c>
      <c r="O468" s="28">
        <f>MIN(H468,I468)*INDEX('[1]2018_commission_structure-Start'!$A$21:$I$24,MATCH($E468,'[1]2018_commission_structure-Start'!$A$21:$A$24,0),MATCH(O$1,'[1]2018_commission_structure-Start'!$A$21:$I$21,0))</f>
        <v>78000</v>
      </c>
      <c r="P468" s="26">
        <f>IF(H468&gt;I468,MIN(H468-I468,J468-I468)*INDEX('[1]2018_commission_structure-Start'!$A$21:$I$24,MATCH($E468,'[1]2018_commission_structure-Start'!$A$21:$A$24,0), MATCH(P$1,'[1]2018_commission_structure-Start'!$A$21:$I$21,0)),0)</f>
        <v>25500.000000000004</v>
      </c>
      <c r="Q468" s="26">
        <f>IF($H468&gt;J468,MIN($H468-J468,K468-J468)*INDEX('[1]2018_commission_structure-Start'!$A$21:$I$24,MATCH($E468,'[1]2018_commission_structure-Start'!$A$21:$A$24,0), MATCH(Q$1,'[1]2018_commission_structure-Start'!$A$21:$I$21,0)),0)</f>
        <v>17122.98</v>
      </c>
      <c r="R468" s="26">
        <f>IF($H468&gt;K468,MIN($H468-K468,L468-K468)*INDEX('[1]2018_commission_structure-Start'!$A$21:$I$24,MATCH($E468,'[1]2018_commission_structure-Start'!$A$21:$A$24,0), MATCH(R$1,'[1]2018_commission_structure-Start'!$A$21:$I$21,0)),0)</f>
        <v>0</v>
      </c>
      <c r="S468" s="26">
        <f>IF(H468&gt;L468,(H468-L468)*INDEX('[1]2018_commission_structure-Start'!$A$21:$I$24,MATCH($E468,'[1]2018_commission_structure-Start'!$A$21:$A$24,0),MATCH(S$1,'[1]2018_commission_structure-Start'!$A$21:$I$21,0)),0)</f>
        <v>0</v>
      </c>
      <c r="T468" s="28">
        <f t="shared" si="76"/>
        <v>120622.98</v>
      </c>
      <c r="U468" s="28">
        <f t="shared" si="77"/>
        <v>176425.97999999998</v>
      </c>
      <c r="V468" s="28">
        <f>MIN(H468,I468)*INDEX('[1]2018_commission_structure-Start'!$A$15:$J$18,MATCH($E468,'[1]2018_commission_structure-Start'!$A$15:$A$18,0),MATCH(V$1,'[1]2018_commission_structure-Start'!$A$15:$J$15,0))</f>
        <v>90000</v>
      </c>
      <c r="W468" s="26">
        <f>IF($H468&gt;I468,MIN($H468-I468,J468-I468)*INDEX('[1]2018_commission_structure-Start'!$A$15:$J$18,MATCH($E468,'[1]2018_commission_structure-Start'!$A$15:$A$18,0),MATCH(W$1,'[1]2018_commission_structure-Start'!$A$15:$J$15,0)),0)</f>
        <v>27000</v>
      </c>
      <c r="X468" s="26">
        <f>IF($H468&gt;J468,MIN($H468-J468,K468-J468)*INDEX('[1]2018_commission_structure-Start'!$A$15:$J$18,MATCH($E468,'[1]2018_commission_structure-Start'!$A$15:$A$18,0),MATCH(X$1,'[1]2018_commission_structure-Start'!$A$15:$J$15,0)),0)</f>
        <v>20384.5</v>
      </c>
      <c r="Y468" s="26">
        <f>IF($H468&gt;K468,MIN($H468-K468,L468-K468)*INDEX('[1]2018_commission_structure-Start'!$A$15:$J$18,MATCH($E468,'[1]2018_commission_structure-Start'!$A$15:$A$18,0),MATCH(Y$1,'[1]2018_commission_structure-Start'!$A$15:$J$15,0)),0)</f>
        <v>0</v>
      </c>
      <c r="Z468" s="26">
        <f>IF(H468&gt;L468,(H468-L468)*INDEX('[1]2018_commission_structure-Start'!$A$21:$I$24,MATCH($E468,'[1]2018_commission_structure-Start'!$A$21:$A$24,0),MATCH(Z$1,'[1]2018_commission_structure-Start'!$A$21:$I$21,0)),0)</f>
        <v>0</v>
      </c>
      <c r="AA468" s="28">
        <f t="shared" si="78"/>
        <v>137384.5</v>
      </c>
      <c r="AB468" s="28">
        <f t="shared" si="79"/>
        <v>193187.5</v>
      </c>
    </row>
    <row r="469" spans="1:28" x14ac:dyDescent="0.2">
      <c r="A469" s="25" t="str">
        <f t="shared" si="70"/>
        <v>Tori Helis</v>
      </c>
      <c r="B469" s="25">
        <v>2417008025</v>
      </c>
      <c r="C469" s="25" t="s">
        <v>923</v>
      </c>
      <c r="D469" s="25" t="s">
        <v>924</v>
      </c>
      <c r="E469" s="25" t="s">
        <v>29</v>
      </c>
      <c r="F469" s="25">
        <v>74012</v>
      </c>
      <c r="G469" s="25">
        <f>COUNTIF([1]deals_closed!D:D,B469)</f>
        <v>17</v>
      </c>
      <c r="H469" s="26">
        <f>SUMIF([1]deals_closed!D:D,B469,[1]deals_closed!C:C)</f>
        <v>613323</v>
      </c>
      <c r="I469" s="26">
        <f>VLOOKUP(E469,'[1]2018_commission_structure-Start'!$A$22:$I$24,9,FALSE)</f>
        <v>600000</v>
      </c>
      <c r="J469" s="26">
        <f t="shared" si="71"/>
        <v>750000</v>
      </c>
      <c r="K469" s="26">
        <f t="shared" si="72"/>
        <v>900000</v>
      </c>
      <c r="L469" s="26">
        <f t="shared" si="73"/>
        <v>1200000</v>
      </c>
      <c r="M469" s="27">
        <f t="shared" si="74"/>
        <v>1.022205</v>
      </c>
      <c r="N469" s="25" t="str">
        <f t="shared" si="75"/>
        <v>100-125%</v>
      </c>
      <c r="O469" s="28">
        <f>MIN(H469,I469)*INDEX('[1]2018_commission_structure-Start'!$A$21:$I$24,MATCH($E469,'[1]2018_commission_structure-Start'!$A$21:$A$24,0),MATCH(O$1,'[1]2018_commission_structure-Start'!$A$21:$I$21,0))</f>
        <v>78000</v>
      </c>
      <c r="P469" s="26">
        <f>IF(H469&gt;I469,MIN(H469-I469,J469-I469)*INDEX('[1]2018_commission_structure-Start'!$A$21:$I$24,MATCH($E469,'[1]2018_commission_structure-Start'!$A$21:$A$24,0), MATCH(P$1,'[1]2018_commission_structure-Start'!$A$21:$I$21,0)),0)</f>
        <v>2264.9100000000003</v>
      </c>
      <c r="Q469" s="26">
        <f>IF($H469&gt;J469,MIN($H469-J469,K469-J469)*INDEX('[1]2018_commission_structure-Start'!$A$21:$I$24,MATCH($E469,'[1]2018_commission_structure-Start'!$A$21:$A$24,0), MATCH(Q$1,'[1]2018_commission_structure-Start'!$A$21:$I$21,0)),0)</f>
        <v>0</v>
      </c>
      <c r="R469" s="26">
        <f>IF($H469&gt;K469,MIN($H469-K469,L469-K469)*INDEX('[1]2018_commission_structure-Start'!$A$21:$I$24,MATCH($E469,'[1]2018_commission_structure-Start'!$A$21:$A$24,0), MATCH(R$1,'[1]2018_commission_structure-Start'!$A$21:$I$21,0)),0)</f>
        <v>0</v>
      </c>
      <c r="S469" s="26">
        <f>IF(H469&gt;L469,(H469-L469)*INDEX('[1]2018_commission_structure-Start'!$A$21:$I$24,MATCH($E469,'[1]2018_commission_structure-Start'!$A$21:$A$24,0),MATCH(S$1,'[1]2018_commission_structure-Start'!$A$21:$I$21,0)),0)</f>
        <v>0</v>
      </c>
      <c r="T469" s="28">
        <f t="shared" si="76"/>
        <v>80264.91</v>
      </c>
      <c r="U469" s="28">
        <f t="shared" si="77"/>
        <v>154276.91</v>
      </c>
      <c r="V469" s="28">
        <f>MIN(H469,I469)*INDEX('[1]2018_commission_structure-Start'!$A$15:$J$18,MATCH($E469,'[1]2018_commission_structure-Start'!$A$15:$A$18,0),MATCH(V$1,'[1]2018_commission_structure-Start'!$A$15:$J$15,0))</f>
        <v>90000</v>
      </c>
      <c r="W469" s="26">
        <f>IF($H469&gt;I469,MIN($H469-I469,J469-I469)*INDEX('[1]2018_commission_structure-Start'!$A$15:$J$18,MATCH($E469,'[1]2018_commission_structure-Start'!$A$15:$A$18,0),MATCH(W$1,'[1]2018_commission_structure-Start'!$A$15:$J$15,0)),0)</f>
        <v>2398.14</v>
      </c>
      <c r="X469" s="26">
        <f>IF($H469&gt;J469,MIN($H469-J469,K469-J469)*INDEX('[1]2018_commission_structure-Start'!$A$15:$J$18,MATCH($E469,'[1]2018_commission_structure-Start'!$A$15:$A$18,0),MATCH(X$1,'[1]2018_commission_structure-Start'!$A$15:$J$15,0)),0)</f>
        <v>0</v>
      </c>
      <c r="Y469" s="26">
        <f>IF($H469&gt;K469,MIN($H469-K469,L469-K469)*INDEX('[1]2018_commission_structure-Start'!$A$15:$J$18,MATCH($E469,'[1]2018_commission_structure-Start'!$A$15:$A$18,0),MATCH(Y$1,'[1]2018_commission_structure-Start'!$A$15:$J$15,0)),0)</f>
        <v>0</v>
      </c>
      <c r="Z469" s="26">
        <f>IF(H469&gt;L469,(H469-L469)*INDEX('[1]2018_commission_structure-Start'!$A$21:$I$24,MATCH($E469,'[1]2018_commission_structure-Start'!$A$21:$A$24,0),MATCH(Z$1,'[1]2018_commission_structure-Start'!$A$21:$I$21,0)),0)</f>
        <v>0</v>
      </c>
      <c r="AA469" s="28">
        <f t="shared" si="78"/>
        <v>92398.14</v>
      </c>
      <c r="AB469" s="28">
        <f t="shared" si="79"/>
        <v>166410.14000000001</v>
      </c>
    </row>
    <row r="470" spans="1:28" x14ac:dyDescent="0.2">
      <c r="A470" s="25" t="str">
        <f t="shared" si="70"/>
        <v>Elroy Petrasso</v>
      </c>
      <c r="B470" s="25">
        <v>7269614199</v>
      </c>
      <c r="C470" s="25" t="s">
        <v>925</v>
      </c>
      <c r="D470" s="25" t="s">
        <v>926</v>
      </c>
      <c r="E470" s="25" t="s">
        <v>7</v>
      </c>
      <c r="F470" s="25">
        <v>49250</v>
      </c>
      <c r="G470" s="25">
        <f>COUNTIF([1]deals_closed!D:D,B470)</f>
        <v>14</v>
      </c>
      <c r="H470" s="26">
        <f>SUMIF([1]deals_closed!D:D,B470,[1]deals_closed!C:C)</f>
        <v>414450</v>
      </c>
      <c r="I470" s="26">
        <f>VLOOKUP(E470,'[1]2018_commission_structure-Start'!$A$22:$I$24,9,FALSE)</f>
        <v>500000</v>
      </c>
      <c r="J470" s="26">
        <f t="shared" si="71"/>
        <v>625000</v>
      </c>
      <c r="K470" s="26">
        <f t="shared" si="72"/>
        <v>750000</v>
      </c>
      <c r="L470" s="26">
        <f t="shared" si="73"/>
        <v>1000000</v>
      </c>
      <c r="M470" s="27">
        <f t="shared" si="74"/>
        <v>0.82889999999999997</v>
      </c>
      <c r="N470" s="25" t="str">
        <f t="shared" si="75"/>
        <v>0-100%</v>
      </c>
      <c r="O470" s="28">
        <f>MIN(H470,I470)*INDEX('[1]2018_commission_structure-Start'!$A$21:$I$24,MATCH($E470,'[1]2018_commission_structure-Start'!$A$21:$A$24,0),MATCH(O$1,'[1]2018_commission_structure-Start'!$A$21:$I$21,0))</f>
        <v>41445</v>
      </c>
      <c r="P470" s="26">
        <f>IF(H470&gt;I470,MIN(H470-I470,J470-I470)*INDEX('[1]2018_commission_structure-Start'!$A$21:$I$24,MATCH($E470,'[1]2018_commission_structure-Start'!$A$21:$A$24,0), MATCH(P$1,'[1]2018_commission_structure-Start'!$A$21:$I$21,0)),0)</f>
        <v>0</v>
      </c>
      <c r="Q470" s="26">
        <f>IF($H470&gt;J470,MIN($H470-J470,K470-J470)*INDEX('[1]2018_commission_structure-Start'!$A$21:$I$24,MATCH($E470,'[1]2018_commission_structure-Start'!$A$21:$A$24,0), MATCH(Q$1,'[1]2018_commission_structure-Start'!$A$21:$I$21,0)),0)</f>
        <v>0</v>
      </c>
      <c r="R470" s="26">
        <f>IF($H470&gt;K470,MIN($H470-K470,L470-K470)*INDEX('[1]2018_commission_structure-Start'!$A$21:$I$24,MATCH($E470,'[1]2018_commission_structure-Start'!$A$21:$A$24,0), MATCH(R$1,'[1]2018_commission_structure-Start'!$A$21:$I$21,0)),0)</f>
        <v>0</v>
      </c>
      <c r="S470" s="26">
        <f>IF(H470&gt;L470,(H470-L470)*INDEX('[1]2018_commission_structure-Start'!$A$21:$I$24,MATCH($E470,'[1]2018_commission_structure-Start'!$A$21:$A$24,0),MATCH(S$1,'[1]2018_commission_structure-Start'!$A$21:$I$21,0)),0)</f>
        <v>0</v>
      </c>
      <c r="T470" s="28">
        <f t="shared" si="76"/>
        <v>41445</v>
      </c>
      <c r="U470" s="28">
        <f t="shared" si="77"/>
        <v>90695</v>
      </c>
      <c r="V470" s="28">
        <f>MIN(H470,I470)*INDEX('[1]2018_commission_structure-Start'!$A$15:$J$18,MATCH($E470,'[1]2018_commission_structure-Start'!$A$15:$A$18,0),MATCH(V$1,'[1]2018_commission_structure-Start'!$A$15:$J$15,0))</f>
        <v>49734</v>
      </c>
      <c r="W470" s="26">
        <f>IF($H470&gt;I470,MIN($H470-I470,J470-I470)*INDEX('[1]2018_commission_structure-Start'!$A$15:$J$18,MATCH($E470,'[1]2018_commission_structure-Start'!$A$15:$A$18,0),MATCH(W$1,'[1]2018_commission_structure-Start'!$A$15:$J$15,0)),0)</f>
        <v>0</v>
      </c>
      <c r="X470" s="26">
        <f>IF($H470&gt;J470,MIN($H470-J470,K470-J470)*INDEX('[1]2018_commission_structure-Start'!$A$15:$J$18,MATCH($E470,'[1]2018_commission_structure-Start'!$A$15:$A$18,0),MATCH(X$1,'[1]2018_commission_structure-Start'!$A$15:$J$15,0)),0)</f>
        <v>0</v>
      </c>
      <c r="Y470" s="26">
        <f>IF($H470&gt;K470,MIN($H470-K470,L470-K470)*INDEX('[1]2018_commission_structure-Start'!$A$15:$J$18,MATCH($E470,'[1]2018_commission_structure-Start'!$A$15:$A$18,0),MATCH(Y$1,'[1]2018_commission_structure-Start'!$A$15:$J$15,0)),0)</f>
        <v>0</v>
      </c>
      <c r="Z470" s="26">
        <f>IF(H470&gt;L470,(H470-L470)*INDEX('[1]2018_commission_structure-Start'!$A$21:$I$24,MATCH($E470,'[1]2018_commission_structure-Start'!$A$21:$A$24,0),MATCH(Z$1,'[1]2018_commission_structure-Start'!$A$21:$I$21,0)),0)</f>
        <v>0</v>
      </c>
      <c r="AA470" s="28">
        <f t="shared" si="78"/>
        <v>49734</v>
      </c>
      <c r="AB470" s="28">
        <f t="shared" si="79"/>
        <v>98984</v>
      </c>
    </row>
    <row r="471" spans="1:28" x14ac:dyDescent="0.2">
      <c r="A471" s="25" t="str">
        <f t="shared" si="70"/>
        <v>Blanche Folliott</v>
      </c>
      <c r="B471" s="25">
        <v>6446166575</v>
      </c>
      <c r="C471" s="25" t="s">
        <v>927</v>
      </c>
      <c r="D471" s="25" t="s">
        <v>928</v>
      </c>
      <c r="E471" s="25" t="s">
        <v>7</v>
      </c>
      <c r="F471" s="25">
        <v>54878</v>
      </c>
      <c r="G471" s="25">
        <f>COUNTIF([1]deals_closed!D:D,B471)</f>
        <v>19</v>
      </c>
      <c r="H471" s="26">
        <f>SUMIF([1]deals_closed!D:D,B471,[1]deals_closed!C:C)</f>
        <v>578752</v>
      </c>
      <c r="I471" s="26">
        <f>VLOOKUP(E471,'[1]2018_commission_structure-Start'!$A$22:$I$24,9,FALSE)</f>
        <v>500000</v>
      </c>
      <c r="J471" s="26">
        <f t="shared" si="71"/>
        <v>625000</v>
      </c>
      <c r="K471" s="26">
        <f t="shared" si="72"/>
        <v>750000</v>
      </c>
      <c r="L471" s="26">
        <f t="shared" si="73"/>
        <v>1000000</v>
      </c>
      <c r="M471" s="27">
        <f t="shared" si="74"/>
        <v>1.1575040000000001</v>
      </c>
      <c r="N471" s="25" t="str">
        <f t="shared" si="75"/>
        <v>100-125%</v>
      </c>
      <c r="O471" s="28">
        <f>MIN(H471,I471)*INDEX('[1]2018_commission_structure-Start'!$A$21:$I$24,MATCH($E471,'[1]2018_commission_structure-Start'!$A$21:$A$24,0),MATCH(O$1,'[1]2018_commission_structure-Start'!$A$21:$I$21,0))</f>
        <v>50000</v>
      </c>
      <c r="P471" s="26">
        <f>IF(H471&gt;I471,MIN(H471-I471,J471-I471)*INDEX('[1]2018_commission_structure-Start'!$A$21:$I$24,MATCH($E471,'[1]2018_commission_structure-Start'!$A$21:$A$24,0), MATCH(P$1,'[1]2018_commission_structure-Start'!$A$21:$I$21,0)),0)</f>
        <v>11812.8</v>
      </c>
      <c r="Q471" s="26">
        <f>IF($H471&gt;J471,MIN($H471-J471,K471-J471)*INDEX('[1]2018_commission_structure-Start'!$A$21:$I$24,MATCH($E471,'[1]2018_commission_structure-Start'!$A$21:$A$24,0), MATCH(Q$1,'[1]2018_commission_structure-Start'!$A$21:$I$21,0)),0)</f>
        <v>0</v>
      </c>
      <c r="R471" s="26">
        <f>IF($H471&gt;K471,MIN($H471-K471,L471-K471)*INDEX('[1]2018_commission_structure-Start'!$A$21:$I$24,MATCH($E471,'[1]2018_commission_structure-Start'!$A$21:$A$24,0), MATCH(R$1,'[1]2018_commission_structure-Start'!$A$21:$I$21,0)),0)</f>
        <v>0</v>
      </c>
      <c r="S471" s="26">
        <f>IF(H471&gt;L471,(H471-L471)*INDEX('[1]2018_commission_structure-Start'!$A$21:$I$24,MATCH($E471,'[1]2018_commission_structure-Start'!$A$21:$A$24,0),MATCH(S$1,'[1]2018_commission_structure-Start'!$A$21:$I$21,0)),0)</f>
        <v>0</v>
      </c>
      <c r="T471" s="28">
        <f t="shared" si="76"/>
        <v>61812.800000000003</v>
      </c>
      <c r="U471" s="28">
        <f t="shared" si="77"/>
        <v>116690.8</v>
      </c>
      <c r="V471" s="28">
        <f>MIN(H471,I471)*INDEX('[1]2018_commission_structure-Start'!$A$15:$J$18,MATCH($E471,'[1]2018_commission_structure-Start'!$A$15:$A$18,0),MATCH(V$1,'[1]2018_commission_structure-Start'!$A$15:$J$15,0))</f>
        <v>60000</v>
      </c>
      <c r="W471" s="26">
        <f>IF($H471&gt;I471,MIN($H471-I471,J471-I471)*INDEX('[1]2018_commission_structure-Start'!$A$15:$J$18,MATCH($E471,'[1]2018_commission_structure-Start'!$A$15:$A$18,0),MATCH(W$1,'[1]2018_commission_structure-Start'!$A$15:$J$15,0)),0)</f>
        <v>13387.84</v>
      </c>
      <c r="X471" s="26">
        <f>IF($H471&gt;J471,MIN($H471-J471,K471-J471)*INDEX('[1]2018_commission_structure-Start'!$A$15:$J$18,MATCH($E471,'[1]2018_commission_structure-Start'!$A$15:$A$18,0),MATCH(X$1,'[1]2018_commission_structure-Start'!$A$15:$J$15,0)),0)</f>
        <v>0</v>
      </c>
      <c r="Y471" s="26">
        <f>IF($H471&gt;K471,MIN($H471-K471,L471-K471)*INDEX('[1]2018_commission_structure-Start'!$A$15:$J$18,MATCH($E471,'[1]2018_commission_structure-Start'!$A$15:$A$18,0),MATCH(Y$1,'[1]2018_commission_structure-Start'!$A$15:$J$15,0)),0)</f>
        <v>0</v>
      </c>
      <c r="Z471" s="26">
        <f>IF(H471&gt;L471,(H471-L471)*INDEX('[1]2018_commission_structure-Start'!$A$21:$I$24,MATCH($E471,'[1]2018_commission_structure-Start'!$A$21:$A$24,0),MATCH(Z$1,'[1]2018_commission_structure-Start'!$A$21:$I$21,0)),0)</f>
        <v>0</v>
      </c>
      <c r="AA471" s="28">
        <f t="shared" si="78"/>
        <v>73387.839999999997</v>
      </c>
      <c r="AB471" s="28">
        <f t="shared" si="79"/>
        <v>128265.84</v>
      </c>
    </row>
    <row r="472" spans="1:28" x14ac:dyDescent="0.2">
      <c r="A472" s="25" t="str">
        <f t="shared" si="70"/>
        <v>Chanda Bahls</v>
      </c>
      <c r="B472" s="25">
        <v>9018504580</v>
      </c>
      <c r="C472" s="25" t="s">
        <v>929</v>
      </c>
      <c r="D472" s="25" t="s">
        <v>930</v>
      </c>
      <c r="E472" s="25" t="s">
        <v>7</v>
      </c>
      <c r="F472" s="25">
        <v>53598</v>
      </c>
      <c r="G472" s="25">
        <f>COUNTIF([1]deals_closed!D:D,B472)</f>
        <v>13</v>
      </c>
      <c r="H472" s="26">
        <f>SUMIF([1]deals_closed!D:D,B472,[1]deals_closed!C:C)</f>
        <v>397145</v>
      </c>
      <c r="I472" s="26">
        <f>VLOOKUP(E472,'[1]2018_commission_structure-Start'!$A$22:$I$24,9,FALSE)</f>
        <v>500000</v>
      </c>
      <c r="J472" s="26">
        <f t="shared" si="71"/>
        <v>625000</v>
      </c>
      <c r="K472" s="26">
        <f t="shared" si="72"/>
        <v>750000</v>
      </c>
      <c r="L472" s="26">
        <f t="shared" si="73"/>
        <v>1000000</v>
      </c>
      <c r="M472" s="27">
        <f t="shared" si="74"/>
        <v>0.79429000000000005</v>
      </c>
      <c r="N472" s="25" t="str">
        <f t="shared" si="75"/>
        <v>0-100%</v>
      </c>
      <c r="O472" s="28">
        <f>MIN(H472,I472)*INDEX('[1]2018_commission_structure-Start'!$A$21:$I$24,MATCH($E472,'[1]2018_commission_structure-Start'!$A$21:$A$24,0),MATCH(O$1,'[1]2018_commission_structure-Start'!$A$21:$I$21,0))</f>
        <v>39714.5</v>
      </c>
      <c r="P472" s="26">
        <f>IF(H472&gt;I472,MIN(H472-I472,J472-I472)*INDEX('[1]2018_commission_structure-Start'!$A$21:$I$24,MATCH($E472,'[1]2018_commission_structure-Start'!$A$21:$A$24,0), MATCH(P$1,'[1]2018_commission_structure-Start'!$A$21:$I$21,0)),0)</f>
        <v>0</v>
      </c>
      <c r="Q472" s="26">
        <f>IF($H472&gt;J472,MIN($H472-J472,K472-J472)*INDEX('[1]2018_commission_structure-Start'!$A$21:$I$24,MATCH($E472,'[1]2018_commission_structure-Start'!$A$21:$A$24,0), MATCH(Q$1,'[1]2018_commission_structure-Start'!$A$21:$I$21,0)),0)</f>
        <v>0</v>
      </c>
      <c r="R472" s="26">
        <f>IF($H472&gt;K472,MIN($H472-K472,L472-K472)*INDEX('[1]2018_commission_structure-Start'!$A$21:$I$24,MATCH($E472,'[1]2018_commission_structure-Start'!$A$21:$A$24,0), MATCH(R$1,'[1]2018_commission_structure-Start'!$A$21:$I$21,0)),0)</f>
        <v>0</v>
      </c>
      <c r="S472" s="26">
        <f>IF(H472&gt;L472,(H472-L472)*INDEX('[1]2018_commission_structure-Start'!$A$21:$I$24,MATCH($E472,'[1]2018_commission_structure-Start'!$A$21:$A$24,0),MATCH(S$1,'[1]2018_commission_structure-Start'!$A$21:$I$21,0)),0)</f>
        <v>0</v>
      </c>
      <c r="T472" s="28">
        <f t="shared" si="76"/>
        <v>39714.5</v>
      </c>
      <c r="U472" s="28">
        <f t="shared" si="77"/>
        <v>93312.5</v>
      </c>
      <c r="V472" s="28">
        <f>MIN(H472,I472)*INDEX('[1]2018_commission_structure-Start'!$A$15:$J$18,MATCH($E472,'[1]2018_commission_structure-Start'!$A$15:$A$18,0),MATCH(V$1,'[1]2018_commission_structure-Start'!$A$15:$J$15,0))</f>
        <v>47657.4</v>
      </c>
      <c r="W472" s="26">
        <f>IF($H472&gt;I472,MIN($H472-I472,J472-I472)*INDEX('[1]2018_commission_structure-Start'!$A$15:$J$18,MATCH($E472,'[1]2018_commission_structure-Start'!$A$15:$A$18,0),MATCH(W$1,'[1]2018_commission_structure-Start'!$A$15:$J$15,0)),0)</f>
        <v>0</v>
      </c>
      <c r="X472" s="26">
        <f>IF($H472&gt;J472,MIN($H472-J472,K472-J472)*INDEX('[1]2018_commission_structure-Start'!$A$15:$J$18,MATCH($E472,'[1]2018_commission_structure-Start'!$A$15:$A$18,0),MATCH(X$1,'[1]2018_commission_structure-Start'!$A$15:$J$15,0)),0)</f>
        <v>0</v>
      </c>
      <c r="Y472" s="26">
        <f>IF($H472&gt;K472,MIN($H472-K472,L472-K472)*INDEX('[1]2018_commission_structure-Start'!$A$15:$J$18,MATCH($E472,'[1]2018_commission_structure-Start'!$A$15:$A$18,0),MATCH(Y$1,'[1]2018_commission_structure-Start'!$A$15:$J$15,0)),0)</f>
        <v>0</v>
      </c>
      <c r="Z472" s="26">
        <f>IF(H472&gt;L472,(H472-L472)*INDEX('[1]2018_commission_structure-Start'!$A$21:$I$24,MATCH($E472,'[1]2018_commission_structure-Start'!$A$21:$A$24,0),MATCH(Z$1,'[1]2018_commission_structure-Start'!$A$21:$I$21,0)),0)</f>
        <v>0</v>
      </c>
      <c r="AA472" s="28">
        <f t="shared" si="78"/>
        <v>47657.4</v>
      </c>
      <c r="AB472" s="28">
        <f t="shared" si="79"/>
        <v>101255.4</v>
      </c>
    </row>
    <row r="473" spans="1:28" x14ac:dyDescent="0.2">
      <c r="A473" s="25" t="str">
        <f t="shared" si="70"/>
        <v>Luise Bodley</v>
      </c>
      <c r="B473" s="25">
        <v>9611070055</v>
      </c>
      <c r="C473" s="25" t="s">
        <v>931</v>
      </c>
      <c r="D473" s="25" t="s">
        <v>932</v>
      </c>
      <c r="E473" s="25" t="s">
        <v>7</v>
      </c>
      <c r="F473" s="25">
        <v>63324</v>
      </c>
      <c r="G473" s="25">
        <f>COUNTIF([1]deals_closed!D:D,B473)</f>
        <v>9</v>
      </c>
      <c r="H473" s="26">
        <f>SUMIF([1]deals_closed!D:D,B473,[1]deals_closed!C:C)</f>
        <v>219869</v>
      </c>
      <c r="I473" s="26">
        <f>VLOOKUP(E473,'[1]2018_commission_structure-Start'!$A$22:$I$24,9,FALSE)</f>
        <v>500000</v>
      </c>
      <c r="J473" s="26">
        <f t="shared" si="71"/>
        <v>625000</v>
      </c>
      <c r="K473" s="26">
        <f t="shared" si="72"/>
        <v>750000</v>
      </c>
      <c r="L473" s="26">
        <f t="shared" si="73"/>
        <v>1000000</v>
      </c>
      <c r="M473" s="27">
        <f t="shared" si="74"/>
        <v>0.43973800000000002</v>
      </c>
      <c r="N473" s="25" t="str">
        <f t="shared" si="75"/>
        <v>0-100%</v>
      </c>
      <c r="O473" s="28">
        <f>MIN(H473,I473)*INDEX('[1]2018_commission_structure-Start'!$A$21:$I$24,MATCH($E473,'[1]2018_commission_structure-Start'!$A$21:$A$24,0),MATCH(O$1,'[1]2018_commission_structure-Start'!$A$21:$I$21,0))</f>
        <v>21986.9</v>
      </c>
      <c r="P473" s="26">
        <f>IF(H473&gt;I473,MIN(H473-I473,J473-I473)*INDEX('[1]2018_commission_structure-Start'!$A$21:$I$24,MATCH($E473,'[1]2018_commission_structure-Start'!$A$21:$A$24,0), MATCH(P$1,'[1]2018_commission_structure-Start'!$A$21:$I$21,0)),0)</f>
        <v>0</v>
      </c>
      <c r="Q473" s="26">
        <f>IF($H473&gt;J473,MIN($H473-J473,K473-J473)*INDEX('[1]2018_commission_structure-Start'!$A$21:$I$24,MATCH($E473,'[1]2018_commission_structure-Start'!$A$21:$A$24,0), MATCH(Q$1,'[1]2018_commission_structure-Start'!$A$21:$I$21,0)),0)</f>
        <v>0</v>
      </c>
      <c r="R473" s="26">
        <f>IF($H473&gt;K473,MIN($H473-K473,L473-K473)*INDEX('[1]2018_commission_structure-Start'!$A$21:$I$24,MATCH($E473,'[1]2018_commission_structure-Start'!$A$21:$A$24,0), MATCH(R$1,'[1]2018_commission_structure-Start'!$A$21:$I$21,0)),0)</f>
        <v>0</v>
      </c>
      <c r="S473" s="26">
        <f>IF(H473&gt;L473,(H473-L473)*INDEX('[1]2018_commission_structure-Start'!$A$21:$I$24,MATCH($E473,'[1]2018_commission_structure-Start'!$A$21:$A$24,0),MATCH(S$1,'[1]2018_commission_structure-Start'!$A$21:$I$21,0)),0)</f>
        <v>0</v>
      </c>
      <c r="T473" s="28">
        <f t="shared" si="76"/>
        <v>21986.9</v>
      </c>
      <c r="U473" s="28">
        <f t="shared" si="77"/>
        <v>85310.9</v>
      </c>
      <c r="V473" s="28">
        <f>MIN(H473,I473)*INDEX('[1]2018_commission_structure-Start'!$A$15:$J$18,MATCH($E473,'[1]2018_commission_structure-Start'!$A$15:$A$18,0),MATCH(V$1,'[1]2018_commission_structure-Start'!$A$15:$J$15,0))</f>
        <v>26384.28</v>
      </c>
      <c r="W473" s="26">
        <f>IF($H473&gt;I473,MIN($H473-I473,J473-I473)*INDEX('[1]2018_commission_structure-Start'!$A$15:$J$18,MATCH($E473,'[1]2018_commission_structure-Start'!$A$15:$A$18,0),MATCH(W$1,'[1]2018_commission_structure-Start'!$A$15:$J$15,0)),0)</f>
        <v>0</v>
      </c>
      <c r="X473" s="26">
        <f>IF($H473&gt;J473,MIN($H473-J473,K473-J473)*INDEX('[1]2018_commission_structure-Start'!$A$15:$J$18,MATCH($E473,'[1]2018_commission_structure-Start'!$A$15:$A$18,0),MATCH(X$1,'[1]2018_commission_structure-Start'!$A$15:$J$15,0)),0)</f>
        <v>0</v>
      </c>
      <c r="Y473" s="26">
        <f>IF($H473&gt;K473,MIN($H473-K473,L473-K473)*INDEX('[1]2018_commission_structure-Start'!$A$15:$J$18,MATCH($E473,'[1]2018_commission_structure-Start'!$A$15:$A$18,0),MATCH(Y$1,'[1]2018_commission_structure-Start'!$A$15:$J$15,0)),0)</f>
        <v>0</v>
      </c>
      <c r="Z473" s="26">
        <f>IF(H473&gt;L473,(H473-L473)*INDEX('[1]2018_commission_structure-Start'!$A$21:$I$24,MATCH($E473,'[1]2018_commission_structure-Start'!$A$21:$A$24,0),MATCH(Z$1,'[1]2018_commission_structure-Start'!$A$21:$I$21,0)),0)</f>
        <v>0</v>
      </c>
      <c r="AA473" s="28">
        <f t="shared" si="78"/>
        <v>26384.28</v>
      </c>
      <c r="AB473" s="28">
        <f t="shared" si="79"/>
        <v>89708.28</v>
      </c>
    </row>
    <row r="474" spans="1:28" x14ac:dyDescent="0.2">
      <c r="A474" s="25" t="str">
        <f t="shared" si="70"/>
        <v>Elva Aumerle</v>
      </c>
      <c r="B474" s="25">
        <v>5503746279</v>
      </c>
      <c r="C474" s="25" t="s">
        <v>5</v>
      </c>
      <c r="D474" s="25" t="s">
        <v>933</v>
      </c>
      <c r="E474" s="25" t="s">
        <v>29</v>
      </c>
      <c r="F474" s="25">
        <v>65852</v>
      </c>
      <c r="G474" s="25">
        <f>COUNTIF([1]deals_closed!D:D,B474)</f>
        <v>19</v>
      </c>
      <c r="H474" s="26">
        <f>SUMIF([1]deals_closed!D:D,B474,[1]deals_closed!C:C)</f>
        <v>558872</v>
      </c>
      <c r="I474" s="26">
        <f>VLOOKUP(E474,'[1]2018_commission_structure-Start'!$A$22:$I$24,9,FALSE)</f>
        <v>600000</v>
      </c>
      <c r="J474" s="26">
        <f t="shared" si="71"/>
        <v>750000</v>
      </c>
      <c r="K474" s="26">
        <f t="shared" si="72"/>
        <v>900000</v>
      </c>
      <c r="L474" s="26">
        <f t="shared" si="73"/>
        <v>1200000</v>
      </c>
      <c r="M474" s="27">
        <f t="shared" si="74"/>
        <v>0.93145333333333336</v>
      </c>
      <c r="N474" s="25" t="str">
        <f t="shared" si="75"/>
        <v>0-100%</v>
      </c>
      <c r="O474" s="28">
        <f>MIN(H474,I474)*INDEX('[1]2018_commission_structure-Start'!$A$21:$I$24,MATCH($E474,'[1]2018_commission_structure-Start'!$A$21:$A$24,0),MATCH(O$1,'[1]2018_commission_structure-Start'!$A$21:$I$21,0))</f>
        <v>72653.36</v>
      </c>
      <c r="P474" s="26">
        <f>IF(H474&gt;I474,MIN(H474-I474,J474-I474)*INDEX('[1]2018_commission_structure-Start'!$A$21:$I$24,MATCH($E474,'[1]2018_commission_structure-Start'!$A$21:$A$24,0), MATCH(P$1,'[1]2018_commission_structure-Start'!$A$21:$I$21,0)),0)</f>
        <v>0</v>
      </c>
      <c r="Q474" s="26">
        <f>IF($H474&gt;J474,MIN($H474-J474,K474-J474)*INDEX('[1]2018_commission_structure-Start'!$A$21:$I$24,MATCH($E474,'[1]2018_commission_structure-Start'!$A$21:$A$24,0), MATCH(Q$1,'[1]2018_commission_structure-Start'!$A$21:$I$21,0)),0)</f>
        <v>0</v>
      </c>
      <c r="R474" s="26">
        <f>IF($H474&gt;K474,MIN($H474-K474,L474-K474)*INDEX('[1]2018_commission_structure-Start'!$A$21:$I$24,MATCH($E474,'[1]2018_commission_structure-Start'!$A$21:$A$24,0), MATCH(R$1,'[1]2018_commission_structure-Start'!$A$21:$I$21,0)),0)</f>
        <v>0</v>
      </c>
      <c r="S474" s="26">
        <f>IF(H474&gt;L474,(H474-L474)*INDEX('[1]2018_commission_structure-Start'!$A$21:$I$24,MATCH($E474,'[1]2018_commission_structure-Start'!$A$21:$A$24,0),MATCH(S$1,'[1]2018_commission_structure-Start'!$A$21:$I$21,0)),0)</f>
        <v>0</v>
      </c>
      <c r="T474" s="28">
        <f t="shared" si="76"/>
        <v>72653.36</v>
      </c>
      <c r="U474" s="28">
        <f t="shared" si="77"/>
        <v>138505.35999999999</v>
      </c>
      <c r="V474" s="28">
        <f>MIN(H474,I474)*INDEX('[1]2018_commission_structure-Start'!$A$15:$J$18,MATCH($E474,'[1]2018_commission_structure-Start'!$A$15:$A$18,0),MATCH(V$1,'[1]2018_commission_structure-Start'!$A$15:$J$15,0))</f>
        <v>83830.8</v>
      </c>
      <c r="W474" s="26">
        <f>IF($H474&gt;I474,MIN($H474-I474,J474-I474)*INDEX('[1]2018_commission_structure-Start'!$A$15:$J$18,MATCH($E474,'[1]2018_commission_structure-Start'!$A$15:$A$18,0),MATCH(W$1,'[1]2018_commission_structure-Start'!$A$15:$J$15,0)),0)</f>
        <v>0</v>
      </c>
      <c r="X474" s="26">
        <f>IF($H474&gt;J474,MIN($H474-J474,K474-J474)*INDEX('[1]2018_commission_structure-Start'!$A$15:$J$18,MATCH($E474,'[1]2018_commission_structure-Start'!$A$15:$A$18,0),MATCH(X$1,'[1]2018_commission_structure-Start'!$A$15:$J$15,0)),0)</f>
        <v>0</v>
      </c>
      <c r="Y474" s="26">
        <f>IF($H474&gt;K474,MIN($H474-K474,L474-K474)*INDEX('[1]2018_commission_structure-Start'!$A$15:$J$18,MATCH($E474,'[1]2018_commission_structure-Start'!$A$15:$A$18,0),MATCH(Y$1,'[1]2018_commission_structure-Start'!$A$15:$J$15,0)),0)</f>
        <v>0</v>
      </c>
      <c r="Z474" s="26">
        <f>IF(H474&gt;L474,(H474-L474)*INDEX('[1]2018_commission_structure-Start'!$A$21:$I$24,MATCH($E474,'[1]2018_commission_structure-Start'!$A$21:$A$24,0),MATCH(Z$1,'[1]2018_commission_structure-Start'!$A$21:$I$21,0)),0)</f>
        <v>0</v>
      </c>
      <c r="AA474" s="28">
        <f t="shared" si="78"/>
        <v>83830.8</v>
      </c>
      <c r="AB474" s="28">
        <f t="shared" si="79"/>
        <v>149682.79999999999</v>
      </c>
    </row>
    <row r="475" spans="1:28" x14ac:dyDescent="0.2">
      <c r="A475" s="25" t="str">
        <f t="shared" si="70"/>
        <v>Lin Ajean</v>
      </c>
      <c r="B475" s="25">
        <v>3554200719</v>
      </c>
      <c r="C475" s="25" t="s">
        <v>934</v>
      </c>
      <c r="D475" s="25" t="s">
        <v>935</v>
      </c>
      <c r="E475" s="25" t="s">
        <v>7</v>
      </c>
      <c r="F475" s="25">
        <v>40780</v>
      </c>
      <c r="G475" s="25">
        <f>COUNTIF([1]deals_closed!D:D,B475)</f>
        <v>16</v>
      </c>
      <c r="H475" s="26">
        <f>SUMIF([1]deals_closed!D:D,B475,[1]deals_closed!C:C)</f>
        <v>693280</v>
      </c>
      <c r="I475" s="26">
        <f>VLOOKUP(E475,'[1]2018_commission_structure-Start'!$A$22:$I$24,9,FALSE)</f>
        <v>500000</v>
      </c>
      <c r="J475" s="26">
        <f t="shared" si="71"/>
        <v>625000</v>
      </c>
      <c r="K475" s="26">
        <f t="shared" si="72"/>
        <v>750000</v>
      </c>
      <c r="L475" s="26">
        <f t="shared" si="73"/>
        <v>1000000</v>
      </c>
      <c r="M475" s="27">
        <f t="shared" si="74"/>
        <v>1.38656</v>
      </c>
      <c r="N475" s="25" t="str">
        <f t="shared" si="75"/>
        <v>125-150%</v>
      </c>
      <c r="O475" s="28">
        <f>MIN(H475,I475)*INDEX('[1]2018_commission_structure-Start'!$A$21:$I$24,MATCH($E475,'[1]2018_commission_structure-Start'!$A$21:$A$24,0),MATCH(O$1,'[1]2018_commission_structure-Start'!$A$21:$I$21,0))</f>
        <v>50000</v>
      </c>
      <c r="P475" s="26">
        <f>IF(H475&gt;I475,MIN(H475-I475,J475-I475)*INDEX('[1]2018_commission_structure-Start'!$A$21:$I$24,MATCH($E475,'[1]2018_commission_structure-Start'!$A$21:$A$24,0), MATCH(P$1,'[1]2018_commission_structure-Start'!$A$21:$I$21,0)),0)</f>
        <v>18750</v>
      </c>
      <c r="Q475" s="26">
        <f>IF($H475&gt;J475,MIN($H475-J475,K475-J475)*INDEX('[1]2018_commission_structure-Start'!$A$21:$I$24,MATCH($E475,'[1]2018_commission_structure-Start'!$A$21:$A$24,0), MATCH(Q$1,'[1]2018_commission_structure-Start'!$A$21:$I$21,0)),0)</f>
        <v>12290.4</v>
      </c>
      <c r="R475" s="26">
        <f>IF($H475&gt;K475,MIN($H475-K475,L475-K475)*INDEX('[1]2018_commission_structure-Start'!$A$21:$I$24,MATCH($E475,'[1]2018_commission_structure-Start'!$A$21:$A$24,0), MATCH(R$1,'[1]2018_commission_structure-Start'!$A$21:$I$21,0)),0)</f>
        <v>0</v>
      </c>
      <c r="S475" s="26">
        <f>IF(H475&gt;L475,(H475-L475)*INDEX('[1]2018_commission_structure-Start'!$A$21:$I$24,MATCH($E475,'[1]2018_commission_structure-Start'!$A$21:$A$24,0),MATCH(S$1,'[1]2018_commission_structure-Start'!$A$21:$I$21,0)),0)</f>
        <v>0</v>
      </c>
      <c r="T475" s="28">
        <f t="shared" si="76"/>
        <v>81040.399999999994</v>
      </c>
      <c r="U475" s="28">
        <f t="shared" si="77"/>
        <v>121820.4</v>
      </c>
      <c r="V475" s="28">
        <f>MIN(H475,I475)*INDEX('[1]2018_commission_structure-Start'!$A$15:$J$18,MATCH($E475,'[1]2018_commission_structure-Start'!$A$15:$A$18,0),MATCH(V$1,'[1]2018_commission_structure-Start'!$A$15:$J$15,0))</f>
        <v>60000</v>
      </c>
      <c r="W475" s="26">
        <f>IF($H475&gt;I475,MIN($H475-I475,J475-I475)*INDEX('[1]2018_commission_structure-Start'!$A$15:$J$18,MATCH($E475,'[1]2018_commission_structure-Start'!$A$15:$A$18,0),MATCH(W$1,'[1]2018_commission_structure-Start'!$A$15:$J$15,0)),0)</f>
        <v>21250</v>
      </c>
      <c r="X475" s="26">
        <f>IF($H475&gt;J475,MIN($H475-J475,K475-J475)*INDEX('[1]2018_commission_structure-Start'!$A$15:$J$18,MATCH($E475,'[1]2018_commission_structure-Start'!$A$15:$A$18,0),MATCH(X$1,'[1]2018_commission_structure-Start'!$A$15:$J$15,0)),0)</f>
        <v>13656</v>
      </c>
      <c r="Y475" s="26">
        <f>IF($H475&gt;K475,MIN($H475-K475,L475-K475)*INDEX('[1]2018_commission_structure-Start'!$A$15:$J$18,MATCH($E475,'[1]2018_commission_structure-Start'!$A$15:$A$18,0),MATCH(Y$1,'[1]2018_commission_structure-Start'!$A$15:$J$15,0)),0)</f>
        <v>0</v>
      </c>
      <c r="Z475" s="26">
        <f>IF(H475&gt;L475,(H475-L475)*INDEX('[1]2018_commission_structure-Start'!$A$21:$I$24,MATCH($E475,'[1]2018_commission_structure-Start'!$A$21:$A$24,0),MATCH(Z$1,'[1]2018_commission_structure-Start'!$A$21:$I$21,0)),0)</f>
        <v>0</v>
      </c>
      <c r="AA475" s="28">
        <f t="shared" si="78"/>
        <v>94906</v>
      </c>
      <c r="AB475" s="28">
        <f t="shared" si="79"/>
        <v>135686</v>
      </c>
    </row>
    <row r="476" spans="1:28" x14ac:dyDescent="0.2">
      <c r="A476" s="25" t="str">
        <f t="shared" si="70"/>
        <v>Mada Addie</v>
      </c>
      <c r="B476" s="25">
        <v>209942509</v>
      </c>
      <c r="C476" s="25" t="s">
        <v>936</v>
      </c>
      <c r="D476" s="25" t="s">
        <v>937</v>
      </c>
      <c r="E476" s="25" t="s">
        <v>10</v>
      </c>
      <c r="F476" s="25">
        <v>89640</v>
      </c>
      <c r="G476" s="25">
        <f>COUNTIF([1]deals_closed!D:D,B476)</f>
        <v>27</v>
      </c>
      <c r="H476" s="26">
        <f>SUMIF([1]deals_closed!D:D,B476,[1]deals_closed!C:C)</f>
        <v>831136</v>
      </c>
      <c r="I476" s="26">
        <f>VLOOKUP(E476,'[1]2018_commission_structure-Start'!$A$22:$I$24,9,FALSE)</f>
        <v>750000</v>
      </c>
      <c r="J476" s="26">
        <f t="shared" si="71"/>
        <v>937500</v>
      </c>
      <c r="K476" s="26">
        <f t="shared" si="72"/>
        <v>1125000</v>
      </c>
      <c r="L476" s="26">
        <f t="shared" si="73"/>
        <v>1500000</v>
      </c>
      <c r="M476" s="27">
        <f t="shared" si="74"/>
        <v>1.1081813333333332</v>
      </c>
      <c r="N476" s="25" t="str">
        <f t="shared" si="75"/>
        <v>100-125%</v>
      </c>
      <c r="O476" s="28">
        <f>MIN(H476,I476)*INDEX('[1]2018_commission_structure-Start'!$A$21:$I$24,MATCH($E476,'[1]2018_commission_structure-Start'!$A$21:$A$24,0),MATCH(O$1,'[1]2018_commission_structure-Start'!$A$21:$I$21,0))</f>
        <v>112500</v>
      </c>
      <c r="P476" s="26">
        <f>IF(H476&gt;I476,MIN(H476-I476,J476-I476)*INDEX('[1]2018_commission_structure-Start'!$A$21:$I$24,MATCH($E476,'[1]2018_commission_structure-Start'!$A$21:$A$24,0), MATCH(P$1,'[1]2018_commission_structure-Start'!$A$21:$I$21,0)),0)</f>
        <v>15415.84</v>
      </c>
      <c r="Q476" s="26">
        <f>IF($H476&gt;J476,MIN($H476-J476,K476-J476)*INDEX('[1]2018_commission_structure-Start'!$A$21:$I$24,MATCH($E476,'[1]2018_commission_structure-Start'!$A$21:$A$24,0), MATCH(Q$1,'[1]2018_commission_structure-Start'!$A$21:$I$21,0)),0)</f>
        <v>0</v>
      </c>
      <c r="R476" s="26">
        <f>IF($H476&gt;K476,MIN($H476-K476,L476-K476)*INDEX('[1]2018_commission_structure-Start'!$A$21:$I$24,MATCH($E476,'[1]2018_commission_structure-Start'!$A$21:$A$24,0), MATCH(R$1,'[1]2018_commission_structure-Start'!$A$21:$I$21,0)),0)</f>
        <v>0</v>
      </c>
      <c r="S476" s="26">
        <f>IF(H476&gt;L476,(H476-L476)*INDEX('[1]2018_commission_structure-Start'!$A$21:$I$24,MATCH($E476,'[1]2018_commission_structure-Start'!$A$21:$A$24,0),MATCH(S$1,'[1]2018_commission_structure-Start'!$A$21:$I$21,0)),0)</f>
        <v>0</v>
      </c>
      <c r="T476" s="28">
        <f t="shared" si="76"/>
        <v>127915.84</v>
      </c>
      <c r="U476" s="28">
        <f t="shared" si="77"/>
        <v>217555.84</v>
      </c>
      <c r="V476" s="28">
        <f>MIN(H476,I476)*INDEX('[1]2018_commission_structure-Start'!$A$15:$J$18,MATCH($E476,'[1]2018_commission_structure-Start'!$A$15:$A$18,0),MATCH(V$1,'[1]2018_commission_structure-Start'!$A$15:$J$15,0))</f>
        <v>112500</v>
      </c>
      <c r="W476" s="26">
        <f>IF($H476&gt;I476,MIN($H476-I476,J476-I476)*INDEX('[1]2018_commission_structure-Start'!$A$15:$J$18,MATCH($E476,'[1]2018_commission_structure-Start'!$A$15:$A$18,0),MATCH(W$1,'[1]2018_commission_structure-Start'!$A$15:$J$15,0)),0)</f>
        <v>17849.920000000002</v>
      </c>
      <c r="X476" s="26">
        <f>IF($H476&gt;J476,MIN($H476-J476,K476-J476)*INDEX('[1]2018_commission_structure-Start'!$A$15:$J$18,MATCH($E476,'[1]2018_commission_structure-Start'!$A$15:$A$18,0),MATCH(X$1,'[1]2018_commission_structure-Start'!$A$15:$J$15,0)),0)</f>
        <v>0</v>
      </c>
      <c r="Y476" s="26">
        <f>IF($H476&gt;K476,MIN($H476-K476,L476-K476)*INDEX('[1]2018_commission_structure-Start'!$A$15:$J$18,MATCH($E476,'[1]2018_commission_structure-Start'!$A$15:$A$18,0),MATCH(Y$1,'[1]2018_commission_structure-Start'!$A$15:$J$15,0)),0)</f>
        <v>0</v>
      </c>
      <c r="Z476" s="26">
        <f>IF(H476&gt;L476,(H476-L476)*INDEX('[1]2018_commission_structure-Start'!$A$21:$I$24,MATCH($E476,'[1]2018_commission_structure-Start'!$A$21:$A$24,0),MATCH(Z$1,'[1]2018_commission_structure-Start'!$A$21:$I$21,0)),0)</f>
        <v>0</v>
      </c>
      <c r="AA476" s="28">
        <f t="shared" si="78"/>
        <v>130349.92</v>
      </c>
      <c r="AB476" s="28">
        <f t="shared" si="79"/>
        <v>219989.91999999998</v>
      </c>
    </row>
    <row r="477" spans="1:28" x14ac:dyDescent="0.2">
      <c r="A477" s="25" t="str">
        <f t="shared" si="70"/>
        <v>Shayne Greensall</v>
      </c>
      <c r="B477" s="25">
        <v>3877279783</v>
      </c>
      <c r="C477" s="25" t="s">
        <v>938</v>
      </c>
      <c r="D477" s="25" t="s">
        <v>939</v>
      </c>
      <c r="E477" s="25" t="s">
        <v>29</v>
      </c>
      <c r="F477" s="25">
        <v>61805</v>
      </c>
      <c r="G477" s="25">
        <f>COUNTIF([1]deals_closed!D:D,B477)</f>
        <v>22</v>
      </c>
      <c r="H477" s="26">
        <f>SUMIF([1]deals_closed!D:D,B477,[1]deals_closed!C:C)</f>
        <v>679482</v>
      </c>
      <c r="I477" s="26">
        <f>VLOOKUP(E477,'[1]2018_commission_structure-Start'!$A$22:$I$24,9,FALSE)</f>
        <v>600000</v>
      </c>
      <c r="J477" s="26">
        <f t="shared" si="71"/>
        <v>750000</v>
      </c>
      <c r="K477" s="26">
        <f t="shared" si="72"/>
        <v>900000</v>
      </c>
      <c r="L477" s="26">
        <f t="shared" si="73"/>
        <v>1200000</v>
      </c>
      <c r="M477" s="27">
        <f t="shared" si="74"/>
        <v>1.1324700000000001</v>
      </c>
      <c r="N477" s="25" t="str">
        <f t="shared" si="75"/>
        <v>100-125%</v>
      </c>
      <c r="O477" s="28">
        <f>MIN(H477,I477)*INDEX('[1]2018_commission_structure-Start'!$A$21:$I$24,MATCH($E477,'[1]2018_commission_structure-Start'!$A$21:$A$24,0),MATCH(O$1,'[1]2018_commission_structure-Start'!$A$21:$I$21,0))</f>
        <v>78000</v>
      </c>
      <c r="P477" s="26">
        <f>IF(H477&gt;I477,MIN(H477-I477,J477-I477)*INDEX('[1]2018_commission_structure-Start'!$A$21:$I$24,MATCH($E477,'[1]2018_commission_structure-Start'!$A$21:$A$24,0), MATCH(P$1,'[1]2018_commission_structure-Start'!$A$21:$I$21,0)),0)</f>
        <v>13511.94</v>
      </c>
      <c r="Q477" s="26">
        <f>IF($H477&gt;J477,MIN($H477-J477,K477-J477)*INDEX('[1]2018_commission_structure-Start'!$A$21:$I$24,MATCH($E477,'[1]2018_commission_structure-Start'!$A$21:$A$24,0), MATCH(Q$1,'[1]2018_commission_structure-Start'!$A$21:$I$21,0)),0)</f>
        <v>0</v>
      </c>
      <c r="R477" s="26">
        <f>IF($H477&gt;K477,MIN($H477-K477,L477-K477)*INDEX('[1]2018_commission_structure-Start'!$A$21:$I$24,MATCH($E477,'[1]2018_commission_structure-Start'!$A$21:$A$24,0), MATCH(R$1,'[1]2018_commission_structure-Start'!$A$21:$I$21,0)),0)</f>
        <v>0</v>
      </c>
      <c r="S477" s="26">
        <f>IF(H477&gt;L477,(H477-L477)*INDEX('[1]2018_commission_structure-Start'!$A$21:$I$24,MATCH($E477,'[1]2018_commission_structure-Start'!$A$21:$A$24,0),MATCH(S$1,'[1]2018_commission_structure-Start'!$A$21:$I$21,0)),0)</f>
        <v>0</v>
      </c>
      <c r="T477" s="28">
        <f t="shared" si="76"/>
        <v>91511.94</v>
      </c>
      <c r="U477" s="28">
        <f t="shared" si="77"/>
        <v>153316.94</v>
      </c>
      <c r="V477" s="28">
        <f>MIN(H477,I477)*INDEX('[1]2018_commission_structure-Start'!$A$15:$J$18,MATCH($E477,'[1]2018_commission_structure-Start'!$A$15:$A$18,0),MATCH(V$1,'[1]2018_commission_structure-Start'!$A$15:$J$15,0))</f>
        <v>90000</v>
      </c>
      <c r="W477" s="26">
        <f>IF($H477&gt;I477,MIN($H477-I477,J477-I477)*INDEX('[1]2018_commission_structure-Start'!$A$15:$J$18,MATCH($E477,'[1]2018_commission_structure-Start'!$A$15:$A$18,0),MATCH(W$1,'[1]2018_commission_structure-Start'!$A$15:$J$15,0)),0)</f>
        <v>14306.76</v>
      </c>
      <c r="X477" s="26">
        <f>IF($H477&gt;J477,MIN($H477-J477,K477-J477)*INDEX('[1]2018_commission_structure-Start'!$A$15:$J$18,MATCH($E477,'[1]2018_commission_structure-Start'!$A$15:$A$18,0),MATCH(X$1,'[1]2018_commission_structure-Start'!$A$15:$J$15,0)),0)</f>
        <v>0</v>
      </c>
      <c r="Y477" s="26">
        <f>IF($H477&gt;K477,MIN($H477-K477,L477-K477)*INDEX('[1]2018_commission_structure-Start'!$A$15:$J$18,MATCH($E477,'[1]2018_commission_structure-Start'!$A$15:$A$18,0),MATCH(Y$1,'[1]2018_commission_structure-Start'!$A$15:$J$15,0)),0)</f>
        <v>0</v>
      </c>
      <c r="Z477" s="26">
        <f>IF(H477&gt;L477,(H477-L477)*INDEX('[1]2018_commission_structure-Start'!$A$21:$I$24,MATCH($E477,'[1]2018_commission_structure-Start'!$A$21:$A$24,0),MATCH(Z$1,'[1]2018_commission_structure-Start'!$A$21:$I$21,0)),0)</f>
        <v>0</v>
      </c>
      <c r="AA477" s="28">
        <f t="shared" si="78"/>
        <v>104306.76</v>
      </c>
      <c r="AB477" s="28">
        <f t="shared" si="79"/>
        <v>166111.76</v>
      </c>
    </row>
    <row r="478" spans="1:28" x14ac:dyDescent="0.2">
      <c r="A478" s="25" t="str">
        <f t="shared" si="70"/>
        <v>Mallory Kiss</v>
      </c>
      <c r="B478" s="25">
        <v>4290015026</v>
      </c>
      <c r="C478" s="25" t="s">
        <v>940</v>
      </c>
      <c r="D478" s="25" t="s">
        <v>941</v>
      </c>
      <c r="E478" s="25" t="s">
        <v>7</v>
      </c>
      <c r="F478" s="25">
        <v>50810</v>
      </c>
      <c r="G478" s="25">
        <f>COUNTIF([1]deals_closed!D:D,B478)</f>
        <v>20</v>
      </c>
      <c r="H478" s="26">
        <f>SUMIF([1]deals_closed!D:D,B478,[1]deals_closed!C:C)</f>
        <v>614002</v>
      </c>
      <c r="I478" s="26">
        <f>VLOOKUP(E478,'[1]2018_commission_structure-Start'!$A$22:$I$24,9,FALSE)</f>
        <v>500000</v>
      </c>
      <c r="J478" s="26">
        <f t="shared" si="71"/>
        <v>625000</v>
      </c>
      <c r="K478" s="26">
        <f t="shared" si="72"/>
        <v>750000</v>
      </c>
      <c r="L478" s="26">
        <f t="shared" si="73"/>
        <v>1000000</v>
      </c>
      <c r="M478" s="27">
        <f t="shared" si="74"/>
        <v>1.2280040000000001</v>
      </c>
      <c r="N478" s="25" t="str">
        <f t="shared" si="75"/>
        <v>100-125%</v>
      </c>
      <c r="O478" s="28">
        <f>MIN(H478,I478)*INDEX('[1]2018_commission_structure-Start'!$A$21:$I$24,MATCH($E478,'[1]2018_commission_structure-Start'!$A$21:$A$24,0),MATCH(O$1,'[1]2018_commission_structure-Start'!$A$21:$I$21,0))</f>
        <v>50000</v>
      </c>
      <c r="P478" s="26">
        <f>IF(H478&gt;I478,MIN(H478-I478,J478-I478)*INDEX('[1]2018_commission_structure-Start'!$A$21:$I$24,MATCH($E478,'[1]2018_commission_structure-Start'!$A$21:$A$24,0), MATCH(P$1,'[1]2018_commission_structure-Start'!$A$21:$I$21,0)),0)</f>
        <v>17100.3</v>
      </c>
      <c r="Q478" s="26">
        <f>IF($H478&gt;J478,MIN($H478-J478,K478-J478)*INDEX('[1]2018_commission_structure-Start'!$A$21:$I$24,MATCH($E478,'[1]2018_commission_structure-Start'!$A$21:$A$24,0), MATCH(Q$1,'[1]2018_commission_structure-Start'!$A$21:$I$21,0)),0)</f>
        <v>0</v>
      </c>
      <c r="R478" s="26">
        <f>IF($H478&gt;K478,MIN($H478-K478,L478-K478)*INDEX('[1]2018_commission_structure-Start'!$A$21:$I$24,MATCH($E478,'[1]2018_commission_structure-Start'!$A$21:$A$24,0), MATCH(R$1,'[1]2018_commission_structure-Start'!$A$21:$I$21,0)),0)</f>
        <v>0</v>
      </c>
      <c r="S478" s="26">
        <f>IF(H478&gt;L478,(H478-L478)*INDEX('[1]2018_commission_structure-Start'!$A$21:$I$24,MATCH($E478,'[1]2018_commission_structure-Start'!$A$21:$A$24,0),MATCH(S$1,'[1]2018_commission_structure-Start'!$A$21:$I$21,0)),0)</f>
        <v>0</v>
      </c>
      <c r="T478" s="28">
        <f t="shared" si="76"/>
        <v>67100.3</v>
      </c>
      <c r="U478" s="28">
        <f t="shared" si="77"/>
        <v>117910.3</v>
      </c>
      <c r="V478" s="28">
        <f>MIN(H478,I478)*INDEX('[1]2018_commission_structure-Start'!$A$15:$J$18,MATCH($E478,'[1]2018_commission_structure-Start'!$A$15:$A$18,0),MATCH(V$1,'[1]2018_commission_structure-Start'!$A$15:$J$15,0))</f>
        <v>60000</v>
      </c>
      <c r="W478" s="26">
        <f>IF($H478&gt;I478,MIN($H478-I478,J478-I478)*INDEX('[1]2018_commission_structure-Start'!$A$15:$J$18,MATCH($E478,'[1]2018_commission_structure-Start'!$A$15:$A$18,0),MATCH(W$1,'[1]2018_commission_structure-Start'!$A$15:$J$15,0)),0)</f>
        <v>19380.34</v>
      </c>
      <c r="X478" s="26">
        <f>IF($H478&gt;J478,MIN($H478-J478,K478-J478)*INDEX('[1]2018_commission_structure-Start'!$A$15:$J$18,MATCH($E478,'[1]2018_commission_structure-Start'!$A$15:$A$18,0),MATCH(X$1,'[1]2018_commission_structure-Start'!$A$15:$J$15,0)),0)</f>
        <v>0</v>
      </c>
      <c r="Y478" s="26">
        <f>IF($H478&gt;K478,MIN($H478-K478,L478-K478)*INDEX('[1]2018_commission_structure-Start'!$A$15:$J$18,MATCH($E478,'[1]2018_commission_structure-Start'!$A$15:$A$18,0),MATCH(Y$1,'[1]2018_commission_structure-Start'!$A$15:$J$15,0)),0)</f>
        <v>0</v>
      </c>
      <c r="Z478" s="26">
        <f>IF(H478&gt;L478,(H478-L478)*INDEX('[1]2018_commission_structure-Start'!$A$21:$I$24,MATCH($E478,'[1]2018_commission_structure-Start'!$A$21:$A$24,0),MATCH(Z$1,'[1]2018_commission_structure-Start'!$A$21:$I$21,0)),0)</f>
        <v>0</v>
      </c>
      <c r="AA478" s="28">
        <f t="shared" si="78"/>
        <v>79380.34</v>
      </c>
      <c r="AB478" s="28">
        <f t="shared" si="79"/>
        <v>130190.34</v>
      </c>
    </row>
    <row r="479" spans="1:28" x14ac:dyDescent="0.2">
      <c r="A479" s="25" t="str">
        <f t="shared" si="70"/>
        <v>Nate Bartaletti</v>
      </c>
      <c r="B479" s="25">
        <v>1953937357</v>
      </c>
      <c r="C479" s="25" t="s">
        <v>942</v>
      </c>
      <c r="D479" s="25" t="s">
        <v>943</v>
      </c>
      <c r="E479" s="25" t="s">
        <v>29</v>
      </c>
      <c r="F479" s="25">
        <v>71164</v>
      </c>
      <c r="G479" s="25">
        <f>COUNTIF([1]deals_closed!D:D,B479)</f>
        <v>29</v>
      </c>
      <c r="H479" s="26">
        <f>SUMIF([1]deals_closed!D:D,B479,[1]deals_closed!C:C)</f>
        <v>985355</v>
      </c>
      <c r="I479" s="26">
        <f>VLOOKUP(E479,'[1]2018_commission_structure-Start'!$A$22:$I$24,9,FALSE)</f>
        <v>600000</v>
      </c>
      <c r="J479" s="26">
        <f t="shared" si="71"/>
        <v>750000</v>
      </c>
      <c r="K479" s="26">
        <f t="shared" si="72"/>
        <v>900000</v>
      </c>
      <c r="L479" s="26">
        <f t="shared" si="73"/>
        <v>1200000</v>
      </c>
      <c r="M479" s="27">
        <f t="shared" si="74"/>
        <v>1.6422583333333334</v>
      </c>
      <c r="N479" s="25" t="str">
        <f t="shared" si="75"/>
        <v>150-200%</v>
      </c>
      <c r="O479" s="28">
        <f>MIN(H479,I479)*INDEX('[1]2018_commission_structure-Start'!$A$21:$I$24,MATCH($E479,'[1]2018_commission_structure-Start'!$A$21:$A$24,0),MATCH(O$1,'[1]2018_commission_structure-Start'!$A$21:$I$21,0))</f>
        <v>78000</v>
      </c>
      <c r="P479" s="26">
        <f>IF(H479&gt;I479,MIN(H479-I479,J479-I479)*INDEX('[1]2018_commission_structure-Start'!$A$21:$I$24,MATCH($E479,'[1]2018_commission_structure-Start'!$A$21:$A$24,0), MATCH(P$1,'[1]2018_commission_structure-Start'!$A$21:$I$21,0)),0)</f>
        <v>25500.000000000004</v>
      </c>
      <c r="Q479" s="26">
        <f>IF($H479&gt;J479,MIN($H479-J479,K479-J479)*INDEX('[1]2018_commission_structure-Start'!$A$21:$I$24,MATCH($E479,'[1]2018_commission_structure-Start'!$A$21:$A$24,0), MATCH(Q$1,'[1]2018_commission_structure-Start'!$A$21:$I$21,0)),0)</f>
        <v>31500</v>
      </c>
      <c r="R479" s="26">
        <f>IF($H479&gt;K479,MIN($H479-K479,L479-K479)*INDEX('[1]2018_commission_structure-Start'!$A$21:$I$24,MATCH($E479,'[1]2018_commission_structure-Start'!$A$21:$A$24,0), MATCH(R$1,'[1]2018_commission_structure-Start'!$A$21:$I$21,0)),0)</f>
        <v>22192.3</v>
      </c>
      <c r="S479" s="26">
        <f>IF(H479&gt;L479,(H479-L479)*INDEX('[1]2018_commission_structure-Start'!$A$21:$I$24,MATCH($E479,'[1]2018_commission_structure-Start'!$A$21:$A$24,0),MATCH(S$1,'[1]2018_commission_structure-Start'!$A$21:$I$21,0)),0)</f>
        <v>0</v>
      </c>
      <c r="T479" s="28">
        <f t="shared" si="76"/>
        <v>157192.29999999999</v>
      </c>
      <c r="U479" s="28">
        <f t="shared" si="77"/>
        <v>228356.3</v>
      </c>
      <c r="V479" s="28">
        <f>MIN(H479,I479)*INDEX('[1]2018_commission_structure-Start'!$A$15:$J$18,MATCH($E479,'[1]2018_commission_structure-Start'!$A$15:$A$18,0),MATCH(V$1,'[1]2018_commission_structure-Start'!$A$15:$J$15,0))</f>
        <v>90000</v>
      </c>
      <c r="W479" s="26">
        <f>IF($H479&gt;I479,MIN($H479-I479,J479-I479)*INDEX('[1]2018_commission_structure-Start'!$A$15:$J$18,MATCH($E479,'[1]2018_commission_structure-Start'!$A$15:$A$18,0),MATCH(W$1,'[1]2018_commission_structure-Start'!$A$15:$J$15,0)),0)</f>
        <v>27000</v>
      </c>
      <c r="X479" s="26">
        <f>IF($H479&gt;J479,MIN($H479-J479,K479-J479)*INDEX('[1]2018_commission_structure-Start'!$A$15:$J$18,MATCH($E479,'[1]2018_commission_structure-Start'!$A$15:$A$18,0),MATCH(X$1,'[1]2018_commission_structure-Start'!$A$15:$J$15,0)),0)</f>
        <v>37500</v>
      </c>
      <c r="Y479" s="26">
        <f>IF($H479&gt;K479,MIN($H479-K479,L479-K479)*INDEX('[1]2018_commission_structure-Start'!$A$15:$J$18,MATCH($E479,'[1]2018_commission_structure-Start'!$A$15:$A$18,0),MATCH(Y$1,'[1]2018_commission_structure-Start'!$A$15:$J$15,0)),0)</f>
        <v>25606.5</v>
      </c>
      <c r="Z479" s="26">
        <f>IF(H479&gt;L479,(H479-L479)*INDEX('[1]2018_commission_structure-Start'!$A$21:$I$24,MATCH($E479,'[1]2018_commission_structure-Start'!$A$21:$A$24,0),MATCH(Z$1,'[1]2018_commission_structure-Start'!$A$21:$I$21,0)),0)</f>
        <v>0</v>
      </c>
      <c r="AA479" s="28">
        <f t="shared" si="78"/>
        <v>180106.5</v>
      </c>
      <c r="AB479" s="28">
        <f t="shared" si="79"/>
        <v>251270.5</v>
      </c>
    </row>
    <row r="480" spans="1:28" x14ac:dyDescent="0.2">
      <c r="A480" s="25" t="str">
        <f t="shared" si="70"/>
        <v>Moll Wylie</v>
      </c>
      <c r="B480" s="25">
        <v>6842801095</v>
      </c>
      <c r="C480" s="25" t="s">
        <v>944</v>
      </c>
      <c r="D480" s="25" t="s">
        <v>945</v>
      </c>
      <c r="E480" s="25" t="s">
        <v>10</v>
      </c>
      <c r="F480" s="25">
        <v>110949</v>
      </c>
      <c r="G480" s="25">
        <f>COUNTIF([1]deals_closed!D:D,B480)</f>
        <v>12</v>
      </c>
      <c r="H480" s="26">
        <f>SUMIF([1]deals_closed!D:D,B480,[1]deals_closed!C:C)</f>
        <v>439307</v>
      </c>
      <c r="I480" s="26">
        <f>VLOOKUP(E480,'[1]2018_commission_structure-Start'!$A$22:$I$24,9,FALSE)</f>
        <v>750000</v>
      </c>
      <c r="J480" s="26">
        <f t="shared" si="71"/>
        <v>937500</v>
      </c>
      <c r="K480" s="26">
        <f t="shared" si="72"/>
        <v>1125000</v>
      </c>
      <c r="L480" s="26">
        <f t="shared" si="73"/>
        <v>1500000</v>
      </c>
      <c r="M480" s="27">
        <f t="shared" si="74"/>
        <v>0.58574266666666663</v>
      </c>
      <c r="N480" s="25" t="str">
        <f t="shared" si="75"/>
        <v>0-100%</v>
      </c>
      <c r="O480" s="28">
        <f>MIN(H480,I480)*INDEX('[1]2018_commission_structure-Start'!$A$21:$I$24,MATCH($E480,'[1]2018_commission_structure-Start'!$A$21:$A$24,0),MATCH(O$1,'[1]2018_commission_structure-Start'!$A$21:$I$21,0))</f>
        <v>65896.05</v>
      </c>
      <c r="P480" s="26">
        <f>IF(H480&gt;I480,MIN(H480-I480,J480-I480)*INDEX('[1]2018_commission_structure-Start'!$A$21:$I$24,MATCH($E480,'[1]2018_commission_structure-Start'!$A$21:$A$24,0), MATCH(P$1,'[1]2018_commission_structure-Start'!$A$21:$I$21,0)),0)</f>
        <v>0</v>
      </c>
      <c r="Q480" s="26">
        <f>IF($H480&gt;J480,MIN($H480-J480,K480-J480)*INDEX('[1]2018_commission_structure-Start'!$A$21:$I$24,MATCH($E480,'[1]2018_commission_structure-Start'!$A$21:$A$24,0), MATCH(Q$1,'[1]2018_commission_structure-Start'!$A$21:$I$21,0)),0)</f>
        <v>0</v>
      </c>
      <c r="R480" s="26">
        <f>IF($H480&gt;K480,MIN($H480-K480,L480-K480)*INDEX('[1]2018_commission_structure-Start'!$A$21:$I$24,MATCH($E480,'[1]2018_commission_structure-Start'!$A$21:$A$24,0), MATCH(R$1,'[1]2018_commission_structure-Start'!$A$21:$I$21,0)),0)</f>
        <v>0</v>
      </c>
      <c r="S480" s="26">
        <f>IF(H480&gt;L480,(H480-L480)*INDEX('[1]2018_commission_structure-Start'!$A$21:$I$24,MATCH($E480,'[1]2018_commission_structure-Start'!$A$21:$A$24,0),MATCH(S$1,'[1]2018_commission_structure-Start'!$A$21:$I$21,0)),0)</f>
        <v>0</v>
      </c>
      <c r="T480" s="28">
        <f t="shared" si="76"/>
        <v>65896.05</v>
      </c>
      <c r="U480" s="28">
        <f t="shared" si="77"/>
        <v>176845.05</v>
      </c>
      <c r="V480" s="28">
        <f>MIN(H480,I480)*INDEX('[1]2018_commission_structure-Start'!$A$15:$J$18,MATCH($E480,'[1]2018_commission_structure-Start'!$A$15:$A$18,0),MATCH(V$1,'[1]2018_commission_structure-Start'!$A$15:$J$15,0))</f>
        <v>65896.05</v>
      </c>
      <c r="W480" s="26">
        <f>IF($H480&gt;I480,MIN($H480-I480,J480-I480)*INDEX('[1]2018_commission_structure-Start'!$A$15:$J$18,MATCH($E480,'[1]2018_commission_structure-Start'!$A$15:$A$18,0),MATCH(W$1,'[1]2018_commission_structure-Start'!$A$15:$J$15,0)),0)</f>
        <v>0</v>
      </c>
      <c r="X480" s="26">
        <f>IF($H480&gt;J480,MIN($H480-J480,K480-J480)*INDEX('[1]2018_commission_structure-Start'!$A$15:$J$18,MATCH($E480,'[1]2018_commission_structure-Start'!$A$15:$A$18,0),MATCH(X$1,'[1]2018_commission_structure-Start'!$A$15:$J$15,0)),0)</f>
        <v>0</v>
      </c>
      <c r="Y480" s="26">
        <f>IF($H480&gt;K480,MIN($H480-K480,L480-K480)*INDEX('[1]2018_commission_structure-Start'!$A$15:$J$18,MATCH($E480,'[1]2018_commission_structure-Start'!$A$15:$A$18,0),MATCH(Y$1,'[1]2018_commission_structure-Start'!$A$15:$J$15,0)),0)</f>
        <v>0</v>
      </c>
      <c r="Z480" s="26">
        <f>IF(H480&gt;L480,(H480-L480)*INDEX('[1]2018_commission_structure-Start'!$A$21:$I$24,MATCH($E480,'[1]2018_commission_structure-Start'!$A$21:$A$24,0),MATCH(Z$1,'[1]2018_commission_structure-Start'!$A$21:$I$21,0)),0)</f>
        <v>0</v>
      </c>
      <c r="AA480" s="28">
        <f t="shared" si="78"/>
        <v>65896.05</v>
      </c>
      <c r="AB480" s="28">
        <f t="shared" si="79"/>
        <v>176845.05</v>
      </c>
    </row>
    <row r="481" spans="1:28" x14ac:dyDescent="0.2">
      <c r="A481" s="25" t="str">
        <f t="shared" si="70"/>
        <v>Bea Gofton</v>
      </c>
      <c r="B481" s="25">
        <v>1918356416</v>
      </c>
      <c r="C481" s="25" t="s">
        <v>946</v>
      </c>
      <c r="D481" s="25" t="s">
        <v>947</v>
      </c>
      <c r="E481" s="25" t="s">
        <v>10</v>
      </c>
      <c r="F481" s="25">
        <v>114671</v>
      </c>
      <c r="G481" s="25">
        <f>COUNTIF([1]deals_closed!D:D,B481)</f>
        <v>26</v>
      </c>
      <c r="H481" s="26">
        <f>SUMIF([1]deals_closed!D:D,B481,[1]deals_closed!C:C)</f>
        <v>954130</v>
      </c>
      <c r="I481" s="26">
        <f>VLOOKUP(E481,'[1]2018_commission_structure-Start'!$A$22:$I$24,9,FALSE)</f>
        <v>750000</v>
      </c>
      <c r="J481" s="26">
        <f t="shared" si="71"/>
        <v>937500</v>
      </c>
      <c r="K481" s="26">
        <f t="shared" si="72"/>
        <v>1125000</v>
      </c>
      <c r="L481" s="26">
        <f t="shared" si="73"/>
        <v>1500000</v>
      </c>
      <c r="M481" s="27">
        <f t="shared" si="74"/>
        <v>1.2721733333333334</v>
      </c>
      <c r="N481" s="25" t="str">
        <f t="shared" si="75"/>
        <v>125-150%</v>
      </c>
      <c r="O481" s="28">
        <f>MIN(H481,I481)*INDEX('[1]2018_commission_structure-Start'!$A$21:$I$24,MATCH($E481,'[1]2018_commission_structure-Start'!$A$21:$A$24,0),MATCH(O$1,'[1]2018_commission_structure-Start'!$A$21:$I$21,0))</f>
        <v>112500</v>
      </c>
      <c r="P481" s="26">
        <f>IF(H481&gt;I481,MIN(H481-I481,J481-I481)*INDEX('[1]2018_commission_structure-Start'!$A$21:$I$24,MATCH($E481,'[1]2018_commission_structure-Start'!$A$21:$A$24,0), MATCH(P$1,'[1]2018_commission_structure-Start'!$A$21:$I$21,0)),0)</f>
        <v>35625</v>
      </c>
      <c r="Q481" s="26">
        <f>IF($H481&gt;J481,MIN($H481-J481,K481-J481)*INDEX('[1]2018_commission_structure-Start'!$A$21:$I$24,MATCH($E481,'[1]2018_commission_structure-Start'!$A$21:$A$24,0), MATCH(Q$1,'[1]2018_commission_structure-Start'!$A$21:$I$21,0)),0)</f>
        <v>3824.9</v>
      </c>
      <c r="R481" s="26">
        <f>IF($H481&gt;K481,MIN($H481-K481,L481-K481)*INDEX('[1]2018_commission_structure-Start'!$A$21:$I$24,MATCH($E481,'[1]2018_commission_structure-Start'!$A$21:$A$24,0), MATCH(R$1,'[1]2018_commission_structure-Start'!$A$21:$I$21,0)),0)</f>
        <v>0</v>
      </c>
      <c r="S481" s="26">
        <f>IF(H481&gt;L481,(H481-L481)*INDEX('[1]2018_commission_structure-Start'!$A$21:$I$24,MATCH($E481,'[1]2018_commission_structure-Start'!$A$21:$A$24,0),MATCH(S$1,'[1]2018_commission_structure-Start'!$A$21:$I$21,0)),0)</f>
        <v>0</v>
      </c>
      <c r="T481" s="28">
        <f t="shared" si="76"/>
        <v>151949.9</v>
      </c>
      <c r="U481" s="28">
        <f t="shared" si="77"/>
        <v>266620.90000000002</v>
      </c>
      <c r="V481" s="28">
        <f>MIN(H481,I481)*INDEX('[1]2018_commission_structure-Start'!$A$15:$J$18,MATCH($E481,'[1]2018_commission_structure-Start'!$A$15:$A$18,0),MATCH(V$1,'[1]2018_commission_structure-Start'!$A$15:$J$15,0))</f>
        <v>112500</v>
      </c>
      <c r="W481" s="26">
        <f>IF($H481&gt;I481,MIN($H481-I481,J481-I481)*INDEX('[1]2018_commission_structure-Start'!$A$15:$J$18,MATCH($E481,'[1]2018_commission_structure-Start'!$A$15:$A$18,0),MATCH(W$1,'[1]2018_commission_structure-Start'!$A$15:$J$15,0)),0)</f>
        <v>41250</v>
      </c>
      <c r="X481" s="26">
        <f>IF($H481&gt;J481,MIN($H481-J481,K481-J481)*INDEX('[1]2018_commission_structure-Start'!$A$15:$J$18,MATCH($E481,'[1]2018_commission_structure-Start'!$A$15:$A$18,0),MATCH(X$1,'[1]2018_commission_structure-Start'!$A$15:$J$15,0)),0)</f>
        <v>4157.5</v>
      </c>
      <c r="Y481" s="26">
        <f>IF($H481&gt;K481,MIN($H481-K481,L481-K481)*INDEX('[1]2018_commission_structure-Start'!$A$15:$J$18,MATCH($E481,'[1]2018_commission_structure-Start'!$A$15:$A$18,0),MATCH(Y$1,'[1]2018_commission_structure-Start'!$A$15:$J$15,0)),0)</f>
        <v>0</v>
      </c>
      <c r="Z481" s="26">
        <f>IF(H481&gt;L481,(H481-L481)*INDEX('[1]2018_commission_structure-Start'!$A$21:$I$24,MATCH($E481,'[1]2018_commission_structure-Start'!$A$21:$A$24,0),MATCH(Z$1,'[1]2018_commission_structure-Start'!$A$21:$I$21,0)),0)</f>
        <v>0</v>
      </c>
      <c r="AA481" s="28">
        <f t="shared" si="78"/>
        <v>157907.5</v>
      </c>
      <c r="AB481" s="28">
        <f t="shared" si="79"/>
        <v>272578.5</v>
      </c>
    </row>
    <row r="482" spans="1:28" x14ac:dyDescent="0.2">
      <c r="A482" s="25" t="str">
        <f t="shared" si="70"/>
        <v>Thalia Crowcher</v>
      </c>
      <c r="B482" s="25">
        <v>5511711233</v>
      </c>
      <c r="C482" s="25" t="s">
        <v>948</v>
      </c>
      <c r="D482" s="25" t="s">
        <v>949</v>
      </c>
      <c r="E482" s="25" t="s">
        <v>7</v>
      </c>
      <c r="F482" s="25">
        <v>50457</v>
      </c>
      <c r="G482" s="25">
        <f>COUNTIF([1]deals_closed!D:D,B482)</f>
        <v>16</v>
      </c>
      <c r="H482" s="26">
        <f>SUMIF([1]deals_closed!D:D,B482,[1]deals_closed!C:C)</f>
        <v>526014</v>
      </c>
      <c r="I482" s="26">
        <f>VLOOKUP(E482,'[1]2018_commission_structure-Start'!$A$22:$I$24,9,FALSE)</f>
        <v>500000</v>
      </c>
      <c r="J482" s="26">
        <f t="shared" si="71"/>
        <v>625000</v>
      </c>
      <c r="K482" s="26">
        <f t="shared" si="72"/>
        <v>750000</v>
      </c>
      <c r="L482" s="26">
        <f t="shared" si="73"/>
        <v>1000000</v>
      </c>
      <c r="M482" s="27">
        <f t="shared" si="74"/>
        <v>1.052028</v>
      </c>
      <c r="N482" s="25" t="str">
        <f t="shared" si="75"/>
        <v>100-125%</v>
      </c>
      <c r="O482" s="28">
        <f>MIN(H482,I482)*INDEX('[1]2018_commission_structure-Start'!$A$21:$I$24,MATCH($E482,'[1]2018_commission_structure-Start'!$A$21:$A$24,0),MATCH(O$1,'[1]2018_commission_structure-Start'!$A$21:$I$21,0))</f>
        <v>50000</v>
      </c>
      <c r="P482" s="26">
        <f>IF(H482&gt;I482,MIN(H482-I482,J482-I482)*INDEX('[1]2018_commission_structure-Start'!$A$21:$I$24,MATCH($E482,'[1]2018_commission_structure-Start'!$A$21:$A$24,0), MATCH(P$1,'[1]2018_commission_structure-Start'!$A$21:$I$21,0)),0)</f>
        <v>3902.1</v>
      </c>
      <c r="Q482" s="26">
        <f>IF($H482&gt;J482,MIN($H482-J482,K482-J482)*INDEX('[1]2018_commission_structure-Start'!$A$21:$I$24,MATCH($E482,'[1]2018_commission_structure-Start'!$A$21:$A$24,0), MATCH(Q$1,'[1]2018_commission_structure-Start'!$A$21:$I$21,0)),0)</f>
        <v>0</v>
      </c>
      <c r="R482" s="26">
        <f>IF($H482&gt;K482,MIN($H482-K482,L482-K482)*INDEX('[1]2018_commission_structure-Start'!$A$21:$I$24,MATCH($E482,'[1]2018_commission_structure-Start'!$A$21:$A$24,0), MATCH(R$1,'[1]2018_commission_structure-Start'!$A$21:$I$21,0)),0)</f>
        <v>0</v>
      </c>
      <c r="S482" s="26">
        <f>IF(H482&gt;L482,(H482-L482)*INDEX('[1]2018_commission_structure-Start'!$A$21:$I$24,MATCH($E482,'[1]2018_commission_structure-Start'!$A$21:$A$24,0),MATCH(S$1,'[1]2018_commission_structure-Start'!$A$21:$I$21,0)),0)</f>
        <v>0</v>
      </c>
      <c r="T482" s="28">
        <f t="shared" si="76"/>
        <v>53902.1</v>
      </c>
      <c r="U482" s="28">
        <f t="shared" si="77"/>
        <v>104359.1</v>
      </c>
      <c r="V482" s="28">
        <f>MIN(H482,I482)*INDEX('[1]2018_commission_structure-Start'!$A$15:$J$18,MATCH($E482,'[1]2018_commission_structure-Start'!$A$15:$A$18,0),MATCH(V$1,'[1]2018_commission_structure-Start'!$A$15:$J$15,0))</f>
        <v>60000</v>
      </c>
      <c r="W482" s="26">
        <f>IF($H482&gt;I482,MIN($H482-I482,J482-I482)*INDEX('[1]2018_commission_structure-Start'!$A$15:$J$18,MATCH($E482,'[1]2018_commission_structure-Start'!$A$15:$A$18,0),MATCH(W$1,'[1]2018_commission_structure-Start'!$A$15:$J$15,0)),0)</f>
        <v>4422.38</v>
      </c>
      <c r="X482" s="26">
        <f>IF($H482&gt;J482,MIN($H482-J482,K482-J482)*INDEX('[1]2018_commission_structure-Start'!$A$15:$J$18,MATCH($E482,'[1]2018_commission_structure-Start'!$A$15:$A$18,0),MATCH(X$1,'[1]2018_commission_structure-Start'!$A$15:$J$15,0)),0)</f>
        <v>0</v>
      </c>
      <c r="Y482" s="26">
        <f>IF($H482&gt;K482,MIN($H482-K482,L482-K482)*INDEX('[1]2018_commission_structure-Start'!$A$15:$J$18,MATCH($E482,'[1]2018_commission_structure-Start'!$A$15:$A$18,0),MATCH(Y$1,'[1]2018_commission_structure-Start'!$A$15:$J$15,0)),0)</f>
        <v>0</v>
      </c>
      <c r="Z482" s="26">
        <f>IF(H482&gt;L482,(H482-L482)*INDEX('[1]2018_commission_structure-Start'!$A$21:$I$24,MATCH($E482,'[1]2018_commission_structure-Start'!$A$21:$A$24,0),MATCH(Z$1,'[1]2018_commission_structure-Start'!$A$21:$I$21,0)),0)</f>
        <v>0</v>
      </c>
      <c r="AA482" s="28">
        <f t="shared" si="78"/>
        <v>64422.38</v>
      </c>
      <c r="AB482" s="28">
        <f t="shared" si="79"/>
        <v>114879.38</v>
      </c>
    </row>
    <row r="483" spans="1:28" x14ac:dyDescent="0.2">
      <c r="A483" s="25" t="str">
        <f t="shared" si="70"/>
        <v>Nickolai Martins</v>
      </c>
      <c r="B483" s="25">
        <v>2158895349</v>
      </c>
      <c r="C483" s="25" t="s">
        <v>950</v>
      </c>
      <c r="D483" s="25" t="s">
        <v>951</v>
      </c>
      <c r="E483" s="25" t="s">
        <v>7</v>
      </c>
      <c r="F483" s="25">
        <v>35359</v>
      </c>
      <c r="G483" s="25">
        <f>COUNTIF([1]deals_closed!D:D,B483)</f>
        <v>14</v>
      </c>
      <c r="H483" s="26">
        <f>SUMIF([1]deals_closed!D:D,B483,[1]deals_closed!C:C)</f>
        <v>430049</v>
      </c>
      <c r="I483" s="26">
        <f>VLOOKUP(E483,'[1]2018_commission_structure-Start'!$A$22:$I$24,9,FALSE)</f>
        <v>500000</v>
      </c>
      <c r="J483" s="26">
        <f t="shared" si="71"/>
        <v>625000</v>
      </c>
      <c r="K483" s="26">
        <f t="shared" si="72"/>
        <v>750000</v>
      </c>
      <c r="L483" s="26">
        <f t="shared" si="73"/>
        <v>1000000</v>
      </c>
      <c r="M483" s="27">
        <f t="shared" si="74"/>
        <v>0.86009800000000003</v>
      </c>
      <c r="N483" s="25" t="str">
        <f t="shared" si="75"/>
        <v>0-100%</v>
      </c>
      <c r="O483" s="28">
        <f>MIN(H483,I483)*INDEX('[1]2018_commission_structure-Start'!$A$21:$I$24,MATCH($E483,'[1]2018_commission_structure-Start'!$A$21:$A$24,0),MATCH(O$1,'[1]2018_commission_structure-Start'!$A$21:$I$21,0))</f>
        <v>43004.9</v>
      </c>
      <c r="P483" s="26">
        <f>IF(H483&gt;I483,MIN(H483-I483,J483-I483)*INDEX('[1]2018_commission_structure-Start'!$A$21:$I$24,MATCH($E483,'[1]2018_commission_structure-Start'!$A$21:$A$24,0), MATCH(P$1,'[1]2018_commission_structure-Start'!$A$21:$I$21,0)),0)</f>
        <v>0</v>
      </c>
      <c r="Q483" s="26">
        <f>IF($H483&gt;J483,MIN($H483-J483,K483-J483)*INDEX('[1]2018_commission_structure-Start'!$A$21:$I$24,MATCH($E483,'[1]2018_commission_structure-Start'!$A$21:$A$24,0), MATCH(Q$1,'[1]2018_commission_structure-Start'!$A$21:$I$21,0)),0)</f>
        <v>0</v>
      </c>
      <c r="R483" s="26">
        <f>IF($H483&gt;K483,MIN($H483-K483,L483-K483)*INDEX('[1]2018_commission_structure-Start'!$A$21:$I$24,MATCH($E483,'[1]2018_commission_structure-Start'!$A$21:$A$24,0), MATCH(R$1,'[1]2018_commission_structure-Start'!$A$21:$I$21,0)),0)</f>
        <v>0</v>
      </c>
      <c r="S483" s="26">
        <f>IF(H483&gt;L483,(H483-L483)*INDEX('[1]2018_commission_structure-Start'!$A$21:$I$24,MATCH($E483,'[1]2018_commission_structure-Start'!$A$21:$A$24,0),MATCH(S$1,'[1]2018_commission_structure-Start'!$A$21:$I$21,0)),0)</f>
        <v>0</v>
      </c>
      <c r="T483" s="28">
        <f t="shared" si="76"/>
        <v>43004.9</v>
      </c>
      <c r="U483" s="28">
        <f t="shared" si="77"/>
        <v>78363.899999999994</v>
      </c>
      <c r="V483" s="28">
        <f>MIN(H483,I483)*INDEX('[1]2018_commission_structure-Start'!$A$15:$J$18,MATCH($E483,'[1]2018_commission_structure-Start'!$A$15:$A$18,0),MATCH(V$1,'[1]2018_commission_structure-Start'!$A$15:$J$15,0))</f>
        <v>51605.88</v>
      </c>
      <c r="W483" s="26">
        <f>IF($H483&gt;I483,MIN($H483-I483,J483-I483)*INDEX('[1]2018_commission_structure-Start'!$A$15:$J$18,MATCH($E483,'[1]2018_commission_structure-Start'!$A$15:$A$18,0),MATCH(W$1,'[1]2018_commission_structure-Start'!$A$15:$J$15,0)),0)</f>
        <v>0</v>
      </c>
      <c r="X483" s="26">
        <f>IF($H483&gt;J483,MIN($H483-J483,K483-J483)*INDEX('[1]2018_commission_structure-Start'!$A$15:$J$18,MATCH($E483,'[1]2018_commission_structure-Start'!$A$15:$A$18,0),MATCH(X$1,'[1]2018_commission_structure-Start'!$A$15:$J$15,0)),0)</f>
        <v>0</v>
      </c>
      <c r="Y483" s="26">
        <f>IF($H483&gt;K483,MIN($H483-K483,L483-K483)*INDEX('[1]2018_commission_structure-Start'!$A$15:$J$18,MATCH($E483,'[1]2018_commission_structure-Start'!$A$15:$A$18,0),MATCH(Y$1,'[1]2018_commission_structure-Start'!$A$15:$J$15,0)),0)</f>
        <v>0</v>
      </c>
      <c r="Z483" s="26">
        <f>IF(H483&gt;L483,(H483-L483)*INDEX('[1]2018_commission_structure-Start'!$A$21:$I$24,MATCH($E483,'[1]2018_commission_structure-Start'!$A$21:$A$24,0),MATCH(Z$1,'[1]2018_commission_structure-Start'!$A$21:$I$21,0)),0)</f>
        <v>0</v>
      </c>
      <c r="AA483" s="28">
        <f t="shared" si="78"/>
        <v>51605.88</v>
      </c>
      <c r="AB483" s="28">
        <f t="shared" si="79"/>
        <v>86964.88</v>
      </c>
    </row>
    <row r="484" spans="1:28" x14ac:dyDescent="0.2">
      <c r="A484" s="25" t="str">
        <f t="shared" si="70"/>
        <v>Corene Diamant</v>
      </c>
      <c r="B484" s="25">
        <v>813832926</v>
      </c>
      <c r="C484" s="25" t="s">
        <v>952</v>
      </c>
      <c r="D484" s="25" t="s">
        <v>953</v>
      </c>
      <c r="E484" s="25" t="s">
        <v>29</v>
      </c>
      <c r="F484" s="25">
        <v>62260</v>
      </c>
      <c r="G484" s="25">
        <f>COUNTIF([1]deals_closed!D:D,B484)</f>
        <v>19</v>
      </c>
      <c r="H484" s="26">
        <f>SUMIF([1]deals_closed!D:D,B484,[1]deals_closed!C:C)</f>
        <v>674298</v>
      </c>
      <c r="I484" s="26">
        <f>VLOOKUP(E484,'[1]2018_commission_structure-Start'!$A$22:$I$24,9,FALSE)</f>
        <v>600000</v>
      </c>
      <c r="J484" s="26">
        <f t="shared" si="71"/>
        <v>750000</v>
      </c>
      <c r="K484" s="26">
        <f t="shared" si="72"/>
        <v>900000</v>
      </c>
      <c r="L484" s="26">
        <f t="shared" si="73"/>
        <v>1200000</v>
      </c>
      <c r="M484" s="27">
        <f t="shared" si="74"/>
        <v>1.1238300000000001</v>
      </c>
      <c r="N484" s="25" t="str">
        <f t="shared" si="75"/>
        <v>100-125%</v>
      </c>
      <c r="O484" s="28">
        <f>MIN(H484,I484)*INDEX('[1]2018_commission_structure-Start'!$A$21:$I$24,MATCH($E484,'[1]2018_commission_structure-Start'!$A$21:$A$24,0),MATCH(O$1,'[1]2018_commission_structure-Start'!$A$21:$I$21,0))</f>
        <v>78000</v>
      </c>
      <c r="P484" s="26">
        <f>IF(H484&gt;I484,MIN(H484-I484,J484-I484)*INDEX('[1]2018_commission_structure-Start'!$A$21:$I$24,MATCH($E484,'[1]2018_commission_structure-Start'!$A$21:$A$24,0), MATCH(P$1,'[1]2018_commission_structure-Start'!$A$21:$I$21,0)),0)</f>
        <v>12630.660000000002</v>
      </c>
      <c r="Q484" s="26">
        <f>IF($H484&gt;J484,MIN($H484-J484,K484-J484)*INDEX('[1]2018_commission_structure-Start'!$A$21:$I$24,MATCH($E484,'[1]2018_commission_structure-Start'!$A$21:$A$24,0), MATCH(Q$1,'[1]2018_commission_structure-Start'!$A$21:$I$21,0)),0)</f>
        <v>0</v>
      </c>
      <c r="R484" s="26">
        <f>IF($H484&gt;K484,MIN($H484-K484,L484-K484)*INDEX('[1]2018_commission_structure-Start'!$A$21:$I$24,MATCH($E484,'[1]2018_commission_structure-Start'!$A$21:$A$24,0), MATCH(R$1,'[1]2018_commission_structure-Start'!$A$21:$I$21,0)),0)</f>
        <v>0</v>
      </c>
      <c r="S484" s="26">
        <f>IF(H484&gt;L484,(H484-L484)*INDEX('[1]2018_commission_structure-Start'!$A$21:$I$24,MATCH($E484,'[1]2018_commission_structure-Start'!$A$21:$A$24,0),MATCH(S$1,'[1]2018_commission_structure-Start'!$A$21:$I$21,0)),0)</f>
        <v>0</v>
      </c>
      <c r="T484" s="28">
        <f t="shared" si="76"/>
        <v>90630.66</v>
      </c>
      <c r="U484" s="28">
        <f t="shared" si="77"/>
        <v>152890.66</v>
      </c>
      <c r="V484" s="28">
        <f>MIN(H484,I484)*INDEX('[1]2018_commission_structure-Start'!$A$15:$J$18,MATCH($E484,'[1]2018_commission_structure-Start'!$A$15:$A$18,0),MATCH(V$1,'[1]2018_commission_structure-Start'!$A$15:$J$15,0))</f>
        <v>90000</v>
      </c>
      <c r="W484" s="26">
        <f>IF($H484&gt;I484,MIN($H484-I484,J484-I484)*INDEX('[1]2018_commission_structure-Start'!$A$15:$J$18,MATCH($E484,'[1]2018_commission_structure-Start'!$A$15:$A$18,0),MATCH(W$1,'[1]2018_commission_structure-Start'!$A$15:$J$15,0)),0)</f>
        <v>13373.64</v>
      </c>
      <c r="X484" s="26">
        <f>IF($H484&gt;J484,MIN($H484-J484,K484-J484)*INDEX('[1]2018_commission_structure-Start'!$A$15:$J$18,MATCH($E484,'[1]2018_commission_structure-Start'!$A$15:$A$18,0),MATCH(X$1,'[1]2018_commission_structure-Start'!$A$15:$J$15,0)),0)</f>
        <v>0</v>
      </c>
      <c r="Y484" s="26">
        <f>IF($H484&gt;K484,MIN($H484-K484,L484-K484)*INDEX('[1]2018_commission_structure-Start'!$A$15:$J$18,MATCH($E484,'[1]2018_commission_structure-Start'!$A$15:$A$18,0),MATCH(Y$1,'[1]2018_commission_structure-Start'!$A$15:$J$15,0)),0)</f>
        <v>0</v>
      </c>
      <c r="Z484" s="26">
        <f>IF(H484&gt;L484,(H484-L484)*INDEX('[1]2018_commission_structure-Start'!$A$21:$I$24,MATCH($E484,'[1]2018_commission_structure-Start'!$A$21:$A$24,0),MATCH(Z$1,'[1]2018_commission_structure-Start'!$A$21:$I$21,0)),0)</f>
        <v>0</v>
      </c>
      <c r="AA484" s="28">
        <f t="shared" si="78"/>
        <v>103373.64</v>
      </c>
      <c r="AB484" s="28">
        <f t="shared" si="79"/>
        <v>165633.64000000001</v>
      </c>
    </row>
    <row r="485" spans="1:28" x14ac:dyDescent="0.2">
      <c r="A485" s="25" t="str">
        <f t="shared" si="70"/>
        <v>Aldin Dryburgh</v>
      </c>
      <c r="B485" s="25">
        <v>6938295417</v>
      </c>
      <c r="C485" s="25" t="s">
        <v>954</v>
      </c>
      <c r="D485" s="25" t="s">
        <v>955</v>
      </c>
      <c r="E485" s="25" t="s">
        <v>7</v>
      </c>
      <c r="F485" s="25">
        <v>40716</v>
      </c>
      <c r="G485" s="25">
        <f>COUNTIF([1]deals_closed!D:D,B485)</f>
        <v>24</v>
      </c>
      <c r="H485" s="26">
        <f>SUMIF([1]deals_closed!D:D,B485,[1]deals_closed!C:C)</f>
        <v>769447</v>
      </c>
      <c r="I485" s="26">
        <f>VLOOKUP(E485,'[1]2018_commission_structure-Start'!$A$22:$I$24,9,FALSE)</f>
        <v>500000</v>
      </c>
      <c r="J485" s="26">
        <f t="shared" si="71"/>
        <v>625000</v>
      </c>
      <c r="K485" s="26">
        <f t="shared" si="72"/>
        <v>750000</v>
      </c>
      <c r="L485" s="26">
        <f t="shared" si="73"/>
        <v>1000000</v>
      </c>
      <c r="M485" s="27">
        <f t="shared" si="74"/>
        <v>1.538894</v>
      </c>
      <c r="N485" s="25" t="str">
        <f t="shared" si="75"/>
        <v>150-200%</v>
      </c>
      <c r="O485" s="28">
        <f>MIN(H485,I485)*INDEX('[1]2018_commission_structure-Start'!$A$21:$I$24,MATCH($E485,'[1]2018_commission_structure-Start'!$A$21:$A$24,0),MATCH(O$1,'[1]2018_commission_structure-Start'!$A$21:$I$21,0))</f>
        <v>50000</v>
      </c>
      <c r="P485" s="26">
        <f>IF(H485&gt;I485,MIN(H485-I485,J485-I485)*INDEX('[1]2018_commission_structure-Start'!$A$21:$I$24,MATCH($E485,'[1]2018_commission_structure-Start'!$A$21:$A$24,0), MATCH(P$1,'[1]2018_commission_structure-Start'!$A$21:$I$21,0)),0)</f>
        <v>18750</v>
      </c>
      <c r="Q485" s="26">
        <f>IF($H485&gt;J485,MIN($H485-J485,K485-J485)*INDEX('[1]2018_commission_structure-Start'!$A$21:$I$24,MATCH($E485,'[1]2018_commission_structure-Start'!$A$21:$A$24,0), MATCH(Q$1,'[1]2018_commission_structure-Start'!$A$21:$I$21,0)),0)</f>
        <v>22500</v>
      </c>
      <c r="R485" s="26">
        <f>IF($H485&gt;K485,MIN($H485-K485,L485-K485)*INDEX('[1]2018_commission_structure-Start'!$A$21:$I$24,MATCH($E485,'[1]2018_commission_structure-Start'!$A$21:$A$24,0), MATCH(R$1,'[1]2018_commission_structure-Start'!$A$21:$I$21,0)),0)</f>
        <v>4278.34</v>
      </c>
      <c r="S485" s="26">
        <f>IF(H485&gt;L485,(H485-L485)*INDEX('[1]2018_commission_structure-Start'!$A$21:$I$24,MATCH($E485,'[1]2018_commission_structure-Start'!$A$21:$A$24,0),MATCH(S$1,'[1]2018_commission_structure-Start'!$A$21:$I$21,0)),0)</f>
        <v>0</v>
      </c>
      <c r="T485" s="28">
        <f t="shared" si="76"/>
        <v>95528.34</v>
      </c>
      <c r="U485" s="28">
        <f t="shared" si="77"/>
        <v>136244.34</v>
      </c>
      <c r="V485" s="28">
        <f>MIN(H485,I485)*INDEX('[1]2018_commission_structure-Start'!$A$15:$J$18,MATCH($E485,'[1]2018_commission_structure-Start'!$A$15:$A$18,0),MATCH(V$1,'[1]2018_commission_structure-Start'!$A$15:$J$15,0))</f>
        <v>60000</v>
      </c>
      <c r="W485" s="26">
        <f>IF($H485&gt;I485,MIN($H485-I485,J485-I485)*INDEX('[1]2018_commission_structure-Start'!$A$15:$J$18,MATCH($E485,'[1]2018_commission_structure-Start'!$A$15:$A$18,0),MATCH(W$1,'[1]2018_commission_structure-Start'!$A$15:$J$15,0)),0)</f>
        <v>21250</v>
      </c>
      <c r="X485" s="26">
        <f>IF($H485&gt;J485,MIN($H485-J485,K485-J485)*INDEX('[1]2018_commission_structure-Start'!$A$15:$J$18,MATCH($E485,'[1]2018_commission_structure-Start'!$A$15:$A$18,0),MATCH(X$1,'[1]2018_commission_structure-Start'!$A$15:$J$15,0)),0)</f>
        <v>25000</v>
      </c>
      <c r="Y485" s="26">
        <f>IF($H485&gt;K485,MIN($H485-K485,L485-K485)*INDEX('[1]2018_commission_structure-Start'!$A$15:$J$18,MATCH($E485,'[1]2018_commission_structure-Start'!$A$15:$A$18,0),MATCH(Y$1,'[1]2018_commission_structure-Start'!$A$15:$J$15,0)),0)</f>
        <v>4278.34</v>
      </c>
      <c r="Z485" s="26">
        <f>IF(H485&gt;L485,(H485-L485)*INDEX('[1]2018_commission_structure-Start'!$A$21:$I$24,MATCH($E485,'[1]2018_commission_structure-Start'!$A$21:$A$24,0),MATCH(Z$1,'[1]2018_commission_structure-Start'!$A$21:$I$21,0)),0)</f>
        <v>0</v>
      </c>
      <c r="AA485" s="28">
        <f t="shared" si="78"/>
        <v>110528.34</v>
      </c>
      <c r="AB485" s="28">
        <f t="shared" si="79"/>
        <v>151244.34</v>
      </c>
    </row>
    <row r="486" spans="1:28" x14ac:dyDescent="0.2">
      <c r="A486" s="25" t="str">
        <f t="shared" si="70"/>
        <v>Bernice Nucci</v>
      </c>
      <c r="B486" s="25">
        <v>3133221701</v>
      </c>
      <c r="C486" s="25" t="s">
        <v>956</v>
      </c>
      <c r="D486" s="25" t="s">
        <v>957</v>
      </c>
      <c r="E486" s="25" t="s">
        <v>29</v>
      </c>
      <c r="F486" s="25">
        <v>71686</v>
      </c>
      <c r="G486" s="25">
        <f>COUNTIF([1]deals_closed!D:D,B486)</f>
        <v>14</v>
      </c>
      <c r="H486" s="26">
        <f>SUMIF([1]deals_closed!D:D,B486,[1]deals_closed!C:C)</f>
        <v>542057</v>
      </c>
      <c r="I486" s="26">
        <f>VLOOKUP(E486,'[1]2018_commission_structure-Start'!$A$22:$I$24,9,FALSE)</f>
        <v>600000</v>
      </c>
      <c r="J486" s="26">
        <f t="shared" si="71"/>
        <v>750000</v>
      </c>
      <c r="K486" s="26">
        <f t="shared" si="72"/>
        <v>900000</v>
      </c>
      <c r="L486" s="26">
        <f t="shared" si="73"/>
        <v>1200000</v>
      </c>
      <c r="M486" s="27">
        <f t="shared" si="74"/>
        <v>0.90342833333333339</v>
      </c>
      <c r="N486" s="25" t="str">
        <f t="shared" si="75"/>
        <v>0-100%</v>
      </c>
      <c r="O486" s="28">
        <f>MIN(H486,I486)*INDEX('[1]2018_commission_structure-Start'!$A$21:$I$24,MATCH($E486,'[1]2018_commission_structure-Start'!$A$21:$A$24,0),MATCH(O$1,'[1]2018_commission_structure-Start'!$A$21:$I$21,0))</f>
        <v>70467.41</v>
      </c>
      <c r="P486" s="26">
        <f>IF(H486&gt;I486,MIN(H486-I486,J486-I486)*INDEX('[1]2018_commission_structure-Start'!$A$21:$I$24,MATCH($E486,'[1]2018_commission_structure-Start'!$A$21:$A$24,0), MATCH(P$1,'[1]2018_commission_structure-Start'!$A$21:$I$21,0)),0)</f>
        <v>0</v>
      </c>
      <c r="Q486" s="26">
        <f>IF($H486&gt;J486,MIN($H486-J486,K486-J486)*INDEX('[1]2018_commission_structure-Start'!$A$21:$I$24,MATCH($E486,'[1]2018_commission_structure-Start'!$A$21:$A$24,0), MATCH(Q$1,'[1]2018_commission_structure-Start'!$A$21:$I$21,0)),0)</f>
        <v>0</v>
      </c>
      <c r="R486" s="26">
        <f>IF($H486&gt;K486,MIN($H486-K486,L486-K486)*INDEX('[1]2018_commission_structure-Start'!$A$21:$I$24,MATCH($E486,'[1]2018_commission_structure-Start'!$A$21:$A$24,0), MATCH(R$1,'[1]2018_commission_structure-Start'!$A$21:$I$21,0)),0)</f>
        <v>0</v>
      </c>
      <c r="S486" s="26">
        <f>IF(H486&gt;L486,(H486-L486)*INDEX('[1]2018_commission_structure-Start'!$A$21:$I$24,MATCH($E486,'[1]2018_commission_structure-Start'!$A$21:$A$24,0),MATCH(S$1,'[1]2018_commission_structure-Start'!$A$21:$I$21,0)),0)</f>
        <v>0</v>
      </c>
      <c r="T486" s="28">
        <f t="shared" si="76"/>
        <v>70467.41</v>
      </c>
      <c r="U486" s="28">
        <f t="shared" si="77"/>
        <v>142153.41</v>
      </c>
      <c r="V486" s="28">
        <f>MIN(H486,I486)*INDEX('[1]2018_commission_structure-Start'!$A$15:$J$18,MATCH($E486,'[1]2018_commission_structure-Start'!$A$15:$A$18,0),MATCH(V$1,'[1]2018_commission_structure-Start'!$A$15:$J$15,0))</f>
        <v>81308.55</v>
      </c>
      <c r="W486" s="26">
        <f>IF($H486&gt;I486,MIN($H486-I486,J486-I486)*INDEX('[1]2018_commission_structure-Start'!$A$15:$J$18,MATCH($E486,'[1]2018_commission_structure-Start'!$A$15:$A$18,0),MATCH(W$1,'[1]2018_commission_structure-Start'!$A$15:$J$15,0)),0)</f>
        <v>0</v>
      </c>
      <c r="X486" s="26">
        <f>IF($H486&gt;J486,MIN($H486-J486,K486-J486)*INDEX('[1]2018_commission_structure-Start'!$A$15:$J$18,MATCH($E486,'[1]2018_commission_structure-Start'!$A$15:$A$18,0),MATCH(X$1,'[1]2018_commission_structure-Start'!$A$15:$J$15,0)),0)</f>
        <v>0</v>
      </c>
      <c r="Y486" s="26">
        <f>IF($H486&gt;K486,MIN($H486-K486,L486-K486)*INDEX('[1]2018_commission_structure-Start'!$A$15:$J$18,MATCH($E486,'[1]2018_commission_structure-Start'!$A$15:$A$18,0),MATCH(Y$1,'[1]2018_commission_structure-Start'!$A$15:$J$15,0)),0)</f>
        <v>0</v>
      </c>
      <c r="Z486" s="26">
        <f>IF(H486&gt;L486,(H486-L486)*INDEX('[1]2018_commission_structure-Start'!$A$21:$I$24,MATCH($E486,'[1]2018_commission_structure-Start'!$A$21:$A$24,0),MATCH(Z$1,'[1]2018_commission_structure-Start'!$A$21:$I$21,0)),0)</f>
        <v>0</v>
      </c>
      <c r="AA486" s="28">
        <f t="shared" si="78"/>
        <v>81308.55</v>
      </c>
      <c r="AB486" s="28">
        <f t="shared" si="79"/>
        <v>152994.54999999999</v>
      </c>
    </row>
    <row r="487" spans="1:28" x14ac:dyDescent="0.2">
      <c r="A487" s="25" t="str">
        <f t="shared" si="70"/>
        <v>Isadora Davana</v>
      </c>
      <c r="B487" s="25">
        <v>7011563598</v>
      </c>
      <c r="C487" s="25" t="s">
        <v>958</v>
      </c>
      <c r="D487" s="25" t="s">
        <v>959</v>
      </c>
      <c r="E487" s="25" t="s">
        <v>7</v>
      </c>
      <c r="F487" s="25">
        <v>30113</v>
      </c>
      <c r="G487" s="25">
        <f>COUNTIF([1]deals_closed!D:D,B487)</f>
        <v>18</v>
      </c>
      <c r="H487" s="26">
        <f>SUMIF([1]deals_closed!D:D,B487,[1]deals_closed!C:C)</f>
        <v>664135</v>
      </c>
      <c r="I487" s="26">
        <f>VLOOKUP(E487,'[1]2018_commission_structure-Start'!$A$22:$I$24,9,FALSE)</f>
        <v>500000</v>
      </c>
      <c r="J487" s="26">
        <f t="shared" si="71"/>
        <v>625000</v>
      </c>
      <c r="K487" s="26">
        <f t="shared" si="72"/>
        <v>750000</v>
      </c>
      <c r="L487" s="26">
        <f t="shared" si="73"/>
        <v>1000000</v>
      </c>
      <c r="M487" s="27">
        <f t="shared" si="74"/>
        <v>1.3282700000000001</v>
      </c>
      <c r="N487" s="25" t="str">
        <f t="shared" si="75"/>
        <v>125-150%</v>
      </c>
      <c r="O487" s="28">
        <f>MIN(H487,I487)*INDEX('[1]2018_commission_structure-Start'!$A$21:$I$24,MATCH($E487,'[1]2018_commission_structure-Start'!$A$21:$A$24,0),MATCH(O$1,'[1]2018_commission_structure-Start'!$A$21:$I$21,0))</f>
        <v>50000</v>
      </c>
      <c r="P487" s="26">
        <f>IF(H487&gt;I487,MIN(H487-I487,J487-I487)*INDEX('[1]2018_commission_structure-Start'!$A$21:$I$24,MATCH($E487,'[1]2018_commission_structure-Start'!$A$21:$A$24,0), MATCH(P$1,'[1]2018_commission_structure-Start'!$A$21:$I$21,0)),0)</f>
        <v>18750</v>
      </c>
      <c r="Q487" s="26">
        <f>IF($H487&gt;J487,MIN($H487-J487,K487-J487)*INDEX('[1]2018_commission_structure-Start'!$A$21:$I$24,MATCH($E487,'[1]2018_commission_structure-Start'!$A$21:$A$24,0), MATCH(Q$1,'[1]2018_commission_structure-Start'!$A$21:$I$21,0)),0)</f>
        <v>7044.3</v>
      </c>
      <c r="R487" s="26">
        <f>IF($H487&gt;K487,MIN($H487-K487,L487-K487)*INDEX('[1]2018_commission_structure-Start'!$A$21:$I$24,MATCH($E487,'[1]2018_commission_structure-Start'!$A$21:$A$24,0), MATCH(R$1,'[1]2018_commission_structure-Start'!$A$21:$I$21,0)),0)</f>
        <v>0</v>
      </c>
      <c r="S487" s="26">
        <f>IF(H487&gt;L487,(H487-L487)*INDEX('[1]2018_commission_structure-Start'!$A$21:$I$24,MATCH($E487,'[1]2018_commission_structure-Start'!$A$21:$A$24,0),MATCH(S$1,'[1]2018_commission_structure-Start'!$A$21:$I$21,0)),0)</f>
        <v>0</v>
      </c>
      <c r="T487" s="28">
        <f t="shared" si="76"/>
        <v>75794.3</v>
      </c>
      <c r="U487" s="28">
        <f t="shared" si="77"/>
        <v>105907.3</v>
      </c>
      <c r="V487" s="28">
        <f>MIN(H487,I487)*INDEX('[1]2018_commission_structure-Start'!$A$15:$J$18,MATCH($E487,'[1]2018_commission_structure-Start'!$A$15:$A$18,0),MATCH(V$1,'[1]2018_commission_structure-Start'!$A$15:$J$15,0))</f>
        <v>60000</v>
      </c>
      <c r="W487" s="26">
        <f>IF($H487&gt;I487,MIN($H487-I487,J487-I487)*INDEX('[1]2018_commission_structure-Start'!$A$15:$J$18,MATCH($E487,'[1]2018_commission_structure-Start'!$A$15:$A$18,0),MATCH(W$1,'[1]2018_commission_structure-Start'!$A$15:$J$15,0)),0)</f>
        <v>21250</v>
      </c>
      <c r="X487" s="26">
        <f>IF($H487&gt;J487,MIN($H487-J487,K487-J487)*INDEX('[1]2018_commission_structure-Start'!$A$15:$J$18,MATCH($E487,'[1]2018_commission_structure-Start'!$A$15:$A$18,0),MATCH(X$1,'[1]2018_commission_structure-Start'!$A$15:$J$15,0)),0)</f>
        <v>7827</v>
      </c>
      <c r="Y487" s="26">
        <f>IF($H487&gt;K487,MIN($H487-K487,L487-K487)*INDEX('[1]2018_commission_structure-Start'!$A$15:$J$18,MATCH($E487,'[1]2018_commission_structure-Start'!$A$15:$A$18,0),MATCH(Y$1,'[1]2018_commission_structure-Start'!$A$15:$J$15,0)),0)</f>
        <v>0</v>
      </c>
      <c r="Z487" s="26">
        <f>IF(H487&gt;L487,(H487-L487)*INDEX('[1]2018_commission_structure-Start'!$A$21:$I$24,MATCH($E487,'[1]2018_commission_structure-Start'!$A$21:$A$24,0),MATCH(Z$1,'[1]2018_commission_structure-Start'!$A$21:$I$21,0)),0)</f>
        <v>0</v>
      </c>
      <c r="AA487" s="28">
        <f t="shared" si="78"/>
        <v>89077</v>
      </c>
      <c r="AB487" s="28">
        <f t="shared" si="79"/>
        <v>119190</v>
      </c>
    </row>
    <row r="488" spans="1:28" x14ac:dyDescent="0.2">
      <c r="A488" s="25" t="str">
        <f t="shared" si="70"/>
        <v>Javier Andriolli</v>
      </c>
      <c r="B488" s="25">
        <v>9529277938</v>
      </c>
      <c r="C488" s="25" t="s">
        <v>960</v>
      </c>
      <c r="D488" s="25" t="s">
        <v>961</v>
      </c>
      <c r="E488" s="25" t="s">
        <v>10</v>
      </c>
      <c r="F488" s="25">
        <v>110731</v>
      </c>
      <c r="G488" s="25">
        <f>COUNTIF([1]deals_closed!D:D,B488)</f>
        <v>23</v>
      </c>
      <c r="H488" s="26">
        <f>SUMIF([1]deals_closed!D:D,B488,[1]deals_closed!C:C)</f>
        <v>633741</v>
      </c>
      <c r="I488" s="26">
        <f>VLOOKUP(E488,'[1]2018_commission_structure-Start'!$A$22:$I$24,9,FALSE)</f>
        <v>750000</v>
      </c>
      <c r="J488" s="26">
        <f t="shared" si="71"/>
        <v>937500</v>
      </c>
      <c r="K488" s="26">
        <f t="shared" si="72"/>
        <v>1125000</v>
      </c>
      <c r="L488" s="26">
        <f t="shared" si="73"/>
        <v>1500000</v>
      </c>
      <c r="M488" s="27">
        <f t="shared" si="74"/>
        <v>0.84498799999999996</v>
      </c>
      <c r="N488" s="25" t="str">
        <f t="shared" si="75"/>
        <v>0-100%</v>
      </c>
      <c r="O488" s="28">
        <f>MIN(H488,I488)*INDEX('[1]2018_commission_structure-Start'!$A$21:$I$24,MATCH($E488,'[1]2018_commission_structure-Start'!$A$21:$A$24,0),MATCH(O$1,'[1]2018_commission_structure-Start'!$A$21:$I$21,0))</f>
        <v>95061.15</v>
      </c>
      <c r="P488" s="26">
        <f>IF(H488&gt;I488,MIN(H488-I488,J488-I488)*INDEX('[1]2018_commission_structure-Start'!$A$21:$I$24,MATCH($E488,'[1]2018_commission_structure-Start'!$A$21:$A$24,0), MATCH(P$1,'[1]2018_commission_structure-Start'!$A$21:$I$21,0)),0)</f>
        <v>0</v>
      </c>
      <c r="Q488" s="26">
        <f>IF($H488&gt;J488,MIN($H488-J488,K488-J488)*INDEX('[1]2018_commission_structure-Start'!$A$21:$I$24,MATCH($E488,'[1]2018_commission_structure-Start'!$A$21:$A$24,0), MATCH(Q$1,'[1]2018_commission_structure-Start'!$A$21:$I$21,0)),0)</f>
        <v>0</v>
      </c>
      <c r="R488" s="26">
        <f>IF($H488&gt;K488,MIN($H488-K488,L488-K488)*INDEX('[1]2018_commission_structure-Start'!$A$21:$I$24,MATCH($E488,'[1]2018_commission_structure-Start'!$A$21:$A$24,0), MATCH(R$1,'[1]2018_commission_structure-Start'!$A$21:$I$21,0)),0)</f>
        <v>0</v>
      </c>
      <c r="S488" s="26">
        <f>IF(H488&gt;L488,(H488-L488)*INDEX('[1]2018_commission_structure-Start'!$A$21:$I$24,MATCH($E488,'[1]2018_commission_structure-Start'!$A$21:$A$24,0),MATCH(S$1,'[1]2018_commission_structure-Start'!$A$21:$I$21,0)),0)</f>
        <v>0</v>
      </c>
      <c r="T488" s="28">
        <f t="shared" si="76"/>
        <v>95061.15</v>
      </c>
      <c r="U488" s="28">
        <f t="shared" si="77"/>
        <v>205792.15</v>
      </c>
      <c r="V488" s="28">
        <f>MIN(H488,I488)*INDEX('[1]2018_commission_structure-Start'!$A$15:$J$18,MATCH($E488,'[1]2018_commission_structure-Start'!$A$15:$A$18,0),MATCH(V$1,'[1]2018_commission_structure-Start'!$A$15:$J$15,0))</f>
        <v>95061.15</v>
      </c>
      <c r="W488" s="26">
        <f>IF($H488&gt;I488,MIN($H488-I488,J488-I488)*INDEX('[1]2018_commission_structure-Start'!$A$15:$J$18,MATCH($E488,'[1]2018_commission_structure-Start'!$A$15:$A$18,0),MATCH(W$1,'[1]2018_commission_structure-Start'!$A$15:$J$15,0)),0)</f>
        <v>0</v>
      </c>
      <c r="X488" s="26">
        <f>IF($H488&gt;J488,MIN($H488-J488,K488-J488)*INDEX('[1]2018_commission_structure-Start'!$A$15:$J$18,MATCH($E488,'[1]2018_commission_structure-Start'!$A$15:$A$18,0),MATCH(X$1,'[1]2018_commission_structure-Start'!$A$15:$J$15,0)),0)</f>
        <v>0</v>
      </c>
      <c r="Y488" s="26">
        <f>IF($H488&gt;K488,MIN($H488-K488,L488-K488)*INDEX('[1]2018_commission_structure-Start'!$A$15:$J$18,MATCH($E488,'[1]2018_commission_structure-Start'!$A$15:$A$18,0),MATCH(Y$1,'[1]2018_commission_structure-Start'!$A$15:$J$15,0)),0)</f>
        <v>0</v>
      </c>
      <c r="Z488" s="26">
        <f>IF(H488&gt;L488,(H488-L488)*INDEX('[1]2018_commission_structure-Start'!$A$21:$I$24,MATCH($E488,'[1]2018_commission_structure-Start'!$A$21:$A$24,0),MATCH(Z$1,'[1]2018_commission_structure-Start'!$A$21:$I$21,0)),0)</f>
        <v>0</v>
      </c>
      <c r="AA488" s="28">
        <f t="shared" si="78"/>
        <v>95061.15</v>
      </c>
      <c r="AB488" s="28">
        <f t="shared" si="79"/>
        <v>205792.15</v>
      </c>
    </row>
    <row r="489" spans="1:28" x14ac:dyDescent="0.2">
      <c r="A489" s="25" t="str">
        <f t="shared" si="70"/>
        <v>Hillary Westphalen</v>
      </c>
      <c r="B489" s="25">
        <v>5234982726</v>
      </c>
      <c r="C489" s="25" t="s">
        <v>962</v>
      </c>
      <c r="D489" s="25" t="s">
        <v>963</v>
      </c>
      <c r="E489" s="25" t="s">
        <v>10</v>
      </c>
      <c r="F489" s="25">
        <v>110384</v>
      </c>
      <c r="G489" s="25">
        <f>COUNTIF([1]deals_closed!D:D,B489)</f>
        <v>21</v>
      </c>
      <c r="H489" s="26">
        <f>SUMIF([1]deals_closed!D:D,B489,[1]deals_closed!C:C)</f>
        <v>743306</v>
      </c>
      <c r="I489" s="26">
        <f>VLOOKUP(E489,'[1]2018_commission_structure-Start'!$A$22:$I$24,9,FALSE)</f>
        <v>750000</v>
      </c>
      <c r="J489" s="26">
        <f t="shared" si="71"/>
        <v>937500</v>
      </c>
      <c r="K489" s="26">
        <f t="shared" si="72"/>
        <v>1125000</v>
      </c>
      <c r="L489" s="26">
        <f t="shared" si="73"/>
        <v>1500000</v>
      </c>
      <c r="M489" s="27">
        <f t="shared" si="74"/>
        <v>0.99107466666666666</v>
      </c>
      <c r="N489" s="25" t="str">
        <f t="shared" si="75"/>
        <v>0-100%</v>
      </c>
      <c r="O489" s="28">
        <f>MIN(H489,I489)*INDEX('[1]2018_commission_structure-Start'!$A$21:$I$24,MATCH($E489,'[1]2018_commission_structure-Start'!$A$21:$A$24,0),MATCH(O$1,'[1]2018_commission_structure-Start'!$A$21:$I$21,0))</f>
        <v>111495.9</v>
      </c>
      <c r="P489" s="26">
        <f>IF(H489&gt;I489,MIN(H489-I489,J489-I489)*INDEX('[1]2018_commission_structure-Start'!$A$21:$I$24,MATCH($E489,'[1]2018_commission_structure-Start'!$A$21:$A$24,0), MATCH(P$1,'[1]2018_commission_structure-Start'!$A$21:$I$21,0)),0)</f>
        <v>0</v>
      </c>
      <c r="Q489" s="26">
        <f>IF($H489&gt;J489,MIN($H489-J489,K489-J489)*INDEX('[1]2018_commission_structure-Start'!$A$21:$I$24,MATCH($E489,'[1]2018_commission_structure-Start'!$A$21:$A$24,0), MATCH(Q$1,'[1]2018_commission_structure-Start'!$A$21:$I$21,0)),0)</f>
        <v>0</v>
      </c>
      <c r="R489" s="26">
        <f>IF($H489&gt;K489,MIN($H489-K489,L489-K489)*INDEX('[1]2018_commission_structure-Start'!$A$21:$I$24,MATCH($E489,'[1]2018_commission_structure-Start'!$A$21:$A$24,0), MATCH(R$1,'[1]2018_commission_structure-Start'!$A$21:$I$21,0)),0)</f>
        <v>0</v>
      </c>
      <c r="S489" s="26">
        <f>IF(H489&gt;L489,(H489-L489)*INDEX('[1]2018_commission_structure-Start'!$A$21:$I$24,MATCH($E489,'[1]2018_commission_structure-Start'!$A$21:$A$24,0),MATCH(S$1,'[1]2018_commission_structure-Start'!$A$21:$I$21,0)),0)</f>
        <v>0</v>
      </c>
      <c r="T489" s="28">
        <f t="shared" si="76"/>
        <v>111495.9</v>
      </c>
      <c r="U489" s="28">
        <f t="shared" si="77"/>
        <v>221879.9</v>
      </c>
      <c r="V489" s="28">
        <f>MIN(H489,I489)*INDEX('[1]2018_commission_structure-Start'!$A$15:$J$18,MATCH($E489,'[1]2018_commission_structure-Start'!$A$15:$A$18,0),MATCH(V$1,'[1]2018_commission_structure-Start'!$A$15:$J$15,0))</f>
        <v>111495.9</v>
      </c>
      <c r="W489" s="26">
        <f>IF($H489&gt;I489,MIN($H489-I489,J489-I489)*INDEX('[1]2018_commission_structure-Start'!$A$15:$J$18,MATCH($E489,'[1]2018_commission_structure-Start'!$A$15:$A$18,0),MATCH(W$1,'[1]2018_commission_structure-Start'!$A$15:$J$15,0)),0)</f>
        <v>0</v>
      </c>
      <c r="X489" s="26">
        <f>IF($H489&gt;J489,MIN($H489-J489,K489-J489)*INDEX('[1]2018_commission_structure-Start'!$A$15:$J$18,MATCH($E489,'[1]2018_commission_structure-Start'!$A$15:$A$18,0),MATCH(X$1,'[1]2018_commission_structure-Start'!$A$15:$J$15,0)),0)</f>
        <v>0</v>
      </c>
      <c r="Y489" s="26">
        <f>IF($H489&gt;K489,MIN($H489-K489,L489-K489)*INDEX('[1]2018_commission_structure-Start'!$A$15:$J$18,MATCH($E489,'[1]2018_commission_structure-Start'!$A$15:$A$18,0),MATCH(Y$1,'[1]2018_commission_structure-Start'!$A$15:$J$15,0)),0)</f>
        <v>0</v>
      </c>
      <c r="Z489" s="26">
        <f>IF(H489&gt;L489,(H489-L489)*INDEX('[1]2018_commission_structure-Start'!$A$21:$I$24,MATCH($E489,'[1]2018_commission_structure-Start'!$A$21:$A$24,0),MATCH(Z$1,'[1]2018_commission_structure-Start'!$A$21:$I$21,0)),0)</f>
        <v>0</v>
      </c>
      <c r="AA489" s="28">
        <f t="shared" si="78"/>
        <v>111495.9</v>
      </c>
      <c r="AB489" s="28">
        <f t="shared" si="79"/>
        <v>221879.9</v>
      </c>
    </row>
    <row r="490" spans="1:28" x14ac:dyDescent="0.2">
      <c r="A490" s="25" t="str">
        <f t="shared" si="70"/>
        <v>Lorie Bamblett</v>
      </c>
      <c r="B490" s="25">
        <v>492630925</v>
      </c>
      <c r="C490" s="25" t="s">
        <v>964</v>
      </c>
      <c r="D490" s="25" t="s">
        <v>965</v>
      </c>
      <c r="E490" s="25" t="s">
        <v>10</v>
      </c>
      <c r="F490" s="25">
        <v>112873</v>
      </c>
      <c r="G490" s="25">
        <f>COUNTIF([1]deals_closed!D:D,B490)</f>
        <v>17</v>
      </c>
      <c r="H490" s="26">
        <f>SUMIF([1]deals_closed!D:D,B490,[1]deals_closed!C:C)</f>
        <v>617946</v>
      </c>
      <c r="I490" s="26">
        <f>VLOOKUP(E490,'[1]2018_commission_structure-Start'!$A$22:$I$24,9,FALSE)</f>
        <v>750000</v>
      </c>
      <c r="J490" s="26">
        <f t="shared" si="71"/>
        <v>937500</v>
      </c>
      <c r="K490" s="26">
        <f t="shared" si="72"/>
        <v>1125000</v>
      </c>
      <c r="L490" s="26">
        <f t="shared" si="73"/>
        <v>1500000</v>
      </c>
      <c r="M490" s="27">
        <f t="shared" si="74"/>
        <v>0.82392799999999999</v>
      </c>
      <c r="N490" s="25" t="str">
        <f t="shared" si="75"/>
        <v>0-100%</v>
      </c>
      <c r="O490" s="28">
        <f>MIN(H490,I490)*INDEX('[1]2018_commission_structure-Start'!$A$21:$I$24,MATCH($E490,'[1]2018_commission_structure-Start'!$A$21:$A$24,0),MATCH(O$1,'[1]2018_commission_structure-Start'!$A$21:$I$21,0))</f>
        <v>92691.9</v>
      </c>
      <c r="P490" s="26">
        <f>IF(H490&gt;I490,MIN(H490-I490,J490-I490)*INDEX('[1]2018_commission_structure-Start'!$A$21:$I$24,MATCH($E490,'[1]2018_commission_structure-Start'!$A$21:$A$24,0), MATCH(P$1,'[1]2018_commission_structure-Start'!$A$21:$I$21,0)),0)</f>
        <v>0</v>
      </c>
      <c r="Q490" s="26">
        <f>IF($H490&gt;J490,MIN($H490-J490,K490-J490)*INDEX('[1]2018_commission_structure-Start'!$A$21:$I$24,MATCH($E490,'[1]2018_commission_structure-Start'!$A$21:$A$24,0), MATCH(Q$1,'[1]2018_commission_structure-Start'!$A$21:$I$21,0)),0)</f>
        <v>0</v>
      </c>
      <c r="R490" s="26">
        <f>IF($H490&gt;K490,MIN($H490-K490,L490-K490)*INDEX('[1]2018_commission_structure-Start'!$A$21:$I$24,MATCH($E490,'[1]2018_commission_structure-Start'!$A$21:$A$24,0), MATCH(R$1,'[1]2018_commission_structure-Start'!$A$21:$I$21,0)),0)</f>
        <v>0</v>
      </c>
      <c r="S490" s="26">
        <f>IF(H490&gt;L490,(H490-L490)*INDEX('[1]2018_commission_structure-Start'!$A$21:$I$24,MATCH($E490,'[1]2018_commission_structure-Start'!$A$21:$A$24,0),MATCH(S$1,'[1]2018_commission_structure-Start'!$A$21:$I$21,0)),0)</f>
        <v>0</v>
      </c>
      <c r="T490" s="28">
        <f t="shared" si="76"/>
        <v>92691.9</v>
      </c>
      <c r="U490" s="28">
        <f t="shared" si="77"/>
        <v>205564.9</v>
      </c>
      <c r="V490" s="28">
        <f>MIN(H490,I490)*INDEX('[1]2018_commission_structure-Start'!$A$15:$J$18,MATCH($E490,'[1]2018_commission_structure-Start'!$A$15:$A$18,0),MATCH(V$1,'[1]2018_commission_structure-Start'!$A$15:$J$15,0))</f>
        <v>92691.9</v>
      </c>
      <c r="W490" s="26">
        <f>IF($H490&gt;I490,MIN($H490-I490,J490-I490)*INDEX('[1]2018_commission_structure-Start'!$A$15:$J$18,MATCH($E490,'[1]2018_commission_structure-Start'!$A$15:$A$18,0),MATCH(W$1,'[1]2018_commission_structure-Start'!$A$15:$J$15,0)),0)</f>
        <v>0</v>
      </c>
      <c r="X490" s="26">
        <f>IF($H490&gt;J490,MIN($H490-J490,K490-J490)*INDEX('[1]2018_commission_structure-Start'!$A$15:$J$18,MATCH($E490,'[1]2018_commission_structure-Start'!$A$15:$A$18,0),MATCH(X$1,'[1]2018_commission_structure-Start'!$A$15:$J$15,0)),0)</f>
        <v>0</v>
      </c>
      <c r="Y490" s="26">
        <f>IF($H490&gt;K490,MIN($H490-K490,L490-K490)*INDEX('[1]2018_commission_structure-Start'!$A$15:$J$18,MATCH($E490,'[1]2018_commission_structure-Start'!$A$15:$A$18,0),MATCH(Y$1,'[1]2018_commission_structure-Start'!$A$15:$J$15,0)),0)</f>
        <v>0</v>
      </c>
      <c r="Z490" s="26">
        <f>IF(H490&gt;L490,(H490-L490)*INDEX('[1]2018_commission_structure-Start'!$A$21:$I$24,MATCH($E490,'[1]2018_commission_structure-Start'!$A$21:$A$24,0),MATCH(Z$1,'[1]2018_commission_structure-Start'!$A$21:$I$21,0)),0)</f>
        <v>0</v>
      </c>
      <c r="AA490" s="28">
        <f t="shared" si="78"/>
        <v>92691.9</v>
      </c>
      <c r="AB490" s="28">
        <f t="shared" si="79"/>
        <v>205564.9</v>
      </c>
    </row>
    <row r="491" spans="1:28" x14ac:dyDescent="0.2">
      <c r="A491" s="25" t="str">
        <f t="shared" si="70"/>
        <v>Trude Lindenbluth</v>
      </c>
      <c r="B491" s="25">
        <v>9128677390</v>
      </c>
      <c r="C491" s="25" t="s">
        <v>966</v>
      </c>
      <c r="D491" s="25" t="s">
        <v>967</v>
      </c>
      <c r="E491" s="25" t="s">
        <v>10</v>
      </c>
      <c r="F491" s="25">
        <v>87419</v>
      </c>
      <c r="G491" s="25">
        <f>COUNTIF([1]deals_closed!D:D,B491)</f>
        <v>23</v>
      </c>
      <c r="H491" s="26">
        <f>SUMIF([1]deals_closed!D:D,B491,[1]deals_closed!C:C)</f>
        <v>814416</v>
      </c>
      <c r="I491" s="26">
        <f>VLOOKUP(E491,'[1]2018_commission_structure-Start'!$A$22:$I$24,9,FALSE)</f>
        <v>750000</v>
      </c>
      <c r="J491" s="26">
        <f t="shared" si="71"/>
        <v>937500</v>
      </c>
      <c r="K491" s="26">
        <f t="shared" si="72"/>
        <v>1125000</v>
      </c>
      <c r="L491" s="26">
        <f t="shared" si="73"/>
        <v>1500000</v>
      </c>
      <c r="M491" s="27">
        <f t="shared" si="74"/>
        <v>1.085888</v>
      </c>
      <c r="N491" s="25" t="str">
        <f t="shared" si="75"/>
        <v>100-125%</v>
      </c>
      <c r="O491" s="28">
        <f>MIN(H491,I491)*INDEX('[1]2018_commission_structure-Start'!$A$21:$I$24,MATCH($E491,'[1]2018_commission_structure-Start'!$A$21:$A$24,0),MATCH(O$1,'[1]2018_commission_structure-Start'!$A$21:$I$21,0))</f>
        <v>112500</v>
      </c>
      <c r="P491" s="26">
        <f>IF(H491&gt;I491,MIN(H491-I491,J491-I491)*INDEX('[1]2018_commission_structure-Start'!$A$21:$I$24,MATCH($E491,'[1]2018_commission_structure-Start'!$A$21:$A$24,0), MATCH(P$1,'[1]2018_commission_structure-Start'!$A$21:$I$21,0)),0)</f>
        <v>12239.04</v>
      </c>
      <c r="Q491" s="26">
        <f>IF($H491&gt;J491,MIN($H491-J491,K491-J491)*INDEX('[1]2018_commission_structure-Start'!$A$21:$I$24,MATCH($E491,'[1]2018_commission_structure-Start'!$A$21:$A$24,0), MATCH(Q$1,'[1]2018_commission_structure-Start'!$A$21:$I$21,0)),0)</f>
        <v>0</v>
      </c>
      <c r="R491" s="26">
        <f>IF($H491&gt;K491,MIN($H491-K491,L491-K491)*INDEX('[1]2018_commission_structure-Start'!$A$21:$I$24,MATCH($E491,'[1]2018_commission_structure-Start'!$A$21:$A$24,0), MATCH(R$1,'[1]2018_commission_structure-Start'!$A$21:$I$21,0)),0)</f>
        <v>0</v>
      </c>
      <c r="S491" s="26">
        <f>IF(H491&gt;L491,(H491-L491)*INDEX('[1]2018_commission_structure-Start'!$A$21:$I$24,MATCH($E491,'[1]2018_commission_structure-Start'!$A$21:$A$24,0),MATCH(S$1,'[1]2018_commission_structure-Start'!$A$21:$I$21,0)),0)</f>
        <v>0</v>
      </c>
      <c r="T491" s="28">
        <f t="shared" si="76"/>
        <v>124739.04000000001</v>
      </c>
      <c r="U491" s="28">
        <f t="shared" si="77"/>
        <v>212158.04</v>
      </c>
      <c r="V491" s="28">
        <f>MIN(H491,I491)*INDEX('[1]2018_commission_structure-Start'!$A$15:$J$18,MATCH($E491,'[1]2018_commission_structure-Start'!$A$15:$A$18,0),MATCH(V$1,'[1]2018_commission_structure-Start'!$A$15:$J$15,0))</f>
        <v>112500</v>
      </c>
      <c r="W491" s="26">
        <f>IF($H491&gt;I491,MIN($H491-I491,J491-I491)*INDEX('[1]2018_commission_structure-Start'!$A$15:$J$18,MATCH($E491,'[1]2018_commission_structure-Start'!$A$15:$A$18,0),MATCH(W$1,'[1]2018_commission_structure-Start'!$A$15:$J$15,0)),0)</f>
        <v>14171.52</v>
      </c>
      <c r="X491" s="26">
        <f>IF($H491&gt;J491,MIN($H491-J491,K491-J491)*INDEX('[1]2018_commission_structure-Start'!$A$15:$J$18,MATCH($E491,'[1]2018_commission_structure-Start'!$A$15:$A$18,0),MATCH(X$1,'[1]2018_commission_structure-Start'!$A$15:$J$15,0)),0)</f>
        <v>0</v>
      </c>
      <c r="Y491" s="26">
        <f>IF($H491&gt;K491,MIN($H491-K491,L491-K491)*INDEX('[1]2018_commission_structure-Start'!$A$15:$J$18,MATCH($E491,'[1]2018_commission_structure-Start'!$A$15:$A$18,0),MATCH(Y$1,'[1]2018_commission_structure-Start'!$A$15:$J$15,0)),0)</f>
        <v>0</v>
      </c>
      <c r="Z491" s="26">
        <f>IF(H491&gt;L491,(H491-L491)*INDEX('[1]2018_commission_structure-Start'!$A$21:$I$24,MATCH($E491,'[1]2018_commission_structure-Start'!$A$21:$A$24,0),MATCH(Z$1,'[1]2018_commission_structure-Start'!$A$21:$I$21,0)),0)</f>
        <v>0</v>
      </c>
      <c r="AA491" s="28">
        <f t="shared" si="78"/>
        <v>126671.52</v>
      </c>
      <c r="AB491" s="28">
        <f t="shared" si="79"/>
        <v>214090.52000000002</v>
      </c>
    </row>
    <row r="492" spans="1:28" x14ac:dyDescent="0.2">
      <c r="A492" s="25" t="str">
        <f t="shared" si="70"/>
        <v>Caro Farrington</v>
      </c>
      <c r="B492" s="25">
        <v>1192770250</v>
      </c>
      <c r="C492" s="25" t="s">
        <v>968</v>
      </c>
      <c r="D492" s="25" t="s">
        <v>969</v>
      </c>
      <c r="E492" s="25" t="s">
        <v>10</v>
      </c>
      <c r="F492" s="25">
        <v>108380</v>
      </c>
      <c r="G492" s="25">
        <f>COUNTIF([1]deals_closed!D:D,B492)</f>
        <v>29</v>
      </c>
      <c r="H492" s="26">
        <f>SUMIF([1]deals_closed!D:D,B492,[1]deals_closed!C:C)</f>
        <v>1086845</v>
      </c>
      <c r="I492" s="26">
        <f>VLOOKUP(E492,'[1]2018_commission_structure-Start'!$A$22:$I$24,9,FALSE)</f>
        <v>750000</v>
      </c>
      <c r="J492" s="26">
        <f t="shared" si="71"/>
        <v>937500</v>
      </c>
      <c r="K492" s="26">
        <f t="shared" si="72"/>
        <v>1125000</v>
      </c>
      <c r="L492" s="26">
        <f t="shared" si="73"/>
        <v>1500000</v>
      </c>
      <c r="M492" s="27">
        <f t="shared" si="74"/>
        <v>1.4491266666666667</v>
      </c>
      <c r="N492" s="25" t="str">
        <f t="shared" si="75"/>
        <v>125-150%</v>
      </c>
      <c r="O492" s="28">
        <f>MIN(H492,I492)*INDEX('[1]2018_commission_structure-Start'!$A$21:$I$24,MATCH($E492,'[1]2018_commission_structure-Start'!$A$21:$A$24,0),MATCH(O$1,'[1]2018_commission_structure-Start'!$A$21:$I$21,0))</f>
        <v>112500</v>
      </c>
      <c r="P492" s="26">
        <f>IF(H492&gt;I492,MIN(H492-I492,J492-I492)*INDEX('[1]2018_commission_structure-Start'!$A$21:$I$24,MATCH($E492,'[1]2018_commission_structure-Start'!$A$21:$A$24,0), MATCH(P$1,'[1]2018_commission_structure-Start'!$A$21:$I$21,0)),0)</f>
        <v>35625</v>
      </c>
      <c r="Q492" s="26">
        <f>IF($H492&gt;J492,MIN($H492-J492,K492-J492)*INDEX('[1]2018_commission_structure-Start'!$A$21:$I$24,MATCH($E492,'[1]2018_commission_structure-Start'!$A$21:$A$24,0), MATCH(Q$1,'[1]2018_commission_structure-Start'!$A$21:$I$21,0)),0)</f>
        <v>34349.35</v>
      </c>
      <c r="R492" s="26">
        <f>IF($H492&gt;K492,MIN($H492-K492,L492-K492)*INDEX('[1]2018_commission_structure-Start'!$A$21:$I$24,MATCH($E492,'[1]2018_commission_structure-Start'!$A$21:$A$24,0), MATCH(R$1,'[1]2018_commission_structure-Start'!$A$21:$I$21,0)),0)</f>
        <v>0</v>
      </c>
      <c r="S492" s="26">
        <f>IF(H492&gt;L492,(H492-L492)*INDEX('[1]2018_commission_structure-Start'!$A$21:$I$24,MATCH($E492,'[1]2018_commission_structure-Start'!$A$21:$A$24,0),MATCH(S$1,'[1]2018_commission_structure-Start'!$A$21:$I$21,0)),0)</f>
        <v>0</v>
      </c>
      <c r="T492" s="28">
        <f t="shared" si="76"/>
        <v>182474.35</v>
      </c>
      <c r="U492" s="28">
        <f t="shared" si="77"/>
        <v>290854.34999999998</v>
      </c>
      <c r="V492" s="28">
        <f>MIN(H492,I492)*INDEX('[1]2018_commission_structure-Start'!$A$15:$J$18,MATCH($E492,'[1]2018_commission_structure-Start'!$A$15:$A$18,0),MATCH(V$1,'[1]2018_commission_structure-Start'!$A$15:$J$15,0))</f>
        <v>112500</v>
      </c>
      <c r="W492" s="26">
        <f>IF($H492&gt;I492,MIN($H492-I492,J492-I492)*INDEX('[1]2018_commission_structure-Start'!$A$15:$J$18,MATCH($E492,'[1]2018_commission_structure-Start'!$A$15:$A$18,0),MATCH(W$1,'[1]2018_commission_structure-Start'!$A$15:$J$15,0)),0)</f>
        <v>41250</v>
      </c>
      <c r="X492" s="26">
        <f>IF($H492&gt;J492,MIN($H492-J492,K492-J492)*INDEX('[1]2018_commission_structure-Start'!$A$15:$J$18,MATCH($E492,'[1]2018_commission_structure-Start'!$A$15:$A$18,0),MATCH(X$1,'[1]2018_commission_structure-Start'!$A$15:$J$15,0)),0)</f>
        <v>37336.25</v>
      </c>
      <c r="Y492" s="26">
        <f>IF($H492&gt;K492,MIN($H492-K492,L492-K492)*INDEX('[1]2018_commission_structure-Start'!$A$15:$J$18,MATCH($E492,'[1]2018_commission_structure-Start'!$A$15:$A$18,0),MATCH(Y$1,'[1]2018_commission_structure-Start'!$A$15:$J$15,0)),0)</f>
        <v>0</v>
      </c>
      <c r="Z492" s="26">
        <f>IF(H492&gt;L492,(H492-L492)*INDEX('[1]2018_commission_structure-Start'!$A$21:$I$24,MATCH($E492,'[1]2018_commission_structure-Start'!$A$21:$A$24,0),MATCH(Z$1,'[1]2018_commission_structure-Start'!$A$21:$I$21,0)),0)</f>
        <v>0</v>
      </c>
      <c r="AA492" s="28">
        <f t="shared" si="78"/>
        <v>191086.25</v>
      </c>
      <c r="AB492" s="28">
        <f t="shared" si="79"/>
        <v>299466.25</v>
      </c>
    </row>
    <row r="493" spans="1:28" x14ac:dyDescent="0.2">
      <c r="A493" s="25" t="str">
        <f t="shared" si="70"/>
        <v>Ophelia Renak</v>
      </c>
      <c r="B493" s="25">
        <v>7118642576</v>
      </c>
      <c r="C493" s="25" t="s">
        <v>970</v>
      </c>
      <c r="D493" s="25" t="s">
        <v>971</v>
      </c>
      <c r="E493" s="25" t="s">
        <v>7</v>
      </c>
      <c r="F493" s="25">
        <v>31307</v>
      </c>
      <c r="G493" s="25">
        <f>COUNTIF([1]deals_closed!D:D,B493)</f>
        <v>19</v>
      </c>
      <c r="H493" s="26">
        <f>SUMIF([1]deals_closed!D:D,B493,[1]deals_closed!C:C)</f>
        <v>707519</v>
      </c>
      <c r="I493" s="26">
        <f>VLOOKUP(E493,'[1]2018_commission_structure-Start'!$A$22:$I$24,9,FALSE)</f>
        <v>500000</v>
      </c>
      <c r="J493" s="26">
        <f t="shared" si="71"/>
        <v>625000</v>
      </c>
      <c r="K493" s="26">
        <f t="shared" si="72"/>
        <v>750000</v>
      </c>
      <c r="L493" s="26">
        <f t="shared" si="73"/>
        <v>1000000</v>
      </c>
      <c r="M493" s="27">
        <f t="shared" si="74"/>
        <v>1.415038</v>
      </c>
      <c r="N493" s="25" t="str">
        <f t="shared" si="75"/>
        <v>125-150%</v>
      </c>
      <c r="O493" s="28">
        <f>MIN(H493,I493)*INDEX('[1]2018_commission_structure-Start'!$A$21:$I$24,MATCH($E493,'[1]2018_commission_structure-Start'!$A$21:$A$24,0),MATCH(O$1,'[1]2018_commission_structure-Start'!$A$21:$I$21,0))</f>
        <v>50000</v>
      </c>
      <c r="P493" s="26">
        <f>IF(H493&gt;I493,MIN(H493-I493,J493-I493)*INDEX('[1]2018_commission_structure-Start'!$A$21:$I$24,MATCH($E493,'[1]2018_commission_structure-Start'!$A$21:$A$24,0), MATCH(P$1,'[1]2018_commission_structure-Start'!$A$21:$I$21,0)),0)</f>
        <v>18750</v>
      </c>
      <c r="Q493" s="26">
        <f>IF($H493&gt;J493,MIN($H493-J493,K493-J493)*INDEX('[1]2018_commission_structure-Start'!$A$21:$I$24,MATCH($E493,'[1]2018_commission_structure-Start'!$A$21:$A$24,0), MATCH(Q$1,'[1]2018_commission_structure-Start'!$A$21:$I$21,0)),0)</f>
        <v>14853.42</v>
      </c>
      <c r="R493" s="26">
        <f>IF($H493&gt;K493,MIN($H493-K493,L493-K493)*INDEX('[1]2018_commission_structure-Start'!$A$21:$I$24,MATCH($E493,'[1]2018_commission_structure-Start'!$A$21:$A$24,0), MATCH(R$1,'[1]2018_commission_structure-Start'!$A$21:$I$21,0)),0)</f>
        <v>0</v>
      </c>
      <c r="S493" s="26">
        <f>IF(H493&gt;L493,(H493-L493)*INDEX('[1]2018_commission_structure-Start'!$A$21:$I$24,MATCH($E493,'[1]2018_commission_structure-Start'!$A$21:$A$24,0),MATCH(S$1,'[1]2018_commission_structure-Start'!$A$21:$I$21,0)),0)</f>
        <v>0</v>
      </c>
      <c r="T493" s="28">
        <f t="shared" si="76"/>
        <v>83603.42</v>
      </c>
      <c r="U493" s="28">
        <f t="shared" si="77"/>
        <v>114910.42</v>
      </c>
      <c r="V493" s="28">
        <f>MIN(H493,I493)*INDEX('[1]2018_commission_structure-Start'!$A$15:$J$18,MATCH($E493,'[1]2018_commission_structure-Start'!$A$15:$A$18,0),MATCH(V$1,'[1]2018_commission_structure-Start'!$A$15:$J$15,0))</f>
        <v>60000</v>
      </c>
      <c r="W493" s="26">
        <f>IF($H493&gt;I493,MIN($H493-I493,J493-I493)*INDEX('[1]2018_commission_structure-Start'!$A$15:$J$18,MATCH($E493,'[1]2018_commission_structure-Start'!$A$15:$A$18,0),MATCH(W$1,'[1]2018_commission_structure-Start'!$A$15:$J$15,0)),0)</f>
        <v>21250</v>
      </c>
      <c r="X493" s="26">
        <f>IF($H493&gt;J493,MIN($H493-J493,K493-J493)*INDEX('[1]2018_commission_structure-Start'!$A$15:$J$18,MATCH($E493,'[1]2018_commission_structure-Start'!$A$15:$A$18,0),MATCH(X$1,'[1]2018_commission_structure-Start'!$A$15:$J$15,0)),0)</f>
        <v>16503.8</v>
      </c>
      <c r="Y493" s="26">
        <f>IF($H493&gt;K493,MIN($H493-K493,L493-K493)*INDEX('[1]2018_commission_structure-Start'!$A$15:$J$18,MATCH($E493,'[1]2018_commission_structure-Start'!$A$15:$A$18,0),MATCH(Y$1,'[1]2018_commission_structure-Start'!$A$15:$J$15,0)),0)</f>
        <v>0</v>
      </c>
      <c r="Z493" s="26">
        <f>IF(H493&gt;L493,(H493-L493)*INDEX('[1]2018_commission_structure-Start'!$A$21:$I$24,MATCH($E493,'[1]2018_commission_structure-Start'!$A$21:$A$24,0),MATCH(Z$1,'[1]2018_commission_structure-Start'!$A$21:$I$21,0)),0)</f>
        <v>0</v>
      </c>
      <c r="AA493" s="28">
        <f t="shared" si="78"/>
        <v>97753.8</v>
      </c>
      <c r="AB493" s="28">
        <f t="shared" si="79"/>
        <v>129060.8</v>
      </c>
    </row>
    <row r="494" spans="1:28" x14ac:dyDescent="0.2">
      <c r="A494" s="25" t="str">
        <f t="shared" si="70"/>
        <v>Joane O' Mulderrig</v>
      </c>
      <c r="B494" s="25">
        <v>5629875752</v>
      </c>
      <c r="C494" s="25" t="s">
        <v>972</v>
      </c>
      <c r="D494" s="25" t="s">
        <v>973</v>
      </c>
      <c r="E494" s="25" t="s">
        <v>10</v>
      </c>
      <c r="F494" s="25">
        <v>107750</v>
      </c>
      <c r="G494" s="25">
        <f>COUNTIF([1]deals_closed!D:D,B494)</f>
        <v>17</v>
      </c>
      <c r="H494" s="26">
        <f>SUMIF([1]deals_closed!D:D,B494,[1]deals_closed!C:C)</f>
        <v>586374</v>
      </c>
      <c r="I494" s="26">
        <f>VLOOKUP(E494,'[1]2018_commission_structure-Start'!$A$22:$I$24,9,FALSE)</f>
        <v>750000</v>
      </c>
      <c r="J494" s="26">
        <f t="shared" si="71"/>
        <v>937500</v>
      </c>
      <c r="K494" s="26">
        <f t="shared" si="72"/>
        <v>1125000</v>
      </c>
      <c r="L494" s="26">
        <f t="shared" si="73"/>
        <v>1500000</v>
      </c>
      <c r="M494" s="27">
        <f t="shared" si="74"/>
        <v>0.78183199999999997</v>
      </c>
      <c r="N494" s="25" t="str">
        <f t="shared" si="75"/>
        <v>0-100%</v>
      </c>
      <c r="O494" s="28">
        <f>MIN(H494,I494)*INDEX('[1]2018_commission_structure-Start'!$A$21:$I$24,MATCH($E494,'[1]2018_commission_structure-Start'!$A$21:$A$24,0),MATCH(O$1,'[1]2018_commission_structure-Start'!$A$21:$I$21,0))</f>
        <v>87956.099999999991</v>
      </c>
      <c r="P494" s="26">
        <f>IF(H494&gt;I494,MIN(H494-I494,J494-I494)*INDEX('[1]2018_commission_structure-Start'!$A$21:$I$24,MATCH($E494,'[1]2018_commission_structure-Start'!$A$21:$A$24,0), MATCH(P$1,'[1]2018_commission_structure-Start'!$A$21:$I$21,0)),0)</f>
        <v>0</v>
      </c>
      <c r="Q494" s="26">
        <f>IF($H494&gt;J494,MIN($H494-J494,K494-J494)*INDEX('[1]2018_commission_structure-Start'!$A$21:$I$24,MATCH($E494,'[1]2018_commission_structure-Start'!$A$21:$A$24,0), MATCH(Q$1,'[1]2018_commission_structure-Start'!$A$21:$I$21,0)),0)</f>
        <v>0</v>
      </c>
      <c r="R494" s="26">
        <f>IF($H494&gt;K494,MIN($H494-K494,L494-K494)*INDEX('[1]2018_commission_structure-Start'!$A$21:$I$24,MATCH($E494,'[1]2018_commission_structure-Start'!$A$21:$A$24,0), MATCH(R$1,'[1]2018_commission_structure-Start'!$A$21:$I$21,0)),0)</f>
        <v>0</v>
      </c>
      <c r="S494" s="26">
        <f>IF(H494&gt;L494,(H494-L494)*INDEX('[1]2018_commission_structure-Start'!$A$21:$I$24,MATCH($E494,'[1]2018_commission_structure-Start'!$A$21:$A$24,0),MATCH(S$1,'[1]2018_commission_structure-Start'!$A$21:$I$21,0)),0)</f>
        <v>0</v>
      </c>
      <c r="T494" s="28">
        <f t="shared" si="76"/>
        <v>87956.099999999991</v>
      </c>
      <c r="U494" s="28">
        <f t="shared" si="77"/>
        <v>195706.09999999998</v>
      </c>
      <c r="V494" s="28">
        <f>MIN(H494,I494)*INDEX('[1]2018_commission_structure-Start'!$A$15:$J$18,MATCH($E494,'[1]2018_commission_structure-Start'!$A$15:$A$18,0),MATCH(V$1,'[1]2018_commission_structure-Start'!$A$15:$J$15,0))</f>
        <v>87956.099999999991</v>
      </c>
      <c r="W494" s="26">
        <f>IF($H494&gt;I494,MIN($H494-I494,J494-I494)*INDEX('[1]2018_commission_structure-Start'!$A$15:$J$18,MATCH($E494,'[1]2018_commission_structure-Start'!$A$15:$A$18,0),MATCH(W$1,'[1]2018_commission_structure-Start'!$A$15:$J$15,0)),0)</f>
        <v>0</v>
      </c>
      <c r="X494" s="26">
        <f>IF($H494&gt;J494,MIN($H494-J494,K494-J494)*INDEX('[1]2018_commission_structure-Start'!$A$15:$J$18,MATCH($E494,'[1]2018_commission_structure-Start'!$A$15:$A$18,0),MATCH(X$1,'[1]2018_commission_structure-Start'!$A$15:$J$15,0)),0)</f>
        <v>0</v>
      </c>
      <c r="Y494" s="26">
        <f>IF($H494&gt;K494,MIN($H494-K494,L494-K494)*INDEX('[1]2018_commission_structure-Start'!$A$15:$J$18,MATCH($E494,'[1]2018_commission_structure-Start'!$A$15:$A$18,0),MATCH(Y$1,'[1]2018_commission_structure-Start'!$A$15:$J$15,0)),0)</f>
        <v>0</v>
      </c>
      <c r="Z494" s="26">
        <f>IF(H494&gt;L494,(H494-L494)*INDEX('[1]2018_commission_structure-Start'!$A$21:$I$24,MATCH($E494,'[1]2018_commission_structure-Start'!$A$21:$A$24,0),MATCH(Z$1,'[1]2018_commission_structure-Start'!$A$21:$I$21,0)),0)</f>
        <v>0</v>
      </c>
      <c r="AA494" s="28">
        <f t="shared" si="78"/>
        <v>87956.099999999991</v>
      </c>
      <c r="AB494" s="28">
        <f t="shared" si="79"/>
        <v>195706.09999999998</v>
      </c>
    </row>
    <row r="495" spans="1:28" x14ac:dyDescent="0.2">
      <c r="A495" s="25" t="str">
        <f t="shared" si="70"/>
        <v>Alene Barneveld</v>
      </c>
      <c r="B495" s="25">
        <v>8808097757</v>
      </c>
      <c r="C495" s="25" t="s">
        <v>974</v>
      </c>
      <c r="D495" s="25" t="s">
        <v>975</v>
      </c>
      <c r="E495" s="25" t="s">
        <v>7</v>
      </c>
      <c r="F495" s="25">
        <v>49051</v>
      </c>
      <c r="G495" s="25">
        <f>COUNTIF([1]deals_closed!D:D,B495)</f>
        <v>25</v>
      </c>
      <c r="H495" s="26">
        <f>SUMIF([1]deals_closed!D:D,B495,[1]deals_closed!C:C)</f>
        <v>959690</v>
      </c>
      <c r="I495" s="26">
        <f>VLOOKUP(E495,'[1]2018_commission_structure-Start'!$A$22:$I$24,9,FALSE)</f>
        <v>500000</v>
      </c>
      <c r="J495" s="26">
        <f t="shared" si="71"/>
        <v>625000</v>
      </c>
      <c r="K495" s="26">
        <f t="shared" si="72"/>
        <v>750000</v>
      </c>
      <c r="L495" s="26">
        <f t="shared" si="73"/>
        <v>1000000</v>
      </c>
      <c r="M495" s="27">
        <f t="shared" si="74"/>
        <v>1.9193800000000001</v>
      </c>
      <c r="N495" s="25" t="str">
        <f t="shared" si="75"/>
        <v>150-200%</v>
      </c>
      <c r="O495" s="28">
        <f>MIN(H495,I495)*INDEX('[1]2018_commission_structure-Start'!$A$21:$I$24,MATCH($E495,'[1]2018_commission_structure-Start'!$A$21:$A$24,0),MATCH(O$1,'[1]2018_commission_structure-Start'!$A$21:$I$21,0))</f>
        <v>50000</v>
      </c>
      <c r="P495" s="26">
        <f>IF(H495&gt;I495,MIN(H495-I495,J495-I495)*INDEX('[1]2018_commission_structure-Start'!$A$21:$I$24,MATCH($E495,'[1]2018_commission_structure-Start'!$A$21:$A$24,0), MATCH(P$1,'[1]2018_commission_structure-Start'!$A$21:$I$21,0)),0)</f>
        <v>18750</v>
      </c>
      <c r="Q495" s="26">
        <f>IF($H495&gt;J495,MIN($H495-J495,K495-J495)*INDEX('[1]2018_commission_structure-Start'!$A$21:$I$24,MATCH($E495,'[1]2018_commission_structure-Start'!$A$21:$A$24,0), MATCH(Q$1,'[1]2018_commission_structure-Start'!$A$21:$I$21,0)),0)</f>
        <v>22500</v>
      </c>
      <c r="R495" s="26">
        <f>IF($H495&gt;K495,MIN($H495-K495,L495-K495)*INDEX('[1]2018_commission_structure-Start'!$A$21:$I$24,MATCH($E495,'[1]2018_commission_structure-Start'!$A$21:$A$24,0), MATCH(R$1,'[1]2018_commission_structure-Start'!$A$21:$I$21,0)),0)</f>
        <v>46131.8</v>
      </c>
      <c r="S495" s="26">
        <f>IF(H495&gt;L495,(H495-L495)*INDEX('[1]2018_commission_structure-Start'!$A$21:$I$24,MATCH($E495,'[1]2018_commission_structure-Start'!$A$21:$A$24,0),MATCH(S$1,'[1]2018_commission_structure-Start'!$A$21:$I$21,0)),0)</f>
        <v>0</v>
      </c>
      <c r="T495" s="28">
        <f t="shared" si="76"/>
        <v>137381.79999999999</v>
      </c>
      <c r="U495" s="28">
        <f t="shared" si="77"/>
        <v>186432.8</v>
      </c>
      <c r="V495" s="28">
        <f>MIN(H495,I495)*INDEX('[1]2018_commission_structure-Start'!$A$15:$J$18,MATCH($E495,'[1]2018_commission_structure-Start'!$A$15:$A$18,0),MATCH(V$1,'[1]2018_commission_structure-Start'!$A$15:$J$15,0))</f>
        <v>60000</v>
      </c>
      <c r="W495" s="26">
        <f>IF($H495&gt;I495,MIN($H495-I495,J495-I495)*INDEX('[1]2018_commission_structure-Start'!$A$15:$J$18,MATCH($E495,'[1]2018_commission_structure-Start'!$A$15:$A$18,0),MATCH(W$1,'[1]2018_commission_structure-Start'!$A$15:$J$15,0)),0)</f>
        <v>21250</v>
      </c>
      <c r="X495" s="26">
        <f>IF($H495&gt;J495,MIN($H495-J495,K495-J495)*INDEX('[1]2018_commission_structure-Start'!$A$15:$J$18,MATCH($E495,'[1]2018_commission_structure-Start'!$A$15:$A$18,0),MATCH(X$1,'[1]2018_commission_structure-Start'!$A$15:$J$15,0)),0)</f>
        <v>25000</v>
      </c>
      <c r="Y495" s="26">
        <f>IF($H495&gt;K495,MIN($H495-K495,L495-K495)*INDEX('[1]2018_commission_structure-Start'!$A$15:$J$18,MATCH($E495,'[1]2018_commission_structure-Start'!$A$15:$A$18,0),MATCH(Y$1,'[1]2018_commission_structure-Start'!$A$15:$J$15,0)),0)</f>
        <v>46131.8</v>
      </c>
      <c r="Z495" s="26">
        <f>IF(H495&gt;L495,(H495-L495)*INDEX('[1]2018_commission_structure-Start'!$A$21:$I$24,MATCH($E495,'[1]2018_commission_structure-Start'!$A$21:$A$24,0),MATCH(Z$1,'[1]2018_commission_structure-Start'!$A$21:$I$21,0)),0)</f>
        <v>0</v>
      </c>
      <c r="AA495" s="28">
        <f t="shared" si="78"/>
        <v>152381.79999999999</v>
      </c>
      <c r="AB495" s="28">
        <f t="shared" si="79"/>
        <v>201432.8</v>
      </c>
    </row>
    <row r="496" spans="1:28" x14ac:dyDescent="0.2">
      <c r="A496" s="25" t="str">
        <f t="shared" si="70"/>
        <v>Sibeal Stirman</v>
      </c>
      <c r="B496" s="25">
        <v>5358183647</v>
      </c>
      <c r="C496" s="25" t="s">
        <v>976</v>
      </c>
      <c r="D496" s="25" t="s">
        <v>977</v>
      </c>
      <c r="E496" s="25" t="s">
        <v>10</v>
      </c>
      <c r="F496" s="25">
        <v>87403</v>
      </c>
      <c r="G496" s="25">
        <f>COUNTIF([1]deals_closed!D:D,B496)</f>
        <v>28</v>
      </c>
      <c r="H496" s="26">
        <f>SUMIF([1]deals_closed!D:D,B496,[1]deals_closed!C:C)</f>
        <v>948183</v>
      </c>
      <c r="I496" s="26">
        <f>VLOOKUP(E496,'[1]2018_commission_structure-Start'!$A$22:$I$24,9,FALSE)</f>
        <v>750000</v>
      </c>
      <c r="J496" s="26">
        <f t="shared" si="71"/>
        <v>937500</v>
      </c>
      <c r="K496" s="26">
        <f t="shared" si="72"/>
        <v>1125000</v>
      </c>
      <c r="L496" s="26">
        <f t="shared" si="73"/>
        <v>1500000</v>
      </c>
      <c r="M496" s="27">
        <f t="shared" si="74"/>
        <v>1.2642439999999999</v>
      </c>
      <c r="N496" s="25" t="str">
        <f t="shared" si="75"/>
        <v>125-150%</v>
      </c>
      <c r="O496" s="28">
        <f>MIN(H496,I496)*INDEX('[1]2018_commission_structure-Start'!$A$21:$I$24,MATCH($E496,'[1]2018_commission_structure-Start'!$A$21:$A$24,0),MATCH(O$1,'[1]2018_commission_structure-Start'!$A$21:$I$21,0))</f>
        <v>112500</v>
      </c>
      <c r="P496" s="26">
        <f>IF(H496&gt;I496,MIN(H496-I496,J496-I496)*INDEX('[1]2018_commission_structure-Start'!$A$21:$I$24,MATCH($E496,'[1]2018_commission_structure-Start'!$A$21:$A$24,0), MATCH(P$1,'[1]2018_commission_structure-Start'!$A$21:$I$21,0)),0)</f>
        <v>35625</v>
      </c>
      <c r="Q496" s="26">
        <f>IF($H496&gt;J496,MIN($H496-J496,K496-J496)*INDEX('[1]2018_commission_structure-Start'!$A$21:$I$24,MATCH($E496,'[1]2018_commission_structure-Start'!$A$21:$A$24,0), MATCH(Q$1,'[1]2018_commission_structure-Start'!$A$21:$I$21,0)),0)</f>
        <v>2457.09</v>
      </c>
      <c r="R496" s="26">
        <f>IF($H496&gt;K496,MIN($H496-K496,L496-K496)*INDEX('[1]2018_commission_structure-Start'!$A$21:$I$24,MATCH($E496,'[1]2018_commission_structure-Start'!$A$21:$A$24,0), MATCH(R$1,'[1]2018_commission_structure-Start'!$A$21:$I$21,0)),0)</f>
        <v>0</v>
      </c>
      <c r="S496" s="26">
        <f>IF(H496&gt;L496,(H496-L496)*INDEX('[1]2018_commission_structure-Start'!$A$21:$I$24,MATCH($E496,'[1]2018_commission_structure-Start'!$A$21:$A$24,0),MATCH(S$1,'[1]2018_commission_structure-Start'!$A$21:$I$21,0)),0)</f>
        <v>0</v>
      </c>
      <c r="T496" s="28">
        <f t="shared" si="76"/>
        <v>150582.09</v>
      </c>
      <c r="U496" s="28">
        <f t="shared" si="77"/>
        <v>237985.09</v>
      </c>
      <c r="V496" s="28">
        <f>MIN(H496,I496)*INDEX('[1]2018_commission_structure-Start'!$A$15:$J$18,MATCH($E496,'[1]2018_commission_structure-Start'!$A$15:$A$18,0),MATCH(V$1,'[1]2018_commission_structure-Start'!$A$15:$J$15,0))</f>
        <v>112500</v>
      </c>
      <c r="W496" s="26">
        <f>IF($H496&gt;I496,MIN($H496-I496,J496-I496)*INDEX('[1]2018_commission_structure-Start'!$A$15:$J$18,MATCH($E496,'[1]2018_commission_structure-Start'!$A$15:$A$18,0),MATCH(W$1,'[1]2018_commission_structure-Start'!$A$15:$J$15,0)),0)</f>
        <v>41250</v>
      </c>
      <c r="X496" s="26">
        <f>IF($H496&gt;J496,MIN($H496-J496,K496-J496)*INDEX('[1]2018_commission_structure-Start'!$A$15:$J$18,MATCH($E496,'[1]2018_commission_structure-Start'!$A$15:$A$18,0),MATCH(X$1,'[1]2018_commission_structure-Start'!$A$15:$J$15,0)),0)</f>
        <v>2670.75</v>
      </c>
      <c r="Y496" s="26">
        <f>IF($H496&gt;K496,MIN($H496-K496,L496-K496)*INDEX('[1]2018_commission_structure-Start'!$A$15:$J$18,MATCH($E496,'[1]2018_commission_structure-Start'!$A$15:$A$18,0),MATCH(Y$1,'[1]2018_commission_structure-Start'!$A$15:$J$15,0)),0)</f>
        <v>0</v>
      </c>
      <c r="Z496" s="26">
        <f>IF(H496&gt;L496,(H496-L496)*INDEX('[1]2018_commission_structure-Start'!$A$21:$I$24,MATCH($E496,'[1]2018_commission_structure-Start'!$A$21:$A$24,0),MATCH(Z$1,'[1]2018_commission_structure-Start'!$A$21:$I$21,0)),0)</f>
        <v>0</v>
      </c>
      <c r="AA496" s="28">
        <f t="shared" si="78"/>
        <v>156420.75</v>
      </c>
      <c r="AB496" s="28">
        <f t="shared" si="79"/>
        <v>243823.75</v>
      </c>
    </row>
    <row r="497" spans="1:28" x14ac:dyDescent="0.2">
      <c r="A497" s="25" t="str">
        <f t="shared" si="70"/>
        <v>Pansie Lingley</v>
      </c>
      <c r="B497" s="25">
        <v>1549399640</v>
      </c>
      <c r="C497" s="25" t="s">
        <v>978</v>
      </c>
      <c r="D497" s="25" t="s">
        <v>979</v>
      </c>
      <c r="E497" s="25" t="s">
        <v>7</v>
      </c>
      <c r="F497" s="25">
        <v>31856</v>
      </c>
      <c r="G497" s="25">
        <f>COUNTIF([1]deals_closed!D:D,B497)</f>
        <v>28</v>
      </c>
      <c r="H497" s="26">
        <f>SUMIF([1]deals_closed!D:D,B497,[1]deals_closed!C:C)</f>
        <v>988078</v>
      </c>
      <c r="I497" s="26">
        <f>VLOOKUP(E497,'[1]2018_commission_structure-Start'!$A$22:$I$24,9,FALSE)</f>
        <v>500000</v>
      </c>
      <c r="J497" s="26">
        <f t="shared" si="71"/>
        <v>625000</v>
      </c>
      <c r="K497" s="26">
        <f t="shared" si="72"/>
        <v>750000</v>
      </c>
      <c r="L497" s="26">
        <f t="shared" si="73"/>
        <v>1000000</v>
      </c>
      <c r="M497" s="27">
        <f t="shared" si="74"/>
        <v>1.976156</v>
      </c>
      <c r="N497" s="25" t="str">
        <f t="shared" si="75"/>
        <v>150-200%</v>
      </c>
      <c r="O497" s="28">
        <f>MIN(H497,I497)*INDEX('[1]2018_commission_structure-Start'!$A$21:$I$24,MATCH($E497,'[1]2018_commission_structure-Start'!$A$21:$A$24,0),MATCH(O$1,'[1]2018_commission_structure-Start'!$A$21:$I$21,0))</f>
        <v>50000</v>
      </c>
      <c r="P497" s="26">
        <f>IF(H497&gt;I497,MIN(H497-I497,J497-I497)*INDEX('[1]2018_commission_structure-Start'!$A$21:$I$24,MATCH($E497,'[1]2018_commission_structure-Start'!$A$21:$A$24,0), MATCH(P$1,'[1]2018_commission_structure-Start'!$A$21:$I$21,0)),0)</f>
        <v>18750</v>
      </c>
      <c r="Q497" s="26">
        <f>IF($H497&gt;J497,MIN($H497-J497,K497-J497)*INDEX('[1]2018_commission_structure-Start'!$A$21:$I$24,MATCH($E497,'[1]2018_commission_structure-Start'!$A$21:$A$24,0), MATCH(Q$1,'[1]2018_commission_structure-Start'!$A$21:$I$21,0)),0)</f>
        <v>22500</v>
      </c>
      <c r="R497" s="26">
        <f>IF($H497&gt;K497,MIN($H497-K497,L497-K497)*INDEX('[1]2018_commission_structure-Start'!$A$21:$I$24,MATCH($E497,'[1]2018_commission_structure-Start'!$A$21:$A$24,0), MATCH(R$1,'[1]2018_commission_structure-Start'!$A$21:$I$21,0)),0)</f>
        <v>52377.16</v>
      </c>
      <c r="S497" s="26">
        <f>IF(H497&gt;L497,(H497-L497)*INDEX('[1]2018_commission_structure-Start'!$A$21:$I$24,MATCH($E497,'[1]2018_commission_structure-Start'!$A$21:$A$24,0),MATCH(S$1,'[1]2018_commission_structure-Start'!$A$21:$I$21,0)),0)</f>
        <v>0</v>
      </c>
      <c r="T497" s="28">
        <f t="shared" si="76"/>
        <v>143627.16</v>
      </c>
      <c r="U497" s="28">
        <f t="shared" si="77"/>
        <v>175483.16</v>
      </c>
      <c r="V497" s="28">
        <f>MIN(H497,I497)*INDEX('[1]2018_commission_structure-Start'!$A$15:$J$18,MATCH($E497,'[1]2018_commission_structure-Start'!$A$15:$A$18,0),MATCH(V$1,'[1]2018_commission_structure-Start'!$A$15:$J$15,0))</f>
        <v>60000</v>
      </c>
      <c r="W497" s="26">
        <f>IF($H497&gt;I497,MIN($H497-I497,J497-I497)*INDEX('[1]2018_commission_structure-Start'!$A$15:$J$18,MATCH($E497,'[1]2018_commission_structure-Start'!$A$15:$A$18,0),MATCH(W$1,'[1]2018_commission_structure-Start'!$A$15:$J$15,0)),0)</f>
        <v>21250</v>
      </c>
      <c r="X497" s="26">
        <f>IF($H497&gt;J497,MIN($H497-J497,K497-J497)*INDEX('[1]2018_commission_structure-Start'!$A$15:$J$18,MATCH($E497,'[1]2018_commission_structure-Start'!$A$15:$A$18,0),MATCH(X$1,'[1]2018_commission_structure-Start'!$A$15:$J$15,0)),0)</f>
        <v>25000</v>
      </c>
      <c r="Y497" s="26">
        <f>IF($H497&gt;K497,MIN($H497-K497,L497-K497)*INDEX('[1]2018_commission_structure-Start'!$A$15:$J$18,MATCH($E497,'[1]2018_commission_structure-Start'!$A$15:$A$18,0),MATCH(Y$1,'[1]2018_commission_structure-Start'!$A$15:$J$15,0)),0)</f>
        <v>52377.16</v>
      </c>
      <c r="Z497" s="26">
        <f>IF(H497&gt;L497,(H497-L497)*INDEX('[1]2018_commission_structure-Start'!$A$21:$I$24,MATCH($E497,'[1]2018_commission_structure-Start'!$A$21:$A$24,0),MATCH(Z$1,'[1]2018_commission_structure-Start'!$A$21:$I$21,0)),0)</f>
        <v>0</v>
      </c>
      <c r="AA497" s="28">
        <f t="shared" si="78"/>
        <v>158627.16</v>
      </c>
      <c r="AB497" s="28">
        <f t="shared" si="79"/>
        <v>190483.16</v>
      </c>
    </row>
    <row r="498" spans="1:28" x14ac:dyDescent="0.2">
      <c r="A498" s="25" t="str">
        <f t="shared" si="70"/>
        <v>Sunny Glyne</v>
      </c>
      <c r="B498" s="25">
        <v>2579936017</v>
      </c>
      <c r="C498" s="25" t="s">
        <v>980</v>
      </c>
      <c r="D498" s="25" t="s">
        <v>981</v>
      </c>
      <c r="E498" s="25" t="s">
        <v>10</v>
      </c>
      <c r="F498" s="25">
        <v>97827</v>
      </c>
      <c r="G498" s="25">
        <f>COUNTIF([1]deals_closed!D:D,B498)</f>
        <v>14</v>
      </c>
      <c r="H498" s="26">
        <f>SUMIF([1]deals_closed!D:D,B498,[1]deals_closed!C:C)</f>
        <v>400289</v>
      </c>
      <c r="I498" s="26">
        <f>VLOOKUP(E498,'[1]2018_commission_structure-Start'!$A$22:$I$24,9,FALSE)</f>
        <v>750000</v>
      </c>
      <c r="J498" s="26">
        <f t="shared" si="71"/>
        <v>937500</v>
      </c>
      <c r="K498" s="26">
        <f t="shared" si="72"/>
        <v>1125000</v>
      </c>
      <c r="L498" s="26">
        <f t="shared" si="73"/>
        <v>1500000</v>
      </c>
      <c r="M498" s="27">
        <f t="shared" si="74"/>
        <v>0.53371866666666667</v>
      </c>
      <c r="N498" s="25" t="str">
        <f t="shared" si="75"/>
        <v>0-100%</v>
      </c>
      <c r="O498" s="28">
        <f>MIN(H498,I498)*INDEX('[1]2018_commission_structure-Start'!$A$21:$I$24,MATCH($E498,'[1]2018_commission_structure-Start'!$A$21:$A$24,0),MATCH(O$1,'[1]2018_commission_structure-Start'!$A$21:$I$21,0))</f>
        <v>60043.35</v>
      </c>
      <c r="P498" s="26">
        <f>IF(H498&gt;I498,MIN(H498-I498,J498-I498)*INDEX('[1]2018_commission_structure-Start'!$A$21:$I$24,MATCH($E498,'[1]2018_commission_structure-Start'!$A$21:$A$24,0), MATCH(P$1,'[1]2018_commission_structure-Start'!$A$21:$I$21,0)),0)</f>
        <v>0</v>
      </c>
      <c r="Q498" s="26">
        <f>IF($H498&gt;J498,MIN($H498-J498,K498-J498)*INDEX('[1]2018_commission_structure-Start'!$A$21:$I$24,MATCH($E498,'[1]2018_commission_structure-Start'!$A$21:$A$24,0), MATCH(Q$1,'[1]2018_commission_structure-Start'!$A$21:$I$21,0)),0)</f>
        <v>0</v>
      </c>
      <c r="R498" s="26">
        <f>IF($H498&gt;K498,MIN($H498-K498,L498-K498)*INDEX('[1]2018_commission_structure-Start'!$A$21:$I$24,MATCH($E498,'[1]2018_commission_structure-Start'!$A$21:$A$24,0), MATCH(R$1,'[1]2018_commission_structure-Start'!$A$21:$I$21,0)),0)</f>
        <v>0</v>
      </c>
      <c r="S498" s="26">
        <f>IF(H498&gt;L498,(H498-L498)*INDEX('[1]2018_commission_structure-Start'!$A$21:$I$24,MATCH($E498,'[1]2018_commission_structure-Start'!$A$21:$A$24,0),MATCH(S$1,'[1]2018_commission_structure-Start'!$A$21:$I$21,0)),0)</f>
        <v>0</v>
      </c>
      <c r="T498" s="28">
        <f t="shared" si="76"/>
        <v>60043.35</v>
      </c>
      <c r="U498" s="28">
        <f t="shared" si="77"/>
        <v>157870.35</v>
      </c>
      <c r="V498" s="28">
        <f>MIN(H498,I498)*INDEX('[1]2018_commission_structure-Start'!$A$15:$J$18,MATCH($E498,'[1]2018_commission_structure-Start'!$A$15:$A$18,0),MATCH(V$1,'[1]2018_commission_structure-Start'!$A$15:$J$15,0))</f>
        <v>60043.35</v>
      </c>
      <c r="W498" s="26">
        <f>IF($H498&gt;I498,MIN($H498-I498,J498-I498)*INDEX('[1]2018_commission_structure-Start'!$A$15:$J$18,MATCH($E498,'[1]2018_commission_structure-Start'!$A$15:$A$18,0),MATCH(W$1,'[1]2018_commission_structure-Start'!$A$15:$J$15,0)),0)</f>
        <v>0</v>
      </c>
      <c r="X498" s="26">
        <f>IF($H498&gt;J498,MIN($H498-J498,K498-J498)*INDEX('[1]2018_commission_structure-Start'!$A$15:$J$18,MATCH($E498,'[1]2018_commission_structure-Start'!$A$15:$A$18,0),MATCH(X$1,'[1]2018_commission_structure-Start'!$A$15:$J$15,0)),0)</f>
        <v>0</v>
      </c>
      <c r="Y498" s="26">
        <f>IF($H498&gt;K498,MIN($H498-K498,L498-K498)*INDEX('[1]2018_commission_structure-Start'!$A$15:$J$18,MATCH($E498,'[1]2018_commission_structure-Start'!$A$15:$A$18,0),MATCH(Y$1,'[1]2018_commission_structure-Start'!$A$15:$J$15,0)),0)</f>
        <v>0</v>
      </c>
      <c r="Z498" s="26">
        <f>IF(H498&gt;L498,(H498-L498)*INDEX('[1]2018_commission_structure-Start'!$A$21:$I$24,MATCH($E498,'[1]2018_commission_structure-Start'!$A$21:$A$24,0),MATCH(Z$1,'[1]2018_commission_structure-Start'!$A$21:$I$21,0)),0)</f>
        <v>0</v>
      </c>
      <c r="AA498" s="28">
        <f t="shared" si="78"/>
        <v>60043.35</v>
      </c>
      <c r="AB498" s="28">
        <f t="shared" si="79"/>
        <v>157870.35</v>
      </c>
    </row>
    <row r="499" spans="1:28" x14ac:dyDescent="0.2">
      <c r="A499" s="25" t="str">
        <f t="shared" si="70"/>
        <v>Letti Howarth</v>
      </c>
      <c r="B499" s="25">
        <v>5588978080</v>
      </c>
      <c r="C499" s="25" t="s">
        <v>982</v>
      </c>
      <c r="D499" s="25" t="s">
        <v>983</v>
      </c>
      <c r="E499" s="25" t="s">
        <v>29</v>
      </c>
      <c r="F499" s="25">
        <v>51565</v>
      </c>
      <c r="G499" s="25">
        <f>COUNTIF([1]deals_closed!D:D,B499)</f>
        <v>23</v>
      </c>
      <c r="H499" s="26">
        <f>SUMIF([1]deals_closed!D:D,B499,[1]deals_closed!C:C)</f>
        <v>773302</v>
      </c>
      <c r="I499" s="26">
        <f>VLOOKUP(E499,'[1]2018_commission_structure-Start'!$A$22:$I$24,9,FALSE)</f>
        <v>600000</v>
      </c>
      <c r="J499" s="26">
        <f t="shared" si="71"/>
        <v>750000</v>
      </c>
      <c r="K499" s="26">
        <f t="shared" si="72"/>
        <v>900000</v>
      </c>
      <c r="L499" s="26">
        <f t="shared" si="73"/>
        <v>1200000</v>
      </c>
      <c r="M499" s="27">
        <f t="shared" si="74"/>
        <v>1.2888366666666666</v>
      </c>
      <c r="N499" s="25" t="str">
        <f t="shared" si="75"/>
        <v>125-150%</v>
      </c>
      <c r="O499" s="28">
        <f>MIN(H499,I499)*INDEX('[1]2018_commission_structure-Start'!$A$21:$I$24,MATCH($E499,'[1]2018_commission_structure-Start'!$A$21:$A$24,0),MATCH(O$1,'[1]2018_commission_structure-Start'!$A$21:$I$21,0))</f>
        <v>78000</v>
      </c>
      <c r="P499" s="26">
        <f>IF(H499&gt;I499,MIN(H499-I499,J499-I499)*INDEX('[1]2018_commission_structure-Start'!$A$21:$I$24,MATCH($E499,'[1]2018_commission_structure-Start'!$A$21:$A$24,0), MATCH(P$1,'[1]2018_commission_structure-Start'!$A$21:$I$21,0)),0)</f>
        <v>25500.000000000004</v>
      </c>
      <c r="Q499" s="26">
        <f>IF($H499&gt;J499,MIN($H499-J499,K499-J499)*INDEX('[1]2018_commission_structure-Start'!$A$21:$I$24,MATCH($E499,'[1]2018_commission_structure-Start'!$A$21:$A$24,0), MATCH(Q$1,'[1]2018_commission_structure-Start'!$A$21:$I$21,0)),0)</f>
        <v>4893.42</v>
      </c>
      <c r="R499" s="26">
        <f>IF($H499&gt;K499,MIN($H499-K499,L499-K499)*INDEX('[1]2018_commission_structure-Start'!$A$21:$I$24,MATCH($E499,'[1]2018_commission_structure-Start'!$A$21:$A$24,0), MATCH(R$1,'[1]2018_commission_structure-Start'!$A$21:$I$21,0)),0)</f>
        <v>0</v>
      </c>
      <c r="S499" s="26">
        <f>IF(H499&gt;L499,(H499-L499)*INDEX('[1]2018_commission_structure-Start'!$A$21:$I$24,MATCH($E499,'[1]2018_commission_structure-Start'!$A$21:$A$24,0),MATCH(S$1,'[1]2018_commission_structure-Start'!$A$21:$I$21,0)),0)</f>
        <v>0</v>
      </c>
      <c r="T499" s="28">
        <f t="shared" si="76"/>
        <v>108393.42</v>
      </c>
      <c r="U499" s="28">
        <f t="shared" si="77"/>
        <v>159958.41999999998</v>
      </c>
      <c r="V499" s="28">
        <f>MIN(H499,I499)*INDEX('[1]2018_commission_structure-Start'!$A$15:$J$18,MATCH($E499,'[1]2018_commission_structure-Start'!$A$15:$A$18,0),MATCH(V$1,'[1]2018_commission_structure-Start'!$A$15:$J$15,0))</f>
        <v>90000</v>
      </c>
      <c r="W499" s="26">
        <f>IF($H499&gt;I499,MIN($H499-I499,J499-I499)*INDEX('[1]2018_commission_structure-Start'!$A$15:$J$18,MATCH($E499,'[1]2018_commission_structure-Start'!$A$15:$A$18,0),MATCH(W$1,'[1]2018_commission_structure-Start'!$A$15:$J$15,0)),0)</f>
        <v>27000</v>
      </c>
      <c r="X499" s="26">
        <f>IF($H499&gt;J499,MIN($H499-J499,K499-J499)*INDEX('[1]2018_commission_structure-Start'!$A$15:$J$18,MATCH($E499,'[1]2018_commission_structure-Start'!$A$15:$A$18,0),MATCH(X$1,'[1]2018_commission_structure-Start'!$A$15:$J$15,0)),0)</f>
        <v>5825.5</v>
      </c>
      <c r="Y499" s="26">
        <f>IF($H499&gt;K499,MIN($H499-K499,L499-K499)*INDEX('[1]2018_commission_structure-Start'!$A$15:$J$18,MATCH($E499,'[1]2018_commission_structure-Start'!$A$15:$A$18,0),MATCH(Y$1,'[1]2018_commission_structure-Start'!$A$15:$J$15,0)),0)</f>
        <v>0</v>
      </c>
      <c r="Z499" s="26">
        <f>IF(H499&gt;L499,(H499-L499)*INDEX('[1]2018_commission_structure-Start'!$A$21:$I$24,MATCH($E499,'[1]2018_commission_structure-Start'!$A$21:$A$24,0),MATCH(Z$1,'[1]2018_commission_structure-Start'!$A$21:$I$21,0)),0)</f>
        <v>0</v>
      </c>
      <c r="AA499" s="28">
        <f t="shared" si="78"/>
        <v>122825.5</v>
      </c>
      <c r="AB499" s="28">
        <f t="shared" si="79"/>
        <v>174390.5</v>
      </c>
    </row>
    <row r="500" spans="1:28" x14ac:dyDescent="0.2">
      <c r="A500" s="25" t="str">
        <f t="shared" si="70"/>
        <v>Noelyn Vankin</v>
      </c>
      <c r="B500" s="25">
        <v>7411705322</v>
      </c>
      <c r="C500" s="25" t="s">
        <v>984</v>
      </c>
      <c r="D500" s="25" t="s">
        <v>985</v>
      </c>
      <c r="E500" s="25" t="s">
        <v>10</v>
      </c>
      <c r="F500" s="25">
        <v>105645</v>
      </c>
      <c r="G500" s="25">
        <f>COUNTIF([1]deals_closed!D:D,B500)</f>
        <v>21</v>
      </c>
      <c r="H500" s="26">
        <f>SUMIF([1]deals_closed!D:D,B500,[1]deals_closed!C:C)</f>
        <v>838801</v>
      </c>
      <c r="I500" s="26">
        <f>VLOOKUP(E500,'[1]2018_commission_structure-Start'!$A$22:$I$24,9,FALSE)</f>
        <v>750000</v>
      </c>
      <c r="J500" s="26">
        <f t="shared" si="71"/>
        <v>937500</v>
      </c>
      <c r="K500" s="26">
        <f t="shared" si="72"/>
        <v>1125000</v>
      </c>
      <c r="L500" s="26">
        <f t="shared" si="73"/>
        <v>1500000</v>
      </c>
      <c r="M500" s="27">
        <f t="shared" si="74"/>
        <v>1.1184013333333334</v>
      </c>
      <c r="N500" s="25" t="str">
        <f t="shared" si="75"/>
        <v>100-125%</v>
      </c>
      <c r="O500" s="28">
        <f>MIN(H500,I500)*INDEX('[1]2018_commission_structure-Start'!$A$21:$I$24,MATCH($E500,'[1]2018_commission_structure-Start'!$A$21:$A$24,0),MATCH(O$1,'[1]2018_commission_structure-Start'!$A$21:$I$21,0))</f>
        <v>112500</v>
      </c>
      <c r="P500" s="26">
        <f>IF(H500&gt;I500,MIN(H500-I500,J500-I500)*INDEX('[1]2018_commission_structure-Start'!$A$21:$I$24,MATCH($E500,'[1]2018_commission_structure-Start'!$A$21:$A$24,0), MATCH(P$1,'[1]2018_commission_structure-Start'!$A$21:$I$21,0)),0)</f>
        <v>16872.189999999999</v>
      </c>
      <c r="Q500" s="26">
        <f>IF($H500&gt;J500,MIN($H500-J500,K500-J500)*INDEX('[1]2018_commission_structure-Start'!$A$21:$I$24,MATCH($E500,'[1]2018_commission_structure-Start'!$A$21:$A$24,0), MATCH(Q$1,'[1]2018_commission_structure-Start'!$A$21:$I$21,0)),0)</f>
        <v>0</v>
      </c>
      <c r="R500" s="26">
        <f>IF($H500&gt;K500,MIN($H500-K500,L500-K500)*INDEX('[1]2018_commission_structure-Start'!$A$21:$I$24,MATCH($E500,'[1]2018_commission_structure-Start'!$A$21:$A$24,0), MATCH(R$1,'[1]2018_commission_structure-Start'!$A$21:$I$21,0)),0)</f>
        <v>0</v>
      </c>
      <c r="S500" s="26">
        <f>IF(H500&gt;L500,(H500-L500)*INDEX('[1]2018_commission_structure-Start'!$A$21:$I$24,MATCH($E500,'[1]2018_commission_structure-Start'!$A$21:$A$24,0),MATCH(S$1,'[1]2018_commission_structure-Start'!$A$21:$I$21,0)),0)</f>
        <v>0</v>
      </c>
      <c r="T500" s="28">
        <f t="shared" si="76"/>
        <v>129372.19</v>
      </c>
      <c r="U500" s="28">
        <f t="shared" si="77"/>
        <v>235017.19</v>
      </c>
      <c r="V500" s="28">
        <f>MIN(H500,I500)*INDEX('[1]2018_commission_structure-Start'!$A$15:$J$18,MATCH($E500,'[1]2018_commission_structure-Start'!$A$15:$A$18,0),MATCH(V$1,'[1]2018_commission_structure-Start'!$A$15:$J$15,0))</f>
        <v>112500</v>
      </c>
      <c r="W500" s="26">
        <f>IF($H500&gt;I500,MIN($H500-I500,J500-I500)*INDEX('[1]2018_commission_structure-Start'!$A$15:$J$18,MATCH($E500,'[1]2018_commission_structure-Start'!$A$15:$A$18,0),MATCH(W$1,'[1]2018_commission_structure-Start'!$A$15:$J$15,0)),0)</f>
        <v>19536.22</v>
      </c>
      <c r="X500" s="26">
        <f>IF($H500&gt;J500,MIN($H500-J500,K500-J500)*INDEX('[1]2018_commission_structure-Start'!$A$15:$J$18,MATCH($E500,'[1]2018_commission_structure-Start'!$A$15:$A$18,0),MATCH(X$1,'[1]2018_commission_structure-Start'!$A$15:$J$15,0)),0)</f>
        <v>0</v>
      </c>
      <c r="Y500" s="26">
        <f>IF($H500&gt;K500,MIN($H500-K500,L500-K500)*INDEX('[1]2018_commission_structure-Start'!$A$15:$J$18,MATCH($E500,'[1]2018_commission_structure-Start'!$A$15:$A$18,0),MATCH(Y$1,'[1]2018_commission_structure-Start'!$A$15:$J$15,0)),0)</f>
        <v>0</v>
      </c>
      <c r="Z500" s="26">
        <f>IF(H500&gt;L500,(H500-L500)*INDEX('[1]2018_commission_structure-Start'!$A$21:$I$24,MATCH($E500,'[1]2018_commission_structure-Start'!$A$21:$A$24,0),MATCH(Z$1,'[1]2018_commission_structure-Start'!$A$21:$I$21,0)),0)</f>
        <v>0</v>
      </c>
      <c r="AA500" s="28">
        <f t="shared" si="78"/>
        <v>132036.22</v>
      </c>
      <c r="AB500" s="28">
        <f t="shared" si="79"/>
        <v>237681.22</v>
      </c>
    </row>
    <row r="501" spans="1:28" x14ac:dyDescent="0.2">
      <c r="A501" s="25" t="str">
        <f t="shared" si="70"/>
        <v>Adaline Waud</v>
      </c>
      <c r="B501" s="25">
        <v>9726644925</v>
      </c>
      <c r="C501" s="25" t="s">
        <v>986</v>
      </c>
      <c r="D501" s="25" t="s">
        <v>987</v>
      </c>
      <c r="E501" s="25" t="s">
        <v>7</v>
      </c>
      <c r="F501" s="25">
        <v>51437</v>
      </c>
      <c r="G501" s="25">
        <f>COUNTIF([1]deals_closed!D:D,B501)</f>
        <v>12</v>
      </c>
      <c r="H501" s="26">
        <f>SUMIF([1]deals_closed!D:D,B501,[1]deals_closed!C:C)</f>
        <v>358744</v>
      </c>
      <c r="I501" s="26">
        <f>VLOOKUP(E501,'[1]2018_commission_structure-Start'!$A$22:$I$24,9,FALSE)</f>
        <v>500000</v>
      </c>
      <c r="J501" s="26">
        <f t="shared" si="71"/>
        <v>625000</v>
      </c>
      <c r="K501" s="26">
        <f t="shared" si="72"/>
        <v>750000</v>
      </c>
      <c r="L501" s="26">
        <f t="shared" si="73"/>
        <v>1000000</v>
      </c>
      <c r="M501" s="27">
        <f t="shared" si="74"/>
        <v>0.71748800000000001</v>
      </c>
      <c r="N501" s="25" t="str">
        <f t="shared" si="75"/>
        <v>0-100%</v>
      </c>
      <c r="O501" s="28">
        <f>MIN(H501,I501)*INDEX('[1]2018_commission_structure-Start'!$A$21:$I$24,MATCH($E501,'[1]2018_commission_structure-Start'!$A$21:$A$24,0),MATCH(O$1,'[1]2018_commission_structure-Start'!$A$21:$I$21,0))</f>
        <v>35874.400000000001</v>
      </c>
      <c r="P501" s="26">
        <f>IF(H501&gt;I501,MIN(H501-I501,J501-I501)*INDEX('[1]2018_commission_structure-Start'!$A$21:$I$24,MATCH($E501,'[1]2018_commission_structure-Start'!$A$21:$A$24,0), MATCH(P$1,'[1]2018_commission_structure-Start'!$A$21:$I$21,0)),0)</f>
        <v>0</v>
      </c>
      <c r="Q501" s="26">
        <f>IF($H501&gt;J501,MIN($H501-J501,K501-J501)*INDEX('[1]2018_commission_structure-Start'!$A$21:$I$24,MATCH($E501,'[1]2018_commission_structure-Start'!$A$21:$A$24,0), MATCH(Q$1,'[1]2018_commission_structure-Start'!$A$21:$I$21,0)),0)</f>
        <v>0</v>
      </c>
      <c r="R501" s="26">
        <f>IF($H501&gt;K501,MIN($H501-K501,L501-K501)*INDEX('[1]2018_commission_structure-Start'!$A$21:$I$24,MATCH($E501,'[1]2018_commission_structure-Start'!$A$21:$A$24,0), MATCH(R$1,'[1]2018_commission_structure-Start'!$A$21:$I$21,0)),0)</f>
        <v>0</v>
      </c>
      <c r="S501" s="26">
        <f>IF(H501&gt;L501,(H501-L501)*INDEX('[1]2018_commission_structure-Start'!$A$21:$I$24,MATCH($E501,'[1]2018_commission_structure-Start'!$A$21:$A$24,0),MATCH(S$1,'[1]2018_commission_structure-Start'!$A$21:$I$21,0)),0)</f>
        <v>0</v>
      </c>
      <c r="T501" s="28">
        <f t="shared" si="76"/>
        <v>35874.400000000001</v>
      </c>
      <c r="U501" s="28">
        <f t="shared" si="77"/>
        <v>87311.4</v>
      </c>
      <c r="V501" s="28">
        <f>MIN(H501,I501)*INDEX('[1]2018_commission_structure-Start'!$A$15:$J$18,MATCH($E501,'[1]2018_commission_structure-Start'!$A$15:$A$18,0),MATCH(V$1,'[1]2018_commission_structure-Start'!$A$15:$J$15,0))</f>
        <v>43049.279999999999</v>
      </c>
      <c r="W501" s="26">
        <f>IF($H501&gt;I501,MIN($H501-I501,J501-I501)*INDEX('[1]2018_commission_structure-Start'!$A$15:$J$18,MATCH($E501,'[1]2018_commission_structure-Start'!$A$15:$A$18,0),MATCH(W$1,'[1]2018_commission_structure-Start'!$A$15:$J$15,0)),0)</f>
        <v>0</v>
      </c>
      <c r="X501" s="26">
        <f>IF($H501&gt;J501,MIN($H501-J501,K501-J501)*INDEX('[1]2018_commission_structure-Start'!$A$15:$J$18,MATCH($E501,'[1]2018_commission_structure-Start'!$A$15:$A$18,0),MATCH(X$1,'[1]2018_commission_structure-Start'!$A$15:$J$15,0)),0)</f>
        <v>0</v>
      </c>
      <c r="Y501" s="26">
        <f>IF($H501&gt;K501,MIN($H501-K501,L501-K501)*INDEX('[1]2018_commission_structure-Start'!$A$15:$J$18,MATCH($E501,'[1]2018_commission_structure-Start'!$A$15:$A$18,0),MATCH(Y$1,'[1]2018_commission_structure-Start'!$A$15:$J$15,0)),0)</f>
        <v>0</v>
      </c>
      <c r="Z501" s="26">
        <f>IF(H501&gt;L501,(H501-L501)*INDEX('[1]2018_commission_structure-Start'!$A$21:$I$24,MATCH($E501,'[1]2018_commission_structure-Start'!$A$21:$A$24,0),MATCH(Z$1,'[1]2018_commission_structure-Start'!$A$21:$I$21,0)),0)</f>
        <v>0</v>
      </c>
      <c r="AA501" s="28">
        <f t="shared" si="78"/>
        <v>43049.279999999999</v>
      </c>
      <c r="AB501" s="28">
        <f t="shared" si="79"/>
        <v>94486.28</v>
      </c>
    </row>
    <row r="502" spans="1:28" x14ac:dyDescent="0.2">
      <c r="A502" s="25" t="str">
        <f t="shared" si="70"/>
        <v>Reagan Jubert</v>
      </c>
      <c r="B502" s="25">
        <v>4768254810</v>
      </c>
      <c r="C502" s="25" t="s">
        <v>988</v>
      </c>
      <c r="D502" s="25" t="s">
        <v>989</v>
      </c>
      <c r="E502" s="25" t="s">
        <v>7</v>
      </c>
      <c r="F502" s="25">
        <v>39511</v>
      </c>
      <c r="G502" s="25">
        <f>COUNTIF([1]deals_closed!D:D,B502)</f>
        <v>21</v>
      </c>
      <c r="H502" s="26">
        <f>SUMIF([1]deals_closed!D:D,B502,[1]deals_closed!C:C)</f>
        <v>662952</v>
      </c>
      <c r="I502" s="26">
        <f>VLOOKUP(E502,'[1]2018_commission_structure-Start'!$A$22:$I$24,9,FALSE)</f>
        <v>500000</v>
      </c>
      <c r="J502" s="26">
        <f t="shared" si="71"/>
        <v>625000</v>
      </c>
      <c r="K502" s="26">
        <f t="shared" si="72"/>
        <v>750000</v>
      </c>
      <c r="L502" s="26">
        <f t="shared" si="73"/>
        <v>1000000</v>
      </c>
      <c r="M502" s="27">
        <f t="shared" si="74"/>
        <v>1.325904</v>
      </c>
      <c r="N502" s="25" t="str">
        <f t="shared" si="75"/>
        <v>125-150%</v>
      </c>
      <c r="O502" s="28">
        <f>MIN(H502,I502)*INDEX('[1]2018_commission_structure-Start'!$A$21:$I$24,MATCH($E502,'[1]2018_commission_structure-Start'!$A$21:$A$24,0),MATCH(O$1,'[1]2018_commission_structure-Start'!$A$21:$I$21,0))</f>
        <v>50000</v>
      </c>
      <c r="P502" s="26">
        <f>IF(H502&gt;I502,MIN(H502-I502,J502-I502)*INDEX('[1]2018_commission_structure-Start'!$A$21:$I$24,MATCH($E502,'[1]2018_commission_structure-Start'!$A$21:$A$24,0), MATCH(P$1,'[1]2018_commission_structure-Start'!$A$21:$I$21,0)),0)</f>
        <v>18750</v>
      </c>
      <c r="Q502" s="26">
        <f>IF($H502&gt;J502,MIN($H502-J502,K502-J502)*INDEX('[1]2018_commission_structure-Start'!$A$21:$I$24,MATCH($E502,'[1]2018_commission_structure-Start'!$A$21:$A$24,0), MATCH(Q$1,'[1]2018_commission_structure-Start'!$A$21:$I$21,0)),0)</f>
        <v>6831.36</v>
      </c>
      <c r="R502" s="26">
        <f>IF($H502&gt;K502,MIN($H502-K502,L502-K502)*INDEX('[1]2018_commission_structure-Start'!$A$21:$I$24,MATCH($E502,'[1]2018_commission_structure-Start'!$A$21:$A$24,0), MATCH(R$1,'[1]2018_commission_structure-Start'!$A$21:$I$21,0)),0)</f>
        <v>0</v>
      </c>
      <c r="S502" s="26">
        <f>IF(H502&gt;L502,(H502-L502)*INDEX('[1]2018_commission_structure-Start'!$A$21:$I$24,MATCH($E502,'[1]2018_commission_structure-Start'!$A$21:$A$24,0),MATCH(S$1,'[1]2018_commission_structure-Start'!$A$21:$I$21,0)),0)</f>
        <v>0</v>
      </c>
      <c r="T502" s="28">
        <f t="shared" si="76"/>
        <v>75581.36</v>
      </c>
      <c r="U502" s="28">
        <f t="shared" si="77"/>
        <v>115092.36</v>
      </c>
      <c r="V502" s="28">
        <f>MIN(H502,I502)*INDEX('[1]2018_commission_structure-Start'!$A$15:$J$18,MATCH($E502,'[1]2018_commission_structure-Start'!$A$15:$A$18,0),MATCH(V$1,'[1]2018_commission_structure-Start'!$A$15:$J$15,0))</f>
        <v>60000</v>
      </c>
      <c r="W502" s="26">
        <f>IF($H502&gt;I502,MIN($H502-I502,J502-I502)*INDEX('[1]2018_commission_structure-Start'!$A$15:$J$18,MATCH($E502,'[1]2018_commission_structure-Start'!$A$15:$A$18,0),MATCH(W$1,'[1]2018_commission_structure-Start'!$A$15:$J$15,0)),0)</f>
        <v>21250</v>
      </c>
      <c r="X502" s="26">
        <f>IF($H502&gt;J502,MIN($H502-J502,K502-J502)*INDEX('[1]2018_commission_structure-Start'!$A$15:$J$18,MATCH($E502,'[1]2018_commission_structure-Start'!$A$15:$A$18,0),MATCH(X$1,'[1]2018_commission_structure-Start'!$A$15:$J$15,0)),0)</f>
        <v>7590.4000000000005</v>
      </c>
      <c r="Y502" s="26">
        <f>IF($H502&gt;K502,MIN($H502-K502,L502-K502)*INDEX('[1]2018_commission_structure-Start'!$A$15:$J$18,MATCH($E502,'[1]2018_commission_structure-Start'!$A$15:$A$18,0),MATCH(Y$1,'[1]2018_commission_structure-Start'!$A$15:$J$15,0)),0)</f>
        <v>0</v>
      </c>
      <c r="Z502" s="26">
        <f>IF(H502&gt;L502,(H502-L502)*INDEX('[1]2018_commission_structure-Start'!$A$21:$I$24,MATCH($E502,'[1]2018_commission_structure-Start'!$A$21:$A$24,0),MATCH(Z$1,'[1]2018_commission_structure-Start'!$A$21:$I$21,0)),0)</f>
        <v>0</v>
      </c>
      <c r="AA502" s="28">
        <f t="shared" si="78"/>
        <v>88840.4</v>
      </c>
      <c r="AB502" s="28">
        <f t="shared" si="79"/>
        <v>128351.4</v>
      </c>
    </row>
    <row r="503" spans="1:28" x14ac:dyDescent="0.2">
      <c r="A503" s="25" t="str">
        <f t="shared" si="70"/>
        <v>Talbot Kynett</v>
      </c>
      <c r="B503" s="25">
        <v>8640079943</v>
      </c>
      <c r="C503" s="25" t="s">
        <v>990</v>
      </c>
      <c r="D503" s="25" t="s">
        <v>991</v>
      </c>
      <c r="E503" s="25" t="s">
        <v>29</v>
      </c>
      <c r="F503" s="25">
        <v>73941</v>
      </c>
      <c r="G503" s="25">
        <f>COUNTIF([1]deals_closed!D:D,B503)</f>
        <v>25</v>
      </c>
      <c r="H503" s="26">
        <f>SUMIF([1]deals_closed!D:D,B503,[1]deals_closed!C:C)</f>
        <v>793388</v>
      </c>
      <c r="I503" s="26">
        <f>VLOOKUP(E503,'[1]2018_commission_structure-Start'!$A$22:$I$24,9,FALSE)</f>
        <v>600000</v>
      </c>
      <c r="J503" s="26">
        <f t="shared" si="71"/>
        <v>750000</v>
      </c>
      <c r="K503" s="26">
        <f t="shared" si="72"/>
        <v>900000</v>
      </c>
      <c r="L503" s="26">
        <f t="shared" si="73"/>
        <v>1200000</v>
      </c>
      <c r="M503" s="27">
        <f t="shared" si="74"/>
        <v>1.3223133333333332</v>
      </c>
      <c r="N503" s="25" t="str">
        <f t="shared" si="75"/>
        <v>125-150%</v>
      </c>
      <c r="O503" s="28">
        <f>MIN(H503,I503)*INDEX('[1]2018_commission_structure-Start'!$A$21:$I$24,MATCH($E503,'[1]2018_commission_structure-Start'!$A$21:$A$24,0),MATCH(O$1,'[1]2018_commission_structure-Start'!$A$21:$I$21,0))</f>
        <v>78000</v>
      </c>
      <c r="P503" s="26">
        <f>IF(H503&gt;I503,MIN(H503-I503,J503-I503)*INDEX('[1]2018_commission_structure-Start'!$A$21:$I$24,MATCH($E503,'[1]2018_commission_structure-Start'!$A$21:$A$24,0), MATCH(P$1,'[1]2018_commission_structure-Start'!$A$21:$I$21,0)),0)</f>
        <v>25500.000000000004</v>
      </c>
      <c r="Q503" s="26">
        <f>IF($H503&gt;J503,MIN($H503-J503,K503-J503)*INDEX('[1]2018_commission_structure-Start'!$A$21:$I$24,MATCH($E503,'[1]2018_commission_structure-Start'!$A$21:$A$24,0), MATCH(Q$1,'[1]2018_commission_structure-Start'!$A$21:$I$21,0)),0)</f>
        <v>9111.48</v>
      </c>
      <c r="R503" s="26">
        <f>IF($H503&gt;K503,MIN($H503-K503,L503-K503)*INDEX('[1]2018_commission_structure-Start'!$A$21:$I$24,MATCH($E503,'[1]2018_commission_structure-Start'!$A$21:$A$24,0), MATCH(R$1,'[1]2018_commission_structure-Start'!$A$21:$I$21,0)),0)</f>
        <v>0</v>
      </c>
      <c r="S503" s="26">
        <f>IF(H503&gt;L503,(H503-L503)*INDEX('[1]2018_commission_structure-Start'!$A$21:$I$24,MATCH($E503,'[1]2018_commission_structure-Start'!$A$21:$A$24,0),MATCH(S$1,'[1]2018_commission_structure-Start'!$A$21:$I$21,0)),0)</f>
        <v>0</v>
      </c>
      <c r="T503" s="28">
        <f t="shared" si="76"/>
        <v>112611.48</v>
      </c>
      <c r="U503" s="28">
        <f t="shared" si="77"/>
        <v>186552.47999999998</v>
      </c>
      <c r="V503" s="28">
        <f>MIN(H503,I503)*INDEX('[1]2018_commission_structure-Start'!$A$15:$J$18,MATCH($E503,'[1]2018_commission_structure-Start'!$A$15:$A$18,0),MATCH(V$1,'[1]2018_commission_structure-Start'!$A$15:$J$15,0))</f>
        <v>90000</v>
      </c>
      <c r="W503" s="26">
        <f>IF($H503&gt;I503,MIN($H503-I503,J503-I503)*INDEX('[1]2018_commission_structure-Start'!$A$15:$J$18,MATCH($E503,'[1]2018_commission_structure-Start'!$A$15:$A$18,0),MATCH(W$1,'[1]2018_commission_structure-Start'!$A$15:$J$15,0)),0)</f>
        <v>27000</v>
      </c>
      <c r="X503" s="26">
        <f>IF($H503&gt;J503,MIN($H503-J503,K503-J503)*INDEX('[1]2018_commission_structure-Start'!$A$15:$J$18,MATCH($E503,'[1]2018_commission_structure-Start'!$A$15:$A$18,0),MATCH(X$1,'[1]2018_commission_structure-Start'!$A$15:$J$15,0)),0)</f>
        <v>10847</v>
      </c>
      <c r="Y503" s="26">
        <f>IF($H503&gt;K503,MIN($H503-K503,L503-K503)*INDEX('[1]2018_commission_structure-Start'!$A$15:$J$18,MATCH($E503,'[1]2018_commission_structure-Start'!$A$15:$A$18,0),MATCH(Y$1,'[1]2018_commission_structure-Start'!$A$15:$J$15,0)),0)</f>
        <v>0</v>
      </c>
      <c r="Z503" s="26">
        <f>IF(H503&gt;L503,(H503-L503)*INDEX('[1]2018_commission_structure-Start'!$A$21:$I$24,MATCH($E503,'[1]2018_commission_structure-Start'!$A$21:$A$24,0),MATCH(Z$1,'[1]2018_commission_structure-Start'!$A$21:$I$21,0)),0)</f>
        <v>0</v>
      </c>
      <c r="AA503" s="28">
        <f t="shared" si="78"/>
        <v>127847</v>
      </c>
      <c r="AB503" s="28">
        <f t="shared" si="79"/>
        <v>201788</v>
      </c>
    </row>
    <row r="504" spans="1:28" x14ac:dyDescent="0.2">
      <c r="A504" s="25" t="str">
        <f t="shared" si="70"/>
        <v>Lazar Durant</v>
      </c>
      <c r="B504" s="25">
        <v>5479449389</v>
      </c>
      <c r="C504" s="25" t="s">
        <v>992</v>
      </c>
      <c r="D504" s="25" t="s">
        <v>377</v>
      </c>
      <c r="E504" s="25" t="s">
        <v>29</v>
      </c>
      <c r="F504" s="25">
        <v>63693</v>
      </c>
      <c r="G504" s="25">
        <f>COUNTIF([1]deals_closed!D:D,B504)</f>
        <v>15</v>
      </c>
      <c r="H504" s="26">
        <f>SUMIF([1]deals_closed!D:D,B504,[1]deals_closed!C:C)</f>
        <v>593430</v>
      </c>
      <c r="I504" s="26">
        <f>VLOOKUP(E504,'[1]2018_commission_structure-Start'!$A$22:$I$24,9,FALSE)</f>
        <v>600000</v>
      </c>
      <c r="J504" s="26">
        <f t="shared" si="71"/>
        <v>750000</v>
      </c>
      <c r="K504" s="26">
        <f t="shared" si="72"/>
        <v>900000</v>
      </c>
      <c r="L504" s="26">
        <f t="shared" si="73"/>
        <v>1200000</v>
      </c>
      <c r="M504" s="27">
        <f t="shared" si="74"/>
        <v>0.98904999999999998</v>
      </c>
      <c r="N504" s="25" t="str">
        <f t="shared" si="75"/>
        <v>0-100%</v>
      </c>
      <c r="O504" s="28">
        <f>MIN(H504,I504)*INDEX('[1]2018_commission_structure-Start'!$A$21:$I$24,MATCH($E504,'[1]2018_commission_structure-Start'!$A$21:$A$24,0),MATCH(O$1,'[1]2018_commission_structure-Start'!$A$21:$I$21,0))</f>
        <v>77145.900000000009</v>
      </c>
      <c r="P504" s="26">
        <f>IF(H504&gt;I504,MIN(H504-I504,J504-I504)*INDEX('[1]2018_commission_structure-Start'!$A$21:$I$24,MATCH($E504,'[1]2018_commission_structure-Start'!$A$21:$A$24,0), MATCH(P$1,'[1]2018_commission_structure-Start'!$A$21:$I$21,0)),0)</f>
        <v>0</v>
      </c>
      <c r="Q504" s="26">
        <f>IF($H504&gt;J504,MIN($H504-J504,K504-J504)*INDEX('[1]2018_commission_structure-Start'!$A$21:$I$24,MATCH($E504,'[1]2018_commission_structure-Start'!$A$21:$A$24,0), MATCH(Q$1,'[1]2018_commission_structure-Start'!$A$21:$I$21,0)),0)</f>
        <v>0</v>
      </c>
      <c r="R504" s="26">
        <f>IF($H504&gt;K504,MIN($H504-K504,L504-K504)*INDEX('[1]2018_commission_structure-Start'!$A$21:$I$24,MATCH($E504,'[1]2018_commission_structure-Start'!$A$21:$A$24,0), MATCH(R$1,'[1]2018_commission_structure-Start'!$A$21:$I$21,0)),0)</f>
        <v>0</v>
      </c>
      <c r="S504" s="26">
        <f>IF(H504&gt;L504,(H504-L504)*INDEX('[1]2018_commission_structure-Start'!$A$21:$I$24,MATCH($E504,'[1]2018_commission_structure-Start'!$A$21:$A$24,0),MATCH(S$1,'[1]2018_commission_structure-Start'!$A$21:$I$21,0)),0)</f>
        <v>0</v>
      </c>
      <c r="T504" s="28">
        <f t="shared" si="76"/>
        <v>77145.900000000009</v>
      </c>
      <c r="U504" s="28">
        <f t="shared" si="77"/>
        <v>140838.90000000002</v>
      </c>
      <c r="V504" s="28">
        <f>MIN(H504,I504)*INDEX('[1]2018_commission_structure-Start'!$A$15:$J$18,MATCH($E504,'[1]2018_commission_structure-Start'!$A$15:$A$18,0),MATCH(V$1,'[1]2018_commission_structure-Start'!$A$15:$J$15,0))</f>
        <v>89014.5</v>
      </c>
      <c r="W504" s="26">
        <f>IF($H504&gt;I504,MIN($H504-I504,J504-I504)*INDEX('[1]2018_commission_structure-Start'!$A$15:$J$18,MATCH($E504,'[1]2018_commission_structure-Start'!$A$15:$A$18,0),MATCH(W$1,'[1]2018_commission_structure-Start'!$A$15:$J$15,0)),0)</f>
        <v>0</v>
      </c>
      <c r="X504" s="26">
        <f>IF($H504&gt;J504,MIN($H504-J504,K504-J504)*INDEX('[1]2018_commission_structure-Start'!$A$15:$J$18,MATCH($E504,'[1]2018_commission_structure-Start'!$A$15:$A$18,0),MATCH(X$1,'[1]2018_commission_structure-Start'!$A$15:$J$15,0)),0)</f>
        <v>0</v>
      </c>
      <c r="Y504" s="26">
        <f>IF($H504&gt;K504,MIN($H504-K504,L504-K504)*INDEX('[1]2018_commission_structure-Start'!$A$15:$J$18,MATCH($E504,'[1]2018_commission_structure-Start'!$A$15:$A$18,0),MATCH(Y$1,'[1]2018_commission_structure-Start'!$A$15:$J$15,0)),0)</f>
        <v>0</v>
      </c>
      <c r="Z504" s="26">
        <f>IF(H504&gt;L504,(H504-L504)*INDEX('[1]2018_commission_structure-Start'!$A$21:$I$24,MATCH($E504,'[1]2018_commission_structure-Start'!$A$21:$A$24,0),MATCH(Z$1,'[1]2018_commission_structure-Start'!$A$21:$I$21,0)),0)</f>
        <v>0</v>
      </c>
      <c r="AA504" s="28">
        <f t="shared" si="78"/>
        <v>89014.5</v>
      </c>
      <c r="AB504" s="28">
        <f t="shared" si="79"/>
        <v>152707.5</v>
      </c>
    </row>
    <row r="505" spans="1:28" x14ac:dyDescent="0.2">
      <c r="A505" s="25" t="str">
        <f t="shared" si="70"/>
        <v>Margit Dransfield</v>
      </c>
      <c r="B505" s="25">
        <v>6776868107</v>
      </c>
      <c r="C505" s="25" t="s">
        <v>993</v>
      </c>
      <c r="D505" s="25" t="s">
        <v>994</v>
      </c>
      <c r="E505" s="25" t="s">
        <v>10</v>
      </c>
      <c r="F505" s="25">
        <v>86367</v>
      </c>
      <c r="G505" s="25">
        <f>COUNTIF([1]deals_closed!D:D,B505)</f>
        <v>19</v>
      </c>
      <c r="H505" s="26">
        <f>SUMIF([1]deals_closed!D:D,B505,[1]deals_closed!C:C)</f>
        <v>620798</v>
      </c>
      <c r="I505" s="26">
        <f>VLOOKUP(E505,'[1]2018_commission_structure-Start'!$A$22:$I$24,9,FALSE)</f>
        <v>750000</v>
      </c>
      <c r="J505" s="26">
        <f t="shared" si="71"/>
        <v>937500</v>
      </c>
      <c r="K505" s="26">
        <f t="shared" si="72"/>
        <v>1125000</v>
      </c>
      <c r="L505" s="26">
        <f t="shared" si="73"/>
        <v>1500000</v>
      </c>
      <c r="M505" s="27">
        <f t="shared" si="74"/>
        <v>0.82773066666666661</v>
      </c>
      <c r="N505" s="25" t="str">
        <f t="shared" si="75"/>
        <v>0-100%</v>
      </c>
      <c r="O505" s="28">
        <f>MIN(H505,I505)*INDEX('[1]2018_commission_structure-Start'!$A$21:$I$24,MATCH($E505,'[1]2018_commission_structure-Start'!$A$21:$A$24,0),MATCH(O$1,'[1]2018_commission_structure-Start'!$A$21:$I$21,0))</f>
        <v>93119.7</v>
      </c>
      <c r="P505" s="26">
        <f>IF(H505&gt;I505,MIN(H505-I505,J505-I505)*INDEX('[1]2018_commission_structure-Start'!$A$21:$I$24,MATCH($E505,'[1]2018_commission_structure-Start'!$A$21:$A$24,0), MATCH(P$1,'[1]2018_commission_structure-Start'!$A$21:$I$21,0)),0)</f>
        <v>0</v>
      </c>
      <c r="Q505" s="26">
        <f>IF($H505&gt;J505,MIN($H505-J505,K505-J505)*INDEX('[1]2018_commission_structure-Start'!$A$21:$I$24,MATCH($E505,'[1]2018_commission_structure-Start'!$A$21:$A$24,0), MATCH(Q$1,'[1]2018_commission_structure-Start'!$A$21:$I$21,0)),0)</f>
        <v>0</v>
      </c>
      <c r="R505" s="26">
        <f>IF($H505&gt;K505,MIN($H505-K505,L505-K505)*INDEX('[1]2018_commission_structure-Start'!$A$21:$I$24,MATCH($E505,'[1]2018_commission_structure-Start'!$A$21:$A$24,0), MATCH(R$1,'[1]2018_commission_structure-Start'!$A$21:$I$21,0)),0)</f>
        <v>0</v>
      </c>
      <c r="S505" s="26">
        <f>IF(H505&gt;L505,(H505-L505)*INDEX('[1]2018_commission_structure-Start'!$A$21:$I$24,MATCH($E505,'[1]2018_commission_structure-Start'!$A$21:$A$24,0),MATCH(S$1,'[1]2018_commission_structure-Start'!$A$21:$I$21,0)),0)</f>
        <v>0</v>
      </c>
      <c r="T505" s="28">
        <f t="shared" si="76"/>
        <v>93119.7</v>
      </c>
      <c r="U505" s="28">
        <f t="shared" si="77"/>
        <v>179486.7</v>
      </c>
      <c r="V505" s="28">
        <f>MIN(H505,I505)*INDEX('[1]2018_commission_structure-Start'!$A$15:$J$18,MATCH($E505,'[1]2018_commission_structure-Start'!$A$15:$A$18,0),MATCH(V$1,'[1]2018_commission_structure-Start'!$A$15:$J$15,0))</f>
        <v>93119.7</v>
      </c>
      <c r="W505" s="26">
        <f>IF($H505&gt;I505,MIN($H505-I505,J505-I505)*INDEX('[1]2018_commission_structure-Start'!$A$15:$J$18,MATCH($E505,'[1]2018_commission_structure-Start'!$A$15:$A$18,0),MATCH(W$1,'[1]2018_commission_structure-Start'!$A$15:$J$15,0)),0)</f>
        <v>0</v>
      </c>
      <c r="X505" s="26">
        <f>IF($H505&gt;J505,MIN($H505-J505,K505-J505)*INDEX('[1]2018_commission_structure-Start'!$A$15:$J$18,MATCH($E505,'[1]2018_commission_structure-Start'!$A$15:$A$18,0),MATCH(X$1,'[1]2018_commission_structure-Start'!$A$15:$J$15,0)),0)</f>
        <v>0</v>
      </c>
      <c r="Y505" s="26">
        <f>IF($H505&gt;K505,MIN($H505-K505,L505-K505)*INDEX('[1]2018_commission_structure-Start'!$A$15:$J$18,MATCH($E505,'[1]2018_commission_structure-Start'!$A$15:$A$18,0),MATCH(Y$1,'[1]2018_commission_structure-Start'!$A$15:$J$15,0)),0)</f>
        <v>0</v>
      </c>
      <c r="Z505" s="26">
        <f>IF(H505&gt;L505,(H505-L505)*INDEX('[1]2018_commission_structure-Start'!$A$21:$I$24,MATCH($E505,'[1]2018_commission_structure-Start'!$A$21:$A$24,0),MATCH(Z$1,'[1]2018_commission_structure-Start'!$A$21:$I$21,0)),0)</f>
        <v>0</v>
      </c>
      <c r="AA505" s="28">
        <f t="shared" si="78"/>
        <v>93119.7</v>
      </c>
      <c r="AB505" s="28">
        <f t="shared" si="79"/>
        <v>179486.7</v>
      </c>
    </row>
    <row r="506" spans="1:28" x14ac:dyDescent="0.2">
      <c r="A506" s="25" t="str">
        <f t="shared" si="70"/>
        <v>Lucina Farndon</v>
      </c>
      <c r="B506" s="25">
        <v>2698184272</v>
      </c>
      <c r="C506" s="25" t="s">
        <v>995</v>
      </c>
      <c r="D506" s="25" t="s">
        <v>996</v>
      </c>
      <c r="E506" s="25" t="s">
        <v>10</v>
      </c>
      <c r="F506" s="25">
        <v>119400</v>
      </c>
      <c r="G506" s="25">
        <f>COUNTIF([1]deals_closed!D:D,B506)</f>
        <v>26</v>
      </c>
      <c r="H506" s="26">
        <f>SUMIF([1]deals_closed!D:D,B506,[1]deals_closed!C:C)</f>
        <v>805390</v>
      </c>
      <c r="I506" s="26">
        <f>VLOOKUP(E506,'[1]2018_commission_structure-Start'!$A$22:$I$24,9,FALSE)</f>
        <v>750000</v>
      </c>
      <c r="J506" s="26">
        <f t="shared" si="71"/>
        <v>937500</v>
      </c>
      <c r="K506" s="26">
        <f t="shared" si="72"/>
        <v>1125000</v>
      </c>
      <c r="L506" s="26">
        <f t="shared" si="73"/>
        <v>1500000</v>
      </c>
      <c r="M506" s="27">
        <f t="shared" si="74"/>
        <v>1.0738533333333333</v>
      </c>
      <c r="N506" s="25" t="str">
        <f t="shared" si="75"/>
        <v>100-125%</v>
      </c>
      <c r="O506" s="28">
        <f>MIN(H506,I506)*INDEX('[1]2018_commission_structure-Start'!$A$21:$I$24,MATCH($E506,'[1]2018_commission_structure-Start'!$A$21:$A$24,0),MATCH(O$1,'[1]2018_commission_structure-Start'!$A$21:$I$21,0))</f>
        <v>112500</v>
      </c>
      <c r="P506" s="26">
        <f>IF(H506&gt;I506,MIN(H506-I506,J506-I506)*INDEX('[1]2018_commission_structure-Start'!$A$21:$I$24,MATCH($E506,'[1]2018_commission_structure-Start'!$A$21:$A$24,0), MATCH(P$1,'[1]2018_commission_structure-Start'!$A$21:$I$21,0)),0)</f>
        <v>10524.1</v>
      </c>
      <c r="Q506" s="26">
        <f>IF($H506&gt;J506,MIN($H506-J506,K506-J506)*INDEX('[1]2018_commission_structure-Start'!$A$21:$I$24,MATCH($E506,'[1]2018_commission_structure-Start'!$A$21:$A$24,0), MATCH(Q$1,'[1]2018_commission_structure-Start'!$A$21:$I$21,0)),0)</f>
        <v>0</v>
      </c>
      <c r="R506" s="26">
        <f>IF($H506&gt;K506,MIN($H506-K506,L506-K506)*INDEX('[1]2018_commission_structure-Start'!$A$21:$I$24,MATCH($E506,'[1]2018_commission_structure-Start'!$A$21:$A$24,0), MATCH(R$1,'[1]2018_commission_structure-Start'!$A$21:$I$21,0)),0)</f>
        <v>0</v>
      </c>
      <c r="S506" s="26">
        <f>IF(H506&gt;L506,(H506-L506)*INDEX('[1]2018_commission_structure-Start'!$A$21:$I$24,MATCH($E506,'[1]2018_commission_structure-Start'!$A$21:$A$24,0),MATCH(S$1,'[1]2018_commission_structure-Start'!$A$21:$I$21,0)),0)</f>
        <v>0</v>
      </c>
      <c r="T506" s="28">
        <f t="shared" si="76"/>
        <v>123024.1</v>
      </c>
      <c r="U506" s="28">
        <f t="shared" si="77"/>
        <v>242424.1</v>
      </c>
      <c r="V506" s="28">
        <f>MIN(H506,I506)*INDEX('[1]2018_commission_structure-Start'!$A$15:$J$18,MATCH($E506,'[1]2018_commission_structure-Start'!$A$15:$A$18,0),MATCH(V$1,'[1]2018_commission_structure-Start'!$A$15:$J$15,0))</f>
        <v>112500</v>
      </c>
      <c r="W506" s="26">
        <f>IF($H506&gt;I506,MIN($H506-I506,J506-I506)*INDEX('[1]2018_commission_structure-Start'!$A$15:$J$18,MATCH($E506,'[1]2018_commission_structure-Start'!$A$15:$A$18,0),MATCH(W$1,'[1]2018_commission_structure-Start'!$A$15:$J$15,0)),0)</f>
        <v>12185.8</v>
      </c>
      <c r="X506" s="26">
        <f>IF($H506&gt;J506,MIN($H506-J506,K506-J506)*INDEX('[1]2018_commission_structure-Start'!$A$15:$J$18,MATCH($E506,'[1]2018_commission_structure-Start'!$A$15:$A$18,0),MATCH(X$1,'[1]2018_commission_structure-Start'!$A$15:$J$15,0)),0)</f>
        <v>0</v>
      </c>
      <c r="Y506" s="26">
        <f>IF($H506&gt;K506,MIN($H506-K506,L506-K506)*INDEX('[1]2018_commission_structure-Start'!$A$15:$J$18,MATCH($E506,'[1]2018_commission_structure-Start'!$A$15:$A$18,0),MATCH(Y$1,'[1]2018_commission_structure-Start'!$A$15:$J$15,0)),0)</f>
        <v>0</v>
      </c>
      <c r="Z506" s="26">
        <f>IF(H506&gt;L506,(H506-L506)*INDEX('[1]2018_commission_structure-Start'!$A$21:$I$24,MATCH($E506,'[1]2018_commission_structure-Start'!$A$21:$A$24,0),MATCH(Z$1,'[1]2018_commission_structure-Start'!$A$21:$I$21,0)),0)</f>
        <v>0</v>
      </c>
      <c r="AA506" s="28">
        <f t="shared" si="78"/>
        <v>124685.8</v>
      </c>
      <c r="AB506" s="28">
        <f t="shared" si="79"/>
        <v>244085.8</v>
      </c>
    </row>
    <row r="507" spans="1:28" x14ac:dyDescent="0.2">
      <c r="A507" s="25" t="str">
        <f t="shared" si="70"/>
        <v>Fabe Hutchinges</v>
      </c>
      <c r="B507" s="25">
        <v>2191014690</v>
      </c>
      <c r="C507" s="25" t="s">
        <v>997</v>
      </c>
      <c r="D507" s="25" t="s">
        <v>998</v>
      </c>
      <c r="E507" s="25" t="s">
        <v>7</v>
      </c>
      <c r="F507" s="25">
        <v>58448</v>
      </c>
      <c r="G507" s="25">
        <f>COUNTIF([1]deals_closed!D:D,B507)</f>
        <v>17</v>
      </c>
      <c r="H507" s="26">
        <f>SUMIF([1]deals_closed!D:D,B507,[1]deals_closed!C:C)</f>
        <v>545501</v>
      </c>
      <c r="I507" s="26">
        <f>VLOOKUP(E507,'[1]2018_commission_structure-Start'!$A$22:$I$24,9,FALSE)</f>
        <v>500000</v>
      </c>
      <c r="J507" s="26">
        <f t="shared" si="71"/>
        <v>625000</v>
      </c>
      <c r="K507" s="26">
        <f t="shared" si="72"/>
        <v>750000</v>
      </c>
      <c r="L507" s="26">
        <f t="shared" si="73"/>
        <v>1000000</v>
      </c>
      <c r="M507" s="27">
        <f t="shared" si="74"/>
        <v>1.091002</v>
      </c>
      <c r="N507" s="25" t="str">
        <f t="shared" si="75"/>
        <v>100-125%</v>
      </c>
      <c r="O507" s="28">
        <f>MIN(H507,I507)*INDEX('[1]2018_commission_structure-Start'!$A$21:$I$24,MATCH($E507,'[1]2018_commission_structure-Start'!$A$21:$A$24,0),MATCH(O$1,'[1]2018_commission_structure-Start'!$A$21:$I$21,0))</f>
        <v>50000</v>
      </c>
      <c r="P507" s="26">
        <f>IF(H507&gt;I507,MIN(H507-I507,J507-I507)*INDEX('[1]2018_commission_structure-Start'!$A$21:$I$24,MATCH($E507,'[1]2018_commission_structure-Start'!$A$21:$A$24,0), MATCH(P$1,'[1]2018_commission_structure-Start'!$A$21:$I$21,0)),0)</f>
        <v>6825.15</v>
      </c>
      <c r="Q507" s="26">
        <f>IF($H507&gt;J507,MIN($H507-J507,K507-J507)*INDEX('[1]2018_commission_structure-Start'!$A$21:$I$24,MATCH($E507,'[1]2018_commission_structure-Start'!$A$21:$A$24,0), MATCH(Q$1,'[1]2018_commission_structure-Start'!$A$21:$I$21,0)),0)</f>
        <v>0</v>
      </c>
      <c r="R507" s="26">
        <f>IF($H507&gt;K507,MIN($H507-K507,L507-K507)*INDEX('[1]2018_commission_structure-Start'!$A$21:$I$24,MATCH($E507,'[1]2018_commission_structure-Start'!$A$21:$A$24,0), MATCH(R$1,'[1]2018_commission_structure-Start'!$A$21:$I$21,0)),0)</f>
        <v>0</v>
      </c>
      <c r="S507" s="26">
        <f>IF(H507&gt;L507,(H507-L507)*INDEX('[1]2018_commission_structure-Start'!$A$21:$I$24,MATCH($E507,'[1]2018_commission_structure-Start'!$A$21:$A$24,0),MATCH(S$1,'[1]2018_commission_structure-Start'!$A$21:$I$21,0)),0)</f>
        <v>0</v>
      </c>
      <c r="T507" s="28">
        <f t="shared" si="76"/>
        <v>56825.15</v>
      </c>
      <c r="U507" s="28">
        <f t="shared" si="77"/>
        <v>115273.15</v>
      </c>
      <c r="V507" s="28">
        <f>MIN(H507,I507)*INDEX('[1]2018_commission_structure-Start'!$A$15:$J$18,MATCH($E507,'[1]2018_commission_structure-Start'!$A$15:$A$18,0),MATCH(V$1,'[1]2018_commission_structure-Start'!$A$15:$J$15,0))</f>
        <v>60000</v>
      </c>
      <c r="W507" s="26">
        <f>IF($H507&gt;I507,MIN($H507-I507,J507-I507)*INDEX('[1]2018_commission_structure-Start'!$A$15:$J$18,MATCH($E507,'[1]2018_commission_structure-Start'!$A$15:$A$18,0),MATCH(W$1,'[1]2018_commission_structure-Start'!$A$15:$J$15,0)),0)</f>
        <v>7735.170000000001</v>
      </c>
      <c r="X507" s="26">
        <f>IF($H507&gt;J507,MIN($H507-J507,K507-J507)*INDEX('[1]2018_commission_structure-Start'!$A$15:$J$18,MATCH($E507,'[1]2018_commission_structure-Start'!$A$15:$A$18,0),MATCH(X$1,'[1]2018_commission_structure-Start'!$A$15:$J$15,0)),0)</f>
        <v>0</v>
      </c>
      <c r="Y507" s="26">
        <f>IF($H507&gt;K507,MIN($H507-K507,L507-K507)*INDEX('[1]2018_commission_structure-Start'!$A$15:$J$18,MATCH($E507,'[1]2018_commission_structure-Start'!$A$15:$A$18,0),MATCH(Y$1,'[1]2018_commission_structure-Start'!$A$15:$J$15,0)),0)</f>
        <v>0</v>
      </c>
      <c r="Z507" s="26">
        <f>IF(H507&gt;L507,(H507-L507)*INDEX('[1]2018_commission_structure-Start'!$A$21:$I$24,MATCH($E507,'[1]2018_commission_structure-Start'!$A$21:$A$24,0),MATCH(Z$1,'[1]2018_commission_structure-Start'!$A$21:$I$21,0)),0)</f>
        <v>0</v>
      </c>
      <c r="AA507" s="28">
        <f t="shared" si="78"/>
        <v>67735.17</v>
      </c>
      <c r="AB507" s="28">
        <f t="shared" si="79"/>
        <v>126183.17</v>
      </c>
    </row>
    <row r="508" spans="1:28" x14ac:dyDescent="0.2">
      <c r="A508" s="25" t="str">
        <f t="shared" si="70"/>
        <v>Verine Gouldstone</v>
      </c>
      <c r="B508" s="25">
        <v>806065796</v>
      </c>
      <c r="C508" s="25" t="s">
        <v>999</v>
      </c>
      <c r="D508" s="25" t="s">
        <v>1000</v>
      </c>
      <c r="E508" s="25" t="s">
        <v>10</v>
      </c>
      <c r="F508" s="25">
        <v>109896</v>
      </c>
      <c r="G508" s="25">
        <f>COUNTIF([1]deals_closed!D:D,B508)</f>
        <v>17</v>
      </c>
      <c r="H508" s="26">
        <f>SUMIF([1]deals_closed!D:D,B508,[1]deals_closed!C:C)</f>
        <v>619591</v>
      </c>
      <c r="I508" s="26">
        <f>VLOOKUP(E508,'[1]2018_commission_structure-Start'!$A$22:$I$24,9,FALSE)</f>
        <v>750000</v>
      </c>
      <c r="J508" s="26">
        <f t="shared" si="71"/>
        <v>937500</v>
      </c>
      <c r="K508" s="26">
        <f t="shared" si="72"/>
        <v>1125000</v>
      </c>
      <c r="L508" s="26">
        <f t="shared" si="73"/>
        <v>1500000</v>
      </c>
      <c r="M508" s="27">
        <f t="shared" si="74"/>
        <v>0.82612133333333337</v>
      </c>
      <c r="N508" s="25" t="str">
        <f t="shared" si="75"/>
        <v>0-100%</v>
      </c>
      <c r="O508" s="28">
        <f>MIN(H508,I508)*INDEX('[1]2018_commission_structure-Start'!$A$21:$I$24,MATCH($E508,'[1]2018_commission_structure-Start'!$A$21:$A$24,0),MATCH(O$1,'[1]2018_commission_structure-Start'!$A$21:$I$21,0))</f>
        <v>92938.65</v>
      </c>
      <c r="P508" s="26">
        <f>IF(H508&gt;I508,MIN(H508-I508,J508-I508)*INDEX('[1]2018_commission_structure-Start'!$A$21:$I$24,MATCH($E508,'[1]2018_commission_structure-Start'!$A$21:$A$24,0), MATCH(P$1,'[1]2018_commission_structure-Start'!$A$21:$I$21,0)),0)</f>
        <v>0</v>
      </c>
      <c r="Q508" s="26">
        <f>IF($H508&gt;J508,MIN($H508-J508,K508-J508)*INDEX('[1]2018_commission_structure-Start'!$A$21:$I$24,MATCH($E508,'[1]2018_commission_structure-Start'!$A$21:$A$24,0), MATCH(Q$1,'[1]2018_commission_structure-Start'!$A$21:$I$21,0)),0)</f>
        <v>0</v>
      </c>
      <c r="R508" s="26">
        <f>IF($H508&gt;K508,MIN($H508-K508,L508-K508)*INDEX('[1]2018_commission_structure-Start'!$A$21:$I$24,MATCH($E508,'[1]2018_commission_structure-Start'!$A$21:$A$24,0), MATCH(R$1,'[1]2018_commission_structure-Start'!$A$21:$I$21,0)),0)</f>
        <v>0</v>
      </c>
      <c r="S508" s="26">
        <f>IF(H508&gt;L508,(H508-L508)*INDEX('[1]2018_commission_structure-Start'!$A$21:$I$24,MATCH($E508,'[1]2018_commission_structure-Start'!$A$21:$A$24,0),MATCH(S$1,'[1]2018_commission_structure-Start'!$A$21:$I$21,0)),0)</f>
        <v>0</v>
      </c>
      <c r="T508" s="28">
        <f t="shared" si="76"/>
        <v>92938.65</v>
      </c>
      <c r="U508" s="28">
        <f t="shared" si="77"/>
        <v>202834.65</v>
      </c>
      <c r="V508" s="28">
        <f>MIN(H508,I508)*INDEX('[1]2018_commission_structure-Start'!$A$15:$J$18,MATCH($E508,'[1]2018_commission_structure-Start'!$A$15:$A$18,0),MATCH(V$1,'[1]2018_commission_structure-Start'!$A$15:$J$15,0))</f>
        <v>92938.65</v>
      </c>
      <c r="W508" s="26">
        <f>IF($H508&gt;I508,MIN($H508-I508,J508-I508)*INDEX('[1]2018_commission_structure-Start'!$A$15:$J$18,MATCH($E508,'[1]2018_commission_structure-Start'!$A$15:$A$18,0),MATCH(W$1,'[1]2018_commission_structure-Start'!$A$15:$J$15,0)),0)</f>
        <v>0</v>
      </c>
      <c r="X508" s="26">
        <f>IF($H508&gt;J508,MIN($H508-J508,K508-J508)*INDEX('[1]2018_commission_structure-Start'!$A$15:$J$18,MATCH($E508,'[1]2018_commission_structure-Start'!$A$15:$A$18,0),MATCH(X$1,'[1]2018_commission_structure-Start'!$A$15:$J$15,0)),0)</f>
        <v>0</v>
      </c>
      <c r="Y508" s="26">
        <f>IF($H508&gt;K508,MIN($H508-K508,L508-K508)*INDEX('[1]2018_commission_structure-Start'!$A$15:$J$18,MATCH($E508,'[1]2018_commission_structure-Start'!$A$15:$A$18,0),MATCH(Y$1,'[1]2018_commission_structure-Start'!$A$15:$J$15,0)),0)</f>
        <v>0</v>
      </c>
      <c r="Z508" s="26">
        <f>IF(H508&gt;L508,(H508-L508)*INDEX('[1]2018_commission_structure-Start'!$A$21:$I$24,MATCH($E508,'[1]2018_commission_structure-Start'!$A$21:$A$24,0),MATCH(Z$1,'[1]2018_commission_structure-Start'!$A$21:$I$21,0)),0)</f>
        <v>0</v>
      </c>
      <c r="AA508" s="28">
        <f t="shared" si="78"/>
        <v>92938.65</v>
      </c>
      <c r="AB508" s="28">
        <f t="shared" si="79"/>
        <v>202834.65</v>
      </c>
    </row>
    <row r="509" spans="1:28" x14ac:dyDescent="0.2">
      <c r="A509" s="25" t="str">
        <f t="shared" si="70"/>
        <v>Tammy Lenden</v>
      </c>
      <c r="B509" s="25">
        <v>9561367408</v>
      </c>
      <c r="C509" s="25" t="s">
        <v>1001</v>
      </c>
      <c r="D509" s="25" t="s">
        <v>1002</v>
      </c>
      <c r="E509" s="25" t="s">
        <v>29</v>
      </c>
      <c r="F509" s="25">
        <v>62798</v>
      </c>
      <c r="G509" s="25">
        <f>COUNTIF([1]deals_closed!D:D,B509)</f>
        <v>18</v>
      </c>
      <c r="H509" s="26">
        <f>SUMIF([1]deals_closed!D:D,B509,[1]deals_closed!C:C)</f>
        <v>621016</v>
      </c>
      <c r="I509" s="26">
        <f>VLOOKUP(E509,'[1]2018_commission_structure-Start'!$A$22:$I$24,9,FALSE)</f>
        <v>600000</v>
      </c>
      <c r="J509" s="26">
        <f t="shared" si="71"/>
        <v>750000</v>
      </c>
      <c r="K509" s="26">
        <f t="shared" si="72"/>
        <v>900000</v>
      </c>
      <c r="L509" s="26">
        <f t="shared" si="73"/>
        <v>1200000</v>
      </c>
      <c r="M509" s="27">
        <f t="shared" si="74"/>
        <v>1.0350266666666668</v>
      </c>
      <c r="N509" s="25" t="str">
        <f t="shared" si="75"/>
        <v>100-125%</v>
      </c>
      <c r="O509" s="28">
        <f>MIN(H509,I509)*INDEX('[1]2018_commission_structure-Start'!$A$21:$I$24,MATCH($E509,'[1]2018_commission_structure-Start'!$A$21:$A$24,0),MATCH(O$1,'[1]2018_commission_structure-Start'!$A$21:$I$21,0))</f>
        <v>78000</v>
      </c>
      <c r="P509" s="26">
        <f>IF(H509&gt;I509,MIN(H509-I509,J509-I509)*INDEX('[1]2018_commission_structure-Start'!$A$21:$I$24,MATCH($E509,'[1]2018_commission_structure-Start'!$A$21:$A$24,0), MATCH(P$1,'[1]2018_commission_structure-Start'!$A$21:$I$21,0)),0)</f>
        <v>3572.7200000000003</v>
      </c>
      <c r="Q509" s="26">
        <f>IF($H509&gt;J509,MIN($H509-J509,K509-J509)*INDEX('[1]2018_commission_structure-Start'!$A$21:$I$24,MATCH($E509,'[1]2018_commission_structure-Start'!$A$21:$A$24,0), MATCH(Q$1,'[1]2018_commission_structure-Start'!$A$21:$I$21,0)),0)</f>
        <v>0</v>
      </c>
      <c r="R509" s="26">
        <f>IF($H509&gt;K509,MIN($H509-K509,L509-K509)*INDEX('[1]2018_commission_structure-Start'!$A$21:$I$24,MATCH($E509,'[1]2018_commission_structure-Start'!$A$21:$A$24,0), MATCH(R$1,'[1]2018_commission_structure-Start'!$A$21:$I$21,0)),0)</f>
        <v>0</v>
      </c>
      <c r="S509" s="26">
        <f>IF(H509&gt;L509,(H509-L509)*INDEX('[1]2018_commission_structure-Start'!$A$21:$I$24,MATCH($E509,'[1]2018_commission_structure-Start'!$A$21:$A$24,0),MATCH(S$1,'[1]2018_commission_structure-Start'!$A$21:$I$21,0)),0)</f>
        <v>0</v>
      </c>
      <c r="T509" s="28">
        <f t="shared" si="76"/>
        <v>81572.72</v>
      </c>
      <c r="U509" s="28">
        <f t="shared" si="77"/>
        <v>144370.72</v>
      </c>
      <c r="V509" s="28">
        <f>MIN(H509,I509)*INDEX('[1]2018_commission_structure-Start'!$A$15:$J$18,MATCH($E509,'[1]2018_commission_structure-Start'!$A$15:$A$18,0),MATCH(V$1,'[1]2018_commission_structure-Start'!$A$15:$J$15,0))</f>
        <v>90000</v>
      </c>
      <c r="W509" s="26">
        <f>IF($H509&gt;I509,MIN($H509-I509,J509-I509)*INDEX('[1]2018_commission_structure-Start'!$A$15:$J$18,MATCH($E509,'[1]2018_commission_structure-Start'!$A$15:$A$18,0),MATCH(W$1,'[1]2018_commission_structure-Start'!$A$15:$J$15,0)),0)</f>
        <v>3782.8799999999997</v>
      </c>
      <c r="X509" s="26">
        <f>IF($H509&gt;J509,MIN($H509-J509,K509-J509)*INDEX('[1]2018_commission_structure-Start'!$A$15:$J$18,MATCH($E509,'[1]2018_commission_structure-Start'!$A$15:$A$18,0),MATCH(X$1,'[1]2018_commission_structure-Start'!$A$15:$J$15,0)),0)</f>
        <v>0</v>
      </c>
      <c r="Y509" s="26">
        <f>IF($H509&gt;K509,MIN($H509-K509,L509-K509)*INDEX('[1]2018_commission_structure-Start'!$A$15:$J$18,MATCH($E509,'[1]2018_commission_structure-Start'!$A$15:$A$18,0),MATCH(Y$1,'[1]2018_commission_structure-Start'!$A$15:$J$15,0)),0)</f>
        <v>0</v>
      </c>
      <c r="Z509" s="26">
        <f>IF(H509&gt;L509,(H509-L509)*INDEX('[1]2018_commission_structure-Start'!$A$21:$I$24,MATCH($E509,'[1]2018_commission_structure-Start'!$A$21:$A$24,0),MATCH(Z$1,'[1]2018_commission_structure-Start'!$A$21:$I$21,0)),0)</f>
        <v>0</v>
      </c>
      <c r="AA509" s="28">
        <f t="shared" si="78"/>
        <v>93782.88</v>
      </c>
      <c r="AB509" s="28">
        <f t="shared" si="79"/>
        <v>156580.88</v>
      </c>
    </row>
    <row r="510" spans="1:28" x14ac:dyDescent="0.2">
      <c r="A510" s="25" t="str">
        <f t="shared" si="70"/>
        <v>Iago Epine</v>
      </c>
      <c r="B510" s="25">
        <v>2492824950</v>
      </c>
      <c r="C510" s="25" t="s">
        <v>1003</v>
      </c>
      <c r="D510" s="25" t="s">
        <v>1004</v>
      </c>
      <c r="E510" s="25" t="s">
        <v>10</v>
      </c>
      <c r="F510" s="25">
        <v>86703</v>
      </c>
      <c r="G510" s="25">
        <f>COUNTIF([1]deals_closed!D:D,B510)</f>
        <v>28</v>
      </c>
      <c r="H510" s="26">
        <f>SUMIF([1]deals_closed!D:D,B510,[1]deals_closed!C:C)</f>
        <v>900340</v>
      </c>
      <c r="I510" s="26">
        <f>VLOOKUP(E510,'[1]2018_commission_structure-Start'!$A$22:$I$24,9,FALSE)</f>
        <v>750000</v>
      </c>
      <c r="J510" s="26">
        <f t="shared" si="71"/>
        <v>937500</v>
      </c>
      <c r="K510" s="26">
        <f t="shared" si="72"/>
        <v>1125000</v>
      </c>
      <c r="L510" s="26">
        <f t="shared" si="73"/>
        <v>1500000</v>
      </c>
      <c r="M510" s="27">
        <f t="shared" si="74"/>
        <v>1.2004533333333334</v>
      </c>
      <c r="N510" s="25" t="str">
        <f t="shared" si="75"/>
        <v>100-125%</v>
      </c>
      <c r="O510" s="28">
        <f>MIN(H510,I510)*INDEX('[1]2018_commission_structure-Start'!$A$21:$I$24,MATCH($E510,'[1]2018_commission_structure-Start'!$A$21:$A$24,0),MATCH(O$1,'[1]2018_commission_structure-Start'!$A$21:$I$21,0))</f>
        <v>112500</v>
      </c>
      <c r="P510" s="26">
        <f>IF(H510&gt;I510,MIN(H510-I510,J510-I510)*INDEX('[1]2018_commission_structure-Start'!$A$21:$I$24,MATCH($E510,'[1]2018_commission_structure-Start'!$A$21:$A$24,0), MATCH(P$1,'[1]2018_commission_structure-Start'!$A$21:$I$21,0)),0)</f>
        <v>28564.6</v>
      </c>
      <c r="Q510" s="26">
        <f>IF($H510&gt;J510,MIN($H510-J510,K510-J510)*INDEX('[1]2018_commission_structure-Start'!$A$21:$I$24,MATCH($E510,'[1]2018_commission_structure-Start'!$A$21:$A$24,0), MATCH(Q$1,'[1]2018_commission_structure-Start'!$A$21:$I$21,0)),0)</f>
        <v>0</v>
      </c>
      <c r="R510" s="26">
        <f>IF($H510&gt;K510,MIN($H510-K510,L510-K510)*INDEX('[1]2018_commission_structure-Start'!$A$21:$I$24,MATCH($E510,'[1]2018_commission_structure-Start'!$A$21:$A$24,0), MATCH(R$1,'[1]2018_commission_structure-Start'!$A$21:$I$21,0)),0)</f>
        <v>0</v>
      </c>
      <c r="S510" s="26">
        <f>IF(H510&gt;L510,(H510-L510)*INDEX('[1]2018_commission_structure-Start'!$A$21:$I$24,MATCH($E510,'[1]2018_commission_structure-Start'!$A$21:$A$24,0),MATCH(S$1,'[1]2018_commission_structure-Start'!$A$21:$I$21,0)),0)</f>
        <v>0</v>
      </c>
      <c r="T510" s="28">
        <f t="shared" si="76"/>
        <v>141064.6</v>
      </c>
      <c r="U510" s="28">
        <f t="shared" si="77"/>
        <v>227767.6</v>
      </c>
      <c r="V510" s="28">
        <f>MIN(H510,I510)*INDEX('[1]2018_commission_structure-Start'!$A$15:$J$18,MATCH($E510,'[1]2018_commission_structure-Start'!$A$15:$A$18,0),MATCH(V$1,'[1]2018_commission_structure-Start'!$A$15:$J$15,0))</f>
        <v>112500</v>
      </c>
      <c r="W510" s="26">
        <f>IF($H510&gt;I510,MIN($H510-I510,J510-I510)*INDEX('[1]2018_commission_structure-Start'!$A$15:$J$18,MATCH($E510,'[1]2018_commission_structure-Start'!$A$15:$A$18,0),MATCH(W$1,'[1]2018_commission_structure-Start'!$A$15:$J$15,0)),0)</f>
        <v>33074.800000000003</v>
      </c>
      <c r="X510" s="26">
        <f>IF($H510&gt;J510,MIN($H510-J510,K510-J510)*INDEX('[1]2018_commission_structure-Start'!$A$15:$J$18,MATCH($E510,'[1]2018_commission_structure-Start'!$A$15:$A$18,0),MATCH(X$1,'[1]2018_commission_structure-Start'!$A$15:$J$15,0)),0)</f>
        <v>0</v>
      </c>
      <c r="Y510" s="26">
        <f>IF($H510&gt;K510,MIN($H510-K510,L510-K510)*INDEX('[1]2018_commission_structure-Start'!$A$15:$J$18,MATCH($E510,'[1]2018_commission_structure-Start'!$A$15:$A$18,0),MATCH(Y$1,'[1]2018_commission_structure-Start'!$A$15:$J$15,0)),0)</f>
        <v>0</v>
      </c>
      <c r="Z510" s="26">
        <f>IF(H510&gt;L510,(H510-L510)*INDEX('[1]2018_commission_structure-Start'!$A$21:$I$24,MATCH($E510,'[1]2018_commission_structure-Start'!$A$21:$A$24,0),MATCH(Z$1,'[1]2018_commission_structure-Start'!$A$21:$I$21,0)),0)</f>
        <v>0</v>
      </c>
      <c r="AA510" s="28">
        <f t="shared" si="78"/>
        <v>145574.79999999999</v>
      </c>
      <c r="AB510" s="28">
        <f t="shared" si="79"/>
        <v>232277.8</v>
      </c>
    </row>
    <row r="511" spans="1:28" x14ac:dyDescent="0.2">
      <c r="A511" s="25" t="str">
        <f t="shared" si="70"/>
        <v>Georgie Seyler</v>
      </c>
      <c r="B511" s="25">
        <v>3021692982</v>
      </c>
      <c r="C511" s="25" t="s">
        <v>1005</v>
      </c>
      <c r="D511" s="25" t="s">
        <v>1006</v>
      </c>
      <c r="E511" s="25" t="s">
        <v>29</v>
      </c>
      <c r="F511" s="25">
        <v>50377</v>
      </c>
      <c r="G511" s="25">
        <f>COUNTIF([1]deals_closed!D:D,B511)</f>
        <v>19</v>
      </c>
      <c r="H511" s="26">
        <f>SUMIF([1]deals_closed!D:D,B511,[1]deals_closed!C:C)</f>
        <v>718836</v>
      </c>
      <c r="I511" s="26">
        <f>VLOOKUP(E511,'[1]2018_commission_structure-Start'!$A$22:$I$24,9,FALSE)</f>
        <v>600000</v>
      </c>
      <c r="J511" s="26">
        <f t="shared" si="71"/>
        <v>750000</v>
      </c>
      <c r="K511" s="26">
        <f t="shared" si="72"/>
        <v>900000</v>
      </c>
      <c r="L511" s="26">
        <f t="shared" si="73"/>
        <v>1200000</v>
      </c>
      <c r="M511" s="27">
        <f t="shared" si="74"/>
        <v>1.1980599999999999</v>
      </c>
      <c r="N511" s="25" t="str">
        <f t="shared" si="75"/>
        <v>100-125%</v>
      </c>
      <c r="O511" s="28">
        <f>MIN(H511,I511)*INDEX('[1]2018_commission_structure-Start'!$A$21:$I$24,MATCH($E511,'[1]2018_commission_structure-Start'!$A$21:$A$24,0),MATCH(O$1,'[1]2018_commission_structure-Start'!$A$21:$I$21,0))</f>
        <v>78000</v>
      </c>
      <c r="P511" s="26">
        <f>IF(H511&gt;I511,MIN(H511-I511,J511-I511)*INDEX('[1]2018_commission_structure-Start'!$A$21:$I$24,MATCH($E511,'[1]2018_commission_structure-Start'!$A$21:$A$24,0), MATCH(P$1,'[1]2018_commission_structure-Start'!$A$21:$I$21,0)),0)</f>
        <v>20202.120000000003</v>
      </c>
      <c r="Q511" s="26">
        <f>IF($H511&gt;J511,MIN($H511-J511,K511-J511)*INDEX('[1]2018_commission_structure-Start'!$A$21:$I$24,MATCH($E511,'[1]2018_commission_structure-Start'!$A$21:$A$24,0), MATCH(Q$1,'[1]2018_commission_structure-Start'!$A$21:$I$21,0)),0)</f>
        <v>0</v>
      </c>
      <c r="R511" s="26">
        <f>IF($H511&gt;K511,MIN($H511-K511,L511-K511)*INDEX('[1]2018_commission_structure-Start'!$A$21:$I$24,MATCH($E511,'[1]2018_commission_structure-Start'!$A$21:$A$24,0), MATCH(R$1,'[1]2018_commission_structure-Start'!$A$21:$I$21,0)),0)</f>
        <v>0</v>
      </c>
      <c r="S511" s="26">
        <f>IF(H511&gt;L511,(H511-L511)*INDEX('[1]2018_commission_structure-Start'!$A$21:$I$24,MATCH($E511,'[1]2018_commission_structure-Start'!$A$21:$A$24,0),MATCH(S$1,'[1]2018_commission_structure-Start'!$A$21:$I$21,0)),0)</f>
        <v>0</v>
      </c>
      <c r="T511" s="28">
        <f t="shared" si="76"/>
        <v>98202.12</v>
      </c>
      <c r="U511" s="28">
        <f t="shared" si="77"/>
        <v>148579.12</v>
      </c>
      <c r="V511" s="28">
        <f>MIN(H511,I511)*INDEX('[1]2018_commission_structure-Start'!$A$15:$J$18,MATCH($E511,'[1]2018_commission_structure-Start'!$A$15:$A$18,0),MATCH(V$1,'[1]2018_commission_structure-Start'!$A$15:$J$15,0))</f>
        <v>90000</v>
      </c>
      <c r="W511" s="26">
        <f>IF($H511&gt;I511,MIN($H511-I511,J511-I511)*INDEX('[1]2018_commission_structure-Start'!$A$15:$J$18,MATCH($E511,'[1]2018_commission_structure-Start'!$A$15:$A$18,0),MATCH(W$1,'[1]2018_commission_structure-Start'!$A$15:$J$15,0)),0)</f>
        <v>21390.48</v>
      </c>
      <c r="X511" s="26">
        <f>IF($H511&gt;J511,MIN($H511-J511,K511-J511)*INDEX('[1]2018_commission_structure-Start'!$A$15:$J$18,MATCH($E511,'[1]2018_commission_structure-Start'!$A$15:$A$18,0),MATCH(X$1,'[1]2018_commission_structure-Start'!$A$15:$J$15,0)),0)</f>
        <v>0</v>
      </c>
      <c r="Y511" s="26">
        <f>IF($H511&gt;K511,MIN($H511-K511,L511-K511)*INDEX('[1]2018_commission_structure-Start'!$A$15:$J$18,MATCH($E511,'[1]2018_commission_structure-Start'!$A$15:$A$18,0),MATCH(Y$1,'[1]2018_commission_structure-Start'!$A$15:$J$15,0)),0)</f>
        <v>0</v>
      </c>
      <c r="Z511" s="26">
        <f>IF(H511&gt;L511,(H511-L511)*INDEX('[1]2018_commission_structure-Start'!$A$21:$I$24,MATCH($E511,'[1]2018_commission_structure-Start'!$A$21:$A$24,0),MATCH(Z$1,'[1]2018_commission_structure-Start'!$A$21:$I$21,0)),0)</f>
        <v>0</v>
      </c>
      <c r="AA511" s="28">
        <f t="shared" si="78"/>
        <v>111390.48</v>
      </c>
      <c r="AB511" s="28">
        <f t="shared" si="79"/>
        <v>161767.47999999998</v>
      </c>
    </row>
    <row r="512" spans="1:28" x14ac:dyDescent="0.2">
      <c r="A512" s="25" t="str">
        <f t="shared" si="70"/>
        <v>Bennie Drayton</v>
      </c>
      <c r="B512" s="25">
        <v>8238030943</v>
      </c>
      <c r="C512" s="25" t="s">
        <v>1007</v>
      </c>
      <c r="D512" s="25" t="s">
        <v>1008</v>
      </c>
      <c r="E512" s="25" t="s">
        <v>10</v>
      </c>
      <c r="F512" s="25">
        <v>118977</v>
      </c>
      <c r="G512" s="25">
        <f>COUNTIF([1]deals_closed!D:D,B512)</f>
        <v>23</v>
      </c>
      <c r="H512" s="26">
        <f>SUMIF([1]deals_closed!D:D,B512,[1]deals_closed!C:C)</f>
        <v>842895</v>
      </c>
      <c r="I512" s="26">
        <f>VLOOKUP(E512,'[1]2018_commission_structure-Start'!$A$22:$I$24,9,FALSE)</f>
        <v>750000</v>
      </c>
      <c r="J512" s="26">
        <f t="shared" si="71"/>
        <v>937500</v>
      </c>
      <c r="K512" s="26">
        <f t="shared" si="72"/>
        <v>1125000</v>
      </c>
      <c r="L512" s="26">
        <f t="shared" si="73"/>
        <v>1500000</v>
      </c>
      <c r="M512" s="27">
        <f t="shared" si="74"/>
        <v>1.1238600000000001</v>
      </c>
      <c r="N512" s="25" t="str">
        <f t="shared" si="75"/>
        <v>100-125%</v>
      </c>
      <c r="O512" s="28">
        <f>MIN(H512,I512)*INDEX('[1]2018_commission_structure-Start'!$A$21:$I$24,MATCH($E512,'[1]2018_commission_structure-Start'!$A$21:$A$24,0),MATCH(O$1,'[1]2018_commission_structure-Start'!$A$21:$I$21,0))</f>
        <v>112500</v>
      </c>
      <c r="P512" s="26">
        <f>IF(H512&gt;I512,MIN(H512-I512,J512-I512)*INDEX('[1]2018_commission_structure-Start'!$A$21:$I$24,MATCH($E512,'[1]2018_commission_structure-Start'!$A$21:$A$24,0), MATCH(P$1,'[1]2018_commission_structure-Start'!$A$21:$I$21,0)),0)</f>
        <v>17650.05</v>
      </c>
      <c r="Q512" s="26">
        <f>IF($H512&gt;J512,MIN($H512-J512,K512-J512)*INDEX('[1]2018_commission_structure-Start'!$A$21:$I$24,MATCH($E512,'[1]2018_commission_structure-Start'!$A$21:$A$24,0), MATCH(Q$1,'[1]2018_commission_structure-Start'!$A$21:$I$21,0)),0)</f>
        <v>0</v>
      </c>
      <c r="R512" s="26">
        <f>IF($H512&gt;K512,MIN($H512-K512,L512-K512)*INDEX('[1]2018_commission_structure-Start'!$A$21:$I$24,MATCH($E512,'[1]2018_commission_structure-Start'!$A$21:$A$24,0), MATCH(R$1,'[1]2018_commission_structure-Start'!$A$21:$I$21,0)),0)</f>
        <v>0</v>
      </c>
      <c r="S512" s="26">
        <f>IF(H512&gt;L512,(H512-L512)*INDEX('[1]2018_commission_structure-Start'!$A$21:$I$24,MATCH($E512,'[1]2018_commission_structure-Start'!$A$21:$A$24,0),MATCH(S$1,'[1]2018_commission_structure-Start'!$A$21:$I$21,0)),0)</f>
        <v>0</v>
      </c>
      <c r="T512" s="28">
        <f t="shared" si="76"/>
        <v>130150.05</v>
      </c>
      <c r="U512" s="28">
        <f t="shared" si="77"/>
        <v>249127.05</v>
      </c>
      <c r="V512" s="28">
        <f>MIN(H512,I512)*INDEX('[1]2018_commission_structure-Start'!$A$15:$J$18,MATCH($E512,'[1]2018_commission_structure-Start'!$A$15:$A$18,0),MATCH(V$1,'[1]2018_commission_structure-Start'!$A$15:$J$15,0))</f>
        <v>112500</v>
      </c>
      <c r="W512" s="26">
        <f>IF($H512&gt;I512,MIN($H512-I512,J512-I512)*INDEX('[1]2018_commission_structure-Start'!$A$15:$J$18,MATCH($E512,'[1]2018_commission_structure-Start'!$A$15:$A$18,0),MATCH(W$1,'[1]2018_commission_structure-Start'!$A$15:$J$15,0)),0)</f>
        <v>20436.900000000001</v>
      </c>
      <c r="X512" s="26">
        <f>IF($H512&gt;J512,MIN($H512-J512,K512-J512)*INDEX('[1]2018_commission_structure-Start'!$A$15:$J$18,MATCH($E512,'[1]2018_commission_structure-Start'!$A$15:$A$18,0),MATCH(X$1,'[1]2018_commission_structure-Start'!$A$15:$J$15,0)),0)</f>
        <v>0</v>
      </c>
      <c r="Y512" s="26">
        <f>IF($H512&gt;K512,MIN($H512-K512,L512-K512)*INDEX('[1]2018_commission_structure-Start'!$A$15:$J$18,MATCH($E512,'[1]2018_commission_structure-Start'!$A$15:$A$18,0),MATCH(Y$1,'[1]2018_commission_structure-Start'!$A$15:$J$15,0)),0)</f>
        <v>0</v>
      </c>
      <c r="Z512" s="26">
        <f>IF(H512&gt;L512,(H512-L512)*INDEX('[1]2018_commission_structure-Start'!$A$21:$I$24,MATCH($E512,'[1]2018_commission_structure-Start'!$A$21:$A$24,0),MATCH(Z$1,'[1]2018_commission_structure-Start'!$A$21:$I$21,0)),0)</f>
        <v>0</v>
      </c>
      <c r="AA512" s="28">
        <f t="shared" si="78"/>
        <v>132936.9</v>
      </c>
      <c r="AB512" s="28">
        <f t="shared" si="79"/>
        <v>251913.9</v>
      </c>
    </row>
    <row r="513" spans="1:28" x14ac:dyDescent="0.2">
      <c r="A513" s="25" t="str">
        <f t="shared" si="70"/>
        <v>Bess Kubelka</v>
      </c>
      <c r="B513" s="25">
        <v>6383978705</v>
      </c>
      <c r="C513" s="25" t="s">
        <v>1009</v>
      </c>
      <c r="D513" s="25" t="s">
        <v>1010</v>
      </c>
      <c r="E513" s="25" t="s">
        <v>10</v>
      </c>
      <c r="F513" s="25">
        <v>95027</v>
      </c>
      <c r="G513" s="25">
        <f>COUNTIF([1]deals_closed!D:D,B513)</f>
        <v>18</v>
      </c>
      <c r="H513" s="26">
        <f>SUMIF([1]deals_closed!D:D,B513,[1]deals_closed!C:C)</f>
        <v>720527</v>
      </c>
      <c r="I513" s="26">
        <f>VLOOKUP(E513,'[1]2018_commission_structure-Start'!$A$22:$I$24,9,FALSE)</f>
        <v>750000</v>
      </c>
      <c r="J513" s="26">
        <f t="shared" si="71"/>
        <v>937500</v>
      </c>
      <c r="K513" s="26">
        <f t="shared" si="72"/>
        <v>1125000</v>
      </c>
      <c r="L513" s="26">
        <f t="shared" si="73"/>
        <v>1500000</v>
      </c>
      <c r="M513" s="27">
        <f t="shared" si="74"/>
        <v>0.9607026666666667</v>
      </c>
      <c r="N513" s="25" t="str">
        <f t="shared" si="75"/>
        <v>0-100%</v>
      </c>
      <c r="O513" s="28">
        <f>MIN(H513,I513)*INDEX('[1]2018_commission_structure-Start'!$A$21:$I$24,MATCH($E513,'[1]2018_commission_structure-Start'!$A$21:$A$24,0),MATCH(O$1,'[1]2018_commission_structure-Start'!$A$21:$I$21,0))</f>
        <v>108079.05</v>
      </c>
      <c r="P513" s="26">
        <f>IF(H513&gt;I513,MIN(H513-I513,J513-I513)*INDEX('[1]2018_commission_structure-Start'!$A$21:$I$24,MATCH($E513,'[1]2018_commission_structure-Start'!$A$21:$A$24,0), MATCH(P$1,'[1]2018_commission_structure-Start'!$A$21:$I$21,0)),0)</f>
        <v>0</v>
      </c>
      <c r="Q513" s="26">
        <f>IF($H513&gt;J513,MIN($H513-J513,K513-J513)*INDEX('[1]2018_commission_structure-Start'!$A$21:$I$24,MATCH($E513,'[1]2018_commission_structure-Start'!$A$21:$A$24,0), MATCH(Q$1,'[1]2018_commission_structure-Start'!$A$21:$I$21,0)),0)</f>
        <v>0</v>
      </c>
      <c r="R513" s="26">
        <f>IF($H513&gt;K513,MIN($H513-K513,L513-K513)*INDEX('[1]2018_commission_structure-Start'!$A$21:$I$24,MATCH($E513,'[1]2018_commission_structure-Start'!$A$21:$A$24,0), MATCH(R$1,'[1]2018_commission_structure-Start'!$A$21:$I$21,0)),0)</f>
        <v>0</v>
      </c>
      <c r="S513" s="26">
        <f>IF(H513&gt;L513,(H513-L513)*INDEX('[1]2018_commission_structure-Start'!$A$21:$I$24,MATCH($E513,'[1]2018_commission_structure-Start'!$A$21:$A$24,0),MATCH(S$1,'[1]2018_commission_structure-Start'!$A$21:$I$21,0)),0)</f>
        <v>0</v>
      </c>
      <c r="T513" s="28">
        <f t="shared" si="76"/>
        <v>108079.05</v>
      </c>
      <c r="U513" s="28">
        <f t="shared" si="77"/>
        <v>203106.05</v>
      </c>
      <c r="V513" s="28">
        <f>MIN(H513,I513)*INDEX('[1]2018_commission_structure-Start'!$A$15:$J$18,MATCH($E513,'[1]2018_commission_structure-Start'!$A$15:$A$18,0),MATCH(V$1,'[1]2018_commission_structure-Start'!$A$15:$J$15,0))</f>
        <v>108079.05</v>
      </c>
      <c r="W513" s="26">
        <f>IF($H513&gt;I513,MIN($H513-I513,J513-I513)*INDEX('[1]2018_commission_structure-Start'!$A$15:$J$18,MATCH($E513,'[1]2018_commission_structure-Start'!$A$15:$A$18,0),MATCH(W$1,'[1]2018_commission_structure-Start'!$A$15:$J$15,0)),0)</f>
        <v>0</v>
      </c>
      <c r="X513" s="26">
        <f>IF($H513&gt;J513,MIN($H513-J513,K513-J513)*INDEX('[1]2018_commission_structure-Start'!$A$15:$J$18,MATCH($E513,'[1]2018_commission_structure-Start'!$A$15:$A$18,0),MATCH(X$1,'[1]2018_commission_structure-Start'!$A$15:$J$15,0)),0)</f>
        <v>0</v>
      </c>
      <c r="Y513" s="26">
        <f>IF($H513&gt;K513,MIN($H513-K513,L513-K513)*INDEX('[1]2018_commission_structure-Start'!$A$15:$J$18,MATCH($E513,'[1]2018_commission_structure-Start'!$A$15:$A$18,0),MATCH(Y$1,'[1]2018_commission_structure-Start'!$A$15:$J$15,0)),0)</f>
        <v>0</v>
      </c>
      <c r="Z513" s="26">
        <f>IF(H513&gt;L513,(H513-L513)*INDEX('[1]2018_commission_structure-Start'!$A$21:$I$24,MATCH($E513,'[1]2018_commission_structure-Start'!$A$21:$A$24,0),MATCH(Z$1,'[1]2018_commission_structure-Start'!$A$21:$I$21,0)),0)</f>
        <v>0</v>
      </c>
      <c r="AA513" s="28">
        <f t="shared" si="78"/>
        <v>108079.05</v>
      </c>
      <c r="AB513" s="28">
        <f t="shared" si="79"/>
        <v>203106.05</v>
      </c>
    </row>
    <row r="514" spans="1:28" x14ac:dyDescent="0.2">
      <c r="A514" s="25" t="str">
        <f t="shared" ref="A514:A577" si="80">C514&amp;" "&amp;D514</f>
        <v>Evania Grime</v>
      </c>
      <c r="B514" s="25">
        <v>3661649302</v>
      </c>
      <c r="C514" s="25" t="s">
        <v>1011</v>
      </c>
      <c r="D514" s="25" t="s">
        <v>1012</v>
      </c>
      <c r="E514" s="25" t="s">
        <v>7</v>
      </c>
      <c r="F514" s="25">
        <v>59438</v>
      </c>
      <c r="G514" s="25">
        <f>COUNTIF([1]deals_closed!D:D,B514)</f>
        <v>35</v>
      </c>
      <c r="H514" s="26">
        <f>SUMIF([1]deals_closed!D:D,B514,[1]deals_closed!C:C)</f>
        <v>1196909</v>
      </c>
      <c r="I514" s="26">
        <f>VLOOKUP(E514,'[1]2018_commission_structure-Start'!$A$22:$I$24,9,FALSE)</f>
        <v>500000</v>
      </c>
      <c r="J514" s="26">
        <f t="shared" si="71"/>
        <v>625000</v>
      </c>
      <c r="K514" s="26">
        <f t="shared" si="72"/>
        <v>750000</v>
      </c>
      <c r="L514" s="26">
        <f t="shared" si="73"/>
        <v>1000000</v>
      </c>
      <c r="M514" s="27">
        <f t="shared" si="74"/>
        <v>2.393818</v>
      </c>
      <c r="N514" s="25" t="str">
        <f t="shared" si="75"/>
        <v>&gt;200%</v>
      </c>
      <c r="O514" s="28">
        <f>MIN(H514,I514)*INDEX('[1]2018_commission_structure-Start'!$A$21:$I$24,MATCH($E514,'[1]2018_commission_structure-Start'!$A$21:$A$24,0),MATCH(O$1,'[1]2018_commission_structure-Start'!$A$21:$I$21,0))</f>
        <v>50000</v>
      </c>
      <c r="P514" s="26">
        <f>IF(H514&gt;I514,MIN(H514-I514,J514-I514)*INDEX('[1]2018_commission_structure-Start'!$A$21:$I$24,MATCH($E514,'[1]2018_commission_structure-Start'!$A$21:$A$24,0), MATCH(P$1,'[1]2018_commission_structure-Start'!$A$21:$I$21,0)),0)</f>
        <v>18750</v>
      </c>
      <c r="Q514" s="26">
        <f>IF($H514&gt;J514,MIN($H514-J514,K514-J514)*INDEX('[1]2018_commission_structure-Start'!$A$21:$I$24,MATCH($E514,'[1]2018_commission_structure-Start'!$A$21:$A$24,0), MATCH(Q$1,'[1]2018_commission_structure-Start'!$A$21:$I$21,0)),0)</f>
        <v>22500</v>
      </c>
      <c r="R514" s="26">
        <f>IF($H514&gt;K514,MIN($H514-K514,L514-K514)*INDEX('[1]2018_commission_structure-Start'!$A$21:$I$24,MATCH($E514,'[1]2018_commission_structure-Start'!$A$21:$A$24,0), MATCH(R$1,'[1]2018_commission_structure-Start'!$A$21:$I$21,0)),0)</f>
        <v>55000</v>
      </c>
      <c r="S514" s="26">
        <f>IF(H514&gt;L514,(H514-L514)*INDEX('[1]2018_commission_structure-Start'!$A$21:$I$24,MATCH($E514,'[1]2018_commission_structure-Start'!$A$21:$A$24,0),MATCH(S$1,'[1]2018_commission_structure-Start'!$A$21:$I$21,0)),0)</f>
        <v>19690.900000000001</v>
      </c>
      <c r="T514" s="28">
        <f t="shared" si="76"/>
        <v>165940.9</v>
      </c>
      <c r="U514" s="28">
        <f t="shared" si="77"/>
        <v>225378.9</v>
      </c>
      <c r="V514" s="28">
        <f>MIN(H514,I514)*INDEX('[1]2018_commission_structure-Start'!$A$15:$J$18,MATCH($E514,'[1]2018_commission_structure-Start'!$A$15:$A$18,0),MATCH(V$1,'[1]2018_commission_structure-Start'!$A$15:$J$15,0))</f>
        <v>60000</v>
      </c>
      <c r="W514" s="26">
        <f>IF($H514&gt;I514,MIN($H514-I514,J514-I514)*INDEX('[1]2018_commission_structure-Start'!$A$15:$J$18,MATCH($E514,'[1]2018_commission_structure-Start'!$A$15:$A$18,0),MATCH(W$1,'[1]2018_commission_structure-Start'!$A$15:$J$15,0)),0)</f>
        <v>21250</v>
      </c>
      <c r="X514" s="26">
        <f>IF($H514&gt;J514,MIN($H514-J514,K514-J514)*INDEX('[1]2018_commission_structure-Start'!$A$15:$J$18,MATCH($E514,'[1]2018_commission_structure-Start'!$A$15:$A$18,0),MATCH(X$1,'[1]2018_commission_structure-Start'!$A$15:$J$15,0)),0)</f>
        <v>25000</v>
      </c>
      <c r="Y514" s="26">
        <f>IF($H514&gt;K514,MIN($H514-K514,L514-K514)*INDEX('[1]2018_commission_structure-Start'!$A$15:$J$18,MATCH($E514,'[1]2018_commission_structure-Start'!$A$15:$A$18,0),MATCH(Y$1,'[1]2018_commission_structure-Start'!$A$15:$J$15,0)),0)</f>
        <v>55000</v>
      </c>
      <c r="Z514" s="26">
        <f>IF(H514&gt;L514,(H514-L514)*INDEX('[1]2018_commission_structure-Start'!$A$21:$I$24,MATCH($E514,'[1]2018_commission_structure-Start'!$A$21:$A$24,0),MATCH(Z$1,'[1]2018_commission_structure-Start'!$A$21:$I$21,0)),0)</f>
        <v>19690.900000000001</v>
      </c>
      <c r="AA514" s="28">
        <f t="shared" si="78"/>
        <v>180940.9</v>
      </c>
      <c r="AB514" s="28">
        <f t="shared" si="79"/>
        <v>240378.9</v>
      </c>
    </row>
    <row r="515" spans="1:28" x14ac:dyDescent="0.2">
      <c r="A515" s="25" t="str">
        <f t="shared" si="80"/>
        <v>Avivah Sante</v>
      </c>
      <c r="B515" s="25">
        <v>1962975932</v>
      </c>
      <c r="C515" s="25" t="s">
        <v>1013</v>
      </c>
      <c r="D515" s="25" t="s">
        <v>1014</v>
      </c>
      <c r="E515" s="25" t="s">
        <v>10</v>
      </c>
      <c r="F515" s="25">
        <v>111530</v>
      </c>
      <c r="G515" s="25">
        <f>COUNTIF([1]deals_closed!D:D,B515)</f>
        <v>10</v>
      </c>
      <c r="H515" s="26">
        <f>SUMIF([1]deals_closed!D:D,B515,[1]deals_closed!C:C)</f>
        <v>303175</v>
      </c>
      <c r="I515" s="26">
        <f>VLOOKUP(E515,'[1]2018_commission_structure-Start'!$A$22:$I$24,9,FALSE)</f>
        <v>750000</v>
      </c>
      <c r="J515" s="26">
        <f t="shared" ref="J515:J578" si="81">I515*1.25</f>
        <v>937500</v>
      </c>
      <c r="K515" s="26">
        <f t="shared" ref="K515:K578" si="82">I515*1.5</f>
        <v>1125000</v>
      </c>
      <c r="L515" s="26">
        <f t="shared" ref="L515:L578" si="83">I515*2</f>
        <v>1500000</v>
      </c>
      <c r="M515" s="27">
        <f t="shared" ref="M515:M578" si="84">H515/I515</f>
        <v>0.40423333333333333</v>
      </c>
      <c r="N515" s="25" t="str">
        <f t="shared" ref="N515:N578" si="85">IF(M515&lt;=1, "0-100%", IF(M515&lt;=1.25, "100-125%", IF(M515&lt;=1.5, "125-150%", IF(M515&lt;=2, "150-200%", "&gt;200%"))))</f>
        <v>0-100%</v>
      </c>
      <c r="O515" s="28">
        <f>MIN(H515,I515)*INDEX('[1]2018_commission_structure-Start'!$A$21:$I$24,MATCH($E515,'[1]2018_commission_structure-Start'!$A$21:$A$24,0),MATCH(O$1,'[1]2018_commission_structure-Start'!$A$21:$I$21,0))</f>
        <v>45476.25</v>
      </c>
      <c r="P515" s="26">
        <f>IF(H515&gt;I515,MIN(H515-I515,J515-I515)*INDEX('[1]2018_commission_structure-Start'!$A$21:$I$24,MATCH($E515,'[1]2018_commission_structure-Start'!$A$21:$A$24,0), MATCH(P$1,'[1]2018_commission_structure-Start'!$A$21:$I$21,0)),0)</f>
        <v>0</v>
      </c>
      <c r="Q515" s="26">
        <f>IF($H515&gt;J515,MIN($H515-J515,K515-J515)*INDEX('[1]2018_commission_structure-Start'!$A$21:$I$24,MATCH($E515,'[1]2018_commission_structure-Start'!$A$21:$A$24,0), MATCH(Q$1,'[1]2018_commission_structure-Start'!$A$21:$I$21,0)),0)</f>
        <v>0</v>
      </c>
      <c r="R515" s="26">
        <f>IF($H515&gt;K515,MIN($H515-K515,L515-K515)*INDEX('[1]2018_commission_structure-Start'!$A$21:$I$24,MATCH($E515,'[1]2018_commission_structure-Start'!$A$21:$A$24,0), MATCH(R$1,'[1]2018_commission_structure-Start'!$A$21:$I$21,0)),0)</f>
        <v>0</v>
      </c>
      <c r="S515" s="26">
        <f>IF(H515&gt;L515,(H515-L515)*INDEX('[1]2018_commission_structure-Start'!$A$21:$I$24,MATCH($E515,'[1]2018_commission_structure-Start'!$A$21:$A$24,0),MATCH(S$1,'[1]2018_commission_structure-Start'!$A$21:$I$21,0)),0)</f>
        <v>0</v>
      </c>
      <c r="T515" s="28">
        <f t="shared" ref="T515:T578" si="86">SUM(O515:S515)</f>
        <v>45476.25</v>
      </c>
      <c r="U515" s="28">
        <f t="shared" ref="U515:U578" si="87">T515+F515</f>
        <v>157006.25</v>
      </c>
      <c r="V515" s="28">
        <f>MIN(H515,I515)*INDEX('[1]2018_commission_structure-Start'!$A$15:$J$18,MATCH($E515,'[1]2018_commission_structure-Start'!$A$15:$A$18,0),MATCH(V$1,'[1]2018_commission_structure-Start'!$A$15:$J$15,0))</f>
        <v>45476.25</v>
      </c>
      <c r="W515" s="26">
        <f>IF($H515&gt;I515,MIN($H515-I515,J515-I515)*INDEX('[1]2018_commission_structure-Start'!$A$15:$J$18,MATCH($E515,'[1]2018_commission_structure-Start'!$A$15:$A$18,0),MATCH(W$1,'[1]2018_commission_structure-Start'!$A$15:$J$15,0)),0)</f>
        <v>0</v>
      </c>
      <c r="X515" s="26">
        <f>IF($H515&gt;J515,MIN($H515-J515,K515-J515)*INDEX('[1]2018_commission_structure-Start'!$A$15:$J$18,MATCH($E515,'[1]2018_commission_structure-Start'!$A$15:$A$18,0),MATCH(X$1,'[1]2018_commission_structure-Start'!$A$15:$J$15,0)),0)</f>
        <v>0</v>
      </c>
      <c r="Y515" s="26">
        <f>IF($H515&gt;K515,MIN($H515-K515,L515-K515)*INDEX('[1]2018_commission_structure-Start'!$A$15:$J$18,MATCH($E515,'[1]2018_commission_structure-Start'!$A$15:$A$18,0),MATCH(Y$1,'[1]2018_commission_structure-Start'!$A$15:$J$15,0)),0)</f>
        <v>0</v>
      </c>
      <c r="Z515" s="26">
        <f>IF(H515&gt;L515,(H515-L515)*INDEX('[1]2018_commission_structure-Start'!$A$21:$I$24,MATCH($E515,'[1]2018_commission_structure-Start'!$A$21:$A$24,0),MATCH(Z$1,'[1]2018_commission_structure-Start'!$A$21:$I$21,0)),0)</f>
        <v>0</v>
      </c>
      <c r="AA515" s="28">
        <f t="shared" ref="AA515:AA578" si="88">SUM(V515:Z515)</f>
        <v>45476.25</v>
      </c>
      <c r="AB515" s="28">
        <f t="shared" ref="AB515:AB578" si="89">AA515+F515</f>
        <v>157006.25</v>
      </c>
    </row>
    <row r="516" spans="1:28" x14ac:dyDescent="0.2">
      <c r="A516" s="25" t="str">
        <f t="shared" si="80"/>
        <v>Zebedee Lewzey</v>
      </c>
      <c r="B516" s="25">
        <v>5623178685</v>
      </c>
      <c r="C516" s="25" t="s">
        <v>1015</v>
      </c>
      <c r="D516" s="25" t="s">
        <v>1016</v>
      </c>
      <c r="E516" s="25" t="s">
        <v>29</v>
      </c>
      <c r="F516" s="25">
        <v>51223</v>
      </c>
      <c r="G516" s="25">
        <f>COUNTIF([1]deals_closed!D:D,B516)</f>
        <v>21</v>
      </c>
      <c r="H516" s="26">
        <f>SUMIF([1]deals_closed!D:D,B516,[1]deals_closed!C:C)</f>
        <v>662174</v>
      </c>
      <c r="I516" s="26">
        <f>VLOOKUP(E516,'[1]2018_commission_structure-Start'!$A$22:$I$24,9,FALSE)</f>
        <v>600000</v>
      </c>
      <c r="J516" s="26">
        <f t="shared" si="81"/>
        <v>750000</v>
      </c>
      <c r="K516" s="26">
        <f t="shared" si="82"/>
        <v>900000</v>
      </c>
      <c r="L516" s="26">
        <f t="shared" si="83"/>
        <v>1200000</v>
      </c>
      <c r="M516" s="27">
        <f t="shared" si="84"/>
        <v>1.1036233333333334</v>
      </c>
      <c r="N516" s="25" t="str">
        <f t="shared" si="85"/>
        <v>100-125%</v>
      </c>
      <c r="O516" s="28">
        <f>MIN(H516,I516)*INDEX('[1]2018_commission_structure-Start'!$A$21:$I$24,MATCH($E516,'[1]2018_commission_structure-Start'!$A$21:$A$24,0),MATCH(O$1,'[1]2018_commission_structure-Start'!$A$21:$I$21,0))</f>
        <v>78000</v>
      </c>
      <c r="P516" s="26">
        <f>IF(H516&gt;I516,MIN(H516-I516,J516-I516)*INDEX('[1]2018_commission_structure-Start'!$A$21:$I$24,MATCH($E516,'[1]2018_commission_structure-Start'!$A$21:$A$24,0), MATCH(P$1,'[1]2018_commission_structure-Start'!$A$21:$I$21,0)),0)</f>
        <v>10569.58</v>
      </c>
      <c r="Q516" s="26">
        <f>IF($H516&gt;J516,MIN($H516-J516,K516-J516)*INDEX('[1]2018_commission_structure-Start'!$A$21:$I$24,MATCH($E516,'[1]2018_commission_structure-Start'!$A$21:$A$24,0), MATCH(Q$1,'[1]2018_commission_structure-Start'!$A$21:$I$21,0)),0)</f>
        <v>0</v>
      </c>
      <c r="R516" s="26">
        <f>IF($H516&gt;K516,MIN($H516-K516,L516-K516)*INDEX('[1]2018_commission_structure-Start'!$A$21:$I$24,MATCH($E516,'[1]2018_commission_structure-Start'!$A$21:$A$24,0), MATCH(R$1,'[1]2018_commission_structure-Start'!$A$21:$I$21,0)),0)</f>
        <v>0</v>
      </c>
      <c r="S516" s="26">
        <f>IF(H516&gt;L516,(H516-L516)*INDEX('[1]2018_commission_structure-Start'!$A$21:$I$24,MATCH($E516,'[1]2018_commission_structure-Start'!$A$21:$A$24,0),MATCH(S$1,'[1]2018_commission_structure-Start'!$A$21:$I$21,0)),0)</f>
        <v>0</v>
      </c>
      <c r="T516" s="28">
        <f t="shared" si="86"/>
        <v>88569.58</v>
      </c>
      <c r="U516" s="28">
        <f t="shared" si="87"/>
        <v>139792.58000000002</v>
      </c>
      <c r="V516" s="28">
        <f>MIN(H516,I516)*INDEX('[1]2018_commission_structure-Start'!$A$15:$J$18,MATCH($E516,'[1]2018_commission_structure-Start'!$A$15:$A$18,0),MATCH(V$1,'[1]2018_commission_structure-Start'!$A$15:$J$15,0))</f>
        <v>90000</v>
      </c>
      <c r="W516" s="26">
        <f>IF($H516&gt;I516,MIN($H516-I516,J516-I516)*INDEX('[1]2018_commission_structure-Start'!$A$15:$J$18,MATCH($E516,'[1]2018_commission_structure-Start'!$A$15:$A$18,0),MATCH(W$1,'[1]2018_commission_structure-Start'!$A$15:$J$15,0)),0)</f>
        <v>11191.32</v>
      </c>
      <c r="X516" s="26">
        <f>IF($H516&gt;J516,MIN($H516-J516,K516-J516)*INDEX('[1]2018_commission_structure-Start'!$A$15:$J$18,MATCH($E516,'[1]2018_commission_structure-Start'!$A$15:$A$18,0),MATCH(X$1,'[1]2018_commission_structure-Start'!$A$15:$J$15,0)),0)</f>
        <v>0</v>
      </c>
      <c r="Y516" s="26">
        <f>IF($H516&gt;K516,MIN($H516-K516,L516-K516)*INDEX('[1]2018_commission_structure-Start'!$A$15:$J$18,MATCH($E516,'[1]2018_commission_structure-Start'!$A$15:$A$18,0),MATCH(Y$1,'[1]2018_commission_structure-Start'!$A$15:$J$15,0)),0)</f>
        <v>0</v>
      </c>
      <c r="Z516" s="26">
        <f>IF(H516&gt;L516,(H516-L516)*INDEX('[1]2018_commission_structure-Start'!$A$21:$I$24,MATCH($E516,'[1]2018_commission_structure-Start'!$A$21:$A$24,0),MATCH(Z$1,'[1]2018_commission_structure-Start'!$A$21:$I$21,0)),0)</f>
        <v>0</v>
      </c>
      <c r="AA516" s="28">
        <f t="shared" si="88"/>
        <v>101191.32</v>
      </c>
      <c r="AB516" s="28">
        <f t="shared" si="89"/>
        <v>152414.32</v>
      </c>
    </row>
    <row r="517" spans="1:28" x14ac:dyDescent="0.2">
      <c r="A517" s="25" t="str">
        <f t="shared" si="80"/>
        <v>Wenona Pawlik</v>
      </c>
      <c r="B517" s="25">
        <v>453763030</v>
      </c>
      <c r="C517" s="25" t="s">
        <v>1017</v>
      </c>
      <c r="D517" s="25" t="s">
        <v>1018</v>
      </c>
      <c r="E517" s="25" t="s">
        <v>29</v>
      </c>
      <c r="F517" s="25">
        <v>65782</v>
      </c>
      <c r="G517" s="25">
        <f>COUNTIF([1]deals_closed!D:D,B517)</f>
        <v>22</v>
      </c>
      <c r="H517" s="26">
        <f>SUMIF([1]deals_closed!D:D,B517,[1]deals_closed!C:C)</f>
        <v>711633</v>
      </c>
      <c r="I517" s="26">
        <f>VLOOKUP(E517,'[1]2018_commission_structure-Start'!$A$22:$I$24,9,FALSE)</f>
        <v>600000</v>
      </c>
      <c r="J517" s="26">
        <f t="shared" si="81"/>
        <v>750000</v>
      </c>
      <c r="K517" s="26">
        <f t="shared" si="82"/>
        <v>900000</v>
      </c>
      <c r="L517" s="26">
        <f t="shared" si="83"/>
        <v>1200000</v>
      </c>
      <c r="M517" s="27">
        <f t="shared" si="84"/>
        <v>1.1860550000000001</v>
      </c>
      <c r="N517" s="25" t="str">
        <f t="shared" si="85"/>
        <v>100-125%</v>
      </c>
      <c r="O517" s="28">
        <f>MIN(H517,I517)*INDEX('[1]2018_commission_structure-Start'!$A$21:$I$24,MATCH($E517,'[1]2018_commission_structure-Start'!$A$21:$A$24,0),MATCH(O$1,'[1]2018_commission_structure-Start'!$A$21:$I$21,0))</f>
        <v>78000</v>
      </c>
      <c r="P517" s="26">
        <f>IF(H517&gt;I517,MIN(H517-I517,J517-I517)*INDEX('[1]2018_commission_structure-Start'!$A$21:$I$24,MATCH($E517,'[1]2018_commission_structure-Start'!$A$21:$A$24,0), MATCH(P$1,'[1]2018_commission_structure-Start'!$A$21:$I$21,0)),0)</f>
        <v>18977.61</v>
      </c>
      <c r="Q517" s="26">
        <f>IF($H517&gt;J517,MIN($H517-J517,K517-J517)*INDEX('[1]2018_commission_structure-Start'!$A$21:$I$24,MATCH($E517,'[1]2018_commission_structure-Start'!$A$21:$A$24,0), MATCH(Q$1,'[1]2018_commission_structure-Start'!$A$21:$I$21,0)),0)</f>
        <v>0</v>
      </c>
      <c r="R517" s="26">
        <f>IF($H517&gt;K517,MIN($H517-K517,L517-K517)*INDEX('[1]2018_commission_structure-Start'!$A$21:$I$24,MATCH($E517,'[1]2018_commission_structure-Start'!$A$21:$A$24,0), MATCH(R$1,'[1]2018_commission_structure-Start'!$A$21:$I$21,0)),0)</f>
        <v>0</v>
      </c>
      <c r="S517" s="26">
        <f>IF(H517&gt;L517,(H517-L517)*INDEX('[1]2018_commission_structure-Start'!$A$21:$I$24,MATCH($E517,'[1]2018_commission_structure-Start'!$A$21:$A$24,0),MATCH(S$1,'[1]2018_commission_structure-Start'!$A$21:$I$21,0)),0)</f>
        <v>0</v>
      </c>
      <c r="T517" s="28">
        <f t="shared" si="86"/>
        <v>96977.61</v>
      </c>
      <c r="U517" s="28">
        <f t="shared" si="87"/>
        <v>162759.60999999999</v>
      </c>
      <c r="V517" s="28">
        <f>MIN(H517,I517)*INDEX('[1]2018_commission_structure-Start'!$A$15:$J$18,MATCH($E517,'[1]2018_commission_structure-Start'!$A$15:$A$18,0),MATCH(V$1,'[1]2018_commission_structure-Start'!$A$15:$J$15,0))</f>
        <v>90000</v>
      </c>
      <c r="W517" s="26">
        <f>IF($H517&gt;I517,MIN($H517-I517,J517-I517)*INDEX('[1]2018_commission_structure-Start'!$A$15:$J$18,MATCH($E517,'[1]2018_commission_structure-Start'!$A$15:$A$18,0),MATCH(W$1,'[1]2018_commission_structure-Start'!$A$15:$J$15,0)),0)</f>
        <v>20093.939999999999</v>
      </c>
      <c r="X517" s="26">
        <f>IF($H517&gt;J517,MIN($H517-J517,K517-J517)*INDEX('[1]2018_commission_structure-Start'!$A$15:$J$18,MATCH($E517,'[1]2018_commission_structure-Start'!$A$15:$A$18,0),MATCH(X$1,'[1]2018_commission_structure-Start'!$A$15:$J$15,0)),0)</f>
        <v>0</v>
      </c>
      <c r="Y517" s="26">
        <f>IF($H517&gt;K517,MIN($H517-K517,L517-K517)*INDEX('[1]2018_commission_structure-Start'!$A$15:$J$18,MATCH($E517,'[1]2018_commission_structure-Start'!$A$15:$A$18,0),MATCH(Y$1,'[1]2018_commission_structure-Start'!$A$15:$J$15,0)),0)</f>
        <v>0</v>
      </c>
      <c r="Z517" s="26">
        <f>IF(H517&gt;L517,(H517-L517)*INDEX('[1]2018_commission_structure-Start'!$A$21:$I$24,MATCH($E517,'[1]2018_commission_structure-Start'!$A$21:$A$24,0),MATCH(Z$1,'[1]2018_commission_structure-Start'!$A$21:$I$21,0)),0)</f>
        <v>0</v>
      </c>
      <c r="AA517" s="28">
        <f t="shared" si="88"/>
        <v>110093.94</v>
      </c>
      <c r="AB517" s="28">
        <f t="shared" si="89"/>
        <v>175875.94</v>
      </c>
    </row>
    <row r="518" spans="1:28" x14ac:dyDescent="0.2">
      <c r="A518" s="25" t="str">
        <f t="shared" si="80"/>
        <v>Derk Latham</v>
      </c>
      <c r="B518" s="25">
        <v>5211527984</v>
      </c>
      <c r="C518" s="25" t="s">
        <v>1019</v>
      </c>
      <c r="D518" s="25" t="s">
        <v>1020</v>
      </c>
      <c r="E518" s="25" t="s">
        <v>7</v>
      </c>
      <c r="F518" s="25">
        <v>37869</v>
      </c>
      <c r="G518" s="25">
        <f>COUNTIF([1]deals_closed!D:D,B518)</f>
        <v>26</v>
      </c>
      <c r="H518" s="26">
        <f>SUMIF([1]deals_closed!D:D,B518,[1]deals_closed!C:C)</f>
        <v>788945</v>
      </c>
      <c r="I518" s="26">
        <f>VLOOKUP(E518,'[1]2018_commission_structure-Start'!$A$22:$I$24,9,FALSE)</f>
        <v>500000</v>
      </c>
      <c r="J518" s="26">
        <f t="shared" si="81"/>
        <v>625000</v>
      </c>
      <c r="K518" s="26">
        <f t="shared" si="82"/>
        <v>750000</v>
      </c>
      <c r="L518" s="26">
        <f t="shared" si="83"/>
        <v>1000000</v>
      </c>
      <c r="M518" s="27">
        <f t="shared" si="84"/>
        <v>1.57789</v>
      </c>
      <c r="N518" s="25" t="str">
        <f t="shared" si="85"/>
        <v>150-200%</v>
      </c>
      <c r="O518" s="28">
        <f>MIN(H518,I518)*INDEX('[1]2018_commission_structure-Start'!$A$21:$I$24,MATCH($E518,'[1]2018_commission_structure-Start'!$A$21:$A$24,0),MATCH(O$1,'[1]2018_commission_structure-Start'!$A$21:$I$21,0))</f>
        <v>50000</v>
      </c>
      <c r="P518" s="26">
        <f>IF(H518&gt;I518,MIN(H518-I518,J518-I518)*INDEX('[1]2018_commission_structure-Start'!$A$21:$I$24,MATCH($E518,'[1]2018_commission_structure-Start'!$A$21:$A$24,0), MATCH(P$1,'[1]2018_commission_structure-Start'!$A$21:$I$21,0)),0)</f>
        <v>18750</v>
      </c>
      <c r="Q518" s="26">
        <f>IF($H518&gt;J518,MIN($H518-J518,K518-J518)*INDEX('[1]2018_commission_structure-Start'!$A$21:$I$24,MATCH($E518,'[1]2018_commission_structure-Start'!$A$21:$A$24,0), MATCH(Q$1,'[1]2018_commission_structure-Start'!$A$21:$I$21,0)),0)</f>
        <v>22500</v>
      </c>
      <c r="R518" s="26">
        <f>IF($H518&gt;K518,MIN($H518-K518,L518-K518)*INDEX('[1]2018_commission_structure-Start'!$A$21:$I$24,MATCH($E518,'[1]2018_commission_structure-Start'!$A$21:$A$24,0), MATCH(R$1,'[1]2018_commission_structure-Start'!$A$21:$I$21,0)),0)</f>
        <v>8567.9</v>
      </c>
      <c r="S518" s="26">
        <f>IF(H518&gt;L518,(H518-L518)*INDEX('[1]2018_commission_structure-Start'!$A$21:$I$24,MATCH($E518,'[1]2018_commission_structure-Start'!$A$21:$A$24,0),MATCH(S$1,'[1]2018_commission_structure-Start'!$A$21:$I$21,0)),0)</f>
        <v>0</v>
      </c>
      <c r="T518" s="28">
        <f t="shared" si="86"/>
        <v>99817.9</v>
      </c>
      <c r="U518" s="28">
        <f t="shared" si="87"/>
        <v>137686.9</v>
      </c>
      <c r="V518" s="28">
        <f>MIN(H518,I518)*INDEX('[1]2018_commission_structure-Start'!$A$15:$J$18,MATCH($E518,'[1]2018_commission_structure-Start'!$A$15:$A$18,0),MATCH(V$1,'[1]2018_commission_structure-Start'!$A$15:$J$15,0))</f>
        <v>60000</v>
      </c>
      <c r="W518" s="26">
        <f>IF($H518&gt;I518,MIN($H518-I518,J518-I518)*INDEX('[1]2018_commission_structure-Start'!$A$15:$J$18,MATCH($E518,'[1]2018_commission_structure-Start'!$A$15:$A$18,0),MATCH(W$1,'[1]2018_commission_structure-Start'!$A$15:$J$15,0)),0)</f>
        <v>21250</v>
      </c>
      <c r="X518" s="26">
        <f>IF($H518&gt;J518,MIN($H518-J518,K518-J518)*INDEX('[1]2018_commission_structure-Start'!$A$15:$J$18,MATCH($E518,'[1]2018_commission_structure-Start'!$A$15:$A$18,0),MATCH(X$1,'[1]2018_commission_structure-Start'!$A$15:$J$15,0)),0)</f>
        <v>25000</v>
      </c>
      <c r="Y518" s="26">
        <f>IF($H518&gt;K518,MIN($H518-K518,L518-K518)*INDEX('[1]2018_commission_structure-Start'!$A$15:$J$18,MATCH($E518,'[1]2018_commission_structure-Start'!$A$15:$A$18,0),MATCH(Y$1,'[1]2018_commission_structure-Start'!$A$15:$J$15,0)),0)</f>
        <v>8567.9</v>
      </c>
      <c r="Z518" s="26">
        <f>IF(H518&gt;L518,(H518-L518)*INDEX('[1]2018_commission_structure-Start'!$A$21:$I$24,MATCH($E518,'[1]2018_commission_structure-Start'!$A$21:$A$24,0),MATCH(Z$1,'[1]2018_commission_structure-Start'!$A$21:$I$21,0)),0)</f>
        <v>0</v>
      </c>
      <c r="AA518" s="28">
        <f t="shared" si="88"/>
        <v>114817.9</v>
      </c>
      <c r="AB518" s="28">
        <f t="shared" si="89"/>
        <v>152686.9</v>
      </c>
    </row>
    <row r="519" spans="1:28" x14ac:dyDescent="0.2">
      <c r="A519" s="25" t="str">
        <f t="shared" si="80"/>
        <v>Christina Augar</v>
      </c>
      <c r="B519" s="25">
        <v>1659448174</v>
      </c>
      <c r="C519" s="25" t="s">
        <v>1021</v>
      </c>
      <c r="D519" s="25" t="s">
        <v>1022</v>
      </c>
      <c r="E519" s="25" t="s">
        <v>10</v>
      </c>
      <c r="F519" s="25">
        <v>79013</v>
      </c>
      <c r="G519" s="25">
        <f>COUNTIF([1]deals_closed!D:D,B519)</f>
        <v>18</v>
      </c>
      <c r="H519" s="26">
        <f>SUMIF([1]deals_closed!D:D,B519,[1]deals_closed!C:C)</f>
        <v>597842</v>
      </c>
      <c r="I519" s="26">
        <f>VLOOKUP(E519,'[1]2018_commission_structure-Start'!$A$22:$I$24,9,FALSE)</f>
        <v>750000</v>
      </c>
      <c r="J519" s="26">
        <f t="shared" si="81"/>
        <v>937500</v>
      </c>
      <c r="K519" s="26">
        <f t="shared" si="82"/>
        <v>1125000</v>
      </c>
      <c r="L519" s="26">
        <f t="shared" si="83"/>
        <v>1500000</v>
      </c>
      <c r="M519" s="27">
        <f t="shared" si="84"/>
        <v>0.79712266666666665</v>
      </c>
      <c r="N519" s="25" t="str">
        <f t="shared" si="85"/>
        <v>0-100%</v>
      </c>
      <c r="O519" s="28">
        <f>MIN(H519,I519)*INDEX('[1]2018_commission_structure-Start'!$A$21:$I$24,MATCH($E519,'[1]2018_commission_structure-Start'!$A$21:$A$24,0),MATCH(O$1,'[1]2018_commission_structure-Start'!$A$21:$I$21,0))</f>
        <v>89676.3</v>
      </c>
      <c r="P519" s="26">
        <f>IF(H519&gt;I519,MIN(H519-I519,J519-I519)*INDEX('[1]2018_commission_structure-Start'!$A$21:$I$24,MATCH($E519,'[1]2018_commission_structure-Start'!$A$21:$A$24,0), MATCH(P$1,'[1]2018_commission_structure-Start'!$A$21:$I$21,0)),0)</f>
        <v>0</v>
      </c>
      <c r="Q519" s="26">
        <f>IF($H519&gt;J519,MIN($H519-J519,K519-J519)*INDEX('[1]2018_commission_structure-Start'!$A$21:$I$24,MATCH($E519,'[1]2018_commission_structure-Start'!$A$21:$A$24,0), MATCH(Q$1,'[1]2018_commission_structure-Start'!$A$21:$I$21,0)),0)</f>
        <v>0</v>
      </c>
      <c r="R519" s="26">
        <f>IF($H519&gt;K519,MIN($H519-K519,L519-K519)*INDEX('[1]2018_commission_structure-Start'!$A$21:$I$24,MATCH($E519,'[1]2018_commission_structure-Start'!$A$21:$A$24,0), MATCH(R$1,'[1]2018_commission_structure-Start'!$A$21:$I$21,0)),0)</f>
        <v>0</v>
      </c>
      <c r="S519" s="26">
        <f>IF(H519&gt;L519,(H519-L519)*INDEX('[1]2018_commission_structure-Start'!$A$21:$I$24,MATCH($E519,'[1]2018_commission_structure-Start'!$A$21:$A$24,0),MATCH(S$1,'[1]2018_commission_structure-Start'!$A$21:$I$21,0)),0)</f>
        <v>0</v>
      </c>
      <c r="T519" s="28">
        <f t="shared" si="86"/>
        <v>89676.3</v>
      </c>
      <c r="U519" s="28">
        <f t="shared" si="87"/>
        <v>168689.3</v>
      </c>
      <c r="V519" s="28">
        <f>MIN(H519,I519)*INDEX('[1]2018_commission_structure-Start'!$A$15:$J$18,MATCH($E519,'[1]2018_commission_structure-Start'!$A$15:$A$18,0),MATCH(V$1,'[1]2018_commission_structure-Start'!$A$15:$J$15,0))</f>
        <v>89676.3</v>
      </c>
      <c r="W519" s="26">
        <f>IF($H519&gt;I519,MIN($H519-I519,J519-I519)*INDEX('[1]2018_commission_structure-Start'!$A$15:$J$18,MATCH($E519,'[1]2018_commission_structure-Start'!$A$15:$A$18,0),MATCH(W$1,'[1]2018_commission_structure-Start'!$A$15:$J$15,0)),0)</f>
        <v>0</v>
      </c>
      <c r="X519" s="26">
        <f>IF($H519&gt;J519,MIN($H519-J519,K519-J519)*INDEX('[1]2018_commission_structure-Start'!$A$15:$J$18,MATCH($E519,'[1]2018_commission_structure-Start'!$A$15:$A$18,0),MATCH(X$1,'[1]2018_commission_structure-Start'!$A$15:$J$15,0)),0)</f>
        <v>0</v>
      </c>
      <c r="Y519" s="26">
        <f>IF($H519&gt;K519,MIN($H519-K519,L519-K519)*INDEX('[1]2018_commission_structure-Start'!$A$15:$J$18,MATCH($E519,'[1]2018_commission_structure-Start'!$A$15:$A$18,0),MATCH(Y$1,'[1]2018_commission_structure-Start'!$A$15:$J$15,0)),0)</f>
        <v>0</v>
      </c>
      <c r="Z519" s="26">
        <f>IF(H519&gt;L519,(H519-L519)*INDEX('[1]2018_commission_structure-Start'!$A$21:$I$24,MATCH($E519,'[1]2018_commission_structure-Start'!$A$21:$A$24,0),MATCH(Z$1,'[1]2018_commission_structure-Start'!$A$21:$I$21,0)),0)</f>
        <v>0</v>
      </c>
      <c r="AA519" s="28">
        <f t="shared" si="88"/>
        <v>89676.3</v>
      </c>
      <c r="AB519" s="28">
        <f t="shared" si="89"/>
        <v>168689.3</v>
      </c>
    </row>
    <row r="520" spans="1:28" x14ac:dyDescent="0.2">
      <c r="A520" s="25" t="str">
        <f t="shared" si="80"/>
        <v>Minetta Claeskens</v>
      </c>
      <c r="B520" s="25">
        <v>5637692440</v>
      </c>
      <c r="C520" s="25" t="s">
        <v>728</v>
      </c>
      <c r="D520" s="25" t="s">
        <v>1023</v>
      </c>
      <c r="E520" s="25" t="s">
        <v>29</v>
      </c>
      <c r="F520" s="25">
        <v>63493</v>
      </c>
      <c r="G520" s="25">
        <f>COUNTIF([1]deals_closed!D:D,B520)</f>
        <v>16</v>
      </c>
      <c r="H520" s="26">
        <f>SUMIF([1]deals_closed!D:D,B520,[1]deals_closed!C:C)</f>
        <v>531435</v>
      </c>
      <c r="I520" s="26">
        <f>VLOOKUP(E520,'[1]2018_commission_structure-Start'!$A$22:$I$24,9,FALSE)</f>
        <v>600000</v>
      </c>
      <c r="J520" s="26">
        <f t="shared" si="81"/>
        <v>750000</v>
      </c>
      <c r="K520" s="26">
        <f t="shared" si="82"/>
        <v>900000</v>
      </c>
      <c r="L520" s="26">
        <f t="shared" si="83"/>
        <v>1200000</v>
      </c>
      <c r="M520" s="27">
        <f t="shared" si="84"/>
        <v>0.88572499999999998</v>
      </c>
      <c r="N520" s="25" t="str">
        <f t="shared" si="85"/>
        <v>0-100%</v>
      </c>
      <c r="O520" s="28">
        <f>MIN(H520,I520)*INDEX('[1]2018_commission_structure-Start'!$A$21:$I$24,MATCH($E520,'[1]2018_commission_structure-Start'!$A$21:$A$24,0),MATCH(O$1,'[1]2018_commission_structure-Start'!$A$21:$I$21,0))</f>
        <v>69086.55</v>
      </c>
      <c r="P520" s="26">
        <f>IF(H520&gt;I520,MIN(H520-I520,J520-I520)*INDEX('[1]2018_commission_structure-Start'!$A$21:$I$24,MATCH($E520,'[1]2018_commission_structure-Start'!$A$21:$A$24,0), MATCH(P$1,'[1]2018_commission_structure-Start'!$A$21:$I$21,0)),0)</f>
        <v>0</v>
      </c>
      <c r="Q520" s="26">
        <f>IF($H520&gt;J520,MIN($H520-J520,K520-J520)*INDEX('[1]2018_commission_structure-Start'!$A$21:$I$24,MATCH($E520,'[1]2018_commission_structure-Start'!$A$21:$A$24,0), MATCH(Q$1,'[1]2018_commission_structure-Start'!$A$21:$I$21,0)),0)</f>
        <v>0</v>
      </c>
      <c r="R520" s="26">
        <f>IF($H520&gt;K520,MIN($H520-K520,L520-K520)*INDEX('[1]2018_commission_structure-Start'!$A$21:$I$24,MATCH($E520,'[1]2018_commission_structure-Start'!$A$21:$A$24,0), MATCH(R$1,'[1]2018_commission_structure-Start'!$A$21:$I$21,0)),0)</f>
        <v>0</v>
      </c>
      <c r="S520" s="26">
        <f>IF(H520&gt;L520,(H520-L520)*INDEX('[1]2018_commission_structure-Start'!$A$21:$I$24,MATCH($E520,'[1]2018_commission_structure-Start'!$A$21:$A$24,0),MATCH(S$1,'[1]2018_commission_structure-Start'!$A$21:$I$21,0)),0)</f>
        <v>0</v>
      </c>
      <c r="T520" s="28">
        <f t="shared" si="86"/>
        <v>69086.55</v>
      </c>
      <c r="U520" s="28">
        <f t="shared" si="87"/>
        <v>132579.54999999999</v>
      </c>
      <c r="V520" s="28">
        <f>MIN(H520,I520)*INDEX('[1]2018_commission_structure-Start'!$A$15:$J$18,MATCH($E520,'[1]2018_commission_structure-Start'!$A$15:$A$18,0),MATCH(V$1,'[1]2018_commission_structure-Start'!$A$15:$J$15,0))</f>
        <v>79715.25</v>
      </c>
      <c r="W520" s="26">
        <f>IF($H520&gt;I520,MIN($H520-I520,J520-I520)*INDEX('[1]2018_commission_structure-Start'!$A$15:$J$18,MATCH($E520,'[1]2018_commission_structure-Start'!$A$15:$A$18,0),MATCH(W$1,'[1]2018_commission_structure-Start'!$A$15:$J$15,0)),0)</f>
        <v>0</v>
      </c>
      <c r="X520" s="26">
        <f>IF($H520&gt;J520,MIN($H520-J520,K520-J520)*INDEX('[1]2018_commission_structure-Start'!$A$15:$J$18,MATCH($E520,'[1]2018_commission_structure-Start'!$A$15:$A$18,0),MATCH(X$1,'[1]2018_commission_structure-Start'!$A$15:$J$15,0)),0)</f>
        <v>0</v>
      </c>
      <c r="Y520" s="26">
        <f>IF($H520&gt;K520,MIN($H520-K520,L520-K520)*INDEX('[1]2018_commission_structure-Start'!$A$15:$J$18,MATCH($E520,'[1]2018_commission_structure-Start'!$A$15:$A$18,0),MATCH(Y$1,'[1]2018_commission_structure-Start'!$A$15:$J$15,0)),0)</f>
        <v>0</v>
      </c>
      <c r="Z520" s="26">
        <f>IF(H520&gt;L520,(H520-L520)*INDEX('[1]2018_commission_structure-Start'!$A$21:$I$24,MATCH($E520,'[1]2018_commission_structure-Start'!$A$21:$A$24,0),MATCH(Z$1,'[1]2018_commission_structure-Start'!$A$21:$I$21,0)),0)</f>
        <v>0</v>
      </c>
      <c r="AA520" s="28">
        <f t="shared" si="88"/>
        <v>79715.25</v>
      </c>
      <c r="AB520" s="28">
        <f t="shared" si="89"/>
        <v>143208.25</v>
      </c>
    </row>
    <row r="521" spans="1:28" x14ac:dyDescent="0.2">
      <c r="A521" s="25" t="str">
        <f t="shared" si="80"/>
        <v>Jermayne O'Grady</v>
      </c>
      <c r="B521" s="25">
        <v>6637560367</v>
      </c>
      <c r="C521" s="25" t="s">
        <v>670</v>
      </c>
      <c r="D521" s="25" t="s">
        <v>1024</v>
      </c>
      <c r="E521" s="25" t="s">
        <v>7</v>
      </c>
      <c r="F521" s="25">
        <v>56008</v>
      </c>
      <c r="G521" s="25">
        <f>COUNTIF([1]deals_closed!D:D,B521)</f>
        <v>20</v>
      </c>
      <c r="H521" s="26">
        <f>SUMIF([1]deals_closed!D:D,B521,[1]deals_closed!C:C)</f>
        <v>665204</v>
      </c>
      <c r="I521" s="26">
        <f>VLOOKUP(E521,'[1]2018_commission_structure-Start'!$A$22:$I$24,9,FALSE)</f>
        <v>500000</v>
      </c>
      <c r="J521" s="26">
        <f t="shared" si="81"/>
        <v>625000</v>
      </c>
      <c r="K521" s="26">
        <f t="shared" si="82"/>
        <v>750000</v>
      </c>
      <c r="L521" s="26">
        <f t="shared" si="83"/>
        <v>1000000</v>
      </c>
      <c r="M521" s="27">
        <f t="shared" si="84"/>
        <v>1.330408</v>
      </c>
      <c r="N521" s="25" t="str">
        <f t="shared" si="85"/>
        <v>125-150%</v>
      </c>
      <c r="O521" s="28">
        <f>MIN(H521,I521)*INDEX('[1]2018_commission_structure-Start'!$A$21:$I$24,MATCH($E521,'[1]2018_commission_structure-Start'!$A$21:$A$24,0),MATCH(O$1,'[1]2018_commission_structure-Start'!$A$21:$I$21,0))</f>
        <v>50000</v>
      </c>
      <c r="P521" s="26">
        <f>IF(H521&gt;I521,MIN(H521-I521,J521-I521)*INDEX('[1]2018_commission_structure-Start'!$A$21:$I$24,MATCH($E521,'[1]2018_commission_structure-Start'!$A$21:$A$24,0), MATCH(P$1,'[1]2018_commission_structure-Start'!$A$21:$I$21,0)),0)</f>
        <v>18750</v>
      </c>
      <c r="Q521" s="26">
        <f>IF($H521&gt;J521,MIN($H521-J521,K521-J521)*INDEX('[1]2018_commission_structure-Start'!$A$21:$I$24,MATCH($E521,'[1]2018_commission_structure-Start'!$A$21:$A$24,0), MATCH(Q$1,'[1]2018_commission_structure-Start'!$A$21:$I$21,0)),0)</f>
        <v>7236.7199999999993</v>
      </c>
      <c r="R521" s="26">
        <f>IF($H521&gt;K521,MIN($H521-K521,L521-K521)*INDEX('[1]2018_commission_structure-Start'!$A$21:$I$24,MATCH($E521,'[1]2018_commission_structure-Start'!$A$21:$A$24,0), MATCH(R$1,'[1]2018_commission_structure-Start'!$A$21:$I$21,0)),0)</f>
        <v>0</v>
      </c>
      <c r="S521" s="26">
        <f>IF(H521&gt;L521,(H521-L521)*INDEX('[1]2018_commission_structure-Start'!$A$21:$I$24,MATCH($E521,'[1]2018_commission_structure-Start'!$A$21:$A$24,0),MATCH(S$1,'[1]2018_commission_structure-Start'!$A$21:$I$21,0)),0)</f>
        <v>0</v>
      </c>
      <c r="T521" s="28">
        <f t="shared" si="86"/>
        <v>75986.720000000001</v>
      </c>
      <c r="U521" s="28">
        <f t="shared" si="87"/>
        <v>131994.72</v>
      </c>
      <c r="V521" s="28">
        <f>MIN(H521,I521)*INDEX('[1]2018_commission_structure-Start'!$A$15:$J$18,MATCH($E521,'[1]2018_commission_structure-Start'!$A$15:$A$18,0),MATCH(V$1,'[1]2018_commission_structure-Start'!$A$15:$J$15,0))</f>
        <v>60000</v>
      </c>
      <c r="W521" s="26">
        <f>IF($H521&gt;I521,MIN($H521-I521,J521-I521)*INDEX('[1]2018_commission_structure-Start'!$A$15:$J$18,MATCH($E521,'[1]2018_commission_structure-Start'!$A$15:$A$18,0),MATCH(W$1,'[1]2018_commission_structure-Start'!$A$15:$J$15,0)),0)</f>
        <v>21250</v>
      </c>
      <c r="X521" s="26">
        <f>IF($H521&gt;J521,MIN($H521-J521,K521-J521)*INDEX('[1]2018_commission_structure-Start'!$A$15:$J$18,MATCH($E521,'[1]2018_commission_structure-Start'!$A$15:$A$18,0),MATCH(X$1,'[1]2018_commission_structure-Start'!$A$15:$J$15,0)),0)</f>
        <v>8040.8</v>
      </c>
      <c r="Y521" s="26">
        <f>IF($H521&gt;K521,MIN($H521-K521,L521-K521)*INDEX('[1]2018_commission_structure-Start'!$A$15:$J$18,MATCH($E521,'[1]2018_commission_structure-Start'!$A$15:$A$18,0),MATCH(Y$1,'[1]2018_commission_structure-Start'!$A$15:$J$15,0)),0)</f>
        <v>0</v>
      </c>
      <c r="Z521" s="26">
        <f>IF(H521&gt;L521,(H521-L521)*INDEX('[1]2018_commission_structure-Start'!$A$21:$I$24,MATCH($E521,'[1]2018_commission_structure-Start'!$A$21:$A$24,0),MATCH(Z$1,'[1]2018_commission_structure-Start'!$A$21:$I$21,0)),0)</f>
        <v>0</v>
      </c>
      <c r="AA521" s="28">
        <f t="shared" si="88"/>
        <v>89290.8</v>
      </c>
      <c r="AB521" s="28">
        <f t="shared" si="89"/>
        <v>145298.79999999999</v>
      </c>
    </row>
    <row r="522" spans="1:28" x14ac:dyDescent="0.2">
      <c r="A522" s="25" t="str">
        <f t="shared" si="80"/>
        <v>Peter Aps</v>
      </c>
      <c r="B522" s="25">
        <v>7621218967</v>
      </c>
      <c r="C522" s="25" t="s">
        <v>1025</v>
      </c>
      <c r="D522" s="25" t="s">
        <v>1026</v>
      </c>
      <c r="E522" s="25" t="s">
        <v>7</v>
      </c>
      <c r="F522" s="25">
        <v>49456</v>
      </c>
      <c r="G522" s="25">
        <f>COUNTIF([1]deals_closed!D:D,B522)</f>
        <v>20</v>
      </c>
      <c r="H522" s="26">
        <f>SUMIF([1]deals_closed!D:D,B522,[1]deals_closed!C:C)</f>
        <v>711184</v>
      </c>
      <c r="I522" s="26">
        <f>VLOOKUP(E522,'[1]2018_commission_structure-Start'!$A$22:$I$24,9,FALSE)</f>
        <v>500000</v>
      </c>
      <c r="J522" s="26">
        <f t="shared" si="81"/>
        <v>625000</v>
      </c>
      <c r="K522" s="26">
        <f t="shared" si="82"/>
        <v>750000</v>
      </c>
      <c r="L522" s="26">
        <f t="shared" si="83"/>
        <v>1000000</v>
      </c>
      <c r="M522" s="27">
        <f t="shared" si="84"/>
        <v>1.4223680000000001</v>
      </c>
      <c r="N522" s="25" t="str">
        <f t="shared" si="85"/>
        <v>125-150%</v>
      </c>
      <c r="O522" s="28">
        <f>MIN(H522,I522)*INDEX('[1]2018_commission_structure-Start'!$A$21:$I$24,MATCH($E522,'[1]2018_commission_structure-Start'!$A$21:$A$24,0),MATCH(O$1,'[1]2018_commission_structure-Start'!$A$21:$I$21,0))</f>
        <v>50000</v>
      </c>
      <c r="P522" s="26">
        <f>IF(H522&gt;I522,MIN(H522-I522,J522-I522)*INDEX('[1]2018_commission_structure-Start'!$A$21:$I$24,MATCH($E522,'[1]2018_commission_structure-Start'!$A$21:$A$24,0), MATCH(P$1,'[1]2018_commission_structure-Start'!$A$21:$I$21,0)),0)</f>
        <v>18750</v>
      </c>
      <c r="Q522" s="26">
        <f>IF($H522&gt;J522,MIN($H522-J522,K522-J522)*INDEX('[1]2018_commission_structure-Start'!$A$21:$I$24,MATCH($E522,'[1]2018_commission_structure-Start'!$A$21:$A$24,0), MATCH(Q$1,'[1]2018_commission_structure-Start'!$A$21:$I$21,0)),0)</f>
        <v>15513.119999999999</v>
      </c>
      <c r="R522" s="26">
        <f>IF($H522&gt;K522,MIN($H522-K522,L522-K522)*INDEX('[1]2018_commission_structure-Start'!$A$21:$I$24,MATCH($E522,'[1]2018_commission_structure-Start'!$A$21:$A$24,0), MATCH(R$1,'[1]2018_commission_structure-Start'!$A$21:$I$21,0)),0)</f>
        <v>0</v>
      </c>
      <c r="S522" s="26">
        <f>IF(H522&gt;L522,(H522-L522)*INDEX('[1]2018_commission_structure-Start'!$A$21:$I$24,MATCH($E522,'[1]2018_commission_structure-Start'!$A$21:$A$24,0),MATCH(S$1,'[1]2018_commission_structure-Start'!$A$21:$I$21,0)),0)</f>
        <v>0</v>
      </c>
      <c r="T522" s="28">
        <f t="shared" si="86"/>
        <v>84263.12</v>
      </c>
      <c r="U522" s="28">
        <f t="shared" si="87"/>
        <v>133719.12</v>
      </c>
      <c r="V522" s="28">
        <f>MIN(H522,I522)*INDEX('[1]2018_commission_structure-Start'!$A$15:$J$18,MATCH($E522,'[1]2018_commission_structure-Start'!$A$15:$A$18,0),MATCH(V$1,'[1]2018_commission_structure-Start'!$A$15:$J$15,0))</f>
        <v>60000</v>
      </c>
      <c r="W522" s="26">
        <f>IF($H522&gt;I522,MIN($H522-I522,J522-I522)*INDEX('[1]2018_commission_structure-Start'!$A$15:$J$18,MATCH($E522,'[1]2018_commission_structure-Start'!$A$15:$A$18,0),MATCH(W$1,'[1]2018_commission_structure-Start'!$A$15:$J$15,0)),0)</f>
        <v>21250</v>
      </c>
      <c r="X522" s="26">
        <f>IF($H522&gt;J522,MIN($H522-J522,K522-J522)*INDEX('[1]2018_commission_structure-Start'!$A$15:$J$18,MATCH($E522,'[1]2018_commission_structure-Start'!$A$15:$A$18,0),MATCH(X$1,'[1]2018_commission_structure-Start'!$A$15:$J$15,0)),0)</f>
        <v>17236.8</v>
      </c>
      <c r="Y522" s="26">
        <f>IF($H522&gt;K522,MIN($H522-K522,L522-K522)*INDEX('[1]2018_commission_structure-Start'!$A$15:$J$18,MATCH($E522,'[1]2018_commission_structure-Start'!$A$15:$A$18,0),MATCH(Y$1,'[1]2018_commission_structure-Start'!$A$15:$J$15,0)),0)</f>
        <v>0</v>
      </c>
      <c r="Z522" s="26">
        <f>IF(H522&gt;L522,(H522-L522)*INDEX('[1]2018_commission_structure-Start'!$A$21:$I$24,MATCH($E522,'[1]2018_commission_structure-Start'!$A$21:$A$24,0),MATCH(Z$1,'[1]2018_commission_structure-Start'!$A$21:$I$21,0)),0)</f>
        <v>0</v>
      </c>
      <c r="AA522" s="28">
        <f t="shared" si="88"/>
        <v>98486.8</v>
      </c>
      <c r="AB522" s="28">
        <f t="shared" si="89"/>
        <v>147942.79999999999</v>
      </c>
    </row>
    <row r="523" spans="1:28" x14ac:dyDescent="0.2">
      <c r="A523" s="25" t="str">
        <f t="shared" si="80"/>
        <v>Eustacia Creamer</v>
      </c>
      <c r="B523" s="25">
        <v>6293335589</v>
      </c>
      <c r="C523" s="25" t="s">
        <v>1027</v>
      </c>
      <c r="D523" s="25" t="s">
        <v>1028</v>
      </c>
      <c r="E523" s="25" t="s">
        <v>7</v>
      </c>
      <c r="F523" s="25">
        <v>40857</v>
      </c>
      <c r="G523" s="25">
        <f>COUNTIF([1]deals_closed!D:D,B523)</f>
        <v>13</v>
      </c>
      <c r="H523" s="26">
        <f>SUMIF([1]deals_closed!D:D,B523,[1]deals_closed!C:C)</f>
        <v>479942</v>
      </c>
      <c r="I523" s="26">
        <f>VLOOKUP(E523,'[1]2018_commission_structure-Start'!$A$22:$I$24,9,FALSE)</f>
        <v>500000</v>
      </c>
      <c r="J523" s="26">
        <f t="shared" si="81"/>
        <v>625000</v>
      </c>
      <c r="K523" s="26">
        <f t="shared" si="82"/>
        <v>750000</v>
      </c>
      <c r="L523" s="26">
        <f t="shared" si="83"/>
        <v>1000000</v>
      </c>
      <c r="M523" s="27">
        <f t="shared" si="84"/>
        <v>0.95988399999999996</v>
      </c>
      <c r="N523" s="25" t="str">
        <f t="shared" si="85"/>
        <v>0-100%</v>
      </c>
      <c r="O523" s="28">
        <f>MIN(H523,I523)*INDEX('[1]2018_commission_structure-Start'!$A$21:$I$24,MATCH($E523,'[1]2018_commission_structure-Start'!$A$21:$A$24,0),MATCH(O$1,'[1]2018_commission_structure-Start'!$A$21:$I$21,0))</f>
        <v>47994.200000000004</v>
      </c>
      <c r="P523" s="26">
        <f>IF(H523&gt;I523,MIN(H523-I523,J523-I523)*INDEX('[1]2018_commission_structure-Start'!$A$21:$I$24,MATCH($E523,'[1]2018_commission_structure-Start'!$A$21:$A$24,0), MATCH(P$1,'[1]2018_commission_structure-Start'!$A$21:$I$21,0)),0)</f>
        <v>0</v>
      </c>
      <c r="Q523" s="26">
        <f>IF($H523&gt;J523,MIN($H523-J523,K523-J523)*INDEX('[1]2018_commission_structure-Start'!$A$21:$I$24,MATCH($E523,'[1]2018_commission_structure-Start'!$A$21:$A$24,0), MATCH(Q$1,'[1]2018_commission_structure-Start'!$A$21:$I$21,0)),0)</f>
        <v>0</v>
      </c>
      <c r="R523" s="26">
        <f>IF($H523&gt;K523,MIN($H523-K523,L523-K523)*INDEX('[1]2018_commission_structure-Start'!$A$21:$I$24,MATCH($E523,'[1]2018_commission_structure-Start'!$A$21:$A$24,0), MATCH(R$1,'[1]2018_commission_structure-Start'!$A$21:$I$21,0)),0)</f>
        <v>0</v>
      </c>
      <c r="S523" s="26">
        <f>IF(H523&gt;L523,(H523-L523)*INDEX('[1]2018_commission_structure-Start'!$A$21:$I$24,MATCH($E523,'[1]2018_commission_structure-Start'!$A$21:$A$24,0),MATCH(S$1,'[1]2018_commission_structure-Start'!$A$21:$I$21,0)),0)</f>
        <v>0</v>
      </c>
      <c r="T523" s="28">
        <f t="shared" si="86"/>
        <v>47994.200000000004</v>
      </c>
      <c r="U523" s="28">
        <f t="shared" si="87"/>
        <v>88851.200000000012</v>
      </c>
      <c r="V523" s="28">
        <f>MIN(H523,I523)*INDEX('[1]2018_commission_structure-Start'!$A$15:$J$18,MATCH($E523,'[1]2018_commission_structure-Start'!$A$15:$A$18,0),MATCH(V$1,'[1]2018_commission_structure-Start'!$A$15:$J$15,0))</f>
        <v>57593.04</v>
      </c>
      <c r="W523" s="26">
        <f>IF($H523&gt;I523,MIN($H523-I523,J523-I523)*INDEX('[1]2018_commission_structure-Start'!$A$15:$J$18,MATCH($E523,'[1]2018_commission_structure-Start'!$A$15:$A$18,0),MATCH(W$1,'[1]2018_commission_structure-Start'!$A$15:$J$15,0)),0)</f>
        <v>0</v>
      </c>
      <c r="X523" s="26">
        <f>IF($H523&gt;J523,MIN($H523-J523,K523-J523)*INDEX('[1]2018_commission_structure-Start'!$A$15:$J$18,MATCH($E523,'[1]2018_commission_structure-Start'!$A$15:$A$18,0),MATCH(X$1,'[1]2018_commission_structure-Start'!$A$15:$J$15,0)),0)</f>
        <v>0</v>
      </c>
      <c r="Y523" s="26">
        <f>IF($H523&gt;K523,MIN($H523-K523,L523-K523)*INDEX('[1]2018_commission_structure-Start'!$A$15:$J$18,MATCH($E523,'[1]2018_commission_structure-Start'!$A$15:$A$18,0),MATCH(Y$1,'[1]2018_commission_structure-Start'!$A$15:$J$15,0)),0)</f>
        <v>0</v>
      </c>
      <c r="Z523" s="26">
        <f>IF(H523&gt;L523,(H523-L523)*INDEX('[1]2018_commission_structure-Start'!$A$21:$I$24,MATCH($E523,'[1]2018_commission_structure-Start'!$A$21:$A$24,0),MATCH(Z$1,'[1]2018_commission_structure-Start'!$A$21:$I$21,0)),0)</f>
        <v>0</v>
      </c>
      <c r="AA523" s="28">
        <f t="shared" si="88"/>
        <v>57593.04</v>
      </c>
      <c r="AB523" s="28">
        <f t="shared" si="89"/>
        <v>98450.040000000008</v>
      </c>
    </row>
    <row r="524" spans="1:28" x14ac:dyDescent="0.2">
      <c r="A524" s="25" t="str">
        <f t="shared" si="80"/>
        <v>Adolf Underhill</v>
      </c>
      <c r="B524" s="25">
        <v>8127128031</v>
      </c>
      <c r="C524" s="25" t="s">
        <v>1029</v>
      </c>
      <c r="D524" s="25" t="s">
        <v>1030</v>
      </c>
      <c r="E524" s="25" t="s">
        <v>29</v>
      </c>
      <c r="F524" s="25">
        <v>77872</v>
      </c>
      <c r="G524" s="25">
        <f>COUNTIF([1]deals_closed!D:D,B524)</f>
        <v>17</v>
      </c>
      <c r="H524" s="26">
        <f>SUMIF([1]deals_closed!D:D,B524,[1]deals_closed!C:C)</f>
        <v>522770</v>
      </c>
      <c r="I524" s="26">
        <f>VLOOKUP(E524,'[1]2018_commission_structure-Start'!$A$22:$I$24,9,FALSE)</f>
        <v>600000</v>
      </c>
      <c r="J524" s="26">
        <f t="shared" si="81"/>
        <v>750000</v>
      </c>
      <c r="K524" s="26">
        <f t="shared" si="82"/>
        <v>900000</v>
      </c>
      <c r="L524" s="26">
        <f t="shared" si="83"/>
        <v>1200000</v>
      </c>
      <c r="M524" s="27">
        <f t="shared" si="84"/>
        <v>0.8712833333333333</v>
      </c>
      <c r="N524" s="25" t="str">
        <f t="shared" si="85"/>
        <v>0-100%</v>
      </c>
      <c r="O524" s="28">
        <f>MIN(H524,I524)*INDEX('[1]2018_commission_structure-Start'!$A$21:$I$24,MATCH($E524,'[1]2018_commission_structure-Start'!$A$21:$A$24,0),MATCH(O$1,'[1]2018_commission_structure-Start'!$A$21:$I$21,0))</f>
        <v>67960.100000000006</v>
      </c>
      <c r="P524" s="26">
        <f>IF(H524&gt;I524,MIN(H524-I524,J524-I524)*INDEX('[1]2018_commission_structure-Start'!$A$21:$I$24,MATCH($E524,'[1]2018_commission_structure-Start'!$A$21:$A$24,0), MATCH(P$1,'[1]2018_commission_structure-Start'!$A$21:$I$21,0)),0)</f>
        <v>0</v>
      </c>
      <c r="Q524" s="26">
        <f>IF($H524&gt;J524,MIN($H524-J524,K524-J524)*INDEX('[1]2018_commission_structure-Start'!$A$21:$I$24,MATCH($E524,'[1]2018_commission_structure-Start'!$A$21:$A$24,0), MATCH(Q$1,'[1]2018_commission_structure-Start'!$A$21:$I$21,0)),0)</f>
        <v>0</v>
      </c>
      <c r="R524" s="26">
        <f>IF($H524&gt;K524,MIN($H524-K524,L524-K524)*INDEX('[1]2018_commission_structure-Start'!$A$21:$I$24,MATCH($E524,'[1]2018_commission_structure-Start'!$A$21:$A$24,0), MATCH(R$1,'[1]2018_commission_structure-Start'!$A$21:$I$21,0)),0)</f>
        <v>0</v>
      </c>
      <c r="S524" s="26">
        <f>IF(H524&gt;L524,(H524-L524)*INDEX('[1]2018_commission_structure-Start'!$A$21:$I$24,MATCH($E524,'[1]2018_commission_structure-Start'!$A$21:$A$24,0),MATCH(S$1,'[1]2018_commission_structure-Start'!$A$21:$I$21,0)),0)</f>
        <v>0</v>
      </c>
      <c r="T524" s="28">
        <f t="shared" si="86"/>
        <v>67960.100000000006</v>
      </c>
      <c r="U524" s="28">
        <f t="shared" si="87"/>
        <v>145832.1</v>
      </c>
      <c r="V524" s="28">
        <f>MIN(H524,I524)*INDEX('[1]2018_commission_structure-Start'!$A$15:$J$18,MATCH($E524,'[1]2018_commission_structure-Start'!$A$15:$A$18,0),MATCH(V$1,'[1]2018_commission_structure-Start'!$A$15:$J$15,0))</f>
        <v>78415.5</v>
      </c>
      <c r="W524" s="26">
        <f>IF($H524&gt;I524,MIN($H524-I524,J524-I524)*INDEX('[1]2018_commission_structure-Start'!$A$15:$J$18,MATCH($E524,'[1]2018_commission_structure-Start'!$A$15:$A$18,0),MATCH(W$1,'[1]2018_commission_structure-Start'!$A$15:$J$15,0)),0)</f>
        <v>0</v>
      </c>
      <c r="X524" s="26">
        <f>IF($H524&gt;J524,MIN($H524-J524,K524-J524)*INDEX('[1]2018_commission_structure-Start'!$A$15:$J$18,MATCH($E524,'[1]2018_commission_structure-Start'!$A$15:$A$18,0),MATCH(X$1,'[1]2018_commission_structure-Start'!$A$15:$J$15,0)),0)</f>
        <v>0</v>
      </c>
      <c r="Y524" s="26">
        <f>IF($H524&gt;K524,MIN($H524-K524,L524-K524)*INDEX('[1]2018_commission_structure-Start'!$A$15:$J$18,MATCH($E524,'[1]2018_commission_structure-Start'!$A$15:$A$18,0),MATCH(Y$1,'[1]2018_commission_structure-Start'!$A$15:$J$15,0)),0)</f>
        <v>0</v>
      </c>
      <c r="Z524" s="26">
        <f>IF(H524&gt;L524,(H524-L524)*INDEX('[1]2018_commission_structure-Start'!$A$21:$I$24,MATCH($E524,'[1]2018_commission_structure-Start'!$A$21:$A$24,0),MATCH(Z$1,'[1]2018_commission_structure-Start'!$A$21:$I$21,0)),0)</f>
        <v>0</v>
      </c>
      <c r="AA524" s="28">
        <f t="shared" si="88"/>
        <v>78415.5</v>
      </c>
      <c r="AB524" s="28">
        <f t="shared" si="89"/>
        <v>156287.5</v>
      </c>
    </row>
    <row r="525" spans="1:28" x14ac:dyDescent="0.2">
      <c r="A525" s="25" t="str">
        <f t="shared" si="80"/>
        <v>Cory Duplan</v>
      </c>
      <c r="B525" s="25">
        <v>9013891098</v>
      </c>
      <c r="C525" s="25" t="s">
        <v>1031</v>
      </c>
      <c r="D525" s="25" t="s">
        <v>1032</v>
      </c>
      <c r="E525" s="25" t="s">
        <v>10</v>
      </c>
      <c r="F525" s="25">
        <v>102308</v>
      </c>
      <c r="G525" s="25">
        <f>COUNTIF([1]deals_closed!D:D,B525)</f>
        <v>21</v>
      </c>
      <c r="H525" s="26">
        <f>SUMIF([1]deals_closed!D:D,B525,[1]deals_closed!C:C)</f>
        <v>681893</v>
      </c>
      <c r="I525" s="26">
        <f>VLOOKUP(E525,'[1]2018_commission_structure-Start'!$A$22:$I$24,9,FALSE)</f>
        <v>750000</v>
      </c>
      <c r="J525" s="26">
        <f t="shared" si="81"/>
        <v>937500</v>
      </c>
      <c r="K525" s="26">
        <f t="shared" si="82"/>
        <v>1125000</v>
      </c>
      <c r="L525" s="26">
        <f t="shared" si="83"/>
        <v>1500000</v>
      </c>
      <c r="M525" s="27">
        <f t="shared" si="84"/>
        <v>0.9091906666666667</v>
      </c>
      <c r="N525" s="25" t="str">
        <f t="shared" si="85"/>
        <v>0-100%</v>
      </c>
      <c r="O525" s="28">
        <f>MIN(H525,I525)*INDEX('[1]2018_commission_structure-Start'!$A$21:$I$24,MATCH($E525,'[1]2018_commission_structure-Start'!$A$21:$A$24,0),MATCH(O$1,'[1]2018_commission_structure-Start'!$A$21:$I$21,0))</f>
        <v>102283.95</v>
      </c>
      <c r="P525" s="26">
        <f>IF(H525&gt;I525,MIN(H525-I525,J525-I525)*INDEX('[1]2018_commission_structure-Start'!$A$21:$I$24,MATCH($E525,'[1]2018_commission_structure-Start'!$A$21:$A$24,0), MATCH(P$1,'[1]2018_commission_structure-Start'!$A$21:$I$21,0)),0)</f>
        <v>0</v>
      </c>
      <c r="Q525" s="26">
        <f>IF($H525&gt;J525,MIN($H525-J525,K525-J525)*INDEX('[1]2018_commission_structure-Start'!$A$21:$I$24,MATCH($E525,'[1]2018_commission_structure-Start'!$A$21:$A$24,0), MATCH(Q$1,'[1]2018_commission_structure-Start'!$A$21:$I$21,0)),0)</f>
        <v>0</v>
      </c>
      <c r="R525" s="26">
        <f>IF($H525&gt;K525,MIN($H525-K525,L525-K525)*INDEX('[1]2018_commission_structure-Start'!$A$21:$I$24,MATCH($E525,'[1]2018_commission_structure-Start'!$A$21:$A$24,0), MATCH(R$1,'[1]2018_commission_structure-Start'!$A$21:$I$21,0)),0)</f>
        <v>0</v>
      </c>
      <c r="S525" s="26">
        <f>IF(H525&gt;L525,(H525-L525)*INDEX('[1]2018_commission_structure-Start'!$A$21:$I$24,MATCH($E525,'[1]2018_commission_structure-Start'!$A$21:$A$24,0),MATCH(S$1,'[1]2018_commission_structure-Start'!$A$21:$I$21,0)),0)</f>
        <v>0</v>
      </c>
      <c r="T525" s="28">
        <f t="shared" si="86"/>
        <v>102283.95</v>
      </c>
      <c r="U525" s="28">
        <f t="shared" si="87"/>
        <v>204591.95</v>
      </c>
      <c r="V525" s="28">
        <f>MIN(H525,I525)*INDEX('[1]2018_commission_structure-Start'!$A$15:$J$18,MATCH($E525,'[1]2018_commission_structure-Start'!$A$15:$A$18,0),MATCH(V$1,'[1]2018_commission_structure-Start'!$A$15:$J$15,0))</f>
        <v>102283.95</v>
      </c>
      <c r="W525" s="26">
        <f>IF($H525&gt;I525,MIN($H525-I525,J525-I525)*INDEX('[1]2018_commission_structure-Start'!$A$15:$J$18,MATCH($E525,'[1]2018_commission_structure-Start'!$A$15:$A$18,0),MATCH(W$1,'[1]2018_commission_structure-Start'!$A$15:$J$15,0)),0)</f>
        <v>0</v>
      </c>
      <c r="X525" s="26">
        <f>IF($H525&gt;J525,MIN($H525-J525,K525-J525)*INDEX('[1]2018_commission_structure-Start'!$A$15:$J$18,MATCH($E525,'[1]2018_commission_structure-Start'!$A$15:$A$18,0),MATCH(X$1,'[1]2018_commission_structure-Start'!$A$15:$J$15,0)),0)</f>
        <v>0</v>
      </c>
      <c r="Y525" s="26">
        <f>IF($H525&gt;K525,MIN($H525-K525,L525-K525)*INDEX('[1]2018_commission_structure-Start'!$A$15:$J$18,MATCH($E525,'[1]2018_commission_structure-Start'!$A$15:$A$18,0),MATCH(Y$1,'[1]2018_commission_structure-Start'!$A$15:$J$15,0)),0)</f>
        <v>0</v>
      </c>
      <c r="Z525" s="26">
        <f>IF(H525&gt;L525,(H525-L525)*INDEX('[1]2018_commission_structure-Start'!$A$21:$I$24,MATCH($E525,'[1]2018_commission_structure-Start'!$A$21:$A$24,0),MATCH(Z$1,'[1]2018_commission_structure-Start'!$A$21:$I$21,0)),0)</f>
        <v>0</v>
      </c>
      <c r="AA525" s="28">
        <f t="shared" si="88"/>
        <v>102283.95</v>
      </c>
      <c r="AB525" s="28">
        <f t="shared" si="89"/>
        <v>204591.95</v>
      </c>
    </row>
    <row r="526" spans="1:28" x14ac:dyDescent="0.2">
      <c r="A526" s="25" t="str">
        <f t="shared" si="80"/>
        <v>Cairistiona Lyver</v>
      </c>
      <c r="B526" s="25">
        <v>1545110042</v>
      </c>
      <c r="C526" s="25" t="s">
        <v>1033</v>
      </c>
      <c r="D526" s="25" t="s">
        <v>1034</v>
      </c>
      <c r="E526" s="25" t="s">
        <v>29</v>
      </c>
      <c r="F526" s="25">
        <v>79134</v>
      </c>
      <c r="G526" s="25">
        <f>COUNTIF([1]deals_closed!D:D,B526)</f>
        <v>20</v>
      </c>
      <c r="H526" s="26">
        <f>SUMIF([1]deals_closed!D:D,B526,[1]deals_closed!C:C)</f>
        <v>755828</v>
      </c>
      <c r="I526" s="26">
        <f>VLOOKUP(E526,'[1]2018_commission_structure-Start'!$A$22:$I$24,9,FALSE)</f>
        <v>600000</v>
      </c>
      <c r="J526" s="26">
        <f t="shared" si="81"/>
        <v>750000</v>
      </c>
      <c r="K526" s="26">
        <f t="shared" si="82"/>
        <v>900000</v>
      </c>
      <c r="L526" s="26">
        <f t="shared" si="83"/>
        <v>1200000</v>
      </c>
      <c r="M526" s="27">
        <f t="shared" si="84"/>
        <v>1.2597133333333332</v>
      </c>
      <c r="N526" s="25" t="str">
        <f t="shared" si="85"/>
        <v>125-150%</v>
      </c>
      <c r="O526" s="28">
        <f>MIN(H526,I526)*INDEX('[1]2018_commission_structure-Start'!$A$21:$I$24,MATCH($E526,'[1]2018_commission_structure-Start'!$A$21:$A$24,0),MATCH(O$1,'[1]2018_commission_structure-Start'!$A$21:$I$21,0))</f>
        <v>78000</v>
      </c>
      <c r="P526" s="26">
        <f>IF(H526&gt;I526,MIN(H526-I526,J526-I526)*INDEX('[1]2018_commission_structure-Start'!$A$21:$I$24,MATCH($E526,'[1]2018_commission_structure-Start'!$A$21:$A$24,0), MATCH(P$1,'[1]2018_commission_structure-Start'!$A$21:$I$21,0)),0)</f>
        <v>25500.000000000004</v>
      </c>
      <c r="Q526" s="26">
        <f>IF($H526&gt;J526,MIN($H526-J526,K526-J526)*INDEX('[1]2018_commission_structure-Start'!$A$21:$I$24,MATCH($E526,'[1]2018_commission_structure-Start'!$A$21:$A$24,0), MATCH(Q$1,'[1]2018_commission_structure-Start'!$A$21:$I$21,0)),0)</f>
        <v>1223.8799999999999</v>
      </c>
      <c r="R526" s="26">
        <f>IF($H526&gt;K526,MIN($H526-K526,L526-K526)*INDEX('[1]2018_commission_structure-Start'!$A$21:$I$24,MATCH($E526,'[1]2018_commission_structure-Start'!$A$21:$A$24,0), MATCH(R$1,'[1]2018_commission_structure-Start'!$A$21:$I$21,0)),0)</f>
        <v>0</v>
      </c>
      <c r="S526" s="26">
        <f>IF(H526&gt;L526,(H526-L526)*INDEX('[1]2018_commission_structure-Start'!$A$21:$I$24,MATCH($E526,'[1]2018_commission_structure-Start'!$A$21:$A$24,0),MATCH(S$1,'[1]2018_commission_structure-Start'!$A$21:$I$21,0)),0)</f>
        <v>0</v>
      </c>
      <c r="T526" s="28">
        <f t="shared" si="86"/>
        <v>104723.88</v>
      </c>
      <c r="U526" s="28">
        <f t="shared" si="87"/>
        <v>183857.88</v>
      </c>
      <c r="V526" s="28">
        <f>MIN(H526,I526)*INDEX('[1]2018_commission_structure-Start'!$A$15:$J$18,MATCH($E526,'[1]2018_commission_structure-Start'!$A$15:$A$18,0),MATCH(V$1,'[1]2018_commission_structure-Start'!$A$15:$J$15,0))</f>
        <v>90000</v>
      </c>
      <c r="W526" s="26">
        <f>IF($H526&gt;I526,MIN($H526-I526,J526-I526)*INDEX('[1]2018_commission_structure-Start'!$A$15:$J$18,MATCH($E526,'[1]2018_commission_structure-Start'!$A$15:$A$18,0),MATCH(W$1,'[1]2018_commission_structure-Start'!$A$15:$J$15,0)),0)</f>
        <v>27000</v>
      </c>
      <c r="X526" s="26">
        <f>IF($H526&gt;J526,MIN($H526-J526,K526-J526)*INDEX('[1]2018_commission_structure-Start'!$A$15:$J$18,MATCH($E526,'[1]2018_commission_structure-Start'!$A$15:$A$18,0),MATCH(X$1,'[1]2018_commission_structure-Start'!$A$15:$J$15,0)),0)</f>
        <v>1457</v>
      </c>
      <c r="Y526" s="26">
        <f>IF($H526&gt;K526,MIN($H526-K526,L526-K526)*INDEX('[1]2018_commission_structure-Start'!$A$15:$J$18,MATCH($E526,'[1]2018_commission_structure-Start'!$A$15:$A$18,0),MATCH(Y$1,'[1]2018_commission_structure-Start'!$A$15:$J$15,0)),0)</f>
        <v>0</v>
      </c>
      <c r="Z526" s="26">
        <f>IF(H526&gt;L526,(H526-L526)*INDEX('[1]2018_commission_structure-Start'!$A$21:$I$24,MATCH($E526,'[1]2018_commission_structure-Start'!$A$21:$A$24,0),MATCH(Z$1,'[1]2018_commission_structure-Start'!$A$21:$I$21,0)),0)</f>
        <v>0</v>
      </c>
      <c r="AA526" s="28">
        <f t="shared" si="88"/>
        <v>118457</v>
      </c>
      <c r="AB526" s="28">
        <f t="shared" si="89"/>
        <v>197591</v>
      </c>
    </row>
    <row r="527" spans="1:28" x14ac:dyDescent="0.2">
      <c r="A527" s="25" t="str">
        <f t="shared" si="80"/>
        <v>Kiley Lartice</v>
      </c>
      <c r="B527" s="25">
        <v>9815158015</v>
      </c>
      <c r="C527" s="25" t="s">
        <v>1035</v>
      </c>
      <c r="D527" s="25" t="s">
        <v>1036</v>
      </c>
      <c r="E527" s="25" t="s">
        <v>7</v>
      </c>
      <c r="F527" s="25">
        <v>64013</v>
      </c>
      <c r="G527" s="25">
        <f>COUNTIF([1]deals_closed!D:D,B527)</f>
        <v>22</v>
      </c>
      <c r="H527" s="26">
        <f>SUMIF([1]deals_closed!D:D,B527,[1]deals_closed!C:C)</f>
        <v>788832</v>
      </c>
      <c r="I527" s="26">
        <f>VLOOKUP(E527,'[1]2018_commission_structure-Start'!$A$22:$I$24,9,FALSE)</f>
        <v>500000</v>
      </c>
      <c r="J527" s="26">
        <f t="shared" si="81"/>
        <v>625000</v>
      </c>
      <c r="K527" s="26">
        <f t="shared" si="82"/>
        <v>750000</v>
      </c>
      <c r="L527" s="26">
        <f t="shared" si="83"/>
        <v>1000000</v>
      </c>
      <c r="M527" s="27">
        <f t="shared" si="84"/>
        <v>1.577664</v>
      </c>
      <c r="N527" s="25" t="str">
        <f t="shared" si="85"/>
        <v>150-200%</v>
      </c>
      <c r="O527" s="28">
        <f>MIN(H527,I527)*INDEX('[1]2018_commission_structure-Start'!$A$21:$I$24,MATCH($E527,'[1]2018_commission_structure-Start'!$A$21:$A$24,0),MATCH(O$1,'[1]2018_commission_structure-Start'!$A$21:$I$21,0))</f>
        <v>50000</v>
      </c>
      <c r="P527" s="26">
        <f>IF(H527&gt;I527,MIN(H527-I527,J527-I527)*INDEX('[1]2018_commission_structure-Start'!$A$21:$I$24,MATCH($E527,'[1]2018_commission_structure-Start'!$A$21:$A$24,0), MATCH(P$1,'[1]2018_commission_structure-Start'!$A$21:$I$21,0)),0)</f>
        <v>18750</v>
      </c>
      <c r="Q527" s="26">
        <f>IF($H527&gt;J527,MIN($H527-J527,K527-J527)*INDEX('[1]2018_commission_structure-Start'!$A$21:$I$24,MATCH($E527,'[1]2018_commission_structure-Start'!$A$21:$A$24,0), MATCH(Q$1,'[1]2018_commission_structure-Start'!$A$21:$I$21,0)),0)</f>
        <v>22500</v>
      </c>
      <c r="R527" s="26">
        <f>IF($H527&gt;K527,MIN($H527-K527,L527-K527)*INDEX('[1]2018_commission_structure-Start'!$A$21:$I$24,MATCH($E527,'[1]2018_commission_structure-Start'!$A$21:$A$24,0), MATCH(R$1,'[1]2018_commission_structure-Start'!$A$21:$I$21,0)),0)</f>
        <v>8543.0400000000009</v>
      </c>
      <c r="S527" s="26">
        <f>IF(H527&gt;L527,(H527-L527)*INDEX('[1]2018_commission_structure-Start'!$A$21:$I$24,MATCH($E527,'[1]2018_commission_structure-Start'!$A$21:$A$24,0),MATCH(S$1,'[1]2018_commission_structure-Start'!$A$21:$I$21,0)),0)</f>
        <v>0</v>
      </c>
      <c r="T527" s="28">
        <f t="shared" si="86"/>
        <v>99793.040000000008</v>
      </c>
      <c r="U527" s="28">
        <f t="shared" si="87"/>
        <v>163806.04</v>
      </c>
      <c r="V527" s="28">
        <f>MIN(H527,I527)*INDEX('[1]2018_commission_structure-Start'!$A$15:$J$18,MATCH($E527,'[1]2018_commission_structure-Start'!$A$15:$A$18,0),MATCH(V$1,'[1]2018_commission_structure-Start'!$A$15:$J$15,0))</f>
        <v>60000</v>
      </c>
      <c r="W527" s="26">
        <f>IF($H527&gt;I527,MIN($H527-I527,J527-I527)*INDEX('[1]2018_commission_structure-Start'!$A$15:$J$18,MATCH($E527,'[1]2018_commission_structure-Start'!$A$15:$A$18,0),MATCH(W$1,'[1]2018_commission_structure-Start'!$A$15:$J$15,0)),0)</f>
        <v>21250</v>
      </c>
      <c r="X527" s="26">
        <f>IF($H527&gt;J527,MIN($H527-J527,K527-J527)*INDEX('[1]2018_commission_structure-Start'!$A$15:$J$18,MATCH($E527,'[1]2018_commission_structure-Start'!$A$15:$A$18,0),MATCH(X$1,'[1]2018_commission_structure-Start'!$A$15:$J$15,0)),0)</f>
        <v>25000</v>
      </c>
      <c r="Y527" s="26">
        <f>IF($H527&gt;K527,MIN($H527-K527,L527-K527)*INDEX('[1]2018_commission_structure-Start'!$A$15:$J$18,MATCH($E527,'[1]2018_commission_structure-Start'!$A$15:$A$18,0),MATCH(Y$1,'[1]2018_commission_structure-Start'!$A$15:$J$15,0)),0)</f>
        <v>8543.0400000000009</v>
      </c>
      <c r="Z527" s="26">
        <f>IF(H527&gt;L527,(H527-L527)*INDEX('[1]2018_commission_structure-Start'!$A$21:$I$24,MATCH($E527,'[1]2018_commission_structure-Start'!$A$21:$A$24,0),MATCH(Z$1,'[1]2018_commission_structure-Start'!$A$21:$I$21,0)),0)</f>
        <v>0</v>
      </c>
      <c r="AA527" s="28">
        <f t="shared" si="88"/>
        <v>114793.04000000001</v>
      </c>
      <c r="AB527" s="28">
        <f t="shared" si="89"/>
        <v>178806.04</v>
      </c>
    </row>
    <row r="528" spans="1:28" x14ac:dyDescent="0.2">
      <c r="A528" s="25" t="str">
        <f t="shared" si="80"/>
        <v>Austine Wyer</v>
      </c>
      <c r="B528" s="25">
        <v>8565880958</v>
      </c>
      <c r="C528" s="25" t="s">
        <v>1037</v>
      </c>
      <c r="D528" s="25" t="s">
        <v>1038</v>
      </c>
      <c r="E528" s="25" t="s">
        <v>29</v>
      </c>
      <c r="F528" s="25">
        <v>55355</v>
      </c>
      <c r="G528" s="25">
        <f>COUNTIF([1]deals_closed!D:D,B528)</f>
        <v>20</v>
      </c>
      <c r="H528" s="26">
        <f>SUMIF([1]deals_closed!D:D,B528,[1]deals_closed!C:C)</f>
        <v>794819</v>
      </c>
      <c r="I528" s="26">
        <f>VLOOKUP(E528,'[1]2018_commission_structure-Start'!$A$22:$I$24,9,FALSE)</f>
        <v>600000</v>
      </c>
      <c r="J528" s="26">
        <f t="shared" si="81"/>
        <v>750000</v>
      </c>
      <c r="K528" s="26">
        <f t="shared" si="82"/>
        <v>900000</v>
      </c>
      <c r="L528" s="26">
        <f t="shared" si="83"/>
        <v>1200000</v>
      </c>
      <c r="M528" s="27">
        <f t="shared" si="84"/>
        <v>1.3246983333333333</v>
      </c>
      <c r="N528" s="25" t="str">
        <f t="shared" si="85"/>
        <v>125-150%</v>
      </c>
      <c r="O528" s="28">
        <f>MIN(H528,I528)*INDEX('[1]2018_commission_structure-Start'!$A$21:$I$24,MATCH($E528,'[1]2018_commission_structure-Start'!$A$21:$A$24,0),MATCH(O$1,'[1]2018_commission_structure-Start'!$A$21:$I$21,0))</f>
        <v>78000</v>
      </c>
      <c r="P528" s="26">
        <f>IF(H528&gt;I528,MIN(H528-I528,J528-I528)*INDEX('[1]2018_commission_structure-Start'!$A$21:$I$24,MATCH($E528,'[1]2018_commission_structure-Start'!$A$21:$A$24,0), MATCH(P$1,'[1]2018_commission_structure-Start'!$A$21:$I$21,0)),0)</f>
        <v>25500.000000000004</v>
      </c>
      <c r="Q528" s="26">
        <f>IF($H528&gt;J528,MIN($H528-J528,K528-J528)*INDEX('[1]2018_commission_structure-Start'!$A$21:$I$24,MATCH($E528,'[1]2018_commission_structure-Start'!$A$21:$A$24,0), MATCH(Q$1,'[1]2018_commission_structure-Start'!$A$21:$I$21,0)),0)</f>
        <v>9411.99</v>
      </c>
      <c r="R528" s="26">
        <f>IF($H528&gt;K528,MIN($H528-K528,L528-K528)*INDEX('[1]2018_commission_structure-Start'!$A$21:$I$24,MATCH($E528,'[1]2018_commission_structure-Start'!$A$21:$A$24,0), MATCH(R$1,'[1]2018_commission_structure-Start'!$A$21:$I$21,0)),0)</f>
        <v>0</v>
      </c>
      <c r="S528" s="26">
        <f>IF(H528&gt;L528,(H528-L528)*INDEX('[1]2018_commission_structure-Start'!$A$21:$I$24,MATCH($E528,'[1]2018_commission_structure-Start'!$A$21:$A$24,0),MATCH(S$1,'[1]2018_commission_structure-Start'!$A$21:$I$21,0)),0)</f>
        <v>0</v>
      </c>
      <c r="T528" s="28">
        <f t="shared" si="86"/>
        <v>112911.99</v>
      </c>
      <c r="U528" s="28">
        <f t="shared" si="87"/>
        <v>168266.99</v>
      </c>
      <c r="V528" s="28">
        <f>MIN(H528,I528)*INDEX('[1]2018_commission_structure-Start'!$A$15:$J$18,MATCH($E528,'[1]2018_commission_structure-Start'!$A$15:$A$18,0),MATCH(V$1,'[1]2018_commission_structure-Start'!$A$15:$J$15,0))</f>
        <v>90000</v>
      </c>
      <c r="W528" s="26">
        <f>IF($H528&gt;I528,MIN($H528-I528,J528-I528)*INDEX('[1]2018_commission_structure-Start'!$A$15:$J$18,MATCH($E528,'[1]2018_commission_structure-Start'!$A$15:$A$18,0),MATCH(W$1,'[1]2018_commission_structure-Start'!$A$15:$J$15,0)),0)</f>
        <v>27000</v>
      </c>
      <c r="X528" s="26">
        <f>IF($H528&gt;J528,MIN($H528-J528,K528-J528)*INDEX('[1]2018_commission_structure-Start'!$A$15:$J$18,MATCH($E528,'[1]2018_commission_structure-Start'!$A$15:$A$18,0),MATCH(X$1,'[1]2018_commission_structure-Start'!$A$15:$J$15,0)),0)</f>
        <v>11204.75</v>
      </c>
      <c r="Y528" s="26">
        <f>IF($H528&gt;K528,MIN($H528-K528,L528-K528)*INDEX('[1]2018_commission_structure-Start'!$A$15:$J$18,MATCH($E528,'[1]2018_commission_structure-Start'!$A$15:$A$18,0),MATCH(Y$1,'[1]2018_commission_structure-Start'!$A$15:$J$15,0)),0)</f>
        <v>0</v>
      </c>
      <c r="Z528" s="26">
        <f>IF(H528&gt;L528,(H528-L528)*INDEX('[1]2018_commission_structure-Start'!$A$21:$I$24,MATCH($E528,'[1]2018_commission_structure-Start'!$A$21:$A$24,0),MATCH(Z$1,'[1]2018_commission_structure-Start'!$A$21:$I$21,0)),0)</f>
        <v>0</v>
      </c>
      <c r="AA528" s="28">
        <f t="shared" si="88"/>
        <v>128204.75</v>
      </c>
      <c r="AB528" s="28">
        <f t="shared" si="89"/>
        <v>183559.75</v>
      </c>
    </row>
    <row r="529" spans="1:28" x14ac:dyDescent="0.2">
      <c r="A529" s="25" t="str">
        <f t="shared" si="80"/>
        <v>Janenna Dailey</v>
      </c>
      <c r="B529" s="25">
        <v>7783641539</v>
      </c>
      <c r="C529" s="25" t="s">
        <v>1039</v>
      </c>
      <c r="D529" s="25" t="s">
        <v>1040</v>
      </c>
      <c r="E529" s="25" t="s">
        <v>10</v>
      </c>
      <c r="F529" s="25">
        <v>109301</v>
      </c>
      <c r="G529" s="25">
        <f>COUNTIF([1]deals_closed!D:D,B529)</f>
        <v>20</v>
      </c>
      <c r="H529" s="26">
        <f>SUMIF([1]deals_closed!D:D,B529,[1]deals_closed!C:C)</f>
        <v>729594</v>
      </c>
      <c r="I529" s="26">
        <f>VLOOKUP(E529,'[1]2018_commission_structure-Start'!$A$22:$I$24,9,FALSE)</f>
        <v>750000</v>
      </c>
      <c r="J529" s="26">
        <f t="shared" si="81"/>
        <v>937500</v>
      </c>
      <c r="K529" s="26">
        <f t="shared" si="82"/>
        <v>1125000</v>
      </c>
      <c r="L529" s="26">
        <f t="shared" si="83"/>
        <v>1500000</v>
      </c>
      <c r="M529" s="27">
        <f t="shared" si="84"/>
        <v>0.97279199999999999</v>
      </c>
      <c r="N529" s="25" t="str">
        <f t="shared" si="85"/>
        <v>0-100%</v>
      </c>
      <c r="O529" s="28">
        <f>MIN(H529,I529)*INDEX('[1]2018_commission_structure-Start'!$A$21:$I$24,MATCH($E529,'[1]2018_commission_structure-Start'!$A$21:$A$24,0),MATCH(O$1,'[1]2018_commission_structure-Start'!$A$21:$I$21,0))</f>
        <v>109439.09999999999</v>
      </c>
      <c r="P529" s="26">
        <f>IF(H529&gt;I529,MIN(H529-I529,J529-I529)*INDEX('[1]2018_commission_structure-Start'!$A$21:$I$24,MATCH($E529,'[1]2018_commission_structure-Start'!$A$21:$A$24,0), MATCH(P$1,'[1]2018_commission_structure-Start'!$A$21:$I$21,0)),0)</f>
        <v>0</v>
      </c>
      <c r="Q529" s="26">
        <f>IF($H529&gt;J529,MIN($H529-J529,K529-J529)*INDEX('[1]2018_commission_structure-Start'!$A$21:$I$24,MATCH($E529,'[1]2018_commission_structure-Start'!$A$21:$A$24,0), MATCH(Q$1,'[1]2018_commission_structure-Start'!$A$21:$I$21,0)),0)</f>
        <v>0</v>
      </c>
      <c r="R529" s="26">
        <f>IF($H529&gt;K529,MIN($H529-K529,L529-K529)*INDEX('[1]2018_commission_structure-Start'!$A$21:$I$24,MATCH($E529,'[1]2018_commission_structure-Start'!$A$21:$A$24,0), MATCH(R$1,'[1]2018_commission_structure-Start'!$A$21:$I$21,0)),0)</f>
        <v>0</v>
      </c>
      <c r="S529" s="26">
        <f>IF(H529&gt;L529,(H529-L529)*INDEX('[1]2018_commission_structure-Start'!$A$21:$I$24,MATCH($E529,'[1]2018_commission_structure-Start'!$A$21:$A$24,0),MATCH(S$1,'[1]2018_commission_structure-Start'!$A$21:$I$21,0)),0)</f>
        <v>0</v>
      </c>
      <c r="T529" s="28">
        <f t="shared" si="86"/>
        <v>109439.09999999999</v>
      </c>
      <c r="U529" s="28">
        <f t="shared" si="87"/>
        <v>218740.09999999998</v>
      </c>
      <c r="V529" s="28">
        <f>MIN(H529,I529)*INDEX('[1]2018_commission_structure-Start'!$A$15:$J$18,MATCH($E529,'[1]2018_commission_structure-Start'!$A$15:$A$18,0),MATCH(V$1,'[1]2018_commission_structure-Start'!$A$15:$J$15,0))</f>
        <v>109439.09999999999</v>
      </c>
      <c r="W529" s="26">
        <f>IF($H529&gt;I529,MIN($H529-I529,J529-I529)*INDEX('[1]2018_commission_structure-Start'!$A$15:$J$18,MATCH($E529,'[1]2018_commission_structure-Start'!$A$15:$A$18,0),MATCH(W$1,'[1]2018_commission_structure-Start'!$A$15:$J$15,0)),0)</f>
        <v>0</v>
      </c>
      <c r="X529" s="26">
        <f>IF($H529&gt;J529,MIN($H529-J529,K529-J529)*INDEX('[1]2018_commission_structure-Start'!$A$15:$J$18,MATCH($E529,'[1]2018_commission_structure-Start'!$A$15:$A$18,0),MATCH(X$1,'[1]2018_commission_structure-Start'!$A$15:$J$15,0)),0)</f>
        <v>0</v>
      </c>
      <c r="Y529" s="26">
        <f>IF($H529&gt;K529,MIN($H529-K529,L529-K529)*INDEX('[1]2018_commission_structure-Start'!$A$15:$J$18,MATCH($E529,'[1]2018_commission_structure-Start'!$A$15:$A$18,0),MATCH(Y$1,'[1]2018_commission_structure-Start'!$A$15:$J$15,0)),0)</f>
        <v>0</v>
      </c>
      <c r="Z529" s="26">
        <f>IF(H529&gt;L529,(H529-L529)*INDEX('[1]2018_commission_structure-Start'!$A$21:$I$24,MATCH($E529,'[1]2018_commission_structure-Start'!$A$21:$A$24,0),MATCH(Z$1,'[1]2018_commission_structure-Start'!$A$21:$I$21,0)),0)</f>
        <v>0</v>
      </c>
      <c r="AA529" s="28">
        <f t="shared" si="88"/>
        <v>109439.09999999999</v>
      </c>
      <c r="AB529" s="28">
        <f t="shared" si="89"/>
        <v>218740.09999999998</v>
      </c>
    </row>
    <row r="530" spans="1:28" x14ac:dyDescent="0.2">
      <c r="A530" s="25" t="str">
        <f t="shared" si="80"/>
        <v>Alfi Duesberry</v>
      </c>
      <c r="B530" s="25">
        <v>9340388305</v>
      </c>
      <c r="C530" s="25" t="s">
        <v>1041</v>
      </c>
      <c r="D530" s="25" t="s">
        <v>1042</v>
      </c>
      <c r="E530" s="25" t="s">
        <v>29</v>
      </c>
      <c r="F530" s="25">
        <v>59920</v>
      </c>
      <c r="G530" s="25">
        <f>COUNTIF([1]deals_closed!D:D,B530)</f>
        <v>18</v>
      </c>
      <c r="H530" s="26">
        <f>SUMIF([1]deals_closed!D:D,B530,[1]deals_closed!C:C)</f>
        <v>607215</v>
      </c>
      <c r="I530" s="26">
        <f>VLOOKUP(E530,'[1]2018_commission_structure-Start'!$A$22:$I$24,9,FALSE)</f>
        <v>600000</v>
      </c>
      <c r="J530" s="26">
        <f t="shared" si="81"/>
        <v>750000</v>
      </c>
      <c r="K530" s="26">
        <f t="shared" si="82"/>
        <v>900000</v>
      </c>
      <c r="L530" s="26">
        <f t="shared" si="83"/>
        <v>1200000</v>
      </c>
      <c r="M530" s="27">
        <f t="shared" si="84"/>
        <v>1.012025</v>
      </c>
      <c r="N530" s="25" t="str">
        <f t="shared" si="85"/>
        <v>100-125%</v>
      </c>
      <c r="O530" s="28">
        <f>MIN(H530,I530)*INDEX('[1]2018_commission_structure-Start'!$A$21:$I$24,MATCH($E530,'[1]2018_commission_structure-Start'!$A$21:$A$24,0),MATCH(O$1,'[1]2018_commission_structure-Start'!$A$21:$I$21,0))</f>
        <v>78000</v>
      </c>
      <c r="P530" s="26">
        <f>IF(H530&gt;I530,MIN(H530-I530,J530-I530)*INDEX('[1]2018_commission_structure-Start'!$A$21:$I$24,MATCH($E530,'[1]2018_commission_structure-Start'!$A$21:$A$24,0), MATCH(P$1,'[1]2018_commission_structure-Start'!$A$21:$I$21,0)),0)</f>
        <v>1226.5500000000002</v>
      </c>
      <c r="Q530" s="26">
        <f>IF($H530&gt;J530,MIN($H530-J530,K530-J530)*INDEX('[1]2018_commission_structure-Start'!$A$21:$I$24,MATCH($E530,'[1]2018_commission_structure-Start'!$A$21:$A$24,0), MATCH(Q$1,'[1]2018_commission_structure-Start'!$A$21:$I$21,0)),0)</f>
        <v>0</v>
      </c>
      <c r="R530" s="26">
        <f>IF($H530&gt;K530,MIN($H530-K530,L530-K530)*INDEX('[1]2018_commission_structure-Start'!$A$21:$I$24,MATCH($E530,'[1]2018_commission_structure-Start'!$A$21:$A$24,0), MATCH(R$1,'[1]2018_commission_structure-Start'!$A$21:$I$21,0)),0)</f>
        <v>0</v>
      </c>
      <c r="S530" s="26">
        <f>IF(H530&gt;L530,(H530-L530)*INDEX('[1]2018_commission_structure-Start'!$A$21:$I$24,MATCH($E530,'[1]2018_commission_structure-Start'!$A$21:$A$24,0),MATCH(S$1,'[1]2018_commission_structure-Start'!$A$21:$I$21,0)),0)</f>
        <v>0</v>
      </c>
      <c r="T530" s="28">
        <f t="shared" si="86"/>
        <v>79226.55</v>
      </c>
      <c r="U530" s="28">
        <f t="shared" si="87"/>
        <v>139146.54999999999</v>
      </c>
      <c r="V530" s="28">
        <f>MIN(H530,I530)*INDEX('[1]2018_commission_structure-Start'!$A$15:$J$18,MATCH($E530,'[1]2018_commission_structure-Start'!$A$15:$A$18,0),MATCH(V$1,'[1]2018_commission_structure-Start'!$A$15:$J$15,0))</f>
        <v>90000</v>
      </c>
      <c r="W530" s="26">
        <f>IF($H530&gt;I530,MIN($H530-I530,J530-I530)*INDEX('[1]2018_commission_structure-Start'!$A$15:$J$18,MATCH($E530,'[1]2018_commission_structure-Start'!$A$15:$A$18,0),MATCH(W$1,'[1]2018_commission_structure-Start'!$A$15:$J$15,0)),0)</f>
        <v>1298.7</v>
      </c>
      <c r="X530" s="26">
        <f>IF($H530&gt;J530,MIN($H530-J530,K530-J530)*INDEX('[1]2018_commission_structure-Start'!$A$15:$J$18,MATCH($E530,'[1]2018_commission_structure-Start'!$A$15:$A$18,0),MATCH(X$1,'[1]2018_commission_structure-Start'!$A$15:$J$15,0)),0)</f>
        <v>0</v>
      </c>
      <c r="Y530" s="26">
        <f>IF($H530&gt;K530,MIN($H530-K530,L530-K530)*INDEX('[1]2018_commission_structure-Start'!$A$15:$J$18,MATCH($E530,'[1]2018_commission_structure-Start'!$A$15:$A$18,0),MATCH(Y$1,'[1]2018_commission_structure-Start'!$A$15:$J$15,0)),0)</f>
        <v>0</v>
      </c>
      <c r="Z530" s="26">
        <f>IF(H530&gt;L530,(H530-L530)*INDEX('[1]2018_commission_structure-Start'!$A$21:$I$24,MATCH($E530,'[1]2018_commission_structure-Start'!$A$21:$A$24,0),MATCH(Z$1,'[1]2018_commission_structure-Start'!$A$21:$I$21,0)),0)</f>
        <v>0</v>
      </c>
      <c r="AA530" s="28">
        <f t="shared" si="88"/>
        <v>91298.7</v>
      </c>
      <c r="AB530" s="28">
        <f t="shared" si="89"/>
        <v>151218.70000000001</v>
      </c>
    </row>
    <row r="531" spans="1:28" x14ac:dyDescent="0.2">
      <c r="A531" s="25" t="str">
        <f t="shared" si="80"/>
        <v>Rosella Zamora</v>
      </c>
      <c r="B531" s="25">
        <v>7966083349</v>
      </c>
      <c r="C531" s="25" t="s">
        <v>1043</v>
      </c>
      <c r="D531" s="25" t="s">
        <v>1044</v>
      </c>
      <c r="E531" s="25" t="s">
        <v>7</v>
      </c>
      <c r="F531" s="25">
        <v>36923</v>
      </c>
      <c r="G531" s="25">
        <f>COUNTIF([1]deals_closed!D:D,B531)</f>
        <v>25</v>
      </c>
      <c r="H531" s="26">
        <f>SUMIF([1]deals_closed!D:D,B531,[1]deals_closed!C:C)</f>
        <v>838575</v>
      </c>
      <c r="I531" s="26">
        <f>VLOOKUP(E531,'[1]2018_commission_structure-Start'!$A$22:$I$24,9,FALSE)</f>
        <v>500000</v>
      </c>
      <c r="J531" s="26">
        <f t="shared" si="81"/>
        <v>625000</v>
      </c>
      <c r="K531" s="26">
        <f t="shared" si="82"/>
        <v>750000</v>
      </c>
      <c r="L531" s="26">
        <f t="shared" si="83"/>
        <v>1000000</v>
      </c>
      <c r="M531" s="27">
        <f t="shared" si="84"/>
        <v>1.6771499999999999</v>
      </c>
      <c r="N531" s="25" t="str">
        <f t="shared" si="85"/>
        <v>150-200%</v>
      </c>
      <c r="O531" s="28">
        <f>MIN(H531,I531)*INDEX('[1]2018_commission_structure-Start'!$A$21:$I$24,MATCH($E531,'[1]2018_commission_structure-Start'!$A$21:$A$24,0),MATCH(O$1,'[1]2018_commission_structure-Start'!$A$21:$I$21,0))</f>
        <v>50000</v>
      </c>
      <c r="P531" s="26">
        <f>IF(H531&gt;I531,MIN(H531-I531,J531-I531)*INDEX('[1]2018_commission_structure-Start'!$A$21:$I$24,MATCH($E531,'[1]2018_commission_structure-Start'!$A$21:$A$24,0), MATCH(P$1,'[1]2018_commission_structure-Start'!$A$21:$I$21,0)),0)</f>
        <v>18750</v>
      </c>
      <c r="Q531" s="26">
        <f>IF($H531&gt;J531,MIN($H531-J531,K531-J531)*INDEX('[1]2018_commission_structure-Start'!$A$21:$I$24,MATCH($E531,'[1]2018_commission_structure-Start'!$A$21:$A$24,0), MATCH(Q$1,'[1]2018_commission_structure-Start'!$A$21:$I$21,0)),0)</f>
        <v>22500</v>
      </c>
      <c r="R531" s="26">
        <f>IF($H531&gt;K531,MIN($H531-K531,L531-K531)*INDEX('[1]2018_commission_structure-Start'!$A$21:$I$24,MATCH($E531,'[1]2018_commission_structure-Start'!$A$21:$A$24,0), MATCH(R$1,'[1]2018_commission_structure-Start'!$A$21:$I$21,0)),0)</f>
        <v>19486.5</v>
      </c>
      <c r="S531" s="26">
        <f>IF(H531&gt;L531,(H531-L531)*INDEX('[1]2018_commission_structure-Start'!$A$21:$I$24,MATCH($E531,'[1]2018_commission_structure-Start'!$A$21:$A$24,0),MATCH(S$1,'[1]2018_commission_structure-Start'!$A$21:$I$21,0)),0)</f>
        <v>0</v>
      </c>
      <c r="T531" s="28">
        <f t="shared" si="86"/>
        <v>110736.5</v>
      </c>
      <c r="U531" s="28">
        <f t="shared" si="87"/>
        <v>147659.5</v>
      </c>
      <c r="V531" s="28">
        <f>MIN(H531,I531)*INDEX('[1]2018_commission_structure-Start'!$A$15:$J$18,MATCH($E531,'[1]2018_commission_structure-Start'!$A$15:$A$18,0),MATCH(V$1,'[1]2018_commission_structure-Start'!$A$15:$J$15,0))</f>
        <v>60000</v>
      </c>
      <c r="W531" s="26">
        <f>IF($H531&gt;I531,MIN($H531-I531,J531-I531)*INDEX('[1]2018_commission_structure-Start'!$A$15:$J$18,MATCH($E531,'[1]2018_commission_structure-Start'!$A$15:$A$18,0),MATCH(W$1,'[1]2018_commission_structure-Start'!$A$15:$J$15,0)),0)</f>
        <v>21250</v>
      </c>
      <c r="X531" s="26">
        <f>IF($H531&gt;J531,MIN($H531-J531,K531-J531)*INDEX('[1]2018_commission_structure-Start'!$A$15:$J$18,MATCH($E531,'[1]2018_commission_structure-Start'!$A$15:$A$18,0),MATCH(X$1,'[1]2018_commission_structure-Start'!$A$15:$J$15,0)),0)</f>
        <v>25000</v>
      </c>
      <c r="Y531" s="26">
        <f>IF($H531&gt;K531,MIN($H531-K531,L531-K531)*INDEX('[1]2018_commission_structure-Start'!$A$15:$J$18,MATCH($E531,'[1]2018_commission_structure-Start'!$A$15:$A$18,0),MATCH(Y$1,'[1]2018_commission_structure-Start'!$A$15:$J$15,0)),0)</f>
        <v>19486.5</v>
      </c>
      <c r="Z531" s="26">
        <f>IF(H531&gt;L531,(H531-L531)*INDEX('[1]2018_commission_structure-Start'!$A$21:$I$24,MATCH($E531,'[1]2018_commission_structure-Start'!$A$21:$A$24,0),MATCH(Z$1,'[1]2018_commission_structure-Start'!$A$21:$I$21,0)),0)</f>
        <v>0</v>
      </c>
      <c r="AA531" s="28">
        <f t="shared" si="88"/>
        <v>125736.5</v>
      </c>
      <c r="AB531" s="28">
        <f t="shared" si="89"/>
        <v>162659.5</v>
      </c>
    </row>
    <row r="532" spans="1:28" x14ac:dyDescent="0.2">
      <c r="A532" s="25" t="str">
        <f t="shared" si="80"/>
        <v>Julianna Dunklee</v>
      </c>
      <c r="B532" s="25">
        <v>1599457717</v>
      </c>
      <c r="C532" s="25" t="s">
        <v>1045</v>
      </c>
      <c r="D532" s="25" t="s">
        <v>1046</v>
      </c>
      <c r="E532" s="25" t="s">
        <v>7</v>
      </c>
      <c r="F532" s="25">
        <v>33272</v>
      </c>
      <c r="G532" s="25">
        <f>COUNTIF([1]deals_closed!D:D,B532)</f>
        <v>13</v>
      </c>
      <c r="H532" s="26">
        <f>SUMIF([1]deals_closed!D:D,B532,[1]deals_closed!C:C)</f>
        <v>417717</v>
      </c>
      <c r="I532" s="26">
        <f>VLOOKUP(E532,'[1]2018_commission_structure-Start'!$A$22:$I$24,9,FALSE)</f>
        <v>500000</v>
      </c>
      <c r="J532" s="26">
        <f t="shared" si="81"/>
        <v>625000</v>
      </c>
      <c r="K532" s="26">
        <f t="shared" si="82"/>
        <v>750000</v>
      </c>
      <c r="L532" s="26">
        <f t="shared" si="83"/>
        <v>1000000</v>
      </c>
      <c r="M532" s="27">
        <f t="shared" si="84"/>
        <v>0.83543400000000001</v>
      </c>
      <c r="N532" s="25" t="str">
        <f t="shared" si="85"/>
        <v>0-100%</v>
      </c>
      <c r="O532" s="28">
        <f>MIN(H532,I532)*INDEX('[1]2018_commission_structure-Start'!$A$21:$I$24,MATCH($E532,'[1]2018_commission_structure-Start'!$A$21:$A$24,0),MATCH(O$1,'[1]2018_commission_structure-Start'!$A$21:$I$21,0))</f>
        <v>41771.700000000004</v>
      </c>
      <c r="P532" s="26">
        <f>IF(H532&gt;I532,MIN(H532-I532,J532-I532)*INDEX('[1]2018_commission_structure-Start'!$A$21:$I$24,MATCH($E532,'[1]2018_commission_structure-Start'!$A$21:$A$24,0), MATCH(P$1,'[1]2018_commission_structure-Start'!$A$21:$I$21,0)),0)</f>
        <v>0</v>
      </c>
      <c r="Q532" s="26">
        <f>IF($H532&gt;J532,MIN($H532-J532,K532-J532)*INDEX('[1]2018_commission_structure-Start'!$A$21:$I$24,MATCH($E532,'[1]2018_commission_structure-Start'!$A$21:$A$24,0), MATCH(Q$1,'[1]2018_commission_structure-Start'!$A$21:$I$21,0)),0)</f>
        <v>0</v>
      </c>
      <c r="R532" s="26">
        <f>IF($H532&gt;K532,MIN($H532-K532,L532-K532)*INDEX('[1]2018_commission_structure-Start'!$A$21:$I$24,MATCH($E532,'[1]2018_commission_structure-Start'!$A$21:$A$24,0), MATCH(R$1,'[1]2018_commission_structure-Start'!$A$21:$I$21,0)),0)</f>
        <v>0</v>
      </c>
      <c r="S532" s="26">
        <f>IF(H532&gt;L532,(H532-L532)*INDEX('[1]2018_commission_structure-Start'!$A$21:$I$24,MATCH($E532,'[1]2018_commission_structure-Start'!$A$21:$A$24,0),MATCH(S$1,'[1]2018_commission_structure-Start'!$A$21:$I$21,0)),0)</f>
        <v>0</v>
      </c>
      <c r="T532" s="28">
        <f t="shared" si="86"/>
        <v>41771.700000000004</v>
      </c>
      <c r="U532" s="28">
        <f t="shared" si="87"/>
        <v>75043.700000000012</v>
      </c>
      <c r="V532" s="28">
        <f>MIN(H532,I532)*INDEX('[1]2018_commission_structure-Start'!$A$15:$J$18,MATCH($E532,'[1]2018_commission_structure-Start'!$A$15:$A$18,0),MATCH(V$1,'[1]2018_commission_structure-Start'!$A$15:$J$15,0))</f>
        <v>50126.04</v>
      </c>
      <c r="W532" s="26">
        <f>IF($H532&gt;I532,MIN($H532-I532,J532-I532)*INDEX('[1]2018_commission_structure-Start'!$A$15:$J$18,MATCH($E532,'[1]2018_commission_structure-Start'!$A$15:$A$18,0),MATCH(W$1,'[1]2018_commission_structure-Start'!$A$15:$J$15,0)),0)</f>
        <v>0</v>
      </c>
      <c r="X532" s="26">
        <f>IF($H532&gt;J532,MIN($H532-J532,K532-J532)*INDEX('[1]2018_commission_structure-Start'!$A$15:$J$18,MATCH($E532,'[1]2018_commission_structure-Start'!$A$15:$A$18,0),MATCH(X$1,'[1]2018_commission_structure-Start'!$A$15:$J$15,0)),0)</f>
        <v>0</v>
      </c>
      <c r="Y532" s="26">
        <f>IF($H532&gt;K532,MIN($H532-K532,L532-K532)*INDEX('[1]2018_commission_structure-Start'!$A$15:$J$18,MATCH($E532,'[1]2018_commission_structure-Start'!$A$15:$A$18,0),MATCH(Y$1,'[1]2018_commission_structure-Start'!$A$15:$J$15,0)),0)</f>
        <v>0</v>
      </c>
      <c r="Z532" s="26">
        <f>IF(H532&gt;L532,(H532-L532)*INDEX('[1]2018_commission_structure-Start'!$A$21:$I$24,MATCH($E532,'[1]2018_commission_structure-Start'!$A$21:$A$24,0),MATCH(Z$1,'[1]2018_commission_structure-Start'!$A$21:$I$21,0)),0)</f>
        <v>0</v>
      </c>
      <c r="AA532" s="28">
        <f t="shared" si="88"/>
        <v>50126.04</v>
      </c>
      <c r="AB532" s="28">
        <f t="shared" si="89"/>
        <v>83398.040000000008</v>
      </c>
    </row>
    <row r="533" spans="1:28" x14ac:dyDescent="0.2">
      <c r="A533" s="25" t="str">
        <f t="shared" si="80"/>
        <v>Aviva Shayes</v>
      </c>
      <c r="B533" s="25">
        <v>6253520369</v>
      </c>
      <c r="C533" s="25" t="s">
        <v>1047</v>
      </c>
      <c r="D533" s="25" t="s">
        <v>1048</v>
      </c>
      <c r="E533" s="25" t="s">
        <v>29</v>
      </c>
      <c r="F533" s="25">
        <v>57050</v>
      </c>
      <c r="G533" s="25">
        <f>COUNTIF([1]deals_closed!D:D,B533)</f>
        <v>19</v>
      </c>
      <c r="H533" s="26">
        <f>SUMIF([1]deals_closed!D:D,B533,[1]deals_closed!C:C)</f>
        <v>604575</v>
      </c>
      <c r="I533" s="26">
        <f>VLOOKUP(E533,'[1]2018_commission_structure-Start'!$A$22:$I$24,9,FALSE)</f>
        <v>600000</v>
      </c>
      <c r="J533" s="26">
        <f t="shared" si="81"/>
        <v>750000</v>
      </c>
      <c r="K533" s="26">
        <f t="shared" si="82"/>
        <v>900000</v>
      </c>
      <c r="L533" s="26">
        <f t="shared" si="83"/>
        <v>1200000</v>
      </c>
      <c r="M533" s="27">
        <f t="shared" si="84"/>
        <v>1.007625</v>
      </c>
      <c r="N533" s="25" t="str">
        <f t="shared" si="85"/>
        <v>100-125%</v>
      </c>
      <c r="O533" s="28">
        <f>MIN(H533,I533)*INDEX('[1]2018_commission_structure-Start'!$A$21:$I$24,MATCH($E533,'[1]2018_commission_structure-Start'!$A$21:$A$24,0),MATCH(O$1,'[1]2018_commission_structure-Start'!$A$21:$I$21,0))</f>
        <v>78000</v>
      </c>
      <c r="P533" s="26">
        <f>IF(H533&gt;I533,MIN(H533-I533,J533-I533)*INDEX('[1]2018_commission_structure-Start'!$A$21:$I$24,MATCH($E533,'[1]2018_commission_structure-Start'!$A$21:$A$24,0), MATCH(P$1,'[1]2018_commission_structure-Start'!$A$21:$I$21,0)),0)</f>
        <v>777.75</v>
      </c>
      <c r="Q533" s="26">
        <f>IF($H533&gt;J533,MIN($H533-J533,K533-J533)*INDEX('[1]2018_commission_structure-Start'!$A$21:$I$24,MATCH($E533,'[1]2018_commission_structure-Start'!$A$21:$A$24,0), MATCH(Q$1,'[1]2018_commission_structure-Start'!$A$21:$I$21,0)),0)</f>
        <v>0</v>
      </c>
      <c r="R533" s="26">
        <f>IF($H533&gt;K533,MIN($H533-K533,L533-K533)*INDEX('[1]2018_commission_structure-Start'!$A$21:$I$24,MATCH($E533,'[1]2018_commission_structure-Start'!$A$21:$A$24,0), MATCH(R$1,'[1]2018_commission_structure-Start'!$A$21:$I$21,0)),0)</f>
        <v>0</v>
      </c>
      <c r="S533" s="26">
        <f>IF(H533&gt;L533,(H533-L533)*INDEX('[1]2018_commission_structure-Start'!$A$21:$I$24,MATCH($E533,'[1]2018_commission_structure-Start'!$A$21:$A$24,0),MATCH(S$1,'[1]2018_commission_structure-Start'!$A$21:$I$21,0)),0)</f>
        <v>0</v>
      </c>
      <c r="T533" s="28">
        <f t="shared" si="86"/>
        <v>78777.75</v>
      </c>
      <c r="U533" s="28">
        <f t="shared" si="87"/>
        <v>135827.75</v>
      </c>
      <c r="V533" s="28">
        <f>MIN(H533,I533)*INDEX('[1]2018_commission_structure-Start'!$A$15:$J$18,MATCH($E533,'[1]2018_commission_structure-Start'!$A$15:$A$18,0),MATCH(V$1,'[1]2018_commission_structure-Start'!$A$15:$J$15,0))</f>
        <v>90000</v>
      </c>
      <c r="W533" s="26">
        <f>IF($H533&gt;I533,MIN($H533-I533,J533-I533)*INDEX('[1]2018_commission_structure-Start'!$A$15:$J$18,MATCH($E533,'[1]2018_commission_structure-Start'!$A$15:$A$18,0),MATCH(W$1,'[1]2018_commission_structure-Start'!$A$15:$J$15,0)),0)</f>
        <v>823.5</v>
      </c>
      <c r="X533" s="26">
        <f>IF($H533&gt;J533,MIN($H533-J533,K533-J533)*INDEX('[1]2018_commission_structure-Start'!$A$15:$J$18,MATCH($E533,'[1]2018_commission_structure-Start'!$A$15:$A$18,0),MATCH(X$1,'[1]2018_commission_structure-Start'!$A$15:$J$15,0)),0)</f>
        <v>0</v>
      </c>
      <c r="Y533" s="26">
        <f>IF($H533&gt;K533,MIN($H533-K533,L533-K533)*INDEX('[1]2018_commission_structure-Start'!$A$15:$J$18,MATCH($E533,'[1]2018_commission_structure-Start'!$A$15:$A$18,0),MATCH(Y$1,'[1]2018_commission_structure-Start'!$A$15:$J$15,0)),0)</f>
        <v>0</v>
      </c>
      <c r="Z533" s="26">
        <f>IF(H533&gt;L533,(H533-L533)*INDEX('[1]2018_commission_structure-Start'!$A$21:$I$24,MATCH($E533,'[1]2018_commission_structure-Start'!$A$21:$A$24,0),MATCH(Z$1,'[1]2018_commission_structure-Start'!$A$21:$I$21,0)),0)</f>
        <v>0</v>
      </c>
      <c r="AA533" s="28">
        <f t="shared" si="88"/>
        <v>90823.5</v>
      </c>
      <c r="AB533" s="28">
        <f t="shared" si="89"/>
        <v>147873.5</v>
      </c>
    </row>
    <row r="534" spans="1:28" x14ac:dyDescent="0.2">
      <c r="A534" s="25" t="str">
        <f t="shared" si="80"/>
        <v>Wendel Hulmes</v>
      </c>
      <c r="B534" s="25">
        <v>8054305400</v>
      </c>
      <c r="C534" s="25" t="s">
        <v>870</v>
      </c>
      <c r="D534" s="25" t="s">
        <v>1049</v>
      </c>
      <c r="E534" s="25" t="s">
        <v>10</v>
      </c>
      <c r="F534" s="25">
        <v>101542</v>
      </c>
      <c r="G534" s="25">
        <f>COUNTIF([1]deals_closed!D:D,B534)</f>
        <v>19</v>
      </c>
      <c r="H534" s="26">
        <f>SUMIF([1]deals_closed!D:D,B534,[1]deals_closed!C:C)</f>
        <v>676232</v>
      </c>
      <c r="I534" s="26">
        <f>VLOOKUP(E534,'[1]2018_commission_structure-Start'!$A$22:$I$24,9,FALSE)</f>
        <v>750000</v>
      </c>
      <c r="J534" s="26">
        <f t="shared" si="81"/>
        <v>937500</v>
      </c>
      <c r="K534" s="26">
        <f t="shared" si="82"/>
        <v>1125000</v>
      </c>
      <c r="L534" s="26">
        <f t="shared" si="83"/>
        <v>1500000</v>
      </c>
      <c r="M534" s="27">
        <f t="shared" si="84"/>
        <v>0.9016426666666667</v>
      </c>
      <c r="N534" s="25" t="str">
        <f t="shared" si="85"/>
        <v>0-100%</v>
      </c>
      <c r="O534" s="28">
        <f>MIN(H534,I534)*INDEX('[1]2018_commission_structure-Start'!$A$21:$I$24,MATCH($E534,'[1]2018_commission_structure-Start'!$A$21:$A$24,0),MATCH(O$1,'[1]2018_commission_structure-Start'!$A$21:$I$21,0))</f>
        <v>101434.8</v>
      </c>
      <c r="P534" s="26">
        <f>IF(H534&gt;I534,MIN(H534-I534,J534-I534)*INDEX('[1]2018_commission_structure-Start'!$A$21:$I$24,MATCH($E534,'[1]2018_commission_structure-Start'!$A$21:$A$24,0), MATCH(P$1,'[1]2018_commission_structure-Start'!$A$21:$I$21,0)),0)</f>
        <v>0</v>
      </c>
      <c r="Q534" s="26">
        <f>IF($H534&gt;J534,MIN($H534-J534,K534-J534)*INDEX('[1]2018_commission_structure-Start'!$A$21:$I$24,MATCH($E534,'[1]2018_commission_structure-Start'!$A$21:$A$24,0), MATCH(Q$1,'[1]2018_commission_structure-Start'!$A$21:$I$21,0)),0)</f>
        <v>0</v>
      </c>
      <c r="R534" s="26">
        <f>IF($H534&gt;K534,MIN($H534-K534,L534-K534)*INDEX('[1]2018_commission_structure-Start'!$A$21:$I$24,MATCH($E534,'[1]2018_commission_structure-Start'!$A$21:$A$24,0), MATCH(R$1,'[1]2018_commission_structure-Start'!$A$21:$I$21,0)),0)</f>
        <v>0</v>
      </c>
      <c r="S534" s="26">
        <f>IF(H534&gt;L534,(H534-L534)*INDEX('[1]2018_commission_structure-Start'!$A$21:$I$24,MATCH($E534,'[1]2018_commission_structure-Start'!$A$21:$A$24,0),MATCH(S$1,'[1]2018_commission_structure-Start'!$A$21:$I$21,0)),0)</f>
        <v>0</v>
      </c>
      <c r="T534" s="28">
        <f t="shared" si="86"/>
        <v>101434.8</v>
      </c>
      <c r="U534" s="28">
        <f t="shared" si="87"/>
        <v>202976.8</v>
      </c>
      <c r="V534" s="28">
        <f>MIN(H534,I534)*INDEX('[1]2018_commission_structure-Start'!$A$15:$J$18,MATCH($E534,'[1]2018_commission_structure-Start'!$A$15:$A$18,0),MATCH(V$1,'[1]2018_commission_structure-Start'!$A$15:$J$15,0))</f>
        <v>101434.8</v>
      </c>
      <c r="W534" s="26">
        <f>IF($H534&gt;I534,MIN($H534-I534,J534-I534)*INDEX('[1]2018_commission_structure-Start'!$A$15:$J$18,MATCH($E534,'[1]2018_commission_structure-Start'!$A$15:$A$18,0),MATCH(W$1,'[1]2018_commission_structure-Start'!$A$15:$J$15,0)),0)</f>
        <v>0</v>
      </c>
      <c r="X534" s="26">
        <f>IF($H534&gt;J534,MIN($H534-J534,K534-J534)*INDEX('[1]2018_commission_structure-Start'!$A$15:$J$18,MATCH($E534,'[1]2018_commission_structure-Start'!$A$15:$A$18,0),MATCH(X$1,'[1]2018_commission_structure-Start'!$A$15:$J$15,0)),0)</f>
        <v>0</v>
      </c>
      <c r="Y534" s="26">
        <f>IF($H534&gt;K534,MIN($H534-K534,L534-K534)*INDEX('[1]2018_commission_structure-Start'!$A$15:$J$18,MATCH($E534,'[1]2018_commission_structure-Start'!$A$15:$A$18,0),MATCH(Y$1,'[1]2018_commission_structure-Start'!$A$15:$J$15,0)),0)</f>
        <v>0</v>
      </c>
      <c r="Z534" s="26">
        <f>IF(H534&gt;L534,(H534-L534)*INDEX('[1]2018_commission_structure-Start'!$A$21:$I$24,MATCH($E534,'[1]2018_commission_structure-Start'!$A$21:$A$24,0),MATCH(Z$1,'[1]2018_commission_structure-Start'!$A$21:$I$21,0)),0)</f>
        <v>0</v>
      </c>
      <c r="AA534" s="28">
        <f t="shared" si="88"/>
        <v>101434.8</v>
      </c>
      <c r="AB534" s="28">
        <f t="shared" si="89"/>
        <v>202976.8</v>
      </c>
    </row>
    <row r="535" spans="1:28" x14ac:dyDescent="0.2">
      <c r="A535" s="25" t="str">
        <f t="shared" si="80"/>
        <v>Terri Dorn</v>
      </c>
      <c r="B535" s="25">
        <v>5795848808</v>
      </c>
      <c r="C535" s="25" t="s">
        <v>518</v>
      </c>
      <c r="D535" s="25" t="s">
        <v>1050</v>
      </c>
      <c r="E535" s="25" t="s">
        <v>10</v>
      </c>
      <c r="F535" s="25">
        <v>92315</v>
      </c>
      <c r="G535" s="25">
        <f>COUNTIF([1]deals_closed!D:D,B535)</f>
        <v>30</v>
      </c>
      <c r="H535" s="26">
        <f>SUMIF([1]deals_closed!D:D,B535,[1]deals_closed!C:C)</f>
        <v>1039370</v>
      </c>
      <c r="I535" s="26">
        <f>VLOOKUP(E535,'[1]2018_commission_structure-Start'!$A$22:$I$24,9,FALSE)</f>
        <v>750000</v>
      </c>
      <c r="J535" s="26">
        <f t="shared" si="81"/>
        <v>937500</v>
      </c>
      <c r="K535" s="26">
        <f t="shared" si="82"/>
        <v>1125000</v>
      </c>
      <c r="L535" s="26">
        <f t="shared" si="83"/>
        <v>1500000</v>
      </c>
      <c r="M535" s="27">
        <f t="shared" si="84"/>
        <v>1.3858266666666668</v>
      </c>
      <c r="N535" s="25" t="str">
        <f t="shared" si="85"/>
        <v>125-150%</v>
      </c>
      <c r="O535" s="28">
        <f>MIN(H535,I535)*INDEX('[1]2018_commission_structure-Start'!$A$21:$I$24,MATCH($E535,'[1]2018_commission_structure-Start'!$A$21:$A$24,0),MATCH(O$1,'[1]2018_commission_structure-Start'!$A$21:$I$21,0))</f>
        <v>112500</v>
      </c>
      <c r="P535" s="26">
        <f>IF(H535&gt;I535,MIN(H535-I535,J535-I535)*INDEX('[1]2018_commission_structure-Start'!$A$21:$I$24,MATCH($E535,'[1]2018_commission_structure-Start'!$A$21:$A$24,0), MATCH(P$1,'[1]2018_commission_structure-Start'!$A$21:$I$21,0)),0)</f>
        <v>35625</v>
      </c>
      <c r="Q535" s="26">
        <f>IF($H535&gt;J535,MIN($H535-J535,K535-J535)*INDEX('[1]2018_commission_structure-Start'!$A$21:$I$24,MATCH($E535,'[1]2018_commission_structure-Start'!$A$21:$A$24,0), MATCH(Q$1,'[1]2018_commission_structure-Start'!$A$21:$I$21,0)),0)</f>
        <v>23430.100000000002</v>
      </c>
      <c r="R535" s="26">
        <f>IF($H535&gt;K535,MIN($H535-K535,L535-K535)*INDEX('[1]2018_commission_structure-Start'!$A$21:$I$24,MATCH($E535,'[1]2018_commission_structure-Start'!$A$21:$A$24,0), MATCH(R$1,'[1]2018_commission_structure-Start'!$A$21:$I$21,0)),0)</f>
        <v>0</v>
      </c>
      <c r="S535" s="26">
        <f>IF(H535&gt;L535,(H535-L535)*INDEX('[1]2018_commission_structure-Start'!$A$21:$I$24,MATCH($E535,'[1]2018_commission_structure-Start'!$A$21:$A$24,0),MATCH(S$1,'[1]2018_commission_structure-Start'!$A$21:$I$21,0)),0)</f>
        <v>0</v>
      </c>
      <c r="T535" s="28">
        <f t="shared" si="86"/>
        <v>171555.1</v>
      </c>
      <c r="U535" s="28">
        <f t="shared" si="87"/>
        <v>263870.09999999998</v>
      </c>
      <c r="V535" s="28">
        <f>MIN(H535,I535)*INDEX('[1]2018_commission_structure-Start'!$A$15:$J$18,MATCH($E535,'[1]2018_commission_structure-Start'!$A$15:$A$18,0),MATCH(V$1,'[1]2018_commission_structure-Start'!$A$15:$J$15,0))</f>
        <v>112500</v>
      </c>
      <c r="W535" s="26">
        <f>IF($H535&gt;I535,MIN($H535-I535,J535-I535)*INDEX('[1]2018_commission_structure-Start'!$A$15:$J$18,MATCH($E535,'[1]2018_commission_structure-Start'!$A$15:$A$18,0),MATCH(W$1,'[1]2018_commission_structure-Start'!$A$15:$J$15,0)),0)</f>
        <v>41250</v>
      </c>
      <c r="X535" s="26">
        <f>IF($H535&gt;J535,MIN($H535-J535,K535-J535)*INDEX('[1]2018_commission_structure-Start'!$A$15:$J$18,MATCH($E535,'[1]2018_commission_structure-Start'!$A$15:$A$18,0),MATCH(X$1,'[1]2018_commission_structure-Start'!$A$15:$J$15,0)),0)</f>
        <v>25467.5</v>
      </c>
      <c r="Y535" s="26">
        <f>IF($H535&gt;K535,MIN($H535-K535,L535-K535)*INDEX('[1]2018_commission_structure-Start'!$A$15:$J$18,MATCH($E535,'[1]2018_commission_structure-Start'!$A$15:$A$18,0),MATCH(Y$1,'[1]2018_commission_structure-Start'!$A$15:$J$15,0)),0)</f>
        <v>0</v>
      </c>
      <c r="Z535" s="26">
        <f>IF(H535&gt;L535,(H535-L535)*INDEX('[1]2018_commission_structure-Start'!$A$21:$I$24,MATCH($E535,'[1]2018_commission_structure-Start'!$A$21:$A$24,0),MATCH(Z$1,'[1]2018_commission_structure-Start'!$A$21:$I$21,0)),0)</f>
        <v>0</v>
      </c>
      <c r="AA535" s="28">
        <f t="shared" si="88"/>
        <v>179217.5</v>
      </c>
      <c r="AB535" s="28">
        <f t="shared" si="89"/>
        <v>271532.5</v>
      </c>
    </row>
    <row r="536" spans="1:28" x14ac:dyDescent="0.2">
      <c r="A536" s="25" t="str">
        <f t="shared" si="80"/>
        <v>Rodina Calloway</v>
      </c>
      <c r="B536" s="25">
        <v>7249524151</v>
      </c>
      <c r="C536" s="25" t="s">
        <v>276</v>
      </c>
      <c r="D536" s="25" t="s">
        <v>1051</v>
      </c>
      <c r="E536" s="25" t="s">
        <v>10</v>
      </c>
      <c r="F536" s="25">
        <v>77547</v>
      </c>
      <c r="G536" s="25">
        <f>COUNTIF([1]deals_closed!D:D,B536)</f>
        <v>13</v>
      </c>
      <c r="H536" s="26">
        <f>SUMIF([1]deals_closed!D:D,B536,[1]deals_closed!C:C)</f>
        <v>616122</v>
      </c>
      <c r="I536" s="26">
        <f>VLOOKUP(E536,'[1]2018_commission_structure-Start'!$A$22:$I$24,9,FALSE)</f>
        <v>750000</v>
      </c>
      <c r="J536" s="26">
        <f t="shared" si="81"/>
        <v>937500</v>
      </c>
      <c r="K536" s="26">
        <f t="shared" si="82"/>
        <v>1125000</v>
      </c>
      <c r="L536" s="26">
        <f t="shared" si="83"/>
        <v>1500000</v>
      </c>
      <c r="M536" s="27">
        <f t="shared" si="84"/>
        <v>0.821496</v>
      </c>
      <c r="N536" s="25" t="str">
        <f t="shared" si="85"/>
        <v>0-100%</v>
      </c>
      <c r="O536" s="28">
        <f>MIN(H536,I536)*INDEX('[1]2018_commission_structure-Start'!$A$21:$I$24,MATCH($E536,'[1]2018_commission_structure-Start'!$A$21:$A$24,0),MATCH(O$1,'[1]2018_commission_structure-Start'!$A$21:$I$21,0))</f>
        <v>92418.3</v>
      </c>
      <c r="P536" s="26">
        <f>IF(H536&gt;I536,MIN(H536-I536,J536-I536)*INDEX('[1]2018_commission_structure-Start'!$A$21:$I$24,MATCH($E536,'[1]2018_commission_structure-Start'!$A$21:$A$24,0), MATCH(P$1,'[1]2018_commission_structure-Start'!$A$21:$I$21,0)),0)</f>
        <v>0</v>
      </c>
      <c r="Q536" s="26">
        <f>IF($H536&gt;J536,MIN($H536-J536,K536-J536)*INDEX('[1]2018_commission_structure-Start'!$A$21:$I$24,MATCH($E536,'[1]2018_commission_structure-Start'!$A$21:$A$24,0), MATCH(Q$1,'[1]2018_commission_structure-Start'!$A$21:$I$21,0)),0)</f>
        <v>0</v>
      </c>
      <c r="R536" s="26">
        <f>IF($H536&gt;K536,MIN($H536-K536,L536-K536)*INDEX('[1]2018_commission_structure-Start'!$A$21:$I$24,MATCH($E536,'[1]2018_commission_structure-Start'!$A$21:$A$24,0), MATCH(R$1,'[1]2018_commission_structure-Start'!$A$21:$I$21,0)),0)</f>
        <v>0</v>
      </c>
      <c r="S536" s="26">
        <f>IF(H536&gt;L536,(H536-L536)*INDEX('[1]2018_commission_structure-Start'!$A$21:$I$24,MATCH($E536,'[1]2018_commission_structure-Start'!$A$21:$A$24,0),MATCH(S$1,'[1]2018_commission_structure-Start'!$A$21:$I$21,0)),0)</f>
        <v>0</v>
      </c>
      <c r="T536" s="28">
        <f t="shared" si="86"/>
        <v>92418.3</v>
      </c>
      <c r="U536" s="28">
        <f t="shared" si="87"/>
        <v>169965.3</v>
      </c>
      <c r="V536" s="28">
        <f>MIN(H536,I536)*INDEX('[1]2018_commission_structure-Start'!$A$15:$J$18,MATCH($E536,'[1]2018_commission_structure-Start'!$A$15:$A$18,0),MATCH(V$1,'[1]2018_commission_structure-Start'!$A$15:$J$15,0))</f>
        <v>92418.3</v>
      </c>
      <c r="W536" s="26">
        <f>IF($H536&gt;I536,MIN($H536-I536,J536-I536)*INDEX('[1]2018_commission_structure-Start'!$A$15:$J$18,MATCH($E536,'[1]2018_commission_structure-Start'!$A$15:$A$18,0),MATCH(W$1,'[1]2018_commission_structure-Start'!$A$15:$J$15,0)),0)</f>
        <v>0</v>
      </c>
      <c r="X536" s="26">
        <f>IF($H536&gt;J536,MIN($H536-J536,K536-J536)*INDEX('[1]2018_commission_structure-Start'!$A$15:$J$18,MATCH($E536,'[1]2018_commission_structure-Start'!$A$15:$A$18,0),MATCH(X$1,'[1]2018_commission_structure-Start'!$A$15:$J$15,0)),0)</f>
        <v>0</v>
      </c>
      <c r="Y536" s="26">
        <f>IF($H536&gt;K536,MIN($H536-K536,L536-K536)*INDEX('[1]2018_commission_structure-Start'!$A$15:$J$18,MATCH($E536,'[1]2018_commission_structure-Start'!$A$15:$A$18,0),MATCH(Y$1,'[1]2018_commission_structure-Start'!$A$15:$J$15,0)),0)</f>
        <v>0</v>
      </c>
      <c r="Z536" s="26">
        <f>IF(H536&gt;L536,(H536-L536)*INDEX('[1]2018_commission_structure-Start'!$A$21:$I$24,MATCH($E536,'[1]2018_commission_structure-Start'!$A$21:$A$24,0),MATCH(Z$1,'[1]2018_commission_structure-Start'!$A$21:$I$21,0)),0)</f>
        <v>0</v>
      </c>
      <c r="AA536" s="28">
        <f t="shared" si="88"/>
        <v>92418.3</v>
      </c>
      <c r="AB536" s="28">
        <f t="shared" si="89"/>
        <v>169965.3</v>
      </c>
    </row>
    <row r="537" spans="1:28" x14ac:dyDescent="0.2">
      <c r="A537" s="25" t="str">
        <f t="shared" si="80"/>
        <v>Adena Kop</v>
      </c>
      <c r="B537" s="25">
        <v>3235176993</v>
      </c>
      <c r="C537" s="25" t="s">
        <v>1052</v>
      </c>
      <c r="D537" s="25" t="s">
        <v>1053</v>
      </c>
      <c r="E537" s="25" t="s">
        <v>7</v>
      </c>
      <c r="F537" s="25">
        <v>60549</v>
      </c>
      <c r="G537" s="25">
        <f>COUNTIF([1]deals_closed!D:D,B537)</f>
        <v>15</v>
      </c>
      <c r="H537" s="26">
        <f>SUMIF([1]deals_closed!D:D,B537,[1]deals_closed!C:C)</f>
        <v>451004</v>
      </c>
      <c r="I537" s="26">
        <f>VLOOKUP(E537,'[1]2018_commission_structure-Start'!$A$22:$I$24,9,FALSE)</f>
        <v>500000</v>
      </c>
      <c r="J537" s="26">
        <f t="shared" si="81"/>
        <v>625000</v>
      </c>
      <c r="K537" s="26">
        <f t="shared" si="82"/>
        <v>750000</v>
      </c>
      <c r="L537" s="26">
        <f t="shared" si="83"/>
        <v>1000000</v>
      </c>
      <c r="M537" s="27">
        <f t="shared" si="84"/>
        <v>0.90200800000000003</v>
      </c>
      <c r="N537" s="25" t="str">
        <f t="shared" si="85"/>
        <v>0-100%</v>
      </c>
      <c r="O537" s="28">
        <f>MIN(H537,I537)*INDEX('[1]2018_commission_structure-Start'!$A$21:$I$24,MATCH($E537,'[1]2018_commission_structure-Start'!$A$21:$A$24,0),MATCH(O$1,'[1]2018_commission_structure-Start'!$A$21:$I$21,0))</f>
        <v>45100.4</v>
      </c>
      <c r="P537" s="26">
        <f>IF(H537&gt;I537,MIN(H537-I537,J537-I537)*INDEX('[1]2018_commission_structure-Start'!$A$21:$I$24,MATCH($E537,'[1]2018_commission_structure-Start'!$A$21:$A$24,0), MATCH(P$1,'[1]2018_commission_structure-Start'!$A$21:$I$21,0)),0)</f>
        <v>0</v>
      </c>
      <c r="Q537" s="26">
        <f>IF($H537&gt;J537,MIN($H537-J537,K537-J537)*INDEX('[1]2018_commission_structure-Start'!$A$21:$I$24,MATCH($E537,'[1]2018_commission_structure-Start'!$A$21:$A$24,0), MATCH(Q$1,'[1]2018_commission_structure-Start'!$A$21:$I$21,0)),0)</f>
        <v>0</v>
      </c>
      <c r="R537" s="26">
        <f>IF($H537&gt;K537,MIN($H537-K537,L537-K537)*INDEX('[1]2018_commission_structure-Start'!$A$21:$I$24,MATCH($E537,'[1]2018_commission_structure-Start'!$A$21:$A$24,0), MATCH(R$1,'[1]2018_commission_structure-Start'!$A$21:$I$21,0)),0)</f>
        <v>0</v>
      </c>
      <c r="S537" s="26">
        <f>IF(H537&gt;L537,(H537-L537)*INDEX('[1]2018_commission_structure-Start'!$A$21:$I$24,MATCH($E537,'[1]2018_commission_structure-Start'!$A$21:$A$24,0),MATCH(S$1,'[1]2018_commission_structure-Start'!$A$21:$I$21,0)),0)</f>
        <v>0</v>
      </c>
      <c r="T537" s="28">
        <f t="shared" si="86"/>
        <v>45100.4</v>
      </c>
      <c r="U537" s="28">
        <f t="shared" si="87"/>
        <v>105649.4</v>
      </c>
      <c r="V537" s="28">
        <f>MIN(H537,I537)*INDEX('[1]2018_commission_structure-Start'!$A$15:$J$18,MATCH($E537,'[1]2018_commission_structure-Start'!$A$15:$A$18,0),MATCH(V$1,'[1]2018_commission_structure-Start'!$A$15:$J$15,0))</f>
        <v>54120.479999999996</v>
      </c>
      <c r="W537" s="26">
        <f>IF($H537&gt;I537,MIN($H537-I537,J537-I537)*INDEX('[1]2018_commission_structure-Start'!$A$15:$J$18,MATCH($E537,'[1]2018_commission_structure-Start'!$A$15:$A$18,0),MATCH(W$1,'[1]2018_commission_structure-Start'!$A$15:$J$15,0)),0)</f>
        <v>0</v>
      </c>
      <c r="X537" s="26">
        <f>IF($H537&gt;J537,MIN($H537-J537,K537-J537)*INDEX('[1]2018_commission_structure-Start'!$A$15:$J$18,MATCH($E537,'[1]2018_commission_structure-Start'!$A$15:$A$18,0),MATCH(X$1,'[1]2018_commission_structure-Start'!$A$15:$J$15,0)),0)</f>
        <v>0</v>
      </c>
      <c r="Y537" s="26">
        <f>IF($H537&gt;K537,MIN($H537-K537,L537-K537)*INDEX('[1]2018_commission_structure-Start'!$A$15:$J$18,MATCH($E537,'[1]2018_commission_structure-Start'!$A$15:$A$18,0),MATCH(Y$1,'[1]2018_commission_structure-Start'!$A$15:$J$15,0)),0)</f>
        <v>0</v>
      </c>
      <c r="Z537" s="26">
        <f>IF(H537&gt;L537,(H537-L537)*INDEX('[1]2018_commission_structure-Start'!$A$21:$I$24,MATCH($E537,'[1]2018_commission_structure-Start'!$A$21:$A$24,0),MATCH(Z$1,'[1]2018_commission_structure-Start'!$A$21:$I$21,0)),0)</f>
        <v>0</v>
      </c>
      <c r="AA537" s="28">
        <f t="shared" si="88"/>
        <v>54120.479999999996</v>
      </c>
      <c r="AB537" s="28">
        <f t="shared" si="89"/>
        <v>114669.48</v>
      </c>
    </row>
    <row r="538" spans="1:28" x14ac:dyDescent="0.2">
      <c r="A538" s="25" t="str">
        <f t="shared" si="80"/>
        <v>Rosina Kener</v>
      </c>
      <c r="B538" s="25">
        <v>2565290632</v>
      </c>
      <c r="C538" s="25" t="s">
        <v>1054</v>
      </c>
      <c r="D538" s="25" t="s">
        <v>1055</v>
      </c>
      <c r="E538" s="25" t="s">
        <v>10</v>
      </c>
      <c r="F538" s="25">
        <v>81538</v>
      </c>
      <c r="G538" s="25">
        <f>COUNTIF([1]deals_closed!D:D,B538)</f>
        <v>16</v>
      </c>
      <c r="H538" s="26">
        <f>SUMIF([1]deals_closed!D:D,B538,[1]deals_closed!C:C)</f>
        <v>535073</v>
      </c>
      <c r="I538" s="26">
        <f>VLOOKUP(E538,'[1]2018_commission_structure-Start'!$A$22:$I$24,9,FALSE)</f>
        <v>750000</v>
      </c>
      <c r="J538" s="26">
        <f t="shared" si="81"/>
        <v>937500</v>
      </c>
      <c r="K538" s="26">
        <f t="shared" si="82"/>
        <v>1125000</v>
      </c>
      <c r="L538" s="26">
        <f t="shared" si="83"/>
        <v>1500000</v>
      </c>
      <c r="M538" s="27">
        <f t="shared" si="84"/>
        <v>0.71343066666666666</v>
      </c>
      <c r="N538" s="25" t="str">
        <f t="shared" si="85"/>
        <v>0-100%</v>
      </c>
      <c r="O538" s="28">
        <f>MIN(H538,I538)*INDEX('[1]2018_commission_structure-Start'!$A$21:$I$24,MATCH($E538,'[1]2018_commission_structure-Start'!$A$21:$A$24,0),MATCH(O$1,'[1]2018_commission_structure-Start'!$A$21:$I$21,0))</f>
        <v>80260.95</v>
      </c>
      <c r="P538" s="26">
        <f>IF(H538&gt;I538,MIN(H538-I538,J538-I538)*INDEX('[1]2018_commission_structure-Start'!$A$21:$I$24,MATCH($E538,'[1]2018_commission_structure-Start'!$A$21:$A$24,0), MATCH(P$1,'[1]2018_commission_structure-Start'!$A$21:$I$21,0)),0)</f>
        <v>0</v>
      </c>
      <c r="Q538" s="26">
        <f>IF($H538&gt;J538,MIN($H538-J538,K538-J538)*INDEX('[1]2018_commission_structure-Start'!$A$21:$I$24,MATCH($E538,'[1]2018_commission_structure-Start'!$A$21:$A$24,0), MATCH(Q$1,'[1]2018_commission_structure-Start'!$A$21:$I$21,0)),0)</f>
        <v>0</v>
      </c>
      <c r="R538" s="26">
        <f>IF($H538&gt;K538,MIN($H538-K538,L538-K538)*INDEX('[1]2018_commission_structure-Start'!$A$21:$I$24,MATCH($E538,'[1]2018_commission_structure-Start'!$A$21:$A$24,0), MATCH(R$1,'[1]2018_commission_structure-Start'!$A$21:$I$21,0)),0)</f>
        <v>0</v>
      </c>
      <c r="S538" s="26">
        <f>IF(H538&gt;L538,(H538-L538)*INDEX('[1]2018_commission_structure-Start'!$A$21:$I$24,MATCH($E538,'[1]2018_commission_structure-Start'!$A$21:$A$24,0),MATCH(S$1,'[1]2018_commission_structure-Start'!$A$21:$I$21,0)),0)</f>
        <v>0</v>
      </c>
      <c r="T538" s="28">
        <f t="shared" si="86"/>
        <v>80260.95</v>
      </c>
      <c r="U538" s="28">
        <f t="shared" si="87"/>
        <v>161798.95000000001</v>
      </c>
      <c r="V538" s="28">
        <f>MIN(H538,I538)*INDEX('[1]2018_commission_structure-Start'!$A$15:$J$18,MATCH($E538,'[1]2018_commission_structure-Start'!$A$15:$A$18,0),MATCH(V$1,'[1]2018_commission_structure-Start'!$A$15:$J$15,0))</f>
        <v>80260.95</v>
      </c>
      <c r="W538" s="26">
        <f>IF($H538&gt;I538,MIN($H538-I538,J538-I538)*INDEX('[1]2018_commission_structure-Start'!$A$15:$J$18,MATCH($E538,'[1]2018_commission_structure-Start'!$A$15:$A$18,0),MATCH(W$1,'[1]2018_commission_structure-Start'!$A$15:$J$15,0)),0)</f>
        <v>0</v>
      </c>
      <c r="X538" s="26">
        <f>IF($H538&gt;J538,MIN($H538-J538,K538-J538)*INDEX('[1]2018_commission_structure-Start'!$A$15:$J$18,MATCH($E538,'[1]2018_commission_structure-Start'!$A$15:$A$18,0),MATCH(X$1,'[1]2018_commission_structure-Start'!$A$15:$J$15,0)),0)</f>
        <v>0</v>
      </c>
      <c r="Y538" s="26">
        <f>IF($H538&gt;K538,MIN($H538-K538,L538-K538)*INDEX('[1]2018_commission_structure-Start'!$A$15:$J$18,MATCH($E538,'[1]2018_commission_structure-Start'!$A$15:$A$18,0),MATCH(Y$1,'[1]2018_commission_structure-Start'!$A$15:$J$15,0)),0)</f>
        <v>0</v>
      </c>
      <c r="Z538" s="26">
        <f>IF(H538&gt;L538,(H538-L538)*INDEX('[1]2018_commission_structure-Start'!$A$21:$I$24,MATCH($E538,'[1]2018_commission_structure-Start'!$A$21:$A$24,0),MATCH(Z$1,'[1]2018_commission_structure-Start'!$A$21:$I$21,0)),0)</f>
        <v>0</v>
      </c>
      <c r="AA538" s="28">
        <f t="shared" si="88"/>
        <v>80260.95</v>
      </c>
      <c r="AB538" s="28">
        <f t="shared" si="89"/>
        <v>161798.95000000001</v>
      </c>
    </row>
    <row r="539" spans="1:28" x14ac:dyDescent="0.2">
      <c r="A539" s="25" t="str">
        <f t="shared" si="80"/>
        <v>Mendel Iscowitz</v>
      </c>
      <c r="B539" s="25">
        <v>1718344562</v>
      </c>
      <c r="C539" s="25" t="s">
        <v>1056</v>
      </c>
      <c r="D539" s="25" t="s">
        <v>1057</v>
      </c>
      <c r="E539" s="25" t="s">
        <v>10</v>
      </c>
      <c r="F539" s="25">
        <v>106547</v>
      </c>
      <c r="G539" s="25">
        <f>COUNTIF([1]deals_closed!D:D,B539)</f>
        <v>20</v>
      </c>
      <c r="H539" s="26">
        <f>SUMIF([1]deals_closed!D:D,B539,[1]deals_closed!C:C)</f>
        <v>634582</v>
      </c>
      <c r="I539" s="26">
        <f>VLOOKUP(E539,'[1]2018_commission_structure-Start'!$A$22:$I$24,9,FALSE)</f>
        <v>750000</v>
      </c>
      <c r="J539" s="26">
        <f t="shared" si="81"/>
        <v>937500</v>
      </c>
      <c r="K539" s="26">
        <f t="shared" si="82"/>
        <v>1125000</v>
      </c>
      <c r="L539" s="26">
        <f t="shared" si="83"/>
        <v>1500000</v>
      </c>
      <c r="M539" s="27">
        <f t="shared" si="84"/>
        <v>0.84610933333333338</v>
      </c>
      <c r="N539" s="25" t="str">
        <f t="shared" si="85"/>
        <v>0-100%</v>
      </c>
      <c r="O539" s="28">
        <f>MIN(H539,I539)*INDEX('[1]2018_commission_structure-Start'!$A$21:$I$24,MATCH($E539,'[1]2018_commission_structure-Start'!$A$21:$A$24,0),MATCH(O$1,'[1]2018_commission_structure-Start'!$A$21:$I$21,0))</f>
        <v>95187.3</v>
      </c>
      <c r="P539" s="26">
        <f>IF(H539&gt;I539,MIN(H539-I539,J539-I539)*INDEX('[1]2018_commission_structure-Start'!$A$21:$I$24,MATCH($E539,'[1]2018_commission_structure-Start'!$A$21:$A$24,0), MATCH(P$1,'[1]2018_commission_structure-Start'!$A$21:$I$21,0)),0)</f>
        <v>0</v>
      </c>
      <c r="Q539" s="26">
        <f>IF($H539&gt;J539,MIN($H539-J539,K539-J539)*INDEX('[1]2018_commission_structure-Start'!$A$21:$I$24,MATCH($E539,'[1]2018_commission_structure-Start'!$A$21:$A$24,0), MATCH(Q$1,'[1]2018_commission_structure-Start'!$A$21:$I$21,0)),0)</f>
        <v>0</v>
      </c>
      <c r="R539" s="26">
        <f>IF($H539&gt;K539,MIN($H539-K539,L539-K539)*INDEX('[1]2018_commission_structure-Start'!$A$21:$I$24,MATCH($E539,'[1]2018_commission_structure-Start'!$A$21:$A$24,0), MATCH(R$1,'[1]2018_commission_structure-Start'!$A$21:$I$21,0)),0)</f>
        <v>0</v>
      </c>
      <c r="S539" s="26">
        <f>IF(H539&gt;L539,(H539-L539)*INDEX('[1]2018_commission_structure-Start'!$A$21:$I$24,MATCH($E539,'[1]2018_commission_structure-Start'!$A$21:$A$24,0),MATCH(S$1,'[1]2018_commission_structure-Start'!$A$21:$I$21,0)),0)</f>
        <v>0</v>
      </c>
      <c r="T539" s="28">
        <f t="shared" si="86"/>
        <v>95187.3</v>
      </c>
      <c r="U539" s="28">
        <f t="shared" si="87"/>
        <v>201734.3</v>
      </c>
      <c r="V539" s="28">
        <f>MIN(H539,I539)*INDEX('[1]2018_commission_structure-Start'!$A$15:$J$18,MATCH($E539,'[1]2018_commission_structure-Start'!$A$15:$A$18,0),MATCH(V$1,'[1]2018_commission_structure-Start'!$A$15:$J$15,0))</f>
        <v>95187.3</v>
      </c>
      <c r="W539" s="26">
        <f>IF($H539&gt;I539,MIN($H539-I539,J539-I539)*INDEX('[1]2018_commission_structure-Start'!$A$15:$J$18,MATCH($E539,'[1]2018_commission_structure-Start'!$A$15:$A$18,0),MATCH(W$1,'[1]2018_commission_structure-Start'!$A$15:$J$15,0)),0)</f>
        <v>0</v>
      </c>
      <c r="X539" s="26">
        <f>IF($H539&gt;J539,MIN($H539-J539,K539-J539)*INDEX('[1]2018_commission_structure-Start'!$A$15:$J$18,MATCH($E539,'[1]2018_commission_structure-Start'!$A$15:$A$18,0),MATCH(X$1,'[1]2018_commission_structure-Start'!$A$15:$J$15,0)),0)</f>
        <v>0</v>
      </c>
      <c r="Y539" s="26">
        <f>IF($H539&gt;K539,MIN($H539-K539,L539-K539)*INDEX('[1]2018_commission_structure-Start'!$A$15:$J$18,MATCH($E539,'[1]2018_commission_structure-Start'!$A$15:$A$18,0),MATCH(Y$1,'[1]2018_commission_structure-Start'!$A$15:$J$15,0)),0)</f>
        <v>0</v>
      </c>
      <c r="Z539" s="26">
        <f>IF(H539&gt;L539,(H539-L539)*INDEX('[1]2018_commission_structure-Start'!$A$21:$I$24,MATCH($E539,'[1]2018_commission_structure-Start'!$A$21:$A$24,0),MATCH(Z$1,'[1]2018_commission_structure-Start'!$A$21:$I$21,0)),0)</f>
        <v>0</v>
      </c>
      <c r="AA539" s="28">
        <f t="shared" si="88"/>
        <v>95187.3</v>
      </c>
      <c r="AB539" s="28">
        <f t="shared" si="89"/>
        <v>201734.3</v>
      </c>
    </row>
    <row r="540" spans="1:28" x14ac:dyDescent="0.2">
      <c r="A540" s="25" t="str">
        <f t="shared" si="80"/>
        <v>Hillyer Garrique</v>
      </c>
      <c r="B540" s="25">
        <v>5082945165</v>
      </c>
      <c r="C540" s="25" t="s">
        <v>1058</v>
      </c>
      <c r="D540" s="25" t="s">
        <v>1059</v>
      </c>
      <c r="E540" s="25" t="s">
        <v>7</v>
      </c>
      <c r="F540" s="25">
        <v>57158</v>
      </c>
      <c r="G540" s="25">
        <f>COUNTIF([1]deals_closed!D:D,B540)</f>
        <v>22</v>
      </c>
      <c r="H540" s="26">
        <f>SUMIF([1]deals_closed!D:D,B540,[1]deals_closed!C:C)</f>
        <v>676061</v>
      </c>
      <c r="I540" s="26">
        <f>VLOOKUP(E540,'[1]2018_commission_structure-Start'!$A$22:$I$24,9,FALSE)</f>
        <v>500000</v>
      </c>
      <c r="J540" s="26">
        <f t="shared" si="81"/>
        <v>625000</v>
      </c>
      <c r="K540" s="26">
        <f t="shared" si="82"/>
        <v>750000</v>
      </c>
      <c r="L540" s="26">
        <f t="shared" si="83"/>
        <v>1000000</v>
      </c>
      <c r="M540" s="27">
        <f t="shared" si="84"/>
        <v>1.352122</v>
      </c>
      <c r="N540" s="25" t="str">
        <f t="shared" si="85"/>
        <v>125-150%</v>
      </c>
      <c r="O540" s="28">
        <f>MIN(H540,I540)*INDEX('[1]2018_commission_structure-Start'!$A$21:$I$24,MATCH($E540,'[1]2018_commission_structure-Start'!$A$21:$A$24,0),MATCH(O$1,'[1]2018_commission_structure-Start'!$A$21:$I$21,0))</f>
        <v>50000</v>
      </c>
      <c r="P540" s="26">
        <f>IF(H540&gt;I540,MIN(H540-I540,J540-I540)*INDEX('[1]2018_commission_structure-Start'!$A$21:$I$24,MATCH($E540,'[1]2018_commission_structure-Start'!$A$21:$A$24,0), MATCH(P$1,'[1]2018_commission_structure-Start'!$A$21:$I$21,0)),0)</f>
        <v>18750</v>
      </c>
      <c r="Q540" s="26">
        <f>IF($H540&gt;J540,MIN($H540-J540,K540-J540)*INDEX('[1]2018_commission_structure-Start'!$A$21:$I$24,MATCH($E540,'[1]2018_commission_structure-Start'!$A$21:$A$24,0), MATCH(Q$1,'[1]2018_commission_structure-Start'!$A$21:$I$21,0)),0)</f>
        <v>9190.98</v>
      </c>
      <c r="R540" s="26">
        <f>IF($H540&gt;K540,MIN($H540-K540,L540-K540)*INDEX('[1]2018_commission_structure-Start'!$A$21:$I$24,MATCH($E540,'[1]2018_commission_structure-Start'!$A$21:$A$24,0), MATCH(R$1,'[1]2018_commission_structure-Start'!$A$21:$I$21,0)),0)</f>
        <v>0</v>
      </c>
      <c r="S540" s="26">
        <f>IF(H540&gt;L540,(H540-L540)*INDEX('[1]2018_commission_structure-Start'!$A$21:$I$24,MATCH($E540,'[1]2018_commission_structure-Start'!$A$21:$A$24,0),MATCH(S$1,'[1]2018_commission_structure-Start'!$A$21:$I$21,0)),0)</f>
        <v>0</v>
      </c>
      <c r="T540" s="28">
        <f t="shared" si="86"/>
        <v>77940.98</v>
      </c>
      <c r="U540" s="28">
        <f t="shared" si="87"/>
        <v>135098.97999999998</v>
      </c>
      <c r="V540" s="28">
        <f>MIN(H540,I540)*INDEX('[1]2018_commission_structure-Start'!$A$15:$J$18,MATCH($E540,'[1]2018_commission_structure-Start'!$A$15:$A$18,0),MATCH(V$1,'[1]2018_commission_structure-Start'!$A$15:$J$15,0))</f>
        <v>60000</v>
      </c>
      <c r="W540" s="26">
        <f>IF($H540&gt;I540,MIN($H540-I540,J540-I540)*INDEX('[1]2018_commission_structure-Start'!$A$15:$J$18,MATCH($E540,'[1]2018_commission_structure-Start'!$A$15:$A$18,0),MATCH(W$1,'[1]2018_commission_structure-Start'!$A$15:$J$15,0)),0)</f>
        <v>21250</v>
      </c>
      <c r="X540" s="26">
        <f>IF($H540&gt;J540,MIN($H540-J540,K540-J540)*INDEX('[1]2018_commission_structure-Start'!$A$15:$J$18,MATCH($E540,'[1]2018_commission_structure-Start'!$A$15:$A$18,0),MATCH(X$1,'[1]2018_commission_structure-Start'!$A$15:$J$15,0)),0)</f>
        <v>10212.200000000001</v>
      </c>
      <c r="Y540" s="26">
        <f>IF($H540&gt;K540,MIN($H540-K540,L540-K540)*INDEX('[1]2018_commission_structure-Start'!$A$15:$J$18,MATCH($E540,'[1]2018_commission_structure-Start'!$A$15:$A$18,0),MATCH(Y$1,'[1]2018_commission_structure-Start'!$A$15:$J$15,0)),0)</f>
        <v>0</v>
      </c>
      <c r="Z540" s="26">
        <f>IF(H540&gt;L540,(H540-L540)*INDEX('[1]2018_commission_structure-Start'!$A$21:$I$24,MATCH($E540,'[1]2018_commission_structure-Start'!$A$21:$A$24,0),MATCH(Z$1,'[1]2018_commission_structure-Start'!$A$21:$I$21,0)),0)</f>
        <v>0</v>
      </c>
      <c r="AA540" s="28">
        <f t="shared" si="88"/>
        <v>91462.2</v>
      </c>
      <c r="AB540" s="28">
        <f t="shared" si="89"/>
        <v>148620.20000000001</v>
      </c>
    </row>
    <row r="541" spans="1:28" x14ac:dyDescent="0.2">
      <c r="A541" s="25" t="str">
        <f t="shared" si="80"/>
        <v>Luisa Antic</v>
      </c>
      <c r="B541" s="25">
        <v>5191866150</v>
      </c>
      <c r="C541" s="25" t="s">
        <v>1060</v>
      </c>
      <c r="D541" s="25" t="s">
        <v>1061</v>
      </c>
      <c r="E541" s="25" t="s">
        <v>10</v>
      </c>
      <c r="F541" s="25">
        <v>112098</v>
      </c>
      <c r="G541" s="25">
        <f>COUNTIF([1]deals_closed!D:D,B541)</f>
        <v>15</v>
      </c>
      <c r="H541" s="26">
        <f>SUMIF([1]deals_closed!D:D,B541,[1]deals_closed!C:C)</f>
        <v>430513</v>
      </c>
      <c r="I541" s="26">
        <f>VLOOKUP(E541,'[1]2018_commission_structure-Start'!$A$22:$I$24,9,FALSE)</f>
        <v>750000</v>
      </c>
      <c r="J541" s="26">
        <f t="shared" si="81"/>
        <v>937500</v>
      </c>
      <c r="K541" s="26">
        <f t="shared" si="82"/>
        <v>1125000</v>
      </c>
      <c r="L541" s="26">
        <f t="shared" si="83"/>
        <v>1500000</v>
      </c>
      <c r="M541" s="27">
        <f t="shared" si="84"/>
        <v>0.57401733333333338</v>
      </c>
      <c r="N541" s="25" t="str">
        <f t="shared" si="85"/>
        <v>0-100%</v>
      </c>
      <c r="O541" s="28">
        <f>MIN(H541,I541)*INDEX('[1]2018_commission_structure-Start'!$A$21:$I$24,MATCH($E541,'[1]2018_commission_structure-Start'!$A$21:$A$24,0),MATCH(O$1,'[1]2018_commission_structure-Start'!$A$21:$I$21,0))</f>
        <v>64576.95</v>
      </c>
      <c r="P541" s="26">
        <f>IF(H541&gt;I541,MIN(H541-I541,J541-I541)*INDEX('[1]2018_commission_structure-Start'!$A$21:$I$24,MATCH($E541,'[1]2018_commission_structure-Start'!$A$21:$A$24,0), MATCH(P$1,'[1]2018_commission_structure-Start'!$A$21:$I$21,0)),0)</f>
        <v>0</v>
      </c>
      <c r="Q541" s="26">
        <f>IF($H541&gt;J541,MIN($H541-J541,K541-J541)*INDEX('[1]2018_commission_structure-Start'!$A$21:$I$24,MATCH($E541,'[1]2018_commission_structure-Start'!$A$21:$A$24,0), MATCH(Q$1,'[1]2018_commission_structure-Start'!$A$21:$I$21,0)),0)</f>
        <v>0</v>
      </c>
      <c r="R541" s="26">
        <f>IF($H541&gt;K541,MIN($H541-K541,L541-K541)*INDEX('[1]2018_commission_structure-Start'!$A$21:$I$24,MATCH($E541,'[1]2018_commission_structure-Start'!$A$21:$A$24,0), MATCH(R$1,'[1]2018_commission_structure-Start'!$A$21:$I$21,0)),0)</f>
        <v>0</v>
      </c>
      <c r="S541" s="26">
        <f>IF(H541&gt;L541,(H541-L541)*INDEX('[1]2018_commission_structure-Start'!$A$21:$I$24,MATCH($E541,'[1]2018_commission_structure-Start'!$A$21:$A$24,0),MATCH(S$1,'[1]2018_commission_structure-Start'!$A$21:$I$21,0)),0)</f>
        <v>0</v>
      </c>
      <c r="T541" s="28">
        <f t="shared" si="86"/>
        <v>64576.95</v>
      </c>
      <c r="U541" s="28">
        <f t="shared" si="87"/>
        <v>176674.95</v>
      </c>
      <c r="V541" s="28">
        <f>MIN(H541,I541)*INDEX('[1]2018_commission_structure-Start'!$A$15:$J$18,MATCH($E541,'[1]2018_commission_structure-Start'!$A$15:$A$18,0),MATCH(V$1,'[1]2018_commission_structure-Start'!$A$15:$J$15,0))</f>
        <v>64576.95</v>
      </c>
      <c r="W541" s="26">
        <f>IF($H541&gt;I541,MIN($H541-I541,J541-I541)*INDEX('[1]2018_commission_structure-Start'!$A$15:$J$18,MATCH($E541,'[1]2018_commission_structure-Start'!$A$15:$A$18,0),MATCH(W$1,'[1]2018_commission_structure-Start'!$A$15:$J$15,0)),0)</f>
        <v>0</v>
      </c>
      <c r="X541" s="26">
        <f>IF($H541&gt;J541,MIN($H541-J541,K541-J541)*INDEX('[1]2018_commission_structure-Start'!$A$15:$J$18,MATCH($E541,'[1]2018_commission_structure-Start'!$A$15:$A$18,0),MATCH(X$1,'[1]2018_commission_structure-Start'!$A$15:$J$15,0)),0)</f>
        <v>0</v>
      </c>
      <c r="Y541" s="26">
        <f>IF($H541&gt;K541,MIN($H541-K541,L541-K541)*INDEX('[1]2018_commission_structure-Start'!$A$15:$J$18,MATCH($E541,'[1]2018_commission_structure-Start'!$A$15:$A$18,0),MATCH(Y$1,'[1]2018_commission_structure-Start'!$A$15:$J$15,0)),0)</f>
        <v>0</v>
      </c>
      <c r="Z541" s="26">
        <f>IF(H541&gt;L541,(H541-L541)*INDEX('[1]2018_commission_structure-Start'!$A$21:$I$24,MATCH($E541,'[1]2018_commission_structure-Start'!$A$21:$A$24,0),MATCH(Z$1,'[1]2018_commission_structure-Start'!$A$21:$I$21,0)),0)</f>
        <v>0</v>
      </c>
      <c r="AA541" s="28">
        <f t="shared" si="88"/>
        <v>64576.95</v>
      </c>
      <c r="AB541" s="28">
        <f t="shared" si="89"/>
        <v>176674.95</v>
      </c>
    </row>
    <row r="542" spans="1:28" x14ac:dyDescent="0.2">
      <c r="A542" s="25" t="str">
        <f t="shared" si="80"/>
        <v>Clyve Dayley</v>
      </c>
      <c r="B542" s="25">
        <v>6531376252</v>
      </c>
      <c r="C542" s="25" t="s">
        <v>1062</v>
      </c>
      <c r="D542" s="25" t="s">
        <v>1063</v>
      </c>
      <c r="E542" s="25" t="s">
        <v>29</v>
      </c>
      <c r="F542" s="25">
        <v>69272</v>
      </c>
      <c r="G542" s="25">
        <f>COUNTIF([1]deals_closed!D:D,B542)</f>
        <v>23</v>
      </c>
      <c r="H542" s="26">
        <f>SUMIF([1]deals_closed!D:D,B542,[1]deals_closed!C:C)</f>
        <v>793429</v>
      </c>
      <c r="I542" s="26">
        <f>VLOOKUP(E542,'[1]2018_commission_structure-Start'!$A$22:$I$24,9,FALSE)</f>
        <v>600000</v>
      </c>
      <c r="J542" s="26">
        <f t="shared" si="81"/>
        <v>750000</v>
      </c>
      <c r="K542" s="26">
        <f t="shared" si="82"/>
        <v>900000</v>
      </c>
      <c r="L542" s="26">
        <f t="shared" si="83"/>
        <v>1200000</v>
      </c>
      <c r="M542" s="27">
        <f t="shared" si="84"/>
        <v>1.3223816666666666</v>
      </c>
      <c r="N542" s="25" t="str">
        <f t="shared" si="85"/>
        <v>125-150%</v>
      </c>
      <c r="O542" s="28">
        <f>MIN(H542,I542)*INDEX('[1]2018_commission_structure-Start'!$A$21:$I$24,MATCH($E542,'[1]2018_commission_structure-Start'!$A$21:$A$24,0),MATCH(O$1,'[1]2018_commission_structure-Start'!$A$21:$I$21,0))</f>
        <v>78000</v>
      </c>
      <c r="P542" s="26">
        <f>IF(H542&gt;I542,MIN(H542-I542,J542-I542)*INDEX('[1]2018_commission_structure-Start'!$A$21:$I$24,MATCH($E542,'[1]2018_commission_structure-Start'!$A$21:$A$24,0), MATCH(P$1,'[1]2018_commission_structure-Start'!$A$21:$I$21,0)),0)</f>
        <v>25500.000000000004</v>
      </c>
      <c r="Q542" s="26">
        <f>IF($H542&gt;J542,MIN($H542-J542,K542-J542)*INDEX('[1]2018_commission_structure-Start'!$A$21:$I$24,MATCH($E542,'[1]2018_commission_structure-Start'!$A$21:$A$24,0), MATCH(Q$1,'[1]2018_commission_structure-Start'!$A$21:$I$21,0)),0)</f>
        <v>9120.09</v>
      </c>
      <c r="R542" s="26">
        <f>IF($H542&gt;K542,MIN($H542-K542,L542-K542)*INDEX('[1]2018_commission_structure-Start'!$A$21:$I$24,MATCH($E542,'[1]2018_commission_structure-Start'!$A$21:$A$24,0), MATCH(R$1,'[1]2018_commission_structure-Start'!$A$21:$I$21,0)),0)</f>
        <v>0</v>
      </c>
      <c r="S542" s="26">
        <f>IF(H542&gt;L542,(H542-L542)*INDEX('[1]2018_commission_structure-Start'!$A$21:$I$24,MATCH($E542,'[1]2018_commission_structure-Start'!$A$21:$A$24,0),MATCH(S$1,'[1]2018_commission_structure-Start'!$A$21:$I$21,0)),0)</f>
        <v>0</v>
      </c>
      <c r="T542" s="28">
        <f t="shared" si="86"/>
        <v>112620.09</v>
      </c>
      <c r="U542" s="28">
        <f t="shared" si="87"/>
        <v>181892.09</v>
      </c>
      <c r="V542" s="28">
        <f>MIN(H542,I542)*INDEX('[1]2018_commission_structure-Start'!$A$15:$J$18,MATCH($E542,'[1]2018_commission_structure-Start'!$A$15:$A$18,0),MATCH(V$1,'[1]2018_commission_structure-Start'!$A$15:$J$15,0))</f>
        <v>90000</v>
      </c>
      <c r="W542" s="26">
        <f>IF($H542&gt;I542,MIN($H542-I542,J542-I542)*INDEX('[1]2018_commission_structure-Start'!$A$15:$J$18,MATCH($E542,'[1]2018_commission_structure-Start'!$A$15:$A$18,0),MATCH(W$1,'[1]2018_commission_structure-Start'!$A$15:$J$15,0)),0)</f>
        <v>27000</v>
      </c>
      <c r="X542" s="26">
        <f>IF($H542&gt;J542,MIN($H542-J542,K542-J542)*INDEX('[1]2018_commission_structure-Start'!$A$15:$J$18,MATCH($E542,'[1]2018_commission_structure-Start'!$A$15:$A$18,0),MATCH(X$1,'[1]2018_commission_structure-Start'!$A$15:$J$15,0)),0)</f>
        <v>10857.25</v>
      </c>
      <c r="Y542" s="26">
        <f>IF($H542&gt;K542,MIN($H542-K542,L542-K542)*INDEX('[1]2018_commission_structure-Start'!$A$15:$J$18,MATCH($E542,'[1]2018_commission_structure-Start'!$A$15:$A$18,0),MATCH(Y$1,'[1]2018_commission_structure-Start'!$A$15:$J$15,0)),0)</f>
        <v>0</v>
      </c>
      <c r="Z542" s="26">
        <f>IF(H542&gt;L542,(H542-L542)*INDEX('[1]2018_commission_structure-Start'!$A$21:$I$24,MATCH($E542,'[1]2018_commission_structure-Start'!$A$21:$A$24,0),MATCH(Z$1,'[1]2018_commission_structure-Start'!$A$21:$I$21,0)),0)</f>
        <v>0</v>
      </c>
      <c r="AA542" s="28">
        <f t="shared" si="88"/>
        <v>127857.25</v>
      </c>
      <c r="AB542" s="28">
        <f t="shared" si="89"/>
        <v>197129.25</v>
      </c>
    </row>
    <row r="543" spans="1:28" x14ac:dyDescent="0.2">
      <c r="A543" s="25" t="str">
        <f t="shared" si="80"/>
        <v>Jessie Peabody</v>
      </c>
      <c r="B543" s="25">
        <v>6695538166</v>
      </c>
      <c r="C543" s="25" t="s">
        <v>1064</v>
      </c>
      <c r="D543" s="25" t="s">
        <v>1065</v>
      </c>
      <c r="E543" s="25" t="s">
        <v>29</v>
      </c>
      <c r="F543" s="25">
        <v>72309</v>
      </c>
      <c r="G543" s="25">
        <f>COUNTIF([1]deals_closed!D:D,B543)</f>
        <v>22</v>
      </c>
      <c r="H543" s="26">
        <f>SUMIF([1]deals_closed!D:D,B543,[1]deals_closed!C:C)</f>
        <v>782719</v>
      </c>
      <c r="I543" s="26">
        <f>VLOOKUP(E543,'[1]2018_commission_structure-Start'!$A$22:$I$24,9,FALSE)</f>
        <v>600000</v>
      </c>
      <c r="J543" s="26">
        <f t="shared" si="81"/>
        <v>750000</v>
      </c>
      <c r="K543" s="26">
        <f t="shared" si="82"/>
        <v>900000</v>
      </c>
      <c r="L543" s="26">
        <f t="shared" si="83"/>
        <v>1200000</v>
      </c>
      <c r="M543" s="27">
        <f t="shared" si="84"/>
        <v>1.3045316666666666</v>
      </c>
      <c r="N543" s="25" t="str">
        <f t="shared" si="85"/>
        <v>125-150%</v>
      </c>
      <c r="O543" s="28">
        <f>MIN(H543,I543)*INDEX('[1]2018_commission_structure-Start'!$A$21:$I$24,MATCH($E543,'[1]2018_commission_structure-Start'!$A$21:$A$24,0),MATCH(O$1,'[1]2018_commission_structure-Start'!$A$21:$I$21,0))</f>
        <v>78000</v>
      </c>
      <c r="P543" s="26">
        <f>IF(H543&gt;I543,MIN(H543-I543,J543-I543)*INDEX('[1]2018_commission_structure-Start'!$A$21:$I$24,MATCH($E543,'[1]2018_commission_structure-Start'!$A$21:$A$24,0), MATCH(P$1,'[1]2018_commission_structure-Start'!$A$21:$I$21,0)),0)</f>
        <v>25500.000000000004</v>
      </c>
      <c r="Q543" s="26">
        <f>IF($H543&gt;J543,MIN($H543-J543,K543-J543)*INDEX('[1]2018_commission_structure-Start'!$A$21:$I$24,MATCH($E543,'[1]2018_commission_structure-Start'!$A$21:$A$24,0), MATCH(Q$1,'[1]2018_commission_structure-Start'!$A$21:$I$21,0)),0)</f>
        <v>6870.99</v>
      </c>
      <c r="R543" s="26">
        <f>IF($H543&gt;K543,MIN($H543-K543,L543-K543)*INDEX('[1]2018_commission_structure-Start'!$A$21:$I$24,MATCH($E543,'[1]2018_commission_structure-Start'!$A$21:$A$24,0), MATCH(R$1,'[1]2018_commission_structure-Start'!$A$21:$I$21,0)),0)</f>
        <v>0</v>
      </c>
      <c r="S543" s="26">
        <f>IF(H543&gt;L543,(H543-L543)*INDEX('[1]2018_commission_structure-Start'!$A$21:$I$24,MATCH($E543,'[1]2018_commission_structure-Start'!$A$21:$A$24,0),MATCH(S$1,'[1]2018_commission_structure-Start'!$A$21:$I$21,0)),0)</f>
        <v>0</v>
      </c>
      <c r="T543" s="28">
        <f t="shared" si="86"/>
        <v>110370.99</v>
      </c>
      <c r="U543" s="28">
        <f t="shared" si="87"/>
        <v>182679.99</v>
      </c>
      <c r="V543" s="28">
        <f>MIN(H543,I543)*INDEX('[1]2018_commission_structure-Start'!$A$15:$J$18,MATCH($E543,'[1]2018_commission_structure-Start'!$A$15:$A$18,0),MATCH(V$1,'[1]2018_commission_structure-Start'!$A$15:$J$15,0))</f>
        <v>90000</v>
      </c>
      <c r="W543" s="26">
        <f>IF($H543&gt;I543,MIN($H543-I543,J543-I543)*INDEX('[1]2018_commission_structure-Start'!$A$15:$J$18,MATCH($E543,'[1]2018_commission_structure-Start'!$A$15:$A$18,0),MATCH(W$1,'[1]2018_commission_structure-Start'!$A$15:$J$15,0)),0)</f>
        <v>27000</v>
      </c>
      <c r="X543" s="26">
        <f>IF($H543&gt;J543,MIN($H543-J543,K543-J543)*INDEX('[1]2018_commission_structure-Start'!$A$15:$J$18,MATCH($E543,'[1]2018_commission_structure-Start'!$A$15:$A$18,0),MATCH(X$1,'[1]2018_commission_structure-Start'!$A$15:$J$15,0)),0)</f>
        <v>8179.75</v>
      </c>
      <c r="Y543" s="26">
        <f>IF($H543&gt;K543,MIN($H543-K543,L543-K543)*INDEX('[1]2018_commission_structure-Start'!$A$15:$J$18,MATCH($E543,'[1]2018_commission_structure-Start'!$A$15:$A$18,0),MATCH(Y$1,'[1]2018_commission_structure-Start'!$A$15:$J$15,0)),0)</f>
        <v>0</v>
      </c>
      <c r="Z543" s="26">
        <f>IF(H543&gt;L543,(H543-L543)*INDEX('[1]2018_commission_structure-Start'!$A$21:$I$24,MATCH($E543,'[1]2018_commission_structure-Start'!$A$21:$A$24,0),MATCH(Z$1,'[1]2018_commission_structure-Start'!$A$21:$I$21,0)),0)</f>
        <v>0</v>
      </c>
      <c r="AA543" s="28">
        <f t="shared" si="88"/>
        <v>125179.75</v>
      </c>
      <c r="AB543" s="28">
        <f t="shared" si="89"/>
        <v>197488.75</v>
      </c>
    </row>
    <row r="544" spans="1:28" x14ac:dyDescent="0.2">
      <c r="A544" s="25" t="str">
        <f t="shared" si="80"/>
        <v>Alberto Morgan</v>
      </c>
      <c r="B544" s="25">
        <v>3609467622</v>
      </c>
      <c r="C544" s="25" t="s">
        <v>1066</v>
      </c>
      <c r="D544" s="25" t="s">
        <v>1067</v>
      </c>
      <c r="E544" s="25" t="s">
        <v>7</v>
      </c>
      <c r="F544" s="25">
        <v>45564</v>
      </c>
      <c r="G544" s="25">
        <f>COUNTIF([1]deals_closed!D:D,B544)</f>
        <v>17</v>
      </c>
      <c r="H544" s="26">
        <f>SUMIF([1]deals_closed!D:D,B544,[1]deals_closed!C:C)</f>
        <v>471173</v>
      </c>
      <c r="I544" s="26">
        <f>VLOOKUP(E544,'[1]2018_commission_structure-Start'!$A$22:$I$24,9,FALSE)</f>
        <v>500000</v>
      </c>
      <c r="J544" s="26">
        <f t="shared" si="81"/>
        <v>625000</v>
      </c>
      <c r="K544" s="26">
        <f t="shared" si="82"/>
        <v>750000</v>
      </c>
      <c r="L544" s="26">
        <f t="shared" si="83"/>
        <v>1000000</v>
      </c>
      <c r="M544" s="27">
        <f t="shared" si="84"/>
        <v>0.94234600000000002</v>
      </c>
      <c r="N544" s="25" t="str">
        <f t="shared" si="85"/>
        <v>0-100%</v>
      </c>
      <c r="O544" s="28">
        <f>MIN(H544,I544)*INDEX('[1]2018_commission_structure-Start'!$A$21:$I$24,MATCH($E544,'[1]2018_commission_structure-Start'!$A$21:$A$24,0),MATCH(O$1,'[1]2018_commission_structure-Start'!$A$21:$I$21,0))</f>
        <v>47117.3</v>
      </c>
      <c r="P544" s="26">
        <f>IF(H544&gt;I544,MIN(H544-I544,J544-I544)*INDEX('[1]2018_commission_structure-Start'!$A$21:$I$24,MATCH($E544,'[1]2018_commission_structure-Start'!$A$21:$A$24,0), MATCH(P$1,'[1]2018_commission_structure-Start'!$A$21:$I$21,0)),0)</f>
        <v>0</v>
      </c>
      <c r="Q544" s="26">
        <f>IF($H544&gt;J544,MIN($H544-J544,K544-J544)*INDEX('[1]2018_commission_structure-Start'!$A$21:$I$24,MATCH($E544,'[1]2018_commission_structure-Start'!$A$21:$A$24,0), MATCH(Q$1,'[1]2018_commission_structure-Start'!$A$21:$I$21,0)),0)</f>
        <v>0</v>
      </c>
      <c r="R544" s="26">
        <f>IF($H544&gt;K544,MIN($H544-K544,L544-K544)*INDEX('[1]2018_commission_structure-Start'!$A$21:$I$24,MATCH($E544,'[1]2018_commission_structure-Start'!$A$21:$A$24,0), MATCH(R$1,'[1]2018_commission_structure-Start'!$A$21:$I$21,0)),0)</f>
        <v>0</v>
      </c>
      <c r="S544" s="26">
        <f>IF(H544&gt;L544,(H544-L544)*INDEX('[1]2018_commission_structure-Start'!$A$21:$I$24,MATCH($E544,'[1]2018_commission_structure-Start'!$A$21:$A$24,0),MATCH(S$1,'[1]2018_commission_structure-Start'!$A$21:$I$21,0)),0)</f>
        <v>0</v>
      </c>
      <c r="T544" s="28">
        <f t="shared" si="86"/>
        <v>47117.3</v>
      </c>
      <c r="U544" s="28">
        <f t="shared" si="87"/>
        <v>92681.3</v>
      </c>
      <c r="V544" s="28">
        <f>MIN(H544,I544)*INDEX('[1]2018_commission_structure-Start'!$A$15:$J$18,MATCH($E544,'[1]2018_commission_structure-Start'!$A$15:$A$18,0),MATCH(V$1,'[1]2018_commission_structure-Start'!$A$15:$J$15,0))</f>
        <v>56540.759999999995</v>
      </c>
      <c r="W544" s="26">
        <f>IF($H544&gt;I544,MIN($H544-I544,J544-I544)*INDEX('[1]2018_commission_structure-Start'!$A$15:$J$18,MATCH($E544,'[1]2018_commission_structure-Start'!$A$15:$A$18,0),MATCH(W$1,'[1]2018_commission_structure-Start'!$A$15:$J$15,0)),0)</f>
        <v>0</v>
      </c>
      <c r="X544" s="26">
        <f>IF($H544&gt;J544,MIN($H544-J544,K544-J544)*INDEX('[1]2018_commission_structure-Start'!$A$15:$J$18,MATCH($E544,'[1]2018_commission_structure-Start'!$A$15:$A$18,0),MATCH(X$1,'[1]2018_commission_structure-Start'!$A$15:$J$15,0)),0)</f>
        <v>0</v>
      </c>
      <c r="Y544" s="26">
        <f>IF($H544&gt;K544,MIN($H544-K544,L544-K544)*INDEX('[1]2018_commission_structure-Start'!$A$15:$J$18,MATCH($E544,'[1]2018_commission_structure-Start'!$A$15:$A$18,0),MATCH(Y$1,'[1]2018_commission_structure-Start'!$A$15:$J$15,0)),0)</f>
        <v>0</v>
      </c>
      <c r="Z544" s="26">
        <f>IF(H544&gt;L544,(H544-L544)*INDEX('[1]2018_commission_structure-Start'!$A$21:$I$24,MATCH($E544,'[1]2018_commission_structure-Start'!$A$21:$A$24,0),MATCH(Z$1,'[1]2018_commission_structure-Start'!$A$21:$I$21,0)),0)</f>
        <v>0</v>
      </c>
      <c r="AA544" s="28">
        <f t="shared" si="88"/>
        <v>56540.759999999995</v>
      </c>
      <c r="AB544" s="28">
        <f t="shared" si="89"/>
        <v>102104.76</v>
      </c>
    </row>
    <row r="545" spans="1:28" x14ac:dyDescent="0.2">
      <c r="A545" s="25" t="str">
        <f t="shared" si="80"/>
        <v>Bengt Shillum</v>
      </c>
      <c r="B545" s="25">
        <v>8481632066</v>
      </c>
      <c r="C545" s="25" t="s">
        <v>1068</v>
      </c>
      <c r="D545" s="25" t="s">
        <v>1069</v>
      </c>
      <c r="E545" s="25" t="s">
        <v>10</v>
      </c>
      <c r="F545" s="25">
        <v>87295</v>
      </c>
      <c r="G545" s="25">
        <f>COUNTIF([1]deals_closed!D:D,B545)</f>
        <v>14</v>
      </c>
      <c r="H545" s="26">
        <f>SUMIF([1]deals_closed!D:D,B545,[1]deals_closed!C:C)</f>
        <v>445257</v>
      </c>
      <c r="I545" s="26">
        <f>VLOOKUP(E545,'[1]2018_commission_structure-Start'!$A$22:$I$24,9,FALSE)</f>
        <v>750000</v>
      </c>
      <c r="J545" s="26">
        <f t="shared" si="81"/>
        <v>937500</v>
      </c>
      <c r="K545" s="26">
        <f t="shared" si="82"/>
        <v>1125000</v>
      </c>
      <c r="L545" s="26">
        <f t="shared" si="83"/>
        <v>1500000</v>
      </c>
      <c r="M545" s="27">
        <f t="shared" si="84"/>
        <v>0.59367599999999998</v>
      </c>
      <c r="N545" s="25" t="str">
        <f t="shared" si="85"/>
        <v>0-100%</v>
      </c>
      <c r="O545" s="28">
        <f>MIN(H545,I545)*INDEX('[1]2018_commission_structure-Start'!$A$21:$I$24,MATCH($E545,'[1]2018_commission_structure-Start'!$A$21:$A$24,0),MATCH(O$1,'[1]2018_commission_structure-Start'!$A$21:$I$21,0))</f>
        <v>66788.55</v>
      </c>
      <c r="P545" s="26">
        <f>IF(H545&gt;I545,MIN(H545-I545,J545-I545)*INDEX('[1]2018_commission_structure-Start'!$A$21:$I$24,MATCH($E545,'[1]2018_commission_structure-Start'!$A$21:$A$24,0), MATCH(P$1,'[1]2018_commission_structure-Start'!$A$21:$I$21,0)),0)</f>
        <v>0</v>
      </c>
      <c r="Q545" s="26">
        <f>IF($H545&gt;J545,MIN($H545-J545,K545-J545)*INDEX('[1]2018_commission_structure-Start'!$A$21:$I$24,MATCH($E545,'[1]2018_commission_structure-Start'!$A$21:$A$24,0), MATCH(Q$1,'[1]2018_commission_structure-Start'!$A$21:$I$21,0)),0)</f>
        <v>0</v>
      </c>
      <c r="R545" s="26">
        <f>IF($H545&gt;K545,MIN($H545-K545,L545-K545)*INDEX('[1]2018_commission_structure-Start'!$A$21:$I$24,MATCH($E545,'[1]2018_commission_structure-Start'!$A$21:$A$24,0), MATCH(R$1,'[1]2018_commission_structure-Start'!$A$21:$I$21,0)),0)</f>
        <v>0</v>
      </c>
      <c r="S545" s="26">
        <f>IF(H545&gt;L545,(H545-L545)*INDEX('[1]2018_commission_structure-Start'!$A$21:$I$24,MATCH($E545,'[1]2018_commission_structure-Start'!$A$21:$A$24,0),MATCH(S$1,'[1]2018_commission_structure-Start'!$A$21:$I$21,0)),0)</f>
        <v>0</v>
      </c>
      <c r="T545" s="28">
        <f t="shared" si="86"/>
        <v>66788.55</v>
      </c>
      <c r="U545" s="28">
        <f t="shared" si="87"/>
        <v>154083.54999999999</v>
      </c>
      <c r="V545" s="28">
        <f>MIN(H545,I545)*INDEX('[1]2018_commission_structure-Start'!$A$15:$J$18,MATCH($E545,'[1]2018_commission_structure-Start'!$A$15:$A$18,0),MATCH(V$1,'[1]2018_commission_structure-Start'!$A$15:$J$15,0))</f>
        <v>66788.55</v>
      </c>
      <c r="W545" s="26">
        <f>IF($H545&gt;I545,MIN($H545-I545,J545-I545)*INDEX('[1]2018_commission_structure-Start'!$A$15:$J$18,MATCH($E545,'[1]2018_commission_structure-Start'!$A$15:$A$18,0),MATCH(W$1,'[1]2018_commission_structure-Start'!$A$15:$J$15,0)),0)</f>
        <v>0</v>
      </c>
      <c r="X545" s="26">
        <f>IF($H545&gt;J545,MIN($H545-J545,K545-J545)*INDEX('[1]2018_commission_structure-Start'!$A$15:$J$18,MATCH($E545,'[1]2018_commission_structure-Start'!$A$15:$A$18,0),MATCH(X$1,'[1]2018_commission_structure-Start'!$A$15:$J$15,0)),0)</f>
        <v>0</v>
      </c>
      <c r="Y545" s="26">
        <f>IF($H545&gt;K545,MIN($H545-K545,L545-K545)*INDEX('[1]2018_commission_structure-Start'!$A$15:$J$18,MATCH($E545,'[1]2018_commission_structure-Start'!$A$15:$A$18,0),MATCH(Y$1,'[1]2018_commission_structure-Start'!$A$15:$J$15,0)),0)</f>
        <v>0</v>
      </c>
      <c r="Z545" s="26">
        <f>IF(H545&gt;L545,(H545-L545)*INDEX('[1]2018_commission_structure-Start'!$A$21:$I$24,MATCH($E545,'[1]2018_commission_structure-Start'!$A$21:$A$24,0),MATCH(Z$1,'[1]2018_commission_structure-Start'!$A$21:$I$21,0)),0)</f>
        <v>0</v>
      </c>
      <c r="AA545" s="28">
        <f t="shared" si="88"/>
        <v>66788.55</v>
      </c>
      <c r="AB545" s="28">
        <f t="shared" si="89"/>
        <v>154083.54999999999</v>
      </c>
    </row>
    <row r="546" spans="1:28" x14ac:dyDescent="0.2">
      <c r="A546" s="25" t="str">
        <f t="shared" si="80"/>
        <v>Vania Tolefree</v>
      </c>
      <c r="B546" s="25">
        <v>2234966051</v>
      </c>
      <c r="C546" s="25" t="s">
        <v>1070</v>
      </c>
      <c r="D546" s="25" t="s">
        <v>1071</v>
      </c>
      <c r="E546" s="25" t="s">
        <v>10</v>
      </c>
      <c r="F546" s="25">
        <v>100058</v>
      </c>
      <c r="G546" s="25">
        <f>COUNTIF([1]deals_closed!D:D,B546)</f>
        <v>21</v>
      </c>
      <c r="H546" s="26">
        <f>SUMIF([1]deals_closed!D:D,B546,[1]deals_closed!C:C)</f>
        <v>699976</v>
      </c>
      <c r="I546" s="26">
        <f>VLOOKUP(E546,'[1]2018_commission_structure-Start'!$A$22:$I$24,9,FALSE)</f>
        <v>750000</v>
      </c>
      <c r="J546" s="26">
        <f t="shared" si="81"/>
        <v>937500</v>
      </c>
      <c r="K546" s="26">
        <f t="shared" si="82"/>
        <v>1125000</v>
      </c>
      <c r="L546" s="26">
        <f t="shared" si="83"/>
        <v>1500000</v>
      </c>
      <c r="M546" s="27">
        <f t="shared" si="84"/>
        <v>0.93330133333333332</v>
      </c>
      <c r="N546" s="25" t="str">
        <f t="shared" si="85"/>
        <v>0-100%</v>
      </c>
      <c r="O546" s="28">
        <f>MIN(H546,I546)*INDEX('[1]2018_commission_structure-Start'!$A$21:$I$24,MATCH($E546,'[1]2018_commission_structure-Start'!$A$21:$A$24,0),MATCH(O$1,'[1]2018_commission_structure-Start'!$A$21:$I$21,0))</f>
        <v>104996.4</v>
      </c>
      <c r="P546" s="26">
        <f>IF(H546&gt;I546,MIN(H546-I546,J546-I546)*INDEX('[1]2018_commission_structure-Start'!$A$21:$I$24,MATCH($E546,'[1]2018_commission_structure-Start'!$A$21:$A$24,0), MATCH(P$1,'[1]2018_commission_structure-Start'!$A$21:$I$21,0)),0)</f>
        <v>0</v>
      </c>
      <c r="Q546" s="26">
        <f>IF($H546&gt;J546,MIN($H546-J546,K546-J546)*INDEX('[1]2018_commission_structure-Start'!$A$21:$I$24,MATCH($E546,'[1]2018_commission_structure-Start'!$A$21:$A$24,0), MATCH(Q$1,'[1]2018_commission_structure-Start'!$A$21:$I$21,0)),0)</f>
        <v>0</v>
      </c>
      <c r="R546" s="26">
        <f>IF($H546&gt;K546,MIN($H546-K546,L546-K546)*INDEX('[1]2018_commission_structure-Start'!$A$21:$I$24,MATCH($E546,'[1]2018_commission_structure-Start'!$A$21:$A$24,0), MATCH(R$1,'[1]2018_commission_structure-Start'!$A$21:$I$21,0)),0)</f>
        <v>0</v>
      </c>
      <c r="S546" s="26">
        <f>IF(H546&gt;L546,(H546-L546)*INDEX('[1]2018_commission_structure-Start'!$A$21:$I$24,MATCH($E546,'[1]2018_commission_structure-Start'!$A$21:$A$24,0),MATCH(S$1,'[1]2018_commission_structure-Start'!$A$21:$I$21,0)),0)</f>
        <v>0</v>
      </c>
      <c r="T546" s="28">
        <f t="shared" si="86"/>
        <v>104996.4</v>
      </c>
      <c r="U546" s="28">
        <f t="shared" si="87"/>
        <v>205054.4</v>
      </c>
      <c r="V546" s="28">
        <f>MIN(H546,I546)*INDEX('[1]2018_commission_structure-Start'!$A$15:$J$18,MATCH($E546,'[1]2018_commission_structure-Start'!$A$15:$A$18,0),MATCH(V$1,'[1]2018_commission_structure-Start'!$A$15:$J$15,0))</f>
        <v>104996.4</v>
      </c>
      <c r="W546" s="26">
        <f>IF($H546&gt;I546,MIN($H546-I546,J546-I546)*INDEX('[1]2018_commission_structure-Start'!$A$15:$J$18,MATCH($E546,'[1]2018_commission_structure-Start'!$A$15:$A$18,0),MATCH(W$1,'[1]2018_commission_structure-Start'!$A$15:$J$15,0)),0)</f>
        <v>0</v>
      </c>
      <c r="X546" s="26">
        <f>IF($H546&gt;J546,MIN($H546-J546,K546-J546)*INDEX('[1]2018_commission_structure-Start'!$A$15:$J$18,MATCH($E546,'[1]2018_commission_structure-Start'!$A$15:$A$18,0),MATCH(X$1,'[1]2018_commission_structure-Start'!$A$15:$J$15,0)),0)</f>
        <v>0</v>
      </c>
      <c r="Y546" s="26">
        <f>IF($H546&gt;K546,MIN($H546-K546,L546-K546)*INDEX('[1]2018_commission_structure-Start'!$A$15:$J$18,MATCH($E546,'[1]2018_commission_structure-Start'!$A$15:$A$18,0),MATCH(Y$1,'[1]2018_commission_structure-Start'!$A$15:$J$15,0)),0)</f>
        <v>0</v>
      </c>
      <c r="Z546" s="26">
        <f>IF(H546&gt;L546,(H546-L546)*INDEX('[1]2018_commission_structure-Start'!$A$21:$I$24,MATCH($E546,'[1]2018_commission_structure-Start'!$A$21:$A$24,0),MATCH(Z$1,'[1]2018_commission_structure-Start'!$A$21:$I$21,0)),0)</f>
        <v>0</v>
      </c>
      <c r="AA546" s="28">
        <f t="shared" si="88"/>
        <v>104996.4</v>
      </c>
      <c r="AB546" s="28">
        <f t="shared" si="89"/>
        <v>205054.4</v>
      </c>
    </row>
    <row r="547" spans="1:28" x14ac:dyDescent="0.2">
      <c r="A547" s="25" t="str">
        <f t="shared" si="80"/>
        <v>Idell Haskew</v>
      </c>
      <c r="B547" s="25">
        <v>8603912793</v>
      </c>
      <c r="C547" s="25" t="s">
        <v>1072</v>
      </c>
      <c r="D547" s="25" t="s">
        <v>1073</v>
      </c>
      <c r="E547" s="25" t="s">
        <v>10</v>
      </c>
      <c r="F547" s="25">
        <v>107802</v>
      </c>
      <c r="G547" s="25">
        <f>COUNTIF([1]deals_closed!D:D,B547)</f>
        <v>20</v>
      </c>
      <c r="H547" s="26">
        <f>SUMIF([1]deals_closed!D:D,B547,[1]deals_closed!C:C)</f>
        <v>665332</v>
      </c>
      <c r="I547" s="26">
        <f>VLOOKUP(E547,'[1]2018_commission_structure-Start'!$A$22:$I$24,9,FALSE)</f>
        <v>750000</v>
      </c>
      <c r="J547" s="26">
        <f t="shared" si="81"/>
        <v>937500</v>
      </c>
      <c r="K547" s="26">
        <f t="shared" si="82"/>
        <v>1125000</v>
      </c>
      <c r="L547" s="26">
        <f t="shared" si="83"/>
        <v>1500000</v>
      </c>
      <c r="M547" s="27">
        <f t="shared" si="84"/>
        <v>0.88710933333333331</v>
      </c>
      <c r="N547" s="25" t="str">
        <f t="shared" si="85"/>
        <v>0-100%</v>
      </c>
      <c r="O547" s="28">
        <f>MIN(H547,I547)*INDEX('[1]2018_commission_structure-Start'!$A$21:$I$24,MATCH($E547,'[1]2018_commission_structure-Start'!$A$21:$A$24,0),MATCH(O$1,'[1]2018_commission_structure-Start'!$A$21:$I$21,0))</f>
        <v>99799.8</v>
      </c>
      <c r="P547" s="26">
        <f>IF(H547&gt;I547,MIN(H547-I547,J547-I547)*INDEX('[1]2018_commission_structure-Start'!$A$21:$I$24,MATCH($E547,'[1]2018_commission_structure-Start'!$A$21:$A$24,0), MATCH(P$1,'[1]2018_commission_structure-Start'!$A$21:$I$21,0)),0)</f>
        <v>0</v>
      </c>
      <c r="Q547" s="26">
        <f>IF($H547&gt;J547,MIN($H547-J547,K547-J547)*INDEX('[1]2018_commission_structure-Start'!$A$21:$I$24,MATCH($E547,'[1]2018_commission_structure-Start'!$A$21:$A$24,0), MATCH(Q$1,'[1]2018_commission_structure-Start'!$A$21:$I$21,0)),0)</f>
        <v>0</v>
      </c>
      <c r="R547" s="26">
        <f>IF($H547&gt;K547,MIN($H547-K547,L547-K547)*INDEX('[1]2018_commission_structure-Start'!$A$21:$I$24,MATCH($E547,'[1]2018_commission_structure-Start'!$A$21:$A$24,0), MATCH(R$1,'[1]2018_commission_structure-Start'!$A$21:$I$21,0)),0)</f>
        <v>0</v>
      </c>
      <c r="S547" s="26">
        <f>IF(H547&gt;L547,(H547-L547)*INDEX('[1]2018_commission_structure-Start'!$A$21:$I$24,MATCH($E547,'[1]2018_commission_structure-Start'!$A$21:$A$24,0),MATCH(S$1,'[1]2018_commission_structure-Start'!$A$21:$I$21,0)),0)</f>
        <v>0</v>
      </c>
      <c r="T547" s="28">
        <f t="shared" si="86"/>
        <v>99799.8</v>
      </c>
      <c r="U547" s="28">
        <f t="shared" si="87"/>
        <v>207601.8</v>
      </c>
      <c r="V547" s="28">
        <f>MIN(H547,I547)*INDEX('[1]2018_commission_structure-Start'!$A$15:$J$18,MATCH($E547,'[1]2018_commission_structure-Start'!$A$15:$A$18,0),MATCH(V$1,'[1]2018_commission_structure-Start'!$A$15:$J$15,0))</f>
        <v>99799.8</v>
      </c>
      <c r="W547" s="26">
        <f>IF($H547&gt;I547,MIN($H547-I547,J547-I547)*INDEX('[1]2018_commission_structure-Start'!$A$15:$J$18,MATCH($E547,'[1]2018_commission_structure-Start'!$A$15:$A$18,0),MATCH(W$1,'[1]2018_commission_structure-Start'!$A$15:$J$15,0)),0)</f>
        <v>0</v>
      </c>
      <c r="X547" s="26">
        <f>IF($H547&gt;J547,MIN($H547-J547,K547-J547)*INDEX('[1]2018_commission_structure-Start'!$A$15:$J$18,MATCH($E547,'[1]2018_commission_structure-Start'!$A$15:$A$18,0),MATCH(X$1,'[1]2018_commission_structure-Start'!$A$15:$J$15,0)),0)</f>
        <v>0</v>
      </c>
      <c r="Y547" s="26">
        <f>IF($H547&gt;K547,MIN($H547-K547,L547-K547)*INDEX('[1]2018_commission_structure-Start'!$A$15:$J$18,MATCH($E547,'[1]2018_commission_structure-Start'!$A$15:$A$18,0),MATCH(Y$1,'[1]2018_commission_structure-Start'!$A$15:$J$15,0)),0)</f>
        <v>0</v>
      </c>
      <c r="Z547" s="26">
        <f>IF(H547&gt;L547,(H547-L547)*INDEX('[1]2018_commission_structure-Start'!$A$21:$I$24,MATCH($E547,'[1]2018_commission_structure-Start'!$A$21:$A$24,0),MATCH(Z$1,'[1]2018_commission_structure-Start'!$A$21:$I$21,0)),0)</f>
        <v>0</v>
      </c>
      <c r="AA547" s="28">
        <f t="shared" si="88"/>
        <v>99799.8</v>
      </c>
      <c r="AB547" s="28">
        <f t="shared" si="89"/>
        <v>207601.8</v>
      </c>
    </row>
    <row r="548" spans="1:28" x14ac:dyDescent="0.2">
      <c r="A548" s="25" t="str">
        <f t="shared" si="80"/>
        <v>Shayne Millin</v>
      </c>
      <c r="B548" s="25">
        <v>6322781804</v>
      </c>
      <c r="C548" s="25" t="s">
        <v>938</v>
      </c>
      <c r="D548" s="25" t="s">
        <v>1074</v>
      </c>
      <c r="E548" s="25" t="s">
        <v>10</v>
      </c>
      <c r="F548" s="25">
        <v>124518</v>
      </c>
      <c r="G548" s="25">
        <f>COUNTIF([1]deals_closed!D:D,B548)</f>
        <v>23</v>
      </c>
      <c r="H548" s="26">
        <f>SUMIF([1]deals_closed!D:D,B548,[1]deals_closed!C:C)</f>
        <v>893891</v>
      </c>
      <c r="I548" s="26">
        <f>VLOOKUP(E548,'[1]2018_commission_structure-Start'!$A$22:$I$24,9,FALSE)</f>
        <v>750000</v>
      </c>
      <c r="J548" s="26">
        <f t="shared" si="81"/>
        <v>937500</v>
      </c>
      <c r="K548" s="26">
        <f t="shared" si="82"/>
        <v>1125000</v>
      </c>
      <c r="L548" s="26">
        <f t="shared" si="83"/>
        <v>1500000</v>
      </c>
      <c r="M548" s="27">
        <f t="shared" si="84"/>
        <v>1.1918546666666667</v>
      </c>
      <c r="N548" s="25" t="str">
        <f t="shared" si="85"/>
        <v>100-125%</v>
      </c>
      <c r="O548" s="28">
        <f>MIN(H548,I548)*INDEX('[1]2018_commission_structure-Start'!$A$21:$I$24,MATCH($E548,'[1]2018_commission_structure-Start'!$A$21:$A$24,0),MATCH(O$1,'[1]2018_commission_structure-Start'!$A$21:$I$21,0))</f>
        <v>112500</v>
      </c>
      <c r="P548" s="26">
        <f>IF(H548&gt;I548,MIN(H548-I548,J548-I548)*INDEX('[1]2018_commission_structure-Start'!$A$21:$I$24,MATCH($E548,'[1]2018_commission_structure-Start'!$A$21:$A$24,0), MATCH(P$1,'[1]2018_commission_structure-Start'!$A$21:$I$21,0)),0)</f>
        <v>27339.29</v>
      </c>
      <c r="Q548" s="26">
        <f>IF($H548&gt;J548,MIN($H548-J548,K548-J548)*INDEX('[1]2018_commission_structure-Start'!$A$21:$I$24,MATCH($E548,'[1]2018_commission_structure-Start'!$A$21:$A$24,0), MATCH(Q$1,'[1]2018_commission_structure-Start'!$A$21:$I$21,0)),0)</f>
        <v>0</v>
      </c>
      <c r="R548" s="26">
        <f>IF($H548&gt;K548,MIN($H548-K548,L548-K548)*INDEX('[1]2018_commission_structure-Start'!$A$21:$I$24,MATCH($E548,'[1]2018_commission_structure-Start'!$A$21:$A$24,0), MATCH(R$1,'[1]2018_commission_structure-Start'!$A$21:$I$21,0)),0)</f>
        <v>0</v>
      </c>
      <c r="S548" s="26">
        <f>IF(H548&gt;L548,(H548-L548)*INDEX('[1]2018_commission_structure-Start'!$A$21:$I$24,MATCH($E548,'[1]2018_commission_structure-Start'!$A$21:$A$24,0),MATCH(S$1,'[1]2018_commission_structure-Start'!$A$21:$I$21,0)),0)</f>
        <v>0</v>
      </c>
      <c r="T548" s="28">
        <f t="shared" si="86"/>
        <v>139839.29</v>
      </c>
      <c r="U548" s="28">
        <f t="shared" si="87"/>
        <v>264357.29000000004</v>
      </c>
      <c r="V548" s="28">
        <f>MIN(H548,I548)*INDEX('[1]2018_commission_structure-Start'!$A$15:$J$18,MATCH($E548,'[1]2018_commission_structure-Start'!$A$15:$A$18,0),MATCH(V$1,'[1]2018_commission_structure-Start'!$A$15:$J$15,0))</f>
        <v>112500</v>
      </c>
      <c r="W548" s="26">
        <f>IF($H548&gt;I548,MIN($H548-I548,J548-I548)*INDEX('[1]2018_commission_structure-Start'!$A$15:$J$18,MATCH($E548,'[1]2018_commission_structure-Start'!$A$15:$A$18,0),MATCH(W$1,'[1]2018_commission_structure-Start'!$A$15:$J$15,0)),0)</f>
        <v>31656.02</v>
      </c>
      <c r="X548" s="26">
        <f>IF($H548&gt;J548,MIN($H548-J548,K548-J548)*INDEX('[1]2018_commission_structure-Start'!$A$15:$J$18,MATCH($E548,'[1]2018_commission_structure-Start'!$A$15:$A$18,0),MATCH(X$1,'[1]2018_commission_structure-Start'!$A$15:$J$15,0)),0)</f>
        <v>0</v>
      </c>
      <c r="Y548" s="26">
        <f>IF($H548&gt;K548,MIN($H548-K548,L548-K548)*INDEX('[1]2018_commission_structure-Start'!$A$15:$J$18,MATCH($E548,'[1]2018_commission_structure-Start'!$A$15:$A$18,0),MATCH(Y$1,'[1]2018_commission_structure-Start'!$A$15:$J$15,0)),0)</f>
        <v>0</v>
      </c>
      <c r="Z548" s="26">
        <f>IF(H548&gt;L548,(H548-L548)*INDEX('[1]2018_commission_structure-Start'!$A$21:$I$24,MATCH($E548,'[1]2018_commission_structure-Start'!$A$21:$A$24,0),MATCH(Z$1,'[1]2018_commission_structure-Start'!$A$21:$I$21,0)),0)</f>
        <v>0</v>
      </c>
      <c r="AA548" s="28">
        <f t="shared" si="88"/>
        <v>144156.01999999999</v>
      </c>
      <c r="AB548" s="28">
        <f t="shared" si="89"/>
        <v>268674.02</v>
      </c>
    </row>
    <row r="549" spans="1:28" x14ac:dyDescent="0.2">
      <c r="A549" s="25" t="str">
        <f t="shared" si="80"/>
        <v>Rufe Smerdon</v>
      </c>
      <c r="B549" s="25">
        <v>9287480133</v>
      </c>
      <c r="C549" s="25" t="s">
        <v>1075</v>
      </c>
      <c r="D549" s="25" t="s">
        <v>1076</v>
      </c>
      <c r="E549" s="25" t="s">
        <v>10</v>
      </c>
      <c r="F549" s="25">
        <v>98734</v>
      </c>
      <c r="G549" s="25">
        <f>COUNTIF([1]deals_closed!D:D,B549)</f>
        <v>18</v>
      </c>
      <c r="H549" s="26">
        <f>SUMIF([1]deals_closed!D:D,B549,[1]deals_closed!C:C)</f>
        <v>704901</v>
      </c>
      <c r="I549" s="26">
        <f>VLOOKUP(E549,'[1]2018_commission_structure-Start'!$A$22:$I$24,9,FALSE)</f>
        <v>750000</v>
      </c>
      <c r="J549" s="26">
        <f t="shared" si="81"/>
        <v>937500</v>
      </c>
      <c r="K549" s="26">
        <f t="shared" si="82"/>
        <v>1125000</v>
      </c>
      <c r="L549" s="26">
        <f t="shared" si="83"/>
        <v>1500000</v>
      </c>
      <c r="M549" s="27">
        <f t="shared" si="84"/>
        <v>0.93986800000000004</v>
      </c>
      <c r="N549" s="25" t="str">
        <f t="shared" si="85"/>
        <v>0-100%</v>
      </c>
      <c r="O549" s="28">
        <f>MIN(H549,I549)*INDEX('[1]2018_commission_structure-Start'!$A$21:$I$24,MATCH($E549,'[1]2018_commission_structure-Start'!$A$21:$A$24,0),MATCH(O$1,'[1]2018_commission_structure-Start'!$A$21:$I$21,0))</f>
        <v>105735.15</v>
      </c>
      <c r="P549" s="26">
        <f>IF(H549&gt;I549,MIN(H549-I549,J549-I549)*INDEX('[1]2018_commission_structure-Start'!$A$21:$I$24,MATCH($E549,'[1]2018_commission_structure-Start'!$A$21:$A$24,0), MATCH(P$1,'[1]2018_commission_structure-Start'!$A$21:$I$21,0)),0)</f>
        <v>0</v>
      </c>
      <c r="Q549" s="26">
        <f>IF($H549&gt;J549,MIN($H549-J549,K549-J549)*INDEX('[1]2018_commission_structure-Start'!$A$21:$I$24,MATCH($E549,'[1]2018_commission_structure-Start'!$A$21:$A$24,0), MATCH(Q$1,'[1]2018_commission_structure-Start'!$A$21:$I$21,0)),0)</f>
        <v>0</v>
      </c>
      <c r="R549" s="26">
        <f>IF($H549&gt;K549,MIN($H549-K549,L549-K549)*INDEX('[1]2018_commission_structure-Start'!$A$21:$I$24,MATCH($E549,'[1]2018_commission_structure-Start'!$A$21:$A$24,0), MATCH(R$1,'[1]2018_commission_structure-Start'!$A$21:$I$21,0)),0)</f>
        <v>0</v>
      </c>
      <c r="S549" s="26">
        <f>IF(H549&gt;L549,(H549-L549)*INDEX('[1]2018_commission_structure-Start'!$A$21:$I$24,MATCH($E549,'[1]2018_commission_structure-Start'!$A$21:$A$24,0),MATCH(S$1,'[1]2018_commission_structure-Start'!$A$21:$I$21,0)),0)</f>
        <v>0</v>
      </c>
      <c r="T549" s="28">
        <f t="shared" si="86"/>
        <v>105735.15</v>
      </c>
      <c r="U549" s="28">
        <f t="shared" si="87"/>
        <v>204469.15</v>
      </c>
      <c r="V549" s="28">
        <f>MIN(H549,I549)*INDEX('[1]2018_commission_structure-Start'!$A$15:$J$18,MATCH($E549,'[1]2018_commission_structure-Start'!$A$15:$A$18,0),MATCH(V$1,'[1]2018_commission_structure-Start'!$A$15:$J$15,0))</f>
        <v>105735.15</v>
      </c>
      <c r="W549" s="26">
        <f>IF($H549&gt;I549,MIN($H549-I549,J549-I549)*INDEX('[1]2018_commission_structure-Start'!$A$15:$J$18,MATCH($E549,'[1]2018_commission_structure-Start'!$A$15:$A$18,0),MATCH(W$1,'[1]2018_commission_structure-Start'!$A$15:$J$15,0)),0)</f>
        <v>0</v>
      </c>
      <c r="X549" s="26">
        <f>IF($H549&gt;J549,MIN($H549-J549,K549-J549)*INDEX('[1]2018_commission_structure-Start'!$A$15:$J$18,MATCH($E549,'[1]2018_commission_structure-Start'!$A$15:$A$18,0),MATCH(X$1,'[1]2018_commission_structure-Start'!$A$15:$J$15,0)),0)</f>
        <v>0</v>
      </c>
      <c r="Y549" s="26">
        <f>IF($H549&gt;K549,MIN($H549-K549,L549-K549)*INDEX('[1]2018_commission_structure-Start'!$A$15:$J$18,MATCH($E549,'[1]2018_commission_structure-Start'!$A$15:$A$18,0),MATCH(Y$1,'[1]2018_commission_structure-Start'!$A$15:$J$15,0)),0)</f>
        <v>0</v>
      </c>
      <c r="Z549" s="26">
        <f>IF(H549&gt;L549,(H549-L549)*INDEX('[1]2018_commission_structure-Start'!$A$21:$I$24,MATCH($E549,'[1]2018_commission_structure-Start'!$A$21:$A$24,0),MATCH(Z$1,'[1]2018_commission_structure-Start'!$A$21:$I$21,0)),0)</f>
        <v>0</v>
      </c>
      <c r="AA549" s="28">
        <f t="shared" si="88"/>
        <v>105735.15</v>
      </c>
      <c r="AB549" s="28">
        <f t="shared" si="89"/>
        <v>204469.15</v>
      </c>
    </row>
    <row r="550" spans="1:28" x14ac:dyDescent="0.2">
      <c r="A550" s="25" t="str">
        <f t="shared" si="80"/>
        <v>Tallie Buckner</v>
      </c>
      <c r="B550" s="25">
        <v>7427985850</v>
      </c>
      <c r="C550" s="25" t="s">
        <v>1077</v>
      </c>
      <c r="D550" s="25" t="s">
        <v>1078</v>
      </c>
      <c r="E550" s="25" t="s">
        <v>10</v>
      </c>
      <c r="F550" s="25">
        <v>77743</v>
      </c>
      <c r="G550" s="25">
        <f>COUNTIF([1]deals_closed!D:D,B550)</f>
        <v>21</v>
      </c>
      <c r="H550" s="26">
        <f>SUMIF([1]deals_closed!D:D,B550,[1]deals_closed!C:C)</f>
        <v>764254</v>
      </c>
      <c r="I550" s="26">
        <f>VLOOKUP(E550,'[1]2018_commission_structure-Start'!$A$22:$I$24,9,FALSE)</f>
        <v>750000</v>
      </c>
      <c r="J550" s="26">
        <f t="shared" si="81"/>
        <v>937500</v>
      </c>
      <c r="K550" s="26">
        <f t="shared" si="82"/>
        <v>1125000</v>
      </c>
      <c r="L550" s="26">
        <f t="shared" si="83"/>
        <v>1500000</v>
      </c>
      <c r="M550" s="27">
        <f t="shared" si="84"/>
        <v>1.0190053333333333</v>
      </c>
      <c r="N550" s="25" t="str">
        <f t="shared" si="85"/>
        <v>100-125%</v>
      </c>
      <c r="O550" s="28">
        <f>MIN(H550,I550)*INDEX('[1]2018_commission_structure-Start'!$A$21:$I$24,MATCH($E550,'[1]2018_commission_structure-Start'!$A$21:$A$24,0),MATCH(O$1,'[1]2018_commission_structure-Start'!$A$21:$I$21,0))</f>
        <v>112500</v>
      </c>
      <c r="P550" s="26">
        <f>IF(H550&gt;I550,MIN(H550-I550,J550-I550)*INDEX('[1]2018_commission_structure-Start'!$A$21:$I$24,MATCH($E550,'[1]2018_commission_structure-Start'!$A$21:$A$24,0), MATCH(P$1,'[1]2018_commission_structure-Start'!$A$21:$I$21,0)),0)</f>
        <v>2708.26</v>
      </c>
      <c r="Q550" s="26">
        <f>IF($H550&gt;J550,MIN($H550-J550,K550-J550)*INDEX('[1]2018_commission_structure-Start'!$A$21:$I$24,MATCH($E550,'[1]2018_commission_structure-Start'!$A$21:$A$24,0), MATCH(Q$1,'[1]2018_commission_structure-Start'!$A$21:$I$21,0)),0)</f>
        <v>0</v>
      </c>
      <c r="R550" s="26">
        <f>IF($H550&gt;K550,MIN($H550-K550,L550-K550)*INDEX('[1]2018_commission_structure-Start'!$A$21:$I$24,MATCH($E550,'[1]2018_commission_structure-Start'!$A$21:$A$24,0), MATCH(R$1,'[1]2018_commission_structure-Start'!$A$21:$I$21,0)),0)</f>
        <v>0</v>
      </c>
      <c r="S550" s="26">
        <f>IF(H550&gt;L550,(H550-L550)*INDEX('[1]2018_commission_structure-Start'!$A$21:$I$24,MATCH($E550,'[1]2018_commission_structure-Start'!$A$21:$A$24,0),MATCH(S$1,'[1]2018_commission_structure-Start'!$A$21:$I$21,0)),0)</f>
        <v>0</v>
      </c>
      <c r="T550" s="28">
        <f t="shared" si="86"/>
        <v>115208.26</v>
      </c>
      <c r="U550" s="28">
        <f t="shared" si="87"/>
        <v>192951.26</v>
      </c>
      <c r="V550" s="28">
        <f>MIN(H550,I550)*INDEX('[1]2018_commission_structure-Start'!$A$15:$J$18,MATCH($E550,'[1]2018_commission_structure-Start'!$A$15:$A$18,0),MATCH(V$1,'[1]2018_commission_structure-Start'!$A$15:$J$15,0))</f>
        <v>112500</v>
      </c>
      <c r="W550" s="26">
        <f>IF($H550&gt;I550,MIN($H550-I550,J550-I550)*INDEX('[1]2018_commission_structure-Start'!$A$15:$J$18,MATCH($E550,'[1]2018_commission_structure-Start'!$A$15:$A$18,0),MATCH(W$1,'[1]2018_commission_structure-Start'!$A$15:$J$15,0)),0)</f>
        <v>3135.88</v>
      </c>
      <c r="X550" s="26">
        <f>IF($H550&gt;J550,MIN($H550-J550,K550-J550)*INDEX('[1]2018_commission_structure-Start'!$A$15:$J$18,MATCH($E550,'[1]2018_commission_structure-Start'!$A$15:$A$18,0),MATCH(X$1,'[1]2018_commission_structure-Start'!$A$15:$J$15,0)),0)</f>
        <v>0</v>
      </c>
      <c r="Y550" s="26">
        <f>IF($H550&gt;K550,MIN($H550-K550,L550-K550)*INDEX('[1]2018_commission_structure-Start'!$A$15:$J$18,MATCH($E550,'[1]2018_commission_structure-Start'!$A$15:$A$18,0),MATCH(Y$1,'[1]2018_commission_structure-Start'!$A$15:$J$15,0)),0)</f>
        <v>0</v>
      </c>
      <c r="Z550" s="26">
        <f>IF(H550&gt;L550,(H550-L550)*INDEX('[1]2018_commission_structure-Start'!$A$21:$I$24,MATCH($E550,'[1]2018_commission_structure-Start'!$A$21:$A$24,0),MATCH(Z$1,'[1]2018_commission_structure-Start'!$A$21:$I$21,0)),0)</f>
        <v>0</v>
      </c>
      <c r="AA550" s="28">
        <f t="shared" si="88"/>
        <v>115635.88</v>
      </c>
      <c r="AB550" s="28">
        <f t="shared" si="89"/>
        <v>193378.88</v>
      </c>
    </row>
    <row r="551" spans="1:28" x14ac:dyDescent="0.2">
      <c r="A551" s="25" t="str">
        <f t="shared" si="80"/>
        <v>Christabella Timblett</v>
      </c>
      <c r="B551" s="25">
        <v>4328154427</v>
      </c>
      <c r="C551" s="25" t="s">
        <v>1079</v>
      </c>
      <c r="D551" s="25" t="s">
        <v>1080</v>
      </c>
      <c r="E551" s="25" t="s">
        <v>7</v>
      </c>
      <c r="F551" s="25">
        <v>34691</v>
      </c>
      <c r="G551" s="25">
        <f>COUNTIF([1]deals_closed!D:D,B551)</f>
        <v>20</v>
      </c>
      <c r="H551" s="26">
        <f>SUMIF([1]deals_closed!D:D,B551,[1]deals_closed!C:C)</f>
        <v>637072</v>
      </c>
      <c r="I551" s="26">
        <f>VLOOKUP(E551,'[1]2018_commission_structure-Start'!$A$22:$I$24,9,FALSE)</f>
        <v>500000</v>
      </c>
      <c r="J551" s="26">
        <f t="shared" si="81"/>
        <v>625000</v>
      </c>
      <c r="K551" s="26">
        <f t="shared" si="82"/>
        <v>750000</v>
      </c>
      <c r="L551" s="26">
        <f t="shared" si="83"/>
        <v>1000000</v>
      </c>
      <c r="M551" s="27">
        <f t="shared" si="84"/>
        <v>1.2741439999999999</v>
      </c>
      <c r="N551" s="25" t="str">
        <f t="shared" si="85"/>
        <v>125-150%</v>
      </c>
      <c r="O551" s="28">
        <f>MIN(H551,I551)*INDEX('[1]2018_commission_structure-Start'!$A$21:$I$24,MATCH($E551,'[1]2018_commission_structure-Start'!$A$21:$A$24,0),MATCH(O$1,'[1]2018_commission_structure-Start'!$A$21:$I$21,0))</f>
        <v>50000</v>
      </c>
      <c r="P551" s="26">
        <f>IF(H551&gt;I551,MIN(H551-I551,J551-I551)*INDEX('[1]2018_commission_structure-Start'!$A$21:$I$24,MATCH($E551,'[1]2018_commission_structure-Start'!$A$21:$A$24,0), MATCH(P$1,'[1]2018_commission_structure-Start'!$A$21:$I$21,0)),0)</f>
        <v>18750</v>
      </c>
      <c r="Q551" s="26">
        <f>IF($H551&gt;J551,MIN($H551-J551,K551-J551)*INDEX('[1]2018_commission_structure-Start'!$A$21:$I$24,MATCH($E551,'[1]2018_commission_structure-Start'!$A$21:$A$24,0), MATCH(Q$1,'[1]2018_commission_structure-Start'!$A$21:$I$21,0)),0)</f>
        <v>2172.96</v>
      </c>
      <c r="R551" s="26">
        <f>IF($H551&gt;K551,MIN($H551-K551,L551-K551)*INDEX('[1]2018_commission_structure-Start'!$A$21:$I$24,MATCH($E551,'[1]2018_commission_structure-Start'!$A$21:$A$24,0), MATCH(R$1,'[1]2018_commission_structure-Start'!$A$21:$I$21,0)),0)</f>
        <v>0</v>
      </c>
      <c r="S551" s="26">
        <f>IF(H551&gt;L551,(H551-L551)*INDEX('[1]2018_commission_structure-Start'!$A$21:$I$24,MATCH($E551,'[1]2018_commission_structure-Start'!$A$21:$A$24,0),MATCH(S$1,'[1]2018_commission_structure-Start'!$A$21:$I$21,0)),0)</f>
        <v>0</v>
      </c>
      <c r="T551" s="28">
        <f t="shared" si="86"/>
        <v>70922.960000000006</v>
      </c>
      <c r="U551" s="28">
        <f t="shared" si="87"/>
        <v>105613.96</v>
      </c>
      <c r="V551" s="28">
        <f>MIN(H551,I551)*INDEX('[1]2018_commission_structure-Start'!$A$15:$J$18,MATCH($E551,'[1]2018_commission_structure-Start'!$A$15:$A$18,0),MATCH(V$1,'[1]2018_commission_structure-Start'!$A$15:$J$15,0))</f>
        <v>60000</v>
      </c>
      <c r="W551" s="26">
        <f>IF($H551&gt;I551,MIN($H551-I551,J551-I551)*INDEX('[1]2018_commission_structure-Start'!$A$15:$J$18,MATCH($E551,'[1]2018_commission_structure-Start'!$A$15:$A$18,0),MATCH(W$1,'[1]2018_commission_structure-Start'!$A$15:$J$15,0)),0)</f>
        <v>21250</v>
      </c>
      <c r="X551" s="26">
        <f>IF($H551&gt;J551,MIN($H551-J551,K551-J551)*INDEX('[1]2018_commission_structure-Start'!$A$15:$J$18,MATCH($E551,'[1]2018_commission_structure-Start'!$A$15:$A$18,0),MATCH(X$1,'[1]2018_commission_structure-Start'!$A$15:$J$15,0)),0)</f>
        <v>2414.4</v>
      </c>
      <c r="Y551" s="26">
        <f>IF($H551&gt;K551,MIN($H551-K551,L551-K551)*INDEX('[1]2018_commission_structure-Start'!$A$15:$J$18,MATCH($E551,'[1]2018_commission_structure-Start'!$A$15:$A$18,0),MATCH(Y$1,'[1]2018_commission_structure-Start'!$A$15:$J$15,0)),0)</f>
        <v>0</v>
      </c>
      <c r="Z551" s="26">
        <f>IF(H551&gt;L551,(H551-L551)*INDEX('[1]2018_commission_structure-Start'!$A$21:$I$24,MATCH($E551,'[1]2018_commission_structure-Start'!$A$21:$A$24,0),MATCH(Z$1,'[1]2018_commission_structure-Start'!$A$21:$I$21,0)),0)</f>
        <v>0</v>
      </c>
      <c r="AA551" s="28">
        <f t="shared" si="88"/>
        <v>83664.399999999994</v>
      </c>
      <c r="AB551" s="28">
        <f t="shared" si="89"/>
        <v>118355.4</v>
      </c>
    </row>
    <row r="552" spans="1:28" x14ac:dyDescent="0.2">
      <c r="A552" s="25" t="str">
        <f t="shared" si="80"/>
        <v>Pacorro Balden</v>
      </c>
      <c r="B552" s="25">
        <v>5077974136</v>
      </c>
      <c r="C552" s="25" t="s">
        <v>1081</v>
      </c>
      <c r="D552" s="25" t="s">
        <v>1082</v>
      </c>
      <c r="E552" s="25" t="s">
        <v>10</v>
      </c>
      <c r="F552" s="25">
        <v>94733</v>
      </c>
      <c r="G552" s="25">
        <f>COUNTIF([1]deals_closed!D:D,B552)</f>
        <v>19</v>
      </c>
      <c r="H552" s="26">
        <f>SUMIF([1]deals_closed!D:D,B552,[1]deals_closed!C:C)</f>
        <v>596790</v>
      </c>
      <c r="I552" s="26">
        <f>VLOOKUP(E552,'[1]2018_commission_structure-Start'!$A$22:$I$24,9,FALSE)</f>
        <v>750000</v>
      </c>
      <c r="J552" s="26">
        <f t="shared" si="81"/>
        <v>937500</v>
      </c>
      <c r="K552" s="26">
        <f t="shared" si="82"/>
        <v>1125000</v>
      </c>
      <c r="L552" s="26">
        <f t="shared" si="83"/>
        <v>1500000</v>
      </c>
      <c r="M552" s="27">
        <f t="shared" si="84"/>
        <v>0.79571999999999998</v>
      </c>
      <c r="N552" s="25" t="str">
        <f t="shared" si="85"/>
        <v>0-100%</v>
      </c>
      <c r="O552" s="28">
        <f>MIN(H552,I552)*INDEX('[1]2018_commission_structure-Start'!$A$21:$I$24,MATCH($E552,'[1]2018_commission_structure-Start'!$A$21:$A$24,0),MATCH(O$1,'[1]2018_commission_structure-Start'!$A$21:$I$21,0))</f>
        <v>89518.5</v>
      </c>
      <c r="P552" s="26">
        <f>IF(H552&gt;I552,MIN(H552-I552,J552-I552)*INDEX('[1]2018_commission_structure-Start'!$A$21:$I$24,MATCH($E552,'[1]2018_commission_structure-Start'!$A$21:$A$24,0), MATCH(P$1,'[1]2018_commission_structure-Start'!$A$21:$I$21,0)),0)</f>
        <v>0</v>
      </c>
      <c r="Q552" s="26">
        <f>IF($H552&gt;J552,MIN($H552-J552,K552-J552)*INDEX('[1]2018_commission_structure-Start'!$A$21:$I$24,MATCH($E552,'[1]2018_commission_structure-Start'!$A$21:$A$24,0), MATCH(Q$1,'[1]2018_commission_structure-Start'!$A$21:$I$21,0)),0)</f>
        <v>0</v>
      </c>
      <c r="R552" s="26">
        <f>IF($H552&gt;K552,MIN($H552-K552,L552-K552)*INDEX('[1]2018_commission_structure-Start'!$A$21:$I$24,MATCH($E552,'[1]2018_commission_structure-Start'!$A$21:$A$24,0), MATCH(R$1,'[1]2018_commission_structure-Start'!$A$21:$I$21,0)),0)</f>
        <v>0</v>
      </c>
      <c r="S552" s="26">
        <f>IF(H552&gt;L552,(H552-L552)*INDEX('[1]2018_commission_structure-Start'!$A$21:$I$24,MATCH($E552,'[1]2018_commission_structure-Start'!$A$21:$A$24,0),MATCH(S$1,'[1]2018_commission_structure-Start'!$A$21:$I$21,0)),0)</f>
        <v>0</v>
      </c>
      <c r="T552" s="28">
        <f t="shared" si="86"/>
        <v>89518.5</v>
      </c>
      <c r="U552" s="28">
        <f t="shared" si="87"/>
        <v>184251.5</v>
      </c>
      <c r="V552" s="28">
        <f>MIN(H552,I552)*INDEX('[1]2018_commission_structure-Start'!$A$15:$J$18,MATCH($E552,'[1]2018_commission_structure-Start'!$A$15:$A$18,0),MATCH(V$1,'[1]2018_commission_structure-Start'!$A$15:$J$15,0))</f>
        <v>89518.5</v>
      </c>
      <c r="W552" s="26">
        <f>IF($H552&gt;I552,MIN($H552-I552,J552-I552)*INDEX('[1]2018_commission_structure-Start'!$A$15:$J$18,MATCH($E552,'[1]2018_commission_structure-Start'!$A$15:$A$18,0),MATCH(W$1,'[1]2018_commission_structure-Start'!$A$15:$J$15,0)),0)</f>
        <v>0</v>
      </c>
      <c r="X552" s="26">
        <f>IF($H552&gt;J552,MIN($H552-J552,K552-J552)*INDEX('[1]2018_commission_structure-Start'!$A$15:$J$18,MATCH($E552,'[1]2018_commission_structure-Start'!$A$15:$A$18,0),MATCH(X$1,'[1]2018_commission_structure-Start'!$A$15:$J$15,0)),0)</f>
        <v>0</v>
      </c>
      <c r="Y552" s="26">
        <f>IF($H552&gt;K552,MIN($H552-K552,L552-K552)*INDEX('[1]2018_commission_structure-Start'!$A$15:$J$18,MATCH($E552,'[1]2018_commission_structure-Start'!$A$15:$A$18,0),MATCH(Y$1,'[1]2018_commission_structure-Start'!$A$15:$J$15,0)),0)</f>
        <v>0</v>
      </c>
      <c r="Z552" s="26">
        <f>IF(H552&gt;L552,(H552-L552)*INDEX('[1]2018_commission_structure-Start'!$A$21:$I$24,MATCH($E552,'[1]2018_commission_structure-Start'!$A$21:$A$24,0),MATCH(Z$1,'[1]2018_commission_structure-Start'!$A$21:$I$21,0)),0)</f>
        <v>0</v>
      </c>
      <c r="AA552" s="28">
        <f t="shared" si="88"/>
        <v>89518.5</v>
      </c>
      <c r="AB552" s="28">
        <f t="shared" si="89"/>
        <v>184251.5</v>
      </c>
    </row>
    <row r="553" spans="1:28" x14ac:dyDescent="0.2">
      <c r="A553" s="25" t="str">
        <f t="shared" si="80"/>
        <v>Elizabet Kentish</v>
      </c>
      <c r="B553" s="25">
        <v>9621331862</v>
      </c>
      <c r="C553" s="25" t="s">
        <v>1083</v>
      </c>
      <c r="D553" s="25" t="s">
        <v>1084</v>
      </c>
      <c r="E553" s="25" t="s">
        <v>10</v>
      </c>
      <c r="F553" s="25">
        <v>91656</v>
      </c>
      <c r="G553" s="25">
        <f>COUNTIF([1]deals_closed!D:D,B553)</f>
        <v>14</v>
      </c>
      <c r="H553" s="26">
        <f>SUMIF([1]deals_closed!D:D,B553,[1]deals_closed!C:C)</f>
        <v>454708</v>
      </c>
      <c r="I553" s="26">
        <f>VLOOKUP(E553,'[1]2018_commission_structure-Start'!$A$22:$I$24,9,FALSE)</f>
        <v>750000</v>
      </c>
      <c r="J553" s="26">
        <f t="shared" si="81"/>
        <v>937500</v>
      </c>
      <c r="K553" s="26">
        <f t="shared" si="82"/>
        <v>1125000</v>
      </c>
      <c r="L553" s="26">
        <f t="shared" si="83"/>
        <v>1500000</v>
      </c>
      <c r="M553" s="27">
        <f t="shared" si="84"/>
        <v>0.60627733333333333</v>
      </c>
      <c r="N553" s="25" t="str">
        <f t="shared" si="85"/>
        <v>0-100%</v>
      </c>
      <c r="O553" s="28">
        <f>MIN(H553,I553)*INDEX('[1]2018_commission_structure-Start'!$A$21:$I$24,MATCH($E553,'[1]2018_commission_structure-Start'!$A$21:$A$24,0),MATCH(O$1,'[1]2018_commission_structure-Start'!$A$21:$I$21,0))</f>
        <v>68206.2</v>
      </c>
      <c r="P553" s="26">
        <f>IF(H553&gt;I553,MIN(H553-I553,J553-I553)*INDEX('[1]2018_commission_structure-Start'!$A$21:$I$24,MATCH($E553,'[1]2018_commission_structure-Start'!$A$21:$A$24,0), MATCH(P$1,'[1]2018_commission_structure-Start'!$A$21:$I$21,0)),0)</f>
        <v>0</v>
      </c>
      <c r="Q553" s="26">
        <f>IF($H553&gt;J553,MIN($H553-J553,K553-J553)*INDEX('[1]2018_commission_structure-Start'!$A$21:$I$24,MATCH($E553,'[1]2018_commission_structure-Start'!$A$21:$A$24,0), MATCH(Q$1,'[1]2018_commission_structure-Start'!$A$21:$I$21,0)),0)</f>
        <v>0</v>
      </c>
      <c r="R553" s="26">
        <f>IF($H553&gt;K553,MIN($H553-K553,L553-K553)*INDEX('[1]2018_commission_structure-Start'!$A$21:$I$24,MATCH($E553,'[1]2018_commission_structure-Start'!$A$21:$A$24,0), MATCH(R$1,'[1]2018_commission_structure-Start'!$A$21:$I$21,0)),0)</f>
        <v>0</v>
      </c>
      <c r="S553" s="26">
        <f>IF(H553&gt;L553,(H553-L553)*INDEX('[1]2018_commission_structure-Start'!$A$21:$I$24,MATCH($E553,'[1]2018_commission_structure-Start'!$A$21:$A$24,0),MATCH(S$1,'[1]2018_commission_structure-Start'!$A$21:$I$21,0)),0)</f>
        <v>0</v>
      </c>
      <c r="T553" s="28">
        <f t="shared" si="86"/>
        <v>68206.2</v>
      </c>
      <c r="U553" s="28">
        <f t="shared" si="87"/>
        <v>159862.20000000001</v>
      </c>
      <c r="V553" s="28">
        <f>MIN(H553,I553)*INDEX('[1]2018_commission_structure-Start'!$A$15:$J$18,MATCH($E553,'[1]2018_commission_structure-Start'!$A$15:$A$18,0),MATCH(V$1,'[1]2018_commission_structure-Start'!$A$15:$J$15,0))</f>
        <v>68206.2</v>
      </c>
      <c r="W553" s="26">
        <f>IF($H553&gt;I553,MIN($H553-I553,J553-I553)*INDEX('[1]2018_commission_structure-Start'!$A$15:$J$18,MATCH($E553,'[1]2018_commission_structure-Start'!$A$15:$A$18,0),MATCH(W$1,'[1]2018_commission_structure-Start'!$A$15:$J$15,0)),0)</f>
        <v>0</v>
      </c>
      <c r="X553" s="26">
        <f>IF($H553&gt;J553,MIN($H553-J553,K553-J553)*INDEX('[1]2018_commission_structure-Start'!$A$15:$J$18,MATCH($E553,'[1]2018_commission_structure-Start'!$A$15:$A$18,0),MATCH(X$1,'[1]2018_commission_structure-Start'!$A$15:$J$15,0)),0)</f>
        <v>0</v>
      </c>
      <c r="Y553" s="26">
        <f>IF($H553&gt;K553,MIN($H553-K553,L553-K553)*INDEX('[1]2018_commission_structure-Start'!$A$15:$J$18,MATCH($E553,'[1]2018_commission_structure-Start'!$A$15:$A$18,0),MATCH(Y$1,'[1]2018_commission_structure-Start'!$A$15:$J$15,0)),0)</f>
        <v>0</v>
      </c>
      <c r="Z553" s="26">
        <f>IF(H553&gt;L553,(H553-L553)*INDEX('[1]2018_commission_structure-Start'!$A$21:$I$24,MATCH($E553,'[1]2018_commission_structure-Start'!$A$21:$A$24,0),MATCH(Z$1,'[1]2018_commission_structure-Start'!$A$21:$I$21,0)),0)</f>
        <v>0</v>
      </c>
      <c r="AA553" s="28">
        <f t="shared" si="88"/>
        <v>68206.2</v>
      </c>
      <c r="AB553" s="28">
        <f t="shared" si="89"/>
        <v>159862.20000000001</v>
      </c>
    </row>
    <row r="554" spans="1:28" x14ac:dyDescent="0.2">
      <c r="A554" s="25" t="str">
        <f t="shared" si="80"/>
        <v>Cecilius Messam</v>
      </c>
      <c r="B554" s="25">
        <v>6720857681</v>
      </c>
      <c r="C554" s="25" t="s">
        <v>1085</v>
      </c>
      <c r="D554" s="25" t="s">
        <v>1086</v>
      </c>
      <c r="E554" s="25" t="s">
        <v>29</v>
      </c>
      <c r="F554" s="25">
        <v>73093</v>
      </c>
      <c r="G554" s="25">
        <f>COUNTIF([1]deals_closed!D:D,B554)</f>
        <v>22</v>
      </c>
      <c r="H554" s="26">
        <f>SUMIF([1]deals_closed!D:D,B554,[1]deals_closed!C:C)</f>
        <v>800141</v>
      </c>
      <c r="I554" s="26">
        <f>VLOOKUP(E554,'[1]2018_commission_structure-Start'!$A$22:$I$24,9,FALSE)</f>
        <v>600000</v>
      </c>
      <c r="J554" s="26">
        <f t="shared" si="81"/>
        <v>750000</v>
      </c>
      <c r="K554" s="26">
        <f t="shared" si="82"/>
        <v>900000</v>
      </c>
      <c r="L554" s="26">
        <f t="shared" si="83"/>
        <v>1200000</v>
      </c>
      <c r="M554" s="27">
        <f t="shared" si="84"/>
        <v>1.3335683333333332</v>
      </c>
      <c r="N554" s="25" t="str">
        <f t="shared" si="85"/>
        <v>125-150%</v>
      </c>
      <c r="O554" s="28">
        <f>MIN(H554,I554)*INDEX('[1]2018_commission_structure-Start'!$A$21:$I$24,MATCH($E554,'[1]2018_commission_structure-Start'!$A$21:$A$24,0),MATCH(O$1,'[1]2018_commission_structure-Start'!$A$21:$I$21,0))</f>
        <v>78000</v>
      </c>
      <c r="P554" s="26">
        <f>IF(H554&gt;I554,MIN(H554-I554,J554-I554)*INDEX('[1]2018_commission_structure-Start'!$A$21:$I$24,MATCH($E554,'[1]2018_commission_structure-Start'!$A$21:$A$24,0), MATCH(P$1,'[1]2018_commission_structure-Start'!$A$21:$I$21,0)),0)</f>
        <v>25500.000000000004</v>
      </c>
      <c r="Q554" s="26">
        <f>IF($H554&gt;J554,MIN($H554-J554,K554-J554)*INDEX('[1]2018_commission_structure-Start'!$A$21:$I$24,MATCH($E554,'[1]2018_commission_structure-Start'!$A$21:$A$24,0), MATCH(Q$1,'[1]2018_commission_structure-Start'!$A$21:$I$21,0)),0)</f>
        <v>10529.609999999999</v>
      </c>
      <c r="R554" s="26">
        <f>IF($H554&gt;K554,MIN($H554-K554,L554-K554)*INDEX('[1]2018_commission_structure-Start'!$A$21:$I$24,MATCH($E554,'[1]2018_commission_structure-Start'!$A$21:$A$24,0), MATCH(R$1,'[1]2018_commission_structure-Start'!$A$21:$I$21,0)),0)</f>
        <v>0</v>
      </c>
      <c r="S554" s="26">
        <f>IF(H554&gt;L554,(H554-L554)*INDEX('[1]2018_commission_structure-Start'!$A$21:$I$24,MATCH($E554,'[1]2018_commission_structure-Start'!$A$21:$A$24,0),MATCH(S$1,'[1]2018_commission_structure-Start'!$A$21:$I$21,0)),0)</f>
        <v>0</v>
      </c>
      <c r="T554" s="28">
        <f t="shared" si="86"/>
        <v>114029.61</v>
      </c>
      <c r="U554" s="28">
        <f t="shared" si="87"/>
        <v>187122.61</v>
      </c>
      <c r="V554" s="28">
        <f>MIN(H554,I554)*INDEX('[1]2018_commission_structure-Start'!$A$15:$J$18,MATCH($E554,'[1]2018_commission_structure-Start'!$A$15:$A$18,0),MATCH(V$1,'[1]2018_commission_structure-Start'!$A$15:$J$15,0))</f>
        <v>90000</v>
      </c>
      <c r="W554" s="26">
        <f>IF($H554&gt;I554,MIN($H554-I554,J554-I554)*INDEX('[1]2018_commission_structure-Start'!$A$15:$J$18,MATCH($E554,'[1]2018_commission_structure-Start'!$A$15:$A$18,0),MATCH(W$1,'[1]2018_commission_structure-Start'!$A$15:$J$15,0)),0)</f>
        <v>27000</v>
      </c>
      <c r="X554" s="26">
        <f>IF($H554&gt;J554,MIN($H554-J554,K554-J554)*INDEX('[1]2018_commission_structure-Start'!$A$15:$J$18,MATCH($E554,'[1]2018_commission_structure-Start'!$A$15:$A$18,0),MATCH(X$1,'[1]2018_commission_structure-Start'!$A$15:$J$15,0)),0)</f>
        <v>12535.25</v>
      </c>
      <c r="Y554" s="26">
        <f>IF($H554&gt;K554,MIN($H554-K554,L554-K554)*INDEX('[1]2018_commission_structure-Start'!$A$15:$J$18,MATCH($E554,'[1]2018_commission_structure-Start'!$A$15:$A$18,0),MATCH(Y$1,'[1]2018_commission_structure-Start'!$A$15:$J$15,0)),0)</f>
        <v>0</v>
      </c>
      <c r="Z554" s="26">
        <f>IF(H554&gt;L554,(H554-L554)*INDEX('[1]2018_commission_structure-Start'!$A$21:$I$24,MATCH($E554,'[1]2018_commission_structure-Start'!$A$21:$A$24,0),MATCH(Z$1,'[1]2018_commission_structure-Start'!$A$21:$I$21,0)),0)</f>
        <v>0</v>
      </c>
      <c r="AA554" s="28">
        <f t="shared" si="88"/>
        <v>129535.25</v>
      </c>
      <c r="AB554" s="28">
        <f t="shared" si="89"/>
        <v>202628.25</v>
      </c>
    </row>
    <row r="555" spans="1:28" x14ac:dyDescent="0.2">
      <c r="A555" s="25" t="str">
        <f t="shared" si="80"/>
        <v>Aurelie Pickaver</v>
      </c>
      <c r="B555" s="25">
        <v>4502817627</v>
      </c>
      <c r="C555" s="25" t="s">
        <v>1087</v>
      </c>
      <c r="D555" s="25" t="s">
        <v>1088</v>
      </c>
      <c r="E555" s="25" t="s">
        <v>7</v>
      </c>
      <c r="F555" s="25">
        <v>63908</v>
      </c>
      <c r="G555" s="25">
        <f>COUNTIF([1]deals_closed!D:D,B555)</f>
        <v>17</v>
      </c>
      <c r="H555" s="26">
        <f>SUMIF([1]deals_closed!D:D,B555,[1]deals_closed!C:C)</f>
        <v>695501</v>
      </c>
      <c r="I555" s="26">
        <f>VLOOKUP(E555,'[1]2018_commission_structure-Start'!$A$22:$I$24,9,FALSE)</f>
        <v>500000</v>
      </c>
      <c r="J555" s="26">
        <f t="shared" si="81"/>
        <v>625000</v>
      </c>
      <c r="K555" s="26">
        <f t="shared" si="82"/>
        <v>750000</v>
      </c>
      <c r="L555" s="26">
        <f t="shared" si="83"/>
        <v>1000000</v>
      </c>
      <c r="M555" s="27">
        <f t="shared" si="84"/>
        <v>1.3910020000000001</v>
      </c>
      <c r="N555" s="25" t="str">
        <f t="shared" si="85"/>
        <v>125-150%</v>
      </c>
      <c r="O555" s="28">
        <f>MIN(H555,I555)*INDEX('[1]2018_commission_structure-Start'!$A$21:$I$24,MATCH($E555,'[1]2018_commission_structure-Start'!$A$21:$A$24,0),MATCH(O$1,'[1]2018_commission_structure-Start'!$A$21:$I$21,0))</f>
        <v>50000</v>
      </c>
      <c r="P555" s="26">
        <f>IF(H555&gt;I555,MIN(H555-I555,J555-I555)*INDEX('[1]2018_commission_structure-Start'!$A$21:$I$24,MATCH($E555,'[1]2018_commission_structure-Start'!$A$21:$A$24,0), MATCH(P$1,'[1]2018_commission_structure-Start'!$A$21:$I$21,0)),0)</f>
        <v>18750</v>
      </c>
      <c r="Q555" s="26">
        <f>IF($H555&gt;J555,MIN($H555-J555,K555-J555)*INDEX('[1]2018_commission_structure-Start'!$A$21:$I$24,MATCH($E555,'[1]2018_commission_structure-Start'!$A$21:$A$24,0), MATCH(Q$1,'[1]2018_commission_structure-Start'!$A$21:$I$21,0)),0)</f>
        <v>12690.18</v>
      </c>
      <c r="R555" s="26">
        <f>IF($H555&gt;K555,MIN($H555-K555,L555-K555)*INDEX('[1]2018_commission_structure-Start'!$A$21:$I$24,MATCH($E555,'[1]2018_commission_structure-Start'!$A$21:$A$24,0), MATCH(R$1,'[1]2018_commission_structure-Start'!$A$21:$I$21,0)),0)</f>
        <v>0</v>
      </c>
      <c r="S555" s="26">
        <f>IF(H555&gt;L555,(H555-L555)*INDEX('[1]2018_commission_structure-Start'!$A$21:$I$24,MATCH($E555,'[1]2018_commission_structure-Start'!$A$21:$A$24,0),MATCH(S$1,'[1]2018_commission_structure-Start'!$A$21:$I$21,0)),0)</f>
        <v>0</v>
      </c>
      <c r="T555" s="28">
        <f t="shared" si="86"/>
        <v>81440.179999999993</v>
      </c>
      <c r="U555" s="28">
        <f t="shared" si="87"/>
        <v>145348.18</v>
      </c>
      <c r="V555" s="28">
        <f>MIN(H555,I555)*INDEX('[1]2018_commission_structure-Start'!$A$15:$J$18,MATCH($E555,'[1]2018_commission_structure-Start'!$A$15:$A$18,0),MATCH(V$1,'[1]2018_commission_structure-Start'!$A$15:$J$15,0))</f>
        <v>60000</v>
      </c>
      <c r="W555" s="26">
        <f>IF($H555&gt;I555,MIN($H555-I555,J555-I555)*INDEX('[1]2018_commission_structure-Start'!$A$15:$J$18,MATCH($E555,'[1]2018_commission_structure-Start'!$A$15:$A$18,0),MATCH(W$1,'[1]2018_commission_structure-Start'!$A$15:$J$15,0)),0)</f>
        <v>21250</v>
      </c>
      <c r="X555" s="26">
        <f>IF($H555&gt;J555,MIN($H555-J555,K555-J555)*INDEX('[1]2018_commission_structure-Start'!$A$15:$J$18,MATCH($E555,'[1]2018_commission_structure-Start'!$A$15:$A$18,0),MATCH(X$1,'[1]2018_commission_structure-Start'!$A$15:$J$15,0)),0)</f>
        <v>14100.2</v>
      </c>
      <c r="Y555" s="26">
        <f>IF($H555&gt;K555,MIN($H555-K555,L555-K555)*INDEX('[1]2018_commission_structure-Start'!$A$15:$J$18,MATCH($E555,'[1]2018_commission_structure-Start'!$A$15:$A$18,0),MATCH(Y$1,'[1]2018_commission_structure-Start'!$A$15:$J$15,0)),0)</f>
        <v>0</v>
      </c>
      <c r="Z555" s="26">
        <f>IF(H555&gt;L555,(H555-L555)*INDEX('[1]2018_commission_structure-Start'!$A$21:$I$24,MATCH($E555,'[1]2018_commission_structure-Start'!$A$21:$A$24,0),MATCH(Z$1,'[1]2018_commission_structure-Start'!$A$21:$I$21,0)),0)</f>
        <v>0</v>
      </c>
      <c r="AA555" s="28">
        <f t="shared" si="88"/>
        <v>95350.2</v>
      </c>
      <c r="AB555" s="28">
        <f t="shared" si="89"/>
        <v>159258.20000000001</v>
      </c>
    </row>
    <row r="556" spans="1:28" x14ac:dyDescent="0.2">
      <c r="A556" s="25" t="str">
        <f t="shared" si="80"/>
        <v>Huey Strognell</v>
      </c>
      <c r="B556" s="25">
        <v>7794042674</v>
      </c>
      <c r="C556" s="25" t="s">
        <v>1089</v>
      </c>
      <c r="D556" s="25" t="s">
        <v>1090</v>
      </c>
      <c r="E556" s="25" t="s">
        <v>7</v>
      </c>
      <c r="F556" s="25">
        <v>48616</v>
      </c>
      <c r="G556" s="25">
        <f>COUNTIF([1]deals_closed!D:D,B556)</f>
        <v>26</v>
      </c>
      <c r="H556" s="26">
        <f>SUMIF([1]deals_closed!D:D,B556,[1]deals_closed!C:C)</f>
        <v>937273</v>
      </c>
      <c r="I556" s="26">
        <f>VLOOKUP(E556,'[1]2018_commission_structure-Start'!$A$22:$I$24,9,FALSE)</f>
        <v>500000</v>
      </c>
      <c r="J556" s="26">
        <f t="shared" si="81"/>
        <v>625000</v>
      </c>
      <c r="K556" s="26">
        <f t="shared" si="82"/>
        <v>750000</v>
      </c>
      <c r="L556" s="26">
        <f t="shared" si="83"/>
        <v>1000000</v>
      </c>
      <c r="M556" s="27">
        <f t="shared" si="84"/>
        <v>1.874546</v>
      </c>
      <c r="N556" s="25" t="str">
        <f t="shared" si="85"/>
        <v>150-200%</v>
      </c>
      <c r="O556" s="28">
        <f>MIN(H556,I556)*INDEX('[1]2018_commission_structure-Start'!$A$21:$I$24,MATCH($E556,'[1]2018_commission_structure-Start'!$A$21:$A$24,0),MATCH(O$1,'[1]2018_commission_structure-Start'!$A$21:$I$21,0))</f>
        <v>50000</v>
      </c>
      <c r="P556" s="26">
        <f>IF(H556&gt;I556,MIN(H556-I556,J556-I556)*INDEX('[1]2018_commission_structure-Start'!$A$21:$I$24,MATCH($E556,'[1]2018_commission_structure-Start'!$A$21:$A$24,0), MATCH(P$1,'[1]2018_commission_structure-Start'!$A$21:$I$21,0)),0)</f>
        <v>18750</v>
      </c>
      <c r="Q556" s="26">
        <f>IF($H556&gt;J556,MIN($H556-J556,K556-J556)*INDEX('[1]2018_commission_structure-Start'!$A$21:$I$24,MATCH($E556,'[1]2018_commission_structure-Start'!$A$21:$A$24,0), MATCH(Q$1,'[1]2018_commission_structure-Start'!$A$21:$I$21,0)),0)</f>
        <v>22500</v>
      </c>
      <c r="R556" s="26">
        <f>IF($H556&gt;K556,MIN($H556-K556,L556-K556)*INDEX('[1]2018_commission_structure-Start'!$A$21:$I$24,MATCH($E556,'[1]2018_commission_structure-Start'!$A$21:$A$24,0), MATCH(R$1,'[1]2018_commission_structure-Start'!$A$21:$I$21,0)),0)</f>
        <v>41200.06</v>
      </c>
      <c r="S556" s="26">
        <f>IF(H556&gt;L556,(H556-L556)*INDEX('[1]2018_commission_structure-Start'!$A$21:$I$24,MATCH($E556,'[1]2018_commission_structure-Start'!$A$21:$A$24,0),MATCH(S$1,'[1]2018_commission_structure-Start'!$A$21:$I$21,0)),0)</f>
        <v>0</v>
      </c>
      <c r="T556" s="28">
        <f t="shared" si="86"/>
        <v>132450.06</v>
      </c>
      <c r="U556" s="28">
        <f t="shared" si="87"/>
        <v>181066.06</v>
      </c>
      <c r="V556" s="28">
        <f>MIN(H556,I556)*INDEX('[1]2018_commission_structure-Start'!$A$15:$J$18,MATCH($E556,'[1]2018_commission_structure-Start'!$A$15:$A$18,0),MATCH(V$1,'[1]2018_commission_structure-Start'!$A$15:$J$15,0))</f>
        <v>60000</v>
      </c>
      <c r="W556" s="26">
        <f>IF($H556&gt;I556,MIN($H556-I556,J556-I556)*INDEX('[1]2018_commission_structure-Start'!$A$15:$J$18,MATCH($E556,'[1]2018_commission_structure-Start'!$A$15:$A$18,0),MATCH(W$1,'[1]2018_commission_structure-Start'!$A$15:$J$15,0)),0)</f>
        <v>21250</v>
      </c>
      <c r="X556" s="26">
        <f>IF($H556&gt;J556,MIN($H556-J556,K556-J556)*INDEX('[1]2018_commission_structure-Start'!$A$15:$J$18,MATCH($E556,'[1]2018_commission_structure-Start'!$A$15:$A$18,0),MATCH(X$1,'[1]2018_commission_structure-Start'!$A$15:$J$15,0)),0)</f>
        <v>25000</v>
      </c>
      <c r="Y556" s="26">
        <f>IF($H556&gt;K556,MIN($H556-K556,L556-K556)*INDEX('[1]2018_commission_structure-Start'!$A$15:$J$18,MATCH($E556,'[1]2018_commission_structure-Start'!$A$15:$A$18,0),MATCH(Y$1,'[1]2018_commission_structure-Start'!$A$15:$J$15,0)),0)</f>
        <v>41200.06</v>
      </c>
      <c r="Z556" s="26">
        <f>IF(H556&gt;L556,(H556-L556)*INDEX('[1]2018_commission_structure-Start'!$A$21:$I$24,MATCH($E556,'[1]2018_commission_structure-Start'!$A$21:$A$24,0),MATCH(Z$1,'[1]2018_commission_structure-Start'!$A$21:$I$21,0)),0)</f>
        <v>0</v>
      </c>
      <c r="AA556" s="28">
        <f t="shared" si="88"/>
        <v>147450.06</v>
      </c>
      <c r="AB556" s="28">
        <f t="shared" si="89"/>
        <v>196066.06</v>
      </c>
    </row>
    <row r="557" spans="1:28" x14ac:dyDescent="0.2">
      <c r="A557" s="25" t="str">
        <f t="shared" si="80"/>
        <v>Lawrence Minchindon</v>
      </c>
      <c r="B557" s="25">
        <v>7637608875</v>
      </c>
      <c r="C557" s="25" t="s">
        <v>1091</v>
      </c>
      <c r="D557" s="25" t="s">
        <v>1092</v>
      </c>
      <c r="E557" s="25" t="s">
        <v>7</v>
      </c>
      <c r="F557" s="25">
        <v>49539</v>
      </c>
      <c r="G557" s="25">
        <f>COUNTIF([1]deals_closed!D:D,B557)</f>
        <v>20</v>
      </c>
      <c r="H557" s="26">
        <f>SUMIF([1]deals_closed!D:D,B557,[1]deals_closed!C:C)</f>
        <v>712930</v>
      </c>
      <c r="I557" s="26">
        <f>VLOOKUP(E557,'[1]2018_commission_structure-Start'!$A$22:$I$24,9,FALSE)</f>
        <v>500000</v>
      </c>
      <c r="J557" s="26">
        <f t="shared" si="81"/>
        <v>625000</v>
      </c>
      <c r="K557" s="26">
        <f t="shared" si="82"/>
        <v>750000</v>
      </c>
      <c r="L557" s="26">
        <f t="shared" si="83"/>
        <v>1000000</v>
      </c>
      <c r="M557" s="27">
        <f t="shared" si="84"/>
        <v>1.4258599999999999</v>
      </c>
      <c r="N557" s="25" t="str">
        <f t="shared" si="85"/>
        <v>125-150%</v>
      </c>
      <c r="O557" s="28">
        <f>MIN(H557,I557)*INDEX('[1]2018_commission_structure-Start'!$A$21:$I$24,MATCH($E557,'[1]2018_commission_structure-Start'!$A$21:$A$24,0),MATCH(O$1,'[1]2018_commission_structure-Start'!$A$21:$I$21,0))</f>
        <v>50000</v>
      </c>
      <c r="P557" s="26">
        <f>IF(H557&gt;I557,MIN(H557-I557,J557-I557)*INDEX('[1]2018_commission_structure-Start'!$A$21:$I$24,MATCH($E557,'[1]2018_commission_structure-Start'!$A$21:$A$24,0), MATCH(P$1,'[1]2018_commission_structure-Start'!$A$21:$I$21,0)),0)</f>
        <v>18750</v>
      </c>
      <c r="Q557" s="26">
        <f>IF($H557&gt;J557,MIN($H557-J557,K557-J557)*INDEX('[1]2018_commission_structure-Start'!$A$21:$I$24,MATCH($E557,'[1]2018_commission_structure-Start'!$A$21:$A$24,0), MATCH(Q$1,'[1]2018_commission_structure-Start'!$A$21:$I$21,0)),0)</f>
        <v>15827.4</v>
      </c>
      <c r="R557" s="26">
        <f>IF($H557&gt;K557,MIN($H557-K557,L557-K557)*INDEX('[1]2018_commission_structure-Start'!$A$21:$I$24,MATCH($E557,'[1]2018_commission_structure-Start'!$A$21:$A$24,0), MATCH(R$1,'[1]2018_commission_structure-Start'!$A$21:$I$21,0)),0)</f>
        <v>0</v>
      </c>
      <c r="S557" s="26">
        <f>IF(H557&gt;L557,(H557-L557)*INDEX('[1]2018_commission_structure-Start'!$A$21:$I$24,MATCH($E557,'[1]2018_commission_structure-Start'!$A$21:$A$24,0),MATCH(S$1,'[1]2018_commission_structure-Start'!$A$21:$I$21,0)),0)</f>
        <v>0</v>
      </c>
      <c r="T557" s="28">
        <f t="shared" si="86"/>
        <v>84577.4</v>
      </c>
      <c r="U557" s="28">
        <f t="shared" si="87"/>
        <v>134116.4</v>
      </c>
      <c r="V557" s="28">
        <f>MIN(H557,I557)*INDEX('[1]2018_commission_structure-Start'!$A$15:$J$18,MATCH($E557,'[1]2018_commission_structure-Start'!$A$15:$A$18,0),MATCH(V$1,'[1]2018_commission_structure-Start'!$A$15:$J$15,0))</f>
        <v>60000</v>
      </c>
      <c r="W557" s="26">
        <f>IF($H557&gt;I557,MIN($H557-I557,J557-I557)*INDEX('[1]2018_commission_structure-Start'!$A$15:$J$18,MATCH($E557,'[1]2018_commission_structure-Start'!$A$15:$A$18,0),MATCH(W$1,'[1]2018_commission_structure-Start'!$A$15:$J$15,0)),0)</f>
        <v>21250</v>
      </c>
      <c r="X557" s="26">
        <f>IF($H557&gt;J557,MIN($H557-J557,K557-J557)*INDEX('[1]2018_commission_structure-Start'!$A$15:$J$18,MATCH($E557,'[1]2018_commission_structure-Start'!$A$15:$A$18,0),MATCH(X$1,'[1]2018_commission_structure-Start'!$A$15:$J$15,0)),0)</f>
        <v>17586</v>
      </c>
      <c r="Y557" s="26">
        <f>IF($H557&gt;K557,MIN($H557-K557,L557-K557)*INDEX('[1]2018_commission_structure-Start'!$A$15:$J$18,MATCH($E557,'[1]2018_commission_structure-Start'!$A$15:$A$18,0),MATCH(Y$1,'[1]2018_commission_structure-Start'!$A$15:$J$15,0)),0)</f>
        <v>0</v>
      </c>
      <c r="Z557" s="26">
        <f>IF(H557&gt;L557,(H557-L557)*INDEX('[1]2018_commission_structure-Start'!$A$21:$I$24,MATCH($E557,'[1]2018_commission_structure-Start'!$A$21:$A$24,0),MATCH(Z$1,'[1]2018_commission_structure-Start'!$A$21:$I$21,0)),0)</f>
        <v>0</v>
      </c>
      <c r="AA557" s="28">
        <f t="shared" si="88"/>
        <v>98836</v>
      </c>
      <c r="AB557" s="28">
        <f t="shared" si="89"/>
        <v>148375</v>
      </c>
    </row>
    <row r="558" spans="1:28" x14ac:dyDescent="0.2">
      <c r="A558" s="25" t="str">
        <f t="shared" si="80"/>
        <v>Ivan Gonzalo</v>
      </c>
      <c r="B558" s="25">
        <v>2411473303</v>
      </c>
      <c r="C558" s="25" t="s">
        <v>1093</v>
      </c>
      <c r="D558" s="25" t="s">
        <v>395</v>
      </c>
      <c r="E558" s="25" t="s">
        <v>29</v>
      </c>
      <c r="F558" s="25">
        <v>76803</v>
      </c>
      <c r="G558" s="25">
        <f>COUNTIF([1]deals_closed!D:D,B558)</f>
        <v>14</v>
      </c>
      <c r="H558" s="26">
        <f>SUMIF([1]deals_closed!D:D,B558,[1]deals_closed!C:C)</f>
        <v>480741</v>
      </c>
      <c r="I558" s="26">
        <f>VLOOKUP(E558,'[1]2018_commission_structure-Start'!$A$22:$I$24,9,FALSE)</f>
        <v>600000</v>
      </c>
      <c r="J558" s="26">
        <f t="shared" si="81"/>
        <v>750000</v>
      </c>
      <c r="K558" s="26">
        <f t="shared" si="82"/>
        <v>900000</v>
      </c>
      <c r="L558" s="26">
        <f t="shared" si="83"/>
        <v>1200000</v>
      </c>
      <c r="M558" s="27">
        <f t="shared" si="84"/>
        <v>0.80123500000000003</v>
      </c>
      <c r="N558" s="25" t="str">
        <f t="shared" si="85"/>
        <v>0-100%</v>
      </c>
      <c r="O558" s="28">
        <f>MIN(H558,I558)*INDEX('[1]2018_commission_structure-Start'!$A$21:$I$24,MATCH($E558,'[1]2018_commission_structure-Start'!$A$21:$A$24,0),MATCH(O$1,'[1]2018_commission_structure-Start'!$A$21:$I$21,0))</f>
        <v>62496.33</v>
      </c>
      <c r="P558" s="26">
        <f>IF(H558&gt;I558,MIN(H558-I558,J558-I558)*INDEX('[1]2018_commission_structure-Start'!$A$21:$I$24,MATCH($E558,'[1]2018_commission_structure-Start'!$A$21:$A$24,0), MATCH(P$1,'[1]2018_commission_structure-Start'!$A$21:$I$21,0)),0)</f>
        <v>0</v>
      </c>
      <c r="Q558" s="26">
        <f>IF($H558&gt;J558,MIN($H558-J558,K558-J558)*INDEX('[1]2018_commission_structure-Start'!$A$21:$I$24,MATCH($E558,'[1]2018_commission_structure-Start'!$A$21:$A$24,0), MATCH(Q$1,'[1]2018_commission_structure-Start'!$A$21:$I$21,0)),0)</f>
        <v>0</v>
      </c>
      <c r="R558" s="26">
        <f>IF($H558&gt;K558,MIN($H558-K558,L558-K558)*INDEX('[1]2018_commission_structure-Start'!$A$21:$I$24,MATCH($E558,'[1]2018_commission_structure-Start'!$A$21:$A$24,0), MATCH(R$1,'[1]2018_commission_structure-Start'!$A$21:$I$21,0)),0)</f>
        <v>0</v>
      </c>
      <c r="S558" s="26">
        <f>IF(H558&gt;L558,(H558-L558)*INDEX('[1]2018_commission_structure-Start'!$A$21:$I$24,MATCH($E558,'[1]2018_commission_structure-Start'!$A$21:$A$24,0),MATCH(S$1,'[1]2018_commission_structure-Start'!$A$21:$I$21,0)),0)</f>
        <v>0</v>
      </c>
      <c r="T558" s="28">
        <f t="shared" si="86"/>
        <v>62496.33</v>
      </c>
      <c r="U558" s="28">
        <f t="shared" si="87"/>
        <v>139299.33000000002</v>
      </c>
      <c r="V558" s="28">
        <f>MIN(H558,I558)*INDEX('[1]2018_commission_structure-Start'!$A$15:$J$18,MATCH($E558,'[1]2018_commission_structure-Start'!$A$15:$A$18,0),MATCH(V$1,'[1]2018_commission_structure-Start'!$A$15:$J$15,0))</f>
        <v>72111.149999999994</v>
      </c>
      <c r="W558" s="26">
        <f>IF($H558&gt;I558,MIN($H558-I558,J558-I558)*INDEX('[1]2018_commission_structure-Start'!$A$15:$J$18,MATCH($E558,'[1]2018_commission_structure-Start'!$A$15:$A$18,0),MATCH(W$1,'[1]2018_commission_structure-Start'!$A$15:$J$15,0)),0)</f>
        <v>0</v>
      </c>
      <c r="X558" s="26">
        <f>IF($H558&gt;J558,MIN($H558-J558,K558-J558)*INDEX('[1]2018_commission_structure-Start'!$A$15:$J$18,MATCH($E558,'[1]2018_commission_structure-Start'!$A$15:$A$18,0),MATCH(X$1,'[1]2018_commission_structure-Start'!$A$15:$J$15,0)),0)</f>
        <v>0</v>
      </c>
      <c r="Y558" s="26">
        <f>IF($H558&gt;K558,MIN($H558-K558,L558-K558)*INDEX('[1]2018_commission_structure-Start'!$A$15:$J$18,MATCH($E558,'[1]2018_commission_structure-Start'!$A$15:$A$18,0),MATCH(Y$1,'[1]2018_commission_structure-Start'!$A$15:$J$15,0)),0)</f>
        <v>0</v>
      </c>
      <c r="Z558" s="26">
        <f>IF(H558&gt;L558,(H558-L558)*INDEX('[1]2018_commission_structure-Start'!$A$21:$I$24,MATCH($E558,'[1]2018_commission_structure-Start'!$A$21:$A$24,0),MATCH(Z$1,'[1]2018_commission_structure-Start'!$A$21:$I$21,0)),0)</f>
        <v>0</v>
      </c>
      <c r="AA558" s="28">
        <f t="shared" si="88"/>
        <v>72111.149999999994</v>
      </c>
      <c r="AB558" s="28">
        <f t="shared" si="89"/>
        <v>148914.15</v>
      </c>
    </row>
    <row r="559" spans="1:28" x14ac:dyDescent="0.2">
      <c r="A559" s="25" t="str">
        <f t="shared" si="80"/>
        <v>Gar Mueller</v>
      </c>
      <c r="B559" s="25">
        <v>9369490930</v>
      </c>
      <c r="C559" s="25" t="s">
        <v>1094</v>
      </c>
      <c r="D559" s="25" t="s">
        <v>1095</v>
      </c>
      <c r="E559" s="25" t="s">
        <v>7</v>
      </c>
      <c r="F559" s="25">
        <v>47086</v>
      </c>
      <c r="G559" s="25">
        <f>COUNTIF([1]deals_closed!D:D,B559)</f>
        <v>14</v>
      </c>
      <c r="H559" s="26">
        <f>SUMIF([1]deals_closed!D:D,B559,[1]deals_closed!C:C)</f>
        <v>445836</v>
      </c>
      <c r="I559" s="26">
        <f>VLOOKUP(E559,'[1]2018_commission_structure-Start'!$A$22:$I$24,9,FALSE)</f>
        <v>500000</v>
      </c>
      <c r="J559" s="26">
        <f t="shared" si="81"/>
        <v>625000</v>
      </c>
      <c r="K559" s="26">
        <f t="shared" si="82"/>
        <v>750000</v>
      </c>
      <c r="L559" s="26">
        <f t="shared" si="83"/>
        <v>1000000</v>
      </c>
      <c r="M559" s="27">
        <f t="shared" si="84"/>
        <v>0.89167200000000002</v>
      </c>
      <c r="N559" s="25" t="str">
        <f t="shared" si="85"/>
        <v>0-100%</v>
      </c>
      <c r="O559" s="28">
        <f>MIN(H559,I559)*INDEX('[1]2018_commission_structure-Start'!$A$21:$I$24,MATCH($E559,'[1]2018_commission_structure-Start'!$A$21:$A$24,0),MATCH(O$1,'[1]2018_commission_structure-Start'!$A$21:$I$21,0))</f>
        <v>44583.600000000006</v>
      </c>
      <c r="P559" s="26">
        <f>IF(H559&gt;I559,MIN(H559-I559,J559-I559)*INDEX('[1]2018_commission_structure-Start'!$A$21:$I$24,MATCH($E559,'[1]2018_commission_structure-Start'!$A$21:$A$24,0), MATCH(P$1,'[1]2018_commission_structure-Start'!$A$21:$I$21,0)),0)</f>
        <v>0</v>
      </c>
      <c r="Q559" s="26">
        <f>IF($H559&gt;J559,MIN($H559-J559,K559-J559)*INDEX('[1]2018_commission_structure-Start'!$A$21:$I$24,MATCH($E559,'[1]2018_commission_structure-Start'!$A$21:$A$24,0), MATCH(Q$1,'[1]2018_commission_structure-Start'!$A$21:$I$21,0)),0)</f>
        <v>0</v>
      </c>
      <c r="R559" s="26">
        <f>IF($H559&gt;K559,MIN($H559-K559,L559-K559)*INDEX('[1]2018_commission_structure-Start'!$A$21:$I$24,MATCH($E559,'[1]2018_commission_structure-Start'!$A$21:$A$24,0), MATCH(R$1,'[1]2018_commission_structure-Start'!$A$21:$I$21,0)),0)</f>
        <v>0</v>
      </c>
      <c r="S559" s="26">
        <f>IF(H559&gt;L559,(H559-L559)*INDEX('[1]2018_commission_structure-Start'!$A$21:$I$24,MATCH($E559,'[1]2018_commission_structure-Start'!$A$21:$A$24,0),MATCH(S$1,'[1]2018_commission_structure-Start'!$A$21:$I$21,0)),0)</f>
        <v>0</v>
      </c>
      <c r="T559" s="28">
        <f t="shared" si="86"/>
        <v>44583.600000000006</v>
      </c>
      <c r="U559" s="28">
        <f t="shared" si="87"/>
        <v>91669.6</v>
      </c>
      <c r="V559" s="28">
        <f>MIN(H559,I559)*INDEX('[1]2018_commission_structure-Start'!$A$15:$J$18,MATCH($E559,'[1]2018_commission_structure-Start'!$A$15:$A$18,0),MATCH(V$1,'[1]2018_commission_structure-Start'!$A$15:$J$15,0))</f>
        <v>53500.32</v>
      </c>
      <c r="W559" s="26">
        <f>IF($H559&gt;I559,MIN($H559-I559,J559-I559)*INDEX('[1]2018_commission_structure-Start'!$A$15:$J$18,MATCH($E559,'[1]2018_commission_structure-Start'!$A$15:$A$18,0),MATCH(W$1,'[1]2018_commission_structure-Start'!$A$15:$J$15,0)),0)</f>
        <v>0</v>
      </c>
      <c r="X559" s="26">
        <f>IF($H559&gt;J559,MIN($H559-J559,K559-J559)*INDEX('[1]2018_commission_structure-Start'!$A$15:$J$18,MATCH($E559,'[1]2018_commission_structure-Start'!$A$15:$A$18,0),MATCH(X$1,'[1]2018_commission_structure-Start'!$A$15:$J$15,0)),0)</f>
        <v>0</v>
      </c>
      <c r="Y559" s="26">
        <f>IF($H559&gt;K559,MIN($H559-K559,L559-K559)*INDEX('[1]2018_commission_structure-Start'!$A$15:$J$18,MATCH($E559,'[1]2018_commission_structure-Start'!$A$15:$A$18,0),MATCH(Y$1,'[1]2018_commission_structure-Start'!$A$15:$J$15,0)),0)</f>
        <v>0</v>
      </c>
      <c r="Z559" s="26">
        <f>IF(H559&gt;L559,(H559-L559)*INDEX('[1]2018_commission_structure-Start'!$A$21:$I$24,MATCH($E559,'[1]2018_commission_structure-Start'!$A$21:$A$24,0),MATCH(Z$1,'[1]2018_commission_structure-Start'!$A$21:$I$21,0)),0)</f>
        <v>0</v>
      </c>
      <c r="AA559" s="28">
        <f t="shared" si="88"/>
        <v>53500.32</v>
      </c>
      <c r="AB559" s="28">
        <f t="shared" si="89"/>
        <v>100586.32</v>
      </c>
    </row>
    <row r="560" spans="1:28" x14ac:dyDescent="0.2">
      <c r="A560" s="25" t="str">
        <f t="shared" si="80"/>
        <v>Travers Nequest</v>
      </c>
      <c r="B560" s="25">
        <v>1252810490</v>
      </c>
      <c r="C560" s="25" t="s">
        <v>1096</v>
      </c>
      <c r="D560" s="25" t="s">
        <v>1097</v>
      </c>
      <c r="E560" s="25" t="s">
        <v>10</v>
      </c>
      <c r="F560" s="25">
        <v>89013</v>
      </c>
      <c r="G560" s="25">
        <f>COUNTIF([1]deals_closed!D:D,B560)</f>
        <v>11</v>
      </c>
      <c r="H560" s="26">
        <f>SUMIF([1]deals_closed!D:D,B560,[1]deals_closed!C:C)</f>
        <v>381274</v>
      </c>
      <c r="I560" s="26">
        <f>VLOOKUP(E560,'[1]2018_commission_structure-Start'!$A$22:$I$24,9,FALSE)</f>
        <v>750000</v>
      </c>
      <c r="J560" s="26">
        <f t="shared" si="81"/>
        <v>937500</v>
      </c>
      <c r="K560" s="26">
        <f t="shared" si="82"/>
        <v>1125000</v>
      </c>
      <c r="L560" s="26">
        <f t="shared" si="83"/>
        <v>1500000</v>
      </c>
      <c r="M560" s="27">
        <f t="shared" si="84"/>
        <v>0.50836533333333334</v>
      </c>
      <c r="N560" s="25" t="str">
        <f t="shared" si="85"/>
        <v>0-100%</v>
      </c>
      <c r="O560" s="28">
        <f>MIN(H560,I560)*INDEX('[1]2018_commission_structure-Start'!$A$21:$I$24,MATCH($E560,'[1]2018_commission_structure-Start'!$A$21:$A$24,0),MATCH(O$1,'[1]2018_commission_structure-Start'!$A$21:$I$21,0))</f>
        <v>57191.1</v>
      </c>
      <c r="P560" s="26">
        <f>IF(H560&gt;I560,MIN(H560-I560,J560-I560)*INDEX('[1]2018_commission_structure-Start'!$A$21:$I$24,MATCH($E560,'[1]2018_commission_structure-Start'!$A$21:$A$24,0), MATCH(P$1,'[1]2018_commission_structure-Start'!$A$21:$I$21,0)),0)</f>
        <v>0</v>
      </c>
      <c r="Q560" s="26">
        <f>IF($H560&gt;J560,MIN($H560-J560,K560-J560)*INDEX('[1]2018_commission_structure-Start'!$A$21:$I$24,MATCH($E560,'[1]2018_commission_structure-Start'!$A$21:$A$24,0), MATCH(Q$1,'[1]2018_commission_structure-Start'!$A$21:$I$21,0)),0)</f>
        <v>0</v>
      </c>
      <c r="R560" s="26">
        <f>IF($H560&gt;K560,MIN($H560-K560,L560-K560)*INDEX('[1]2018_commission_structure-Start'!$A$21:$I$24,MATCH($E560,'[1]2018_commission_structure-Start'!$A$21:$A$24,0), MATCH(R$1,'[1]2018_commission_structure-Start'!$A$21:$I$21,0)),0)</f>
        <v>0</v>
      </c>
      <c r="S560" s="26">
        <f>IF(H560&gt;L560,(H560-L560)*INDEX('[1]2018_commission_structure-Start'!$A$21:$I$24,MATCH($E560,'[1]2018_commission_structure-Start'!$A$21:$A$24,0),MATCH(S$1,'[1]2018_commission_structure-Start'!$A$21:$I$21,0)),0)</f>
        <v>0</v>
      </c>
      <c r="T560" s="28">
        <f t="shared" si="86"/>
        <v>57191.1</v>
      </c>
      <c r="U560" s="28">
        <f t="shared" si="87"/>
        <v>146204.1</v>
      </c>
      <c r="V560" s="28">
        <f>MIN(H560,I560)*INDEX('[1]2018_commission_structure-Start'!$A$15:$J$18,MATCH($E560,'[1]2018_commission_structure-Start'!$A$15:$A$18,0),MATCH(V$1,'[1]2018_commission_structure-Start'!$A$15:$J$15,0))</f>
        <v>57191.1</v>
      </c>
      <c r="W560" s="26">
        <f>IF($H560&gt;I560,MIN($H560-I560,J560-I560)*INDEX('[1]2018_commission_structure-Start'!$A$15:$J$18,MATCH($E560,'[1]2018_commission_structure-Start'!$A$15:$A$18,0),MATCH(W$1,'[1]2018_commission_structure-Start'!$A$15:$J$15,0)),0)</f>
        <v>0</v>
      </c>
      <c r="X560" s="26">
        <f>IF($H560&gt;J560,MIN($H560-J560,K560-J560)*INDEX('[1]2018_commission_structure-Start'!$A$15:$J$18,MATCH($E560,'[1]2018_commission_structure-Start'!$A$15:$A$18,0),MATCH(X$1,'[1]2018_commission_structure-Start'!$A$15:$J$15,0)),0)</f>
        <v>0</v>
      </c>
      <c r="Y560" s="26">
        <f>IF($H560&gt;K560,MIN($H560-K560,L560-K560)*INDEX('[1]2018_commission_structure-Start'!$A$15:$J$18,MATCH($E560,'[1]2018_commission_structure-Start'!$A$15:$A$18,0),MATCH(Y$1,'[1]2018_commission_structure-Start'!$A$15:$J$15,0)),0)</f>
        <v>0</v>
      </c>
      <c r="Z560" s="26">
        <f>IF(H560&gt;L560,(H560-L560)*INDEX('[1]2018_commission_structure-Start'!$A$21:$I$24,MATCH($E560,'[1]2018_commission_structure-Start'!$A$21:$A$24,0),MATCH(Z$1,'[1]2018_commission_structure-Start'!$A$21:$I$21,0)),0)</f>
        <v>0</v>
      </c>
      <c r="AA560" s="28">
        <f t="shared" si="88"/>
        <v>57191.1</v>
      </c>
      <c r="AB560" s="28">
        <f t="shared" si="89"/>
        <v>146204.1</v>
      </c>
    </row>
    <row r="561" spans="1:28" x14ac:dyDescent="0.2">
      <c r="A561" s="25" t="str">
        <f t="shared" si="80"/>
        <v>Mauricio Smooth</v>
      </c>
      <c r="B561" s="25">
        <v>7760701055</v>
      </c>
      <c r="C561" s="25" t="s">
        <v>1098</v>
      </c>
      <c r="D561" s="25" t="s">
        <v>1099</v>
      </c>
      <c r="E561" s="25" t="s">
        <v>29</v>
      </c>
      <c r="F561" s="25">
        <v>63518</v>
      </c>
      <c r="G561" s="25">
        <f>COUNTIF([1]deals_closed!D:D,B561)</f>
        <v>24</v>
      </c>
      <c r="H561" s="26">
        <f>SUMIF([1]deals_closed!D:D,B561,[1]deals_closed!C:C)</f>
        <v>820444</v>
      </c>
      <c r="I561" s="26">
        <f>VLOOKUP(E561,'[1]2018_commission_structure-Start'!$A$22:$I$24,9,FALSE)</f>
        <v>600000</v>
      </c>
      <c r="J561" s="26">
        <f t="shared" si="81"/>
        <v>750000</v>
      </c>
      <c r="K561" s="26">
        <f t="shared" si="82"/>
        <v>900000</v>
      </c>
      <c r="L561" s="26">
        <f t="shared" si="83"/>
        <v>1200000</v>
      </c>
      <c r="M561" s="27">
        <f t="shared" si="84"/>
        <v>1.3674066666666667</v>
      </c>
      <c r="N561" s="25" t="str">
        <f t="shared" si="85"/>
        <v>125-150%</v>
      </c>
      <c r="O561" s="28">
        <f>MIN(H561,I561)*INDEX('[1]2018_commission_structure-Start'!$A$21:$I$24,MATCH($E561,'[1]2018_commission_structure-Start'!$A$21:$A$24,0),MATCH(O$1,'[1]2018_commission_structure-Start'!$A$21:$I$21,0))</f>
        <v>78000</v>
      </c>
      <c r="P561" s="26">
        <f>IF(H561&gt;I561,MIN(H561-I561,J561-I561)*INDEX('[1]2018_commission_structure-Start'!$A$21:$I$24,MATCH($E561,'[1]2018_commission_structure-Start'!$A$21:$A$24,0), MATCH(P$1,'[1]2018_commission_structure-Start'!$A$21:$I$21,0)),0)</f>
        <v>25500.000000000004</v>
      </c>
      <c r="Q561" s="26">
        <f>IF($H561&gt;J561,MIN($H561-J561,K561-J561)*INDEX('[1]2018_commission_structure-Start'!$A$21:$I$24,MATCH($E561,'[1]2018_commission_structure-Start'!$A$21:$A$24,0), MATCH(Q$1,'[1]2018_commission_structure-Start'!$A$21:$I$21,0)),0)</f>
        <v>14793.24</v>
      </c>
      <c r="R561" s="26">
        <f>IF($H561&gt;K561,MIN($H561-K561,L561-K561)*INDEX('[1]2018_commission_structure-Start'!$A$21:$I$24,MATCH($E561,'[1]2018_commission_structure-Start'!$A$21:$A$24,0), MATCH(R$1,'[1]2018_commission_structure-Start'!$A$21:$I$21,0)),0)</f>
        <v>0</v>
      </c>
      <c r="S561" s="26">
        <f>IF(H561&gt;L561,(H561-L561)*INDEX('[1]2018_commission_structure-Start'!$A$21:$I$24,MATCH($E561,'[1]2018_commission_structure-Start'!$A$21:$A$24,0),MATCH(S$1,'[1]2018_commission_structure-Start'!$A$21:$I$21,0)),0)</f>
        <v>0</v>
      </c>
      <c r="T561" s="28">
        <f t="shared" si="86"/>
        <v>118293.24</v>
      </c>
      <c r="U561" s="28">
        <f t="shared" si="87"/>
        <v>181811.24</v>
      </c>
      <c r="V561" s="28">
        <f>MIN(H561,I561)*INDEX('[1]2018_commission_structure-Start'!$A$15:$J$18,MATCH($E561,'[1]2018_commission_structure-Start'!$A$15:$A$18,0),MATCH(V$1,'[1]2018_commission_structure-Start'!$A$15:$J$15,0))</f>
        <v>90000</v>
      </c>
      <c r="W561" s="26">
        <f>IF($H561&gt;I561,MIN($H561-I561,J561-I561)*INDEX('[1]2018_commission_structure-Start'!$A$15:$J$18,MATCH($E561,'[1]2018_commission_structure-Start'!$A$15:$A$18,0),MATCH(W$1,'[1]2018_commission_structure-Start'!$A$15:$J$15,0)),0)</f>
        <v>27000</v>
      </c>
      <c r="X561" s="26">
        <f>IF($H561&gt;J561,MIN($H561-J561,K561-J561)*INDEX('[1]2018_commission_structure-Start'!$A$15:$J$18,MATCH($E561,'[1]2018_commission_structure-Start'!$A$15:$A$18,0),MATCH(X$1,'[1]2018_commission_structure-Start'!$A$15:$J$15,0)),0)</f>
        <v>17611</v>
      </c>
      <c r="Y561" s="26">
        <f>IF($H561&gt;K561,MIN($H561-K561,L561-K561)*INDEX('[1]2018_commission_structure-Start'!$A$15:$J$18,MATCH($E561,'[1]2018_commission_structure-Start'!$A$15:$A$18,0),MATCH(Y$1,'[1]2018_commission_structure-Start'!$A$15:$J$15,0)),0)</f>
        <v>0</v>
      </c>
      <c r="Z561" s="26">
        <f>IF(H561&gt;L561,(H561-L561)*INDEX('[1]2018_commission_structure-Start'!$A$21:$I$24,MATCH($E561,'[1]2018_commission_structure-Start'!$A$21:$A$24,0),MATCH(Z$1,'[1]2018_commission_structure-Start'!$A$21:$I$21,0)),0)</f>
        <v>0</v>
      </c>
      <c r="AA561" s="28">
        <f t="shared" si="88"/>
        <v>134611</v>
      </c>
      <c r="AB561" s="28">
        <f t="shared" si="89"/>
        <v>198129</v>
      </c>
    </row>
    <row r="562" spans="1:28" x14ac:dyDescent="0.2">
      <c r="A562" s="25" t="str">
        <f t="shared" si="80"/>
        <v>Elroy Lenaghen</v>
      </c>
      <c r="B562" s="25">
        <v>8099854152</v>
      </c>
      <c r="C562" s="25" t="s">
        <v>925</v>
      </c>
      <c r="D562" s="25" t="s">
        <v>1100</v>
      </c>
      <c r="E562" s="25" t="s">
        <v>7</v>
      </c>
      <c r="F562" s="25">
        <v>33576</v>
      </c>
      <c r="G562" s="25">
        <f>COUNTIF([1]deals_closed!D:D,B562)</f>
        <v>20</v>
      </c>
      <c r="H562" s="26">
        <f>SUMIF([1]deals_closed!D:D,B562,[1]deals_closed!C:C)</f>
        <v>729765</v>
      </c>
      <c r="I562" s="26">
        <f>VLOOKUP(E562,'[1]2018_commission_structure-Start'!$A$22:$I$24,9,FALSE)</f>
        <v>500000</v>
      </c>
      <c r="J562" s="26">
        <f t="shared" si="81"/>
        <v>625000</v>
      </c>
      <c r="K562" s="26">
        <f t="shared" si="82"/>
        <v>750000</v>
      </c>
      <c r="L562" s="26">
        <f t="shared" si="83"/>
        <v>1000000</v>
      </c>
      <c r="M562" s="27">
        <f t="shared" si="84"/>
        <v>1.45953</v>
      </c>
      <c r="N562" s="25" t="str">
        <f t="shared" si="85"/>
        <v>125-150%</v>
      </c>
      <c r="O562" s="28">
        <f>MIN(H562,I562)*INDEX('[1]2018_commission_structure-Start'!$A$21:$I$24,MATCH($E562,'[1]2018_commission_structure-Start'!$A$21:$A$24,0),MATCH(O$1,'[1]2018_commission_structure-Start'!$A$21:$I$21,0))</f>
        <v>50000</v>
      </c>
      <c r="P562" s="26">
        <f>IF(H562&gt;I562,MIN(H562-I562,J562-I562)*INDEX('[1]2018_commission_structure-Start'!$A$21:$I$24,MATCH($E562,'[1]2018_commission_structure-Start'!$A$21:$A$24,0), MATCH(P$1,'[1]2018_commission_structure-Start'!$A$21:$I$21,0)),0)</f>
        <v>18750</v>
      </c>
      <c r="Q562" s="26">
        <f>IF($H562&gt;J562,MIN($H562-J562,K562-J562)*INDEX('[1]2018_commission_structure-Start'!$A$21:$I$24,MATCH($E562,'[1]2018_commission_structure-Start'!$A$21:$A$24,0), MATCH(Q$1,'[1]2018_commission_structure-Start'!$A$21:$I$21,0)),0)</f>
        <v>18857.7</v>
      </c>
      <c r="R562" s="26">
        <f>IF($H562&gt;K562,MIN($H562-K562,L562-K562)*INDEX('[1]2018_commission_structure-Start'!$A$21:$I$24,MATCH($E562,'[1]2018_commission_structure-Start'!$A$21:$A$24,0), MATCH(R$1,'[1]2018_commission_structure-Start'!$A$21:$I$21,0)),0)</f>
        <v>0</v>
      </c>
      <c r="S562" s="26">
        <f>IF(H562&gt;L562,(H562-L562)*INDEX('[1]2018_commission_structure-Start'!$A$21:$I$24,MATCH($E562,'[1]2018_commission_structure-Start'!$A$21:$A$24,0),MATCH(S$1,'[1]2018_commission_structure-Start'!$A$21:$I$21,0)),0)</f>
        <v>0</v>
      </c>
      <c r="T562" s="28">
        <f t="shared" si="86"/>
        <v>87607.7</v>
      </c>
      <c r="U562" s="28">
        <f t="shared" si="87"/>
        <v>121183.7</v>
      </c>
      <c r="V562" s="28">
        <f>MIN(H562,I562)*INDEX('[1]2018_commission_structure-Start'!$A$15:$J$18,MATCH($E562,'[1]2018_commission_structure-Start'!$A$15:$A$18,0),MATCH(V$1,'[1]2018_commission_structure-Start'!$A$15:$J$15,0))</f>
        <v>60000</v>
      </c>
      <c r="W562" s="26">
        <f>IF($H562&gt;I562,MIN($H562-I562,J562-I562)*INDEX('[1]2018_commission_structure-Start'!$A$15:$J$18,MATCH($E562,'[1]2018_commission_structure-Start'!$A$15:$A$18,0),MATCH(W$1,'[1]2018_commission_structure-Start'!$A$15:$J$15,0)),0)</f>
        <v>21250</v>
      </c>
      <c r="X562" s="26">
        <f>IF($H562&gt;J562,MIN($H562-J562,K562-J562)*INDEX('[1]2018_commission_structure-Start'!$A$15:$J$18,MATCH($E562,'[1]2018_commission_structure-Start'!$A$15:$A$18,0),MATCH(X$1,'[1]2018_commission_structure-Start'!$A$15:$J$15,0)),0)</f>
        <v>20953</v>
      </c>
      <c r="Y562" s="26">
        <f>IF($H562&gt;K562,MIN($H562-K562,L562-K562)*INDEX('[1]2018_commission_structure-Start'!$A$15:$J$18,MATCH($E562,'[1]2018_commission_structure-Start'!$A$15:$A$18,0),MATCH(Y$1,'[1]2018_commission_structure-Start'!$A$15:$J$15,0)),0)</f>
        <v>0</v>
      </c>
      <c r="Z562" s="26">
        <f>IF(H562&gt;L562,(H562-L562)*INDEX('[1]2018_commission_structure-Start'!$A$21:$I$24,MATCH($E562,'[1]2018_commission_structure-Start'!$A$21:$A$24,0),MATCH(Z$1,'[1]2018_commission_structure-Start'!$A$21:$I$21,0)),0)</f>
        <v>0</v>
      </c>
      <c r="AA562" s="28">
        <f t="shared" si="88"/>
        <v>102203</v>
      </c>
      <c r="AB562" s="28">
        <f t="shared" si="89"/>
        <v>135779</v>
      </c>
    </row>
    <row r="563" spans="1:28" x14ac:dyDescent="0.2">
      <c r="A563" s="25" t="str">
        <f t="shared" si="80"/>
        <v>Elie Cantillion</v>
      </c>
      <c r="B563" s="25">
        <v>5623930522</v>
      </c>
      <c r="C563" s="25" t="s">
        <v>1101</v>
      </c>
      <c r="D563" s="25" t="s">
        <v>1102</v>
      </c>
      <c r="E563" s="25" t="s">
        <v>10</v>
      </c>
      <c r="F563" s="25">
        <v>80442</v>
      </c>
      <c r="G563" s="25">
        <f>COUNTIF([1]deals_closed!D:D,B563)</f>
        <v>24</v>
      </c>
      <c r="H563" s="26">
        <f>SUMIF([1]deals_closed!D:D,B563,[1]deals_closed!C:C)</f>
        <v>850684</v>
      </c>
      <c r="I563" s="26">
        <f>VLOOKUP(E563,'[1]2018_commission_structure-Start'!$A$22:$I$24,9,FALSE)</f>
        <v>750000</v>
      </c>
      <c r="J563" s="26">
        <f t="shared" si="81"/>
        <v>937500</v>
      </c>
      <c r="K563" s="26">
        <f t="shared" si="82"/>
        <v>1125000</v>
      </c>
      <c r="L563" s="26">
        <f t="shared" si="83"/>
        <v>1500000</v>
      </c>
      <c r="M563" s="27">
        <f t="shared" si="84"/>
        <v>1.1342453333333333</v>
      </c>
      <c r="N563" s="25" t="str">
        <f t="shared" si="85"/>
        <v>100-125%</v>
      </c>
      <c r="O563" s="28">
        <f>MIN(H563,I563)*INDEX('[1]2018_commission_structure-Start'!$A$21:$I$24,MATCH($E563,'[1]2018_commission_structure-Start'!$A$21:$A$24,0),MATCH(O$1,'[1]2018_commission_structure-Start'!$A$21:$I$21,0))</f>
        <v>112500</v>
      </c>
      <c r="P563" s="26">
        <f>IF(H563&gt;I563,MIN(H563-I563,J563-I563)*INDEX('[1]2018_commission_structure-Start'!$A$21:$I$24,MATCH($E563,'[1]2018_commission_structure-Start'!$A$21:$A$24,0), MATCH(P$1,'[1]2018_commission_structure-Start'!$A$21:$I$21,0)),0)</f>
        <v>19129.96</v>
      </c>
      <c r="Q563" s="26">
        <f>IF($H563&gt;J563,MIN($H563-J563,K563-J563)*INDEX('[1]2018_commission_structure-Start'!$A$21:$I$24,MATCH($E563,'[1]2018_commission_structure-Start'!$A$21:$A$24,0), MATCH(Q$1,'[1]2018_commission_structure-Start'!$A$21:$I$21,0)),0)</f>
        <v>0</v>
      </c>
      <c r="R563" s="26">
        <f>IF($H563&gt;K563,MIN($H563-K563,L563-K563)*INDEX('[1]2018_commission_structure-Start'!$A$21:$I$24,MATCH($E563,'[1]2018_commission_structure-Start'!$A$21:$A$24,0), MATCH(R$1,'[1]2018_commission_structure-Start'!$A$21:$I$21,0)),0)</f>
        <v>0</v>
      </c>
      <c r="S563" s="26">
        <f>IF(H563&gt;L563,(H563-L563)*INDEX('[1]2018_commission_structure-Start'!$A$21:$I$24,MATCH($E563,'[1]2018_commission_structure-Start'!$A$21:$A$24,0),MATCH(S$1,'[1]2018_commission_structure-Start'!$A$21:$I$21,0)),0)</f>
        <v>0</v>
      </c>
      <c r="T563" s="28">
        <f t="shared" si="86"/>
        <v>131629.96</v>
      </c>
      <c r="U563" s="28">
        <f t="shared" si="87"/>
        <v>212071.96</v>
      </c>
      <c r="V563" s="28">
        <f>MIN(H563,I563)*INDEX('[1]2018_commission_structure-Start'!$A$15:$J$18,MATCH($E563,'[1]2018_commission_structure-Start'!$A$15:$A$18,0),MATCH(V$1,'[1]2018_commission_structure-Start'!$A$15:$J$15,0))</f>
        <v>112500</v>
      </c>
      <c r="W563" s="26">
        <f>IF($H563&gt;I563,MIN($H563-I563,J563-I563)*INDEX('[1]2018_commission_structure-Start'!$A$15:$J$18,MATCH($E563,'[1]2018_commission_structure-Start'!$A$15:$A$18,0),MATCH(W$1,'[1]2018_commission_structure-Start'!$A$15:$J$15,0)),0)</f>
        <v>22150.48</v>
      </c>
      <c r="X563" s="26">
        <f>IF($H563&gt;J563,MIN($H563-J563,K563-J563)*INDEX('[1]2018_commission_structure-Start'!$A$15:$J$18,MATCH($E563,'[1]2018_commission_structure-Start'!$A$15:$A$18,0),MATCH(X$1,'[1]2018_commission_structure-Start'!$A$15:$J$15,0)),0)</f>
        <v>0</v>
      </c>
      <c r="Y563" s="26">
        <f>IF($H563&gt;K563,MIN($H563-K563,L563-K563)*INDEX('[1]2018_commission_structure-Start'!$A$15:$J$18,MATCH($E563,'[1]2018_commission_structure-Start'!$A$15:$A$18,0),MATCH(Y$1,'[1]2018_commission_structure-Start'!$A$15:$J$15,0)),0)</f>
        <v>0</v>
      </c>
      <c r="Z563" s="26">
        <f>IF(H563&gt;L563,(H563-L563)*INDEX('[1]2018_commission_structure-Start'!$A$21:$I$24,MATCH($E563,'[1]2018_commission_structure-Start'!$A$21:$A$24,0),MATCH(Z$1,'[1]2018_commission_structure-Start'!$A$21:$I$21,0)),0)</f>
        <v>0</v>
      </c>
      <c r="AA563" s="28">
        <f t="shared" si="88"/>
        <v>134650.48000000001</v>
      </c>
      <c r="AB563" s="28">
        <f t="shared" si="89"/>
        <v>215092.48000000001</v>
      </c>
    </row>
    <row r="564" spans="1:28" x14ac:dyDescent="0.2">
      <c r="A564" s="25" t="str">
        <f t="shared" si="80"/>
        <v>Tuckie Mullenger</v>
      </c>
      <c r="B564" s="25">
        <v>3060876401</v>
      </c>
      <c r="C564" s="25" t="s">
        <v>1103</v>
      </c>
      <c r="D564" s="25" t="s">
        <v>1104</v>
      </c>
      <c r="E564" s="25" t="s">
        <v>7</v>
      </c>
      <c r="F564" s="25">
        <v>41863</v>
      </c>
      <c r="G564" s="25">
        <f>COUNTIF([1]deals_closed!D:D,B564)</f>
        <v>25</v>
      </c>
      <c r="H564" s="26">
        <f>SUMIF([1]deals_closed!D:D,B564,[1]deals_closed!C:C)</f>
        <v>775801</v>
      </c>
      <c r="I564" s="26">
        <f>VLOOKUP(E564,'[1]2018_commission_structure-Start'!$A$22:$I$24,9,FALSE)</f>
        <v>500000</v>
      </c>
      <c r="J564" s="26">
        <f t="shared" si="81"/>
        <v>625000</v>
      </c>
      <c r="K564" s="26">
        <f t="shared" si="82"/>
        <v>750000</v>
      </c>
      <c r="L564" s="26">
        <f t="shared" si="83"/>
        <v>1000000</v>
      </c>
      <c r="M564" s="27">
        <f t="shared" si="84"/>
        <v>1.5516019999999999</v>
      </c>
      <c r="N564" s="25" t="str">
        <f t="shared" si="85"/>
        <v>150-200%</v>
      </c>
      <c r="O564" s="28">
        <f>MIN(H564,I564)*INDEX('[1]2018_commission_structure-Start'!$A$21:$I$24,MATCH($E564,'[1]2018_commission_structure-Start'!$A$21:$A$24,0),MATCH(O$1,'[1]2018_commission_structure-Start'!$A$21:$I$21,0))</f>
        <v>50000</v>
      </c>
      <c r="P564" s="26">
        <f>IF(H564&gt;I564,MIN(H564-I564,J564-I564)*INDEX('[1]2018_commission_structure-Start'!$A$21:$I$24,MATCH($E564,'[1]2018_commission_structure-Start'!$A$21:$A$24,0), MATCH(P$1,'[1]2018_commission_structure-Start'!$A$21:$I$21,0)),0)</f>
        <v>18750</v>
      </c>
      <c r="Q564" s="26">
        <f>IF($H564&gt;J564,MIN($H564-J564,K564-J564)*INDEX('[1]2018_commission_structure-Start'!$A$21:$I$24,MATCH($E564,'[1]2018_commission_structure-Start'!$A$21:$A$24,0), MATCH(Q$1,'[1]2018_commission_structure-Start'!$A$21:$I$21,0)),0)</f>
        <v>22500</v>
      </c>
      <c r="R564" s="26">
        <f>IF($H564&gt;K564,MIN($H564-K564,L564-K564)*INDEX('[1]2018_commission_structure-Start'!$A$21:$I$24,MATCH($E564,'[1]2018_commission_structure-Start'!$A$21:$A$24,0), MATCH(R$1,'[1]2018_commission_structure-Start'!$A$21:$I$21,0)),0)</f>
        <v>5676.22</v>
      </c>
      <c r="S564" s="26">
        <f>IF(H564&gt;L564,(H564-L564)*INDEX('[1]2018_commission_structure-Start'!$A$21:$I$24,MATCH($E564,'[1]2018_commission_structure-Start'!$A$21:$A$24,0),MATCH(S$1,'[1]2018_commission_structure-Start'!$A$21:$I$21,0)),0)</f>
        <v>0</v>
      </c>
      <c r="T564" s="28">
        <f t="shared" si="86"/>
        <v>96926.22</v>
      </c>
      <c r="U564" s="28">
        <f t="shared" si="87"/>
        <v>138789.22</v>
      </c>
      <c r="V564" s="28">
        <f>MIN(H564,I564)*INDEX('[1]2018_commission_structure-Start'!$A$15:$J$18,MATCH($E564,'[1]2018_commission_structure-Start'!$A$15:$A$18,0),MATCH(V$1,'[1]2018_commission_structure-Start'!$A$15:$J$15,0))</f>
        <v>60000</v>
      </c>
      <c r="W564" s="26">
        <f>IF($H564&gt;I564,MIN($H564-I564,J564-I564)*INDEX('[1]2018_commission_structure-Start'!$A$15:$J$18,MATCH($E564,'[1]2018_commission_structure-Start'!$A$15:$A$18,0),MATCH(W$1,'[1]2018_commission_structure-Start'!$A$15:$J$15,0)),0)</f>
        <v>21250</v>
      </c>
      <c r="X564" s="26">
        <f>IF($H564&gt;J564,MIN($H564-J564,K564-J564)*INDEX('[1]2018_commission_structure-Start'!$A$15:$J$18,MATCH($E564,'[1]2018_commission_structure-Start'!$A$15:$A$18,0),MATCH(X$1,'[1]2018_commission_structure-Start'!$A$15:$J$15,0)),0)</f>
        <v>25000</v>
      </c>
      <c r="Y564" s="26">
        <f>IF($H564&gt;K564,MIN($H564-K564,L564-K564)*INDEX('[1]2018_commission_structure-Start'!$A$15:$J$18,MATCH($E564,'[1]2018_commission_structure-Start'!$A$15:$A$18,0),MATCH(Y$1,'[1]2018_commission_structure-Start'!$A$15:$J$15,0)),0)</f>
        <v>5676.22</v>
      </c>
      <c r="Z564" s="26">
        <f>IF(H564&gt;L564,(H564-L564)*INDEX('[1]2018_commission_structure-Start'!$A$21:$I$24,MATCH($E564,'[1]2018_commission_structure-Start'!$A$21:$A$24,0),MATCH(Z$1,'[1]2018_commission_structure-Start'!$A$21:$I$21,0)),0)</f>
        <v>0</v>
      </c>
      <c r="AA564" s="28">
        <f t="shared" si="88"/>
        <v>111926.22</v>
      </c>
      <c r="AB564" s="28">
        <f t="shared" si="89"/>
        <v>153789.22</v>
      </c>
    </row>
    <row r="565" spans="1:28" x14ac:dyDescent="0.2">
      <c r="A565" s="25" t="str">
        <f t="shared" si="80"/>
        <v>Nichols Exton</v>
      </c>
      <c r="B565" s="25">
        <v>960994726</v>
      </c>
      <c r="C565" s="25" t="s">
        <v>1105</v>
      </c>
      <c r="D565" s="25" t="s">
        <v>372</v>
      </c>
      <c r="E565" s="25" t="s">
        <v>29</v>
      </c>
      <c r="F565" s="25">
        <v>76727</v>
      </c>
      <c r="G565" s="25">
        <f>COUNTIF([1]deals_closed!D:D,B565)</f>
        <v>20</v>
      </c>
      <c r="H565" s="26">
        <f>SUMIF([1]deals_closed!D:D,B565,[1]deals_closed!C:C)</f>
        <v>746897</v>
      </c>
      <c r="I565" s="26">
        <f>VLOOKUP(E565,'[1]2018_commission_structure-Start'!$A$22:$I$24,9,FALSE)</f>
        <v>600000</v>
      </c>
      <c r="J565" s="26">
        <f t="shared" si="81"/>
        <v>750000</v>
      </c>
      <c r="K565" s="26">
        <f t="shared" si="82"/>
        <v>900000</v>
      </c>
      <c r="L565" s="26">
        <f t="shared" si="83"/>
        <v>1200000</v>
      </c>
      <c r="M565" s="27">
        <f t="shared" si="84"/>
        <v>1.2448283333333334</v>
      </c>
      <c r="N565" s="25" t="str">
        <f t="shared" si="85"/>
        <v>100-125%</v>
      </c>
      <c r="O565" s="28">
        <f>MIN(H565,I565)*INDEX('[1]2018_commission_structure-Start'!$A$21:$I$24,MATCH($E565,'[1]2018_commission_structure-Start'!$A$21:$A$24,0),MATCH(O$1,'[1]2018_commission_structure-Start'!$A$21:$I$21,0))</f>
        <v>78000</v>
      </c>
      <c r="P565" s="26">
        <f>IF(H565&gt;I565,MIN(H565-I565,J565-I565)*INDEX('[1]2018_commission_structure-Start'!$A$21:$I$24,MATCH($E565,'[1]2018_commission_structure-Start'!$A$21:$A$24,0), MATCH(P$1,'[1]2018_commission_structure-Start'!$A$21:$I$21,0)),0)</f>
        <v>24972.49</v>
      </c>
      <c r="Q565" s="26">
        <f>IF($H565&gt;J565,MIN($H565-J565,K565-J565)*INDEX('[1]2018_commission_structure-Start'!$A$21:$I$24,MATCH($E565,'[1]2018_commission_structure-Start'!$A$21:$A$24,0), MATCH(Q$1,'[1]2018_commission_structure-Start'!$A$21:$I$21,0)),0)</f>
        <v>0</v>
      </c>
      <c r="R565" s="26">
        <f>IF($H565&gt;K565,MIN($H565-K565,L565-K565)*INDEX('[1]2018_commission_structure-Start'!$A$21:$I$24,MATCH($E565,'[1]2018_commission_structure-Start'!$A$21:$A$24,0), MATCH(R$1,'[1]2018_commission_structure-Start'!$A$21:$I$21,0)),0)</f>
        <v>0</v>
      </c>
      <c r="S565" s="26">
        <f>IF(H565&gt;L565,(H565-L565)*INDEX('[1]2018_commission_structure-Start'!$A$21:$I$24,MATCH($E565,'[1]2018_commission_structure-Start'!$A$21:$A$24,0),MATCH(S$1,'[1]2018_commission_structure-Start'!$A$21:$I$21,0)),0)</f>
        <v>0</v>
      </c>
      <c r="T565" s="28">
        <f t="shared" si="86"/>
        <v>102972.49</v>
      </c>
      <c r="U565" s="28">
        <f t="shared" si="87"/>
        <v>179699.49</v>
      </c>
      <c r="V565" s="28">
        <f>MIN(H565,I565)*INDEX('[1]2018_commission_structure-Start'!$A$15:$J$18,MATCH($E565,'[1]2018_commission_structure-Start'!$A$15:$A$18,0),MATCH(V$1,'[1]2018_commission_structure-Start'!$A$15:$J$15,0))</f>
        <v>90000</v>
      </c>
      <c r="W565" s="26">
        <f>IF($H565&gt;I565,MIN($H565-I565,J565-I565)*INDEX('[1]2018_commission_structure-Start'!$A$15:$J$18,MATCH($E565,'[1]2018_commission_structure-Start'!$A$15:$A$18,0),MATCH(W$1,'[1]2018_commission_structure-Start'!$A$15:$J$15,0)),0)</f>
        <v>26441.46</v>
      </c>
      <c r="X565" s="26">
        <f>IF($H565&gt;J565,MIN($H565-J565,K565-J565)*INDEX('[1]2018_commission_structure-Start'!$A$15:$J$18,MATCH($E565,'[1]2018_commission_structure-Start'!$A$15:$A$18,0),MATCH(X$1,'[1]2018_commission_structure-Start'!$A$15:$J$15,0)),0)</f>
        <v>0</v>
      </c>
      <c r="Y565" s="26">
        <f>IF($H565&gt;K565,MIN($H565-K565,L565-K565)*INDEX('[1]2018_commission_structure-Start'!$A$15:$J$18,MATCH($E565,'[1]2018_commission_structure-Start'!$A$15:$A$18,0),MATCH(Y$1,'[1]2018_commission_structure-Start'!$A$15:$J$15,0)),0)</f>
        <v>0</v>
      </c>
      <c r="Z565" s="26">
        <f>IF(H565&gt;L565,(H565-L565)*INDEX('[1]2018_commission_structure-Start'!$A$21:$I$24,MATCH($E565,'[1]2018_commission_structure-Start'!$A$21:$A$24,0),MATCH(Z$1,'[1]2018_commission_structure-Start'!$A$21:$I$21,0)),0)</f>
        <v>0</v>
      </c>
      <c r="AA565" s="28">
        <f t="shared" si="88"/>
        <v>116441.45999999999</v>
      </c>
      <c r="AB565" s="28">
        <f t="shared" si="89"/>
        <v>193168.46</v>
      </c>
    </row>
    <row r="566" spans="1:28" x14ac:dyDescent="0.2">
      <c r="A566" s="25" t="str">
        <f t="shared" si="80"/>
        <v>Fraze Laing</v>
      </c>
      <c r="B566" s="25">
        <v>4306425231</v>
      </c>
      <c r="C566" s="25" t="s">
        <v>1106</v>
      </c>
      <c r="D566" s="25" t="s">
        <v>1107</v>
      </c>
      <c r="E566" s="25" t="s">
        <v>7</v>
      </c>
      <c r="F566" s="25">
        <v>44821</v>
      </c>
      <c r="G566" s="25">
        <f>COUNTIF([1]deals_closed!D:D,B566)</f>
        <v>18</v>
      </c>
      <c r="H566" s="26">
        <f>SUMIF([1]deals_closed!D:D,B566,[1]deals_closed!C:C)</f>
        <v>671362</v>
      </c>
      <c r="I566" s="26">
        <f>VLOOKUP(E566,'[1]2018_commission_structure-Start'!$A$22:$I$24,9,FALSE)</f>
        <v>500000</v>
      </c>
      <c r="J566" s="26">
        <f t="shared" si="81"/>
        <v>625000</v>
      </c>
      <c r="K566" s="26">
        <f t="shared" si="82"/>
        <v>750000</v>
      </c>
      <c r="L566" s="26">
        <f t="shared" si="83"/>
        <v>1000000</v>
      </c>
      <c r="M566" s="27">
        <f t="shared" si="84"/>
        <v>1.342724</v>
      </c>
      <c r="N566" s="25" t="str">
        <f t="shared" si="85"/>
        <v>125-150%</v>
      </c>
      <c r="O566" s="28">
        <f>MIN(H566,I566)*INDEX('[1]2018_commission_structure-Start'!$A$21:$I$24,MATCH($E566,'[1]2018_commission_structure-Start'!$A$21:$A$24,0),MATCH(O$1,'[1]2018_commission_structure-Start'!$A$21:$I$21,0))</f>
        <v>50000</v>
      </c>
      <c r="P566" s="26">
        <f>IF(H566&gt;I566,MIN(H566-I566,J566-I566)*INDEX('[1]2018_commission_structure-Start'!$A$21:$I$24,MATCH($E566,'[1]2018_commission_structure-Start'!$A$21:$A$24,0), MATCH(P$1,'[1]2018_commission_structure-Start'!$A$21:$I$21,0)),0)</f>
        <v>18750</v>
      </c>
      <c r="Q566" s="26">
        <f>IF($H566&gt;J566,MIN($H566-J566,K566-J566)*INDEX('[1]2018_commission_structure-Start'!$A$21:$I$24,MATCH($E566,'[1]2018_commission_structure-Start'!$A$21:$A$24,0), MATCH(Q$1,'[1]2018_commission_structure-Start'!$A$21:$I$21,0)),0)</f>
        <v>8345.16</v>
      </c>
      <c r="R566" s="26">
        <f>IF($H566&gt;K566,MIN($H566-K566,L566-K566)*INDEX('[1]2018_commission_structure-Start'!$A$21:$I$24,MATCH($E566,'[1]2018_commission_structure-Start'!$A$21:$A$24,0), MATCH(R$1,'[1]2018_commission_structure-Start'!$A$21:$I$21,0)),0)</f>
        <v>0</v>
      </c>
      <c r="S566" s="26">
        <f>IF(H566&gt;L566,(H566-L566)*INDEX('[1]2018_commission_structure-Start'!$A$21:$I$24,MATCH($E566,'[1]2018_commission_structure-Start'!$A$21:$A$24,0),MATCH(S$1,'[1]2018_commission_structure-Start'!$A$21:$I$21,0)),0)</f>
        <v>0</v>
      </c>
      <c r="T566" s="28">
        <f t="shared" si="86"/>
        <v>77095.16</v>
      </c>
      <c r="U566" s="28">
        <f t="shared" si="87"/>
        <v>121916.16</v>
      </c>
      <c r="V566" s="28">
        <f>MIN(H566,I566)*INDEX('[1]2018_commission_structure-Start'!$A$15:$J$18,MATCH($E566,'[1]2018_commission_structure-Start'!$A$15:$A$18,0),MATCH(V$1,'[1]2018_commission_structure-Start'!$A$15:$J$15,0))</f>
        <v>60000</v>
      </c>
      <c r="W566" s="26">
        <f>IF($H566&gt;I566,MIN($H566-I566,J566-I566)*INDEX('[1]2018_commission_structure-Start'!$A$15:$J$18,MATCH($E566,'[1]2018_commission_structure-Start'!$A$15:$A$18,0),MATCH(W$1,'[1]2018_commission_structure-Start'!$A$15:$J$15,0)),0)</f>
        <v>21250</v>
      </c>
      <c r="X566" s="26">
        <f>IF($H566&gt;J566,MIN($H566-J566,K566-J566)*INDEX('[1]2018_commission_structure-Start'!$A$15:$J$18,MATCH($E566,'[1]2018_commission_structure-Start'!$A$15:$A$18,0),MATCH(X$1,'[1]2018_commission_structure-Start'!$A$15:$J$15,0)),0)</f>
        <v>9272.4</v>
      </c>
      <c r="Y566" s="26">
        <f>IF($H566&gt;K566,MIN($H566-K566,L566-K566)*INDEX('[1]2018_commission_structure-Start'!$A$15:$J$18,MATCH($E566,'[1]2018_commission_structure-Start'!$A$15:$A$18,0),MATCH(Y$1,'[1]2018_commission_structure-Start'!$A$15:$J$15,0)),0)</f>
        <v>0</v>
      </c>
      <c r="Z566" s="26">
        <f>IF(H566&gt;L566,(H566-L566)*INDEX('[1]2018_commission_structure-Start'!$A$21:$I$24,MATCH($E566,'[1]2018_commission_structure-Start'!$A$21:$A$24,0),MATCH(Z$1,'[1]2018_commission_structure-Start'!$A$21:$I$21,0)),0)</f>
        <v>0</v>
      </c>
      <c r="AA566" s="28">
        <f t="shared" si="88"/>
        <v>90522.4</v>
      </c>
      <c r="AB566" s="28">
        <f t="shared" si="89"/>
        <v>135343.4</v>
      </c>
    </row>
    <row r="567" spans="1:28" x14ac:dyDescent="0.2">
      <c r="A567" s="25" t="str">
        <f t="shared" si="80"/>
        <v>Erika Forsaith</v>
      </c>
      <c r="B567" s="25">
        <v>844376051</v>
      </c>
      <c r="C567" s="25" t="s">
        <v>1108</v>
      </c>
      <c r="D567" s="25" t="s">
        <v>1109</v>
      </c>
      <c r="E567" s="25" t="s">
        <v>7</v>
      </c>
      <c r="F567" s="25">
        <v>45096</v>
      </c>
      <c r="G567" s="25">
        <f>COUNTIF([1]deals_closed!D:D,B567)</f>
        <v>19</v>
      </c>
      <c r="H567" s="26">
        <f>SUMIF([1]deals_closed!D:D,B567,[1]deals_closed!C:C)</f>
        <v>607396</v>
      </c>
      <c r="I567" s="26">
        <f>VLOOKUP(E567,'[1]2018_commission_structure-Start'!$A$22:$I$24,9,FALSE)</f>
        <v>500000</v>
      </c>
      <c r="J567" s="26">
        <f t="shared" si="81"/>
        <v>625000</v>
      </c>
      <c r="K567" s="26">
        <f t="shared" si="82"/>
        <v>750000</v>
      </c>
      <c r="L567" s="26">
        <f t="shared" si="83"/>
        <v>1000000</v>
      </c>
      <c r="M567" s="27">
        <f t="shared" si="84"/>
        <v>1.2147920000000001</v>
      </c>
      <c r="N567" s="25" t="str">
        <f t="shared" si="85"/>
        <v>100-125%</v>
      </c>
      <c r="O567" s="28">
        <f>MIN(H567,I567)*INDEX('[1]2018_commission_structure-Start'!$A$21:$I$24,MATCH($E567,'[1]2018_commission_structure-Start'!$A$21:$A$24,0),MATCH(O$1,'[1]2018_commission_structure-Start'!$A$21:$I$21,0))</f>
        <v>50000</v>
      </c>
      <c r="P567" s="26">
        <f>IF(H567&gt;I567,MIN(H567-I567,J567-I567)*INDEX('[1]2018_commission_structure-Start'!$A$21:$I$24,MATCH($E567,'[1]2018_commission_structure-Start'!$A$21:$A$24,0), MATCH(P$1,'[1]2018_commission_structure-Start'!$A$21:$I$21,0)),0)</f>
        <v>16109.4</v>
      </c>
      <c r="Q567" s="26">
        <f>IF($H567&gt;J567,MIN($H567-J567,K567-J567)*INDEX('[1]2018_commission_structure-Start'!$A$21:$I$24,MATCH($E567,'[1]2018_commission_structure-Start'!$A$21:$A$24,0), MATCH(Q$1,'[1]2018_commission_structure-Start'!$A$21:$I$21,0)),0)</f>
        <v>0</v>
      </c>
      <c r="R567" s="26">
        <f>IF($H567&gt;K567,MIN($H567-K567,L567-K567)*INDEX('[1]2018_commission_structure-Start'!$A$21:$I$24,MATCH($E567,'[1]2018_commission_structure-Start'!$A$21:$A$24,0), MATCH(R$1,'[1]2018_commission_structure-Start'!$A$21:$I$21,0)),0)</f>
        <v>0</v>
      </c>
      <c r="S567" s="26">
        <f>IF(H567&gt;L567,(H567-L567)*INDEX('[1]2018_commission_structure-Start'!$A$21:$I$24,MATCH($E567,'[1]2018_commission_structure-Start'!$A$21:$A$24,0),MATCH(S$1,'[1]2018_commission_structure-Start'!$A$21:$I$21,0)),0)</f>
        <v>0</v>
      </c>
      <c r="T567" s="28">
        <f t="shared" si="86"/>
        <v>66109.399999999994</v>
      </c>
      <c r="U567" s="28">
        <f t="shared" si="87"/>
        <v>111205.4</v>
      </c>
      <c r="V567" s="28">
        <f>MIN(H567,I567)*INDEX('[1]2018_commission_structure-Start'!$A$15:$J$18,MATCH($E567,'[1]2018_commission_structure-Start'!$A$15:$A$18,0),MATCH(V$1,'[1]2018_commission_structure-Start'!$A$15:$J$15,0))</f>
        <v>60000</v>
      </c>
      <c r="W567" s="26">
        <f>IF($H567&gt;I567,MIN($H567-I567,J567-I567)*INDEX('[1]2018_commission_structure-Start'!$A$15:$J$18,MATCH($E567,'[1]2018_commission_structure-Start'!$A$15:$A$18,0),MATCH(W$1,'[1]2018_commission_structure-Start'!$A$15:$J$15,0)),0)</f>
        <v>18257.32</v>
      </c>
      <c r="X567" s="26">
        <f>IF($H567&gt;J567,MIN($H567-J567,K567-J567)*INDEX('[1]2018_commission_structure-Start'!$A$15:$J$18,MATCH($E567,'[1]2018_commission_structure-Start'!$A$15:$A$18,0),MATCH(X$1,'[1]2018_commission_structure-Start'!$A$15:$J$15,0)),0)</f>
        <v>0</v>
      </c>
      <c r="Y567" s="26">
        <f>IF($H567&gt;K567,MIN($H567-K567,L567-K567)*INDEX('[1]2018_commission_structure-Start'!$A$15:$J$18,MATCH($E567,'[1]2018_commission_structure-Start'!$A$15:$A$18,0),MATCH(Y$1,'[1]2018_commission_structure-Start'!$A$15:$J$15,0)),0)</f>
        <v>0</v>
      </c>
      <c r="Z567" s="26">
        <f>IF(H567&gt;L567,(H567-L567)*INDEX('[1]2018_commission_structure-Start'!$A$21:$I$24,MATCH($E567,'[1]2018_commission_structure-Start'!$A$21:$A$24,0),MATCH(Z$1,'[1]2018_commission_structure-Start'!$A$21:$I$21,0)),0)</f>
        <v>0</v>
      </c>
      <c r="AA567" s="28">
        <f t="shared" si="88"/>
        <v>78257.320000000007</v>
      </c>
      <c r="AB567" s="28">
        <f t="shared" si="89"/>
        <v>123353.32</v>
      </c>
    </row>
    <row r="568" spans="1:28" x14ac:dyDescent="0.2">
      <c r="A568" s="25" t="str">
        <f t="shared" si="80"/>
        <v>Salli Gooda</v>
      </c>
      <c r="B568" s="25">
        <v>2074776004</v>
      </c>
      <c r="C568" s="25" t="s">
        <v>1110</v>
      </c>
      <c r="D568" s="25" t="s">
        <v>1111</v>
      </c>
      <c r="E568" s="25" t="s">
        <v>29</v>
      </c>
      <c r="F568" s="25">
        <v>77087</v>
      </c>
      <c r="G568" s="25">
        <f>COUNTIF([1]deals_closed!D:D,B568)</f>
        <v>21</v>
      </c>
      <c r="H568" s="26">
        <f>SUMIF([1]deals_closed!D:D,B568,[1]deals_closed!C:C)</f>
        <v>805766</v>
      </c>
      <c r="I568" s="26">
        <f>VLOOKUP(E568,'[1]2018_commission_structure-Start'!$A$22:$I$24,9,FALSE)</f>
        <v>600000</v>
      </c>
      <c r="J568" s="26">
        <f t="shared" si="81"/>
        <v>750000</v>
      </c>
      <c r="K568" s="26">
        <f t="shared" si="82"/>
        <v>900000</v>
      </c>
      <c r="L568" s="26">
        <f t="shared" si="83"/>
        <v>1200000</v>
      </c>
      <c r="M568" s="27">
        <f t="shared" si="84"/>
        <v>1.3429433333333334</v>
      </c>
      <c r="N568" s="25" t="str">
        <f t="shared" si="85"/>
        <v>125-150%</v>
      </c>
      <c r="O568" s="28">
        <f>MIN(H568,I568)*INDEX('[1]2018_commission_structure-Start'!$A$21:$I$24,MATCH($E568,'[1]2018_commission_structure-Start'!$A$21:$A$24,0),MATCH(O$1,'[1]2018_commission_structure-Start'!$A$21:$I$21,0))</f>
        <v>78000</v>
      </c>
      <c r="P568" s="26">
        <f>IF(H568&gt;I568,MIN(H568-I568,J568-I568)*INDEX('[1]2018_commission_structure-Start'!$A$21:$I$24,MATCH($E568,'[1]2018_commission_structure-Start'!$A$21:$A$24,0), MATCH(P$1,'[1]2018_commission_structure-Start'!$A$21:$I$21,0)),0)</f>
        <v>25500.000000000004</v>
      </c>
      <c r="Q568" s="26">
        <f>IF($H568&gt;J568,MIN($H568-J568,K568-J568)*INDEX('[1]2018_commission_structure-Start'!$A$21:$I$24,MATCH($E568,'[1]2018_commission_structure-Start'!$A$21:$A$24,0), MATCH(Q$1,'[1]2018_commission_structure-Start'!$A$21:$I$21,0)),0)</f>
        <v>11710.859999999999</v>
      </c>
      <c r="R568" s="26">
        <f>IF($H568&gt;K568,MIN($H568-K568,L568-K568)*INDEX('[1]2018_commission_structure-Start'!$A$21:$I$24,MATCH($E568,'[1]2018_commission_structure-Start'!$A$21:$A$24,0), MATCH(R$1,'[1]2018_commission_structure-Start'!$A$21:$I$21,0)),0)</f>
        <v>0</v>
      </c>
      <c r="S568" s="26">
        <f>IF(H568&gt;L568,(H568-L568)*INDEX('[1]2018_commission_structure-Start'!$A$21:$I$24,MATCH($E568,'[1]2018_commission_structure-Start'!$A$21:$A$24,0),MATCH(S$1,'[1]2018_commission_structure-Start'!$A$21:$I$21,0)),0)</f>
        <v>0</v>
      </c>
      <c r="T568" s="28">
        <f t="shared" si="86"/>
        <v>115210.86</v>
      </c>
      <c r="U568" s="28">
        <f t="shared" si="87"/>
        <v>192297.86</v>
      </c>
      <c r="V568" s="28">
        <f>MIN(H568,I568)*INDEX('[1]2018_commission_structure-Start'!$A$15:$J$18,MATCH($E568,'[1]2018_commission_structure-Start'!$A$15:$A$18,0),MATCH(V$1,'[1]2018_commission_structure-Start'!$A$15:$J$15,0))</f>
        <v>90000</v>
      </c>
      <c r="W568" s="26">
        <f>IF($H568&gt;I568,MIN($H568-I568,J568-I568)*INDEX('[1]2018_commission_structure-Start'!$A$15:$J$18,MATCH($E568,'[1]2018_commission_structure-Start'!$A$15:$A$18,0),MATCH(W$1,'[1]2018_commission_structure-Start'!$A$15:$J$15,0)),0)</f>
        <v>27000</v>
      </c>
      <c r="X568" s="26">
        <f>IF($H568&gt;J568,MIN($H568-J568,K568-J568)*INDEX('[1]2018_commission_structure-Start'!$A$15:$J$18,MATCH($E568,'[1]2018_commission_structure-Start'!$A$15:$A$18,0),MATCH(X$1,'[1]2018_commission_structure-Start'!$A$15:$J$15,0)),0)</f>
        <v>13941.5</v>
      </c>
      <c r="Y568" s="26">
        <f>IF($H568&gt;K568,MIN($H568-K568,L568-K568)*INDEX('[1]2018_commission_structure-Start'!$A$15:$J$18,MATCH($E568,'[1]2018_commission_structure-Start'!$A$15:$A$18,0),MATCH(Y$1,'[1]2018_commission_structure-Start'!$A$15:$J$15,0)),0)</f>
        <v>0</v>
      </c>
      <c r="Z568" s="26">
        <f>IF(H568&gt;L568,(H568-L568)*INDEX('[1]2018_commission_structure-Start'!$A$21:$I$24,MATCH($E568,'[1]2018_commission_structure-Start'!$A$21:$A$24,0),MATCH(Z$1,'[1]2018_commission_structure-Start'!$A$21:$I$21,0)),0)</f>
        <v>0</v>
      </c>
      <c r="AA568" s="28">
        <f t="shared" si="88"/>
        <v>130941.5</v>
      </c>
      <c r="AB568" s="28">
        <f t="shared" si="89"/>
        <v>208028.5</v>
      </c>
    </row>
    <row r="569" spans="1:28" x14ac:dyDescent="0.2">
      <c r="A569" s="25" t="str">
        <f t="shared" si="80"/>
        <v>Amalea Murty</v>
      </c>
      <c r="B569" s="25">
        <v>5998486889</v>
      </c>
      <c r="C569" s="25" t="s">
        <v>1112</v>
      </c>
      <c r="D569" s="25" t="s">
        <v>1113</v>
      </c>
      <c r="E569" s="25" t="s">
        <v>7</v>
      </c>
      <c r="F569" s="25">
        <v>57024</v>
      </c>
      <c r="G569" s="25">
        <f>COUNTIF([1]deals_closed!D:D,B569)</f>
        <v>21</v>
      </c>
      <c r="H569" s="26">
        <f>SUMIF([1]deals_closed!D:D,B569,[1]deals_closed!C:C)</f>
        <v>654637</v>
      </c>
      <c r="I569" s="26">
        <f>VLOOKUP(E569,'[1]2018_commission_structure-Start'!$A$22:$I$24,9,FALSE)</f>
        <v>500000</v>
      </c>
      <c r="J569" s="26">
        <f t="shared" si="81"/>
        <v>625000</v>
      </c>
      <c r="K569" s="26">
        <f t="shared" si="82"/>
        <v>750000</v>
      </c>
      <c r="L569" s="26">
        <f t="shared" si="83"/>
        <v>1000000</v>
      </c>
      <c r="M569" s="27">
        <f t="shared" si="84"/>
        <v>1.309274</v>
      </c>
      <c r="N569" s="25" t="str">
        <f t="shared" si="85"/>
        <v>125-150%</v>
      </c>
      <c r="O569" s="28">
        <f>MIN(H569,I569)*INDEX('[1]2018_commission_structure-Start'!$A$21:$I$24,MATCH($E569,'[1]2018_commission_structure-Start'!$A$21:$A$24,0),MATCH(O$1,'[1]2018_commission_structure-Start'!$A$21:$I$21,0))</f>
        <v>50000</v>
      </c>
      <c r="P569" s="26">
        <f>IF(H569&gt;I569,MIN(H569-I569,J569-I569)*INDEX('[1]2018_commission_structure-Start'!$A$21:$I$24,MATCH($E569,'[1]2018_commission_structure-Start'!$A$21:$A$24,0), MATCH(P$1,'[1]2018_commission_structure-Start'!$A$21:$I$21,0)),0)</f>
        <v>18750</v>
      </c>
      <c r="Q569" s="26">
        <f>IF($H569&gt;J569,MIN($H569-J569,K569-J569)*INDEX('[1]2018_commission_structure-Start'!$A$21:$I$24,MATCH($E569,'[1]2018_commission_structure-Start'!$A$21:$A$24,0), MATCH(Q$1,'[1]2018_commission_structure-Start'!$A$21:$I$21,0)),0)</f>
        <v>5334.66</v>
      </c>
      <c r="R569" s="26">
        <f>IF($H569&gt;K569,MIN($H569-K569,L569-K569)*INDEX('[1]2018_commission_structure-Start'!$A$21:$I$24,MATCH($E569,'[1]2018_commission_structure-Start'!$A$21:$A$24,0), MATCH(R$1,'[1]2018_commission_structure-Start'!$A$21:$I$21,0)),0)</f>
        <v>0</v>
      </c>
      <c r="S569" s="26">
        <f>IF(H569&gt;L569,(H569-L569)*INDEX('[1]2018_commission_structure-Start'!$A$21:$I$24,MATCH($E569,'[1]2018_commission_structure-Start'!$A$21:$A$24,0),MATCH(S$1,'[1]2018_commission_structure-Start'!$A$21:$I$21,0)),0)</f>
        <v>0</v>
      </c>
      <c r="T569" s="28">
        <f t="shared" si="86"/>
        <v>74084.66</v>
      </c>
      <c r="U569" s="28">
        <f t="shared" si="87"/>
        <v>131108.66</v>
      </c>
      <c r="V569" s="28">
        <f>MIN(H569,I569)*INDEX('[1]2018_commission_structure-Start'!$A$15:$J$18,MATCH($E569,'[1]2018_commission_structure-Start'!$A$15:$A$18,0),MATCH(V$1,'[1]2018_commission_structure-Start'!$A$15:$J$15,0))</f>
        <v>60000</v>
      </c>
      <c r="W569" s="26">
        <f>IF($H569&gt;I569,MIN($H569-I569,J569-I569)*INDEX('[1]2018_commission_structure-Start'!$A$15:$J$18,MATCH($E569,'[1]2018_commission_structure-Start'!$A$15:$A$18,0),MATCH(W$1,'[1]2018_commission_structure-Start'!$A$15:$J$15,0)),0)</f>
        <v>21250</v>
      </c>
      <c r="X569" s="26">
        <f>IF($H569&gt;J569,MIN($H569-J569,K569-J569)*INDEX('[1]2018_commission_structure-Start'!$A$15:$J$18,MATCH($E569,'[1]2018_commission_structure-Start'!$A$15:$A$18,0),MATCH(X$1,'[1]2018_commission_structure-Start'!$A$15:$J$15,0)),0)</f>
        <v>5927.4000000000005</v>
      </c>
      <c r="Y569" s="26">
        <f>IF($H569&gt;K569,MIN($H569-K569,L569-K569)*INDEX('[1]2018_commission_structure-Start'!$A$15:$J$18,MATCH($E569,'[1]2018_commission_structure-Start'!$A$15:$A$18,0),MATCH(Y$1,'[1]2018_commission_structure-Start'!$A$15:$J$15,0)),0)</f>
        <v>0</v>
      </c>
      <c r="Z569" s="26">
        <f>IF(H569&gt;L569,(H569-L569)*INDEX('[1]2018_commission_structure-Start'!$A$21:$I$24,MATCH($E569,'[1]2018_commission_structure-Start'!$A$21:$A$24,0),MATCH(Z$1,'[1]2018_commission_structure-Start'!$A$21:$I$21,0)),0)</f>
        <v>0</v>
      </c>
      <c r="AA569" s="28">
        <f t="shared" si="88"/>
        <v>87177.4</v>
      </c>
      <c r="AB569" s="28">
        <f t="shared" si="89"/>
        <v>144201.4</v>
      </c>
    </row>
    <row r="570" spans="1:28" x14ac:dyDescent="0.2">
      <c r="A570" s="25" t="str">
        <f t="shared" si="80"/>
        <v>Alexa Balch</v>
      </c>
      <c r="B570" s="25">
        <v>8069192305</v>
      </c>
      <c r="C570" s="25" t="s">
        <v>1114</v>
      </c>
      <c r="D570" s="25" t="s">
        <v>1115</v>
      </c>
      <c r="E570" s="25" t="s">
        <v>10</v>
      </c>
      <c r="F570" s="25">
        <v>78612</v>
      </c>
      <c r="G570" s="25">
        <f>COUNTIF([1]deals_closed!D:D,B570)</f>
        <v>23</v>
      </c>
      <c r="H570" s="26">
        <f>SUMIF([1]deals_closed!D:D,B570,[1]deals_closed!C:C)</f>
        <v>825594</v>
      </c>
      <c r="I570" s="26">
        <f>VLOOKUP(E570,'[1]2018_commission_structure-Start'!$A$22:$I$24,9,FALSE)</f>
        <v>750000</v>
      </c>
      <c r="J570" s="26">
        <f t="shared" si="81"/>
        <v>937500</v>
      </c>
      <c r="K570" s="26">
        <f t="shared" si="82"/>
        <v>1125000</v>
      </c>
      <c r="L570" s="26">
        <f t="shared" si="83"/>
        <v>1500000</v>
      </c>
      <c r="M570" s="27">
        <f t="shared" si="84"/>
        <v>1.100792</v>
      </c>
      <c r="N570" s="25" t="str">
        <f t="shared" si="85"/>
        <v>100-125%</v>
      </c>
      <c r="O570" s="28">
        <f>MIN(H570,I570)*INDEX('[1]2018_commission_structure-Start'!$A$21:$I$24,MATCH($E570,'[1]2018_commission_structure-Start'!$A$21:$A$24,0),MATCH(O$1,'[1]2018_commission_structure-Start'!$A$21:$I$21,0))</f>
        <v>112500</v>
      </c>
      <c r="P570" s="26">
        <f>IF(H570&gt;I570,MIN(H570-I570,J570-I570)*INDEX('[1]2018_commission_structure-Start'!$A$21:$I$24,MATCH($E570,'[1]2018_commission_structure-Start'!$A$21:$A$24,0), MATCH(P$1,'[1]2018_commission_structure-Start'!$A$21:$I$21,0)),0)</f>
        <v>14362.86</v>
      </c>
      <c r="Q570" s="26">
        <f>IF($H570&gt;J570,MIN($H570-J570,K570-J570)*INDEX('[1]2018_commission_structure-Start'!$A$21:$I$24,MATCH($E570,'[1]2018_commission_structure-Start'!$A$21:$A$24,0), MATCH(Q$1,'[1]2018_commission_structure-Start'!$A$21:$I$21,0)),0)</f>
        <v>0</v>
      </c>
      <c r="R570" s="26">
        <f>IF($H570&gt;K570,MIN($H570-K570,L570-K570)*INDEX('[1]2018_commission_structure-Start'!$A$21:$I$24,MATCH($E570,'[1]2018_commission_structure-Start'!$A$21:$A$24,0), MATCH(R$1,'[1]2018_commission_structure-Start'!$A$21:$I$21,0)),0)</f>
        <v>0</v>
      </c>
      <c r="S570" s="26">
        <f>IF(H570&gt;L570,(H570-L570)*INDEX('[1]2018_commission_structure-Start'!$A$21:$I$24,MATCH($E570,'[1]2018_commission_structure-Start'!$A$21:$A$24,0),MATCH(S$1,'[1]2018_commission_structure-Start'!$A$21:$I$21,0)),0)</f>
        <v>0</v>
      </c>
      <c r="T570" s="28">
        <f t="shared" si="86"/>
        <v>126862.86</v>
      </c>
      <c r="U570" s="28">
        <f t="shared" si="87"/>
        <v>205474.86</v>
      </c>
      <c r="V570" s="28">
        <f>MIN(H570,I570)*INDEX('[1]2018_commission_structure-Start'!$A$15:$J$18,MATCH($E570,'[1]2018_commission_structure-Start'!$A$15:$A$18,0),MATCH(V$1,'[1]2018_commission_structure-Start'!$A$15:$J$15,0))</f>
        <v>112500</v>
      </c>
      <c r="W570" s="26">
        <f>IF($H570&gt;I570,MIN($H570-I570,J570-I570)*INDEX('[1]2018_commission_structure-Start'!$A$15:$J$18,MATCH($E570,'[1]2018_commission_structure-Start'!$A$15:$A$18,0),MATCH(W$1,'[1]2018_commission_structure-Start'!$A$15:$J$15,0)),0)</f>
        <v>16630.68</v>
      </c>
      <c r="X570" s="26">
        <f>IF($H570&gt;J570,MIN($H570-J570,K570-J570)*INDEX('[1]2018_commission_structure-Start'!$A$15:$J$18,MATCH($E570,'[1]2018_commission_structure-Start'!$A$15:$A$18,0),MATCH(X$1,'[1]2018_commission_structure-Start'!$A$15:$J$15,0)),0)</f>
        <v>0</v>
      </c>
      <c r="Y570" s="26">
        <f>IF($H570&gt;K570,MIN($H570-K570,L570-K570)*INDEX('[1]2018_commission_structure-Start'!$A$15:$J$18,MATCH($E570,'[1]2018_commission_structure-Start'!$A$15:$A$18,0),MATCH(Y$1,'[1]2018_commission_structure-Start'!$A$15:$J$15,0)),0)</f>
        <v>0</v>
      </c>
      <c r="Z570" s="26">
        <f>IF(H570&gt;L570,(H570-L570)*INDEX('[1]2018_commission_structure-Start'!$A$21:$I$24,MATCH($E570,'[1]2018_commission_structure-Start'!$A$21:$A$24,0),MATCH(Z$1,'[1]2018_commission_structure-Start'!$A$21:$I$21,0)),0)</f>
        <v>0</v>
      </c>
      <c r="AA570" s="28">
        <f t="shared" si="88"/>
        <v>129130.68</v>
      </c>
      <c r="AB570" s="28">
        <f t="shared" si="89"/>
        <v>207742.68</v>
      </c>
    </row>
    <row r="571" spans="1:28" x14ac:dyDescent="0.2">
      <c r="A571" s="25" t="str">
        <f t="shared" si="80"/>
        <v>Nolie Gonnin</v>
      </c>
      <c r="B571" s="25">
        <v>899126162</v>
      </c>
      <c r="C571" s="25" t="s">
        <v>1116</v>
      </c>
      <c r="D571" s="25" t="s">
        <v>1117</v>
      </c>
      <c r="E571" s="25" t="s">
        <v>29</v>
      </c>
      <c r="F571" s="25">
        <v>61001</v>
      </c>
      <c r="G571" s="25">
        <f>COUNTIF([1]deals_closed!D:D,B571)</f>
        <v>21</v>
      </c>
      <c r="H571" s="26">
        <f>SUMIF([1]deals_closed!D:D,B571,[1]deals_closed!C:C)</f>
        <v>695781</v>
      </c>
      <c r="I571" s="26">
        <f>VLOOKUP(E571,'[1]2018_commission_structure-Start'!$A$22:$I$24,9,FALSE)</f>
        <v>600000</v>
      </c>
      <c r="J571" s="26">
        <f t="shared" si="81"/>
        <v>750000</v>
      </c>
      <c r="K571" s="26">
        <f t="shared" si="82"/>
        <v>900000</v>
      </c>
      <c r="L571" s="26">
        <f t="shared" si="83"/>
        <v>1200000</v>
      </c>
      <c r="M571" s="27">
        <f t="shared" si="84"/>
        <v>1.159635</v>
      </c>
      <c r="N571" s="25" t="str">
        <f t="shared" si="85"/>
        <v>100-125%</v>
      </c>
      <c r="O571" s="28">
        <f>MIN(H571,I571)*INDEX('[1]2018_commission_structure-Start'!$A$21:$I$24,MATCH($E571,'[1]2018_commission_structure-Start'!$A$21:$A$24,0),MATCH(O$1,'[1]2018_commission_structure-Start'!$A$21:$I$21,0))</f>
        <v>78000</v>
      </c>
      <c r="P571" s="26">
        <f>IF(H571&gt;I571,MIN(H571-I571,J571-I571)*INDEX('[1]2018_commission_structure-Start'!$A$21:$I$24,MATCH($E571,'[1]2018_commission_structure-Start'!$A$21:$A$24,0), MATCH(P$1,'[1]2018_commission_structure-Start'!$A$21:$I$21,0)),0)</f>
        <v>16282.77</v>
      </c>
      <c r="Q571" s="26">
        <f>IF($H571&gt;J571,MIN($H571-J571,K571-J571)*INDEX('[1]2018_commission_structure-Start'!$A$21:$I$24,MATCH($E571,'[1]2018_commission_structure-Start'!$A$21:$A$24,0), MATCH(Q$1,'[1]2018_commission_structure-Start'!$A$21:$I$21,0)),0)</f>
        <v>0</v>
      </c>
      <c r="R571" s="26">
        <f>IF($H571&gt;K571,MIN($H571-K571,L571-K571)*INDEX('[1]2018_commission_structure-Start'!$A$21:$I$24,MATCH($E571,'[1]2018_commission_structure-Start'!$A$21:$A$24,0), MATCH(R$1,'[1]2018_commission_structure-Start'!$A$21:$I$21,0)),0)</f>
        <v>0</v>
      </c>
      <c r="S571" s="26">
        <f>IF(H571&gt;L571,(H571-L571)*INDEX('[1]2018_commission_structure-Start'!$A$21:$I$24,MATCH($E571,'[1]2018_commission_structure-Start'!$A$21:$A$24,0),MATCH(S$1,'[1]2018_commission_structure-Start'!$A$21:$I$21,0)),0)</f>
        <v>0</v>
      </c>
      <c r="T571" s="28">
        <f t="shared" si="86"/>
        <v>94282.77</v>
      </c>
      <c r="U571" s="28">
        <f t="shared" si="87"/>
        <v>155283.77000000002</v>
      </c>
      <c r="V571" s="28">
        <f>MIN(H571,I571)*INDEX('[1]2018_commission_structure-Start'!$A$15:$J$18,MATCH($E571,'[1]2018_commission_structure-Start'!$A$15:$A$18,0),MATCH(V$1,'[1]2018_commission_structure-Start'!$A$15:$J$15,0))</f>
        <v>90000</v>
      </c>
      <c r="W571" s="26">
        <f>IF($H571&gt;I571,MIN($H571-I571,J571-I571)*INDEX('[1]2018_commission_structure-Start'!$A$15:$J$18,MATCH($E571,'[1]2018_commission_structure-Start'!$A$15:$A$18,0),MATCH(W$1,'[1]2018_commission_structure-Start'!$A$15:$J$15,0)),0)</f>
        <v>17240.579999999998</v>
      </c>
      <c r="X571" s="26">
        <f>IF($H571&gt;J571,MIN($H571-J571,K571-J571)*INDEX('[1]2018_commission_structure-Start'!$A$15:$J$18,MATCH($E571,'[1]2018_commission_structure-Start'!$A$15:$A$18,0),MATCH(X$1,'[1]2018_commission_structure-Start'!$A$15:$J$15,0)),0)</f>
        <v>0</v>
      </c>
      <c r="Y571" s="26">
        <f>IF($H571&gt;K571,MIN($H571-K571,L571-K571)*INDEX('[1]2018_commission_structure-Start'!$A$15:$J$18,MATCH($E571,'[1]2018_commission_structure-Start'!$A$15:$A$18,0),MATCH(Y$1,'[1]2018_commission_structure-Start'!$A$15:$J$15,0)),0)</f>
        <v>0</v>
      </c>
      <c r="Z571" s="26">
        <f>IF(H571&gt;L571,(H571-L571)*INDEX('[1]2018_commission_structure-Start'!$A$21:$I$24,MATCH($E571,'[1]2018_commission_structure-Start'!$A$21:$A$24,0),MATCH(Z$1,'[1]2018_commission_structure-Start'!$A$21:$I$21,0)),0)</f>
        <v>0</v>
      </c>
      <c r="AA571" s="28">
        <f t="shared" si="88"/>
        <v>107240.58</v>
      </c>
      <c r="AB571" s="28">
        <f t="shared" si="89"/>
        <v>168241.58000000002</v>
      </c>
    </row>
    <row r="572" spans="1:28" x14ac:dyDescent="0.2">
      <c r="A572" s="25" t="str">
        <f t="shared" si="80"/>
        <v>Orelia Philipson</v>
      </c>
      <c r="B572" s="25">
        <v>2575500974</v>
      </c>
      <c r="C572" s="25" t="s">
        <v>1118</v>
      </c>
      <c r="D572" s="25" t="s">
        <v>1119</v>
      </c>
      <c r="E572" s="25" t="s">
        <v>29</v>
      </c>
      <c r="F572" s="25">
        <v>66504</v>
      </c>
      <c r="G572" s="25">
        <f>COUNTIF([1]deals_closed!D:D,B572)</f>
        <v>28</v>
      </c>
      <c r="H572" s="26">
        <f>SUMIF([1]deals_closed!D:D,B572,[1]deals_closed!C:C)</f>
        <v>966079</v>
      </c>
      <c r="I572" s="26">
        <f>VLOOKUP(E572,'[1]2018_commission_structure-Start'!$A$22:$I$24,9,FALSE)</f>
        <v>600000</v>
      </c>
      <c r="J572" s="26">
        <f t="shared" si="81"/>
        <v>750000</v>
      </c>
      <c r="K572" s="26">
        <f t="shared" si="82"/>
        <v>900000</v>
      </c>
      <c r="L572" s="26">
        <f t="shared" si="83"/>
        <v>1200000</v>
      </c>
      <c r="M572" s="27">
        <f t="shared" si="84"/>
        <v>1.6101316666666667</v>
      </c>
      <c r="N572" s="25" t="str">
        <f t="shared" si="85"/>
        <v>150-200%</v>
      </c>
      <c r="O572" s="28">
        <f>MIN(H572,I572)*INDEX('[1]2018_commission_structure-Start'!$A$21:$I$24,MATCH($E572,'[1]2018_commission_structure-Start'!$A$21:$A$24,0),MATCH(O$1,'[1]2018_commission_structure-Start'!$A$21:$I$21,0))</f>
        <v>78000</v>
      </c>
      <c r="P572" s="26">
        <f>IF(H572&gt;I572,MIN(H572-I572,J572-I572)*INDEX('[1]2018_commission_structure-Start'!$A$21:$I$24,MATCH($E572,'[1]2018_commission_structure-Start'!$A$21:$A$24,0), MATCH(P$1,'[1]2018_commission_structure-Start'!$A$21:$I$21,0)),0)</f>
        <v>25500.000000000004</v>
      </c>
      <c r="Q572" s="26">
        <f>IF($H572&gt;J572,MIN($H572-J572,K572-J572)*INDEX('[1]2018_commission_structure-Start'!$A$21:$I$24,MATCH($E572,'[1]2018_commission_structure-Start'!$A$21:$A$24,0), MATCH(Q$1,'[1]2018_commission_structure-Start'!$A$21:$I$21,0)),0)</f>
        <v>31500</v>
      </c>
      <c r="R572" s="26">
        <f>IF($H572&gt;K572,MIN($H572-K572,L572-K572)*INDEX('[1]2018_commission_structure-Start'!$A$21:$I$24,MATCH($E572,'[1]2018_commission_structure-Start'!$A$21:$A$24,0), MATCH(R$1,'[1]2018_commission_structure-Start'!$A$21:$I$21,0)),0)</f>
        <v>17180.54</v>
      </c>
      <c r="S572" s="26">
        <f>IF(H572&gt;L572,(H572-L572)*INDEX('[1]2018_commission_structure-Start'!$A$21:$I$24,MATCH($E572,'[1]2018_commission_structure-Start'!$A$21:$A$24,0),MATCH(S$1,'[1]2018_commission_structure-Start'!$A$21:$I$21,0)),0)</f>
        <v>0</v>
      </c>
      <c r="T572" s="28">
        <f t="shared" si="86"/>
        <v>152180.54</v>
      </c>
      <c r="U572" s="28">
        <f t="shared" si="87"/>
        <v>218684.54</v>
      </c>
      <c r="V572" s="28">
        <f>MIN(H572,I572)*INDEX('[1]2018_commission_structure-Start'!$A$15:$J$18,MATCH($E572,'[1]2018_commission_structure-Start'!$A$15:$A$18,0),MATCH(V$1,'[1]2018_commission_structure-Start'!$A$15:$J$15,0))</f>
        <v>90000</v>
      </c>
      <c r="W572" s="26">
        <f>IF($H572&gt;I572,MIN($H572-I572,J572-I572)*INDEX('[1]2018_commission_structure-Start'!$A$15:$J$18,MATCH($E572,'[1]2018_commission_structure-Start'!$A$15:$A$18,0),MATCH(W$1,'[1]2018_commission_structure-Start'!$A$15:$J$15,0)),0)</f>
        <v>27000</v>
      </c>
      <c r="X572" s="26">
        <f>IF($H572&gt;J572,MIN($H572-J572,K572-J572)*INDEX('[1]2018_commission_structure-Start'!$A$15:$J$18,MATCH($E572,'[1]2018_commission_structure-Start'!$A$15:$A$18,0),MATCH(X$1,'[1]2018_commission_structure-Start'!$A$15:$J$15,0)),0)</f>
        <v>37500</v>
      </c>
      <c r="Y572" s="26">
        <f>IF($H572&gt;K572,MIN($H572-K572,L572-K572)*INDEX('[1]2018_commission_structure-Start'!$A$15:$J$18,MATCH($E572,'[1]2018_commission_structure-Start'!$A$15:$A$18,0),MATCH(Y$1,'[1]2018_commission_structure-Start'!$A$15:$J$15,0)),0)</f>
        <v>19823.7</v>
      </c>
      <c r="Z572" s="26">
        <f>IF(H572&gt;L572,(H572-L572)*INDEX('[1]2018_commission_structure-Start'!$A$21:$I$24,MATCH($E572,'[1]2018_commission_structure-Start'!$A$21:$A$24,0),MATCH(Z$1,'[1]2018_commission_structure-Start'!$A$21:$I$21,0)),0)</f>
        <v>0</v>
      </c>
      <c r="AA572" s="28">
        <f t="shared" si="88"/>
        <v>174323.7</v>
      </c>
      <c r="AB572" s="28">
        <f t="shared" si="89"/>
        <v>240827.7</v>
      </c>
    </row>
    <row r="573" spans="1:28" x14ac:dyDescent="0.2">
      <c r="A573" s="25" t="str">
        <f t="shared" si="80"/>
        <v>Krisha Rotherham</v>
      </c>
      <c r="B573" s="25">
        <v>2561690342</v>
      </c>
      <c r="C573" s="25" t="s">
        <v>1120</v>
      </c>
      <c r="D573" s="25" t="s">
        <v>1121</v>
      </c>
      <c r="E573" s="25" t="s">
        <v>10</v>
      </c>
      <c r="F573" s="25">
        <v>121022</v>
      </c>
      <c r="G573" s="25">
        <f>COUNTIF([1]deals_closed!D:D,B573)</f>
        <v>25</v>
      </c>
      <c r="H573" s="26">
        <f>SUMIF([1]deals_closed!D:D,B573,[1]deals_closed!C:C)</f>
        <v>858349</v>
      </c>
      <c r="I573" s="26">
        <f>VLOOKUP(E573,'[1]2018_commission_structure-Start'!$A$22:$I$24,9,FALSE)</f>
        <v>750000</v>
      </c>
      <c r="J573" s="26">
        <f t="shared" si="81"/>
        <v>937500</v>
      </c>
      <c r="K573" s="26">
        <f t="shared" si="82"/>
        <v>1125000</v>
      </c>
      <c r="L573" s="26">
        <f t="shared" si="83"/>
        <v>1500000</v>
      </c>
      <c r="M573" s="27">
        <f t="shared" si="84"/>
        <v>1.1444653333333332</v>
      </c>
      <c r="N573" s="25" t="str">
        <f t="shared" si="85"/>
        <v>100-125%</v>
      </c>
      <c r="O573" s="28">
        <f>MIN(H573,I573)*INDEX('[1]2018_commission_structure-Start'!$A$21:$I$24,MATCH($E573,'[1]2018_commission_structure-Start'!$A$21:$A$24,0),MATCH(O$1,'[1]2018_commission_structure-Start'!$A$21:$I$21,0))</f>
        <v>112500</v>
      </c>
      <c r="P573" s="26">
        <f>IF(H573&gt;I573,MIN(H573-I573,J573-I573)*INDEX('[1]2018_commission_structure-Start'!$A$21:$I$24,MATCH($E573,'[1]2018_commission_structure-Start'!$A$21:$A$24,0), MATCH(P$1,'[1]2018_commission_structure-Start'!$A$21:$I$21,0)),0)</f>
        <v>20586.310000000001</v>
      </c>
      <c r="Q573" s="26">
        <f>IF($H573&gt;J573,MIN($H573-J573,K573-J573)*INDEX('[1]2018_commission_structure-Start'!$A$21:$I$24,MATCH($E573,'[1]2018_commission_structure-Start'!$A$21:$A$24,0), MATCH(Q$1,'[1]2018_commission_structure-Start'!$A$21:$I$21,0)),0)</f>
        <v>0</v>
      </c>
      <c r="R573" s="26">
        <f>IF($H573&gt;K573,MIN($H573-K573,L573-K573)*INDEX('[1]2018_commission_structure-Start'!$A$21:$I$24,MATCH($E573,'[1]2018_commission_structure-Start'!$A$21:$A$24,0), MATCH(R$1,'[1]2018_commission_structure-Start'!$A$21:$I$21,0)),0)</f>
        <v>0</v>
      </c>
      <c r="S573" s="26">
        <f>IF(H573&gt;L573,(H573-L573)*INDEX('[1]2018_commission_structure-Start'!$A$21:$I$24,MATCH($E573,'[1]2018_commission_structure-Start'!$A$21:$A$24,0),MATCH(S$1,'[1]2018_commission_structure-Start'!$A$21:$I$21,0)),0)</f>
        <v>0</v>
      </c>
      <c r="T573" s="28">
        <f t="shared" si="86"/>
        <v>133086.31</v>
      </c>
      <c r="U573" s="28">
        <f t="shared" si="87"/>
        <v>254108.31</v>
      </c>
      <c r="V573" s="28">
        <f>MIN(H573,I573)*INDEX('[1]2018_commission_structure-Start'!$A$15:$J$18,MATCH($E573,'[1]2018_commission_structure-Start'!$A$15:$A$18,0),MATCH(V$1,'[1]2018_commission_structure-Start'!$A$15:$J$15,0))</f>
        <v>112500</v>
      </c>
      <c r="W573" s="26">
        <f>IF($H573&gt;I573,MIN($H573-I573,J573-I573)*INDEX('[1]2018_commission_structure-Start'!$A$15:$J$18,MATCH($E573,'[1]2018_commission_structure-Start'!$A$15:$A$18,0),MATCH(W$1,'[1]2018_commission_structure-Start'!$A$15:$J$15,0)),0)</f>
        <v>23836.78</v>
      </c>
      <c r="X573" s="26">
        <f>IF($H573&gt;J573,MIN($H573-J573,K573-J573)*INDEX('[1]2018_commission_structure-Start'!$A$15:$J$18,MATCH($E573,'[1]2018_commission_structure-Start'!$A$15:$A$18,0),MATCH(X$1,'[1]2018_commission_structure-Start'!$A$15:$J$15,0)),0)</f>
        <v>0</v>
      </c>
      <c r="Y573" s="26">
        <f>IF($H573&gt;K573,MIN($H573-K573,L573-K573)*INDEX('[1]2018_commission_structure-Start'!$A$15:$J$18,MATCH($E573,'[1]2018_commission_structure-Start'!$A$15:$A$18,0),MATCH(Y$1,'[1]2018_commission_structure-Start'!$A$15:$J$15,0)),0)</f>
        <v>0</v>
      </c>
      <c r="Z573" s="26">
        <f>IF(H573&gt;L573,(H573-L573)*INDEX('[1]2018_commission_structure-Start'!$A$21:$I$24,MATCH($E573,'[1]2018_commission_structure-Start'!$A$21:$A$24,0),MATCH(Z$1,'[1]2018_commission_structure-Start'!$A$21:$I$21,0)),0)</f>
        <v>0</v>
      </c>
      <c r="AA573" s="28">
        <f t="shared" si="88"/>
        <v>136336.78</v>
      </c>
      <c r="AB573" s="28">
        <f t="shared" si="89"/>
        <v>257358.78</v>
      </c>
    </row>
    <row r="574" spans="1:28" x14ac:dyDescent="0.2">
      <c r="A574" s="25" t="str">
        <f t="shared" si="80"/>
        <v>Elisabetta Martinec</v>
      </c>
      <c r="B574" s="25">
        <v>1969484233</v>
      </c>
      <c r="C574" s="25" t="s">
        <v>921</v>
      </c>
      <c r="D574" s="25" t="s">
        <v>1122</v>
      </c>
      <c r="E574" s="25" t="s">
        <v>7</v>
      </c>
      <c r="F574" s="25">
        <v>40510</v>
      </c>
      <c r="G574" s="25">
        <f>COUNTIF([1]deals_closed!D:D,B574)</f>
        <v>9</v>
      </c>
      <c r="H574" s="26">
        <f>SUMIF([1]deals_closed!D:D,B574,[1]deals_closed!C:C)</f>
        <v>330864</v>
      </c>
      <c r="I574" s="26">
        <f>VLOOKUP(E574,'[1]2018_commission_structure-Start'!$A$22:$I$24,9,FALSE)</f>
        <v>500000</v>
      </c>
      <c r="J574" s="26">
        <f t="shared" si="81"/>
        <v>625000</v>
      </c>
      <c r="K574" s="26">
        <f t="shared" si="82"/>
        <v>750000</v>
      </c>
      <c r="L574" s="26">
        <f t="shared" si="83"/>
        <v>1000000</v>
      </c>
      <c r="M574" s="27">
        <f t="shared" si="84"/>
        <v>0.66172799999999998</v>
      </c>
      <c r="N574" s="25" t="str">
        <f t="shared" si="85"/>
        <v>0-100%</v>
      </c>
      <c r="O574" s="28">
        <f>MIN(H574,I574)*INDEX('[1]2018_commission_structure-Start'!$A$21:$I$24,MATCH($E574,'[1]2018_commission_structure-Start'!$A$21:$A$24,0),MATCH(O$1,'[1]2018_commission_structure-Start'!$A$21:$I$21,0))</f>
        <v>33086.400000000001</v>
      </c>
      <c r="P574" s="26">
        <f>IF(H574&gt;I574,MIN(H574-I574,J574-I574)*INDEX('[1]2018_commission_structure-Start'!$A$21:$I$24,MATCH($E574,'[1]2018_commission_structure-Start'!$A$21:$A$24,0), MATCH(P$1,'[1]2018_commission_structure-Start'!$A$21:$I$21,0)),0)</f>
        <v>0</v>
      </c>
      <c r="Q574" s="26">
        <f>IF($H574&gt;J574,MIN($H574-J574,K574-J574)*INDEX('[1]2018_commission_structure-Start'!$A$21:$I$24,MATCH($E574,'[1]2018_commission_structure-Start'!$A$21:$A$24,0), MATCH(Q$1,'[1]2018_commission_structure-Start'!$A$21:$I$21,0)),0)</f>
        <v>0</v>
      </c>
      <c r="R574" s="26">
        <f>IF($H574&gt;K574,MIN($H574-K574,L574-K574)*INDEX('[1]2018_commission_structure-Start'!$A$21:$I$24,MATCH($E574,'[1]2018_commission_structure-Start'!$A$21:$A$24,0), MATCH(R$1,'[1]2018_commission_structure-Start'!$A$21:$I$21,0)),0)</f>
        <v>0</v>
      </c>
      <c r="S574" s="26">
        <f>IF(H574&gt;L574,(H574-L574)*INDEX('[1]2018_commission_structure-Start'!$A$21:$I$24,MATCH($E574,'[1]2018_commission_structure-Start'!$A$21:$A$24,0),MATCH(S$1,'[1]2018_commission_structure-Start'!$A$21:$I$21,0)),0)</f>
        <v>0</v>
      </c>
      <c r="T574" s="28">
        <f t="shared" si="86"/>
        <v>33086.400000000001</v>
      </c>
      <c r="U574" s="28">
        <f t="shared" si="87"/>
        <v>73596.399999999994</v>
      </c>
      <c r="V574" s="28">
        <f>MIN(H574,I574)*INDEX('[1]2018_commission_structure-Start'!$A$15:$J$18,MATCH($E574,'[1]2018_commission_structure-Start'!$A$15:$A$18,0),MATCH(V$1,'[1]2018_commission_structure-Start'!$A$15:$J$15,0))</f>
        <v>39703.68</v>
      </c>
      <c r="W574" s="26">
        <f>IF($H574&gt;I574,MIN($H574-I574,J574-I574)*INDEX('[1]2018_commission_structure-Start'!$A$15:$J$18,MATCH($E574,'[1]2018_commission_structure-Start'!$A$15:$A$18,0),MATCH(W$1,'[1]2018_commission_structure-Start'!$A$15:$J$15,0)),0)</f>
        <v>0</v>
      </c>
      <c r="X574" s="26">
        <f>IF($H574&gt;J574,MIN($H574-J574,K574-J574)*INDEX('[1]2018_commission_structure-Start'!$A$15:$J$18,MATCH($E574,'[1]2018_commission_structure-Start'!$A$15:$A$18,0),MATCH(X$1,'[1]2018_commission_structure-Start'!$A$15:$J$15,0)),0)</f>
        <v>0</v>
      </c>
      <c r="Y574" s="26">
        <f>IF($H574&gt;K574,MIN($H574-K574,L574-K574)*INDEX('[1]2018_commission_structure-Start'!$A$15:$J$18,MATCH($E574,'[1]2018_commission_structure-Start'!$A$15:$A$18,0),MATCH(Y$1,'[1]2018_commission_structure-Start'!$A$15:$J$15,0)),0)</f>
        <v>0</v>
      </c>
      <c r="Z574" s="26">
        <f>IF(H574&gt;L574,(H574-L574)*INDEX('[1]2018_commission_structure-Start'!$A$21:$I$24,MATCH($E574,'[1]2018_commission_structure-Start'!$A$21:$A$24,0),MATCH(Z$1,'[1]2018_commission_structure-Start'!$A$21:$I$21,0)),0)</f>
        <v>0</v>
      </c>
      <c r="AA574" s="28">
        <f t="shared" si="88"/>
        <v>39703.68</v>
      </c>
      <c r="AB574" s="28">
        <f t="shared" si="89"/>
        <v>80213.679999999993</v>
      </c>
    </row>
    <row r="575" spans="1:28" x14ac:dyDescent="0.2">
      <c r="A575" s="25" t="str">
        <f t="shared" si="80"/>
        <v>Renaud Highwood</v>
      </c>
      <c r="B575" s="25">
        <v>5903124704</v>
      </c>
      <c r="C575" s="25" t="s">
        <v>1123</v>
      </c>
      <c r="D575" s="25" t="s">
        <v>1124</v>
      </c>
      <c r="E575" s="25" t="s">
        <v>10</v>
      </c>
      <c r="F575" s="25">
        <v>117483</v>
      </c>
      <c r="G575" s="25">
        <f>COUNTIF([1]deals_closed!D:D,B575)</f>
        <v>26</v>
      </c>
      <c r="H575" s="26">
        <f>SUMIF([1]deals_closed!D:D,B575,[1]deals_closed!C:C)</f>
        <v>885649</v>
      </c>
      <c r="I575" s="26">
        <f>VLOOKUP(E575,'[1]2018_commission_structure-Start'!$A$22:$I$24,9,FALSE)</f>
        <v>750000</v>
      </c>
      <c r="J575" s="26">
        <f t="shared" si="81"/>
        <v>937500</v>
      </c>
      <c r="K575" s="26">
        <f t="shared" si="82"/>
        <v>1125000</v>
      </c>
      <c r="L575" s="26">
        <f t="shared" si="83"/>
        <v>1500000</v>
      </c>
      <c r="M575" s="27">
        <f t="shared" si="84"/>
        <v>1.1808653333333334</v>
      </c>
      <c r="N575" s="25" t="str">
        <f t="shared" si="85"/>
        <v>100-125%</v>
      </c>
      <c r="O575" s="28">
        <f>MIN(H575,I575)*INDEX('[1]2018_commission_structure-Start'!$A$21:$I$24,MATCH($E575,'[1]2018_commission_structure-Start'!$A$21:$A$24,0),MATCH(O$1,'[1]2018_commission_structure-Start'!$A$21:$I$21,0))</f>
        <v>112500</v>
      </c>
      <c r="P575" s="26">
        <f>IF(H575&gt;I575,MIN(H575-I575,J575-I575)*INDEX('[1]2018_commission_structure-Start'!$A$21:$I$24,MATCH($E575,'[1]2018_commission_structure-Start'!$A$21:$A$24,0), MATCH(P$1,'[1]2018_commission_structure-Start'!$A$21:$I$21,0)),0)</f>
        <v>25773.31</v>
      </c>
      <c r="Q575" s="26">
        <f>IF($H575&gt;J575,MIN($H575-J575,K575-J575)*INDEX('[1]2018_commission_structure-Start'!$A$21:$I$24,MATCH($E575,'[1]2018_commission_structure-Start'!$A$21:$A$24,0), MATCH(Q$1,'[1]2018_commission_structure-Start'!$A$21:$I$21,0)),0)</f>
        <v>0</v>
      </c>
      <c r="R575" s="26">
        <f>IF($H575&gt;K575,MIN($H575-K575,L575-K575)*INDEX('[1]2018_commission_structure-Start'!$A$21:$I$24,MATCH($E575,'[1]2018_commission_structure-Start'!$A$21:$A$24,0), MATCH(R$1,'[1]2018_commission_structure-Start'!$A$21:$I$21,0)),0)</f>
        <v>0</v>
      </c>
      <c r="S575" s="26">
        <f>IF(H575&gt;L575,(H575-L575)*INDEX('[1]2018_commission_structure-Start'!$A$21:$I$24,MATCH($E575,'[1]2018_commission_structure-Start'!$A$21:$A$24,0),MATCH(S$1,'[1]2018_commission_structure-Start'!$A$21:$I$21,0)),0)</f>
        <v>0</v>
      </c>
      <c r="T575" s="28">
        <f t="shared" si="86"/>
        <v>138273.31</v>
      </c>
      <c r="U575" s="28">
        <f t="shared" si="87"/>
        <v>255756.31</v>
      </c>
      <c r="V575" s="28">
        <f>MIN(H575,I575)*INDEX('[1]2018_commission_structure-Start'!$A$15:$J$18,MATCH($E575,'[1]2018_commission_structure-Start'!$A$15:$A$18,0),MATCH(V$1,'[1]2018_commission_structure-Start'!$A$15:$J$15,0))</f>
        <v>112500</v>
      </c>
      <c r="W575" s="26">
        <f>IF($H575&gt;I575,MIN($H575-I575,J575-I575)*INDEX('[1]2018_commission_structure-Start'!$A$15:$J$18,MATCH($E575,'[1]2018_commission_structure-Start'!$A$15:$A$18,0),MATCH(W$1,'[1]2018_commission_structure-Start'!$A$15:$J$15,0)),0)</f>
        <v>29842.78</v>
      </c>
      <c r="X575" s="26">
        <f>IF($H575&gt;J575,MIN($H575-J575,K575-J575)*INDEX('[1]2018_commission_structure-Start'!$A$15:$J$18,MATCH($E575,'[1]2018_commission_structure-Start'!$A$15:$A$18,0),MATCH(X$1,'[1]2018_commission_structure-Start'!$A$15:$J$15,0)),0)</f>
        <v>0</v>
      </c>
      <c r="Y575" s="26">
        <f>IF($H575&gt;K575,MIN($H575-K575,L575-K575)*INDEX('[1]2018_commission_structure-Start'!$A$15:$J$18,MATCH($E575,'[1]2018_commission_structure-Start'!$A$15:$A$18,0),MATCH(Y$1,'[1]2018_commission_structure-Start'!$A$15:$J$15,0)),0)</f>
        <v>0</v>
      </c>
      <c r="Z575" s="26">
        <f>IF(H575&gt;L575,(H575-L575)*INDEX('[1]2018_commission_structure-Start'!$A$21:$I$24,MATCH($E575,'[1]2018_commission_structure-Start'!$A$21:$A$24,0),MATCH(Z$1,'[1]2018_commission_structure-Start'!$A$21:$I$21,0)),0)</f>
        <v>0</v>
      </c>
      <c r="AA575" s="28">
        <f t="shared" si="88"/>
        <v>142342.78</v>
      </c>
      <c r="AB575" s="28">
        <f t="shared" si="89"/>
        <v>259825.78</v>
      </c>
    </row>
    <row r="576" spans="1:28" x14ac:dyDescent="0.2">
      <c r="A576" s="25" t="str">
        <f t="shared" si="80"/>
        <v>Chastity Benninger</v>
      </c>
      <c r="B576" s="25">
        <v>4487905370</v>
      </c>
      <c r="C576" s="25" t="s">
        <v>1125</v>
      </c>
      <c r="D576" s="25" t="s">
        <v>1126</v>
      </c>
      <c r="E576" s="25" t="s">
        <v>7</v>
      </c>
      <c r="F576" s="25">
        <v>63935</v>
      </c>
      <c r="G576" s="25">
        <f>COUNTIF([1]deals_closed!D:D,B576)</f>
        <v>21</v>
      </c>
      <c r="H576" s="26">
        <f>SUMIF([1]deals_closed!D:D,B576,[1]deals_closed!C:C)</f>
        <v>624674</v>
      </c>
      <c r="I576" s="26">
        <f>VLOOKUP(E576,'[1]2018_commission_structure-Start'!$A$22:$I$24,9,FALSE)</f>
        <v>500000</v>
      </c>
      <c r="J576" s="26">
        <f t="shared" si="81"/>
        <v>625000</v>
      </c>
      <c r="K576" s="26">
        <f t="shared" si="82"/>
        <v>750000</v>
      </c>
      <c r="L576" s="26">
        <f t="shared" si="83"/>
        <v>1000000</v>
      </c>
      <c r="M576" s="27">
        <f t="shared" si="84"/>
        <v>1.2493479999999999</v>
      </c>
      <c r="N576" s="25" t="str">
        <f t="shared" si="85"/>
        <v>100-125%</v>
      </c>
      <c r="O576" s="28">
        <f>MIN(H576,I576)*INDEX('[1]2018_commission_structure-Start'!$A$21:$I$24,MATCH($E576,'[1]2018_commission_structure-Start'!$A$21:$A$24,0),MATCH(O$1,'[1]2018_commission_structure-Start'!$A$21:$I$21,0))</f>
        <v>50000</v>
      </c>
      <c r="P576" s="26">
        <f>IF(H576&gt;I576,MIN(H576-I576,J576-I576)*INDEX('[1]2018_commission_structure-Start'!$A$21:$I$24,MATCH($E576,'[1]2018_commission_structure-Start'!$A$21:$A$24,0), MATCH(P$1,'[1]2018_commission_structure-Start'!$A$21:$I$21,0)),0)</f>
        <v>18701.099999999999</v>
      </c>
      <c r="Q576" s="26">
        <f>IF($H576&gt;J576,MIN($H576-J576,K576-J576)*INDEX('[1]2018_commission_structure-Start'!$A$21:$I$24,MATCH($E576,'[1]2018_commission_structure-Start'!$A$21:$A$24,0), MATCH(Q$1,'[1]2018_commission_structure-Start'!$A$21:$I$21,0)),0)</f>
        <v>0</v>
      </c>
      <c r="R576" s="26">
        <f>IF($H576&gt;K576,MIN($H576-K576,L576-K576)*INDEX('[1]2018_commission_structure-Start'!$A$21:$I$24,MATCH($E576,'[1]2018_commission_structure-Start'!$A$21:$A$24,0), MATCH(R$1,'[1]2018_commission_structure-Start'!$A$21:$I$21,0)),0)</f>
        <v>0</v>
      </c>
      <c r="S576" s="26">
        <f>IF(H576&gt;L576,(H576-L576)*INDEX('[1]2018_commission_structure-Start'!$A$21:$I$24,MATCH($E576,'[1]2018_commission_structure-Start'!$A$21:$A$24,0),MATCH(S$1,'[1]2018_commission_structure-Start'!$A$21:$I$21,0)),0)</f>
        <v>0</v>
      </c>
      <c r="T576" s="28">
        <f t="shared" si="86"/>
        <v>68701.100000000006</v>
      </c>
      <c r="U576" s="28">
        <f t="shared" si="87"/>
        <v>132636.1</v>
      </c>
      <c r="V576" s="28">
        <f>MIN(H576,I576)*INDEX('[1]2018_commission_structure-Start'!$A$15:$J$18,MATCH($E576,'[1]2018_commission_structure-Start'!$A$15:$A$18,0),MATCH(V$1,'[1]2018_commission_structure-Start'!$A$15:$J$15,0))</f>
        <v>60000</v>
      </c>
      <c r="W576" s="26">
        <f>IF($H576&gt;I576,MIN($H576-I576,J576-I576)*INDEX('[1]2018_commission_structure-Start'!$A$15:$J$18,MATCH($E576,'[1]2018_commission_structure-Start'!$A$15:$A$18,0),MATCH(W$1,'[1]2018_commission_structure-Start'!$A$15:$J$15,0)),0)</f>
        <v>21194.58</v>
      </c>
      <c r="X576" s="26">
        <f>IF($H576&gt;J576,MIN($H576-J576,K576-J576)*INDEX('[1]2018_commission_structure-Start'!$A$15:$J$18,MATCH($E576,'[1]2018_commission_structure-Start'!$A$15:$A$18,0),MATCH(X$1,'[1]2018_commission_structure-Start'!$A$15:$J$15,0)),0)</f>
        <v>0</v>
      </c>
      <c r="Y576" s="26">
        <f>IF($H576&gt;K576,MIN($H576-K576,L576-K576)*INDEX('[1]2018_commission_structure-Start'!$A$15:$J$18,MATCH($E576,'[1]2018_commission_structure-Start'!$A$15:$A$18,0),MATCH(Y$1,'[1]2018_commission_structure-Start'!$A$15:$J$15,0)),0)</f>
        <v>0</v>
      </c>
      <c r="Z576" s="26">
        <f>IF(H576&gt;L576,(H576-L576)*INDEX('[1]2018_commission_structure-Start'!$A$21:$I$24,MATCH($E576,'[1]2018_commission_structure-Start'!$A$21:$A$24,0),MATCH(Z$1,'[1]2018_commission_structure-Start'!$A$21:$I$21,0)),0)</f>
        <v>0</v>
      </c>
      <c r="AA576" s="28">
        <f t="shared" si="88"/>
        <v>81194.58</v>
      </c>
      <c r="AB576" s="28">
        <f t="shared" si="89"/>
        <v>145129.58000000002</v>
      </c>
    </row>
    <row r="577" spans="1:28" x14ac:dyDescent="0.2">
      <c r="A577" s="25" t="str">
        <f t="shared" si="80"/>
        <v>Misty Whitrod</v>
      </c>
      <c r="B577" s="25">
        <v>9548500949</v>
      </c>
      <c r="C577" s="25" t="s">
        <v>1127</v>
      </c>
      <c r="D577" s="25" t="s">
        <v>1128</v>
      </c>
      <c r="E577" s="25" t="s">
        <v>7</v>
      </c>
      <c r="F577" s="25">
        <v>60056</v>
      </c>
      <c r="G577" s="25">
        <f>COUNTIF([1]deals_closed!D:D,B577)</f>
        <v>16</v>
      </c>
      <c r="H577" s="26">
        <f>SUMIF([1]deals_closed!D:D,B577,[1]deals_closed!C:C)</f>
        <v>655776</v>
      </c>
      <c r="I577" s="26">
        <f>VLOOKUP(E577,'[1]2018_commission_structure-Start'!$A$22:$I$24,9,FALSE)</f>
        <v>500000</v>
      </c>
      <c r="J577" s="26">
        <f t="shared" si="81"/>
        <v>625000</v>
      </c>
      <c r="K577" s="26">
        <f t="shared" si="82"/>
        <v>750000</v>
      </c>
      <c r="L577" s="26">
        <f t="shared" si="83"/>
        <v>1000000</v>
      </c>
      <c r="M577" s="27">
        <f t="shared" si="84"/>
        <v>1.3115520000000001</v>
      </c>
      <c r="N577" s="25" t="str">
        <f t="shared" si="85"/>
        <v>125-150%</v>
      </c>
      <c r="O577" s="28">
        <f>MIN(H577,I577)*INDEX('[1]2018_commission_structure-Start'!$A$21:$I$24,MATCH($E577,'[1]2018_commission_structure-Start'!$A$21:$A$24,0),MATCH(O$1,'[1]2018_commission_structure-Start'!$A$21:$I$21,0))</f>
        <v>50000</v>
      </c>
      <c r="P577" s="26">
        <f>IF(H577&gt;I577,MIN(H577-I577,J577-I577)*INDEX('[1]2018_commission_structure-Start'!$A$21:$I$24,MATCH($E577,'[1]2018_commission_structure-Start'!$A$21:$A$24,0), MATCH(P$1,'[1]2018_commission_structure-Start'!$A$21:$I$21,0)),0)</f>
        <v>18750</v>
      </c>
      <c r="Q577" s="26">
        <f>IF($H577&gt;J577,MIN($H577-J577,K577-J577)*INDEX('[1]2018_commission_structure-Start'!$A$21:$I$24,MATCH($E577,'[1]2018_commission_structure-Start'!$A$21:$A$24,0), MATCH(Q$1,'[1]2018_commission_structure-Start'!$A$21:$I$21,0)),0)</f>
        <v>5539.6799999999994</v>
      </c>
      <c r="R577" s="26">
        <f>IF($H577&gt;K577,MIN($H577-K577,L577-K577)*INDEX('[1]2018_commission_structure-Start'!$A$21:$I$24,MATCH($E577,'[1]2018_commission_structure-Start'!$A$21:$A$24,0), MATCH(R$1,'[1]2018_commission_structure-Start'!$A$21:$I$21,0)),0)</f>
        <v>0</v>
      </c>
      <c r="S577" s="26">
        <f>IF(H577&gt;L577,(H577-L577)*INDEX('[1]2018_commission_structure-Start'!$A$21:$I$24,MATCH($E577,'[1]2018_commission_structure-Start'!$A$21:$A$24,0),MATCH(S$1,'[1]2018_commission_structure-Start'!$A$21:$I$21,0)),0)</f>
        <v>0</v>
      </c>
      <c r="T577" s="28">
        <f t="shared" si="86"/>
        <v>74289.679999999993</v>
      </c>
      <c r="U577" s="28">
        <f t="shared" si="87"/>
        <v>134345.68</v>
      </c>
      <c r="V577" s="28">
        <f>MIN(H577,I577)*INDEX('[1]2018_commission_structure-Start'!$A$15:$J$18,MATCH($E577,'[1]2018_commission_structure-Start'!$A$15:$A$18,0),MATCH(V$1,'[1]2018_commission_structure-Start'!$A$15:$J$15,0))</f>
        <v>60000</v>
      </c>
      <c r="W577" s="26">
        <f>IF($H577&gt;I577,MIN($H577-I577,J577-I577)*INDEX('[1]2018_commission_structure-Start'!$A$15:$J$18,MATCH($E577,'[1]2018_commission_structure-Start'!$A$15:$A$18,0),MATCH(W$1,'[1]2018_commission_structure-Start'!$A$15:$J$15,0)),0)</f>
        <v>21250</v>
      </c>
      <c r="X577" s="26">
        <f>IF($H577&gt;J577,MIN($H577-J577,K577-J577)*INDEX('[1]2018_commission_structure-Start'!$A$15:$J$18,MATCH($E577,'[1]2018_commission_structure-Start'!$A$15:$A$18,0),MATCH(X$1,'[1]2018_commission_structure-Start'!$A$15:$J$15,0)),0)</f>
        <v>6155.2000000000007</v>
      </c>
      <c r="Y577" s="26">
        <f>IF($H577&gt;K577,MIN($H577-K577,L577-K577)*INDEX('[1]2018_commission_structure-Start'!$A$15:$J$18,MATCH($E577,'[1]2018_commission_structure-Start'!$A$15:$A$18,0),MATCH(Y$1,'[1]2018_commission_structure-Start'!$A$15:$J$15,0)),0)</f>
        <v>0</v>
      </c>
      <c r="Z577" s="26">
        <f>IF(H577&gt;L577,(H577-L577)*INDEX('[1]2018_commission_structure-Start'!$A$21:$I$24,MATCH($E577,'[1]2018_commission_structure-Start'!$A$21:$A$24,0),MATCH(Z$1,'[1]2018_commission_structure-Start'!$A$21:$I$21,0)),0)</f>
        <v>0</v>
      </c>
      <c r="AA577" s="28">
        <f t="shared" si="88"/>
        <v>87405.2</v>
      </c>
      <c r="AB577" s="28">
        <f t="shared" si="89"/>
        <v>147461.20000000001</v>
      </c>
    </row>
    <row r="578" spans="1:28" x14ac:dyDescent="0.2">
      <c r="A578" s="25" t="str">
        <f t="shared" ref="A578:A641" si="90">C578&amp;" "&amp;D578</f>
        <v>Darwin Tinsley</v>
      </c>
      <c r="B578" s="25">
        <v>9547713507</v>
      </c>
      <c r="C578" s="25" t="s">
        <v>1129</v>
      </c>
      <c r="D578" s="25" t="s">
        <v>1130</v>
      </c>
      <c r="E578" s="25" t="s">
        <v>10</v>
      </c>
      <c r="F578" s="25">
        <v>80591</v>
      </c>
      <c r="G578" s="25">
        <f>COUNTIF([1]deals_closed!D:D,B578)</f>
        <v>19</v>
      </c>
      <c r="H578" s="26">
        <f>SUMIF([1]deals_closed!D:D,B578,[1]deals_closed!C:C)</f>
        <v>762760</v>
      </c>
      <c r="I578" s="26">
        <f>VLOOKUP(E578,'[1]2018_commission_structure-Start'!$A$22:$I$24,9,FALSE)</f>
        <v>750000</v>
      </c>
      <c r="J578" s="26">
        <f t="shared" si="81"/>
        <v>937500</v>
      </c>
      <c r="K578" s="26">
        <f t="shared" si="82"/>
        <v>1125000</v>
      </c>
      <c r="L578" s="26">
        <f t="shared" si="83"/>
        <v>1500000</v>
      </c>
      <c r="M578" s="27">
        <f t="shared" si="84"/>
        <v>1.0170133333333333</v>
      </c>
      <c r="N578" s="25" t="str">
        <f t="shared" si="85"/>
        <v>100-125%</v>
      </c>
      <c r="O578" s="28">
        <f>MIN(H578,I578)*INDEX('[1]2018_commission_structure-Start'!$A$21:$I$24,MATCH($E578,'[1]2018_commission_structure-Start'!$A$21:$A$24,0),MATCH(O$1,'[1]2018_commission_structure-Start'!$A$21:$I$21,0))</f>
        <v>112500</v>
      </c>
      <c r="P578" s="26">
        <f>IF(H578&gt;I578,MIN(H578-I578,J578-I578)*INDEX('[1]2018_commission_structure-Start'!$A$21:$I$24,MATCH($E578,'[1]2018_commission_structure-Start'!$A$21:$A$24,0), MATCH(P$1,'[1]2018_commission_structure-Start'!$A$21:$I$21,0)),0)</f>
        <v>2424.4</v>
      </c>
      <c r="Q578" s="26">
        <f>IF($H578&gt;J578,MIN($H578-J578,K578-J578)*INDEX('[1]2018_commission_structure-Start'!$A$21:$I$24,MATCH($E578,'[1]2018_commission_structure-Start'!$A$21:$A$24,0), MATCH(Q$1,'[1]2018_commission_structure-Start'!$A$21:$I$21,0)),0)</f>
        <v>0</v>
      </c>
      <c r="R578" s="26">
        <f>IF($H578&gt;K578,MIN($H578-K578,L578-K578)*INDEX('[1]2018_commission_structure-Start'!$A$21:$I$24,MATCH($E578,'[1]2018_commission_structure-Start'!$A$21:$A$24,0), MATCH(R$1,'[1]2018_commission_structure-Start'!$A$21:$I$21,0)),0)</f>
        <v>0</v>
      </c>
      <c r="S578" s="26">
        <f>IF(H578&gt;L578,(H578-L578)*INDEX('[1]2018_commission_structure-Start'!$A$21:$I$24,MATCH($E578,'[1]2018_commission_structure-Start'!$A$21:$A$24,0),MATCH(S$1,'[1]2018_commission_structure-Start'!$A$21:$I$21,0)),0)</f>
        <v>0</v>
      </c>
      <c r="T578" s="28">
        <f t="shared" si="86"/>
        <v>114924.4</v>
      </c>
      <c r="U578" s="28">
        <f t="shared" si="87"/>
        <v>195515.4</v>
      </c>
      <c r="V578" s="28">
        <f>MIN(H578,I578)*INDEX('[1]2018_commission_structure-Start'!$A$15:$J$18,MATCH($E578,'[1]2018_commission_structure-Start'!$A$15:$A$18,0),MATCH(V$1,'[1]2018_commission_structure-Start'!$A$15:$J$15,0))</f>
        <v>112500</v>
      </c>
      <c r="W578" s="26">
        <f>IF($H578&gt;I578,MIN($H578-I578,J578-I578)*INDEX('[1]2018_commission_structure-Start'!$A$15:$J$18,MATCH($E578,'[1]2018_commission_structure-Start'!$A$15:$A$18,0),MATCH(W$1,'[1]2018_commission_structure-Start'!$A$15:$J$15,0)),0)</f>
        <v>2807.2</v>
      </c>
      <c r="X578" s="26">
        <f>IF($H578&gt;J578,MIN($H578-J578,K578-J578)*INDEX('[1]2018_commission_structure-Start'!$A$15:$J$18,MATCH($E578,'[1]2018_commission_structure-Start'!$A$15:$A$18,0),MATCH(X$1,'[1]2018_commission_structure-Start'!$A$15:$J$15,0)),0)</f>
        <v>0</v>
      </c>
      <c r="Y578" s="26">
        <f>IF($H578&gt;K578,MIN($H578-K578,L578-K578)*INDEX('[1]2018_commission_structure-Start'!$A$15:$J$18,MATCH($E578,'[1]2018_commission_structure-Start'!$A$15:$A$18,0),MATCH(Y$1,'[1]2018_commission_structure-Start'!$A$15:$J$15,0)),0)</f>
        <v>0</v>
      </c>
      <c r="Z578" s="26">
        <f>IF(H578&gt;L578,(H578-L578)*INDEX('[1]2018_commission_structure-Start'!$A$21:$I$24,MATCH($E578,'[1]2018_commission_structure-Start'!$A$21:$A$24,0),MATCH(Z$1,'[1]2018_commission_structure-Start'!$A$21:$I$21,0)),0)</f>
        <v>0</v>
      </c>
      <c r="AA578" s="28">
        <f t="shared" si="88"/>
        <v>115307.2</v>
      </c>
      <c r="AB578" s="28">
        <f t="shared" si="89"/>
        <v>195898.2</v>
      </c>
    </row>
    <row r="579" spans="1:28" x14ac:dyDescent="0.2">
      <c r="A579" s="25" t="str">
        <f t="shared" si="90"/>
        <v>Ddene Castree</v>
      </c>
      <c r="B579" s="25">
        <v>895027720</v>
      </c>
      <c r="C579" s="25" t="s">
        <v>1131</v>
      </c>
      <c r="D579" s="25" t="s">
        <v>1132</v>
      </c>
      <c r="E579" s="25" t="s">
        <v>10</v>
      </c>
      <c r="F579" s="25">
        <v>110424</v>
      </c>
      <c r="G579" s="25">
        <f>COUNTIF([1]deals_closed!D:D,B579)</f>
        <v>16</v>
      </c>
      <c r="H579" s="26">
        <f>SUMIF([1]deals_closed!D:D,B579,[1]deals_closed!C:C)</f>
        <v>478308</v>
      </c>
      <c r="I579" s="26">
        <f>VLOOKUP(E579,'[1]2018_commission_structure-Start'!$A$22:$I$24,9,FALSE)</f>
        <v>750000</v>
      </c>
      <c r="J579" s="26">
        <f t="shared" ref="J579:J642" si="91">I579*1.25</f>
        <v>937500</v>
      </c>
      <c r="K579" s="26">
        <f t="shared" ref="K579:K642" si="92">I579*1.5</f>
        <v>1125000</v>
      </c>
      <c r="L579" s="26">
        <f t="shared" ref="L579:L642" si="93">I579*2</f>
        <v>1500000</v>
      </c>
      <c r="M579" s="27">
        <f t="shared" ref="M579:M642" si="94">H579/I579</f>
        <v>0.63774399999999998</v>
      </c>
      <c r="N579" s="25" t="str">
        <f t="shared" ref="N579:N642" si="95">IF(M579&lt;=1, "0-100%", IF(M579&lt;=1.25, "100-125%", IF(M579&lt;=1.5, "125-150%", IF(M579&lt;=2, "150-200%", "&gt;200%"))))</f>
        <v>0-100%</v>
      </c>
      <c r="O579" s="28">
        <f>MIN(H579,I579)*INDEX('[1]2018_commission_structure-Start'!$A$21:$I$24,MATCH($E579,'[1]2018_commission_structure-Start'!$A$21:$A$24,0),MATCH(O$1,'[1]2018_commission_structure-Start'!$A$21:$I$21,0))</f>
        <v>71746.2</v>
      </c>
      <c r="P579" s="26">
        <f>IF(H579&gt;I579,MIN(H579-I579,J579-I579)*INDEX('[1]2018_commission_structure-Start'!$A$21:$I$24,MATCH($E579,'[1]2018_commission_structure-Start'!$A$21:$A$24,0), MATCH(P$1,'[1]2018_commission_structure-Start'!$A$21:$I$21,0)),0)</f>
        <v>0</v>
      </c>
      <c r="Q579" s="26">
        <f>IF($H579&gt;J579,MIN($H579-J579,K579-J579)*INDEX('[1]2018_commission_structure-Start'!$A$21:$I$24,MATCH($E579,'[1]2018_commission_structure-Start'!$A$21:$A$24,0), MATCH(Q$1,'[1]2018_commission_structure-Start'!$A$21:$I$21,0)),0)</f>
        <v>0</v>
      </c>
      <c r="R579" s="26">
        <f>IF($H579&gt;K579,MIN($H579-K579,L579-K579)*INDEX('[1]2018_commission_structure-Start'!$A$21:$I$24,MATCH($E579,'[1]2018_commission_structure-Start'!$A$21:$A$24,0), MATCH(R$1,'[1]2018_commission_structure-Start'!$A$21:$I$21,0)),0)</f>
        <v>0</v>
      </c>
      <c r="S579" s="26">
        <f>IF(H579&gt;L579,(H579-L579)*INDEX('[1]2018_commission_structure-Start'!$A$21:$I$24,MATCH($E579,'[1]2018_commission_structure-Start'!$A$21:$A$24,0),MATCH(S$1,'[1]2018_commission_structure-Start'!$A$21:$I$21,0)),0)</f>
        <v>0</v>
      </c>
      <c r="T579" s="28">
        <f t="shared" ref="T579:T642" si="96">SUM(O579:S579)</f>
        <v>71746.2</v>
      </c>
      <c r="U579" s="28">
        <f t="shared" ref="U579:U642" si="97">T579+F579</f>
        <v>182170.2</v>
      </c>
      <c r="V579" s="28">
        <f>MIN(H579,I579)*INDEX('[1]2018_commission_structure-Start'!$A$15:$J$18,MATCH($E579,'[1]2018_commission_structure-Start'!$A$15:$A$18,0),MATCH(V$1,'[1]2018_commission_structure-Start'!$A$15:$J$15,0))</f>
        <v>71746.2</v>
      </c>
      <c r="W579" s="26">
        <f>IF($H579&gt;I579,MIN($H579-I579,J579-I579)*INDEX('[1]2018_commission_structure-Start'!$A$15:$J$18,MATCH($E579,'[1]2018_commission_structure-Start'!$A$15:$A$18,0),MATCH(W$1,'[1]2018_commission_structure-Start'!$A$15:$J$15,0)),0)</f>
        <v>0</v>
      </c>
      <c r="X579" s="26">
        <f>IF($H579&gt;J579,MIN($H579-J579,K579-J579)*INDEX('[1]2018_commission_structure-Start'!$A$15:$J$18,MATCH($E579,'[1]2018_commission_structure-Start'!$A$15:$A$18,0),MATCH(X$1,'[1]2018_commission_structure-Start'!$A$15:$J$15,0)),0)</f>
        <v>0</v>
      </c>
      <c r="Y579" s="26">
        <f>IF($H579&gt;K579,MIN($H579-K579,L579-K579)*INDEX('[1]2018_commission_structure-Start'!$A$15:$J$18,MATCH($E579,'[1]2018_commission_structure-Start'!$A$15:$A$18,0),MATCH(Y$1,'[1]2018_commission_structure-Start'!$A$15:$J$15,0)),0)</f>
        <v>0</v>
      </c>
      <c r="Z579" s="26">
        <f>IF(H579&gt;L579,(H579-L579)*INDEX('[1]2018_commission_structure-Start'!$A$21:$I$24,MATCH($E579,'[1]2018_commission_structure-Start'!$A$21:$A$24,0),MATCH(Z$1,'[1]2018_commission_structure-Start'!$A$21:$I$21,0)),0)</f>
        <v>0</v>
      </c>
      <c r="AA579" s="28">
        <f t="shared" ref="AA579:AA642" si="98">SUM(V579:Z579)</f>
        <v>71746.2</v>
      </c>
      <c r="AB579" s="28">
        <f t="shared" ref="AB579:AB642" si="99">AA579+F579</f>
        <v>182170.2</v>
      </c>
    </row>
    <row r="580" spans="1:28" x14ac:dyDescent="0.2">
      <c r="A580" s="25" t="str">
        <f t="shared" si="90"/>
        <v>Dexter Ewington</v>
      </c>
      <c r="B580" s="25">
        <v>7242677408</v>
      </c>
      <c r="C580" s="25" t="s">
        <v>1133</v>
      </c>
      <c r="D580" s="25" t="s">
        <v>1134</v>
      </c>
      <c r="E580" s="25" t="s">
        <v>10</v>
      </c>
      <c r="F580" s="25">
        <v>86868</v>
      </c>
      <c r="G580" s="25">
        <f>COUNTIF([1]deals_closed!D:D,B580)</f>
        <v>9</v>
      </c>
      <c r="H580" s="26">
        <f>SUMIF([1]deals_closed!D:D,B580,[1]deals_closed!C:C)</f>
        <v>317530</v>
      </c>
      <c r="I580" s="26">
        <f>VLOOKUP(E580,'[1]2018_commission_structure-Start'!$A$22:$I$24,9,FALSE)</f>
        <v>750000</v>
      </c>
      <c r="J580" s="26">
        <f t="shared" si="91"/>
        <v>937500</v>
      </c>
      <c r="K580" s="26">
        <f t="shared" si="92"/>
        <v>1125000</v>
      </c>
      <c r="L580" s="26">
        <f t="shared" si="93"/>
        <v>1500000</v>
      </c>
      <c r="M580" s="27">
        <f t="shared" si="94"/>
        <v>0.42337333333333332</v>
      </c>
      <c r="N580" s="25" t="str">
        <f t="shared" si="95"/>
        <v>0-100%</v>
      </c>
      <c r="O580" s="28">
        <f>MIN(H580,I580)*INDEX('[1]2018_commission_structure-Start'!$A$21:$I$24,MATCH($E580,'[1]2018_commission_structure-Start'!$A$21:$A$24,0),MATCH(O$1,'[1]2018_commission_structure-Start'!$A$21:$I$21,0))</f>
        <v>47629.5</v>
      </c>
      <c r="P580" s="26">
        <f>IF(H580&gt;I580,MIN(H580-I580,J580-I580)*INDEX('[1]2018_commission_structure-Start'!$A$21:$I$24,MATCH($E580,'[1]2018_commission_structure-Start'!$A$21:$A$24,0), MATCH(P$1,'[1]2018_commission_structure-Start'!$A$21:$I$21,0)),0)</f>
        <v>0</v>
      </c>
      <c r="Q580" s="26">
        <f>IF($H580&gt;J580,MIN($H580-J580,K580-J580)*INDEX('[1]2018_commission_structure-Start'!$A$21:$I$24,MATCH($E580,'[1]2018_commission_structure-Start'!$A$21:$A$24,0), MATCH(Q$1,'[1]2018_commission_structure-Start'!$A$21:$I$21,0)),0)</f>
        <v>0</v>
      </c>
      <c r="R580" s="26">
        <f>IF($H580&gt;K580,MIN($H580-K580,L580-K580)*INDEX('[1]2018_commission_structure-Start'!$A$21:$I$24,MATCH($E580,'[1]2018_commission_structure-Start'!$A$21:$A$24,0), MATCH(R$1,'[1]2018_commission_structure-Start'!$A$21:$I$21,0)),0)</f>
        <v>0</v>
      </c>
      <c r="S580" s="26">
        <f>IF(H580&gt;L580,(H580-L580)*INDEX('[1]2018_commission_structure-Start'!$A$21:$I$24,MATCH($E580,'[1]2018_commission_structure-Start'!$A$21:$A$24,0),MATCH(S$1,'[1]2018_commission_structure-Start'!$A$21:$I$21,0)),0)</f>
        <v>0</v>
      </c>
      <c r="T580" s="28">
        <f t="shared" si="96"/>
        <v>47629.5</v>
      </c>
      <c r="U580" s="28">
        <f t="shared" si="97"/>
        <v>134497.5</v>
      </c>
      <c r="V580" s="28">
        <f>MIN(H580,I580)*INDEX('[1]2018_commission_structure-Start'!$A$15:$J$18,MATCH($E580,'[1]2018_commission_structure-Start'!$A$15:$A$18,0),MATCH(V$1,'[1]2018_commission_structure-Start'!$A$15:$J$15,0))</f>
        <v>47629.5</v>
      </c>
      <c r="W580" s="26">
        <f>IF($H580&gt;I580,MIN($H580-I580,J580-I580)*INDEX('[1]2018_commission_structure-Start'!$A$15:$J$18,MATCH($E580,'[1]2018_commission_structure-Start'!$A$15:$A$18,0),MATCH(W$1,'[1]2018_commission_structure-Start'!$A$15:$J$15,0)),0)</f>
        <v>0</v>
      </c>
      <c r="X580" s="26">
        <f>IF($H580&gt;J580,MIN($H580-J580,K580-J580)*INDEX('[1]2018_commission_structure-Start'!$A$15:$J$18,MATCH($E580,'[1]2018_commission_structure-Start'!$A$15:$A$18,0),MATCH(X$1,'[1]2018_commission_structure-Start'!$A$15:$J$15,0)),0)</f>
        <v>0</v>
      </c>
      <c r="Y580" s="26">
        <f>IF($H580&gt;K580,MIN($H580-K580,L580-K580)*INDEX('[1]2018_commission_structure-Start'!$A$15:$J$18,MATCH($E580,'[1]2018_commission_structure-Start'!$A$15:$A$18,0),MATCH(Y$1,'[1]2018_commission_structure-Start'!$A$15:$J$15,0)),0)</f>
        <v>0</v>
      </c>
      <c r="Z580" s="26">
        <f>IF(H580&gt;L580,(H580-L580)*INDEX('[1]2018_commission_structure-Start'!$A$21:$I$24,MATCH($E580,'[1]2018_commission_structure-Start'!$A$21:$A$24,0),MATCH(Z$1,'[1]2018_commission_structure-Start'!$A$21:$I$21,0)),0)</f>
        <v>0</v>
      </c>
      <c r="AA580" s="28">
        <f t="shared" si="98"/>
        <v>47629.5</v>
      </c>
      <c r="AB580" s="28">
        <f t="shared" si="99"/>
        <v>134497.5</v>
      </c>
    </row>
    <row r="581" spans="1:28" x14ac:dyDescent="0.2">
      <c r="A581" s="25" t="str">
        <f t="shared" si="90"/>
        <v>Titos Shelmardine</v>
      </c>
      <c r="B581" s="25">
        <v>7240169995</v>
      </c>
      <c r="C581" s="25" t="s">
        <v>280</v>
      </c>
      <c r="D581" s="25" t="s">
        <v>810</v>
      </c>
      <c r="E581" s="25" t="s">
        <v>7</v>
      </c>
      <c r="F581" s="25">
        <v>52553</v>
      </c>
      <c r="G581" s="25">
        <f>COUNTIF([1]deals_closed!D:D,B581)</f>
        <v>21</v>
      </c>
      <c r="H581" s="26">
        <f>SUMIF([1]deals_closed!D:D,B581,[1]deals_closed!C:C)</f>
        <v>702700</v>
      </c>
      <c r="I581" s="26">
        <f>VLOOKUP(E581,'[1]2018_commission_structure-Start'!$A$22:$I$24,9,FALSE)</f>
        <v>500000</v>
      </c>
      <c r="J581" s="26">
        <f t="shared" si="91"/>
        <v>625000</v>
      </c>
      <c r="K581" s="26">
        <f t="shared" si="92"/>
        <v>750000</v>
      </c>
      <c r="L581" s="26">
        <f t="shared" si="93"/>
        <v>1000000</v>
      </c>
      <c r="M581" s="27">
        <f t="shared" si="94"/>
        <v>1.4054</v>
      </c>
      <c r="N581" s="25" t="str">
        <f t="shared" si="95"/>
        <v>125-150%</v>
      </c>
      <c r="O581" s="28">
        <f>MIN(H581,I581)*INDEX('[1]2018_commission_structure-Start'!$A$21:$I$24,MATCH($E581,'[1]2018_commission_structure-Start'!$A$21:$A$24,0),MATCH(O$1,'[1]2018_commission_structure-Start'!$A$21:$I$21,0))</f>
        <v>50000</v>
      </c>
      <c r="P581" s="26">
        <f>IF(H581&gt;I581,MIN(H581-I581,J581-I581)*INDEX('[1]2018_commission_structure-Start'!$A$21:$I$24,MATCH($E581,'[1]2018_commission_structure-Start'!$A$21:$A$24,0), MATCH(P$1,'[1]2018_commission_structure-Start'!$A$21:$I$21,0)),0)</f>
        <v>18750</v>
      </c>
      <c r="Q581" s="26">
        <f>IF($H581&gt;J581,MIN($H581-J581,K581-J581)*INDEX('[1]2018_commission_structure-Start'!$A$21:$I$24,MATCH($E581,'[1]2018_commission_structure-Start'!$A$21:$A$24,0), MATCH(Q$1,'[1]2018_commission_structure-Start'!$A$21:$I$21,0)),0)</f>
        <v>13986</v>
      </c>
      <c r="R581" s="26">
        <f>IF($H581&gt;K581,MIN($H581-K581,L581-K581)*INDEX('[1]2018_commission_structure-Start'!$A$21:$I$24,MATCH($E581,'[1]2018_commission_structure-Start'!$A$21:$A$24,0), MATCH(R$1,'[1]2018_commission_structure-Start'!$A$21:$I$21,0)),0)</f>
        <v>0</v>
      </c>
      <c r="S581" s="26">
        <f>IF(H581&gt;L581,(H581-L581)*INDEX('[1]2018_commission_structure-Start'!$A$21:$I$24,MATCH($E581,'[1]2018_commission_structure-Start'!$A$21:$A$24,0),MATCH(S$1,'[1]2018_commission_structure-Start'!$A$21:$I$21,0)),0)</f>
        <v>0</v>
      </c>
      <c r="T581" s="28">
        <f t="shared" si="96"/>
        <v>82736</v>
      </c>
      <c r="U581" s="28">
        <f t="shared" si="97"/>
        <v>135289</v>
      </c>
      <c r="V581" s="28">
        <f>MIN(H581,I581)*INDEX('[1]2018_commission_structure-Start'!$A$15:$J$18,MATCH($E581,'[1]2018_commission_structure-Start'!$A$15:$A$18,0),MATCH(V$1,'[1]2018_commission_structure-Start'!$A$15:$J$15,0))</f>
        <v>60000</v>
      </c>
      <c r="W581" s="26">
        <f>IF($H581&gt;I581,MIN($H581-I581,J581-I581)*INDEX('[1]2018_commission_structure-Start'!$A$15:$J$18,MATCH($E581,'[1]2018_commission_structure-Start'!$A$15:$A$18,0),MATCH(W$1,'[1]2018_commission_structure-Start'!$A$15:$J$15,0)),0)</f>
        <v>21250</v>
      </c>
      <c r="X581" s="26">
        <f>IF($H581&gt;J581,MIN($H581-J581,K581-J581)*INDEX('[1]2018_commission_structure-Start'!$A$15:$J$18,MATCH($E581,'[1]2018_commission_structure-Start'!$A$15:$A$18,0),MATCH(X$1,'[1]2018_commission_structure-Start'!$A$15:$J$15,0)),0)</f>
        <v>15540</v>
      </c>
      <c r="Y581" s="26">
        <f>IF($H581&gt;K581,MIN($H581-K581,L581-K581)*INDEX('[1]2018_commission_structure-Start'!$A$15:$J$18,MATCH($E581,'[1]2018_commission_structure-Start'!$A$15:$A$18,0),MATCH(Y$1,'[1]2018_commission_structure-Start'!$A$15:$J$15,0)),0)</f>
        <v>0</v>
      </c>
      <c r="Z581" s="26">
        <f>IF(H581&gt;L581,(H581-L581)*INDEX('[1]2018_commission_structure-Start'!$A$21:$I$24,MATCH($E581,'[1]2018_commission_structure-Start'!$A$21:$A$24,0),MATCH(Z$1,'[1]2018_commission_structure-Start'!$A$21:$I$21,0)),0)</f>
        <v>0</v>
      </c>
      <c r="AA581" s="28">
        <f t="shared" si="98"/>
        <v>96790</v>
      </c>
      <c r="AB581" s="28">
        <f t="shared" si="99"/>
        <v>149343</v>
      </c>
    </row>
    <row r="582" spans="1:28" x14ac:dyDescent="0.2">
      <c r="A582" s="25" t="str">
        <f t="shared" si="90"/>
        <v>Giorgio Suett</v>
      </c>
      <c r="B582" s="25">
        <v>9096285417</v>
      </c>
      <c r="C582" s="25" t="s">
        <v>1135</v>
      </c>
      <c r="D582" s="25" t="s">
        <v>1136</v>
      </c>
      <c r="E582" s="25" t="s">
        <v>7</v>
      </c>
      <c r="F582" s="25">
        <v>34150</v>
      </c>
      <c r="G582" s="25">
        <f>COUNTIF([1]deals_closed!D:D,B582)</f>
        <v>22</v>
      </c>
      <c r="H582" s="26">
        <f>SUMIF([1]deals_closed!D:D,B582,[1]deals_closed!C:C)</f>
        <v>898061</v>
      </c>
      <c r="I582" s="26">
        <f>VLOOKUP(E582,'[1]2018_commission_structure-Start'!$A$22:$I$24,9,FALSE)</f>
        <v>500000</v>
      </c>
      <c r="J582" s="26">
        <f t="shared" si="91"/>
        <v>625000</v>
      </c>
      <c r="K582" s="26">
        <f t="shared" si="92"/>
        <v>750000</v>
      </c>
      <c r="L582" s="26">
        <f t="shared" si="93"/>
        <v>1000000</v>
      </c>
      <c r="M582" s="27">
        <f t="shared" si="94"/>
        <v>1.796122</v>
      </c>
      <c r="N582" s="25" t="str">
        <f t="shared" si="95"/>
        <v>150-200%</v>
      </c>
      <c r="O582" s="28">
        <f>MIN(H582,I582)*INDEX('[1]2018_commission_structure-Start'!$A$21:$I$24,MATCH($E582,'[1]2018_commission_structure-Start'!$A$21:$A$24,0),MATCH(O$1,'[1]2018_commission_structure-Start'!$A$21:$I$21,0))</f>
        <v>50000</v>
      </c>
      <c r="P582" s="26">
        <f>IF(H582&gt;I582,MIN(H582-I582,J582-I582)*INDEX('[1]2018_commission_structure-Start'!$A$21:$I$24,MATCH($E582,'[1]2018_commission_structure-Start'!$A$21:$A$24,0), MATCH(P$1,'[1]2018_commission_structure-Start'!$A$21:$I$21,0)),0)</f>
        <v>18750</v>
      </c>
      <c r="Q582" s="26">
        <f>IF($H582&gt;J582,MIN($H582-J582,K582-J582)*INDEX('[1]2018_commission_structure-Start'!$A$21:$I$24,MATCH($E582,'[1]2018_commission_structure-Start'!$A$21:$A$24,0), MATCH(Q$1,'[1]2018_commission_structure-Start'!$A$21:$I$21,0)),0)</f>
        <v>22500</v>
      </c>
      <c r="R582" s="26">
        <f>IF($H582&gt;K582,MIN($H582-K582,L582-K582)*INDEX('[1]2018_commission_structure-Start'!$A$21:$I$24,MATCH($E582,'[1]2018_commission_structure-Start'!$A$21:$A$24,0), MATCH(R$1,'[1]2018_commission_structure-Start'!$A$21:$I$21,0)),0)</f>
        <v>32573.420000000002</v>
      </c>
      <c r="S582" s="26">
        <f>IF(H582&gt;L582,(H582-L582)*INDEX('[1]2018_commission_structure-Start'!$A$21:$I$24,MATCH($E582,'[1]2018_commission_structure-Start'!$A$21:$A$24,0),MATCH(S$1,'[1]2018_commission_structure-Start'!$A$21:$I$21,0)),0)</f>
        <v>0</v>
      </c>
      <c r="T582" s="28">
        <f t="shared" si="96"/>
        <v>123823.42</v>
      </c>
      <c r="U582" s="28">
        <f t="shared" si="97"/>
        <v>157973.41999999998</v>
      </c>
      <c r="V582" s="28">
        <f>MIN(H582,I582)*INDEX('[1]2018_commission_structure-Start'!$A$15:$J$18,MATCH($E582,'[1]2018_commission_structure-Start'!$A$15:$A$18,0),MATCH(V$1,'[1]2018_commission_structure-Start'!$A$15:$J$15,0))</f>
        <v>60000</v>
      </c>
      <c r="W582" s="26">
        <f>IF($H582&gt;I582,MIN($H582-I582,J582-I582)*INDEX('[1]2018_commission_structure-Start'!$A$15:$J$18,MATCH($E582,'[1]2018_commission_structure-Start'!$A$15:$A$18,0),MATCH(W$1,'[1]2018_commission_structure-Start'!$A$15:$J$15,0)),0)</f>
        <v>21250</v>
      </c>
      <c r="X582" s="26">
        <f>IF($H582&gt;J582,MIN($H582-J582,K582-J582)*INDEX('[1]2018_commission_structure-Start'!$A$15:$J$18,MATCH($E582,'[1]2018_commission_structure-Start'!$A$15:$A$18,0),MATCH(X$1,'[1]2018_commission_structure-Start'!$A$15:$J$15,0)),0)</f>
        <v>25000</v>
      </c>
      <c r="Y582" s="26">
        <f>IF($H582&gt;K582,MIN($H582-K582,L582-K582)*INDEX('[1]2018_commission_structure-Start'!$A$15:$J$18,MATCH($E582,'[1]2018_commission_structure-Start'!$A$15:$A$18,0),MATCH(Y$1,'[1]2018_commission_structure-Start'!$A$15:$J$15,0)),0)</f>
        <v>32573.420000000002</v>
      </c>
      <c r="Z582" s="26">
        <f>IF(H582&gt;L582,(H582-L582)*INDEX('[1]2018_commission_structure-Start'!$A$21:$I$24,MATCH($E582,'[1]2018_commission_structure-Start'!$A$21:$A$24,0),MATCH(Z$1,'[1]2018_commission_structure-Start'!$A$21:$I$21,0)),0)</f>
        <v>0</v>
      </c>
      <c r="AA582" s="28">
        <f t="shared" si="98"/>
        <v>138823.42000000001</v>
      </c>
      <c r="AB582" s="28">
        <f t="shared" si="99"/>
        <v>172973.42</v>
      </c>
    </row>
    <row r="583" spans="1:28" x14ac:dyDescent="0.2">
      <c r="A583" s="25" t="str">
        <f t="shared" si="90"/>
        <v>Cherye Grunbaum</v>
      </c>
      <c r="B583" s="25">
        <v>2376099331</v>
      </c>
      <c r="C583" s="25" t="s">
        <v>1137</v>
      </c>
      <c r="D583" s="25" t="s">
        <v>1138</v>
      </c>
      <c r="E583" s="25" t="s">
        <v>7</v>
      </c>
      <c r="F583" s="25">
        <v>40035</v>
      </c>
      <c r="G583" s="25">
        <f>COUNTIF([1]deals_closed!D:D,B583)</f>
        <v>19</v>
      </c>
      <c r="H583" s="26">
        <f>SUMIF([1]deals_closed!D:D,B583,[1]deals_closed!C:C)</f>
        <v>635564</v>
      </c>
      <c r="I583" s="26">
        <f>VLOOKUP(E583,'[1]2018_commission_structure-Start'!$A$22:$I$24,9,FALSE)</f>
        <v>500000</v>
      </c>
      <c r="J583" s="26">
        <f t="shared" si="91"/>
        <v>625000</v>
      </c>
      <c r="K583" s="26">
        <f t="shared" si="92"/>
        <v>750000</v>
      </c>
      <c r="L583" s="26">
        <f t="shared" si="93"/>
        <v>1000000</v>
      </c>
      <c r="M583" s="27">
        <f t="shared" si="94"/>
        <v>1.271128</v>
      </c>
      <c r="N583" s="25" t="str">
        <f t="shared" si="95"/>
        <v>125-150%</v>
      </c>
      <c r="O583" s="28">
        <f>MIN(H583,I583)*INDEX('[1]2018_commission_structure-Start'!$A$21:$I$24,MATCH($E583,'[1]2018_commission_structure-Start'!$A$21:$A$24,0),MATCH(O$1,'[1]2018_commission_structure-Start'!$A$21:$I$21,0))</f>
        <v>50000</v>
      </c>
      <c r="P583" s="26">
        <f>IF(H583&gt;I583,MIN(H583-I583,J583-I583)*INDEX('[1]2018_commission_structure-Start'!$A$21:$I$24,MATCH($E583,'[1]2018_commission_structure-Start'!$A$21:$A$24,0), MATCH(P$1,'[1]2018_commission_structure-Start'!$A$21:$I$21,0)),0)</f>
        <v>18750</v>
      </c>
      <c r="Q583" s="26">
        <f>IF($H583&gt;J583,MIN($H583-J583,K583-J583)*INDEX('[1]2018_commission_structure-Start'!$A$21:$I$24,MATCH($E583,'[1]2018_commission_structure-Start'!$A$21:$A$24,0), MATCH(Q$1,'[1]2018_commission_structure-Start'!$A$21:$I$21,0)),0)</f>
        <v>1901.52</v>
      </c>
      <c r="R583" s="26">
        <f>IF($H583&gt;K583,MIN($H583-K583,L583-K583)*INDEX('[1]2018_commission_structure-Start'!$A$21:$I$24,MATCH($E583,'[1]2018_commission_structure-Start'!$A$21:$A$24,0), MATCH(R$1,'[1]2018_commission_structure-Start'!$A$21:$I$21,0)),0)</f>
        <v>0</v>
      </c>
      <c r="S583" s="26">
        <f>IF(H583&gt;L583,(H583-L583)*INDEX('[1]2018_commission_structure-Start'!$A$21:$I$24,MATCH($E583,'[1]2018_commission_structure-Start'!$A$21:$A$24,0),MATCH(S$1,'[1]2018_commission_structure-Start'!$A$21:$I$21,0)),0)</f>
        <v>0</v>
      </c>
      <c r="T583" s="28">
        <f t="shared" si="96"/>
        <v>70651.520000000004</v>
      </c>
      <c r="U583" s="28">
        <f t="shared" si="97"/>
        <v>110686.52</v>
      </c>
      <c r="V583" s="28">
        <f>MIN(H583,I583)*INDEX('[1]2018_commission_structure-Start'!$A$15:$J$18,MATCH($E583,'[1]2018_commission_structure-Start'!$A$15:$A$18,0),MATCH(V$1,'[1]2018_commission_structure-Start'!$A$15:$J$15,0))</f>
        <v>60000</v>
      </c>
      <c r="W583" s="26">
        <f>IF($H583&gt;I583,MIN($H583-I583,J583-I583)*INDEX('[1]2018_commission_structure-Start'!$A$15:$J$18,MATCH($E583,'[1]2018_commission_structure-Start'!$A$15:$A$18,0),MATCH(W$1,'[1]2018_commission_structure-Start'!$A$15:$J$15,0)),0)</f>
        <v>21250</v>
      </c>
      <c r="X583" s="26">
        <f>IF($H583&gt;J583,MIN($H583-J583,K583-J583)*INDEX('[1]2018_commission_structure-Start'!$A$15:$J$18,MATCH($E583,'[1]2018_commission_structure-Start'!$A$15:$A$18,0),MATCH(X$1,'[1]2018_commission_structure-Start'!$A$15:$J$15,0)),0)</f>
        <v>2112.8000000000002</v>
      </c>
      <c r="Y583" s="26">
        <f>IF($H583&gt;K583,MIN($H583-K583,L583-K583)*INDEX('[1]2018_commission_structure-Start'!$A$15:$J$18,MATCH($E583,'[1]2018_commission_structure-Start'!$A$15:$A$18,0),MATCH(Y$1,'[1]2018_commission_structure-Start'!$A$15:$J$15,0)),0)</f>
        <v>0</v>
      </c>
      <c r="Z583" s="26">
        <f>IF(H583&gt;L583,(H583-L583)*INDEX('[1]2018_commission_structure-Start'!$A$21:$I$24,MATCH($E583,'[1]2018_commission_structure-Start'!$A$21:$A$24,0),MATCH(Z$1,'[1]2018_commission_structure-Start'!$A$21:$I$21,0)),0)</f>
        <v>0</v>
      </c>
      <c r="AA583" s="28">
        <f t="shared" si="98"/>
        <v>83362.8</v>
      </c>
      <c r="AB583" s="28">
        <f t="shared" si="99"/>
        <v>123397.8</v>
      </c>
    </row>
    <row r="584" spans="1:28" x14ac:dyDescent="0.2">
      <c r="A584" s="25" t="str">
        <f t="shared" si="90"/>
        <v>Duffy Grimsdyke</v>
      </c>
      <c r="B584" s="25">
        <v>797787712</v>
      </c>
      <c r="C584" s="25" t="s">
        <v>1139</v>
      </c>
      <c r="D584" s="25" t="s">
        <v>1140</v>
      </c>
      <c r="E584" s="25" t="s">
        <v>29</v>
      </c>
      <c r="F584" s="25">
        <v>53868</v>
      </c>
      <c r="G584" s="25">
        <f>COUNTIF([1]deals_closed!D:D,B584)</f>
        <v>13</v>
      </c>
      <c r="H584" s="26">
        <f>SUMIF([1]deals_closed!D:D,B584,[1]deals_closed!C:C)</f>
        <v>382630</v>
      </c>
      <c r="I584" s="26">
        <f>VLOOKUP(E584,'[1]2018_commission_structure-Start'!$A$22:$I$24,9,FALSE)</f>
        <v>600000</v>
      </c>
      <c r="J584" s="26">
        <f t="shared" si="91"/>
        <v>750000</v>
      </c>
      <c r="K584" s="26">
        <f t="shared" si="92"/>
        <v>900000</v>
      </c>
      <c r="L584" s="26">
        <f t="shared" si="93"/>
        <v>1200000</v>
      </c>
      <c r="M584" s="27">
        <f t="shared" si="94"/>
        <v>0.63771666666666671</v>
      </c>
      <c r="N584" s="25" t="str">
        <f t="shared" si="95"/>
        <v>0-100%</v>
      </c>
      <c r="O584" s="28">
        <f>MIN(H584,I584)*INDEX('[1]2018_commission_structure-Start'!$A$21:$I$24,MATCH($E584,'[1]2018_commission_structure-Start'!$A$21:$A$24,0),MATCH(O$1,'[1]2018_commission_structure-Start'!$A$21:$I$21,0))</f>
        <v>49741.9</v>
      </c>
      <c r="P584" s="26">
        <f>IF(H584&gt;I584,MIN(H584-I584,J584-I584)*INDEX('[1]2018_commission_structure-Start'!$A$21:$I$24,MATCH($E584,'[1]2018_commission_structure-Start'!$A$21:$A$24,0), MATCH(P$1,'[1]2018_commission_structure-Start'!$A$21:$I$21,0)),0)</f>
        <v>0</v>
      </c>
      <c r="Q584" s="26">
        <f>IF($H584&gt;J584,MIN($H584-J584,K584-J584)*INDEX('[1]2018_commission_structure-Start'!$A$21:$I$24,MATCH($E584,'[1]2018_commission_structure-Start'!$A$21:$A$24,0), MATCH(Q$1,'[1]2018_commission_structure-Start'!$A$21:$I$21,0)),0)</f>
        <v>0</v>
      </c>
      <c r="R584" s="26">
        <f>IF($H584&gt;K584,MIN($H584-K584,L584-K584)*INDEX('[1]2018_commission_structure-Start'!$A$21:$I$24,MATCH($E584,'[1]2018_commission_structure-Start'!$A$21:$A$24,0), MATCH(R$1,'[1]2018_commission_structure-Start'!$A$21:$I$21,0)),0)</f>
        <v>0</v>
      </c>
      <c r="S584" s="26">
        <f>IF(H584&gt;L584,(H584-L584)*INDEX('[1]2018_commission_structure-Start'!$A$21:$I$24,MATCH($E584,'[1]2018_commission_structure-Start'!$A$21:$A$24,0),MATCH(S$1,'[1]2018_commission_structure-Start'!$A$21:$I$21,0)),0)</f>
        <v>0</v>
      </c>
      <c r="T584" s="28">
        <f t="shared" si="96"/>
        <v>49741.9</v>
      </c>
      <c r="U584" s="28">
        <f t="shared" si="97"/>
        <v>103609.9</v>
      </c>
      <c r="V584" s="28">
        <f>MIN(H584,I584)*INDEX('[1]2018_commission_structure-Start'!$A$15:$J$18,MATCH($E584,'[1]2018_commission_structure-Start'!$A$15:$A$18,0),MATCH(V$1,'[1]2018_commission_structure-Start'!$A$15:$J$15,0))</f>
        <v>57394.5</v>
      </c>
      <c r="W584" s="26">
        <f>IF($H584&gt;I584,MIN($H584-I584,J584-I584)*INDEX('[1]2018_commission_structure-Start'!$A$15:$J$18,MATCH($E584,'[1]2018_commission_structure-Start'!$A$15:$A$18,0),MATCH(W$1,'[1]2018_commission_structure-Start'!$A$15:$J$15,0)),0)</f>
        <v>0</v>
      </c>
      <c r="X584" s="26">
        <f>IF($H584&gt;J584,MIN($H584-J584,K584-J584)*INDEX('[1]2018_commission_structure-Start'!$A$15:$J$18,MATCH($E584,'[1]2018_commission_structure-Start'!$A$15:$A$18,0),MATCH(X$1,'[1]2018_commission_structure-Start'!$A$15:$J$15,0)),0)</f>
        <v>0</v>
      </c>
      <c r="Y584" s="26">
        <f>IF($H584&gt;K584,MIN($H584-K584,L584-K584)*INDEX('[1]2018_commission_structure-Start'!$A$15:$J$18,MATCH($E584,'[1]2018_commission_structure-Start'!$A$15:$A$18,0),MATCH(Y$1,'[1]2018_commission_structure-Start'!$A$15:$J$15,0)),0)</f>
        <v>0</v>
      </c>
      <c r="Z584" s="26">
        <f>IF(H584&gt;L584,(H584-L584)*INDEX('[1]2018_commission_structure-Start'!$A$21:$I$24,MATCH($E584,'[1]2018_commission_structure-Start'!$A$21:$A$24,0),MATCH(Z$1,'[1]2018_commission_structure-Start'!$A$21:$I$21,0)),0)</f>
        <v>0</v>
      </c>
      <c r="AA584" s="28">
        <f t="shared" si="98"/>
        <v>57394.5</v>
      </c>
      <c r="AB584" s="28">
        <f t="shared" si="99"/>
        <v>111262.5</v>
      </c>
    </row>
    <row r="585" spans="1:28" x14ac:dyDescent="0.2">
      <c r="A585" s="25" t="str">
        <f t="shared" si="90"/>
        <v>Barde Pound</v>
      </c>
      <c r="B585" s="25">
        <v>1028388519</v>
      </c>
      <c r="C585" s="25" t="s">
        <v>1141</v>
      </c>
      <c r="D585" s="25" t="s">
        <v>1142</v>
      </c>
      <c r="E585" s="25" t="s">
        <v>7</v>
      </c>
      <c r="F585" s="25">
        <v>35149</v>
      </c>
      <c r="G585" s="25">
        <f>COUNTIF([1]deals_closed!D:D,B585)</f>
        <v>17</v>
      </c>
      <c r="H585" s="26">
        <f>SUMIF([1]deals_closed!D:D,B585,[1]deals_closed!C:C)</f>
        <v>563706</v>
      </c>
      <c r="I585" s="26">
        <f>VLOOKUP(E585,'[1]2018_commission_structure-Start'!$A$22:$I$24,9,FALSE)</f>
        <v>500000</v>
      </c>
      <c r="J585" s="26">
        <f t="shared" si="91"/>
        <v>625000</v>
      </c>
      <c r="K585" s="26">
        <f t="shared" si="92"/>
        <v>750000</v>
      </c>
      <c r="L585" s="26">
        <f t="shared" si="93"/>
        <v>1000000</v>
      </c>
      <c r="M585" s="27">
        <f t="shared" si="94"/>
        <v>1.1274120000000001</v>
      </c>
      <c r="N585" s="25" t="str">
        <f t="shared" si="95"/>
        <v>100-125%</v>
      </c>
      <c r="O585" s="28">
        <f>MIN(H585,I585)*INDEX('[1]2018_commission_structure-Start'!$A$21:$I$24,MATCH($E585,'[1]2018_commission_structure-Start'!$A$21:$A$24,0),MATCH(O$1,'[1]2018_commission_structure-Start'!$A$21:$I$21,0))</f>
        <v>50000</v>
      </c>
      <c r="P585" s="26">
        <f>IF(H585&gt;I585,MIN(H585-I585,J585-I585)*INDEX('[1]2018_commission_structure-Start'!$A$21:$I$24,MATCH($E585,'[1]2018_commission_structure-Start'!$A$21:$A$24,0), MATCH(P$1,'[1]2018_commission_structure-Start'!$A$21:$I$21,0)),0)</f>
        <v>9555.9</v>
      </c>
      <c r="Q585" s="26">
        <f>IF($H585&gt;J585,MIN($H585-J585,K585-J585)*INDEX('[1]2018_commission_structure-Start'!$A$21:$I$24,MATCH($E585,'[1]2018_commission_structure-Start'!$A$21:$A$24,0), MATCH(Q$1,'[1]2018_commission_structure-Start'!$A$21:$I$21,0)),0)</f>
        <v>0</v>
      </c>
      <c r="R585" s="26">
        <f>IF($H585&gt;K585,MIN($H585-K585,L585-K585)*INDEX('[1]2018_commission_structure-Start'!$A$21:$I$24,MATCH($E585,'[1]2018_commission_structure-Start'!$A$21:$A$24,0), MATCH(R$1,'[1]2018_commission_structure-Start'!$A$21:$I$21,0)),0)</f>
        <v>0</v>
      </c>
      <c r="S585" s="26">
        <f>IF(H585&gt;L585,(H585-L585)*INDEX('[1]2018_commission_structure-Start'!$A$21:$I$24,MATCH($E585,'[1]2018_commission_structure-Start'!$A$21:$A$24,0),MATCH(S$1,'[1]2018_commission_structure-Start'!$A$21:$I$21,0)),0)</f>
        <v>0</v>
      </c>
      <c r="T585" s="28">
        <f t="shared" si="96"/>
        <v>59555.9</v>
      </c>
      <c r="U585" s="28">
        <f t="shared" si="97"/>
        <v>94704.9</v>
      </c>
      <c r="V585" s="28">
        <f>MIN(H585,I585)*INDEX('[1]2018_commission_structure-Start'!$A$15:$J$18,MATCH($E585,'[1]2018_commission_structure-Start'!$A$15:$A$18,0),MATCH(V$1,'[1]2018_commission_structure-Start'!$A$15:$J$15,0))</f>
        <v>60000</v>
      </c>
      <c r="W585" s="26">
        <f>IF($H585&gt;I585,MIN($H585-I585,J585-I585)*INDEX('[1]2018_commission_structure-Start'!$A$15:$J$18,MATCH($E585,'[1]2018_commission_structure-Start'!$A$15:$A$18,0),MATCH(W$1,'[1]2018_commission_structure-Start'!$A$15:$J$15,0)),0)</f>
        <v>10830.02</v>
      </c>
      <c r="X585" s="26">
        <f>IF($H585&gt;J585,MIN($H585-J585,K585-J585)*INDEX('[1]2018_commission_structure-Start'!$A$15:$J$18,MATCH($E585,'[1]2018_commission_structure-Start'!$A$15:$A$18,0),MATCH(X$1,'[1]2018_commission_structure-Start'!$A$15:$J$15,0)),0)</f>
        <v>0</v>
      </c>
      <c r="Y585" s="26">
        <f>IF($H585&gt;K585,MIN($H585-K585,L585-K585)*INDEX('[1]2018_commission_structure-Start'!$A$15:$J$18,MATCH($E585,'[1]2018_commission_structure-Start'!$A$15:$A$18,0),MATCH(Y$1,'[1]2018_commission_structure-Start'!$A$15:$J$15,0)),0)</f>
        <v>0</v>
      </c>
      <c r="Z585" s="26">
        <f>IF(H585&gt;L585,(H585-L585)*INDEX('[1]2018_commission_structure-Start'!$A$21:$I$24,MATCH($E585,'[1]2018_commission_structure-Start'!$A$21:$A$24,0),MATCH(Z$1,'[1]2018_commission_structure-Start'!$A$21:$I$21,0)),0)</f>
        <v>0</v>
      </c>
      <c r="AA585" s="28">
        <f t="shared" si="98"/>
        <v>70830.02</v>
      </c>
      <c r="AB585" s="28">
        <f t="shared" si="99"/>
        <v>105979.02</v>
      </c>
    </row>
    <row r="586" spans="1:28" x14ac:dyDescent="0.2">
      <c r="A586" s="25" t="str">
        <f t="shared" si="90"/>
        <v>Nial Giovanazzi</v>
      </c>
      <c r="B586" s="25">
        <v>3600185284</v>
      </c>
      <c r="C586" s="25" t="s">
        <v>303</v>
      </c>
      <c r="D586" s="25" t="s">
        <v>1143</v>
      </c>
      <c r="E586" s="25" t="s">
        <v>29</v>
      </c>
      <c r="F586" s="25">
        <v>52134</v>
      </c>
      <c r="G586" s="25">
        <f>COUNTIF([1]deals_closed!D:D,B586)</f>
        <v>18</v>
      </c>
      <c r="H586" s="26">
        <f>SUMIF([1]deals_closed!D:D,B586,[1]deals_closed!C:C)</f>
        <v>648709</v>
      </c>
      <c r="I586" s="26">
        <f>VLOOKUP(E586,'[1]2018_commission_structure-Start'!$A$22:$I$24,9,FALSE)</f>
        <v>600000</v>
      </c>
      <c r="J586" s="26">
        <f t="shared" si="91"/>
        <v>750000</v>
      </c>
      <c r="K586" s="26">
        <f t="shared" si="92"/>
        <v>900000</v>
      </c>
      <c r="L586" s="26">
        <f t="shared" si="93"/>
        <v>1200000</v>
      </c>
      <c r="M586" s="27">
        <f t="shared" si="94"/>
        <v>1.0811816666666667</v>
      </c>
      <c r="N586" s="25" t="str">
        <f t="shared" si="95"/>
        <v>100-125%</v>
      </c>
      <c r="O586" s="28">
        <f>MIN(H586,I586)*INDEX('[1]2018_commission_structure-Start'!$A$21:$I$24,MATCH($E586,'[1]2018_commission_structure-Start'!$A$21:$A$24,0),MATCH(O$1,'[1]2018_commission_structure-Start'!$A$21:$I$21,0))</f>
        <v>78000</v>
      </c>
      <c r="P586" s="26">
        <f>IF(H586&gt;I586,MIN(H586-I586,J586-I586)*INDEX('[1]2018_commission_structure-Start'!$A$21:$I$24,MATCH($E586,'[1]2018_commission_structure-Start'!$A$21:$A$24,0), MATCH(P$1,'[1]2018_commission_structure-Start'!$A$21:$I$21,0)),0)</f>
        <v>8280.5300000000007</v>
      </c>
      <c r="Q586" s="26">
        <f>IF($H586&gt;J586,MIN($H586-J586,K586-J586)*INDEX('[1]2018_commission_structure-Start'!$A$21:$I$24,MATCH($E586,'[1]2018_commission_structure-Start'!$A$21:$A$24,0), MATCH(Q$1,'[1]2018_commission_structure-Start'!$A$21:$I$21,0)),0)</f>
        <v>0</v>
      </c>
      <c r="R586" s="26">
        <f>IF($H586&gt;K586,MIN($H586-K586,L586-K586)*INDEX('[1]2018_commission_structure-Start'!$A$21:$I$24,MATCH($E586,'[1]2018_commission_structure-Start'!$A$21:$A$24,0), MATCH(R$1,'[1]2018_commission_structure-Start'!$A$21:$I$21,0)),0)</f>
        <v>0</v>
      </c>
      <c r="S586" s="26">
        <f>IF(H586&gt;L586,(H586-L586)*INDEX('[1]2018_commission_structure-Start'!$A$21:$I$24,MATCH($E586,'[1]2018_commission_structure-Start'!$A$21:$A$24,0),MATCH(S$1,'[1]2018_commission_structure-Start'!$A$21:$I$21,0)),0)</f>
        <v>0</v>
      </c>
      <c r="T586" s="28">
        <f t="shared" si="96"/>
        <v>86280.53</v>
      </c>
      <c r="U586" s="28">
        <f t="shared" si="97"/>
        <v>138414.53</v>
      </c>
      <c r="V586" s="28">
        <f>MIN(H586,I586)*INDEX('[1]2018_commission_structure-Start'!$A$15:$J$18,MATCH($E586,'[1]2018_commission_structure-Start'!$A$15:$A$18,0),MATCH(V$1,'[1]2018_commission_structure-Start'!$A$15:$J$15,0))</f>
        <v>90000</v>
      </c>
      <c r="W586" s="26">
        <f>IF($H586&gt;I586,MIN($H586-I586,J586-I586)*INDEX('[1]2018_commission_structure-Start'!$A$15:$J$18,MATCH($E586,'[1]2018_commission_structure-Start'!$A$15:$A$18,0),MATCH(W$1,'[1]2018_commission_structure-Start'!$A$15:$J$15,0)),0)</f>
        <v>8767.619999999999</v>
      </c>
      <c r="X586" s="26">
        <f>IF($H586&gt;J586,MIN($H586-J586,K586-J586)*INDEX('[1]2018_commission_structure-Start'!$A$15:$J$18,MATCH($E586,'[1]2018_commission_structure-Start'!$A$15:$A$18,0),MATCH(X$1,'[1]2018_commission_structure-Start'!$A$15:$J$15,0)),0)</f>
        <v>0</v>
      </c>
      <c r="Y586" s="26">
        <f>IF($H586&gt;K586,MIN($H586-K586,L586-K586)*INDEX('[1]2018_commission_structure-Start'!$A$15:$J$18,MATCH($E586,'[1]2018_commission_structure-Start'!$A$15:$A$18,0),MATCH(Y$1,'[1]2018_commission_structure-Start'!$A$15:$J$15,0)),0)</f>
        <v>0</v>
      </c>
      <c r="Z586" s="26">
        <f>IF(H586&gt;L586,(H586-L586)*INDEX('[1]2018_commission_structure-Start'!$A$21:$I$24,MATCH($E586,'[1]2018_commission_structure-Start'!$A$21:$A$24,0),MATCH(Z$1,'[1]2018_commission_structure-Start'!$A$21:$I$21,0)),0)</f>
        <v>0</v>
      </c>
      <c r="AA586" s="28">
        <f t="shared" si="98"/>
        <v>98767.62</v>
      </c>
      <c r="AB586" s="28">
        <f t="shared" si="99"/>
        <v>150901.62</v>
      </c>
    </row>
    <row r="587" spans="1:28" x14ac:dyDescent="0.2">
      <c r="A587" s="25" t="str">
        <f t="shared" si="90"/>
        <v>Erin Ducker</v>
      </c>
      <c r="B587" s="25">
        <v>247438790</v>
      </c>
      <c r="C587" s="25" t="s">
        <v>1144</v>
      </c>
      <c r="D587" s="25" t="s">
        <v>1145</v>
      </c>
      <c r="E587" s="25" t="s">
        <v>7</v>
      </c>
      <c r="F587" s="25">
        <v>57958</v>
      </c>
      <c r="G587" s="25">
        <f>COUNTIF([1]deals_closed!D:D,B587)</f>
        <v>12</v>
      </c>
      <c r="H587" s="26">
        <f>SUMIF([1]deals_closed!D:D,B587,[1]deals_closed!C:C)</f>
        <v>328657</v>
      </c>
      <c r="I587" s="26">
        <f>VLOOKUP(E587,'[1]2018_commission_structure-Start'!$A$22:$I$24,9,FALSE)</f>
        <v>500000</v>
      </c>
      <c r="J587" s="26">
        <f t="shared" si="91"/>
        <v>625000</v>
      </c>
      <c r="K587" s="26">
        <f t="shared" si="92"/>
        <v>750000</v>
      </c>
      <c r="L587" s="26">
        <f t="shared" si="93"/>
        <v>1000000</v>
      </c>
      <c r="M587" s="27">
        <f t="shared" si="94"/>
        <v>0.65731399999999995</v>
      </c>
      <c r="N587" s="25" t="str">
        <f t="shared" si="95"/>
        <v>0-100%</v>
      </c>
      <c r="O587" s="28">
        <f>MIN(H587,I587)*INDEX('[1]2018_commission_structure-Start'!$A$21:$I$24,MATCH($E587,'[1]2018_commission_structure-Start'!$A$21:$A$24,0),MATCH(O$1,'[1]2018_commission_structure-Start'!$A$21:$I$21,0))</f>
        <v>32865.700000000004</v>
      </c>
      <c r="P587" s="26">
        <f>IF(H587&gt;I587,MIN(H587-I587,J587-I587)*INDEX('[1]2018_commission_structure-Start'!$A$21:$I$24,MATCH($E587,'[1]2018_commission_structure-Start'!$A$21:$A$24,0), MATCH(P$1,'[1]2018_commission_structure-Start'!$A$21:$I$21,0)),0)</f>
        <v>0</v>
      </c>
      <c r="Q587" s="26">
        <f>IF($H587&gt;J587,MIN($H587-J587,K587-J587)*INDEX('[1]2018_commission_structure-Start'!$A$21:$I$24,MATCH($E587,'[1]2018_commission_structure-Start'!$A$21:$A$24,0), MATCH(Q$1,'[1]2018_commission_structure-Start'!$A$21:$I$21,0)),0)</f>
        <v>0</v>
      </c>
      <c r="R587" s="26">
        <f>IF($H587&gt;K587,MIN($H587-K587,L587-K587)*INDEX('[1]2018_commission_structure-Start'!$A$21:$I$24,MATCH($E587,'[1]2018_commission_structure-Start'!$A$21:$A$24,0), MATCH(R$1,'[1]2018_commission_structure-Start'!$A$21:$I$21,0)),0)</f>
        <v>0</v>
      </c>
      <c r="S587" s="26">
        <f>IF(H587&gt;L587,(H587-L587)*INDEX('[1]2018_commission_structure-Start'!$A$21:$I$24,MATCH($E587,'[1]2018_commission_structure-Start'!$A$21:$A$24,0),MATCH(S$1,'[1]2018_commission_structure-Start'!$A$21:$I$21,0)),0)</f>
        <v>0</v>
      </c>
      <c r="T587" s="28">
        <f t="shared" si="96"/>
        <v>32865.700000000004</v>
      </c>
      <c r="U587" s="28">
        <f t="shared" si="97"/>
        <v>90823.700000000012</v>
      </c>
      <c r="V587" s="28">
        <f>MIN(H587,I587)*INDEX('[1]2018_commission_structure-Start'!$A$15:$J$18,MATCH($E587,'[1]2018_commission_structure-Start'!$A$15:$A$18,0),MATCH(V$1,'[1]2018_commission_structure-Start'!$A$15:$J$15,0))</f>
        <v>39438.839999999997</v>
      </c>
      <c r="W587" s="26">
        <f>IF($H587&gt;I587,MIN($H587-I587,J587-I587)*INDEX('[1]2018_commission_structure-Start'!$A$15:$J$18,MATCH($E587,'[1]2018_commission_structure-Start'!$A$15:$A$18,0),MATCH(W$1,'[1]2018_commission_structure-Start'!$A$15:$J$15,0)),0)</f>
        <v>0</v>
      </c>
      <c r="X587" s="26">
        <f>IF($H587&gt;J587,MIN($H587-J587,K587-J587)*INDEX('[1]2018_commission_structure-Start'!$A$15:$J$18,MATCH($E587,'[1]2018_commission_structure-Start'!$A$15:$A$18,0),MATCH(X$1,'[1]2018_commission_structure-Start'!$A$15:$J$15,0)),0)</f>
        <v>0</v>
      </c>
      <c r="Y587" s="26">
        <f>IF($H587&gt;K587,MIN($H587-K587,L587-K587)*INDEX('[1]2018_commission_structure-Start'!$A$15:$J$18,MATCH($E587,'[1]2018_commission_structure-Start'!$A$15:$A$18,0),MATCH(Y$1,'[1]2018_commission_structure-Start'!$A$15:$J$15,0)),0)</f>
        <v>0</v>
      </c>
      <c r="Z587" s="26">
        <f>IF(H587&gt;L587,(H587-L587)*INDEX('[1]2018_commission_structure-Start'!$A$21:$I$24,MATCH($E587,'[1]2018_commission_structure-Start'!$A$21:$A$24,0),MATCH(Z$1,'[1]2018_commission_structure-Start'!$A$21:$I$21,0)),0)</f>
        <v>0</v>
      </c>
      <c r="AA587" s="28">
        <f t="shared" si="98"/>
        <v>39438.839999999997</v>
      </c>
      <c r="AB587" s="28">
        <f t="shared" si="99"/>
        <v>97396.84</v>
      </c>
    </row>
    <row r="588" spans="1:28" x14ac:dyDescent="0.2">
      <c r="A588" s="25" t="str">
        <f t="shared" si="90"/>
        <v>Nicko Ledington</v>
      </c>
      <c r="B588" s="25">
        <v>4188124377</v>
      </c>
      <c r="C588" s="25" t="s">
        <v>1146</v>
      </c>
      <c r="D588" s="25" t="s">
        <v>1147</v>
      </c>
      <c r="E588" s="25" t="s">
        <v>7</v>
      </c>
      <c r="F588" s="25">
        <v>42063</v>
      </c>
      <c r="G588" s="25">
        <f>COUNTIF([1]deals_closed!D:D,B588)</f>
        <v>9</v>
      </c>
      <c r="H588" s="26">
        <f>SUMIF([1]deals_closed!D:D,B588,[1]deals_closed!C:C)</f>
        <v>283269</v>
      </c>
      <c r="I588" s="26">
        <f>VLOOKUP(E588,'[1]2018_commission_structure-Start'!$A$22:$I$24,9,FALSE)</f>
        <v>500000</v>
      </c>
      <c r="J588" s="26">
        <f t="shared" si="91"/>
        <v>625000</v>
      </c>
      <c r="K588" s="26">
        <f t="shared" si="92"/>
        <v>750000</v>
      </c>
      <c r="L588" s="26">
        <f t="shared" si="93"/>
        <v>1000000</v>
      </c>
      <c r="M588" s="27">
        <f t="shared" si="94"/>
        <v>0.56653799999999999</v>
      </c>
      <c r="N588" s="25" t="str">
        <f t="shared" si="95"/>
        <v>0-100%</v>
      </c>
      <c r="O588" s="28">
        <f>MIN(H588,I588)*INDEX('[1]2018_commission_structure-Start'!$A$21:$I$24,MATCH($E588,'[1]2018_commission_structure-Start'!$A$21:$A$24,0),MATCH(O$1,'[1]2018_commission_structure-Start'!$A$21:$I$21,0))</f>
        <v>28326.9</v>
      </c>
      <c r="P588" s="26">
        <f>IF(H588&gt;I588,MIN(H588-I588,J588-I588)*INDEX('[1]2018_commission_structure-Start'!$A$21:$I$24,MATCH($E588,'[1]2018_commission_structure-Start'!$A$21:$A$24,0), MATCH(P$1,'[1]2018_commission_structure-Start'!$A$21:$I$21,0)),0)</f>
        <v>0</v>
      </c>
      <c r="Q588" s="26">
        <f>IF($H588&gt;J588,MIN($H588-J588,K588-J588)*INDEX('[1]2018_commission_structure-Start'!$A$21:$I$24,MATCH($E588,'[1]2018_commission_structure-Start'!$A$21:$A$24,0), MATCH(Q$1,'[1]2018_commission_structure-Start'!$A$21:$I$21,0)),0)</f>
        <v>0</v>
      </c>
      <c r="R588" s="26">
        <f>IF($H588&gt;K588,MIN($H588-K588,L588-K588)*INDEX('[1]2018_commission_structure-Start'!$A$21:$I$24,MATCH($E588,'[1]2018_commission_structure-Start'!$A$21:$A$24,0), MATCH(R$1,'[1]2018_commission_structure-Start'!$A$21:$I$21,0)),0)</f>
        <v>0</v>
      </c>
      <c r="S588" s="26">
        <f>IF(H588&gt;L588,(H588-L588)*INDEX('[1]2018_commission_structure-Start'!$A$21:$I$24,MATCH($E588,'[1]2018_commission_structure-Start'!$A$21:$A$24,0),MATCH(S$1,'[1]2018_commission_structure-Start'!$A$21:$I$21,0)),0)</f>
        <v>0</v>
      </c>
      <c r="T588" s="28">
        <f t="shared" si="96"/>
        <v>28326.9</v>
      </c>
      <c r="U588" s="28">
        <f t="shared" si="97"/>
        <v>70389.899999999994</v>
      </c>
      <c r="V588" s="28">
        <f>MIN(H588,I588)*INDEX('[1]2018_commission_structure-Start'!$A$15:$J$18,MATCH($E588,'[1]2018_commission_structure-Start'!$A$15:$A$18,0),MATCH(V$1,'[1]2018_commission_structure-Start'!$A$15:$J$15,0))</f>
        <v>33992.28</v>
      </c>
      <c r="W588" s="26">
        <f>IF($H588&gt;I588,MIN($H588-I588,J588-I588)*INDEX('[1]2018_commission_structure-Start'!$A$15:$J$18,MATCH($E588,'[1]2018_commission_structure-Start'!$A$15:$A$18,0),MATCH(W$1,'[1]2018_commission_structure-Start'!$A$15:$J$15,0)),0)</f>
        <v>0</v>
      </c>
      <c r="X588" s="26">
        <f>IF($H588&gt;J588,MIN($H588-J588,K588-J588)*INDEX('[1]2018_commission_structure-Start'!$A$15:$J$18,MATCH($E588,'[1]2018_commission_structure-Start'!$A$15:$A$18,0),MATCH(X$1,'[1]2018_commission_structure-Start'!$A$15:$J$15,0)),0)</f>
        <v>0</v>
      </c>
      <c r="Y588" s="26">
        <f>IF($H588&gt;K588,MIN($H588-K588,L588-K588)*INDEX('[1]2018_commission_structure-Start'!$A$15:$J$18,MATCH($E588,'[1]2018_commission_structure-Start'!$A$15:$A$18,0),MATCH(Y$1,'[1]2018_commission_structure-Start'!$A$15:$J$15,0)),0)</f>
        <v>0</v>
      </c>
      <c r="Z588" s="26">
        <f>IF(H588&gt;L588,(H588-L588)*INDEX('[1]2018_commission_structure-Start'!$A$21:$I$24,MATCH($E588,'[1]2018_commission_structure-Start'!$A$21:$A$24,0),MATCH(Z$1,'[1]2018_commission_structure-Start'!$A$21:$I$21,0)),0)</f>
        <v>0</v>
      </c>
      <c r="AA588" s="28">
        <f t="shared" si="98"/>
        <v>33992.28</v>
      </c>
      <c r="AB588" s="28">
        <f t="shared" si="99"/>
        <v>76055.28</v>
      </c>
    </row>
    <row r="589" spans="1:28" x14ac:dyDescent="0.2">
      <c r="A589" s="25" t="str">
        <f t="shared" si="90"/>
        <v>Damaris Metson</v>
      </c>
      <c r="B589" s="25">
        <v>471886378</v>
      </c>
      <c r="C589" s="25" t="s">
        <v>1148</v>
      </c>
      <c r="D589" s="25" t="s">
        <v>1149</v>
      </c>
      <c r="E589" s="25" t="s">
        <v>29</v>
      </c>
      <c r="F589" s="25">
        <v>65588</v>
      </c>
      <c r="G589" s="25">
        <f>COUNTIF([1]deals_closed!D:D,B589)</f>
        <v>21</v>
      </c>
      <c r="H589" s="26">
        <f>SUMIF([1]deals_closed!D:D,B589,[1]deals_closed!C:C)</f>
        <v>721970</v>
      </c>
      <c r="I589" s="26">
        <f>VLOOKUP(E589,'[1]2018_commission_structure-Start'!$A$22:$I$24,9,FALSE)</f>
        <v>600000</v>
      </c>
      <c r="J589" s="26">
        <f t="shared" si="91"/>
        <v>750000</v>
      </c>
      <c r="K589" s="26">
        <f t="shared" si="92"/>
        <v>900000</v>
      </c>
      <c r="L589" s="26">
        <f t="shared" si="93"/>
        <v>1200000</v>
      </c>
      <c r="M589" s="27">
        <f t="shared" si="94"/>
        <v>1.2032833333333333</v>
      </c>
      <c r="N589" s="25" t="str">
        <f t="shared" si="95"/>
        <v>100-125%</v>
      </c>
      <c r="O589" s="28">
        <f>MIN(H589,I589)*INDEX('[1]2018_commission_structure-Start'!$A$21:$I$24,MATCH($E589,'[1]2018_commission_structure-Start'!$A$21:$A$24,0),MATCH(O$1,'[1]2018_commission_structure-Start'!$A$21:$I$21,0))</f>
        <v>78000</v>
      </c>
      <c r="P589" s="26">
        <f>IF(H589&gt;I589,MIN(H589-I589,J589-I589)*INDEX('[1]2018_commission_structure-Start'!$A$21:$I$24,MATCH($E589,'[1]2018_commission_structure-Start'!$A$21:$A$24,0), MATCH(P$1,'[1]2018_commission_structure-Start'!$A$21:$I$21,0)),0)</f>
        <v>20734.900000000001</v>
      </c>
      <c r="Q589" s="26">
        <f>IF($H589&gt;J589,MIN($H589-J589,K589-J589)*INDEX('[1]2018_commission_structure-Start'!$A$21:$I$24,MATCH($E589,'[1]2018_commission_structure-Start'!$A$21:$A$24,0), MATCH(Q$1,'[1]2018_commission_structure-Start'!$A$21:$I$21,0)),0)</f>
        <v>0</v>
      </c>
      <c r="R589" s="26">
        <f>IF($H589&gt;K589,MIN($H589-K589,L589-K589)*INDEX('[1]2018_commission_structure-Start'!$A$21:$I$24,MATCH($E589,'[1]2018_commission_structure-Start'!$A$21:$A$24,0), MATCH(R$1,'[1]2018_commission_structure-Start'!$A$21:$I$21,0)),0)</f>
        <v>0</v>
      </c>
      <c r="S589" s="26">
        <f>IF(H589&gt;L589,(H589-L589)*INDEX('[1]2018_commission_structure-Start'!$A$21:$I$24,MATCH($E589,'[1]2018_commission_structure-Start'!$A$21:$A$24,0),MATCH(S$1,'[1]2018_commission_structure-Start'!$A$21:$I$21,0)),0)</f>
        <v>0</v>
      </c>
      <c r="T589" s="28">
        <f t="shared" si="96"/>
        <v>98734.9</v>
      </c>
      <c r="U589" s="28">
        <f t="shared" si="97"/>
        <v>164322.9</v>
      </c>
      <c r="V589" s="28">
        <f>MIN(H589,I589)*INDEX('[1]2018_commission_structure-Start'!$A$15:$J$18,MATCH($E589,'[1]2018_commission_structure-Start'!$A$15:$A$18,0),MATCH(V$1,'[1]2018_commission_structure-Start'!$A$15:$J$15,0))</f>
        <v>90000</v>
      </c>
      <c r="W589" s="26">
        <f>IF($H589&gt;I589,MIN($H589-I589,J589-I589)*INDEX('[1]2018_commission_structure-Start'!$A$15:$J$18,MATCH($E589,'[1]2018_commission_structure-Start'!$A$15:$A$18,0),MATCH(W$1,'[1]2018_commission_structure-Start'!$A$15:$J$15,0)),0)</f>
        <v>21954.6</v>
      </c>
      <c r="X589" s="26">
        <f>IF($H589&gt;J589,MIN($H589-J589,K589-J589)*INDEX('[1]2018_commission_structure-Start'!$A$15:$J$18,MATCH($E589,'[1]2018_commission_structure-Start'!$A$15:$A$18,0),MATCH(X$1,'[1]2018_commission_structure-Start'!$A$15:$J$15,0)),0)</f>
        <v>0</v>
      </c>
      <c r="Y589" s="26">
        <f>IF($H589&gt;K589,MIN($H589-K589,L589-K589)*INDEX('[1]2018_commission_structure-Start'!$A$15:$J$18,MATCH($E589,'[1]2018_commission_structure-Start'!$A$15:$A$18,0),MATCH(Y$1,'[1]2018_commission_structure-Start'!$A$15:$J$15,0)),0)</f>
        <v>0</v>
      </c>
      <c r="Z589" s="26">
        <f>IF(H589&gt;L589,(H589-L589)*INDEX('[1]2018_commission_structure-Start'!$A$21:$I$24,MATCH($E589,'[1]2018_commission_structure-Start'!$A$21:$A$24,0),MATCH(Z$1,'[1]2018_commission_structure-Start'!$A$21:$I$21,0)),0)</f>
        <v>0</v>
      </c>
      <c r="AA589" s="28">
        <f t="shared" si="98"/>
        <v>111954.6</v>
      </c>
      <c r="AB589" s="28">
        <f t="shared" si="99"/>
        <v>177542.6</v>
      </c>
    </row>
    <row r="590" spans="1:28" x14ac:dyDescent="0.2">
      <c r="A590" s="25" t="str">
        <f t="shared" si="90"/>
        <v>Merrill Speakman</v>
      </c>
      <c r="B590" s="25">
        <v>4688336071</v>
      </c>
      <c r="C590" s="25" t="s">
        <v>1150</v>
      </c>
      <c r="D590" s="25" t="s">
        <v>1151</v>
      </c>
      <c r="E590" s="25" t="s">
        <v>10</v>
      </c>
      <c r="F590" s="25">
        <v>111549</v>
      </c>
      <c r="G590" s="25">
        <f>COUNTIF([1]deals_closed!D:D,B590)</f>
        <v>22</v>
      </c>
      <c r="H590" s="26">
        <f>SUMIF([1]deals_closed!D:D,B590,[1]deals_closed!C:C)</f>
        <v>796327</v>
      </c>
      <c r="I590" s="26">
        <f>VLOOKUP(E590,'[1]2018_commission_structure-Start'!$A$22:$I$24,9,FALSE)</f>
        <v>750000</v>
      </c>
      <c r="J590" s="26">
        <f t="shared" si="91"/>
        <v>937500</v>
      </c>
      <c r="K590" s="26">
        <f t="shared" si="92"/>
        <v>1125000</v>
      </c>
      <c r="L590" s="26">
        <f t="shared" si="93"/>
        <v>1500000</v>
      </c>
      <c r="M590" s="27">
        <f t="shared" si="94"/>
        <v>1.0617693333333333</v>
      </c>
      <c r="N590" s="25" t="str">
        <f t="shared" si="95"/>
        <v>100-125%</v>
      </c>
      <c r="O590" s="28">
        <f>MIN(H590,I590)*INDEX('[1]2018_commission_structure-Start'!$A$21:$I$24,MATCH($E590,'[1]2018_commission_structure-Start'!$A$21:$A$24,0),MATCH(O$1,'[1]2018_commission_structure-Start'!$A$21:$I$21,0))</f>
        <v>112500</v>
      </c>
      <c r="P590" s="26">
        <f>IF(H590&gt;I590,MIN(H590-I590,J590-I590)*INDEX('[1]2018_commission_structure-Start'!$A$21:$I$24,MATCH($E590,'[1]2018_commission_structure-Start'!$A$21:$A$24,0), MATCH(P$1,'[1]2018_commission_structure-Start'!$A$21:$I$21,0)),0)</f>
        <v>8802.1299999999992</v>
      </c>
      <c r="Q590" s="26">
        <f>IF($H590&gt;J590,MIN($H590-J590,K590-J590)*INDEX('[1]2018_commission_structure-Start'!$A$21:$I$24,MATCH($E590,'[1]2018_commission_structure-Start'!$A$21:$A$24,0), MATCH(Q$1,'[1]2018_commission_structure-Start'!$A$21:$I$21,0)),0)</f>
        <v>0</v>
      </c>
      <c r="R590" s="26">
        <f>IF($H590&gt;K590,MIN($H590-K590,L590-K590)*INDEX('[1]2018_commission_structure-Start'!$A$21:$I$24,MATCH($E590,'[1]2018_commission_structure-Start'!$A$21:$A$24,0), MATCH(R$1,'[1]2018_commission_structure-Start'!$A$21:$I$21,0)),0)</f>
        <v>0</v>
      </c>
      <c r="S590" s="26">
        <f>IF(H590&gt;L590,(H590-L590)*INDEX('[1]2018_commission_structure-Start'!$A$21:$I$24,MATCH($E590,'[1]2018_commission_structure-Start'!$A$21:$A$24,0),MATCH(S$1,'[1]2018_commission_structure-Start'!$A$21:$I$21,0)),0)</f>
        <v>0</v>
      </c>
      <c r="T590" s="28">
        <f t="shared" si="96"/>
        <v>121302.13</v>
      </c>
      <c r="U590" s="28">
        <f t="shared" si="97"/>
        <v>232851.13</v>
      </c>
      <c r="V590" s="28">
        <f>MIN(H590,I590)*INDEX('[1]2018_commission_structure-Start'!$A$15:$J$18,MATCH($E590,'[1]2018_commission_structure-Start'!$A$15:$A$18,0),MATCH(V$1,'[1]2018_commission_structure-Start'!$A$15:$J$15,0))</f>
        <v>112500</v>
      </c>
      <c r="W590" s="26">
        <f>IF($H590&gt;I590,MIN($H590-I590,J590-I590)*INDEX('[1]2018_commission_structure-Start'!$A$15:$J$18,MATCH($E590,'[1]2018_commission_structure-Start'!$A$15:$A$18,0),MATCH(W$1,'[1]2018_commission_structure-Start'!$A$15:$J$15,0)),0)</f>
        <v>10191.94</v>
      </c>
      <c r="X590" s="26">
        <f>IF($H590&gt;J590,MIN($H590-J590,K590-J590)*INDEX('[1]2018_commission_structure-Start'!$A$15:$J$18,MATCH($E590,'[1]2018_commission_structure-Start'!$A$15:$A$18,0),MATCH(X$1,'[1]2018_commission_structure-Start'!$A$15:$J$15,0)),0)</f>
        <v>0</v>
      </c>
      <c r="Y590" s="26">
        <f>IF($H590&gt;K590,MIN($H590-K590,L590-K590)*INDEX('[1]2018_commission_structure-Start'!$A$15:$J$18,MATCH($E590,'[1]2018_commission_structure-Start'!$A$15:$A$18,0),MATCH(Y$1,'[1]2018_commission_structure-Start'!$A$15:$J$15,0)),0)</f>
        <v>0</v>
      </c>
      <c r="Z590" s="26">
        <f>IF(H590&gt;L590,(H590-L590)*INDEX('[1]2018_commission_structure-Start'!$A$21:$I$24,MATCH($E590,'[1]2018_commission_structure-Start'!$A$21:$A$24,0),MATCH(Z$1,'[1]2018_commission_structure-Start'!$A$21:$I$21,0)),0)</f>
        <v>0</v>
      </c>
      <c r="AA590" s="28">
        <f t="shared" si="98"/>
        <v>122691.94</v>
      </c>
      <c r="AB590" s="28">
        <f t="shared" si="99"/>
        <v>234240.94</v>
      </c>
    </row>
    <row r="591" spans="1:28" x14ac:dyDescent="0.2">
      <c r="A591" s="25" t="str">
        <f t="shared" si="90"/>
        <v>Darcie Hylands</v>
      </c>
      <c r="B591" s="25">
        <v>7778092905</v>
      </c>
      <c r="C591" s="25" t="s">
        <v>1152</v>
      </c>
      <c r="D591" s="25" t="s">
        <v>1153</v>
      </c>
      <c r="E591" s="25" t="s">
        <v>10</v>
      </c>
      <c r="F591" s="25">
        <v>121420</v>
      </c>
      <c r="G591" s="25">
        <f>COUNTIF([1]deals_closed!D:D,B591)</f>
        <v>25</v>
      </c>
      <c r="H591" s="26">
        <f>SUMIF([1]deals_closed!D:D,B591,[1]deals_closed!C:C)</f>
        <v>880318</v>
      </c>
      <c r="I591" s="26">
        <f>VLOOKUP(E591,'[1]2018_commission_structure-Start'!$A$22:$I$24,9,FALSE)</f>
        <v>750000</v>
      </c>
      <c r="J591" s="26">
        <f t="shared" si="91"/>
        <v>937500</v>
      </c>
      <c r="K591" s="26">
        <f t="shared" si="92"/>
        <v>1125000</v>
      </c>
      <c r="L591" s="26">
        <f t="shared" si="93"/>
        <v>1500000</v>
      </c>
      <c r="M591" s="27">
        <f t="shared" si="94"/>
        <v>1.1737573333333333</v>
      </c>
      <c r="N591" s="25" t="str">
        <f t="shared" si="95"/>
        <v>100-125%</v>
      </c>
      <c r="O591" s="28">
        <f>MIN(H591,I591)*INDEX('[1]2018_commission_structure-Start'!$A$21:$I$24,MATCH($E591,'[1]2018_commission_structure-Start'!$A$21:$A$24,0),MATCH(O$1,'[1]2018_commission_structure-Start'!$A$21:$I$21,0))</f>
        <v>112500</v>
      </c>
      <c r="P591" s="26">
        <f>IF(H591&gt;I591,MIN(H591-I591,J591-I591)*INDEX('[1]2018_commission_structure-Start'!$A$21:$I$24,MATCH($E591,'[1]2018_commission_structure-Start'!$A$21:$A$24,0), MATCH(P$1,'[1]2018_commission_structure-Start'!$A$21:$I$21,0)),0)</f>
        <v>24760.420000000002</v>
      </c>
      <c r="Q591" s="26">
        <f>IF($H591&gt;J591,MIN($H591-J591,K591-J591)*INDEX('[1]2018_commission_structure-Start'!$A$21:$I$24,MATCH($E591,'[1]2018_commission_structure-Start'!$A$21:$A$24,0), MATCH(Q$1,'[1]2018_commission_structure-Start'!$A$21:$I$21,0)),0)</f>
        <v>0</v>
      </c>
      <c r="R591" s="26">
        <f>IF($H591&gt;K591,MIN($H591-K591,L591-K591)*INDEX('[1]2018_commission_structure-Start'!$A$21:$I$24,MATCH($E591,'[1]2018_commission_structure-Start'!$A$21:$A$24,0), MATCH(R$1,'[1]2018_commission_structure-Start'!$A$21:$I$21,0)),0)</f>
        <v>0</v>
      </c>
      <c r="S591" s="26">
        <f>IF(H591&gt;L591,(H591-L591)*INDEX('[1]2018_commission_structure-Start'!$A$21:$I$24,MATCH($E591,'[1]2018_commission_structure-Start'!$A$21:$A$24,0),MATCH(S$1,'[1]2018_commission_structure-Start'!$A$21:$I$21,0)),0)</f>
        <v>0</v>
      </c>
      <c r="T591" s="28">
        <f t="shared" si="96"/>
        <v>137260.42000000001</v>
      </c>
      <c r="U591" s="28">
        <f t="shared" si="97"/>
        <v>258680.42</v>
      </c>
      <c r="V591" s="28">
        <f>MIN(H591,I591)*INDEX('[1]2018_commission_structure-Start'!$A$15:$J$18,MATCH($E591,'[1]2018_commission_structure-Start'!$A$15:$A$18,0),MATCH(V$1,'[1]2018_commission_structure-Start'!$A$15:$J$15,0))</f>
        <v>112500</v>
      </c>
      <c r="W591" s="26">
        <f>IF($H591&gt;I591,MIN($H591-I591,J591-I591)*INDEX('[1]2018_commission_structure-Start'!$A$15:$J$18,MATCH($E591,'[1]2018_commission_structure-Start'!$A$15:$A$18,0),MATCH(W$1,'[1]2018_commission_structure-Start'!$A$15:$J$15,0)),0)</f>
        <v>28669.96</v>
      </c>
      <c r="X591" s="26">
        <f>IF($H591&gt;J591,MIN($H591-J591,K591-J591)*INDEX('[1]2018_commission_structure-Start'!$A$15:$J$18,MATCH($E591,'[1]2018_commission_structure-Start'!$A$15:$A$18,0),MATCH(X$1,'[1]2018_commission_structure-Start'!$A$15:$J$15,0)),0)</f>
        <v>0</v>
      </c>
      <c r="Y591" s="26">
        <f>IF($H591&gt;K591,MIN($H591-K591,L591-K591)*INDEX('[1]2018_commission_structure-Start'!$A$15:$J$18,MATCH($E591,'[1]2018_commission_structure-Start'!$A$15:$A$18,0),MATCH(Y$1,'[1]2018_commission_structure-Start'!$A$15:$J$15,0)),0)</f>
        <v>0</v>
      </c>
      <c r="Z591" s="26">
        <f>IF(H591&gt;L591,(H591-L591)*INDEX('[1]2018_commission_structure-Start'!$A$21:$I$24,MATCH($E591,'[1]2018_commission_structure-Start'!$A$21:$A$24,0),MATCH(Z$1,'[1]2018_commission_structure-Start'!$A$21:$I$21,0)),0)</f>
        <v>0</v>
      </c>
      <c r="AA591" s="28">
        <f t="shared" si="98"/>
        <v>141169.96</v>
      </c>
      <c r="AB591" s="28">
        <f t="shared" si="99"/>
        <v>262589.95999999996</v>
      </c>
    </row>
    <row r="592" spans="1:28" x14ac:dyDescent="0.2">
      <c r="A592" s="25" t="str">
        <f t="shared" si="90"/>
        <v>Tedmund Lardeux</v>
      </c>
      <c r="B592" s="25">
        <v>7338728615</v>
      </c>
      <c r="C592" s="25" t="s">
        <v>1154</v>
      </c>
      <c r="D592" s="25" t="s">
        <v>1155</v>
      </c>
      <c r="E592" s="25" t="s">
        <v>7</v>
      </c>
      <c r="F592" s="25">
        <v>61730</v>
      </c>
      <c r="G592" s="25">
        <f>COUNTIF([1]deals_closed!D:D,B592)</f>
        <v>27</v>
      </c>
      <c r="H592" s="26">
        <f>SUMIF([1]deals_closed!D:D,B592,[1]deals_closed!C:C)</f>
        <v>939740</v>
      </c>
      <c r="I592" s="26">
        <f>VLOOKUP(E592,'[1]2018_commission_structure-Start'!$A$22:$I$24,9,FALSE)</f>
        <v>500000</v>
      </c>
      <c r="J592" s="26">
        <f t="shared" si="91"/>
        <v>625000</v>
      </c>
      <c r="K592" s="26">
        <f t="shared" si="92"/>
        <v>750000</v>
      </c>
      <c r="L592" s="26">
        <f t="shared" si="93"/>
        <v>1000000</v>
      </c>
      <c r="M592" s="27">
        <f t="shared" si="94"/>
        <v>1.87948</v>
      </c>
      <c r="N592" s="25" t="str">
        <f t="shared" si="95"/>
        <v>150-200%</v>
      </c>
      <c r="O592" s="28">
        <f>MIN(H592,I592)*INDEX('[1]2018_commission_structure-Start'!$A$21:$I$24,MATCH($E592,'[1]2018_commission_structure-Start'!$A$21:$A$24,0),MATCH(O$1,'[1]2018_commission_structure-Start'!$A$21:$I$21,0))</f>
        <v>50000</v>
      </c>
      <c r="P592" s="26">
        <f>IF(H592&gt;I592,MIN(H592-I592,J592-I592)*INDEX('[1]2018_commission_structure-Start'!$A$21:$I$24,MATCH($E592,'[1]2018_commission_structure-Start'!$A$21:$A$24,0), MATCH(P$1,'[1]2018_commission_structure-Start'!$A$21:$I$21,0)),0)</f>
        <v>18750</v>
      </c>
      <c r="Q592" s="26">
        <f>IF($H592&gt;J592,MIN($H592-J592,K592-J592)*INDEX('[1]2018_commission_structure-Start'!$A$21:$I$24,MATCH($E592,'[1]2018_commission_structure-Start'!$A$21:$A$24,0), MATCH(Q$1,'[1]2018_commission_structure-Start'!$A$21:$I$21,0)),0)</f>
        <v>22500</v>
      </c>
      <c r="R592" s="26">
        <f>IF($H592&gt;K592,MIN($H592-K592,L592-K592)*INDEX('[1]2018_commission_structure-Start'!$A$21:$I$24,MATCH($E592,'[1]2018_commission_structure-Start'!$A$21:$A$24,0), MATCH(R$1,'[1]2018_commission_structure-Start'!$A$21:$I$21,0)),0)</f>
        <v>41742.800000000003</v>
      </c>
      <c r="S592" s="26">
        <f>IF(H592&gt;L592,(H592-L592)*INDEX('[1]2018_commission_structure-Start'!$A$21:$I$24,MATCH($E592,'[1]2018_commission_structure-Start'!$A$21:$A$24,0),MATCH(S$1,'[1]2018_commission_structure-Start'!$A$21:$I$21,0)),0)</f>
        <v>0</v>
      </c>
      <c r="T592" s="28">
        <f t="shared" si="96"/>
        <v>132992.79999999999</v>
      </c>
      <c r="U592" s="28">
        <f t="shared" si="97"/>
        <v>194722.8</v>
      </c>
      <c r="V592" s="28">
        <f>MIN(H592,I592)*INDEX('[1]2018_commission_structure-Start'!$A$15:$J$18,MATCH($E592,'[1]2018_commission_structure-Start'!$A$15:$A$18,0),MATCH(V$1,'[1]2018_commission_structure-Start'!$A$15:$J$15,0))</f>
        <v>60000</v>
      </c>
      <c r="W592" s="26">
        <f>IF($H592&gt;I592,MIN($H592-I592,J592-I592)*INDEX('[1]2018_commission_structure-Start'!$A$15:$J$18,MATCH($E592,'[1]2018_commission_structure-Start'!$A$15:$A$18,0),MATCH(W$1,'[1]2018_commission_structure-Start'!$A$15:$J$15,0)),0)</f>
        <v>21250</v>
      </c>
      <c r="X592" s="26">
        <f>IF($H592&gt;J592,MIN($H592-J592,K592-J592)*INDEX('[1]2018_commission_structure-Start'!$A$15:$J$18,MATCH($E592,'[1]2018_commission_structure-Start'!$A$15:$A$18,0),MATCH(X$1,'[1]2018_commission_structure-Start'!$A$15:$J$15,0)),0)</f>
        <v>25000</v>
      </c>
      <c r="Y592" s="26">
        <f>IF($H592&gt;K592,MIN($H592-K592,L592-K592)*INDEX('[1]2018_commission_structure-Start'!$A$15:$J$18,MATCH($E592,'[1]2018_commission_structure-Start'!$A$15:$A$18,0),MATCH(Y$1,'[1]2018_commission_structure-Start'!$A$15:$J$15,0)),0)</f>
        <v>41742.800000000003</v>
      </c>
      <c r="Z592" s="26">
        <f>IF(H592&gt;L592,(H592-L592)*INDEX('[1]2018_commission_structure-Start'!$A$21:$I$24,MATCH($E592,'[1]2018_commission_structure-Start'!$A$21:$A$24,0),MATCH(Z$1,'[1]2018_commission_structure-Start'!$A$21:$I$21,0)),0)</f>
        <v>0</v>
      </c>
      <c r="AA592" s="28">
        <f t="shared" si="98"/>
        <v>147992.79999999999</v>
      </c>
      <c r="AB592" s="28">
        <f t="shared" si="99"/>
        <v>209722.8</v>
      </c>
    </row>
    <row r="593" spans="1:28" x14ac:dyDescent="0.2">
      <c r="A593" s="25" t="str">
        <f t="shared" si="90"/>
        <v>Jamil Regnard</v>
      </c>
      <c r="B593" s="25">
        <v>6724903874</v>
      </c>
      <c r="C593" s="25" t="s">
        <v>1156</v>
      </c>
      <c r="D593" s="25" t="s">
        <v>1157</v>
      </c>
      <c r="E593" s="25" t="s">
        <v>10</v>
      </c>
      <c r="F593" s="25">
        <v>118446</v>
      </c>
      <c r="G593" s="25">
        <f>COUNTIF([1]deals_closed!D:D,B593)</f>
        <v>22</v>
      </c>
      <c r="H593" s="26">
        <f>SUMIF([1]deals_closed!D:D,B593,[1]deals_closed!C:C)</f>
        <v>640400</v>
      </c>
      <c r="I593" s="26">
        <f>VLOOKUP(E593,'[1]2018_commission_structure-Start'!$A$22:$I$24,9,FALSE)</f>
        <v>750000</v>
      </c>
      <c r="J593" s="26">
        <f t="shared" si="91"/>
        <v>937500</v>
      </c>
      <c r="K593" s="26">
        <f t="shared" si="92"/>
        <v>1125000</v>
      </c>
      <c r="L593" s="26">
        <f t="shared" si="93"/>
        <v>1500000</v>
      </c>
      <c r="M593" s="27">
        <f t="shared" si="94"/>
        <v>0.85386666666666666</v>
      </c>
      <c r="N593" s="25" t="str">
        <f t="shared" si="95"/>
        <v>0-100%</v>
      </c>
      <c r="O593" s="28">
        <f>MIN(H593,I593)*INDEX('[1]2018_commission_structure-Start'!$A$21:$I$24,MATCH($E593,'[1]2018_commission_structure-Start'!$A$21:$A$24,0),MATCH(O$1,'[1]2018_commission_structure-Start'!$A$21:$I$21,0))</f>
        <v>96060</v>
      </c>
      <c r="P593" s="26">
        <f>IF(H593&gt;I593,MIN(H593-I593,J593-I593)*INDEX('[1]2018_commission_structure-Start'!$A$21:$I$24,MATCH($E593,'[1]2018_commission_structure-Start'!$A$21:$A$24,0), MATCH(P$1,'[1]2018_commission_structure-Start'!$A$21:$I$21,0)),0)</f>
        <v>0</v>
      </c>
      <c r="Q593" s="26">
        <f>IF($H593&gt;J593,MIN($H593-J593,K593-J593)*INDEX('[1]2018_commission_structure-Start'!$A$21:$I$24,MATCH($E593,'[1]2018_commission_structure-Start'!$A$21:$A$24,0), MATCH(Q$1,'[1]2018_commission_structure-Start'!$A$21:$I$21,0)),0)</f>
        <v>0</v>
      </c>
      <c r="R593" s="26">
        <f>IF($H593&gt;K593,MIN($H593-K593,L593-K593)*INDEX('[1]2018_commission_structure-Start'!$A$21:$I$24,MATCH($E593,'[1]2018_commission_structure-Start'!$A$21:$A$24,0), MATCH(R$1,'[1]2018_commission_structure-Start'!$A$21:$I$21,0)),0)</f>
        <v>0</v>
      </c>
      <c r="S593" s="26">
        <f>IF(H593&gt;L593,(H593-L593)*INDEX('[1]2018_commission_structure-Start'!$A$21:$I$24,MATCH($E593,'[1]2018_commission_structure-Start'!$A$21:$A$24,0),MATCH(S$1,'[1]2018_commission_structure-Start'!$A$21:$I$21,0)),0)</f>
        <v>0</v>
      </c>
      <c r="T593" s="28">
        <f t="shared" si="96"/>
        <v>96060</v>
      </c>
      <c r="U593" s="28">
        <f t="shared" si="97"/>
        <v>214506</v>
      </c>
      <c r="V593" s="28">
        <f>MIN(H593,I593)*INDEX('[1]2018_commission_structure-Start'!$A$15:$J$18,MATCH($E593,'[1]2018_commission_structure-Start'!$A$15:$A$18,0),MATCH(V$1,'[1]2018_commission_structure-Start'!$A$15:$J$15,0))</f>
        <v>96060</v>
      </c>
      <c r="W593" s="26">
        <f>IF($H593&gt;I593,MIN($H593-I593,J593-I593)*INDEX('[1]2018_commission_structure-Start'!$A$15:$J$18,MATCH($E593,'[1]2018_commission_structure-Start'!$A$15:$A$18,0),MATCH(W$1,'[1]2018_commission_structure-Start'!$A$15:$J$15,0)),0)</f>
        <v>0</v>
      </c>
      <c r="X593" s="26">
        <f>IF($H593&gt;J593,MIN($H593-J593,K593-J593)*INDEX('[1]2018_commission_structure-Start'!$A$15:$J$18,MATCH($E593,'[1]2018_commission_structure-Start'!$A$15:$A$18,0),MATCH(X$1,'[1]2018_commission_structure-Start'!$A$15:$J$15,0)),0)</f>
        <v>0</v>
      </c>
      <c r="Y593" s="26">
        <f>IF($H593&gt;K593,MIN($H593-K593,L593-K593)*INDEX('[1]2018_commission_structure-Start'!$A$15:$J$18,MATCH($E593,'[1]2018_commission_structure-Start'!$A$15:$A$18,0),MATCH(Y$1,'[1]2018_commission_structure-Start'!$A$15:$J$15,0)),0)</f>
        <v>0</v>
      </c>
      <c r="Z593" s="26">
        <f>IF(H593&gt;L593,(H593-L593)*INDEX('[1]2018_commission_structure-Start'!$A$21:$I$24,MATCH($E593,'[1]2018_commission_structure-Start'!$A$21:$A$24,0),MATCH(Z$1,'[1]2018_commission_structure-Start'!$A$21:$I$21,0)),0)</f>
        <v>0</v>
      </c>
      <c r="AA593" s="28">
        <f t="shared" si="98"/>
        <v>96060</v>
      </c>
      <c r="AB593" s="28">
        <f t="shared" si="99"/>
        <v>214506</v>
      </c>
    </row>
    <row r="594" spans="1:28" x14ac:dyDescent="0.2">
      <c r="A594" s="25" t="str">
        <f t="shared" si="90"/>
        <v>Merrile Urrey</v>
      </c>
      <c r="B594" s="25">
        <v>2975315244</v>
      </c>
      <c r="C594" s="25" t="s">
        <v>1158</v>
      </c>
      <c r="D594" s="25" t="s">
        <v>1159</v>
      </c>
      <c r="E594" s="25" t="s">
        <v>10</v>
      </c>
      <c r="F594" s="25">
        <v>108445</v>
      </c>
      <c r="G594" s="25">
        <f>COUNTIF([1]deals_closed!D:D,B594)</f>
        <v>21</v>
      </c>
      <c r="H594" s="26">
        <f>SUMIF([1]deals_closed!D:D,B594,[1]deals_closed!C:C)</f>
        <v>745518</v>
      </c>
      <c r="I594" s="26">
        <f>VLOOKUP(E594,'[1]2018_commission_structure-Start'!$A$22:$I$24,9,FALSE)</f>
        <v>750000</v>
      </c>
      <c r="J594" s="26">
        <f t="shared" si="91"/>
        <v>937500</v>
      </c>
      <c r="K594" s="26">
        <f t="shared" si="92"/>
        <v>1125000</v>
      </c>
      <c r="L594" s="26">
        <f t="shared" si="93"/>
        <v>1500000</v>
      </c>
      <c r="M594" s="27">
        <f t="shared" si="94"/>
        <v>0.99402400000000002</v>
      </c>
      <c r="N594" s="25" t="str">
        <f t="shared" si="95"/>
        <v>0-100%</v>
      </c>
      <c r="O594" s="28">
        <f>MIN(H594,I594)*INDEX('[1]2018_commission_structure-Start'!$A$21:$I$24,MATCH($E594,'[1]2018_commission_structure-Start'!$A$21:$A$24,0),MATCH(O$1,'[1]2018_commission_structure-Start'!$A$21:$I$21,0))</f>
        <v>111827.7</v>
      </c>
      <c r="P594" s="26">
        <f>IF(H594&gt;I594,MIN(H594-I594,J594-I594)*INDEX('[1]2018_commission_structure-Start'!$A$21:$I$24,MATCH($E594,'[1]2018_commission_structure-Start'!$A$21:$A$24,0), MATCH(P$1,'[1]2018_commission_structure-Start'!$A$21:$I$21,0)),0)</f>
        <v>0</v>
      </c>
      <c r="Q594" s="26">
        <f>IF($H594&gt;J594,MIN($H594-J594,K594-J594)*INDEX('[1]2018_commission_structure-Start'!$A$21:$I$24,MATCH($E594,'[1]2018_commission_structure-Start'!$A$21:$A$24,0), MATCH(Q$1,'[1]2018_commission_structure-Start'!$A$21:$I$21,0)),0)</f>
        <v>0</v>
      </c>
      <c r="R594" s="26">
        <f>IF($H594&gt;K594,MIN($H594-K594,L594-K594)*INDEX('[1]2018_commission_structure-Start'!$A$21:$I$24,MATCH($E594,'[1]2018_commission_structure-Start'!$A$21:$A$24,0), MATCH(R$1,'[1]2018_commission_structure-Start'!$A$21:$I$21,0)),0)</f>
        <v>0</v>
      </c>
      <c r="S594" s="26">
        <f>IF(H594&gt;L594,(H594-L594)*INDEX('[1]2018_commission_structure-Start'!$A$21:$I$24,MATCH($E594,'[1]2018_commission_structure-Start'!$A$21:$A$24,0),MATCH(S$1,'[1]2018_commission_structure-Start'!$A$21:$I$21,0)),0)</f>
        <v>0</v>
      </c>
      <c r="T594" s="28">
        <f t="shared" si="96"/>
        <v>111827.7</v>
      </c>
      <c r="U594" s="28">
        <f t="shared" si="97"/>
        <v>220272.7</v>
      </c>
      <c r="V594" s="28">
        <f>MIN(H594,I594)*INDEX('[1]2018_commission_structure-Start'!$A$15:$J$18,MATCH($E594,'[1]2018_commission_structure-Start'!$A$15:$A$18,0),MATCH(V$1,'[1]2018_commission_structure-Start'!$A$15:$J$15,0))</f>
        <v>111827.7</v>
      </c>
      <c r="W594" s="26">
        <f>IF($H594&gt;I594,MIN($H594-I594,J594-I594)*INDEX('[1]2018_commission_structure-Start'!$A$15:$J$18,MATCH($E594,'[1]2018_commission_structure-Start'!$A$15:$A$18,0),MATCH(W$1,'[1]2018_commission_structure-Start'!$A$15:$J$15,0)),0)</f>
        <v>0</v>
      </c>
      <c r="X594" s="26">
        <f>IF($H594&gt;J594,MIN($H594-J594,K594-J594)*INDEX('[1]2018_commission_structure-Start'!$A$15:$J$18,MATCH($E594,'[1]2018_commission_structure-Start'!$A$15:$A$18,0),MATCH(X$1,'[1]2018_commission_structure-Start'!$A$15:$J$15,0)),0)</f>
        <v>0</v>
      </c>
      <c r="Y594" s="26">
        <f>IF($H594&gt;K594,MIN($H594-K594,L594-K594)*INDEX('[1]2018_commission_structure-Start'!$A$15:$J$18,MATCH($E594,'[1]2018_commission_structure-Start'!$A$15:$A$18,0),MATCH(Y$1,'[1]2018_commission_structure-Start'!$A$15:$J$15,0)),0)</f>
        <v>0</v>
      </c>
      <c r="Z594" s="26">
        <f>IF(H594&gt;L594,(H594-L594)*INDEX('[1]2018_commission_structure-Start'!$A$21:$I$24,MATCH($E594,'[1]2018_commission_structure-Start'!$A$21:$A$24,0),MATCH(Z$1,'[1]2018_commission_structure-Start'!$A$21:$I$21,0)),0)</f>
        <v>0</v>
      </c>
      <c r="AA594" s="28">
        <f t="shared" si="98"/>
        <v>111827.7</v>
      </c>
      <c r="AB594" s="28">
        <f t="shared" si="99"/>
        <v>220272.7</v>
      </c>
    </row>
    <row r="595" spans="1:28" x14ac:dyDescent="0.2">
      <c r="A595" s="25" t="str">
        <f t="shared" si="90"/>
        <v>Jess Martini</v>
      </c>
      <c r="B595" s="25">
        <v>7628323464</v>
      </c>
      <c r="C595" s="25" t="s">
        <v>1160</v>
      </c>
      <c r="D595" s="25" t="s">
        <v>1161</v>
      </c>
      <c r="E595" s="25" t="s">
        <v>29</v>
      </c>
      <c r="F595" s="25">
        <v>79758</v>
      </c>
      <c r="G595" s="25">
        <f>COUNTIF([1]deals_closed!D:D,B595)</f>
        <v>19</v>
      </c>
      <c r="H595" s="26">
        <f>SUMIF([1]deals_closed!D:D,B595,[1]deals_closed!C:C)</f>
        <v>694245</v>
      </c>
      <c r="I595" s="26">
        <f>VLOOKUP(E595,'[1]2018_commission_structure-Start'!$A$22:$I$24,9,FALSE)</f>
        <v>600000</v>
      </c>
      <c r="J595" s="26">
        <f t="shared" si="91"/>
        <v>750000</v>
      </c>
      <c r="K595" s="26">
        <f t="shared" si="92"/>
        <v>900000</v>
      </c>
      <c r="L595" s="26">
        <f t="shared" si="93"/>
        <v>1200000</v>
      </c>
      <c r="M595" s="27">
        <f t="shared" si="94"/>
        <v>1.1570750000000001</v>
      </c>
      <c r="N595" s="25" t="str">
        <f t="shared" si="95"/>
        <v>100-125%</v>
      </c>
      <c r="O595" s="28">
        <f>MIN(H595,I595)*INDEX('[1]2018_commission_structure-Start'!$A$21:$I$24,MATCH($E595,'[1]2018_commission_structure-Start'!$A$21:$A$24,0),MATCH(O$1,'[1]2018_commission_structure-Start'!$A$21:$I$21,0))</f>
        <v>78000</v>
      </c>
      <c r="P595" s="26">
        <f>IF(H595&gt;I595,MIN(H595-I595,J595-I595)*INDEX('[1]2018_commission_structure-Start'!$A$21:$I$24,MATCH($E595,'[1]2018_commission_structure-Start'!$A$21:$A$24,0), MATCH(P$1,'[1]2018_commission_structure-Start'!$A$21:$I$21,0)),0)</f>
        <v>16021.650000000001</v>
      </c>
      <c r="Q595" s="26">
        <f>IF($H595&gt;J595,MIN($H595-J595,K595-J595)*INDEX('[1]2018_commission_structure-Start'!$A$21:$I$24,MATCH($E595,'[1]2018_commission_structure-Start'!$A$21:$A$24,0), MATCH(Q$1,'[1]2018_commission_structure-Start'!$A$21:$I$21,0)),0)</f>
        <v>0</v>
      </c>
      <c r="R595" s="26">
        <f>IF($H595&gt;K595,MIN($H595-K595,L595-K595)*INDEX('[1]2018_commission_structure-Start'!$A$21:$I$24,MATCH($E595,'[1]2018_commission_structure-Start'!$A$21:$A$24,0), MATCH(R$1,'[1]2018_commission_structure-Start'!$A$21:$I$21,0)),0)</f>
        <v>0</v>
      </c>
      <c r="S595" s="26">
        <f>IF(H595&gt;L595,(H595-L595)*INDEX('[1]2018_commission_structure-Start'!$A$21:$I$24,MATCH($E595,'[1]2018_commission_structure-Start'!$A$21:$A$24,0),MATCH(S$1,'[1]2018_commission_structure-Start'!$A$21:$I$21,0)),0)</f>
        <v>0</v>
      </c>
      <c r="T595" s="28">
        <f t="shared" si="96"/>
        <v>94021.65</v>
      </c>
      <c r="U595" s="28">
        <f t="shared" si="97"/>
        <v>173779.65</v>
      </c>
      <c r="V595" s="28">
        <f>MIN(H595,I595)*INDEX('[1]2018_commission_structure-Start'!$A$15:$J$18,MATCH($E595,'[1]2018_commission_structure-Start'!$A$15:$A$18,0),MATCH(V$1,'[1]2018_commission_structure-Start'!$A$15:$J$15,0))</f>
        <v>90000</v>
      </c>
      <c r="W595" s="26">
        <f>IF($H595&gt;I595,MIN($H595-I595,J595-I595)*INDEX('[1]2018_commission_structure-Start'!$A$15:$J$18,MATCH($E595,'[1]2018_commission_structure-Start'!$A$15:$A$18,0),MATCH(W$1,'[1]2018_commission_structure-Start'!$A$15:$J$15,0)),0)</f>
        <v>16964.099999999999</v>
      </c>
      <c r="X595" s="26">
        <f>IF($H595&gt;J595,MIN($H595-J595,K595-J595)*INDEX('[1]2018_commission_structure-Start'!$A$15:$J$18,MATCH($E595,'[1]2018_commission_structure-Start'!$A$15:$A$18,0),MATCH(X$1,'[1]2018_commission_structure-Start'!$A$15:$J$15,0)),0)</f>
        <v>0</v>
      </c>
      <c r="Y595" s="26">
        <f>IF($H595&gt;K595,MIN($H595-K595,L595-K595)*INDEX('[1]2018_commission_structure-Start'!$A$15:$J$18,MATCH($E595,'[1]2018_commission_structure-Start'!$A$15:$A$18,0),MATCH(Y$1,'[1]2018_commission_structure-Start'!$A$15:$J$15,0)),0)</f>
        <v>0</v>
      </c>
      <c r="Z595" s="26">
        <f>IF(H595&gt;L595,(H595-L595)*INDEX('[1]2018_commission_structure-Start'!$A$21:$I$24,MATCH($E595,'[1]2018_commission_structure-Start'!$A$21:$A$24,0),MATCH(Z$1,'[1]2018_commission_structure-Start'!$A$21:$I$21,0)),0)</f>
        <v>0</v>
      </c>
      <c r="AA595" s="28">
        <f t="shared" si="98"/>
        <v>106964.1</v>
      </c>
      <c r="AB595" s="28">
        <f t="shared" si="99"/>
        <v>186722.1</v>
      </c>
    </row>
    <row r="596" spans="1:28" x14ac:dyDescent="0.2">
      <c r="A596" s="25" t="str">
        <f t="shared" si="90"/>
        <v>Sherwynd Southerell</v>
      </c>
      <c r="B596" s="25">
        <v>901154172</v>
      </c>
      <c r="C596" s="25" t="s">
        <v>1162</v>
      </c>
      <c r="D596" s="25" t="s">
        <v>1163</v>
      </c>
      <c r="E596" s="25" t="s">
        <v>29</v>
      </c>
      <c r="F596" s="25">
        <v>79983</v>
      </c>
      <c r="G596" s="25">
        <f>COUNTIF([1]deals_closed!D:D,B596)</f>
        <v>21</v>
      </c>
      <c r="H596" s="26">
        <f>SUMIF([1]deals_closed!D:D,B596,[1]deals_closed!C:C)</f>
        <v>760550</v>
      </c>
      <c r="I596" s="26">
        <f>VLOOKUP(E596,'[1]2018_commission_structure-Start'!$A$22:$I$24,9,FALSE)</f>
        <v>600000</v>
      </c>
      <c r="J596" s="26">
        <f t="shared" si="91"/>
        <v>750000</v>
      </c>
      <c r="K596" s="26">
        <f t="shared" si="92"/>
        <v>900000</v>
      </c>
      <c r="L596" s="26">
        <f t="shared" si="93"/>
        <v>1200000</v>
      </c>
      <c r="M596" s="27">
        <f t="shared" si="94"/>
        <v>1.2675833333333333</v>
      </c>
      <c r="N596" s="25" t="str">
        <f t="shared" si="95"/>
        <v>125-150%</v>
      </c>
      <c r="O596" s="28">
        <f>MIN(H596,I596)*INDEX('[1]2018_commission_structure-Start'!$A$21:$I$24,MATCH($E596,'[1]2018_commission_structure-Start'!$A$21:$A$24,0),MATCH(O$1,'[1]2018_commission_structure-Start'!$A$21:$I$21,0))</f>
        <v>78000</v>
      </c>
      <c r="P596" s="26">
        <f>IF(H596&gt;I596,MIN(H596-I596,J596-I596)*INDEX('[1]2018_commission_structure-Start'!$A$21:$I$24,MATCH($E596,'[1]2018_commission_structure-Start'!$A$21:$A$24,0), MATCH(P$1,'[1]2018_commission_structure-Start'!$A$21:$I$21,0)),0)</f>
        <v>25500.000000000004</v>
      </c>
      <c r="Q596" s="26">
        <f>IF($H596&gt;J596,MIN($H596-J596,K596-J596)*INDEX('[1]2018_commission_structure-Start'!$A$21:$I$24,MATCH($E596,'[1]2018_commission_structure-Start'!$A$21:$A$24,0), MATCH(Q$1,'[1]2018_commission_structure-Start'!$A$21:$I$21,0)),0)</f>
        <v>2215.5</v>
      </c>
      <c r="R596" s="26">
        <f>IF($H596&gt;K596,MIN($H596-K596,L596-K596)*INDEX('[1]2018_commission_structure-Start'!$A$21:$I$24,MATCH($E596,'[1]2018_commission_structure-Start'!$A$21:$A$24,0), MATCH(R$1,'[1]2018_commission_structure-Start'!$A$21:$I$21,0)),0)</f>
        <v>0</v>
      </c>
      <c r="S596" s="26">
        <f>IF(H596&gt;L596,(H596-L596)*INDEX('[1]2018_commission_structure-Start'!$A$21:$I$24,MATCH($E596,'[1]2018_commission_structure-Start'!$A$21:$A$24,0),MATCH(S$1,'[1]2018_commission_structure-Start'!$A$21:$I$21,0)),0)</f>
        <v>0</v>
      </c>
      <c r="T596" s="28">
        <f t="shared" si="96"/>
        <v>105715.5</v>
      </c>
      <c r="U596" s="28">
        <f t="shared" si="97"/>
        <v>185698.5</v>
      </c>
      <c r="V596" s="28">
        <f>MIN(H596,I596)*INDEX('[1]2018_commission_structure-Start'!$A$15:$J$18,MATCH($E596,'[1]2018_commission_structure-Start'!$A$15:$A$18,0),MATCH(V$1,'[1]2018_commission_structure-Start'!$A$15:$J$15,0))</f>
        <v>90000</v>
      </c>
      <c r="W596" s="26">
        <f>IF($H596&gt;I596,MIN($H596-I596,J596-I596)*INDEX('[1]2018_commission_structure-Start'!$A$15:$J$18,MATCH($E596,'[1]2018_commission_structure-Start'!$A$15:$A$18,0),MATCH(W$1,'[1]2018_commission_structure-Start'!$A$15:$J$15,0)),0)</f>
        <v>27000</v>
      </c>
      <c r="X596" s="26">
        <f>IF($H596&gt;J596,MIN($H596-J596,K596-J596)*INDEX('[1]2018_commission_structure-Start'!$A$15:$J$18,MATCH($E596,'[1]2018_commission_structure-Start'!$A$15:$A$18,0),MATCH(X$1,'[1]2018_commission_structure-Start'!$A$15:$J$15,0)),0)</f>
        <v>2637.5</v>
      </c>
      <c r="Y596" s="26">
        <f>IF($H596&gt;K596,MIN($H596-K596,L596-K596)*INDEX('[1]2018_commission_structure-Start'!$A$15:$J$18,MATCH($E596,'[1]2018_commission_structure-Start'!$A$15:$A$18,0),MATCH(Y$1,'[1]2018_commission_structure-Start'!$A$15:$J$15,0)),0)</f>
        <v>0</v>
      </c>
      <c r="Z596" s="26">
        <f>IF(H596&gt;L596,(H596-L596)*INDEX('[1]2018_commission_structure-Start'!$A$21:$I$24,MATCH($E596,'[1]2018_commission_structure-Start'!$A$21:$A$24,0),MATCH(Z$1,'[1]2018_commission_structure-Start'!$A$21:$I$21,0)),0)</f>
        <v>0</v>
      </c>
      <c r="AA596" s="28">
        <f t="shared" si="98"/>
        <v>119637.5</v>
      </c>
      <c r="AB596" s="28">
        <f t="shared" si="99"/>
        <v>199620.5</v>
      </c>
    </row>
    <row r="597" spans="1:28" x14ac:dyDescent="0.2">
      <c r="A597" s="25" t="str">
        <f t="shared" si="90"/>
        <v>Lucky Whittlesey</v>
      </c>
      <c r="B597" s="25">
        <v>2958727874</v>
      </c>
      <c r="C597" s="25" t="s">
        <v>1164</v>
      </c>
      <c r="D597" s="25" t="s">
        <v>1165</v>
      </c>
      <c r="E597" s="25" t="s">
        <v>7</v>
      </c>
      <c r="F597" s="25">
        <v>43950</v>
      </c>
      <c r="G597" s="25">
        <f>COUNTIF([1]deals_closed!D:D,B597)</f>
        <v>16</v>
      </c>
      <c r="H597" s="26">
        <f>SUMIF([1]deals_closed!D:D,B597,[1]deals_closed!C:C)</f>
        <v>542971</v>
      </c>
      <c r="I597" s="26">
        <f>VLOOKUP(E597,'[1]2018_commission_structure-Start'!$A$22:$I$24,9,FALSE)</f>
        <v>500000</v>
      </c>
      <c r="J597" s="26">
        <f t="shared" si="91"/>
        <v>625000</v>
      </c>
      <c r="K597" s="26">
        <f t="shared" si="92"/>
        <v>750000</v>
      </c>
      <c r="L597" s="26">
        <f t="shared" si="93"/>
        <v>1000000</v>
      </c>
      <c r="M597" s="27">
        <f t="shared" si="94"/>
        <v>1.085942</v>
      </c>
      <c r="N597" s="25" t="str">
        <f t="shared" si="95"/>
        <v>100-125%</v>
      </c>
      <c r="O597" s="28">
        <f>MIN(H597,I597)*INDEX('[1]2018_commission_structure-Start'!$A$21:$I$24,MATCH($E597,'[1]2018_commission_structure-Start'!$A$21:$A$24,0),MATCH(O$1,'[1]2018_commission_structure-Start'!$A$21:$I$21,0))</f>
        <v>50000</v>
      </c>
      <c r="P597" s="26">
        <f>IF(H597&gt;I597,MIN(H597-I597,J597-I597)*INDEX('[1]2018_commission_structure-Start'!$A$21:$I$24,MATCH($E597,'[1]2018_commission_structure-Start'!$A$21:$A$24,0), MATCH(P$1,'[1]2018_commission_structure-Start'!$A$21:$I$21,0)),0)</f>
        <v>6445.65</v>
      </c>
      <c r="Q597" s="26">
        <f>IF($H597&gt;J597,MIN($H597-J597,K597-J597)*INDEX('[1]2018_commission_structure-Start'!$A$21:$I$24,MATCH($E597,'[1]2018_commission_structure-Start'!$A$21:$A$24,0), MATCH(Q$1,'[1]2018_commission_structure-Start'!$A$21:$I$21,0)),0)</f>
        <v>0</v>
      </c>
      <c r="R597" s="26">
        <f>IF($H597&gt;K597,MIN($H597-K597,L597-K597)*INDEX('[1]2018_commission_structure-Start'!$A$21:$I$24,MATCH($E597,'[1]2018_commission_structure-Start'!$A$21:$A$24,0), MATCH(R$1,'[1]2018_commission_structure-Start'!$A$21:$I$21,0)),0)</f>
        <v>0</v>
      </c>
      <c r="S597" s="26">
        <f>IF(H597&gt;L597,(H597-L597)*INDEX('[1]2018_commission_structure-Start'!$A$21:$I$24,MATCH($E597,'[1]2018_commission_structure-Start'!$A$21:$A$24,0),MATCH(S$1,'[1]2018_commission_structure-Start'!$A$21:$I$21,0)),0)</f>
        <v>0</v>
      </c>
      <c r="T597" s="28">
        <f t="shared" si="96"/>
        <v>56445.65</v>
      </c>
      <c r="U597" s="28">
        <f t="shared" si="97"/>
        <v>100395.65</v>
      </c>
      <c r="V597" s="28">
        <f>MIN(H597,I597)*INDEX('[1]2018_commission_structure-Start'!$A$15:$J$18,MATCH($E597,'[1]2018_commission_structure-Start'!$A$15:$A$18,0),MATCH(V$1,'[1]2018_commission_structure-Start'!$A$15:$J$15,0))</f>
        <v>60000</v>
      </c>
      <c r="W597" s="26">
        <f>IF($H597&gt;I597,MIN($H597-I597,J597-I597)*INDEX('[1]2018_commission_structure-Start'!$A$15:$J$18,MATCH($E597,'[1]2018_commission_structure-Start'!$A$15:$A$18,0),MATCH(W$1,'[1]2018_commission_structure-Start'!$A$15:$J$15,0)),0)</f>
        <v>7305.0700000000006</v>
      </c>
      <c r="X597" s="26">
        <f>IF($H597&gt;J597,MIN($H597-J597,K597-J597)*INDEX('[1]2018_commission_structure-Start'!$A$15:$J$18,MATCH($E597,'[1]2018_commission_structure-Start'!$A$15:$A$18,0),MATCH(X$1,'[1]2018_commission_structure-Start'!$A$15:$J$15,0)),0)</f>
        <v>0</v>
      </c>
      <c r="Y597" s="26">
        <f>IF($H597&gt;K597,MIN($H597-K597,L597-K597)*INDEX('[1]2018_commission_structure-Start'!$A$15:$J$18,MATCH($E597,'[1]2018_commission_structure-Start'!$A$15:$A$18,0),MATCH(Y$1,'[1]2018_commission_structure-Start'!$A$15:$J$15,0)),0)</f>
        <v>0</v>
      </c>
      <c r="Z597" s="26">
        <f>IF(H597&gt;L597,(H597-L597)*INDEX('[1]2018_commission_structure-Start'!$A$21:$I$24,MATCH($E597,'[1]2018_commission_structure-Start'!$A$21:$A$24,0),MATCH(Z$1,'[1]2018_commission_structure-Start'!$A$21:$I$21,0)),0)</f>
        <v>0</v>
      </c>
      <c r="AA597" s="28">
        <f t="shared" si="98"/>
        <v>67305.070000000007</v>
      </c>
      <c r="AB597" s="28">
        <f t="shared" si="99"/>
        <v>111255.07</v>
      </c>
    </row>
    <row r="598" spans="1:28" x14ac:dyDescent="0.2">
      <c r="A598" s="25" t="str">
        <f t="shared" si="90"/>
        <v>Christan Dukesbury</v>
      </c>
      <c r="B598" s="25">
        <v>2307209530</v>
      </c>
      <c r="C598" s="25" t="s">
        <v>1166</v>
      </c>
      <c r="D598" s="25" t="s">
        <v>1167</v>
      </c>
      <c r="E598" s="25" t="s">
        <v>10</v>
      </c>
      <c r="F598" s="25">
        <v>115318</v>
      </c>
      <c r="G598" s="25">
        <f>COUNTIF([1]deals_closed!D:D,B598)</f>
        <v>26</v>
      </c>
      <c r="H598" s="26">
        <f>SUMIF([1]deals_closed!D:D,B598,[1]deals_closed!C:C)</f>
        <v>961682</v>
      </c>
      <c r="I598" s="26">
        <f>VLOOKUP(E598,'[1]2018_commission_structure-Start'!$A$22:$I$24,9,FALSE)</f>
        <v>750000</v>
      </c>
      <c r="J598" s="26">
        <f t="shared" si="91"/>
        <v>937500</v>
      </c>
      <c r="K598" s="26">
        <f t="shared" si="92"/>
        <v>1125000</v>
      </c>
      <c r="L598" s="26">
        <f t="shared" si="93"/>
        <v>1500000</v>
      </c>
      <c r="M598" s="27">
        <f t="shared" si="94"/>
        <v>1.2822426666666666</v>
      </c>
      <c r="N598" s="25" t="str">
        <f t="shared" si="95"/>
        <v>125-150%</v>
      </c>
      <c r="O598" s="28">
        <f>MIN(H598,I598)*INDEX('[1]2018_commission_structure-Start'!$A$21:$I$24,MATCH($E598,'[1]2018_commission_structure-Start'!$A$21:$A$24,0),MATCH(O$1,'[1]2018_commission_structure-Start'!$A$21:$I$21,0))</f>
        <v>112500</v>
      </c>
      <c r="P598" s="26">
        <f>IF(H598&gt;I598,MIN(H598-I598,J598-I598)*INDEX('[1]2018_commission_structure-Start'!$A$21:$I$24,MATCH($E598,'[1]2018_commission_structure-Start'!$A$21:$A$24,0), MATCH(P$1,'[1]2018_commission_structure-Start'!$A$21:$I$21,0)),0)</f>
        <v>35625</v>
      </c>
      <c r="Q598" s="26">
        <f>IF($H598&gt;J598,MIN($H598-J598,K598-J598)*INDEX('[1]2018_commission_structure-Start'!$A$21:$I$24,MATCH($E598,'[1]2018_commission_structure-Start'!$A$21:$A$24,0), MATCH(Q$1,'[1]2018_commission_structure-Start'!$A$21:$I$21,0)),0)</f>
        <v>5561.8600000000006</v>
      </c>
      <c r="R598" s="26">
        <f>IF($H598&gt;K598,MIN($H598-K598,L598-K598)*INDEX('[1]2018_commission_structure-Start'!$A$21:$I$24,MATCH($E598,'[1]2018_commission_structure-Start'!$A$21:$A$24,0), MATCH(R$1,'[1]2018_commission_structure-Start'!$A$21:$I$21,0)),0)</f>
        <v>0</v>
      </c>
      <c r="S598" s="26">
        <f>IF(H598&gt;L598,(H598-L598)*INDEX('[1]2018_commission_structure-Start'!$A$21:$I$24,MATCH($E598,'[1]2018_commission_structure-Start'!$A$21:$A$24,0),MATCH(S$1,'[1]2018_commission_structure-Start'!$A$21:$I$21,0)),0)</f>
        <v>0</v>
      </c>
      <c r="T598" s="28">
        <f t="shared" si="96"/>
        <v>153686.85999999999</v>
      </c>
      <c r="U598" s="28">
        <f t="shared" si="97"/>
        <v>269004.86</v>
      </c>
      <c r="V598" s="28">
        <f>MIN(H598,I598)*INDEX('[1]2018_commission_structure-Start'!$A$15:$J$18,MATCH($E598,'[1]2018_commission_structure-Start'!$A$15:$A$18,0),MATCH(V$1,'[1]2018_commission_structure-Start'!$A$15:$J$15,0))</f>
        <v>112500</v>
      </c>
      <c r="W598" s="26">
        <f>IF($H598&gt;I598,MIN($H598-I598,J598-I598)*INDEX('[1]2018_commission_structure-Start'!$A$15:$J$18,MATCH($E598,'[1]2018_commission_structure-Start'!$A$15:$A$18,0),MATCH(W$1,'[1]2018_commission_structure-Start'!$A$15:$J$15,0)),0)</f>
        <v>41250</v>
      </c>
      <c r="X598" s="26">
        <f>IF($H598&gt;J598,MIN($H598-J598,K598-J598)*INDEX('[1]2018_commission_structure-Start'!$A$15:$J$18,MATCH($E598,'[1]2018_commission_structure-Start'!$A$15:$A$18,0),MATCH(X$1,'[1]2018_commission_structure-Start'!$A$15:$J$15,0)),0)</f>
        <v>6045.5</v>
      </c>
      <c r="Y598" s="26">
        <f>IF($H598&gt;K598,MIN($H598-K598,L598-K598)*INDEX('[1]2018_commission_structure-Start'!$A$15:$J$18,MATCH($E598,'[1]2018_commission_structure-Start'!$A$15:$A$18,0),MATCH(Y$1,'[1]2018_commission_structure-Start'!$A$15:$J$15,0)),0)</f>
        <v>0</v>
      </c>
      <c r="Z598" s="26">
        <f>IF(H598&gt;L598,(H598-L598)*INDEX('[1]2018_commission_structure-Start'!$A$21:$I$24,MATCH($E598,'[1]2018_commission_structure-Start'!$A$21:$A$24,0),MATCH(Z$1,'[1]2018_commission_structure-Start'!$A$21:$I$21,0)),0)</f>
        <v>0</v>
      </c>
      <c r="AA598" s="28">
        <f t="shared" si="98"/>
        <v>159795.5</v>
      </c>
      <c r="AB598" s="28">
        <f t="shared" si="99"/>
        <v>275113.5</v>
      </c>
    </row>
    <row r="599" spans="1:28" x14ac:dyDescent="0.2">
      <c r="A599" s="25" t="str">
        <f t="shared" si="90"/>
        <v>Melloney Brown</v>
      </c>
      <c r="B599" s="25">
        <v>3473885983</v>
      </c>
      <c r="C599" s="25" t="s">
        <v>1168</v>
      </c>
      <c r="D599" s="25" t="s">
        <v>1169</v>
      </c>
      <c r="E599" s="25" t="s">
        <v>10</v>
      </c>
      <c r="F599" s="25">
        <v>112137</v>
      </c>
      <c r="G599" s="25">
        <f>COUNTIF([1]deals_closed!D:D,B599)</f>
        <v>24</v>
      </c>
      <c r="H599" s="26">
        <f>SUMIF([1]deals_closed!D:D,B599,[1]deals_closed!C:C)</f>
        <v>861253</v>
      </c>
      <c r="I599" s="26">
        <f>VLOOKUP(E599,'[1]2018_commission_structure-Start'!$A$22:$I$24,9,FALSE)</f>
        <v>750000</v>
      </c>
      <c r="J599" s="26">
        <f t="shared" si="91"/>
        <v>937500</v>
      </c>
      <c r="K599" s="26">
        <f t="shared" si="92"/>
        <v>1125000</v>
      </c>
      <c r="L599" s="26">
        <f t="shared" si="93"/>
        <v>1500000</v>
      </c>
      <c r="M599" s="27">
        <f t="shared" si="94"/>
        <v>1.1483373333333333</v>
      </c>
      <c r="N599" s="25" t="str">
        <f t="shared" si="95"/>
        <v>100-125%</v>
      </c>
      <c r="O599" s="28">
        <f>MIN(H599,I599)*INDEX('[1]2018_commission_structure-Start'!$A$21:$I$24,MATCH($E599,'[1]2018_commission_structure-Start'!$A$21:$A$24,0),MATCH(O$1,'[1]2018_commission_structure-Start'!$A$21:$I$21,0))</f>
        <v>112500</v>
      </c>
      <c r="P599" s="26">
        <f>IF(H599&gt;I599,MIN(H599-I599,J599-I599)*INDEX('[1]2018_commission_structure-Start'!$A$21:$I$24,MATCH($E599,'[1]2018_commission_structure-Start'!$A$21:$A$24,0), MATCH(P$1,'[1]2018_commission_structure-Start'!$A$21:$I$21,0)),0)</f>
        <v>21138.07</v>
      </c>
      <c r="Q599" s="26">
        <f>IF($H599&gt;J599,MIN($H599-J599,K599-J599)*INDEX('[1]2018_commission_structure-Start'!$A$21:$I$24,MATCH($E599,'[1]2018_commission_structure-Start'!$A$21:$A$24,0), MATCH(Q$1,'[1]2018_commission_structure-Start'!$A$21:$I$21,0)),0)</f>
        <v>0</v>
      </c>
      <c r="R599" s="26">
        <f>IF($H599&gt;K599,MIN($H599-K599,L599-K599)*INDEX('[1]2018_commission_structure-Start'!$A$21:$I$24,MATCH($E599,'[1]2018_commission_structure-Start'!$A$21:$A$24,0), MATCH(R$1,'[1]2018_commission_structure-Start'!$A$21:$I$21,0)),0)</f>
        <v>0</v>
      </c>
      <c r="S599" s="26">
        <f>IF(H599&gt;L599,(H599-L599)*INDEX('[1]2018_commission_structure-Start'!$A$21:$I$24,MATCH($E599,'[1]2018_commission_structure-Start'!$A$21:$A$24,0),MATCH(S$1,'[1]2018_commission_structure-Start'!$A$21:$I$21,0)),0)</f>
        <v>0</v>
      </c>
      <c r="T599" s="28">
        <f t="shared" si="96"/>
        <v>133638.07</v>
      </c>
      <c r="U599" s="28">
        <f t="shared" si="97"/>
        <v>245775.07</v>
      </c>
      <c r="V599" s="28">
        <f>MIN(H599,I599)*INDEX('[1]2018_commission_structure-Start'!$A$15:$J$18,MATCH($E599,'[1]2018_commission_structure-Start'!$A$15:$A$18,0),MATCH(V$1,'[1]2018_commission_structure-Start'!$A$15:$J$15,0))</f>
        <v>112500</v>
      </c>
      <c r="W599" s="26">
        <f>IF($H599&gt;I599,MIN($H599-I599,J599-I599)*INDEX('[1]2018_commission_structure-Start'!$A$15:$J$18,MATCH($E599,'[1]2018_commission_structure-Start'!$A$15:$A$18,0),MATCH(W$1,'[1]2018_commission_structure-Start'!$A$15:$J$15,0)),0)</f>
        <v>24475.66</v>
      </c>
      <c r="X599" s="26">
        <f>IF($H599&gt;J599,MIN($H599-J599,K599-J599)*INDEX('[1]2018_commission_structure-Start'!$A$15:$J$18,MATCH($E599,'[1]2018_commission_structure-Start'!$A$15:$A$18,0),MATCH(X$1,'[1]2018_commission_structure-Start'!$A$15:$J$15,0)),0)</f>
        <v>0</v>
      </c>
      <c r="Y599" s="26">
        <f>IF($H599&gt;K599,MIN($H599-K599,L599-K599)*INDEX('[1]2018_commission_structure-Start'!$A$15:$J$18,MATCH($E599,'[1]2018_commission_structure-Start'!$A$15:$A$18,0),MATCH(Y$1,'[1]2018_commission_structure-Start'!$A$15:$J$15,0)),0)</f>
        <v>0</v>
      </c>
      <c r="Z599" s="26">
        <f>IF(H599&gt;L599,(H599-L599)*INDEX('[1]2018_commission_structure-Start'!$A$21:$I$24,MATCH($E599,'[1]2018_commission_structure-Start'!$A$21:$A$24,0),MATCH(Z$1,'[1]2018_commission_structure-Start'!$A$21:$I$21,0)),0)</f>
        <v>0</v>
      </c>
      <c r="AA599" s="28">
        <f t="shared" si="98"/>
        <v>136975.66</v>
      </c>
      <c r="AB599" s="28">
        <f t="shared" si="99"/>
        <v>249112.66</v>
      </c>
    </row>
    <row r="600" spans="1:28" x14ac:dyDescent="0.2">
      <c r="A600" s="25" t="str">
        <f t="shared" si="90"/>
        <v>Emanuele Blackden</v>
      </c>
      <c r="B600" s="25">
        <v>4815280800</v>
      </c>
      <c r="C600" s="25" t="s">
        <v>222</v>
      </c>
      <c r="D600" s="25" t="s">
        <v>1170</v>
      </c>
      <c r="E600" s="25" t="s">
        <v>7</v>
      </c>
      <c r="F600" s="25">
        <v>38701</v>
      </c>
      <c r="G600" s="25">
        <f>COUNTIF([1]deals_closed!D:D,B600)</f>
        <v>18</v>
      </c>
      <c r="H600" s="26">
        <f>SUMIF([1]deals_closed!D:D,B600,[1]deals_closed!C:C)</f>
        <v>589906</v>
      </c>
      <c r="I600" s="26">
        <f>VLOOKUP(E600,'[1]2018_commission_structure-Start'!$A$22:$I$24,9,FALSE)</f>
        <v>500000</v>
      </c>
      <c r="J600" s="26">
        <f t="shared" si="91"/>
        <v>625000</v>
      </c>
      <c r="K600" s="26">
        <f t="shared" si="92"/>
        <v>750000</v>
      </c>
      <c r="L600" s="26">
        <f t="shared" si="93"/>
        <v>1000000</v>
      </c>
      <c r="M600" s="27">
        <f t="shared" si="94"/>
        <v>1.1798120000000001</v>
      </c>
      <c r="N600" s="25" t="str">
        <f t="shared" si="95"/>
        <v>100-125%</v>
      </c>
      <c r="O600" s="28">
        <f>MIN(H600,I600)*INDEX('[1]2018_commission_structure-Start'!$A$21:$I$24,MATCH($E600,'[1]2018_commission_structure-Start'!$A$21:$A$24,0),MATCH(O$1,'[1]2018_commission_structure-Start'!$A$21:$I$21,0))</f>
        <v>50000</v>
      </c>
      <c r="P600" s="26">
        <f>IF(H600&gt;I600,MIN(H600-I600,J600-I600)*INDEX('[1]2018_commission_structure-Start'!$A$21:$I$24,MATCH($E600,'[1]2018_commission_structure-Start'!$A$21:$A$24,0), MATCH(P$1,'[1]2018_commission_structure-Start'!$A$21:$I$21,0)),0)</f>
        <v>13485.9</v>
      </c>
      <c r="Q600" s="26">
        <f>IF($H600&gt;J600,MIN($H600-J600,K600-J600)*INDEX('[1]2018_commission_structure-Start'!$A$21:$I$24,MATCH($E600,'[1]2018_commission_structure-Start'!$A$21:$A$24,0), MATCH(Q$1,'[1]2018_commission_structure-Start'!$A$21:$I$21,0)),0)</f>
        <v>0</v>
      </c>
      <c r="R600" s="26">
        <f>IF($H600&gt;K600,MIN($H600-K600,L600-K600)*INDEX('[1]2018_commission_structure-Start'!$A$21:$I$24,MATCH($E600,'[1]2018_commission_structure-Start'!$A$21:$A$24,0), MATCH(R$1,'[1]2018_commission_structure-Start'!$A$21:$I$21,0)),0)</f>
        <v>0</v>
      </c>
      <c r="S600" s="26">
        <f>IF(H600&gt;L600,(H600-L600)*INDEX('[1]2018_commission_structure-Start'!$A$21:$I$24,MATCH($E600,'[1]2018_commission_structure-Start'!$A$21:$A$24,0),MATCH(S$1,'[1]2018_commission_structure-Start'!$A$21:$I$21,0)),0)</f>
        <v>0</v>
      </c>
      <c r="T600" s="28">
        <f t="shared" si="96"/>
        <v>63485.9</v>
      </c>
      <c r="U600" s="28">
        <f t="shared" si="97"/>
        <v>102186.9</v>
      </c>
      <c r="V600" s="28">
        <f>MIN(H600,I600)*INDEX('[1]2018_commission_structure-Start'!$A$15:$J$18,MATCH($E600,'[1]2018_commission_structure-Start'!$A$15:$A$18,0),MATCH(V$1,'[1]2018_commission_structure-Start'!$A$15:$J$15,0))</f>
        <v>60000</v>
      </c>
      <c r="W600" s="26">
        <f>IF($H600&gt;I600,MIN($H600-I600,J600-I600)*INDEX('[1]2018_commission_structure-Start'!$A$15:$J$18,MATCH($E600,'[1]2018_commission_structure-Start'!$A$15:$A$18,0),MATCH(W$1,'[1]2018_commission_structure-Start'!$A$15:$J$15,0)),0)</f>
        <v>15284.02</v>
      </c>
      <c r="X600" s="26">
        <f>IF($H600&gt;J600,MIN($H600-J600,K600-J600)*INDEX('[1]2018_commission_structure-Start'!$A$15:$J$18,MATCH($E600,'[1]2018_commission_structure-Start'!$A$15:$A$18,0),MATCH(X$1,'[1]2018_commission_structure-Start'!$A$15:$J$15,0)),0)</f>
        <v>0</v>
      </c>
      <c r="Y600" s="26">
        <f>IF($H600&gt;K600,MIN($H600-K600,L600-K600)*INDEX('[1]2018_commission_structure-Start'!$A$15:$J$18,MATCH($E600,'[1]2018_commission_structure-Start'!$A$15:$A$18,0),MATCH(Y$1,'[1]2018_commission_structure-Start'!$A$15:$J$15,0)),0)</f>
        <v>0</v>
      </c>
      <c r="Z600" s="26">
        <f>IF(H600&gt;L600,(H600-L600)*INDEX('[1]2018_commission_structure-Start'!$A$21:$I$24,MATCH($E600,'[1]2018_commission_structure-Start'!$A$21:$A$24,0),MATCH(Z$1,'[1]2018_commission_structure-Start'!$A$21:$I$21,0)),0)</f>
        <v>0</v>
      </c>
      <c r="AA600" s="28">
        <f t="shared" si="98"/>
        <v>75284.02</v>
      </c>
      <c r="AB600" s="28">
        <f t="shared" si="99"/>
        <v>113985.02</v>
      </c>
    </row>
    <row r="601" spans="1:28" x14ac:dyDescent="0.2">
      <c r="A601" s="25" t="str">
        <f t="shared" si="90"/>
        <v>Florri Coldbath</v>
      </c>
      <c r="B601" s="25">
        <v>1990334539</v>
      </c>
      <c r="C601" s="25" t="s">
        <v>1171</v>
      </c>
      <c r="D601" s="25" t="s">
        <v>1172</v>
      </c>
      <c r="E601" s="25" t="s">
        <v>10</v>
      </c>
      <c r="F601" s="25">
        <v>122180</v>
      </c>
      <c r="G601" s="25">
        <f>COUNTIF([1]deals_closed!D:D,B601)</f>
        <v>25</v>
      </c>
      <c r="H601" s="26">
        <f>SUMIF([1]deals_closed!D:D,B601,[1]deals_closed!C:C)</f>
        <v>833615</v>
      </c>
      <c r="I601" s="26">
        <f>VLOOKUP(E601,'[1]2018_commission_structure-Start'!$A$22:$I$24,9,FALSE)</f>
        <v>750000</v>
      </c>
      <c r="J601" s="26">
        <f t="shared" si="91"/>
        <v>937500</v>
      </c>
      <c r="K601" s="26">
        <f t="shared" si="92"/>
        <v>1125000</v>
      </c>
      <c r="L601" s="26">
        <f t="shared" si="93"/>
        <v>1500000</v>
      </c>
      <c r="M601" s="27">
        <f t="shared" si="94"/>
        <v>1.1114866666666667</v>
      </c>
      <c r="N601" s="25" t="str">
        <f t="shared" si="95"/>
        <v>100-125%</v>
      </c>
      <c r="O601" s="28">
        <f>MIN(H601,I601)*INDEX('[1]2018_commission_structure-Start'!$A$21:$I$24,MATCH($E601,'[1]2018_commission_structure-Start'!$A$21:$A$24,0),MATCH(O$1,'[1]2018_commission_structure-Start'!$A$21:$I$21,0))</f>
        <v>112500</v>
      </c>
      <c r="P601" s="26">
        <f>IF(H601&gt;I601,MIN(H601-I601,J601-I601)*INDEX('[1]2018_commission_structure-Start'!$A$21:$I$24,MATCH($E601,'[1]2018_commission_structure-Start'!$A$21:$A$24,0), MATCH(P$1,'[1]2018_commission_structure-Start'!$A$21:$I$21,0)),0)</f>
        <v>15886.85</v>
      </c>
      <c r="Q601" s="26">
        <f>IF($H601&gt;J601,MIN($H601-J601,K601-J601)*INDEX('[1]2018_commission_structure-Start'!$A$21:$I$24,MATCH($E601,'[1]2018_commission_structure-Start'!$A$21:$A$24,0), MATCH(Q$1,'[1]2018_commission_structure-Start'!$A$21:$I$21,0)),0)</f>
        <v>0</v>
      </c>
      <c r="R601" s="26">
        <f>IF($H601&gt;K601,MIN($H601-K601,L601-K601)*INDEX('[1]2018_commission_structure-Start'!$A$21:$I$24,MATCH($E601,'[1]2018_commission_structure-Start'!$A$21:$A$24,0), MATCH(R$1,'[1]2018_commission_structure-Start'!$A$21:$I$21,0)),0)</f>
        <v>0</v>
      </c>
      <c r="S601" s="26">
        <f>IF(H601&gt;L601,(H601-L601)*INDEX('[1]2018_commission_structure-Start'!$A$21:$I$24,MATCH($E601,'[1]2018_commission_structure-Start'!$A$21:$A$24,0),MATCH(S$1,'[1]2018_commission_structure-Start'!$A$21:$I$21,0)),0)</f>
        <v>0</v>
      </c>
      <c r="T601" s="28">
        <f t="shared" si="96"/>
        <v>128386.85</v>
      </c>
      <c r="U601" s="28">
        <f t="shared" si="97"/>
        <v>250566.85</v>
      </c>
      <c r="V601" s="28">
        <f>MIN(H601,I601)*INDEX('[1]2018_commission_structure-Start'!$A$15:$J$18,MATCH($E601,'[1]2018_commission_structure-Start'!$A$15:$A$18,0),MATCH(V$1,'[1]2018_commission_structure-Start'!$A$15:$J$15,0))</f>
        <v>112500</v>
      </c>
      <c r="W601" s="26">
        <f>IF($H601&gt;I601,MIN($H601-I601,J601-I601)*INDEX('[1]2018_commission_structure-Start'!$A$15:$J$18,MATCH($E601,'[1]2018_commission_structure-Start'!$A$15:$A$18,0),MATCH(W$1,'[1]2018_commission_structure-Start'!$A$15:$J$15,0)),0)</f>
        <v>18395.3</v>
      </c>
      <c r="X601" s="26">
        <f>IF($H601&gt;J601,MIN($H601-J601,K601-J601)*INDEX('[1]2018_commission_structure-Start'!$A$15:$J$18,MATCH($E601,'[1]2018_commission_structure-Start'!$A$15:$A$18,0),MATCH(X$1,'[1]2018_commission_structure-Start'!$A$15:$J$15,0)),0)</f>
        <v>0</v>
      </c>
      <c r="Y601" s="26">
        <f>IF($H601&gt;K601,MIN($H601-K601,L601-K601)*INDEX('[1]2018_commission_structure-Start'!$A$15:$J$18,MATCH($E601,'[1]2018_commission_structure-Start'!$A$15:$A$18,0),MATCH(Y$1,'[1]2018_commission_structure-Start'!$A$15:$J$15,0)),0)</f>
        <v>0</v>
      </c>
      <c r="Z601" s="26">
        <f>IF(H601&gt;L601,(H601-L601)*INDEX('[1]2018_commission_structure-Start'!$A$21:$I$24,MATCH($E601,'[1]2018_commission_structure-Start'!$A$21:$A$24,0),MATCH(Z$1,'[1]2018_commission_structure-Start'!$A$21:$I$21,0)),0)</f>
        <v>0</v>
      </c>
      <c r="AA601" s="28">
        <f t="shared" si="98"/>
        <v>130895.3</v>
      </c>
      <c r="AB601" s="28">
        <f t="shared" si="99"/>
        <v>253075.3</v>
      </c>
    </row>
    <row r="602" spans="1:28" x14ac:dyDescent="0.2">
      <c r="A602" s="25" t="str">
        <f t="shared" si="90"/>
        <v>Marvin Pochin</v>
      </c>
      <c r="B602" s="25">
        <v>3932861779</v>
      </c>
      <c r="C602" s="25" t="s">
        <v>1173</v>
      </c>
      <c r="D602" s="25" t="s">
        <v>1174</v>
      </c>
      <c r="E602" s="25" t="s">
        <v>29</v>
      </c>
      <c r="F602" s="25">
        <v>66367</v>
      </c>
      <c r="G602" s="25">
        <f>COUNTIF([1]deals_closed!D:D,B602)</f>
        <v>31</v>
      </c>
      <c r="H602" s="26">
        <f>SUMIF([1]deals_closed!D:D,B602,[1]deals_closed!C:C)</f>
        <v>1005303</v>
      </c>
      <c r="I602" s="26">
        <f>VLOOKUP(E602,'[1]2018_commission_structure-Start'!$A$22:$I$24,9,FALSE)</f>
        <v>600000</v>
      </c>
      <c r="J602" s="26">
        <f t="shared" si="91"/>
        <v>750000</v>
      </c>
      <c r="K602" s="26">
        <f t="shared" si="92"/>
        <v>900000</v>
      </c>
      <c r="L602" s="26">
        <f t="shared" si="93"/>
        <v>1200000</v>
      </c>
      <c r="M602" s="27">
        <f t="shared" si="94"/>
        <v>1.675505</v>
      </c>
      <c r="N602" s="25" t="str">
        <f t="shared" si="95"/>
        <v>150-200%</v>
      </c>
      <c r="O602" s="28">
        <f>MIN(H602,I602)*INDEX('[1]2018_commission_structure-Start'!$A$21:$I$24,MATCH($E602,'[1]2018_commission_structure-Start'!$A$21:$A$24,0),MATCH(O$1,'[1]2018_commission_structure-Start'!$A$21:$I$21,0))</f>
        <v>78000</v>
      </c>
      <c r="P602" s="26">
        <f>IF(H602&gt;I602,MIN(H602-I602,J602-I602)*INDEX('[1]2018_commission_structure-Start'!$A$21:$I$24,MATCH($E602,'[1]2018_commission_structure-Start'!$A$21:$A$24,0), MATCH(P$1,'[1]2018_commission_structure-Start'!$A$21:$I$21,0)),0)</f>
        <v>25500.000000000004</v>
      </c>
      <c r="Q602" s="26">
        <f>IF($H602&gt;J602,MIN($H602-J602,K602-J602)*INDEX('[1]2018_commission_structure-Start'!$A$21:$I$24,MATCH($E602,'[1]2018_commission_structure-Start'!$A$21:$A$24,0), MATCH(Q$1,'[1]2018_commission_structure-Start'!$A$21:$I$21,0)),0)</f>
        <v>31500</v>
      </c>
      <c r="R602" s="26">
        <f>IF($H602&gt;K602,MIN($H602-K602,L602-K602)*INDEX('[1]2018_commission_structure-Start'!$A$21:$I$24,MATCH($E602,'[1]2018_commission_structure-Start'!$A$21:$A$24,0), MATCH(R$1,'[1]2018_commission_structure-Start'!$A$21:$I$21,0)),0)</f>
        <v>27378.780000000002</v>
      </c>
      <c r="S602" s="26">
        <f>IF(H602&gt;L602,(H602-L602)*INDEX('[1]2018_commission_structure-Start'!$A$21:$I$24,MATCH($E602,'[1]2018_commission_structure-Start'!$A$21:$A$24,0),MATCH(S$1,'[1]2018_commission_structure-Start'!$A$21:$I$21,0)),0)</f>
        <v>0</v>
      </c>
      <c r="T602" s="28">
        <f t="shared" si="96"/>
        <v>162378.78</v>
      </c>
      <c r="U602" s="28">
        <f t="shared" si="97"/>
        <v>228745.78</v>
      </c>
      <c r="V602" s="28">
        <f>MIN(H602,I602)*INDEX('[1]2018_commission_structure-Start'!$A$15:$J$18,MATCH($E602,'[1]2018_commission_structure-Start'!$A$15:$A$18,0),MATCH(V$1,'[1]2018_commission_structure-Start'!$A$15:$J$15,0))</f>
        <v>90000</v>
      </c>
      <c r="W602" s="26">
        <f>IF($H602&gt;I602,MIN($H602-I602,J602-I602)*INDEX('[1]2018_commission_structure-Start'!$A$15:$J$18,MATCH($E602,'[1]2018_commission_structure-Start'!$A$15:$A$18,0),MATCH(W$1,'[1]2018_commission_structure-Start'!$A$15:$J$15,0)),0)</f>
        <v>27000</v>
      </c>
      <c r="X602" s="26">
        <f>IF($H602&gt;J602,MIN($H602-J602,K602-J602)*INDEX('[1]2018_commission_structure-Start'!$A$15:$J$18,MATCH($E602,'[1]2018_commission_structure-Start'!$A$15:$A$18,0),MATCH(X$1,'[1]2018_commission_structure-Start'!$A$15:$J$15,0)),0)</f>
        <v>37500</v>
      </c>
      <c r="Y602" s="26">
        <f>IF($H602&gt;K602,MIN($H602-K602,L602-K602)*INDEX('[1]2018_commission_structure-Start'!$A$15:$J$18,MATCH($E602,'[1]2018_commission_structure-Start'!$A$15:$A$18,0),MATCH(Y$1,'[1]2018_commission_structure-Start'!$A$15:$J$15,0)),0)</f>
        <v>31590.899999999998</v>
      </c>
      <c r="Z602" s="26">
        <f>IF(H602&gt;L602,(H602-L602)*INDEX('[1]2018_commission_structure-Start'!$A$21:$I$24,MATCH($E602,'[1]2018_commission_structure-Start'!$A$21:$A$24,0),MATCH(Z$1,'[1]2018_commission_structure-Start'!$A$21:$I$21,0)),0)</f>
        <v>0</v>
      </c>
      <c r="AA602" s="28">
        <f t="shared" si="98"/>
        <v>186090.9</v>
      </c>
      <c r="AB602" s="28">
        <f t="shared" si="99"/>
        <v>252457.9</v>
      </c>
    </row>
    <row r="603" spans="1:28" x14ac:dyDescent="0.2">
      <c r="A603" s="25" t="str">
        <f t="shared" si="90"/>
        <v>Kalindi Hedin</v>
      </c>
      <c r="B603" s="25">
        <v>4839119791</v>
      </c>
      <c r="C603" s="25" t="s">
        <v>457</v>
      </c>
      <c r="D603" s="25" t="s">
        <v>1175</v>
      </c>
      <c r="E603" s="25" t="s">
        <v>10</v>
      </c>
      <c r="F603" s="25">
        <v>80045</v>
      </c>
      <c r="G603" s="25">
        <f>COUNTIF([1]deals_closed!D:D,B603)</f>
        <v>19</v>
      </c>
      <c r="H603" s="26">
        <f>SUMIF([1]deals_closed!D:D,B603,[1]deals_closed!C:C)</f>
        <v>626420</v>
      </c>
      <c r="I603" s="26">
        <f>VLOOKUP(E603,'[1]2018_commission_structure-Start'!$A$22:$I$24,9,FALSE)</f>
        <v>750000</v>
      </c>
      <c r="J603" s="26">
        <f t="shared" si="91"/>
        <v>937500</v>
      </c>
      <c r="K603" s="26">
        <f t="shared" si="92"/>
        <v>1125000</v>
      </c>
      <c r="L603" s="26">
        <f t="shared" si="93"/>
        <v>1500000</v>
      </c>
      <c r="M603" s="27">
        <f t="shared" si="94"/>
        <v>0.83522666666666667</v>
      </c>
      <c r="N603" s="25" t="str">
        <f t="shared" si="95"/>
        <v>0-100%</v>
      </c>
      <c r="O603" s="28">
        <f>MIN(H603,I603)*INDEX('[1]2018_commission_structure-Start'!$A$21:$I$24,MATCH($E603,'[1]2018_commission_structure-Start'!$A$21:$A$24,0),MATCH(O$1,'[1]2018_commission_structure-Start'!$A$21:$I$21,0))</f>
        <v>93963</v>
      </c>
      <c r="P603" s="26">
        <f>IF(H603&gt;I603,MIN(H603-I603,J603-I603)*INDEX('[1]2018_commission_structure-Start'!$A$21:$I$24,MATCH($E603,'[1]2018_commission_structure-Start'!$A$21:$A$24,0), MATCH(P$1,'[1]2018_commission_structure-Start'!$A$21:$I$21,0)),0)</f>
        <v>0</v>
      </c>
      <c r="Q603" s="26">
        <f>IF($H603&gt;J603,MIN($H603-J603,K603-J603)*INDEX('[1]2018_commission_structure-Start'!$A$21:$I$24,MATCH($E603,'[1]2018_commission_structure-Start'!$A$21:$A$24,0), MATCH(Q$1,'[1]2018_commission_structure-Start'!$A$21:$I$21,0)),0)</f>
        <v>0</v>
      </c>
      <c r="R603" s="26">
        <f>IF($H603&gt;K603,MIN($H603-K603,L603-K603)*INDEX('[1]2018_commission_structure-Start'!$A$21:$I$24,MATCH($E603,'[1]2018_commission_structure-Start'!$A$21:$A$24,0), MATCH(R$1,'[1]2018_commission_structure-Start'!$A$21:$I$21,0)),0)</f>
        <v>0</v>
      </c>
      <c r="S603" s="26">
        <f>IF(H603&gt;L603,(H603-L603)*INDEX('[1]2018_commission_structure-Start'!$A$21:$I$24,MATCH($E603,'[1]2018_commission_structure-Start'!$A$21:$A$24,0),MATCH(S$1,'[1]2018_commission_structure-Start'!$A$21:$I$21,0)),0)</f>
        <v>0</v>
      </c>
      <c r="T603" s="28">
        <f t="shared" si="96"/>
        <v>93963</v>
      </c>
      <c r="U603" s="28">
        <f t="shared" si="97"/>
        <v>174008</v>
      </c>
      <c r="V603" s="28">
        <f>MIN(H603,I603)*INDEX('[1]2018_commission_structure-Start'!$A$15:$J$18,MATCH($E603,'[1]2018_commission_structure-Start'!$A$15:$A$18,0),MATCH(V$1,'[1]2018_commission_structure-Start'!$A$15:$J$15,0))</f>
        <v>93963</v>
      </c>
      <c r="W603" s="26">
        <f>IF($H603&gt;I603,MIN($H603-I603,J603-I603)*INDEX('[1]2018_commission_structure-Start'!$A$15:$J$18,MATCH($E603,'[1]2018_commission_structure-Start'!$A$15:$A$18,0),MATCH(W$1,'[1]2018_commission_structure-Start'!$A$15:$J$15,0)),0)</f>
        <v>0</v>
      </c>
      <c r="X603" s="26">
        <f>IF($H603&gt;J603,MIN($H603-J603,K603-J603)*INDEX('[1]2018_commission_structure-Start'!$A$15:$J$18,MATCH($E603,'[1]2018_commission_structure-Start'!$A$15:$A$18,0),MATCH(X$1,'[1]2018_commission_structure-Start'!$A$15:$J$15,0)),0)</f>
        <v>0</v>
      </c>
      <c r="Y603" s="26">
        <f>IF($H603&gt;K603,MIN($H603-K603,L603-K603)*INDEX('[1]2018_commission_structure-Start'!$A$15:$J$18,MATCH($E603,'[1]2018_commission_structure-Start'!$A$15:$A$18,0),MATCH(Y$1,'[1]2018_commission_structure-Start'!$A$15:$J$15,0)),0)</f>
        <v>0</v>
      </c>
      <c r="Z603" s="26">
        <f>IF(H603&gt;L603,(H603-L603)*INDEX('[1]2018_commission_structure-Start'!$A$21:$I$24,MATCH($E603,'[1]2018_commission_structure-Start'!$A$21:$A$24,0),MATCH(Z$1,'[1]2018_commission_structure-Start'!$A$21:$I$21,0)),0)</f>
        <v>0</v>
      </c>
      <c r="AA603" s="28">
        <f t="shared" si="98"/>
        <v>93963</v>
      </c>
      <c r="AB603" s="28">
        <f t="shared" si="99"/>
        <v>174008</v>
      </c>
    </row>
    <row r="604" spans="1:28" x14ac:dyDescent="0.2">
      <c r="A604" s="25" t="str">
        <f t="shared" si="90"/>
        <v>Sena Bartholomieu</v>
      </c>
      <c r="B604" s="25">
        <v>6850203894</v>
      </c>
      <c r="C604" s="25" t="s">
        <v>1176</v>
      </c>
      <c r="D604" s="25" t="s">
        <v>1177</v>
      </c>
      <c r="E604" s="25" t="s">
        <v>10</v>
      </c>
      <c r="F604" s="25">
        <v>114758</v>
      </c>
      <c r="G604" s="25">
        <f>COUNTIF([1]deals_closed!D:D,B604)</f>
        <v>15</v>
      </c>
      <c r="H604" s="26">
        <f>SUMIF([1]deals_closed!D:D,B604,[1]deals_closed!C:C)</f>
        <v>500816</v>
      </c>
      <c r="I604" s="26">
        <f>VLOOKUP(E604,'[1]2018_commission_structure-Start'!$A$22:$I$24,9,FALSE)</f>
        <v>750000</v>
      </c>
      <c r="J604" s="26">
        <f t="shared" si="91"/>
        <v>937500</v>
      </c>
      <c r="K604" s="26">
        <f t="shared" si="92"/>
        <v>1125000</v>
      </c>
      <c r="L604" s="26">
        <f t="shared" si="93"/>
        <v>1500000</v>
      </c>
      <c r="M604" s="27">
        <f t="shared" si="94"/>
        <v>0.66775466666666672</v>
      </c>
      <c r="N604" s="25" t="str">
        <f t="shared" si="95"/>
        <v>0-100%</v>
      </c>
      <c r="O604" s="28">
        <f>MIN(H604,I604)*INDEX('[1]2018_commission_structure-Start'!$A$21:$I$24,MATCH($E604,'[1]2018_commission_structure-Start'!$A$21:$A$24,0),MATCH(O$1,'[1]2018_commission_structure-Start'!$A$21:$I$21,0))</f>
        <v>75122.399999999994</v>
      </c>
      <c r="P604" s="26">
        <f>IF(H604&gt;I604,MIN(H604-I604,J604-I604)*INDEX('[1]2018_commission_structure-Start'!$A$21:$I$24,MATCH($E604,'[1]2018_commission_structure-Start'!$A$21:$A$24,0), MATCH(P$1,'[1]2018_commission_structure-Start'!$A$21:$I$21,0)),0)</f>
        <v>0</v>
      </c>
      <c r="Q604" s="26">
        <f>IF($H604&gt;J604,MIN($H604-J604,K604-J604)*INDEX('[1]2018_commission_structure-Start'!$A$21:$I$24,MATCH($E604,'[1]2018_commission_structure-Start'!$A$21:$A$24,0), MATCH(Q$1,'[1]2018_commission_structure-Start'!$A$21:$I$21,0)),0)</f>
        <v>0</v>
      </c>
      <c r="R604" s="26">
        <f>IF($H604&gt;K604,MIN($H604-K604,L604-K604)*INDEX('[1]2018_commission_structure-Start'!$A$21:$I$24,MATCH($E604,'[1]2018_commission_structure-Start'!$A$21:$A$24,0), MATCH(R$1,'[1]2018_commission_structure-Start'!$A$21:$I$21,0)),0)</f>
        <v>0</v>
      </c>
      <c r="S604" s="26">
        <f>IF(H604&gt;L604,(H604-L604)*INDEX('[1]2018_commission_structure-Start'!$A$21:$I$24,MATCH($E604,'[1]2018_commission_structure-Start'!$A$21:$A$24,0),MATCH(S$1,'[1]2018_commission_structure-Start'!$A$21:$I$21,0)),0)</f>
        <v>0</v>
      </c>
      <c r="T604" s="28">
        <f t="shared" si="96"/>
        <v>75122.399999999994</v>
      </c>
      <c r="U604" s="28">
        <f t="shared" si="97"/>
        <v>189880.4</v>
      </c>
      <c r="V604" s="28">
        <f>MIN(H604,I604)*INDEX('[1]2018_commission_structure-Start'!$A$15:$J$18,MATCH($E604,'[1]2018_commission_structure-Start'!$A$15:$A$18,0),MATCH(V$1,'[1]2018_commission_structure-Start'!$A$15:$J$15,0))</f>
        <v>75122.399999999994</v>
      </c>
      <c r="W604" s="26">
        <f>IF($H604&gt;I604,MIN($H604-I604,J604-I604)*INDEX('[1]2018_commission_structure-Start'!$A$15:$J$18,MATCH($E604,'[1]2018_commission_structure-Start'!$A$15:$A$18,0),MATCH(W$1,'[1]2018_commission_structure-Start'!$A$15:$J$15,0)),0)</f>
        <v>0</v>
      </c>
      <c r="X604" s="26">
        <f>IF($H604&gt;J604,MIN($H604-J604,K604-J604)*INDEX('[1]2018_commission_structure-Start'!$A$15:$J$18,MATCH($E604,'[1]2018_commission_structure-Start'!$A$15:$A$18,0),MATCH(X$1,'[1]2018_commission_structure-Start'!$A$15:$J$15,0)),0)</f>
        <v>0</v>
      </c>
      <c r="Y604" s="26">
        <f>IF($H604&gt;K604,MIN($H604-K604,L604-K604)*INDEX('[1]2018_commission_structure-Start'!$A$15:$J$18,MATCH($E604,'[1]2018_commission_structure-Start'!$A$15:$A$18,0),MATCH(Y$1,'[1]2018_commission_structure-Start'!$A$15:$J$15,0)),0)</f>
        <v>0</v>
      </c>
      <c r="Z604" s="26">
        <f>IF(H604&gt;L604,(H604-L604)*INDEX('[1]2018_commission_structure-Start'!$A$21:$I$24,MATCH($E604,'[1]2018_commission_structure-Start'!$A$21:$A$24,0),MATCH(Z$1,'[1]2018_commission_structure-Start'!$A$21:$I$21,0)),0)</f>
        <v>0</v>
      </c>
      <c r="AA604" s="28">
        <f t="shared" si="98"/>
        <v>75122.399999999994</v>
      </c>
      <c r="AB604" s="28">
        <f t="shared" si="99"/>
        <v>189880.4</v>
      </c>
    </row>
    <row r="605" spans="1:28" x14ac:dyDescent="0.2">
      <c r="A605" s="25" t="str">
        <f t="shared" si="90"/>
        <v>Claudie Armin</v>
      </c>
      <c r="B605" s="25">
        <v>2280674246</v>
      </c>
      <c r="C605" s="25" t="s">
        <v>1178</v>
      </c>
      <c r="D605" s="25" t="s">
        <v>1179</v>
      </c>
      <c r="E605" s="25" t="s">
        <v>7</v>
      </c>
      <c r="F605" s="25">
        <v>62574</v>
      </c>
      <c r="G605" s="25">
        <f>COUNTIF([1]deals_closed!D:D,B605)</f>
        <v>13</v>
      </c>
      <c r="H605" s="26">
        <f>SUMIF([1]deals_closed!D:D,B605,[1]deals_closed!C:C)</f>
        <v>416927</v>
      </c>
      <c r="I605" s="26">
        <f>VLOOKUP(E605,'[1]2018_commission_structure-Start'!$A$22:$I$24,9,FALSE)</f>
        <v>500000</v>
      </c>
      <c r="J605" s="26">
        <f t="shared" si="91"/>
        <v>625000</v>
      </c>
      <c r="K605" s="26">
        <f t="shared" si="92"/>
        <v>750000</v>
      </c>
      <c r="L605" s="26">
        <f t="shared" si="93"/>
        <v>1000000</v>
      </c>
      <c r="M605" s="27">
        <f t="shared" si="94"/>
        <v>0.83385399999999998</v>
      </c>
      <c r="N605" s="25" t="str">
        <f t="shared" si="95"/>
        <v>0-100%</v>
      </c>
      <c r="O605" s="28">
        <f>MIN(H605,I605)*INDEX('[1]2018_commission_structure-Start'!$A$21:$I$24,MATCH($E605,'[1]2018_commission_structure-Start'!$A$21:$A$24,0),MATCH(O$1,'[1]2018_commission_structure-Start'!$A$21:$I$21,0))</f>
        <v>41692.700000000004</v>
      </c>
      <c r="P605" s="26">
        <f>IF(H605&gt;I605,MIN(H605-I605,J605-I605)*INDEX('[1]2018_commission_structure-Start'!$A$21:$I$24,MATCH($E605,'[1]2018_commission_structure-Start'!$A$21:$A$24,0), MATCH(P$1,'[1]2018_commission_structure-Start'!$A$21:$I$21,0)),0)</f>
        <v>0</v>
      </c>
      <c r="Q605" s="26">
        <f>IF($H605&gt;J605,MIN($H605-J605,K605-J605)*INDEX('[1]2018_commission_structure-Start'!$A$21:$I$24,MATCH($E605,'[1]2018_commission_structure-Start'!$A$21:$A$24,0), MATCH(Q$1,'[1]2018_commission_structure-Start'!$A$21:$I$21,0)),0)</f>
        <v>0</v>
      </c>
      <c r="R605" s="26">
        <f>IF($H605&gt;K605,MIN($H605-K605,L605-K605)*INDEX('[1]2018_commission_structure-Start'!$A$21:$I$24,MATCH($E605,'[1]2018_commission_structure-Start'!$A$21:$A$24,0), MATCH(R$1,'[1]2018_commission_structure-Start'!$A$21:$I$21,0)),0)</f>
        <v>0</v>
      </c>
      <c r="S605" s="26">
        <f>IF(H605&gt;L605,(H605-L605)*INDEX('[1]2018_commission_structure-Start'!$A$21:$I$24,MATCH($E605,'[1]2018_commission_structure-Start'!$A$21:$A$24,0),MATCH(S$1,'[1]2018_commission_structure-Start'!$A$21:$I$21,0)),0)</f>
        <v>0</v>
      </c>
      <c r="T605" s="28">
        <f t="shared" si="96"/>
        <v>41692.700000000004</v>
      </c>
      <c r="U605" s="28">
        <f t="shared" si="97"/>
        <v>104266.70000000001</v>
      </c>
      <c r="V605" s="28">
        <f>MIN(H605,I605)*INDEX('[1]2018_commission_structure-Start'!$A$15:$J$18,MATCH($E605,'[1]2018_commission_structure-Start'!$A$15:$A$18,0),MATCH(V$1,'[1]2018_commission_structure-Start'!$A$15:$J$15,0))</f>
        <v>50031.24</v>
      </c>
      <c r="W605" s="26">
        <f>IF($H605&gt;I605,MIN($H605-I605,J605-I605)*INDEX('[1]2018_commission_structure-Start'!$A$15:$J$18,MATCH($E605,'[1]2018_commission_structure-Start'!$A$15:$A$18,0),MATCH(W$1,'[1]2018_commission_structure-Start'!$A$15:$J$15,0)),0)</f>
        <v>0</v>
      </c>
      <c r="X605" s="26">
        <f>IF($H605&gt;J605,MIN($H605-J605,K605-J605)*INDEX('[1]2018_commission_structure-Start'!$A$15:$J$18,MATCH($E605,'[1]2018_commission_structure-Start'!$A$15:$A$18,0),MATCH(X$1,'[1]2018_commission_structure-Start'!$A$15:$J$15,0)),0)</f>
        <v>0</v>
      </c>
      <c r="Y605" s="26">
        <f>IF($H605&gt;K605,MIN($H605-K605,L605-K605)*INDEX('[1]2018_commission_structure-Start'!$A$15:$J$18,MATCH($E605,'[1]2018_commission_structure-Start'!$A$15:$A$18,0),MATCH(Y$1,'[1]2018_commission_structure-Start'!$A$15:$J$15,0)),0)</f>
        <v>0</v>
      </c>
      <c r="Z605" s="26">
        <f>IF(H605&gt;L605,(H605-L605)*INDEX('[1]2018_commission_structure-Start'!$A$21:$I$24,MATCH($E605,'[1]2018_commission_structure-Start'!$A$21:$A$24,0),MATCH(Z$1,'[1]2018_commission_structure-Start'!$A$21:$I$21,0)),0)</f>
        <v>0</v>
      </c>
      <c r="AA605" s="28">
        <f t="shared" si="98"/>
        <v>50031.24</v>
      </c>
      <c r="AB605" s="28">
        <f t="shared" si="99"/>
        <v>112605.23999999999</v>
      </c>
    </row>
    <row r="606" spans="1:28" x14ac:dyDescent="0.2">
      <c r="A606" s="25" t="str">
        <f t="shared" si="90"/>
        <v>Cami Wagstaffe</v>
      </c>
      <c r="B606" s="25">
        <v>9114174103</v>
      </c>
      <c r="C606" s="25" t="s">
        <v>1180</v>
      </c>
      <c r="D606" s="25" t="s">
        <v>1181</v>
      </c>
      <c r="E606" s="25" t="s">
        <v>29</v>
      </c>
      <c r="F606" s="25">
        <v>71127</v>
      </c>
      <c r="G606" s="25">
        <f>COUNTIF([1]deals_closed!D:D,B606)</f>
        <v>20</v>
      </c>
      <c r="H606" s="26">
        <f>SUMIF([1]deals_closed!D:D,B606,[1]deals_closed!C:C)</f>
        <v>653236</v>
      </c>
      <c r="I606" s="26">
        <f>VLOOKUP(E606,'[1]2018_commission_structure-Start'!$A$22:$I$24,9,FALSE)</f>
        <v>600000</v>
      </c>
      <c r="J606" s="26">
        <f t="shared" si="91"/>
        <v>750000</v>
      </c>
      <c r="K606" s="26">
        <f t="shared" si="92"/>
        <v>900000</v>
      </c>
      <c r="L606" s="26">
        <f t="shared" si="93"/>
        <v>1200000</v>
      </c>
      <c r="M606" s="27">
        <f t="shared" si="94"/>
        <v>1.0887266666666666</v>
      </c>
      <c r="N606" s="25" t="str">
        <f t="shared" si="95"/>
        <v>100-125%</v>
      </c>
      <c r="O606" s="28">
        <f>MIN(H606,I606)*INDEX('[1]2018_commission_structure-Start'!$A$21:$I$24,MATCH($E606,'[1]2018_commission_structure-Start'!$A$21:$A$24,0),MATCH(O$1,'[1]2018_commission_structure-Start'!$A$21:$I$21,0))</f>
        <v>78000</v>
      </c>
      <c r="P606" s="26">
        <f>IF(H606&gt;I606,MIN(H606-I606,J606-I606)*INDEX('[1]2018_commission_structure-Start'!$A$21:$I$24,MATCH($E606,'[1]2018_commission_structure-Start'!$A$21:$A$24,0), MATCH(P$1,'[1]2018_commission_structure-Start'!$A$21:$I$21,0)),0)</f>
        <v>9050.1200000000008</v>
      </c>
      <c r="Q606" s="26">
        <f>IF($H606&gt;J606,MIN($H606-J606,K606-J606)*INDEX('[1]2018_commission_structure-Start'!$A$21:$I$24,MATCH($E606,'[1]2018_commission_structure-Start'!$A$21:$A$24,0), MATCH(Q$1,'[1]2018_commission_structure-Start'!$A$21:$I$21,0)),0)</f>
        <v>0</v>
      </c>
      <c r="R606" s="26">
        <f>IF($H606&gt;K606,MIN($H606-K606,L606-K606)*INDEX('[1]2018_commission_structure-Start'!$A$21:$I$24,MATCH($E606,'[1]2018_commission_structure-Start'!$A$21:$A$24,0), MATCH(R$1,'[1]2018_commission_structure-Start'!$A$21:$I$21,0)),0)</f>
        <v>0</v>
      </c>
      <c r="S606" s="26">
        <f>IF(H606&gt;L606,(H606-L606)*INDEX('[1]2018_commission_structure-Start'!$A$21:$I$24,MATCH($E606,'[1]2018_commission_structure-Start'!$A$21:$A$24,0),MATCH(S$1,'[1]2018_commission_structure-Start'!$A$21:$I$21,0)),0)</f>
        <v>0</v>
      </c>
      <c r="T606" s="28">
        <f t="shared" si="96"/>
        <v>87050.12</v>
      </c>
      <c r="U606" s="28">
        <f t="shared" si="97"/>
        <v>158177.12</v>
      </c>
      <c r="V606" s="28">
        <f>MIN(H606,I606)*INDEX('[1]2018_commission_structure-Start'!$A$15:$J$18,MATCH($E606,'[1]2018_commission_structure-Start'!$A$15:$A$18,0),MATCH(V$1,'[1]2018_commission_structure-Start'!$A$15:$J$15,0))</f>
        <v>90000</v>
      </c>
      <c r="W606" s="26">
        <f>IF($H606&gt;I606,MIN($H606-I606,J606-I606)*INDEX('[1]2018_commission_structure-Start'!$A$15:$J$18,MATCH($E606,'[1]2018_commission_structure-Start'!$A$15:$A$18,0),MATCH(W$1,'[1]2018_commission_structure-Start'!$A$15:$J$15,0)),0)</f>
        <v>9582.48</v>
      </c>
      <c r="X606" s="26">
        <f>IF($H606&gt;J606,MIN($H606-J606,K606-J606)*INDEX('[1]2018_commission_structure-Start'!$A$15:$J$18,MATCH($E606,'[1]2018_commission_structure-Start'!$A$15:$A$18,0),MATCH(X$1,'[1]2018_commission_structure-Start'!$A$15:$J$15,0)),0)</f>
        <v>0</v>
      </c>
      <c r="Y606" s="26">
        <f>IF($H606&gt;K606,MIN($H606-K606,L606-K606)*INDEX('[1]2018_commission_structure-Start'!$A$15:$J$18,MATCH($E606,'[1]2018_commission_structure-Start'!$A$15:$A$18,0),MATCH(Y$1,'[1]2018_commission_structure-Start'!$A$15:$J$15,0)),0)</f>
        <v>0</v>
      </c>
      <c r="Z606" s="26">
        <f>IF(H606&gt;L606,(H606-L606)*INDEX('[1]2018_commission_structure-Start'!$A$21:$I$24,MATCH($E606,'[1]2018_commission_structure-Start'!$A$21:$A$24,0),MATCH(Z$1,'[1]2018_commission_structure-Start'!$A$21:$I$21,0)),0)</f>
        <v>0</v>
      </c>
      <c r="AA606" s="28">
        <f t="shared" si="98"/>
        <v>99582.48</v>
      </c>
      <c r="AB606" s="28">
        <f t="shared" si="99"/>
        <v>170709.47999999998</v>
      </c>
    </row>
    <row r="607" spans="1:28" x14ac:dyDescent="0.2">
      <c r="A607" s="25" t="str">
        <f t="shared" si="90"/>
        <v>Monty Spellward</v>
      </c>
      <c r="B607" s="25">
        <v>232367817</v>
      </c>
      <c r="C607" s="25" t="s">
        <v>1182</v>
      </c>
      <c r="D607" s="25" t="s">
        <v>1183</v>
      </c>
      <c r="E607" s="25" t="s">
        <v>10</v>
      </c>
      <c r="F607" s="25">
        <v>83247</v>
      </c>
      <c r="G607" s="25">
        <f>COUNTIF([1]deals_closed!D:D,B607)</f>
        <v>21</v>
      </c>
      <c r="H607" s="26">
        <f>SUMIF([1]deals_closed!D:D,B607,[1]deals_closed!C:C)</f>
        <v>731557</v>
      </c>
      <c r="I607" s="26">
        <f>VLOOKUP(E607,'[1]2018_commission_structure-Start'!$A$22:$I$24,9,FALSE)</f>
        <v>750000</v>
      </c>
      <c r="J607" s="26">
        <f t="shared" si="91"/>
        <v>937500</v>
      </c>
      <c r="K607" s="26">
        <f t="shared" si="92"/>
        <v>1125000</v>
      </c>
      <c r="L607" s="26">
        <f t="shared" si="93"/>
        <v>1500000</v>
      </c>
      <c r="M607" s="27">
        <f t="shared" si="94"/>
        <v>0.97540933333333335</v>
      </c>
      <c r="N607" s="25" t="str">
        <f t="shared" si="95"/>
        <v>0-100%</v>
      </c>
      <c r="O607" s="28">
        <f>MIN(H607,I607)*INDEX('[1]2018_commission_structure-Start'!$A$21:$I$24,MATCH($E607,'[1]2018_commission_structure-Start'!$A$21:$A$24,0),MATCH(O$1,'[1]2018_commission_structure-Start'!$A$21:$I$21,0))</f>
        <v>109733.55</v>
      </c>
      <c r="P607" s="26">
        <f>IF(H607&gt;I607,MIN(H607-I607,J607-I607)*INDEX('[1]2018_commission_structure-Start'!$A$21:$I$24,MATCH($E607,'[1]2018_commission_structure-Start'!$A$21:$A$24,0), MATCH(P$1,'[1]2018_commission_structure-Start'!$A$21:$I$21,0)),0)</f>
        <v>0</v>
      </c>
      <c r="Q607" s="26">
        <f>IF($H607&gt;J607,MIN($H607-J607,K607-J607)*INDEX('[1]2018_commission_structure-Start'!$A$21:$I$24,MATCH($E607,'[1]2018_commission_structure-Start'!$A$21:$A$24,0), MATCH(Q$1,'[1]2018_commission_structure-Start'!$A$21:$I$21,0)),0)</f>
        <v>0</v>
      </c>
      <c r="R607" s="26">
        <f>IF($H607&gt;K607,MIN($H607-K607,L607-K607)*INDEX('[1]2018_commission_structure-Start'!$A$21:$I$24,MATCH($E607,'[1]2018_commission_structure-Start'!$A$21:$A$24,0), MATCH(R$1,'[1]2018_commission_structure-Start'!$A$21:$I$21,0)),0)</f>
        <v>0</v>
      </c>
      <c r="S607" s="26">
        <f>IF(H607&gt;L607,(H607-L607)*INDEX('[1]2018_commission_structure-Start'!$A$21:$I$24,MATCH($E607,'[1]2018_commission_structure-Start'!$A$21:$A$24,0),MATCH(S$1,'[1]2018_commission_structure-Start'!$A$21:$I$21,0)),0)</f>
        <v>0</v>
      </c>
      <c r="T607" s="28">
        <f t="shared" si="96"/>
        <v>109733.55</v>
      </c>
      <c r="U607" s="28">
        <f t="shared" si="97"/>
        <v>192980.55</v>
      </c>
      <c r="V607" s="28">
        <f>MIN(H607,I607)*INDEX('[1]2018_commission_structure-Start'!$A$15:$J$18,MATCH($E607,'[1]2018_commission_structure-Start'!$A$15:$A$18,0),MATCH(V$1,'[1]2018_commission_structure-Start'!$A$15:$J$15,0))</f>
        <v>109733.55</v>
      </c>
      <c r="W607" s="26">
        <f>IF($H607&gt;I607,MIN($H607-I607,J607-I607)*INDEX('[1]2018_commission_structure-Start'!$A$15:$J$18,MATCH($E607,'[1]2018_commission_structure-Start'!$A$15:$A$18,0),MATCH(W$1,'[1]2018_commission_structure-Start'!$A$15:$J$15,0)),0)</f>
        <v>0</v>
      </c>
      <c r="X607" s="26">
        <f>IF($H607&gt;J607,MIN($H607-J607,K607-J607)*INDEX('[1]2018_commission_structure-Start'!$A$15:$J$18,MATCH($E607,'[1]2018_commission_structure-Start'!$A$15:$A$18,0),MATCH(X$1,'[1]2018_commission_structure-Start'!$A$15:$J$15,0)),0)</f>
        <v>0</v>
      </c>
      <c r="Y607" s="26">
        <f>IF($H607&gt;K607,MIN($H607-K607,L607-K607)*INDEX('[1]2018_commission_structure-Start'!$A$15:$J$18,MATCH($E607,'[1]2018_commission_structure-Start'!$A$15:$A$18,0),MATCH(Y$1,'[1]2018_commission_structure-Start'!$A$15:$J$15,0)),0)</f>
        <v>0</v>
      </c>
      <c r="Z607" s="26">
        <f>IF(H607&gt;L607,(H607-L607)*INDEX('[1]2018_commission_structure-Start'!$A$21:$I$24,MATCH($E607,'[1]2018_commission_structure-Start'!$A$21:$A$24,0),MATCH(Z$1,'[1]2018_commission_structure-Start'!$A$21:$I$21,0)),0)</f>
        <v>0</v>
      </c>
      <c r="AA607" s="28">
        <f t="shared" si="98"/>
        <v>109733.55</v>
      </c>
      <c r="AB607" s="28">
        <f t="shared" si="99"/>
        <v>192980.55</v>
      </c>
    </row>
    <row r="608" spans="1:28" x14ac:dyDescent="0.2">
      <c r="A608" s="25" t="str">
        <f t="shared" si="90"/>
        <v>Vickie Jocic</v>
      </c>
      <c r="B608" s="25">
        <v>2255261316</v>
      </c>
      <c r="C608" s="25" t="s">
        <v>1184</v>
      </c>
      <c r="D608" s="25" t="s">
        <v>1185</v>
      </c>
      <c r="E608" s="25" t="s">
        <v>10</v>
      </c>
      <c r="F608" s="25">
        <v>116809</v>
      </c>
      <c r="G608" s="25">
        <f>COUNTIF([1]deals_closed!D:D,B608)</f>
        <v>15</v>
      </c>
      <c r="H608" s="26">
        <f>SUMIF([1]deals_closed!D:D,B608,[1]deals_closed!C:C)</f>
        <v>563423</v>
      </c>
      <c r="I608" s="26">
        <f>VLOOKUP(E608,'[1]2018_commission_structure-Start'!$A$22:$I$24,9,FALSE)</f>
        <v>750000</v>
      </c>
      <c r="J608" s="26">
        <f t="shared" si="91"/>
        <v>937500</v>
      </c>
      <c r="K608" s="26">
        <f t="shared" si="92"/>
        <v>1125000</v>
      </c>
      <c r="L608" s="26">
        <f t="shared" si="93"/>
        <v>1500000</v>
      </c>
      <c r="M608" s="27">
        <f t="shared" si="94"/>
        <v>0.75123066666666671</v>
      </c>
      <c r="N608" s="25" t="str">
        <f t="shared" si="95"/>
        <v>0-100%</v>
      </c>
      <c r="O608" s="28">
        <f>MIN(H608,I608)*INDEX('[1]2018_commission_structure-Start'!$A$21:$I$24,MATCH($E608,'[1]2018_commission_structure-Start'!$A$21:$A$24,0),MATCH(O$1,'[1]2018_commission_structure-Start'!$A$21:$I$21,0))</f>
        <v>84513.45</v>
      </c>
      <c r="P608" s="26">
        <f>IF(H608&gt;I608,MIN(H608-I608,J608-I608)*INDEX('[1]2018_commission_structure-Start'!$A$21:$I$24,MATCH($E608,'[1]2018_commission_structure-Start'!$A$21:$A$24,0), MATCH(P$1,'[1]2018_commission_structure-Start'!$A$21:$I$21,0)),0)</f>
        <v>0</v>
      </c>
      <c r="Q608" s="26">
        <f>IF($H608&gt;J608,MIN($H608-J608,K608-J608)*INDEX('[1]2018_commission_structure-Start'!$A$21:$I$24,MATCH($E608,'[1]2018_commission_structure-Start'!$A$21:$A$24,0), MATCH(Q$1,'[1]2018_commission_structure-Start'!$A$21:$I$21,0)),0)</f>
        <v>0</v>
      </c>
      <c r="R608" s="26">
        <f>IF($H608&gt;K608,MIN($H608-K608,L608-K608)*INDEX('[1]2018_commission_structure-Start'!$A$21:$I$24,MATCH($E608,'[1]2018_commission_structure-Start'!$A$21:$A$24,0), MATCH(R$1,'[1]2018_commission_structure-Start'!$A$21:$I$21,0)),0)</f>
        <v>0</v>
      </c>
      <c r="S608" s="26">
        <f>IF(H608&gt;L608,(H608-L608)*INDEX('[1]2018_commission_structure-Start'!$A$21:$I$24,MATCH($E608,'[1]2018_commission_structure-Start'!$A$21:$A$24,0),MATCH(S$1,'[1]2018_commission_structure-Start'!$A$21:$I$21,0)),0)</f>
        <v>0</v>
      </c>
      <c r="T608" s="28">
        <f t="shared" si="96"/>
        <v>84513.45</v>
      </c>
      <c r="U608" s="28">
        <f t="shared" si="97"/>
        <v>201322.45</v>
      </c>
      <c r="V608" s="28">
        <f>MIN(H608,I608)*INDEX('[1]2018_commission_structure-Start'!$A$15:$J$18,MATCH($E608,'[1]2018_commission_structure-Start'!$A$15:$A$18,0),MATCH(V$1,'[1]2018_commission_structure-Start'!$A$15:$J$15,0))</f>
        <v>84513.45</v>
      </c>
      <c r="W608" s="26">
        <f>IF($H608&gt;I608,MIN($H608-I608,J608-I608)*INDEX('[1]2018_commission_structure-Start'!$A$15:$J$18,MATCH($E608,'[1]2018_commission_structure-Start'!$A$15:$A$18,0),MATCH(W$1,'[1]2018_commission_structure-Start'!$A$15:$J$15,0)),0)</f>
        <v>0</v>
      </c>
      <c r="X608" s="26">
        <f>IF($H608&gt;J608,MIN($H608-J608,K608-J608)*INDEX('[1]2018_commission_structure-Start'!$A$15:$J$18,MATCH($E608,'[1]2018_commission_structure-Start'!$A$15:$A$18,0),MATCH(X$1,'[1]2018_commission_structure-Start'!$A$15:$J$15,0)),0)</f>
        <v>0</v>
      </c>
      <c r="Y608" s="26">
        <f>IF($H608&gt;K608,MIN($H608-K608,L608-K608)*INDEX('[1]2018_commission_structure-Start'!$A$15:$J$18,MATCH($E608,'[1]2018_commission_structure-Start'!$A$15:$A$18,0),MATCH(Y$1,'[1]2018_commission_structure-Start'!$A$15:$J$15,0)),0)</f>
        <v>0</v>
      </c>
      <c r="Z608" s="26">
        <f>IF(H608&gt;L608,(H608-L608)*INDEX('[1]2018_commission_structure-Start'!$A$21:$I$24,MATCH($E608,'[1]2018_commission_structure-Start'!$A$21:$A$24,0),MATCH(Z$1,'[1]2018_commission_structure-Start'!$A$21:$I$21,0)),0)</f>
        <v>0</v>
      </c>
      <c r="AA608" s="28">
        <f t="shared" si="98"/>
        <v>84513.45</v>
      </c>
      <c r="AB608" s="28">
        <f t="shared" si="99"/>
        <v>201322.45</v>
      </c>
    </row>
    <row r="609" spans="1:28" x14ac:dyDescent="0.2">
      <c r="A609" s="25" t="str">
        <f t="shared" si="90"/>
        <v>Gayelord Coffin</v>
      </c>
      <c r="B609" s="25">
        <v>264454596</v>
      </c>
      <c r="C609" s="25" t="s">
        <v>824</v>
      </c>
      <c r="D609" s="25" t="s">
        <v>1186</v>
      </c>
      <c r="E609" s="25" t="s">
        <v>10</v>
      </c>
      <c r="F609" s="25">
        <v>83815</v>
      </c>
      <c r="G609" s="25">
        <f>COUNTIF([1]deals_closed!D:D,B609)</f>
        <v>19</v>
      </c>
      <c r="H609" s="26">
        <f>SUMIF([1]deals_closed!D:D,B609,[1]deals_closed!C:C)</f>
        <v>739687</v>
      </c>
      <c r="I609" s="26">
        <f>VLOOKUP(E609,'[1]2018_commission_structure-Start'!$A$22:$I$24,9,FALSE)</f>
        <v>750000</v>
      </c>
      <c r="J609" s="26">
        <f t="shared" si="91"/>
        <v>937500</v>
      </c>
      <c r="K609" s="26">
        <f t="shared" si="92"/>
        <v>1125000</v>
      </c>
      <c r="L609" s="26">
        <f t="shared" si="93"/>
        <v>1500000</v>
      </c>
      <c r="M609" s="27">
        <f t="shared" si="94"/>
        <v>0.98624933333333331</v>
      </c>
      <c r="N609" s="25" t="str">
        <f t="shared" si="95"/>
        <v>0-100%</v>
      </c>
      <c r="O609" s="28">
        <f>MIN(H609,I609)*INDEX('[1]2018_commission_structure-Start'!$A$21:$I$24,MATCH($E609,'[1]2018_commission_structure-Start'!$A$21:$A$24,0),MATCH(O$1,'[1]2018_commission_structure-Start'!$A$21:$I$21,0))</f>
        <v>110953.05</v>
      </c>
      <c r="P609" s="26">
        <f>IF(H609&gt;I609,MIN(H609-I609,J609-I609)*INDEX('[1]2018_commission_structure-Start'!$A$21:$I$24,MATCH($E609,'[1]2018_commission_structure-Start'!$A$21:$A$24,0), MATCH(P$1,'[1]2018_commission_structure-Start'!$A$21:$I$21,0)),0)</f>
        <v>0</v>
      </c>
      <c r="Q609" s="26">
        <f>IF($H609&gt;J609,MIN($H609-J609,K609-J609)*INDEX('[1]2018_commission_structure-Start'!$A$21:$I$24,MATCH($E609,'[1]2018_commission_structure-Start'!$A$21:$A$24,0), MATCH(Q$1,'[1]2018_commission_structure-Start'!$A$21:$I$21,0)),0)</f>
        <v>0</v>
      </c>
      <c r="R609" s="26">
        <f>IF($H609&gt;K609,MIN($H609-K609,L609-K609)*INDEX('[1]2018_commission_structure-Start'!$A$21:$I$24,MATCH($E609,'[1]2018_commission_structure-Start'!$A$21:$A$24,0), MATCH(R$1,'[1]2018_commission_structure-Start'!$A$21:$I$21,0)),0)</f>
        <v>0</v>
      </c>
      <c r="S609" s="26">
        <f>IF(H609&gt;L609,(H609-L609)*INDEX('[1]2018_commission_structure-Start'!$A$21:$I$24,MATCH($E609,'[1]2018_commission_structure-Start'!$A$21:$A$24,0),MATCH(S$1,'[1]2018_commission_structure-Start'!$A$21:$I$21,0)),0)</f>
        <v>0</v>
      </c>
      <c r="T609" s="28">
        <f t="shared" si="96"/>
        <v>110953.05</v>
      </c>
      <c r="U609" s="28">
        <f t="shared" si="97"/>
        <v>194768.05</v>
      </c>
      <c r="V609" s="28">
        <f>MIN(H609,I609)*INDEX('[1]2018_commission_structure-Start'!$A$15:$J$18,MATCH($E609,'[1]2018_commission_structure-Start'!$A$15:$A$18,0),MATCH(V$1,'[1]2018_commission_structure-Start'!$A$15:$J$15,0))</f>
        <v>110953.05</v>
      </c>
      <c r="W609" s="26">
        <f>IF($H609&gt;I609,MIN($H609-I609,J609-I609)*INDEX('[1]2018_commission_structure-Start'!$A$15:$J$18,MATCH($E609,'[1]2018_commission_structure-Start'!$A$15:$A$18,0),MATCH(W$1,'[1]2018_commission_structure-Start'!$A$15:$J$15,0)),0)</f>
        <v>0</v>
      </c>
      <c r="X609" s="26">
        <f>IF($H609&gt;J609,MIN($H609-J609,K609-J609)*INDEX('[1]2018_commission_structure-Start'!$A$15:$J$18,MATCH($E609,'[1]2018_commission_structure-Start'!$A$15:$A$18,0),MATCH(X$1,'[1]2018_commission_structure-Start'!$A$15:$J$15,0)),0)</f>
        <v>0</v>
      </c>
      <c r="Y609" s="26">
        <f>IF($H609&gt;K609,MIN($H609-K609,L609-K609)*INDEX('[1]2018_commission_structure-Start'!$A$15:$J$18,MATCH($E609,'[1]2018_commission_structure-Start'!$A$15:$A$18,0),MATCH(Y$1,'[1]2018_commission_structure-Start'!$A$15:$J$15,0)),0)</f>
        <v>0</v>
      </c>
      <c r="Z609" s="26">
        <f>IF(H609&gt;L609,(H609-L609)*INDEX('[1]2018_commission_structure-Start'!$A$21:$I$24,MATCH($E609,'[1]2018_commission_structure-Start'!$A$21:$A$24,0),MATCH(Z$1,'[1]2018_commission_structure-Start'!$A$21:$I$21,0)),0)</f>
        <v>0</v>
      </c>
      <c r="AA609" s="28">
        <f t="shared" si="98"/>
        <v>110953.05</v>
      </c>
      <c r="AB609" s="28">
        <f t="shared" si="99"/>
        <v>194768.05</v>
      </c>
    </row>
    <row r="610" spans="1:28" x14ac:dyDescent="0.2">
      <c r="A610" s="25" t="str">
        <f t="shared" si="90"/>
        <v>Waldemar Vaggers</v>
      </c>
      <c r="B610" s="25">
        <v>1856596435</v>
      </c>
      <c r="C610" s="25" t="s">
        <v>1187</v>
      </c>
      <c r="D610" s="25" t="s">
        <v>1188</v>
      </c>
      <c r="E610" s="25" t="s">
        <v>10</v>
      </c>
      <c r="F610" s="25">
        <v>100859</v>
      </c>
      <c r="G610" s="25">
        <f>COUNTIF([1]deals_closed!D:D,B610)</f>
        <v>18</v>
      </c>
      <c r="H610" s="26">
        <f>SUMIF([1]deals_closed!D:D,B610,[1]deals_closed!C:C)</f>
        <v>580833</v>
      </c>
      <c r="I610" s="26">
        <f>VLOOKUP(E610,'[1]2018_commission_structure-Start'!$A$22:$I$24,9,FALSE)</f>
        <v>750000</v>
      </c>
      <c r="J610" s="26">
        <f t="shared" si="91"/>
        <v>937500</v>
      </c>
      <c r="K610" s="26">
        <f t="shared" si="92"/>
        <v>1125000</v>
      </c>
      <c r="L610" s="26">
        <f t="shared" si="93"/>
        <v>1500000</v>
      </c>
      <c r="M610" s="27">
        <f t="shared" si="94"/>
        <v>0.77444400000000002</v>
      </c>
      <c r="N610" s="25" t="str">
        <f t="shared" si="95"/>
        <v>0-100%</v>
      </c>
      <c r="O610" s="28">
        <f>MIN(H610,I610)*INDEX('[1]2018_commission_structure-Start'!$A$21:$I$24,MATCH($E610,'[1]2018_commission_structure-Start'!$A$21:$A$24,0),MATCH(O$1,'[1]2018_commission_structure-Start'!$A$21:$I$21,0))</f>
        <v>87124.95</v>
      </c>
      <c r="P610" s="26">
        <f>IF(H610&gt;I610,MIN(H610-I610,J610-I610)*INDEX('[1]2018_commission_structure-Start'!$A$21:$I$24,MATCH($E610,'[1]2018_commission_structure-Start'!$A$21:$A$24,0), MATCH(P$1,'[1]2018_commission_structure-Start'!$A$21:$I$21,0)),0)</f>
        <v>0</v>
      </c>
      <c r="Q610" s="26">
        <f>IF($H610&gt;J610,MIN($H610-J610,K610-J610)*INDEX('[1]2018_commission_structure-Start'!$A$21:$I$24,MATCH($E610,'[1]2018_commission_structure-Start'!$A$21:$A$24,0), MATCH(Q$1,'[1]2018_commission_structure-Start'!$A$21:$I$21,0)),0)</f>
        <v>0</v>
      </c>
      <c r="R610" s="26">
        <f>IF($H610&gt;K610,MIN($H610-K610,L610-K610)*INDEX('[1]2018_commission_structure-Start'!$A$21:$I$24,MATCH($E610,'[1]2018_commission_structure-Start'!$A$21:$A$24,0), MATCH(R$1,'[1]2018_commission_structure-Start'!$A$21:$I$21,0)),0)</f>
        <v>0</v>
      </c>
      <c r="S610" s="26">
        <f>IF(H610&gt;L610,(H610-L610)*INDEX('[1]2018_commission_structure-Start'!$A$21:$I$24,MATCH($E610,'[1]2018_commission_structure-Start'!$A$21:$A$24,0),MATCH(S$1,'[1]2018_commission_structure-Start'!$A$21:$I$21,0)),0)</f>
        <v>0</v>
      </c>
      <c r="T610" s="28">
        <f t="shared" si="96"/>
        <v>87124.95</v>
      </c>
      <c r="U610" s="28">
        <f t="shared" si="97"/>
        <v>187983.95</v>
      </c>
      <c r="V610" s="28">
        <f>MIN(H610,I610)*INDEX('[1]2018_commission_structure-Start'!$A$15:$J$18,MATCH($E610,'[1]2018_commission_structure-Start'!$A$15:$A$18,0),MATCH(V$1,'[1]2018_commission_structure-Start'!$A$15:$J$15,0))</f>
        <v>87124.95</v>
      </c>
      <c r="W610" s="26">
        <f>IF($H610&gt;I610,MIN($H610-I610,J610-I610)*INDEX('[1]2018_commission_structure-Start'!$A$15:$J$18,MATCH($E610,'[1]2018_commission_structure-Start'!$A$15:$A$18,0),MATCH(W$1,'[1]2018_commission_structure-Start'!$A$15:$J$15,0)),0)</f>
        <v>0</v>
      </c>
      <c r="X610" s="26">
        <f>IF($H610&gt;J610,MIN($H610-J610,K610-J610)*INDEX('[1]2018_commission_structure-Start'!$A$15:$J$18,MATCH($E610,'[1]2018_commission_structure-Start'!$A$15:$A$18,0),MATCH(X$1,'[1]2018_commission_structure-Start'!$A$15:$J$15,0)),0)</f>
        <v>0</v>
      </c>
      <c r="Y610" s="26">
        <f>IF($H610&gt;K610,MIN($H610-K610,L610-K610)*INDEX('[1]2018_commission_structure-Start'!$A$15:$J$18,MATCH($E610,'[1]2018_commission_structure-Start'!$A$15:$A$18,0),MATCH(Y$1,'[1]2018_commission_structure-Start'!$A$15:$J$15,0)),0)</f>
        <v>0</v>
      </c>
      <c r="Z610" s="26">
        <f>IF(H610&gt;L610,(H610-L610)*INDEX('[1]2018_commission_structure-Start'!$A$21:$I$24,MATCH($E610,'[1]2018_commission_structure-Start'!$A$21:$A$24,0),MATCH(Z$1,'[1]2018_commission_structure-Start'!$A$21:$I$21,0)),0)</f>
        <v>0</v>
      </c>
      <c r="AA610" s="28">
        <f t="shared" si="98"/>
        <v>87124.95</v>
      </c>
      <c r="AB610" s="28">
        <f t="shared" si="99"/>
        <v>187983.95</v>
      </c>
    </row>
    <row r="611" spans="1:28" x14ac:dyDescent="0.2">
      <c r="A611" s="25" t="str">
        <f t="shared" si="90"/>
        <v>Hanson Hadigate</v>
      </c>
      <c r="B611" s="25">
        <v>8850022085</v>
      </c>
      <c r="C611" s="25" t="s">
        <v>1189</v>
      </c>
      <c r="D611" s="25" t="s">
        <v>1190</v>
      </c>
      <c r="E611" s="25" t="s">
        <v>7</v>
      </c>
      <c r="F611" s="25">
        <v>52669</v>
      </c>
      <c r="G611" s="25">
        <f>COUNTIF([1]deals_closed!D:D,B611)</f>
        <v>17</v>
      </c>
      <c r="H611" s="26">
        <f>SUMIF([1]deals_closed!D:D,B611,[1]deals_closed!C:C)</f>
        <v>599910</v>
      </c>
      <c r="I611" s="26">
        <f>VLOOKUP(E611,'[1]2018_commission_structure-Start'!$A$22:$I$24,9,FALSE)</f>
        <v>500000</v>
      </c>
      <c r="J611" s="26">
        <f t="shared" si="91"/>
        <v>625000</v>
      </c>
      <c r="K611" s="26">
        <f t="shared" si="92"/>
        <v>750000</v>
      </c>
      <c r="L611" s="26">
        <f t="shared" si="93"/>
        <v>1000000</v>
      </c>
      <c r="M611" s="27">
        <f t="shared" si="94"/>
        <v>1.1998200000000001</v>
      </c>
      <c r="N611" s="25" t="str">
        <f t="shared" si="95"/>
        <v>100-125%</v>
      </c>
      <c r="O611" s="28">
        <f>MIN(H611,I611)*INDEX('[1]2018_commission_structure-Start'!$A$21:$I$24,MATCH($E611,'[1]2018_commission_structure-Start'!$A$21:$A$24,0),MATCH(O$1,'[1]2018_commission_structure-Start'!$A$21:$I$21,0))</f>
        <v>50000</v>
      </c>
      <c r="P611" s="26">
        <f>IF(H611&gt;I611,MIN(H611-I611,J611-I611)*INDEX('[1]2018_commission_structure-Start'!$A$21:$I$24,MATCH($E611,'[1]2018_commission_structure-Start'!$A$21:$A$24,0), MATCH(P$1,'[1]2018_commission_structure-Start'!$A$21:$I$21,0)),0)</f>
        <v>14986.5</v>
      </c>
      <c r="Q611" s="26">
        <f>IF($H611&gt;J611,MIN($H611-J611,K611-J611)*INDEX('[1]2018_commission_structure-Start'!$A$21:$I$24,MATCH($E611,'[1]2018_commission_structure-Start'!$A$21:$A$24,0), MATCH(Q$1,'[1]2018_commission_structure-Start'!$A$21:$I$21,0)),0)</f>
        <v>0</v>
      </c>
      <c r="R611" s="26">
        <f>IF($H611&gt;K611,MIN($H611-K611,L611-K611)*INDEX('[1]2018_commission_structure-Start'!$A$21:$I$24,MATCH($E611,'[1]2018_commission_structure-Start'!$A$21:$A$24,0), MATCH(R$1,'[1]2018_commission_structure-Start'!$A$21:$I$21,0)),0)</f>
        <v>0</v>
      </c>
      <c r="S611" s="26">
        <f>IF(H611&gt;L611,(H611-L611)*INDEX('[1]2018_commission_structure-Start'!$A$21:$I$24,MATCH($E611,'[1]2018_commission_structure-Start'!$A$21:$A$24,0),MATCH(S$1,'[1]2018_commission_structure-Start'!$A$21:$I$21,0)),0)</f>
        <v>0</v>
      </c>
      <c r="T611" s="28">
        <f t="shared" si="96"/>
        <v>64986.5</v>
      </c>
      <c r="U611" s="28">
        <f t="shared" si="97"/>
        <v>117655.5</v>
      </c>
      <c r="V611" s="28">
        <f>MIN(H611,I611)*INDEX('[1]2018_commission_structure-Start'!$A$15:$J$18,MATCH($E611,'[1]2018_commission_structure-Start'!$A$15:$A$18,0),MATCH(V$1,'[1]2018_commission_structure-Start'!$A$15:$J$15,0))</f>
        <v>60000</v>
      </c>
      <c r="W611" s="26">
        <f>IF($H611&gt;I611,MIN($H611-I611,J611-I611)*INDEX('[1]2018_commission_structure-Start'!$A$15:$J$18,MATCH($E611,'[1]2018_commission_structure-Start'!$A$15:$A$18,0),MATCH(W$1,'[1]2018_commission_structure-Start'!$A$15:$J$15,0)),0)</f>
        <v>16984.7</v>
      </c>
      <c r="X611" s="26">
        <f>IF($H611&gt;J611,MIN($H611-J611,K611-J611)*INDEX('[1]2018_commission_structure-Start'!$A$15:$J$18,MATCH($E611,'[1]2018_commission_structure-Start'!$A$15:$A$18,0),MATCH(X$1,'[1]2018_commission_structure-Start'!$A$15:$J$15,0)),0)</f>
        <v>0</v>
      </c>
      <c r="Y611" s="26">
        <f>IF($H611&gt;K611,MIN($H611-K611,L611-K611)*INDEX('[1]2018_commission_structure-Start'!$A$15:$J$18,MATCH($E611,'[1]2018_commission_structure-Start'!$A$15:$A$18,0),MATCH(Y$1,'[1]2018_commission_structure-Start'!$A$15:$J$15,0)),0)</f>
        <v>0</v>
      </c>
      <c r="Z611" s="26">
        <f>IF(H611&gt;L611,(H611-L611)*INDEX('[1]2018_commission_structure-Start'!$A$21:$I$24,MATCH($E611,'[1]2018_commission_structure-Start'!$A$21:$A$24,0),MATCH(Z$1,'[1]2018_commission_structure-Start'!$A$21:$I$21,0)),0)</f>
        <v>0</v>
      </c>
      <c r="AA611" s="28">
        <f t="shared" si="98"/>
        <v>76984.7</v>
      </c>
      <c r="AB611" s="28">
        <f t="shared" si="99"/>
        <v>129653.7</v>
      </c>
    </row>
    <row r="612" spans="1:28" x14ac:dyDescent="0.2">
      <c r="A612" s="25" t="str">
        <f t="shared" si="90"/>
        <v>Marie-jeanne Marrow</v>
      </c>
      <c r="B612" s="25">
        <v>7585281072</v>
      </c>
      <c r="C612" s="25" t="s">
        <v>1191</v>
      </c>
      <c r="D612" s="25" t="s">
        <v>1192</v>
      </c>
      <c r="E612" s="25" t="s">
        <v>7</v>
      </c>
      <c r="F612" s="25">
        <v>48015</v>
      </c>
      <c r="G612" s="25">
        <f>COUNTIF([1]deals_closed!D:D,B612)</f>
        <v>16</v>
      </c>
      <c r="H612" s="26">
        <f>SUMIF([1]deals_closed!D:D,B612,[1]deals_closed!C:C)</f>
        <v>492886</v>
      </c>
      <c r="I612" s="26">
        <f>VLOOKUP(E612,'[1]2018_commission_structure-Start'!$A$22:$I$24,9,FALSE)</f>
        <v>500000</v>
      </c>
      <c r="J612" s="26">
        <f t="shared" si="91"/>
        <v>625000</v>
      </c>
      <c r="K612" s="26">
        <f t="shared" si="92"/>
        <v>750000</v>
      </c>
      <c r="L612" s="26">
        <f t="shared" si="93"/>
        <v>1000000</v>
      </c>
      <c r="M612" s="27">
        <f t="shared" si="94"/>
        <v>0.98577199999999998</v>
      </c>
      <c r="N612" s="25" t="str">
        <f t="shared" si="95"/>
        <v>0-100%</v>
      </c>
      <c r="O612" s="28">
        <f>MIN(H612,I612)*INDEX('[1]2018_commission_structure-Start'!$A$21:$I$24,MATCH($E612,'[1]2018_commission_structure-Start'!$A$21:$A$24,0),MATCH(O$1,'[1]2018_commission_structure-Start'!$A$21:$I$21,0))</f>
        <v>49288.600000000006</v>
      </c>
      <c r="P612" s="26">
        <f>IF(H612&gt;I612,MIN(H612-I612,J612-I612)*INDEX('[1]2018_commission_structure-Start'!$A$21:$I$24,MATCH($E612,'[1]2018_commission_structure-Start'!$A$21:$A$24,0), MATCH(P$1,'[1]2018_commission_structure-Start'!$A$21:$I$21,0)),0)</f>
        <v>0</v>
      </c>
      <c r="Q612" s="26">
        <f>IF($H612&gt;J612,MIN($H612-J612,K612-J612)*INDEX('[1]2018_commission_structure-Start'!$A$21:$I$24,MATCH($E612,'[1]2018_commission_structure-Start'!$A$21:$A$24,0), MATCH(Q$1,'[1]2018_commission_structure-Start'!$A$21:$I$21,0)),0)</f>
        <v>0</v>
      </c>
      <c r="R612" s="26">
        <f>IF($H612&gt;K612,MIN($H612-K612,L612-K612)*INDEX('[1]2018_commission_structure-Start'!$A$21:$I$24,MATCH($E612,'[1]2018_commission_structure-Start'!$A$21:$A$24,0), MATCH(R$1,'[1]2018_commission_structure-Start'!$A$21:$I$21,0)),0)</f>
        <v>0</v>
      </c>
      <c r="S612" s="26">
        <f>IF(H612&gt;L612,(H612-L612)*INDEX('[1]2018_commission_structure-Start'!$A$21:$I$24,MATCH($E612,'[1]2018_commission_structure-Start'!$A$21:$A$24,0),MATCH(S$1,'[1]2018_commission_structure-Start'!$A$21:$I$21,0)),0)</f>
        <v>0</v>
      </c>
      <c r="T612" s="28">
        <f t="shared" si="96"/>
        <v>49288.600000000006</v>
      </c>
      <c r="U612" s="28">
        <f t="shared" si="97"/>
        <v>97303.6</v>
      </c>
      <c r="V612" s="28">
        <f>MIN(H612,I612)*INDEX('[1]2018_commission_structure-Start'!$A$15:$J$18,MATCH($E612,'[1]2018_commission_structure-Start'!$A$15:$A$18,0),MATCH(V$1,'[1]2018_commission_structure-Start'!$A$15:$J$15,0))</f>
        <v>59146.32</v>
      </c>
      <c r="W612" s="26">
        <f>IF($H612&gt;I612,MIN($H612-I612,J612-I612)*INDEX('[1]2018_commission_structure-Start'!$A$15:$J$18,MATCH($E612,'[1]2018_commission_structure-Start'!$A$15:$A$18,0),MATCH(W$1,'[1]2018_commission_structure-Start'!$A$15:$J$15,0)),0)</f>
        <v>0</v>
      </c>
      <c r="X612" s="26">
        <f>IF($H612&gt;J612,MIN($H612-J612,K612-J612)*INDEX('[1]2018_commission_structure-Start'!$A$15:$J$18,MATCH($E612,'[1]2018_commission_structure-Start'!$A$15:$A$18,0),MATCH(X$1,'[1]2018_commission_structure-Start'!$A$15:$J$15,0)),0)</f>
        <v>0</v>
      </c>
      <c r="Y612" s="26">
        <f>IF($H612&gt;K612,MIN($H612-K612,L612-K612)*INDEX('[1]2018_commission_structure-Start'!$A$15:$J$18,MATCH($E612,'[1]2018_commission_structure-Start'!$A$15:$A$18,0),MATCH(Y$1,'[1]2018_commission_structure-Start'!$A$15:$J$15,0)),0)</f>
        <v>0</v>
      </c>
      <c r="Z612" s="26">
        <f>IF(H612&gt;L612,(H612-L612)*INDEX('[1]2018_commission_structure-Start'!$A$21:$I$24,MATCH($E612,'[1]2018_commission_structure-Start'!$A$21:$A$24,0),MATCH(Z$1,'[1]2018_commission_structure-Start'!$A$21:$I$21,0)),0)</f>
        <v>0</v>
      </c>
      <c r="AA612" s="28">
        <f t="shared" si="98"/>
        <v>59146.32</v>
      </c>
      <c r="AB612" s="28">
        <f t="shared" si="99"/>
        <v>107161.32</v>
      </c>
    </row>
    <row r="613" spans="1:28" x14ac:dyDescent="0.2">
      <c r="A613" s="25" t="str">
        <f t="shared" si="90"/>
        <v>Raff Menichini</v>
      </c>
      <c r="B613" s="25">
        <v>1079691642</v>
      </c>
      <c r="C613" s="25" t="s">
        <v>1193</v>
      </c>
      <c r="D613" s="25" t="s">
        <v>1194</v>
      </c>
      <c r="E613" s="25" t="s">
        <v>10</v>
      </c>
      <c r="F613" s="25">
        <v>113680</v>
      </c>
      <c r="G613" s="25">
        <f>COUNTIF([1]deals_closed!D:D,B613)</f>
        <v>19</v>
      </c>
      <c r="H613" s="26">
        <f>SUMIF([1]deals_closed!D:D,B613,[1]deals_closed!C:C)</f>
        <v>648303</v>
      </c>
      <c r="I613" s="26">
        <f>VLOOKUP(E613,'[1]2018_commission_structure-Start'!$A$22:$I$24,9,FALSE)</f>
        <v>750000</v>
      </c>
      <c r="J613" s="26">
        <f t="shared" si="91"/>
        <v>937500</v>
      </c>
      <c r="K613" s="26">
        <f t="shared" si="92"/>
        <v>1125000</v>
      </c>
      <c r="L613" s="26">
        <f t="shared" si="93"/>
        <v>1500000</v>
      </c>
      <c r="M613" s="27">
        <f t="shared" si="94"/>
        <v>0.86440399999999995</v>
      </c>
      <c r="N613" s="25" t="str">
        <f t="shared" si="95"/>
        <v>0-100%</v>
      </c>
      <c r="O613" s="28">
        <f>MIN(H613,I613)*INDEX('[1]2018_commission_structure-Start'!$A$21:$I$24,MATCH($E613,'[1]2018_commission_structure-Start'!$A$21:$A$24,0),MATCH(O$1,'[1]2018_commission_structure-Start'!$A$21:$I$21,0))</f>
        <v>97245.45</v>
      </c>
      <c r="P613" s="26">
        <f>IF(H613&gt;I613,MIN(H613-I613,J613-I613)*INDEX('[1]2018_commission_structure-Start'!$A$21:$I$24,MATCH($E613,'[1]2018_commission_structure-Start'!$A$21:$A$24,0), MATCH(P$1,'[1]2018_commission_structure-Start'!$A$21:$I$21,0)),0)</f>
        <v>0</v>
      </c>
      <c r="Q613" s="26">
        <f>IF($H613&gt;J613,MIN($H613-J613,K613-J613)*INDEX('[1]2018_commission_structure-Start'!$A$21:$I$24,MATCH($E613,'[1]2018_commission_structure-Start'!$A$21:$A$24,0), MATCH(Q$1,'[1]2018_commission_structure-Start'!$A$21:$I$21,0)),0)</f>
        <v>0</v>
      </c>
      <c r="R613" s="26">
        <f>IF($H613&gt;K613,MIN($H613-K613,L613-K613)*INDEX('[1]2018_commission_structure-Start'!$A$21:$I$24,MATCH($E613,'[1]2018_commission_structure-Start'!$A$21:$A$24,0), MATCH(R$1,'[1]2018_commission_structure-Start'!$A$21:$I$21,0)),0)</f>
        <v>0</v>
      </c>
      <c r="S613" s="26">
        <f>IF(H613&gt;L613,(H613-L613)*INDEX('[1]2018_commission_structure-Start'!$A$21:$I$24,MATCH($E613,'[1]2018_commission_structure-Start'!$A$21:$A$24,0),MATCH(S$1,'[1]2018_commission_structure-Start'!$A$21:$I$21,0)),0)</f>
        <v>0</v>
      </c>
      <c r="T613" s="28">
        <f t="shared" si="96"/>
        <v>97245.45</v>
      </c>
      <c r="U613" s="28">
        <f t="shared" si="97"/>
        <v>210925.45</v>
      </c>
      <c r="V613" s="28">
        <f>MIN(H613,I613)*INDEX('[1]2018_commission_structure-Start'!$A$15:$J$18,MATCH($E613,'[1]2018_commission_structure-Start'!$A$15:$A$18,0),MATCH(V$1,'[1]2018_commission_structure-Start'!$A$15:$J$15,0))</f>
        <v>97245.45</v>
      </c>
      <c r="W613" s="26">
        <f>IF($H613&gt;I613,MIN($H613-I613,J613-I613)*INDEX('[1]2018_commission_structure-Start'!$A$15:$J$18,MATCH($E613,'[1]2018_commission_structure-Start'!$A$15:$A$18,0),MATCH(W$1,'[1]2018_commission_structure-Start'!$A$15:$J$15,0)),0)</f>
        <v>0</v>
      </c>
      <c r="X613" s="26">
        <f>IF($H613&gt;J613,MIN($H613-J613,K613-J613)*INDEX('[1]2018_commission_structure-Start'!$A$15:$J$18,MATCH($E613,'[1]2018_commission_structure-Start'!$A$15:$A$18,0),MATCH(X$1,'[1]2018_commission_structure-Start'!$A$15:$J$15,0)),0)</f>
        <v>0</v>
      </c>
      <c r="Y613" s="26">
        <f>IF($H613&gt;K613,MIN($H613-K613,L613-K613)*INDEX('[1]2018_commission_structure-Start'!$A$15:$J$18,MATCH($E613,'[1]2018_commission_structure-Start'!$A$15:$A$18,0),MATCH(Y$1,'[1]2018_commission_structure-Start'!$A$15:$J$15,0)),0)</f>
        <v>0</v>
      </c>
      <c r="Z613" s="26">
        <f>IF(H613&gt;L613,(H613-L613)*INDEX('[1]2018_commission_structure-Start'!$A$21:$I$24,MATCH($E613,'[1]2018_commission_structure-Start'!$A$21:$A$24,0),MATCH(Z$1,'[1]2018_commission_structure-Start'!$A$21:$I$21,0)),0)</f>
        <v>0</v>
      </c>
      <c r="AA613" s="28">
        <f t="shared" si="98"/>
        <v>97245.45</v>
      </c>
      <c r="AB613" s="28">
        <f t="shared" si="99"/>
        <v>210925.45</v>
      </c>
    </row>
    <row r="614" spans="1:28" x14ac:dyDescent="0.2">
      <c r="A614" s="25" t="str">
        <f t="shared" si="90"/>
        <v>Barbra Pistol</v>
      </c>
      <c r="B614" s="25">
        <v>5304381319</v>
      </c>
      <c r="C614" s="25" t="s">
        <v>1195</v>
      </c>
      <c r="D614" s="25" t="s">
        <v>1196</v>
      </c>
      <c r="E614" s="25" t="s">
        <v>29</v>
      </c>
      <c r="F614" s="25">
        <v>74438</v>
      </c>
      <c r="G614" s="25">
        <f>COUNTIF([1]deals_closed!D:D,B614)</f>
        <v>16</v>
      </c>
      <c r="H614" s="26">
        <f>SUMIF([1]deals_closed!D:D,B614,[1]deals_closed!C:C)</f>
        <v>605237</v>
      </c>
      <c r="I614" s="26">
        <f>VLOOKUP(E614,'[1]2018_commission_structure-Start'!$A$22:$I$24,9,FALSE)</f>
        <v>600000</v>
      </c>
      <c r="J614" s="26">
        <f t="shared" si="91"/>
        <v>750000</v>
      </c>
      <c r="K614" s="26">
        <f t="shared" si="92"/>
        <v>900000</v>
      </c>
      <c r="L614" s="26">
        <f t="shared" si="93"/>
        <v>1200000</v>
      </c>
      <c r="M614" s="27">
        <f t="shared" si="94"/>
        <v>1.0087283333333332</v>
      </c>
      <c r="N614" s="25" t="str">
        <f t="shared" si="95"/>
        <v>100-125%</v>
      </c>
      <c r="O614" s="28">
        <f>MIN(H614,I614)*INDEX('[1]2018_commission_structure-Start'!$A$21:$I$24,MATCH($E614,'[1]2018_commission_structure-Start'!$A$21:$A$24,0),MATCH(O$1,'[1]2018_commission_structure-Start'!$A$21:$I$21,0))</f>
        <v>78000</v>
      </c>
      <c r="P614" s="26">
        <f>IF(H614&gt;I614,MIN(H614-I614,J614-I614)*INDEX('[1]2018_commission_structure-Start'!$A$21:$I$24,MATCH($E614,'[1]2018_commission_structure-Start'!$A$21:$A$24,0), MATCH(P$1,'[1]2018_commission_structure-Start'!$A$21:$I$21,0)),0)</f>
        <v>890.29000000000008</v>
      </c>
      <c r="Q614" s="26">
        <f>IF($H614&gt;J614,MIN($H614-J614,K614-J614)*INDEX('[1]2018_commission_structure-Start'!$A$21:$I$24,MATCH($E614,'[1]2018_commission_structure-Start'!$A$21:$A$24,0), MATCH(Q$1,'[1]2018_commission_structure-Start'!$A$21:$I$21,0)),0)</f>
        <v>0</v>
      </c>
      <c r="R614" s="26">
        <f>IF($H614&gt;K614,MIN($H614-K614,L614-K614)*INDEX('[1]2018_commission_structure-Start'!$A$21:$I$24,MATCH($E614,'[1]2018_commission_structure-Start'!$A$21:$A$24,0), MATCH(R$1,'[1]2018_commission_structure-Start'!$A$21:$I$21,0)),0)</f>
        <v>0</v>
      </c>
      <c r="S614" s="26">
        <f>IF(H614&gt;L614,(H614-L614)*INDEX('[1]2018_commission_structure-Start'!$A$21:$I$24,MATCH($E614,'[1]2018_commission_structure-Start'!$A$21:$A$24,0),MATCH(S$1,'[1]2018_commission_structure-Start'!$A$21:$I$21,0)),0)</f>
        <v>0</v>
      </c>
      <c r="T614" s="28">
        <f t="shared" si="96"/>
        <v>78890.289999999994</v>
      </c>
      <c r="U614" s="28">
        <f t="shared" si="97"/>
        <v>153328.28999999998</v>
      </c>
      <c r="V614" s="28">
        <f>MIN(H614,I614)*INDEX('[1]2018_commission_structure-Start'!$A$15:$J$18,MATCH($E614,'[1]2018_commission_structure-Start'!$A$15:$A$18,0),MATCH(V$1,'[1]2018_commission_structure-Start'!$A$15:$J$15,0))</f>
        <v>90000</v>
      </c>
      <c r="W614" s="26">
        <f>IF($H614&gt;I614,MIN($H614-I614,J614-I614)*INDEX('[1]2018_commission_structure-Start'!$A$15:$J$18,MATCH($E614,'[1]2018_commission_structure-Start'!$A$15:$A$18,0),MATCH(W$1,'[1]2018_commission_structure-Start'!$A$15:$J$15,0)),0)</f>
        <v>942.66</v>
      </c>
      <c r="X614" s="26">
        <f>IF($H614&gt;J614,MIN($H614-J614,K614-J614)*INDEX('[1]2018_commission_structure-Start'!$A$15:$J$18,MATCH($E614,'[1]2018_commission_structure-Start'!$A$15:$A$18,0),MATCH(X$1,'[1]2018_commission_structure-Start'!$A$15:$J$15,0)),0)</f>
        <v>0</v>
      </c>
      <c r="Y614" s="26">
        <f>IF($H614&gt;K614,MIN($H614-K614,L614-K614)*INDEX('[1]2018_commission_structure-Start'!$A$15:$J$18,MATCH($E614,'[1]2018_commission_structure-Start'!$A$15:$A$18,0),MATCH(Y$1,'[1]2018_commission_structure-Start'!$A$15:$J$15,0)),0)</f>
        <v>0</v>
      </c>
      <c r="Z614" s="26">
        <f>IF(H614&gt;L614,(H614-L614)*INDEX('[1]2018_commission_structure-Start'!$A$21:$I$24,MATCH($E614,'[1]2018_commission_structure-Start'!$A$21:$A$24,0),MATCH(Z$1,'[1]2018_commission_structure-Start'!$A$21:$I$21,0)),0)</f>
        <v>0</v>
      </c>
      <c r="AA614" s="28">
        <f t="shared" si="98"/>
        <v>90942.66</v>
      </c>
      <c r="AB614" s="28">
        <f t="shared" si="99"/>
        <v>165380.66</v>
      </c>
    </row>
    <row r="615" spans="1:28" x14ac:dyDescent="0.2">
      <c r="A615" s="25" t="str">
        <f t="shared" si="90"/>
        <v>Patin Scardifield</v>
      </c>
      <c r="B615" s="25">
        <v>2792636599</v>
      </c>
      <c r="C615" s="25" t="s">
        <v>1197</v>
      </c>
      <c r="D615" s="25" t="s">
        <v>1198</v>
      </c>
      <c r="E615" s="25" t="s">
        <v>10</v>
      </c>
      <c r="F615" s="25">
        <v>120373</v>
      </c>
      <c r="G615" s="25">
        <f>COUNTIF([1]deals_closed!D:D,B615)</f>
        <v>21</v>
      </c>
      <c r="H615" s="26">
        <f>SUMIF([1]deals_closed!D:D,B615,[1]deals_closed!C:C)</f>
        <v>733491</v>
      </c>
      <c r="I615" s="26">
        <f>VLOOKUP(E615,'[1]2018_commission_structure-Start'!$A$22:$I$24,9,FALSE)</f>
        <v>750000</v>
      </c>
      <c r="J615" s="26">
        <f t="shared" si="91"/>
        <v>937500</v>
      </c>
      <c r="K615" s="26">
        <f t="shared" si="92"/>
        <v>1125000</v>
      </c>
      <c r="L615" s="26">
        <f t="shared" si="93"/>
        <v>1500000</v>
      </c>
      <c r="M615" s="27">
        <f t="shared" si="94"/>
        <v>0.97798799999999997</v>
      </c>
      <c r="N615" s="25" t="str">
        <f t="shared" si="95"/>
        <v>0-100%</v>
      </c>
      <c r="O615" s="28">
        <f>MIN(H615,I615)*INDEX('[1]2018_commission_structure-Start'!$A$21:$I$24,MATCH($E615,'[1]2018_commission_structure-Start'!$A$21:$A$24,0),MATCH(O$1,'[1]2018_commission_structure-Start'!$A$21:$I$21,0))</f>
        <v>110023.65</v>
      </c>
      <c r="P615" s="26">
        <f>IF(H615&gt;I615,MIN(H615-I615,J615-I615)*INDEX('[1]2018_commission_structure-Start'!$A$21:$I$24,MATCH($E615,'[1]2018_commission_structure-Start'!$A$21:$A$24,0), MATCH(P$1,'[1]2018_commission_structure-Start'!$A$21:$I$21,0)),0)</f>
        <v>0</v>
      </c>
      <c r="Q615" s="26">
        <f>IF($H615&gt;J615,MIN($H615-J615,K615-J615)*INDEX('[1]2018_commission_structure-Start'!$A$21:$I$24,MATCH($E615,'[1]2018_commission_structure-Start'!$A$21:$A$24,0), MATCH(Q$1,'[1]2018_commission_structure-Start'!$A$21:$I$21,0)),0)</f>
        <v>0</v>
      </c>
      <c r="R615" s="26">
        <f>IF($H615&gt;K615,MIN($H615-K615,L615-K615)*INDEX('[1]2018_commission_structure-Start'!$A$21:$I$24,MATCH($E615,'[1]2018_commission_structure-Start'!$A$21:$A$24,0), MATCH(R$1,'[1]2018_commission_structure-Start'!$A$21:$I$21,0)),0)</f>
        <v>0</v>
      </c>
      <c r="S615" s="26">
        <f>IF(H615&gt;L615,(H615-L615)*INDEX('[1]2018_commission_structure-Start'!$A$21:$I$24,MATCH($E615,'[1]2018_commission_structure-Start'!$A$21:$A$24,0),MATCH(S$1,'[1]2018_commission_structure-Start'!$A$21:$I$21,0)),0)</f>
        <v>0</v>
      </c>
      <c r="T615" s="28">
        <f t="shared" si="96"/>
        <v>110023.65</v>
      </c>
      <c r="U615" s="28">
        <f t="shared" si="97"/>
        <v>230396.65</v>
      </c>
      <c r="V615" s="28">
        <f>MIN(H615,I615)*INDEX('[1]2018_commission_structure-Start'!$A$15:$J$18,MATCH($E615,'[1]2018_commission_structure-Start'!$A$15:$A$18,0),MATCH(V$1,'[1]2018_commission_structure-Start'!$A$15:$J$15,0))</f>
        <v>110023.65</v>
      </c>
      <c r="W615" s="26">
        <f>IF($H615&gt;I615,MIN($H615-I615,J615-I615)*INDEX('[1]2018_commission_structure-Start'!$A$15:$J$18,MATCH($E615,'[1]2018_commission_structure-Start'!$A$15:$A$18,0),MATCH(W$1,'[1]2018_commission_structure-Start'!$A$15:$J$15,0)),0)</f>
        <v>0</v>
      </c>
      <c r="X615" s="26">
        <f>IF($H615&gt;J615,MIN($H615-J615,K615-J615)*INDEX('[1]2018_commission_structure-Start'!$A$15:$J$18,MATCH($E615,'[1]2018_commission_structure-Start'!$A$15:$A$18,0),MATCH(X$1,'[1]2018_commission_structure-Start'!$A$15:$J$15,0)),0)</f>
        <v>0</v>
      </c>
      <c r="Y615" s="26">
        <f>IF($H615&gt;K615,MIN($H615-K615,L615-K615)*INDEX('[1]2018_commission_structure-Start'!$A$15:$J$18,MATCH($E615,'[1]2018_commission_structure-Start'!$A$15:$A$18,0),MATCH(Y$1,'[1]2018_commission_structure-Start'!$A$15:$J$15,0)),0)</f>
        <v>0</v>
      </c>
      <c r="Z615" s="26">
        <f>IF(H615&gt;L615,(H615-L615)*INDEX('[1]2018_commission_structure-Start'!$A$21:$I$24,MATCH($E615,'[1]2018_commission_structure-Start'!$A$21:$A$24,0),MATCH(Z$1,'[1]2018_commission_structure-Start'!$A$21:$I$21,0)),0)</f>
        <v>0</v>
      </c>
      <c r="AA615" s="28">
        <f t="shared" si="98"/>
        <v>110023.65</v>
      </c>
      <c r="AB615" s="28">
        <f t="shared" si="99"/>
        <v>230396.65</v>
      </c>
    </row>
    <row r="616" spans="1:28" x14ac:dyDescent="0.2">
      <c r="A616" s="25" t="str">
        <f t="shared" si="90"/>
        <v>Webster Akerman</v>
      </c>
      <c r="B616" s="25">
        <v>8911781207</v>
      </c>
      <c r="C616" s="25" t="s">
        <v>1199</v>
      </c>
      <c r="D616" s="25" t="s">
        <v>1200</v>
      </c>
      <c r="E616" s="25" t="s">
        <v>29</v>
      </c>
      <c r="F616" s="25">
        <v>54392</v>
      </c>
      <c r="G616" s="25">
        <f>COUNTIF([1]deals_closed!D:D,B616)</f>
        <v>20</v>
      </c>
      <c r="H616" s="26">
        <f>SUMIF([1]deals_closed!D:D,B616,[1]deals_closed!C:C)</f>
        <v>601807</v>
      </c>
      <c r="I616" s="26">
        <f>VLOOKUP(E616,'[1]2018_commission_structure-Start'!$A$22:$I$24,9,FALSE)</f>
        <v>600000</v>
      </c>
      <c r="J616" s="26">
        <f t="shared" si="91"/>
        <v>750000</v>
      </c>
      <c r="K616" s="26">
        <f t="shared" si="92"/>
        <v>900000</v>
      </c>
      <c r="L616" s="26">
        <f t="shared" si="93"/>
        <v>1200000</v>
      </c>
      <c r="M616" s="27">
        <f t="shared" si="94"/>
        <v>1.0030116666666666</v>
      </c>
      <c r="N616" s="25" t="str">
        <f t="shared" si="95"/>
        <v>100-125%</v>
      </c>
      <c r="O616" s="28">
        <f>MIN(H616,I616)*INDEX('[1]2018_commission_structure-Start'!$A$21:$I$24,MATCH($E616,'[1]2018_commission_structure-Start'!$A$21:$A$24,0),MATCH(O$1,'[1]2018_commission_structure-Start'!$A$21:$I$21,0))</f>
        <v>78000</v>
      </c>
      <c r="P616" s="26">
        <f>IF(H616&gt;I616,MIN(H616-I616,J616-I616)*INDEX('[1]2018_commission_structure-Start'!$A$21:$I$24,MATCH($E616,'[1]2018_commission_structure-Start'!$A$21:$A$24,0), MATCH(P$1,'[1]2018_commission_structure-Start'!$A$21:$I$21,0)),0)</f>
        <v>307.19</v>
      </c>
      <c r="Q616" s="26">
        <f>IF($H616&gt;J616,MIN($H616-J616,K616-J616)*INDEX('[1]2018_commission_structure-Start'!$A$21:$I$24,MATCH($E616,'[1]2018_commission_structure-Start'!$A$21:$A$24,0), MATCH(Q$1,'[1]2018_commission_structure-Start'!$A$21:$I$21,0)),0)</f>
        <v>0</v>
      </c>
      <c r="R616" s="26">
        <f>IF($H616&gt;K616,MIN($H616-K616,L616-K616)*INDEX('[1]2018_commission_structure-Start'!$A$21:$I$24,MATCH($E616,'[1]2018_commission_structure-Start'!$A$21:$A$24,0), MATCH(R$1,'[1]2018_commission_structure-Start'!$A$21:$I$21,0)),0)</f>
        <v>0</v>
      </c>
      <c r="S616" s="26">
        <f>IF(H616&gt;L616,(H616-L616)*INDEX('[1]2018_commission_structure-Start'!$A$21:$I$24,MATCH($E616,'[1]2018_commission_structure-Start'!$A$21:$A$24,0),MATCH(S$1,'[1]2018_commission_structure-Start'!$A$21:$I$21,0)),0)</f>
        <v>0</v>
      </c>
      <c r="T616" s="28">
        <f t="shared" si="96"/>
        <v>78307.19</v>
      </c>
      <c r="U616" s="28">
        <f t="shared" si="97"/>
        <v>132699.19</v>
      </c>
      <c r="V616" s="28">
        <f>MIN(H616,I616)*INDEX('[1]2018_commission_structure-Start'!$A$15:$J$18,MATCH($E616,'[1]2018_commission_structure-Start'!$A$15:$A$18,0),MATCH(V$1,'[1]2018_commission_structure-Start'!$A$15:$J$15,0))</f>
        <v>90000</v>
      </c>
      <c r="W616" s="26">
        <f>IF($H616&gt;I616,MIN($H616-I616,J616-I616)*INDEX('[1]2018_commission_structure-Start'!$A$15:$J$18,MATCH($E616,'[1]2018_commission_structure-Start'!$A$15:$A$18,0),MATCH(W$1,'[1]2018_commission_structure-Start'!$A$15:$J$15,0)),0)</f>
        <v>325.26</v>
      </c>
      <c r="X616" s="26">
        <f>IF($H616&gt;J616,MIN($H616-J616,K616-J616)*INDEX('[1]2018_commission_structure-Start'!$A$15:$J$18,MATCH($E616,'[1]2018_commission_structure-Start'!$A$15:$A$18,0),MATCH(X$1,'[1]2018_commission_structure-Start'!$A$15:$J$15,0)),0)</f>
        <v>0</v>
      </c>
      <c r="Y616" s="26">
        <f>IF($H616&gt;K616,MIN($H616-K616,L616-K616)*INDEX('[1]2018_commission_structure-Start'!$A$15:$J$18,MATCH($E616,'[1]2018_commission_structure-Start'!$A$15:$A$18,0),MATCH(Y$1,'[1]2018_commission_structure-Start'!$A$15:$J$15,0)),0)</f>
        <v>0</v>
      </c>
      <c r="Z616" s="26">
        <f>IF(H616&gt;L616,(H616-L616)*INDEX('[1]2018_commission_structure-Start'!$A$21:$I$24,MATCH($E616,'[1]2018_commission_structure-Start'!$A$21:$A$24,0),MATCH(Z$1,'[1]2018_commission_structure-Start'!$A$21:$I$21,0)),0)</f>
        <v>0</v>
      </c>
      <c r="AA616" s="28">
        <f t="shared" si="98"/>
        <v>90325.26</v>
      </c>
      <c r="AB616" s="28">
        <f t="shared" si="99"/>
        <v>144717.26</v>
      </c>
    </row>
    <row r="617" spans="1:28" x14ac:dyDescent="0.2">
      <c r="A617" s="25" t="str">
        <f t="shared" si="90"/>
        <v>Juliet Semered</v>
      </c>
      <c r="B617" s="25">
        <v>5984294621</v>
      </c>
      <c r="C617" s="25" t="s">
        <v>1201</v>
      </c>
      <c r="D617" s="25" t="s">
        <v>1202</v>
      </c>
      <c r="E617" s="25" t="s">
        <v>10</v>
      </c>
      <c r="F617" s="25">
        <v>89873</v>
      </c>
      <c r="G617" s="25">
        <f>COUNTIF([1]deals_closed!D:D,B617)</f>
        <v>28</v>
      </c>
      <c r="H617" s="26">
        <f>SUMIF([1]deals_closed!D:D,B617,[1]deals_closed!C:C)</f>
        <v>982350</v>
      </c>
      <c r="I617" s="26">
        <f>VLOOKUP(E617,'[1]2018_commission_structure-Start'!$A$22:$I$24,9,FALSE)</f>
        <v>750000</v>
      </c>
      <c r="J617" s="26">
        <f t="shared" si="91"/>
        <v>937500</v>
      </c>
      <c r="K617" s="26">
        <f t="shared" si="92"/>
        <v>1125000</v>
      </c>
      <c r="L617" s="26">
        <f t="shared" si="93"/>
        <v>1500000</v>
      </c>
      <c r="M617" s="27">
        <f t="shared" si="94"/>
        <v>1.3098000000000001</v>
      </c>
      <c r="N617" s="25" t="str">
        <f t="shared" si="95"/>
        <v>125-150%</v>
      </c>
      <c r="O617" s="28">
        <f>MIN(H617,I617)*INDEX('[1]2018_commission_structure-Start'!$A$21:$I$24,MATCH($E617,'[1]2018_commission_structure-Start'!$A$21:$A$24,0),MATCH(O$1,'[1]2018_commission_structure-Start'!$A$21:$I$21,0))</f>
        <v>112500</v>
      </c>
      <c r="P617" s="26">
        <f>IF(H617&gt;I617,MIN(H617-I617,J617-I617)*INDEX('[1]2018_commission_structure-Start'!$A$21:$I$24,MATCH($E617,'[1]2018_commission_structure-Start'!$A$21:$A$24,0), MATCH(P$1,'[1]2018_commission_structure-Start'!$A$21:$I$21,0)),0)</f>
        <v>35625</v>
      </c>
      <c r="Q617" s="26">
        <f>IF($H617&gt;J617,MIN($H617-J617,K617-J617)*INDEX('[1]2018_commission_structure-Start'!$A$21:$I$24,MATCH($E617,'[1]2018_commission_structure-Start'!$A$21:$A$24,0), MATCH(Q$1,'[1]2018_commission_structure-Start'!$A$21:$I$21,0)),0)</f>
        <v>10315.5</v>
      </c>
      <c r="R617" s="26">
        <f>IF($H617&gt;K617,MIN($H617-K617,L617-K617)*INDEX('[1]2018_commission_structure-Start'!$A$21:$I$24,MATCH($E617,'[1]2018_commission_structure-Start'!$A$21:$A$24,0), MATCH(R$1,'[1]2018_commission_structure-Start'!$A$21:$I$21,0)),0)</f>
        <v>0</v>
      </c>
      <c r="S617" s="26">
        <f>IF(H617&gt;L617,(H617-L617)*INDEX('[1]2018_commission_structure-Start'!$A$21:$I$24,MATCH($E617,'[1]2018_commission_structure-Start'!$A$21:$A$24,0),MATCH(S$1,'[1]2018_commission_structure-Start'!$A$21:$I$21,0)),0)</f>
        <v>0</v>
      </c>
      <c r="T617" s="28">
        <f t="shared" si="96"/>
        <v>158440.5</v>
      </c>
      <c r="U617" s="28">
        <f t="shared" si="97"/>
        <v>248313.5</v>
      </c>
      <c r="V617" s="28">
        <f>MIN(H617,I617)*INDEX('[1]2018_commission_structure-Start'!$A$15:$J$18,MATCH($E617,'[1]2018_commission_structure-Start'!$A$15:$A$18,0),MATCH(V$1,'[1]2018_commission_structure-Start'!$A$15:$J$15,0))</f>
        <v>112500</v>
      </c>
      <c r="W617" s="26">
        <f>IF($H617&gt;I617,MIN($H617-I617,J617-I617)*INDEX('[1]2018_commission_structure-Start'!$A$15:$J$18,MATCH($E617,'[1]2018_commission_structure-Start'!$A$15:$A$18,0),MATCH(W$1,'[1]2018_commission_structure-Start'!$A$15:$J$15,0)),0)</f>
        <v>41250</v>
      </c>
      <c r="X617" s="26">
        <f>IF($H617&gt;J617,MIN($H617-J617,K617-J617)*INDEX('[1]2018_commission_structure-Start'!$A$15:$J$18,MATCH($E617,'[1]2018_commission_structure-Start'!$A$15:$A$18,0),MATCH(X$1,'[1]2018_commission_structure-Start'!$A$15:$J$15,0)),0)</f>
        <v>11212.5</v>
      </c>
      <c r="Y617" s="26">
        <f>IF($H617&gt;K617,MIN($H617-K617,L617-K617)*INDEX('[1]2018_commission_structure-Start'!$A$15:$J$18,MATCH($E617,'[1]2018_commission_structure-Start'!$A$15:$A$18,0),MATCH(Y$1,'[1]2018_commission_structure-Start'!$A$15:$J$15,0)),0)</f>
        <v>0</v>
      </c>
      <c r="Z617" s="26">
        <f>IF(H617&gt;L617,(H617-L617)*INDEX('[1]2018_commission_structure-Start'!$A$21:$I$24,MATCH($E617,'[1]2018_commission_structure-Start'!$A$21:$A$24,0),MATCH(Z$1,'[1]2018_commission_structure-Start'!$A$21:$I$21,0)),0)</f>
        <v>0</v>
      </c>
      <c r="AA617" s="28">
        <f t="shared" si="98"/>
        <v>164962.5</v>
      </c>
      <c r="AB617" s="28">
        <f t="shared" si="99"/>
        <v>254835.5</v>
      </c>
    </row>
    <row r="618" spans="1:28" x14ac:dyDescent="0.2">
      <c r="A618" s="25" t="str">
        <f t="shared" si="90"/>
        <v>Andris Worboy</v>
      </c>
      <c r="B618" s="25">
        <v>544760832</v>
      </c>
      <c r="C618" s="25" t="s">
        <v>1203</v>
      </c>
      <c r="D618" s="25" t="s">
        <v>1204</v>
      </c>
      <c r="E618" s="25" t="s">
        <v>7</v>
      </c>
      <c r="F618" s="25">
        <v>48646</v>
      </c>
      <c r="G618" s="25">
        <f>COUNTIF([1]deals_closed!D:D,B618)</f>
        <v>22</v>
      </c>
      <c r="H618" s="26">
        <f>SUMIF([1]deals_closed!D:D,B618,[1]deals_closed!C:C)</f>
        <v>713140</v>
      </c>
      <c r="I618" s="26">
        <f>VLOOKUP(E618,'[1]2018_commission_structure-Start'!$A$22:$I$24,9,FALSE)</f>
        <v>500000</v>
      </c>
      <c r="J618" s="26">
        <f t="shared" si="91"/>
        <v>625000</v>
      </c>
      <c r="K618" s="26">
        <f t="shared" si="92"/>
        <v>750000</v>
      </c>
      <c r="L618" s="26">
        <f t="shared" si="93"/>
        <v>1000000</v>
      </c>
      <c r="M618" s="27">
        <f t="shared" si="94"/>
        <v>1.42628</v>
      </c>
      <c r="N618" s="25" t="str">
        <f t="shared" si="95"/>
        <v>125-150%</v>
      </c>
      <c r="O618" s="28">
        <f>MIN(H618,I618)*INDEX('[1]2018_commission_structure-Start'!$A$21:$I$24,MATCH($E618,'[1]2018_commission_structure-Start'!$A$21:$A$24,0),MATCH(O$1,'[1]2018_commission_structure-Start'!$A$21:$I$21,0))</f>
        <v>50000</v>
      </c>
      <c r="P618" s="26">
        <f>IF(H618&gt;I618,MIN(H618-I618,J618-I618)*INDEX('[1]2018_commission_structure-Start'!$A$21:$I$24,MATCH($E618,'[1]2018_commission_structure-Start'!$A$21:$A$24,0), MATCH(P$1,'[1]2018_commission_structure-Start'!$A$21:$I$21,0)),0)</f>
        <v>18750</v>
      </c>
      <c r="Q618" s="26">
        <f>IF($H618&gt;J618,MIN($H618-J618,K618-J618)*INDEX('[1]2018_commission_structure-Start'!$A$21:$I$24,MATCH($E618,'[1]2018_commission_structure-Start'!$A$21:$A$24,0), MATCH(Q$1,'[1]2018_commission_structure-Start'!$A$21:$I$21,0)),0)</f>
        <v>15865.199999999999</v>
      </c>
      <c r="R618" s="26">
        <f>IF($H618&gt;K618,MIN($H618-K618,L618-K618)*INDEX('[1]2018_commission_structure-Start'!$A$21:$I$24,MATCH($E618,'[1]2018_commission_structure-Start'!$A$21:$A$24,0), MATCH(R$1,'[1]2018_commission_structure-Start'!$A$21:$I$21,0)),0)</f>
        <v>0</v>
      </c>
      <c r="S618" s="26">
        <f>IF(H618&gt;L618,(H618-L618)*INDEX('[1]2018_commission_structure-Start'!$A$21:$I$24,MATCH($E618,'[1]2018_commission_structure-Start'!$A$21:$A$24,0),MATCH(S$1,'[1]2018_commission_structure-Start'!$A$21:$I$21,0)),0)</f>
        <v>0</v>
      </c>
      <c r="T618" s="28">
        <f t="shared" si="96"/>
        <v>84615.2</v>
      </c>
      <c r="U618" s="28">
        <f t="shared" si="97"/>
        <v>133261.20000000001</v>
      </c>
      <c r="V618" s="28">
        <f>MIN(H618,I618)*INDEX('[1]2018_commission_structure-Start'!$A$15:$J$18,MATCH($E618,'[1]2018_commission_structure-Start'!$A$15:$A$18,0),MATCH(V$1,'[1]2018_commission_structure-Start'!$A$15:$J$15,0))</f>
        <v>60000</v>
      </c>
      <c r="W618" s="26">
        <f>IF($H618&gt;I618,MIN($H618-I618,J618-I618)*INDEX('[1]2018_commission_structure-Start'!$A$15:$J$18,MATCH($E618,'[1]2018_commission_structure-Start'!$A$15:$A$18,0),MATCH(W$1,'[1]2018_commission_structure-Start'!$A$15:$J$15,0)),0)</f>
        <v>21250</v>
      </c>
      <c r="X618" s="26">
        <f>IF($H618&gt;J618,MIN($H618-J618,K618-J618)*INDEX('[1]2018_commission_structure-Start'!$A$15:$J$18,MATCH($E618,'[1]2018_commission_structure-Start'!$A$15:$A$18,0),MATCH(X$1,'[1]2018_commission_structure-Start'!$A$15:$J$15,0)),0)</f>
        <v>17628</v>
      </c>
      <c r="Y618" s="26">
        <f>IF($H618&gt;K618,MIN($H618-K618,L618-K618)*INDEX('[1]2018_commission_structure-Start'!$A$15:$J$18,MATCH($E618,'[1]2018_commission_structure-Start'!$A$15:$A$18,0),MATCH(Y$1,'[1]2018_commission_structure-Start'!$A$15:$J$15,0)),0)</f>
        <v>0</v>
      </c>
      <c r="Z618" s="26">
        <f>IF(H618&gt;L618,(H618-L618)*INDEX('[1]2018_commission_structure-Start'!$A$21:$I$24,MATCH($E618,'[1]2018_commission_structure-Start'!$A$21:$A$24,0),MATCH(Z$1,'[1]2018_commission_structure-Start'!$A$21:$I$21,0)),0)</f>
        <v>0</v>
      </c>
      <c r="AA618" s="28">
        <f t="shared" si="98"/>
        <v>98878</v>
      </c>
      <c r="AB618" s="28">
        <f t="shared" si="99"/>
        <v>147524</v>
      </c>
    </row>
    <row r="619" spans="1:28" x14ac:dyDescent="0.2">
      <c r="A619" s="25" t="str">
        <f t="shared" si="90"/>
        <v>Antonina Grammer</v>
      </c>
      <c r="B619" s="25">
        <v>3040116061</v>
      </c>
      <c r="C619" s="25" t="s">
        <v>1205</v>
      </c>
      <c r="D619" s="25" t="s">
        <v>1206</v>
      </c>
      <c r="E619" s="25" t="s">
        <v>29</v>
      </c>
      <c r="F619" s="25">
        <v>65836</v>
      </c>
      <c r="G619" s="25">
        <f>COUNTIF([1]deals_closed!D:D,B619)</f>
        <v>21</v>
      </c>
      <c r="H619" s="26">
        <f>SUMIF([1]deals_closed!D:D,B619,[1]deals_closed!C:C)</f>
        <v>762478</v>
      </c>
      <c r="I619" s="26">
        <f>VLOOKUP(E619,'[1]2018_commission_structure-Start'!$A$22:$I$24,9,FALSE)</f>
        <v>600000</v>
      </c>
      <c r="J619" s="26">
        <f t="shared" si="91"/>
        <v>750000</v>
      </c>
      <c r="K619" s="26">
        <f t="shared" si="92"/>
        <v>900000</v>
      </c>
      <c r="L619" s="26">
        <f t="shared" si="93"/>
        <v>1200000</v>
      </c>
      <c r="M619" s="27">
        <f t="shared" si="94"/>
        <v>1.2707966666666666</v>
      </c>
      <c r="N619" s="25" t="str">
        <f t="shared" si="95"/>
        <v>125-150%</v>
      </c>
      <c r="O619" s="28">
        <f>MIN(H619,I619)*INDEX('[1]2018_commission_structure-Start'!$A$21:$I$24,MATCH($E619,'[1]2018_commission_structure-Start'!$A$21:$A$24,0),MATCH(O$1,'[1]2018_commission_structure-Start'!$A$21:$I$21,0))</f>
        <v>78000</v>
      </c>
      <c r="P619" s="26">
        <f>IF(H619&gt;I619,MIN(H619-I619,J619-I619)*INDEX('[1]2018_commission_structure-Start'!$A$21:$I$24,MATCH($E619,'[1]2018_commission_structure-Start'!$A$21:$A$24,0), MATCH(P$1,'[1]2018_commission_structure-Start'!$A$21:$I$21,0)),0)</f>
        <v>25500.000000000004</v>
      </c>
      <c r="Q619" s="26">
        <f>IF($H619&gt;J619,MIN($H619-J619,K619-J619)*INDEX('[1]2018_commission_structure-Start'!$A$21:$I$24,MATCH($E619,'[1]2018_commission_structure-Start'!$A$21:$A$24,0), MATCH(Q$1,'[1]2018_commission_structure-Start'!$A$21:$I$21,0)),0)</f>
        <v>2620.38</v>
      </c>
      <c r="R619" s="26">
        <f>IF($H619&gt;K619,MIN($H619-K619,L619-K619)*INDEX('[1]2018_commission_structure-Start'!$A$21:$I$24,MATCH($E619,'[1]2018_commission_structure-Start'!$A$21:$A$24,0), MATCH(R$1,'[1]2018_commission_structure-Start'!$A$21:$I$21,0)),0)</f>
        <v>0</v>
      </c>
      <c r="S619" s="26">
        <f>IF(H619&gt;L619,(H619-L619)*INDEX('[1]2018_commission_structure-Start'!$A$21:$I$24,MATCH($E619,'[1]2018_commission_structure-Start'!$A$21:$A$24,0),MATCH(S$1,'[1]2018_commission_structure-Start'!$A$21:$I$21,0)),0)</f>
        <v>0</v>
      </c>
      <c r="T619" s="28">
        <f t="shared" si="96"/>
        <v>106120.38</v>
      </c>
      <c r="U619" s="28">
        <f t="shared" si="97"/>
        <v>171956.38</v>
      </c>
      <c r="V619" s="28">
        <f>MIN(H619,I619)*INDEX('[1]2018_commission_structure-Start'!$A$15:$J$18,MATCH($E619,'[1]2018_commission_structure-Start'!$A$15:$A$18,0),MATCH(V$1,'[1]2018_commission_structure-Start'!$A$15:$J$15,0))</f>
        <v>90000</v>
      </c>
      <c r="W619" s="26">
        <f>IF($H619&gt;I619,MIN($H619-I619,J619-I619)*INDEX('[1]2018_commission_structure-Start'!$A$15:$J$18,MATCH($E619,'[1]2018_commission_structure-Start'!$A$15:$A$18,0),MATCH(W$1,'[1]2018_commission_structure-Start'!$A$15:$J$15,0)),0)</f>
        <v>27000</v>
      </c>
      <c r="X619" s="26">
        <f>IF($H619&gt;J619,MIN($H619-J619,K619-J619)*INDEX('[1]2018_commission_structure-Start'!$A$15:$J$18,MATCH($E619,'[1]2018_commission_structure-Start'!$A$15:$A$18,0),MATCH(X$1,'[1]2018_commission_structure-Start'!$A$15:$J$15,0)),0)</f>
        <v>3119.5</v>
      </c>
      <c r="Y619" s="26">
        <f>IF($H619&gt;K619,MIN($H619-K619,L619-K619)*INDEX('[1]2018_commission_structure-Start'!$A$15:$J$18,MATCH($E619,'[1]2018_commission_structure-Start'!$A$15:$A$18,0),MATCH(Y$1,'[1]2018_commission_structure-Start'!$A$15:$J$15,0)),0)</f>
        <v>0</v>
      </c>
      <c r="Z619" s="26">
        <f>IF(H619&gt;L619,(H619-L619)*INDEX('[1]2018_commission_structure-Start'!$A$21:$I$24,MATCH($E619,'[1]2018_commission_structure-Start'!$A$21:$A$24,0),MATCH(Z$1,'[1]2018_commission_structure-Start'!$A$21:$I$21,0)),0)</f>
        <v>0</v>
      </c>
      <c r="AA619" s="28">
        <f t="shared" si="98"/>
        <v>120119.5</v>
      </c>
      <c r="AB619" s="28">
        <f t="shared" si="99"/>
        <v>185955.5</v>
      </c>
    </row>
    <row r="620" spans="1:28" x14ac:dyDescent="0.2">
      <c r="A620" s="25" t="str">
        <f t="shared" si="90"/>
        <v>Rance Medwell</v>
      </c>
      <c r="B620" s="25">
        <v>2257563263</v>
      </c>
      <c r="C620" s="25" t="s">
        <v>1207</v>
      </c>
      <c r="D620" s="25" t="s">
        <v>1208</v>
      </c>
      <c r="E620" s="25" t="s">
        <v>29</v>
      </c>
      <c r="F620" s="25">
        <v>79120</v>
      </c>
      <c r="G620" s="25">
        <f>COUNTIF([1]deals_closed!D:D,B620)</f>
        <v>17</v>
      </c>
      <c r="H620" s="26">
        <f>SUMIF([1]deals_closed!D:D,B620,[1]deals_closed!C:C)</f>
        <v>680087</v>
      </c>
      <c r="I620" s="26">
        <f>VLOOKUP(E620,'[1]2018_commission_structure-Start'!$A$22:$I$24,9,FALSE)</f>
        <v>600000</v>
      </c>
      <c r="J620" s="26">
        <f t="shared" si="91"/>
        <v>750000</v>
      </c>
      <c r="K620" s="26">
        <f t="shared" si="92"/>
        <v>900000</v>
      </c>
      <c r="L620" s="26">
        <f t="shared" si="93"/>
        <v>1200000</v>
      </c>
      <c r="M620" s="27">
        <f t="shared" si="94"/>
        <v>1.1334783333333334</v>
      </c>
      <c r="N620" s="25" t="str">
        <f t="shared" si="95"/>
        <v>100-125%</v>
      </c>
      <c r="O620" s="28">
        <f>MIN(H620,I620)*INDEX('[1]2018_commission_structure-Start'!$A$21:$I$24,MATCH($E620,'[1]2018_commission_structure-Start'!$A$21:$A$24,0),MATCH(O$1,'[1]2018_commission_structure-Start'!$A$21:$I$21,0))</f>
        <v>78000</v>
      </c>
      <c r="P620" s="26">
        <f>IF(H620&gt;I620,MIN(H620-I620,J620-I620)*INDEX('[1]2018_commission_structure-Start'!$A$21:$I$24,MATCH($E620,'[1]2018_commission_structure-Start'!$A$21:$A$24,0), MATCH(P$1,'[1]2018_commission_structure-Start'!$A$21:$I$21,0)),0)</f>
        <v>13614.79</v>
      </c>
      <c r="Q620" s="26">
        <f>IF($H620&gt;J620,MIN($H620-J620,K620-J620)*INDEX('[1]2018_commission_structure-Start'!$A$21:$I$24,MATCH($E620,'[1]2018_commission_structure-Start'!$A$21:$A$24,0), MATCH(Q$1,'[1]2018_commission_structure-Start'!$A$21:$I$21,0)),0)</f>
        <v>0</v>
      </c>
      <c r="R620" s="26">
        <f>IF($H620&gt;K620,MIN($H620-K620,L620-K620)*INDEX('[1]2018_commission_structure-Start'!$A$21:$I$24,MATCH($E620,'[1]2018_commission_structure-Start'!$A$21:$A$24,0), MATCH(R$1,'[1]2018_commission_structure-Start'!$A$21:$I$21,0)),0)</f>
        <v>0</v>
      </c>
      <c r="S620" s="26">
        <f>IF(H620&gt;L620,(H620-L620)*INDEX('[1]2018_commission_structure-Start'!$A$21:$I$24,MATCH($E620,'[1]2018_commission_structure-Start'!$A$21:$A$24,0),MATCH(S$1,'[1]2018_commission_structure-Start'!$A$21:$I$21,0)),0)</f>
        <v>0</v>
      </c>
      <c r="T620" s="28">
        <f t="shared" si="96"/>
        <v>91614.790000000008</v>
      </c>
      <c r="U620" s="28">
        <f t="shared" si="97"/>
        <v>170734.79</v>
      </c>
      <c r="V620" s="28">
        <f>MIN(H620,I620)*INDEX('[1]2018_commission_structure-Start'!$A$15:$J$18,MATCH($E620,'[1]2018_commission_structure-Start'!$A$15:$A$18,0),MATCH(V$1,'[1]2018_commission_structure-Start'!$A$15:$J$15,0))</f>
        <v>90000</v>
      </c>
      <c r="W620" s="26">
        <f>IF($H620&gt;I620,MIN($H620-I620,J620-I620)*INDEX('[1]2018_commission_structure-Start'!$A$15:$J$18,MATCH($E620,'[1]2018_commission_structure-Start'!$A$15:$A$18,0),MATCH(W$1,'[1]2018_commission_structure-Start'!$A$15:$J$15,0)),0)</f>
        <v>14415.66</v>
      </c>
      <c r="X620" s="26">
        <f>IF($H620&gt;J620,MIN($H620-J620,K620-J620)*INDEX('[1]2018_commission_structure-Start'!$A$15:$J$18,MATCH($E620,'[1]2018_commission_structure-Start'!$A$15:$A$18,0),MATCH(X$1,'[1]2018_commission_structure-Start'!$A$15:$J$15,0)),0)</f>
        <v>0</v>
      </c>
      <c r="Y620" s="26">
        <f>IF($H620&gt;K620,MIN($H620-K620,L620-K620)*INDEX('[1]2018_commission_structure-Start'!$A$15:$J$18,MATCH($E620,'[1]2018_commission_structure-Start'!$A$15:$A$18,0),MATCH(Y$1,'[1]2018_commission_structure-Start'!$A$15:$J$15,0)),0)</f>
        <v>0</v>
      </c>
      <c r="Z620" s="26">
        <f>IF(H620&gt;L620,(H620-L620)*INDEX('[1]2018_commission_structure-Start'!$A$21:$I$24,MATCH($E620,'[1]2018_commission_structure-Start'!$A$21:$A$24,0),MATCH(Z$1,'[1]2018_commission_structure-Start'!$A$21:$I$21,0)),0)</f>
        <v>0</v>
      </c>
      <c r="AA620" s="28">
        <f t="shared" si="98"/>
        <v>104415.66</v>
      </c>
      <c r="AB620" s="28">
        <f t="shared" si="99"/>
        <v>183535.66</v>
      </c>
    </row>
    <row r="621" spans="1:28" x14ac:dyDescent="0.2">
      <c r="A621" s="25" t="str">
        <f t="shared" si="90"/>
        <v>Derrik Bacchus</v>
      </c>
      <c r="B621" s="25">
        <v>263573389</v>
      </c>
      <c r="C621" s="25" t="s">
        <v>1209</v>
      </c>
      <c r="D621" s="25" t="s">
        <v>1210</v>
      </c>
      <c r="E621" s="25" t="s">
        <v>29</v>
      </c>
      <c r="F621" s="25">
        <v>69051</v>
      </c>
      <c r="G621" s="25">
        <f>COUNTIF([1]deals_closed!D:D,B621)</f>
        <v>19</v>
      </c>
      <c r="H621" s="26">
        <f>SUMIF([1]deals_closed!D:D,B621,[1]deals_closed!C:C)</f>
        <v>749434</v>
      </c>
      <c r="I621" s="26">
        <f>VLOOKUP(E621,'[1]2018_commission_structure-Start'!$A$22:$I$24,9,FALSE)</f>
        <v>600000</v>
      </c>
      <c r="J621" s="26">
        <f t="shared" si="91"/>
        <v>750000</v>
      </c>
      <c r="K621" s="26">
        <f t="shared" si="92"/>
        <v>900000</v>
      </c>
      <c r="L621" s="26">
        <f t="shared" si="93"/>
        <v>1200000</v>
      </c>
      <c r="M621" s="27">
        <f t="shared" si="94"/>
        <v>1.2490566666666667</v>
      </c>
      <c r="N621" s="25" t="str">
        <f t="shared" si="95"/>
        <v>100-125%</v>
      </c>
      <c r="O621" s="28">
        <f>MIN(H621,I621)*INDEX('[1]2018_commission_structure-Start'!$A$21:$I$24,MATCH($E621,'[1]2018_commission_structure-Start'!$A$21:$A$24,0),MATCH(O$1,'[1]2018_commission_structure-Start'!$A$21:$I$21,0))</f>
        <v>78000</v>
      </c>
      <c r="P621" s="26">
        <f>IF(H621&gt;I621,MIN(H621-I621,J621-I621)*INDEX('[1]2018_commission_structure-Start'!$A$21:$I$24,MATCH($E621,'[1]2018_commission_structure-Start'!$A$21:$A$24,0), MATCH(P$1,'[1]2018_commission_structure-Start'!$A$21:$I$21,0)),0)</f>
        <v>25403.780000000002</v>
      </c>
      <c r="Q621" s="26">
        <f>IF($H621&gt;J621,MIN($H621-J621,K621-J621)*INDEX('[1]2018_commission_structure-Start'!$A$21:$I$24,MATCH($E621,'[1]2018_commission_structure-Start'!$A$21:$A$24,0), MATCH(Q$1,'[1]2018_commission_structure-Start'!$A$21:$I$21,0)),0)</f>
        <v>0</v>
      </c>
      <c r="R621" s="26">
        <f>IF($H621&gt;K621,MIN($H621-K621,L621-K621)*INDEX('[1]2018_commission_structure-Start'!$A$21:$I$24,MATCH($E621,'[1]2018_commission_structure-Start'!$A$21:$A$24,0), MATCH(R$1,'[1]2018_commission_structure-Start'!$A$21:$I$21,0)),0)</f>
        <v>0</v>
      </c>
      <c r="S621" s="26">
        <f>IF(H621&gt;L621,(H621-L621)*INDEX('[1]2018_commission_structure-Start'!$A$21:$I$24,MATCH($E621,'[1]2018_commission_structure-Start'!$A$21:$A$24,0),MATCH(S$1,'[1]2018_commission_structure-Start'!$A$21:$I$21,0)),0)</f>
        <v>0</v>
      </c>
      <c r="T621" s="28">
        <f t="shared" si="96"/>
        <v>103403.78</v>
      </c>
      <c r="U621" s="28">
        <f t="shared" si="97"/>
        <v>172454.78</v>
      </c>
      <c r="V621" s="28">
        <f>MIN(H621,I621)*INDEX('[1]2018_commission_structure-Start'!$A$15:$J$18,MATCH($E621,'[1]2018_commission_structure-Start'!$A$15:$A$18,0),MATCH(V$1,'[1]2018_commission_structure-Start'!$A$15:$J$15,0))</f>
        <v>90000</v>
      </c>
      <c r="W621" s="26">
        <f>IF($H621&gt;I621,MIN($H621-I621,J621-I621)*INDEX('[1]2018_commission_structure-Start'!$A$15:$J$18,MATCH($E621,'[1]2018_commission_structure-Start'!$A$15:$A$18,0),MATCH(W$1,'[1]2018_commission_structure-Start'!$A$15:$J$15,0)),0)</f>
        <v>26898.12</v>
      </c>
      <c r="X621" s="26">
        <f>IF($H621&gt;J621,MIN($H621-J621,K621-J621)*INDEX('[1]2018_commission_structure-Start'!$A$15:$J$18,MATCH($E621,'[1]2018_commission_structure-Start'!$A$15:$A$18,0),MATCH(X$1,'[1]2018_commission_structure-Start'!$A$15:$J$15,0)),0)</f>
        <v>0</v>
      </c>
      <c r="Y621" s="26">
        <f>IF($H621&gt;K621,MIN($H621-K621,L621-K621)*INDEX('[1]2018_commission_structure-Start'!$A$15:$J$18,MATCH($E621,'[1]2018_commission_structure-Start'!$A$15:$A$18,0),MATCH(Y$1,'[1]2018_commission_structure-Start'!$A$15:$J$15,0)),0)</f>
        <v>0</v>
      </c>
      <c r="Z621" s="26">
        <f>IF(H621&gt;L621,(H621-L621)*INDEX('[1]2018_commission_structure-Start'!$A$21:$I$24,MATCH($E621,'[1]2018_commission_structure-Start'!$A$21:$A$24,0),MATCH(Z$1,'[1]2018_commission_structure-Start'!$A$21:$I$21,0)),0)</f>
        <v>0</v>
      </c>
      <c r="AA621" s="28">
        <f t="shared" si="98"/>
        <v>116898.12</v>
      </c>
      <c r="AB621" s="28">
        <f t="shared" si="99"/>
        <v>185949.12</v>
      </c>
    </row>
    <row r="622" spans="1:28" x14ac:dyDescent="0.2">
      <c r="A622" s="25" t="str">
        <f t="shared" si="90"/>
        <v>Pietro Coenraets</v>
      </c>
      <c r="B622" s="25">
        <v>4578004252</v>
      </c>
      <c r="C622" s="25" t="s">
        <v>1211</v>
      </c>
      <c r="D622" s="25" t="s">
        <v>1212</v>
      </c>
      <c r="E622" s="25" t="s">
        <v>10</v>
      </c>
      <c r="F622" s="25">
        <v>114463</v>
      </c>
      <c r="G622" s="25">
        <f>COUNTIF([1]deals_closed!D:D,B622)</f>
        <v>24</v>
      </c>
      <c r="H622" s="26">
        <f>SUMIF([1]deals_closed!D:D,B622,[1]deals_closed!C:C)</f>
        <v>819368</v>
      </c>
      <c r="I622" s="26">
        <f>VLOOKUP(E622,'[1]2018_commission_structure-Start'!$A$22:$I$24,9,FALSE)</f>
        <v>750000</v>
      </c>
      <c r="J622" s="26">
        <f t="shared" si="91"/>
        <v>937500</v>
      </c>
      <c r="K622" s="26">
        <f t="shared" si="92"/>
        <v>1125000</v>
      </c>
      <c r="L622" s="26">
        <f t="shared" si="93"/>
        <v>1500000</v>
      </c>
      <c r="M622" s="27">
        <f t="shared" si="94"/>
        <v>1.0924906666666667</v>
      </c>
      <c r="N622" s="25" t="str">
        <f t="shared" si="95"/>
        <v>100-125%</v>
      </c>
      <c r="O622" s="28">
        <f>MIN(H622,I622)*INDEX('[1]2018_commission_structure-Start'!$A$21:$I$24,MATCH($E622,'[1]2018_commission_structure-Start'!$A$21:$A$24,0),MATCH(O$1,'[1]2018_commission_structure-Start'!$A$21:$I$21,0))</f>
        <v>112500</v>
      </c>
      <c r="P622" s="26">
        <f>IF(H622&gt;I622,MIN(H622-I622,J622-I622)*INDEX('[1]2018_commission_structure-Start'!$A$21:$I$24,MATCH($E622,'[1]2018_commission_structure-Start'!$A$21:$A$24,0), MATCH(P$1,'[1]2018_commission_structure-Start'!$A$21:$I$21,0)),0)</f>
        <v>13179.92</v>
      </c>
      <c r="Q622" s="26">
        <f>IF($H622&gt;J622,MIN($H622-J622,K622-J622)*INDEX('[1]2018_commission_structure-Start'!$A$21:$I$24,MATCH($E622,'[1]2018_commission_structure-Start'!$A$21:$A$24,0), MATCH(Q$1,'[1]2018_commission_structure-Start'!$A$21:$I$21,0)),0)</f>
        <v>0</v>
      </c>
      <c r="R622" s="26">
        <f>IF($H622&gt;K622,MIN($H622-K622,L622-K622)*INDEX('[1]2018_commission_structure-Start'!$A$21:$I$24,MATCH($E622,'[1]2018_commission_structure-Start'!$A$21:$A$24,0), MATCH(R$1,'[1]2018_commission_structure-Start'!$A$21:$I$21,0)),0)</f>
        <v>0</v>
      </c>
      <c r="S622" s="26">
        <f>IF(H622&gt;L622,(H622-L622)*INDEX('[1]2018_commission_structure-Start'!$A$21:$I$24,MATCH($E622,'[1]2018_commission_structure-Start'!$A$21:$A$24,0),MATCH(S$1,'[1]2018_commission_structure-Start'!$A$21:$I$21,0)),0)</f>
        <v>0</v>
      </c>
      <c r="T622" s="28">
        <f t="shared" si="96"/>
        <v>125679.92</v>
      </c>
      <c r="U622" s="28">
        <f t="shared" si="97"/>
        <v>240142.91999999998</v>
      </c>
      <c r="V622" s="28">
        <f>MIN(H622,I622)*INDEX('[1]2018_commission_structure-Start'!$A$15:$J$18,MATCH($E622,'[1]2018_commission_structure-Start'!$A$15:$A$18,0),MATCH(V$1,'[1]2018_commission_structure-Start'!$A$15:$J$15,0))</f>
        <v>112500</v>
      </c>
      <c r="W622" s="26">
        <f>IF($H622&gt;I622,MIN($H622-I622,J622-I622)*INDEX('[1]2018_commission_structure-Start'!$A$15:$J$18,MATCH($E622,'[1]2018_commission_structure-Start'!$A$15:$A$18,0),MATCH(W$1,'[1]2018_commission_structure-Start'!$A$15:$J$15,0)),0)</f>
        <v>15260.960000000001</v>
      </c>
      <c r="X622" s="26">
        <f>IF($H622&gt;J622,MIN($H622-J622,K622-J622)*INDEX('[1]2018_commission_structure-Start'!$A$15:$J$18,MATCH($E622,'[1]2018_commission_structure-Start'!$A$15:$A$18,0),MATCH(X$1,'[1]2018_commission_structure-Start'!$A$15:$J$15,0)),0)</f>
        <v>0</v>
      </c>
      <c r="Y622" s="26">
        <f>IF($H622&gt;K622,MIN($H622-K622,L622-K622)*INDEX('[1]2018_commission_structure-Start'!$A$15:$J$18,MATCH($E622,'[1]2018_commission_structure-Start'!$A$15:$A$18,0),MATCH(Y$1,'[1]2018_commission_structure-Start'!$A$15:$J$15,0)),0)</f>
        <v>0</v>
      </c>
      <c r="Z622" s="26">
        <f>IF(H622&gt;L622,(H622-L622)*INDEX('[1]2018_commission_structure-Start'!$A$21:$I$24,MATCH($E622,'[1]2018_commission_structure-Start'!$A$21:$A$24,0),MATCH(Z$1,'[1]2018_commission_structure-Start'!$A$21:$I$21,0)),0)</f>
        <v>0</v>
      </c>
      <c r="AA622" s="28">
        <f t="shared" si="98"/>
        <v>127760.96000000001</v>
      </c>
      <c r="AB622" s="28">
        <f t="shared" si="99"/>
        <v>242223.96000000002</v>
      </c>
    </row>
    <row r="623" spans="1:28" x14ac:dyDescent="0.2">
      <c r="A623" s="25" t="str">
        <f t="shared" si="90"/>
        <v>Daile Kettel</v>
      </c>
      <c r="B623" s="25">
        <v>7473861379</v>
      </c>
      <c r="C623" s="25" t="s">
        <v>1213</v>
      </c>
      <c r="D623" s="25" t="s">
        <v>1214</v>
      </c>
      <c r="E623" s="25" t="s">
        <v>10</v>
      </c>
      <c r="F623" s="25">
        <v>89176</v>
      </c>
      <c r="G623" s="25">
        <f>COUNTIF([1]deals_closed!D:D,B623)</f>
        <v>22</v>
      </c>
      <c r="H623" s="26">
        <f>SUMIF([1]deals_closed!D:D,B623,[1]deals_closed!C:C)</f>
        <v>817155</v>
      </c>
      <c r="I623" s="26">
        <f>VLOOKUP(E623,'[1]2018_commission_structure-Start'!$A$22:$I$24,9,FALSE)</f>
        <v>750000</v>
      </c>
      <c r="J623" s="26">
        <f t="shared" si="91"/>
        <v>937500</v>
      </c>
      <c r="K623" s="26">
        <f t="shared" si="92"/>
        <v>1125000</v>
      </c>
      <c r="L623" s="26">
        <f t="shared" si="93"/>
        <v>1500000</v>
      </c>
      <c r="M623" s="27">
        <f t="shared" si="94"/>
        <v>1.08954</v>
      </c>
      <c r="N623" s="25" t="str">
        <f t="shared" si="95"/>
        <v>100-125%</v>
      </c>
      <c r="O623" s="28">
        <f>MIN(H623,I623)*INDEX('[1]2018_commission_structure-Start'!$A$21:$I$24,MATCH($E623,'[1]2018_commission_structure-Start'!$A$21:$A$24,0),MATCH(O$1,'[1]2018_commission_structure-Start'!$A$21:$I$21,0))</f>
        <v>112500</v>
      </c>
      <c r="P623" s="26">
        <f>IF(H623&gt;I623,MIN(H623-I623,J623-I623)*INDEX('[1]2018_commission_structure-Start'!$A$21:$I$24,MATCH($E623,'[1]2018_commission_structure-Start'!$A$21:$A$24,0), MATCH(P$1,'[1]2018_commission_structure-Start'!$A$21:$I$21,0)),0)</f>
        <v>12759.45</v>
      </c>
      <c r="Q623" s="26">
        <f>IF($H623&gt;J623,MIN($H623-J623,K623-J623)*INDEX('[1]2018_commission_structure-Start'!$A$21:$I$24,MATCH($E623,'[1]2018_commission_structure-Start'!$A$21:$A$24,0), MATCH(Q$1,'[1]2018_commission_structure-Start'!$A$21:$I$21,0)),0)</f>
        <v>0</v>
      </c>
      <c r="R623" s="26">
        <f>IF($H623&gt;K623,MIN($H623-K623,L623-K623)*INDEX('[1]2018_commission_structure-Start'!$A$21:$I$24,MATCH($E623,'[1]2018_commission_structure-Start'!$A$21:$A$24,0), MATCH(R$1,'[1]2018_commission_structure-Start'!$A$21:$I$21,0)),0)</f>
        <v>0</v>
      </c>
      <c r="S623" s="26">
        <f>IF(H623&gt;L623,(H623-L623)*INDEX('[1]2018_commission_structure-Start'!$A$21:$I$24,MATCH($E623,'[1]2018_commission_structure-Start'!$A$21:$A$24,0),MATCH(S$1,'[1]2018_commission_structure-Start'!$A$21:$I$21,0)),0)</f>
        <v>0</v>
      </c>
      <c r="T623" s="28">
        <f t="shared" si="96"/>
        <v>125259.45</v>
      </c>
      <c r="U623" s="28">
        <f t="shared" si="97"/>
        <v>214435.45</v>
      </c>
      <c r="V623" s="28">
        <f>MIN(H623,I623)*INDEX('[1]2018_commission_structure-Start'!$A$15:$J$18,MATCH($E623,'[1]2018_commission_structure-Start'!$A$15:$A$18,0),MATCH(V$1,'[1]2018_commission_structure-Start'!$A$15:$J$15,0))</f>
        <v>112500</v>
      </c>
      <c r="W623" s="26">
        <f>IF($H623&gt;I623,MIN($H623-I623,J623-I623)*INDEX('[1]2018_commission_structure-Start'!$A$15:$J$18,MATCH($E623,'[1]2018_commission_structure-Start'!$A$15:$A$18,0),MATCH(W$1,'[1]2018_commission_structure-Start'!$A$15:$J$15,0)),0)</f>
        <v>14774.1</v>
      </c>
      <c r="X623" s="26">
        <f>IF($H623&gt;J623,MIN($H623-J623,K623-J623)*INDEX('[1]2018_commission_structure-Start'!$A$15:$J$18,MATCH($E623,'[1]2018_commission_structure-Start'!$A$15:$A$18,0),MATCH(X$1,'[1]2018_commission_structure-Start'!$A$15:$J$15,0)),0)</f>
        <v>0</v>
      </c>
      <c r="Y623" s="26">
        <f>IF($H623&gt;K623,MIN($H623-K623,L623-K623)*INDEX('[1]2018_commission_structure-Start'!$A$15:$J$18,MATCH($E623,'[1]2018_commission_structure-Start'!$A$15:$A$18,0),MATCH(Y$1,'[1]2018_commission_structure-Start'!$A$15:$J$15,0)),0)</f>
        <v>0</v>
      </c>
      <c r="Z623" s="26">
        <f>IF(H623&gt;L623,(H623-L623)*INDEX('[1]2018_commission_structure-Start'!$A$21:$I$24,MATCH($E623,'[1]2018_commission_structure-Start'!$A$21:$A$24,0),MATCH(Z$1,'[1]2018_commission_structure-Start'!$A$21:$I$21,0)),0)</f>
        <v>0</v>
      </c>
      <c r="AA623" s="28">
        <f t="shared" si="98"/>
        <v>127274.1</v>
      </c>
      <c r="AB623" s="28">
        <f t="shared" si="99"/>
        <v>216450.1</v>
      </c>
    </row>
    <row r="624" spans="1:28" x14ac:dyDescent="0.2">
      <c r="A624" s="25" t="str">
        <f t="shared" si="90"/>
        <v>Curry Coiley</v>
      </c>
      <c r="B624" s="25">
        <v>2138131904</v>
      </c>
      <c r="C624" s="25" t="s">
        <v>1215</v>
      </c>
      <c r="D624" s="25" t="s">
        <v>1216</v>
      </c>
      <c r="E624" s="25" t="s">
        <v>29</v>
      </c>
      <c r="F624" s="25">
        <v>56095</v>
      </c>
      <c r="G624" s="25">
        <f>COUNTIF([1]deals_closed!D:D,B624)</f>
        <v>25</v>
      </c>
      <c r="H624" s="26">
        <f>SUMIF([1]deals_closed!D:D,B624,[1]deals_closed!C:C)</f>
        <v>739115</v>
      </c>
      <c r="I624" s="26">
        <f>VLOOKUP(E624,'[1]2018_commission_structure-Start'!$A$22:$I$24,9,FALSE)</f>
        <v>600000</v>
      </c>
      <c r="J624" s="26">
        <f t="shared" si="91"/>
        <v>750000</v>
      </c>
      <c r="K624" s="26">
        <f t="shared" si="92"/>
        <v>900000</v>
      </c>
      <c r="L624" s="26">
        <f t="shared" si="93"/>
        <v>1200000</v>
      </c>
      <c r="M624" s="27">
        <f t="shared" si="94"/>
        <v>1.2318583333333333</v>
      </c>
      <c r="N624" s="25" t="str">
        <f t="shared" si="95"/>
        <v>100-125%</v>
      </c>
      <c r="O624" s="28">
        <f>MIN(H624,I624)*INDEX('[1]2018_commission_structure-Start'!$A$21:$I$24,MATCH($E624,'[1]2018_commission_structure-Start'!$A$21:$A$24,0),MATCH(O$1,'[1]2018_commission_structure-Start'!$A$21:$I$21,0))</f>
        <v>78000</v>
      </c>
      <c r="P624" s="26">
        <f>IF(H624&gt;I624,MIN(H624-I624,J624-I624)*INDEX('[1]2018_commission_structure-Start'!$A$21:$I$24,MATCH($E624,'[1]2018_commission_structure-Start'!$A$21:$A$24,0), MATCH(P$1,'[1]2018_commission_structure-Start'!$A$21:$I$21,0)),0)</f>
        <v>23649.550000000003</v>
      </c>
      <c r="Q624" s="26">
        <f>IF($H624&gt;J624,MIN($H624-J624,K624-J624)*INDEX('[1]2018_commission_structure-Start'!$A$21:$I$24,MATCH($E624,'[1]2018_commission_structure-Start'!$A$21:$A$24,0), MATCH(Q$1,'[1]2018_commission_structure-Start'!$A$21:$I$21,0)),0)</f>
        <v>0</v>
      </c>
      <c r="R624" s="26">
        <f>IF($H624&gt;K624,MIN($H624-K624,L624-K624)*INDEX('[1]2018_commission_structure-Start'!$A$21:$I$24,MATCH($E624,'[1]2018_commission_structure-Start'!$A$21:$A$24,0), MATCH(R$1,'[1]2018_commission_structure-Start'!$A$21:$I$21,0)),0)</f>
        <v>0</v>
      </c>
      <c r="S624" s="26">
        <f>IF(H624&gt;L624,(H624-L624)*INDEX('[1]2018_commission_structure-Start'!$A$21:$I$24,MATCH($E624,'[1]2018_commission_structure-Start'!$A$21:$A$24,0),MATCH(S$1,'[1]2018_commission_structure-Start'!$A$21:$I$21,0)),0)</f>
        <v>0</v>
      </c>
      <c r="T624" s="28">
        <f t="shared" si="96"/>
        <v>101649.55</v>
      </c>
      <c r="U624" s="28">
        <f t="shared" si="97"/>
        <v>157744.54999999999</v>
      </c>
      <c r="V624" s="28">
        <f>MIN(H624,I624)*INDEX('[1]2018_commission_structure-Start'!$A$15:$J$18,MATCH($E624,'[1]2018_commission_structure-Start'!$A$15:$A$18,0),MATCH(V$1,'[1]2018_commission_structure-Start'!$A$15:$J$15,0))</f>
        <v>90000</v>
      </c>
      <c r="W624" s="26">
        <f>IF($H624&gt;I624,MIN($H624-I624,J624-I624)*INDEX('[1]2018_commission_structure-Start'!$A$15:$J$18,MATCH($E624,'[1]2018_commission_structure-Start'!$A$15:$A$18,0),MATCH(W$1,'[1]2018_commission_structure-Start'!$A$15:$J$15,0)),0)</f>
        <v>25040.7</v>
      </c>
      <c r="X624" s="26">
        <f>IF($H624&gt;J624,MIN($H624-J624,K624-J624)*INDEX('[1]2018_commission_structure-Start'!$A$15:$J$18,MATCH($E624,'[1]2018_commission_structure-Start'!$A$15:$A$18,0),MATCH(X$1,'[1]2018_commission_structure-Start'!$A$15:$J$15,0)),0)</f>
        <v>0</v>
      </c>
      <c r="Y624" s="26">
        <f>IF($H624&gt;K624,MIN($H624-K624,L624-K624)*INDEX('[1]2018_commission_structure-Start'!$A$15:$J$18,MATCH($E624,'[1]2018_commission_structure-Start'!$A$15:$A$18,0),MATCH(Y$1,'[1]2018_commission_structure-Start'!$A$15:$J$15,0)),0)</f>
        <v>0</v>
      </c>
      <c r="Z624" s="26">
        <f>IF(H624&gt;L624,(H624-L624)*INDEX('[1]2018_commission_structure-Start'!$A$21:$I$24,MATCH($E624,'[1]2018_commission_structure-Start'!$A$21:$A$24,0),MATCH(Z$1,'[1]2018_commission_structure-Start'!$A$21:$I$21,0)),0)</f>
        <v>0</v>
      </c>
      <c r="AA624" s="28">
        <f t="shared" si="98"/>
        <v>115040.7</v>
      </c>
      <c r="AB624" s="28">
        <f t="shared" si="99"/>
        <v>171135.7</v>
      </c>
    </row>
    <row r="625" spans="1:28" x14ac:dyDescent="0.2">
      <c r="A625" s="25" t="str">
        <f t="shared" si="90"/>
        <v>Antons Porkiss</v>
      </c>
      <c r="B625" s="25">
        <v>6284045549</v>
      </c>
      <c r="C625" s="25" t="s">
        <v>1217</v>
      </c>
      <c r="D625" s="25" t="s">
        <v>1218</v>
      </c>
      <c r="E625" s="25" t="s">
        <v>7</v>
      </c>
      <c r="F625" s="25">
        <v>61708</v>
      </c>
      <c r="G625" s="25">
        <f>COUNTIF([1]deals_closed!D:D,B625)</f>
        <v>18</v>
      </c>
      <c r="H625" s="26">
        <f>SUMIF([1]deals_closed!D:D,B625,[1]deals_closed!C:C)</f>
        <v>585405</v>
      </c>
      <c r="I625" s="26">
        <f>VLOOKUP(E625,'[1]2018_commission_structure-Start'!$A$22:$I$24,9,FALSE)</f>
        <v>500000</v>
      </c>
      <c r="J625" s="26">
        <f t="shared" si="91"/>
        <v>625000</v>
      </c>
      <c r="K625" s="26">
        <f t="shared" si="92"/>
        <v>750000</v>
      </c>
      <c r="L625" s="26">
        <f t="shared" si="93"/>
        <v>1000000</v>
      </c>
      <c r="M625" s="27">
        <f t="shared" si="94"/>
        <v>1.1708099999999999</v>
      </c>
      <c r="N625" s="25" t="str">
        <f t="shared" si="95"/>
        <v>100-125%</v>
      </c>
      <c r="O625" s="28">
        <f>MIN(H625,I625)*INDEX('[1]2018_commission_structure-Start'!$A$21:$I$24,MATCH($E625,'[1]2018_commission_structure-Start'!$A$21:$A$24,0),MATCH(O$1,'[1]2018_commission_structure-Start'!$A$21:$I$21,0))</f>
        <v>50000</v>
      </c>
      <c r="P625" s="26">
        <f>IF(H625&gt;I625,MIN(H625-I625,J625-I625)*INDEX('[1]2018_commission_structure-Start'!$A$21:$I$24,MATCH($E625,'[1]2018_commission_structure-Start'!$A$21:$A$24,0), MATCH(P$1,'[1]2018_commission_structure-Start'!$A$21:$I$21,0)),0)</f>
        <v>12810.75</v>
      </c>
      <c r="Q625" s="26">
        <f>IF($H625&gt;J625,MIN($H625-J625,K625-J625)*INDEX('[1]2018_commission_structure-Start'!$A$21:$I$24,MATCH($E625,'[1]2018_commission_structure-Start'!$A$21:$A$24,0), MATCH(Q$1,'[1]2018_commission_structure-Start'!$A$21:$I$21,0)),0)</f>
        <v>0</v>
      </c>
      <c r="R625" s="26">
        <f>IF($H625&gt;K625,MIN($H625-K625,L625-K625)*INDEX('[1]2018_commission_structure-Start'!$A$21:$I$24,MATCH($E625,'[1]2018_commission_structure-Start'!$A$21:$A$24,0), MATCH(R$1,'[1]2018_commission_structure-Start'!$A$21:$I$21,0)),0)</f>
        <v>0</v>
      </c>
      <c r="S625" s="26">
        <f>IF(H625&gt;L625,(H625-L625)*INDEX('[1]2018_commission_structure-Start'!$A$21:$I$24,MATCH($E625,'[1]2018_commission_structure-Start'!$A$21:$A$24,0),MATCH(S$1,'[1]2018_commission_structure-Start'!$A$21:$I$21,0)),0)</f>
        <v>0</v>
      </c>
      <c r="T625" s="28">
        <f t="shared" si="96"/>
        <v>62810.75</v>
      </c>
      <c r="U625" s="28">
        <f t="shared" si="97"/>
        <v>124518.75</v>
      </c>
      <c r="V625" s="28">
        <f>MIN(H625,I625)*INDEX('[1]2018_commission_structure-Start'!$A$15:$J$18,MATCH($E625,'[1]2018_commission_structure-Start'!$A$15:$A$18,0),MATCH(V$1,'[1]2018_commission_structure-Start'!$A$15:$J$15,0))</f>
        <v>60000</v>
      </c>
      <c r="W625" s="26">
        <f>IF($H625&gt;I625,MIN($H625-I625,J625-I625)*INDEX('[1]2018_commission_structure-Start'!$A$15:$J$18,MATCH($E625,'[1]2018_commission_structure-Start'!$A$15:$A$18,0),MATCH(W$1,'[1]2018_commission_structure-Start'!$A$15:$J$15,0)),0)</f>
        <v>14518.85</v>
      </c>
      <c r="X625" s="26">
        <f>IF($H625&gt;J625,MIN($H625-J625,K625-J625)*INDEX('[1]2018_commission_structure-Start'!$A$15:$J$18,MATCH($E625,'[1]2018_commission_structure-Start'!$A$15:$A$18,0),MATCH(X$1,'[1]2018_commission_structure-Start'!$A$15:$J$15,0)),0)</f>
        <v>0</v>
      </c>
      <c r="Y625" s="26">
        <f>IF($H625&gt;K625,MIN($H625-K625,L625-K625)*INDEX('[1]2018_commission_structure-Start'!$A$15:$J$18,MATCH($E625,'[1]2018_commission_structure-Start'!$A$15:$A$18,0),MATCH(Y$1,'[1]2018_commission_structure-Start'!$A$15:$J$15,0)),0)</f>
        <v>0</v>
      </c>
      <c r="Z625" s="26">
        <f>IF(H625&gt;L625,(H625-L625)*INDEX('[1]2018_commission_structure-Start'!$A$21:$I$24,MATCH($E625,'[1]2018_commission_structure-Start'!$A$21:$A$24,0),MATCH(Z$1,'[1]2018_commission_structure-Start'!$A$21:$I$21,0)),0)</f>
        <v>0</v>
      </c>
      <c r="AA625" s="28">
        <f t="shared" si="98"/>
        <v>74518.850000000006</v>
      </c>
      <c r="AB625" s="28">
        <f t="shared" si="99"/>
        <v>136226.85</v>
      </c>
    </row>
    <row r="626" spans="1:28" x14ac:dyDescent="0.2">
      <c r="A626" s="25" t="str">
        <f t="shared" si="90"/>
        <v>Millie Shayler</v>
      </c>
      <c r="B626" s="25">
        <v>132027631</v>
      </c>
      <c r="C626" s="25" t="s">
        <v>1219</v>
      </c>
      <c r="D626" s="25" t="s">
        <v>1220</v>
      </c>
      <c r="E626" s="25" t="s">
        <v>29</v>
      </c>
      <c r="F626" s="25">
        <v>62126</v>
      </c>
      <c r="G626" s="25">
        <f>COUNTIF([1]deals_closed!D:D,B626)</f>
        <v>28</v>
      </c>
      <c r="H626" s="26">
        <f>SUMIF([1]deals_closed!D:D,B626,[1]deals_closed!C:C)</f>
        <v>907833</v>
      </c>
      <c r="I626" s="26">
        <f>VLOOKUP(E626,'[1]2018_commission_structure-Start'!$A$22:$I$24,9,FALSE)</f>
        <v>600000</v>
      </c>
      <c r="J626" s="26">
        <f t="shared" si="91"/>
        <v>750000</v>
      </c>
      <c r="K626" s="26">
        <f t="shared" si="92"/>
        <v>900000</v>
      </c>
      <c r="L626" s="26">
        <f t="shared" si="93"/>
        <v>1200000</v>
      </c>
      <c r="M626" s="27">
        <f t="shared" si="94"/>
        <v>1.513055</v>
      </c>
      <c r="N626" s="25" t="str">
        <f t="shared" si="95"/>
        <v>150-200%</v>
      </c>
      <c r="O626" s="28">
        <f>MIN(H626,I626)*INDEX('[1]2018_commission_structure-Start'!$A$21:$I$24,MATCH($E626,'[1]2018_commission_structure-Start'!$A$21:$A$24,0),MATCH(O$1,'[1]2018_commission_structure-Start'!$A$21:$I$21,0))</f>
        <v>78000</v>
      </c>
      <c r="P626" s="26">
        <f>IF(H626&gt;I626,MIN(H626-I626,J626-I626)*INDEX('[1]2018_commission_structure-Start'!$A$21:$I$24,MATCH($E626,'[1]2018_commission_structure-Start'!$A$21:$A$24,0), MATCH(P$1,'[1]2018_commission_structure-Start'!$A$21:$I$21,0)),0)</f>
        <v>25500.000000000004</v>
      </c>
      <c r="Q626" s="26">
        <f>IF($H626&gt;J626,MIN($H626-J626,K626-J626)*INDEX('[1]2018_commission_structure-Start'!$A$21:$I$24,MATCH($E626,'[1]2018_commission_structure-Start'!$A$21:$A$24,0), MATCH(Q$1,'[1]2018_commission_structure-Start'!$A$21:$I$21,0)),0)</f>
        <v>31500</v>
      </c>
      <c r="R626" s="26">
        <f>IF($H626&gt;K626,MIN($H626-K626,L626-K626)*INDEX('[1]2018_commission_structure-Start'!$A$21:$I$24,MATCH($E626,'[1]2018_commission_structure-Start'!$A$21:$A$24,0), MATCH(R$1,'[1]2018_commission_structure-Start'!$A$21:$I$21,0)),0)</f>
        <v>2036.5800000000002</v>
      </c>
      <c r="S626" s="26">
        <f>IF(H626&gt;L626,(H626-L626)*INDEX('[1]2018_commission_structure-Start'!$A$21:$I$24,MATCH($E626,'[1]2018_commission_structure-Start'!$A$21:$A$24,0),MATCH(S$1,'[1]2018_commission_structure-Start'!$A$21:$I$21,0)),0)</f>
        <v>0</v>
      </c>
      <c r="T626" s="28">
        <f t="shared" si="96"/>
        <v>137036.57999999999</v>
      </c>
      <c r="U626" s="28">
        <f t="shared" si="97"/>
        <v>199162.58</v>
      </c>
      <c r="V626" s="28">
        <f>MIN(H626,I626)*INDEX('[1]2018_commission_structure-Start'!$A$15:$J$18,MATCH($E626,'[1]2018_commission_structure-Start'!$A$15:$A$18,0),MATCH(V$1,'[1]2018_commission_structure-Start'!$A$15:$J$15,0))</f>
        <v>90000</v>
      </c>
      <c r="W626" s="26">
        <f>IF($H626&gt;I626,MIN($H626-I626,J626-I626)*INDEX('[1]2018_commission_structure-Start'!$A$15:$J$18,MATCH($E626,'[1]2018_commission_structure-Start'!$A$15:$A$18,0),MATCH(W$1,'[1]2018_commission_structure-Start'!$A$15:$J$15,0)),0)</f>
        <v>27000</v>
      </c>
      <c r="X626" s="26">
        <f>IF($H626&gt;J626,MIN($H626-J626,K626-J626)*INDEX('[1]2018_commission_structure-Start'!$A$15:$J$18,MATCH($E626,'[1]2018_commission_structure-Start'!$A$15:$A$18,0),MATCH(X$1,'[1]2018_commission_structure-Start'!$A$15:$J$15,0)),0)</f>
        <v>37500</v>
      </c>
      <c r="Y626" s="26">
        <f>IF($H626&gt;K626,MIN($H626-K626,L626-K626)*INDEX('[1]2018_commission_structure-Start'!$A$15:$J$18,MATCH($E626,'[1]2018_commission_structure-Start'!$A$15:$A$18,0),MATCH(Y$1,'[1]2018_commission_structure-Start'!$A$15:$J$15,0)),0)</f>
        <v>2349.9</v>
      </c>
      <c r="Z626" s="26">
        <f>IF(H626&gt;L626,(H626-L626)*INDEX('[1]2018_commission_structure-Start'!$A$21:$I$24,MATCH($E626,'[1]2018_commission_structure-Start'!$A$21:$A$24,0),MATCH(Z$1,'[1]2018_commission_structure-Start'!$A$21:$I$21,0)),0)</f>
        <v>0</v>
      </c>
      <c r="AA626" s="28">
        <f t="shared" si="98"/>
        <v>156849.9</v>
      </c>
      <c r="AB626" s="28">
        <f t="shared" si="99"/>
        <v>218975.9</v>
      </c>
    </row>
    <row r="627" spans="1:28" x14ac:dyDescent="0.2">
      <c r="A627" s="25" t="str">
        <f t="shared" si="90"/>
        <v>Rossie Harget</v>
      </c>
      <c r="B627" s="25">
        <v>9965847037</v>
      </c>
      <c r="C627" s="25" t="s">
        <v>1221</v>
      </c>
      <c r="D627" s="25" t="s">
        <v>1222</v>
      </c>
      <c r="E627" s="25" t="s">
        <v>29</v>
      </c>
      <c r="F627" s="25">
        <v>76262</v>
      </c>
      <c r="G627" s="25">
        <f>COUNTIF([1]deals_closed!D:D,B627)</f>
        <v>23</v>
      </c>
      <c r="H627" s="26">
        <f>SUMIF([1]deals_closed!D:D,B627,[1]deals_closed!C:C)</f>
        <v>854317</v>
      </c>
      <c r="I627" s="26">
        <f>VLOOKUP(E627,'[1]2018_commission_structure-Start'!$A$22:$I$24,9,FALSE)</f>
        <v>600000</v>
      </c>
      <c r="J627" s="26">
        <f t="shared" si="91"/>
        <v>750000</v>
      </c>
      <c r="K627" s="26">
        <f t="shared" si="92"/>
        <v>900000</v>
      </c>
      <c r="L627" s="26">
        <f t="shared" si="93"/>
        <v>1200000</v>
      </c>
      <c r="M627" s="27">
        <f t="shared" si="94"/>
        <v>1.4238616666666666</v>
      </c>
      <c r="N627" s="25" t="str">
        <f t="shared" si="95"/>
        <v>125-150%</v>
      </c>
      <c r="O627" s="28">
        <f>MIN(H627,I627)*INDEX('[1]2018_commission_structure-Start'!$A$21:$I$24,MATCH($E627,'[1]2018_commission_structure-Start'!$A$21:$A$24,0),MATCH(O$1,'[1]2018_commission_structure-Start'!$A$21:$I$21,0))</f>
        <v>78000</v>
      </c>
      <c r="P627" s="26">
        <f>IF(H627&gt;I627,MIN(H627-I627,J627-I627)*INDEX('[1]2018_commission_structure-Start'!$A$21:$I$24,MATCH($E627,'[1]2018_commission_structure-Start'!$A$21:$A$24,0), MATCH(P$1,'[1]2018_commission_structure-Start'!$A$21:$I$21,0)),0)</f>
        <v>25500.000000000004</v>
      </c>
      <c r="Q627" s="26">
        <f>IF($H627&gt;J627,MIN($H627-J627,K627-J627)*INDEX('[1]2018_commission_structure-Start'!$A$21:$I$24,MATCH($E627,'[1]2018_commission_structure-Start'!$A$21:$A$24,0), MATCH(Q$1,'[1]2018_commission_structure-Start'!$A$21:$I$21,0)),0)</f>
        <v>21906.57</v>
      </c>
      <c r="R627" s="26">
        <f>IF($H627&gt;K627,MIN($H627-K627,L627-K627)*INDEX('[1]2018_commission_structure-Start'!$A$21:$I$24,MATCH($E627,'[1]2018_commission_structure-Start'!$A$21:$A$24,0), MATCH(R$1,'[1]2018_commission_structure-Start'!$A$21:$I$21,0)),0)</f>
        <v>0</v>
      </c>
      <c r="S627" s="26">
        <f>IF(H627&gt;L627,(H627-L627)*INDEX('[1]2018_commission_structure-Start'!$A$21:$I$24,MATCH($E627,'[1]2018_commission_structure-Start'!$A$21:$A$24,0),MATCH(S$1,'[1]2018_commission_structure-Start'!$A$21:$I$21,0)),0)</f>
        <v>0</v>
      </c>
      <c r="T627" s="28">
        <f t="shared" si="96"/>
        <v>125406.57</v>
      </c>
      <c r="U627" s="28">
        <f t="shared" si="97"/>
        <v>201668.57</v>
      </c>
      <c r="V627" s="28">
        <f>MIN(H627,I627)*INDEX('[1]2018_commission_structure-Start'!$A$15:$J$18,MATCH($E627,'[1]2018_commission_structure-Start'!$A$15:$A$18,0),MATCH(V$1,'[1]2018_commission_structure-Start'!$A$15:$J$15,0))</f>
        <v>90000</v>
      </c>
      <c r="W627" s="26">
        <f>IF($H627&gt;I627,MIN($H627-I627,J627-I627)*INDEX('[1]2018_commission_structure-Start'!$A$15:$J$18,MATCH($E627,'[1]2018_commission_structure-Start'!$A$15:$A$18,0),MATCH(W$1,'[1]2018_commission_structure-Start'!$A$15:$J$15,0)),0)</f>
        <v>27000</v>
      </c>
      <c r="X627" s="26">
        <f>IF($H627&gt;J627,MIN($H627-J627,K627-J627)*INDEX('[1]2018_commission_structure-Start'!$A$15:$J$18,MATCH($E627,'[1]2018_commission_structure-Start'!$A$15:$A$18,0),MATCH(X$1,'[1]2018_commission_structure-Start'!$A$15:$J$15,0)),0)</f>
        <v>26079.25</v>
      </c>
      <c r="Y627" s="26">
        <f>IF($H627&gt;K627,MIN($H627-K627,L627-K627)*INDEX('[1]2018_commission_structure-Start'!$A$15:$J$18,MATCH($E627,'[1]2018_commission_structure-Start'!$A$15:$A$18,0),MATCH(Y$1,'[1]2018_commission_structure-Start'!$A$15:$J$15,0)),0)</f>
        <v>0</v>
      </c>
      <c r="Z627" s="26">
        <f>IF(H627&gt;L627,(H627-L627)*INDEX('[1]2018_commission_structure-Start'!$A$21:$I$24,MATCH($E627,'[1]2018_commission_structure-Start'!$A$21:$A$24,0),MATCH(Z$1,'[1]2018_commission_structure-Start'!$A$21:$I$21,0)),0)</f>
        <v>0</v>
      </c>
      <c r="AA627" s="28">
        <f t="shared" si="98"/>
        <v>143079.25</v>
      </c>
      <c r="AB627" s="28">
        <f t="shared" si="99"/>
        <v>219341.25</v>
      </c>
    </row>
    <row r="628" spans="1:28" x14ac:dyDescent="0.2">
      <c r="A628" s="25" t="str">
        <f t="shared" si="90"/>
        <v>Abram Hopfer</v>
      </c>
      <c r="B628" s="25">
        <v>8267733809</v>
      </c>
      <c r="C628" s="25" t="s">
        <v>1223</v>
      </c>
      <c r="D628" s="25" t="s">
        <v>1224</v>
      </c>
      <c r="E628" s="25" t="s">
        <v>7</v>
      </c>
      <c r="F628" s="25">
        <v>41928</v>
      </c>
      <c r="G628" s="25">
        <f>COUNTIF([1]deals_closed!D:D,B628)</f>
        <v>18</v>
      </c>
      <c r="H628" s="26">
        <f>SUMIF([1]deals_closed!D:D,B628,[1]deals_closed!C:C)</f>
        <v>638085</v>
      </c>
      <c r="I628" s="26">
        <f>VLOOKUP(E628,'[1]2018_commission_structure-Start'!$A$22:$I$24,9,FALSE)</f>
        <v>500000</v>
      </c>
      <c r="J628" s="26">
        <f t="shared" si="91"/>
        <v>625000</v>
      </c>
      <c r="K628" s="26">
        <f t="shared" si="92"/>
        <v>750000</v>
      </c>
      <c r="L628" s="26">
        <f t="shared" si="93"/>
        <v>1000000</v>
      </c>
      <c r="M628" s="27">
        <f t="shared" si="94"/>
        <v>1.27617</v>
      </c>
      <c r="N628" s="25" t="str">
        <f t="shared" si="95"/>
        <v>125-150%</v>
      </c>
      <c r="O628" s="28">
        <f>MIN(H628,I628)*INDEX('[1]2018_commission_structure-Start'!$A$21:$I$24,MATCH($E628,'[1]2018_commission_structure-Start'!$A$21:$A$24,0),MATCH(O$1,'[1]2018_commission_structure-Start'!$A$21:$I$21,0))</f>
        <v>50000</v>
      </c>
      <c r="P628" s="26">
        <f>IF(H628&gt;I628,MIN(H628-I628,J628-I628)*INDEX('[1]2018_commission_structure-Start'!$A$21:$I$24,MATCH($E628,'[1]2018_commission_structure-Start'!$A$21:$A$24,0), MATCH(P$1,'[1]2018_commission_structure-Start'!$A$21:$I$21,0)),0)</f>
        <v>18750</v>
      </c>
      <c r="Q628" s="26">
        <f>IF($H628&gt;J628,MIN($H628-J628,K628-J628)*INDEX('[1]2018_commission_structure-Start'!$A$21:$I$24,MATCH($E628,'[1]2018_commission_structure-Start'!$A$21:$A$24,0), MATCH(Q$1,'[1]2018_commission_structure-Start'!$A$21:$I$21,0)),0)</f>
        <v>2355.2999999999997</v>
      </c>
      <c r="R628" s="26">
        <f>IF($H628&gt;K628,MIN($H628-K628,L628-K628)*INDEX('[1]2018_commission_structure-Start'!$A$21:$I$24,MATCH($E628,'[1]2018_commission_structure-Start'!$A$21:$A$24,0), MATCH(R$1,'[1]2018_commission_structure-Start'!$A$21:$I$21,0)),0)</f>
        <v>0</v>
      </c>
      <c r="S628" s="26">
        <f>IF(H628&gt;L628,(H628-L628)*INDEX('[1]2018_commission_structure-Start'!$A$21:$I$24,MATCH($E628,'[1]2018_commission_structure-Start'!$A$21:$A$24,0),MATCH(S$1,'[1]2018_commission_structure-Start'!$A$21:$I$21,0)),0)</f>
        <v>0</v>
      </c>
      <c r="T628" s="28">
        <f t="shared" si="96"/>
        <v>71105.3</v>
      </c>
      <c r="U628" s="28">
        <f t="shared" si="97"/>
        <v>113033.3</v>
      </c>
      <c r="V628" s="28">
        <f>MIN(H628,I628)*INDEX('[1]2018_commission_structure-Start'!$A$15:$J$18,MATCH($E628,'[1]2018_commission_structure-Start'!$A$15:$A$18,0),MATCH(V$1,'[1]2018_commission_structure-Start'!$A$15:$J$15,0))</f>
        <v>60000</v>
      </c>
      <c r="W628" s="26">
        <f>IF($H628&gt;I628,MIN($H628-I628,J628-I628)*INDEX('[1]2018_commission_structure-Start'!$A$15:$J$18,MATCH($E628,'[1]2018_commission_structure-Start'!$A$15:$A$18,0),MATCH(W$1,'[1]2018_commission_structure-Start'!$A$15:$J$15,0)),0)</f>
        <v>21250</v>
      </c>
      <c r="X628" s="26">
        <f>IF($H628&gt;J628,MIN($H628-J628,K628-J628)*INDEX('[1]2018_commission_structure-Start'!$A$15:$J$18,MATCH($E628,'[1]2018_commission_structure-Start'!$A$15:$A$18,0),MATCH(X$1,'[1]2018_commission_structure-Start'!$A$15:$J$15,0)),0)</f>
        <v>2617</v>
      </c>
      <c r="Y628" s="26">
        <f>IF($H628&gt;K628,MIN($H628-K628,L628-K628)*INDEX('[1]2018_commission_structure-Start'!$A$15:$J$18,MATCH($E628,'[1]2018_commission_structure-Start'!$A$15:$A$18,0),MATCH(Y$1,'[1]2018_commission_structure-Start'!$A$15:$J$15,0)),0)</f>
        <v>0</v>
      </c>
      <c r="Z628" s="26">
        <f>IF(H628&gt;L628,(H628-L628)*INDEX('[1]2018_commission_structure-Start'!$A$21:$I$24,MATCH($E628,'[1]2018_commission_structure-Start'!$A$21:$A$24,0),MATCH(Z$1,'[1]2018_commission_structure-Start'!$A$21:$I$21,0)),0)</f>
        <v>0</v>
      </c>
      <c r="AA628" s="28">
        <f t="shared" si="98"/>
        <v>83867</v>
      </c>
      <c r="AB628" s="28">
        <f t="shared" si="99"/>
        <v>125795</v>
      </c>
    </row>
    <row r="629" spans="1:28" x14ac:dyDescent="0.2">
      <c r="A629" s="25" t="str">
        <f t="shared" si="90"/>
        <v>Carree Crayker</v>
      </c>
      <c r="B629" s="25">
        <v>8065075959</v>
      </c>
      <c r="C629" s="25" t="s">
        <v>1225</v>
      </c>
      <c r="D629" s="25" t="s">
        <v>1226</v>
      </c>
      <c r="E629" s="25" t="s">
        <v>29</v>
      </c>
      <c r="F629" s="25">
        <v>73150</v>
      </c>
      <c r="G629" s="25">
        <f>COUNTIF([1]deals_closed!D:D,B629)</f>
        <v>21</v>
      </c>
      <c r="H629" s="26">
        <f>SUMIF([1]deals_closed!D:D,B629,[1]deals_closed!C:C)</f>
        <v>772208</v>
      </c>
      <c r="I629" s="26">
        <f>VLOOKUP(E629,'[1]2018_commission_structure-Start'!$A$22:$I$24,9,FALSE)</f>
        <v>600000</v>
      </c>
      <c r="J629" s="26">
        <f t="shared" si="91"/>
        <v>750000</v>
      </c>
      <c r="K629" s="26">
        <f t="shared" si="92"/>
        <v>900000</v>
      </c>
      <c r="L629" s="26">
        <f t="shared" si="93"/>
        <v>1200000</v>
      </c>
      <c r="M629" s="27">
        <f t="shared" si="94"/>
        <v>1.2870133333333333</v>
      </c>
      <c r="N629" s="25" t="str">
        <f t="shared" si="95"/>
        <v>125-150%</v>
      </c>
      <c r="O629" s="28">
        <f>MIN(H629,I629)*INDEX('[1]2018_commission_structure-Start'!$A$21:$I$24,MATCH($E629,'[1]2018_commission_structure-Start'!$A$21:$A$24,0),MATCH(O$1,'[1]2018_commission_structure-Start'!$A$21:$I$21,0))</f>
        <v>78000</v>
      </c>
      <c r="P629" s="26">
        <f>IF(H629&gt;I629,MIN(H629-I629,J629-I629)*INDEX('[1]2018_commission_structure-Start'!$A$21:$I$24,MATCH($E629,'[1]2018_commission_structure-Start'!$A$21:$A$24,0), MATCH(P$1,'[1]2018_commission_structure-Start'!$A$21:$I$21,0)),0)</f>
        <v>25500.000000000004</v>
      </c>
      <c r="Q629" s="26">
        <f>IF($H629&gt;J629,MIN($H629-J629,K629-J629)*INDEX('[1]2018_commission_structure-Start'!$A$21:$I$24,MATCH($E629,'[1]2018_commission_structure-Start'!$A$21:$A$24,0), MATCH(Q$1,'[1]2018_commission_structure-Start'!$A$21:$I$21,0)),0)</f>
        <v>4663.6799999999994</v>
      </c>
      <c r="R629" s="26">
        <f>IF($H629&gt;K629,MIN($H629-K629,L629-K629)*INDEX('[1]2018_commission_structure-Start'!$A$21:$I$24,MATCH($E629,'[1]2018_commission_structure-Start'!$A$21:$A$24,0), MATCH(R$1,'[1]2018_commission_structure-Start'!$A$21:$I$21,0)),0)</f>
        <v>0</v>
      </c>
      <c r="S629" s="26">
        <f>IF(H629&gt;L629,(H629-L629)*INDEX('[1]2018_commission_structure-Start'!$A$21:$I$24,MATCH($E629,'[1]2018_commission_structure-Start'!$A$21:$A$24,0),MATCH(S$1,'[1]2018_commission_structure-Start'!$A$21:$I$21,0)),0)</f>
        <v>0</v>
      </c>
      <c r="T629" s="28">
        <f t="shared" si="96"/>
        <v>108163.68</v>
      </c>
      <c r="U629" s="28">
        <f t="shared" si="97"/>
        <v>181313.68</v>
      </c>
      <c r="V629" s="28">
        <f>MIN(H629,I629)*INDEX('[1]2018_commission_structure-Start'!$A$15:$J$18,MATCH($E629,'[1]2018_commission_structure-Start'!$A$15:$A$18,0),MATCH(V$1,'[1]2018_commission_structure-Start'!$A$15:$J$15,0))</f>
        <v>90000</v>
      </c>
      <c r="W629" s="26">
        <f>IF($H629&gt;I629,MIN($H629-I629,J629-I629)*INDEX('[1]2018_commission_structure-Start'!$A$15:$J$18,MATCH($E629,'[1]2018_commission_structure-Start'!$A$15:$A$18,0),MATCH(W$1,'[1]2018_commission_structure-Start'!$A$15:$J$15,0)),0)</f>
        <v>27000</v>
      </c>
      <c r="X629" s="26">
        <f>IF($H629&gt;J629,MIN($H629-J629,K629-J629)*INDEX('[1]2018_commission_structure-Start'!$A$15:$J$18,MATCH($E629,'[1]2018_commission_structure-Start'!$A$15:$A$18,0),MATCH(X$1,'[1]2018_commission_structure-Start'!$A$15:$J$15,0)),0)</f>
        <v>5552</v>
      </c>
      <c r="Y629" s="26">
        <f>IF($H629&gt;K629,MIN($H629-K629,L629-K629)*INDEX('[1]2018_commission_structure-Start'!$A$15:$J$18,MATCH($E629,'[1]2018_commission_structure-Start'!$A$15:$A$18,0),MATCH(Y$1,'[1]2018_commission_structure-Start'!$A$15:$J$15,0)),0)</f>
        <v>0</v>
      </c>
      <c r="Z629" s="26">
        <f>IF(H629&gt;L629,(H629-L629)*INDEX('[1]2018_commission_structure-Start'!$A$21:$I$24,MATCH($E629,'[1]2018_commission_structure-Start'!$A$21:$A$24,0),MATCH(Z$1,'[1]2018_commission_structure-Start'!$A$21:$I$21,0)),0)</f>
        <v>0</v>
      </c>
      <c r="AA629" s="28">
        <f t="shared" si="98"/>
        <v>122552</v>
      </c>
      <c r="AB629" s="28">
        <f t="shared" si="99"/>
        <v>195702</v>
      </c>
    </row>
    <row r="630" spans="1:28" x14ac:dyDescent="0.2">
      <c r="A630" s="25" t="str">
        <f t="shared" si="90"/>
        <v>Alyssa Forsyth</v>
      </c>
      <c r="B630" s="25">
        <v>9095573850</v>
      </c>
      <c r="C630" s="25" t="s">
        <v>1227</v>
      </c>
      <c r="D630" s="25" t="s">
        <v>1228</v>
      </c>
      <c r="E630" s="25" t="s">
        <v>7</v>
      </c>
      <c r="F630" s="25">
        <v>48251</v>
      </c>
      <c r="G630" s="25">
        <f>COUNTIF([1]deals_closed!D:D,B630)</f>
        <v>13</v>
      </c>
      <c r="H630" s="26">
        <f>SUMIF([1]deals_closed!D:D,B630,[1]deals_closed!C:C)</f>
        <v>436976</v>
      </c>
      <c r="I630" s="26">
        <f>VLOOKUP(E630,'[1]2018_commission_structure-Start'!$A$22:$I$24,9,FALSE)</f>
        <v>500000</v>
      </c>
      <c r="J630" s="26">
        <f t="shared" si="91"/>
        <v>625000</v>
      </c>
      <c r="K630" s="26">
        <f t="shared" si="92"/>
        <v>750000</v>
      </c>
      <c r="L630" s="26">
        <f t="shared" si="93"/>
        <v>1000000</v>
      </c>
      <c r="M630" s="27">
        <f t="shared" si="94"/>
        <v>0.87395199999999995</v>
      </c>
      <c r="N630" s="25" t="str">
        <f t="shared" si="95"/>
        <v>0-100%</v>
      </c>
      <c r="O630" s="28">
        <f>MIN(H630,I630)*INDEX('[1]2018_commission_structure-Start'!$A$21:$I$24,MATCH($E630,'[1]2018_commission_structure-Start'!$A$21:$A$24,0),MATCH(O$1,'[1]2018_commission_structure-Start'!$A$21:$I$21,0))</f>
        <v>43697.600000000006</v>
      </c>
      <c r="P630" s="26">
        <f>IF(H630&gt;I630,MIN(H630-I630,J630-I630)*INDEX('[1]2018_commission_structure-Start'!$A$21:$I$24,MATCH($E630,'[1]2018_commission_structure-Start'!$A$21:$A$24,0), MATCH(P$1,'[1]2018_commission_structure-Start'!$A$21:$I$21,0)),0)</f>
        <v>0</v>
      </c>
      <c r="Q630" s="26">
        <f>IF($H630&gt;J630,MIN($H630-J630,K630-J630)*INDEX('[1]2018_commission_structure-Start'!$A$21:$I$24,MATCH($E630,'[1]2018_commission_structure-Start'!$A$21:$A$24,0), MATCH(Q$1,'[1]2018_commission_structure-Start'!$A$21:$I$21,0)),0)</f>
        <v>0</v>
      </c>
      <c r="R630" s="26">
        <f>IF($H630&gt;K630,MIN($H630-K630,L630-K630)*INDEX('[1]2018_commission_structure-Start'!$A$21:$I$24,MATCH($E630,'[1]2018_commission_structure-Start'!$A$21:$A$24,0), MATCH(R$1,'[1]2018_commission_structure-Start'!$A$21:$I$21,0)),0)</f>
        <v>0</v>
      </c>
      <c r="S630" s="26">
        <f>IF(H630&gt;L630,(H630-L630)*INDEX('[1]2018_commission_structure-Start'!$A$21:$I$24,MATCH($E630,'[1]2018_commission_structure-Start'!$A$21:$A$24,0),MATCH(S$1,'[1]2018_commission_structure-Start'!$A$21:$I$21,0)),0)</f>
        <v>0</v>
      </c>
      <c r="T630" s="28">
        <f t="shared" si="96"/>
        <v>43697.600000000006</v>
      </c>
      <c r="U630" s="28">
        <f t="shared" si="97"/>
        <v>91948.6</v>
      </c>
      <c r="V630" s="28">
        <f>MIN(H630,I630)*INDEX('[1]2018_commission_structure-Start'!$A$15:$J$18,MATCH($E630,'[1]2018_commission_structure-Start'!$A$15:$A$18,0),MATCH(V$1,'[1]2018_commission_structure-Start'!$A$15:$J$15,0))</f>
        <v>52437.119999999995</v>
      </c>
      <c r="W630" s="26">
        <f>IF($H630&gt;I630,MIN($H630-I630,J630-I630)*INDEX('[1]2018_commission_structure-Start'!$A$15:$J$18,MATCH($E630,'[1]2018_commission_structure-Start'!$A$15:$A$18,0),MATCH(W$1,'[1]2018_commission_structure-Start'!$A$15:$J$15,0)),0)</f>
        <v>0</v>
      </c>
      <c r="X630" s="26">
        <f>IF($H630&gt;J630,MIN($H630-J630,K630-J630)*INDEX('[1]2018_commission_structure-Start'!$A$15:$J$18,MATCH($E630,'[1]2018_commission_structure-Start'!$A$15:$A$18,0),MATCH(X$1,'[1]2018_commission_structure-Start'!$A$15:$J$15,0)),0)</f>
        <v>0</v>
      </c>
      <c r="Y630" s="26">
        <f>IF($H630&gt;K630,MIN($H630-K630,L630-K630)*INDEX('[1]2018_commission_structure-Start'!$A$15:$J$18,MATCH($E630,'[1]2018_commission_structure-Start'!$A$15:$A$18,0),MATCH(Y$1,'[1]2018_commission_structure-Start'!$A$15:$J$15,0)),0)</f>
        <v>0</v>
      </c>
      <c r="Z630" s="26">
        <f>IF(H630&gt;L630,(H630-L630)*INDEX('[1]2018_commission_structure-Start'!$A$21:$I$24,MATCH($E630,'[1]2018_commission_structure-Start'!$A$21:$A$24,0),MATCH(Z$1,'[1]2018_commission_structure-Start'!$A$21:$I$21,0)),0)</f>
        <v>0</v>
      </c>
      <c r="AA630" s="28">
        <f t="shared" si="98"/>
        <v>52437.119999999995</v>
      </c>
      <c r="AB630" s="28">
        <f t="shared" si="99"/>
        <v>100688.12</v>
      </c>
    </row>
    <row r="631" spans="1:28" x14ac:dyDescent="0.2">
      <c r="A631" s="25" t="str">
        <f t="shared" si="90"/>
        <v>Dyanne Simper</v>
      </c>
      <c r="B631" s="25">
        <v>4323727860</v>
      </c>
      <c r="C631" s="25" t="s">
        <v>1229</v>
      </c>
      <c r="D631" s="25" t="s">
        <v>1230</v>
      </c>
      <c r="E631" s="25" t="s">
        <v>7</v>
      </c>
      <c r="F631" s="25">
        <v>62832</v>
      </c>
      <c r="G631" s="25">
        <f>COUNTIF([1]deals_closed!D:D,B631)</f>
        <v>23</v>
      </c>
      <c r="H631" s="26">
        <f>SUMIF([1]deals_closed!D:D,B631,[1]deals_closed!C:C)</f>
        <v>798230</v>
      </c>
      <c r="I631" s="26">
        <f>VLOOKUP(E631,'[1]2018_commission_structure-Start'!$A$22:$I$24,9,FALSE)</f>
        <v>500000</v>
      </c>
      <c r="J631" s="26">
        <f t="shared" si="91"/>
        <v>625000</v>
      </c>
      <c r="K631" s="26">
        <f t="shared" si="92"/>
        <v>750000</v>
      </c>
      <c r="L631" s="26">
        <f t="shared" si="93"/>
        <v>1000000</v>
      </c>
      <c r="M631" s="27">
        <f t="shared" si="94"/>
        <v>1.59646</v>
      </c>
      <c r="N631" s="25" t="str">
        <f t="shared" si="95"/>
        <v>150-200%</v>
      </c>
      <c r="O631" s="28">
        <f>MIN(H631,I631)*INDEX('[1]2018_commission_structure-Start'!$A$21:$I$24,MATCH($E631,'[1]2018_commission_structure-Start'!$A$21:$A$24,0),MATCH(O$1,'[1]2018_commission_structure-Start'!$A$21:$I$21,0))</f>
        <v>50000</v>
      </c>
      <c r="P631" s="26">
        <f>IF(H631&gt;I631,MIN(H631-I631,J631-I631)*INDEX('[1]2018_commission_structure-Start'!$A$21:$I$24,MATCH($E631,'[1]2018_commission_structure-Start'!$A$21:$A$24,0), MATCH(P$1,'[1]2018_commission_structure-Start'!$A$21:$I$21,0)),0)</f>
        <v>18750</v>
      </c>
      <c r="Q631" s="26">
        <f>IF($H631&gt;J631,MIN($H631-J631,K631-J631)*INDEX('[1]2018_commission_structure-Start'!$A$21:$I$24,MATCH($E631,'[1]2018_commission_structure-Start'!$A$21:$A$24,0), MATCH(Q$1,'[1]2018_commission_structure-Start'!$A$21:$I$21,0)),0)</f>
        <v>22500</v>
      </c>
      <c r="R631" s="26">
        <f>IF($H631&gt;K631,MIN($H631-K631,L631-K631)*INDEX('[1]2018_commission_structure-Start'!$A$21:$I$24,MATCH($E631,'[1]2018_commission_structure-Start'!$A$21:$A$24,0), MATCH(R$1,'[1]2018_commission_structure-Start'!$A$21:$I$21,0)),0)</f>
        <v>10610.6</v>
      </c>
      <c r="S631" s="26">
        <f>IF(H631&gt;L631,(H631-L631)*INDEX('[1]2018_commission_structure-Start'!$A$21:$I$24,MATCH($E631,'[1]2018_commission_structure-Start'!$A$21:$A$24,0),MATCH(S$1,'[1]2018_commission_structure-Start'!$A$21:$I$21,0)),0)</f>
        <v>0</v>
      </c>
      <c r="T631" s="28">
        <f t="shared" si="96"/>
        <v>101860.6</v>
      </c>
      <c r="U631" s="28">
        <f t="shared" si="97"/>
        <v>164692.6</v>
      </c>
      <c r="V631" s="28">
        <f>MIN(H631,I631)*INDEX('[1]2018_commission_structure-Start'!$A$15:$J$18,MATCH($E631,'[1]2018_commission_structure-Start'!$A$15:$A$18,0),MATCH(V$1,'[1]2018_commission_structure-Start'!$A$15:$J$15,0))</f>
        <v>60000</v>
      </c>
      <c r="W631" s="26">
        <f>IF($H631&gt;I631,MIN($H631-I631,J631-I631)*INDEX('[1]2018_commission_structure-Start'!$A$15:$J$18,MATCH($E631,'[1]2018_commission_structure-Start'!$A$15:$A$18,0),MATCH(W$1,'[1]2018_commission_structure-Start'!$A$15:$J$15,0)),0)</f>
        <v>21250</v>
      </c>
      <c r="X631" s="26">
        <f>IF($H631&gt;J631,MIN($H631-J631,K631-J631)*INDEX('[1]2018_commission_structure-Start'!$A$15:$J$18,MATCH($E631,'[1]2018_commission_structure-Start'!$A$15:$A$18,0),MATCH(X$1,'[1]2018_commission_structure-Start'!$A$15:$J$15,0)),0)</f>
        <v>25000</v>
      </c>
      <c r="Y631" s="26">
        <f>IF($H631&gt;K631,MIN($H631-K631,L631-K631)*INDEX('[1]2018_commission_structure-Start'!$A$15:$J$18,MATCH($E631,'[1]2018_commission_structure-Start'!$A$15:$A$18,0),MATCH(Y$1,'[1]2018_commission_structure-Start'!$A$15:$J$15,0)),0)</f>
        <v>10610.6</v>
      </c>
      <c r="Z631" s="26">
        <f>IF(H631&gt;L631,(H631-L631)*INDEX('[1]2018_commission_structure-Start'!$A$21:$I$24,MATCH($E631,'[1]2018_commission_structure-Start'!$A$21:$A$24,0),MATCH(Z$1,'[1]2018_commission_structure-Start'!$A$21:$I$21,0)),0)</f>
        <v>0</v>
      </c>
      <c r="AA631" s="28">
        <f t="shared" si="98"/>
        <v>116860.6</v>
      </c>
      <c r="AB631" s="28">
        <f t="shared" si="99"/>
        <v>179692.6</v>
      </c>
    </row>
    <row r="632" spans="1:28" x14ac:dyDescent="0.2">
      <c r="A632" s="25" t="str">
        <f t="shared" si="90"/>
        <v>Pren Shanahan</v>
      </c>
      <c r="B632" s="25">
        <v>8024322455</v>
      </c>
      <c r="C632" s="25" t="s">
        <v>1231</v>
      </c>
      <c r="D632" s="25" t="s">
        <v>1232</v>
      </c>
      <c r="E632" s="25" t="s">
        <v>29</v>
      </c>
      <c r="F632" s="25">
        <v>57634</v>
      </c>
      <c r="G632" s="25">
        <f>COUNTIF([1]deals_closed!D:D,B632)</f>
        <v>19</v>
      </c>
      <c r="H632" s="26">
        <f>SUMIF([1]deals_closed!D:D,B632,[1]deals_closed!C:C)</f>
        <v>689635</v>
      </c>
      <c r="I632" s="26">
        <f>VLOOKUP(E632,'[1]2018_commission_structure-Start'!$A$22:$I$24,9,FALSE)</f>
        <v>600000</v>
      </c>
      <c r="J632" s="26">
        <f t="shared" si="91"/>
        <v>750000</v>
      </c>
      <c r="K632" s="26">
        <f t="shared" si="92"/>
        <v>900000</v>
      </c>
      <c r="L632" s="26">
        <f t="shared" si="93"/>
        <v>1200000</v>
      </c>
      <c r="M632" s="27">
        <f t="shared" si="94"/>
        <v>1.1493916666666666</v>
      </c>
      <c r="N632" s="25" t="str">
        <f t="shared" si="95"/>
        <v>100-125%</v>
      </c>
      <c r="O632" s="28">
        <f>MIN(H632,I632)*INDEX('[1]2018_commission_structure-Start'!$A$21:$I$24,MATCH($E632,'[1]2018_commission_structure-Start'!$A$21:$A$24,0),MATCH(O$1,'[1]2018_commission_structure-Start'!$A$21:$I$21,0))</f>
        <v>78000</v>
      </c>
      <c r="P632" s="26">
        <f>IF(H632&gt;I632,MIN(H632-I632,J632-I632)*INDEX('[1]2018_commission_structure-Start'!$A$21:$I$24,MATCH($E632,'[1]2018_commission_structure-Start'!$A$21:$A$24,0), MATCH(P$1,'[1]2018_commission_structure-Start'!$A$21:$I$21,0)),0)</f>
        <v>15237.95</v>
      </c>
      <c r="Q632" s="26">
        <f>IF($H632&gt;J632,MIN($H632-J632,K632-J632)*INDEX('[1]2018_commission_structure-Start'!$A$21:$I$24,MATCH($E632,'[1]2018_commission_structure-Start'!$A$21:$A$24,0), MATCH(Q$1,'[1]2018_commission_structure-Start'!$A$21:$I$21,0)),0)</f>
        <v>0</v>
      </c>
      <c r="R632" s="26">
        <f>IF($H632&gt;K632,MIN($H632-K632,L632-K632)*INDEX('[1]2018_commission_structure-Start'!$A$21:$I$24,MATCH($E632,'[1]2018_commission_structure-Start'!$A$21:$A$24,0), MATCH(R$1,'[1]2018_commission_structure-Start'!$A$21:$I$21,0)),0)</f>
        <v>0</v>
      </c>
      <c r="S632" s="26">
        <f>IF(H632&gt;L632,(H632-L632)*INDEX('[1]2018_commission_structure-Start'!$A$21:$I$24,MATCH($E632,'[1]2018_commission_structure-Start'!$A$21:$A$24,0),MATCH(S$1,'[1]2018_commission_structure-Start'!$A$21:$I$21,0)),0)</f>
        <v>0</v>
      </c>
      <c r="T632" s="28">
        <f t="shared" si="96"/>
        <v>93237.95</v>
      </c>
      <c r="U632" s="28">
        <f t="shared" si="97"/>
        <v>150871.95000000001</v>
      </c>
      <c r="V632" s="28">
        <f>MIN(H632,I632)*INDEX('[1]2018_commission_structure-Start'!$A$15:$J$18,MATCH($E632,'[1]2018_commission_structure-Start'!$A$15:$A$18,0),MATCH(V$1,'[1]2018_commission_structure-Start'!$A$15:$J$15,0))</f>
        <v>90000</v>
      </c>
      <c r="W632" s="26">
        <f>IF($H632&gt;I632,MIN($H632-I632,J632-I632)*INDEX('[1]2018_commission_structure-Start'!$A$15:$J$18,MATCH($E632,'[1]2018_commission_structure-Start'!$A$15:$A$18,0),MATCH(W$1,'[1]2018_commission_structure-Start'!$A$15:$J$15,0)),0)</f>
        <v>16134.3</v>
      </c>
      <c r="X632" s="26">
        <f>IF($H632&gt;J632,MIN($H632-J632,K632-J632)*INDEX('[1]2018_commission_structure-Start'!$A$15:$J$18,MATCH($E632,'[1]2018_commission_structure-Start'!$A$15:$A$18,0),MATCH(X$1,'[1]2018_commission_structure-Start'!$A$15:$J$15,0)),0)</f>
        <v>0</v>
      </c>
      <c r="Y632" s="26">
        <f>IF($H632&gt;K632,MIN($H632-K632,L632-K632)*INDEX('[1]2018_commission_structure-Start'!$A$15:$J$18,MATCH($E632,'[1]2018_commission_structure-Start'!$A$15:$A$18,0),MATCH(Y$1,'[1]2018_commission_structure-Start'!$A$15:$J$15,0)),0)</f>
        <v>0</v>
      </c>
      <c r="Z632" s="26">
        <f>IF(H632&gt;L632,(H632-L632)*INDEX('[1]2018_commission_structure-Start'!$A$21:$I$24,MATCH($E632,'[1]2018_commission_structure-Start'!$A$21:$A$24,0),MATCH(Z$1,'[1]2018_commission_structure-Start'!$A$21:$I$21,0)),0)</f>
        <v>0</v>
      </c>
      <c r="AA632" s="28">
        <f t="shared" si="98"/>
        <v>106134.3</v>
      </c>
      <c r="AB632" s="28">
        <f t="shared" si="99"/>
        <v>163768.29999999999</v>
      </c>
    </row>
    <row r="633" spans="1:28" x14ac:dyDescent="0.2">
      <c r="A633" s="25" t="str">
        <f t="shared" si="90"/>
        <v>Ollie Allsupp</v>
      </c>
      <c r="B633" s="25">
        <v>4256220232</v>
      </c>
      <c r="C633" s="25" t="s">
        <v>1233</v>
      </c>
      <c r="D633" s="25" t="s">
        <v>1234</v>
      </c>
      <c r="E633" s="25" t="s">
        <v>29</v>
      </c>
      <c r="F633" s="25">
        <v>63611</v>
      </c>
      <c r="G633" s="25">
        <f>COUNTIF([1]deals_closed!D:D,B633)</f>
        <v>22</v>
      </c>
      <c r="H633" s="26">
        <f>SUMIF([1]deals_closed!D:D,B633,[1]deals_closed!C:C)</f>
        <v>780733</v>
      </c>
      <c r="I633" s="26">
        <f>VLOOKUP(E633,'[1]2018_commission_structure-Start'!$A$22:$I$24,9,FALSE)</f>
        <v>600000</v>
      </c>
      <c r="J633" s="26">
        <f t="shared" si="91"/>
        <v>750000</v>
      </c>
      <c r="K633" s="26">
        <f t="shared" si="92"/>
        <v>900000</v>
      </c>
      <c r="L633" s="26">
        <f t="shared" si="93"/>
        <v>1200000</v>
      </c>
      <c r="M633" s="27">
        <f t="shared" si="94"/>
        <v>1.3012216666666667</v>
      </c>
      <c r="N633" s="25" t="str">
        <f t="shared" si="95"/>
        <v>125-150%</v>
      </c>
      <c r="O633" s="28">
        <f>MIN(H633,I633)*INDEX('[1]2018_commission_structure-Start'!$A$21:$I$24,MATCH($E633,'[1]2018_commission_structure-Start'!$A$21:$A$24,0),MATCH(O$1,'[1]2018_commission_structure-Start'!$A$21:$I$21,0))</f>
        <v>78000</v>
      </c>
      <c r="P633" s="26">
        <f>IF(H633&gt;I633,MIN(H633-I633,J633-I633)*INDEX('[1]2018_commission_structure-Start'!$A$21:$I$24,MATCH($E633,'[1]2018_commission_structure-Start'!$A$21:$A$24,0), MATCH(P$1,'[1]2018_commission_structure-Start'!$A$21:$I$21,0)),0)</f>
        <v>25500.000000000004</v>
      </c>
      <c r="Q633" s="26">
        <f>IF($H633&gt;J633,MIN($H633-J633,K633-J633)*INDEX('[1]2018_commission_structure-Start'!$A$21:$I$24,MATCH($E633,'[1]2018_commission_structure-Start'!$A$21:$A$24,0), MATCH(Q$1,'[1]2018_commission_structure-Start'!$A$21:$I$21,0)),0)</f>
        <v>6453.9299999999994</v>
      </c>
      <c r="R633" s="26">
        <f>IF($H633&gt;K633,MIN($H633-K633,L633-K633)*INDEX('[1]2018_commission_structure-Start'!$A$21:$I$24,MATCH($E633,'[1]2018_commission_structure-Start'!$A$21:$A$24,0), MATCH(R$1,'[1]2018_commission_structure-Start'!$A$21:$I$21,0)),0)</f>
        <v>0</v>
      </c>
      <c r="S633" s="26">
        <f>IF(H633&gt;L633,(H633-L633)*INDEX('[1]2018_commission_structure-Start'!$A$21:$I$24,MATCH($E633,'[1]2018_commission_structure-Start'!$A$21:$A$24,0),MATCH(S$1,'[1]2018_commission_structure-Start'!$A$21:$I$21,0)),0)</f>
        <v>0</v>
      </c>
      <c r="T633" s="28">
        <f t="shared" si="96"/>
        <v>109953.93</v>
      </c>
      <c r="U633" s="28">
        <f t="shared" si="97"/>
        <v>173564.93</v>
      </c>
      <c r="V633" s="28">
        <f>MIN(H633,I633)*INDEX('[1]2018_commission_structure-Start'!$A$15:$J$18,MATCH($E633,'[1]2018_commission_structure-Start'!$A$15:$A$18,0),MATCH(V$1,'[1]2018_commission_structure-Start'!$A$15:$J$15,0))</f>
        <v>90000</v>
      </c>
      <c r="W633" s="26">
        <f>IF($H633&gt;I633,MIN($H633-I633,J633-I633)*INDEX('[1]2018_commission_structure-Start'!$A$15:$J$18,MATCH($E633,'[1]2018_commission_structure-Start'!$A$15:$A$18,0),MATCH(W$1,'[1]2018_commission_structure-Start'!$A$15:$J$15,0)),0)</f>
        <v>27000</v>
      </c>
      <c r="X633" s="26">
        <f>IF($H633&gt;J633,MIN($H633-J633,K633-J633)*INDEX('[1]2018_commission_structure-Start'!$A$15:$J$18,MATCH($E633,'[1]2018_commission_structure-Start'!$A$15:$A$18,0),MATCH(X$1,'[1]2018_commission_structure-Start'!$A$15:$J$15,0)),0)</f>
        <v>7683.25</v>
      </c>
      <c r="Y633" s="26">
        <f>IF($H633&gt;K633,MIN($H633-K633,L633-K633)*INDEX('[1]2018_commission_structure-Start'!$A$15:$J$18,MATCH($E633,'[1]2018_commission_structure-Start'!$A$15:$A$18,0),MATCH(Y$1,'[1]2018_commission_structure-Start'!$A$15:$J$15,0)),0)</f>
        <v>0</v>
      </c>
      <c r="Z633" s="26">
        <f>IF(H633&gt;L633,(H633-L633)*INDEX('[1]2018_commission_structure-Start'!$A$21:$I$24,MATCH($E633,'[1]2018_commission_structure-Start'!$A$21:$A$24,0),MATCH(Z$1,'[1]2018_commission_structure-Start'!$A$21:$I$21,0)),0)</f>
        <v>0</v>
      </c>
      <c r="AA633" s="28">
        <f t="shared" si="98"/>
        <v>124683.25</v>
      </c>
      <c r="AB633" s="28">
        <f t="shared" si="99"/>
        <v>188294.25</v>
      </c>
    </row>
    <row r="634" spans="1:28" x14ac:dyDescent="0.2">
      <c r="A634" s="25" t="str">
        <f t="shared" si="90"/>
        <v>Zaneta Swaddle</v>
      </c>
      <c r="B634" s="25">
        <v>650049144</v>
      </c>
      <c r="C634" s="25" t="s">
        <v>1235</v>
      </c>
      <c r="D634" s="25" t="s">
        <v>1236</v>
      </c>
      <c r="E634" s="25" t="s">
        <v>7</v>
      </c>
      <c r="F634" s="25">
        <v>42284</v>
      </c>
      <c r="G634" s="25">
        <f>COUNTIF([1]deals_closed!D:D,B634)</f>
        <v>21</v>
      </c>
      <c r="H634" s="26">
        <f>SUMIF([1]deals_closed!D:D,B634,[1]deals_closed!C:C)</f>
        <v>685708</v>
      </c>
      <c r="I634" s="26">
        <f>VLOOKUP(E634,'[1]2018_commission_structure-Start'!$A$22:$I$24,9,FALSE)</f>
        <v>500000</v>
      </c>
      <c r="J634" s="26">
        <f t="shared" si="91"/>
        <v>625000</v>
      </c>
      <c r="K634" s="26">
        <f t="shared" si="92"/>
        <v>750000</v>
      </c>
      <c r="L634" s="26">
        <f t="shared" si="93"/>
        <v>1000000</v>
      </c>
      <c r="M634" s="27">
        <f t="shared" si="94"/>
        <v>1.371416</v>
      </c>
      <c r="N634" s="25" t="str">
        <f t="shared" si="95"/>
        <v>125-150%</v>
      </c>
      <c r="O634" s="28">
        <f>MIN(H634,I634)*INDEX('[1]2018_commission_structure-Start'!$A$21:$I$24,MATCH($E634,'[1]2018_commission_structure-Start'!$A$21:$A$24,0),MATCH(O$1,'[1]2018_commission_structure-Start'!$A$21:$I$21,0))</f>
        <v>50000</v>
      </c>
      <c r="P634" s="26">
        <f>IF(H634&gt;I634,MIN(H634-I634,J634-I634)*INDEX('[1]2018_commission_structure-Start'!$A$21:$I$24,MATCH($E634,'[1]2018_commission_structure-Start'!$A$21:$A$24,0), MATCH(P$1,'[1]2018_commission_structure-Start'!$A$21:$I$21,0)),0)</f>
        <v>18750</v>
      </c>
      <c r="Q634" s="26">
        <f>IF($H634&gt;J634,MIN($H634-J634,K634-J634)*INDEX('[1]2018_commission_structure-Start'!$A$21:$I$24,MATCH($E634,'[1]2018_commission_structure-Start'!$A$21:$A$24,0), MATCH(Q$1,'[1]2018_commission_structure-Start'!$A$21:$I$21,0)),0)</f>
        <v>10927.439999999999</v>
      </c>
      <c r="R634" s="26">
        <f>IF($H634&gt;K634,MIN($H634-K634,L634-K634)*INDEX('[1]2018_commission_structure-Start'!$A$21:$I$24,MATCH($E634,'[1]2018_commission_structure-Start'!$A$21:$A$24,0), MATCH(R$1,'[1]2018_commission_structure-Start'!$A$21:$I$21,0)),0)</f>
        <v>0</v>
      </c>
      <c r="S634" s="26">
        <f>IF(H634&gt;L634,(H634-L634)*INDEX('[1]2018_commission_structure-Start'!$A$21:$I$24,MATCH($E634,'[1]2018_commission_structure-Start'!$A$21:$A$24,0),MATCH(S$1,'[1]2018_commission_structure-Start'!$A$21:$I$21,0)),0)</f>
        <v>0</v>
      </c>
      <c r="T634" s="28">
        <f t="shared" si="96"/>
        <v>79677.440000000002</v>
      </c>
      <c r="U634" s="28">
        <f t="shared" si="97"/>
        <v>121961.44</v>
      </c>
      <c r="V634" s="28">
        <f>MIN(H634,I634)*INDEX('[1]2018_commission_structure-Start'!$A$15:$J$18,MATCH($E634,'[1]2018_commission_structure-Start'!$A$15:$A$18,0),MATCH(V$1,'[1]2018_commission_structure-Start'!$A$15:$J$15,0))</f>
        <v>60000</v>
      </c>
      <c r="W634" s="26">
        <f>IF($H634&gt;I634,MIN($H634-I634,J634-I634)*INDEX('[1]2018_commission_structure-Start'!$A$15:$J$18,MATCH($E634,'[1]2018_commission_structure-Start'!$A$15:$A$18,0),MATCH(W$1,'[1]2018_commission_structure-Start'!$A$15:$J$15,0)),0)</f>
        <v>21250</v>
      </c>
      <c r="X634" s="26">
        <f>IF($H634&gt;J634,MIN($H634-J634,K634-J634)*INDEX('[1]2018_commission_structure-Start'!$A$15:$J$18,MATCH($E634,'[1]2018_commission_structure-Start'!$A$15:$A$18,0),MATCH(X$1,'[1]2018_commission_structure-Start'!$A$15:$J$15,0)),0)</f>
        <v>12141.6</v>
      </c>
      <c r="Y634" s="26">
        <f>IF($H634&gt;K634,MIN($H634-K634,L634-K634)*INDEX('[1]2018_commission_structure-Start'!$A$15:$J$18,MATCH($E634,'[1]2018_commission_structure-Start'!$A$15:$A$18,0),MATCH(Y$1,'[1]2018_commission_structure-Start'!$A$15:$J$15,0)),0)</f>
        <v>0</v>
      </c>
      <c r="Z634" s="26">
        <f>IF(H634&gt;L634,(H634-L634)*INDEX('[1]2018_commission_structure-Start'!$A$21:$I$24,MATCH($E634,'[1]2018_commission_structure-Start'!$A$21:$A$24,0),MATCH(Z$1,'[1]2018_commission_structure-Start'!$A$21:$I$21,0)),0)</f>
        <v>0</v>
      </c>
      <c r="AA634" s="28">
        <f t="shared" si="98"/>
        <v>93391.6</v>
      </c>
      <c r="AB634" s="28">
        <f t="shared" si="99"/>
        <v>135675.6</v>
      </c>
    </row>
    <row r="635" spans="1:28" x14ac:dyDescent="0.2">
      <c r="A635" s="25" t="str">
        <f t="shared" si="90"/>
        <v>Hamlin Matchitt</v>
      </c>
      <c r="B635" s="25">
        <v>8788824691</v>
      </c>
      <c r="C635" s="25" t="s">
        <v>1237</v>
      </c>
      <c r="D635" s="25" t="s">
        <v>1238</v>
      </c>
      <c r="E635" s="25" t="s">
        <v>7</v>
      </c>
      <c r="F635" s="25">
        <v>36801</v>
      </c>
      <c r="G635" s="25">
        <f>COUNTIF([1]deals_closed!D:D,B635)</f>
        <v>15</v>
      </c>
      <c r="H635" s="26">
        <f>SUMIF([1]deals_closed!D:D,B635,[1]deals_closed!C:C)</f>
        <v>555207</v>
      </c>
      <c r="I635" s="26">
        <f>VLOOKUP(E635,'[1]2018_commission_structure-Start'!$A$22:$I$24,9,FALSE)</f>
        <v>500000</v>
      </c>
      <c r="J635" s="26">
        <f t="shared" si="91"/>
        <v>625000</v>
      </c>
      <c r="K635" s="26">
        <f t="shared" si="92"/>
        <v>750000</v>
      </c>
      <c r="L635" s="26">
        <f t="shared" si="93"/>
        <v>1000000</v>
      </c>
      <c r="M635" s="27">
        <f t="shared" si="94"/>
        <v>1.110414</v>
      </c>
      <c r="N635" s="25" t="str">
        <f t="shared" si="95"/>
        <v>100-125%</v>
      </c>
      <c r="O635" s="28">
        <f>MIN(H635,I635)*INDEX('[1]2018_commission_structure-Start'!$A$21:$I$24,MATCH($E635,'[1]2018_commission_structure-Start'!$A$21:$A$24,0),MATCH(O$1,'[1]2018_commission_structure-Start'!$A$21:$I$21,0))</f>
        <v>50000</v>
      </c>
      <c r="P635" s="26">
        <f>IF(H635&gt;I635,MIN(H635-I635,J635-I635)*INDEX('[1]2018_commission_structure-Start'!$A$21:$I$24,MATCH($E635,'[1]2018_commission_structure-Start'!$A$21:$A$24,0), MATCH(P$1,'[1]2018_commission_structure-Start'!$A$21:$I$21,0)),0)</f>
        <v>8281.0499999999993</v>
      </c>
      <c r="Q635" s="26">
        <f>IF($H635&gt;J635,MIN($H635-J635,K635-J635)*INDEX('[1]2018_commission_structure-Start'!$A$21:$I$24,MATCH($E635,'[1]2018_commission_structure-Start'!$A$21:$A$24,0), MATCH(Q$1,'[1]2018_commission_structure-Start'!$A$21:$I$21,0)),0)</f>
        <v>0</v>
      </c>
      <c r="R635" s="26">
        <f>IF($H635&gt;K635,MIN($H635-K635,L635-K635)*INDEX('[1]2018_commission_structure-Start'!$A$21:$I$24,MATCH($E635,'[1]2018_commission_structure-Start'!$A$21:$A$24,0), MATCH(R$1,'[1]2018_commission_structure-Start'!$A$21:$I$21,0)),0)</f>
        <v>0</v>
      </c>
      <c r="S635" s="26">
        <f>IF(H635&gt;L635,(H635-L635)*INDEX('[1]2018_commission_structure-Start'!$A$21:$I$24,MATCH($E635,'[1]2018_commission_structure-Start'!$A$21:$A$24,0),MATCH(S$1,'[1]2018_commission_structure-Start'!$A$21:$I$21,0)),0)</f>
        <v>0</v>
      </c>
      <c r="T635" s="28">
        <f t="shared" si="96"/>
        <v>58281.05</v>
      </c>
      <c r="U635" s="28">
        <f t="shared" si="97"/>
        <v>95082.05</v>
      </c>
      <c r="V635" s="28">
        <f>MIN(H635,I635)*INDEX('[1]2018_commission_structure-Start'!$A$15:$J$18,MATCH($E635,'[1]2018_commission_structure-Start'!$A$15:$A$18,0),MATCH(V$1,'[1]2018_commission_structure-Start'!$A$15:$J$15,0))</f>
        <v>60000</v>
      </c>
      <c r="W635" s="26">
        <f>IF($H635&gt;I635,MIN($H635-I635,J635-I635)*INDEX('[1]2018_commission_structure-Start'!$A$15:$J$18,MATCH($E635,'[1]2018_commission_structure-Start'!$A$15:$A$18,0),MATCH(W$1,'[1]2018_commission_structure-Start'!$A$15:$J$15,0)),0)</f>
        <v>9385.19</v>
      </c>
      <c r="X635" s="26">
        <f>IF($H635&gt;J635,MIN($H635-J635,K635-J635)*INDEX('[1]2018_commission_structure-Start'!$A$15:$J$18,MATCH($E635,'[1]2018_commission_structure-Start'!$A$15:$A$18,0),MATCH(X$1,'[1]2018_commission_structure-Start'!$A$15:$J$15,0)),0)</f>
        <v>0</v>
      </c>
      <c r="Y635" s="26">
        <f>IF($H635&gt;K635,MIN($H635-K635,L635-K635)*INDEX('[1]2018_commission_structure-Start'!$A$15:$J$18,MATCH($E635,'[1]2018_commission_structure-Start'!$A$15:$A$18,0),MATCH(Y$1,'[1]2018_commission_structure-Start'!$A$15:$J$15,0)),0)</f>
        <v>0</v>
      </c>
      <c r="Z635" s="26">
        <f>IF(H635&gt;L635,(H635-L635)*INDEX('[1]2018_commission_structure-Start'!$A$21:$I$24,MATCH($E635,'[1]2018_commission_structure-Start'!$A$21:$A$24,0),MATCH(Z$1,'[1]2018_commission_structure-Start'!$A$21:$I$21,0)),0)</f>
        <v>0</v>
      </c>
      <c r="AA635" s="28">
        <f t="shared" si="98"/>
        <v>69385.19</v>
      </c>
      <c r="AB635" s="28">
        <f t="shared" si="99"/>
        <v>106186.19</v>
      </c>
    </row>
    <row r="636" spans="1:28" x14ac:dyDescent="0.2">
      <c r="A636" s="25" t="str">
        <f t="shared" si="90"/>
        <v>Lucila Fosh</v>
      </c>
      <c r="B636" s="25">
        <v>6732216945</v>
      </c>
      <c r="C636" s="25" t="s">
        <v>1239</v>
      </c>
      <c r="D636" s="25" t="s">
        <v>1240</v>
      </c>
      <c r="E636" s="25" t="s">
        <v>7</v>
      </c>
      <c r="F636" s="25">
        <v>35593</v>
      </c>
      <c r="G636" s="25">
        <f>COUNTIF([1]deals_closed!D:D,B636)</f>
        <v>24</v>
      </c>
      <c r="H636" s="26">
        <f>SUMIF([1]deals_closed!D:D,B636,[1]deals_closed!C:C)</f>
        <v>818243</v>
      </c>
      <c r="I636" s="26">
        <f>VLOOKUP(E636,'[1]2018_commission_structure-Start'!$A$22:$I$24,9,FALSE)</f>
        <v>500000</v>
      </c>
      <c r="J636" s="26">
        <f t="shared" si="91"/>
        <v>625000</v>
      </c>
      <c r="K636" s="26">
        <f t="shared" si="92"/>
        <v>750000</v>
      </c>
      <c r="L636" s="26">
        <f t="shared" si="93"/>
        <v>1000000</v>
      </c>
      <c r="M636" s="27">
        <f t="shared" si="94"/>
        <v>1.6364860000000001</v>
      </c>
      <c r="N636" s="25" t="str">
        <f t="shared" si="95"/>
        <v>150-200%</v>
      </c>
      <c r="O636" s="28">
        <f>MIN(H636,I636)*INDEX('[1]2018_commission_structure-Start'!$A$21:$I$24,MATCH($E636,'[1]2018_commission_structure-Start'!$A$21:$A$24,0),MATCH(O$1,'[1]2018_commission_structure-Start'!$A$21:$I$21,0))</f>
        <v>50000</v>
      </c>
      <c r="P636" s="26">
        <f>IF(H636&gt;I636,MIN(H636-I636,J636-I636)*INDEX('[1]2018_commission_structure-Start'!$A$21:$I$24,MATCH($E636,'[1]2018_commission_structure-Start'!$A$21:$A$24,0), MATCH(P$1,'[1]2018_commission_structure-Start'!$A$21:$I$21,0)),0)</f>
        <v>18750</v>
      </c>
      <c r="Q636" s="26">
        <f>IF($H636&gt;J636,MIN($H636-J636,K636-J636)*INDEX('[1]2018_commission_structure-Start'!$A$21:$I$24,MATCH($E636,'[1]2018_commission_structure-Start'!$A$21:$A$24,0), MATCH(Q$1,'[1]2018_commission_structure-Start'!$A$21:$I$21,0)),0)</f>
        <v>22500</v>
      </c>
      <c r="R636" s="26">
        <f>IF($H636&gt;K636,MIN($H636-K636,L636-K636)*INDEX('[1]2018_commission_structure-Start'!$A$21:$I$24,MATCH($E636,'[1]2018_commission_structure-Start'!$A$21:$A$24,0), MATCH(R$1,'[1]2018_commission_structure-Start'!$A$21:$I$21,0)),0)</f>
        <v>15013.460000000001</v>
      </c>
      <c r="S636" s="26">
        <f>IF(H636&gt;L636,(H636-L636)*INDEX('[1]2018_commission_structure-Start'!$A$21:$I$24,MATCH($E636,'[1]2018_commission_structure-Start'!$A$21:$A$24,0),MATCH(S$1,'[1]2018_commission_structure-Start'!$A$21:$I$21,0)),0)</f>
        <v>0</v>
      </c>
      <c r="T636" s="28">
        <f t="shared" si="96"/>
        <v>106263.46</v>
      </c>
      <c r="U636" s="28">
        <f t="shared" si="97"/>
        <v>141856.46000000002</v>
      </c>
      <c r="V636" s="28">
        <f>MIN(H636,I636)*INDEX('[1]2018_commission_structure-Start'!$A$15:$J$18,MATCH($E636,'[1]2018_commission_structure-Start'!$A$15:$A$18,0),MATCH(V$1,'[1]2018_commission_structure-Start'!$A$15:$J$15,0))</f>
        <v>60000</v>
      </c>
      <c r="W636" s="26">
        <f>IF($H636&gt;I636,MIN($H636-I636,J636-I636)*INDEX('[1]2018_commission_structure-Start'!$A$15:$J$18,MATCH($E636,'[1]2018_commission_structure-Start'!$A$15:$A$18,0),MATCH(W$1,'[1]2018_commission_structure-Start'!$A$15:$J$15,0)),0)</f>
        <v>21250</v>
      </c>
      <c r="X636" s="26">
        <f>IF($H636&gt;J636,MIN($H636-J636,K636-J636)*INDEX('[1]2018_commission_structure-Start'!$A$15:$J$18,MATCH($E636,'[1]2018_commission_structure-Start'!$A$15:$A$18,0),MATCH(X$1,'[1]2018_commission_structure-Start'!$A$15:$J$15,0)),0)</f>
        <v>25000</v>
      </c>
      <c r="Y636" s="26">
        <f>IF($H636&gt;K636,MIN($H636-K636,L636-K636)*INDEX('[1]2018_commission_structure-Start'!$A$15:$J$18,MATCH($E636,'[1]2018_commission_structure-Start'!$A$15:$A$18,0),MATCH(Y$1,'[1]2018_commission_structure-Start'!$A$15:$J$15,0)),0)</f>
        <v>15013.460000000001</v>
      </c>
      <c r="Z636" s="26">
        <f>IF(H636&gt;L636,(H636-L636)*INDEX('[1]2018_commission_structure-Start'!$A$21:$I$24,MATCH($E636,'[1]2018_commission_structure-Start'!$A$21:$A$24,0),MATCH(Z$1,'[1]2018_commission_structure-Start'!$A$21:$I$21,0)),0)</f>
        <v>0</v>
      </c>
      <c r="AA636" s="28">
        <f t="shared" si="98"/>
        <v>121263.46</v>
      </c>
      <c r="AB636" s="28">
        <f t="shared" si="99"/>
        <v>156856.46000000002</v>
      </c>
    </row>
    <row r="637" spans="1:28" x14ac:dyDescent="0.2">
      <c r="A637" s="25" t="str">
        <f t="shared" si="90"/>
        <v>Chan Shillabeare</v>
      </c>
      <c r="B637" s="25">
        <v>6731572691</v>
      </c>
      <c r="C637" s="25" t="s">
        <v>1241</v>
      </c>
      <c r="D637" s="25" t="s">
        <v>1242</v>
      </c>
      <c r="E637" s="25" t="s">
        <v>7</v>
      </c>
      <c r="F637" s="25">
        <v>36362</v>
      </c>
      <c r="G637" s="25">
        <f>COUNTIF([1]deals_closed!D:D,B637)</f>
        <v>22</v>
      </c>
      <c r="H637" s="26">
        <f>SUMIF([1]deals_closed!D:D,B637,[1]deals_closed!C:C)</f>
        <v>789839</v>
      </c>
      <c r="I637" s="26">
        <f>VLOOKUP(E637,'[1]2018_commission_structure-Start'!$A$22:$I$24,9,FALSE)</f>
        <v>500000</v>
      </c>
      <c r="J637" s="26">
        <f t="shared" si="91"/>
        <v>625000</v>
      </c>
      <c r="K637" s="26">
        <f t="shared" si="92"/>
        <v>750000</v>
      </c>
      <c r="L637" s="26">
        <f t="shared" si="93"/>
        <v>1000000</v>
      </c>
      <c r="M637" s="27">
        <f t="shared" si="94"/>
        <v>1.5796779999999999</v>
      </c>
      <c r="N637" s="25" t="str">
        <f t="shared" si="95"/>
        <v>150-200%</v>
      </c>
      <c r="O637" s="28">
        <f>MIN(H637,I637)*INDEX('[1]2018_commission_structure-Start'!$A$21:$I$24,MATCH($E637,'[1]2018_commission_structure-Start'!$A$21:$A$24,0),MATCH(O$1,'[1]2018_commission_structure-Start'!$A$21:$I$21,0))</f>
        <v>50000</v>
      </c>
      <c r="P637" s="26">
        <f>IF(H637&gt;I637,MIN(H637-I637,J637-I637)*INDEX('[1]2018_commission_structure-Start'!$A$21:$I$24,MATCH($E637,'[1]2018_commission_structure-Start'!$A$21:$A$24,0), MATCH(P$1,'[1]2018_commission_structure-Start'!$A$21:$I$21,0)),0)</f>
        <v>18750</v>
      </c>
      <c r="Q637" s="26">
        <f>IF($H637&gt;J637,MIN($H637-J637,K637-J637)*INDEX('[1]2018_commission_structure-Start'!$A$21:$I$24,MATCH($E637,'[1]2018_commission_structure-Start'!$A$21:$A$24,0), MATCH(Q$1,'[1]2018_commission_structure-Start'!$A$21:$I$21,0)),0)</f>
        <v>22500</v>
      </c>
      <c r="R637" s="26">
        <f>IF($H637&gt;K637,MIN($H637-K637,L637-K637)*INDEX('[1]2018_commission_structure-Start'!$A$21:$I$24,MATCH($E637,'[1]2018_commission_structure-Start'!$A$21:$A$24,0), MATCH(R$1,'[1]2018_commission_structure-Start'!$A$21:$I$21,0)),0)</f>
        <v>8764.58</v>
      </c>
      <c r="S637" s="26">
        <f>IF(H637&gt;L637,(H637-L637)*INDEX('[1]2018_commission_structure-Start'!$A$21:$I$24,MATCH($E637,'[1]2018_commission_structure-Start'!$A$21:$A$24,0),MATCH(S$1,'[1]2018_commission_structure-Start'!$A$21:$I$21,0)),0)</f>
        <v>0</v>
      </c>
      <c r="T637" s="28">
        <f t="shared" si="96"/>
        <v>100014.58</v>
      </c>
      <c r="U637" s="28">
        <f t="shared" si="97"/>
        <v>136376.58000000002</v>
      </c>
      <c r="V637" s="28">
        <f>MIN(H637,I637)*INDEX('[1]2018_commission_structure-Start'!$A$15:$J$18,MATCH($E637,'[1]2018_commission_structure-Start'!$A$15:$A$18,0),MATCH(V$1,'[1]2018_commission_structure-Start'!$A$15:$J$15,0))</f>
        <v>60000</v>
      </c>
      <c r="W637" s="26">
        <f>IF($H637&gt;I637,MIN($H637-I637,J637-I637)*INDEX('[1]2018_commission_structure-Start'!$A$15:$J$18,MATCH($E637,'[1]2018_commission_structure-Start'!$A$15:$A$18,0),MATCH(W$1,'[1]2018_commission_structure-Start'!$A$15:$J$15,0)),0)</f>
        <v>21250</v>
      </c>
      <c r="X637" s="26">
        <f>IF($H637&gt;J637,MIN($H637-J637,K637-J637)*INDEX('[1]2018_commission_structure-Start'!$A$15:$J$18,MATCH($E637,'[1]2018_commission_structure-Start'!$A$15:$A$18,0),MATCH(X$1,'[1]2018_commission_structure-Start'!$A$15:$J$15,0)),0)</f>
        <v>25000</v>
      </c>
      <c r="Y637" s="26">
        <f>IF($H637&gt;K637,MIN($H637-K637,L637-K637)*INDEX('[1]2018_commission_structure-Start'!$A$15:$J$18,MATCH($E637,'[1]2018_commission_structure-Start'!$A$15:$A$18,0),MATCH(Y$1,'[1]2018_commission_structure-Start'!$A$15:$J$15,0)),0)</f>
        <v>8764.58</v>
      </c>
      <c r="Z637" s="26">
        <f>IF(H637&gt;L637,(H637-L637)*INDEX('[1]2018_commission_structure-Start'!$A$21:$I$24,MATCH($E637,'[1]2018_commission_structure-Start'!$A$21:$A$24,0),MATCH(Z$1,'[1]2018_commission_structure-Start'!$A$21:$I$21,0)),0)</f>
        <v>0</v>
      </c>
      <c r="AA637" s="28">
        <f t="shared" si="98"/>
        <v>115014.58</v>
      </c>
      <c r="AB637" s="28">
        <f t="shared" si="99"/>
        <v>151376.58000000002</v>
      </c>
    </row>
    <row r="638" spans="1:28" x14ac:dyDescent="0.2">
      <c r="A638" s="25" t="str">
        <f t="shared" si="90"/>
        <v>Nathaniel Evered</v>
      </c>
      <c r="B638" s="25">
        <v>5684780105</v>
      </c>
      <c r="C638" s="25" t="s">
        <v>1243</v>
      </c>
      <c r="D638" s="25" t="s">
        <v>1244</v>
      </c>
      <c r="E638" s="25" t="s">
        <v>10</v>
      </c>
      <c r="F638" s="25">
        <v>99346</v>
      </c>
      <c r="G638" s="25">
        <f>COUNTIF([1]deals_closed!D:D,B638)</f>
        <v>16</v>
      </c>
      <c r="H638" s="26">
        <f>SUMIF([1]deals_closed!D:D,B638,[1]deals_closed!C:C)</f>
        <v>633853</v>
      </c>
      <c r="I638" s="26">
        <f>VLOOKUP(E638,'[1]2018_commission_structure-Start'!$A$22:$I$24,9,FALSE)</f>
        <v>750000</v>
      </c>
      <c r="J638" s="26">
        <f t="shared" si="91"/>
        <v>937500</v>
      </c>
      <c r="K638" s="26">
        <f t="shared" si="92"/>
        <v>1125000</v>
      </c>
      <c r="L638" s="26">
        <f t="shared" si="93"/>
        <v>1500000</v>
      </c>
      <c r="M638" s="27">
        <f t="shared" si="94"/>
        <v>0.8451373333333333</v>
      </c>
      <c r="N638" s="25" t="str">
        <f t="shared" si="95"/>
        <v>0-100%</v>
      </c>
      <c r="O638" s="28">
        <f>MIN(H638,I638)*INDEX('[1]2018_commission_structure-Start'!$A$21:$I$24,MATCH($E638,'[1]2018_commission_structure-Start'!$A$21:$A$24,0),MATCH(O$1,'[1]2018_commission_structure-Start'!$A$21:$I$21,0))</f>
        <v>95077.95</v>
      </c>
      <c r="P638" s="26">
        <f>IF(H638&gt;I638,MIN(H638-I638,J638-I638)*INDEX('[1]2018_commission_structure-Start'!$A$21:$I$24,MATCH($E638,'[1]2018_commission_structure-Start'!$A$21:$A$24,0), MATCH(P$1,'[1]2018_commission_structure-Start'!$A$21:$I$21,0)),0)</f>
        <v>0</v>
      </c>
      <c r="Q638" s="26">
        <f>IF($H638&gt;J638,MIN($H638-J638,K638-J638)*INDEX('[1]2018_commission_structure-Start'!$A$21:$I$24,MATCH($E638,'[1]2018_commission_structure-Start'!$A$21:$A$24,0), MATCH(Q$1,'[1]2018_commission_structure-Start'!$A$21:$I$21,0)),0)</f>
        <v>0</v>
      </c>
      <c r="R638" s="26">
        <f>IF($H638&gt;K638,MIN($H638-K638,L638-K638)*INDEX('[1]2018_commission_structure-Start'!$A$21:$I$24,MATCH($E638,'[1]2018_commission_structure-Start'!$A$21:$A$24,0), MATCH(R$1,'[1]2018_commission_structure-Start'!$A$21:$I$21,0)),0)</f>
        <v>0</v>
      </c>
      <c r="S638" s="26">
        <f>IF(H638&gt;L638,(H638-L638)*INDEX('[1]2018_commission_structure-Start'!$A$21:$I$24,MATCH($E638,'[1]2018_commission_structure-Start'!$A$21:$A$24,0),MATCH(S$1,'[1]2018_commission_structure-Start'!$A$21:$I$21,0)),0)</f>
        <v>0</v>
      </c>
      <c r="T638" s="28">
        <f t="shared" si="96"/>
        <v>95077.95</v>
      </c>
      <c r="U638" s="28">
        <f t="shared" si="97"/>
        <v>194423.95</v>
      </c>
      <c r="V638" s="28">
        <f>MIN(H638,I638)*INDEX('[1]2018_commission_structure-Start'!$A$15:$J$18,MATCH($E638,'[1]2018_commission_structure-Start'!$A$15:$A$18,0),MATCH(V$1,'[1]2018_commission_structure-Start'!$A$15:$J$15,0))</f>
        <v>95077.95</v>
      </c>
      <c r="W638" s="26">
        <f>IF($H638&gt;I638,MIN($H638-I638,J638-I638)*INDEX('[1]2018_commission_structure-Start'!$A$15:$J$18,MATCH($E638,'[1]2018_commission_structure-Start'!$A$15:$A$18,0),MATCH(W$1,'[1]2018_commission_structure-Start'!$A$15:$J$15,0)),0)</f>
        <v>0</v>
      </c>
      <c r="X638" s="26">
        <f>IF($H638&gt;J638,MIN($H638-J638,K638-J638)*INDEX('[1]2018_commission_structure-Start'!$A$15:$J$18,MATCH($E638,'[1]2018_commission_structure-Start'!$A$15:$A$18,0),MATCH(X$1,'[1]2018_commission_structure-Start'!$A$15:$J$15,0)),0)</f>
        <v>0</v>
      </c>
      <c r="Y638" s="26">
        <f>IF($H638&gt;K638,MIN($H638-K638,L638-K638)*INDEX('[1]2018_commission_structure-Start'!$A$15:$J$18,MATCH($E638,'[1]2018_commission_structure-Start'!$A$15:$A$18,0),MATCH(Y$1,'[1]2018_commission_structure-Start'!$A$15:$J$15,0)),0)</f>
        <v>0</v>
      </c>
      <c r="Z638" s="26">
        <f>IF(H638&gt;L638,(H638-L638)*INDEX('[1]2018_commission_structure-Start'!$A$21:$I$24,MATCH($E638,'[1]2018_commission_structure-Start'!$A$21:$A$24,0),MATCH(Z$1,'[1]2018_commission_structure-Start'!$A$21:$I$21,0)),0)</f>
        <v>0</v>
      </c>
      <c r="AA638" s="28">
        <f t="shared" si="98"/>
        <v>95077.95</v>
      </c>
      <c r="AB638" s="28">
        <f t="shared" si="99"/>
        <v>194423.95</v>
      </c>
    </row>
    <row r="639" spans="1:28" x14ac:dyDescent="0.2">
      <c r="A639" s="25" t="str">
        <f t="shared" si="90"/>
        <v>Ddene Iddiens</v>
      </c>
      <c r="B639" s="25">
        <v>8277918739</v>
      </c>
      <c r="C639" s="25" t="s">
        <v>1131</v>
      </c>
      <c r="D639" s="25" t="s">
        <v>1245</v>
      </c>
      <c r="E639" s="25" t="s">
        <v>7</v>
      </c>
      <c r="F639" s="25">
        <v>42146</v>
      </c>
      <c r="G639" s="25">
        <f>COUNTIF([1]deals_closed!D:D,B639)</f>
        <v>15</v>
      </c>
      <c r="H639" s="26">
        <f>SUMIF([1]deals_closed!D:D,B639,[1]deals_closed!C:C)</f>
        <v>505122</v>
      </c>
      <c r="I639" s="26">
        <f>VLOOKUP(E639,'[1]2018_commission_structure-Start'!$A$22:$I$24,9,FALSE)</f>
        <v>500000</v>
      </c>
      <c r="J639" s="26">
        <f t="shared" si="91"/>
        <v>625000</v>
      </c>
      <c r="K639" s="26">
        <f t="shared" si="92"/>
        <v>750000</v>
      </c>
      <c r="L639" s="26">
        <f t="shared" si="93"/>
        <v>1000000</v>
      </c>
      <c r="M639" s="27">
        <f t="shared" si="94"/>
        <v>1.0102439999999999</v>
      </c>
      <c r="N639" s="25" t="str">
        <f t="shared" si="95"/>
        <v>100-125%</v>
      </c>
      <c r="O639" s="28">
        <f>MIN(H639,I639)*INDEX('[1]2018_commission_structure-Start'!$A$21:$I$24,MATCH($E639,'[1]2018_commission_structure-Start'!$A$21:$A$24,0),MATCH(O$1,'[1]2018_commission_structure-Start'!$A$21:$I$21,0))</f>
        <v>50000</v>
      </c>
      <c r="P639" s="26">
        <f>IF(H639&gt;I639,MIN(H639-I639,J639-I639)*INDEX('[1]2018_commission_structure-Start'!$A$21:$I$24,MATCH($E639,'[1]2018_commission_structure-Start'!$A$21:$A$24,0), MATCH(P$1,'[1]2018_commission_structure-Start'!$A$21:$I$21,0)),0)</f>
        <v>768.3</v>
      </c>
      <c r="Q639" s="26">
        <f>IF($H639&gt;J639,MIN($H639-J639,K639-J639)*INDEX('[1]2018_commission_structure-Start'!$A$21:$I$24,MATCH($E639,'[1]2018_commission_structure-Start'!$A$21:$A$24,0), MATCH(Q$1,'[1]2018_commission_structure-Start'!$A$21:$I$21,0)),0)</f>
        <v>0</v>
      </c>
      <c r="R639" s="26">
        <f>IF($H639&gt;K639,MIN($H639-K639,L639-K639)*INDEX('[1]2018_commission_structure-Start'!$A$21:$I$24,MATCH($E639,'[1]2018_commission_structure-Start'!$A$21:$A$24,0), MATCH(R$1,'[1]2018_commission_structure-Start'!$A$21:$I$21,0)),0)</f>
        <v>0</v>
      </c>
      <c r="S639" s="26">
        <f>IF(H639&gt;L639,(H639-L639)*INDEX('[1]2018_commission_structure-Start'!$A$21:$I$24,MATCH($E639,'[1]2018_commission_structure-Start'!$A$21:$A$24,0),MATCH(S$1,'[1]2018_commission_structure-Start'!$A$21:$I$21,0)),0)</f>
        <v>0</v>
      </c>
      <c r="T639" s="28">
        <f t="shared" si="96"/>
        <v>50768.3</v>
      </c>
      <c r="U639" s="28">
        <f t="shared" si="97"/>
        <v>92914.3</v>
      </c>
      <c r="V639" s="28">
        <f>MIN(H639,I639)*INDEX('[1]2018_commission_structure-Start'!$A$15:$J$18,MATCH($E639,'[1]2018_commission_structure-Start'!$A$15:$A$18,0),MATCH(V$1,'[1]2018_commission_structure-Start'!$A$15:$J$15,0))</f>
        <v>60000</v>
      </c>
      <c r="W639" s="26">
        <f>IF($H639&gt;I639,MIN($H639-I639,J639-I639)*INDEX('[1]2018_commission_structure-Start'!$A$15:$J$18,MATCH($E639,'[1]2018_commission_structure-Start'!$A$15:$A$18,0),MATCH(W$1,'[1]2018_commission_structure-Start'!$A$15:$J$15,0)),0)</f>
        <v>870.74</v>
      </c>
      <c r="X639" s="26">
        <f>IF($H639&gt;J639,MIN($H639-J639,K639-J639)*INDEX('[1]2018_commission_structure-Start'!$A$15:$J$18,MATCH($E639,'[1]2018_commission_structure-Start'!$A$15:$A$18,0),MATCH(X$1,'[1]2018_commission_structure-Start'!$A$15:$J$15,0)),0)</f>
        <v>0</v>
      </c>
      <c r="Y639" s="26">
        <f>IF($H639&gt;K639,MIN($H639-K639,L639-K639)*INDEX('[1]2018_commission_structure-Start'!$A$15:$J$18,MATCH($E639,'[1]2018_commission_structure-Start'!$A$15:$A$18,0),MATCH(Y$1,'[1]2018_commission_structure-Start'!$A$15:$J$15,0)),0)</f>
        <v>0</v>
      </c>
      <c r="Z639" s="26">
        <f>IF(H639&gt;L639,(H639-L639)*INDEX('[1]2018_commission_structure-Start'!$A$21:$I$24,MATCH($E639,'[1]2018_commission_structure-Start'!$A$21:$A$24,0),MATCH(Z$1,'[1]2018_commission_structure-Start'!$A$21:$I$21,0)),0)</f>
        <v>0</v>
      </c>
      <c r="AA639" s="28">
        <f t="shared" si="98"/>
        <v>60870.74</v>
      </c>
      <c r="AB639" s="28">
        <f t="shared" si="99"/>
        <v>103016.73999999999</v>
      </c>
    </row>
    <row r="640" spans="1:28" x14ac:dyDescent="0.2">
      <c r="A640" s="25" t="str">
        <f t="shared" si="90"/>
        <v>Nikolos Santino</v>
      </c>
      <c r="B640" s="25">
        <v>4877108939</v>
      </c>
      <c r="C640" s="25" t="s">
        <v>1246</v>
      </c>
      <c r="D640" s="25" t="s">
        <v>1247</v>
      </c>
      <c r="E640" s="25" t="s">
        <v>10</v>
      </c>
      <c r="F640" s="25">
        <v>99554</v>
      </c>
      <c r="G640" s="25">
        <f>COUNTIF([1]deals_closed!D:D,B640)</f>
        <v>27</v>
      </c>
      <c r="H640" s="26">
        <f>SUMIF([1]deals_closed!D:D,B640,[1]deals_closed!C:C)</f>
        <v>899816</v>
      </c>
      <c r="I640" s="26">
        <f>VLOOKUP(E640,'[1]2018_commission_structure-Start'!$A$22:$I$24,9,FALSE)</f>
        <v>750000</v>
      </c>
      <c r="J640" s="26">
        <f t="shared" si="91"/>
        <v>937500</v>
      </c>
      <c r="K640" s="26">
        <f t="shared" si="92"/>
        <v>1125000</v>
      </c>
      <c r="L640" s="26">
        <f t="shared" si="93"/>
        <v>1500000</v>
      </c>
      <c r="M640" s="27">
        <f t="shared" si="94"/>
        <v>1.1997546666666667</v>
      </c>
      <c r="N640" s="25" t="str">
        <f t="shared" si="95"/>
        <v>100-125%</v>
      </c>
      <c r="O640" s="28">
        <f>MIN(H640,I640)*INDEX('[1]2018_commission_structure-Start'!$A$21:$I$24,MATCH($E640,'[1]2018_commission_structure-Start'!$A$21:$A$24,0),MATCH(O$1,'[1]2018_commission_structure-Start'!$A$21:$I$21,0))</f>
        <v>112500</v>
      </c>
      <c r="P640" s="26">
        <f>IF(H640&gt;I640,MIN(H640-I640,J640-I640)*INDEX('[1]2018_commission_structure-Start'!$A$21:$I$24,MATCH($E640,'[1]2018_commission_structure-Start'!$A$21:$A$24,0), MATCH(P$1,'[1]2018_commission_structure-Start'!$A$21:$I$21,0)),0)</f>
        <v>28465.040000000001</v>
      </c>
      <c r="Q640" s="26">
        <f>IF($H640&gt;J640,MIN($H640-J640,K640-J640)*INDEX('[1]2018_commission_structure-Start'!$A$21:$I$24,MATCH($E640,'[1]2018_commission_structure-Start'!$A$21:$A$24,0), MATCH(Q$1,'[1]2018_commission_structure-Start'!$A$21:$I$21,0)),0)</f>
        <v>0</v>
      </c>
      <c r="R640" s="26">
        <f>IF($H640&gt;K640,MIN($H640-K640,L640-K640)*INDEX('[1]2018_commission_structure-Start'!$A$21:$I$24,MATCH($E640,'[1]2018_commission_structure-Start'!$A$21:$A$24,0), MATCH(R$1,'[1]2018_commission_structure-Start'!$A$21:$I$21,0)),0)</f>
        <v>0</v>
      </c>
      <c r="S640" s="26">
        <f>IF(H640&gt;L640,(H640-L640)*INDEX('[1]2018_commission_structure-Start'!$A$21:$I$24,MATCH($E640,'[1]2018_commission_structure-Start'!$A$21:$A$24,0),MATCH(S$1,'[1]2018_commission_structure-Start'!$A$21:$I$21,0)),0)</f>
        <v>0</v>
      </c>
      <c r="T640" s="28">
        <f t="shared" si="96"/>
        <v>140965.04</v>
      </c>
      <c r="U640" s="28">
        <f t="shared" si="97"/>
        <v>240519.04000000001</v>
      </c>
      <c r="V640" s="28">
        <f>MIN(H640,I640)*INDEX('[1]2018_commission_structure-Start'!$A$15:$J$18,MATCH($E640,'[1]2018_commission_structure-Start'!$A$15:$A$18,0),MATCH(V$1,'[1]2018_commission_structure-Start'!$A$15:$J$15,0))</f>
        <v>112500</v>
      </c>
      <c r="W640" s="26">
        <f>IF($H640&gt;I640,MIN($H640-I640,J640-I640)*INDEX('[1]2018_commission_structure-Start'!$A$15:$J$18,MATCH($E640,'[1]2018_commission_structure-Start'!$A$15:$A$18,0),MATCH(W$1,'[1]2018_commission_structure-Start'!$A$15:$J$15,0)),0)</f>
        <v>32959.519999999997</v>
      </c>
      <c r="X640" s="26">
        <f>IF($H640&gt;J640,MIN($H640-J640,K640-J640)*INDEX('[1]2018_commission_structure-Start'!$A$15:$J$18,MATCH($E640,'[1]2018_commission_structure-Start'!$A$15:$A$18,0),MATCH(X$1,'[1]2018_commission_structure-Start'!$A$15:$J$15,0)),0)</f>
        <v>0</v>
      </c>
      <c r="Y640" s="26">
        <f>IF($H640&gt;K640,MIN($H640-K640,L640-K640)*INDEX('[1]2018_commission_structure-Start'!$A$15:$J$18,MATCH($E640,'[1]2018_commission_structure-Start'!$A$15:$A$18,0),MATCH(Y$1,'[1]2018_commission_structure-Start'!$A$15:$J$15,0)),0)</f>
        <v>0</v>
      </c>
      <c r="Z640" s="26">
        <f>IF(H640&gt;L640,(H640-L640)*INDEX('[1]2018_commission_structure-Start'!$A$21:$I$24,MATCH($E640,'[1]2018_commission_structure-Start'!$A$21:$A$24,0),MATCH(Z$1,'[1]2018_commission_structure-Start'!$A$21:$I$21,0)),0)</f>
        <v>0</v>
      </c>
      <c r="AA640" s="28">
        <f t="shared" si="98"/>
        <v>145459.51999999999</v>
      </c>
      <c r="AB640" s="28">
        <f t="shared" si="99"/>
        <v>245013.52</v>
      </c>
    </row>
    <row r="641" spans="1:28" x14ac:dyDescent="0.2">
      <c r="A641" s="25" t="str">
        <f t="shared" si="90"/>
        <v>Barbi Ayshford</v>
      </c>
      <c r="B641" s="25">
        <v>5574535556</v>
      </c>
      <c r="C641" s="25" t="s">
        <v>880</v>
      </c>
      <c r="D641" s="25" t="s">
        <v>1248</v>
      </c>
      <c r="E641" s="25" t="s">
        <v>10</v>
      </c>
      <c r="F641" s="25">
        <v>116388</v>
      </c>
      <c r="G641" s="25">
        <f>COUNTIF([1]deals_closed!D:D,B641)</f>
        <v>28</v>
      </c>
      <c r="H641" s="26">
        <f>SUMIF([1]deals_closed!D:D,B641,[1]deals_closed!C:C)</f>
        <v>869554</v>
      </c>
      <c r="I641" s="26">
        <f>VLOOKUP(E641,'[1]2018_commission_structure-Start'!$A$22:$I$24,9,FALSE)</f>
        <v>750000</v>
      </c>
      <c r="J641" s="26">
        <f t="shared" si="91"/>
        <v>937500</v>
      </c>
      <c r="K641" s="26">
        <f t="shared" si="92"/>
        <v>1125000</v>
      </c>
      <c r="L641" s="26">
        <f t="shared" si="93"/>
        <v>1500000</v>
      </c>
      <c r="M641" s="27">
        <f t="shared" si="94"/>
        <v>1.1594053333333334</v>
      </c>
      <c r="N641" s="25" t="str">
        <f t="shared" si="95"/>
        <v>100-125%</v>
      </c>
      <c r="O641" s="28">
        <f>MIN(H641,I641)*INDEX('[1]2018_commission_structure-Start'!$A$21:$I$24,MATCH($E641,'[1]2018_commission_structure-Start'!$A$21:$A$24,0),MATCH(O$1,'[1]2018_commission_structure-Start'!$A$21:$I$21,0))</f>
        <v>112500</v>
      </c>
      <c r="P641" s="26">
        <f>IF(H641&gt;I641,MIN(H641-I641,J641-I641)*INDEX('[1]2018_commission_structure-Start'!$A$21:$I$24,MATCH($E641,'[1]2018_commission_structure-Start'!$A$21:$A$24,0), MATCH(P$1,'[1]2018_commission_structure-Start'!$A$21:$I$21,0)),0)</f>
        <v>22715.260000000002</v>
      </c>
      <c r="Q641" s="26">
        <f>IF($H641&gt;J641,MIN($H641-J641,K641-J641)*INDEX('[1]2018_commission_structure-Start'!$A$21:$I$24,MATCH($E641,'[1]2018_commission_structure-Start'!$A$21:$A$24,0), MATCH(Q$1,'[1]2018_commission_structure-Start'!$A$21:$I$21,0)),0)</f>
        <v>0</v>
      </c>
      <c r="R641" s="26">
        <f>IF($H641&gt;K641,MIN($H641-K641,L641-K641)*INDEX('[1]2018_commission_structure-Start'!$A$21:$I$24,MATCH($E641,'[1]2018_commission_structure-Start'!$A$21:$A$24,0), MATCH(R$1,'[1]2018_commission_structure-Start'!$A$21:$I$21,0)),0)</f>
        <v>0</v>
      </c>
      <c r="S641" s="26">
        <f>IF(H641&gt;L641,(H641-L641)*INDEX('[1]2018_commission_structure-Start'!$A$21:$I$24,MATCH($E641,'[1]2018_commission_structure-Start'!$A$21:$A$24,0),MATCH(S$1,'[1]2018_commission_structure-Start'!$A$21:$I$21,0)),0)</f>
        <v>0</v>
      </c>
      <c r="T641" s="28">
        <f t="shared" si="96"/>
        <v>135215.26</v>
      </c>
      <c r="U641" s="28">
        <f t="shared" si="97"/>
        <v>251603.26</v>
      </c>
      <c r="V641" s="28">
        <f>MIN(H641,I641)*INDEX('[1]2018_commission_structure-Start'!$A$15:$J$18,MATCH($E641,'[1]2018_commission_structure-Start'!$A$15:$A$18,0),MATCH(V$1,'[1]2018_commission_structure-Start'!$A$15:$J$15,0))</f>
        <v>112500</v>
      </c>
      <c r="W641" s="26">
        <f>IF($H641&gt;I641,MIN($H641-I641,J641-I641)*INDEX('[1]2018_commission_structure-Start'!$A$15:$J$18,MATCH($E641,'[1]2018_commission_structure-Start'!$A$15:$A$18,0),MATCH(W$1,'[1]2018_commission_structure-Start'!$A$15:$J$15,0)),0)</f>
        <v>26301.88</v>
      </c>
      <c r="X641" s="26">
        <f>IF($H641&gt;J641,MIN($H641-J641,K641-J641)*INDEX('[1]2018_commission_structure-Start'!$A$15:$J$18,MATCH($E641,'[1]2018_commission_structure-Start'!$A$15:$A$18,0),MATCH(X$1,'[1]2018_commission_structure-Start'!$A$15:$J$15,0)),0)</f>
        <v>0</v>
      </c>
      <c r="Y641" s="26">
        <f>IF($H641&gt;K641,MIN($H641-K641,L641-K641)*INDEX('[1]2018_commission_structure-Start'!$A$15:$J$18,MATCH($E641,'[1]2018_commission_structure-Start'!$A$15:$A$18,0),MATCH(Y$1,'[1]2018_commission_structure-Start'!$A$15:$J$15,0)),0)</f>
        <v>0</v>
      </c>
      <c r="Z641" s="26">
        <f>IF(H641&gt;L641,(H641-L641)*INDEX('[1]2018_commission_structure-Start'!$A$21:$I$24,MATCH($E641,'[1]2018_commission_structure-Start'!$A$21:$A$24,0),MATCH(Z$1,'[1]2018_commission_structure-Start'!$A$21:$I$21,0)),0)</f>
        <v>0</v>
      </c>
      <c r="AA641" s="28">
        <f t="shared" si="98"/>
        <v>138801.88</v>
      </c>
      <c r="AB641" s="28">
        <f t="shared" si="99"/>
        <v>255189.88</v>
      </c>
    </row>
    <row r="642" spans="1:28" x14ac:dyDescent="0.2">
      <c r="A642" s="25" t="str">
        <f t="shared" ref="A642:A705" si="100">C642&amp;" "&amp;D642</f>
        <v>Pamela Banke</v>
      </c>
      <c r="B642" s="25">
        <v>5383734902</v>
      </c>
      <c r="C642" s="25" t="s">
        <v>1249</v>
      </c>
      <c r="D642" s="25" t="s">
        <v>1250</v>
      </c>
      <c r="E642" s="25" t="s">
        <v>10</v>
      </c>
      <c r="F642" s="25">
        <v>98117</v>
      </c>
      <c r="G642" s="25">
        <f>COUNTIF([1]deals_closed!D:D,B642)</f>
        <v>18</v>
      </c>
      <c r="H642" s="26">
        <f>SUMIF([1]deals_closed!D:D,B642,[1]deals_closed!C:C)</f>
        <v>699755</v>
      </c>
      <c r="I642" s="26">
        <f>VLOOKUP(E642,'[1]2018_commission_structure-Start'!$A$22:$I$24,9,FALSE)</f>
        <v>750000</v>
      </c>
      <c r="J642" s="26">
        <f t="shared" si="91"/>
        <v>937500</v>
      </c>
      <c r="K642" s="26">
        <f t="shared" si="92"/>
        <v>1125000</v>
      </c>
      <c r="L642" s="26">
        <f t="shared" si="93"/>
        <v>1500000</v>
      </c>
      <c r="M642" s="27">
        <f t="shared" si="94"/>
        <v>0.93300666666666665</v>
      </c>
      <c r="N642" s="25" t="str">
        <f t="shared" si="95"/>
        <v>0-100%</v>
      </c>
      <c r="O642" s="28">
        <f>MIN(H642,I642)*INDEX('[1]2018_commission_structure-Start'!$A$21:$I$24,MATCH($E642,'[1]2018_commission_structure-Start'!$A$21:$A$24,0),MATCH(O$1,'[1]2018_commission_structure-Start'!$A$21:$I$21,0))</f>
        <v>104963.25</v>
      </c>
      <c r="P642" s="26">
        <f>IF(H642&gt;I642,MIN(H642-I642,J642-I642)*INDEX('[1]2018_commission_structure-Start'!$A$21:$I$24,MATCH($E642,'[1]2018_commission_structure-Start'!$A$21:$A$24,0), MATCH(P$1,'[1]2018_commission_structure-Start'!$A$21:$I$21,0)),0)</f>
        <v>0</v>
      </c>
      <c r="Q642" s="26">
        <f>IF($H642&gt;J642,MIN($H642-J642,K642-J642)*INDEX('[1]2018_commission_structure-Start'!$A$21:$I$24,MATCH($E642,'[1]2018_commission_structure-Start'!$A$21:$A$24,0), MATCH(Q$1,'[1]2018_commission_structure-Start'!$A$21:$I$21,0)),0)</f>
        <v>0</v>
      </c>
      <c r="R642" s="26">
        <f>IF($H642&gt;K642,MIN($H642-K642,L642-K642)*INDEX('[1]2018_commission_structure-Start'!$A$21:$I$24,MATCH($E642,'[1]2018_commission_structure-Start'!$A$21:$A$24,0), MATCH(R$1,'[1]2018_commission_structure-Start'!$A$21:$I$21,0)),0)</f>
        <v>0</v>
      </c>
      <c r="S642" s="26">
        <f>IF(H642&gt;L642,(H642-L642)*INDEX('[1]2018_commission_structure-Start'!$A$21:$I$24,MATCH($E642,'[1]2018_commission_structure-Start'!$A$21:$A$24,0),MATCH(S$1,'[1]2018_commission_structure-Start'!$A$21:$I$21,0)),0)</f>
        <v>0</v>
      </c>
      <c r="T642" s="28">
        <f t="shared" si="96"/>
        <v>104963.25</v>
      </c>
      <c r="U642" s="28">
        <f t="shared" si="97"/>
        <v>203080.25</v>
      </c>
      <c r="V642" s="28">
        <f>MIN(H642,I642)*INDEX('[1]2018_commission_structure-Start'!$A$15:$J$18,MATCH($E642,'[1]2018_commission_structure-Start'!$A$15:$A$18,0),MATCH(V$1,'[1]2018_commission_structure-Start'!$A$15:$J$15,0))</f>
        <v>104963.25</v>
      </c>
      <c r="W642" s="26">
        <f>IF($H642&gt;I642,MIN($H642-I642,J642-I642)*INDEX('[1]2018_commission_structure-Start'!$A$15:$J$18,MATCH($E642,'[1]2018_commission_structure-Start'!$A$15:$A$18,0),MATCH(W$1,'[1]2018_commission_structure-Start'!$A$15:$J$15,0)),0)</f>
        <v>0</v>
      </c>
      <c r="X642" s="26">
        <f>IF($H642&gt;J642,MIN($H642-J642,K642-J642)*INDEX('[1]2018_commission_structure-Start'!$A$15:$J$18,MATCH($E642,'[1]2018_commission_structure-Start'!$A$15:$A$18,0),MATCH(X$1,'[1]2018_commission_structure-Start'!$A$15:$J$15,0)),0)</f>
        <v>0</v>
      </c>
      <c r="Y642" s="26">
        <f>IF($H642&gt;K642,MIN($H642-K642,L642-K642)*INDEX('[1]2018_commission_structure-Start'!$A$15:$J$18,MATCH($E642,'[1]2018_commission_structure-Start'!$A$15:$A$18,0),MATCH(Y$1,'[1]2018_commission_structure-Start'!$A$15:$J$15,0)),0)</f>
        <v>0</v>
      </c>
      <c r="Z642" s="26">
        <f>IF(H642&gt;L642,(H642-L642)*INDEX('[1]2018_commission_structure-Start'!$A$21:$I$24,MATCH($E642,'[1]2018_commission_structure-Start'!$A$21:$A$24,0),MATCH(Z$1,'[1]2018_commission_structure-Start'!$A$21:$I$21,0)),0)</f>
        <v>0</v>
      </c>
      <c r="AA642" s="28">
        <f t="shared" si="98"/>
        <v>104963.25</v>
      </c>
      <c r="AB642" s="28">
        <f t="shared" si="99"/>
        <v>203080.25</v>
      </c>
    </row>
    <row r="643" spans="1:28" x14ac:dyDescent="0.2">
      <c r="A643" s="25" t="str">
        <f t="shared" si="100"/>
        <v>Anthe McNish</v>
      </c>
      <c r="B643" s="25">
        <v>7659816853</v>
      </c>
      <c r="C643" s="25" t="s">
        <v>1251</v>
      </c>
      <c r="D643" s="25" t="s">
        <v>1252</v>
      </c>
      <c r="E643" s="25" t="s">
        <v>29</v>
      </c>
      <c r="F643" s="25">
        <v>75955</v>
      </c>
      <c r="G643" s="25">
        <f>COUNTIF([1]deals_closed!D:D,B643)</f>
        <v>21</v>
      </c>
      <c r="H643" s="26">
        <f>SUMIF([1]deals_closed!D:D,B643,[1]deals_closed!C:C)</f>
        <v>760093</v>
      </c>
      <c r="I643" s="26">
        <f>VLOOKUP(E643,'[1]2018_commission_structure-Start'!$A$22:$I$24,9,FALSE)</f>
        <v>600000</v>
      </c>
      <c r="J643" s="26">
        <f t="shared" ref="J643:J706" si="101">I643*1.25</f>
        <v>750000</v>
      </c>
      <c r="K643" s="26">
        <f t="shared" ref="K643:K706" si="102">I643*1.5</f>
        <v>900000</v>
      </c>
      <c r="L643" s="26">
        <f t="shared" ref="L643:L706" si="103">I643*2</f>
        <v>1200000</v>
      </c>
      <c r="M643" s="27">
        <f t="shared" ref="M643:M706" si="104">H643/I643</f>
        <v>1.2668216666666667</v>
      </c>
      <c r="N643" s="25" t="str">
        <f t="shared" ref="N643:N706" si="105">IF(M643&lt;=1, "0-100%", IF(M643&lt;=1.25, "100-125%", IF(M643&lt;=1.5, "125-150%", IF(M643&lt;=2, "150-200%", "&gt;200%"))))</f>
        <v>125-150%</v>
      </c>
      <c r="O643" s="28">
        <f>MIN(H643,I643)*INDEX('[1]2018_commission_structure-Start'!$A$21:$I$24,MATCH($E643,'[1]2018_commission_structure-Start'!$A$21:$A$24,0),MATCH(O$1,'[1]2018_commission_structure-Start'!$A$21:$I$21,0))</f>
        <v>78000</v>
      </c>
      <c r="P643" s="26">
        <f>IF(H643&gt;I643,MIN(H643-I643,J643-I643)*INDEX('[1]2018_commission_structure-Start'!$A$21:$I$24,MATCH($E643,'[1]2018_commission_structure-Start'!$A$21:$A$24,0), MATCH(P$1,'[1]2018_commission_structure-Start'!$A$21:$I$21,0)),0)</f>
        <v>25500.000000000004</v>
      </c>
      <c r="Q643" s="26">
        <f>IF($H643&gt;J643,MIN($H643-J643,K643-J643)*INDEX('[1]2018_commission_structure-Start'!$A$21:$I$24,MATCH($E643,'[1]2018_commission_structure-Start'!$A$21:$A$24,0), MATCH(Q$1,'[1]2018_commission_structure-Start'!$A$21:$I$21,0)),0)</f>
        <v>2119.5299999999997</v>
      </c>
      <c r="R643" s="26">
        <f>IF($H643&gt;K643,MIN($H643-K643,L643-K643)*INDEX('[1]2018_commission_structure-Start'!$A$21:$I$24,MATCH($E643,'[1]2018_commission_structure-Start'!$A$21:$A$24,0), MATCH(R$1,'[1]2018_commission_structure-Start'!$A$21:$I$21,0)),0)</f>
        <v>0</v>
      </c>
      <c r="S643" s="26">
        <f>IF(H643&gt;L643,(H643-L643)*INDEX('[1]2018_commission_structure-Start'!$A$21:$I$24,MATCH($E643,'[1]2018_commission_structure-Start'!$A$21:$A$24,0),MATCH(S$1,'[1]2018_commission_structure-Start'!$A$21:$I$21,0)),0)</f>
        <v>0</v>
      </c>
      <c r="T643" s="28">
        <f t="shared" ref="T643:T706" si="106">SUM(O643:S643)</f>
        <v>105619.53</v>
      </c>
      <c r="U643" s="28">
        <f t="shared" ref="U643:U706" si="107">T643+F643</f>
        <v>181574.53</v>
      </c>
      <c r="V643" s="28">
        <f>MIN(H643,I643)*INDEX('[1]2018_commission_structure-Start'!$A$15:$J$18,MATCH($E643,'[1]2018_commission_structure-Start'!$A$15:$A$18,0),MATCH(V$1,'[1]2018_commission_structure-Start'!$A$15:$J$15,0))</f>
        <v>90000</v>
      </c>
      <c r="W643" s="26">
        <f>IF($H643&gt;I643,MIN($H643-I643,J643-I643)*INDEX('[1]2018_commission_structure-Start'!$A$15:$J$18,MATCH($E643,'[1]2018_commission_structure-Start'!$A$15:$A$18,0),MATCH(W$1,'[1]2018_commission_structure-Start'!$A$15:$J$15,0)),0)</f>
        <v>27000</v>
      </c>
      <c r="X643" s="26">
        <f>IF($H643&gt;J643,MIN($H643-J643,K643-J643)*INDEX('[1]2018_commission_structure-Start'!$A$15:$J$18,MATCH($E643,'[1]2018_commission_structure-Start'!$A$15:$A$18,0),MATCH(X$1,'[1]2018_commission_structure-Start'!$A$15:$J$15,0)),0)</f>
        <v>2523.25</v>
      </c>
      <c r="Y643" s="26">
        <f>IF($H643&gt;K643,MIN($H643-K643,L643-K643)*INDEX('[1]2018_commission_structure-Start'!$A$15:$J$18,MATCH($E643,'[1]2018_commission_structure-Start'!$A$15:$A$18,0),MATCH(Y$1,'[1]2018_commission_structure-Start'!$A$15:$J$15,0)),0)</f>
        <v>0</v>
      </c>
      <c r="Z643" s="26">
        <f>IF(H643&gt;L643,(H643-L643)*INDEX('[1]2018_commission_structure-Start'!$A$21:$I$24,MATCH($E643,'[1]2018_commission_structure-Start'!$A$21:$A$24,0),MATCH(Z$1,'[1]2018_commission_structure-Start'!$A$21:$I$21,0)),0)</f>
        <v>0</v>
      </c>
      <c r="AA643" s="28">
        <f t="shared" ref="AA643:AA706" si="108">SUM(V643:Z643)</f>
        <v>119523.25</v>
      </c>
      <c r="AB643" s="28">
        <f t="shared" ref="AB643:AB706" si="109">AA643+F643</f>
        <v>195478.25</v>
      </c>
    </row>
    <row r="644" spans="1:28" x14ac:dyDescent="0.2">
      <c r="A644" s="25" t="str">
        <f t="shared" si="100"/>
        <v>Emilio Schimke</v>
      </c>
      <c r="B644" s="25">
        <v>8673837456</v>
      </c>
      <c r="C644" s="25" t="s">
        <v>1253</v>
      </c>
      <c r="D644" s="25" t="s">
        <v>1254</v>
      </c>
      <c r="E644" s="25" t="s">
        <v>29</v>
      </c>
      <c r="F644" s="25">
        <v>72725</v>
      </c>
      <c r="G644" s="25">
        <f>COUNTIF([1]deals_closed!D:D,B644)</f>
        <v>18</v>
      </c>
      <c r="H644" s="26">
        <f>SUMIF([1]deals_closed!D:D,B644,[1]deals_closed!C:C)</f>
        <v>580079</v>
      </c>
      <c r="I644" s="26">
        <f>VLOOKUP(E644,'[1]2018_commission_structure-Start'!$A$22:$I$24,9,FALSE)</f>
        <v>600000</v>
      </c>
      <c r="J644" s="26">
        <f t="shared" si="101"/>
        <v>750000</v>
      </c>
      <c r="K644" s="26">
        <f t="shared" si="102"/>
        <v>900000</v>
      </c>
      <c r="L644" s="26">
        <f t="shared" si="103"/>
        <v>1200000</v>
      </c>
      <c r="M644" s="27">
        <f t="shared" si="104"/>
        <v>0.96679833333333332</v>
      </c>
      <c r="N644" s="25" t="str">
        <f t="shared" si="105"/>
        <v>0-100%</v>
      </c>
      <c r="O644" s="28">
        <f>MIN(H644,I644)*INDEX('[1]2018_commission_structure-Start'!$A$21:$I$24,MATCH($E644,'[1]2018_commission_structure-Start'!$A$21:$A$24,0),MATCH(O$1,'[1]2018_commission_structure-Start'!$A$21:$I$21,0))</f>
        <v>75410.27</v>
      </c>
      <c r="P644" s="26">
        <f>IF(H644&gt;I644,MIN(H644-I644,J644-I644)*INDEX('[1]2018_commission_structure-Start'!$A$21:$I$24,MATCH($E644,'[1]2018_commission_structure-Start'!$A$21:$A$24,0), MATCH(P$1,'[1]2018_commission_structure-Start'!$A$21:$I$21,0)),0)</f>
        <v>0</v>
      </c>
      <c r="Q644" s="26">
        <f>IF($H644&gt;J644,MIN($H644-J644,K644-J644)*INDEX('[1]2018_commission_structure-Start'!$A$21:$I$24,MATCH($E644,'[1]2018_commission_structure-Start'!$A$21:$A$24,0), MATCH(Q$1,'[1]2018_commission_structure-Start'!$A$21:$I$21,0)),0)</f>
        <v>0</v>
      </c>
      <c r="R644" s="26">
        <f>IF($H644&gt;K644,MIN($H644-K644,L644-K644)*INDEX('[1]2018_commission_structure-Start'!$A$21:$I$24,MATCH($E644,'[1]2018_commission_structure-Start'!$A$21:$A$24,0), MATCH(R$1,'[1]2018_commission_structure-Start'!$A$21:$I$21,0)),0)</f>
        <v>0</v>
      </c>
      <c r="S644" s="26">
        <f>IF(H644&gt;L644,(H644-L644)*INDEX('[1]2018_commission_structure-Start'!$A$21:$I$24,MATCH($E644,'[1]2018_commission_structure-Start'!$A$21:$A$24,0),MATCH(S$1,'[1]2018_commission_structure-Start'!$A$21:$I$21,0)),0)</f>
        <v>0</v>
      </c>
      <c r="T644" s="28">
        <f t="shared" si="106"/>
        <v>75410.27</v>
      </c>
      <c r="U644" s="28">
        <f t="shared" si="107"/>
        <v>148135.27000000002</v>
      </c>
      <c r="V644" s="28">
        <f>MIN(H644,I644)*INDEX('[1]2018_commission_structure-Start'!$A$15:$J$18,MATCH($E644,'[1]2018_commission_structure-Start'!$A$15:$A$18,0),MATCH(V$1,'[1]2018_commission_structure-Start'!$A$15:$J$15,0))</f>
        <v>87011.849999999991</v>
      </c>
      <c r="W644" s="26">
        <f>IF($H644&gt;I644,MIN($H644-I644,J644-I644)*INDEX('[1]2018_commission_structure-Start'!$A$15:$J$18,MATCH($E644,'[1]2018_commission_structure-Start'!$A$15:$A$18,0),MATCH(W$1,'[1]2018_commission_structure-Start'!$A$15:$J$15,0)),0)</f>
        <v>0</v>
      </c>
      <c r="X644" s="26">
        <f>IF($H644&gt;J644,MIN($H644-J644,K644-J644)*INDEX('[1]2018_commission_structure-Start'!$A$15:$J$18,MATCH($E644,'[1]2018_commission_structure-Start'!$A$15:$A$18,0),MATCH(X$1,'[1]2018_commission_structure-Start'!$A$15:$J$15,0)),0)</f>
        <v>0</v>
      </c>
      <c r="Y644" s="26">
        <f>IF($H644&gt;K644,MIN($H644-K644,L644-K644)*INDEX('[1]2018_commission_structure-Start'!$A$15:$J$18,MATCH($E644,'[1]2018_commission_structure-Start'!$A$15:$A$18,0),MATCH(Y$1,'[1]2018_commission_structure-Start'!$A$15:$J$15,0)),0)</f>
        <v>0</v>
      </c>
      <c r="Z644" s="26">
        <f>IF(H644&gt;L644,(H644-L644)*INDEX('[1]2018_commission_structure-Start'!$A$21:$I$24,MATCH($E644,'[1]2018_commission_structure-Start'!$A$21:$A$24,0),MATCH(Z$1,'[1]2018_commission_structure-Start'!$A$21:$I$21,0)),0)</f>
        <v>0</v>
      </c>
      <c r="AA644" s="28">
        <f t="shared" si="108"/>
        <v>87011.849999999991</v>
      </c>
      <c r="AB644" s="28">
        <f t="shared" si="109"/>
        <v>159736.84999999998</v>
      </c>
    </row>
    <row r="645" spans="1:28" x14ac:dyDescent="0.2">
      <c r="A645" s="25" t="str">
        <f t="shared" si="100"/>
        <v>Van Vedmore</v>
      </c>
      <c r="B645" s="25">
        <v>1887308636</v>
      </c>
      <c r="C645" s="25" t="s">
        <v>1255</v>
      </c>
      <c r="D645" s="25" t="s">
        <v>1256</v>
      </c>
      <c r="E645" s="25" t="s">
        <v>29</v>
      </c>
      <c r="F645" s="25">
        <v>67464</v>
      </c>
      <c r="G645" s="25">
        <f>COUNTIF([1]deals_closed!D:D,B645)</f>
        <v>26</v>
      </c>
      <c r="H645" s="26">
        <f>SUMIF([1]deals_closed!D:D,B645,[1]deals_closed!C:C)</f>
        <v>941410</v>
      </c>
      <c r="I645" s="26">
        <f>VLOOKUP(E645,'[1]2018_commission_structure-Start'!$A$22:$I$24,9,FALSE)</f>
        <v>600000</v>
      </c>
      <c r="J645" s="26">
        <f t="shared" si="101"/>
        <v>750000</v>
      </c>
      <c r="K645" s="26">
        <f t="shared" si="102"/>
        <v>900000</v>
      </c>
      <c r="L645" s="26">
        <f t="shared" si="103"/>
        <v>1200000</v>
      </c>
      <c r="M645" s="27">
        <f t="shared" si="104"/>
        <v>1.5690166666666667</v>
      </c>
      <c r="N645" s="25" t="str">
        <f t="shared" si="105"/>
        <v>150-200%</v>
      </c>
      <c r="O645" s="28">
        <f>MIN(H645,I645)*INDEX('[1]2018_commission_structure-Start'!$A$21:$I$24,MATCH($E645,'[1]2018_commission_structure-Start'!$A$21:$A$24,0),MATCH(O$1,'[1]2018_commission_structure-Start'!$A$21:$I$21,0))</f>
        <v>78000</v>
      </c>
      <c r="P645" s="26">
        <f>IF(H645&gt;I645,MIN(H645-I645,J645-I645)*INDEX('[1]2018_commission_structure-Start'!$A$21:$I$24,MATCH($E645,'[1]2018_commission_structure-Start'!$A$21:$A$24,0), MATCH(P$1,'[1]2018_commission_structure-Start'!$A$21:$I$21,0)),0)</f>
        <v>25500.000000000004</v>
      </c>
      <c r="Q645" s="26">
        <f>IF($H645&gt;J645,MIN($H645-J645,K645-J645)*INDEX('[1]2018_commission_structure-Start'!$A$21:$I$24,MATCH($E645,'[1]2018_commission_structure-Start'!$A$21:$A$24,0), MATCH(Q$1,'[1]2018_commission_structure-Start'!$A$21:$I$21,0)),0)</f>
        <v>31500</v>
      </c>
      <c r="R645" s="26">
        <f>IF($H645&gt;K645,MIN($H645-K645,L645-K645)*INDEX('[1]2018_commission_structure-Start'!$A$21:$I$24,MATCH($E645,'[1]2018_commission_structure-Start'!$A$21:$A$24,0), MATCH(R$1,'[1]2018_commission_structure-Start'!$A$21:$I$21,0)),0)</f>
        <v>10766.6</v>
      </c>
      <c r="S645" s="26">
        <f>IF(H645&gt;L645,(H645-L645)*INDEX('[1]2018_commission_structure-Start'!$A$21:$I$24,MATCH($E645,'[1]2018_commission_structure-Start'!$A$21:$A$24,0),MATCH(S$1,'[1]2018_commission_structure-Start'!$A$21:$I$21,0)),0)</f>
        <v>0</v>
      </c>
      <c r="T645" s="28">
        <f t="shared" si="106"/>
        <v>145766.6</v>
      </c>
      <c r="U645" s="28">
        <f t="shared" si="107"/>
        <v>213230.6</v>
      </c>
      <c r="V645" s="28">
        <f>MIN(H645,I645)*INDEX('[1]2018_commission_structure-Start'!$A$15:$J$18,MATCH($E645,'[1]2018_commission_structure-Start'!$A$15:$A$18,0),MATCH(V$1,'[1]2018_commission_structure-Start'!$A$15:$J$15,0))</f>
        <v>90000</v>
      </c>
      <c r="W645" s="26">
        <f>IF($H645&gt;I645,MIN($H645-I645,J645-I645)*INDEX('[1]2018_commission_structure-Start'!$A$15:$J$18,MATCH($E645,'[1]2018_commission_structure-Start'!$A$15:$A$18,0),MATCH(W$1,'[1]2018_commission_structure-Start'!$A$15:$J$15,0)),0)</f>
        <v>27000</v>
      </c>
      <c r="X645" s="26">
        <f>IF($H645&gt;J645,MIN($H645-J645,K645-J645)*INDEX('[1]2018_commission_structure-Start'!$A$15:$J$18,MATCH($E645,'[1]2018_commission_structure-Start'!$A$15:$A$18,0),MATCH(X$1,'[1]2018_commission_structure-Start'!$A$15:$J$15,0)),0)</f>
        <v>37500</v>
      </c>
      <c r="Y645" s="26">
        <f>IF($H645&gt;K645,MIN($H645-K645,L645-K645)*INDEX('[1]2018_commission_structure-Start'!$A$15:$J$18,MATCH($E645,'[1]2018_commission_structure-Start'!$A$15:$A$18,0),MATCH(Y$1,'[1]2018_commission_structure-Start'!$A$15:$J$15,0)),0)</f>
        <v>12423</v>
      </c>
      <c r="Z645" s="26">
        <f>IF(H645&gt;L645,(H645-L645)*INDEX('[1]2018_commission_structure-Start'!$A$21:$I$24,MATCH($E645,'[1]2018_commission_structure-Start'!$A$21:$A$24,0),MATCH(Z$1,'[1]2018_commission_structure-Start'!$A$21:$I$21,0)),0)</f>
        <v>0</v>
      </c>
      <c r="AA645" s="28">
        <f t="shared" si="108"/>
        <v>166923</v>
      </c>
      <c r="AB645" s="28">
        <f t="shared" si="109"/>
        <v>234387</v>
      </c>
    </row>
    <row r="646" spans="1:28" x14ac:dyDescent="0.2">
      <c r="A646" s="25" t="str">
        <f t="shared" si="100"/>
        <v>Nicki Minnock</v>
      </c>
      <c r="B646" s="25">
        <v>9621571960</v>
      </c>
      <c r="C646" s="25" t="s">
        <v>1257</v>
      </c>
      <c r="D646" s="25" t="s">
        <v>1258</v>
      </c>
      <c r="E646" s="25" t="s">
        <v>29</v>
      </c>
      <c r="F646" s="25">
        <v>65646</v>
      </c>
      <c r="G646" s="25">
        <f>COUNTIF([1]deals_closed!D:D,B646)</f>
        <v>22</v>
      </c>
      <c r="H646" s="26">
        <f>SUMIF([1]deals_closed!D:D,B646,[1]deals_closed!C:C)</f>
        <v>687722</v>
      </c>
      <c r="I646" s="26">
        <f>VLOOKUP(E646,'[1]2018_commission_structure-Start'!$A$22:$I$24,9,FALSE)</f>
        <v>600000</v>
      </c>
      <c r="J646" s="26">
        <f t="shared" si="101"/>
        <v>750000</v>
      </c>
      <c r="K646" s="26">
        <f t="shared" si="102"/>
        <v>900000</v>
      </c>
      <c r="L646" s="26">
        <f t="shared" si="103"/>
        <v>1200000</v>
      </c>
      <c r="M646" s="27">
        <f t="shared" si="104"/>
        <v>1.1462033333333332</v>
      </c>
      <c r="N646" s="25" t="str">
        <f t="shared" si="105"/>
        <v>100-125%</v>
      </c>
      <c r="O646" s="28">
        <f>MIN(H646,I646)*INDEX('[1]2018_commission_structure-Start'!$A$21:$I$24,MATCH($E646,'[1]2018_commission_structure-Start'!$A$21:$A$24,0),MATCH(O$1,'[1]2018_commission_structure-Start'!$A$21:$I$21,0))</f>
        <v>78000</v>
      </c>
      <c r="P646" s="26">
        <f>IF(H646&gt;I646,MIN(H646-I646,J646-I646)*INDEX('[1]2018_commission_structure-Start'!$A$21:$I$24,MATCH($E646,'[1]2018_commission_structure-Start'!$A$21:$A$24,0), MATCH(P$1,'[1]2018_commission_structure-Start'!$A$21:$I$21,0)),0)</f>
        <v>14912.740000000002</v>
      </c>
      <c r="Q646" s="26">
        <f>IF($H646&gt;J646,MIN($H646-J646,K646-J646)*INDEX('[1]2018_commission_structure-Start'!$A$21:$I$24,MATCH($E646,'[1]2018_commission_structure-Start'!$A$21:$A$24,0), MATCH(Q$1,'[1]2018_commission_structure-Start'!$A$21:$I$21,0)),0)</f>
        <v>0</v>
      </c>
      <c r="R646" s="26">
        <f>IF($H646&gt;K646,MIN($H646-K646,L646-K646)*INDEX('[1]2018_commission_structure-Start'!$A$21:$I$24,MATCH($E646,'[1]2018_commission_structure-Start'!$A$21:$A$24,0), MATCH(R$1,'[1]2018_commission_structure-Start'!$A$21:$I$21,0)),0)</f>
        <v>0</v>
      </c>
      <c r="S646" s="26">
        <f>IF(H646&gt;L646,(H646-L646)*INDEX('[1]2018_commission_structure-Start'!$A$21:$I$24,MATCH($E646,'[1]2018_commission_structure-Start'!$A$21:$A$24,0),MATCH(S$1,'[1]2018_commission_structure-Start'!$A$21:$I$21,0)),0)</f>
        <v>0</v>
      </c>
      <c r="T646" s="28">
        <f t="shared" si="106"/>
        <v>92912.74</v>
      </c>
      <c r="U646" s="28">
        <f t="shared" si="107"/>
        <v>158558.74</v>
      </c>
      <c r="V646" s="28">
        <f>MIN(H646,I646)*INDEX('[1]2018_commission_structure-Start'!$A$15:$J$18,MATCH($E646,'[1]2018_commission_structure-Start'!$A$15:$A$18,0),MATCH(V$1,'[1]2018_commission_structure-Start'!$A$15:$J$15,0))</f>
        <v>90000</v>
      </c>
      <c r="W646" s="26">
        <f>IF($H646&gt;I646,MIN($H646-I646,J646-I646)*INDEX('[1]2018_commission_structure-Start'!$A$15:$J$18,MATCH($E646,'[1]2018_commission_structure-Start'!$A$15:$A$18,0),MATCH(W$1,'[1]2018_commission_structure-Start'!$A$15:$J$15,0)),0)</f>
        <v>15789.96</v>
      </c>
      <c r="X646" s="26">
        <f>IF($H646&gt;J646,MIN($H646-J646,K646-J646)*INDEX('[1]2018_commission_structure-Start'!$A$15:$J$18,MATCH($E646,'[1]2018_commission_structure-Start'!$A$15:$A$18,0),MATCH(X$1,'[1]2018_commission_structure-Start'!$A$15:$J$15,0)),0)</f>
        <v>0</v>
      </c>
      <c r="Y646" s="26">
        <f>IF($H646&gt;K646,MIN($H646-K646,L646-K646)*INDEX('[1]2018_commission_structure-Start'!$A$15:$J$18,MATCH($E646,'[1]2018_commission_structure-Start'!$A$15:$A$18,0),MATCH(Y$1,'[1]2018_commission_structure-Start'!$A$15:$J$15,0)),0)</f>
        <v>0</v>
      </c>
      <c r="Z646" s="26">
        <f>IF(H646&gt;L646,(H646-L646)*INDEX('[1]2018_commission_structure-Start'!$A$21:$I$24,MATCH($E646,'[1]2018_commission_structure-Start'!$A$21:$A$24,0),MATCH(Z$1,'[1]2018_commission_structure-Start'!$A$21:$I$21,0)),0)</f>
        <v>0</v>
      </c>
      <c r="AA646" s="28">
        <f t="shared" si="108"/>
        <v>105789.95999999999</v>
      </c>
      <c r="AB646" s="28">
        <f t="shared" si="109"/>
        <v>171435.96</v>
      </c>
    </row>
    <row r="647" spans="1:28" x14ac:dyDescent="0.2">
      <c r="A647" s="25" t="str">
        <f t="shared" si="100"/>
        <v>Mildred Antonio</v>
      </c>
      <c r="B647" s="25">
        <v>502909099</v>
      </c>
      <c r="C647" s="25" t="s">
        <v>1259</v>
      </c>
      <c r="D647" s="25" t="s">
        <v>1260</v>
      </c>
      <c r="E647" s="25" t="s">
        <v>7</v>
      </c>
      <c r="F647" s="25">
        <v>43527</v>
      </c>
      <c r="G647" s="25">
        <f>COUNTIF([1]deals_closed!D:D,B647)</f>
        <v>18</v>
      </c>
      <c r="H647" s="26">
        <f>SUMIF([1]deals_closed!D:D,B647,[1]deals_closed!C:C)</f>
        <v>635587</v>
      </c>
      <c r="I647" s="26">
        <f>VLOOKUP(E647,'[1]2018_commission_structure-Start'!$A$22:$I$24,9,FALSE)</f>
        <v>500000</v>
      </c>
      <c r="J647" s="26">
        <f t="shared" si="101"/>
        <v>625000</v>
      </c>
      <c r="K647" s="26">
        <f t="shared" si="102"/>
        <v>750000</v>
      </c>
      <c r="L647" s="26">
        <f t="shared" si="103"/>
        <v>1000000</v>
      </c>
      <c r="M647" s="27">
        <f t="shared" si="104"/>
        <v>1.271174</v>
      </c>
      <c r="N647" s="25" t="str">
        <f t="shared" si="105"/>
        <v>125-150%</v>
      </c>
      <c r="O647" s="28">
        <f>MIN(H647,I647)*INDEX('[1]2018_commission_structure-Start'!$A$21:$I$24,MATCH($E647,'[1]2018_commission_structure-Start'!$A$21:$A$24,0),MATCH(O$1,'[1]2018_commission_structure-Start'!$A$21:$I$21,0))</f>
        <v>50000</v>
      </c>
      <c r="P647" s="26">
        <f>IF(H647&gt;I647,MIN(H647-I647,J647-I647)*INDEX('[1]2018_commission_structure-Start'!$A$21:$I$24,MATCH($E647,'[1]2018_commission_structure-Start'!$A$21:$A$24,0), MATCH(P$1,'[1]2018_commission_structure-Start'!$A$21:$I$21,0)),0)</f>
        <v>18750</v>
      </c>
      <c r="Q647" s="26">
        <f>IF($H647&gt;J647,MIN($H647-J647,K647-J647)*INDEX('[1]2018_commission_structure-Start'!$A$21:$I$24,MATCH($E647,'[1]2018_commission_structure-Start'!$A$21:$A$24,0), MATCH(Q$1,'[1]2018_commission_structure-Start'!$A$21:$I$21,0)),0)</f>
        <v>1905.6599999999999</v>
      </c>
      <c r="R647" s="26">
        <f>IF($H647&gt;K647,MIN($H647-K647,L647-K647)*INDEX('[1]2018_commission_structure-Start'!$A$21:$I$24,MATCH($E647,'[1]2018_commission_structure-Start'!$A$21:$A$24,0), MATCH(R$1,'[1]2018_commission_structure-Start'!$A$21:$I$21,0)),0)</f>
        <v>0</v>
      </c>
      <c r="S647" s="26">
        <f>IF(H647&gt;L647,(H647-L647)*INDEX('[1]2018_commission_structure-Start'!$A$21:$I$24,MATCH($E647,'[1]2018_commission_structure-Start'!$A$21:$A$24,0),MATCH(S$1,'[1]2018_commission_structure-Start'!$A$21:$I$21,0)),0)</f>
        <v>0</v>
      </c>
      <c r="T647" s="28">
        <f t="shared" si="106"/>
        <v>70655.66</v>
      </c>
      <c r="U647" s="28">
        <f t="shared" si="107"/>
        <v>114182.66</v>
      </c>
      <c r="V647" s="28">
        <f>MIN(H647,I647)*INDEX('[1]2018_commission_structure-Start'!$A$15:$J$18,MATCH($E647,'[1]2018_commission_structure-Start'!$A$15:$A$18,0),MATCH(V$1,'[1]2018_commission_structure-Start'!$A$15:$J$15,0))</f>
        <v>60000</v>
      </c>
      <c r="W647" s="26">
        <f>IF($H647&gt;I647,MIN($H647-I647,J647-I647)*INDEX('[1]2018_commission_structure-Start'!$A$15:$J$18,MATCH($E647,'[1]2018_commission_structure-Start'!$A$15:$A$18,0),MATCH(W$1,'[1]2018_commission_structure-Start'!$A$15:$J$15,0)),0)</f>
        <v>21250</v>
      </c>
      <c r="X647" s="26">
        <f>IF($H647&gt;J647,MIN($H647-J647,K647-J647)*INDEX('[1]2018_commission_structure-Start'!$A$15:$J$18,MATCH($E647,'[1]2018_commission_structure-Start'!$A$15:$A$18,0),MATCH(X$1,'[1]2018_commission_structure-Start'!$A$15:$J$15,0)),0)</f>
        <v>2117.4</v>
      </c>
      <c r="Y647" s="26">
        <f>IF($H647&gt;K647,MIN($H647-K647,L647-K647)*INDEX('[1]2018_commission_structure-Start'!$A$15:$J$18,MATCH($E647,'[1]2018_commission_structure-Start'!$A$15:$A$18,0),MATCH(Y$1,'[1]2018_commission_structure-Start'!$A$15:$J$15,0)),0)</f>
        <v>0</v>
      </c>
      <c r="Z647" s="26">
        <f>IF(H647&gt;L647,(H647-L647)*INDEX('[1]2018_commission_structure-Start'!$A$21:$I$24,MATCH($E647,'[1]2018_commission_structure-Start'!$A$21:$A$24,0),MATCH(Z$1,'[1]2018_commission_structure-Start'!$A$21:$I$21,0)),0)</f>
        <v>0</v>
      </c>
      <c r="AA647" s="28">
        <f t="shared" si="108"/>
        <v>83367.399999999994</v>
      </c>
      <c r="AB647" s="28">
        <f t="shared" si="109"/>
        <v>126894.39999999999</v>
      </c>
    </row>
    <row r="648" spans="1:28" x14ac:dyDescent="0.2">
      <c r="A648" s="25" t="str">
        <f t="shared" si="100"/>
        <v>Rosalie Brankley</v>
      </c>
      <c r="B648" s="25">
        <v>4937054791</v>
      </c>
      <c r="C648" s="25" t="s">
        <v>1261</v>
      </c>
      <c r="D648" s="25" t="s">
        <v>1262</v>
      </c>
      <c r="E648" s="25" t="s">
        <v>29</v>
      </c>
      <c r="F648" s="25">
        <v>58630</v>
      </c>
      <c r="G648" s="25">
        <f>COUNTIF([1]deals_closed!D:D,B648)</f>
        <v>17</v>
      </c>
      <c r="H648" s="26">
        <f>SUMIF([1]deals_closed!D:D,B648,[1]deals_closed!C:C)</f>
        <v>629139</v>
      </c>
      <c r="I648" s="26">
        <f>VLOOKUP(E648,'[1]2018_commission_structure-Start'!$A$22:$I$24,9,FALSE)</f>
        <v>600000</v>
      </c>
      <c r="J648" s="26">
        <f t="shared" si="101"/>
        <v>750000</v>
      </c>
      <c r="K648" s="26">
        <f t="shared" si="102"/>
        <v>900000</v>
      </c>
      <c r="L648" s="26">
        <f t="shared" si="103"/>
        <v>1200000</v>
      </c>
      <c r="M648" s="27">
        <f t="shared" si="104"/>
        <v>1.048565</v>
      </c>
      <c r="N648" s="25" t="str">
        <f t="shared" si="105"/>
        <v>100-125%</v>
      </c>
      <c r="O648" s="28">
        <f>MIN(H648,I648)*INDEX('[1]2018_commission_structure-Start'!$A$21:$I$24,MATCH($E648,'[1]2018_commission_structure-Start'!$A$21:$A$24,0),MATCH(O$1,'[1]2018_commission_structure-Start'!$A$21:$I$21,0))</f>
        <v>78000</v>
      </c>
      <c r="P648" s="26">
        <f>IF(H648&gt;I648,MIN(H648-I648,J648-I648)*INDEX('[1]2018_commission_structure-Start'!$A$21:$I$24,MATCH($E648,'[1]2018_commission_structure-Start'!$A$21:$A$24,0), MATCH(P$1,'[1]2018_commission_structure-Start'!$A$21:$I$21,0)),0)</f>
        <v>4953.63</v>
      </c>
      <c r="Q648" s="26">
        <f>IF($H648&gt;J648,MIN($H648-J648,K648-J648)*INDEX('[1]2018_commission_structure-Start'!$A$21:$I$24,MATCH($E648,'[1]2018_commission_structure-Start'!$A$21:$A$24,0), MATCH(Q$1,'[1]2018_commission_structure-Start'!$A$21:$I$21,0)),0)</f>
        <v>0</v>
      </c>
      <c r="R648" s="26">
        <f>IF($H648&gt;K648,MIN($H648-K648,L648-K648)*INDEX('[1]2018_commission_structure-Start'!$A$21:$I$24,MATCH($E648,'[1]2018_commission_structure-Start'!$A$21:$A$24,0), MATCH(R$1,'[1]2018_commission_structure-Start'!$A$21:$I$21,0)),0)</f>
        <v>0</v>
      </c>
      <c r="S648" s="26">
        <f>IF(H648&gt;L648,(H648-L648)*INDEX('[1]2018_commission_structure-Start'!$A$21:$I$24,MATCH($E648,'[1]2018_commission_structure-Start'!$A$21:$A$24,0),MATCH(S$1,'[1]2018_commission_structure-Start'!$A$21:$I$21,0)),0)</f>
        <v>0</v>
      </c>
      <c r="T648" s="28">
        <f t="shared" si="106"/>
        <v>82953.63</v>
      </c>
      <c r="U648" s="28">
        <f t="shared" si="107"/>
        <v>141583.63</v>
      </c>
      <c r="V648" s="28">
        <f>MIN(H648,I648)*INDEX('[1]2018_commission_structure-Start'!$A$15:$J$18,MATCH($E648,'[1]2018_commission_structure-Start'!$A$15:$A$18,0),MATCH(V$1,'[1]2018_commission_structure-Start'!$A$15:$J$15,0))</f>
        <v>90000</v>
      </c>
      <c r="W648" s="26">
        <f>IF($H648&gt;I648,MIN($H648-I648,J648-I648)*INDEX('[1]2018_commission_structure-Start'!$A$15:$J$18,MATCH($E648,'[1]2018_commission_structure-Start'!$A$15:$A$18,0),MATCH(W$1,'[1]2018_commission_structure-Start'!$A$15:$J$15,0)),0)</f>
        <v>5245.0199999999995</v>
      </c>
      <c r="X648" s="26">
        <f>IF($H648&gt;J648,MIN($H648-J648,K648-J648)*INDEX('[1]2018_commission_structure-Start'!$A$15:$J$18,MATCH($E648,'[1]2018_commission_structure-Start'!$A$15:$A$18,0),MATCH(X$1,'[1]2018_commission_structure-Start'!$A$15:$J$15,0)),0)</f>
        <v>0</v>
      </c>
      <c r="Y648" s="26">
        <f>IF($H648&gt;K648,MIN($H648-K648,L648-K648)*INDEX('[1]2018_commission_structure-Start'!$A$15:$J$18,MATCH($E648,'[1]2018_commission_structure-Start'!$A$15:$A$18,0),MATCH(Y$1,'[1]2018_commission_structure-Start'!$A$15:$J$15,0)),0)</f>
        <v>0</v>
      </c>
      <c r="Z648" s="26">
        <f>IF(H648&gt;L648,(H648-L648)*INDEX('[1]2018_commission_structure-Start'!$A$21:$I$24,MATCH($E648,'[1]2018_commission_structure-Start'!$A$21:$A$24,0),MATCH(Z$1,'[1]2018_commission_structure-Start'!$A$21:$I$21,0)),0)</f>
        <v>0</v>
      </c>
      <c r="AA648" s="28">
        <f t="shared" si="108"/>
        <v>95245.02</v>
      </c>
      <c r="AB648" s="28">
        <f t="shared" si="109"/>
        <v>153875.02000000002</v>
      </c>
    </row>
    <row r="649" spans="1:28" x14ac:dyDescent="0.2">
      <c r="A649" s="25" t="str">
        <f t="shared" si="100"/>
        <v>Josiah Pepi</v>
      </c>
      <c r="B649" s="25">
        <v>7436398989</v>
      </c>
      <c r="C649" s="25" t="s">
        <v>1263</v>
      </c>
      <c r="D649" s="25" t="s">
        <v>1264</v>
      </c>
      <c r="E649" s="25" t="s">
        <v>10</v>
      </c>
      <c r="F649" s="25">
        <v>117196</v>
      </c>
      <c r="G649" s="25">
        <f>COUNTIF([1]deals_closed!D:D,B649)</f>
        <v>14</v>
      </c>
      <c r="H649" s="26">
        <f>SUMIF([1]deals_closed!D:D,B649,[1]deals_closed!C:C)</f>
        <v>595107</v>
      </c>
      <c r="I649" s="26">
        <f>VLOOKUP(E649,'[1]2018_commission_structure-Start'!$A$22:$I$24,9,FALSE)</f>
        <v>750000</v>
      </c>
      <c r="J649" s="26">
        <f t="shared" si="101"/>
        <v>937500</v>
      </c>
      <c r="K649" s="26">
        <f t="shared" si="102"/>
        <v>1125000</v>
      </c>
      <c r="L649" s="26">
        <f t="shared" si="103"/>
        <v>1500000</v>
      </c>
      <c r="M649" s="27">
        <f t="shared" si="104"/>
        <v>0.79347599999999996</v>
      </c>
      <c r="N649" s="25" t="str">
        <f t="shared" si="105"/>
        <v>0-100%</v>
      </c>
      <c r="O649" s="28">
        <f>MIN(H649,I649)*INDEX('[1]2018_commission_structure-Start'!$A$21:$I$24,MATCH($E649,'[1]2018_commission_structure-Start'!$A$21:$A$24,0),MATCH(O$1,'[1]2018_commission_structure-Start'!$A$21:$I$21,0))</f>
        <v>89266.05</v>
      </c>
      <c r="P649" s="26">
        <f>IF(H649&gt;I649,MIN(H649-I649,J649-I649)*INDEX('[1]2018_commission_structure-Start'!$A$21:$I$24,MATCH($E649,'[1]2018_commission_structure-Start'!$A$21:$A$24,0), MATCH(P$1,'[1]2018_commission_structure-Start'!$A$21:$I$21,0)),0)</f>
        <v>0</v>
      </c>
      <c r="Q649" s="26">
        <f>IF($H649&gt;J649,MIN($H649-J649,K649-J649)*INDEX('[1]2018_commission_structure-Start'!$A$21:$I$24,MATCH($E649,'[1]2018_commission_structure-Start'!$A$21:$A$24,0), MATCH(Q$1,'[1]2018_commission_structure-Start'!$A$21:$I$21,0)),0)</f>
        <v>0</v>
      </c>
      <c r="R649" s="26">
        <f>IF($H649&gt;K649,MIN($H649-K649,L649-K649)*INDEX('[1]2018_commission_structure-Start'!$A$21:$I$24,MATCH($E649,'[1]2018_commission_structure-Start'!$A$21:$A$24,0), MATCH(R$1,'[1]2018_commission_structure-Start'!$A$21:$I$21,0)),0)</f>
        <v>0</v>
      </c>
      <c r="S649" s="26">
        <f>IF(H649&gt;L649,(H649-L649)*INDEX('[1]2018_commission_structure-Start'!$A$21:$I$24,MATCH($E649,'[1]2018_commission_structure-Start'!$A$21:$A$24,0),MATCH(S$1,'[1]2018_commission_structure-Start'!$A$21:$I$21,0)),0)</f>
        <v>0</v>
      </c>
      <c r="T649" s="28">
        <f t="shared" si="106"/>
        <v>89266.05</v>
      </c>
      <c r="U649" s="28">
        <f t="shared" si="107"/>
        <v>206462.05</v>
      </c>
      <c r="V649" s="28">
        <f>MIN(H649,I649)*INDEX('[1]2018_commission_structure-Start'!$A$15:$J$18,MATCH($E649,'[1]2018_commission_structure-Start'!$A$15:$A$18,0),MATCH(V$1,'[1]2018_commission_structure-Start'!$A$15:$J$15,0))</f>
        <v>89266.05</v>
      </c>
      <c r="W649" s="26">
        <f>IF($H649&gt;I649,MIN($H649-I649,J649-I649)*INDEX('[1]2018_commission_structure-Start'!$A$15:$J$18,MATCH($E649,'[1]2018_commission_structure-Start'!$A$15:$A$18,0),MATCH(W$1,'[1]2018_commission_structure-Start'!$A$15:$J$15,0)),0)</f>
        <v>0</v>
      </c>
      <c r="X649" s="26">
        <f>IF($H649&gt;J649,MIN($H649-J649,K649-J649)*INDEX('[1]2018_commission_structure-Start'!$A$15:$J$18,MATCH($E649,'[1]2018_commission_structure-Start'!$A$15:$A$18,0),MATCH(X$1,'[1]2018_commission_structure-Start'!$A$15:$J$15,0)),0)</f>
        <v>0</v>
      </c>
      <c r="Y649" s="26">
        <f>IF($H649&gt;K649,MIN($H649-K649,L649-K649)*INDEX('[1]2018_commission_structure-Start'!$A$15:$J$18,MATCH($E649,'[1]2018_commission_structure-Start'!$A$15:$A$18,0),MATCH(Y$1,'[1]2018_commission_structure-Start'!$A$15:$J$15,0)),0)</f>
        <v>0</v>
      </c>
      <c r="Z649" s="26">
        <f>IF(H649&gt;L649,(H649-L649)*INDEX('[1]2018_commission_structure-Start'!$A$21:$I$24,MATCH($E649,'[1]2018_commission_structure-Start'!$A$21:$A$24,0),MATCH(Z$1,'[1]2018_commission_structure-Start'!$A$21:$I$21,0)),0)</f>
        <v>0</v>
      </c>
      <c r="AA649" s="28">
        <f t="shared" si="108"/>
        <v>89266.05</v>
      </c>
      <c r="AB649" s="28">
        <f t="shared" si="109"/>
        <v>206462.05</v>
      </c>
    </row>
    <row r="650" spans="1:28" x14ac:dyDescent="0.2">
      <c r="A650" s="25" t="str">
        <f t="shared" si="100"/>
        <v>Amandie McDyer</v>
      </c>
      <c r="B650" s="25">
        <v>7914395587</v>
      </c>
      <c r="C650" s="25" t="s">
        <v>1265</v>
      </c>
      <c r="D650" s="25" t="s">
        <v>1266</v>
      </c>
      <c r="E650" s="25" t="s">
        <v>29</v>
      </c>
      <c r="F650" s="25">
        <v>69724</v>
      </c>
      <c r="G650" s="25">
        <f>COUNTIF([1]deals_closed!D:D,B650)</f>
        <v>21</v>
      </c>
      <c r="H650" s="26">
        <f>SUMIF([1]deals_closed!D:D,B650,[1]deals_closed!C:C)</f>
        <v>839903</v>
      </c>
      <c r="I650" s="26">
        <f>VLOOKUP(E650,'[1]2018_commission_structure-Start'!$A$22:$I$24,9,FALSE)</f>
        <v>600000</v>
      </c>
      <c r="J650" s="26">
        <f t="shared" si="101"/>
        <v>750000</v>
      </c>
      <c r="K650" s="26">
        <f t="shared" si="102"/>
        <v>900000</v>
      </c>
      <c r="L650" s="26">
        <f t="shared" si="103"/>
        <v>1200000</v>
      </c>
      <c r="M650" s="27">
        <f t="shared" si="104"/>
        <v>1.3998383333333333</v>
      </c>
      <c r="N650" s="25" t="str">
        <f t="shared" si="105"/>
        <v>125-150%</v>
      </c>
      <c r="O650" s="28">
        <f>MIN(H650,I650)*INDEX('[1]2018_commission_structure-Start'!$A$21:$I$24,MATCH($E650,'[1]2018_commission_structure-Start'!$A$21:$A$24,0),MATCH(O$1,'[1]2018_commission_structure-Start'!$A$21:$I$21,0))</f>
        <v>78000</v>
      </c>
      <c r="P650" s="26">
        <f>IF(H650&gt;I650,MIN(H650-I650,J650-I650)*INDEX('[1]2018_commission_structure-Start'!$A$21:$I$24,MATCH($E650,'[1]2018_commission_structure-Start'!$A$21:$A$24,0), MATCH(P$1,'[1]2018_commission_structure-Start'!$A$21:$I$21,0)),0)</f>
        <v>25500.000000000004</v>
      </c>
      <c r="Q650" s="26">
        <f>IF($H650&gt;J650,MIN($H650-J650,K650-J650)*INDEX('[1]2018_commission_structure-Start'!$A$21:$I$24,MATCH($E650,'[1]2018_commission_structure-Start'!$A$21:$A$24,0), MATCH(Q$1,'[1]2018_commission_structure-Start'!$A$21:$I$21,0)),0)</f>
        <v>18879.63</v>
      </c>
      <c r="R650" s="26">
        <f>IF($H650&gt;K650,MIN($H650-K650,L650-K650)*INDEX('[1]2018_commission_structure-Start'!$A$21:$I$24,MATCH($E650,'[1]2018_commission_structure-Start'!$A$21:$A$24,0), MATCH(R$1,'[1]2018_commission_structure-Start'!$A$21:$I$21,0)),0)</f>
        <v>0</v>
      </c>
      <c r="S650" s="26">
        <f>IF(H650&gt;L650,(H650-L650)*INDEX('[1]2018_commission_structure-Start'!$A$21:$I$24,MATCH($E650,'[1]2018_commission_structure-Start'!$A$21:$A$24,0),MATCH(S$1,'[1]2018_commission_structure-Start'!$A$21:$I$21,0)),0)</f>
        <v>0</v>
      </c>
      <c r="T650" s="28">
        <f t="shared" si="106"/>
        <v>122379.63</v>
      </c>
      <c r="U650" s="28">
        <f t="shared" si="107"/>
        <v>192103.63</v>
      </c>
      <c r="V650" s="28">
        <f>MIN(H650,I650)*INDEX('[1]2018_commission_structure-Start'!$A$15:$J$18,MATCH($E650,'[1]2018_commission_structure-Start'!$A$15:$A$18,0),MATCH(V$1,'[1]2018_commission_structure-Start'!$A$15:$J$15,0))</f>
        <v>90000</v>
      </c>
      <c r="W650" s="26">
        <f>IF($H650&gt;I650,MIN($H650-I650,J650-I650)*INDEX('[1]2018_commission_structure-Start'!$A$15:$J$18,MATCH($E650,'[1]2018_commission_structure-Start'!$A$15:$A$18,0),MATCH(W$1,'[1]2018_commission_structure-Start'!$A$15:$J$15,0)),0)</f>
        <v>27000</v>
      </c>
      <c r="X650" s="26">
        <f>IF($H650&gt;J650,MIN($H650-J650,K650-J650)*INDEX('[1]2018_commission_structure-Start'!$A$15:$J$18,MATCH($E650,'[1]2018_commission_structure-Start'!$A$15:$A$18,0),MATCH(X$1,'[1]2018_commission_structure-Start'!$A$15:$J$15,0)),0)</f>
        <v>22475.75</v>
      </c>
      <c r="Y650" s="26">
        <f>IF($H650&gt;K650,MIN($H650-K650,L650-K650)*INDEX('[1]2018_commission_structure-Start'!$A$15:$J$18,MATCH($E650,'[1]2018_commission_structure-Start'!$A$15:$A$18,0),MATCH(Y$1,'[1]2018_commission_structure-Start'!$A$15:$J$15,0)),0)</f>
        <v>0</v>
      </c>
      <c r="Z650" s="26">
        <f>IF(H650&gt;L650,(H650-L650)*INDEX('[1]2018_commission_structure-Start'!$A$21:$I$24,MATCH($E650,'[1]2018_commission_structure-Start'!$A$21:$A$24,0),MATCH(Z$1,'[1]2018_commission_structure-Start'!$A$21:$I$21,0)),0)</f>
        <v>0</v>
      </c>
      <c r="AA650" s="28">
        <f t="shared" si="108"/>
        <v>139475.75</v>
      </c>
      <c r="AB650" s="28">
        <f t="shared" si="109"/>
        <v>209199.75</v>
      </c>
    </row>
    <row r="651" spans="1:28" x14ac:dyDescent="0.2">
      <c r="A651" s="25" t="str">
        <f t="shared" si="100"/>
        <v>Kaitlin Greeveson</v>
      </c>
      <c r="B651" s="25">
        <v>9854387496</v>
      </c>
      <c r="C651" s="25" t="s">
        <v>1267</v>
      </c>
      <c r="D651" s="25" t="s">
        <v>1268</v>
      </c>
      <c r="E651" s="25" t="s">
        <v>10</v>
      </c>
      <c r="F651" s="25">
        <v>120820</v>
      </c>
      <c r="G651" s="25">
        <f>COUNTIF([1]deals_closed!D:D,B651)</f>
        <v>26</v>
      </c>
      <c r="H651" s="26">
        <f>SUMIF([1]deals_closed!D:D,B651,[1]deals_closed!C:C)</f>
        <v>956782</v>
      </c>
      <c r="I651" s="26">
        <f>VLOOKUP(E651,'[1]2018_commission_structure-Start'!$A$22:$I$24,9,FALSE)</f>
        <v>750000</v>
      </c>
      <c r="J651" s="26">
        <f t="shared" si="101"/>
        <v>937500</v>
      </c>
      <c r="K651" s="26">
        <f t="shared" si="102"/>
        <v>1125000</v>
      </c>
      <c r="L651" s="26">
        <f t="shared" si="103"/>
        <v>1500000</v>
      </c>
      <c r="M651" s="27">
        <f t="shared" si="104"/>
        <v>1.2757093333333334</v>
      </c>
      <c r="N651" s="25" t="str">
        <f t="shared" si="105"/>
        <v>125-150%</v>
      </c>
      <c r="O651" s="28">
        <f>MIN(H651,I651)*INDEX('[1]2018_commission_structure-Start'!$A$21:$I$24,MATCH($E651,'[1]2018_commission_structure-Start'!$A$21:$A$24,0),MATCH(O$1,'[1]2018_commission_structure-Start'!$A$21:$I$21,0))</f>
        <v>112500</v>
      </c>
      <c r="P651" s="26">
        <f>IF(H651&gt;I651,MIN(H651-I651,J651-I651)*INDEX('[1]2018_commission_structure-Start'!$A$21:$I$24,MATCH($E651,'[1]2018_commission_structure-Start'!$A$21:$A$24,0), MATCH(P$1,'[1]2018_commission_structure-Start'!$A$21:$I$21,0)),0)</f>
        <v>35625</v>
      </c>
      <c r="Q651" s="26">
        <f>IF($H651&gt;J651,MIN($H651-J651,K651-J651)*INDEX('[1]2018_commission_structure-Start'!$A$21:$I$24,MATCH($E651,'[1]2018_commission_structure-Start'!$A$21:$A$24,0), MATCH(Q$1,'[1]2018_commission_structure-Start'!$A$21:$I$21,0)),0)</f>
        <v>4434.8600000000006</v>
      </c>
      <c r="R651" s="26">
        <f>IF($H651&gt;K651,MIN($H651-K651,L651-K651)*INDEX('[1]2018_commission_structure-Start'!$A$21:$I$24,MATCH($E651,'[1]2018_commission_structure-Start'!$A$21:$A$24,0), MATCH(R$1,'[1]2018_commission_structure-Start'!$A$21:$I$21,0)),0)</f>
        <v>0</v>
      </c>
      <c r="S651" s="26">
        <f>IF(H651&gt;L651,(H651-L651)*INDEX('[1]2018_commission_structure-Start'!$A$21:$I$24,MATCH($E651,'[1]2018_commission_structure-Start'!$A$21:$A$24,0),MATCH(S$1,'[1]2018_commission_structure-Start'!$A$21:$I$21,0)),0)</f>
        <v>0</v>
      </c>
      <c r="T651" s="28">
        <f t="shared" si="106"/>
        <v>152559.85999999999</v>
      </c>
      <c r="U651" s="28">
        <f t="shared" si="107"/>
        <v>273379.86</v>
      </c>
      <c r="V651" s="28">
        <f>MIN(H651,I651)*INDEX('[1]2018_commission_structure-Start'!$A$15:$J$18,MATCH($E651,'[1]2018_commission_structure-Start'!$A$15:$A$18,0),MATCH(V$1,'[1]2018_commission_structure-Start'!$A$15:$J$15,0))</f>
        <v>112500</v>
      </c>
      <c r="W651" s="26">
        <f>IF($H651&gt;I651,MIN($H651-I651,J651-I651)*INDEX('[1]2018_commission_structure-Start'!$A$15:$J$18,MATCH($E651,'[1]2018_commission_structure-Start'!$A$15:$A$18,0),MATCH(W$1,'[1]2018_commission_structure-Start'!$A$15:$J$15,0)),0)</f>
        <v>41250</v>
      </c>
      <c r="X651" s="26">
        <f>IF($H651&gt;J651,MIN($H651-J651,K651-J651)*INDEX('[1]2018_commission_structure-Start'!$A$15:$J$18,MATCH($E651,'[1]2018_commission_structure-Start'!$A$15:$A$18,0),MATCH(X$1,'[1]2018_commission_structure-Start'!$A$15:$J$15,0)),0)</f>
        <v>4820.5</v>
      </c>
      <c r="Y651" s="26">
        <f>IF($H651&gt;K651,MIN($H651-K651,L651-K651)*INDEX('[1]2018_commission_structure-Start'!$A$15:$J$18,MATCH($E651,'[1]2018_commission_structure-Start'!$A$15:$A$18,0),MATCH(Y$1,'[1]2018_commission_structure-Start'!$A$15:$J$15,0)),0)</f>
        <v>0</v>
      </c>
      <c r="Z651" s="26">
        <f>IF(H651&gt;L651,(H651-L651)*INDEX('[1]2018_commission_structure-Start'!$A$21:$I$24,MATCH($E651,'[1]2018_commission_structure-Start'!$A$21:$A$24,0),MATCH(Z$1,'[1]2018_commission_structure-Start'!$A$21:$I$21,0)),0)</f>
        <v>0</v>
      </c>
      <c r="AA651" s="28">
        <f t="shared" si="108"/>
        <v>158570.5</v>
      </c>
      <c r="AB651" s="28">
        <f t="shared" si="109"/>
        <v>279390.5</v>
      </c>
    </row>
    <row r="652" spans="1:28" x14ac:dyDescent="0.2">
      <c r="A652" s="25" t="str">
        <f t="shared" si="100"/>
        <v>Phillipe Shildrake</v>
      </c>
      <c r="B652" s="25">
        <v>6321654205</v>
      </c>
      <c r="C652" s="25" t="s">
        <v>691</v>
      </c>
      <c r="D652" s="25" t="s">
        <v>1269</v>
      </c>
      <c r="E652" s="25" t="s">
        <v>29</v>
      </c>
      <c r="F652" s="25">
        <v>78338</v>
      </c>
      <c r="G652" s="25">
        <f>COUNTIF([1]deals_closed!D:D,B652)</f>
        <v>18</v>
      </c>
      <c r="H652" s="26">
        <f>SUMIF([1]deals_closed!D:D,B652,[1]deals_closed!C:C)</f>
        <v>732828</v>
      </c>
      <c r="I652" s="26">
        <f>VLOOKUP(E652,'[1]2018_commission_structure-Start'!$A$22:$I$24,9,FALSE)</f>
        <v>600000</v>
      </c>
      <c r="J652" s="26">
        <f t="shared" si="101"/>
        <v>750000</v>
      </c>
      <c r="K652" s="26">
        <f t="shared" si="102"/>
        <v>900000</v>
      </c>
      <c r="L652" s="26">
        <f t="shared" si="103"/>
        <v>1200000</v>
      </c>
      <c r="M652" s="27">
        <f t="shared" si="104"/>
        <v>1.2213799999999999</v>
      </c>
      <c r="N652" s="25" t="str">
        <f t="shared" si="105"/>
        <v>100-125%</v>
      </c>
      <c r="O652" s="28">
        <f>MIN(H652,I652)*INDEX('[1]2018_commission_structure-Start'!$A$21:$I$24,MATCH($E652,'[1]2018_commission_structure-Start'!$A$21:$A$24,0),MATCH(O$1,'[1]2018_commission_structure-Start'!$A$21:$I$21,0))</f>
        <v>78000</v>
      </c>
      <c r="P652" s="26">
        <f>IF(H652&gt;I652,MIN(H652-I652,J652-I652)*INDEX('[1]2018_commission_structure-Start'!$A$21:$I$24,MATCH($E652,'[1]2018_commission_structure-Start'!$A$21:$A$24,0), MATCH(P$1,'[1]2018_commission_structure-Start'!$A$21:$I$21,0)),0)</f>
        <v>22580.760000000002</v>
      </c>
      <c r="Q652" s="26">
        <f>IF($H652&gt;J652,MIN($H652-J652,K652-J652)*INDEX('[1]2018_commission_structure-Start'!$A$21:$I$24,MATCH($E652,'[1]2018_commission_structure-Start'!$A$21:$A$24,0), MATCH(Q$1,'[1]2018_commission_structure-Start'!$A$21:$I$21,0)),0)</f>
        <v>0</v>
      </c>
      <c r="R652" s="26">
        <f>IF($H652&gt;K652,MIN($H652-K652,L652-K652)*INDEX('[1]2018_commission_structure-Start'!$A$21:$I$24,MATCH($E652,'[1]2018_commission_structure-Start'!$A$21:$A$24,0), MATCH(R$1,'[1]2018_commission_structure-Start'!$A$21:$I$21,0)),0)</f>
        <v>0</v>
      </c>
      <c r="S652" s="26">
        <f>IF(H652&gt;L652,(H652-L652)*INDEX('[1]2018_commission_structure-Start'!$A$21:$I$24,MATCH($E652,'[1]2018_commission_structure-Start'!$A$21:$A$24,0),MATCH(S$1,'[1]2018_commission_structure-Start'!$A$21:$I$21,0)),0)</f>
        <v>0</v>
      </c>
      <c r="T652" s="28">
        <f t="shared" si="106"/>
        <v>100580.76000000001</v>
      </c>
      <c r="U652" s="28">
        <f t="shared" si="107"/>
        <v>178918.76</v>
      </c>
      <c r="V652" s="28">
        <f>MIN(H652,I652)*INDEX('[1]2018_commission_structure-Start'!$A$15:$J$18,MATCH($E652,'[1]2018_commission_structure-Start'!$A$15:$A$18,0),MATCH(V$1,'[1]2018_commission_structure-Start'!$A$15:$J$15,0))</f>
        <v>90000</v>
      </c>
      <c r="W652" s="26">
        <f>IF($H652&gt;I652,MIN($H652-I652,J652-I652)*INDEX('[1]2018_commission_structure-Start'!$A$15:$J$18,MATCH($E652,'[1]2018_commission_structure-Start'!$A$15:$A$18,0),MATCH(W$1,'[1]2018_commission_structure-Start'!$A$15:$J$15,0)),0)</f>
        <v>23909.040000000001</v>
      </c>
      <c r="X652" s="26">
        <f>IF($H652&gt;J652,MIN($H652-J652,K652-J652)*INDEX('[1]2018_commission_structure-Start'!$A$15:$J$18,MATCH($E652,'[1]2018_commission_structure-Start'!$A$15:$A$18,0),MATCH(X$1,'[1]2018_commission_structure-Start'!$A$15:$J$15,0)),0)</f>
        <v>0</v>
      </c>
      <c r="Y652" s="26">
        <f>IF($H652&gt;K652,MIN($H652-K652,L652-K652)*INDEX('[1]2018_commission_structure-Start'!$A$15:$J$18,MATCH($E652,'[1]2018_commission_structure-Start'!$A$15:$A$18,0),MATCH(Y$1,'[1]2018_commission_structure-Start'!$A$15:$J$15,0)),0)</f>
        <v>0</v>
      </c>
      <c r="Z652" s="26">
        <f>IF(H652&gt;L652,(H652-L652)*INDEX('[1]2018_commission_structure-Start'!$A$21:$I$24,MATCH($E652,'[1]2018_commission_structure-Start'!$A$21:$A$24,0),MATCH(Z$1,'[1]2018_commission_structure-Start'!$A$21:$I$21,0)),0)</f>
        <v>0</v>
      </c>
      <c r="AA652" s="28">
        <f t="shared" si="108"/>
        <v>113909.04000000001</v>
      </c>
      <c r="AB652" s="28">
        <f t="shared" si="109"/>
        <v>192247.04000000001</v>
      </c>
    </row>
    <row r="653" spans="1:28" x14ac:dyDescent="0.2">
      <c r="A653" s="25" t="str">
        <f t="shared" si="100"/>
        <v>Carleen Mingus</v>
      </c>
      <c r="B653" s="25">
        <v>3016741628</v>
      </c>
      <c r="C653" s="25" t="s">
        <v>1270</v>
      </c>
      <c r="D653" s="25" t="s">
        <v>1271</v>
      </c>
      <c r="E653" s="25" t="s">
        <v>10</v>
      </c>
      <c r="F653" s="25">
        <v>122851</v>
      </c>
      <c r="G653" s="25">
        <f>COUNTIF([1]deals_closed!D:D,B653)</f>
        <v>22</v>
      </c>
      <c r="H653" s="26">
        <f>SUMIF([1]deals_closed!D:D,B653,[1]deals_closed!C:C)</f>
        <v>854591</v>
      </c>
      <c r="I653" s="26">
        <f>VLOOKUP(E653,'[1]2018_commission_structure-Start'!$A$22:$I$24,9,FALSE)</f>
        <v>750000</v>
      </c>
      <c r="J653" s="26">
        <f t="shared" si="101"/>
        <v>937500</v>
      </c>
      <c r="K653" s="26">
        <f t="shared" si="102"/>
        <v>1125000</v>
      </c>
      <c r="L653" s="26">
        <f t="shared" si="103"/>
        <v>1500000</v>
      </c>
      <c r="M653" s="27">
        <f t="shared" si="104"/>
        <v>1.1394546666666667</v>
      </c>
      <c r="N653" s="25" t="str">
        <f t="shared" si="105"/>
        <v>100-125%</v>
      </c>
      <c r="O653" s="28">
        <f>MIN(H653,I653)*INDEX('[1]2018_commission_structure-Start'!$A$21:$I$24,MATCH($E653,'[1]2018_commission_structure-Start'!$A$21:$A$24,0),MATCH(O$1,'[1]2018_commission_structure-Start'!$A$21:$I$21,0))</f>
        <v>112500</v>
      </c>
      <c r="P653" s="26">
        <f>IF(H653&gt;I653,MIN(H653-I653,J653-I653)*INDEX('[1]2018_commission_structure-Start'!$A$21:$I$24,MATCH($E653,'[1]2018_commission_structure-Start'!$A$21:$A$24,0), MATCH(P$1,'[1]2018_commission_structure-Start'!$A$21:$I$21,0)),0)</f>
        <v>19872.29</v>
      </c>
      <c r="Q653" s="26">
        <f>IF($H653&gt;J653,MIN($H653-J653,K653-J653)*INDEX('[1]2018_commission_structure-Start'!$A$21:$I$24,MATCH($E653,'[1]2018_commission_structure-Start'!$A$21:$A$24,0), MATCH(Q$1,'[1]2018_commission_structure-Start'!$A$21:$I$21,0)),0)</f>
        <v>0</v>
      </c>
      <c r="R653" s="26">
        <f>IF($H653&gt;K653,MIN($H653-K653,L653-K653)*INDEX('[1]2018_commission_structure-Start'!$A$21:$I$24,MATCH($E653,'[1]2018_commission_structure-Start'!$A$21:$A$24,0), MATCH(R$1,'[1]2018_commission_structure-Start'!$A$21:$I$21,0)),0)</f>
        <v>0</v>
      </c>
      <c r="S653" s="26">
        <f>IF(H653&gt;L653,(H653-L653)*INDEX('[1]2018_commission_structure-Start'!$A$21:$I$24,MATCH($E653,'[1]2018_commission_structure-Start'!$A$21:$A$24,0),MATCH(S$1,'[1]2018_commission_structure-Start'!$A$21:$I$21,0)),0)</f>
        <v>0</v>
      </c>
      <c r="T653" s="28">
        <f t="shared" si="106"/>
        <v>132372.29</v>
      </c>
      <c r="U653" s="28">
        <f t="shared" si="107"/>
        <v>255223.29</v>
      </c>
      <c r="V653" s="28">
        <f>MIN(H653,I653)*INDEX('[1]2018_commission_structure-Start'!$A$15:$J$18,MATCH($E653,'[1]2018_commission_structure-Start'!$A$15:$A$18,0),MATCH(V$1,'[1]2018_commission_structure-Start'!$A$15:$J$15,0))</f>
        <v>112500</v>
      </c>
      <c r="W653" s="26">
        <f>IF($H653&gt;I653,MIN($H653-I653,J653-I653)*INDEX('[1]2018_commission_structure-Start'!$A$15:$J$18,MATCH($E653,'[1]2018_commission_structure-Start'!$A$15:$A$18,0),MATCH(W$1,'[1]2018_commission_structure-Start'!$A$15:$J$15,0)),0)</f>
        <v>23010.02</v>
      </c>
      <c r="X653" s="26">
        <f>IF($H653&gt;J653,MIN($H653-J653,K653-J653)*INDEX('[1]2018_commission_structure-Start'!$A$15:$J$18,MATCH($E653,'[1]2018_commission_structure-Start'!$A$15:$A$18,0),MATCH(X$1,'[1]2018_commission_structure-Start'!$A$15:$J$15,0)),0)</f>
        <v>0</v>
      </c>
      <c r="Y653" s="26">
        <f>IF($H653&gt;K653,MIN($H653-K653,L653-K653)*INDEX('[1]2018_commission_structure-Start'!$A$15:$J$18,MATCH($E653,'[1]2018_commission_structure-Start'!$A$15:$A$18,0),MATCH(Y$1,'[1]2018_commission_structure-Start'!$A$15:$J$15,0)),0)</f>
        <v>0</v>
      </c>
      <c r="Z653" s="26">
        <f>IF(H653&gt;L653,(H653-L653)*INDEX('[1]2018_commission_structure-Start'!$A$21:$I$24,MATCH($E653,'[1]2018_commission_structure-Start'!$A$21:$A$24,0),MATCH(Z$1,'[1]2018_commission_structure-Start'!$A$21:$I$21,0)),0)</f>
        <v>0</v>
      </c>
      <c r="AA653" s="28">
        <f t="shared" si="108"/>
        <v>135510.01999999999</v>
      </c>
      <c r="AB653" s="28">
        <f t="shared" si="109"/>
        <v>258361.02</v>
      </c>
    </row>
    <row r="654" spans="1:28" x14ac:dyDescent="0.2">
      <c r="A654" s="25" t="str">
        <f t="shared" si="100"/>
        <v>Darin Landal</v>
      </c>
      <c r="B654" s="25">
        <v>7938954179</v>
      </c>
      <c r="C654" s="25" t="s">
        <v>1272</v>
      </c>
      <c r="D654" s="25" t="s">
        <v>1273</v>
      </c>
      <c r="E654" s="25" t="s">
        <v>7</v>
      </c>
      <c r="F654" s="25">
        <v>44924</v>
      </c>
      <c r="G654" s="25">
        <f>COUNTIF([1]deals_closed!D:D,B654)</f>
        <v>15</v>
      </c>
      <c r="H654" s="26">
        <f>SUMIF([1]deals_closed!D:D,B654,[1]deals_closed!C:C)</f>
        <v>588871</v>
      </c>
      <c r="I654" s="26">
        <f>VLOOKUP(E654,'[1]2018_commission_structure-Start'!$A$22:$I$24,9,FALSE)</f>
        <v>500000</v>
      </c>
      <c r="J654" s="26">
        <f t="shared" si="101"/>
        <v>625000</v>
      </c>
      <c r="K654" s="26">
        <f t="shared" si="102"/>
        <v>750000</v>
      </c>
      <c r="L654" s="26">
        <f t="shared" si="103"/>
        <v>1000000</v>
      </c>
      <c r="M654" s="27">
        <f t="shared" si="104"/>
        <v>1.1777420000000001</v>
      </c>
      <c r="N654" s="25" t="str">
        <f t="shared" si="105"/>
        <v>100-125%</v>
      </c>
      <c r="O654" s="28">
        <f>MIN(H654,I654)*INDEX('[1]2018_commission_structure-Start'!$A$21:$I$24,MATCH($E654,'[1]2018_commission_structure-Start'!$A$21:$A$24,0),MATCH(O$1,'[1]2018_commission_structure-Start'!$A$21:$I$21,0))</f>
        <v>50000</v>
      </c>
      <c r="P654" s="26">
        <f>IF(H654&gt;I654,MIN(H654-I654,J654-I654)*INDEX('[1]2018_commission_structure-Start'!$A$21:$I$24,MATCH($E654,'[1]2018_commission_structure-Start'!$A$21:$A$24,0), MATCH(P$1,'[1]2018_commission_structure-Start'!$A$21:$I$21,0)),0)</f>
        <v>13330.65</v>
      </c>
      <c r="Q654" s="26">
        <f>IF($H654&gt;J654,MIN($H654-J654,K654-J654)*INDEX('[1]2018_commission_structure-Start'!$A$21:$I$24,MATCH($E654,'[1]2018_commission_structure-Start'!$A$21:$A$24,0), MATCH(Q$1,'[1]2018_commission_structure-Start'!$A$21:$I$21,0)),0)</f>
        <v>0</v>
      </c>
      <c r="R654" s="26">
        <f>IF($H654&gt;K654,MIN($H654-K654,L654-K654)*INDEX('[1]2018_commission_structure-Start'!$A$21:$I$24,MATCH($E654,'[1]2018_commission_structure-Start'!$A$21:$A$24,0), MATCH(R$1,'[1]2018_commission_structure-Start'!$A$21:$I$21,0)),0)</f>
        <v>0</v>
      </c>
      <c r="S654" s="26">
        <f>IF(H654&gt;L654,(H654-L654)*INDEX('[1]2018_commission_structure-Start'!$A$21:$I$24,MATCH($E654,'[1]2018_commission_structure-Start'!$A$21:$A$24,0),MATCH(S$1,'[1]2018_commission_structure-Start'!$A$21:$I$21,0)),0)</f>
        <v>0</v>
      </c>
      <c r="T654" s="28">
        <f t="shared" si="106"/>
        <v>63330.65</v>
      </c>
      <c r="U654" s="28">
        <f t="shared" si="107"/>
        <v>108254.65</v>
      </c>
      <c r="V654" s="28">
        <f>MIN(H654,I654)*INDEX('[1]2018_commission_structure-Start'!$A$15:$J$18,MATCH($E654,'[1]2018_commission_structure-Start'!$A$15:$A$18,0),MATCH(V$1,'[1]2018_commission_structure-Start'!$A$15:$J$15,0))</f>
        <v>60000</v>
      </c>
      <c r="W654" s="26">
        <f>IF($H654&gt;I654,MIN($H654-I654,J654-I654)*INDEX('[1]2018_commission_structure-Start'!$A$15:$J$18,MATCH($E654,'[1]2018_commission_structure-Start'!$A$15:$A$18,0),MATCH(W$1,'[1]2018_commission_structure-Start'!$A$15:$J$15,0)),0)</f>
        <v>15108.070000000002</v>
      </c>
      <c r="X654" s="26">
        <f>IF($H654&gt;J654,MIN($H654-J654,K654-J654)*INDEX('[1]2018_commission_structure-Start'!$A$15:$J$18,MATCH($E654,'[1]2018_commission_structure-Start'!$A$15:$A$18,0),MATCH(X$1,'[1]2018_commission_structure-Start'!$A$15:$J$15,0)),0)</f>
        <v>0</v>
      </c>
      <c r="Y654" s="26">
        <f>IF($H654&gt;K654,MIN($H654-K654,L654-K654)*INDEX('[1]2018_commission_structure-Start'!$A$15:$J$18,MATCH($E654,'[1]2018_commission_structure-Start'!$A$15:$A$18,0),MATCH(Y$1,'[1]2018_commission_structure-Start'!$A$15:$J$15,0)),0)</f>
        <v>0</v>
      </c>
      <c r="Z654" s="26">
        <f>IF(H654&gt;L654,(H654-L654)*INDEX('[1]2018_commission_structure-Start'!$A$21:$I$24,MATCH($E654,'[1]2018_commission_structure-Start'!$A$21:$A$24,0),MATCH(Z$1,'[1]2018_commission_structure-Start'!$A$21:$I$21,0)),0)</f>
        <v>0</v>
      </c>
      <c r="AA654" s="28">
        <f t="shared" si="108"/>
        <v>75108.070000000007</v>
      </c>
      <c r="AB654" s="28">
        <f t="shared" si="109"/>
        <v>120032.07</v>
      </c>
    </row>
    <row r="655" spans="1:28" x14ac:dyDescent="0.2">
      <c r="A655" s="25" t="str">
        <f t="shared" si="100"/>
        <v>Marjory Lindman</v>
      </c>
      <c r="B655" s="25">
        <v>7866715386</v>
      </c>
      <c r="C655" s="25" t="s">
        <v>1274</v>
      </c>
      <c r="D655" s="25" t="s">
        <v>1275</v>
      </c>
      <c r="E655" s="25" t="s">
        <v>29</v>
      </c>
      <c r="F655" s="25">
        <v>62143</v>
      </c>
      <c r="G655" s="25">
        <f>COUNTIF([1]deals_closed!D:D,B655)</f>
        <v>27</v>
      </c>
      <c r="H655" s="26">
        <f>SUMIF([1]deals_closed!D:D,B655,[1]deals_closed!C:C)</f>
        <v>981577</v>
      </c>
      <c r="I655" s="26">
        <f>VLOOKUP(E655,'[1]2018_commission_structure-Start'!$A$22:$I$24,9,FALSE)</f>
        <v>600000</v>
      </c>
      <c r="J655" s="26">
        <f t="shared" si="101"/>
        <v>750000</v>
      </c>
      <c r="K655" s="26">
        <f t="shared" si="102"/>
        <v>900000</v>
      </c>
      <c r="L655" s="26">
        <f t="shared" si="103"/>
        <v>1200000</v>
      </c>
      <c r="M655" s="27">
        <f t="shared" si="104"/>
        <v>1.6359616666666668</v>
      </c>
      <c r="N655" s="25" t="str">
        <f t="shared" si="105"/>
        <v>150-200%</v>
      </c>
      <c r="O655" s="28">
        <f>MIN(H655,I655)*INDEX('[1]2018_commission_structure-Start'!$A$21:$I$24,MATCH($E655,'[1]2018_commission_structure-Start'!$A$21:$A$24,0),MATCH(O$1,'[1]2018_commission_structure-Start'!$A$21:$I$21,0))</f>
        <v>78000</v>
      </c>
      <c r="P655" s="26">
        <f>IF(H655&gt;I655,MIN(H655-I655,J655-I655)*INDEX('[1]2018_commission_structure-Start'!$A$21:$I$24,MATCH($E655,'[1]2018_commission_structure-Start'!$A$21:$A$24,0), MATCH(P$1,'[1]2018_commission_structure-Start'!$A$21:$I$21,0)),0)</f>
        <v>25500.000000000004</v>
      </c>
      <c r="Q655" s="26">
        <f>IF($H655&gt;J655,MIN($H655-J655,K655-J655)*INDEX('[1]2018_commission_structure-Start'!$A$21:$I$24,MATCH($E655,'[1]2018_commission_structure-Start'!$A$21:$A$24,0), MATCH(Q$1,'[1]2018_commission_structure-Start'!$A$21:$I$21,0)),0)</f>
        <v>31500</v>
      </c>
      <c r="R655" s="26">
        <f>IF($H655&gt;K655,MIN($H655-K655,L655-K655)*INDEX('[1]2018_commission_structure-Start'!$A$21:$I$24,MATCH($E655,'[1]2018_commission_structure-Start'!$A$21:$A$24,0), MATCH(R$1,'[1]2018_commission_structure-Start'!$A$21:$I$21,0)),0)</f>
        <v>21210.02</v>
      </c>
      <c r="S655" s="26">
        <f>IF(H655&gt;L655,(H655-L655)*INDEX('[1]2018_commission_structure-Start'!$A$21:$I$24,MATCH($E655,'[1]2018_commission_structure-Start'!$A$21:$A$24,0),MATCH(S$1,'[1]2018_commission_structure-Start'!$A$21:$I$21,0)),0)</f>
        <v>0</v>
      </c>
      <c r="T655" s="28">
        <f t="shared" si="106"/>
        <v>156210.01999999999</v>
      </c>
      <c r="U655" s="28">
        <f t="shared" si="107"/>
        <v>218353.02</v>
      </c>
      <c r="V655" s="28">
        <f>MIN(H655,I655)*INDEX('[1]2018_commission_structure-Start'!$A$15:$J$18,MATCH($E655,'[1]2018_commission_structure-Start'!$A$15:$A$18,0),MATCH(V$1,'[1]2018_commission_structure-Start'!$A$15:$J$15,0))</f>
        <v>90000</v>
      </c>
      <c r="W655" s="26">
        <f>IF($H655&gt;I655,MIN($H655-I655,J655-I655)*INDEX('[1]2018_commission_structure-Start'!$A$15:$J$18,MATCH($E655,'[1]2018_commission_structure-Start'!$A$15:$A$18,0),MATCH(W$1,'[1]2018_commission_structure-Start'!$A$15:$J$15,0)),0)</f>
        <v>27000</v>
      </c>
      <c r="X655" s="26">
        <f>IF($H655&gt;J655,MIN($H655-J655,K655-J655)*INDEX('[1]2018_commission_structure-Start'!$A$15:$J$18,MATCH($E655,'[1]2018_commission_structure-Start'!$A$15:$A$18,0),MATCH(X$1,'[1]2018_commission_structure-Start'!$A$15:$J$15,0)),0)</f>
        <v>37500</v>
      </c>
      <c r="Y655" s="26">
        <f>IF($H655&gt;K655,MIN($H655-K655,L655-K655)*INDEX('[1]2018_commission_structure-Start'!$A$15:$J$18,MATCH($E655,'[1]2018_commission_structure-Start'!$A$15:$A$18,0),MATCH(Y$1,'[1]2018_commission_structure-Start'!$A$15:$J$15,0)),0)</f>
        <v>24473.1</v>
      </c>
      <c r="Z655" s="26">
        <f>IF(H655&gt;L655,(H655-L655)*INDEX('[1]2018_commission_structure-Start'!$A$21:$I$24,MATCH($E655,'[1]2018_commission_structure-Start'!$A$21:$A$24,0),MATCH(Z$1,'[1]2018_commission_structure-Start'!$A$21:$I$21,0)),0)</f>
        <v>0</v>
      </c>
      <c r="AA655" s="28">
        <f t="shared" si="108"/>
        <v>178973.1</v>
      </c>
      <c r="AB655" s="28">
        <f t="shared" si="109"/>
        <v>241116.1</v>
      </c>
    </row>
    <row r="656" spans="1:28" x14ac:dyDescent="0.2">
      <c r="A656" s="25" t="str">
        <f t="shared" si="100"/>
        <v>Luisa Parradice</v>
      </c>
      <c r="B656" s="25">
        <v>7286297414</v>
      </c>
      <c r="C656" s="25" t="s">
        <v>1060</v>
      </c>
      <c r="D656" s="25" t="s">
        <v>1276</v>
      </c>
      <c r="E656" s="25" t="s">
        <v>7</v>
      </c>
      <c r="F656" s="25">
        <v>47678</v>
      </c>
      <c r="G656" s="25">
        <f>COUNTIF([1]deals_closed!D:D,B656)</f>
        <v>23</v>
      </c>
      <c r="H656" s="26">
        <f>SUMIF([1]deals_closed!D:D,B656,[1]deals_closed!C:C)</f>
        <v>835659</v>
      </c>
      <c r="I656" s="26">
        <f>VLOOKUP(E656,'[1]2018_commission_structure-Start'!$A$22:$I$24,9,FALSE)</f>
        <v>500000</v>
      </c>
      <c r="J656" s="26">
        <f t="shared" si="101"/>
        <v>625000</v>
      </c>
      <c r="K656" s="26">
        <f t="shared" si="102"/>
        <v>750000</v>
      </c>
      <c r="L656" s="26">
        <f t="shared" si="103"/>
        <v>1000000</v>
      </c>
      <c r="M656" s="27">
        <f t="shared" si="104"/>
        <v>1.6713180000000001</v>
      </c>
      <c r="N656" s="25" t="str">
        <f t="shared" si="105"/>
        <v>150-200%</v>
      </c>
      <c r="O656" s="28">
        <f>MIN(H656,I656)*INDEX('[1]2018_commission_structure-Start'!$A$21:$I$24,MATCH($E656,'[1]2018_commission_structure-Start'!$A$21:$A$24,0),MATCH(O$1,'[1]2018_commission_structure-Start'!$A$21:$I$21,0))</f>
        <v>50000</v>
      </c>
      <c r="P656" s="26">
        <f>IF(H656&gt;I656,MIN(H656-I656,J656-I656)*INDEX('[1]2018_commission_structure-Start'!$A$21:$I$24,MATCH($E656,'[1]2018_commission_structure-Start'!$A$21:$A$24,0), MATCH(P$1,'[1]2018_commission_structure-Start'!$A$21:$I$21,0)),0)</f>
        <v>18750</v>
      </c>
      <c r="Q656" s="26">
        <f>IF($H656&gt;J656,MIN($H656-J656,K656-J656)*INDEX('[1]2018_commission_structure-Start'!$A$21:$I$24,MATCH($E656,'[1]2018_commission_structure-Start'!$A$21:$A$24,0), MATCH(Q$1,'[1]2018_commission_structure-Start'!$A$21:$I$21,0)),0)</f>
        <v>22500</v>
      </c>
      <c r="R656" s="26">
        <f>IF($H656&gt;K656,MIN($H656-K656,L656-K656)*INDEX('[1]2018_commission_structure-Start'!$A$21:$I$24,MATCH($E656,'[1]2018_commission_structure-Start'!$A$21:$A$24,0), MATCH(R$1,'[1]2018_commission_structure-Start'!$A$21:$I$21,0)),0)</f>
        <v>18844.98</v>
      </c>
      <c r="S656" s="26">
        <f>IF(H656&gt;L656,(H656-L656)*INDEX('[1]2018_commission_structure-Start'!$A$21:$I$24,MATCH($E656,'[1]2018_commission_structure-Start'!$A$21:$A$24,0),MATCH(S$1,'[1]2018_commission_structure-Start'!$A$21:$I$21,0)),0)</f>
        <v>0</v>
      </c>
      <c r="T656" s="28">
        <f t="shared" si="106"/>
        <v>110094.98</v>
      </c>
      <c r="U656" s="28">
        <f t="shared" si="107"/>
        <v>157772.97999999998</v>
      </c>
      <c r="V656" s="28">
        <f>MIN(H656,I656)*INDEX('[1]2018_commission_structure-Start'!$A$15:$J$18,MATCH($E656,'[1]2018_commission_structure-Start'!$A$15:$A$18,0),MATCH(V$1,'[1]2018_commission_structure-Start'!$A$15:$J$15,0))</f>
        <v>60000</v>
      </c>
      <c r="W656" s="26">
        <f>IF($H656&gt;I656,MIN($H656-I656,J656-I656)*INDEX('[1]2018_commission_structure-Start'!$A$15:$J$18,MATCH($E656,'[1]2018_commission_structure-Start'!$A$15:$A$18,0),MATCH(W$1,'[1]2018_commission_structure-Start'!$A$15:$J$15,0)),0)</f>
        <v>21250</v>
      </c>
      <c r="X656" s="26">
        <f>IF($H656&gt;J656,MIN($H656-J656,K656-J656)*INDEX('[1]2018_commission_structure-Start'!$A$15:$J$18,MATCH($E656,'[1]2018_commission_structure-Start'!$A$15:$A$18,0),MATCH(X$1,'[1]2018_commission_structure-Start'!$A$15:$J$15,0)),0)</f>
        <v>25000</v>
      </c>
      <c r="Y656" s="26">
        <f>IF($H656&gt;K656,MIN($H656-K656,L656-K656)*INDEX('[1]2018_commission_structure-Start'!$A$15:$J$18,MATCH($E656,'[1]2018_commission_structure-Start'!$A$15:$A$18,0),MATCH(Y$1,'[1]2018_commission_structure-Start'!$A$15:$J$15,0)),0)</f>
        <v>18844.98</v>
      </c>
      <c r="Z656" s="26">
        <f>IF(H656&gt;L656,(H656-L656)*INDEX('[1]2018_commission_structure-Start'!$A$21:$I$24,MATCH($E656,'[1]2018_commission_structure-Start'!$A$21:$A$24,0),MATCH(Z$1,'[1]2018_commission_structure-Start'!$A$21:$I$21,0)),0)</f>
        <v>0</v>
      </c>
      <c r="AA656" s="28">
        <f t="shared" si="108"/>
        <v>125094.98</v>
      </c>
      <c r="AB656" s="28">
        <f t="shared" si="109"/>
        <v>172772.97999999998</v>
      </c>
    </row>
    <row r="657" spans="1:28" x14ac:dyDescent="0.2">
      <c r="A657" s="25" t="str">
        <f t="shared" si="100"/>
        <v>Phillipe Greenroyd</v>
      </c>
      <c r="B657" s="25">
        <v>3867281491</v>
      </c>
      <c r="C657" s="25" t="s">
        <v>691</v>
      </c>
      <c r="D657" s="25" t="s">
        <v>1277</v>
      </c>
      <c r="E657" s="25" t="s">
        <v>7</v>
      </c>
      <c r="F657" s="25">
        <v>44350</v>
      </c>
      <c r="G657" s="25">
        <f>COUNTIF([1]deals_closed!D:D,B657)</f>
        <v>19</v>
      </c>
      <c r="H657" s="26">
        <f>SUMIF([1]deals_closed!D:D,B657,[1]deals_closed!C:C)</f>
        <v>722389</v>
      </c>
      <c r="I657" s="26">
        <f>VLOOKUP(E657,'[1]2018_commission_structure-Start'!$A$22:$I$24,9,FALSE)</f>
        <v>500000</v>
      </c>
      <c r="J657" s="26">
        <f t="shared" si="101"/>
        <v>625000</v>
      </c>
      <c r="K657" s="26">
        <f t="shared" si="102"/>
        <v>750000</v>
      </c>
      <c r="L657" s="26">
        <f t="shared" si="103"/>
        <v>1000000</v>
      </c>
      <c r="M657" s="27">
        <f t="shared" si="104"/>
        <v>1.4447779999999999</v>
      </c>
      <c r="N657" s="25" t="str">
        <f t="shared" si="105"/>
        <v>125-150%</v>
      </c>
      <c r="O657" s="28">
        <f>MIN(H657,I657)*INDEX('[1]2018_commission_structure-Start'!$A$21:$I$24,MATCH($E657,'[1]2018_commission_structure-Start'!$A$21:$A$24,0),MATCH(O$1,'[1]2018_commission_structure-Start'!$A$21:$I$21,0))</f>
        <v>50000</v>
      </c>
      <c r="P657" s="26">
        <f>IF(H657&gt;I657,MIN(H657-I657,J657-I657)*INDEX('[1]2018_commission_structure-Start'!$A$21:$I$24,MATCH($E657,'[1]2018_commission_structure-Start'!$A$21:$A$24,0), MATCH(P$1,'[1]2018_commission_structure-Start'!$A$21:$I$21,0)),0)</f>
        <v>18750</v>
      </c>
      <c r="Q657" s="26">
        <f>IF($H657&gt;J657,MIN($H657-J657,K657-J657)*INDEX('[1]2018_commission_structure-Start'!$A$21:$I$24,MATCH($E657,'[1]2018_commission_structure-Start'!$A$21:$A$24,0), MATCH(Q$1,'[1]2018_commission_structure-Start'!$A$21:$I$21,0)),0)</f>
        <v>17530.02</v>
      </c>
      <c r="R657" s="26">
        <f>IF($H657&gt;K657,MIN($H657-K657,L657-K657)*INDEX('[1]2018_commission_structure-Start'!$A$21:$I$24,MATCH($E657,'[1]2018_commission_structure-Start'!$A$21:$A$24,0), MATCH(R$1,'[1]2018_commission_structure-Start'!$A$21:$I$21,0)),0)</f>
        <v>0</v>
      </c>
      <c r="S657" s="26">
        <f>IF(H657&gt;L657,(H657-L657)*INDEX('[1]2018_commission_structure-Start'!$A$21:$I$24,MATCH($E657,'[1]2018_commission_structure-Start'!$A$21:$A$24,0),MATCH(S$1,'[1]2018_commission_structure-Start'!$A$21:$I$21,0)),0)</f>
        <v>0</v>
      </c>
      <c r="T657" s="28">
        <f t="shared" si="106"/>
        <v>86280.02</v>
      </c>
      <c r="U657" s="28">
        <f t="shared" si="107"/>
        <v>130630.02</v>
      </c>
      <c r="V657" s="28">
        <f>MIN(H657,I657)*INDEX('[1]2018_commission_structure-Start'!$A$15:$J$18,MATCH($E657,'[1]2018_commission_structure-Start'!$A$15:$A$18,0),MATCH(V$1,'[1]2018_commission_structure-Start'!$A$15:$J$15,0))</f>
        <v>60000</v>
      </c>
      <c r="W657" s="26">
        <f>IF($H657&gt;I657,MIN($H657-I657,J657-I657)*INDEX('[1]2018_commission_structure-Start'!$A$15:$J$18,MATCH($E657,'[1]2018_commission_structure-Start'!$A$15:$A$18,0),MATCH(W$1,'[1]2018_commission_structure-Start'!$A$15:$J$15,0)),0)</f>
        <v>21250</v>
      </c>
      <c r="X657" s="26">
        <f>IF($H657&gt;J657,MIN($H657-J657,K657-J657)*INDEX('[1]2018_commission_structure-Start'!$A$15:$J$18,MATCH($E657,'[1]2018_commission_structure-Start'!$A$15:$A$18,0),MATCH(X$1,'[1]2018_commission_structure-Start'!$A$15:$J$15,0)),0)</f>
        <v>19477.8</v>
      </c>
      <c r="Y657" s="26">
        <f>IF($H657&gt;K657,MIN($H657-K657,L657-K657)*INDEX('[1]2018_commission_structure-Start'!$A$15:$J$18,MATCH($E657,'[1]2018_commission_structure-Start'!$A$15:$A$18,0),MATCH(Y$1,'[1]2018_commission_structure-Start'!$A$15:$J$15,0)),0)</f>
        <v>0</v>
      </c>
      <c r="Z657" s="26">
        <f>IF(H657&gt;L657,(H657-L657)*INDEX('[1]2018_commission_structure-Start'!$A$21:$I$24,MATCH($E657,'[1]2018_commission_structure-Start'!$A$21:$A$24,0),MATCH(Z$1,'[1]2018_commission_structure-Start'!$A$21:$I$21,0)),0)</f>
        <v>0</v>
      </c>
      <c r="AA657" s="28">
        <f t="shared" si="108"/>
        <v>100727.8</v>
      </c>
      <c r="AB657" s="28">
        <f t="shared" si="109"/>
        <v>145077.79999999999</v>
      </c>
    </row>
    <row r="658" spans="1:28" x14ac:dyDescent="0.2">
      <c r="A658" s="25" t="str">
        <f t="shared" si="100"/>
        <v>Norbert Segges</v>
      </c>
      <c r="B658" s="25">
        <v>9726268931</v>
      </c>
      <c r="C658" s="25" t="s">
        <v>1278</v>
      </c>
      <c r="D658" s="25" t="s">
        <v>1279</v>
      </c>
      <c r="E658" s="25" t="s">
        <v>29</v>
      </c>
      <c r="F658" s="25">
        <v>66956</v>
      </c>
      <c r="G658" s="25">
        <f>COUNTIF([1]deals_closed!D:D,B658)</f>
        <v>19</v>
      </c>
      <c r="H658" s="26">
        <f>SUMIF([1]deals_closed!D:D,B658,[1]deals_closed!C:C)</f>
        <v>676097</v>
      </c>
      <c r="I658" s="26">
        <f>VLOOKUP(E658,'[1]2018_commission_structure-Start'!$A$22:$I$24,9,FALSE)</f>
        <v>600000</v>
      </c>
      <c r="J658" s="26">
        <f t="shared" si="101"/>
        <v>750000</v>
      </c>
      <c r="K658" s="26">
        <f t="shared" si="102"/>
        <v>900000</v>
      </c>
      <c r="L658" s="26">
        <f t="shared" si="103"/>
        <v>1200000</v>
      </c>
      <c r="M658" s="27">
        <f t="shared" si="104"/>
        <v>1.1268283333333333</v>
      </c>
      <c r="N658" s="25" t="str">
        <f t="shared" si="105"/>
        <v>100-125%</v>
      </c>
      <c r="O658" s="28">
        <f>MIN(H658,I658)*INDEX('[1]2018_commission_structure-Start'!$A$21:$I$24,MATCH($E658,'[1]2018_commission_structure-Start'!$A$21:$A$24,0),MATCH(O$1,'[1]2018_commission_structure-Start'!$A$21:$I$21,0))</f>
        <v>78000</v>
      </c>
      <c r="P658" s="26">
        <f>IF(H658&gt;I658,MIN(H658-I658,J658-I658)*INDEX('[1]2018_commission_structure-Start'!$A$21:$I$24,MATCH($E658,'[1]2018_commission_structure-Start'!$A$21:$A$24,0), MATCH(P$1,'[1]2018_commission_structure-Start'!$A$21:$I$21,0)),0)</f>
        <v>12936.490000000002</v>
      </c>
      <c r="Q658" s="26">
        <f>IF($H658&gt;J658,MIN($H658-J658,K658-J658)*INDEX('[1]2018_commission_structure-Start'!$A$21:$I$24,MATCH($E658,'[1]2018_commission_structure-Start'!$A$21:$A$24,0), MATCH(Q$1,'[1]2018_commission_structure-Start'!$A$21:$I$21,0)),0)</f>
        <v>0</v>
      </c>
      <c r="R658" s="26">
        <f>IF($H658&gt;K658,MIN($H658-K658,L658-K658)*INDEX('[1]2018_commission_structure-Start'!$A$21:$I$24,MATCH($E658,'[1]2018_commission_structure-Start'!$A$21:$A$24,0), MATCH(R$1,'[1]2018_commission_structure-Start'!$A$21:$I$21,0)),0)</f>
        <v>0</v>
      </c>
      <c r="S658" s="26">
        <f>IF(H658&gt;L658,(H658-L658)*INDEX('[1]2018_commission_structure-Start'!$A$21:$I$24,MATCH($E658,'[1]2018_commission_structure-Start'!$A$21:$A$24,0),MATCH(S$1,'[1]2018_commission_structure-Start'!$A$21:$I$21,0)),0)</f>
        <v>0</v>
      </c>
      <c r="T658" s="28">
        <f t="shared" si="106"/>
        <v>90936.49</v>
      </c>
      <c r="U658" s="28">
        <f t="shared" si="107"/>
        <v>157892.49</v>
      </c>
      <c r="V658" s="28">
        <f>MIN(H658,I658)*INDEX('[1]2018_commission_structure-Start'!$A$15:$J$18,MATCH($E658,'[1]2018_commission_structure-Start'!$A$15:$A$18,0),MATCH(V$1,'[1]2018_commission_structure-Start'!$A$15:$J$15,0))</f>
        <v>90000</v>
      </c>
      <c r="W658" s="26">
        <f>IF($H658&gt;I658,MIN($H658-I658,J658-I658)*INDEX('[1]2018_commission_structure-Start'!$A$15:$J$18,MATCH($E658,'[1]2018_commission_structure-Start'!$A$15:$A$18,0),MATCH(W$1,'[1]2018_commission_structure-Start'!$A$15:$J$15,0)),0)</f>
        <v>13697.46</v>
      </c>
      <c r="X658" s="26">
        <f>IF($H658&gt;J658,MIN($H658-J658,K658-J658)*INDEX('[1]2018_commission_structure-Start'!$A$15:$J$18,MATCH($E658,'[1]2018_commission_structure-Start'!$A$15:$A$18,0),MATCH(X$1,'[1]2018_commission_structure-Start'!$A$15:$J$15,0)),0)</f>
        <v>0</v>
      </c>
      <c r="Y658" s="26">
        <f>IF($H658&gt;K658,MIN($H658-K658,L658-K658)*INDEX('[1]2018_commission_structure-Start'!$A$15:$J$18,MATCH($E658,'[1]2018_commission_structure-Start'!$A$15:$A$18,0),MATCH(Y$1,'[1]2018_commission_structure-Start'!$A$15:$J$15,0)),0)</f>
        <v>0</v>
      </c>
      <c r="Z658" s="26">
        <f>IF(H658&gt;L658,(H658-L658)*INDEX('[1]2018_commission_structure-Start'!$A$21:$I$24,MATCH($E658,'[1]2018_commission_structure-Start'!$A$21:$A$24,0),MATCH(Z$1,'[1]2018_commission_structure-Start'!$A$21:$I$21,0)),0)</f>
        <v>0</v>
      </c>
      <c r="AA658" s="28">
        <f t="shared" si="108"/>
        <v>103697.45999999999</v>
      </c>
      <c r="AB658" s="28">
        <f t="shared" si="109"/>
        <v>170653.46</v>
      </c>
    </row>
    <row r="659" spans="1:28" x14ac:dyDescent="0.2">
      <c r="A659" s="25" t="str">
        <f t="shared" si="100"/>
        <v>Bianka Sertin</v>
      </c>
      <c r="B659" s="25">
        <v>4235594176</v>
      </c>
      <c r="C659" s="25" t="s">
        <v>1280</v>
      </c>
      <c r="D659" s="25" t="s">
        <v>1281</v>
      </c>
      <c r="E659" s="25" t="s">
        <v>7</v>
      </c>
      <c r="F659" s="25">
        <v>56533</v>
      </c>
      <c r="G659" s="25">
        <f>COUNTIF([1]deals_closed!D:D,B659)</f>
        <v>20</v>
      </c>
      <c r="H659" s="26">
        <f>SUMIF([1]deals_closed!D:D,B659,[1]deals_closed!C:C)</f>
        <v>751419</v>
      </c>
      <c r="I659" s="26">
        <f>VLOOKUP(E659,'[1]2018_commission_structure-Start'!$A$22:$I$24,9,FALSE)</f>
        <v>500000</v>
      </c>
      <c r="J659" s="26">
        <f t="shared" si="101"/>
        <v>625000</v>
      </c>
      <c r="K659" s="26">
        <f t="shared" si="102"/>
        <v>750000</v>
      </c>
      <c r="L659" s="26">
        <f t="shared" si="103"/>
        <v>1000000</v>
      </c>
      <c r="M659" s="27">
        <f t="shared" si="104"/>
        <v>1.5028379999999999</v>
      </c>
      <c r="N659" s="25" t="str">
        <f t="shared" si="105"/>
        <v>150-200%</v>
      </c>
      <c r="O659" s="28">
        <f>MIN(H659,I659)*INDEX('[1]2018_commission_structure-Start'!$A$21:$I$24,MATCH($E659,'[1]2018_commission_structure-Start'!$A$21:$A$24,0),MATCH(O$1,'[1]2018_commission_structure-Start'!$A$21:$I$21,0))</f>
        <v>50000</v>
      </c>
      <c r="P659" s="26">
        <f>IF(H659&gt;I659,MIN(H659-I659,J659-I659)*INDEX('[1]2018_commission_structure-Start'!$A$21:$I$24,MATCH($E659,'[1]2018_commission_structure-Start'!$A$21:$A$24,0), MATCH(P$1,'[1]2018_commission_structure-Start'!$A$21:$I$21,0)),0)</f>
        <v>18750</v>
      </c>
      <c r="Q659" s="26">
        <f>IF($H659&gt;J659,MIN($H659-J659,K659-J659)*INDEX('[1]2018_commission_structure-Start'!$A$21:$I$24,MATCH($E659,'[1]2018_commission_structure-Start'!$A$21:$A$24,0), MATCH(Q$1,'[1]2018_commission_structure-Start'!$A$21:$I$21,0)),0)</f>
        <v>22500</v>
      </c>
      <c r="R659" s="26">
        <f>IF($H659&gt;K659,MIN($H659-K659,L659-K659)*INDEX('[1]2018_commission_structure-Start'!$A$21:$I$24,MATCH($E659,'[1]2018_commission_structure-Start'!$A$21:$A$24,0), MATCH(R$1,'[1]2018_commission_structure-Start'!$A$21:$I$21,0)),0)</f>
        <v>312.18</v>
      </c>
      <c r="S659" s="26">
        <f>IF(H659&gt;L659,(H659-L659)*INDEX('[1]2018_commission_structure-Start'!$A$21:$I$24,MATCH($E659,'[1]2018_commission_structure-Start'!$A$21:$A$24,0),MATCH(S$1,'[1]2018_commission_structure-Start'!$A$21:$I$21,0)),0)</f>
        <v>0</v>
      </c>
      <c r="T659" s="28">
        <f t="shared" si="106"/>
        <v>91562.18</v>
      </c>
      <c r="U659" s="28">
        <f t="shared" si="107"/>
        <v>148095.18</v>
      </c>
      <c r="V659" s="28">
        <f>MIN(H659,I659)*INDEX('[1]2018_commission_structure-Start'!$A$15:$J$18,MATCH($E659,'[1]2018_commission_structure-Start'!$A$15:$A$18,0),MATCH(V$1,'[1]2018_commission_structure-Start'!$A$15:$J$15,0))</f>
        <v>60000</v>
      </c>
      <c r="W659" s="26">
        <f>IF($H659&gt;I659,MIN($H659-I659,J659-I659)*INDEX('[1]2018_commission_structure-Start'!$A$15:$J$18,MATCH($E659,'[1]2018_commission_structure-Start'!$A$15:$A$18,0),MATCH(W$1,'[1]2018_commission_structure-Start'!$A$15:$J$15,0)),0)</f>
        <v>21250</v>
      </c>
      <c r="X659" s="26">
        <f>IF($H659&gt;J659,MIN($H659-J659,K659-J659)*INDEX('[1]2018_commission_structure-Start'!$A$15:$J$18,MATCH($E659,'[1]2018_commission_structure-Start'!$A$15:$A$18,0),MATCH(X$1,'[1]2018_commission_structure-Start'!$A$15:$J$15,0)),0)</f>
        <v>25000</v>
      </c>
      <c r="Y659" s="26">
        <f>IF($H659&gt;K659,MIN($H659-K659,L659-K659)*INDEX('[1]2018_commission_structure-Start'!$A$15:$J$18,MATCH($E659,'[1]2018_commission_structure-Start'!$A$15:$A$18,0),MATCH(Y$1,'[1]2018_commission_structure-Start'!$A$15:$J$15,0)),0)</f>
        <v>312.18</v>
      </c>
      <c r="Z659" s="26">
        <f>IF(H659&gt;L659,(H659-L659)*INDEX('[1]2018_commission_structure-Start'!$A$21:$I$24,MATCH($E659,'[1]2018_commission_structure-Start'!$A$21:$A$24,0),MATCH(Z$1,'[1]2018_commission_structure-Start'!$A$21:$I$21,0)),0)</f>
        <v>0</v>
      </c>
      <c r="AA659" s="28">
        <f t="shared" si="108"/>
        <v>106562.18</v>
      </c>
      <c r="AB659" s="28">
        <f t="shared" si="109"/>
        <v>163095.18</v>
      </c>
    </row>
    <row r="660" spans="1:28" x14ac:dyDescent="0.2">
      <c r="A660" s="25" t="str">
        <f t="shared" si="100"/>
        <v>Miguel Chasemore</v>
      </c>
      <c r="B660" s="25">
        <v>5405945366</v>
      </c>
      <c r="C660" s="25" t="s">
        <v>1282</v>
      </c>
      <c r="D660" s="25" t="s">
        <v>1283</v>
      </c>
      <c r="E660" s="25" t="s">
        <v>29</v>
      </c>
      <c r="F660" s="25">
        <v>68841</v>
      </c>
      <c r="G660" s="25">
        <f>COUNTIF([1]deals_closed!D:D,B660)</f>
        <v>16</v>
      </c>
      <c r="H660" s="26">
        <f>SUMIF([1]deals_closed!D:D,B660,[1]deals_closed!C:C)</f>
        <v>585898</v>
      </c>
      <c r="I660" s="26">
        <f>VLOOKUP(E660,'[1]2018_commission_structure-Start'!$A$22:$I$24,9,FALSE)</f>
        <v>600000</v>
      </c>
      <c r="J660" s="26">
        <f t="shared" si="101"/>
        <v>750000</v>
      </c>
      <c r="K660" s="26">
        <f t="shared" si="102"/>
        <v>900000</v>
      </c>
      <c r="L660" s="26">
        <f t="shared" si="103"/>
        <v>1200000</v>
      </c>
      <c r="M660" s="27">
        <f t="shared" si="104"/>
        <v>0.97649666666666668</v>
      </c>
      <c r="N660" s="25" t="str">
        <f t="shared" si="105"/>
        <v>0-100%</v>
      </c>
      <c r="O660" s="28">
        <f>MIN(H660,I660)*INDEX('[1]2018_commission_structure-Start'!$A$21:$I$24,MATCH($E660,'[1]2018_commission_structure-Start'!$A$21:$A$24,0),MATCH(O$1,'[1]2018_commission_structure-Start'!$A$21:$I$21,0))</f>
        <v>76166.740000000005</v>
      </c>
      <c r="P660" s="26">
        <f>IF(H660&gt;I660,MIN(H660-I660,J660-I660)*INDEX('[1]2018_commission_structure-Start'!$A$21:$I$24,MATCH($E660,'[1]2018_commission_structure-Start'!$A$21:$A$24,0), MATCH(P$1,'[1]2018_commission_structure-Start'!$A$21:$I$21,0)),0)</f>
        <v>0</v>
      </c>
      <c r="Q660" s="26">
        <f>IF($H660&gt;J660,MIN($H660-J660,K660-J660)*INDEX('[1]2018_commission_structure-Start'!$A$21:$I$24,MATCH($E660,'[1]2018_commission_structure-Start'!$A$21:$A$24,0), MATCH(Q$1,'[1]2018_commission_structure-Start'!$A$21:$I$21,0)),0)</f>
        <v>0</v>
      </c>
      <c r="R660" s="26">
        <f>IF($H660&gt;K660,MIN($H660-K660,L660-K660)*INDEX('[1]2018_commission_structure-Start'!$A$21:$I$24,MATCH($E660,'[1]2018_commission_structure-Start'!$A$21:$A$24,0), MATCH(R$1,'[1]2018_commission_structure-Start'!$A$21:$I$21,0)),0)</f>
        <v>0</v>
      </c>
      <c r="S660" s="26">
        <f>IF(H660&gt;L660,(H660-L660)*INDEX('[1]2018_commission_structure-Start'!$A$21:$I$24,MATCH($E660,'[1]2018_commission_structure-Start'!$A$21:$A$24,0),MATCH(S$1,'[1]2018_commission_structure-Start'!$A$21:$I$21,0)),0)</f>
        <v>0</v>
      </c>
      <c r="T660" s="28">
        <f t="shared" si="106"/>
        <v>76166.740000000005</v>
      </c>
      <c r="U660" s="28">
        <f t="shared" si="107"/>
        <v>145007.74</v>
      </c>
      <c r="V660" s="28">
        <f>MIN(H660,I660)*INDEX('[1]2018_commission_structure-Start'!$A$15:$J$18,MATCH($E660,'[1]2018_commission_structure-Start'!$A$15:$A$18,0),MATCH(V$1,'[1]2018_commission_structure-Start'!$A$15:$J$15,0))</f>
        <v>87884.7</v>
      </c>
      <c r="W660" s="26">
        <f>IF($H660&gt;I660,MIN($H660-I660,J660-I660)*INDEX('[1]2018_commission_structure-Start'!$A$15:$J$18,MATCH($E660,'[1]2018_commission_structure-Start'!$A$15:$A$18,0),MATCH(W$1,'[1]2018_commission_structure-Start'!$A$15:$J$15,0)),0)</f>
        <v>0</v>
      </c>
      <c r="X660" s="26">
        <f>IF($H660&gt;J660,MIN($H660-J660,K660-J660)*INDEX('[1]2018_commission_structure-Start'!$A$15:$J$18,MATCH($E660,'[1]2018_commission_structure-Start'!$A$15:$A$18,0),MATCH(X$1,'[1]2018_commission_structure-Start'!$A$15:$J$15,0)),0)</f>
        <v>0</v>
      </c>
      <c r="Y660" s="26">
        <f>IF($H660&gt;K660,MIN($H660-K660,L660-K660)*INDEX('[1]2018_commission_structure-Start'!$A$15:$J$18,MATCH($E660,'[1]2018_commission_structure-Start'!$A$15:$A$18,0),MATCH(Y$1,'[1]2018_commission_structure-Start'!$A$15:$J$15,0)),0)</f>
        <v>0</v>
      </c>
      <c r="Z660" s="26">
        <f>IF(H660&gt;L660,(H660-L660)*INDEX('[1]2018_commission_structure-Start'!$A$21:$I$24,MATCH($E660,'[1]2018_commission_structure-Start'!$A$21:$A$24,0),MATCH(Z$1,'[1]2018_commission_structure-Start'!$A$21:$I$21,0)),0)</f>
        <v>0</v>
      </c>
      <c r="AA660" s="28">
        <f t="shared" si="108"/>
        <v>87884.7</v>
      </c>
      <c r="AB660" s="28">
        <f t="shared" si="109"/>
        <v>156725.70000000001</v>
      </c>
    </row>
    <row r="661" spans="1:28" x14ac:dyDescent="0.2">
      <c r="A661" s="25" t="str">
        <f t="shared" si="100"/>
        <v>Weylin Daouze</v>
      </c>
      <c r="B661" s="25">
        <v>7453397081</v>
      </c>
      <c r="C661" s="25" t="s">
        <v>1284</v>
      </c>
      <c r="D661" s="25" t="s">
        <v>1285</v>
      </c>
      <c r="E661" s="25" t="s">
        <v>10</v>
      </c>
      <c r="F661" s="25">
        <v>88012</v>
      </c>
      <c r="G661" s="25">
        <f>COUNTIF([1]deals_closed!D:D,B661)</f>
        <v>13</v>
      </c>
      <c r="H661" s="26">
        <f>SUMIF([1]deals_closed!D:D,B661,[1]deals_closed!C:C)</f>
        <v>432502</v>
      </c>
      <c r="I661" s="26">
        <f>VLOOKUP(E661,'[1]2018_commission_structure-Start'!$A$22:$I$24,9,FALSE)</f>
        <v>750000</v>
      </c>
      <c r="J661" s="26">
        <f t="shared" si="101"/>
        <v>937500</v>
      </c>
      <c r="K661" s="26">
        <f t="shared" si="102"/>
        <v>1125000</v>
      </c>
      <c r="L661" s="26">
        <f t="shared" si="103"/>
        <v>1500000</v>
      </c>
      <c r="M661" s="27">
        <f t="shared" si="104"/>
        <v>0.57666933333333337</v>
      </c>
      <c r="N661" s="25" t="str">
        <f t="shared" si="105"/>
        <v>0-100%</v>
      </c>
      <c r="O661" s="28">
        <f>MIN(H661,I661)*INDEX('[1]2018_commission_structure-Start'!$A$21:$I$24,MATCH($E661,'[1]2018_commission_structure-Start'!$A$21:$A$24,0),MATCH(O$1,'[1]2018_commission_structure-Start'!$A$21:$I$21,0))</f>
        <v>64875.299999999996</v>
      </c>
      <c r="P661" s="26">
        <f>IF(H661&gt;I661,MIN(H661-I661,J661-I661)*INDEX('[1]2018_commission_structure-Start'!$A$21:$I$24,MATCH($E661,'[1]2018_commission_structure-Start'!$A$21:$A$24,0), MATCH(P$1,'[1]2018_commission_structure-Start'!$A$21:$I$21,0)),0)</f>
        <v>0</v>
      </c>
      <c r="Q661" s="26">
        <f>IF($H661&gt;J661,MIN($H661-J661,K661-J661)*INDEX('[1]2018_commission_structure-Start'!$A$21:$I$24,MATCH($E661,'[1]2018_commission_structure-Start'!$A$21:$A$24,0), MATCH(Q$1,'[1]2018_commission_structure-Start'!$A$21:$I$21,0)),0)</f>
        <v>0</v>
      </c>
      <c r="R661" s="26">
        <f>IF($H661&gt;K661,MIN($H661-K661,L661-K661)*INDEX('[1]2018_commission_structure-Start'!$A$21:$I$24,MATCH($E661,'[1]2018_commission_structure-Start'!$A$21:$A$24,0), MATCH(R$1,'[1]2018_commission_structure-Start'!$A$21:$I$21,0)),0)</f>
        <v>0</v>
      </c>
      <c r="S661" s="26">
        <f>IF(H661&gt;L661,(H661-L661)*INDEX('[1]2018_commission_structure-Start'!$A$21:$I$24,MATCH($E661,'[1]2018_commission_structure-Start'!$A$21:$A$24,0),MATCH(S$1,'[1]2018_commission_structure-Start'!$A$21:$I$21,0)),0)</f>
        <v>0</v>
      </c>
      <c r="T661" s="28">
        <f t="shared" si="106"/>
        <v>64875.299999999996</v>
      </c>
      <c r="U661" s="28">
        <f t="shared" si="107"/>
        <v>152887.29999999999</v>
      </c>
      <c r="V661" s="28">
        <f>MIN(H661,I661)*INDEX('[1]2018_commission_structure-Start'!$A$15:$J$18,MATCH($E661,'[1]2018_commission_structure-Start'!$A$15:$A$18,0),MATCH(V$1,'[1]2018_commission_structure-Start'!$A$15:$J$15,0))</f>
        <v>64875.299999999996</v>
      </c>
      <c r="W661" s="26">
        <f>IF($H661&gt;I661,MIN($H661-I661,J661-I661)*INDEX('[1]2018_commission_structure-Start'!$A$15:$J$18,MATCH($E661,'[1]2018_commission_structure-Start'!$A$15:$A$18,0),MATCH(W$1,'[1]2018_commission_structure-Start'!$A$15:$J$15,0)),0)</f>
        <v>0</v>
      </c>
      <c r="X661" s="26">
        <f>IF($H661&gt;J661,MIN($H661-J661,K661-J661)*INDEX('[1]2018_commission_structure-Start'!$A$15:$J$18,MATCH($E661,'[1]2018_commission_structure-Start'!$A$15:$A$18,0),MATCH(X$1,'[1]2018_commission_structure-Start'!$A$15:$J$15,0)),0)</f>
        <v>0</v>
      </c>
      <c r="Y661" s="26">
        <f>IF($H661&gt;K661,MIN($H661-K661,L661-K661)*INDEX('[1]2018_commission_structure-Start'!$A$15:$J$18,MATCH($E661,'[1]2018_commission_structure-Start'!$A$15:$A$18,0),MATCH(Y$1,'[1]2018_commission_structure-Start'!$A$15:$J$15,0)),0)</f>
        <v>0</v>
      </c>
      <c r="Z661" s="26">
        <f>IF(H661&gt;L661,(H661-L661)*INDEX('[1]2018_commission_structure-Start'!$A$21:$I$24,MATCH($E661,'[1]2018_commission_structure-Start'!$A$21:$A$24,0),MATCH(Z$1,'[1]2018_commission_structure-Start'!$A$21:$I$21,0)),0)</f>
        <v>0</v>
      </c>
      <c r="AA661" s="28">
        <f t="shared" si="108"/>
        <v>64875.299999999996</v>
      </c>
      <c r="AB661" s="28">
        <f t="shared" si="109"/>
        <v>152887.29999999999</v>
      </c>
    </row>
    <row r="662" spans="1:28" x14ac:dyDescent="0.2">
      <c r="A662" s="25" t="str">
        <f t="shared" si="100"/>
        <v>Winfred Siggee</v>
      </c>
      <c r="B662" s="25">
        <v>7268478941</v>
      </c>
      <c r="C662" s="25" t="s">
        <v>1286</v>
      </c>
      <c r="D662" s="25" t="s">
        <v>1287</v>
      </c>
      <c r="E662" s="25" t="s">
        <v>29</v>
      </c>
      <c r="F662" s="25">
        <v>62721</v>
      </c>
      <c r="G662" s="25">
        <f>COUNTIF([1]deals_closed!D:D,B662)</f>
        <v>18</v>
      </c>
      <c r="H662" s="26">
        <f>SUMIF([1]deals_closed!D:D,B662,[1]deals_closed!C:C)</f>
        <v>695864</v>
      </c>
      <c r="I662" s="26">
        <f>VLOOKUP(E662,'[1]2018_commission_structure-Start'!$A$22:$I$24,9,FALSE)</f>
        <v>600000</v>
      </c>
      <c r="J662" s="26">
        <f t="shared" si="101"/>
        <v>750000</v>
      </c>
      <c r="K662" s="26">
        <f t="shared" si="102"/>
        <v>900000</v>
      </c>
      <c r="L662" s="26">
        <f t="shared" si="103"/>
        <v>1200000</v>
      </c>
      <c r="M662" s="27">
        <f t="shared" si="104"/>
        <v>1.1597733333333333</v>
      </c>
      <c r="N662" s="25" t="str">
        <f t="shared" si="105"/>
        <v>100-125%</v>
      </c>
      <c r="O662" s="28">
        <f>MIN(H662,I662)*INDEX('[1]2018_commission_structure-Start'!$A$21:$I$24,MATCH($E662,'[1]2018_commission_structure-Start'!$A$21:$A$24,0),MATCH(O$1,'[1]2018_commission_structure-Start'!$A$21:$I$21,0))</f>
        <v>78000</v>
      </c>
      <c r="P662" s="26">
        <f>IF(H662&gt;I662,MIN(H662-I662,J662-I662)*INDEX('[1]2018_commission_structure-Start'!$A$21:$I$24,MATCH($E662,'[1]2018_commission_structure-Start'!$A$21:$A$24,0), MATCH(P$1,'[1]2018_commission_structure-Start'!$A$21:$I$21,0)),0)</f>
        <v>16296.880000000001</v>
      </c>
      <c r="Q662" s="26">
        <f>IF($H662&gt;J662,MIN($H662-J662,K662-J662)*INDEX('[1]2018_commission_structure-Start'!$A$21:$I$24,MATCH($E662,'[1]2018_commission_structure-Start'!$A$21:$A$24,0), MATCH(Q$1,'[1]2018_commission_structure-Start'!$A$21:$I$21,0)),0)</f>
        <v>0</v>
      </c>
      <c r="R662" s="26">
        <f>IF($H662&gt;K662,MIN($H662-K662,L662-K662)*INDEX('[1]2018_commission_structure-Start'!$A$21:$I$24,MATCH($E662,'[1]2018_commission_structure-Start'!$A$21:$A$24,0), MATCH(R$1,'[1]2018_commission_structure-Start'!$A$21:$I$21,0)),0)</f>
        <v>0</v>
      </c>
      <c r="S662" s="26">
        <f>IF(H662&gt;L662,(H662-L662)*INDEX('[1]2018_commission_structure-Start'!$A$21:$I$24,MATCH($E662,'[1]2018_commission_structure-Start'!$A$21:$A$24,0),MATCH(S$1,'[1]2018_commission_structure-Start'!$A$21:$I$21,0)),0)</f>
        <v>0</v>
      </c>
      <c r="T662" s="28">
        <f t="shared" si="106"/>
        <v>94296.88</v>
      </c>
      <c r="U662" s="28">
        <f t="shared" si="107"/>
        <v>157017.88</v>
      </c>
      <c r="V662" s="28">
        <f>MIN(H662,I662)*INDEX('[1]2018_commission_structure-Start'!$A$15:$J$18,MATCH($E662,'[1]2018_commission_structure-Start'!$A$15:$A$18,0),MATCH(V$1,'[1]2018_commission_structure-Start'!$A$15:$J$15,0))</f>
        <v>90000</v>
      </c>
      <c r="W662" s="26">
        <f>IF($H662&gt;I662,MIN($H662-I662,J662-I662)*INDEX('[1]2018_commission_structure-Start'!$A$15:$J$18,MATCH($E662,'[1]2018_commission_structure-Start'!$A$15:$A$18,0),MATCH(W$1,'[1]2018_commission_structure-Start'!$A$15:$J$15,0)),0)</f>
        <v>17255.52</v>
      </c>
      <c r="X662" s="26">
        <f>IF($H662&gt;J662,MIN($H662-J662,K662-J662)*INDEX('[1]2018_commission_structure-Start'!$A$15:$J$18,MATCH($E662,'[1]2018_commission_structure-Start'!$A$15:$A$18,0),MATCH(X$1,'[1]2018_commission_structure-Start'!$A$15:$J$15,0)),0)</f>
        <v>0</v>
      </c>
      <c r="Y662" s="26">
        <f>IF($H662&gt;K662,MIN($H662-K662,L662-K662)*INDEX('[1]2018_commission_structure-Start'!$A$15:$J$18,MATCH($E662,'[1]2018_commission_structure-Start'!$A$15:$A$18,0),MATCH(Y$1,'[1]2018_commission_structure-Start'!$A$15:$J$15,0)),0)</f>
        <v>0</v>
      </c>
      <c r="Z662" s="26">
        <f>IF(H662&gt;L662,(H662-L662)*INDEX('[1]2018_commission_structure-Start'!$A$21:$I$24,MATCH($E662,'[1]2018_commission_structure-Start'!$A$21:$A$24,0),MATCH(Z$1,'[1]2018_commission_structure-Start'!$A$21:$I$21,0)),0)</f>
        <v>0</v>
      </c>
      <c r="AA662" s="28">
        <f t="shared" si="108"/>
        <v>107255.52</v>
      </c>
      <c r="AB662" s="28">
        <f t="shared" si="109"/>
        <v>169976.52000000002</v>
      </c>
    </row>
    <row r="663" spans="1:28" x14ac:dyDescent="0.2">
      <c r="A663" s="25" t="str">
        <f t="shared" si="100"/>
        <v>Nikolos Ruppeli</v>
      </c>
      <c r="B663" s="25">
        <v>1231429186</v>
      </c>
      <c r="C663" s="25" t="s">
        <v>1246</v>
      </c>
      <c r="D663" s="25" t="s">
        <v>1288</v>
      </c>
      <c r="E663" s="25" t="s">
        <v>7</v>
      </c>
      <c r="F663" s="25">
        <v>38588</v>
      </c>
      <c r="G663" s="25">
        <f>COUNTIF([1]deals_closed!D:D,B663)</f>
        <v>25</v>
      </c>
      <c r="H663" s="26">
        <f>SUMIF([1]deals_closed!D:D,B663,[1]deals_closed!C:C)</f>
        <v>805047</v>
      </c>
      <c r="I663" s="26">
        <f>VLOOKUP(E663,'[1]2018_commission_structure-Start'!$A$22:$I$24,9,FALSE)</f>
        <v>500000</v>
      </c>
      <c r="J663" s="26">
        <f t="shared" si="101"/>
        <v>625000</v>
      </c>
      <c r="K663" s="26">
        <f t="shared" si="102"/>
        <v>750000</v>
      </c>
      <c r="L663" s="26">
        <f t="shared" si="103"/>
        <v>1000000</v>
      </c>
      <c r="M663" s="27">
        <f t="shared" si="104"/>
        <v>1.6100939999999999</v>
      </c>
      <c r="N663" s="25" t="str">
        <f t="shared" si="105"/>
        <v>150-200%</v>
      </c>
      <c r="O663" s="28">
        <f>MIN(H663,I663)*INDEX('[1]2018_commission_structure-Start'!$A$21:$I$24,MATCH($E663,'[1]2018_commission_structure-Start'!$A$21:$A$24,0),MATCH(O$1,'[1]2018_commission_structure-Start'!$A$21:$I$21,0))</f>
        <v>50000</v>
      </c>
      <c r="P663" s="26">
        <f>IF(H663&gt;I663,MIN(H663-I663,J663-I663)*INDEX('[1]2018_commission_structure-Start'!$A$21:$I$24,MATCH($E663,'[1]2018_commission_structure-Start'!$A$21:$A$24,0), MATCH(P$1,'[1]2018_commission_structure-Start'!$A$21:$I$21,0)),0)</f>
        <v>18750</v>
      </c>
      <c r="Q663" s="26">
        <f>IF($H663&gt;J663,MIN($H663-J663,K663-J663)*INDEX('[1]2018_commission_structure-Start'!$A$21:$I$24,MATCH($E663,'[1]2018_commission_structure-Start'!$A$21:$A$24,0), MATCH(Q$1,'[1]2018_commission_structure-Start'!$A$21:$I$21,0)),0)</f>
        <v>22500</v>
      </c>
      <c r="R663" s="26">
        <f>IF($H663&gt;K663,MIN($H663-K663,L663-K663)*INDEX('[1]2018_commission_structure-Start'!$A$21:$I$24,MATCH($E663,'[1]2018_commission_structure-Start'!$A$21:$A$24,0), MATCH(R$1,'[1]2018_commission_structure-Start'!$A$21:$I$21,0)),0)</f>
        <v>12110.34</v>
      </c>
      <c r="S663" s="26">
        <f>IF(H663&gt;L663,(H663-L663)*INDEX('[1]2018_commission_structure-Start'!$A$21:$I$24,MATCH($E663,'[1]2018_commission_structure-Start'!$A$21:$A$24,0),MATCH(S$1,'[1]2018_commission_structure-Start'!$A$21:$I$21,0)),0)</f>
        <v>0</v>
      </c>
      <c r="T663" s="28">
        <f t="shared" si="106"/>
        <v>103360.34</v>
      </c>
      <c r="U663" s="28">
        <f t="shared" si="107"/>
        <v>141948.34</v>
      </c>
      <c r="V663" s="28">
        <f>MIN(H663,I663)*INDEX('[1]2018_commission_structure-Start'!$A$15:$J$18,MATCH($E663,'[1]2018_commission_structure-Start'!$A$15:$A$18,0),MATCH(V$1,'[1]2018_commission_structure-Start'!$A$15:$J$15,0))</f>
        <v>60000</v>
      </c>
      <c r="W663" s="26">
        <f>IF($H663&gt;I663,MIN($H663-I663,J663-I663)*INDEX('[1]2018_commission_structure-Start'!$A$15:$J$18,MATCH($E663,'[1]2018_commission_structure-Start'!$A$15:$A$18,0),MATCH(W$1,'[1]2018_commission_structure-Start'!$A$15:$J$15,0)),0)</f>
        <v>21250</v>
      </c>
      <c r="X663" s="26">
        <f>IF($H663&gt;J663,MIN($H663-J663,K663-J663)*INDEX('[1]2018_commission_structure-Start'!$A$15:$J$18,MATCH($E663,'[1]2018_commission_structure-Start'!$A$15:$A$18,0),MATCH(X$1,'[1]2018_commission_structure-Start'!$A$15:$J$15,0)),0)</f>
        <v>25000</v>
      </c>
      <c r="Y663" s="26">
        <f>IF($H663&gt;K663,MIN($H663-K663,L663-K663)*INDEX('[1]2018_commission_structure-Start'!$A$15:$J$18,MATCH($E663,'[1]2018_commission_structure-Start'!$A$15:$A$18,0),MATCH(Y$1,'[1]2018_commission_structure-Start'!$A$15:$J$15,0)),0)</f>
        <v>12110.34</v>
      </c>
      <c r="Z663" s="26">
        <f>IF(H663&gt;L663,(H663-L663)*INDEX('[1]2018_commission_structure-Start'!$A$21:$I$24,MATCH($E663,'[1]2018_commission_structure-Start'!$A$21:$A$24,0),MATCH(Z$1,'[1]2018_commission_structure-Start'!$A$21:$I$21,0)),0)</f>
        <v>0</v>
      </c>
      <c r="AA663" s="28">
        <f t="shared" si="108"/>
        <v>118360.34</v>
      </c>
      <c r="AB663" s="28">
        <f t="shared" si="109"/>
        <v>156948.34</v>
      </c>
    </row>
    <row r="664" spans="1:28" x14ac:dyDescent="0.2">
      <c r="A664" s="25" t="str">
        <f t="shared" si="100"/>
        <v>Myrilla Purvey</v>
      </c>
      <c r="B664" s="25">
        <v>4638232353</v>
      </c>
      <c r="C664" s="25" t="s">
        <v>1289</v>
      </c>
      <c r="D664" s="25" t="s">
        <v>1290</v>
      </c>
      <c r="E664" s="25" t="s">
        <v>29</v>
      </c>
      <c r="F664" s="25">
        <v>66990</v>
      </c>
      <c r="G664" s="25">
        <f>COUNTIF([1]deals_closed!D:D,B664)</f>
        <v>24</v>
      </c>
      <c r="H664" s="26">
        <f>SUMIF([1]deals_closed!D:D,B664,[1]deals_closed!C:C)</f>
        <v>800249</v>
      </c>
      <c r="I664" s="26">
        <f>VLOOKUP(E664,'[1]2018_commission_structure-Start'!$A$22:$I$24,9,FALSE)</f>
        <v>600000</v>
      </c>
      <c r="J664" s="26">
        <f t="shared" si="101"/>
        <v>750000</v>
      </c>
      <c r="K664" s="26">
        <f t="shared" si="102"/>
        <v>900000</v>
      </c>
      <c r="L664" s="26">
        <f t="shared" si="103"/>
        <v>1200000</v>
      </c>
      <c r="M664" s="27">
        <f t="shared" si="104"/>
        <v>1.3337483333333333</v>
      </c>
      <c r="N664" s="25" t="str">
        <f t="shared" si="105"/>
        <v>125-150%</v>
      </c>
      <c r="O664" s="28">
        <f>MIN(H664,I664)*INDEX('[1]2018_commission_structure-Start'!$A$21:$I$24,MATCH($E664,'[1]2018_commission_structure-Start'!$A$21:$A$24,0),MATCH(O$1,'[1]2018_commission_structure-Start'!$A$21:$I$21,0))</f>
        <v>78000</v>
      </c>
      <c r="P664" s="26">
        <f>IF(H664&gt;I664,MIN(H664-I664,J664-I664)*INDEX('[1]2018_commission_structure-Start'!$A$21:$I$24,MATCH($E664,'[1]2018_commission_structure-Start'!$A$21:$A$24,0), MATCH(P$1,'[1]2018_commission_structure-Start'!$A$21:$I$21,0)),0)</f>
        <v>25500.000000000004</v>
      </c>
      <c r="Q664" s="26">
        <f>IF($H664&gt;J664,MIN($H664-J664,K664-J664)*INDEX('[1]2018_commission_structure-Start'!$A$21:$I$24,MATCH($E664,'[1]2018_commission_structure-Start'!$A$21:$A$24,0), MATCH(Q$1,'[1]2018_commission_structure-Start'!$A$21:$I$21,0)),0)</f>
        <v>10552.289999999999</v>
      </c>
      <c r="R664" s="26">
        <f>IF($H664&gt;K664,MIN($H664-K664,L664-K664)*INDEX('[1]2018_commission_structure-Start'!$A$21:$I$24,MATCH($E664,'[1]2018_commission_structure-Start'!$A$21:$A$24,0), MATCH(R$1,'[1]2018_commission_structure-Start'!$A$21:$I$21,0)),0)</f>
        <v>0</v>
      </c>
      <c r="S664" s="26">
        <f>IF(H664&gt;L664,(H664-L664)*INDEX('[1]2018_commission_structure-Start'!$A$21:$I$24,MATCH($E664,'[1]2018_commission_structure-Start'!$A$21:$A$24,0),MATCH(S$1,'[1]2018_commission_structure-Start'!$A$21:$I$21,0)),0)</f>
        <v>0</v>
      </c>
      <c r="T664" s="28">
        <f t="shared" si="106"/>
        <v>114052.29</v>
      </c>
      <c r="U664" s="28">
        <f t="shared" si="107"/>
        <v>181042.28999999998</v>
      </c>
      <c r="V664" s="28">
        <f>MIN(H664,I664)*INDEX('[1]2018_commission_structure-Start'!$A$15:$J$18,MATCH($E664,'[1]2018_commission_structure-Start'!$A$15:$A$18,0),MATCH(V$1,'[1]2018_commission_structure-Start'!$A$15:$J$15,0))</f>
        <v>90000</v>
      </c>
      <c r="W664" s="26">
        <f>IF($H664&gt;I664,MIN($H664-I664,J664-I664)*INDEX('[1]2018_commission_structure-Start'!$A$15:$J$18,MATCH($E664,'[1]2018_commission_structure-Start'!$A$15:$A$18,0),MATCH(W$1,'[1]2018_commission_structure-Start'!$A$15:$J$15,0)),0)</f>
        <v>27000</v>
      </c>
      <c r="X664" s="26">
        <f>IF($H664&gt;J664,MIN($H664-J664,K664-J664)*INDEX('[1]2018_commission_structure-Start'!$A$15:$J$18,MATCH($E664,'[1]2018_commission_structure-Start'!$A$15:$A$18,0),MATCH(X$1,'[1]2018_commission_structure-Start'!$A$15:$J$15,0)),0)</f>
        <v>12562.25</v>
      </c>
      <c r="Y664" s="26">
        <f>IF($H664&gt;K664,MIN($H664-K664,L664-K664)*INDEX('[1]2018_commission_structure-Start'!$A$15:$J$18,MATCH($E664,'[1]2018_commission_structure-Start'!$A$15:$A$18,0),MATCH(Y$1,'[1]2018_commission_structure-Start'!$A$15:$J$15,0)),0)</f>
        <v>0</v>
      </c>
      <c r="Z664" s="26">
        <f>IF(H664&gt;L664,(H664-L664)*INDEX('[1]2018_commission_structure-Start'!$A$21:$I$24,MATCH($E664,'[1]2018_commission_structure-Start'!$A$21:$A$24,0),MATCH(Z$1,'[1]2018_commission_structure-Start'!$A$21:$I$21,0)),0)</f>
        <v>0</v>
      </c>
      <c r="AA664" s="28">
        <f t="shared" si="108"/>
        <v>129562.25</v>
      </c>
      <c r="AB664" s="28">
        <f t="shared" si="109"/>
        <v>196552.25</v>
      </c>
    </row>
    <row r="665" spans="1:28" x14ac:dyDescent="0.2">
      <c r="A665" s="25" t="str">
        <f t="shared" si="100"/>
        <v>Deena Leeming</v>
      </c>
      <c r="B665" s="25">
        <v>1743464649</v>
      </c>
      <c r="C665" s="25" t="s">
        <v>1291</v>
      </c>
      <c r="D665" s="25" t="s">
        <v>1292</v>
      </c>
      <c r="E665" s="25" t="s">
        <v>29</v>
      </c>
      <c r="F665" s="25">
        <v>62983</v>
      </c>
      <c r="G665" s="25">
        <f>COUNTIF([1]deals_closed!D:D,B665)</f>
        <v>21</v>
      </c>
      <c r="H665" s="26">
        <f>SUMIF([1]deals_closed!D:D,B665,[1]deals_closed!C:C)</f>
        <v>689066</v>
      </c>
      <c r="I665" s="26">
        <f>VLOOKUP(E665,'[1]2018_commission_structure-Start'!$A$22:$I$24,9,FALSE)</f>
        <v>600000</v>
      </c>
      <c r="J665" s="26">
        <f t="shared" si="101"/>
        <v>750000</v>
      </c>
      <c r="K665" s="26">
        <f t="shared" si="102"/>
        <v>900000</v>
      </c>
      <c r="L665" s="26">
        <f t="shared" si="103"/>
        <v>1200000</v>
      </c>
      <c r="M665" s="27">
        <f t="shared" si="104"/>
        <v>1.1484433333333333</v>
      </c>
      <c r="N665" s="25" t="str">
        <f t="shared" si="105"/>
        <v>100-125%</v>
      </c>
      <c r="O665" s="28">
        <f>MIN(H665,I665)*INDEX('[1]2018_commission_structure-Start'!$A$21:$I$24,MATCH($E665,'[1]2018_commission_structure-Start'!$A$21:$A$24,0),MATCH(O$1,'[1]2018_commission_structure-Start'!$A$21:$I$21,0))</f>
        <v>78000</v>
      </c>
      <c r="P665" s="26">
        <f>IF(H665&gt;I665,MIN(H665-I665,J665-I665)*INDEX('[1]2018_commission_structure-Start'!$A$21:$I$24,MATCH($E665,'[1]2018_commission_structure-Start'!$A$21:$A$24,0), MATCH(P$1,'[1]2018_commission_structure-Start'!$A$21:$I$21,0)),0)</f>
        <v>15141.220000000001</v>
      </c>
      <c r="Q665" s="26">
        <f>IF($H665&gt;J665,MIN($H665-J665,K665-J665)*INDEX('[1]2018_commission_structure-Start'!$A$21:$I$24,MATCH($E665,'[1]2018_commission_structure-Start'!$A$21:$A$24,0), MATCH(Q$1,'[1]2018_commission_structure-Start'!$A$21:$I$21,0)),0)</f>
        <v>0</v>
      </c>
      <c r="R665" s="26">
        <f>IF($H665&gt;K665,MIN($H665-K665,L665-K665)*INDEX('[1]2018_commission_structure-Start'!$A$21:$I$24,MATCH($E665,'[1]2018_commission_structure-Start'!$A$21:$A$24,0), MATCH(R$1,'[1]2018_commission_structure-Start'!$A$21:$I$21,0)),0)</f>
        <v>0</v>
      </c>
      <c r="S665" s="26">
        <f>IF(H665&gt;L665,(H665-L665)*INDEX('[1]2018_commission_structure-Start'!$A$21:$I$24,MATCH($E665,'[1]2018_commission_structure-Start'!$A$21:$A$24,0),MATCH(S$1,'[1]2018_commission_structure-Start'!$A$21:$I$21,0)),0)</f>
        <v>0</v>
      </c>
      <c r="T665" s="28">
        <f t="shared" si="106"/>
        <v>93141.22</v>
      </c>
      <c r="U665" s="28">
        <f t="shared" si="107"/>
        <v>156124.22</v>
      </c>
      <c r="V665" s="28">
        <f>MIN(H665,I665)*INDEX('[1]2018_commission_structure-Start'!$A$15:$J$18,MATCH($E665,'[1]2018_commission_structure-Start'!$A$15:$A$18,0),MATCH(V$1,'[1]2018_commission_structure-Start'!$A$15:$J$15,0))</f>
        <v>90000</v>
      </c>
      <c r="W665" s="26">
        <f>IF($H665&gt;I665,MIN($H665-I665,J665-I665)*INDEX('[1]2018_commission_structure-Start'!$A$15:$J$18,MATCH($E665,'[1]2018_commission_structure-Start'!$A$15:$A$18,0),MATCH(W$1,'[1]2018_commission_structure-Start'!$A$15:$J$15,0)),0)</f>
        <v>16031.88</v>
      </c>
      <c r="X665" s="26">
        <f>IF($H665&gt;J665,MIN($H665-J665,K665-J665)*INDEX('[1]2018_commission_structure-Start'!$A$15:$J$18,MATCH($E665,'[1]2018_commission_structure-Start'!$A$15:$A$18,0),MATCH(X$1,'[1]2018_commission_structure-Start'!$A$15:$J$15,0)),0)</f>
        <v>0</v>
      </c>
      <c r="Y665" s="26">
        <f>IF($H665&gt;K665,MIN($H665-K665,L665-K665)*INDEX('[1]2018_commission_structure-Start'!$A$15:$J$18,MATCH($E665,'[1]2018_commission_structure-Start'!$A$15:$A$18,0),MATCH(Y$1,'[1]2018_commission_structure-Start'!$A$15:$J$15,0)),0)</f>
        <v>0</v>
      </c>
      <c r="Z665" s="26">
        <f>IF(H665&gt;L665,(H665-L665)*INDEX('[1]2018_commission_structure-Start'!$A$21:$I$24,MATCH($E665,'[1]2018_commission_structure-Start'!$A$21:$A$24,0),MATCH(Z$1,'[1]2018_commission_structure-Start'!$A$21:$I$21,0)),0)</f>
        <v>0</v>
      </c>
      <c r="AA665" s="28">
        <f t="shared" si="108"/>
        <v>106031.88</v>
      </c>
      <c r="AB665" s="28">
        <f t="shared" si="109"/>
        <v>169014.88</v>
      </c>
    </row>
    <row r="666" spans="1:28" x14ac:dyDescent="0.2">
      <c r="A666" s="25" t="str">
        <f t="shared" si="100"/>
        <v>Carri Howis</v>
      </c>
      <c r="B666" s="25">
        <v>5439294325</v>
      </c>
      <c r="C666" s="25" t="s">
        <v>1293</v>
      </c>
      <c r="D666" s="25" t="s">
        <v>132</v>
      </c>
      <c r="E666" s="25" t="s">
        <v>10</v>
      </c>
      <c r="F666" s="25">
        <v>94605</v>
      </c>
      <c r="G666" s="25">
        <f>COUNTIF([1]deals_closed!D:D,B666)</f>
        <v>23</v>
      </c>
      <c r="H666" s="26">
        <f>SUMIF([1]deals_closed!D:D,B666,[1]deals_closed!C:C)</f>
        <v>732680</v>
      </c>
      <c r="I666" s="26">
        <f>VLOOKUP(E666,'[1]2018_commission_structure-Start'!$A$22:$I$24,9,FALSE)</f>
        <v>750000</v>
      </c>
      <c r="J666" s="26">
        <f t="shared" si="101"/>
        <v>937500</v>
      </c>
      <c r="K666" s="26">
        <f t="shared" si="102"/>
        <v>1125000</v>
      </c>
      <c r="L666" s="26">
        <f t="shared" si="103"/>
        <v>1500000</v>
      </c>
      <c r="M666" s="27">
        <f t="shared" si="104"/>
        <v>0.9769066666666667</v>
      </c>
      <c r="N666" s="25" t="str">
        <f t="shared" si="105"/>
        <v>0-100%</v>
      </c>
      <c r="O666" s="28">
        <f>MIN(H666,I666)*INDEX('[1]2018_commission_structure-Start'!$A$21:$I$24,MATCH($E666,'[1]2018_commission_structure-Start'!$A$21:$A$24,0),MATCH(O$1,'[1]2018_commission_structure-Start'!$A$21:$I$21,0))</f>
        <v>109902</v>
      </c>
      <c r="P666" s="26">
        <f>IF(H666&gt;I666,MIN(H666-I666,J666-I666)*INDEX('[1]2018_commission_structure-Start'!$A$21:$I$24,MATCH($E666,'[1]2018_commission_structure-Start'!$A$21:$A$24,0), MATCH(P$1,'[1]2018_commission_structure-Start'!$A$21:$I$21,0)),0)</f>
        <v>0</v>
      </c>
      <c r="Q666" s="26">
        <f>IF($H666&gt;J666,MIN($H666-J666,K666-J666)*INDEX('[1]2018_commission_structure-Start'!$A$21:$I$24,MATCH($E666,'[1]2018_commission_structure-Start'!$A$21:$A$24,0), MATCH(Q$1,'[1]2018_commission_structure-Start'!$A$21:$I$21,0)),0)</f>
        <v>0</v>
      </c>
      <c r="R666" s="26">
        <f>IF($H666&gt;K666,MIN($H666-K666,L666-K666)*INDEX('[1]2018_commission_structure-Start'!$A$21:$I$24,MATCH($E666,'[1]2018_commission_structure-Start'!$A$21:$A$24,0), MATCH(R$1,'[1]2018_commission_structure-Start'!$A$21:$I$21,0)),0)</f>
        <v>0</v>
      </c>
      <c r="S666" s="26">
        <f>IF(H666&gt;L666,(H666-L666)*INDEX('[1]2018_commission_structure-Start'!$A$21:$I$24,MATCH($E666,'[1]2018_commission_structure-Start'!$A$21:$A$24,0),MATCH(S$1,'[1]2018_commission_structure-Start'!$A$21:$I$21,0)),0)</f>
        <v>0</v>
      </c>
      <c r="T666" s="28">
        <f t="shared" si="106"/>
        <v>109902</v>
      </c>
      <c r="U666" s="28">
        <f t="shared" si="107"/>
        <v>204507</v>
      </c>
      <c r="V666" s="28">
        <f>MIN(H666,I666)*INDEX('[1]2018_commission_structure-Start'!$A$15:$J$18,MATCH($E666,'[1]2018_commission_structure-Start'!$A$15:$A$18,0),MATCH(V$1,'[1]2018_commission_structure-Start'!$A$15:$J$15,0))</f>
        <v>109902</v>
      </c>
      <c r="W666" s="26">
        <f>IF($H666&gt;I666,MIN($H666-I666,J666-I666)*INDEX('[1]2018_commission_structure-Start'!$A$15:$J$18,MATCH($E666,'[1]2018_commission_structure-Start'!$A$15:$A$18,0),MATCH(W$1,'[1]2018_commission_structure-Start'!$A$15:$J$15,0)),0)</f>
        <v>0</v>
      </c>
      <c r="X666" s="26">
        <f>IF($H666&gt;J666,MIN($H666-J666,K666-J666)*INDEX('[1]2018_commission_structure-Start'!$A$15:$J$18,MATCH($E666,'[1]2018_commission_structure-Start'!$A$15:$A$18,0),MATCH(X$1,'[1]2018_commission_structure-Start'!$A$15:$J$15,0)),0)</f>
        <v>0</v>
      </c>
      <c r="Y666" s="26">
        <f>IF($H666&gt;K666,MIN($H666-K666,L666-K666)*INDEX('[1]2018_commission_structure-Start'!$A$15:$J$18,MATCH($E666,'[1]2018_commission_structure-Start'!$A$15:$A$18,0),MATCH(Y$1,'[1]2018_commission_structure-Start'!$A$15:$J$15,0)),0)</f>
        <v>0</v>
      </c>
      <c r="Z666" s="26">
        <f>IF(H666&gt;L666,(H666-L666)*INDEX('[1]2018_commission_structure-Start'!$A$21:$I$24,MATCH($E666,'[1]2018_commission_structure-Start'!$A$21:$A$24,0),MATCH(Z$1,'[1]2018_commission_structure-Start'!$A$21:$I$21,0)),0)</f>
        <v>0</v>
      </c>
      <c r="AA666" s="28">
        <f t="shared" si="108"/>
        <v>109902</v>
      </c>
      <c r="AB666" s="28">
        <f t="shared" si="109"/>
        <v>204507</v>
      </c>
    </row>
    <row r="667" spans="1:28" x14ac:dyDescent="0.2">
      <c r="A667" s="25" t="str">
        <f t="shared" si="100"/>
        <v>Lesley Letford</v>
      </c>
      <c r="B667" s="25">
        <v>9305168396</v>
      </c>
      <c r="C667" s="25" t="s">
        <v>1294</v>
      </c>
      <c r="D667" s="25" t="s">
        <v>1295</v>
      </c>
      <c r="E667" s="25" t="s">
        <v>7</v>
      </c>
      <c r="F667" s="25">
        <v>56397</v>
      </c>
      <c r="G667" s="25">
        <f>COUNTIF([1]deals_closed!D:D,B667)</f>
        <v>19</v>
      </c>
      <c r="H667" s="26">
        <f>SUMIF([1]deals_closed!D:D,B667,[1]deals_closed!C:C)</f>
        <v>749195</v>
      </c>
      <c r="I667" s="26">
        <f>VLOOKUP(E667,'[1]2018_commission_structure-Start'!$A$22:$I$24,9,FALSE)</f>
        <v>500000</v>
      </c>
      <c r="J667" s="26">
        <f t="shared" si="101"/>
        <v>625000</v>
      </c>
      <c r="K667" s="26">
        <f t="shared" si="102"/>
        <v>750000</v>
      </c>
      <c r="L667" s="26">
        <f t="shared" si="103"/>
        <v>1000000</v>
      </c>
      <c r="M667" s="27">
        <f t="shared" si="104"/>
        <v>1.4983900000000001</v>
      </c>
      <c r="N667" s="25" t="str">
        <f t="shared" si="105"/>
        <v>125-150%</v>
      </c>
      <c r="O667" s="28">
        <f>MIN(H667,I667)*INDEX('[1]2018_commission_structure-Start'!$A$21:$I$24,MATCH($E667,'[1]2018_commission_structure-Start'!$A$21:$A$24,0),MATCH(O$1,'[1]2018_commission_structure-Start'!$A$21:$I$21,0))</f>
        <v>50000</v>
      </c>
      <c r="P667" s="26">
        <f>IF(H667&gt;I667,MIN(H667-I667,J667-I667)*INDEX('[1]2018_commission_structure-Start'!$A$21:$I$24,MATCH($E667,'[1]2018_commission_structure-Start'!$A$21:$A$24,0), MATCH(P$1,'[1]2018_commission_structure-Start'!$A$21:$I$21,0)),0)</f>
        <v>18750</v>
      </c>
      <c r="Q667" s="26">
        <f>IF($H667&gt;J667,MIN($H667-J667,K667-J667)*INDEX('[1]2018_commission_structure-Start'!$A$21:$I$24,MATCH($E667,'[1]2018_commission_structure-Start'!$A$21:$A$24,0), MATCH(Q$1,'[1]2018_commission_structure-Start'!$A$21:$I$21,0)),0)</f>
        <v>22355.1</v>
      </c>
      <c r="R667" s="26">
        <f>IF($H667&gt;K667,MIN($H667-K667,L667-K667)*INDEX('[1]2018_commission_structure-Start'!$A$21:$I$24,MATCH($E667,'[1]2018_commission_structure-Start'!$A$21:$A$24,0), MATCH(R$1,'[1]2018_commission_structure-Start'!$A$21:$I$21,0)),0)</f>
        <v>0</v>
      </c>
      <c r="S667" s="26">
        <f>IF(H667&gt;L667,(H667-L667)*INDEX('[1]2018_commission_structure-Start'!$A$21:$I$24,MATCH($E667,'[1]2018_commission_structure-Start'!$A$21:$A$24,0),MATCH(S$1,'[1]2018_commission_structure-Start'!$A$21:$I$21,0)),0)</f>
        <v>0</v>
      </c>
      <c r="T667" s="28">
        <f t="shared" si="106"/>
        <v>91105.1</v>
      </c>
      <c r="U667" s="28">
        <f t="shared" si="107"/>
        <v>147502.1</v>
      </c>
      <c r="V667" s="28">
        <f>MIN(H667,I667)*INDEX('[1]2018_commission_structure-Start'!$A$15:$J$18,MATCH($E667,'[1]2018_commission_structure-Start'!$A$15:$A$18,0),MATCH(V$1,'[1]2018_commission_structure-Start'!$A$15:$J$15,0))</f>
        <v>60000</v>
      </c>
      <c r="W667" s="26">
        <f>IF($H667&gt;I667,MIN($H667-I667,J667-I667)*INDEX('[1]2018_commission_structure-Start'!$A$15:$J$18,MATCH($E667,'[1]2018_commission_structure-Start'!$A$15:$A$18,0),MATCH(W$1,'[1]2018_commission_structure-Start'!$A$15:$J$15,0)),0)</f>
        <v>21250</v>
      </c>
      <c r="X667" s="26">
        <f>IF($H667&gt;J667,MIN($H667-J667,K667-J667)*INDEX('[1]2018_commission_structure-Start'!$A$15:$J$18,MATCH($E667,'[1]2018_commission_structure-Start'!$A$15:$A$18,0),MATCH(X$1,'[1]2018_commission_structure-Start'!$A$15:$J$15,0)),0)</f>
        <v>24839</v>
      </c>
      <c r="Y667" s="26">
        <f>IF($H667&gt;K667,MIN($H667-K667,L667-K667)*INDEX('[1]2018_commission_structure-Start'!$A$15:$J$18,MATCH($E667,'[1]2018_commission_structure-Start'!$A$15:$A$18,0),MATCH(Y$1,'[1]2018_commission_structure-Start'!$A$15:$J$15,0)),0)</f>
        <v>0</v>
      </c>
      <c r="Z667" s="26">
        <f>IF(H667&gt;L667,(H667-L667)*INDEX('[1]2018_commission_structure-Start'!$A$21:$I$24,MATCH($E667,'[1]2018_commission_structure-Start'!$A$21:$A$24,0),MATCH(Z$1,'[1]2018_commission_structure-Start'!$A$21:$I$21,0)),0)</f>
        <v>0</v>
      </c>
      <c r="AA667" s="28">
        <f t="shared" si="108"/>
        <v>106089</v>
      </c>
      <c r="AB667" s="28">
        <f t="shared" si="109"/>
        <v>162486</v>
      </c>
    </row>
    <row r="668" spans="1:28" x14ac:dyDescent="0.2">
      <c r="A668" s="25" t="str">
        <f t="shared" si="100"/>
        <v>Madella Seabert</v>
      </c>
      <c r="B668" s="25">
        <v>6009848660</v>
      </c>
      <c r="C668" s="25" t="s">
        <v>1296</v>
      </c>
      <c r="D668" s="25" t="s">
        <v>1297</v>
      </c>
      <c r="E668" s="25" t="s">
        <v>10</v>
      </c>
      <c r="F668" s="25">
        <v>97912</v>
      </c>
      <c r="G668" s="25">
        <f>COUNTIF([1]deals_closed!D:D,B668)</f>
        <v>25</v>
      </c>
      <c r="H668" s="26">
        <f>SUMIF([1]deals_closed!D:D,B668,[1]deals_closed!C:C)</f>
        <v>961796</v>
      </c>
      <c r="I668" s="26">
        <f>VLOOKUP(E668,'[1]2018_commission_structure-Start'!$A$22:$I$24,9,FALSE)</f>
        <v>750000</v>
      </c>
      <c r="J668" s="26">
        <f t="shared" si="101"/>
        <v>937500</v>
      </c>
      <c r="K668" s="26">
        <f t="shared" si="102"/>
        <v>1125000</v>
      </c>
      <c r="L668" s="26">
        <f t="shared" si="103"/>
        <v>1500000</v>
      </c>
      <c r="M668" s="27">
        <f t="shared" si="104"/>
        <v>1.2823946666666666</v>
      </c>
      <c r="N668" s="25" t="str">
        <f t="shared" si="105"/>
        <v>125-150%</v>
      </c>
      <c r="O668" s="28">
        <f>MIN(H668,I668)*INDEX('[1]2018_commission_structure-Start'!$A$21:$I$24,MATCH($E668,'[1]2018_commission_structure-Start'!$A$21:$A$24,0),MATCH(O$1,'[1]2018_commission_structure-Start'!$A$21:$I$21,0))</f>
        <v>112500</v>
      </c>
      <c r="P668" s="26">
        <f>IF(H668&gt;I668,MIN(H668-I668,J668-I668)*INDEX('[1]2018_commission_structure-Start'!$A$21:$I$24,MATCH($E668,'[1]2018_commission_structure-Start'!$A$21:$A$24,0), MATCH(P$1,'[1]2018_commission_structure-Start'!$A$21:$I$21,0)),0)</f>
        <v>35625</v>
      </c>
      <c r="Q668" s="26">
        <f>IF($H668&gt;J668,MIN($H668-J668,K668-J668)*INDEX('[1]2018_commission_structure-Start'!$A$21:$I$24,MATCH($E668,'[1]2018_commission_structure-Start'!$A$21:$A$24,0), MATCH(Q$1,'[1]2018_commission_structure-Start'!$A$21:$I$21,0)),0)</f>
        <v>5588.08</v>
      </c>
      <c r="R668" s="26">
        <f>IF($H668&gt;K668,MIN($H668-K668,L668-K668)*INDEX('[1]2018_commission_structure-Start'!$A$21:$I$24,MATCH($E668,'[1]2018_commission_structure-Start'!$A$21:$A$24,0), MATCH(R$1,'[1]2018_commission_structure-Start'!$A$21:$I$21,0)),0)</f>
        <v>0</v>
      </c>
      <c r="S668" s="26">
        <f>IF(H668&gt;L668,(H668-L668)*INDEX('[1]2018_commission_structure-Start'!$A$21:$I$24,MATCH($E668,'[1]2018_commission_structure-Start'!$A$21:$A$24,0),MATCH(S$1,'[1]2018_commission_structure-Start'!$A$21:$I$21,0)),0)</f>
        <v>0</v>
      </c>
      <c r="T668" s="28">
        <f t="shared" si="106"/>
        <v>153713.07999999999</v>
      </c>
      <c r="U668" s="28">
        <f t="shared" si="107"/>
        <v>251625.08</v>
      </c>
      <c r="V668" s="28">
        <f>MIN(H668,I668)*INDEX('[1]2018_commission_structure-Start'!$A$15:$J$18,MATCH($E668,'[1]2018_commission_structure-Start'!$A$15:$A$18,0),MATCH(V$1,'[1]2018_commission_structure-Start'!$A$15:$J$15,0))</f>
        <v>112500</v>
      </c>
      <c r="W668" s="26">
        <f>IF($H668&gt;I668,MIN($H668-I668,J668-I668)*INDEX('[1]2018_commission_structure-Start'!$A$15:$J$18,MATCH($E668,'[1]2018_commission_structure-Start'!$A$15:$A$18,0),MATCH(W$1,'[1]2018_commission_structure-Start'!$A$15:$J$15,0)),0)</f>
        <v>41250</v>
      </c>
      <c r="X668" s="26">
        <f>IF($H668&gt;J668,MIN($H668-J668,K668-J668)*INDEX('[1]2018_commission_structure-Start'!$A$15:$J$18,MATCH($E668,'[1]2018_commission_structure-Start'!$A$15:$A$18,0),MATCH(X$1,'[1]2018_commission_structure-Start'!$A$15:$J$15,0)),0)</f>
        <v>6074</v>
      </c>
      <c r="Y668" s="26">
        <f>IF($H668&gt;K668,MIN($H668-K668,L668-K668)*INDEX('[1]2018_commission_structure-Start'!$A$15:$J$18,MATCH($E668,'[1]2018_commission_structure-Start'!$A$15:$A$18,0),MATCH(Y$1,'[1]2018_commission_structure-Start'!$A$15:$J$15,0)),0)</f>
        <v>0</v>
      </c>
      <c r="Z668" s="26">
        <f>IF(H668&gt;L668,(H668-L668)*INDEX('[1]2018_commission_structure-Start'!$A$21:$I$24,MATCH($E668,'[1]2018_commission_structure-Start'!$A$21:$A$24,0),MATCH(Z$1,'[1]2018_commission_structure-Start'!$A$21:$I$21,0)),0)</f>
        <v>0</v>
      </c>
      <c r="AA668" s="28">
        <f t="shared" si="108"/>
        <v>159824</v>
      </c>
      <c r="AB668" s="28">
        <f t="shared" si="109"/>
        <v>257736</v>
      </c>
    </row>
    <row r="669" spans="1:28" x14ac:dyDescent="0.2">
      <c r="A669" s="25" t="str">
        <f t="shared" si="100"/>
        <v>Godard Truett</v>
      </c>
      <c r="B669" s="25">
        <v>8552526727</v>
      </c>
      <c r="C669" s="25" t="s">
        <v>1298</v>
      </c>
      <c r="D669" s="25" t="s">
        <v>1299</v>
      </c>
      <c r="E669" s="25" t="s">
        <v>29</v>
      </c>
      <c r="F669" s="25">
        <v>57147</v>
      </c>
      <c r="G669" s="25">
        <f>COUNTIF([1]deals_closed!D:D,B669)</f>
        <v>27</v>
      </c>
      <c r="H669" s="26">
        <f>SUMIF([1]deals_closed!D:D,B669,[1]deals_closed!C:C)</f>
        <v>1005142</v>
      </c>
      <c r="I669" s="26">
        <f>VLOOKUP(E669,'[1]2018_commission_structure-Start'!$A$22:$I$24,9,FALSE)</f>
        <v>600000</v>
      </c>
      <c r="J669" s="26">
        <f t="shared" si="101"/>
        <v>750000</v>
      </c>
      <c r="K669" s="26">
        <f t="shared" si="102"/>
        <v>900000</v>
      </c>
      <c r="L669" s="26">
        <f t="shared" si="103"/>
        <v>1200000</v>
      </c>
      <c r="M669" s="27">
        <f t="shared" si="104"/>
        <v>1.6752366666666667</v>
      </c>
      <c r="N669" s="25" t="str">
        <f t="shared" si="105"/>
        <v>150-200%</v>
      </c>
      <c r="O669" s="28">
        <f>MIN(H669,I669)*INDEX('[1]2018_commission_structure-Start'!$A$21:$I$24,MATCH($E669,'[1]2018_commission_structure-Start'!$A$21:$A$24,0),MATCH(O$1,'[1]2018_commission_structure-Start'!$A$21:$I$21,0))</f>
        <v>78000</v>
      </c>
      <c r="P669" s="26">
        <f>IF(H669&gt;I669,MIN(H669-I669,J669-I669)*INDEX('[1]2018_commission_structure-Start'!$A$21:$I$24,MATCH($E669,'[1]2018_commission_structure-Start'!$A$21:$A$24,0), MATCH(P$1,'[1]2018_commission_structure-Start'!$A$21:$I$21,0)),0)</f>
        <v>25500.000000000004</v>
      </c>
      <c r="Q669" s="26">
        <f>IF($H669&gt;J669,MIN($H669-J669,K669-J669)*INDEX('[1]2018_commission_structure-Start'!$A$21:$I$24,MATCH($E669,'[1]2018_commission_structure-Start'!$A$21:$A$24,0), MATCH(Q$1,'[1]2018_commission_structure-Start'!$A$21:$I$21,0)),0)</f>
        <v>31500</v>
      </c>
      <c r="R669" s="26">
        <f>IF($H669&gt;K669,MIN($H669-K669,L669-K669)*INDEX('[1]2018_commission_structure-Start'!$A$21:$I$24,MATCH($E669,'[1]2018_commission_structure-Start'!$A$21:$A$24,0), MATCH(R$1,'[1]2018_commission_structure-Start'!$A$21:$I$21,0)),0)</f>
        <v>27336.920000000002</v>
      </c>
      <c r="S669" s="26">
        <f>IF(H669&gt;L669,(H669-L669)*INDEX('[1]2018_commission_structure-Start'!$A$21:$I$24,MATCH($E669,'[1]2018_commission_structure-Start'!$A$21:$A$24,0),MATCH(S$1,'[1]2018_commission_structure-Start'!$A$21:$I$21,0)),0)</f>
        <v>0</v>
      </c>
      <c r="T669" s="28">
        <f t="shared" si="106"/>
        <v>162336.92000000001</v>
      </c>
      <c r="U669" s="28">
        <f t="shared" si="107"/>
        <v>219483.92</v>
      </c>
      <c r="V669" s="28">
        <f>MIN(H669,I669)*INDEX('[1]2018_commission_structure-Start'!$A$15:$J$18,MATCH($E669,'[1]2018_commission_structure-Start'!$A$15:$A$18,0),MATCH(V$1,'[1]2018_commission_structure-Start'!$A$15:$J$15,0))</f>
        <v>90000</v>
      </c>
      <c r="W669" s="26">
        <f>IF($H669&gt;I669,MIN($H669-I669,J669-I669)*INDEX('[1]2018_commission_structure-Start'!$A$15:$J$18,MATCH($E669,'[1]2018_commission_structure-Start'!$A$15:$A$18,0),MATCH(W$1,'[1]2018_commission_structure-Start'!$A$15:$J$15,0)),0)</f>
        <v>27000</v>
      </c>
      <c r="X669" s="26">
        <f>IF($H669&gt;J669,MIN($H669-J669,K669-J669)*INDEX('[1]2018_commission_structure-Start'!$A$15:$J$18,MATCH($E669,'[1]2018_commission_structure-Start'!$A$15:$A$18,0),MATCH(X$1,'[1]2018_commission_structure-Start'!$A$15:$J$15,0)),0)</f>
        <v>37500</v>
      </c>
      <c r="Y669" s="26">
        <f>IF($H669&gt;K669,MIN($H669-K669,L669-K669)*INDEX('[1]2018_commission_structure-Start'!$A$15:$J$18,MATCH($E669,'[1]2018_commission_structure-Start'!$A$15:$A$18,0),MATCH(Y$1,'[1]2018_commission_structure-Start'!$A$15:$J$15,0)),0)</f>
        <v>31542.6</v>
      </c>
      <c r="Z669" s="26">
        <f>IF(H669&gt;L669,(H669-L669)*INDEX('[1]2018_commission_structure-Start'!$A$21:$I$24,MATCH($E669,'[1]2018_commission_structure-Start'!$A$21:$A$24,0),MATCH(Z$1,'[1]2018_commission_structure-Start'!$A$21:$I$21,0)),0)</f>
        <v>0</v>
      </c>
      <c r="AA669" s="28">
        <f t="shared" si="108"/>
        <v>186042.6</v>
      </c>
      <c r="AB669" s="28">
        <f t="shared" si="109"/>
        <v>243189.6</v>
      </c>
    </row>
    <row r="670" spans="1:28" x14ac:dyDescent="0.2">
      <c r="A670" s="25" t="str">
        <f t="shared" si="100"/>
        <v>Demetris Hazlegrove</v>
      </c>
      <c r="B670" s="25">
        <v>3580617389</v>
      </c>
      <c r="C670" s="25" t="s">
        <v>1300</v>
      </c>
      <c r="D670" s="25" t="s">
        <v>1301</v>
      </c>
      <c r="E670" s="25" t="s">
        <v>7</v>
      </c>
      <c r="F670" s="25">
        <v>30231</v>
      </c>
      <c r="G670" s="25">
        <f>COUNTIF([1]deals_closed!D:D,B670)</f>
        <v>18</v>
      </c>
      <c r="H670" s="26">
        <f>SUMIF([1]deals_closed!D:D,B670,[1]deals_closed!C:C)</f>
        <v>577677</v>
      </c>
      <c r="I670" s="26">
        <f>VLOOKUP(E670,'[1]2018_commission_structure-Start'!$A$22:$I$24,9,FALSE)</f>
        <v>500000</v>
      </c>
      <c r="J670" s="26">
        <f t="shared" si="101"/>
        <v>625000</v>
      </c>
      <c r="K670" s="26">
        <f t="shared" si="102"/>
        <v>750000</v>
      </c>
      <c r="L670" s="26">
        <f t="shared" si="103"/>
        <v>1000000</v>
      </c>
      <c r="M670" s="27">
        <f t="shared" si="104"/>
        <v>1.155354</v>
      </c>
      <c r="N670" s="25" t="str">
        <f t="shared" si="105"/>
        <v>100-125%</v>
      </c>
      <c r="O670" s="28">
        <f>MIN(H670,I670)*INDEX('[1]2018_commission_structure-Start'!$A$21:$I$24,MATCH($E670,'[1]2018_commission_structure-Start'!$A$21:$A$24,0),MATCH(O$1,'[1]2018_commission_structure-Start'!$A$21:$I$21,0))</f>
        <v>50000</v>
      </c>
      <c r="P670" s="26">
        <f>IF(H670&gt;I670,MIN(H670-I670,J670-I670)*INDEX('[1]2018_commission_structure-Start'!$A$21:$I$24,MATCH($E670,'[1]2018_commission_structure-Start'!$A$21:$A$24,0), MATCH(P$1,'[1]2018_commission_structure-Start'!$A$21:$I$21,0)),0)</f>
        <v>11651.55</v>
      </c>
      <c r="Q670" s="26">
        <f>IF($H670&gt;J670,MIN($H670-J670,K670-J670)*INDEX('[1]2018_commission_structure-Start'!$A$21:$I$24,MATCH($E670,'[1]2018_commission_structure-Start'!$A$21:$A$24,0), MATCH(Q$1,'[1]2018_commission_structure-Start'!$A$21:$I$21,0)),0)</f>
        <v>0</v>
      </c>
      <c r="R670" s="26">
        <f>IF($H670&gt;K670,MIN($H670-K670,L670-K670)*INDEX('[1]2018_commission_structure-Start'!$A$21:$I$24,MATCH($E670,'[1]2018_commission_structure-Start'!$A$21:$A$24,0), MATCH(R$1,'[1]2018_commission_structure-Start'!$A$21:$I$21,0)),0)</f>
        <v>0</v>
      </c>
      <c r="S670" s="26">
        <f>IF(H670&gt;L670,(H670-L670)*INDEX('[1]2018_commission_structure-Start'!$A$21:$I$24,MATCH($E670,'[1]2018_commission_structure-Start'!$A$21:$A$24,0),MATCH(S$1,'[1]2018_commission_structure-Start'!$A$21:$I$21,0)),0)</f>
        <v>0</v>
      </c>
      <c r="T670" s="28">
        <f t="shared" si="106"/>
        <v>61651.55</v>
      </c>
      <c r="U670" s="28">
        <f t="shared" si="107"/>
        <v>91882.55</v>
      </c>
      <c r="V670" s="28">
        <f>MIN(H670,I670)*INDEX('[1]2018_commission_structure-Start'!$A$15:$J$18,MATCH($E670,'[1]2018_commission_structure-Start'!$A$15:$A$18,0),MATCH(V$1,'[1]2018_commission_structure-Start'!$A$15:$J$15,0))</f>
        <v>60000</v>
      </c>
      <c r="W670" s="26">
        <f>IF($H670&gt;I670,MIN($H670-I670,J670-I670)*INDEX('[1]2018_commission_structure-Start'!$A$15:$J$18,MATCH($E670,'[1]2018_commission_structure-Start'!$A$15:$A$18,0),MATCH(W$1,'[1]2018_commission_structure-Start'!$A$15:$J$15,0)),0)</f>
        <v>13205.09</v>
      </c>
      <c r="X670" s="26">
        <f>IF($H670&gt;J670,MIN($H670-J670,K670-J670)*INDEX('[1]2018_commission_structure-Start'!$A$15:$J$18,MATCH($E670,'[1]2018_commission_structure-Start'!$A$15:$A$18,0),MATCH(X$1,'[1]2018_commission_structure-Start'!$A$15:$J$15,0)),0)</f>
        <v>0</v>
      </c>
      <c r="Y670" s="26">
        <f>IF($H670&gt;K670,MIN($H670-K670,L670-K670)*INDEX('[1]2018_commission_structure-Start'!$A$15:$J$18,MATCH($E670,'[1]2018_commission_structure-Start'!$A$15:$A$18,0),MATCH(Y$1,'[1]2018_commission_structure-Start'!$A$15:$J$15,0)),0)</f>
        <v>0</v>
      </c>
      <c r="Z670" s="26">
        <f>IF(H670&gt;L670,(H670-L670)*INDEX('[1]2018_commission_structure-Start'!$A$21:$I$24,MATCH($E670,'[1]2018_commission_structure-Start'!$A$21:$A$24,0),MATCH(Z$1,'[1]2018_commission_structure-Start'!$A$21:$I$21,0)),0)</f>
        <v>0</v>
      </c>
      <c r="AA670" s="28">
        <f t="shared" si="108"/>
        <v>73205.09</v>
      </c>
      <c r="AB670" s="28">
        <f t="shared" si="109"/>
        <v>103436.09</v>
      </c>
    </row>
    <row r="671" spans="1:28" x14ac:dyDescent="0.2">
      <c r="A671" s="25" t="str">
        <f t="shared" si="100"/>
        <v>Zane Cheverton</v>
      </c>
      <c r="B671" s="25">
        <v>6520635286</v>
      </c>
      <c r="C671" s="25" t="s">
        <v>1302</v>
      </c>
      <c r="D671" s="25" t="s">
        <v>1303</v>
      </c>
      <c r="E671" s="25" t="s">
        <v>10</v>
      </c>
      <c r="F671" s="25">
        <v>113407</v>
      </c>
      <c r="G671" s="25">
        <f>COUNTIF([1]deals_closed!D:D,B671)</f>
        <v>14</v>
      </c>
      <c r="H671" s="26">
        <f>SUMIF([1]deals_closed!D:D,B671,[1]deals_closed!C:C)</f>
        <v>471697</v>
      </c>
      <c r="I671" s="26">
        <f>VLOOKUP(E671,'[1]2018_commission_structure-Start'!$A$22:$I$24,9,FALSE)</f>
        <v>750000</v>
      </c>
      <c r="J671" s="26">
        <f t="shared" si="101"/>
        <v>937500</v>
      </c>
      <c r="K671" s="26">
        <f t="shared" si="102"/>
        <v>1125000</v>
      </c>
      <c r="L671" s="26">
        <f t="shared" si="103"/>
        <v>1500000</v>
      </c>
      <c r="M671" s="27">
        <f t="shared" si="104"/>
        <v>0.62892933333333334</v>
      </c>
      <c r="N671" s="25" t="str">
        <f t="shared" si="105"/>
        <v>0-100%</v>
      </c>
      <c r="O671" s="28">
        <f>MIN(H671,I671)*INDEX('[1]2018_commission_structure-Start'!$A$21:$I$24,MATCH($E671,'[1]2018_commission_structure-Start'!$A$21:$A$24,0),MATCH(O$1,'[1]2018_commission_structure-Start'!$A$21:$I$21,0))</f>
        <v>70754.55</v>
      </c>
      <c r="P671" s="26">
        <f>IF(H671&gt;I671,MIN(H671-I671,J671-I671)*INDEX('[1]2018_commission_structure-Start'!$A$21:$I$24,MATCH($E671,'[1]2018_commission_structure-Start'!$A$21:$A$24,0), MATCH(P$1,'[1]2018_commission_structure-Start'!$A$21:$I$21,0)),0)</f>
        <v>0</v>
      </c>
      <c r="Q671" s="26">
        <f>IF($H671&gt;J671,MIN($H671-J671,K671-J671)*INDEX('[1]2018_commission_structure-Start'!$A$21:$I$24,MATCH($E671,'[1]2018_commission_structure-Start'!$A$21:$A$24,0), MATCH(Q$1,'[1]2018_commission_structure-Start'!$A$21:$I$21,0)),0)</f>
        <v>0</v>
      </c>
      <c r="R671" s="26">
        <f>IF($H671&gt;K671,MIN($H671-K671,L671-K671)*INDEX('[1]2018_commission_structure-Start'!$A$21:$I$24,MATCH($E671,'[1]2018_commission_structure-Start'!$A$21:$A$24,0), MATCH(R$1,'[1]2018_commission_structure-Start'!$A$21:$I$21,0)),0)</f>
        <v>0</v>
      </c>
      <c r="S671" s="26">
        <f>IF(H671&gt;L671,(H671-L671)*INDEX('[1]2018_commission_structure-Start'!$A$21:$I$24,MATCH($E671,'[1]2018_commission_structure-Start'!$A$21:$A$24,0),MATCH(S$1,'[1]2018_commission_structure-Start'!$A$21:$I$21,0)),0)</f>
        <v>0</v>
      </c>
      <c r="T671" s="28">
        <f t="shared" si="106"/>
        <v>70754.55</v>
      </c>
      <c r="U671" s="28">
        <f t="shared" si="107"/>
        <v>184161.55</v>
      </c>
      <c r="V671" s="28">
        <f>MIN(H671,I671)*INDEX('[1]2018_commission_structure-Start'!$A$15:$J$18,MATCH($E671,'[1]2018_commission_structure-Start'!$A$15:$A$18,0),MATCH(V$1,'[1]2018_commission_structure-Start'!$A$15:$J$15,0))</f>
        <v>70754.55</v>
      </c>
      <c r="W671" s="26">
        <f>IF($H671&gt;I671,MIN($H671-I671,J671-I671)*INDEX('[1]2018_commission_structure-Start'!$A$15:$J$18,MATCH($E671,'[1]2018_commission_structure-Start'!$A$15:$A$18,0),MATCH(W$1,'[1]2018_commission_structure-Start'!$A$15:$J$15,0)),0)</f>
        <v>0</v>
      </c>
      <c r="X671" s="26">
        <f>IF($H671&gt;J671,MIN($H671-J671,K671-J671)*INDEX('[1]2018_commission_structure-Start'!$A$15:$J$18,MATCH($E671,'[1]2018_commission_structure-Start'!$A$15:$A$18,0),MATCH(X$1,'[1]2018_commission_structure-Start'!$A$15:$J$15,0)),0)</f>
        <v>0</v>
      </c>
      <c r="Y671" s="26">
        <f>IF($H671&gt;K671,MIN($H671-K671,L671-K671)*INDEX('[1]2018_commission_structure-Start'!$A$15:$J$18,MATCH($E671,'[1]2018_commission_structure-Start'!$A$15:$A$18,0),MATCH(Y$1,'[1]2018_commission_structure-Start'!$A$15:$J$15,0)),0)</f>
        <v>0</v>
      </c>
      <c r="Z671" s="26">
        <f>IF(H671&gt;L671,(H671-L671)*INDEX('[1]2018_commission_structure-Start'!$A$21:$I$24,MATCH($E671,'[1]2018_commission_structure-Start'!$A$21:$A$24,0),MATCH(Z$1,'[1]2018_commission_structure-Start'!$A$21:$I$21,0)),0)</f>
        <v>0</v>
      </c>
      <c r="AA671" s="28">
        <f t="shared" si="108"/>
        <v>70754.55</v>
      </c>
      <c r="AB671" s="28">
        <f t="shared" si="109"/>
        <v>184161.55</v>
      </c>
    </row>
    <row r="672" spans="1:28" x14ac:dyDescent="0.2">
      <c r="A672" s="25" t="str">
        <f t="shared" si="100"/>
        <v>Emmie Ivamy</v>
      </c>
      <c r="B672" s="25">
        <v>7070564503</v>
      </c>
      <c r="C672" s="25" t="s">
        <v>1304</v>
      </c>
      <c r="D672" s="25" t="s">
        <v>1305</v>
      </c>
      <c r="E672" s="25" t="s">
        <v>10</v>
      </c>
      <c r="F672" s="25">
        <v>107049</v>
      </c>
      <c r="G672" s="25">
        <f>COUNTIF([1]deals_closed!D:D,B672)</f>
        <v>22</v>
      </c>
      <c r="H672" s="26">
        <f>SUMIF([1]deals_closed!D:D,B672,[1]deals_closed!C:C)</f>
        <v>711984</v>
      </c>
      <c r="I672" s="26">
        <f>VLOOKUP(E672,'[1]2018_commission_structure-Start'!$A$22:$I$24,9,FALSE)</f>
        <v>750000</v>
      </c>
      <c r="J672" s="26">
        <f t="shared" si="101"/>
        <v>937500</v>
      </c>
      <c r="K672" s="26">
        <f t="shared" si="102"/>
        <v>1125000</v>
      </c>
      <c r="L672" s="26">
        <f t="shared" si="103"/>
        <v>1500000</v>
      </c>
      <c r="M672" s="27">
        <f t="shared" si="104"/>
        <v>0.94931200000000004</v>
      </c>
      <c r="N672" s="25" t="str">
        <f t="shared" si="105"/>
        <v>0-100%</v>
      </c>
      <c r="O672" s="28">
        <f>MIN(H672,I672)*INDEX('[1]2018_commission_structure-Start'!$A$21:$I$24,MATCH($E672,'[1]2018_commission_structure-Start'!$A$21:$A$24,0),MATCH(O$1,'[1]2018_commission_structure-Start'!$A$21:$I$21,0))</f>
        <v>106797.59999999999</v>
      </c>
      <c r="P672" s="26">
        <f>IF(H672&gt;I672,MIN(H672-I672,J672-I672)*INDEX('[1]2018_commission_structure-Start'!$A$21:$I$24,MATCH($E672,'[1]2018_commission_structure-Start'!$A$21:$A$24,0), MATCH(P$1,'[1]2018_commission_structure-Start'!$A$21:$I$21,0)),0)</f>
        <v>0</v>
      </c>
      <c r="Q672" s="26">
        <f>IF($H672&gt;J672,MIN($H672-J672,K672-J672)*INDEX('[1]2018_commission_structure-Start'!$A$21:$I$24,MATCH($E672,'[1]2018_commission_structure-Start'!$A$21:$A$24,0), MATCH(Q$1,'[1]2018_commission_structure-Start'!$A$21:$I$21,0)),0)</f>
        <v>0</v>
      </c>
      <c r="R672" s="26">
        <f>IF($H672&gt;K672,MIN($H672-K672,L672-K672)*INDEX('[1]2018_commission_structure-Start'!$A$21:$I$24,MATCH($E672,'[1]2018_commission_structure-Start'!$A$21:$A$24,0), MATCH(R$1,'[1]2018_commission_structure-Start'!$A$21:$I$21,0)),0)</f>
        <v>0</v>
      </c>
      <c r="S672" s="26">
        <f>IF(H672&gt;L672,(H672-L672)*INDEX('[1]2018_commission_structure-Start'!$A$21:$I$24,MATCH($E672,'[1]2018_commission_structure-Start'!$A$21:$A$24,0),MATCH(S$1,'[1]2018_commission_structure-Start'!$A$21:$I$21,0)),0)</f>
        <v>0</v>
      </c>
      <c r="T672" s="28">
        <f t="shared" si="106"/>
        <v>106797.59999999999</v>
      </c>
      <c r="U672" s="28">
        <f t="shared" si="107"/>
        <v>213846.59999999998</v>
      </c>
      <c r="V672" s="28">
        <f>MIN(H672,I672)*INDEX('[1]2018_commission_structure-Start'!$A$15:$J$18,MATCH($E672,'[1]2018_commission_structure-Start'!$A$15:$A$18,0),MATCH(V$1,'[1]2018_commission_structure-Start'!$A$15:$J$15,0))</f>
        <v>106797.59999999999</v>
      </c>
      <c r="W672" s="26">
        <f>IF($H672&gt;I672,MIN($H672-I672,J672-I672)*INDEX('[1]2018_commission_structure-Start'!$A$15:$J$18,MATCH($E672,'[1]2018_commission_structure-Start'!$A$15:$A$18,0),MATCH(W$1,'[1]2018_commission_structure-Start'!$A$15:$J$15,0)),0)</f>
        <v>0</v>
      </c>
      <c r="X672" s="26">
        <f>IF($H672&gt;J672,MIN($H672-J672,K672-J672)*INDEX('[1]2018_commission_structure-Start'!$A$15:$J$18,MATCH($E672,'[1]2018_commission_structure-Start'!$A$15:$A$18,0),MATCH(X$1,'[1]2018_commission_structure-Start'!$A$15:$J$15,0)),0)</f>
        <v>0</v>
      </c>
      <c r="Y672" s="26">
        <f>IF($H672&gt;K672,MIN($H672-K672,L672-K672)*INDEX('[1]2018_commission_structure-Start'!$A$15:$J$18,MATCH($E672,'[1]2018_commission_structure-Start'!$A$15:$A$18,0),MATCH(Y$1,'[1]2018_commission_structure-Start'!$A$15:$J$15,0)),0)</f>
        <v>0</v>
      </c>
      <c r="Z672" s="26">
        <f>IF(H672&gt;L672,(H672-L672)*INDEX('[1]2018_commission_structure-Start'!$A$21:$I$24,MATCH($E672,'[1]2018_commission_structure-Start'!$A$21:$A$24,0),MATCH(Z$1,'[1]2018_commission_structure-Start'!$A$21:$I$21,0)),0)</f>
        <v>0</v>
      </c>
      <c r="AA672" s="28">
        <f t="shared" si="108"/>
        <v>106797.59999999999</v>
      </c>
      <c r="AB672" s="28">
        <f t="shared" si="109"/>
        <v>213846.59999999998</v>
      </c>
    </row>
    <row r="673" spans="1:28" x14ac:dyDescent="0.2">
      <c r="A673" s="25" t="str">
        <f t="shared" si="100"/>
        <v>Fulvia Aldie</v>
      </c>
      <c r="B673" s="25">
        <v>4862005330</v>
      </c>
      <c r="C673" s="25" t="s">
        <v>1306</v>
      </c>
      <c r="D673" s="25" t="s">
        <v>1307</v>
      </c>
      <c r="E673" s="25" t="s">
        <v>10</v>
      </c>
      <c r="F673" s="25">
        <v>85270</v>
      </c>
      <c r="G673" s="25">
        <f>COUNTIF([1]deals_closed!D:D,B673)</f>
        <v>27</v>
      </c>
      <c r="H673" s="26">
        <f>SUMIF([1]deals_closed!D:D,B673,[1]deals_closed!C:C)</f>
        <v>909707</v>
      </c>
      <c r="I673" s="26">
        <f>VLOOKUP(E673,'[1]2018_commission_structure-Start'!$A$22:$I$24,9,FALSE)</f>
        <v>750000</v>
      </c>
      <c r="J673" s="26">
        <f t="shared" si="101"/>
        <v>937500</v>
      </c>
      <c r="K673" s="26">
        <f t="shared" si="102"/>
        <v>1125000</v>
      </c>
      <c r="L673" s="26">
        <f t="shared" si="103"/>
        <v>1500000</v>
      </c>
      <c r="M673" s="27">
        <f t="shared" si="104"/>
        <v>1.2129426666666667</v>
      </c>
      <c r="N673" s="25" t="str">
        <f t="shared" si="105"/>
        <v>100-125%</v>
      </c>
      <c r="O673" s="28">
        <f>MIN(H673,I673)*INDEX('[1]2018_commission_structure-Start'!$A$21:$I$24,MATCH($E673,'[1]2018_commission_structure-Start'!$A$21:$A$24,0),MATCH(O$1,'[1]2018_commission_structure-Start'!$A$21:$I$21,0))</f>
        <v>112500</v>
      </c>
      <c r="P673" s="26">
        <f>IF(H673&gt;I673,MIN(H673-I673,J673-I673)*INDEX('[1]2018_commission_structure-Start'!$A$21:$I$24,MATCH($E673,'[1]2018_commission_structure-Start'!$A$21:$A$24,0), MATCH(P$1,'[1]2018_commission_structure-Start'!$A$21:$I$21,0)),0)</f>
        <v>30344.33</v>
      </c>
      <c r="Q673" s="26">
        <f>IF($H673&gt;J673,MIN($H673-J673,K673-J673)*INDEX('[1]2018_commission_structure-Start'!$A$21:$I$24,MATCH($E673,'[1]2018_commission_structure-Start'!$A$21:$A$24,0), MATCH(Q$1,'[1]2018_commission_structure-Start'!$A$21:$I$21,0)),0)</f>
        <v>0</v>
      </c>
      <c r="R673" s="26">
        <f>IF($H673&gt;K673,MIN($H673-K673,L673-K673)*INDEX('[1]2018_commission_structure-Start'!$A$21:$I$24,MATCH($E673,'[1]2018_commission_structure-Start'!$A$21:$A$24,0), MATCH(R$1,'[1]2018_commission_structure-Start'!$A$21:$I$21,0)),0)</f>
        <v>0</v>
      </c>
      <c r="S673" s="26">
        <f>IF(H673&gt;L673,(H673-L673)*INDEX('[1]2018_commission_structure-Start'!$A$21:$I$24,MATCH($E673,'[1]2018_commission_structure-Start'!$A$21:$A$24,0),MATCH(S$1,'[1]2018_commission_structure-Start'!$A$21:$I$21,0)),0)</f>
        <v>0</v>
      </c>
      <c r="T673" s="28">
        <f t="shared" si="106"/>
        <v>142844.33000000002</v>
      </c>
      <c r="U673" s="28">
        <f t="shared" si="107"/>
        <v>228114.33000000002</v>
      </c>
      <c r="V673" s="28">
        <f>MIN(H673,I673)*INDEX('[1]2018_commission_structure-Start'!$A$15:$J$18,MATCH($E673,'[1]2018_commission_structure-Start'!$A$15:$A$18,0),MATCH(V$1,'[1]2018_commission_structure-Start'!$A$15:$J$15,0))</f>
        <v>112500</v>
      </c>
      <c r="W673" s="26">
        <f>IF($H673&gt;I673,MIN($H673-I673,J673-I673)*INDEX('[1]2018_commission_structure-Start'!$A$15:$J$18,MATCH($E673,'[1]2018_commission_structure-Start'!$A$15:$A$18,0),MATCH(W$1,'[1]2018_commission_structure-Start'!$A$15:$J$15,0)),0)</f>
        <v>35135.54</v>
      </c>
      <c r="X673" s="26">
        <f>IF($H673&gt;J673,MIN($H673-J673,K673-J673)*INDEX('[1]2018_commission_structure-Start'!$A$15:$J$18,MATCH($E673,'[1]2018_commission_structure-Start'!$A$15:$A$18,0),MATCH(X$1,'[1]2018_commission_structure-Start'!$A$15:$J$15,0)),0)</f>
        <v>0</v>
      </c>
      <c r="Y673" s="26">
        <f>IF($H673&gt;K673,MIN($H673-K673,L673-K673)*INDEX('[1]2018_commission_structure-Start'!$A$15:$J$18,MATCH($E673,'[1]2018_commission_structure-Start'!$A$15:$A$18,0),MATCH(Y$1,'[1]2018_commission_structure-Start'!$A$15:$J$15,0)),0)</f>
        <v>0</v>
      </c>
      <c r="Z673" s="26">
        <f>IF(H673&gt;L673,(H673-L673)*INDEX('[1]2018_commission_structure-Start'!$A$21:$I$24,MATCH($E673,'[1]2018_commission_structure-Start'!$A$21:$A$24,0),MATCH(Z$1,'[1]2018_commission_structure-Start'!$A$21:$I$21,0)),0)</f>
        <v>0</v>
      </c>
      <c r="AA673" s="28">
        <f t="shared" si="108"/>
        <v>147635.54</v>
      </c>
      <c r="AB673" s="28">
        <f t="shared" si="109"/>
        <v>232905.54</v>
      </c>
    </row>
    <row r="674" spans="1:28" x14ac:dyDescent="0.2">
      <c r="A674" s="25" t="str">
        <f t="shared" si="100"/>
        <v>Eal Ezzle</v>
      </c>
      <c r="B674" s="25">
        <v>7966879720</v>
      </c>
      <c r="C674" s="25" t="s">
        <v>1308</v>
      </c>
      <c r="D674" s="25" t="s">
        <v>1309</v>
      </c>
      <c r="E674" s="25" t="s">
        <v>7</v>
      </c>
      <c r="F674" s="25">
        <v>42251</v>
      </c>
      <c r="G674" s="25">
        <f>COUNTIF([1]deals_closed!D:D,B674)</f>
        <v>18</v>
      </c>
      <c r="H674" s="26">
        <f>SUMIF([1]deals_closed!D:D,B674,[1]deals_closed!C:C)</f>
        <v>579015</v>
      </c>
      <c r="I674" s="26">
        <f>VLOOKUP(E674,'[1]2018_commission_structure-Start'!$A$22:$I$24,9,FALSE)</f>
        <v>500000</v>
      </c>
      <c r="J674" s="26">
        <f t="shared" si="101"/>
        <v>625000</v>
      </c>
      <c r="K674" s="26">
        <f t="shared" si="102"/>
        <v>750000</v>
      </c>
      <c r="L674" s="26">
        <f t="shared" si="103"/>
        <v>1000000</v>
      </c>
      <c r="M674" s="27">
        <f t="shared" si="104"/>
        <v>1.1580299999999999</v>
      </c>
      <c r="N674" s="25" t="str">
        <f t="shared" si="105"/>
        <v>100-125%</v>
      </c>
      <c r="O674" s="28">
        <f>MIN(H674,I674)*INDEX('[1]2018_commission_structure-Start'!$A$21:$I$24,MATCH($E674,'[1]2018_commission_structure-Start'!$A$21:$A$24,0),MATCH(O$1,'[1]2018_commission_structure-Start'!$A$21:$I$21,0))</f>
        <v>50000</v>
      </c>
      <c r="P674" s="26">
        <f>IF(H674&gt;I674,MIN(H674-I674,J674-I674)*INDEX('[1]2018_commission_structure-Start'!$A$21:$I$24,MATCH($E674,'[1]2018_commission_structure-Start'!$A$21:$A$24,0), MATCH(P$1,'[1]2018_commission_structure-Start'!$A$21:$I$21,0)),0)</f>
        <v>11852.25</v>
      </c>
      <c r="Q674" s="26">
        <f>IF($H674&gt;J674,MIN($H674-J674,K674-J674)*INDEX('[1]2018_commission_structure-Start'!$A$21:$I$24,MATCH($E674,'[1]2018_commission_structure-Start'!$A$21:$A$24,0), MATCH(Q$1,'[1]2018_commission_structure-Start'!$A$21:$I$21,0)),0)</f>
        <v>0</v>
      </c>
      <c r="R674" s="26">
        <f>IF($H674&gt;K674,MIN($H674-K674,L674-K674)*INDEX('[1]2018_commission_structure-Start'!$A$21:$I$24,MATCH($E674,'[1]2018_commission_structure-Start'!$A$21:$A$24,0), MATCH(R$1,'[1]2018_commission_structure-Start'!$A$21:$I$21,0)),0)</f>
        <v>0</v>
      </c>
      <c r="S674" s="26">
        <f>IF(H674&gt;L674,(H674-L674)*INDEX('[1]2018_commission_structure-Start'!$A$21:$I$24,MATCH($E674,'[1]2018_commission_structure-Start'!$A$21:$A$24,0),MATCH(S$1,'[1]2018_commission_structure-Start'!$A$21:$I$21,0)),0)</f>
        <v>0</v>
      </c>
      <c r="T674" s="28">
        <f t="shared" si="106"/>
        <v>61852.25</v>
      </c>
      <c r="U674" s="28">
        <f t="shared" si="107"/>
        <v>104103.25</v>
      </c>
      <c r="V674" s="28">
        <f>MIN(H674,I674)*INDEX('[1]2018_commission_structure-Start'!$A$15:$J$18,MATCH($E674,'[1]2018_commission_structure-Start'!$A$15:$A$18,0),MATCH(V$1,'[1]2018_commission_structure-Start'!$A$15:$J$15,0))</f>
        <v>60000</v>
      </c>
      <c r="W674" s="26">
        <f>IF($H674&gt;I674,MIN($H674-I674,J674-I674)*INDEX('[1]2018_commission_structure-Start'!$A$15:$J$18,MATCH($E674,'[1]2018_commission_structure-Start'!$A$15:$A$18,0),MATCH(W$1,'[1]2018_commission_structure-Start'!$A$15:$J$15,0)),0)</f>
        <v>13432.550000000001</v>
      </c>
      <c r="X674" s="26">
        <f>IF($H674&gt;J674,MIN($H674-J674,K674-J674)*INDEX('[1]2018_commission_structure-Start'!$A$15:$J$18,MATCH($E674,'[1]2018_commission_structure-Start'!$A$15:$A$18,0),MATCH(X$1,'[1]2018_commission_structure-Start'!$A$15:$J$15,0)),0)</f>
        <v>0</v>
      </c>
      <c r="Y674" s="26">
        <f>IF($H674&gt;K674,MIN($H674-K674,L674-K674)*INDEX('[1]2018_commission_structure-Start'!$A$15:$J$18,MATCH($E674,'[1]2018_commission_structure-Start'!$A$15:$A$18,0),MATCH(Y$1,'[1]2018_commission_structure-Start'!$A$15:$J$15,0)),0)</f>
        <v>0</v>
      </c>
      <c r="Z674" s="26">
        <f>IF(H674&gt;L674,(H674-L674)*INDEX('[1]2018_commission_structure-Start'!$A$21:$I$24,MATCH($E674,'[1]2018_commission_structure-Start'!$A$21:$A$24,0),MATCH(Z$1,'[1]2018_commission_structure-Start'!$A$21:$I$21,0)),0)</f>
        <v>0</v>
      </c>
      <c r="AA674" s="28">
        <f t="shared" si="108"/>
        <v>73432.55</v>
      </c>
      <c r="AB674" s="28">
        <f t="shared" si="109"/>
        <v>115683.55</v>
      </c>
    </row>
    <row r="675" spans="1:28" x14ac:dyDescent="0.2">
      <c r="A675" s="25" t="str">
        <f t="shared" si="100"/>
        <v>Brice O'Sheeryne</v>
      </c>
      <c r="B675" s="25">
        <v>992720575</v>
      </c>
      <c r="C675" s="25" t="s">
        <v>1310</v>
      </c>
      <c r="D675" s="25" t="s">
        <v>1311</v>
      </c>
      <c r="E675" s="25" t="s">
        <v>7</v>
      </c>
      <c r="F675" s="25">
        <v>49548</v>
      </c>
      <c r="G675" s="25">
        <f>COUNTIF([1]deals_closed!D:D,B675)</f>
        <v>25</v>
      </c>
      <c r="H675" s="26">
        <f>SUMIF([1]deals_closed!D:D,B675,[1]deals_closed!C:C)</f>
        <v>778272</v>
      </c>
      <c r="I675" s="26">
        <f>VLOOKUP(E675,'[1]2018_commission_structure-Start'!$A$22:$I$24,9,FALSE)</f>
        <v>500000</v>
      </c>
      <c r="J675" s="26">
        <f t="shared" si="101"/>
        <v>625000</v>
      </c>
      <c r="K675" s="26">
        <f t="shared" si="102"/>
        <v>750000</v>
      </c>
      <c r="L675" s="26">
        <f t="shared" si="103"/>
        <v>1000000</v>
      </c>
      <c r="M675" s="27">
        <f t="shared" si="104"/>
        <v>1.5565439999999999</v>
      </c>
      <c r="N675" s="25" t="str">
        <f t="shared" si="105"/>
        <v>150-200%</v>
      </c>
      <c r="O675" s="28">
        <f>MIN(H675,I675)*INDEX('[1]2018_commission_structure-Start'!$A$21:$I$24,MATCH($E675,'[1]2018_commission_structure-Start'!$A$21:$A$24,0),MATCH(O$1,'[1]2018_commission_structure-Start'!$A$21:$I$21,0))</f>
        <v>50000</v>
      </c>
      <c r="P675" s="26">
        <f>IF(H675&gt;I675,MIN(H675-I675,J675-I675)*INDEX('[1]2018_commission_structure-Start'!$A$21:$I$24,MATCH($E675,'[1]2018_commission_structure-Start'!$A$21:$A$24,0), MATCH(P$1,'[1]2018_commission_structure-Start'!$A$21:$I$21,0)),0)</f>
        <v>18750</v>
      </c>
      <c r="Q675" s="26">
        <f>IF($H675&gt;J675,MIN($H675-J675,K675-J675)*INDEX('[1]2018_commission_structure-Start'!$A$21:$I$24,MATCH($E675,'[1]2018_commission_structure-Start'!$A$21:$A$24,0), MATCH(Q$1,'[1]2018_commission_structure-Start'!$A$21:$I$21,0)),0)</f>
        <v>22500</v>
      </c>
      <c r="R675" s="26">
        <f>IF($H675&gt;K675,MIN($H675-K675,L675-K675)*INDEX('[1]2018_commission_structure-Start'!$A$21:$I$24,MATCH($E675,'[1]2018_commission_structure-Start'!$A$21:$A$24,0), MATCH(R$1,'[1]2018_commission_structure-Start'!$A$21:$I$21,0)),0)</f>
        <v>6219.84</v>
      </c>
      <c r="S675" s="26">
        <f>IF(H675&gt;L675,(H675-L675)*INDEX('[1]2018_commission_structure-Start'!$A$21:$I$24,MATCH($E675,'[1]2018_commission_structure-Start'!$A$21:$A$24,0),MATCH(S$1,'[1]2018_commission_structure-Start'!$A$21:$I$21,0)),0)</f>
        <v>0</v>
      </c>
      <c r="T675" s="28">
        <f t="shared" si="106"/>
        <v>97469.84</v>
      </c>
      <c r="U675" s="28">
        <f t="shared" si="107"/>
        <v>147017.84</v>
      </c>
      <c r="V675" s="28">
        <f>MIN(H675,I675)*INDEX('[1]2018_commission_structure-Start'!$A$15:$J$18,MATCH($E675,'[1]2018_commission_structure-Start'!$A$15:$A$18,0),MATCH(V$1,'[1]2018_commission_structure-Start'!$A$15:$J$15,0))</f>
        <v>60000</v>
      </c>
      <c r="W675" s="26">
        <f>IF($H675&gt;I675,MIN($H675-I675,J675-I675)*INDEX('[1]2018_commission_structure-Start'!$A$15:$J$18,MATCH($E675,'[1]2018_commission_structure-Start'!$A$15:$A$18,0),MATCH(W$1,'[1]2018_commission_structure-Start'!$A$15:$J$15,0)),0)</f>
        <v>21250</v>
      </c>
      <c r="X675" s="26">
        <f>IF($H675&gt;J675,MIN($H675-J675,K675-J675)*INDEX('[1]2018_commission_structure-Start'!$A$15:$J$18,MATCH($E675,'[1]2018_commission_structure-Start'!$A$15:$A$18,0),MATCH(X$1,'[1]2018_commission_structure-Start'!$A$15:$J$15,0)),0)</f>
        <v>25000</v>
      </c>
      <c r="Y675" s="26">
        <f>IF($H675&gt;K675,MIN($H675-K675,L675-K675)*INDEX('[1]2018_commission_structure-Start'!$A$15:$J$18,MATCH($E675,'[1]2018_commission_structure-Start'!$A$15:$A$18,0),MATCH(Y$1,'[1]2018_commission_structure-Start'!$A$15:$J$15,0)),0)</f>
        <v>6219.84</v>
      </c>
      <c r="Z675" s="26">
        <f>IF(H675&gt;L675,(H675-L675)*INDEX('[1]2018_commission_structure-Start'!$A$21:$I$24,MATCH($E675,'[1]2018_commission_structure-Start'!$A$21:$A$24,0),MATCH(Z$1,'[1]2018_commission_structure-Start'!$A$21:$I$21,0)),0)</f>
        <v>0</v>
      </c>
      <c r="AA675" s="28">
        <f t="shared" si="108"/>
        <v>112469.84</v>
      </c>
      <c r="AB675" s="28">
        <f t="shared" si="109"/>
        <v>162017.84</v>
      </c>
    </row>
    <row r="676" spans="1:28" x14ac:dyDescent="0.2">
      <c r="A676" s="25" t="str">
        <f t="shared" si="100"/>
        <v>Vail Mailey</v>
      </c>
      <c r="B676" s="25">
        <v>7188904251</v>
      </c>
      <c r="C676" s="25" t="s">
        <v>1312</v>
      </c>
      <c r="D676" s="25" t="s">
        <v>1313</v>
      </c>
      <c r="E676" s="25" t="s">
        <v>10</v>
      </c>
      <c r="F676" s="25">
        <v>123195</v>
      </c>
      <c r="G676" s="25">
        <f>COUNTIF([1]deals_closed!D:D,B676)</f>
        <v>21</v>
      </c>
      <c r="H676" s="26">
        <f>SUMIF([1]deals_closed!D:D,B676,[1]deals_closed!C:C)</f>
        <v>808246</v>
      </c>
      <c r="I676" s="26">
        <f>VLOOKUP(E676,'[1]2018_commission_structure-Start'!$A$22:$I$24,9,FALSE)</f>
        <v>750000</v>
      </c>
      <c r="J676" s="26">
        <f t="shared" si="101"/>
        <v>937500</v>
      </c>
      <c r="K676" s="26">
        <f t="shared" si="102"/>
        <v>1125000</v>
      </c>
      <c r="L676" s="26">
        <f t="shared" si="103"/>
        <v>1500000</v>
      </c>
      <c r="M676" s="27">
        <f t="shared" si="104"/>
        <v>1.0776613333333334</v>
      </c>
      <c r="N676" s="25" t="str">
        <f t="shared" si="105"/>
        <v>100-125%</v>
      </c>
      <c r="O676" s="28">
        <f>MIN(H676,I676)*INDEX('[1]2018_commission_structure-Start'!$A$21:$I$24,MATCH($E676,'[1]2018_commission_structure-Start'!$A$21:$A$24,0),MATCH(O$1,'[1]2018_commission_structure-Start'!$A$21:$I$21,0))</f>
        <v>112500</v>
      </c>
      <c r="P676" s="26">
        <f>IF(H676&gt;I676,MIN(H676-I676,J676-I676)*INDEX('[1]2018_commission_structure-Start'!$A$21:$I$24,MATCH($E676,'[1]2018_commission_structure-Start'!$A$21:$A$24,0), MATCH(P$1,'[1]2018_commission_structure-Start'!$A$21:$I$21,0)),0)</f>
        <v>11066.74</v>
      </c>
      <c r="Q676" s="26">
        <f>IF($H676&gt;J676,MIN($H676-J676,K676-J676)*INDEX('[1]2018_commission_structure-Start'!$A$21:$I$24,MATCH($E676,'[1]2018_commission_structure-Start'!$A$21:$A$24,0), MATCH(Q$1,'[1]2018_commission_structure-Start'!$A$21:$I$21,0)),0)</f>
        <v>0</v>
      </c>
      <c r="R676" s="26">
        <f>IF($H676&gt;K676,MIN($H676-K676,L676-K676)*INDEX('[1]2018_commission_structure-Start'!$A$21:$I$24,MATCH($E676,'[1]2018_commission_structure-Start'!$A$21:$A$24,0), MATCH(R$1,'[1]2018_commission_structure-Start'!$A$21:$I$21,0)),0)</f>
        <v>0</v>
      </c>
      <c r="S676" s="26">
        <f>IF(H676&gt;L676,(H676-L676)*INDEX('[1]2018_commission_structure-Start'!$A$21:$I$24,MATCH($E676,'[1]2018_commission_structure-Start'!$A$21:$A$24,0),MATCH(S$1,'[1]2018_commission_structure-Start'!$A$21:$I$21,0)),0)</f>
        <v>0</v>
      </c>
      <c r="T676" s="28">
        <f t="shared" si="106"/>
        <v>123566.74</v>
      </c>
      <c r="U676" s="28">
        <f t="shared" si="107"/>
        <v>246761.74</v>
      </c>
      <c r="V676" s="28">
        <f>MIN(H676,I676)*INDEX('[1]2018_commission_structure-Start'!$A$15:$J$18,MATCH($E676,'[1]2018_commission_structure-Start'!$A$15:$A$18,0),MATCH(V$1,'[1]2018_commission_structure-Start'!$A$15:$J$15,0))</f>
        <v>112500</v>
      </c>
      <c r="W676" s="26">
        <f>IF($H676&gt;I676,MIN($H676-I676,J676-I676)*INDEX('[1]2018_commission_structure-Start'!$A$15:$J$18,MATCH($E676,'[1]2018_commission_structure-Start'!$A$15:$A$18,0),MATCH(W$1,'[1]2018_commission_structure-Start'!$A$15:$J$15,0)),0)</f>
        <v>12814.12</v>
      </c>
      <c r="X676" s="26">
        <f>IF($H676&gt;J676,MIN($H676-J676,K676-J676)*INDEX('[1]2018_commission_structure-Start'!$A$15:$J$18,MATCH($E676,'[1]2018_commission_structure-Start'!$A$15:$A$18,0),MATCH(X$1,'[1]2018_commission_structure-Start'!$A$15:$J$15,0)),0)</f>
        <v>0</v>
      </c>
      <c r="Y676" s="26">
        <f>IF($H676&gt;K676,MIN($H676-K676,L676-K676)*INDEX('[1]2018_commission_structure-Start'!$A$15:$J$18,MATCH($E676,'[1]2018_commission_structure-Start'!$A$15:$A$18,0),MATCH(Y$1,'[1]2018_commission_structure-Start'!$A$15:$J$15,0)),0)</f>
        <v>0</v>
      </c>
      <c r="Z676" s="26">
        <f>IF(H676&gt;L676,(H676-L676)*INDEX('[1]2018_commission_structure-Start'!$A$21:$I$24,MATCH($E676,'[1]2018_commission_structure-Start'!$A$21:$A$24,0),MATCH(Z$1,'[1]2018_commission_structure-Start'!$A$21:$I$21,0)),0)</f>
        <v>0</v>
      </c>
      <c r="AA676" s="28">
        <f t="shared" si="108"/>
        <v>125314.12</v>
      </c>
      <c r="AB676" s="28">
        <f t="shared" si="109"/>
        <v>248509.12</v>
      </c>
    </row>
    <row r="677" spans="1:28" x14ac:dyDescent="0.2">
      <c r="A677" s="25" t="str">
        <f t="shared" si="100"/>
        <v>Maury Belshaw</v>
      </c>
      <c r="B677" s="25">
        <v>2353272215</v>
      </c>
      <c r="C677" s="25" t="s">
        <v>1314</v>
      </c>
      <c r="D677" s="25" t="s">
        <v>1315</v>
      </c>
      <c r="E677" s="25" t="s">
        <v>29</v>
      </c>
      <c r="F677" s="25">
        <v>70609</v>
      </c>
      <c r="G677" s="25">
        <f>COUNTIF([1]deals_closed!D:D,B677)</f>
        <v>26</v>
      </c>
      <c r="H677" s="26">
        <f>SUMIF([1]deals_closed!D:D,B677,[1]deals_closed!C:C)</f>
        <v>1023789</v>
      </c>
      <c r="I677" s="26">
        <f>VLOOKUP(E677,'[1]2018_commission_structure-Start'!$A$22:$I$24,9,FALSE)</f>
        <v>600000</v>
      </c>
      <c r="J677" s="26">
        <f t="shared" si="101"/>
        <v>750000</v>
      </c>
      <c r="K677" s="26">
        <f t="shared" si="102"/>
        <v>900000</v>
      </c>
      <c r="L677" s="26">
        <f t="shared" si="103"/>
        <v>1200000</v>
      </c>
      <c r="M677" s="27">
        <f t="shared" si="104"/>
        <v>1.706315</v>
      </c>
      <c r="N677" s="25" t="str">
        <f t="shared" si="105"/>
        <v>150-200%</v>
      </c>
      <c r="O677" s="28">
        <f>MIN(H677,I677)*INDEX('[1]2018_commission_structure-Start'!$A$21:$I$24,MATCH($E677,'[1]2018_commission_structure-Start'!$A$21:$A$24,0),MATCH(O$1,'[1]2018_commission_structure-Start'!$A$21:$I$21,0))</f>
        <v>78000</v>
      </c>
      <c r="P677" s="26">
        <f>IF(H677&gt;I677,MIN(H677-I677,J677-I677)*INDEX('[1]2018_commission_structure-Start'!$A$21:$I$24,MATCH($E677,'[1]2018_commission_structure-Start'!$A$21:$A$24,0), MATCH(P$1,'[1]2018_commission_structure-Start'!$A$21:$I$21,0)),0)</f>
        <v>25500.000000000004</v>
      </c>
      <c r="Q677" s="26">
        <f>IF($H677&gt;J677,MIN($H677-J677,K677-J677)*INDEX('[1]2018_commission_structure-Start'!$A$21:$I$24,MATCH($E677,'[1]2018_commission_structure-Start'!$A$21:$A$24,0), MATCH(Q$1,'[1]2018_commission_structure-Start'!$A$21:$I$21,0)),0)</f>
        <v>31500</v>
      </c>
      <c r="R677" s="26">
        <f>IF($H677&gt;K677,MIN($H677-K677,L677-K677)*INDEX('[1]2018_commission_structure-Start'!$A$21:$I$24,MATCH($E677,'[1]2018_commission_structure-Start'!$A$21:$A$24,0), MATCH(R$1,'[1]2018_commission_structure-Start'!$A$21:$I$21,0)),0)</f>
        <v>32185.14</v>
      </c>
      <c r="S677" s="26">
        <f>IF(H677&gt;L677,(H677-L677)*INDEX('[1]2018_commission_structure-Start'!$A$21:$I$24,MATCH($E677,'[1]2018_commission_structure-Start'!$A$21:$A$24,0),MATCH(S$1,'[1]2018_commission_structure-Start'!$A$21:$I$21,0)),0)</f>
        <v>0</v>
      </c>
      <c r="T677" s="28">
        <f t="shared" si="106"/>
        <v>167185.14000000001</v>
      </c>
      <c r="U677" s="28">
        <f t="shared" si="107"/>
        <v>237794.14</v>
      </c>
      <c r="V677" s="28">
        <f>MIN(H677,I677)*INDEX('[1]2018_commission_structure-Start'!$A$15:$J$18,MATCH($E677,'[1]2018_commission_structure-Start'!$A$15:$A$18,0),MATCH(V$1,'[1]2018_commission_structure-Start'!$A$15:$J$15,0))</f>
        <v>90000</v>
      </c>
      <c r="W677" s="26">
        <f>IF($H677&gt;I677,MIN($H677-I677,J677-I677)*INDEX('[1]2018_commission_structure-Start'!$A$15:$J$18,MATCH($E677,'[1]2018_commission_structure-Start'!$A$15:$A$18,0),MATCH(W$1,'[1]2018_commission_structure-Start'!$A$15:$J$15,0)),0)</f>
        <v>27000</v>
      </c>
      <c r="X677" s="26">
        <f>IF($H677&gt;J677,MIN($H677-J677,K677-J677)*INDEX('[1]2018_commission_structure-Start'!$A$15:$J$18,MATCH($E677,'[1]2018_commission_structure-Start'!$A$15:$A$18,0),MATCH(X$1,'[1]2018_commission_structure-Start'!$A$15:$J$15,0)),0)</f>
        <v>37500</v>
      </c>
      <c r="Y677" s="26">
        <f>IF($H677&gt;K677,MIN($H677-K677,L677-K677)*INDEX('[1]2018_commission_structure-Start'!$A$15:$J$18,MATCH($E677,'[1]2018_commission_structure-Start'!$A$15:$A$18,0),MATCH(Y$1,'[1]2018_commission_structure-Start'!$A$15:$J$15,0)),0)</f>
        <v>37136.699999999997</v>
      </c>
      <c r="Z677" s="26">
        <f>IF(H677&gt;L677,(H677-L677)*INDEX('[1]2018_commission_structure-Start'!$A$21:$I$24,MATCH($E677,'[1]2018_commission_structure-Start'!$A$21:$A$24,0),MATCH(Z$1,'[1]2018_commission_structure-Start'!$A$21:$I$21,0)),0)</f>
        <v>0</v>
      </c>
      <c r="AA677" s="28">
        <f t="shared" si="108"/>
        <v>191636.7</v>
      </c>
      <c r="AB677" s="28">
        <f t="shared" si="109"/>
        <v>262245.7</v>
      </c>
    </row>
    <row r="678" spans="1:28" x14ac:dyDescent="0.2">
      <c r="A678" s="25" t="str">
        <f t="shared" si="100"/>
        <v>Vladimir Nassy</v>
      </c>
      <c r="B678" s="25">
        <v>3259018638</v>
      </c>
      <c r="C678" s="25" t="s">
        <v>1316</v>
      </c>
      <c r="D678" s="25" t="s">
        <v>1317</v>
      </c>
      <c r="E678" s="25" t="s">
        <v>7</v>
      </c>
      <c r="F678" s="25">
        <v>60364</v>
      </c>
      <c r="G678" s="25">
        <f>COUNTIF([1]deals_closed!D:D,B678)</f>
        <v>11</v>
      </c>
      <c r="H678" s="26">
        <f>SUMIF([1]deals_closed!D:D,B678,[1]deals_closed!C:C)</f>
        <v>313642</v>
      </c>
      <c r="I678" s="26">
        <f>VLOOKUP(E678,'[1]2018_commission_structure-Start'!$A$22:$I$24,9,FALSE)</f>
        <v>500000</v>
      </c>
      <c r="J678" s="26">
        <f t="shared" si="101"/>
        <v>625000</v>
      </c>
      <c r="K678" s="26">
        <f t="shared" si="102"/>
        <v>750000</v>
      </c>
      <c r="L678" s="26">
        <f t="shared" si="103"/>
        <v>1000000</v>
      </c>
      <c r="M678" s="27">
        <f t="shared" si="104"/>
        <v>0.62728399999999995</v>
      </c>
      <c r="N678" s="25" t="str">
        <f t="shared" si="105"/>
        <v>0-100%</v>
      </c>
      <c r="O678" s="28">
        <f>MIN(H678,I678)*INDEX('[1]2018_commission_structure-Start'!$A$21:$I$24,MATCH($E678,'[1]2018_commission_structure-Start'!$A$21:$A$24,0),MATCH(O$1,'[1]2018_commission_structure-Start'!$A$21:$I$21,0))</f>
        <v>31364.2</v>
      </c>
      <c r="P678" s="26">
        <f>IF(H678&gt;I678,MIN(H678-I678,J678-I678)*INDEX('[1]2018_commission_structure-Start'!$A$21:$I$24,MATCH($E678,'[1]2018_commission_structure-Start'!$A$21:$A$24,0), MATCH(P$1,'[1]2018_commission_structure-Start'!$A$21:$I$21,0)),0)</f>
        <v>0</v>
      </c>
      <c r="Q678" s="26">
        <f>IF($H678&gt;J678,MIN($H678-J678,K678-J678)*INDEX('[1]2018_commission_structure-Start'!$A$21:$I$24,MATCH($E678,'[1]2018_commission_structure-Start'!$A$21:$A$24,0), MATCH(Q$1,'[1]2018_commission_structure-Start'!$A$21:$I$21,0)),0)</f>
        <v>0</v>
      </c>
      <c r="R678" s="26">
        <f>IF($H678&gt;K678,MIN($H678-K678,L678-K678)*INDEX('[1]2018_commission_structure-Start'!$A$21:$I$24,MATCH($E678,'[1]2018_commission_structure-Start'!$A$21:$A$24,0), MATCH(R$1,'[1]2018_commission_structure-Start'!$A$21:$I$21,0)),0)</f>
        <v>0</v>
      </c>
      <c r="S678" s="26">
        <f>IF(H678&gt;L678,(H678-L678)*INDEX('[1]2018_commission_structure-Start'!$A$21:$I$24,MATCH($E678,'[1]2018_commission_structure-Start'!$A$21:$A$24,0),MATCH(S$1,'[1]2018_commission_structure-Start'!$A$21:$I$21,0)),0)</f>
        <v>0</v>
      </c>
      <c r="T678" s="28">
        <f t="shared" si="106"/>
        <v>31364.2</v>
      </c>
      <c r="U678" s="28">
        <f t="shared" si="107"/>
        <v>91728.2</v>
      </c>
      <c r="V678" s="28">
        <f>MIN(H678,I678)*INDEX('[1]2018_commission_structure-Start'!$A$15:$J$18,MATCH($E678,'[1]2018_commission_structure-Start'!$A$15:$A$18,0),MATCH(V$1,'[1]2018_commission_structure-Start'!$A$15:$J$15,0))</f>
        <v>37637.040000000001</v>
      </c>
      <c r="W678" s="26">
        <f>IF($H678&gt;I678,MIN($H678-I678,J678-I678)*INDEX('[1]2018_commission_structure-Start'!$A$15:$J$18,MATCH($E678,'[1]2018_commission_structure-Start'!$A$15:$A$18,0),MATCH(W$1,'[1]2018_commission_structure-Start'!$A$15:$J$15,0)),0)</f>
        <v>0</v>
      </c>
      <c r="X678" s="26">
        <f>IF($H678&gt;J678,MIN($H678-J678,K678-J678)*INDEX('[1]2018_commission_structure-Start'!$A$15:$J$18,MATCH($E678,'[1]2018_commission_structure-Start'!$A$15:$A$18,0),MATCH(X$1,'[1]2018_commission_structure-Start'!$A$15:$J$15,0)),0)</f>
        <v>0</v>
      </c>
      <c r="Y678" s="26">
        <f>IF($H678&gt;K678,MIN($H678-K678,L678-K678)*INDEX('[1]2018_commission_structure-Start'!$A$15:$J$18,MATCH($E678,'[1]2018_commission_structure-Start'!$A$15:$A$18,0),MATCH(Y$1,'[1]2018_commission_structure-Start'!$A$15:$J$15,0)),0)</f>
        <v>0</v>
      </c>
      <c r="Z678" s="26">
        <f>IF(H678&gt;L678,(H678-L678)*INDEX('[1]2018_commission_structure-Start'!$A$21:$I$24,MATCH($E678,'[1]2018_commission_structure-Start'!$A$21:$A$24,0),MATCH(Z$1,'[1]2018_commission_structure-Start'!$A$21:$I$21,0)),0)</f>
        <v>0</v>
      </c>
      <c r="AA678" s="28">
        <f t="shared" si="108"/>
        <v>37637.040000000001</v>
      </c>
      <c r="AB678" s="28">
        <f t="shared" si="109"/>
        <v>98001.040000000008</v>
      </c>
    </row>
    <row r="679" spans="1:28" x14ac:dyDescent="0.2">
      <c r="A679" s="25" t="str">
        <f t="shared" si="100"/>
        <v>Martica Whyler</v>
      </c>
      <c r="B679" s="25">
        <v>1419116835</v>
      </c>
      <c r="C679" s="25" t="s">
        <v>878</v>
      </c>
      <c r="D679" s="25" t="s">
        <v>1318</v>
      </c>
      <c r="E679" s="25" t="s">
        <v>10</v>
      </c>
      <c r="F679" s="25">
        <v>117781</v>
      </c>
      <c r="G679" s="25">
        <f>COUNTIF([1]deals_closed!D:D,B679)</f>
        <v>18</v>
      </c>
      <c r="H679" s="26">
        <f>SUMIF([1]deals_closed!D:D,B679,[1]deals_closed!C:C)</f>
        <v>544027</v>
      </c>
      <c r="I679" s="26">
        <f>VLOOKUP(E679,'[1]2018_commission_structure-Start'!$A$22:$I$24,9,FALSE)</f>
        <v>750000</v>
      </c>
      <c r="J679" s="26">
        <f t="shared" si="101"/>
        <v>937500</v>
      </c>
      <c r="K679" s="26">
        <f t="shared" si="102"/>
        <v>1125000</v>
      </c>
      <c r="L679" s="26">
        <f t="shared" si="103"/>
        <v>1500000</v>
      </c>
      <c r="M679" s="27">
        <f t="shared" si="104"/>
        <v>0.72536933333333331</v>
      </c>
      <c r="N679" s="25" t="str">
        <f t="shared" si="105"/>
        <v>0-100%</v>
      </c>
      <c r="O679" s="28">
        <f>MIN(H679,I679)*INDEX('[1]2018_commission_structure-Start'!$A$21:$I$24,MATCH($E679,'[1]2018_commission_structure-Start'!$A$21:$A$24,0),MATCH(O$1,'[1]2018_commission_structure-Start'!$A$21:$I$21,0))</f>
        <v>81604.05</v>
      </c>
      <c r="P679" s="26">
        <f>IF(H679&gt;I679,MIN(H679-I679,J679-I679)*INDEX('[1]2018_commission_structure-Start'!$A$21:$I$24,MATCH($E679,'[1]2018_commission_structure-Start'!$A$21:$A$24,0), MATCH(P$1,'[1]2018_commission_structure-Start'!$A$21:$I$21,0)),0)</f>
        <v>0</v>
      </c>
      <c r="Q679" s="26">
        <f>IF($H679&gt;J679,MIN($H679-J679,K679-J679)*INDEX('[1]2018_commission_structure-Start'!$A$21:$I$24,MATCH($E679,'[1]2018_commission_structure-Start'!$A$21:$A$24,0), MATCH(Q$1,'[1]2018_commission_structure-Start'!$A$21:$I$21,0)),0)</f>
        <v>0</v>
      </c>
      <c r="R679" s="26">
        <f>IF($H679&gt;K679,MIN($H679-K679,L679-K679)*INDEX('[1]2018_commission_structure-Start'!$A$21:$I$24,MATCH($E679,'[1]2018_commission_structure-Start'!$A$21:$A$24,0), MATCH(R$1,'[1]2018_commission_structure-Start'!$A$21:$I$21,0)),0)</f>
        <v>0</v>
      </c>
      <c r="S679" s="26">
        <f>IF(H679&gt;L679,(H679-L679)*INDEX('[1]2018_commission_structure-Start'!$A$21:$I$24,MATCH($E679,'[1]2018_commission_structure-Start'!$A$21:$A$24,0),MATCH(S$1,'[1]2018_commission_structure-Start'!$A$21:$I$21,0)),0)</f>
        <v>0</v>
      </c>
      <c r="T679" s="28">
        <f t="shared" si="106"/>
        <v>81604.05</v>
      </c>
      <c r="U679" s="28">
        <f t="shared" si="107"/>
        <v>199385.05</v>
      </c>
      <c r="V679" s="28">
        <f>MIN(H679,I679)*INDEX('[1]2018_commission_structure-Start'!$A$15:$J$18,MATCH($E679,'[1]2018_commission_structure-Start'!$A$15:$A$18,0),MATCH(V$1,'[1]2018_commission_structure-Start'!$A$15:$J$15,0))</f>
        <v>81604.05</v>
      </c>
      <c r="W679" s="26">
        <f>IF($H679&gt;I679,MIN($H679-I679,J679-I679)*INDEX('[1]2018_commission_structure-Start'!$A$15:$J$18,MATCH($E679,'[1]2018_commission_structure-Start'!$A$15:$A$18,0),MATCH(W$1,'[1]2018_commission_structure-Start'!$A$15:$J$15,0)),0)</f>
        <v>0</v>
      </c>
      <c r="X679" s="26">
        <f>IF($H679&gt;J679,MIN($H679-J679,K679-J679)*INDEX('[1]2018_commission_structure-Start'!$A$15:$J$18,MATCH($E679,'[1]2018_commission_structure-Start'!$A$15:$A$18,0),MATCH(X$1,'[1]2018_commission_structure-Start'!$A$15:$J$15,0)),0)</f>
        <v>0</v>
      </c>
      <c r="Y679" s="26">
        <f>IF($H679&gt;K679,MIN($H679-K679,L679-K679)*INDEX('[1]2018_commission_structure-Start'!$A$15:$J$18,MATCH($E679,'[1]2018_commission_structure-Start'!$A$15:$A$18,0),MATCH(Y$1,'[1]2018_commission_structure-Start'!$A$15:$J$15,0)),0)</f>
        <v>0</v>
      </c>
      <c r="Z679" s="26">
        <f>IF(H679&gt;L679,(H679-L679)*INDEX('[1]2018_commission_structure-Start'!$A$21:$I$24,MATCH($E679,'[1]2018_commission_structure-Start'!$A$21:$A$24,0),MATCH(Z$1,'[1]2018_commission_structure-Start'!$A$21:$I$21,0)),0)</f>
        <v>0</v>
      </c>
      <c r="AA679" s="28">
        <f t="shared" si="108"/>
        <v>81604.05</v>
      </c>
      <c r="AB679" s="28">
        <f t="shared" si="109"/>
        <v>199385.05</v>
      </c>
    </row>
    <row r="680" spans="1:28" x14ac:dyDescent="0.2">
      <c r="A680" s="25" t="str">
        <f t="shared" si="100"/>
        <v>Boycie Marten</v>
      </c>
      <c r="B680" s="25">
        <v>4920920075</v>
      </c>
      <c r="C680" s="25" t="s">
        <v>1319</v>
      </c>
      <c r="D680" s="25" t="s">
        <v>1320</v>
      </c>
      <c r="E680" s="25" t="s">
        <v>7</v>
      </c>
      <c r="F680" s="25">
        <v>54277</v>
      </c>
      <c r="G680" s="25">
        <f>COUNTIF([1]deals_closed!D:D,B680)</f>
        <v>21</v>
      </c>
      <c r="H680" s="26">
        <f>SUMIF([1]deals_closed!D:D,B680,[1]deals_closed!C:C)</f>
        <v>732653</v>
      </c>
      <c r="I680" s="26">
        <f>VLOOKUP(E680,'[1]2018_commission_structure-Start'!$A$22:$I$24,9,FALSE)</f>
        <v>500000</v>
      </c>
      <c r="J680" s="26">
        <f t="shared" si="101"/>
        <v>625000</v>
      </c>
      <c r="K680" s="26">
        <f t="shared" si="102"/>
        <v>750000</v>
      </c>
      <c r="L680" s="26">
        <f t="shared" si="103"/>
        <v>1000000</v>
      </c>
      <c r="M680" s="27">
        <f t="shared" si="104"/>
        <v>1.465306</v>
      </c>
      <c r="N680" s="25" t="str">
        <f t="shared" si="105"/>
        <v>125-150%</v>
      </c>
      <c r="O680" s="28">
        <f>MIN(H680,I680)*INDEX('[1]2018_commission_structure-Start'!$A$21:$I$24,MATCH($E680,'[1]2018_commission_structure-Start'!$A$21:$A$24,0),MATCH(O$1,'[1]2018_commission_structure-Start'!$A$21:$I$21,0))</f>
        <v>50000</v>
      </c>
      <c r="P680" s="26">
        <f>IF(H680&gt;I680,MIN(H680-I680,J680-I680)*INDEX('[1]2018_commission_structure-Start'!$A$21:$I$24,MATCH($E680,'[1]2018_commission_structure-Start'!$A$21:$A$24,0), MATCH(P$1,'[1]2018_commission_structure-Start'!$A$21:$I$21,0)),0)</f>
        <v>18750</v>
      </c>
      <c r="Q680" s="26">
        <f>IF($H680&gt;J680,MIN($H680-J680,K680-J680)*INDEX('[1]2018_commission_structure-Start'!$A$21:$I$24,MATCH($E680,'[1]2018_commission_structure-Start'!$A$21:$A$24,0), MATCH(Q$1,'[1]2018_commission_structure-Start'!$A$21:$I$21,0)),0)</f>
        <v>19377.54</v>
      </c>
      <c r="R680" s="26">
        <f>IF($H680&gt;K680,MIN($H680-K680,L680-K680)*INDEX('[1]2018_commission_structure-Start'!$A$21:$I$24,MATCH($E680,'[1]2018_commission_structure-Start'!$A$21:$A$24,0), MATCH(R$1,'[1]2018_commission_structure-Start'!$A$21:$I$21,0)),0)</f>
        <v>0</v>
      </c>
      <c r="S680" s="26">
        <f>IF(H680&gt;L680,(H680-L680)*INDEX('[1]2018_commission_structure-Start'!$A$21:$I$24,MATCH($E680,'[1]2018_commission_structure-Start'!$A$21:$A$24,0),MATCH(S$1,'[1]2018_commission_structure-Start'!$A$21:$I$21,0)),0)</f>
        <v>0</v>
      </c>
      <c r="T680" s="28">
        <f t="shared" si="106"/>
        <v>88127.540000000008</v>
      </c>
      <c r="U680" s="28">
        <f t="shared" si="107"/>
        <v>142404.54</v>
      </c>
      <c r="V680" s="28">
        <f>MIN(H680,I680)*INDEX('[1]2018_commission_structure-Start'!$A$15:$J$18,MATCH($E680,'[1]2018_commission_structure-Start'!$A$15:$A$18,0),MATCH(V$1,'[1]2018_commission_structure-Start'!$A$15:$J$15,0))</f>
        <v>60000</v>
      </c>
      <c r="W680" s="26">
        <f>IF($H680&gt;I680,MIN($H680-I680,J680-I680)*INDEX('[1]2018_commission_structure-Start'!$A$15:$J$18,MATCH($E680,'[1]2018_commission_structure-Start'!$A$15:$A$18,0),MATCH(W$1,'[1]2018_commission_structure-Start'!$A$15:$J$15,0)),0)</f>
        <v>21250</v>
      </c>
      <c r="X680" s="26">
        <f>IF($H680&gt;J680,MIN($H680-J680,K680-J680)*INDEX('[1]2018_commission_structure-Start'!$A$15:$J$18,MATCH($E680,'[1]2018_commission_structure-Start'!$A$15:$A$18,0),MATCH(X$1,'[1]2018_commission_structure-Start'!$A$15:$J$15,0)),0)</f>
        <v>21530.600000000002</v>
      </c>
      <c r="Y680" s="26">
        <f>IF($H680&gt;K680,MIN($H680-K680,L680-K680)*INDEX('[1]2018_commission_structure-Start'!$A$15:$J$18,MATCH($E680,'[1]2018_commission_structure-Start'!$A$15:$A$18,0),MATCH(Y$1,'[1]2018_commission_structure-Start'!$A$15:$J$15,0)),0)</f>
        <v>0</v>
      </c>
      <c r="Z680" s="26">
        <f>IF(H680&gt;L680,(H680-L680)*INDEX('[1]2018_commission_structure-Start'!$A$21:$I$24,MATCH($E680,'[1]2018_commission_structure-Start'!$A$21:$A$24,0),MATCH(Z$1,'[1]2018_commission_structure-Start'!$A$21:$I$21,0)),0)</f>
        <v>0</v>
      </c>
      <c r="AA680" s="28">
        <f t="shared" si="108"/>
        <v>102780.6</v>
      </c>
      <c r="AB680" s="28">
        <f t="shared" si="109"/>
        <v>157057.60000000001</v>
      </c>
    </row>
    <row r="681" spans="1:28" x14ac:dyDescent="0.2">
      <c r="A681" s="25" t="str">
        <f t="shared" si="100"/>
        <v>Sebastiano Cloute</v>
      </c>
      <c r="B681" s="25">
        <v>3991175401</v>
      </c>
      <c r="C681" s="25" t="s">
        <v>1321</v>
      </c>
      <c r="D681" s="25" t="s">
        <v>1322</v>
      </c>
      <c r="E681" s="25" t="s">
        <v>10</v>
      </c>
      <c r="F681" s="25">
        <v>85616</v>
      </c>
      <c r="G681" s="25">
        <f>COUNTIF([1]deals_closed!D:D,B681)</f>
        <v>14</v>
      </c>
      <c r="H681" s="26">
        <f>SUMIF([1]deals_closed!D:D,B681,[1]deals_closed!C:C)</f>
        <v>503861</v>
      </c>
      <c r="I681" s="26">
        <f>VLOOKUP(E681,'[1]2018_commission_structure-Start'!$A$22:$I$24,9,FALSE)</f>
        <v>750000</v>
      </c>
      <c r="J681" s="26">
        <f t="shared" si="101"/>
        <v>937500</v>
      </c>
      <c r="K681" s="26">
        <f t="shared" si="102"/>
        <v>1125000</v>
      </c>
      <c r="L681" s="26">
        <f t="shared" si="103"/>
        <v>1500000</v>
      </c>
      <c r="M681" s="27">
        <f t="shared" si="104"/>
        <v>0.67181466666666667</v>
      </c>
      <c r="N681" s="25" t="str">
        <f t="shared" si="105"/>
        <v>0-100%</v>
      </c>
      <c r="O681" s="28">
        <f>MIN(H681,I681)*INDEX('[1]2018_commission_structure-Start'!$A$21:$I$24,MATCH($E681,'[1]2018_commission_structure-Start'!$A$21:$A$24,0),MATCH(O$1,'[1]2018_commission_structure-Start'!$A$21:$I$21,0))</f>
        <v>75579.149999999994</v>
      </c>
      <c r="P681" s="26">
        <f>IF(H681&gt;I681,MIN(H681-I681,J681-I681)*INDEX('[1]2018_commission_structure-Start'!$A$21:$I$24,MATCH($E681,'[1]2018_commission_structure-Start'!$A$21:$A$24,0), MATCH(P$1,'[1]2018_commission_structure-Start'!$A$21:$I$21,0)),0)</f>
        <v>0</v>
      </c>
      <c r="Q681" s="26">
        <f>IF($H681&gt;J681,MIN($H681-J681,K681-J681)*INDEX('[1]2018_commission_structure-Start'!$A$21:$I$24,MATCH($E681,'[1]2018_commission_structure-Start'!$A$21:$A$24,0), MATCH(Q$1,'[1]2018_commission_structure-Start'!$A$21:$I$21,0)),0)</f>
        <v>0</v>
      </c>
      <c r="R681" s="26">
        <f>IF($H681&gt;K681,MIN($H681-K681,L681-K681)*INDEX('[1]2018_commission_structure-Start'!$A$21:$I$24,MATCH($E681,'[1]2018_commission_structure-Start'!$A$21:$A$24,0), MATCH(R$1,'[1]2018_commission_structure-Start'!$A$21:$I$21,0)),0)</f>
        <v>0</v>
      </c>
      <c r="S681" s="26">
        <f>IF(H681&gt;L681,(H681-L681)*INDEX('[1]2018_commission_structure-Start'!$A$21:$I$24,MATCH($E681,'[1]2018_commission_structure-Start'!$A$21:$A$24,0),MATCH(S$1,'[1]2018_commission_structure-Start'!$A$21:$I$21,0)),0)</f>
        <v>0</v>
      </c>
      <c r="T681" s="28">
        <f t="shared" si="106"/>
        <v>75579.149999999994</v>
      </c>
      <c r="U681" s="28">
        <f t="shared" si="107"/>
        <v>161195.15</v>
      </c>
      <c r="V681" s="28">
        <f>MIN(H681,I681)*INDEX('[1]2018_commission_structure-Start'!$A$15:$J$18,MATCH($E681,'[1]2018_commission_structure-Start'!$A$15:$A$18,0),MATCH(V$1,'[1]2018_commission_structure-Start'!$A$15:$J$15,0))</f>
        <v>75579.149999999994</v>
      </c>
      <c r="W681" s="26">
        <f>IF($H681&gt;I681,MIN($H681-I681,J681-I681)*INDEX('[1]2018_commission_structure-Start'!$A$15:$J$18,MATCH($E681,'[1]2018_commission_structure-Start'!$A$15:$A$18,0),MATCH(W$1,'[1]2018_commission_structure-Start'!$A$15:$J$15,0)),0)</f>
        <v>0</v>
      </c>
      <c r="X681" s="26">
        <f>IF($H681&gt;J681,MIN($H681-J681,K681-J681)*INDEX('[1]2018_commission_structure-Start'!$A$15:$J$18,MATCH($E681,'[1]2018_commission_structure-Start'!$A$15:$A$18,0),MATCH(X$1,'[1]2018_commission_structure-Start'!$A$15:$J$15,0)),0)</f>
        <v>0</v>
      </c>
      <c r="Y681" s="26">
        <f>IF($H681&gt;K681,MIN($H681-K681,L681-K681)*INDEX('[1]2018_commission_structure-Start'!$A$15:$J$18,MATCH($E681,'[1]2018_commission_structure-Start'!$A$15:$A$18,0),MATCH(Y$1,'[1]2018_commission_structure-Start'!$A$15:$J$15,0)),0)</f>
        <v>0</v>
      </c>
      <c r="Z681" s="26">
        <f>IF(H681&gt;L681,(H681-L681)*INDEX('[1]2018_commission_structure-Start'!$A$21:$I$24,MATCH($E681,'[1]2018_commission_structure-Start'!$A$21:$A$24,0),MATCH(Z$1,'[1]2018_commission_structure-Start'!$A$21:$I$21,0)),0)</f>
        <v>0</v>
      </c>
      <c r="AA681" s="28">
        <f t="shared" si="108"/>
        <v>75579.149999999994</v>
      </c>
      <c r="AB681" s="28">
        <f t="shared" si="109"/>
        <v>161195.15</v>
      </c>
    </row>
    <row r="682" spans="1:28" x14ac:dyDescent="0.2">
      <c r="A682" s="25" t="str">
        <f t="shared" si="100"/>
        <v>Amory Crasswell</v>
      </c>
      <c r="B682" s="25">
        <v>7243767311</v>
      </c>
      <c r="C682" s="25" t="s">
        <v>1323</v>
      </c>
      <c r="D682" s="25" t="s">
        <v>1324</v>
      </c>
      <c r="E682" s="25" t="s">
        <v>7</v>
      </c>
      <c r="F682" s="25">
        <v>30256</v>
      </c>
      <c r="G682" s="25">
        <f>COUNTIF([1]deals_closed!D:D,B682)</f>
        <v>22</v>
      </c>
      <c r="H682" s="26">
        <f>SUMIF([1]deals_closed!D:D,B682,[1]deals_closed!C:C)</f>
        <v>742123</v>
      </c>
      <c r="I682" s="26">
        <f>VLOOKUP(E682,'[1]2018_commission_structure-Start'!$A$22:$I$24,9,FALSE)</f>
        <v>500000</v>
      </c>
      <c r="J682" s="26">
        <f t="shared" si="101"/>
        <v>625000</v>
      </c>
      <c r="K682" s="26">
        <f t="shared" si="102"/>
        <v>750000</v>
      </c>
      <c r="L682" s="26">
        <f t="shared" si="103"/>
        <v>1000000</v>
      </c>
      <c r="M682" s="27">
        <f t="shared" si="104"/>
        <v>1.484246</v>
      </c>
      <c r="N682" s="25" t="str">
        <f t="shared" si="105"/>
        <v>125-150%</v>
      </c>
      <c r="O682" s="28">
        <f>MIN(H682,I682)*INDEX('[1]2018_commission_structure-Start'!$A$21:$I$24,MATCH($E682,'[1]2018_commission_structure-Start'!$A$21:$A$24,0),MATCH(O$1,'[1]2018_commission_structure-Start'!$A$21:$I$21,0))</f>
        <v>50000</v>
      </c>
      <c r="P682" s="26">
        <f>IF(H682&gt;I682,MIN(H682-I682,J682-I682)*INDEX('[1]2018_commission_structure-Start'!$A$21:$I$24,MATCH($E682,'[1]2018_commission_structure-Start'!$A$21:$A$24,0), MATCH(P$1,'[1]2018_commission_structure-Start'!$A$21:$I$21,0)),0)</f>
        <v>18750</v>
      </c>
      <c r="Q682" s="26">
        <f>IF($H682&gt;J682,MIN($H682-J682,K682-J682)*INDEX('[1]2018_commission_structure-Start'!$A$21:$I$24,MATCH($E682,'[1]2018_commission_structure-Start'!$A$21:$A$24,0), MATCH(Q$1,'[1]2018_commission_structure-Start'!$A$21:$I$21,0)),0)</f>
        <v>21082.14</v>
      </c>
      <c r="R682" s="26">
        <f>IF($H682&gt;K682,MIN($H682-K682,L682-K682)*INDEX('[1]2018_commission_structure-Start'!$A$21:$I$24,MATCH($E682,'[1]2018_commission_structure-Start'!$A$21:$A$24,0), MATCH(R$1,'[1]2018_commission_structure-Start'!$A$21:$I$21,0)),0)</f>
        <v>0</v>
      </c>
      <c r="S682" s="26">
        <f>IF(H682&gt;L682,(H682-L682)*INDEX('[1]2018_commission_structure-Start'!$A$21:$I$24,MATCH($E682,'[1]2018_commission_structure-Start'!$A$21:$A$24,0),MATCH(S$1,'[1]2018_commission_structure-Start'!$A$21:$I$21,0)),0)</f>
        <v>0</v>
      </c>
      <c r="T682" s="28">
        <f t="shared" si="106"/>
        <v>89832.14</v>
      </c>
      <c r="U682" s="28">
        <f t="shared" si="107"/>
        <v>120088.14</v>
      </c>
      <c r="V682" s="28">
        <f>MIN(H682,I682)*INDEX('[1]2018_commission_structure-Start'!$A$15:$J$18,MATCH($E682,'[1]2018_commission_structure-Start'!$A$15:$A$18,0),MATCH(V$1,'[1]2018_commission_structure-Start'!$A$15:$J$15,0))</f>
        <v>60000</v>
      </c>
      <c r="W682" s="26">
        <f>IF($H682&gt;I682,MIN($H682-I682,J682-I682)*INDEX('[1]2018_commission_structure-Start'!$A$15:$J$18,MATCH($E682,'[1]2018_commission_structure-Start'!$A$15:$A$18,0),MATCH(W$1,'[1]2018_commission_structure-Start'!$A$15:$J$15,0)),0)</f>
        <v>21250</v>
      </c>
      <c r="X682" s="26">
        <f>IF($H682&gt;J682,MIN($H682-J682,K682-J682)*INDEX('[1]2018_commission_structure-Start'!$A$15:$J$18,MATCH($E682,'[1]2018_commission_structure-Start'!$A$15:$A$18,0),MATCH(X$1,'[1]2018_commission_structure-Start'!$A$15:$J$15,0)),0)</f>
        <v>23424.600000000002</v>
      </c>
      <c r="Y682" s="26">
        <f>IF($H682&gt;K682,MIN($H682-K682,L682-K682)*INDEX('[1]2018_commission_structure-Start'!$A$15:$J$18,MATCH($E682,'[1]2018_commission_structure-Start'!$A$15:$A$18,0),MATCH(Y$1,'[1]2018_commission_structure-Start'!$A$15:$J$15,0)),0)</f>
        <v>0</v>
      </c>
      <c r="Z682" s="26">
        <f>IF(H682&gt;L682,(H682-L682)*INDEX('[1]2018_commission_structure-Start'!$A$21:$I$24,MATCH($E682,'[1]2018_commission_structure-Start'!$A$21:$A$24,0),MATCH(Z$1,'[1]2018_commission_structure-Start'!$A$21:$I$21,0)),0)</f>
        <v>0</v>
      </c>
      <c r="AA682" s="28">
        <f t="shared" si="108"/>
        <v>104674.6</v>
      </c>
      <c r="AB682" s="28">
        <f t="shared" si="109"/>
        <v>134930.6</v>
      </c>
    </row>
    <row r="683" spans="1:28" x14ac:dyDescent="0.2">
      <c r="A683" s="25" t="str">
        <f t="shared" si="100"/>
        <v>Sergio Itzakovitz</v>
      </c>
      <c r="B683" s="25">
        <v>9820632102</v>
      </c>
      <c r="C683" s="25" t="s">
        <v>1325</v>
      </c>
      <c r="D683" s="25" t="s">
        <v>1326</v>
      </c>
      <c r="E683" s="25" t="s">
        <v>29</v>
      </c>
      <c r="F683" s="25">
        <v>52637</v>
      </c>
      <c r="G683" s="25">
        <f>COUNTIF([1]deals_closed!D:D,B683)</f>
        <v>9</v>
      </c>
      <c r="H683" s="26">
        <f>SUMIF([1]deals_closed!D:D,B683,[1]deals_closed!C:C)</f>
        <v>229221</v>
      </c>
      <c r="I683" s="26">
        <f>VLOOKUP(E683,'[1]2018_commission_structure-Start'!$A$22:$I$24,9,FALSE)</f>
        <v>600000</v>
      </c>
      <c r="J683" s="26">
        <f t="shared" si="101"/>
        <v>750000</v>
      </c>
      <c r="K683" s="26">
        <f t="shared" si="102"/>
        <v>900000</v>
      </c>
      <c r="L683" s="26">
        <f t="shared" si="103"/>
        <v>1200000</v>
      </c>
      <c r="M683" s="27">
        <f t="shared" si="104"/>
        <v>0.38203500000000001</v>
      </c>
      <c r="N683" s="25" t="str">
        <f t="shared" si="105"/>
        <v>0-100%</v>
      </c>
      <c r="O683" s="28">
        <f>MIN(H683,I683)*INDEX('[1]2018_commission_structure-Start'!$A$21:$I$24,MATCH($E683,'[1]2018_commission_structure-Start'!$A$21:$A$24,0),MATCH(O$1,'[1]2018_commission_structure-Start'!$A$21:$I$21,0))</f>
        <v>29798.73</v>
      </c>
      <c r="P683" s="26">
        <f>IF(H683&gt;I683,MIN(H683-I683,J683-I683)*INDEX('[1]2018_commission_structure-Start'!$A$21:$I$24,MATCH($E683,'[1]2018_commission_structure-Start'!$A$21:$A$24,0), MATCH(P$1,'[1]2018_commission_structure-Start'!$A$21:$I$21,0)),0)</f>
        <v>0</v>
      </c>
      <c r="Q683" s="26">
        <f>IF($H683&gt;J683,MIN($H683-J683,K683-J683)*INDEX('[1]2018_commission_structure-Start'!$A$21:$I$24,MATCH($E683,'[1]2018_commission_structure-Start'!$A$21:$A$24,0), MATCH(Q$1,'[1]2018_commission_structure-Start'!$A$21:$I$21,0)),0)</f>
        <v>0</v>
      </c>
      <c r="R683" s="26">
        <f>IF($H683&gt;K683,MIN($H683-K683,L683-K683)*INDEX('[1]2018_commission_structure-Start'!$A$21:$I$24,MATCH($E683,'[1]2018_commission_structure-Start'!$A$21:$A$24,0), MATCH(R$1,'[1]2018_commission_structure-Start'!$A$21:$I$21,0)),0)</f>
        <v>0</v>
      </c>
      <c r="S683" s="26">
        <f>IF(H683&gt;L683,(H683-L683)*INDEX('[1]2018_commission_structure-Start'!$A$21:$I$24,MATCH($E683,'[1]2018_commission_structure-Start'!$A$21:$A$24,0),MATCH(S$1,'[1]2018_commission_structure-Start'!$A$21:$I$21,0)),0)</f>
        <v>0</v>
      </c>
      <c r="T683" s="28">
        <f t="shared" si="106"/>
        <v>29798.73</v>
      </c>
      <c r="U683" s="28">
        <f t="shared" si="107"/>
        <v>82435.73</v>
      </c>
      <c r="V683" s="28">
        <f>MIN(H683,I683)*INDEX('[1]2018_commission_structure-Start'!$A$15:$J$18,MATCH($E683,'[1]2018_commission_structure-Start'!$A$15:$A$18,0),MATCH(V$1,'[1]2018_commission_structure-Start'!$A$15:$J$15,0))</f>
        <v>34383.15</v>
      </c>
      <c r="W683" s="26">
        <f>IF($H683&gt;I683,MIN($H683-I683,J683-I683)*INDEX('[1]2018_commission_structure-Start'!$A$15:$J$18,MATCH($E683,'[1]2018_commission_structure-Start'!$A$15:$A$18,0),MATCH(W$1,'[1]2018_commission_structure-Start'!$A$15:$J$15,0)),0)</f>
        <v>0</v>
      </c>
      <c r="X683" s="26">
        <f>IF($H683&gt;J683,MIN($H683-J683,K683-J683)*INDEX('[1]2018_commission_structure-Start'!$A$15:$J$18,MATCH($E683,'[1]2018_commission_structure-Start'!$A$15:$A$18,0),MATCH(X$1,'[1]2018_commission_structure-Start'!$A$15:$J$15,0)),0)</f>
        <v>0</v>
      </c>
      <c r="Y683" s="26">
        <f>IF($H683&gt;K683,MIN($H683-K683,L683-K683)*INDEX('[1]2018_commission_structure-Start'!$A$15:$J$18,MATCH($E683,'[1]2018_commission_structure-Start'!$A$15:$A$18,0),MATCH(Y$1,'[1]2018_commission_structure-Start'!$A$15:$J$15,0)),0)</f>
        <v>0</v>
      </c>
      <c r="Z683" s="26">
        <f>IF(H683&gt;L683,(H683-L683)*INDEX('[1]2018_commission_structure-Start'!$A$21:$I$24,MATCH($E683,'[1]2018_commission_structure-Start'!$A$21:$A$24,0),MATCH(Z$1,'[1]2018_commission_structure-Start'!$A$21:$I$21,0)),0)</f>
        <v>0</v>
      </c>
      <c r="AA683" s="28">
        <f t="shared" si="108"/>
        <v>34383.15</v>
      </c>
      <c r="AB683" s="28">
        <f t="shared" si="109"/>
        <v>87020.15</v>
      </c>
    </row>
    <row r="684" spans="1:28" x14ac:dyDescent="0.2">
      <c r="A684" s="25" t="str">
        <f t="shared" si="100"/>
        <v>Donavon Cheer</v>
      </c>
      <c r="B684" s="25">
        <v>6007705854</v>
      </c>
      <c r="C684" s="25" t="s">
        <v>1327</v>
      </c>
      <c r="D684" s="25" t="s">
        <v>1328</v>
      </c>
      <c r="E684" s="25" t="s">
        <v>10</v>
      </c>
      <c r="F684" s="25">
        <v>107921</v>
      </c>
      <c r="G684" s="25">
        <f>COUNTIF([1]deals_closed!D:D,B684)</f>
        <v>23</v>
      </c>
      <c r="H684" s="26">
        <f>SUMIF([1]deals_closed!D:D,B684,[1]deals_closed!C:C)</f>
        <v>825058</v>
      </c>
      <c r="I684" s="26">
        <f>VLOOKUP(E684,'[1]2018_commission_structure-Start'!$A$22:$I$24,9,FALSE)</f>
        <v>750000</v>
      </c>
      <c r="J684" s="26">
        <f t="shared" si="101"/>
        <v>937500</v>
      </c>
      <c r="K684" s="26">
        <f t="shared" si="102"/>
        <v>1125000</v>
      </c>
      <c r="L684" s="26">
        <f t="shared" si="103"/>
        <v>1500000</v>
      </c>
      <c r="M684" s="27">
        <f t="shared" si="104"/>
        <v>1.1000773333333334</v>
      </c>
      <c r="N684" s="25" t="str">
        <f t="shared" si="105"/>
        <v>100-125%</v>
      </c>
      <c r="O684" s="28">
        <f>MIN(H684,I684)*INDEX('[1]2018_commission_structure-Start'!$A$21:$I$24,MATCH($E684,'[1]2018_commission_structure-Start'!$A$21:$A$24,0),MATCH(O$1,'[1]2018_commission_structure-Start'!$A$21:$I$21,0))</f>
        <v>112500</v>
      </c>
      <c r="P684" s="26">
        <f>IF(H684&gt;I684,MIN(H684-I684,J684-I684)*INDEX('[1]2018_commission_structure-Start'!$A$21:$I$24,MATCH($E684,'[1]2018_commission_structure-Start'!$A$21:$A$24,0), MATCH(P$1,'[1]2018_commission_structure-Start'!$A$21:$I$21,0)),0)</f>
        <v>14261.02</v>
      </c>
      <c r="Q684" s="26">
        <f>IF($H684&gt;J684,MIN($H684-J684,K684-J684)*INDEX('[1]2018_commission_structure-Start'!$A$21:$I$24,MATCH($E684,'[1]2018_commission_structure-Start'!$A$21:$A$24,0), MATCH(Q$1,'[1]2018_commission_structure-Start'!$A$21:$I$21,0)),0)</f>
        <v>0</v>
      </c>
      <c r="R684" s="26">
        <f>IF($H684&gt;K684,MIN($H684-K684,L684-K684)*INDEX('[1]2018_commission_structure-Start'!$A$21:$I$24,MATCH($E684,'[1]2018_commission_structure-Start'!$A$21:$A$24,0), MATCH(R$1,'[1]2018_commission_structure-Start'!$A$21:$I$21,0)),0)</f>
        <v>0</v>
      </c>
      <c r="S684" s="26">
        <f>IF(H684&gt;L684,(H684-L684)*INDEX('[1]2018_commission_structure-Start'!$A$21:$I$24,MATCH($E684,'[1]2018_commission_structure-Start'!$A$21:$A$24,0),MATCH(S$1,'[1]2018_commission_structure-Start'!$A$21:$I$21,0)),0)</f>
        <v>0</v>
      </c>
      <c r="T684" s="28">
        <f t="shared" si="106"/>
        <v>126761.02</v>
      </c>
      <c r="U684" s="28">
        <f t="shared" si="107"/>
        <v>234682.02000000002</v>
      </c>
      <c r="V684" s="28">
        <f>MIN(H684,I684)*INDEX('[1]2018_commission_structure-Start'!$A$15:$J$18,MATCH($E684,'[1]2018_commission_structure-Start'!$A$15:$A$18,0),MATCH(V$1,'[1]2018_commission_structure-Start'!$A$15:$J$15,0))</f>
        <v>112500</v>
      </c>
      <c r="W684" s="26">
        <f>IF($H684&gt;I684,MIN($H684-I684,J684-I684)*INDEX('[1]2018_commission_structure-Start'!$A$15:$J$18,MATCH($E684,'[1]2018_commission_structure-Start'!$A$15:$A$18,0),MATCH(W$1,'[1]2018_commission_structure-Start'!$A$15:$J$15,0)),0)</f>
        <v>16512.759999999998</v>
      </c>
      <c r="X684" s="26">
        <f>IF($H684&gt;J684,MIN($H684-J684,K684-J684)*INDEX('[1]2018_commission_structure-Start'!$A$15:$J$18,MATCH($E684,'[1]2018_commission_structure-Start'!$A$15:$A$18,0),MATCH(X$1,'[1]2018_commission_structure-Start'!$A$15:$J$15,0)),0)</f>
        <v>0</v>
      </c>
      <c r="Y684" s="26">
        <f>IF($H684&gt;K684,MIN($H684-K684,L684-K684)*INDEX('[1]2018_commission_structure-Start'!$A$15:$J$18,MATCH($E684,'[1]2018_commission_structure-Start'!$A$15:$A$18,0),MATCH(Y$1,'[1]2018_commission_structure-Start'!$A$15:$J$15,0)),0)</f>
        <v>0</v>
      </c>
      <c r="Z684" s="26">
        <f>IF(H684&gt;L684,(H684-L684)*INDEX('[1]2018_commission_structure-Start'!$A$21:$I$24,MATCH($E684,'[1]2018_commission_structure-Start'!$A$21:$A$24,0),MATCH(Z$1,'[1]2018_commission_structure-Start'!$A$21:$I$21,0)),0)</f>
        <v>0</v>
      </c>
      <c r="AA684" s="28">
        <f t="shared" si="108"/>
        <v>129012.76</v>
      </c>
      <c r="AB684" s="28">
        <f t="shared" si="109"/>
        <v>236933.76000000001</v>
      </c>
    </row>
    <row r="685" spans="1:28" x14ac:dyDescent="0.2">
      <c r="A685" s="25" t="str">
        <f t="shared" si="100"/>
        <v>Kippar Ricardin</v>
      </c>
      <c r="B685" s="25">
        <v>4223282808</v>
      </c>
      <c r="C685" s="25" t="s">
        <v>1329</v>
      </c>
      <c r="D685" s="25" t="s">
        <v>1330</v>
      </c>
      <c r="E685" s="25" t="s">
        <v>7</v>
      </c>
      <c r="F685" s="25">
        <v>52880</v>
      </c>
      <c r="G685" s="25">
        <f>COUNTIF([1]deals_closed!D:D,B685)</f>
        <v>20</v>
      </c>
      <c r="H685" s="26">
        <f>SUMIF([1]deals_closed!D:D,B685,[1]deals_closed!C:C)</f>
        <v>716416</v>
      </c>
      <c r="I685" s="26">
        <f>VLOOKUP(E685,'[1]2018_commission_structure-Start'!$A$22:$I$24,9,FALSE)</f>
        <v>500000</v>
      </c>
      <c r="J685" s="26">
        <f t="shared" si="101"/>
        <v>625000</v>
      </c>
      <c r="K685" s="26">
        <f t="shared" si="102"/>
        <v>750000</v>
      </c>
      <c r="L685" s="26">
        <f t="shared" si="103"/>
        <v>1000000</v>
      </c>
      <c r="M685" s="27">
        <f t="shared" si="104"/>
        <v>1.4328320000000001</v>
      </c>
      <c r="N685" s="25" t="str">
        <f t="shared" si="105"/>
        <v>125-150%</v>
      </c>
      <c r="O685" s="28">
        <f>MIN(H685,I685)*INDEX('[1]2018_commission_structure-Start'!$A$21:$I$24,MATCH($E685,'[1]2018_commission_structure-Start'!$A$21:$A$24,0),MATCH(O$1,'[1]2018_commission_structure-Start'!$A$21:$I$21,0))</f>
        <v>50000</v>
      </c>
      <c r="P685" s="26">
        <f>IF(H685&gt;I685,MIN(H685-I685,J685-I685)*INDEX('[1]2018_commission_structure-Start'!$A$21:$I$24,MATCH($E685,'[1]2018_commission_structure-Start'!$A$21:$A$24,0), MATCH(P$1,'[1]2018_commission_structure-Start'!$A$21:$I$21,0)),0)</f>
        <v>18750</v>
      </c>
      <c r="Q685" s="26">
        <f>IF($H685&gt;J685,MIN($H685-J685,K685-J685)*INDEX('[1]2018_commission_structure-Start'!$A$21:$I$24,MATCH($E685,'[1]2018_commission_structure-Start'!$A$21:$A$24,0), MATCH(Q$1,'[1]2018_commission_structure-Start'!$A$21:$I$21,0)),0)</f>
        <v>16454.88</v>
      </c>
      <c r="R685" s="26">
        <f>IF($H685&gt;K685,MIN($H685-K685,L685-K685)*INDEX('[1]2018_commission_structure-Start'!$A$21:$I$24,MATCH($E685,'[1]2018_commission_structure-Start'!$A$21:$A$24,0), MATCH(R$1,'[1]2018_commission_structure-Start'!$A$21:$I$21,0)),0)</f>
        <v>0</v>
      </c>
      <c r="S685" s="26">
        <f>IF(H685&gt;L685,(H685-L685)*INDEX('[1]2018_commission_structure-Start'!$A$21:$I$24,MATCH($E685,'[1]2018_commission_structure-Start'!$A$21:$A$24,0),MATCH(S$1,'[1]2018_commission_structure-Start'!$A$21:$I$21,0)),0)</f>
        <v>0</v>
      </c>
      <c r="T685" s="28">
        <f t="shared" si="106"/>
        <v>85204.88</v>
      </c>
      <c r="U685" s="28">
        <f t="shared" si="107"/>
        <v>138084.88</v>
      </c>
      <c r="V685" s="28">
        <f>MIN(H685,I685)*INDEX('[1]2018_commission_structure-Start'!$A$15:$J$18,MATCH($E685,'[1]2018_commission_structure-Start'!$A$15:$A$18,0),MATCH(V$1,'[1]2018_commission_structure-Start'!$A$15:$J$15,0))</f>
        <v>60000</v>
      </c>
      <c r="W685" s="26">
        <f>IF($H685&gt;I685,MIN($H685-I685,J685-I685)*INDEX('[1]2018_commission_structure-Start'!$A$15:$J$18,MATCH($E685,'[1]2018_commission_structure-Start'!$A$15:$A$18,0),MATCH(W$1,'[1]2018_commission_structure-Start'!$A$15:$J$15,0)),0)</f>
        <v>21250</v>
      </c>
      <c r="X685" s="26">
        <f>IF($H685&gt;J685,MIN($H685-J685,K685-J685)*INDEX('[1]2018_commission_structure-Start'!$A$15:$J$18,MATCH($E685,'[1]2018_commission_structure-Start'!$A$15:$A$18,0),MATCH(X$1,'[1]2018_commission_structure-Start'!$A$15:$J$15,0)),0)</f>
        <v>18283.2</v>
      </c>
      <c r="Y685" s="26">
        <f>IF($H685&gt;K685,MIN($H685-K685,L685-K685)*INDEX('[1]2018_commission_structure-Start'!$A$15:$J$18,MATCH($E685,'[1]2018_commission_structure-Start'!$A$15:$A$18,0),MATCH(Y$1,'[1]2018_commission_structure-Start'!$A$15:$J$15,0)),0)</f>
        <v>0</v>
      </c>
      <c r="Z685" s="26">
        <f>IF(H685&gt;L685,(H685-L685)*INDEX('[1]2018_commission_structure-Start'!$A$21:$I$24,MATCH($E685,'[1]2018_commission_structure-Start'!$A$21:$A$24,0),MATCH(Z$1,'[1]2018_commission_structure-Start'!$A$21:$I$21,0)),0)</f>
        <v>0</v>
      </c>
      <c r="AA685" s="28">
        <f t="shared" si="108"/>
        <v>99533.2</v>
      </c>
      <c r="AB685" s="28">
        <f t="shared" si="109"/>
        <v>152413.20000000001</v>
      </c>
    </row>
    <row r="686" spans="1:28" x14ac:dyDescent="0.2">
      <c r="A686" s="25" t="str">
        <f t="shared" si="100"/>
        <v>Barnabas Jozefczak</v>
      </c>
      <c r="B686" s="25">
        <v>1462166245</v>
      </c>
      <c r="C686" s="25" t="s">
        <v>1331</v>
      </c>
      <c r="D686" s="25" t="s">
        <v>1332</v>
      </c>
      <c r="E686" s="25" t="s">
        <v>7</v>
      </c>
      <c r="F686" s="25">
        <v>57979</v>
      </c>
      <c r="G686" s="25">
        <f>COUNTIF([1]deals_closed!D:D,B686)</f>
        <v>20</v>
      </c>
      <c r="H686" s="26">
        <f>SUMIF([1]deals_closed!D:D,B686,[1]deals_closed!C:C)</f>
        <v>730353</v>
      </c>
      <c r="I686" s="26">
        <f>VLOOKUP(E686,'[1]2018_commission_structure-Start'!$A$22:$I$24,9,FALSE)</f>
        <v>500000</v>
      </c>
      <c r="J686" s="26">
        <f t="shared" si="101"/>
        <v>625000</v>
      </c>
      <c r="K686" s="26">
        <f t="shared" si="102"/>
        <v>750000</v>
      </c>
      <c r="L686" s="26">
        <f t="shared" si="103"/>
        <v>1000000</v>
      </c>
      <c r="M686" s="27">
        <f t="shared" si="104"/>
        <v>1.4607060000000001</v>
      </c>
      <c r="N686" s="25" t="str">
        <f t="shared" si="105"/>
        <v>125-150%</v>
      </c>
      <c r="O686" s="28">
        <f>MIN(H686,I686)*INDEX('[1]2018_commission_structure-Start'!$A$21:$I$24,MATCH($E686,'[1]2018_commission_structure-Start'!$A$21:$A$24,0),MATCH(O$1,'[1]2018_commission_structure-Start'!$A$21:$I$21,0))</f>
        <v>50000</v>
      </c>
      <c r="P686" s="26">
        <f>IF(H686&gt;I686,MIN(H686-I686,J686-I686)*INDEX('[1]2018_commission_structure-Start'!$A$21:$I$24,MATCH($E686,'[1]2018_commission_structure-Start'!$A$21:$A$24,0), MATCH(P$1,'[1]2018_commission_structure-Start'!$A$21:$I$21,0)),0)</f>
        <v>18750</v>
      </c>
      <c r="Q686" s="26">
        <f>IF($H686&gt;J686,MIN($H686-J686,K686-J686)*INDEX('[1]2018_commission_structure-Start'!$A$21:$I$24,MATCH($E686,'[1]2018_commission_structure-Start'!$A$21:$A$24,0), MATCH(Q$1,'[1]2018_commission_structure-Start'!$A$21:$I$21,0)),0)</f>
        <v>18963.54</v>
      </c>
      <c r="R686" s="26">
        <f>IF($H686&gt;K686,MIN($H686-K686,L686-K686)*INDEX('[1]2018_commission_structure-Start'!$A$21:$I$24,MATCH($E686,'[1]2018_commission_structure-Start'!$A$21:$A$24,0), MATCH(R$1,'[1]2018_commission_structure-Start'!$A$21:$I$21,0)),0)</f>
        <v>0</v>
      </c>
      <c r="S686" s="26">
        <f>IF(H686&gt;L686,(H686-L686)*INDEX('[1]2018_commission_structure-Start'!$A$21:$I$24,MATCH($E686,'[1]2018_commission_structure-Start'!$A$21:$A$24,0),MATCH(S$1,'[1]2018_commission_structure-Start'!$A$21:$I$21,0)),0)</f>
        <v>0</v>
      </c>
      <c r="T686" s="28">
        <f t="shared" si="106"/>
        <v>87713.540000000008</v>
      </c>
      <c r="U686" s="28">
        <f t="shared" si="107"/>
        <v>145692.54</v>
      </c>
      <c r="V686" s="28">
        <f>MIN(H686,I686)*INDEX('[1]2018_commission_structure-Start'!$A$15:$J$18,MATCH($E686,'[1]2018_commission_structure-Start'!$A$15:$A$18,0),MATCH(V$1,'[1]2018_commission_structure-Start'!$A$15:$J$15,0))</f>
        <v>60000</v>
      </c>
      <c r="W686" s="26">
        <f>IF($H686&gt;I686,MIN($H686-I686,J686-I686)*INDEX('[1]2018_commission_structure-Start'!$A$15:$J$18,MATCH($E686,'[1]2018_commission_structure-Start'!$A$15:$A$18,0),MATCH(W$1,'[1]2018_commission_structure-Start'!$A$15:$J$15,0)),0)</f>
        <v>21250</v>
      </c>
      <c r="X686" s="26">
        <f>IF($H686&gt;J686,MIN($H686-J686,K686-J686)*INDEX('[1]2018_commission_structure-Start'!$A$15:$J$18,MATCH($E686,'[1]2018_commission_structure-Start'!$A$15:$A$18,0),MATCH(X$1,'[1]2018_commission_structure-Start'!$A$15:$J$15,0)),0)</f>
        <v>21070.600000000002</v>
      </c>
      <c r="Y686" s="26">
        <f>IF($H686&gt;K686,MIN($H686-K686,L686-K686)*INDEX('[1]2018_commission_structure-Start'!$A$15:$J$18,MATCH($E686,'[1]2018_commission_structure-Start'!$A$15:$A$18,0),MATCH(Y$1,'[1]2018_commission_structure-Start'!$A$15:$J$15,0)),0)</f>
        <v>0</v>
      </c>
      <c r="Z686" s="26">
        <f>IF(H686&gt;L686,(H686-L686)*INDEX('[1]2018_commission_structure-Start'!$A$21:$I$24,MATCH($E686,'[1]2018_commission_structure-Start'!$A$21:$A$24,0),MATCH(Z$1,'[1]2018_commission_structure-Start'!$A$21:$I$21,0)),0)</f>
        <v>0</v>
      </c>
      <c r="AA686" s="28">
        <f t="shared" si="108"/>
        <v>102320.6</v>
      </c>
      <c r="AB686" s="28">
        <f t="shared" si="109"/>
        <v>160299.6</v>
      </c>
    </row>
    <row r="687" spans="1:28" x14ac:dyDescent="0.2">
      <c r="A687" s="25" t="str">
        <f t="shared" si="100"/>
        <v>Sheilakathryn Buckberry</v>
      </c>
      <c r="B687" s="25">
        <v>1565607864</v>
      </c>
      <c r="C687" s="25" t="s">
        <v>1333</v>
      </c>
      <c r="D687" s="25" t="s">
        <v>1334</v>
      </c>
      <c r="E687" s="25" t="s">
        <v>10</v>
      </c>
      <c r="F687" s="25">
        <v>75155</v>
      </c>
      <c r="G687" s="25">
        <f>COUNTIF([1]deals_closed!D:D,B687)</f>
        <v>13</v>
      </c>
      <c r="H687" s="26">
        <f>SUMIF([1]deals_closed!D:D,B687,[1]deals_closed!C:C)</f>
        <v>474301</v>
      </c>
      <c r="I687" s="26">
        <f>VLOOKUP(E687,'[1]2018_commission_structure-Start'!$A$22:$I$24,9,FALSE)</f>
        <v>750000</v>
      </c>
      <c r="J687" s="26">
        <f t="shared" si="101"/>
        <v>937500</v>
      </c>
      <c r="K687" s="26">
        <f t="shared" si="102"/>
        <v>1125000</v>
      </c>
      <c r="L687" s="26">
        <f t="shared" si="103"/>
        <v>1500000</v>
      </c>
      <c r="M687" s="27">
        <f t="shared" si="104"/>
        <v>0.63240133333333337</v>
      </c>
      <c r="N687" s="25" t="str">
        <f t="shared" si="105"/>
        <v>0-100%</v>
      </c>
      <c r="O687" s="28">
        <f>MIN(H687,I687)*INDEX('[1]2018_commission_structure-Start'!$A$21:$I$24,MATCH($E687,'[1]2018_commission_structure-Start'!$A$21:$A$24,0),MATCH(O$1,'[1]2018_commission_structure-Start'!$A$21:$I$21,0))</f>
        <v>71145.149999999994</v>
      </c>
      <c r="P687" s="26">
        <f>IF(H687&gt;I687,MIN(H687-I687,J687-I687)*INDEX('[1]2018_commission_structure-Start'!$A$21:$I$24,MATCH($E687,'[1]2018_commission_structure-Start'!$A$21:$A$24,0), MATCH(P$1,'[1]2018_commission_structure-Start'!$A$21:$I$21,0)),0)</f>
        <v>0</v>
      </c>
      <c r="Q687" s="26">
        <f>IF($H687&gt;J687,MIN($H687-J687,K687-J687)*INDEX('[1]2018_commission_structure-Start'!$A$21:$I$24,MATCH($E687,'[1]2018_commission_structure-Start'!$A$21:$A$24,0), MATCH(Q$1,'[1]2018_commission_structure-Start'!$A$21:$I$21,0)),0)</f>
        <v>0</v>
      </c>
      <c r="R687" s="26">
        <f>IF($H687&gt;K687,MIN($H687-K687,L687-K687)*INDEX('[1]2018_commission_structure-Start'!$A$21:$I$24,MATCH($E687,'[1]2018_commission_structure-Start'!$A$21:$A$24,0), MATCH(R$1,'[1]2018_commission_structure-Start'!$A$21:$I$21,0)),0)</f>
        <v>0</v>
      </c>
      <c r="S687" s="26">
        <f>IF(H687&gt;L687,(H687-L687)*INDEX('[1]2018_commission_structure-Start'!$A$21:$I$24,MATCH($E687,'[1]2018_commission_structure-Start'!$A$21:$A$24,0),MATCH(S$1,'[1]2018_commission_structure-Start'!$A$21:$I$21,0)),0)</f>
        <v>0</v>
      </c>
      <c r="T687" s="28">
        <f t="shared" si="106"/>
        <v>71145.149999999994</v>
      </c>
      <c r="U687" s="28">
        <f t="shared" si="107"/>
        <v>146300.15</v>
      </c>
      <c r="V687" s="28">
        <f>MIN(H687,I687)*INDEX('[1]2018_commission_structure-Start'!$A$15:$J$18,MATCH($E687,'[1]2018_commission_structure-Start'!$A$15:$A$18,0),MATCH(V$1,'[1]2018_commission_structure-Start'!$A$15:$J$15,0))</f>
        <v>71145.149999999994</v>
      </c>
      <c r="W687" s="26">
        <f>IF($H687&gt;I687,MIN($H687-I687,J687-I687)*INDEX('[1]2018_commission_structure-Start'!$A$15:$J$18,MATCH($E687,'[1]2018_commission_structure-Start'!$A$15:$A$18,0),MATCH(W$1,'[1]2018_commission_structure-Start'!$A$15:$J$15,0)),0)</f>
        <v>0</v>
      </c>
      <c r="X687" s="26">
        <f>IF($H687&gt;J687,MIN($H687-J687,K687-J687)*INDEX('[1]2018_commission_structure-Start'!$A$15:$J$18,MATCH($E687,'[1]2018_commission_structure-Start'!$A$15:$A$18,0),MATCH(X$1,'[1]2018_commission_structure-Start'!$A$15:$J$15,0)),0)</f>
        <v>0</v>
      </c>
      <c r="Y687" s="26">
        <f>IF($H687&gt;K687,MIN($H687-K687,L687-K687)*INDEX('[1]2018_commission_structure-Start'!$A$15:$J$18,MATCH($E687,'[1]2018_commission_structure-Start'!$A$15:$A$18,0),MATCH(Y$1,'[1]2018_commission_structure-Start'!$A$15:$J$15,0)),0)</f>
        <v>0</v>
      </c>
      <c r="Z687" s="26">
        <f>IF(H687&gt;L687,(H687-L687)*INDEX('[1]2018_commission_structure-Start'!$A$21:$I$24,MATCH($E687,'[1]2018_commission_structure-Start'!$A$21:$A$24,0),MATCH(Z$1,'[1]2018_commission_structure-Start'!$A$21:$I$21,0)),0)</f>
        <v>0</v>
      </c>
      <c r="AA687" s="28">
        <f t="shared" si="108"/>
        <v>71145.149999999994</v>
      </c>
      <c r="AB687" s="28">
        <f t="shared" si="109"/>
        <v>146300.15</v>
      </c>
    </row>
    <row r="688" spans="1:28" x14ac:dyDescent="0.2">
      <c r="A688" s="25" t="str">
        <f t="shared" si="100"/>
        <v>Tani Haddock</v>
      </c>
      <c r="B688" s="25">
        <v>2524849899</v>
      </c>
      <c r="C688" s="25" t="s">
        <v>1335</v>
      </c>
      <c r="D688" s="25" t="s">
        <v>1336</v>
      </c>
      <c r="E688" s="25" t="s">
        <v>10</v>
      </c>
      <c r="F688" s="25">
        <v>121772</v>
      </c>
      <c r="G688" s="25">
        <f>COUNTIF([1]deals_closed!D:D,B688)</f>
        <v>21</v>
      </c>
      <c r="H688" s="26">
        <f>SUMIF([1]deals_closed!D:D,B688,[1]deals_closed!C:C)</f>
        <v>747655</v>
      </c>
      <c r="I688" s="26">
        <f>VLOOKUP(E688,'[1]2018_commission_structure-Start'!$A$22:$I$24,9,FALSE)</f>
        <v>750000</v>
      </c>
      <c r="J688" s="26">
        <f t="shared" si="101"/>
        <v>937500</v>
      </c>
      <c r="K688" s="26">
        <f t="shared" si="102"/>
        <v>1125000</v>
      </c>
      <c r="L688" s="26">
        <f t="shared" si="103"/>
        <v>1500000</v>
      </c>
      <c r="M688" s="27">
        <f t="shared" si="104"/>
        <v>0.99687333333333328</v>
      </c>
      <c r="N688" s="25" t="str">
        <f t="shared" si="105"/>
        <v>0-100%</v>
      </c>
      <c r="O688" s="28">
        <f>MIN(H688,I688)*INDEX('[1]2018_commission_structure-Start'!$A$21:$I$24,MATCH($E688,'[1]2018_commission_structure-Start'!$A$21:$A$24,0),MATCH(O$1,'[1]2018_commission_structure-Start'!$A$21:$I$21,0))</f>
        <v>112148.25</v>
      </c>
      <c r="P688" s="26">
        <f>IF(H688&gt;I688,MIN(H688-I688,J688-I688)*INDEX('[1]2018_commission_structure-Start'!$A$21:$I$24,MATCH($E688,'[1]2018_commission_structure-Start'!$A$21:$A$24,0), MATCH(P$1,'[1]2018_commission_structure-Start'!$A$21:$I$21,0)),0)</f>
        <v>0</v>
      </c>
      <c r="Q688" s="26">
        <f>IF($H688&gt;J688,MIN($H688-J688,K688-J688)*INDEX('[1]2018_commission_structure-Start'!$A$21:$I$24,MATCH($E688,'[1]2018_commission_structure-Start'!$A$21:$A$24,0), MATCH(Q$1,'[1]2018_commission_structure-Start'!$A$21:$I$21,0)),0)</f>
        <v>0</v>
      </c>
      <c r="R688" s="26">
        <f>IF($H688&gt;K688,MIN($H688-K688,L688-K688)*INDEX('[1]2018_commission_structure-Start'!$A$21:$I$24,MATCH($E688,'[1]2018_commission_structure-Start'!$A$21:$A$24,0), MATCH(R$1,'[1]2018_commission_structure-Start'!$A$21:$I$21,0)),0)</f>
        <v>0</v>
      </c>
      <c r="S688" s="26">
        <f>IF(H688&gt;L688,(H688-L688)*INDEX('[1]2018_commission_structure-Start'!$A$21:$I$24,MATCH($E688,'[1]2018_commission_structure-Start'!$A$21:$A$24,0),MATCH(S$1,'[1]2018_commission_structure-Start'!$A$21:$I$21,0)),0)</f>
        <v>0</v>
      </c>
      <c r="T688" s="28">
        <f t="shared" si="106"/>
        <v>112148.25</v>
      </c>
      <c r="U688" s="28">
        <f t="shared" si="107"/>
        <v>233920.25</v>
      </c>
      <c r="V688" s="28">
        <f>MIN(H688,I688)*INDEX('[1]2018_commission_structure-Start'!$A$15:$J$18,MATCH($E688,'[1]2018_commission_structure-Start'!$A$15:$A$18,0),MATCH(V$1,'[1]2018_commission_structure-Start'!$A$15:$J$15,0))</f>
        <v>112148.25</v>
      </c>
      <c r="W688" s="26">
        <f>IF($H688&gt;I688,MIN($H688-I688,J688-I688)*INDEX('[1]2018_commission_structure-Start'!$A$15:$J$18,MATCH($E688,'[1]2018_commission_structure-Start'!$A$15:$A$18,0),MATCH(W$1,'[1]2018_commission_structure-Start'!$A$15:$J$15,0)),0)</f>
        <v>0</v>
      </c>
      <c r="X688" s="26">
        <f>IF($H688&gt;J688,MIN($H688-J688,K688-J688)*INDEX('[1]2018_commission_structure-Start'!$A$15:$J$18,MATCH($E688,'[1]2018_commission_structure-Start'!$A$15:$A$18,0),MATCH(X$1,'[1]2018_commission_structure-Start'!$A$15:$J$15,0)),0)</f>
        <v>0</v>
      </c>
      <c r="Y688" s="26">
        <f>IF($H688&gt;K688,MIN($H688-K688,L688-K688)*INDEX('[1]2018_commission_structure-Start'!$A$15:$J$18,MATCH($E688,'[1]2018_commission_structure-Start'!$A$15:$A$18,0),MATCH(Y$1,'[1]2018_commission_structure-Start'!$A$15:$J$15,0)),0)</f>
        <v>0</v>
      </c>
      <c r="Z688" s="26">
        <f>IF(H688&gt;L688,(H688-L688)*INDEX('[1]2018_commission_structure-Start'!$A$21:$I$24,MATCH($E688,'[1]2018_commission_structure-Start'!$A$21:$A$24,0),MATCH(Z$1,'[1]2018_commission_structure-Start'!$A$21:$I$21,0)),0)</f>
        <v>0</v>
      </c>
      <c r="AA688" s="28">
        <f t="shared" si="108"/>
        <v>112148.25</v>
      </c>
      <c r="AB688" s="28">
        <f t="shared" si="109"/>
        <v>233920.25</v>
      </c>
    </row>
    <row r="689" spans="1:28" x14ac:dyDescent="0.2">
      <c r="A689" s="25" t="str">
        <f t="shared" si="100"/>
        <v>Beaufort Rentcome</v>
      </c>
      <c r="B689" s="25">
        <v>8349606134</v>
      </c>
      <c r="C689" s="25" t="s">
        <v>1337</v>
      </c>
      <c r="D689" s="25" t="s">
        <v>1338</v>
      </c>
      <c r="E689" s="25" t="s">
        <v>7</v>
      </c>
      <c r="F689" s="25">
        <v>36618</v>
      </c>
      <c r="G689" s="25">
        <f>COUNTIF([1]deals_closed!D:D,B689)</f>
        <v>21</v>
      </c>
      <c r="H689" s="26">
        <f>SUMIF([1]deals_closed!D:D,B689,[1]deals_closed!C:C)</f>
        <v>733725</v>
      </c>
      <c r="I689" s="26">
        <f>VLOOKUP(E689,'[1]2018_commission_structure-Start'!$A$22:$I$24,9,FALSE)</f>
        <v>500000</v>
      </c>
      <c r="J689" s="26">
        <f t="shared" si="101"/>
        <v>625000</v>
      </c>
      <c r="K689" s="26">
        <f t="shared" si="102"/>
        <v>750000</v>
      </c>
      <c r="L689" s="26">
        <f t="shared" si="103"/>
        <v>1000000</v>
      </c>
      <c r="M689" s="27">
        <f t="shared" si="104"/>
        <v>1.4674499999999999</v>
      </c>
      <c r="N689" s="25" t="str">
        <f t="shared" si="105"/>
        <v>125-150%</v>
      </c>
      <c r="O689" s="28">
        <f>MIN(H689,I689)*INDEX('[1]2018_commission_structure-Start'!$A$21:$I$24,MATCH($E689,'[1]2018_commission_structure-Start'!$A$21:$A$24,0),MATCH(O$1,'[1]2018_commission_structure-Start'!$A$21:$I$21,0))</f>
        <v>50000</v>
      </c>
      <c r="P689" s="26">
        <f>IF(H689&gt;I689,MIN(H689-I689,J689-I689)*INDEX('[1]2018_commission_structure-Start'!$A$21:$I$24,MATCH($E689,'[1]2018_commission_structure-Start'!$A$21:$A$24,0), MATCH(P$1,'[1]2018_commission_structure-Start'!$A$21:$I$21,0)),0)</f>
        <v>18750</v>
      </c>
      <c r="Q689" s="26">
        <f>IF($H689&gt;J689,MIN($H689-J689,K689-J689)*INDEX('[1]2018_commission_structure-Start'!$A$21:$I$24,MATCH($E689,'[1]2018_commission_structure-Start'!$A$21:$A$24,0), MATCH(Q$1,'[1]2018_commission_structure-Start'!$A$21:$I$21,0)),0)</f>
        <v>19570.5</v>
      </c>
      <c r="R689" s="26">
        <f>IF($H689&gt;K689,MIN($H689-K689,L689-K689)*INDEX('[1]2018_commission_structure-Start'!$A$21:$I$24,MATCH($E689,'[1]2018_commission_structure-Start'!$A$21:$A$24,0), MATCH(R$1,'[1]2018_commission_structure-Start'!$A$21:$I$21,0)),0)</f>
        <v>0</v>
      </c>
      <c r="S689" s="26">
        <f>IF(H689&gt;L689,(H689-L689)*INDEX('[1]2018_commission_structure-Start'!$A$21:$I$24,MATCH($E689,'[1]2018_commission_structure-Start'!$A$21:$A$24,0),MATCH(S$1,'[1]2018_commission_structure-Start'!$A$21:$I$21,0)),0)</f>
        <v>0</v>
      </c>
      <c r="T689" s="28">
        <f t="shared" si="106"/>
        <v>88320.5</v>
      </c>
      <c r="U689" s="28">
        <f t="shared" si="107"/>
        <v>124938.5</v>
      </c>
      <c r="V689" s="28">
        <f>MIN(H689,I689)*INDEX('[1]2018_commission_structure-Start'!$A$15:$J$18,MATCH($E689,'[1]2018_commission_structure-Start'!$A$15:$A$18,0),MATCH(V$1,'[1]2018_commission_structure-Start'!$A$15:$J$15,0))</f>
        <v>60000</v>
      </c>
      <c r="W689" s="26">
        <f>IF($H689&gt;I689,MIN($H689-I689,J689-I689)*INDEX('[1]2018_commission_structure-Start'!$A$15:$J$18,MATCH($E689,'[1]2018_commission_structure-Start'!$A$15:$A$18,0),MATCH(W$1,'[1]2018_commission_structure-Start'!$A$15:$J$15,0)),0)</f>
        <v>21250</v>
      </c>
      <c r="X689" s="26">
        <f>IF($H689&gt;J689,MIN($H689-J689,K689-J689)*INDEX('[1]2018_commission_structure-Start'!$A$15:$J$18,MATCH($E689,'[1]2018_commission_structure-Start'!$A$15:$A$18,0),MATCH(X$1,'[1]2018_commission_structure-Start'!$A$15:$J$15,0)),0)</f>
        <v>21745</v>
      </c>
      <c r="Y689" s="26">
        <f>IF($H689&gt;K689,MIN($H689-K689,L689-K689)*INDEX('[1]2018_commission_structure-Start'!$A$15:$J$18,MATCH($E689,'[1]2018_commission_structure-Start'!$A$15:$A$18,0),MATCH(Y$1,'[1]2018_commission_structure-Start'!$A$15:$J$15,0)),0)</f>
        <v>0</v>
      </c>
      <c r="Z689" s="26">
        <f>IF(H689&gt;L689,(H689-L689)*INDEX('[1]2018_commission_structure-Start'!$A$21:$I$24,MATCH($E689,'[1]2018_commission_structure-Start'!$A$21:$A$24,0),MATCH(Z$1,'[1]2018_commission_structure-Start'!$A$21:$I$21,0)),0)</f>
        <v>0</v>
      </c>
      <c r="AA689" s="28">
        <f t="shared" si="108"/>
        <v>102995</v>
      </c>
      <c r="AB689" s="28">
        <f t="shared" si="109"/>
        <v>139613</v>
      </c>
    </row>
    <row r="690" spans="1:28" x14ac:dyDescent="0.2">
      <c r="A690" s="25" t="str">
        <f t="shared" si="100"/>
        <v>Petronille Niles</v>
      </c>
      <c r="B690" s="25">
        <v>2060025532</v>
      </c>
      <c r="C690" s="25" t="s">
        <v>1339</v>
      </c>
      <c r="D690" s="25" t="s">
        <v>1340</v>
      </c>
      <c r="E690" s="25" t="s">
        <v>29</v>
      </c>
      <c r="F690" s="25">
        <v>53096</v>
      </c>
      <c r="G690" s="25">
        <f>COUNTIF([1]deals_closed!D:D,B690)</f>
        <v>19</v>
      </c>
      <c r="H690" s="26">
        <f>SUMIF([1]deals_closed!D:D,B690,[1]deals_closed!C:C)</f>
        <v>588834</v>
      </c>
      <c r="I690" s="26">
        <f>VLOOKUP(E690,'[1]2018_commission_structure-Start'!$A$22:$I$24,9,FALSE)</f>
        <v>600000</v>
      </c>
      <c r="J690" s="26">
        <f t="shared" si="101"/>
        <v>750000</v>
      </c>
      <c r="K690" s="26">
        <f t="shared" si="102"/>
        <v>900000</v>
      </c>
      <c r="L690" s="26">
        <f t="shared" si="103"/>
        <v>1200000</v>
      </c>
      <c r="M690" s="27">
        <f t="shared" si="104"/>
        <v>0.98138999999999998</v>
      </c>
      <c r="N690" s="25" t="str">
        <f t="shared" si="105"/>
        <v>0-100%</v>
      </c>
      <c r="O690" s="28">
        <f>MIN(H690,I690)*INDEX('[1]2018_commission_structure-Start'!$A$21:$I$24,MATCH($E690,'[1]2018_commission_structure-Start'!$A$21:$A$24,0),MATCH(O$1,'[1]2018_commission_structure-Start'!$A$21:$I$21,0))</f>
        <v>76548.42</v>
      </c>
      <c r="P690" s="26">
        <f>IF(H690&gt;I690,MIN(H690-I690,J690-I690)*INDEX('[1]2018_commission_structure-Start'!$A$21:$I$24,MATCH($E690,'[1]2018_commission_structure-Start'!$A$21:$A$24,0), MATCH(P$1,'[1]2018_commission_structure-Start'!$A$21:$I$21,0)),0)</f>
        <v>0</v>
      </c>
      <c r="Q690" s="26">
        <f>IF($H690&gt;J690,MIN($H690-J690,K690-J690)*INDEX('[1]2018_commission_structure-Start'!$A$21:$I$24,MATCH($E690,'[1]2018_commission_structure-Start'!$A$21:$A$24,0), MATCH(Q$1,'[1]2018_commission_structure-Start'!$A$21:$I$21,0)),0)</f>
        <v>0</v>
      </c>
      <c r="R690" s="26">
        <f>IF($H690&gt;K690,MIN($H690-K690,L690-K690)*INDEX('[1]2018_commission_structure-Start'!$A$21:$I$24,MATCH($E690,'[1]2018_commission_structure-Start'!$A$21:$A$24,0), MATCH(R$1,'[1]2018_commission_structure-Start'!$A$21:$I$21,0)),0)</f>
        <v>0</v>
      </c>
      <c r="S690" s="26">
        <f>IF(H690&gt;L690,(H690-L690)*INDEX('[1]2018_commission_structure-Start'!$A$21:$I$24,MATCH($E690,'[1]2018_commission_structure-Start'!$A$21:$A$24,0),MATCH(S$1,'[1]2018_commission_structure-Start'!$A$21:$I$21,0)),0)</f>
        <v>0</v>
      </c>
      <c r="T690" s="28">
        <f t="shared" si="106"/>
        <v>76548.42</v>
      </c>
      <c r="U690" s="28">
        <f t="shared" si="107"/>
        <v>129644.42</v>
      </c>
      <c r="V690" s="28">
        <f>MIN(H690,I690)*INDEX('[1]2018_commission_structure-Start'!$A$15:$J$18,MATCH($E690,'[1]2018_commission_structure-Start'!$A$15:$A$18,0),MATCH(V$1,'[1]2018_commission_structure-Start'!$A$15:$J$15,0))</f>
        <v>88325.099999999991</v>
      </c>
      <c r="W690" s="26">
        <f>IF($H690&gt;I690,MIN($H690-I690,J690-I690)*INDEX('[1]2018_commission_structure-Start'!$A$15:$J$18,MATCH($E690,'[1]2018_commission_structure-Start'!$A$15:$A$18,0),MATCH(W$1,'[1]2018_commission_structure-Start'!$A$15:$J$15,0)),0)</f>
        <v>0</v>
      </c>
      <c r="X690" s="26">
        <f>IF($H690&gt;J690,MIN($H690-J690,K690-J690)*INDEX('[1]2018_commission_structure-Start'!$A$15:$J$18,MATCH($E690,'[1]2018_commission_structure-Start'!$A$15:$A$18,0),MATCH(X$1,'[1]2018_commission_structure-Start'!$A$15:$J$15,0)),0)</f>
        <v>0</v>
      </c>
      <c r="Y690" s="26">
        <f>IF($H690&gt;K690,MIN($H690-K690,L690-K690)*INDEX('[1]2018_commission_structure-Start'!$A$15:$J$18,MATCH($E690,'[1]2018_commission_structure-Start'!$A$15:$A$18,0),MATCH(Y$1,'[1]2018_commission_structure-Start'!$A$15:$J$15,0)),0)</f>
        <v>0</v>
      </c>
      <c r="Z690" s="26">
        <f>IF(H690&gt;L690,(H690-L690)*INDEX('[1]2018_commission_structure-Start'!$A$21:$I$24,MATCH($E690,'[1]2018_commission_structure-Start'!$A$21:$A$24,0),MATCH(Z$1,'[1]2018_commission_structure-Start'!$A$21:$I$21,0)),0)</f>
        <v>0</v>
      </c>
      <c r="AA690" s="28">
        <f t="shared" si="108"/>
        <v>88325.099999999991</v>
      </c>
      <c r="AB690" s="28">
        <f t="shared" si="109"/>
        <v>141421.09999999998</v>
      </c>
    </row>
    <row r="691" spans="1:28" x14ac:dyDescent="0.2">
      <c r="A691" s="25" t="str">
        <f t="shared" si="100"/>
        <v>Hillel Burdett</v>
      </c>
      <c r="B691" s="25">
        <v>2859566597</v>
      </c>
      <c r="C691" s="25" t="s">
        <v>453</v>
      </c>
      <c r="D691" s="25" t="s">
        <v>1341</v>
      </c>
      <c r="E691" s="25" t="s">
        <v>29</v>
      </c>
      <c r="F691" s="25">
        <v>76647</v>
      </c>
      <c r="G691" s="25">
        <f>COUNTIF([1]deals_closed!D:D,B691)</f>
        <v>7</v>
      </c>
      <c r="H691" s="26">
        <f>SUMIF([1]deals_closed!D:D,B691,[1]deals_closed!C:C)</f>
        <v>334109</v>
      </c>
      <c r="I691" s="26">
        <f>VLOOKUP(E691,'[1]2018_commission_structure-Start'!$A$22:$I$24,9,FALSE)</f>
        <v>600000</v>
      </c>
      <c r="J691" s="26">
        <f t="shared" si="101"/>
        <v>750000</v>
      </c>
      <c r="K691" s="26">
        <f t="shared" si="102"/>
        <v>900000</v>
      </c>
      <c r="L691" s="26">
        <f t="shared" si="103"/>
        <v>1200000</v>
      </c>
      <c r="M691" s="27">
        <f t="shared" si="104"/>
        <v>0.55684833333333328</v>
      </c>
      <c r="N691" s="25" t="str">
        <f t="shared" si="105"/>
        <v>0-100%</v>
      </c>
      <c r="O691" s="28">
        <f>MIN(H691,I691)*INDEX('[1]2018_commission_structure-Start'!$A$21:$I$24,MATCH($E691,'[1]2018_commission_structure-Start'!$A$21:$A$24,0),MATCH(O$1,'[1]2018_commission_structure-Start'!$A$21:$I$21,0))</f>
        <v>43434.17</v>
      </c>
      <c r="P691" s="26">
        <f>IF(H691&gt;I691,MIN(H691-I691,J691-I691)*INDEX('[1]2018_commission_structure-Start'!$A$21:$I$24,MATCH($E691,'[1]2018_commission_structure-Start'!$A$21:$A$24,0), MATCH(P$1,'[1]2018_commission_structure-Start'!$A$21:$I$21,0)),0)</f>
        <v>0</v>
      </c>
      <c r="Q691" s="26">
        <f>IF($H691&gt;J691,MIN($H691-J691,K691-J691)*INDEX('[1]2018_commission_structure-Start'!$A$21:$I$24,MATCH($E691,'[1]2018_commission_structure-Start'!$A$21:$A$24,0), MATCH(Q$1,'[1]2018_commission_structure-Start'!$A$21:$I$21,0)),0)</f>
        <v>0</v>
      </c>
      <c r="R691" s="26">
        <f>IF($H691&gt;K691,MIN($H691-K691,L691-K691)*INDEX('[1]2018_commission_structure-Start'!$A$21:$I$24,MATCH($E691,'[1]2018_commission_structure-Start'!$A$21:$A$24,0), MATCH(R$1,'[1]2018_commission_structure-Start'!$A$21:$I$21,0)),0)</f>
        <v>0</v>
      </c>
      <c r="S691" s="26">
        <f>IF(H691&gt;L691,(H691-L691)*INDEX('[1]2018_commission_structure-Start'!$A$21:$I$24,MATCH($E691,'[1]2018_commission_structure-Start'!$A$21:$A$24,0),MATCH(S$1,'[1]2018_commission_structure-Start'!$A$21:$I$21,0)),0)</f>
        <v>0</v>
      </c>
      <c r="T691" s="28">
        <f t="shared" si="106"/>
        <v>43434.17</v>
      </c>
      <c r="U691" s="28">
        <f t="shared" si="107"/>
        <v>120081.17</v>
      </c>
      <c r="V691" s="28">
        <f>MIN(H691,I691)*INDEX('[1]2018_commission_structure-Start'!$A$15:$J$18,MATCH($E691,'[1]2018_commission_structure-Start'!$A$15:$A$18,0),MATCH(V$1,'[1]2018_commission_structure-Start'!$A$15:$J$15,0))</f>
        <v>50116.35</v>
      </c>
      <c r="W691" s="26">
        <f>IF($H691&gt;I691,MIN($H691-I691,J691-I691)*INDEX('[1]2018_commission_structure-Start'!$A$15:$J$18,MATCH($E691,'[1]2018_commission_structure-Start'!$A$15:$A$18,0),MATCH(W$1,'[1]2018_commission_structure-Start'!$A$15:$J$15,0)),0)</f>
        <v>0</v>
      </c>
      <c r="X691" s="26">
        <f>IF($H691&gt;J691,MIN($H691-J691,K691-J691)*INDEX('[1]2018_commission_structure-Start'!$A$15:$J$18,MATCH($E691,'[1]2018_commission_structure-Start'!$A$15:$A$18,0),MATCH(X$1,'[1]2018_commission_structure-Start'!$A$15:$J$15,0)),0)</f>
        <v>0</v>
      </c>
      <c r="Y691" s="26">
        <f>IF($H691&gt;K691,MIN($H691-K691,L691-K691)*INDEX('[1]2018_commission_structure-Start'!$A$15:$J$18,MATCH($E691,'[1]2018_commission_structure-Start'!$A$15:$A$18,0),MATCH(Y$1,'[1]2018_commission_structure-Start'!$A$15:$J$15,0)),0)</f>
        <v>0</v>
      </c>
      <c r="Z691" s="26">
        <f>IF(H691&gt;L691,(H691-L691)*INDEX('[1]2018_commission_structure-Start'!$A$21:$I$24,MATCH($E691,'[1]2018_commission_structure-Start'!$A$21:$A$24,0),MATCH(Z$1,'[1]2018_commission_structure-Start'!$A$21:$I$21,0)),0)</f>
        <v>0</v>
      </c>
      <c r="AA691" s="28">
        <f t="shared" si="108"/>
        <v>50116.35</v>
      </c>
      <c r="AB691" s="28">
        <f t="shared" si="109"/>
        <v>126763.35</v>
      </c>
    </row>
    <row r="692" spans="1:28" x14ac:dyDescent="0.2">
      <c r="A692" s="25" t="str">
        <f t="shared" si="100"/>
        <v>Shawna Powland</v>
      </c>
      <c r="B692" s="25">
        <v>2079803735</v>
      </c>
      <c r="C692" s="25" t="s">
        <v>1342</v>
      </c>
      <c r="D692" s="25" t="s">
        <v>1343</v>
      </c>
      <c r="E692" s="25" t="s">
        <v>7</v>
      </c>
      <c r="F692" s="25">
        <v>54843</v>
      </c>
      <c r="G692" s="25">
        <f>COUNTIF([1]deals_closed!D:D,B692)</f>
        <v>20</v>
      </c>
      <c r="H692" s="26">
        <f>SUMIF([1]deals_closed!D:D,B692,[1]deals_closed!C:C)</f>
        <v>676256</v>
      </c>
      <c r="I692" s="26">
        <f>VLOOKUP(E692,'[1]2018_commission_structure-Start'!$A$22:$I$24,9,FALSE)</f>
        <v>500000</v>
      </c>
      <c r="J692" s="26">
        <f t="shared" si="101"/>
        <v>625000</v>
      </c>
      <c r="K692" s="26">
        <f t="shared" si="102"/>
        <v>750000</v>
      </c>
      <c r="L692" s="26">
        <f t="shared" si="103"/>
        <v>1000000</v>
      </c>
      <c r="M692" s="27">
        <f t="shared" si="104"/>
        <v>1.3525119999999999</v>
      </c>
      <c r="N692" s="25" t="str">
        <f t="shared" si="105"/>
        <v>125-150%</v>
      </c>
      <c r="O692" s="28">
        <f>MIN(H692,I692)*INDEX('[1]2018_commission_structure-Start'!$A$21:$I$24,MATCH($E692,'[1]2018_commission_structure-Start'!$A$21:$A$24,0),MATCH(O$1,'[1]2018_commission_structure-Start'!$A$21:$I$21,0))</f>
        <v>50000</v>
      </c>
      <c r="P692" s="26">
        <f>IF(H692&gt;I692,MIN(H692-I692,J692-I692)*INDEX('[1]2018_commission_structure-Start'!$A$21:$I$24,MATCH($E692,'[1]2018_commission_structure-Start'!$A$21:$A$24,0), MATCH(P$1,'[1]2018_commission_structure-Start'!$A$21:$I$21,0)),0)</f>
        <v>18750</v>
      </c>
      <c r="Q692" s="26">
        <f>IF($H692&gt;J692,MIN($H692-J692,K692-J692)*INDEX('[1]2018_commission_structure-Start'!$A$21:$I$24,MATCH($E692,'[1]2018_commission_structure-Start'!$A$21:$A$24,0), MATCH(Q$1,'[1]2018_commission_structure-Start'!$A$21:$I$21,0)),0)</f>
        <v>9226.08</v>
      </c>
      <c r="R692" s="26">
        <f>IF($H692&gt;K692,MIN($H692-K692,L692-K692)*INDEX('[1]2018_commission_structure-Start'!$A$21:$I$24,MATCH($E692,'[1]2018_commission_structure-Start'!$A$21:$A$24,0), MATCH(R$1,'[1]2018_commission_structure-Start'!$A$21:$I$21,0)),0)</f>
        <v>0</v>
      </c>
      <c r="S692" s="26">
        <f>IF(H692&gt;L692,(H692-L692)*INDEX('[1]2018_commission_structure-Start'!$A$21:$I$24,MATCH($E692,'[1]2018_commission_structure-Start'!$A$21:$A$24,0),MATCH(S$1,'[1]2018_commission_structure-Start'!$A$21:$I$21,0)),0)</f>
        <v>0</v>
      </c>
      <c r="T692" s="28">
        <f t="shared" si="106"/>
        <v>77976.08</v>
      </c>
      <c r="U692" s="28">
        <f t="shared" si="107"/>
        <v>132819.08000000002</v>
      </c>
      <c r="V692" s="28">
        <f>MIN(H692,I692)*INDEX('[1]2018_commission_structure-Start'!$A$15:$J$18,MATCH($E692,'[1]2018_commission_structure-Start'!$A$15:$A$18,0),MATCH(V$1,'[1]2018_commission_structure-Start'!$A$15:$J$15,0))</f>
        <v>60000</v>
      </c>
      <c r="W692" s="26">
        <f>IF($H692&gt;I692,MIN($H692-I692,J692-I692)*INDEX('[1]2018_commission_structure-Start'!$A$15:$J$18,MATCH($E692,'[1]2018_commission_structure-Start'!$A$15:$A$18,0),MATCH(W$1,'[1]2018_commission_structure-Start'!$A$15:$J$15,0)),0)</f>
        <v>21250</v>
      </c>
      <c r="X692" s="26">
        <f>IF($H692&gt;J692,MIN($H692-J692,K692-J692)*INDEX('[1]2018_commission_structure-Start'!$A$15:$J$18,MATCH($E692,'[1]2018_commission_structure-Start'!$A$15:$A$18,0),MATCH(X$1,'[1]2018_commission_structure-Start'!$A$15:$J$15,0)),0)</f>
        <v>10251.200000000001</v>
      </c>
      <c r="Y692" s="26">
        <f>IF($H692&gt;K692,MIN($H692-K692,L692-K692)*INDEX('[1]2018_commission_structure-Start'!$A$15:$J$18,MATCH($E692,'[1]2018_commission_structure-Start'!$A$15:$A$18,0),MATCH(Y$1,'[1]2018_commission_structure-Start'!$A$15:$J$15,0)),0)</f>
        <v>0</v>
      </c>
      <c r="Z692" s="26">
        <f>IF(H692&gt;L692,(H692-L692)*INDEX('[1]2018_commission_structure-Start'!$A$21:$I$24,MATCH($E692,'[1]2018_commission_structure-Start'!$A$21:$A$24,0),MATCH(Z$1,'[1]2018_commission_structure-Start'!$A$21:$I$21,0)),0)</f>
        <v>0</v>
      </c>
      <c r="AA692" s="28">
        <f t="shared" si="108"/>
        <v>91501.2</v>
      </c>
      <c r="AB692" s="28">
        <f t="shared" si="109"/>
        <v>146344.20000000001</v>
      </c>
    </row>
    <row r="693" spans="1:28" x14ac:dyDescent="0.2">
      <c r="A693" s="25" t="str">
        <f t="shared" si="100"/>
        <v>Simone Garz</v>
      </c>
      <c r="B693" s="25">
        <v>7205256240</v>
      </c>
      <c r="C693" s="25" t="s">
        <v>1344</v>
      </c>
      <c r="D693" s="25" t="s">
        <v>1345</v>
      </c>
      <c r="E693" s="25" t="s">
        <v>29</v>
      </c>
      <c r="F693" s="25">
        <v>78106</v>
      </c>
      <c r="G693" s="25">
        <f>COUNTIF([1]deals_closed!D:D,B693)</f>
        <v>17</v>
      </c>
      <c r="H693" s="26">
        <f>SUMIF([1]deals_closed!D:D,B693,[1]deals_closed!C:C)</f>
        <v>638311</v>
      </c>
      <c r="I693" s="26">
        <f>VLOOKUP(E693,'[1]2018_commission_structure-Start'!$A$22:$I$24,9,FALSE)</f>
        <v>600000</v>
      </c>
      <c r="J693" s="26">
        <f t="shared" si="101"/>
        <v>750000</v>
      </c>
      <c r="K693" s="26">
        <f t="shared" si="102"/>
        <v>900000</v>
      </c>
      <c r="L693" s="26">
        <f t="shared" si="103"/>
        <v>1200000</v>
      </c>
      <c r="M693" s="27">
        <f t="shared" si="104"/>
        <v>1.0638516666666666</v>
      </c>
      <c r="N693" s="25" t="str">
        <f t="shared" si="105"/>
        <v>100-125%</v>
      </c>
      <c r="O693" s="28">
        <f>MIN(H693,I693)*INDEX('[1]2018_commission_structure-Start'!$A$21:$I$24,MATCH($E693,'[1]2018_commission_structure-Start'!$A$21:$A$24,0),MATCH(O$1,'[1]2018_commission_structure-Start'!$A$21:$I$21,0))</f>
        <v>78000</v>
      </c>
      <c r="P693" s="26">
        <f>IF(H693&gt;I693,MIN(H693-I693,J693-I693)*INDEX('[1]2018_commission_structure-Start'!$A$21:$I$24,MATCH($E693,'[1]2018_commission_structure-Start'!$A$21:$A$24,0), MATCH(P$1,'[1]2018_commission_structure-Start'!$A$21:$I$21,0)),0)</f>
        <v>6512.8700000000008</v>
      </c>
      <c r="Q693" s="26">
        <f>IF($H693&gt;J693,MIN($H693-J693,K693-J693)*INDEX('[1]2018_commission_structure-Start'!$A$21:$I$24,MATCH($E693,'[1]2018_commission_structure-Start'!$A$21:$A$24,0), MATCH(Q$1,'[1]2018_commission_structure-Start'!$A$21:$I$21,0)),0)</f>
        <v>0</v>
      </c>
      <c r="R693" s="26">
        <f>IF($H693&gt;K693,MIN($H693-K693,L693-K693)*INDEX('[1]2018_commission_structure-Start'!$A$21:$I$24,MATCH($E693,'[1]2018_commission_structure-Start'!$A$21:$A$24,0), MATCH(R$1,'[1]2018_commission_structure-Start'!$A$21:$I$21,0)),0)</f>
        <v>0</v>
      </c>
      <c r="S693" s="26">
        <f>IF(H693&gt;L693,(H693-L693)*INDEX('[1]2018_commission_structure-Start'!$A$21:$I$24,MATCH($E693,'[1]2018_commission_structure-Start'!$A$21:$A$24,0),MATCH(S$1,'[1]2018_commission_structure-Start'!$A$21:$I$21,0)),0)</f>
        <v>0</v>
      </c>
      <c r="T693" s="28">
        <f t="shared" si="106"/>
        <v>84512.87</v>
      </c>
      <c r="U693" s="28">
        <f t="shared" si="107"/>
        <v>162618.87</v>
      </c>
      <c r="V693" s="28">
        <f>MIN(H693,I693)*INDEX('[1]2018_commission_structure-Start'!$A$15:$J$18,MATCH($E693,'[1]2018_commission_structure-Start'!$A$15:$A$18,0),MATCH(V$1,'[1]2018_commission_structure-Start'!$A$15:$J$15,0))</f>
        <v>90000</v>
      </c>
      <c r="W693" s="26">
        <f>IF($H693&gt;I693,MIN($H693-I693,J693-I693)*INDEX('[1]2018_commission_structure-Start'!$A$15:$J$18,MATCH($E693,'[1]2018_commission_structure-Start'!$A$15:$A$18,0),MATCH(W$1,'[1]2018_commission_structure-Start'!$A$15:$J$15,0)),0)</f>
        <v>6895.98</v>
      </c>
      <c r="X693" s="26">
        <f>IF($H693&gt;J693,MIN($H693-J693,K693-J693)*INDEX('[1]2018_commission_structure-Start'!$A$15:$J$18,MATCH($E693,'[1]2018_commission_structure-Start'!$A$15:$A$18,0),MATCH(X$1,'[1]2018_commission_structure-Start'!$A$15:$J$15,0)),0)</f>
        <v>0</v>
      </c>
      <c r="Y693" s="26">
        <f>IF($H693&gt;K693,MIN($H693-K693,L693-K693)*INDEX('[1]2018_commission_structure-Start'!$A$15:$J$18,MATCH($E693,'[1]2018_commission_structure-Start'!$A$15:$A$18,0),MATCH(Y$1,'[1]2018_commission_structure-Start'!$A$15:$J$15,0)),0)</f>
        <v>0</v>
      </c>
      <c r="Z693" s="26">
        <f>IF(H693&gt;L693,(H693-L693)*INDEX('[1]2018_commission_structure-Start'!$A$21:$I$24,MATCH($E693,'[1]2018_commission_structure-Start'!$A$21:$A$24,0),MATCH(Z$1,'[1]2018_commission_structure-Start'!$A$21:$I$21,0)),0)</f>
        <v>0</v>
      </c>
      <c r="AA693" s="28">
        <f t="shared" si="108"/>
        <v>96895.98</v>
      </c>
      <c r="AB693" s="28">
        <f t="shared" si="109"/>
        <v>175001.97999999998</v>
      </c>
    </row>
    <row r="694" spans="1:28" x14ac:dyDescent="0.2">
      <c r="A694" s="25" t="str">
        <f t="shared" si="100"/>
        <v>Alric McNaught</v>
      </c>
      <c r="B694" s="25">
        <v>4639895275</v>
      </c>
      <c r="C694" s="25" t="s">
        <v>1346</v>
      </c>
      <c r="D694" s="25" t="s">
        <v>1347</v>
      </c>
      <c r="E694" s="25" t="s">
        <v>10</v>
      </c>
      <c r="F694" s="25">
        <v>80883</v>
      </c>
      <c r="G694" s="25">
        <f>COUNTIF([1]deals_closed!D:D,B694)</f>
        <v>18</v>
      </c>
      <c r="H694" s="26">
        <f>SUMIF([1]deals_closed!D:D,B694,[1]deals_closed!C:C)</f>
        <v>622265</v>
      </c>
      <c r="I694" s="26">
        <f>VLOOKUP(E694,'[1]2018_commission_structure-Start'!$A$22:$I$24,9,FALSE)</f>
        <v>750000</v>
      </c>
      <c r="J694" s="26">
        <f t="shared" si="101"/>
        <v>937500</v>
      </c>
      <c r="K694" s="26">
        <f t="shared" si="102"/>
        <v>1125000</v>
      </c>
      <c r="L694" s="26">
        <f t="shared" si="103"/>
        <v>1500000</v>
      </c>
      <c r="M694" s="27">
        <f t="shared" si="104"/>
        <v>0.82968666666666668</v>
      </c>
      <c r="N694" s="25" t="str">
        <f t="shared" si="105"/>
        <v>0-100%</v>
      </c>
      <c r="O694" s="28">
        <f>MIN(H694,I694)*INDEX('[1]2018_commission_structure-Start'!$A$21:$I$24,MATCH($E694,'[1]2018_commission_structure-Start'!$A$21:$A$24,0),MATCH(O$1,'[1]2018_commission_structure-Start'!$A$21:$I$21,0))</f>
        <v>93339.75</v>
      </c>
      <c r="P694" s="26">
        <f>IF(H694&gt;I694,MIN(H694-I694,J694-I694)*INDEX('[1]2018_commission_structure-Start'!$A$21:$I$24,MATCH($E694,'[1]2018_commission_structure-Start'!$A$21:$A$24,0), MATCH(P$1,'[1]2018_commission_structure-Start'!$A$21:$I$21,0)),0)</f>
        <v>0</v>
      </c>
      <c r="Q694" s="26">
        <f>IF($H694&gt;J694,MIN($H694-J694,K694-J694)*INDEX('[1]2018_commission_structure-Start'!$A$21:$I$24,MATCH($E694,'[1]2018_commission_structure-Start'!$A$21:$A$24,0), MATCH(Q$1,'[1]2018_commission_structure-Start'!$A$21:$I$21,0)),0)</f>
        <v>0</v>
      </c>
      <c r="R694" s="26">
        <f>IF($H694&gt;K694,MIN($H694-K694,L694-K694)*INDEX('[1]2018_commission_structure-Start'!$A$21:$I$24,MATCH($E694,'[1]2018_commission_structure-Start'!$A$21:$A$24,0), MATCH(R$1,'[1]2018_commission_structure-Start'!$A$21:$I$21,0)),0)</f>
        <v>0</v>
      </c>
      <c r="S694" s="26">
        <f>IF(H694&gt;L694,(H694-L694)*INDEX('[1]2018_commission_structure-Start'!$A$21:$I$24,MATCH($E694,'[1]2018_commission_structure-Start'!$A$21:$A$24,0),MATCH(S$1,'[1]2018_commission_structure-Start'!$A$21:$I$21,0)),0)</f>
        <v>0</v>
      </c>
      <c r="T694" s="28">
        <f t="shared" si="106"/>
        <v>93339.75</v>
      </c>
      <c r="U694" s="28">
        <f t="shared" si="107"/>
        <v>174222.75</v>
      </c>
      <c r="V694" s="28">
        <f>MIN(H694,I694)*INDEX('[1]2018_commission_structure-Start'!$A$15:$J$18,MATCH($E694,'[1]2018_commission_structure-Start'!$A$15:$A$18,0),MATCH(V$1,'[1]2018_commission_structure-Start'!$A$15:$J$15,0))</f>
        <v>93339.75</v>
      </c>
      <c r="W694" s="26">
        <f>IF($H694&gt;I694,MIN($H694-I694,J694-I694)*INDEX('[1]2018_commission_structure-Start'!$A$15:$J$18,MATCH($E694,'[1]2018_commission_structure-Start'!$A$15:$A$18,0),MATCH(W$1,'[1]2018_commission_structure-Start'!$A$15:$J$15,0)),0)</f>
        <v>0</v>
      </c>
      <c r="X694" s="26">
        <f>IF($H694&gt;J694,MIN($H694-J694,K694-J694)*INDEX('[1]2018_commission_structure-Start'!$A$15:$J$18,MATCH($E694,'[1]2018_commission_structure-Start'!$A$15:$A$18,0),MATCH(X$1,'[1]2018_commission_structure-Start'!$A$15:$J$15,0)),0)</f>
        <v>0</v>
      </c>
      <c r="Y694" s="26">
        <f>IF($H694&gt;K694,MIN($H694-K694,L694-K694)*INDEX('[1]2018_commission_structure-Start'!$A$15:$J$18,MATCH($E694,'[1]2018_commission_structure-Start'!$A$15:$A$18,0),MATCH(Y$1,'[1]2018_commission_structure-Start'!$A$15:$J$15,0)),0)</f>
        <v>0</v>
      </c>
      <c r="Z694" s="26">
        <f>IF(H694&gt;L694,(H694-L694)*INDEX('[1]2018_commission_structure-Start'!$A$21:$I$24,MATCH($E694,'[1]2018_commission_structure-Start'!$A$21:$A$24,0),MATCH(Z$1,'[1]2018_commission_structure-Start'!$A$21:$I$21,0)),0)</f>
        <v>0</v>
      </c>
      <c r="AA694" s="28">
        <f t="shared" si="108"/>
        <v>93339.75</v>
      </c>
      <c r="AB694" s="28">
        <f t="shared" si="109"/>
        <v>174222.75</v>
      </c>
    </row>
    <row r="695" spans="1:28" x14ac:dyDescent="0.2">
      <c r="A695" s="25" t="str">
        <f t="shared" si="100"/>
        <v>Della Tapson</v>
      </c>
      <c r="B695" s="25">
        <v>7039995972</v>
      </c>
      <c r="C695" s="25" t="s">
        <v>1348</v>
      </c>
      <c r="D695" s="25" t="s">
        <v>1349</v>
      </c>
      <c r="E695" s="25" t="s">
        <v>29</v>
      </c>
      <c r="F695" s="25">
        <v>56729</v>
      </c>
      <c r="G695" s="25">
        <f>COUNTIF([1]deals_closed!D:D,B695)</f>
        <v>24</v>
      </c>
      <c r="H695" s="26">
        <f>SUMIF([1]deals_closed!D:D,B695,[1]deals_closed!C:C)</f>
        <v>862767</v>
      </c>
      <c r="I695" s="26">
        <f>VLOOKUP(E695,'[1]2018_commission_structure-Start'!$A$22:$I$24,9,FALSE)</f>
        <v>600000</v>
      </c>
      <c r="J695" s="26">
        <f t="shared" si="101"/>
        <v>750000</v>
      </c>
      <c r="K695" s="26">
        <f t="shared" si="102"/>
        <v>900000</v>
      </c>
      <c r="L695" s="26">
        <f t="shared" si="103"/>
        <v>1200000</v>
      </c>
      <c r="M695" s="27">
        <f t="shared" si="104"/>
        <v>1.437945</v>
      </c>
      <c r="N695" s="25" t="str">
        <f t="shared" si="105"/>
        <v>125-150%</v>
      </c>
      <c r="O695" s="28">
        <f>MIN(H695,I695)*INDEX('[1]2018_commission_structure-Start'!$A$21:$I$24,MATCH($E695,'[1]2018_commission_structure-Start'!$A$21:$A$24,0),MATCH(O$1,'[1]2018_commission_structure-Start'!$A$21:$I$21,0))</f>
        <v>78000</v>
      </c>
      <c r="P695" s="26">
        <f>IF(H695&gt;I695,MIN(H695-I695,J695-I695)*INDEX('[1]2018_commission_structure-Start'!$A$21:$I$24,MATCH($E695,'[1]2018_commission_structure-Start'!$A$21:$A$24,0), MATCH(P$1,'[1]2018_commission_structure-Start'!$A$21:$I$21,0)),0)</f>
        <v>25500.000000000004</v>
      </c>
      <c r="Q695" s="26">
        <f>IF($H695&gt;J695,MIN($H695-J695,K695-J695)*INDEX('[1]2018_commission_structure-Start'!$A$21:$I$24,MATCH($E695,'[1]2018_commission_structure-Start'!$A$21:$A$24,0), MATCH(Q$1,'[1]2018_commission_structure-Start'!$A$21:$I$21,0)),0)</f>
        <v>23681.07</v>
      </c>
      <c r="R695" s="26">
        <f>IF($H695&gt;K695,MIN($H695-K695,L695-K695)*INDEX('[1]2018_commission_structure-Start'!$A$21:$I$24,MATCH($E695,'[1]2018_commission_structure-Start'!$A$21:$A$24,0), MATCH(R$1,'[1]2018_commission_structure-Start'!$A$21:$I$21,0)),0)</f>
        <v>0</v>
      </c>
      <c r="S695" s="26">
        <f>IF(H695&gt;L695,(H695-L695)*INDEX('[1]2018_commission_structure-Start'!$A$21:$I$24,MATCH($E695,'[1]2018_commission_structure-Start'!$A$21:$A$24,0),MATCH(S$1,'[1]2018_commission_structure-Start'!$A$21:$I$21,0)),0)</f>
        <v>0</v>
      </c>
      <c r="T695" s="28">
        <f t="shared" si="106"/>
        <v>127181.07</v>
      </c>
      <c r="U695" s="28">
        <f t="shared" si="107"/>
        <v>183910.07</v>
      </c>
      <c r="V695" s="28">
        <f>MIN(H695,I695)*INDEX('[1]2018_commission_structure-Start'!$A$15:$J$18,MATCH($E695,'[1]2018_commission_structure-Start'!$A$15:$A$18,0),MATCH(V$1,'[1]2018_commission_structure-Start'!$A$15:$J$15,0))</f>
        <v>90000</v>
      </c>
      <c r="W695" s="26">
        <f>IF($H695&gt;I695,MIN($H695-I695,J695-I695)*INDEX('[1]2018_commission_structure-Start'!$A$15:$J$18,MATCH($E695,'[1]2018_commission_structure-Start'!$A$15:$A$18,0),MATCH(W$1,'[1]2018_commission_structure-Start'!$A$15:$J$15,0)),0)</f>
        <v>27000</v>
      </c>
      <c r="X695" s="26">
        <f>IF($H695&gt;J695,MIN($H695-J695,K695-J695)*INDEX('[1]2018_commission_structure-Start'!$A$15:$J$18,MATCH($E695,'[1]2018_commission_structure-Start'!$A$15:$A$18,0),MATCH(X$1,'[1]2018_commission_structure-Start'!$A$15:$J$15,0)),0)</f>
        <v>28191.75</v>
      </c>
      <c r="Y695" s="26">
        <f>IF($H695&gt;K695,MIN($H695-K695,L695-K695)*INDEX('[1]2018_commission_structure-Start'!$A$15:$J$18,MATCH($E695,'[1]2018_commission_structure-Start'!$A$15:$A$18,0),MATCH(Y$1,'[1]2018_commission_structure-Start'!$A$15:$J$15,0)),0)</f>
        <v>0</v>
      </c>
      <c r="Z695" s="26">
        <f>IF(H695&gt;L695,(H695-L695)*INDEX('[1]2018_commission_structure-Start'!$A$21:$I$24,MATCH($E695,'[1]2018_commission_structure-Start'!$A$21:$A$24,0),MATCH(Z$1,'[1]2018_commission_structure-Start'!$A$21:$I$21,0)),0)</f>
        <v>0</v>
      </c>
      <c r="AA695" s="28">
        <f t="shared" si="108"/>
        <v>145191.75</v>
      </c>
      <c r="AB695" s="28">
        <f t="shared" si="109"/>
        <v>201920.75</v>
      </c>
    </row>
    <row r="696" spans="1:28" x14ac:dyDescent="0.2">
      <c r="A696" s="25" t="str">
        <f t="shared" si="100"/>
        <v>Cristina Seegar</v>
      </c>
      <c r="B696" s="25">
        <v>4396213212</v>
      </c>
      <c r="C696" s="25" t="s">
        <v>1350</v>
      </c>
      <c r="D696" s="25" t="s">
        <v>1351</v>
      </c>
      <c r="E696" s="25" t="s">
        <v>29</v>
      </c>
      <c r="F696" s="25">
        <v>60884</v>
      </c>
      <c r="G696" s="25">
        <f>COUNTIF([1]deals_closed!D:D,B696)</f>
        <v>20</v>
      </c>
      <c r="H696" s="26">
        <f>SUMIF([1]deals_closed!D:D,B696,[1]deals_closed!C:C)</f>
        <v>634931</v>
      </c>
      <c r="I696" s="26">
        <f>VLOOKUP(E696,'[1]2018_commission_structure-Start'!$A$22:$I$24,9,FALSE)</f>
        <v>600000</v>
      </c>
      <c r="J696" s="26">
        <f t="shared" si="101"/>
        <v>750000</v>
      </c>
      <c r="K696" s="26">
        <f t="shared" si="102"/>
        <v>900000</v>
      </c>
      <c r="L696" s="26">
        <f t="shared" si="103"/>
        <v>1200000</v>
      </c>
      <c r="M696" s="27">
        <f t="shared" si="104"/>
        <v>1.0582183333333333</v>
      </c>
      <c r="N696" s="25" t="str">
        <f t="shared" si="105"/>
        <v>100-125%</v>
      </c>
      <c r="O696" s="28">
        <f>MIN(H696,I696)*INDEX('[1]2018_commission_structure-Start'!$A$21:$I$24,MATCH($E696,'[1]2018_commission_structure-Start'!$A$21:$A$24,0),MATCH(O$1,'[1]2018_commission_structure-Start'!$A$21:$I$21,0))</f>
        <v>78000</v>
      </c>
      <c r="P696" s="26">
        <f>IF(H696&gt;I696,MIN(H696-I696,J696-I696)*INDEX('[1]2018_commission_structure-Start'!$A$21:$I$24,MATCH($E696,'[1]2018_commission_structure-Start'!$A$21:$A$24,0), MATCH(P$1,'[1]2018_commission_structure-Start'!$A$21:$I$21,0)),0)</f>
        <v>5938.27</v>
      </c>
      <c r="Q696" s="26">
        <f>IF($H696&gt;J696,MIN($H696-J696,K696-J696)*INDEX('[1]2018_commission_structure-Start'!$A$21:$I$24,MATCH($E696,'[1]2018_commission_structure-Start'!$A$21:$A$24,0), MATCH(Q$1,'[1]2018_commission_structure-Start'!$A$21:$I$21,0)),0)</f>
        <v>0</v>
      </c>
      <c r="R696" s="26">
        <f>IF($H696&gt;K696,MIN($H696-K696,L696-K696)*INDEX('[1]2018_commission_structure-Start'!$A$21:$I$24,MATCH($E696,'[1]2018_commission_structure-Start'!$A$21:$A$24,0), MATCH(R$1,'[1]2018_commission_structure-Start'!$A$21:$I$21,0)),0)</f>
        <v>0</v>
      </c>
      <c r="S696" s="26">
        <f>IF(H696&gt;L696,(H696-L696)*INDEX('[1]2018_commission_structure-Start'!$A$21:$I$24,MATCH($E696,'[1]2018_commission_structure-Start'!$A$21:$A$24,0),MATCH(S$1,'[1]2018_commission_structure-Start'!$A$21:$I$21,0)),0)</f>
        <v>0</v>
      </c>
      <c r="T696" s="28">
        <f t="shared" si="106"/>
        <v>83938.27</v>
      </c>
      <c r="U696" s="28">
        <f t="shared" si="107"/>
        <v>144822.27000000002</v>
      </c>
      <c r="V696" s="28">
        <f>MIN(H696,I696)*INDEX('[1]2018_commission_structure-Start'!$A$15:$J$18,MATCH($E696,'[1]2018_commission_structure-Start'!$A$15:$A$18,0),MATCH(V$1,'[1]2018_commission_structure-Start'!$A$15:$J$15,0))</f>
        <v>90000</v>
      </c>
      <c r="W696" s="26">
        <f>IF($H696&gt;I696,MIN($H696-I696,J696-I696)*INDEX('[1]2018_commission_structure-Start'!$A$15:$J$18,MATCH($E696,'[1]2018_commission_structure-Start'!$A$15:$A$18,0),MATCH(W$1,'[1]2018_commission_structure-Start'!$A$15:$J$15,0)),0)</f>
        <v>6287.58</v>
      </c>
      <c r="X696" s="26">
        <f>IF($H696&gt;J696,MIN($H696-J696,K696-J696)*INDEX('[1]2018_commission_structure-Start'!$A$15:$J$18,MATCH($E696,'[1]2018_commission_structure-Start'!$A$15:$A$18,0),MATCH(X$1,'[1]2018_commission_structure-Start'!$A$15:$J$15,0)),0)</f>
        <v>0</v>
      </c>
      <c r="Y696" s="26">
        <f>IF($H696&gt;K696,MIN($H696-K696,L696-K696)*INDEX('[1]2018_commission_structure-Start'!$A$15:$J$18,MATCH($E696,'[1]2018_commission_structure-Start'!$A$15:$A$18,0),MATCH(Y$1,'[1]2018_commission_structure-Start'!$A$15:$J$15,0)),0)</f>
        <v>0</v>
      </c>
      <c r="Z696" s="26">
        <f>IF(H696&gt;L696,(H696-L696)*INDEX('[1]2018_commission_structure-Start'!$A$21:$I$24,MATCH($E696,'[1]2018_commission_structure-Start'!$A$21:$A$24,0),MATCH(Z$1,'[1]2018_commission_structure-Start'!$A$21:$I$21,0)),0)</f>
        <v>0</v>
      </c>
      <c r="AA696" s="28">
        <f t="shared" si="108"/>
        <v>96287.58</v>
      </c>
      <c r="AB696" s="28">
        <f t="shared" si="109"/>
        <v>157171.58000000002</v>
      </c>
    </row>
    <row r="697" spans="1:28" x14ac:dyDescent="0.2">
      <c r="A697" s="25" t="str">
        <f t="shared" si="100"/>
        <v>Osbourne Kuhnke</v>
      </c>
      <c r="B697" s="25">
        <v>7533163729</v>
      </c>
      <c r="C697" s="25" t="s">
        <v>1352</v>
      </c>
      <c r="D697" s="25" t="s">
        <v>1353</v>
      </c>
      <c r="E697" s="25" t="s">
        <v>10</v>
      </c>
      <c r="F697" s="25">
        <v>94545</v>
      </c>
      <c r="G697" s="25">
        <f>COUNTIF([1]deals_closed!D:D,B697)</f>
        <v>23</v>
      </c>
      <c r="H697" s="26">
        <f>SUMIF([1]deals_closed!D:D,B697,[1]deals_closed!C:C)</f>
        <v>769342</v>
      </c>
      <c r="I697" s="26">
        <f>VLOOKUP(E697,'[1]2018_commission_structure-Start'!$A$22:$I$24,9,FALSE)</f>
        <v>750000</v>
      </c>
      <c r="J697" s="26">
        <f t="shared" si="101"/>
        <v>937500</v>
      </c>
      <c r="K697" s="26">
        <f t="shared" si="102"/>
        <v>1125000</v>
      </c>
      <c r="L697" s="26">
        <f t="shared" si="103"/>
        <v>1500000</v>
      </c>
      <c r="M697" s="27">
        <f t="shared" si="104"/>
        <v>1.0257893333333334</v>
      </c>
      <c r="N697" s="25" t="str">
        <f t="shared" si="105"/>
        <v>100-125%</v>
      </c>
      <c r="O697" s="28">
        <f>MIN(H697,I697)*INDEX('[1]2018_commission_structure-Start'!$A$21:$I$24,MATCH($E697,'[1]2018_commission_structure-Start'!$A$21:$A$24,0),MATCH(O$1,'[1]2018_commission_structure-Start'!$A$21:$I$21,0))</f>
        <v>112500</v>
      </c>
      <c r="P697" s="26">
        <f>IF(H697&gt;I697,MIN(H697-I697,J697-I697)*INDEX('[1]2018_commission_structure-Start'!$A$21:$I$24,MATCH($E697,'[1]2018_commission_structure-Start'!$A$21:$A$24,0), MATCH(P$1,'[1]2018_commission_structure-Start'!$A$21:$I$21,0)),0)</f>
        <v>3674.98</v>
      </c>
      <c r="Q697" s="26">
        <f>IF($H697&gt;J697,MIN($H697-J697,K697-J697)*INDEX('[1]2018_commission_structure-Start'!$A$21:$I$24,MATCH($E697,'[1]2018_commission_structure-Start'!$A$21:$A$24,0), MATCH(Q$1,'[1]2018_commission_structure-Start'!$A$21:$I$21,0)),0)</f>
        <v>0</v>
      </c>
      <c r="R697" s="26">
        <f>IF($H697&gt;K697,MIN($H697-K697,L697-K697)*INDEX('[1]2018_commission_structure-Start'!$A$21:$I$24,MATCH($E697,'[1]2018_commission_structure-Start'!$A$21:$A$24,0), MATCH(R$1,'[1]2018_commission_structure-Start'!$A$21:$I$21,0)),0)</f>
        <v>0</v>
      </c>
      <c r="S697" s="26">
        <f>IF(H697&gt;L697,(H697-L697)*INDEX('[1]2018_commission_structure-Start'!$A$21:$I$24,MATCH($E697,'[1]2018_commission_structure-Start'!$A$21:$A$24,0),MATCH(S$1,'[1]2018_commission_structure-Start'!$A$21:$I$21,0)),0)</f>
        <v>0</v>
      </c>
      <c r="T697" s="28">
        <f t="shared" si="106"/>
        <v>116174.98</v>
      </c>
      <c r="U697" s="28">
        <f t="shared" si="107"/>
        <v>210719.97999999998</v>
      </c>
      <c r="V697" s="28">
        <f>MIN(H697,I697)*INDEX('[1]2018_commission_structure-Start'!$A$15:$J$18,MATCH($E697,'[1]2018_commission_structure-Start'!$A$15:$A$18,0),MATCH(V$1,'[1]2018_commission_structure-Start'!$A$15:$J$15,0))</f>
        <v>112500</v>
      </c>
      <c r="W697" s="26">
        <f>IF($H697&gt;I697,MIN($H697-I697,J697-I697)*INDEX('[1]2018_commission_structure-Start'!$A$15:$J$18,MATCH($E697,'[1]2018_commission_structure-Start'!$A$15:$A$18,0),MATCH(W$1,'[1]2018_commission_structure-Start'!$A$15:$J$15,0)),0)</f>
        <v>4255.24</v>
      </c>
      <c r="X697" s="26">
        <f>IF($H697&gt;J697,MIN($H697-J697,K697-J697)*INDEX('[1]2018_commission_structure-Start'!$A$15:$J$18,MATCH($E697,'[1]2018_commission_structure-Start'!$A$15:$A$18,0),MATCH(X$1,'[1]2018_commission_structure-Start'!$A$15:$J$15,0)),0)</f>
        <v>0</v>
      </c>
      <c r="Y697" s="26">
        <f>IF($H697&gt;K697,MIN($H697-K697,L697-K697)*INDEX('[1]2018_commission_structure-Start'!$A$15:$J$18,MATCH($E697,'[1]2018_commission_structure-Start'!$A$15:$A$18,0),MATCH(Y$1,'[1]2018_commission_structure-Start'!$A$15:$J$15,0)),0)</f>
        <v>0</v>
      </c>
      <c r="Z697" s="26">
        <f>IF(H697&gt;L697,(H697-L697)*INDEX('[1]2018_commission_structure-Start'!$A$21:$I$24,MATCH($E697,'[1]2018_commission_structure-Start'!$A$21:$A$24,0),MATCH(Z$1,'[1]2018_commission_structure-Start'!$A$21:$I$21,0)),0)</f>
        <v>0</v>
      </c>
      <c r="AA697" s="28">
        <f t="shared" si="108"/>
        <v>116755.24</v>
      </c>
      <c r="AB697" s="28">
        <f t="shared" si="109"/>
        <v>211300.24</v>
      </c>
    </row>
    <row r="698" spans="1:28" x14ac:dyDescent="0.2">
      <c r="A698" s="25" t="str">
        <f t="shared" si="100"/>
        <v>Phil Falconar</v>
      </c>
      <c r="B698" s="25">
        <v>9705650896</v>
      </c>
      <c r="C698" s="25" t="s">
        <v>1354</v>
      </c>
      <c r="D698" s="25" t="s">
        <v>1355</v>
      </c>
      <c r="E698" s="25" t="s">
        <v>29</v>
      </c>
      <c r="F698" s="25">
        <v>54482</v>
      </c>
      <c r="G698" s="25">
        <f>COUNTIF([1]deals_closed!D:D,B698)</f>
        <v>17</v>
      </c>
      <c r="H698" s="26">
        <f>SUMIF([1]deals_closed!D:D,B698,[1]deals_closed!C:C)</f>
        <v>623150</v>
      </c>
      <c r="I698" s="26">
        <f>VLOOKUP(E698,'[1]2018_commission_structure-Start'!$A$22:$I$24,9,FALSE)</f>
        <v>600000</v>
      </c>
      <c r="J698" s="26">
        <f t="shared" si="101"/>
        <v>750000</v>
      </c>
      <c r="K698" s="26">
        <f t="shared" si="102"/>
        <v>900000</v>
      </c>
      <c r="L698" s="26">
        <f t="shared" si="103"/>
        <v>1200000</v>
      </c>
      <c r="M698" s="27">
        <f t="shared" si="104"/>
        <v>1.0385833333333334</v>
      </c>
      <c r="N698" s="25" t="str">
        <f t="shared" si="105"/>
        <v>100-125%</v>
      </c>
      <c r="O698" s="28">
        <f>MIN(H698,I698)*INDEX('[1]2018_commission_structure-Start'!$A$21:$I$24,MATCH($E698,'[1]2018_commission_structure-Start'!$A$21:$A$24,0),MATCH(O$1,'[1]2018_commission_structure-Start'!$A$21:$I$21,0))</f>
        <v>78000</v>
      </c>
      <c r="P698" s="26">
        <f>IF(H698&gt;I698,MIN(H698-I698,J698-I698)*INDEX('[1]2018_commission_structure-Start'!$A$21:$I$24,MATCH($E698,'[1]2018_commission_structure-Start'!$A$21:$A$24,0), MATCH(P$1,'[1]2018_commission_structure-Start'!$A$21:$I$21,0)),0)</f>
        <v>3935.5000000000005</v>
      </c>
      <c r="Q698" s="26">
        <f>IF($H698&gt;J698,MIN($H698-J698,K698-J698)*INDEX('[1]2018_commission_structure-Start'!$A$21:$I$24,MATCH($E698,'[1]2018_commission_structure-Start'!$A$21:$A$24,0), MATCH(Q$1,'[1]2018_commission_structure-Start'!$A$21:$I$21,0)),0)</f>
        <v>0</v>
      </c>
      <c r="R698" s="26">
        <f>IF($H698&gt;K698,MIN($H698-K698,L698-K698)*INDEX('[1]2018_commission_structure-Start'!$A$21:$I$24,MATCH($E698,'[1]2018_commission_structure-Start'!$A$21:$A$24,0), MATCH(R$1,'[1]2018_commission_structure-Start'!$A$21:$I$21,0)),0)</f>
        <v>0</v>
      </c>
      <c r="S698" s="26">
        <f>IF(H698&gt;L698,(H698-L698)*INDEX('[1]2018_commission_structure-Start'!$A$21:$I$24,MATCH($E698,'[1]2018_commission_structure-Start'!$A$21:$A$24,0),MATCH(S$1,'[1]2018_commission_structure-Start'!$A$21:$I$21,0)),0)</f>
        <v>0</v>
      </c>
      <c r="T698" s="28">
        <f t="shared" si="106"/>
        <v>81935.5</v>
      </c>
      <c r="U698" s="28">
        <f t="shared" si="107"/>
        <v>136417.5</v>
      </c>
      <c r="V698" s="28">
        <f>MIN(H698,I698)*INDEX('[1]2018_commission_structure-Start'!$A$15:$J$18,MATCH($E698,'[1]2018_commission_structure-Start'!$A$15:$A$18,0),MATCH(V$1,'[1]2018_commission_structure-Start'!$A$15:$J$15,0))</f>
        <v>90000</v>
      </c>
      <c r="W698" s="26">
        <f>IF($H698&gt;I698,MIN($H698-I698,J698-I698)*INDEX('[1]2018_commission_structure-Start'!$A$15:$J$18,MATCH($E698,'[1]2018_commission_structure-Start'!$A$15:$A$18,0),MATCH(W$1,'[1]2018_commission_structure-Start'!$A$15:$J$15,0)),0)</f>
        <v>4167</v>
      </c>
      <c r="X698" s="26">
        <f>IF($H698&gt;J698,MIN($H698-J698,K698-J698)*INDEX('[1]2018_commission_structure-Start'!$A$15:$J$18,MATCH($E698,'[1]2018_commission_structure-Start'!$A$15:$A$18,0),MATCH(X$1,'[1]2018_commission_structure-Start'!$A$15:$J$15,0)),0)</f>
        <v>0</v>
      </c>
      <c r="Y698" s="26">
        <f>IF($H698&gt;K698,MIN($H698-K698,L698-K698)*INDEX('[1]2018_commission_structure-Start'!$A$15:$J$18,MATCH($E698,'[1]2018_commission_structure-Start'!$A$15:$A$18,0),MATCH(Y$1,'[1]2018_commission_structure-Start'!$A$15:$J$15,0)),0)</f>
        <v>0</v>
      </c>
      <c r="Z698" s="26">
        <f>IF(H698&gt;L698,(H698-L698)*INDEX('[1]2018_commission_structure-Start'!$A$21:$I$24,MATCH($E698,'[1]2018_commission_structure-Start'!$A$21:$A$24,0),MATCH(Z$1,'[1]2018_commission_structure-Start'!$A$21:$I$21,0)),0)</f>
        <v>0</v>
      </c>
      <c r="AA698" s="28">
        <f t="shared" si="108"/>
        <v>94167</v>
      </c>
      <c r="AB698" s="28">
        <f t="shared" si="109"/>
        <v>148649</v>
      </c>
    </row>
    <row r="699" spans="1:28" x14ac:dyDescent="0.2">
      <c r="A699" s="25" t="str">
        <f t="shared" si="100"/>
        <v>Sibbie Cutbush</v>
      </c>
      <c r="B699" s="25">
        <v>1009146149</v>
      </c>
      <c r="C699" s="25" t="s">
        <v>1356</v>
      </c>
      <c r="D699" s="25" t="s">
        <v>1357</v>
      </c>
      <c r="E699" s="25" t="s">
        <v>29</v>
      </c>
      <c r="F699" s="25">
        <v>78802</v>
      </c>
      <c r="G699" s="25">
        <f>COUNTIF([1]deals_closed!D:D,B699)</f>
        <v>27</v>
      </c>
      <c r="H699" s="26">
        <f>SUMIF([1]deals_closed!D:D,B699,[1]deals_closed!C:C)</f>
        <v>885458</v>
      </c>
      <c r="I699" s="26">
        <f>VLOOKUP(E699,'[1]2018_commission_structure-Start'!$A$22:$I$24,9,FALSE)</f>
        <v>600000</v>
      </c>
      <c r="J699" s="26">
        <f t="shared" si="101"/>
        <v>750000</v>
      </c>
      <c r="K699" s="26">
        <f t="shared" si="102"/>
        <v>900000</v>
      </c>
      <c r="L699" s="26">
        <f t="shared" si="103"/>
        <v>1200000</v>
      </c>
      <c r="M699" s="27">
        <f t="shared" si="104"/>
        <v>1.4757633333333333</v>
      </c>
      <c r="N699" s="25" t="str">
        <f t="shared" si="105"/>
        <v>125-150%</v>
      </c>
      <c r="O699" s="28">
        <f>MIN(H699,I699)*INDEX('[1]2018_commission_structure-Start'!$A$21:$I$24,MATCH($E699,'[1]2018_commission_structure-Start'!$A$21:$A$24,0),MATCH(O$1,'[1]2018_commission_structure-Start'!$A$21:$I$21,0))</f>
        <v>78000</v>
      </c>
      <c r="P699" s="26">
        <f>IF(H699&gt;I699,MIN(H699-I699,J699-I699)*INDEX('[1]2018_commission_structure-Start'!$A$21:$I$24,MATCH($E699,'[1]2018_commission_structure-Start'!$A$21:$A$24,0), MATCH(P$1,'[1]2018_commission_structure-Start'!$A$21:$I$21,0)),0)</f>
        <v>25500.000000000004</v>
      </c>
      <c r="Q699" s="26">
        <f>IF($H699&gt;J699,MIN($H699-J699,K699-J699)*INDEX('[1]2018_commission_structure-Start'!$A$21:$I$24,MATCH($E699,'[1]2018_commission_structure-Start'!$A$21:$A$24,0), MATCH(Q$1,'[1]2018_commission_structure-Start'!$A$21:$I$21,0)),0)</f>
        <v>28446.18</v>
      </c>
      <c r="R699" s="26">
        <f>IF($H699&gt;K699,MIN($H699-K699,L699-K699)*INDEX('[1]2018_commission_structure-Start'!$A$21:$I$24,MATCH($E699,'[1]2018_commission_structure-Start'!$A$21:$A$24,0), MATCH(R$1,'[1]2018_commission_structure-Start'!$A$21:$I$21,0)),0)</f>
        <v>0</v>
      </c>
      <c r="S699" s="26">
        <f>IF(H699&gt;L699,(H699-L699)*INDEX('[1]2018_commission_structure-Start'!$A$21:$I$24,MATCH($E699,'[1]2018_commission_structure-Start'!$A$21:$A$24,0),MATCH(S$1,'[1]2018_commission_structure-Start'!$A$21:$I$21,0)),0)</f>
        <v>0</v>
      </c>
      <c r="T699" s="28">
        <f t="shared" si="106"/>
        <v>131946.18</v>
      </c>
      <c r="U699" s="28">
        <f t="shared" si="107"/>
        <v>210748.18</v>
      </c>
      <c r="V699" s="28">
        <f>MIN(H699,I699)*INDEX('[1]2018_commission_structure-Start'!$A$15:$J$18,MATCH($E699,'[1]2018_commission_structure-Start'!$A$15:$A$18,0),MATCH(V$1,'[1]2018_commission_structure-Start'!$A$15:$J$15,0))</f>
        <v>90000</v>
      </c>
      <c r="W699" s="26">
        <f>IF($H699&gt;I699,MIN($H699-I699,J699-I699)*INDEX('[1]2018_commission_structure-Start'!$A$15:$J$18,MATCH($E699,'[1]2018_commission_structure-Start'!$A$15:$A$18,0),MATCH(W$1,'[1]2018_commission_structure-Start'!$A$15:$J$15,0)),0)</f>
        <v>27000</v>
      </c>
      <c r="X699" s="26">
        <f>IF($H699&gt;J699,MIN($H699-J699,K699-J699)*INDEX('[1]2018_commission_structure-Start'!$A$15:$J$18,MATCH($E699,'[1]2018_commission_structure-Start'!$A$15:$A$18,0),MATCH(X$1,'[1]2018_commission_structure-Start'!$A$15:$J$15,0)),0)</f>
        <v>33864.5</v>
      </c>
      <c r="Y699" s="26">
        <f>IF($H699&gt;K699,MIN($H699-K699,L699-K699)*INDEX('[1]2018_commission_structure-Start'!$A$15:$J$18,MATCH($E699,'[1]2018_commission_structure-Start'!$A$15:$A$18,0),MATCH(Y$1,'[1]2018_commission_structure-Start'!$A$15:$J$15,0)),0)</f>
        <v>0</v>
      </c>
      <c r="Z699" s="26">
        <f>IF(H699&gt;L699,(H699-L699)*INDEX('[1]2018_commission_structure-Start'!$A$21:$I$24,MATCH($E699,'[1]2018_commission_structure-Start'!$A$21:$A$24,0),MATCH(Z$1,'[1]2018_commission_structure-Start'!$A$21:$I$21,0)),0)</f>
        <v>0</v>
      </c>
      <c r="AA699" s="28">
        <f t="shared" si="108"/>
        <v>150864.5</v>
      </c>
      <c r="AB699" s="28">
        <f t="shared" si="109"/>
        <v>229666.5</v>
      </c>
    </row>
    <row r="700" spans="1:28" x14ac:dyDescent="0.2">
      <c r="A700" s="25" t="str">
        <f t="shared" si="100"/>
        <v>Andris Dunbleton</v>
      </c>
      <c r="B700" s="25">
        <v>3303111790</v>
      </c>
      <c r="C700" s="25" t="s">
        <v>1203</v>
      </c>
      <c r="D700" s="25" t="s">
        <v>1358</v>
      </c>
      <c r="E700" s="25" t="s">
        <v>7</v>
      </c>
      <c r="F700" s="25">
        <v>63069</v>
      </c>
      <c r="G700" s="25">
        <f>COUNTIF([1]deals_closed!D:D,B700)</f>
        <v>20</v>
      </c>
      <c r="H700" s="26">
        <f>SUMIF([1]deals_closed!D:D,B700,[1]deals_closed!C:C)</f>
        <v>742207</v>
      </c>
      <c r="I700" s="26">
        <f>VLOOKUP(E700,'[1]2018_commission_structure-Start'!$A$22:$I$24,9,FALSE)</f>
        <v>500000</v>
      </c>
      <c r="J700" s="26">
        <f t="shared" si="101"/>
        <v>625000</v>
      </c>
      <c r="K700" s="26">
        <f t="shared" si="102"/>
        <v>750000</v>
      </c>
      <c r="L700" s="26">
        <f t="shared" si="103"/>
        <v>1000000</v>
      </c>
      <c r="M700" s="27">
        <f t="shared" si="104"/>
        <v>1.4844139999999999</v>
      </c>
      <c r="N700" s="25" t="str">
        <f t="shared" si="105"/>
        <v>125-150%</v>
      </c>
      <c r="O700" s="28">
        <f>MIN(H700,I700)*INDEX('[1]2018_commission_structure-Start'!$A$21:$I$24,MATCH($E700,'[1]2018_commission_structure-Start'!$A$21:$A$24,0),MATCH(O$1,'[1]2018_commission_structure-Start'!$A$21:$I$21,0))</f>
        <v>50000</v>
      </c>
      <c r="P700" s="26">
        <f>IF(H700&gt;I700,MIN(H700-I700,J700-I700)*INDEX('[1]2018_commission_structure-Start'!$A$21:$I$24,MATCH($E700,'[1]2018_commission_structure-Start'!$A$21:$A$24,0), MATCH(P$1,'[1]2018_commission_structure-Start'!$A$21:$I$21,0)),0)</f>
        <v>18750</v>
      </c>
      <c r="Q700" s="26">
        <f>IF($H700&gt;J700,MIN($H700-J700,K700-J700)*INDEX('[1]2018_commission_structure-Start'!$A$21:$I$24,MATCH($E700,'[1]2018_commission_structure-Start'!$A$21:$A$24,0), MATCH(Q$1,'[1]2018_commission_structure-Start'!$A$21:$I$21,0)),0)</f>
        <v>21097.26</v>
      </c>
      <c r="R700" s="26">
        <f>IF($H700&gt;K700,MIN($H700-K700,L700-K700)*INDEX('[1]2018_commission_structure-Start'!$A$21:$I$24,MATCH($E700,'[1]2018_commission_structure-Start'!$A$21:$A$24,0), MATCH(R$1,'[1]2018_commission_structure-Start'!$A$21:$I$21,0)),0)</f>
        <v>0</v>
      </c>
      <c r="S700" s="26">
        <f>IF(H700&gt;L700,(H700-L700)*INDEX('[1]2018_commission_structure-Start'!$A$21:$I$24,MATCH($E700,'[1]2018_commission_structure-Start'!$A$21:$A$24,0),MATCH(S$1,'[1]2018_commission_structure-Start'!$A$21:$I$21,0)),0)</f>
        <v>0</v>
      </c>
      <c r="T700" s="28">
        <f t="shared" si="106"/>
        <v>89847.26</v>
      </c>
      <c r="U700" s="28">
        <f t="shared" si="107"/>
        <v>152916.26</v>
      </c>
      <c r="V700" s="28">
        <f>MIN(H700,I700)*INDEX('[1]2018_commission_structure-Start'!$A$15:$J$18,MATCH($E700,'[1]2018_commission_structure-Start'!$A$15:$A$18,0),MATCH(V$1,'[1]2018_commission_structure-Start'!$A$15:$J$15,0))</f>
        <v>60000</v>
      </c>
      <c r="W700" s="26">
        <f>IF($H700&gt;I700,MIN($H700-I700,J700-I700)*INDEX('[1]2018_commission_structure-Start'!$A$15:$J$18,MATCH($E700,'[1]2018_commission_structure-Start'!$A$15:$A$18,0),MATCH(W$1,'[1]2018_commission_structure-Start'!$A$15:$J$15,0)),0)</f>
        <v>21250</v>
      </c>
      <c r="X700" s="26">
        <f>IF($H700&gt;J700,MIN($H700-J700,K700-J700)*INDEX('[1]2018_commission_structure-Start'!$A$15:$J$18,MATCH($E700,'[1]2018_commission_structure-Start'!$A$15:$A$18,0),MATCH(X$1,'[1]2018_commission_structure-Start'!$A$15:$J$15,0)),0)</f>
        <v>23441.4</v>
      </c>
      <c r="Y700" s="26">
        <f>IF($H700&gt;K700,MIN($H700-K700,L700-K700)*INDEX('[1]2018_commission_structure-Start'!$A$15:$J$18,MATCH($E700,'[1]2018_commission_structure-Start'!$A$15:$A$18,0),MATCH(Y$1,'[1]2018_commission_structure-Start'!$A$15:$J$15,0)),0)</f>
        <v>0</v>
      </c>
      <c r="Z700" s="26">
        <f>IF(H700&gt;L700,(H700-L700)*INDEX('[1]2018_commission_structure-Start'!$A$21:$I$24,MATCH($E700,'[1]2018_commission_structure-Start'!$A$21:$A$24,0),MATCH(Z$1,'[1]2018_commission_structure-Start'!$A$21:$I$21,0)),0)</f>
        <v>0</v>
      </c>
      <c r="AA700" s="28">
        <f t="shared" si="108"/>
        <v>104691.4</v>
      </c>
      <c r="AB700" s="28">
        <f t="shared" si="109"/>
        <v>167760.4</v>
      </c>
    </row>
    <row r="701" spans="1:28" x14ac:dyDescent="0.2">
      <c r="A701" s="25" t="str">
        <f t="shared" si="100"/>
        <v>Eward Cureton</v>
      </c>
      <c r="B701" s="25">
        <v>1456229036</v>
      </c>
      <c r="C701" s="25" t="s">
        <v>1359</v>
      </c>
      <c r="D701" s="25" t="s">
        <v>1360</v>
      </c>
      <c r="E701" s="25" t="s">
        <v>29</v>
      </c>
      <c r="F701" s="25">
        <v>73519</v>
      </c>
      <c r="G701" s="25">
        <f>COUNTIF([1]deals_closed!D:D,B701)</f>
        <v>21</v>
      </c>
      <c r="H701" s="26">
        <f>SUMIF([1]deals_closed!D:D,B701,[1]deals_closed!C:C)</f>
        <v>830970</v>
      </c>
      <c r="I701" s="26">
        <f>VLOOKUP(E701,'[1]2018_commission_structure-Start'!$A$22:$I$24,9,FALSE)</f>
        <v>600000</v>
      </c>
      <c r="J701" s="26">
        <f t="shared" si="101"/>
        <v>750000</v>
      </c>
      <c r="K701" s="26">
        <f t="shared" si="102"/>
        <v>900000</v>
      </c>
      <c r="L701" s="26">
        <f t="shared" si="103"/>
        <v>1200000</v>
      </c>
      <c r="M701" s="27">
        <f t="shared" si="104"/>
        <v>1.3849499999999999</v>
      </c>
      <c r="N701" s="25" t="str">
        <f t="shared" si="105"/>
        <v>125-150%</v>
      </c>
      <c r="O701" s="28">
        <f>MIN(H701,I701)*INDEX('[1]2018_commission_structure-Start'!$A$21:$I$24,MATCH($E701,'[1]2018_commission_structure-Start'!$A$21:$A$24,0),MATCH(O$1,'[1]2018_commission_structure-Start'!$A$21:$I$21,0))</f>
        <v>78000</v>
      </c>
      <c r="P701" s="26">
        <f>IF(H701&gt;I701,MIN(H701-I701,J701-I701)*INDEX('[1]2018_commission_structure-Start'!$A$21:$I$24,MATCH($E701,'[1]2018_commission_structure-Start'!$A$21:$A$24,0), MATCH(P$1,'[1]2018_commission_structure-Start'!$A$21:$I$21,0)),0)</f>
        <v>25500.000000000004</v>
      </c>
      <c r="Q701" s="26">
        <f>IF($H701&gt;J701,MIN($H701-J701,K701-J701)*INDEX('[1]2018_commission_structure-Start'!$A$21:$I$24,MATCH($E701,'[1]2018_commission_structure-Start'!$A$21:$A$24,0), MATCH(Q$1,'[1]2018_commission_structure-Start'!$A$21:$I$21,0)),0)</f>
        <v>17003.7</v>
      </c>
      <c r="R701" s="26">
        <f>IF($H701&gt;K701,MIN($H701-K701,L701-K701)*INDEX('[1]2018_commission_structure-Start'!$A$21:$I$24,MATCH($E701,'[1]2018_commission_structure-Start'!$A$21:$A$24,0), MATCH(R$1,'[1]2018_commission_structure-Start'!$A$21:$I$21,0)),0)</f>
        <v>0</v>
      </c>
      <c r="S701" s="26">
        <f>IF(H701&gt;L701,(H701-L701)*INDEX('[1]2018_commission_structure-Start'!$A$21:$I$24,MATCH($E701,'[1]2018_commission_structure-Start'!$A$21:$A$24,0),MATCH(S$1,'[1]2018_commission_structure-Start'!$A$21:$I$21,0)),0)</f>
        <v>0</v>
      </c>
      <c r="T701" s="28">
        <f t="shared" si="106"/>
        <v>120503.7</v>
      </c>
      <c r="U701" s="28">
        <f t="shared" si="107"/>
        <v>194022.7</v>
      </c>
      <c r="V701" s="28">
        <f>MIN(H701,I701)*INDEX('[1]2018_commission_structure-Start'!$A$15:$J$18,MATCH($E701,'[1]2018_commission_structure-Start'!$A$15:$A$18,0),MATCH(V$1,'[1]2018_commission_structure-Start'!$A$15:$J$15,0))</f>
        <v>90000</v>
      </c>
      <c r="W701" s="26">
        <f>IF($H701&gt;I701,MIN($H701-I701,J701-I701)*INDEX('[1]2018_commission_structure-Start'!$A$15:$J$18,MATCH($E701,'[1]2018_commission_structure-Start'!$A$15:$A$18,0),MATCH(W$1,'[1]2018_commission_structure-Start'!$A$15:$J$15,0)),0)</f>
        <v>27000</v>
      </c>
      <c r="X701" s="26">
        <f>IF($H701&gt;J701,MIN($H701-J701,K701-J701)*INDEX('[1]2018_commission_structure-Start'!$A$15:$J$18,MATCH($E701,'[1]2018_commission_structure-Start'!$A$15:$A$18,0),MATCH(X$1,'[1]2018_commission_structure-Start'!$A$15:$J$15,0)),0)</f>
        <v>20242.5</v>
      </c>
      <c r="Y701" s="26">
        <f>IF($H701&gt;K701,MIN($H701-K701,L701-K701)*INDEX('[1]2018_commission_structure-Start'!$A$15:$J$18,MATCH($E701,'[1]2018_commission_structure-Start'!$A$15:$A$18,0),MATCH(Y$1,'[1]2018_commission_structure-Start'!$A$15:$J$15,0)),0)</f>
        <v>0</v>
      </c>
      <c r="Z701" s="26">
        <f>IF(H701&gt;L701,(H701-L701)*INDEX('[1]2018_commission_structure-Start'!$A$21:$I$24,MATCH($E701,'[1]2018_commission_structure-Start'!$A$21:$A$24,0),MATCH(Z$1,'[1]2018_commission_structure-Start'!$A$21:$I$21,0)),0)</f>
        <v>0</v>
      </c>
      <c r="AA701" s="28">
        <f t="shared" si="108"/>
        <v>137242.5</v>
      </c>
      <c r="AB701" s="28">
        <f t="shared" si="109"/>
        <v>210761.5</v>
      </c>
    </row>
    <row r="702" spans="1:28" x14ac:dyDescent="0.2">
      <c r="A702" s="25" t="str">
        <f t="shared" si="100"/>
        <v>Cecilia Livingstone</v>
      </c>
      <c r="B702" s="25">
        <v>4969679754</v>
      </c>
      <c r="C702" s="25" t="s">
        <v>1361</v>
      </c>
      <c r="D702" s="25" t="s">
        <v>1362</v>
      </c>
      <c r="E702" s="25" t="s">
        <v>29</v>
      </c>
      <c r="F702" s="25">
        <v>54602</v>
      </c>
      <c r="G702" s="25">
        <f>COUNTIF([1]deals_closed!D:D,B702)</f>
        <v>28</v>
      </c>
      <c r="H702" s="26">
        <f>SUMIF([1]deals_closed!D:D,B702,[1]deals_closed!C:C)</f>
        <v>1057474</v>
      </c>
      <c r="I702" s="26">
        <f>VLOOKUP(E702,'[1]2018_commission_structure-Start'!$A$22:$I$24,9,FALSE)</f>
        <v>600000</v>
      </c>
      <c r="J702" s="26">
        <f t="shared" si="101"/>
        <v>750000</v>
      </c>
      <c r="K702" s="26">
        <f t="shared" si="102"/>
        <v>900000</v>
      </c>
      <c r="L702" s="26">
        <f t="shared" si="103"/>
        <v>1200000</v>
      </c>
      <c r="M702" s="27">
        <f t="shared" si="104"/>
        <v>1.7624566666666666</v>
      </c>
      <c r="N702" s="25" t="str">
        <f t="shared" si="105"/>
        <v>150-200%</v>
      </c>
      <c r="O702" s="28">
        <f>MIN(H702,I702)*INDEX('[1]2018_commission_structure-Start'!$A$21:$I$24,MATCH($E702,'[1]2018_commission_structure-Start'!$A$21:$A$24,0),MATCH(O$1,'[1]2018_commission_structure-Start'!$A$21:$I$21,0))</f>
        <v>78000</v>
      </c>
      <c r="P702" s="26">
        <f>IF(H702&gt;I702,MIN(H702-I702,J702-I702)*INDEX('[1]2018_commission_structure-Start'!$A$21:$I$24,MATCH($E702,'[1]2018_commission_structure-Start'!$A$21:$A$24,0), MATCH(P$1,'[1]2018_commission_structure-Start'!$A$21:$I$21,0)),0)</f>
        <v>25500.000000000004</v>
      </c>
      <c r="Q702" s="26">
        <f>IF($H702&gt;J702,MIN($H702-J702,K702-J702)*INDEX('[1]2018_commission_structure-Start'!$A$21:$I$24,MATCH($E702,'[1]2018_commission_structure-Start'!$A$21:$A$24,0), MATCH(Q$1,'[1]2018_commission_structure-Start'!$A$21:$I$21,0)),0)</f>
        <v>31500</v>
      </c>
      <c r="R702" s="26">
        <f>IF($H702&gt;K702,MIN($H702-K702,L702-K702)*INDEX('[1]2018_commission_structure-Start'!$A$21:$I$24,MATCH($E702,'[1]2018_commission_structure-Start'!$A$21:$A$24,0), MATCH(R$1,'[1]2018_commission_structure-Start'!$A$21:$I$21,0)),0)</f>
        <v>40943.24</v>
      </c>
      <c r="S702" s="26">
        <f>IF(H702&gt;L702,(H702-L702)*INDEX('[1]2018_commission_structure-Start'!$A$21:$I$24,MATCH($E702,'[1]2018_commission_structure-Start'!$A$21:$A$24,0),MATCH(S$1,'[1]2018_commission_structure-Start'!$A$21:$I$21,0)),0)</f>
        <v>0</v>
      </c>
      <c r="T702" s="28">
        <f t="shared" si="106"/>
        <v>175943.24</v>
      </c>
      <c r="U702" s="28">
        <f t="shared" si="107"/>
        <v>230545.24</v>
      </c>
      <c r="V702" s="28">
        <f>MIN(H702,I702)*INDEX('[1]2018_commission_structure-Start'!$A$15:$J$18,MATCH($E702,'[1]2018_commission_structure-Start'!$A$15:$A$18,0),MATCH(V$1,'[1]2018_commission_structure-Start'!$A$15:$J$15,0))</f>
        <v>90000</v>
      </c>
      <c r="W702" s="26">
        <f>IF($H702&gt;I702,MIN($H702-I702,J702-I702)*INDEX('[1]2018_commission_structure-Start'!$A$15:$J$18,MATCH($E702,'[1]2018_commission_structure-Start'!$A$15:$A$18,0),MATCH(W$1,'[1]2018_commission_structure-Start'!$A$15:$J$15,0)),0)</f>
        <v>27000</v>
      </c>
      <c r="X702" s="26">
        <f>IF($H702&gt;J702,MIN($H702-J702,K702-J702)*INDEX('[1]2018_commission_structure-Start'!$A$15:$J$18,MATCH($E702,'[1]2018_commission_structure-Start'!$A$15:$A$18,0),MATCH(X$1,'[1]2018_commission_structure-Start'!$A$15:$J$15,0)),0)</f>
        <v>37500</v>
      </c>
      <c r="Y702" s="26">
        <f>IF($H702&gt;K702,MIN($H702-K702,L702-K702)*INDEX('[1]2018_commission_structure-Start'!$A$15:$J$18,MATCH($E702,'[1]2018_commission_structure-Start'!$A$15:$A$18,0),MATCH(Y$1,'[1]2018_commission_structure-Start'!$A$15:$J$15,0)),0)</f>
        <v>47242.2</v>
      </c>
      <c r="Z702" s="26">
        <f>IF(H702&gt;L702,(H702-L702)*INDEX('[1]2018_commission_structure-Start'!$A$21:$I$24,MATCH($E702,'[1]2018_commission_structure-Start'!$A$21:$A$24,0),MATCH(Z$1,'[1]2018_commission_structure-Start'!$A$21:$I$21,0)),0)</f>
        <v>0</v>
      </c>
      <c r="AA702" s="28">
        <f t="shared" si="108"/>
        <v>201742.2</v>
      </c>
      <c r="AB702" s="28">
        <f t="shared" si="109"/>
        <v>256344.2</v>
      </c>
    </row>
    <row r="703" spans="1:28" x14ac:dyDescent="0.2">
      <c r="A703" s="25" t="str">
        <f t="shared" si="100"/>
        <v>Glynis Garaghan</v>
      </c>
      <c r="B703" s="25">
        <v>1898839557</v>
      </c>
      <c r="C703" s="25" t="s">
        <v>1363</v>
      </c>
      <c r="D703" s="25" t="s">
        <v>1364</v>
      </c>
      <c r="E703" s="25" t="s">
        <v>29</v>
      </c>
      <c r="F703" s="25">
        <v>70011</v>
      </c>
      <c r="G703" s="25">
        <f>COUNTIF([1]deals_closed!D:D,B703)</f>
        <v>32</v>
      </c>
      <c r="H703" s="26">
        <f>SUMIF([1]deals_closed!D:D,B703,[1]deals_closed!C:C)</f>
        <v>1010499</v>
      </c>
      <c r="I703" s="26">
        <f>VLOOKUP(E703,'[1]2018_commission_structure-Start'!$A$22:$I$24,9,FALSE)</f>
        <v>600000</v>
      </c>
      <c r="J703" s="26">
        <f t="shared" si="101"/>
        <v>750000</v>
      </c>
      <c r="K703" s="26">
        <f t="shared" si="102"/>
        <v>900000</v>
      </c>
      <c r="L703" s="26">
        <f t="shared" si="103"/>
        <v>1200000</v>
      </c>
      <c r="M703" s="27">
        <f t="shared" si="104"/>
        <v>1.6841649999999999</v>
      </c>
      <c r="N703" s="25" t="str">
        <f t="shared" si="105"/>
        <v>150-200%</v>
      </c>
      <c r="O703" s="28">
        <f>MIN(H703,I703)*INDEX('[1]2018_commission_structure-Start'!$A$21:$I$24,MATCH($E703,'[1]2018_commission_structure-Start'!$A$21:$A$24,0),MATCH(O$1,'[1]2018_commission_structure-Start'!$A$21:$I$21,0))</f>
        <v>78000</v>
      </c>
      <c r="P703" s="26">
        <f>IF(H703&gt;I703,MIN(H703-I703,J703-I703)*INDEX('[1]2018_commission_structure-Start'!$A$21:$I$24,MATCH($E703,'[1]2018_commission_structure-Start'!$A$21:$A$24,0), MATCH(P$1,'[1]2018_commission_structure-Start'!$A$21:$I$21,0)),0)</f>
        <v>25500.000000000004</v>
      </c>
      <c r="Q703" s="26">
        <f>IF($H703&gt;J703,MIN($H703-J703,K703-J703)*INDEX('[1]2018_commission_structure-Start'!$A$21:$I$24,MATCH($E703,'[1]2018_commission_structure-Start'!$A$21:$A$24,0), MATCH(Q$1,'[1]2018_commission_structure-Start'!$A$21:$I$21,0)),0)</f>
        <v>31500</v>
      </c>
      <c r="R703" s="26">
        <f>IF($H703&gt;K703,MIN($H703-K703,L703-K703)*INDEX('[1]2018_commission_structure-Start'!$A$21:$I$24,MATCH($E703,'[1]2018_commission_structure-Start'!$A$21:$A$24,0), MATCH(R$1,'[1]2018_commission_structure-Start'!$A$21:$I$21,0)),0)</f>
        <v>28729.74</v>
      </c>
      <c r="S703" s="26">
        <f>IF(H703&gt;L703,(H703-L703)*INDEX('[1]2018_commission_structure-Start'!$A$21:$I$24,MATCH($E703,'[1]2018_commission_structure-Start'!$A$21:$A$24,0),MATCH(S$1,'[1]2018_commission_structure-Start'!$A$21:$I$21,0)),0)</f>
        <v>0</v>
      </c>
      <c r="T703" s="28">
        <f t="shared" si="106"/>
        <v>163729.74</v>
      </c>
      <c r="U703" s="28">
        <f t="shared" si="107"/>
        <v>233740.74</v>
      </c>
      <c r="V703" s="28">
        <f>MIN(H703,I703)*INDEX('[1]2018_commission_structure-Start'!$A$15:$J$18,MATCH($E703,'[1]2018_commission_structure-Start'!$A$15:$A$18,0),MATCH(V$1,'[1]2018_commission_structure-Start'!$A$15:$J$15,0))</f>
        <v>90000</v>
      </c>
      <c r="W703" s="26">
        <f>IF($H703&gt;I703,MIN($H703-I703,J703-I703)*INDEX('[1]2018_commission_structure-Start'!$A$15:$J$18,MATCH($E703,'[1]2018_commission_structure-Start'!$A$15:$A$18,0),MATCH(W$1,'[1]2018_commission_structure-Start'!$A$15:$J$15,0)),0)</f>
        <v>27000</v>
      </c>
      <c r="X703" s="26">
        <f>IF($H703&gt;J703,MIN($H703-J703,K703-J703)*INDEX('[1]2018_commission_structure-Start'!$A$15:$J$18,MATCH($E703,'[1]2018_commission_structure-Start'!$A$15:$A$18,0),MATCH(X$1,'[1]2018_commission_structure-Start'!$A$15:$J$15,0)),0)</f>
        <v>37500</v>
      </c>
      <c r="Y703" s="26">
        <f>IF($H703&gt;K703,MIN($H703-K703,L703-K703)*INDEX('[1]2018_commission_structure-Start'!$A$15:$J$18,MATCH($E703,'[1]2018_commission_structure-Start'!$A$15:$A$18,0),MATCH(Y$1,'[1]2018_commission_structure-Start'!$A$15:$J$15,0)),0)</f>
        <v>33149.699999999997</v>
      </c>
      <c r="Z703" s="26">
        <f>IF(H703&gt;L703,(H703-L703)*INDEX('[1]2018_commission_structure-Start'!$A$21:$I$24,MATCH($E703,'[1]2018_commission_structure-Start'!$A$21:$A$24,0),MATCH(Z$1,'[1]2018_commission_structure-Start'!$A$21:$I$21,0)),0)</f>
        <v>0</v>
      </c>
      <c r="AA703" s="28">
        <f t="shared" si="108"/>
        <v>187649.7</v>
      </c>
      <c r="AB703" s="28">
        <f t="shared" si="109"/>
        <v>257660.7</v>
      </c>
    </row>
    <row r="704" spans="1:28" x14ac:dyDescent="0.2">
      <c r="A704" s="25" t="str">
        <f t="shared" si="100"/>
        <v>Wash Aizlewood</v>
      </c>
      <c r="B704" s="25">
        <v>7001733199</v>
      </c>
      <c r="C704" s="25" t="s">
        <v>1365</v>
      </c>
      <c r="D704" s="25" t="s">
        <v>1366</v>
      </c>
      <c r="E704" s="25" t="s">
        <v>7</v>
      </c>
      <c r="F704" s="25">
        <v>41890</v>
      </c>
      <c r="G704" s="25">
        <f>COUNTIF([1]deals_closed!D:D,B704)</f>
        <v>21</v>
      </c>
      <c r="H704" s="26">
        <f>SUMIF([1]deals_closed!D:D,B704,[1]deals_closed!C:C)</f>
        <v>645183</v>
      </c>
      <c r="I704" s="26">
        <f>VLOOKUP(E704,'[1]2018_commission_structure-Start'!$A$22:$I$24,9,FALSE)</f>
        <v>500000</v>
      </c>
      <c r="J704" s="26">
        <f t="shared" si="101"/>
        <v>625000</v>
      </c>
      <c r="K704" s="26">
        <f t="shared" si="102"/>
        <v>750000</v>
      </c>
      <c r="L704" s="26">
        <f t="shared" si="103"/>
        <v>1000000</v>
      </c>
      <c r="M704" s="27">
        <f t="shared" si="104"/>
        <v>1.2903659999999999</v>
      </c>
      <c r="N704" s="25" t="str">
        <f t="shared" si="105"/>
        <v>125-150%</v>
      </c>
      <c r="O704" s="28">
        <f>MIN(H704,I704)*INDEX('[1]2018_commission_structure-Start'!$A$21:$I$24,MATCH($E704,'[1]2018_commission_structure-Start'!$A$21:$A$24,0),MATCH(O$1,'[1]2018_commission_structure-Start'!$A$21:$I$21,0))</f>
        <v>50000</v>
      </c>
      <c r="P704" s="26">
        <f>IF(H704&gt;I704,MIN(H704-I704,J704-I704)*INDEX('[1]2018_commission_structure-Start'!$A$21:$I$24,MATCH($E704,'[1]2018_commission_structure-Start'!$A$21:$A$24,0), MATCH(P$1,'[1]2018_commission_structure-Start'!$A$21:$I$21,0)),0)</f>
        <v>18750</v>
      </c>
      <c r="Q704" s="26">
        <f>IF($H704&gt;J704,MIN($H704-J704,K704-J704)*INDEX('[1]2018_commission_structure-Start'!$A$21:$I$24,MATCH($E704,'[1]2018_commission_structure-Start'!$A$21:$A$24,0), MATCH(Q$1,'[1]2018_commission_structure-Start'!$A$21:$I$21,0)),0)</f>
        <v>3632.94</v>
      </c>
      <c r="R704" s="26">
        <f>IF($H704&gt;K704,MIN($H704-K704,L704-K704)*INDEX('[1]2018_commission_structure-Start'!$A$21:$I$24,MATCH($E704,'[1]2018_commission_structure-Start'!$A$21:$A$24,0), MATCH(R$1,'[1]2018_commission_structure-Start'!$A$21:$I$21,0)),0)</f>
        <v>0</v>
      </c>
      <c r="S704" s="26">
        <f>IF(H704&gt;L704,(H704-L704)*INDEX('[1]2018_commission_structure-Start'!$A$21:$I$24,MATCH($E704,'[1]2018_commission_structure-Start'!$A$21:$A$24,0),MATCH(S$1,'[1]2018_commission_structure-Start'!$A$21:$I$21,0)),0)</f>
        <v>0</v>
      </c>
      <c r="T704" s="28">
        <f t="shared" si="106"/>
        <v>72382.94</v>
      </c>
      <c r="U704" s="28">
        <f t="shared" si="107"/>
        <v>114272.94</v>
      </c>
      <c r="V704" s="28">
        <f>MIN(H704,I704)*INDEX('[1]2018_commission_structure-Start'!$A$15:$J$18,MATCH($E704,'[1]2018_commission_structure-Start'!$A$15:$A$18,0),MATCH(V$1,'[1]2018_commission_structure-Start'!$A$15:$J$15,0))</f>
        <v>60000</v>
      </c>
      <c r="W704" s="26">
        <f>IF($H704&gt;I704,MIN($H704-I704,J704-I704)*INDEX('[1]2018_commission_structure-Start'!$A$15:$J$18,MATCH($E704,'[1]2018_commission_structure-Start'!$A$15:$A$18,0),MATCH(W$1,'[1]2018_commission_structure-Start'!$A$15:$J$15,0)),0)</f>
        <v>21250</v>
      </c>
      <c r="X704" s="26">
        <f>IF($H704&gt;J704,MIN($H704-J704,K704-J704)*INDEX('[1]2018_commission_structure-Start'!$A$15:$J$18,MATCH($E704,'[1]2018_commission_structure-Start'!$A$15:$A$18,0),MATCH(X$1,'[1]2018_commission_structure-Start'!$A$15:$J$15,0)),0)</f>
        <v>4036.6000000000004</v>
      </c>
      <c r="Y704" s="26">
        <f>IF($H704&gt;K704,MIN($H704-K704,L704-K704)*INDEX('[1]2018_commission_structure-Start'!$A$15:$J$18,MATCH($E704,'[1]2018_commission_structure-Start'!$A$15:$A$18,0),MATCH(Y$1,'[1]2018_commission_structure-Start'!$A$15:$J$15,0)),0)</f>
        <v>0</v>
      </c>
      <c r="Z704" s="26">
        <f>IF(H704&gt;L704,(H704-L704)*INDEX('[1]2018_commission_structure-Start'!$A$21:$I$24,MATCH($E704,'[1]2018_commission_structure-Start'!$A$21:$A$24,0),MATCH(Z$1,'[1]2018_commission_structure-Start'!$A$21:$I$21,0)),0)</f>
        <v>0</v>
      </c>
      <c r="AA704" s="28">
        <f t="shared" si="108"/>
        <v>85286.6</v>
      </c>
      <c r="AB704" s="28">
        <f t="shared" si="109"/>
        <v>127176.6</v>
      </c>
    </row>
    <row r="705" spans="1:28" x14ac:dyDescent="0.2">
      <c r="A705" s="25" t="str">
        <f t="shared" si="100"/>
        <v>Had Drew</v>
      </c>
      <c r="B705" s="25">
        <v>6259267215</v>
      </c>
      <c r="C705" s="25" t="s">
        <v>1367</v>
      </c>
      <c r="D705" s="25" t="s">
        <v>1368</v>
      </c>
      <c r="E705" s="25" t="s">
        <v>7</v>
      </c>
      <c r="F705" s="25">
        <v>46915</v>
      </c>
      <c r="G705" s="25">
        <f>COUNTIF([1]deals_closed!D:D,B705)</f>
        <v>15</v>
      </c>
      <c r="H705" s="26">
        <f>SUMIF([1]deals_closed!D:D,B705,[1]deals_closed!C:C)</f>
        <v>482137</v>
      </c>
      <c r="I705" s="26">
        <f>VLOOKUP(E705,'[1]2018_commission_structure-Start'!$A$22:$I$24,9,FALSE)</f>
        <v>500000</v>
      </c>
      <c r="J705" s="26">
        <f t="shared" si="101"/>
        <v>625000</v>
      </c>
      <c r="K705" s="26">
        <f t="shared" si="102"/>
        <v>750000</v>
      </c>
      <c r="L705" s="26">
        <f t="shared" si="103"/>
        <v>1000000</v>
      </c>
      <c r="M705" s="27">
        <f t="shared" si="104"/>
        <v>0.96427399999999996</v>
      </c>
      <c r="N705" s="25" t="str">
        <f t="shared" si="105"/>
        <v>0-100%</v>
      </c>
      <c r="O705" s="28">
        <f>MIN(H705,I705)*INDEX('[1]2018_commission_structure-Start'!$A$21:$I$24,MATCH($E705,'[1]2018_commission_structure-Start'!$A$21:$A$24,0),MATCH(O$1,'[1]2018_commission_structure-Start'!$A$21:$I$21,0))</f>
        <v>48213.700000000004</v>
      </c>
      <c r="P705" s="26">
        <f>IF(H705&gt;I705,MIN(H705-I705,J705-I705)*INDEX('[1]2018_commission_structure-Start'!$A$21:$I$24,MATCH($E705,'[1]2018_commission_structure-Start'!$A$21:$A$24,0), MATCH(P$1,'[1]2018_commission_structure-Start'!$A$21:$I$21,0)),0)</f>
        <v>0</v>
      </c>
      <c r="Q705" s="26">
        <f>IF($H705&gt;J705,MIN($H705-J705,K705-J705)*INDEX('[1]2018_commission_structure-Start'!$A$21:$I$24,MATCH($E705,'[1]2018_commission_structure-Start'!$A$21:$A$24,0), MATCH(Q$1,'[1]2018_commission_structure-Start'!$A$21:$I$21,0)),0)</f>
        <v>0</v>
      </c>
      <c r="R705" s="26">
        <f>IF($H705&gt;K705,MIN($H705-K705,L705-K705)*INDEX('[1]2018_commission_structure-Start'!$A$21:$I$24,MATCH($E705,'[1]2018_commission_structure-Start'!$A$21:$A$24,0), MATCH(R$1,'[1]2018_commission_structure-Start'!$A$21:$I$21,0)),0)</f>
        <v>0</v>
      </c>
      <c r="S705" s="26">
        <f>IF(H705&gt;L705,(H705-L705)*INDEX('[1]2018_commission_structure-Start'!$A$21:$I$24,MATCH($E705,'[1]2018_commission_structure-Start'!$A$21:$A$24,0),MATCH(S$1,'[1]2018_commission_structure-Start'!$A$21:$I$21,0)),0)</f>
        <v>0</v>
      </c>
      <c r="T705" s="28">
        <f t="shared" si="106"/>
        <v>48213.700000000004</v>
      </c>
      <c r="U705" s="28">
        <f t="shared" si="107"/>
        <v>95128.700000000012</v>
      </c>
      <c r="V705" s="28">
        <f>MIN(H705,I705)*INDEX('[1]2018_commission_structure-Start'!$A$15:$J$18,MATCH($E705,'[1]2018_commission_structure-Start'!$A$15:$A$18,0),MATCH(V$1,'[1]2018_commission_structure-Start'!$A$15:$J$15,0))</f>
        <v>57856.439999999995</v>
      </c>
      <c r="W705" s="26">
        <f>IF($H705&gt;I705,MIN($H705-I705,J705-I705)*INDEX('[1]2018_commission_structure-Start'!$A$15:$J$18,MATCH($E705,'[1]2018_commission_structure-Start'!$A$15:$A$18,0),MATCH(W$1,'[1]2018_commission_structure-Start'!$A$15:$J$15,0)),0)</f>
        <v>0</v>
      </c>
      <c r="X705" s="26">
        <f>IF($H705&gt;J705,MIN($H705-J705,K705-J705)*INDEX('[1]2018_commission_structure-Start'!$A$15:$J$18,MATCH($E705,'[1]2018_commission_structure-Start'!$A$15:$A$18,0),MATCH(X$1,'[1]2018_commission_structure-Start'!$A$15:$J$15,0)),0)</f>
        <v>0</v>
      </c>
      <c r="Y705" s="26">
        <f>IF($H705&gt;K705,MIN($H705-K705,L705-K705)*INDEX('[1]2018_commission_structure-Start'!$A$15:$J$18,MATCH($E705,'[1]2018_commission_structure-Start'!$A$15:$A$18,0),MATCH(Y$1,'[1]2018_commission_structure-Start'!$A$15:$J$15,0)),0)</f>
        <v>0</v>
      </c>
      <c r="Z705" s="26">
        <f>IF(H705&gt;L705,(H705-L705)*INDEX('[1]2018_commission_structure-Start'!$A$21:$I$24,MATCH($E705,'[1]2018_commission_structure-Start'!$A$21:$A$24,0),MATCH(Z$1,'[1]2018_commission_structure-Start'!$A$21:$I$21,0)),0)</f>
        <v>0</v>
      </c>
      <c r="AA705" s="28">
        <f t="shared" si="108"/>
        <v>57856.439999999995</v>
      </c>
      <c r="AB705" s="28">
        <f t="shared" si="109"/>
        <v>104771.44</v>
      </c>
    </row>
    <row r="706" spans="1:28" x14ac:dyDescent="0.2">
      <c r="A706" s="25" t="str">
        <f t="shared" ref="A706:A769" si="110">C706&amp;" "&amp;D706</f>
        <v>Krishnah Capelle</v>
      </c>
      <c r="B706" s="25">
        <v>7088886472</v>
      </c>
      <c r="C706" s="25" t="s">
        <v>1369</v>
      </c>
      <c r="D706" s="25" t="s">
        <v>1370</v>
      </c>
      <c r="E706" s="25" t="s">
        <v>7</v>
      </c>
      <c r="F706" s="25">
        <v>37423</v>
      </c>
      <c r="G706" s="25">
        <f>COUNTIF([1]deals_closed!D:D,B706)</f>
        <v>20</v>
      </c>
      <c r="H706" s="26">
        <f>SUMIF([1]deals_closed!D:D,B706,[1]deals_closed!C:C)</f>
        <v>668595</v>
      </c>
      <c r="I706" s="26">
        <f>VLOOKUP(E706,'[1]2018_commission_structure-Start'!$A$22:$I$24,9,FALSE)</f>
        <v>500000</v>
      </c>
      <c r="J706" s="26">
        <f t="shared" si="101"/>
        <v>625000</v>
      </c>
      <c r="K706" s="26">
        <f t="shared" si="102"/>
        <v>750000</v>
      </c>
      <c r="L706" s="26">
        <f t="shared" si="103"/>
        <v>1000000</v>
      </c>
      <c r="M706" s="27">
        <f t="shared" si="104"/>
        <v>1.3371900000000001</v>
      </c>
      <c r="N706" s="25" t="str">
        <f t="shared" si="105"/>
        <v>125-150%</v>
      </c>
      <c r="O706" s="28">
        <f>MIN(H706,I706)*INDEX('[1]2018_commission_structure-Start'!$A$21:$I$24,MATCH($E706,'[1]2018_commission_structure-Start'!$A$21:$A$24,0),MATCH(O$1,'[1]2018_commission_structure-Start'!$A$21:$I$21,0))</f>
        <v>50000</v>
      </c>
      <c r="P706" s="26">
        <f>IF(H706&gt;I706,MIN(H706-I706,J706-I706)*INDEX('[1]2018_commission_structure-Start'!$A$21:$I$24,MATCH($E706,'[1]2018_commission_structure-Start'!$A$21:$A$24,0), MATCH(P$1,'[1]2018_commission_structure-Start'!$A$21:$I$21,0)),0)</f>
        <v>18750</v>
      </c>
      <c r="Q706" s="26">
        <f>IF($H706&gt;J706,MIN($H706-J706,K706-J706)*INDEX('[1]2018_commission_structure-Start'!$A$21:$I$24,MATCH($E706,'[1]2018_commission_structure-Start'!$A$21:$A$24,0), MATCH(Q$1,'[1]2018_commission_structure-Start'!$A$21:$I$21,0)),0)</f>
        <v>7847.0999999999995</v>
      </c>
      <c r="R706" s="26">
        <f>IF($H706&gt;K706,MIN($H706-K706,L706-K706)*INDEX('[1]2018_commission_structure-Start'!$A$21:$I$24,MATCH($E706,'[1]2018_commission_structure-Start'!$A$21:$A$24,0), MATCH(R$1,'[1]2018_commission_structure-Start'!$A$21:$I$21,0)),0)</f>
        <v>0</v>
      </c>
      <c r="S706" s="26">
        <f>IF(H706&gt;L706,(H706-L706)*INDEX('[1]2018_commission_structure-Start'!$A$21:$I$24,MATCH($E706,'[1]2018_commission_structure-Start'!$A$21:$A$24,0),MATCH(S$1,'[1]2018_commission_structure-Start'!$A$21:$I$21,0)),0)</f>
        <v>0</v>
      </c>
      <c r="T706" s="28">
        <f t="shared" si="106"/>
        <v>76597.100000000006</v>
      </c>
      <c r="U706" s="28">
        <f t="shared" si="107"/>
        <v>114020.1</v>
      </c>
      <c r="V706" s="28">
        <f>MIN(H706,I706)*INDEX('[1]2018_commission_structure-Start'!$A$15:$J$18,MATCH($E706,'[1]2018_commission_structure-Start'!$A$15:$A$18,0),MATCH(V$1,'[1]2018_commission_structure-Start'!$A$15:$J$15,0))</f>
        <v>60000</v>
      </c>
      <c r="W706" s="26">
        <f>IF($H706&gt;I706,MIN($H706-I706,J706-I706)*INDEX('[1]2018_commission_structure-Start'!$A$15:$J$18,MATCH($E706,'[1]2018_commission_structure-Start'!$A$15:$A$18,0),MATCH(W$1,'[1]2018_commission_structure-Start'!$A$15:$J$15,0)),0)</f>
        <v>21250</v>
      </c>
      <c r="X706" s="26">
        <f>IF($H706&gt;J706,MIN($H706-J706,K706-J706)*INDEX('[1]2018_commission_structure-Start'!$A$15:$J$18,MATCH($E706,'[1]2018_commission_structure-Start'!$A$15:$A$18,0),MATCH(X$1,'[1]2018_commission_structure-Start'!$A$15:$J$15,0)),0)</f>
        <v>8719</v>
      </c>
      <c r="Y706" s="26">
        <f>IF($H706&gt;K706,MIN($H706-K706,L706-K706)*INDEX('[1]2018_commission_structure-Start'!$A$15:$J$18,MATCH($E706,'[1]2018_commission_structure-Start'!$A$15:$A$18,0),MATCH(Y$1,'[1]2018_commission_structure-Start'!$A$15:$J$15,0)),0)</f>
        <v>0</v>
      </c>
      <c r="Z706" s="26">
        <f>IF(H706&gt;L706,(H706-L706)*INDEX('[1]2018_commission_structure-Start'!$A$21:$I$24,MATCH($E706,'[1]2018_commission_structure-Start'!$A$21:$A$24,0),MATCH(Z$1,'[1]2018_commission_structure-Start'!$A$21:$I$21,0)),0)</f>
        <v>0</v>
      </c>
      <c r="AA706" s="28">
        <f t="shared" si="108"/>
        <v>89969</v>
      </c>
      <c r="AB706" s="28">
        <f t="shared" si="109"/>
        <v>127392</v>
      </c>
    </row>
    <row r="707" spans="1:28" x14ac:dyDescent="0.2">
      <c r="A707" s="25" t="str">
        <f t="shared" si="110"/>
        <v>May Fortesquieu</v>
      </c>
      <c r="B707" s="25">
        <v>9651729414</v>
      </c>
      <c r="C707" s="25" t="s">
        <v>1371</v>
      </c>
      <c r="D707" s="25" t="s">
        <v>1372</v>
      </c>
      <c r="E707" s="25" t="s">
        <v>7</v>
      </c>
      <c r="F707" s="25">
        <v>35803</v>
      </c>
      <c r="G707" s="25">
        <f>COUNTIF([1]deals_closed!D:D,B707)</f>
        <v>18</v>
      </c>
      <c r="H707" s="26">
        <f>SUMIF([1]deals_closed!D:D,B707,[1]deals_closed!C:C)</f>
        <v>741656</v>
      </c>
      <c r="I707" s="26">
        <f>VLOOKUP(E707,'[1]2018_commission_structure-Start'!$A$22:$I$24,9,FALSE)</f>
        <v>500000</v>
      </c>
      <c r="J707" s="26">
        <f t="shared" ref="J707:J770" si="111">I707*1.25</f>
        <v>625000</v>
      </c>
      <c r="K707" s="26">
        <f t="shared" ref="K707:K770" si="112">I707*1.5</f>
        <v>750000</v>
      </c>
      <c r="L707" s="26">
        <f t="shared" ref="L707:L770" si="113">I707*2</f>
        <v>1000000</v>
      </c>
      <c r="M707" s="27">
        <f t="shared" ref="M707:M770" si="114">H707/I707</f>
        <v>1.483312</v>
      </c>
      <c r="N707" s="25" t="str">
        <f t="shared" ref="N707:N770" si="115">IF(M707&lt;=1, "0-100%", IF(M707&lt;=1.25, "100-125%", IF(M707&lt;=1.5, "125-150%", IF(M707&lt;=2, "150-200%", "&gt;200%"))))</f>
        <v>125-150%</v>
      </c>
      <c r="O707" s="28">
        <f>MIN(H707,I707)*INDEX('[1]2018_commission_structure-Start'!$A$21:$I$24,MATCH($E707,'[1]2018_commission_structure-Start'!$A$21:$A$24,0),MATCH(O$1,'[1]2018_commission_structure-Start'!$A$21:$I$21,0))</f>
        <v>50000</v>
      </c>
      <c r="P707" s="26">
        <f>IF(H707&gt;I707,MIN(H707-I707,J707-I707)*INDEX('[1]2018_commission_structure-Start'!$A$21:$I$24,MATCH($E707,'[1]2018_commission_structure-Start'!$A$21:$A$24,0), MATCH(P$1,'[1]2018_commission_structure-Start'!$A$21:$I$21,0)),0)</f>
        <v>18750</v>
      </c>
      <c r="Q707" s="26">
        <f>IF($H707&gt;J707,MIN($H707-J707,K707-J707)*INDEX('[1]2018_commission_structure-Start'!$A$21:$I$24,MATCH($E707,'[1]2018_commission_structure-Start'!$A$21:$A$24,0), MATCH(Q$1,'[1]2018_commission_structure-Start'!$A$21:$I$21,0)),0)</f>
        <v>20998.079999999998</v>
      </c>
      <c r="R707" s="26">
        <f>IF($H707&gt;K707,MIN($H707-K707,L707-K707)*INDEX('[1]2018_commission_structure-Start'!$A$21:$I$24,MATCH($E707,'[1]2018_commission_structure-Start'!$A$21:$A$24,0), MATCH(R$1,'[1]2018_commission_structure-Start'!$A$21:$I$21,0)),0)</f>
        <v>0</v>
      </c>
      <c r="S707" s="26">
        <f>IF(H707&gt;L707,(H707-L707)*INDEX('[1]2018_commission_structure-Start'!$A$21:$I$24,MATCH($E707,'[1]2018_commission_structure-Start'!$A$21:$A$24,0),MATCH(S$1,'[1]2018_commission_structure-Start'!$A$21:$I$21,0)),0)</f>
        <v>0</v>
      </c>
      <c r="T707" s="28">
        <f t="shared" ref="T707:T770" si="116">SUM(O707:S707)</f>
        <v>89748.08</v>
      </c>
      <c r="U707" s="28">
        <f t="shared" ref="U707:U770" si="117">T707+F707</f>
        <v>125551.08</v>
      </c>
      <c r="V707" s="28">
        <f>MIN(H707,I707)*INDEX('[1]2018_commission_structure-Start'!$A$15:$J$18,MATCH($E707,'[1]2018_commission_structure-Start'!$A$15:$A$18,0),MATCH(V$1,'[1]2018_commission_structure-Start'!$A$15:$J$15,0))</f>
        <v>60000</v>
      </c>
      <c r="W707" s="26">
        <f>IF($H707&gt;I707,MIN($H707-I707,J707-I707)*INDEX('[1]2018_commission_structure-Start'!$A$15:$J$18,MATCH($E707,'[1]2018_commission_structure-Start'!$A$15:$A$18,0),MATCH(W$1,'[1]2018_commission_structure-Start'!$A$15:$J$15,0)),0)</f>
        <v>21250</v>
      </c>
      <c r="X707" s="26">
        <f>IF($H707&gt;J707,MIN($H707-J707,K707-J707)*INDEX('[1]2018_commission_structure-Start'!$A$15:$J$18,MATCH($E707,'[1]2018_commission_structure-Start'!$A$15:$A$18,0),MATCH(X$1,'[1]2018_commission_structure-Start'!$A$15:$J$15,0)),0)</f>
        <v>23331.200000000001</v>
      </c>
      <c r="Y707" s="26">
        <f>IF($H707&gt;K707,MIN($H707-K707,L707-K707)*INDEX('[1]2018_commission_structure-Start'!$A$15:$J$18,MATCH($E707,'[1]2018_commission_structure-Start'!$A$15:$A$18,0),MATCH(Y$1,'[1]2018_commission_structure-Start'!$A$15:$J$15,0)),0)</f>
        <v>0</v>
      </c>
      <c r="Z707" s="26">
        <f>IF(H707&gt;L707,(H707-L707)*INDEX('[1]2018_commission_structure-Start'!$A$21:$I$24,MATCH($E707,'[1]2018_commission_structure-Start'!$A$21:$A$24,0),MATCH(Z$1,'[1]2018_commission_structure-Start'!$A$21:$I$21,0)),0)</f>
        <v>0</v>
      </c>
      <c r="AA707" s="28">
        <f t="shared" ref="AA707:AA770" si="118">SUM(V707:Z707)</f>
        <v>104581.2</v>
      </c>
      <c r="AB707" s="28">
        <f t="shared" ref="AB707:AB770" si="119">AA707+F707</f>
        <v>140384.20000000001</v>
      </c>
    </row>
    <row r="708" spans="1:28" x14ac:dyDescent="0.2">
      <c r="A708" s="25" t="str">
        <f t="shared" si="110"/>
        <v>Hymie LeEstut</v>
      </c>
      <c r="B708" s="25">
        <v>1522190236</v>
      </c>
      <c r="C708" s="25" t="s">
        <v>1373</v>
      </c>
      <c r="D708" s="25" t="s">
        <v>1374</v>
      </c>
      <c r="E708" s="25" t="s">
        <v>7</v>
      </c>
      <c r="F708" s="25">
        <v>58957</v>
      </c>
      <c r="G708" s="25">
        <f>COUNTIF([1]deals_closed!D:D,B708)</f>
        <v>16</v>
      </c>
      <c r="H708" s="26">
        <f>SUMIF([1]deals_closed!D:D,B708,[1]deals_closed!C:C)</f>
        <v>627760</v>
      </c>
      <c r="I708" s="26">
        <f>VLOOKUP(E708,'[1]2018_commission_structure-Start'!$A$22:$I$24,9,FALSE)</f>
        <v>500000</v>
      </c>
      <c r="J708" s="26">
        <f t="shared" si="111"/>
        <v>625000</v>
      </c>
      <c r="K708" s="26">
        <f t="shared" si="112"/>
        <v>750000</v>
      </c>
      <c r="L708" s="26">
        <f t="shared" si="113"/>
        <v>1000000</v>
      </c>
      <c r="M708" s="27">
        <f t="shared" si="114"/>
        <v>1.25552</v>
      </c>
      <c r="N708" s="25" t="str">
        <f t="shared" si="115"/>
        <v>125-150%</v>
      </c>
      <c r="O708" s="28">
        <f>MIN(H708,I708)*INDEX('[1]2018_commission_structure-Start'!$A$21:$I$24,MATCH($E708,'[1]2018_commission_structure-Start'!$A$21:$A$24,0),MATCH(O$1,'[1]2018_commission_structure-Start'!$A$21:$I$21,0))</f>
        <v>50000</v>
      </c>
      <c r="P708" s="26">
        <f>IF(H708&gt;I708,MIN(H708-I708,J708-I708)*INDEX('[1]2018_commission_structure-Start'!$A$21:$I$24,MATCH($E708,'[1]2018_commission_structure-Start'!$A$21:$A$24,0), MATCH(P$1,'[1]2018_commission_structure-Start'!$A$21:$I$21,0)),0)</f>
        <v>18750</v>
      </c>
      <c r="Q708" s="26">
        <f>IF($H708&gt;J708,MIN($H708-J708,K708-J708)*INDEX('[1]2018_commission_structure-Start'!$A$21:$I$24,MATCH($E708,'[1]2018_commission_structure-Start'!$A$21:$A$24,0), MATCH(Q$1,'[1]2018_commission_structure-Start'!$A$21:$I$21,0)),0)</f>
        <v>496.79999999999995</v>
      </c>
      <c r="R708" s="26">
        <f>IF($H708&gt;K708,MIN($H708-K708,L708-K708)*INDEX('[1]2018_commission_structure-Start'!$A$21:$I$24,MATCH($E708,'[1]2018_commission_structure-Start'!$A$21:$A$24,0), MATCH(R$1,'[1]2018_commission_structure-Start'!$A$21:$I$21,0)),0)</f>
        <v>0</v>
      </c>
      <c r="S708" s="26">
        <f>IF(H708&gt;L708,(H708-L708)*INDEX('[1]2018_commission_structure-Start'!$A$21:$I$24,MATCH($E708,'[1]2018_commission_structure-Start'!$A$21:$A$24,0),MATCH(S$1,'[1]2018_commission_structure-Start'!$A$21:$I$21,0)),0)</f>
        <v>0</v>
      </c>
      <c r="T708" s="28">
        <f t="shared" si="116"/>
        <v>69246.8</v>
      </c>
      <c r="U708" s="28">
        <f t="shared" si="117"/>
        <v>128203.8</v>
      </c>
      <c r="V708" s="28">
        <f>MIN(H708,I708)*INDEX('[1]2018_commission_structure-Start'!$A$15:$J$18,MATCH($E708,'[1]2018_commission_structure-Start'!$A$15:$A$18,0),MATCH(V$1,'[1]2018_commission_structure-Start'!$A$15:$J$15,0))</f>
        <v>60000</v>
      </c>
      <c r="W708" s="26">
        <f>IF($H708&gt;I708,MIN($H708-I708,J708-I708)*INDEX('[1]2018_commission_structure-Start'!$A$15:$J$18,MATCH($E708,'[1]2018_commission_structure-Start'!$A$15:$A$18,0),MATCH(W$1,'[1]2018_commission_structure-Start'!$A$15:$J$15,0)),0)</f>
        <v>21250</v>
      </c>
      <c r="X708" s="26">
        <f>IF($H708&gt;J708,MIN($H708-J708,K708-J708)*INDEX('[1]2018_commission_structure-Start'!$A$15:$J$18,MATCH($E708,'[1]2018_commission_structure-Start'!$A$15:$A$18,0),MATCH(X$1,'[1]2018_commission_structure-Start'!$A$15:$J$15,0)),0)</f>
        <v>552</v>
      </c>
      <c r="Y708" s="26">
        <f>IF($H708&gt;K708,MIN($H708-K708,L708-K708)*INDEX('[1]2018_commission_structure-Start'!$A$15:$J$18,MATCH($E708,'[1]2018_commission_structure-Start'!$A$15:$A$18,0),MATCH(Y$1,'[1]2018_commission_structure-Start'!$A$15:$J$15,0)),0)</f>
        <v>0</v>
      </c>
      <c r="Z708" s="26">
        <f>IF(H708&gt;L708,(H708-L708)*INDEX('[1]2018_commission_structure-Start'!$A$21:$I$24,MATCH($E708,'[1]2018_commission_structure-Start'!$A$21:$A$24,0),MATCH(Z$1,'[1]2018_commission_structure-Start'!$A$21:$I$21,0)),0)</f>
        <v>0</v>
      </c>
      <c r="AA708" s="28">
        <f t="shared" si="118"/>
        <v>81802</v>
      </c>
      <c r="AB708" s="28">
        <f t="shared" si="119"/>
        <v>140759</v>
      </c>
    </row>
    <row r="709" spans="1:28" x14ac:dyDescent="0.2">
      <c r="A709" s="25" t="str">
        <f t="shared" si="110"/>
        <v>Gerick Callar</v>
      </c>
      <c r="B709" s="25">
        <v>8145387981</v>
      </c>
      <c r="C709" s="25" t="s">
        <v>1375</v>
      </c>
      <c r="D709" s="25" t="s">
        <v>1376</v>
      </c>
      <c r="E709" s="25" t="s">
        <v>29</v>
      </c>
      <c r="F709" s="25">
        <v>55330</v>
      </c>
      <c r="G709" s="25">
        <f>COUNTIF([1]deals_closed!D:D,B709)</f>
        <v>15</v>
      </c>
      <c r="H709" s="26">
        <f>SUMIF([1]deals_closed!D:D,B709,[1]deals_closed!C:C)</f>
        <v>458353</v>
      </c>
      <c r="I709" s="26">
        <f>VLOOKUP(E709,'[1]2018_commission_structure-Start'!$A$22:$I$24,9,FALSE)</f>
        <v>600000</v>
      </c>
      <c r="J709" s="26">
        <f t="shared" si="111"/>
        <v>750000</v>
      </c>
      <c r="K709" s="26">
        <f t="shared" si="112"/>
        <v>900000</v>
      </c>
      <c r="L709" s="26">
        <f t="shared" si="113"/>
        <v>1200000</v>
      </c>
      <c r="M709" s="27">
        <f t="shared" si="114"/>
        <v>0.76392166666666672</v>
      </c>
      <c r="N709" s="25" t="str">
        <f t="shared" si="115"/>
        <v>0-100%</v>
      </c>
      <c r="O709" s="28">
        <f>MIN(H709,I709)*INDEX('[1]2018_commission_structure-Start'!$A$21:$I$24,MATCH($E709,'[1]2018_commission_structure-Start'!$A$21:$A$24,0),MATCH(O$1,'[1]2018_commission_structure-Start'!$A$21:$I$21,0))</f>
        <v>59585.89</v>
      </c>
      <c r="P709" s="26">
        <f>IF(H709&gt;I709,MIN(H709-I709,J709-I709)*INDEX('[1]2018_commission_structure-Start'!$A$21:$I$24,MATCH($E709,'[1]2018_commission_structure-Start'!$A$21:$A$24,0), MATCH(P$1,'[1]2018_commission_structure-Start'!$A$21:$I$21,0)),0)</f>
        <v>0</v>
      </c>
      <c r="Q709" s="26">
        <f>IF($H709&gt;J709,MIN($H709-J709,K709-J709)*INDEX('[1]2018_commission_structure-Start'!$A$21:$I$24,MATCH($E709,'[1]2018_commission_structure-Start'!$A$21:$A$24,0), MATCH(Q$1,'[1]2018_commission_structure-Start'!$A$21:$I$21,0)),0)</f>
        <v>0</v>
      </c>
      <c r="R709" s="26">
        <f>IF($H709&gt;K709,MIN($H709-K709,L709-K709)*INDEX('[1]2018_commission_structure-Start'!$A$21:$I$24,MATCH($E709,'[1]2018_commission_structure-Start'!$A$21:$A$24,0), MATCH(R$1,'[1]2018_commission_structure-Start'!$A$21:$I$21,0)),0)</f>
        <v>0</v>
      </c>
      <c r="S709" s="26">
        <f>IF(H709&gt;L709,(H709-L709)*INDEX('[1]2018_commission_structure-Start'!$A$21:$I$24,MATCH($E709,'[1]2018_commission_structure-Start'!$A$21:$A$24,0),MATCH(S$1,'[1]2018_commission_structure-Start'!$A$21:$I$21,0)),0)</f>
        <v>0</v>
      </c>
      <c r="T709" s="28">
        <f t="shared" si="116"/>
        <v>59585.89</v>
      </c>
      <c r="U709" s="28">
        <f t="shared" si="117"/>
        <v>114915.89</v>
      </c>
      <c r="V709" s="28">
        <f>MIN(H709,I709)*INDEX('[1]2018_commission_structure-Start'!$A$15:$J$18,MATCH($E709,'[1]2018_commission_structure-Start'!$A$15:$A$18,0),MATCH(V$1,'[1]2018_commission_structure-Start'!$A$15:$J$15,0))</f>
        <v>68752.95</v>
      </c>
      <c r="W709" s="26">
        <f>IF($H709&gt;I709,MIN($H709-I709,J709-I709)*INDEX('[1]2018_commission_structure-Start'!$A$15:$J$18,MATCH($E709,'[1]2018_commission_structure-Start'!$A$15:$A$18,0),MATCH(W$1,'[1]2018_commission_structure-Start'!$A$15:$J$15,0)),0)</f>
        <v>0</v>
      </c>
      <c r="X709" s="26">
        <f>IF($H709&gt;J709,MIN($H709-J709,K709-J709)*INDEX('[1]2018_commission_structure-Start'!$A$15:$J$18,MATCH($E709,'[1]2018_commission_structure-Start'!$A$15:$A$18,0),MATCH(X$1,'[1]2018_commission_structure-Start'!$A$15:$J$15,0)),0)</f>
        <v>0</v>
      </c>
      <c r="Y709" s="26">
        <f>IF($H709&gt;K709,MIN($H709-K709,L709-K709)*INDEX('[1]2018_commission_structure-Start'!$A$15:$J$18,MATCH($E709,'[1]2018_commission_structure-Start'!$A$15:$A$18,0),MATCH(Y$1,'[1]2018_commission_structure-Start'!$A$15:$J$15,0)),0)</f>
        <v>0</v>
      </c>
      <c r="Z709" s="26">
        <f>IF(H709&gt;L709,(H709-L709)*INDEX('[1]2018_commission_structure-Start'!$A$21:$I$24,MATCH($E709,'[1]2018_commission_structure-Start'!$A$21:$A$24,0),MATCH(Z$1,'[1]2018_commission_structure-Start'!$A$21:$I$21,0)),0)</f>
        <v>0</v>
      </c>
      <c r="AA709" s="28">
        <f t="shared" si="118"/>
        <v>68752.95</v>
      </c>
      <c r="AB709" s="28">
        <f t="shared" si="119"/>
        <v>124082.95</v>
      </c>
    </row>
    <row r="710" spans="1:28" x14ac:dyDescent="0.2">
      <c r="A710" s="25" t="str">
        <f t="shared" si="110"/>
        <v>Wheeler Renoden</v>
      </c>
      <c r="B710" s="25">
        <v>3488994694</v>
      </c>
      <c r="C710" s="25" t="s">
        <v>1377</v>
      </c>
      <c r="D710" s="25" t="s">
        <v>1378</v>
      </c>
      <c r="E710" s="25" t="s">
        <v>10</v>
      </c>
      <c r="F710" s="25">
        <v>120422</v>
      </c>
      <c r="G710" s="25">
        <f>COUNTIF([1]deals_closed!D:D,B710)</f>
        <v>22</v>
      </c>
      <c r="H710" s="26">
        <f>SUMIF([1]deals_closed!D:D,B710,[1]deals_closed!C:C)</f>
        <v>819130</v>
      </c>
      <c r="I710" s="26">
        <f>VLOOKUP(E710,'[1]2018_commission_structure-Start'!$A$22:$I$24,9,FALSE)</f>
        <v>750000</v>
      </c>
      <c r="J710" s="26">
        <f t="shared" si="111"/>
        <v>937500</v>
      </c>
      <c r="K710" s="26">
        <f t="shared" si="112"/>
        <v>1125000</v>
      </c>
      <c r="L710" s="26">
        <f t="shared" si="113"/>
        <v>1500000</v>
      </c>
      <c r="M710" s="27">
        <f t="shared" si="114"/>
        <v>1.0921733333333334</v>
      </c>
      <c r="N710" s="25" t="str">
        <f t="shared" si="115"/>
        <v>100-125%</v>
      </c>
      <c r="O710" s="28">
        <f>MIN(H710,I710)*INDEX('[1]2018_commission_structure-Start'!$A$21:$I$24,MATCH($E710,'[1]2018_commission_structure-Start'!$A$21:$A$24,0),MATCH(O$1,'[1]2018_commission_structure-Start'!$A$21:$I$21,0))</f>
        <v>112500</v>
      </c>
      <c r="P710" s="26">
        <f>IF(H710&gt;I710,MIN(H710-I710,J710-I710)*INDEX('[1]2018_commission_structure-Start'!$A$21:$I$24,MATCH($E710,'[1]2018_commission_structure-Start'!$A$21:$A$24,0), MATCH(P$1,'[1]2018_commission_structure-Start'!$A$21:$I$21,0)),0)</f>
        <v>13134.7</v>
      </c>
      <c r="Q710" s="26">
        <f>IF($H710&gt;J710,MIN($H710-J710,K710-J710)*INDEX('[1]2018_commission_structure-Start'!$A$21:$I$24,MATCH($E710,'[1]2018_commission_structure-Start'!$A$21:$A$24,0), MATCH(Q$1,'[1]2018_commission_structure-Start'!$A$21:$I$21,0)),0)</f>
        <v>0</v>
      </c>
      <c r="R710" s="26">
        <f>IF($H710&gt;K710,MIN($H710-K710,L710-K710)*INDEX('[1]2018_commission_structure-Start'!$A$21:$I$24,MATCH($E710,'[1]2018_commission_structure-Start'!$A$21:$A$24,0), MATCH(R$1,'[1]2018_commission_structure-Start'!$A$21:$I$21,0)),0)</f>
        <v>0</v>
      </c>
      <c r="S710" s="26">
        <f>IF(H710&gt;L710,(H710-L710)*INDEX('[1]2018_commission_structure-Start'!$A$21:$I$24,MATCH($E710,'[1]2018_commission_structure-Start'!$A$21:$A$24,0),MATCH(S$1,'[1]2018_commission_structure-Start'!$A$21:$I$21,0)),0)</f>
        <v>0</v>
      </c>
      <c r="T710" s="28">
        <f t="shared" si="116"/>
        <v>125634.7</v>
      </c>
      <c r="U710" s="28">
        <f t="shared" si="117"/>
        <v>246056.7</v>
      </c>
      <c r="V710" s="28">
        <f>MIN(H710,I710)*INDEX('[1]2018_commission_structure-Start'!$A$15:$J$18,MATCH($E710,'[1]2018_commission_structure-Start'!$A$15:$A$18,0),MATCH(V$1,'[1]2018_commission_structure-Start'!$A$15:$J$15,0))</f>
        <v>112500</v>
      </c>
      <c r="W710" s="26">
        <f>IF($H710&gt;I710,MIN($H710-I710,J710-I710)*INDEX('[1]2018_commission_structure-Start'!$A$15:$J$18,MATCH($E710,'[1]2018_commission_structure-Start'!$A$15:$A$18,0),MATCH(W$1,'[1]2018_commission_structure-Start'!$A$15:$J$15,0)),0)</f>
        <v>15208.6</v>
      </c>
      <c r="X710" s="26">
        <f>IF($H710&gt;J710,MIN($H710-J710,K710-J710)*INDEX('[1]2018_commission_structure-Start'!$A$15:$J$18,MATCH($E710,'[1]2018_commission_structure-Start'!$A$15:$A$18,0),MATCH(X$1,'[1]2018_commission_structure-Start'!$A$15:$J$15,0)),0)</f>
        <v>0</v>
      </c>
      <c r="Y710" s="26">
        <f>IF($H710&gt;K710,MIN($H710-K710,L710-K710)*INDEX('[1]2018_commission_structure-Start'!$A$15:$J$18,MATCH($E710,'[1]2018_commission_structure-Start'!$A$15:$A$18,0),MATCH(Y$1,'[1]2018_commission_structure-Start'!$A$15:$J$15,0)),0)</f>
        <v>0</v>
      </c>
      <c r="Z710" s="26">
        <f>IF(H710&gt;L710,(H710-L710)*INDEX('[1]2018_commission_structure-Start'!$A$21:$I$24,MATCH($E710,'[1]2018_commission_structure-Start'!$A$21:$A$24,0),MATCH(Z$1,'[1]2018_commission_structure-Start'!$A$21:$I$21,0)),0)</f>
        <v>0</v>
      </c>
      <c r="AA710" s="28">
        <f t="shared" si="118"/>
        <v>127708.6</v>
      </c>
      <c r="AB710" s="28">
        <f t="shared" si="119"/>
        <v>248130.6</v>
      </c>
    </row>
    <row r="711" spans="1:28" x14ac:dyDescent="0.2">
      <c r="A711" s="25" t="str">
        <f t="shared" si="110"/>
        <v>Brendis Marsie</v>
      </c>
      <c r="B711" s="25">
        <v>8945564357</v>
      </c>
      <c r="C711" s="25" t="s">
        <v>1379</v>
      </c>
      <c r="D711" s="25" t="s">
        <v>1380</v>
      </c>
      <c r="E711" s="25" t="s">
        <v>10</v>
      </c>
      <c r="F711" s="25">
        <v>123875</v>
      </c>
      <c r="G711" s="25">
        <f>COUNTIF([1]deals_closed!D:D,B711)</f>
        <v>20</v>
      </c>
      <c r="H711" s="26">
        <f>SUMIF([1]deals_closed!D:D,B711,[1]deals_closed!C:C)</f>
        <v>858970</v>
      </c>
      <c r="I711" s="26">
        <f>VLOOKUP(E711,'[1]2018_commission_structure-Start'!$A$22:$I$24,9,FALSE)</f>
        <v>750000</v>
      </c>
      <c r="J711" s="26">
        <f t="shared" si="111"/>
        <v>937500</v>
      </c>
      <c r="K711" s="26">
        <f t="shared" si="112"/>
        <v>1125000</v>
      </c>
      <c r="L711" s="26">
        <f t="shared" si="113"/>
        <v>1500000</v>
      </c>
      <c r="M711" s="27">
        <f t="shared" si="114"/>
        <v>1.1452933333333333</v>
      </c>
      <c r="N711" s="25" t="str">
        <f t="shared" si="115"/>
        <v>100-125%</v>
      </c>
      <c r="O711" s="28">
        <f>MIN(H711,I711)*INDEX('[1]2018_commission_structure-Start'!$A$21:$I$24,MATCH($E711,'[1]2018_commission_structure-Start'!$A$21:$A$24,0),MATCH(O$1,'[1]2018_commission_structure-Start'!$A$21:$I$21,0))</f>
        <v>112500</v>
      </c>
      <c r="P711" s="26">
        <f>IF(H711&gt;I711,MIN(H711-I711,J711-I711)*INDEX('[1]2018_commission_structure-Start'!$A$21:$I$24,MATCH($E711,'[1]2018_commission_structure-Start'!$A$21:$A$24,0), MATCH(P$1,'[1]2018_commission_structure-Start'!$A$21:$I$21,0)),0)</f>
        <v>20704.3</v>
      </c>
      <c r="Q711" s="26">
        <f>IF($H711&gt;J711,MIN($H711-J711,K711-J711)*INDEX('[1]2018_commission_structure-Start'!$A$21:$I$24,MATCH($E711,'[1]2018_commission_structure-Start'!$A$21:$A$24,0), MATCH(Q$1,'[1]2018_commission_structure-Start'!$A$21:$I$21,0)),0)</f>
        <v>0</v>
      </c>
      <c r="R711" s="26">
        <f>IF($H711&gt;K711,MIN($H711-K711,L711-K711)*INDEX('[1]2018_commission_structure-Start'!$A$21:$I$24,MATCH($E711,'[1]2018_commission_structure-Start'!$A$21:$A$24,0), MATCH(R$1,'[1]2018_commission_structure-Start'!$A$21:$I$21,0)),0)</f>
        <v>0</v>
      </c>
      <c r="S711" s="26">
        <f>IF(H711&gt;L711,(H711-L711)*INDEX('[1]2018_commission_structure-Start'!$A$21:$I$24,MATCH($E711,'[1]2018_commission_structure-Start'!$A$21:$A$24,0),MATCH(S$1,'[1]2018_commission_structure-Start'!$A$21:$I$21,0)),0)</f>
        <v>0</v>
      </c>
      <c r="T711" s="28">
        <f t="shared" si="116"/>
        <v>133204.29999999999</v>
      </c>
      <c r="U711" s="28">
        <f t="shared" si="117"/>
        <v>257079.3</v>
      </c>
      <c r="V711" s="28">
        <f>MIN(H711,I711)*INDEX('[1]2018_commission_structure-Start'!$A$15:$J$18,MATCH($E711,'[1]2018_commission_structure-Start'!$A$15:$A$18,0),MATCH(V$1,'[1]2018_commission_structure-Start'!$A$15:$J$15,0))</f>
        <v>112500</v>
      </c>
      <c r="W711" s="26">
        <f>IF($H711&gt;I711,MIN($H711-I711,J711-I711)*INDEX('[1]2018_commission_structure-Start'!$A$15:$J$18,MATCH($E711,'[1]2018_commission_structure-Start'!$A$15:$A$18,0),MATCH(W$1,'[1]2018_commission_structure-Start'!$A$15:$J$15,0)),0)</f>
        <v>23973.4</v>
      </c>
      <c r="X711" s="26">
        <f>IF($H711&gt;J711,MIN($H711-J711,K711-J711)*INDEX('[1]2018_commission_structure-Start'!$A$15:$J$18,MATCH($E711,'[1]2018_commission_structure-Start'!$A$15:$A$18,0),MATCH(X$1,'[1]2018_commission_structure-Start'!$A$15:$J$15,0)),0)</f>
        <v>0</v>
      </c>
      <c r="Y711" s="26">
        <f>IF($H711&gt;K711,MIN($H711-K711,L711-K711)*INDEX('[1]2018_commission_structure-Start'!$A$15:$J$18,MATCH($E711,'[1]2018_commission_structure-Start'!$A$15:$A$18,0),MATCH(Y$1,'[1]2018_commission_structure-Start'!$A$15:$J$15,0)),0)</f>
        <v>0</v>
      </c>
      <c r="Z711" s="26">
        <f>IF(H711&gt;L711,(H711-L711)*INDEX('[1]2018_commission_structure-Start'!$A$21:$I$24,MATCH($E711,'[1]2018_commission_structure-Start'!$A$21:$A$24,0),MATCH(Z$1,'[1]2018_commission_structure-Start'!$A$21:$I$21,0)),0)</f>
        <v>0</v>
      </c>
      <c r="AA711" s="28">
        <f t="shared" si="118"/>
        <v>136473.4</v>
      </c>
      <c r="AB711" s="28">
        <f t="shared" si="119"/>
        <v>260348.4</v>
      </c>
    </row>
    <row r="712" spans="1:28" x14ac:dyDescent="0.2">
      <c r="A712" s="25" t="str">
        <f t="shared" si="110"/>
        <v>Consolata Rosier</v>
      </c>
      <c r="B712" s="25">
        <v>8908432159</v>
      </c>
      <c r="C712" s="25" t="s">
        <v>1381</v>
      </c>
      <c r="D712" s="25" t="s">
        <v>1382</v>
      </c>
      <c r="E712" s="25" t="s">
        <v>7</v>
      </c>
      <c r="F712" s="25">
        <v>57930</v>
      </c>
      <c r="G712" s="25">
        <f>COUNTIF([1]deals_closed!D:D,B712)</f>
        <v>17</v>
      </c>
      <c r="H712" s="26">
        <f>SUMIF([1]deals_closed!D:D,B712,[1]deals_closed!C:C)</f>
        <v>721837</v>
      </c>
      <c r="I712" s="26">
        <f>VLOOKUP(E712,'[1]2018_commission_structure-Start'!$A$22:$I$24,9,FALSE)</f>
        <v>500000</v>
      </c>
      <c r="J712" s="26">
        <f t="shared" si="111"/>
        <v>625000</v>
      </c>
      <c r="K712" s="26">
        <f t="shared" si="112"/>
        <v>750000</v>
      </c>
      <c r="L712" s="26">
        <f t="shared" si="113"/>
        <v>1000000</v>
      </c>
      <c r="M712" s="27">
        <f t="shared" si="114"/>
        <v>1.4436739999999999</v>
      </c>
      <c r="N712" s="25" t="str">
        <f t="shared" si="115"/>
        <v>125-150%</v>
      </c>
      <c r="O712" s="28">
        <f>MIN(H712,I712)*INDEX('[1]2018_commission_structure-Start'!$A$21:$I$24,MATCH($E712,'[1]2018_commission_structure-Start'!$A$21:$A$24,0),MATCH(O$1,'[1]2018_commission_structure-Start'!$A$21:$I$21,0))</f>
        <v>50000</v>
      </c>
      <c r="P712" s="26">
        <f>IF(H712&gt;I712,MIN(H712-I712,J712-I712)*INDEX('[1]2018_commission_structure-Start'!$A$21:$I$24,MATCH($E712,'[1]2018_commission_structure-Start'!$A$21:$A$24,0), MATCH(P$1,'[1]2018_commission_structure-Start'!$A$21:$I$21,0)),0)</f>
        <v>18750</v>
      </c>
      <c r="Q712" s="26">
        <f>IF($H712&gt;J712,MIN($H712-J712,K712-J712)*INDEX('[1]2018_commission_structure-Start'!$A$21:$I$24,MATCH($E712,'[1]2018_commission_structure-Start'!$A$21:$A$24,0), MATCH(Q$1,'[1]2018_commission_structure-Start'!$A$21:$I$21,0)),0)</f>
        <v>17430.66</v>
      </c>
      <c r="R712" s="26">
        <f>IF($H712&gt;K712,MIN($H712-K712,L712-K712)*INDEX('[1]2018_commission_structure-Start'!$A$21:$I$24,MATCH($E712,'[1]2018_commission_structure-Start'!$A$21:$A$24,0), MATCH(R$1,'[1]2018_commission_structure-Start'!$A$21:$I$21,0)),0)</f>
        <v>0</v>
      </c>
      <c r="S712" s="26">
        <f>IF(H712&gt;L712,(H712-L712)*INDEX('[1]2018_commission_structure-Start'!$A$21:$I$24,MATCH($E712,'[1]2018_commission_structure-Start'!$A$21:$A$24,0),MATCH(S$1,'[1]2018_commission_structure-Start'!$A$21:$I$21,0)),0)</f>
        <v>0</v>
      </c>
      <c r="T712" s="28">
        <f t="shared" si="116"/>
        <v>86180.66</v>
      </c>
      <c r="U712" s="28">
        <f t="shared" si="117"/>
        <v>144110.66</v>
      </c>
      <c r="V712" s="28">
        <f>MIN(H712,I712)*INDEX('[1]2018_commission_structure-Start'!$A$15:$J$18,MATCH($E712,'[1]2018_commission_structure-Start'!$A$15:$A$18,0),MATCH(V$1,'[1]2018_commission_structure-Start'!$A$15:$J$15,0))</f>
        <v>60000</v>
      </c>
      <c r="W712" s="26">
        <f>IF($H712&gt;I712,MIN($H712-I712,J712-I712)*INDEX('[1]2018_commission_structure-Start'!$A$15:$J$18,MATCH($E712,'[1]2018_commission_structure-Start'!$A$15:$A$18,0),MATCH(W$1,'[1]2018_commission_structure-Start'!$A$15:$J$15,0)),0)</f>
        <v>21250</v>
      </c>
      <c r="X712" s="26">
        <f>IF($H712&gt;J712,MIN($H712-J712,K712-J712)*INDEX('[1]2018_commission_structure-Start'!$A$15:$J$18,MATCH($E712,'[1]2018_commission_structure-Start'!$A$15:$A$18,0),MATCH(X$1,'[1]2018_commission_structure-Start'!$A$15:$J$15,0)),0)</f>
        <v>19367.400000000001</v>
      </c>
      <c r="Y712" s="26">
        <f>IF($H712&gt;K712,MIN($H712-K712,L712-K712)*INDEX('[1]2018_commission_structure-Start'!$A$15:$J$18,MATCH($E712,'[1]2018_commission_structure-Start'!$A$15:$A$18,0),MATCH(Y$1,'[1]2018_commission_structure-Start'!$A$15:$J$15,0)),0)</f>
        <v>0</v>
      </c>
      <c r="Z712" s="26">
        <f>IF(H712&gt;L712,(H712-L712)*INDEX('[1]2018_commission_structure-Start'!$A$21:$I$24,MATCH($E712,'[1]2018_commission_structure-Start'!$A$21:$A$24,0),MATCH(Z$1,'[1]2018_commission_structure-Start'!$A$21:$I$21,0)),0)</f>
        <v>0</v>
      </c>
      <c r="AA712" s="28">
        <f t="shared" si="118"/>
        <v>100617.4</v>
      </c>
      <c r="AB712" s="28">
        <f t="shared" si="119"/>
        <v>158547.4</v>
      </c>
    </row>
    <row r="713" spans="1:28" x14ac:dyDescent="0.2">
      <c r="A713" s="25" t="str">
        <f t="shared" si="110"/>
        <v>Arlin Glacken</v>
      </c>
      <c r="B713" s="25">
        <v>3858163570</v>
      </c>
      <c r="C713" s="25" t="s">
        <v>1383</v>
      </c>
      <c r="D713" s="25" t="s">
        <v>1384</v>
      </c>
      <c r="E713" s="25" t="s">
        <v>29</v>
      </c>
      <c r="F713" s="25">
        <v>75333</v>
      </c>
      <c r="G713" s="25">
        <f>COUNTIF([1]deals_closed!D:D,B713)</f>
        <v>28</v>
      </c>
      <c r="H713" s="26">
        <f>SUMIF([1]deals_closed!D:D,B713,[1]deals_closed!C:C)</f>
        <v>914088</v>
      </c>
      <c r="I713" s="26">
        <f>VLOOKUP(E713,'[1]2018_commission_structure-Start'!$A$22:$I$24,9,FALSE)</f>
        <v>600000</v>
      </c>
      <c r="J713" s="26">
        <f t="shared" si="111"/>
        <v>750000</v>
      </c>
      <c r="K713" s="26">
        <f t="shared" si="112"/>
        <v>900000</v>
      </c>
      <c r="L713" s="26">
        <f t="shared" si="113"/>
        <v>1200000</v>
      </c>
      <c r="M713" s="27">
        <f t="shared" si="114"/>
        <v>1.5234799999999999</v>
      </c>
      <c r="N713" s="25" t="str">
        <f t="shared" si="115"/>
        <v>150-200%</v>
      </c>
      <c r="O713" s="28">
        <f>MIN(H713,I713)*INDEX('[1]2018_commission_structure-Start'!$A$21:$I$24,MATCH($E713,'[1]2018_commission_structure-Start'!$A$21:$A$24,0),MATCH(O$1,'[1]2018_commission_structure-Start'!$A$21:$I$21,0))</f>
        <v>78000</v>
      </c>
      <c r="P713" s="26">
        <f>IF(H713&gt;I713,MIN(H713-I713,J713-I713)*INDEX('[1]2018_commission_structure-Start'!$A$21:$I$24,MATCH($E713,'[1]2018_commission_structure-Start'!$A$21:$A$24,0), MATCH(P$1,'[1]2018_commission_structure-Start'!$A$21:$I$21,0)),0)</f>
        <v>25500.000000000004</v>
      </c>
      <c r="Q713" s="26">
        <f>IF($H713&gt;J713,MIN($H713-J713,K713-J713)*INDEX('[1]2018_commission_structure-Start'!$A$21:$I$24,MATCH($E713,'[1]2018_commission_structure-Start'!$A$21:$A$24,0), MATCH(Q$1,'[1]2018_commission_structure-Start'!$A$21:$I$21,0)),0)</f>
        <v>31500</v>
      </c>
      <c r="R713" s="26">
        <f>IF($H713&gt;K713,MIN($H713-K713,L713-K713)*INDEX('[1]2018_commission_structure-Start'!$A$21:$I$24,MATCH($E713,'[1]2018_commission_structure-Start'!$A$21:$A$24,0), MATCH(R$1,'[1]2018_commission_structure-Start'!$A$21:$I$21,0)),0)</f>
        <v>3662.88</v>
      </c>
      <c r="S713" s="26">
        <f>IF(H713&gt;L713,(H713-L713)*INDEX('[1]2018_commission_structure-Start'!$A$21:$I$24,MATCH($E713,'[1]2018_commission_structure-Start'!$A$21:$A$24,0),MATCH(S$1,'[1]2018_commission_structure-Start'!$A$21:$I$21,0)),0)</f>
        <v>0</v>
      </c>
      <c r="T713" s="28">
        <f t="shared" si="116"/>
        <v>138662.88</v>
      </c>
      <c r="U713" s="28">
        <f t="shared" si="117"/>
        <v>213995.88</v>
      </c>
      <c r="V713" s="28">
        <f>MIN(H713,I713)*INDEX('[1]2018_commission_structure-Start'!$A$15:$J$18,MATCH($E713,'[1]2018_commission_structure-Start'!$A$15:$A$18,0),MATCH(V$1,'[1]2018_commission_structure-Start'!$A$15:$J$15,0))</f>
        <v>90000</v>
      </c>
      <c r="W713" s="26">
        <f>IF($H713&gt;I713,MIN($H713-I713,J713-I713)*INDEX('[1]2018_commission_structure-Start'!$A$15:$J$18,MATCH($E713,'[1]2018_commission_structure-Start'!$A$15:$A$18,0),MATCH(W$1,'[1]2018_commission_structure-Start'!$A$15:$J$15,0)),0)</f>
        <v>27000</v>
      </c>
      <c r="X713" s="26">
        <f>IF($H713&gt;J713,MIN($H713-J713,K713-J713)*INDEX('[1]2018_commission_structure-Start'!$A$15:$J$18,MATCH($E713,'[1]2018_commission_structure-Start'!$A$15:$A$18,0),MATCH(X$1,'[1]2018_commission_structure-Start'!$A$15:$J$15,0)),0)</f>
        <v>37500</v>
      </c>
      <c r="Y713" s="26">
        <f>IF($H713&gt;K713,MIN($H713-K713,L713-K713)*INDEX('[1]2018_commission_structure-Start'!$A$15:$J$18,MATCH($E713,'[1]2018_commission_structure-Start'!$A$15:$A$18,0),MATCH(Y$1,'[1]2018_commission_structure-Start'!$A$15:$J$15,0)),0)</f>
        <v>4226.3999999999996</v>
      </c>
      <c r="Z713" s="26">
        <f>IF(H713&gt;L713,(H713-L713)*INDEX('[1]2018_commission_structure-Start'!$A$21:$I$24,MATCH($E713,'[1]2018_commission_structure-Start'!$A$21:$A$24,0),MATCH(Z$1,'[1]2018_commission_structure-Start'!$A$21:$I$21,0)),0)</f>
        <v>0</v>
      </c>
      <c r="AA713" s="28">
        <f t="shared" si="118"/>
        <v>158726.39999999999</v>
      </c>
      <c r="AB713" s="28">
        <f t="shared" si="119"/>
        <v>234059.4</v>
      </c>
    </row>
    <row r="714" spans="1:28" x14ac:dyDescent="0.2">
      <c r="A714" s="25" t="str">
        <f t="shared" si="110"/>
        <v>Paulo Sibbert</v>
      </c>
      <c r="B714" s="25">
        <v>7479962290</v>
      </c>
      <c r="C714" s="25" t="s">
        <v>1385</v>
      </c>
      <c r="D714" s="25" t="s">
        <v>1386</v>
      </c>
      <c r="E714" s="25" t="s">
        <v>7</v>
      </c>
      <c r="F714" s="25">
        <v>44582</v>
      </c>
      <c r="G714" s="25">
        <f>COUNTIF([1]deals_closed!D:D,B714)</f>
        <v>18</v>
      </c>
      <c r="H714" s="26">
        <f>SUMIF([1]deals_closed!D:D,B714,[1]deals_closed!C:C)</f>
        <v>605849</v>
      </c>
      <c r="I714" s="26">
        <f>VLOOKUP(E714,'[1]2018_commission_structure-Start'!$A$22:$I$24,9,FALSE)</f>
        <v>500000</v>
      </c>
      <c r="J714" s="26">
        <f t="shared" si="111"/>
        <v>625000</v>
      </c>
      <c r="K714" s="26">
        <f t="shared" si="112"/>
        <v>750000</v>
      </c>
      <c r="L714" s="26">
        <f t="shared" si="113"/>
        <v>1000000</v>
      </c>
      <c r="M714" s="27">
        <f t="shared" si="114"/>
        <v>1.2116979999999999</v>
      </c>
      <c r="N714" s="25" t="str">
        <f t="shared" si="115"/>
        <v>100-125%</v>
      </c>
      <c r="O714" s="28">
        <f>MIN(H714,I714)*INDEX('[1]2018_commission_structure-Start'!$A$21:$I$24,MATCH($E714,'[1]2018_commission_structure-Start'!$A$21:$A$24,0),MATCH(O$1,'[1]2018_commission_structure-Start'!$A$21:$I$21,0))</f>
        <v>50000</v>
      </c>
      <c r="P714" s="26">
        <f>IF(H714&gt;I714,MIN(H714-I714,J714-I714)*INDEX('[1]2018_commission_structure-Start'!$A$21:$I$24,MATCH($E714,'[1]2018_commission_structure-Start'!$A$21:$A$24,0), MATCH(P$1,'[1]2018_commission_structure-Start'!$A$21:$I$21,0)),0)</f>
        <v>15877.349999999999</v>
      </c>
      <c r="Q714" s="26">
        <f>IF($H714&gt;J714,MIN($H714-J714,K714-J714)*INDEX('[1]2018_commission_structure-Start'!$A$21:$I$24,MATCH($E714,'[1]2018_commission_structure-Start'!$A$21:$A$24,0), MATCH(Q$1,'[1]2018_commission_structure-Start'!$A$21:$I$21,0)),0)</f>
        <v>0</v>
      </c>
      <c r="R714" s="26">
        <f>IF($H714&gt;K714,MIN($H714-K714,L714-K714)*INDEX('[1]2018_commission_structure-Start'!$A$21:$I$24,MATCH($E714,'[1]2018_commission_structure-Start'!$A$21:$A$24,0), MATCH(R$1,'[1]2018_commission_structure-Start'!$A$21:$I$21,0)),0)</f>
        <v>0</v>
      </c>
      <c r="S714" s="26">
        <f>IF(H714&gt;L714,(H714-L714)*INDEX('[1]2018_commission_structure-Start'!$A$21:$I$24,MATCH($E714,'[1]2018_commission_structure-Start'!$A$21:$A$24,0),MATCH(S$1,'[1]2018_commission_structure-Start'!$A$21:$I$21,0)),0)</f>
        <v>0</v>
      </c>
      <c r="T714" s="28">
        <f t="shared" si="116"/>
        <v>65877.350000000006</v>
      </c>
      <c r="U714" s="28">
        <f t="shared" si="117"/>
        <v>110459.35</v>
      </c>
      <c r="V714" s="28">
        <f>MIN(H714,I714)*INDEX('[1]2018_commission_structure-Start'!$A$15:$J$18,MATCH($E714,'[1]2018_commission_structure-Start'!$A$15:$A$18,0),MATCH(V$1,'[1]2018_commission_structure-Start'!$A$15:$J$15,0))</f>
        <v>60000</v>
      </c>
      <c r="W714" s="26">
        <f>IF($H714&gt;I714,MIN($H714-I714,J714-I714)*INDEX('[1]2018_commission_structure-Start'!$A$15:$J$18,MATCH($E714,'[1]2018_commission_structure-Start'!$A$15:$A$18,0),MATCH(W$1,'[1]2018_commission_structure-Start'!$A$15:$J$15,0)),0)</f>
        <v>17994.330000000002</v>
      </c>
      <c r="X714" s="26">
        <f>IF($H714&gt;J714,MIN($H714-J714,K714-J714)*INDEX('[1]2018_commission_structure-Start'!$A$15:$J$18,MATCH($E714,'[1]2018_commission_structure-Start'!$A$15:$A$18,0),MATCH(X$1,'[1]2018_commission_structure-Start'!$A$15:$J$15,0)),0)</f>
        <v>0</v>
      </c>
      <c r="Y714" s="26">
        <f>IF($H714&gt;K714,MIN($H714-K714,L714-K714)*INDEX('[1]2018_commission_structure-Start'!$A$15:$J$18,MATCH($E714,'[1]2018_commission_structure-Start'!$A$15:$A$18,0),MATCH(Y$1,'[1]2018_commission_structure-Start'!$A$15:$J$15,0)),0)</f>
        <v>0</v>
      </c>
      <c r="Z714" s="26">
        <f>IF(H714&gt;L714,(H714-L714)*INDEX('[1]2018_commission_structure-Start'!$A$21:$I$24,MATCH($E714,'[1]2018_commission_structure-Start'!$A$21:$A$24,0),MATCH(Z$1,'[1]2018_commission_structure-Start'!$A$21:$I$21,0)),0)</f>
        <v>0</v>
      </c>
      <c r="AA714" s="28">
        <f t="shared" si="118"/>
        <v>77994.33</v>
      </c>
      <c r="AB714" s="28">
        <f t="shared" si="119"/>
        <v>122576.33</v>
      </c>
    </row>
    <row r="715" spans="1:28" x14ac:dyDescent="0.2">
      <c r="A715" s="25" t="str">
        <f t="shared" si="110"/>
        <v>Mariquilla Arsmith</v>
      </c>
      <c r="B715" s="25">
        <v>7304628987</v>
      </c>
      <c r="C715" s="25" t="s">
        <v>1387</v>
      </c>
      <c r="D715" s="25" t="s">
        <v>1388</v>
      </c>
      <c r="E715" s="25" t="s">
        <v>10</v>
      </c>
      <c r="F715" s="25">
        <v>98920</v>
      </c>
      <c r="G715" s="25">
        <f>COUNTIF([1]deals_closed!D:D,B715)</f>
        <v>28</v>
      </c>
      <c r="H715" s="26">
        <f>SUMIF([1]deals_closed!D:D,B715,[1]deals_closed!C:C)</f>
        <v>1078035</v>
      </c>
      <c r="I715" s="26">
        <f>VLOOKUP(E715,'[1]2018_commission_structure-Start'!$A$22:$I$24,9,FALSE)</f>
        <v>750000</v>
      </c>
      <c r="J715" s="26">
        <f t="shared" si="111"/>
        <v>937500</v>
      </c>
      <c r="K715" s="26">
        <f t="shared" si="112"/>
        <v>1125000</v>
      </c>
      <c r="L715" s="26">
        <f t="shared" si="113"/>
        <v>1500000</v>
      </c>
      <c r="M715" s="27">
        <f t="shared" si="114"/>
        <v>1.4373800000000001</v>
      </c>
      <c r="N715" s="25" t="str">
        <f t="shared" si="115"/>
        <v>125-150%</v>
      </c>
      <c r="O715" s="28">
        <f>MIN(H715,I715)*INDEX('[1]2018_commission_structure-Start'!$A$21:$I$24,MATCH($E715,'[1]2018_commission_structure-Start'!$A$21:$A$24,0),MATCH(O$1,'[1]2018_commission_structure-Start'!$A$21:$I$21,0))</f>
        <v>112500</v>
      </c>
      <c r="P715" s="26">
        <f>IF(H715&gt;I715,MIN(H715-I715,J715-I715)*INDEX('[1]2018_commission_structure-Start'!$A$21:$I$24,MATCH($E715,'[1]2018_commission_structure-Start'!$A$21:$A$24,0), MATCH(P$1,'[1]2018_commission_structure-Start'!$A$21:$I$21,0)),0)</f>
        <v>35625</v>
      </c>
      <c r="Q715" s="26">
        <f>IF($H715&gt;J715,MIN($H715-J715,K715-J715)*INDEX('[1]2018_commission_structure-Start'!$A$21:$I$24,MATCH($E715,'[1]2018_commission_structure-Start'!$A$21:$A$24,0), MATCH(Q$1,'[1]2018_commission_structure-Start'!$A$21:$I$21,0)),0)</f>
        <v>32323.050000000003</v>
      </c>
      <c r="R715" s="26">
        <f>IF($H715&gt;K715,MIN($H715-K715,L715-K715)*INDEX('[1]2018_commission_structure-Start'!$A$21:$I$24,MATCH($E715,'[1]2018_commission_structure-Start'!$A$21:$A$24,0), MATCH(R$1,'[1]2018_commission_structure-Start'!$A$21:$I$21,0)),0)</f>
        <v>0</v>
      </c>
      <c r="S715" s="26">
        <f>IF(H715&gt;L715,(H715-L715)*INDEX('[1]2018_commission_structure-Start'!$A$21:$I$24,MATCH($E715,'[1]2018_commission_structure-Start'!$A$21:$A$24,0),MATCH(S$1,'[1]2018_commission_structure-Start'!$A$21:$I$21,0)),0)</f>
        <v>0</v>
      </c>
      <c r="T715" s="28">
        <f t="shared" si="116"/>
        <v>180448.05</v>
      </c>
      <c r="U715" s="28">
        <f t="shared" si="117"/>
        <v>279368.05</v>
      </c>
      <c r="V715" s="28">
        <f>MIN(H715,I715)*INDEX('[1]2018_commission_structure-Start'!$A$15:$J$18,MATCH($E715,'[1]2018_commission_structure-Start'!$A$15:$A$18,0),MATCH(V$1,'[1]2018_commission_structure-Start'!$A$15:$J$15,0))</f>
        <v>112500</v>
      </c>
      <c r="W715" s="26">
        <f>IF($H715&gt;I715,MIN($H715-I715,J715-I715)*INDEX('[1]2018_commission_structure-Start'!$A$15:$J$18,MATCH($E715,'[1]2018_commission_structure-Start'!$A$15:$A$18,0),MATCH(W$1,'[1]2018_commission_structure-Start'!$A$15:$J$15,0)),0)</f>
        <v>41250</v>
      </c>
      <c r="X715" s="26">
        <f>IF($H715&gt;J715,MIN($H715-J715,K715-J715)*INDEX('[1]2018_commission_structure-Start'!$A$15:$J$18,MATCH($E715,'[1]2018_commission_structure-Start'!$A$15:$A$18,0),MATCH(X$1,'[1]2018_commission_structure-Start'!$A$15:$J$15,0)),0)</f>
        <v>35133.75</v>
      </c>
      <c r="Y715" s="26">
        <f>IF($H715&gt;K715,MIN($H715-K715,L715-K715)*INDEX('[1]2018_commission_structure-Start'!$A$15:$J$18,MATCH($E715,'[1]2018_commission_structure-Start'!$A$15:$A$18,0),MATCH(Y$1,'[1]2018_commission_structure-Start'!$A$15:$J$15,0)),0)</f>
        <v>0</v>
      </c>
      <c r="Z715" s="26">
        <f>IF(H715&gt;L715,(H715-L715)*INDEX('[1]2018_commission_structure-Start'!$A$21:$I$24,MATCH($E715,'[1]2018_commission_structure-Start'!$A$21:$A$24,0),MATCH(Z$1,'[1]2018_commission_structure-Start'!$A$21:$I$21,0)),0)</f>
        <v>0</v>
      </c>
      <c r="AA715" s="28">
        <f t="shared" si="118"/>
        <v>188883.75</v>
      </c>
      <c r="AB715" s="28">
        <f t="shared" si="119"/>
        <v>287803.75</v>
      </c>
    </row>
    <row r="716" spans="1:28" x14ac:dyDescent="0.2">
      <c r="A716" s="25" t="str">
        <f t="shared" si="110"/>
        <v>Engracia Rigolle</v>
      </c>
      <c r="B716" s="25">
        <v>9457151267</v>
      </c>
      <c r="C716" s="25" t="s">
        <v>1389</v>
      </c>
      <c r="D716" s="25" t="s">
        <v>1390</v>
      </c>
      <c r="E716" s="25" t="s">
        <v>7</v>
      </c>
      <c r="F716" s="25">
        <v>59083</v>
      </c>
      <c r="G716" s="25">
        <f>COUNTIF([1]deals_closed!D:D,B716)</f>
        <v>18</v>
      </c>
      <c r="H716" s="26">
        <f>SUMIF([1]deals_closed!D:D,B716,[1]deals_closed!C:C)</f>
        <v>696346</v>
      </c>
      <c r="I716" s="26">
        <f>VLOOKUP(E716,'[1]2018_commission_structure-Start'!$A$22:$I$24,9,FALSE)</f>
        <v>500000</v>
      </c>
      <c r="J716" s="26">
        <f t="shared" si="111"/>
        <v>625000</v>
      </c>
      <c r="K716" s="26">
        <f t="shared" si="112"/>
        <v>750000</v>
      </c>
      <c r="L716" s="26">
        <f t="shared" si="113"/>
        <v>1000000</v>
      </c>
      <c r="M716" s="27">
        <f t="shared" si="114"/>
        <v>1.392692</v>
      </c>
      <c r="N716" s="25" t="str">
        <f t="shared" si="115"/>
        <v>125-150%</v>
      </c>
      <c r="O716" s="28">
        <f>MIN(H716,I716)*INDEX('[1]2018_commission_structure-Start'!$A$21:$I$24,MATCH($E716,'[1]2018_commission_structure-Start'!$A$21:$A$24,0),MATCH(O$1,'[1]2018_commission_structure-Start'!$A$21:$I$21,0))</f>
        <v>50000</v>
      </c>
      <c r="P716" s="26">
        <f>IF(H716&gt;I716,MIN(H716-I716,J716-I716)*INDEX('[1]2018_commission_structure-Start'!$A$21:$I$24,MATCH($E716,'[1]2018_commission_structure-Start'!$A$21:$A$24,0), MATCH(P$1,'[1]2018_commission_structure-Start'!$A$21:$I$21,0)),0)</f>
        <v>18750</v>
      </c>
      <c r="Q716" s="26">
        <f>IF($H716&gt;J716,MIN($H716-J716,K716-J716)*INDEX('[1]2018_commission_structure-Start'!$A$21:$I$24,MATCH($E716,'[1]2018_commission_structure-Start'!$A$21:$A$24,0), MATCH(Q$1,'[1]2018_commission_structure-Start'!$A$21:$I$21,0)),0)</f>
        <v>12842.279999999999</v>
      </c>
      <c r="R716" s="26">
        <f>IF($H716&gt;K716,MIN($H716-K716,L716-K716)*INDEX('[1]2018_commission_structure-Start'!$A$21:$I$24,MATCH($E716,'[1]2018_commission_structure-Start'!$A$21:$A$24,0), MATCH(R$1,'[1]2018_commission_structure-Start'!$A$21:$I$21,0)),0)</f>
        <v>0</v>
      </c>
      <c r="S716" s="26">
        <f>IF(H716&gt;L716,(H716-L716)*INDEX('[1]2018_commission_structure-Start'!$A$21:$I$24,MATCH($E716,'[1]2018_commission_structure-Start'!$A$21:$A$24,0),MATCH(S$1,'[1]2018_commission_structure-Start'!$A$21:$I$21,0)),0)</f>
        <v>0</v>
      </c>
      <c r="T716" s="28">
        <f t="shared" si="116"/>
        <v>81592.28</v>
      </c>
      <c r="U716" s="28">
        <f t="shared" si="117"/>
        <v>140675.28</v>
      </c>
      <c r="V716" s="28">
        <f>MIN(H716,I716)*INDEX('[1]2018_commission_structure-Start'!$A$15:$J$18,MATCH($E716,'[1]2018_commission_structure-Start'!$A$15:$A$18,0),MATCH(V$1,'[1]2018_commission_structure-Start'!$A$15:$J$15,0))</f>
        <v>60000</v>
      </c>
      <c r="W716" s="26">
        <f>IF($H716&gt;I716,MIN($H716-I716,J716-I716)*INDEX('[1]2018_commission_structure-Start'!$A$15:$J$18,MATCH($E716,'[1]2018_commission_structure-Start'!$A$15:$A$18,0),MATCH(W$1,'[1]2018_commission_structure-Start'!$A$15:$J$15,0)),0)</f>
        <v>21250</v>
      </c>
      <c r="X716" s="26">
        <f>IF($H716&gt;J716,MIN($H716-J716,K716-J716)*INDEX('[1]2018_commission_structure-Start'!$A$15:$J$18,MATCH($E716,'[1]2018_commission_structure-Start'!$A$15:$A$18,0),MATCH(X$1,'[1]2018_commission_structure-Start'!$A$15:$J$15,0)),0)</f>
        <v>14269.2</v>
      </c>
      <c r="Y716" s="26">
        <f>IF($H716&gt;K716,MIN($H716-K716,L716-K716)*INDEX('[1]2018_commission_structure-Start'!$A$15:$J$18,MATCH($E716,'[1]2018_commission_structure-Start'!$A$15:$A$18,0),MATCH(Y$1,'[1]2018_commission_structure-Start'!$A$15:$J$15,0)),0)</f>
        <v>0</v>
      </c>
      <c r="Z716" s="26">
        <f>IF(H716&gt;L716,(H716-L716)*INDEX('[1]2018_commission_structure-Start'!$A$21:$I$24,MATCH($E716,'[1]2018_commission_structure-Start'!$A$21:$A$24,0),MATCH(Z$1,'[1]2018_commission_structure-Start'!$A$21:$I$21,0)),0)</f>
        <v>0</v>
      </c>
      <c r="AA716" s="28">
        <f t="shared" si="118"/>
        <v>95519.2</v>
      </c>
      <c r="AB716" s="28">
        <f t="shared" si="119"/>
        <v>154602.20000000001</v>
      </c>
    </row>
    <row r="717" spans="1:28" x14ac:dyDescent="0.2">
      <c r="A717" s="25" t="str">
        <f t="shared" si="110"/>
        <v>Dennis Cranage</v>
      </c>
      <c r="B717" s="25">
        <v>8905919081</v>
      </c>
      <c r="C717" s="25" t="s">
        <v>1391</v>
      </c>
      <c r="D717" s="25" t="s">
        <v>1392</v>
      </c>
      <c r="E717" s="25" t="s">
        <v>29</v>
      </c>
      <c r="F717" s="25">
        <v>63201</v>
      </c>
      <c r="G717" s="25">
        <f>COUNTIF([1]deals_closed!D:D,B717)</f>
        <v>16</v>
      </c>
      <c r="H717" s="26">
        <f>SUMIF([1]deals_closed!D:D,B717,[1]deals_closed!C:C)</f>
        <v>521382</v>
      </c>
      <c r="I717" s="26">
        <f>VLOOKUP(E717,'[1]2018_commission_structure-Start'!$A$22:$I$24,9,FALSE)</f>
        <v>600000</v>
      </c>
      <c r="J717" s="26">
        <f t="shared" si="111"/>
        <v>750000</v>
      </c>
      <c r="K717" s="26">
        <f t="shared" si="112"/>
        <v>900000</v>
      </c>
      <c r="L717" s="26">
        <f t="shared" si="113"/>
        <v>1200000</v>
      </c>
      <c r="M717" s="27">
        <f t="shared" si="114"/>
        <v>0.86897000000000002</v>
      </c>
      <c r="N717" s="25" t="str">
        <f t="shared" si="115"/>
        <v>0-100%</v>
      </c>
      <c r="O717" s="28">
        <f>MIN(H717,I717)*INDEX('[1]2018_commission_structure-Start'!$A$21:$I$24,MATCH($E717,'[1]2018_commission_structure-Start'!$A$21:$A$24,0),MATCH(O$1,'[1]2018_commission_structure-Start'!$A$21:$I$21,0))</f>
        <v>67779.66</v>
      </c>
      <c r="P717" s="26">
        <f>IF(H717&gt;I717,MIN(H717-I717,J717-I717)*INDEX('[1]2018_commission_structure-Start'!$A$21:$I$24,MATCH($E717,'[1]2018_commission_structure-Start'!$A$21:$A$24,0), MATCH(P$1,'[1]2018_commission_structure-Start'!$A$21:$I$21,0)),0)</f>
        <v>0</v>
      </c>
      <c r="Q717" s="26">
        <f>IF($H717&gt;J717,MIN($H717-J717,K717-J717)*INDEX('[1]2018_commission_structure-Start'!$A$21:$I$24,MATCH($E717,'[1]2018_commission_structure-Start'!$A$21:$A$24,0), MATCH(Q$1,'[1]2018_commission_structure-Start'!$A$21:$I$21,0)),0)</f>
        <v>0</v>
      </c>
      <c r="R717" s="26">
        <f>IF($H717&gt;K717,MIN($H717-K717,L717-K717)*INDEX('[1]2018_commission_structure-Start'!$A$21:$I$24,MATCH($E717,'[1]2018_commission_structure-Start'!$A$21:$A$24,0), MATCH(R$1,'[1]2018_commission_structure-Start'!$A$21:$I$21,0)),0)</f>
        <v>0</v>
      </c>
      <c r="S717" s="26">
        <f>IF(H717&gt;L717,(H717-L717)*INDEX('[1]2018_commission_structure-Start'!$A$21:$I$24,MATCH($E717,'[1]2018_commission_structure-Start'!$A$21:$A$24,0),MATCH(S$1,'[1]2018_commission_structure-Start'!$A$21:$I$21,0)),0)</f>
        <v>0</v>
      </c>
      <c r="T717" s="28">
        <f t="shared" si="116"/>
        <v>67779.66</v>
      </c>
      <c r="U717" s="28">
        <f t="shared" si="117"/>
        <v>130980.66</v>
      </c>
      <c r="V717" s="28">
        <f>MIN(H717,I717)*INDEX('[1]2018_commission_structure-Start'!$A$15:$J$18,MATCH($E717,'[1]2018_commission_structure-Start'!$A$15:$A$18,0),MATCH(V$1,'[1]2018_commission_structure-Start'!$A$15:$J$15,0))</f>
        <v>78207.3</v>
      </c>
      <c r="W717" s="26">
        <f>IF($H717&gt;I717,MIN($H717-I717,J717-I717)*INDEX('[1]2018_commission_structure-Start'!$A$15:$J$18,MATCH($E717,'[1]2018_commission_structure-Start'!$A$15:$A$18,0),MATCH(W$1,'[1]2018_commission_structure-Start'!$A$15:$J$15,0)),0)</f>
        <v>0</v>
      </c>
      <c r="X717" s="26">
        <f>IF($H717&gt;J717,MIN($H717-J717,K717-J717)*INDEX('[1]2018_commission_structure-Start'!$A$15:$J$18,MATCH($E717,'[1]2018_commission_structure-Start'!$A$15:$A$18,0),MATCH(X$1,'[1]2018_commission_structure-Start'!$A$15:$J$15,0)),0)</f>
        <v>0</v>
      </c>
      <c r="Y717" s="26">
        <f>IF($H717&gt;K717,MIN($H717-K717,L717-K717)*INDEX('[1]2018_commission_structure-Start'!$A$15:$J$18,MATCH($E717,'[1]2018_commission_structure-Start'!$A$15:$A$18,0),MATCH(Y$1,'[1]2018_commission_structure-Start'!$A$15:$J$15,0)),0)</f>
        <v>0</v>
      </c>
      <c r="Z717" s="26">
        <f>IF(H717&gt;L717,(H717-L717)*INDEX('[1]2018_commission_structure-Start'!$A$21:$I$24,MATCH($E717,'[1]2018_commission_structure-Start'!$A$21:$A$24,0),MATCH(Z$1,'[1]2018_commission_structure-Start'!$A$21:$I$21,0)),0)</f>
        <v>0</v>
      </c>
      <c r="AA717" s="28">
        <f t="shared" si="118"/>
        <v>78207.3</v>
      </c>
      <c r="AB717" s="28">
        <f t="shared" si="119"/>
        <v>141408.29999999999</v>
      </c>
    </row>
    <row r="718" spans="1:28" x14ac:dyDescent="0.2">
      <c r="A718" s="25" t="str">
        <f t="shared" si="110"/>
        <v>Sayer McGonagle</v>
      </c>
      <c r="B718" s="25">
        <v>6854809452</v>
      </c>
      <c r="C718" s="25" t="s">
        <v>1393</v>
      </c>
      <c r="D718" s="25" t="s">
        <v>1394</v>
      </c>
      <c r="E718" s="25" t="s">
        <v>10</v>
      </c>
      <c r="F718" s="25">
        <v>88836</v>
      </c>
      <c r="G718" s="25">
        <f>COUNTIF([1]deals_closed!D:D,B718)</f>
        <v>24</v>
      </c>
      <c r="H718" s="26">
        <f>SUMIF([1]deals_closed!D:D,B718,[1]deals_closed!C:C)</f>
        <v>843239</v>
      </c>
      <c r="I718" s="26">
        <f>VLOOKUP(E718,'[1]2018_commission_structure-Start'!$A$22:$I$24,9,FALSE)</f>
        <v>750000</v>
      </c>
      <c r="J718" s="26">
        <f t="shared" si="111"/>
        <v>937500</v>
      </c>
      <c r="K718" s="26">
        <f t="shared" si="112"/>
        <v>1125000</v>
      </c>
      <c r="L718" s="26">
        <f t="shared" si="113"/>
        <v>1500000</v>
      </c>
      <c r="M718" s="27">
        <f t="shared" si="114"/>
        <v>1.1243186666666667</v>
      </c>
      <c r="N718" s="25" t="str">
        <f t="shared" si="115"/>
        <v>100-125%</v>
      </c>
      <c r="O718" s="28">
        <f>MIN(H718,I718)*INDEX('[1]2018_commission_structure-Start'!$A$21:$I$24,MATCH($E718,'[1]2018_commission_structure-Start'!$A$21:$A$24,0),MATCH(O$1,'[1]2018_commission_structure-Start'!$A$21:$I$21,0))</f>
        <v>112500</v>
      </c>
      <c r="P718" s="26">
        <f>IF(H718&gt;I718,MIN(H718-I718,J718-I718)*INDEX('[1]2018_commission_structure-Start'!$A$21:$I$24,MATCH($E718,'[1]2018_commission_structure-Start'!$A$21:$A$24,0), MATCH(P$1,'[1]2018_commission_structure-Start'!$A$21:$I$21,0)),0)</f>
        <v>17715.41</v>
      </c>
      <c r="Q718" s="26">
        <f>IF($H718&gt;J718,MIN($H718-J718,K718-J718)*INDEX('[1]2018_commission_structure-Start'!$A$21:$I$24,MATCH($E718,'[1]2018_commission_structure-Start'!$A$21:$A$24,0), MATCH(Q$1,'[1]2018_commission_structure-Start'!$A$21:$I$21,0)),0)</f>
        <v>0</v>
      </c>
      <c r="R718" s="26">
        <f>IF($H718&gt;K718,MIN($H718-K718,L718-K718)*INDEX('[1]2018_commission_structure-Start'!$A$21:$I$24,MATCH($E718,'[1]2018_commission_structure-Start'!$A$21:$A$24,0), MATCH(R$1,'[1]2018_commission_structure-Start'!$A$21:$I$21,0)),0)</f>
        <v>0</v>
      </c>
      <c r="S718" s="26">
        <f>IF(H718&gt;L718,(H718-L718)*INDEX('[1]2018_commission_structure-Start'!$A$21:$I$24,MATCH($E718,'[1]2018_commission_structure-Start'!$A$21:$A$24,0),MATCH(S$1,'[1]2018_commission_structure-Start'!$A$21:$I$21,0)),0)</f>
        <v>0</v>
      </c>
      <c r="T718" s="28">
        <f t="shared" si="116"/>
        <v>130215.41</v>
      </c>
      <c r="U718" s="28">
        <f t="shared" si="117"/>
        <v>219051.41</v>
      </c>
      <c r="V718" s="28">
        <f>MIN(H718,I718)*INDEX('[1]2018_commission_structure-Start'!$A$15:$J$18,MATCH($E718,'[1]2018_commission_structure-Start'!$A$15:$A$18,0),MATCH(V$1,'[1]2018_commission_structure-Start'!$A$15:$J$15,0))</f>
        <v>112500</v>
      </c>
      <c r="W718" s="26">
        <f>IF($H718&gt;I718,MIN($H718-I718,J718-I718)*INDEX('[1]2018_commission_structure-Start'!$A$15:$J$18,MATCH($E718,'[1]2018_commission_structure-Start'!$A$15:$A$18,0),MATCH(W$1,'[1]2018_commission_structure-Start'!$A$15:$J$15,0)),0)</f>
        <v>20512.580000000002</v>
      </c>
      <c r="X718" s="26">
        <f>IF($H718&gt;J718,MIN($H718-J718,K718-J718)*INDEX('[1]2018_commission_structure-Start'!$A$15:$J$18,MATCH($E718,'[1]2018_commission_structure-Start'!$A$15:$A$18,0),MATCH(X$1,'[1]2018_commission_structure-Start'!$A$15:$J$15,0)),0)</f>
        <v>0</v>
      </c>
      <c r="Y718" s="26">
        <f>IF($H718&gt;K718,MIN($H718-K718,L718-K718)*INDEX('[1]2018_commission_structure-Start'!$A$15:$J$18,MATCH($E718,'[1]2018_commission_structure-Start'!$A$15:$A$18,0),MATCH(Y$1,'[1]2018_commission_structure-Start'!$A$15:$J$15,0)),0)</f>
        <v>0</v>
      </c>
      <c r="Z718" s="26">
        <f>IF(H718&gt;L718,(H718-L718)*INDEX('[1]2018_commission_structure-Start'!$A$21:$I$24,MATCH($E718,'[1]2018_commission_structure-Start'!$A$21:$A$24,0),MATCH(Z$1,'[1]2018_commission_structure-Start'!$A$21:$I$21,0)),0)</f>
        <v>0</v>
      </c>
      <c r="AA718" s="28">
        <f t="shared" si="118"/>
        <v>133012.58000000002</v>
      </c>
      <c r="AB718" s="28">
        <f t="shared" si="119"/>
        <v>221848.58000000002</v>
      </c>
    </row>
    <row r="719" spans="1:28" x14ac:dyDescent="0.2">
      <c r="A719" s="25" t="str">
        <f t="shared" si="110"/>
        <v>Arther Plant</v>
      </c>
      <c r="B719" s="25">
        <v>9545462825</v>
      </c>
      <c r="C719" s="25" t="s">
        <v>1395</v>
      </c>
      <c r="D719" s="25" t="s">
        <v>1396</v>
      </c>
      <c r="E719" s="25" t="s">
        <v>29</v>
      </c>
      <c r="F719" s="25">
        <v>66318</v>
      </c>
      <c r="G719" s="25">
        <f>COUNTIF([1]deals_closed!D:D,B719)</f>
        <v>16</v>
      </c>
      <c r="H719" s="26">
        <f>SUMIF([1]deals_closed!D:D,B719,[1]deals_closed!C:C)</f>
        <v>600509</v>
      </c>
      <c r="I719" s="26">
        <f>VLOOKUP(E719,'[1]2018_commission_structure-Start'!$A$22:$I$24,9,FALSE)</f>
        <v>600000</v>
      </c>
      <c r="J719" s="26">
        <f t="shared" si="111"/>
        <v>750000</v>
      </c>
      <c r="K719" s="26">
        <f t="shared" si="112"/>
        <v>900000</v>
      </c>
      <c r="L719" s="26">
        <f t="shared" si="113"/>
        <v>1200000</v>
      </c>
      <c r="M719" s="27">
        <f t="shared" si="114"/>
        <v>1.0008483333333333</v>
      </c>
      <c r="N719" s="25" t="str">
        <f t="shared" si="115"/>
        <v>100-125%</v>
      </c>
      <c r="O719" s="28">
        <f>MIN(H719,I719)*INDEX('[1]2018_commission_structure-Start'!$A$21:$I$24,MATCH($E719,'[1]2018_commission_structure-Start'!$A$21:$A$24,0),MATCH(O$1,'[1]2018_commission_structure-Start'!$A$21:$I$21,0))</f>
        <v>78000</v>
      </c>
      <c r="P719" s="26">
        <f>IF(H719&gt;I719,MIN(H719-I719,J719-I719)*INDEX('[1]2018_commission_structure-Start'!$A$21:$I$24,MATCH($E719,'[1]2018_commission_structure-Start'!$A$21:$A$24,0), MATCH(P$1,'[1]2018_commission_structure-Start'!$A$21:$I$21,0)),0)</f>
        <v>86.53</v>
      </c>
      <c r="Q719" s="26">
        <f>IF($H719&gt;J719,MIN($H719-J719,K719-J719)*INDEX('[1]2018_commission_structure-Start'!$A$21:$I$24,MATCH($E719,'[1]2018_commission_structure-Start'!$A$21:$A$24,0), MATCH(Q$1,'[1]2018_commission_structure-Start'!$A$21:$I$21,0)),0)</f>
        <v>0</v>
      </c>
      <c r="R719" s="26">
        <f>IF($H719&gt;K719,MIN($H719-K719,L719-K719)*INDEX('[1]2018_commission_structure-Start'!$A$21:$I$24,MATCH($E719,'[1]2018_commission_structure-Start'!$A$21:$A$24,0), MATCH(R$1,'[1]2018_commission_structure-Start'!$A$21:$I$21,0)),0)</f>
        <v>0</v>
      </c>
      <c r="S719" s="26">
        <f>IF(H719&gt;L719,(H719-L719)*INDEX('[1]2018_commission_structure-Start'!$A$21:$I$24,MATCH($E719,'[1]2018_commission_structure-Start'!$A$21:$A$24,0),MATCH(S$1,'[1]2018_commission_structure-Start'!$A$21:$I$21,0)),0)</f>
        <v>0</v>
      </c>
      <c r="T719" s="28">
        <f t="shared" si="116"/>
        <v>78086.53</v>
      </c>
      <c r="U719" s="28">
        <f t="shared" si="117"/>
        <v>144404.53</v>
      </c>
      <c r="V719" s="28">
        <f>MIN(H719,I719)*INDEX('[1]2018_commission_structure-Start'!$A$15:$J$18,MATCH($E719,'[1]2018_commission_structure-Start'!$A$15:$A$18,0),MATCH(V$1,'[1]2018_commission_structure-Start'!$A$15:$J$15,0))</f>
        <v>90000</v>
      </c>
      <c r="W719" s="26">
        <f>IF($H719&gt;I719,MIN($H719-I719,J719-I719)*INDEX('[1]2018_commission_structure-Start'!$A$15:$J$18,MATCH($E719,'[1]2018_commission_structure-Start'!$A$15:$A$18,0),MATCH(W$1,'[1]2018_commission_structure-Start'!$A$15:$J$15,0)),0)</f>
        <v>91.61999999999999</v>
      </c>
      <c r="X719" s="26">
        <f>IF($H719&gt;J719,MIN($H719-J719,K719-J719)*INDEX('[1]2018_commission_structure-Start'!$A$15:$J$18,MATCH($E719,'[1]2018_commission_structure-Start'!$A$15:$A$18,0),MATCH(X$1,'[1]2018_commission_structure-Start'!$A$15:$J$15,0)),0)</f>
        <v>0</v>
      </c>
      <c r="Y719" s="26">
        <f>IF($H719&gt;K719,MIN($H719-K719,L719-K719)*INDEX('[1]2018_commission_structure-Start'!$A$15:$J$18,MATCH($E719,'[1]2018_commission_structure-Start'!$A$15:$A$18,0),MATCH(Y$1,'[1]2018_commission_structure-Start'!$A$15:$J$15,0)),0)</f>
        <v>0</v>
      </c>
      <c r="Z719" s="26">
        <f>IF(H719&gt;L719,(H719-L719)*INDEX('[1]2018_commission_structure-Start'!$A$21:$I$24,MATCH($E719,'[1]2018_commission_structure-Start'!$A$21:$A$24,0),MATCH(Z$1,'[1]2018_commission_structure-Start'!$A$21:$I$21,0)),0)</f>
        <v>0</v>
      </c>
      <c r="AA719" s="28">
        <f t="shared" si="118"/>
        <v>90091.62</v>
      </c>
      <c r="AB719" s="28">
        <f t="shared" si="119"/>
        <v>156409.62</v>
      </c>
    </row>
    <row r="720" spans="1:28" x14ac:dyDescent="0.2">
      <c r="A720" s="25" t="str">
        <f t="shared" si="110"/>
        <v>Mallissa Renak</v>
      </c>
      <c r="B720" s="25">
        <v>9258570278</v>
      </c>
      <c r="C720" s="25" t="s">
        <v>1397</v>
      </c>
      <c r="D720" s="25" t="s">
        <v>971</v>
      </c>
      <c r="E720" s="25" t="s">
        <v>10</v>
      </c>
      <c r="F720" s="25">
        <v>114845</v>
      </c>
      <c r="G720" s="25">
        <f>COUNTIF([1]deals_closed!D:D,B720)</f>
        <v>26</v>
      </c>
      <c r="H720" s="26">
        <f>SUMIF([1]deals_closed!D:D,B720,[1]deals_closed!C:C)</f>
        <v>947743</v>
      </c>
      <c r="I720" s="26">
        <f>VLOOKUP(E720,'[1]2018_commission_structure-Start'!$A$22:$I$24,9,FALSE)</f>
        <v>750000</v>
      </c>
      <c r="J720" s="26">
        <f t="shared" si="111"/>
        <v>937500</v>
      </c>
      <c r="K720" s="26">
        <f t="shared" si="112"/>
        <v>1125000</v>
      </c>
      <c r="L720" s="26">
        <f t="shared" si="113"/>
        <v>1500000</v>
      </c>
      <c r="M720" s="27">
        <f t="shared" si="114"/>
        <v>1.2636573333333334</v>
      </c>
      <c r="N720" s="25" t="str">
        <f t="shared" si="115"/>
        <v>125-150%</v>
      </c>
      <c r="O720" s="28">
        <f>MIN(H720,I720)*INDEX('[1]2018_commission_structure-Start'!$A$21:$I$24,MATCH($E720,'[1]2018_commission_structure-Start'!$A$21:$A$24,0),MATCH(O$1,'[1]2018_commission_structure-Start'!$A$21:$I$21,0))</f>
        <v>112500</v>
      </c>
      <c r="P720" s="26">
        <f>IF(H720&gt;I720,MIN(H720-I720,J720-I720)*INDEX('[1]2018_commission_structure-Start'!$A$21:$I$24,MATCH($E720,'[1]2018_commission_structure-Start'!$A$21:$A$24,0), MATCH(P$1,'[1]2018_commission_structure-Start'!$A$21:$I$21,0)),0)</f>
        <v>35625</v>
      </c>
      <c r="Q720" s="26">
        <f>IF($H720&gt;J720,MIN($H720-J720,K720-J720)*INDEX('[1]2018_commission_structure-Start'!$A$21:$I$24,MATCH($E720,'[1]2018_commission_structure-Start'!$A$21:$A$24,0), MATCH(Q$1,'[1]2018_commission_structure-Start'!$A$21:$I$21,0)),0)</f>
        <v>2355.8900000000003</v>
      </c>
      <c r="R720" s="26">
        <f>IF($H720&gt;K720,MIN($H720-K720,L720-K720)*INDEX('[1]2018_commission_structure-Start'!$A$21:$I$24,MATCH($E720,'[1]2018_commission_structure-Start'!$A$21:$A$24,0), MATCH(R$1,'[1]2018_commission_structure-Start'!$A$21:$I$21,0)),0)</f>
        <v>0</v>
      </c>
      <c r="S720" s="26">
        <f>IF(H720&gt;L720,(H720-L720)*INDEX('[1]2018_commission_structure-Start'!$A$21:$I$24,MATCH($E720,'[1]2018_commission_structure-Start'!$A$21:$A$24,0),MATCH(S$1,'[1]2018_commission_structure-Start'!$A$21:$I$21,0)),0)</f>
        <v>0</v>
      </c>
      <c r="T720" s="28">
        <f t="shared" si="116"/>
        <v>150480.89000000001</v>
      </c>
      <c r="U720" s="28">
        <f t="shared" si="117"/>
        <v>265325.89</v>
      </c>
      <c r="V720" s="28">
        <f>MIN(H720,I720)*INDEX('[1]2018_commission_structure-Start'!$A$15:$J$18,MATCH($E720,'[1]2018_commission_structure-Start'!$A$15:$A$18,0),MATCH(V$1,'[1]2018_commission_structure-Start'!$A$15:$J$15,0))</f>
        <v>112500</v>
      </c>
      <c r="W720" s="26">
        <f>IF($H720&gt;I720,MIN($H720-I720,J720-I720)*INDEX('[1]2018_commission_structure-Start'!$A$15:$J$18,MATCH($E720,'[1]2018_commission_structure-Start'!$A$15:$A$18,0),MATCH(W$1,'[1]2018_commission_structure-Start'!$A$15:$J$15,0)),0)</f>
        <v>41250</v>
      </c>
      <c r="X720" s="26">
        <f>IF($H720&gt;J720,MIN($H720-J720,K720-J720)*INDEX('[1]2018_commission_structure-Start'!$A$15:$J$18,MATCH($E720,'[1]2018_commission_structure-Start'!$A$15:$A$18,0),MATCH(X$1,'[1]2018_commission_structure-Start'!$A$15:$J$15,0)),0)</f>
        <v>2560.75</v>
      </c>
      <c r="Y720" s="26">
        <f>IF($H720&gt;K720,MIN($H720-K720,L720-K720)*INDEX('[1]2018_commission_structure-Start'!$A$15:$J$18,MATCH($E720,'[1]2018_commission_structure-Start'!$A$15:$A$18,0),MATCH(Y$1,'[1]2018_commission_structure-Start'!$A$15:$J$15,0)),0)</f>
        <v>0</v>
      </c>
      <c r="Z720" s="26">
        <f>IF(H720&gt;L720,(H720-L720)*INDEX('[1]2018_commission_structure-Start'!$A$21:$I$24,MATCH($E720,'[1]2018_commission_structure-Start'!$A$21:$A$24,0),MATCH(Z$1,'[1]2018_commission_structure-Start'!$A$21:$I$21,0)),0)</f>
        <v>0</v>
      </c>
      <c r="AA720" s="28">
        <f t="shared" si="118"/>
        <v>156310.75</v>
      </c>
      <c r="AB720" s="28">
        <f t="shared" si="119"/>
        <v>271155.75</v>
      </c>
    </row>
    <row r="721" spans="1:28" x14ac:dyDescent="0.2">
      <c r="A721" s="25" t="str">
        <f t="shared" si="110"/>
        <v>Sibby Rastrick</v>
      </c>
      <c r="B721" s="25">
        <v>6378969205</v>
      </c>
      <c r="C721" s="25" t="s">
        <v>1398</v>
      </c>
      <c r="D721" s="25" t="s">
        <v>1399</v>
      </c>
      <c r="E721" s="25" t="s">
        <v>10</v>
      </c>
      <c r="F721" s="25">
        <v>101118</v>
      </c>
      <c r="G721" s="25">
        <f>COUNTIF([1]deals_closed!D:D,B721)</f>
        <v>22</v>
      </c>
      <c r="H721" s="26">
        <f>SUMIF([1]deals_closed!D:D,B721,[1]deals_closed!C:C)</f>
        <v>721672</v>
      </c>
      <c r="I721" s="26">
        <f>VLOOKUP(E721,'[1]2018_commission_structure-Start'!$A$22:$I$24,9,FALSE)</f>
        <v>750000</v>
      </c>
      <c r="J721" s="26">
        <f t="shared" si="111"/>
        <v>937500</v>
      </c>
      <c r="K721" s="26">
        <f t="shared" si="112"/>
        <v>1125000</v>
      </c>
      <c r="L721" s="26">
        <f t="shared" si="113"/>
        <v>1500000</v>
      </c>
      <c r="M721" s="27">
        <f t="shared" si="114"/>
        <v>0.96222933333333338</v>
      </c>
      <c r="N721" s="25" t="str">
        <f t="shared" si="115"/>
        <v>0-100%</v>
      </c>
      <c r="O721" s="28">
        <f>MIN(H721,I721)*INDEX('[1]2018_commission_structure-Start'!$A$21:$I$24,MATCH($E721,'[1]2018_commission_structure-Start'!$A$21:$A$24,0),MATCH(O$1,'[1]2018_commission_structure-Start'!$A$21:$I$21,0))</f>
        <v>108250.8</v>
      </c>
      <c r="P721" s="26">
        <f>IF(H721&gt;I721,MIN(H721-I721,J721-I721)*INDEX('[1]2018_commission_structure-Start'!$A$21:$I$24,MATCH($E721,'[1]2018_commission_structure-Start'!$A$21:$A$24,0), MATCH(P$1,'[1]2018_commission_structure-Start'!$A$21:$I$21,0)),0)</f>
        <v>0</v>
      </c>
      <c r="Q721" s="26">
        <f>IF($H721&gt;J721,MIN($H721-J721,K721-J721)*INDEX('[1]2018_commission_structure-Start'!$A$21:$I$24,MATCH($E721,'[1]2018_commission_structure-Start'!$A$21:$A$24,0), MATCH(Q$1,'[1]2018_commission_structure-Start'!$A$21:$I$21,0)),0)</f>
        <v>0</v>
      </c>
      <c r="R721" s="26">
        <f>IF($H721&gt;K721,MIN($H721-K721,L721-K721)*INDEX('[1]2018_commission_structure-Start'!$A$21:$I$24,MATCH($E721,'[1]2018_commission_structure-Start'!$A$21:$A$24,0), MATCH(R$1,'[1]2018_commission_structure-Start'!$A$21:$I$21,0)),0)</f>
        <v>0</v>
      </c>
      <c r="S721" s="26">
        <f>IF(H721&gt;L721,(H721-L721)*INDEX('[1]2018_commission_structure-Start'!$A$21:$I$24,MATCH($E721,'[1]2018_commission_structure-Start'!$A$21:$A$24,0),MATCH(S$1,'[1]2018_commission_structure-Start'!$A$21:$I$21,0)),0)</f>
        <v>0</v>
      </c>
      <c r="T721" s="28">
        <f t="shared" si="116"/>
        <v>108250.8</v>
      </c>
      <c r="U721" s="28">
        <f t="shared" si="117"/>
        <v>209368.8</v>
      </c>
      <c r="V721" s="28">
        <f>MIN(H721,I721)*INDEX('[1]2018_commission_structure-Start'!$A$15:$J$18,MATCH($E721,'[1]2018_commission_structure-Start'!$A$15:$A$18,0),MATCH(V$1,'[1]2018_commission_structure-Start'!$A$15:$J$15,0))</f>
        <v>108250.8</v>
      </c>
      <c r="W721" s="26">
        <f>IF($H721&gt;I721,MIN($H721-I721,J721-I721)*INDEX('[1]2018_commission_structure-Start'!$A$15:$J$18,MATCH($E721,'[1]2018_commission_structure-Start'!$A$15:$A$18,0),MATCH(W$1,'[1]2018_commission_structure-Start'!$A$15:$J$15,0)),0)</f>
        <v>0</v>
      </c>
      <c r="X721" s="26">
        <f>IF($H721&gt;J721,MIN($H721-J721,K721-J721)*INDEX('[1]2018_commission_structure-Start'!$A$15:$J$18,MATCH($E721,'[1]2018_commission_structure-Start'!$A$15:$A$18,0),MATCH(X$1,'[1]2018_commission_structure-Start'!$A$15:$J$15,0)),0)</f>
        <v>0</v>
      </c>
      <c r="Y721" s="26">
        <f>IF($H721&gt;K721,MIN($H721-K721,L721-K721)*INDEX('[1]2018_commission_structure-Start'!$A$15:$J$18,MATCH($E721,'[1]2018_commission_structure-Start'!$A$15:$A$18,0),MATCH(Y$1,'[1]2018_commission_structure-Start'!$A$15:$J$15,0)),0)</f>
        <v>0</v>
      </c>
      <c r="Z721" s="26">
        <f>IF(H721&gt;L721,(H721-L721)*INDEX('[1]2018_commission_structure-Start'!$A$21:$I$24,MATCH($E721,'[1]2018_commission_structure-Start'!$A$21:$A$24,0),MATCH(Z$1,'[1]2018_commission_structure-Start'!$A$21:$I$21,0)),0)</f>
        <v>0</v>
      </c>
      <c r="AA721" s="28">
        <f t="shared" si="118"/>
        <v>108250.8</v>
      </c>
      <c r="AB721" s="28">
        <f t="shared" si="119"/>
        <v>209368.8</v>
      </c>
    </row>
    <row r="722" spans="1:28" x14ac:dyDescent="0.2">
      <c r="A722" s="25" t="str">
        <f t="shared" si="110"/>
        <v>Tracy Briztman</v>
      </c>
      <c r="B722" s="25">
        <v>5005774041</v>
      </c>
      <c r="C722" s="25" t="s">
        <v>1400</v>
      </c>
      <c r="D722" s="25" t="s">
        <v>1401</v>
      </c>
      <c r="E722" s="25" t="s">
        <v>7</v>
      </c>
      <c r="F722" s="25">
        <v>47985</v>
      </c>
      <c r="G722" s="25">
        <f>COUNTIF([1]deals_closed!D:D,B722)</f>
        <v>21</v>
      </c>
      <c r="H722" s="26">
        <f>SUMIF([1]deals_closed!D:D,B722,[1]deals_closed!C:C)</f>
        <v>631287</v>
      </c>
      <c r="I722" s="26">
        <f>VLOOKUP(E722,'[1]2018_commission_structure-Start'!$A$22:$I$24,9,FALSE)</f>
        <v>500000</v>
      </c>
      <c r="J722" s="26">
        <f t="shared" si="111"/>
        <v>625000</v>
      </c>
      <c r="K722" s="26">
        <f t="shared" si="112"/>
        <v>750000</v>
      </c>
      <c r="L722" s="26">
        <f t="shared" si="113"/>
        <v>1000000</v>
      </c>
      <c r="M722" s="27">
        <f t="shared" si="114"/>
        <v>1.2625740000000001</v>
      </c>
      <c r="N722" s="25" t="str">
        <f t="shared" si="115"/>
        <v>125-150%</v>
      </c>
      <c r="O722" s="28">
        <f>MIN(H722,I722)*INDEX('[1]2018_commission_structure-Start'!$A$21:$I$24,MATCH($E722,'[1]2018_commission_structure-Start'!$A$21:$A$24,0),MATCH(O$1,'[1]2018_commission_structure-Start'!$A$21:$I$21,0))</f>
        <v>50000</v>
      </c>
      <c r="P722" s="26">
        <f>IF(H722&gt;I722,MIN(H722-I722,J722-I722)*INDEX('[1]2018_commission_structure-Start'!$A$21:$I$24,MATCH($E722,'[1]2018_commission_structure-Start'!$A$21:$A$24,0), MATCH(P$1,'[1]2018_commission_structure-Start'!$A$21:$I$21,0)),0)</f>
        <v>18750</v>
      </c>
      <c r="Q722" s="26">
        <f>IF($H722&gt;J722,MIN($H722-J722,K722-J722)*INDEX('[1]2018_commission_structure-Start'!$A$21:$I$24,MATCH($E722,'[1]2018_commission_structure-Start'!$A$21:$A$24,0), MATCH(Q$1,'[1]2018_commission_structure-Start'!$A$21:$I$21,0)),0)</f>
        <v>1131.6599999999999</v>
      </c>
      <c r="R722" s="26">
        <f>IF($H722&gt;K722,MIN($H722-K722,L722-K722)*INDEX('[1]2018_commission_structure-Start'!$A$21:$I$24,MATCH($E722,'[1]2018_commission_structure-Start'!$A$21:$A$24,0), MATCH(R$1,'[1]2018_commission_structure-Start'!$A$21:$I$21,0)),0)</f>
        <v>0</v>
      </c>
      <c r="S722" s="26">
        <f>IF(H722&gt;L722,(H722-L722)*INDEX('[1]2018_commission_structure-Start'!$A$21:$I$24,MATCH($E722,'[1]2018_commission_structure-Start'!$A$21:$A$24,0),MATCH(S$1,'[1]2018_commission_structure-Start'!$A$21:$I$21,0)),0)</f>
        <v>0</v>
      </c>
      <c r="T722" s="28">
        <f t="shared" si="116"/>
        <v>69881.66</v>
      </c>
      <c r="U722" s="28">
        <f t="shared" si="117"/>
        <v>117866.66</v>
      </c>
      <c r="V722" s="28">
        <f>MIN(H722,I722)*INDEX('[1]2018_commission_structure-Start'!$A$15:$J$18,MATCH($E722,'[1]2018_commission_structure-Start'!$A$15:$A$18,0),MATCH(V$1,'[1]2018_commission_structure-Start'!$A$15:$J$15,0))</f>
        <v>60000</v>
      </c>
      <c r="W722" s="26">
        <f>IF($H722&gt;I722,MIN($H722-I722,J722-I722)*INDEX('[1]2018_commission_structure-Start'!$A$15:$J$18,MATCH($E722,'[1]2018_commission_structure-Start'!$A$15:$A$18,0),MATCH(W$1,'[1]2018_commission_structure-Start'!$A$15:$J$15,0)),0)</f>
        <v>21250</v>
      </c>
      <c r="X722" s="26">
        <f>IF($H722&gt;J722,MIN($H722-J722,K722-J722)*INDEX('[1]2018_commission_structure-Start'!$A$15:$J$18,MATCH($E722,'[1]2018_commission_structure-Start'!$A$15:$A$18,0),MATCH(X$1,'[1]2018_commission_structure-Start'!$A$15:$J$15,0)),0)</f>
        <v>1257.4000000000001</v>
      </c>
      <c r="Y722" s="26">
        <f>IF($H722&gt;K722,MIN($H722-K722,L722-K722)*INDEX('[1]2018_commission_structure-Start'!$A$15:$J$18,MATCH($E722,'[1]2018_commission_structure-Start'!$A$15:$A$18,0),MATCH(Y$1,'[1]2018_commission_structure-Start'!$A$15:$J$15,0)),0)</f>
        <v>0</v>
      </c>
      <c r="Z722" s="26">
        <f>IF(H722&gt;L722,(H722-L722)*INDEX('[1]2018_commission_structure-Start'!$A$21:$I$24,MATCH($E722,'[1]2018_commission_structure-Start'!$A$21:$A$24,0),MATCH(Z$1,'[1]2018_commission_structure-Start'!$A$21:$I$21,0)),0)</f>
        <v>0</v>
      </c>
      <c r="AA722" s="28">
        <f t="shared" si="118"/>
        <v>82507.399999999994</v>
      </c>
      <c r="AB722" s="28">
        <f t="shared" si="119"/>
        <v>130492.4</v>
      </c>
    </row>
    <row r="723" spans="1:28" x14ac:dyDescent="0.2">
      <c r="A723" s="25" t="str">
        <f t="shared" si="110"/>
        <v>Kristien Llewelly</v>
      </c>
      <c r="B723" s="25">
        <v>3933561566</v>
      </c>
      <c r="C723" s="25" t="s">
        <v>1402</v>
      </c>
      <c r="D723" s="25" t="s">
        <v>1403</v>
      </c>
      <c r="E723" s="25" t="s">
        <v>7</v>
      </c>
      <c r="F723" s="25">
        <v>39956</v>
      </c>
      <c r="G723" s="25">
        <f>COUNTIF([1]deals_closed!D:D,B723)</f>
        <v>20</v>
      </c>
      <c r="H723" s="26">
        <f>SUMIF([1]deals_closed!D:D,B723,[1]deals_closed!C:C)</f>
        <v>630390</v>
      </c>
      <c r="I723" s="26">
        <f>VLOOKUP(E723,'[1]2018_commission_structure-Start'!$A$22:$I$24,9,FALSE)</f>
        <v>500000</v>
      </c>
      <c r="J723" s="26">
        <f t="shared" si="111"/>
        <v>625000</v>
      </c>
      <c r="K723" s="26">
        <f t="shared" si="112"/>
        <v>750000</v>
      </c>
      <c r="L723" s="26">
        <f t="shared" si="113"/>
        <v>1000000</v>
      </c>
      <c r="M723" s="27">
        <f t="shared" si="114"/>
        <v>1.26078</v>
      </c>
      <c r="N723" s="25" t="str">
        <f t="shared" si="115"/>
        <v>125-150%</v>
      </c>
      <c r="O723" s="28">
        <f>MIN(H723,I723)*INDEX('[1]2018_commission_structure-Start'!$A$21:$I$24,MATCH($E723,'[1]2018_commission_structure-Start'!$A$21:$A$24,0),MATCH(O$1,'[1]2018_commission_structure-Start'!$A$21:$I$21,0))</f>
        <v>50000</v>
      </c>
      <c r="P723" s="26">
        <f>IF(H723&gt;I723,MIN(H723-I723,J723-I723)*INDEX('[1]2018_commission_structure-Start'!$A$21:$I$24,MATCH($E723,'[1]2018_commission_structure-Start'!$A$21:$A$24,0), MATCH(P$1,'[1]2018_commission_structure-Start'!$A$21:$I$21,0)),0)</f>
        <v>18750</v>
      </c>
      <c r="Q723" s="26">
        <f>IF($H723&gt;J723,MIN($H723-J723,K723-J723)*INDEX('[1]2018_commission_structure-Start'!$A$21:$I$24,MATCH($E723,'[1]2018_commission_structure-Start'!$A$21:$A$24,0), MATCH(Q$1,'[1]2018_commission_structure-Start'!$A$21:$I$21,0)),0)</f>
        <v>970.19999999999993</v>
      </c>
      <c r="R723" s="26">
        <f>IF($H723&gt;K723,MIN($H723-K723,L723-K723)*INDEX('[1]2018_commission_structure-Start'!$A$21:$I$24,MATCH($E723,'[1]2018_commission_structure-Start'!$A$21:$A$24,0), MATCH(R$1,'[1]2018_commission_structure-Start'!$A$21:$I$21,0)),0)</f>
        <v>0</v>
      </c>
      <c r="S723" s="26">
        <f>IF(H723&gt;L723,(H723-L723)*INDEX('[1]2018_commission_structure-Start'!$A$21:$I$24,MATCH($E723,'[1]2018_commission_structure-Start'!$A$21:$A$24,0),MATCH(S$1,'[1]2018_commission_structure-Start'!$A$21:$I$21,0)),0)</f>
        <v>0</v>
      </c>
      <c r="T723" s="28">
        <f t="shared" si="116"/>
        <v>69720.2</v>
      </c>
      <c r="U723" s="28">
        <f t="shared" si="117"/>
        <v>109676.2</v>
      </c>
      <c r="V723" s="28">
        <f>MIN(H723,I723)*INDEX('[1]2018_commission_structure-Start'!$A$15:$J$18,MATCH($E723,'[1]2018_commission_structure-Start'!$A$15:$A$18,0),MATCH(V$1,'[1]2018_commission_structure-Start'!$A$15:$J$15,0))</f>
        <v>60000</v>
      </c>
      <c r="W723" s="26">
        <f>IF($H723&gt;I723,MIN($H723-I723,J723-I723)*INDEX('[1]2018_commission_structure-Start'!$A$15:$J$18,MATCH($E723,'[1]2018_commission_structure-Start'!$A$15:$A$18,0),MATCH(W$1,'[1]2018_commission_structure-Start'!$A$15:$J$15,0)),0)</f>
        <v>21250</v>
      </c>
      <c r="X723" s="26">
        <f>IF($H723&gt;J723,MIN($H723-J723,K723-J723)*INDEX('[1]2018_commission_structure-Start'!$A$15:$J$18,MATCH($E723,'[1]2018_commission_structure-Start'!$A$15:$A$18,0),MATCH(X$1,'[1]2018_commission_structure-Start'!$A$15:$J$15,0)),0)</f>
        <v>1078</v>
      </c>
      <c r="Y723" s="26">
        <f>IF($H723&gt;K723,MIN($H723-K723,L723-K723)*INDEX('[1]2018_commission_structure-Start'!$A$15:$J$18,MATCH($E723,'[1]2018_commission_structure-Start'!$A$15:$A$18,0),MATCH(Y$1,'[1]2018_commission_structure-Start'!$A$15:$J$15,0)),0)</f>
        <v>0</v>
      </c>
      <c r="Z723" s="26">
        <f>IF(H723&gt;L723,(H723-L723)*INDEX('[1]2018_commission_structure-Start'!$A$21:$I$24,MATCH($E723,'[1]2018_commission_structure-Start'!$A$21:$A$24,0),MATCH(Z$1,'[1]2018_commission_structure-Start'!$A$21:$I$21,0)),0)</f>
        <v>0</v>
      </c>
      <c r="AA723" s="28">
        <f t="shared" si="118"/>
        <v>82328</v>
      </c>
      <c r="AB723" s="28">
        <f t="shared" si="119"/>
        <v>122284</v>
      </c>
    </row>
    <row r="724" spans="1:28" x14ac:dyDescent="0.2">
      <c r="A724" s="25" t="str">
        <f t="shared" si="110"/>
        <v>Beverie Ducket</v>
      </c>
      <c r="B724" s="25">
        <v>7912639675</v>
      </c>
      <c r="C724" s="25" t="s">
        <v>1404</v>
      </c>
      <c r="D724" s="25" t="s">
        <v>1405</v>
      </c>
      <c r="E724" s="25" t="s">
        <v>7</v>
      </c>
      <c r="F724" s="25">
        <v>35505</v>
      </c>
      <c r="G724" s="25">
        <f>COUNTIF([1]deals_closed!D:D,B724)</f>
        <v>21</v>
      </c>
      <c r="H724" s="26">
        <f>SUMIF([1]deals_closed!D:D,B724,[1]deals_closed!C:C)</f>
        <v>792341</v>
      </c>
      <c r="I724" s="26">
        <f>VLOOKUP(E724,'[1]2018_commission_structure-Start'!$A$22:$I$24,9,FALSE)</f>
        <v>500000</v>
      </c>
      <c r="J724" s="26">
        <f t="shared" si="111"/>
        <v>625000</v>
      </c>
      <c r="K724" s="26">
        <f t="shared" si="112"/>
        <v>750000</v>
      </c>
      <c r="L724" s="26">
        <f t="shared" si="113"/>
        <v>1000000</v>
      </c>
      <c r="M724" s="27">
        <f t="shared" si="114"/>
        <v>1.5846819999999999</v>
      </c>
      <c r="N724" s="25" t="str">
        <f t="shared" si="115"/>
        <v>150-200%</v>
      </c>
      <c r="O724" s="28">
        <f>MIN(H724,I724)*INDEX('[1]2018_commission_structure-Start'!$A$21:$I$24,MATCH($E724,'[1]2018_commission_structure-Start'!$A$21:$A$24,0),MATCH(O$1,'[1]2018_commission_structure-Start'!$A$21:$I$21,0))</f>
        <v>50000</v>
      </c>
      <c r="P724" s="26">
        <f>IF(H724&gt;I724,MIN(H724-I724,J724-I724)*INDEX('[1]2018_commission_structure-Start'!$A$21:$I$24,MATCH($E724,'[1]2018_commission_structure-Start'!$A$21:$A$24,0), MATCH(P$1,'[1]2018_commission_structure-Start'!$A$21:$I$21,0)),0)</f>
        <v>18750</v>
      </c>
      <c r="Q724" s="26">
        <f>IF($H724&gt;J724,MIN($H724-J724,K724-J724)*INDEX('[1]2018_commission_structure-Start'!$A$21:$I$24,MATCH($E724,'[1]2018_commission_structure-Start'!$A$21:$A$24,0), MATCH(Q$1,'[1]2018_commission_structure-Start'!$A$21:$I$21,0)),0)</f>
        <v>22500</v>
      </c>
      <c r="R724" s="26">
        <f>IF($H724&gt;K724,MIN($H724-K724,L724-K724)*INDEX('[1]2018_commission_structure-Start'!$A$21:$I$24,MATCH($E724,'[1]2018_commission_structure-Start'!$A$21:$A$24,0), MATCH(R$1,'[1]2018_commission_structure-Start'!$A$21:$I$21,0)),0)</f>
        <v>9315.02</v>
      </c>
      <c r="S724" s="26">
        <f>IF(H724&gt;L724,(H724-L724)*INDEX('[1]2018_commission_structure-Start'!$A$21:$I$24,MATCH($E724,'[1]2018_commission_structure-Start'!$A$21:$A$24,0),MATCH(S$1,'[1]2018_commission_structure-Start'!$A$21:$I$21,0)),0)</f>
        <v>0</v>
      </c>
      <c r="T724" s="28">
        <f t="shared" si="116"/>
        <v>100565.02</v>
      </c>
      <c r="U724" s="28">
        <f t="shared" si="117"/>
        <v>136070.02000000002</v>
      </c>
      <c r="V724" s="28">
        <f>MIN(H724,I724)*INDEX('[1]2018_commission_structure-Start'!$A$15:$J$18,MATCH($E724,'[1]2018_commission_structure-Start'!$A$15:$A$18,0),MATCH(V$1,'[1]2018_commission_structure-Start'!$A$15:$J$15,0))</f>
        <v>60000</v>
      </c>
      <c r="W724" s="26">
        <f>IF($H724&gt;I724,MIN($H724-I724,J724-I724)*INDEX('[1]2018_commission_structure-Start'!$A$15:$J$18,MATCH($E724,'[1]2018_commission_structure-Start'!$A$15:$A$18,0),MATCH(W$1,'[1]2018_commission_structure-Start'!$A$15:$J$15,0)),0)</f>
        <v>21250</v>
      </c>
      <c r="X724" s="26">
        <f>IF($H724&gt;J724,MIN($H724-J724,K724-J724)*INDEX('[1]2018_commission_structure-Start'!$A$15:$J$18,MATCH($E724,'[1]2018_commission_structure-Start'!$A$15:$A$18,0),MATCH(X$1,'[1]2018_commission_structure-Start'!$A$15:$J$15,0)),0)</f>
        <v>25000</v>
      </c>
      <c r="Y724" s="26">
        <f>IF($H724&gt;K724,MIN($H724-K724,L724-K724)*INDEX('[1]2018_commission_structure-Start'!$A$15:$J$18,MATCH($E724,'[1]2018_commission_structure-Start'!$A$15:$A$18,0),MATCH(Y$1,'[1]2018_commission_structure-Start'!$A$15:$J$15,0)),0)</f>
        <v>9315.02</v>
      </c>
      <c r="Z724" s="26">
        <f>IF(H724&gt;L724,(H724-L724)*INDEX('[1]2018_commission_structure-Start'!$A$21:$I$24,MATCH($E724,'[1]2018_commission_structure-Start'!$A$21:$A$24,0),MATCH(Z$1,'[1]2018_commission_structure-Start'!$A$21:$I$21,0)),0)</f>
        <v>0</v>
      </c>
      <c r="AA724" s="28">
        <f t="shared" si="118"/>
        <v>115565.02</v>
      </c>
      <c r="AB724" s="28">
        <f t="shared" si="119"/>
        <v>151070.02000000002</v>
      </c>
    </row>
    <row r="725" spans="1:28" x14ac:dyDescent="0.2">
      <c r="A725" s="25" t="str">
        <f t="shared" si="110"/>
        <v>Meg Greensides</v>
      </c>
      <c r="B725" s="25">
        <v>8350412399</v>
      </c>
      <c r="C725" s="25" t="s">
        <v>1406</v>
      </c>
      <c r="D725" s="25" t="s">
        <v>1407</v>
      </c>
      <c r="E725" s="25" t="s">
        <v>10</v>
      </c>
      <c r="F725" s="25">
        <v>85407</v>
      </c>
      <c r="G725" s="25">
        <f>COUNTIF([1]deals_closed!D:D,B725)</f>
        <v>11</v>
      </c>
      <c r="H725" s="26">
        <f>SUMIF([1]deals_closed!D:D,B725,[1]deals_closed!C:C)</f>
        <v>290823</v>
      </c>
      <c r="I725" s="26">
        <f>VLOOKUP(E725,'[1]2018_commission_structure-Start'!$A$22:$I$24,9,FALSE)</f>
        <v>750000</v>
      </c>
      <c r="J725" s="26">
        <f t="shared" si="111"/>
        <v>937500</v>
      </c>
      <c r="K725" s="26">
        <f t="shared" si="112"/>
        <v>1125000</v>
      </c>
      <c r="L725" s="26">
        <f t="shared" si="113"/>
        <v>1500000</v>
      </c>
      <c r="M725" s="27">
        <f t="shared" si="114"/>
        <v>0.387764</v>
      </c>
      <c r="N725" s="25" t="str">
        <f t="shared" si="115"/>
        <v>0-100%</v>
      </c>
      <c r="O725" s="28">
        <f>MIN(H725,I725)*INDEX('[1]2018_commission_structure-Start'!$A$21:$I$24,MATCH($E725,'[1]2018_commission_structure-Start'!$A$21:$A$24,0),MATCH(O$1,'[1]2018_commission_structure-Start'!$A$21:$I$21,0))</f>
        <v>43623.45</v>
      </c>
      <c r="P725" s="26">
        <f>IF(H725&gt;I725,MIN(H725-I725,J725-I725)*INDEX('[1]2018_commission_structure-Start'!$A$21:$I$24,MATCH($E725,'[1]2018_commission_structure-Start'!$A$21:$A$24,0), MATCH(P$1,'[1]2018_commission_structure-Start'!$A$21:$I$21,0)),0)</f>
        <v>0</v>
      </c>
      <c r="Q725" s="26">
        <f>IF($H725&gt;J725,MIN($H725-J725,K725-J725)*INDEX('[1]2018_commission_structure-Start'!$A$21:$I$24,MATCH($E725,'[1]2018_commission_structure-Start'!$A$21:$A$24,0), MATCH(Q$1,'[1]2018_commission_structure-Start'!$A$21:$I$21,0)),0)</f>
        <v>0</v>
      </c>
      <c r="R725" s="26">
        <f>IF($H725&gt;K725,MIN($H725-K725,L725-K725)*INDEX('[1]2018_commission_structure-Start'!$A$21:$I$24,MATCH($E725,'[1]2018_commission_structure-Start'!$A$21:$A$24,0), MATCH(R$1,'[1]2018_commission_structure-Start'!$A$21:$I$21,0)),0)</f>
        <v>0</v>
      </c>
      <c r="S725" s="26">
        <f>IF(H725&gt;L725,(H725-L725)*INDEX('[1]2018_commission_structure-Start'!$A$21:$I$24,MATCH($E725,'[1]2018_commission_structure-Start'!$A$21:$A$24,0),MATCH(S$1,'[1]2018_commission_structure-Start'!$A$21:$I$21,0)),0)</f>
        <v>0</v>
      </c>
      <c r="T725" s="28">
        <f t="shared" si="116"/>
        <v>43623.45</v>
      </c>
      <c r="U725" s="28">
        <f t="shared" si="117"/>
        <v>129030.45</v>
      </c>
      <c r="V725" s="28">
        <f>MIN(H725,I725)*INDEX('[1]2018_commission_structure-Start'!$A$15:$J$18,MATCH($E725,'[1]2018_commission_structure-Start'!$A$15:$A$18,0),MATCH(V$1,'[1]2018_commission_structure-Start'!$A$15:$J$15,0))</f>
        <v>43623.45</v>
      </c>
      <c r="W725" s="26">
        <f>IF($H725&gt;I725,MIN($H725-I725,J725-I725)*INDEX('[1]2018_commission_structure-Start'!$A$15:$J$18,MATCH($E725,'[1]2018_commission_structure-Start'!$A$15:$A$18,0),MATCH(W$1,'[1]2018_commission_structure-Start'!$A$15:$J$15,0)),0)</f>
        <v>0</v>
      </c>
      <c r="X725" s="26">
        <f>IF($H725&gt;J725,MIN($H725-J725,K725-J725)*INDEX('[1]2018_commission_structure-Start'!$A$15:$J$18,MATCH($E725,'[1]2018_commission_structure-Start'!$A$15:$A$18,0),MATCH(X$1,'[1]2018_commission_structure-Start'!$A$15:$J$15,0)),0)</f>
        <v>0</v>
      </c>
      <c r="Y725" s="26">
        <f>IF($H725&gt;K725,MIN($H725-K725,L725-K725)*INDEX('[1]2018_commission_structure-Start'!$A$15:$J$18,MATCH($E725,'[1]2018_commission_structure-Start'!$A$15:$A$18,0),MATCH(Y$1,'[1]2018_commission_structure-Start'!$A$15:$J$15,0)),0)</f>
        <v>0</v>
      </c>
      <c r="Z725" s="26">
        <f>IF(H725&gt;L725,(H725-L725)*INDEX('[1]2018_commission_structure-Start'!$A$21:$I$24,MATCH($E725,'[1]2018_commission_structure-Start'!$A$21:$A$24,0),MATCH(Z$1,'[1]2018_commission_structure-Start'!$A$21:$I$21,0)),0)</f>
        <v>0</v>
      </c>
      <c r="AA725" s="28">
        <f t="shared" si="118"/>
        <v>43623.45</v>
      </c>
      <c r="AB725" s="28">
        <f t="shared" si="119"/>
        <v>129030.45</v>
      </c>
    </row>
    <row r="726" spans="1:28" x14ac:dyDescent="0.2">
      <c r="A726" s="25" t="str">
        <f t="shared" si="110"/>
        <v>Abram Causton</v>
      </c>
      <c r="B726" s="25">
        <v>513904581</v>
      </c>
      <c r="C726" s="25" t="s">
        <v>1223</v>
      </c>
      <c r="D726" s="25" t="s">
        <v>1408</v>
      </c>
      <c r="E726" s="25" t="s">
        <v>10</v>
      </c>
      <c r="F726" s="25">
        <v>98894</v>
      </c>
      <c r="G726" s="25">
        <f>COUNTIF([1]deals_closed!D:D,B726)</f>
        <v>17</v>
      </c>
      <c r="H726" s="26">
        <f>SUMIF([1]deals_closed!D:D,B726,[1]deals_closed!C:C)</f>
        <v>691255</v>
      </c>
      <c r="I726" s="26">
        <f>VLOOKUP(E726,'[1]2018_commission_structure-Start'!$A$22:$I$24,9,FALSE)</f>
        <v>750000</v>
      </c>
      <c r="J726" s="26">
        <f t="shared" si="111"/>
        <v>937500</v>
      </c>
      <c r="K726" s="26">
        <f t="shared" si="112"/>
        <v>1125000</v>
      </c>
      <c r="L726" s="26">
        <f t="shared" si="113"/>
        <v>1500000</v>
      </c>
      <c r="M726" s="27">
        <f t="shared" si="114"/>
        <v>0.92167333333333334</v>
      </c>
      <c r="N726" s="25" t="str">
        <f t="shared" si="115"/>
        <v>0-100%</v>
      </c>
      <c r="O726" s="28">
        <f>MIN(H726,I726)*INDEX('[1]2018_commission_structure-Start'!$A$21:$I$24,MATCH($E726,'[1]2018_commission_structure-Start'!$A$21:$A$24,0),MATCH(O$1,'[1]2018_commission_structure-Start'!$A$21:$I$21,0))</f>
        <v>103688.25</v>
      </c>
      <c r="P726" s="26">
        <f>IF(H726&gt;I726,MIN(H726-I726,J726-I726)*INDEX('[1]2018_commission_structure-Start'!$A$21:$I$24,MATCH($E726,'[1]2018_commission_structure-Start'!$A$21:$A$24,0), MATCH(P$1,'[1]2018_commission_structure-Start'!$A$21:$I$21,0)),0)</f>
        <v>0</v>
      </c>
      <c r="Q726" s="26">
        <f>IF($H726&gt;J726,MIN($H726-J726,K726-J726)*INDEX('[1]2018_commission_structure-Start'!$A$21:$I$24,MATCH($E726,'[1]2018_commission_structure-Start'!$A$21:$A$24,0), MATCH(Q$1,'[1]2018_commission_structure-Start'!$A$21:$I$21,0)),0)</f>
        <v>0</v>
      </c>
      <c r="R726" s="26">
        <f>IF($H726&gt;K726,MIN($H726-K726,L726-K726)*INDEX('[1]2018_commission_structure-Start'!$A$21:$I$24,MATCH($E726,'[1]2018_commission_structure-Start'!$A$21:$A$24,0), MATCH(R$1,'[1]2018_commission_structure-Start'!$A$21:$I$21,0)),0)</f>
        <v>0</v>
      </c>
      <c r="S726" s="26">
        <f>IF(H726&gt;L726,(H726-L726)*INDEX('[1]2018_commission_structure-Start'!$A$21:$I$24,MATCH($E726,'[1]2018_commission_structure-Start'!$A$21:$A$24,0),MATCH(S$1,'[1]2018_commission_structure-Start'!$A$21:$I$21,0)),0)</f>
        <v>0</v>
      </c>
      <c r="T726" s="28">
        <f t="shared" si="116"/>
        <v>103688.25</v>
      </c>
      <c r="U726" s="28">
        <f t="shared" si="117"/>
        <v>202582.25</v>
      </c>
      <c r="V726" s="28">
        <f>MIN(H726,I726)*INDEX('[1]2018_commission_structure-Start'!$A$15:$J$18,MATCH($E726,'[1]2018_commission_structure-Start'!$A$15:$A$18,0),MATCH(V$1,'[1]2018_commission_structure-Start'!$A$15:$J$15,0))</f>
        <v>103688.25</v>
      </c>
      <c r="W726" s="26">
        <f>IF($H726&gt;I726,MIN($H726-I726,J726-I726)*INDEX('[1]2018_commission_structure-Start'!$A$15:$J$18,MATCH($E726,'[1]2018_commission_structure-Start'!$A$15:$A$18,0),MATCH(W$1,'[1]2018_commission_structure-Start'!$A$15:$J$15,0)),0)</f>
        <v>0</v>
      </c>
      <c r="X726" s="26">
        <f>IF($H726&gt;J726,MIN($H726-J726,K726-J726)*INDEX('[1]2018_commission_structure-Start'!$A$15:$J$18,MATCH($E726,'[1]2018_commission_structure-Start'!$A$15:$A$18,0),MATCH(X$1,'[1]2018_commission_structure-Start'!$A$15:$J$15,0)),0)</f>
        <v>0</v>
      </c>
      <c r="Y726" s="26">
        <f>IF($H726&gt;K726,MIN($H726-K726,L726-K726)*INDEX('[1]2018_commission_structure-Start'!$A$15:$J$18,MATCH($E726,'[1]2018_commission_structure-Start'!$A$15:$A$18,0),MATCH(Y$1,'[1]2018_commission_structure-Start'!$A$15:$J$15,0)),0)</f>
        <v>0</v>
      </c>
      <c r="Z726" s="26">
        <f>IF(H726&gt;L726,(H726-L726)*INDEX('[1]2018_commission_structure-Start'!$A$21:$I$24,MATCH($E726,'[1]2018_commission_structure-Start'!$A$21:$A$24,0),MATCH(Z$1,'[1]2018_commission_structure-Start'!$A$21:$I$21,0)),0)</f>
        <v>0</v>
      </c>
      <c r="AA726" s="28">
        <f t="shared" si="118"/>
        <v>103688.25</v>
      </c>
      <c r="AB726" s="28">
        <f t="shared" si="119"/>
        <v>202582.25</v>
      </c>
    </row>
    <row r="727" spans="1:28" x14ac:dyDescent="0.2">
      <c r="A727" s="25" t="str">
        <f t="shared" si="110"/>
        <v>Sophie MacLoughlin</v>
      </c>
      <c r="B727" s="25">
        <v>3227873028</v>
      </c>
      <c r="C727" s="25" t="s">
        <v>1409</v>
      </c>
      <c r="D727" s="25" t="s">
        <v>1410</v>
      </c>
      <c r="E727" s="25" t="s">
        <v>29</v>
      </c>
      <c r="F727" s="25">
        <v>66623</v>
      </c>
      <c r="G727" s="25">
        <f>COUNTIF([1]deals_closed!D:D,B727)</f>
        <v>24</v>
      </c>
      <c r="H727" s="26">
        <f>SUMIF([1]deals_closed!D:D,B727,[1]deals_closed!C:C)</f>
        <v>833601</v>
      </c>
      <c r="I727" s="26">
        <f>VLOOKUP(E727,'[1]2018_commission_structure-Start'!$A$22:$I$24,9,FALSE)</f>
        <v>600000</v>
      </c>
      <c r="J727" s="26">
        <f t="shared" si="111"/>
        <v>750000</v>
      </c>
      <c r="K727" s="26">
        <f t="shared" si="112"/>
        <v>900000</v>
      </c>
      <c r="L727" s="26">
        <f t="shared" si="113"/>
        <v>1200000</v>
      </c>
      <c r="M727" s="27">
        <f t="shared" si="114"/>
        <v>1.389335</v>
      </c>
      <c r="N727" s="25" t="str">
        <f t="shared" si="115"/>
        <v>125-150%</v>
      </c>
      <c r="O727" s="28">
        <f>MIN(H727,I727)*INDEX('[1]2018_commission_structure-Start'!$A$21:$I$24,MATCH($E727,'[1]2018_commission_structure-Start'!$A$21:$A$24,0),MATCH(O$1,'[1]2018_commission_structure-Start'!$A$21:$I$21,0))</f>
        <v>78000</v>
      </c>
      <c r="P727" s="26">
        <f>IF(H727&gt;I727,MIN(H727-I727,J727-I727)*INDEX('[1]2018_commission_structure-Start'!$A$21:$I$24,MATCH($E727,'[1]2018_commission_structure-Start'!$A$21:$A$24,0), MATCH(P$1,'[1]2018_commission_structure-Start'!$A$21:$I$21,0)),0)</f>
        <v>25500.000000000004</v>
      </c>
      <c r="Q727" s="26">
        <f>IF($H727&gt;J727,MIN($H727-J727,K727-J727)*INDEX('[1]2018_commission_structure-Start'!$A$21:$I$24,MATCH($E727,'[1]2018_commission_structure-Start'!$A$21:$A$24,0), MATCH(Q$1,'[1]2018_commission_structure-Start'!$A$21:$I$21,0)),0)</f>
        <v>17556.21</v>
      </c>
      <c r="R727" s="26">
        <f>IF($H727&gt;K727,MIN($H727-K727,L727-K727)*INDEX('[1]2018_commission_structure-Start'!$A$21:$I$24,MATCH($E727,'[1]2018_commission_structure-Start'!$A$21:$A$24,0), MATCH(R$1,'[1]2018_commission_structure-Start'!$A$21:$I$21,0)),0)</f>
        <v>0</v>
      </c>
      <c r="S727" s="26">
        <f>IF(H727&gt;L727,(H727-L727)*INDEX('[1]2018_commission_structure-Start'!$A$21:$I$24,MATCH($E727,'[1]2018_commission_structure-Start'!$A$21:$A$24,0),MATCH(S$1,'[1]2018_commission_structure-Start'!$A$21:$I$21,0)),0)</f>
        <v>0</v>
      </c>
      <c r="T727" s="28">
        <f t="shared" si="116"/>
        <v>121056.20999999999</v>
      </c>
      <c r="U727" s="28">
        <f t="shared" si="117"/>
        <v>187679.21</v>
      </c>
      <c r="V727" s="28">
        <f>MIN(H727,I727)*INDEX('[1]2018_commission_structure-Start'!$A$15:$J$18,MATCH($E727,'[1]2018_commission_structure-Start'!$A$15:$A$18,0),MATCH(V$1,'[1]2018_commission_structure-Start'!$A$15:$J$15,0))</f>
        <v>90000</v>
      </c>
      <c r="W727" s="26">
        <f>IF($H727&gt;I727,MIN($H727-I727,J727-I727)*INDEX('[1]2018_commission_structure-Start'!$A$15:$J$18,MATCH($E727,'[1]2018_commission_structure-Start'!$A$15:$A$18,0),MATCH(W$1,'[1]2018_commission_structure-Start'!$A$15:$J$15,0)),0)</f>
        <v>27000</v>
      </c>
      <c r="X727" s="26">
        <f>IF($H727&gt;J727,MIN($H727-J727,K727-J727)*INDEX('[1]2018_commission_structure-Start'!$A$15:$J$18,MATCH($E727,'[1]2018_commission_structure-Start'!$A$15:$A$18,0),MATCH(X$1,'[1]2018_commission_structure-Start'!$A$15:$J$15,0)),0)</f>
        <v>20900.25</v>
      </c>
      <c r="Y727" s="26">
        <f>IF($H727&gt;K727,MIN($H727-K727,L727-K727)*INDEX('[1]2018_commission_structure-Start'!$A$15:$J$18,MATCH($E727,'[1]2018_commission_structure-Start'!$A$15:$A$18,0),MATCH(Y$1,'[1]2018_commission_structure-Start'!$A$15:$J$15,0)),0)</f>
        <v>0</v>
      </c>
      <c r="Z727" s="26">
        <f>IF(H727&gt;L727,(H727-L727)*INDEX('[1]2018_commission_structure-Start'!$A$21:$I$24,MATCH($E727,'[1]2018_commission_structure-Start'!$A$21:$A$24,0),MATCH(Z$1,'[1]2018_commission_structure-Start'!$A$21:$I$21,0)),0)</f>
        <v>0</v>
      </c>
      <c r="AA727" s="28">
        <f t="shared" si="118"/>
        <v>137900.25</v>
      </c>
      <c r="AB727" s="28">
        <f t="shared" si="119"/>
        <v>204523.25</v>
      </c>
    </row>
    <row r="728" spans="1:28" x14ac:dyDescent="0.2">
      <c r="A728" s="25" t="str">
        <f t="shared" si="110"/>
        <v>Tiebout Roby</v>
      </c>
      <c r="B728" s="25">
        <v>4808886316</v>
      </c>
      <c r="C728" s="25" t="s">
        <v>1411</v>
      </c>
      <c r="D728" s="25" t="s">
        <v>1412</v>
      </c>
      <c r="E728" s="25" t="s">
        <v>10</v>
      </c>
      <c r="F728" s="25">
        <v>89443</v>
      </c>
      <c r="G728" s="25">
        <f>COUNTIF([1]deals_closed!D:D,B728)</f>
        <v>23</v>
      </c>
      <c r="H728" s="26">
        <f>SUMIF([1]deals_closed!D:D,B728,[1]deals_closed!C:C)</f>
        <v>857724</v>
      </c>
      <c r="I728" s="26">
        <f>VLOOKUP(E728,'[1]2018_commission_structure-Start'!$A$22:$I$24,9,FALSE)</f>
        <v>750000</v>
      </c>
      <c r="J728" s="26">
        <f t="shared" si="111"/>
        <v>937500</v>
      </c>
      <c r="K728" s="26">
        <f t="shared" si="112"/>
        <v>1125000</v>
      </c>
      <c r="L728" s="26">
        <f t="shared" si="113"/>
        <v>1500000</v>
      </c>
      <c r="M728" s="27">
        <f t="shared" si="114"/>
        <v>1.143632</v>
      </c>
      <c r="N728" s="25" t="str">
        <f t="shared" si="115"/>
        <v>100-125%</v>
      </c>
      <c r="O728" s="28">
        <f>MIN(H728,I728)*INDEX('[1]2018_commission_structure-Start'!$A$21:$I$24,MATCH($E728,'[1]2018_commission_structure-Start'!$A$21:$A$24,0),MATCH(O$1,'[1]2018_commission_structure-Start'!$A$21:$I$21,0))</f>
        <v>112500</v>
      </c>
      <c r="P728" s="26">
        <f>IF(H728&gt;I728,MIN(H728-I728,J728-I728)*INDEX('[1]2018_commission_structure-Start'!$A$21:$I$24,MATCH($E728,'[1]2018_commission_structure-Start'!$A$21:$A$24,0), MATCH(P$1,'[1]2018_commission_structure-Start'!$A$21:$I$21,0)),0)</f>
        <v>20467.560000000001</v>
      </c>
      <c r="Q728" s="26">
        <f>IF($H728&gt;J728,MIN($H728-J728,K728-J728)*INDEX('[1]2018_commission_structure-Start'!$A$21:$I$24,MATCH($E728,'[1]2018_commission_structure-Start'!$A$21:$A$24,0), MATCH(Q$1,'[1]2018_commission_structure-Start'!$A$21:$I$21,0)),0)</f>
        <v>0</v>
      </c>
      <c r="R728" s="26">
        <f>IF($H728&gt;K728,MIN($H728-K728,L728-K728)*INDEX('[1]2018_commission_structure-Start'!$A$21:$I$24,MATCH($E728,'[1]2018_commission_structure-Start'!$A$21:$A$24,0), MATCH(R$1,'[1]2018_commission_structure-Start'!$A$21:$I$21,0)),0)</f>
        <v>0</v>
      </c>
      <c r="S728" s="26">
        <f>IF(H728&gt;L728,(H728-L728)*INDEX('[1]2018_commission_structure-Start'!$A$21:$I$24,MATCH($E728,'[1]2018_commission_structure-Start'!$A$21:$A$24,0),MATCH(S$1,'[1]2018_commission_structure-Start'!$A$21:$I$21,0)),0)</f>
        <v>0</v>
      </c>
      <c r="T728" s="28">
        <f t="shared" si="116"/>
        <v>132967.56</v>
      </c>
      <c r="U728" s="28">
        <f t="shared" si="117"/>
        <v>222410.56</v>
      </c>
      <c r="V728" s="28">
        <f>MIN(H728,I728)*INDEX('[1]2018_commission_structure-Start'!$A$15:$J$18,MATCH($E728,'[1]2018_commission_structure-Start'!$A$15:$A$18,0),MATCH(V$1,'[1]2018_commission_structure-Start'!$A$15:$J$15,0))</f>
        <v>112500</v>
      </c>
      <c r="W728" s="26">
        <f>IF($H728&gt;I728,MIN($H728-I728,J728-I728)*INDEX('[1]2018_commission_structure-Start'!$A$15:$J$18,MATCH($E728,'[1]2018_commission_structure-Start'!$A$15:$A$18,0),MATCH(W$1,'[1]2018_commission_structure-Start'!$A$15:$J$15,0)),0)</f>
        <v>23699.279999999999</v>
      </c>
      <c r="X728" s="26">
        <f>IF($H728&gt;J728,MIN($H728-J728,K728-J728)*INDEX('[1]2018_commission_structure-Start'!$A$15:$J$18,MATCH($E728,'[1]2018_commission_structure-Start'!$A$15:$A$18,0),MATCH(X$1,'[1]2018_commission_structure-Start'!$A$15:$J$15,0)),0)</f>
        <v>0</v>
      </c>
      <c r="Y728" s="26">
        <f>IF($H728&gt;K728,MIN($H728-K728,L728-K728)*INDEX('[1]2018_commission_structure-Start'!$A$15:$J$18,MATCH($E728,'[1]2018_commission_structure-Start'!$A$15:$A$18,0),MATCH(Y$1,'[1]2018_commission_structure-Start'!$A$15:$J$15,0)),0)</f>
        <v>0</v>
      </c>
      <c r="Z728" s="26">
        <f>IF(H728&gt;L728,(H728-L728)*INDEX('[1]2018_commission_structure-Start'!$A$21:$I$24,MATCH($E728,'[1]2018_commission_structure-Start'!$A$21:$A$24,0),MATCH(Z$1,'[1]2018_commission_structure-Start'!$A$21:$I$21,0)),0)</f>
        <v>0</v>
      </c>
      <c r="AA728" s="28">
        <f t="shared" si="118"/>
        <v>136199.28</v>
      </c>
      <c r="AB728" s="28">
        <f t="shared" si="119"/>
        <v>225642.28</v>
      </c>
    </row>
    <row r="729" spans="1:28" x14ac:dyDescent="0.2">
      <c r="A729" s="25" t="str">
        <f t="shared" si="110"/>
        <v>Karalee Durrance</v>
      </c>
      <c r="B729" s="25">
        <v>3097425365</v>
      </c>
      <c r="C729" s="25" t="s">
        <v>1413</v>
      </c>
      <c r="D729" s="25" t="s">
        <v>1414</v>
      </c>
      <c r="E729" s="25" t="s">
        <v>7</v>
      </c>
      <c r="F729" s="25">
        <v>48216</v>
      </c>
      <c r="G729" s="25">
        <f>COUNTIF([1]deals_closed!D:D,B729)</f>
        <v>22</v>
      </c>
      <c r="H729" s="26">
        <f>SUMIF([1]deals_closed!D:D,B729,[1]deals_closed!C:C)</f>
        <v>606785</v>
      </c>
      <c r="I729" s="26">
        <f>VLOOKUP(E729,'[1]2018_commission_structure-Start'!$A$22:$I$24,9,FALSE)</f>
        <v>500000</v>
      </c>
      <c r="J729" s="26">
        <f t="shared" si="111"/>
        <v>625000</v>
      </c>
      <c r="K729" s="26">
        <f t="shared" si="112"/>
        <v>750000</v>
      </c>
      <c r="L729" s="26">
        <f t="shared" si="113"/>
        <v>1000000</v>
      </c>
      <c r="M729" s="27">
        <f t="shared" si="114"/>
        <v>1.21357</v>
      </c>
      <c r="N729" s="25" t="str">
        <f t="shared" si="115"/>
        <v>100-125%</v>
      </c>
      <c r="O729" s="28">
        <f>MIN(H729,I729)*INDEX('[1]2018_commission_structure-Start'!$A$21:$I$24,MATCH($E729,'[1]2018_commission_structure-Start'!$A$21:$A$24,0),MATCH(O$1,'[1]2018_commission_structure-Start'!$A$21:$I$21,0))</f>
        <v>50000</v>
      </c>
      <c r="P729" s="26">
        <f>IF(H729&gt;I729,MIN(H729-I729,J729-I729)*INDEX('[1]2018_commission_structure-Start'!$A$21:$I$24,MATCH($E729,'[1]2018_commission_structure-Start'!$A$21:$A$24,0), MATCH(P$1,'[1]2018_commission_structure-Start'!$A$21:$I$21,0)),0)</f>
        <v>16017.75</v>
      </c>
      <c r="Q729" s="26">
        <f>IF($H729&gt;J729,MIN($H729-J729,K729-J729)*INDEX('[1]2018_commission_structure-Start'!$A$21:$I$24,MATCH($E729,'[1]2018_commission_structure-Start'!$A$21:$A$24,0), MATCH(Q$1,'[1]2018_commission_structure-Start'!$A$21:$I$21,0)),0)</f>
        <v>0</v>
      </c>
      <c r="R729" s="26">
        <f>IF($H729&gt;K729,MIN($H729-K729,L729-K729)*INDEX('[1]2018_commission_structure-Start'!$A$21:$I$24,MATCH($E729,'[1]2018_commission_structure-Start'!$A$21:$A$24,0), MATCH(R$1,'[1]2018_commission_structure-Start'!$A$21:$I$21,0)),0)</f>
        <v>0</v>
      </c>
      <c r="S729" s="26">
        <f>IF(H729&gt;L729,(H729-L729)*INDEX('[1]2018_commission_structure-Start'!$A$21:$I$24,MATCH($E729,'[1]2018_commission_structure-Start'!$A$21:$A$24,0),MATCH(S$1,'[1]2018_commission_structure-Start'!$A$21:$I$21,0)),0)</f>
        <v>0</v>
      </c>
      <c r="T729" s="28">
        <f t="shared" si="116"/>
        <v>66017.75</v>
      </c>
      <c r="U729" s="28">
        <f t="shared" si="117"/>
        <v>114233.75</v>
      </c>
      <c r="V729" s="28">
        <f>MIN(H729,I729)*INDEX('[1]2018_commission_structure-Start'!$A$15:$J$18,MATCH($E729,'[1]2018_commission_structure-Start'!$A$15:$A$18,0),MATCH(V$1,'[1]2018_commission_structure-Start'!$A$15:$J$15,0))</f>
        <v>60000</v>
      </c>
      <c r="W729" s="26">
        <f>IF($H729&gt;I729,MIN($H729-I729,J729-I729)*INDEX('[1]2018_commission_structure-Start'!$A$15:$J$18,MATCH($E729,'[1]2018_commission_structure-Start'!$A$15:$A$18,0),MATCH(W$1,'[1]2018_commission_structure-Start'!$A$15:$J$15,0)),0)</f>
        <v>18153.45</v>
      </c>
      <c r="X729" s="26">
        <f>IF($H729&gt;J729,MIN($H729-J729,K729-J729)*INDEX('[1]2018_commission_structure-Start'!$A$15:$J$18,MATCH($E729,'[1]2018_commission_structure-Start'!$A$15:$A$18,0),MATCH(X$1,'[1]2018_commission_structure-Start'!$A$15:$J$15,0)),0)</f>
        <v>0</v>
      </c>
      <c r="Y729" s="26">
        <f>IF($H729&gt;K729,MIN($H729-K729,L729-K729)*INDEX('[1]2018_commission_structure-Start'!$A$15:$J$18,MATCH($E729,'[1]2018_commission_structure-Start'!$A$15:$A$18,0),MATCH(Y$1,'[1]2018_commission_structure-Start'!$A$15:$J$15,0)),0)</f>
        <v>0</v>
      </c>
      <c r="Z729" s="26">
        <f>IF(H729&gt;L729,(H729-L729)*INDEX('[1]2018_commission_structure-Start'!$A$21:$I$24,MATCH($E729,'[1]2018_commission_structure-Start'!$A$21:$A$24,0),MATCH(Z$1,'[1]2018_commission_structure-Start'!$A$21:$I$21,0)),0)</f>
        <v>0</v>
      </c>
      <c r="AA729" s="28">
        <f t="shared" si="118"/>
        <v>78153.45</v>
      </c>
      <c r="AB729" s="28">
        <f t="shared" si="119"/>
        <v>126369.45</v>
      </c>
    </row>
    <row r="730" spans="1:28" x14ac:dyDescent="0.2">
      <c r="A730" s="25" t="str">
        <f t="shared" si="110"/>
        <v>Reginauld Gurner</v>
      </c>
      <c r="B730" s="25">
        <v>9916787441</v>
      </c>
      <c r="C730" s="25" t="s">
        <v>1415</v>
      </c>
      <c r="D730" s="25" t="s">
        <v>1416</v>
      </c>
      <c r="E730" s="25" t="s">
        <v>10</v>
      </c>
      <c r="F730" s="25">
        <v>77795</v>
      </c>
      <c r="G730" s="25">
        <f>COUNTIF([1]deals_closed!D:D,B730)</f>
        <v>15</v>
      </c>
      <c r="H730" s="26">
        <f>SUMIF([1]deals_closed!D:D,B730,[1]deals_closed!C:C)</f>
        <v>450041</v>
      </c>
      <c r="I730" s="26">
        <f>VLOOKUP(E730,'[1]2018_commission_structure-Start'!$A$22:$I$24,9,FALSE)</f>
        <v>750000</v>
      </c>
      <c r="J730" s="26">
        <f t="shared" si="111"/>
        <v>937500</v>
      </c>
      <c r="K730" s="26">
        <f t="shared" si="112"/>
        <v>1125000</v>
      </c>
      <c r="L730" s="26">
        <f t="shared" si="113"/>
        <v>1500000</v>
      </c>
      <c r="M730" s="27">
        <f t="shared" si="114"/>
        <v>0.60005466666666663</v>
      </c>
      <c r="N730" s="25" t="str">
        <f t="shared" si="115"/>
        <v>0-100%</v>
      </c>
      <c r="O730" s="28">
        <f>MIN(H730,I730)*INDEX('[1]2018_commission_structure-Start'!$A$21:$I$24,MATCH($E730,'[1]2018_commission_structure-Start'!$A$21:$A$24,0),MATCH(O$1,'[1]2018_commission_structure-Start'!$A$21:$I$21,0))</f>
        <v>67506.149999999994</v>
      </c>
      <c r="P730" s="26">
        <f>IF(H730&gt;I730,MIN(H730-I730,J730-I730)*INDEX('[1]2018_commission_structure-Start'!$A$21:$I$24,MATCH($E730,'[1]2018_commission_structure-Start'!$A$21:$A$24,0), MATCH(P$1,'[1]2018_commission_structure-Start'!$A$21:$I$21,0)),0)</f>
        <v>0</v>
      </c>
      <c r="Q730" s="26">
        <f>IF($H730&gt;J730,MIN($H730-J730,K730-J730)*INDEX('[1]2018_commission_structure-Start'!$A$21:$I$24,MATCH($E730,'[1]2018_commission_structure-Start'!$A$21:$A$24,0), MATCH(Q$1,'[1]2018_commission_structure-Start'!$A$21:$I$21,0)),0)</f>
        <v>0</v>
      </c>
      <c r="R730" s="26">
        <f>IF($H730&gt;K730,MIN($H730-K730,L730-K730)*INDEX('[1]2018_commission_structure-Start'!$A$21:$I$24,MATCH($E730,'[1]2018_commission_structure-Start'!$A$21:$A$24,0), MATCH(R$1,'[1]2018_commission_structure-Start'!$A$21:$I$21,0)),0)</f>
        <v>0</v>
      </c>
      <c r="S730" s="26">
        <f>IF(H730&gt;L730,(H730-L730)*INDEX('[1]2018_commission_structure-Start'!$A$21:$I$24,MATCH($E730,'[1]2018_commission_structure-Start'!$A$21:$A$24,0),MATCH(S$1,'[1]2018_commission_structure-Start'!$A$21:$I$21,0)),0)</f>
        <v>0</v>
      </c>
      <c r="T730" s="28">
        <f t="shared" si="116"/>
        <v>67506.149999999994</v>
      </c>
      <c r="U730" s="28">
        <f t="shared" si="117"/>
        <v>145301.15</v>
      </c>
      <c r="V730" s="28">
        <f>MIN(H730,I730)*INDEX('[1]2018_commission_structure-Start'!$A$15:$J$18,MATCH($E730,'[1]2018_commission_structure-Start'!$A$15:$A$18,0),MATCH(V$1,'[1]2018_commission_structure-Start'!$A$15:$J$15,0))</f>
        <v>67506.149999999994</v>
      </c>
      <c r="W730" s="26">
        <f>IF($H730&gt;I730,MIN($H730-I730,J730-I730)*INDEX('[1]2018_commission_structure-Start'!$A$15:$J$18,MATCH($E730,'[1]2018_commission_structure-Start'!$A$15:$A$18,0),MATCH(W$1,'[1]2018_commission_structure-Start'!$A$15:$J$15,0)),0)</f>
        <v>0</v>
      </c>
      <c r="X730" s="26">
        <f>IF($H730&gt;J730,MIN($H730-J730,K730-J730)*INDEX('[1]2018_commission_structure-Start'!$A$15:$J$18,MATCH($E730,'[1]2018_commission_structure-Start'!$A$15:$A$18,0),MATCH(X$1,'[1]2018_commission_structure-Start'!$A$15:$J$15,0)),0)</f>
        <v>0</v>
      </c>
      <c r="Y730" s="26">
        <f>IF($H730&gt;K730,MIN($H730-K730,L730-K730)*INDEX('[1]2018_commission_structure-Start'!$A$15:$J$18,MATCH($E730,'[1]2018_commission_structure-Start'!$A$15:$A$18,0),MATCH(Y$1,'[1]2018_commission_structure-Start'!$A$15:$J$15,0)),0)</f>
        <v>0</v>
      </c>
      <c r="Z730" s="26">
        <f>IF(H730&gt;L730,(H730-L730)*INDEX('[1]2018_commission_structure-Start'!$A$21:$I$24,MATCH($E730,'[1]2018_commission_structure-Start'!$A$21:$A$24,0),MATCH(Z$1,'[1]2018_commission_structure-Start'!$A$21:$I$21,0)),0)</f>
        <v>0</v>
      </c>
      <c r="AA730" s="28">
        <f t="shared" si="118"/>
        <v>67506.149999999994</v>
      </c>
      <c r="AB730" s="28">
        <f t="shared" si="119"/>
        <v>145301.15</v>
      </c>
    </row>
    <row r="731" spans="1:28" x14ac:dyDescent="0.2">
      <c r="A731" s="25" t="str">
        <f t="shared" si="110"/>
        <v>Kiel Woolveridge</v>
      </c>
      <c r="B731" s="25">
        <v>4428088442</v>
      </c>
      <c r="C731" s="25" t="s">
        <v>1417</v>
      </c>
      <c r="D731" s="25" t="s">
        <v>1418</v>
      </c>
      <c r="E731" s="25" t="s">
        <v>29</v>
      </c>
      <c r="F731" s="25">
        <v>65570</v>
      </c>
      <c r="G731" s="25">
        <f>COUNTIF([1]deals_closed!D:D,B731)</f>
        <v>22</v>
      </c>
      <c r="H731" s="26">
        <f>SUMIF([1]deals_closed!D:D,B731,[1]deals_closed!C:C)</f>
        <v>690813</v>
      </c>
      <c r="I731" s="26">
        <f>VLOOKUP(E731,'[1]2018_commission_structure-Start'!$A$22:$I$24,9,FALSE)</f>
        <v>600000</v>
      </c>
      <c r="J731" s="26">
        <f t="shared" si="111"/>
        <v>750000</v>
      </c>
      <c r="K731" s="26">
        <f t="shared" si="112"/>
        <v>900000</v>
      </c>
      <c r="L731" s="26">
        <f t="shared" si="113"/>
        <v>1200000</v>
      </c>
      <c r="M731" s="27">
        <f t="shared" si="114"/>
        <v>1.1513549999999999</v>
      </c>
      <c r="N731" s="25" t="str">
        <f t="shared" si="115"/>
        <v>100-125%</v>
      </c>
      <c r="O731" s="28">
        <f>MIN(H731,I731)*INDEX('[1]2018_commission_structure-Start'!$A$21:$I$24,MATCH($E731,'[1]2018_commission_structure-Start'!$A$21:$A$24,0),MATCH(O$1,'[1]2018_commission_structure-Start'!$A$21:$I$21,0))</f>
        <v>78000</v>
      </c>
      <c r="P731" s="26">
        <f>IF(H731&gt;I731,MIN(H731-I731,J731-I731)*INDEX('[1]2018_commission_structure-Start'!$A$21:$I$24,MATCH($E731,'[1]2018_commission_structure-Start'!$A$21:$A$24,0), MATCH(P$1,'[1]2018_commission_structure-Start'!$A$21:$I$21,0)),0)</f>
        <v>15438.210000000001</v>
      </c>
      <c r="Q731" s="26">
        <f>IF($H731&gt;J731,MIN($H731-J731,K731-J731)*INDEX('[1]2018_commission_structure-Start'!$A$21:$I$24,MATCH($E731,'[1]2018_commission_structure-Start'!$A$21:$A$24,0), MATCH(Q$1,'[1]2018_commission_structure-Start'!$A$21:$I$21,0)),0)</f>
        <v>0</v>
      </c>
      <c r="R731" s="26">
        <f>IF($H731&gt;K731,MIN($H731-K731,L731-K731)*INDEX('[1]2018_commission_structure-Start'!$A$21:$I$24,MATCH($E731,'[1]2018_commission_structure-Start'!$A$21:$A$24,0), MATCH(R$1,'[1]2018_commission_structure-Start'!$A$21:$I$21,0)),0)</f>
        <v>0</v>
      </c>
      <c r="S731" s="26">
        <f>IF(H731&gt;L731,(H731-L731)*INDEX('[1]2018_commission_structure-Start'!$A$21:$I$24,MATCH($E731,'[1]2018_commission_structure-Start'!$A$21:$A$24,0),MATCH(S$1,'[1]2018_commission_structure-Start'!$A$21:$I$21,0)),0)</f>
        <v>0</v>
      </c>
      <c r="T731" s="28">
        <f t="shared" si="116"/>
        <v>93438.21</v>
      </c>
      <c r="U731" s="28">
        <f t="shared" si="117"/>
        <v>159008.21000000002</v>
      </c>
      <c r="V731" s="28">
        <f>MIN(H731,I731)*INDEX('[1]2018_commission_structure-Start'!$A$15:$J$18,MATCH($E731,'[1]2018_commission_structure-Start'!$A$15:$A$18,0),MATCH(V$1,'[1]2018_commission_structure-Start'!$A$15:$J$15,0))</f>
        <v>90000</v>
      </c>
      <c r="W731" s="26">
        <f>IF($H731&gt;I731,MIN($H731-I731,J731-I731)*INDEX('[1]2018_commission_structure-Start'!$A$15:$J$18,MATCH($E731,'[1]2018_commission_structure-Start'!$A$15:$A$18,0),MATCH(W$1,'[1]2018_commission_structure-Start'!$A$15:$J$15,0)),0)</f>
        <v>16346.34</v>
      </c>
      <c r="X731" s="26">
        <f>IF($H731&gt;J731,MIN($H731-J731,K731-J731)*INDEX('[1]2018_commission_structure-Start'!$A$15:$J$18,MATCH($E731,'[1]2018_commission_structure-Start'!$A$15:$A$18,0),MATCH(X$1,'[1]2018_commission_structure-Start'!$A$15:$J$15,0)),0)</f>
        <v>0</v>
      </c>
      <c r="Y731" s="26">
        <f>IF($H731&gt;K731,MIN($H731-K731,L731-K731)*INDEX('[1]2018_commission_structure-Start'!$A$15:$J$18,MATCH($E731,'[1]2018_commission_structure-Start'!$A$15:$A$18,0),MATCH(Y$1,'[1]2018_commission_structure-Start'!$A$15:$J$15,0)),0)</f>
        <v>0</v>
      </c>
      <c r="Z731" s="26">
        <f>IF(H731&gt;L731,(H731-L731)*INDEX('[1]2018_commission_structure-Start'!$A$21:$I$24,MATCH($E731,'[1]2018_commission_structure-Start'!$A$21:$A$24,0),MATCH(Z$1,'[1]2018_commission_structure-Start'!$A$21:$I$21,0)),0)</f>
        <v>0</v>
      </c>
      <c r="AA731" s="28">
        <f t="shared" si="118"/>
        <v>106346.34</v>
      </c>
      <c r="AB731" s="28">
        <f t="shared" si="119"/>
        <v>171916.34</v>
      </c>
    </row>
    <row r="732" spans="1:28" x14ac:dyDescent="0.2">
      <c r="A732" s="25" t="str">
        <f t="shared" si="110"/>
        <v>Delia Fylan</v>
      </c>
      <c r="B732" s="25">
        <v>3217797337</v>
      </c>
      <c r="C732" s="25" t="s">
        <v>1419</v>
      </c>
      <c r="D732" s="25" t="s">
        <v>1420</v>
      </c>
      <c r="E732" s="25" t="s">
        <v>7</v>
      </c>
      <c r="F732" s="25">
        <v>57960</v>
      </c>
      <c r="G732" s="25">
        <f>COUNTIF([1]deals_closed!D:D,B732)</f>
        <v>23</v>
      </c>
      <c r="H732" s="26">
        <f>SUMIF([1]deals_closed!D:D,B732,[1]deals_closed!C:C)</f>
        <v>826017</v>
      </c>
      <c r="I732" s="26">
        <f>VLOOKUP(E732,'[1]2018_commission_structure-Start'!$A$22:$I$24,9,FALSE)</f>
        <v>500000</v>
      </c>
      <c r="J732" s="26">
        <f t="shared" si="111"/>
        <v>625000</v>
      </c>
      <c r="K732" s="26">
        <f t="shared" si="112"/>
        <v>750000</v>
      </c>
      <c r="L732" s="26">
        <f t="shared" si="113"/>
        <v>1000000</v>
      </c>
      <c r="M732" s="27">
        <f t="shared" si="114"/>
        <v>1.652034</v>
      </c>
      <c r="N732" s="25" t="str">
        <f t="shared" si="115"/>
        <v>150-200%</v>
      </c>
      <c r="O732" s="28">
        <f>MIN(H732,I732)*INDEX('[1]2018_commission_structure-Start'!$A$21:$I$24,MATCH($E732,'[1]2018_commission_structure-Start'!$A$21:$A$24,0),MATCH(O$1,'[1]2018_commission_structure-Start'!$A$21:$I$21,0))</f>
        <v>50000</v>
      </c>
      <c r="P732" s="26">
        <f>IF(H732&gt;I732,MIN(H732-I732,J732-I732)*INDEX('[1]2018_commission_structure-Start'!$A$21:$I$24,MATCH($E732,'[1]2018_commission_structure-Start'!$A$21:$A$24,0), MATCH(P$1,'[1]2018_commission_structure-Start'!$A$21:$I$21,0)),0)</f>
        <v>18750</v>
      </c>
      <c r="Q732" s="26">
        <f>IF($H732&gt;J732,MIN($H732-J732,K732-J732)*INDEX('[1]2018_commission_structure-Start'!$A$21:$I$24,MATCH($E732,'[1]2018_commission_structure-Start'!$A$21:$A$24,0), MATCH(Q$1,'[1]2018_commission_structure-Start'!$A$21:$I$21,0)),0)</f>
        <v>22500</v>
      </c>
      <c r="R732" s="26">
        <f>IF($H732&gt;K732,MIN($H732-K732,L732-K732)*INDEX('[1]2018_commission_structure-Start'!$A$21:$I$24,MATCH($E732,'[1]2018_commission_structure-Start'!$A$21:$A$24,0), MATCH(R$1,'[1]2018_commission_structure-Start'!$A$21:$I$21,0)),0)</f>
        <v>16723.740000000002</v>
      </c>
      <c r="S732" s="26">
        <f>IF(H732&gt;L732,(H732-L732)*INDEX('[1]2018_commission_structure-Start'!$A$21:$I$24,MATCH($E732,'[1]2018_commission_structure-Start'!$A$21:$A$24,0),MATCH(S$1,'[1]2018_commission_structure-Start'!$A$21:$I$21,0)),0)</f>
        <v>0</v>
      </c>
      <c r="T732" s="28">
        <f t="shared" si="116"/>
        <v>107973.74</v>
      </c>
      <c r="U732" s="28">
        <f t="shared" si="117"/>
        <v>165933.74</v>
      </c>
      <c r="V732" s="28">
        <f>MIN(H732,I732)*INDEX('[1]2018_commission_structure-Start'!$A$15:$J$18,MATCH($E732,'[1]2018_commission_structure-Start'!$A$15:$A$18,0),MATCH(V$1,'[1]2018_commission_structure-Start'!$A$15:$J$15,0))</f>
        <v>60000</v>
      </c>
      <c r="W732" s="26">
        <f>IF($H732&gt;I732,MIN($H732-I732,J732-I732)*INDEX('[1]2018_commission_structure-Start'!$A$15:$J$18,MATCH($E732,'[1]2018_commission_structure-Start'!$A$15:$A$18,0),MATCH(W$1,'[1]2018_commission_structure-Start'!$A$15:$J$15,0)),0)</f>
        <v>21250</v>
      </c>
      <c r="X732" s="26">
        <f>IF($H732&gt;J732,MIN($H732-J732,K732-J732)*INDEX('[1]2018_commission_structure-Start'!$A$15:$J$18,MATCH($E732,'[1]2018_commission_structure-Start'!$A$15:$A$18,0),MATCH(X$1,'[1]2018_commission_structure-Start'!$A$15:$J$15,0)),0)</f>
        <v>25000</v>
      </c>
      <c r="Y732" s="26">
        <f>IF($H732&gt;K732,MIN($H732-K732,L732-K732)*INDEX('[1]2018_commission_structure-Start'!$A$15:$J$18,MATCH($E732,'[1]2018_commission_structure-Start'!$A$15:$A$18,0),MATCH(Y$1,'[1]2018_commission_structure-Start'!$A$15:$J$15,0)),0)</f>
        <v>16723.740000000002</v>
      </c>
      <c r="Z732" s="26">
        <f>IF(H732&gt;L732,(H732-L732)*INDEX('[1]2018_commission_structure-Start'!$A$21:$I$24,MATCH($E732,'[1]2018_commission_structure-Start'!$A$21:$A$24,0),MATCH(Z$1,'[1]2018_commission_structure-Start'!$A$21:$I$21,0)),0)</f>
        <v>0</v>
      </c>
      <c r="AA732" s="28">
        <f t="shared" si="118"/>
        <v>122973.74</v>
      </c>
      <c r="AB732" s="28">
        <f t="shared" si="119"/>
        <v>180933.74</v>
      </c>
    </row>
    <row r="733" spans="1:28" x14ac:dyDescent="0.2">
      <c r="A733" s="25" t="str">
        <f t="shared" si="110"/>
        <v>Berkly Barg</v>
      </c>
      <c r="B733" s="25">
        <v>250257920</v>
      </c>
      <c r="C733" s="25" t="s">
        <v>1421</v>
      </c>
      <c r="D733" s="25" t="s">
        <v>1422</v>
      </c>
      <c r="E733" s="25" t="s">
        <v>29</v>
      </c>
      <c r="F733" s="25">
        <v>68286</v>
      </c>
      <c r="G733" s="25">
        <f>COUNTIF([1]deals_closed!D:D,B733)</f>
        <v>17</v>
      </c>
      <c r="H733" s="26">
        <f>SUMIF([1]deals_closed!D:D,B733,[1]deals_closed!C:C)</f>
        <v>594518</v>
      </c>
      <c r="I733" s="26">
        <f>VLOOKUP(E733,'[1]2018_commission_structure-Start'!$A$22:$I$24,9,FALSE)</f>
        <v>600000</v>
      </c>
      <c r="J733" s="26">
        <f t="shared" si="111"/>
        <v>750000</v>
      </c>
      <c r="K733" s="26">
        <f t="shared" si="112"/>
        <v>900000</v>
      </c>
      <c r="L733" s="26">
        <f t="shared" si="113"/>
        <v>1200000</v>
      </c>
      <c r="M733" s="27">
        <f t="shared" si="114"/>
        <v>0.99086333333333332</v>
      </c>
      <c r="N733" s="25" t="str">
        <f t="shared" si="115"/>
        <v>0-100%</v>
      </c>
      <c r="O733" s="28">
        <f>MIN(H733,I733)*INDEX('[1]2018_commission_structure-Start'!$A$21:$I$24,MATCH($E733,'[1]2018_commission_structure-Start'!$A$21:$A$24,0),MATCH(O$1,'[1]2018_commission_structure-Start'!$A$21:$I$21,0))</f>
        <v>77287.34</v>
      </c>
      <c r="P733" s="26">
        <f>IF(H733&gt;I733,MIN(H733-I733,J733-I733)*INDEX('[1]2018_commission_structure-Start'!$A$21:$I$24,MATCH($E733,'[1]2018_commission_structure-Start'!$A$21:$A$24,0), MATCH(P$1,'[1]2018_commission_structure-Start'!$A$21:$I$21,0)),0)</f>
        <v>0</v>
      </c>
      <c r="Q733" s="26">
        <f>IF($H733&gt;J733,MIN($H733-J733,K733-J733)*INDEX('[1]2018_commission_structure-Start'!$A$21:$I$24,MATCH($E733,'[1]2018_commission_structure-Start'!$A$21:$A$24,0), MATCH(Q$1,'[1]2018_commission_structure-Start'!$A$21:$I$21,0)),0)</f>
        <v>0</v>
      </c>
      <c r="R733" s="26">
        <f>IF($H733&gt;K733,MIN($H733-K733,L733-K733)*INDEX('[1]2018_commission_structure-Start'!$A$21:$I$24,MATCH($E733,'[1]2018_commission_structure-Start'!$A$21:$A$24,0), MATCH(R$1,'[1]2018_commission_structure-Start'!$A$21:$I$21,0)),0)</f>
        <v>0</v>
      </c>
      <c r="S733" s="26">
        <f>IF(H733&gt;L733,(H733-L733)*INDEX('[1]2018_commission_structure-Start'!$A$21:$I$24,MATCH($E733,'[1]2018_commission_structure-Start'!$A$21:$A$24,0),MATCH(S$1,'[1]2018_commission_structure-Start'!$A$21:$I$21,0)),0)</f>
        <v>0</v>
      </c>
      <c r="T733" s="28">
        <f t="shared" si="116"/>
        <v>77287.34</v>
      </c>
      <c r="U733" s="28">
        <f t="shared" si="117"/>
        <v>145573.34</v>
      </c>
      <c r="V733" s="28">
        <f>MIN(H733,I733)*INDEX('[1]2018_commission_structure-Start'!$A$15:$J$18,MATCH($E733,'[1]2018_commission_structure-Start'!$A$15:$A$18,0),MATCH(V$1,'[1]2018_commission_structure-Start'!$A$15:$J$15,0))</f>
        <v>89177.7</v>
      </c>
      <c r="W733" s="26">
        <f>IF($H733&gt;I733,MIN($H733-I733,J733-I733)*INDEX('[1]2018_commission_structure-Start'!$A$15:$J$18,MATCH($E733,'[1]2018_commission_structure-Start'!$A$15:$A$18,0),MATCH(W$1,'[1]2018_commission_structure-Start'!$A$15:$J$15,0)),0)</f>
        <v>0</v>
      </c>
      <c r="X733" s="26">
        <f>IF($H733&gt;J733,MIN($H733-J733,K733-J733)*INDEX('[1]2018_commission_structure-Start'!$A$15:$J$18,MATCH($E733,'[1]2018_commission_structure-Start'!$A$15:$A$18,0),MATCH(X$1,'[1]2018_commission_structure-Start'!$A$15:$J$15,0)),0)</f>
        <v>0</v>
      </c>
      <c r="Y733" s="26">
        <f>IF($H733&gt;K733,MIN($H733-K733,L733-K733)*INDEX('[1]2018_commission_structure-Start'!$A$15:$J$18,MATCH($E733,'[1]2018_commission_structure-Start'!$A$15:$A$18,0),MATCH(Y$1,'[1]2018_commission_structure-Start'!$A$15:$J$15,0)),0)</f>
        <v>0</v>
      </c>
      <c r="Z733" s="26">
        <f>IF(H733&gt;L733,(H733-L733)*INDEX('[1]2018_commission_structure-Start'!$A$21:$I$24,MATCH($E733,'[1]2018_commission_structure-Start'!$A$21:$A$24,0),MATCH(Z$1,'[1]2018_commission_structure-Start'!$A$21:$I$21,0)),0)</f>
        <v>0</v>
      </c>
      <c r="AA733" s="28">
        <f t="shared" si="118"/>
        <v>89177.7</v>
      </c>
      <c r="AB733" s="28">
        <f t="shared" si="119"/>
        <v>157463.70000000001</v>
      </c>
    </row>
    <row r="734" spans="1:28" x14ac:dyDescent="0.2">
      <c r="A734" s="25" t="str">
        <f t="shared" si="110"/>
        <v>Arleyne Piens</v>
      </c>
      <c r="B734" s="25">
        <v>1391414047</v>
      </c>
      <c r="C734" s="25" t="s">
        <v>1423</v>
      </c>
      <c r="D734" s="25" t="s">
        <v>1424</v>
      </c>
      <c r="E734" s="25" t="s">
        <v>7</v>
      </c>
      <c r="F734" s="25">
        <v>36170</v>
      </c>
      <c r="G734" s="25">
        <f>COUNTIF([1]deals_closed!D:D,B734)</f>
        <v>18</v>
      </c>
      <c r="H734" s="26">
        <f>SUMIF([1]deals_closed!D:D,B734,[1]deals_closed!C:C)</f>
        <v>567584</v>
      </c>
      <c r="I734" s="26">
        <f>VLOOKUP(E734,'[1]2018_commission_structure-Start'!$A$22:$I$24,9,FALSE)</f>
        <v>500000</v>
      </c>
      <c r="J734" s="26">
        <f t="shared" si="111"/>
        <v>625000</v>
      </c>
      <c r="K734" s="26">
        <f t="shared" si="112"/>
        <v>750000</v>
      </c>
      <c r="L734" s="26">
        <f t="shared" si="113"/>
        <v>1000000</v>
      </c>
      <c r="M734" s="27">
        <f t="shared" si="114"/>
        <v>1.135168</v>
      </c>
      <c r="N734" s="25" t="str">
        <f t="shared" si="115"/>
        <v>100-125%</v>
      </c>
      <c r="O734" s="28">
        <f>MIN(H734,I734)*INDEX('[1]2018_commission_structure-Start'!$A$21:$I$24,MATCH($E734,'[1]2018_commission_structure-Start'!$A$21:$A$24,0),MATCH(O$1,'[1]2018_commission_structure-Start'!$A$21:$I$21,0))</f>
        <v>50000</v>
      </c>
      <c r="P734" s="26">
        <f>IF(H734&gt;I734,MIN(H734-I734,J734-I734)*INDEX('[1]2018_commission_structure-Start'!$A$21:$I$24,MATCH($E734,'[1]2018_commission_structure-Start'!$A$21:$A$24,0), MATCH(P$1,'[1]2018_commission_structure-Start'!$A$21:$I$21,0)),0)</f>
        <v>10137.6</v>
      </c>
      <c r="Q734" s="26">
        <f>IF($H734&gt;J734,MIN($H734-J734,K734-J734)*INDEX('[1]2018_commission_structure-Start'!$A$21:$I$24,MATCH($E734,'[1]2018_commission_structure-Start'!$A$21:$A$24,0), MATCH(Q$1,'[1]2018_commission_structure-Start'!$A$21:$I$21,0)),0)</f>
        <v>0</v>
      </c>
      <c r="R734" s="26">
        <f>IF($H734&gt;K734,MIN($H734-K734,L734-K734)*INDEX('[1]2018_commission_structure-Start'!$A$21:$I$24,MATCH($E734,'[1]2018_commission_structure-Start'!$A$21:$A$24,0), MATCH(R$1,'[1]2018_commission_structure-Start'!$A$21:$I$21,0)),0)</f>
        <v>0</v>
      </c>
      <c r="S734" s="26">
        <f>IF(H734&gt;L734,(H734-L734)*INDEX('[1]2018_commission_structure-Start'!$A$21:$I$24,MATCH($E734,'[1]2018_commission_structure-Start'!$A$21:$A$24,0),MATCH(S$1,'[1]2018_commission_structure-Start'!$A$21:$I$21,0)),0)</f>
        <v>0</v>
      </c>
      <c r="T734" s="28">
        <f t="shared" si="116"/>
        <v>60137.599999999999</v>
      </c>
      <c r="U734" s="28">
        <f t="shared" si="117"/>
        <v>96307.6</v>
      </c>
      <c r="V734" s="28">
        <f>MIN(H734,I734)*INDEX('[1]2018_commission_structure-Start'!$A$15:$J$18,MATCH($E734,'[1]2018_commission_structure-Start'!$A$15:$A$18,0),MATCH(V$1,'[1]2018_commission_structure-Start'!$A$15:$J$15,0))</f>
        <v>60000</v>
      </c>
      <c r="W734" s="26">
        <f>IF($H734&gt;I734,MIN($H734-I734,J734-I734)*INDEX('[1]2018_commission_structure-Start'!$A$15:$J$18,MATCH($E734,'[1]2018_commission_structure-Start'!$A$15:$A$18,0),MATCH(W$1,'[1]2018_commission_structure-Start'!$A$15:$J$15,0)),0)</f>
        <v>11489.28</v>
      </c>
      <c r="X734" s="26">
        <f>IF($H734&gt;J734,MIN($H734-J734,K734-J734)*INDEX('[1]2018_commission_structure-Start'!$A$15:$J$18,MATCH($E734,'[1]2018_commission_structure-Start'!$A$15:$A$18,0),MATCH(X$1,'[1]2018_commission_structure-Start'!$A$15:$J$15,0)),0)</f>
        <v>0</v>
      </c>
      <c r="Y734" s="26">
        <f>IF($H734&gt;K734,MIN($H734-K734,L734-K734)*INDEX('[1]2018_commission_structure-Start'!$A$15:$J$18,MATCH($E734,'[1]2018_commission_structure-Start'!$A$15:$A$18,0),MATCH(Y$1,'[1]2018_commission_structure-Start'!$A$15:$J$15,0)),0)</f>
        <v>0</v>
      </c>
      <c r="Z734" s="26">
        <f>IF(H734&gt;L734,(H734-L734)*INDEX('[1]2018_commission_structure-Start'!$A$21:$I$24,MATCH($E734,'[1]2018_commission_structure-Start'!$A$21:$A$24,0),MATCH(Z$1,'[1]2018_commission_structure-Start'!$A$21:$I$21,0)),0)</f>
        <v>0</v>
      </c>
      <c r="AA734" s="28">
        <f t="shared" si="118"/>
        <v>71489.279999999999</v>
      </c>
      <c r="AB734" s="28">
        <f t="shared" si="119"/>
        <v>107659.28</v>
      </c>
    </row>
    <row r="735" spans="1:28" x14ac:dyDescent="0.2">
      <c r="A735" s="25" t="str">
        <f t="shared" si="110"/>
        <v>Lancelot Watmough</v>
      </c>
      <c r="B735" s="25">
        <v>5552170407</v>
      </c>
      <c r="C735" s="25" t="s">
        <v>1425</v>
      </c>
      <c r="D735" s="25" t="s">
        <v>1426</v>
      </c>
      <c r="E735" s="25" t="s">
        <v>29</v>
      </c>
      <c r="F735" s="25">
        <v>77030</v>
      </c>
      <c r="G735" s="25">
        <f>COUNTIF([1]deals_closed!D:D,B735)</f>
        <v>16</v>
      </c>
      <c r="H735" s="26">
        <f>SUMIF([1]deals_closed!D:D,B735,[1]deals_closed!C:C)</f>
        <v>612398</v>
      </c>
      <c r="I735" s="26">
        <f>VLOOKUP(E735,'[1]2018_commission_structure-Start'!$A$22:$I$24,9,FALSE)</f>
        <v>600000</v>
      </c>
      <c r="J735" s="26">
        <f t="shared" si="111"/>
        <v>750000</v>
      </c>
      <c r="K735" s="26">
        <f t="shared" si="112"/>
        <v>900000</v>
      </c>
      <c r="L735" s="26">
        <f t="shared" si="113"/>
        <v>1200000</v>
      </c>
      <c r="M735" s="27">
        <f t="shared" si="114"/>
        <v>1.0206633333333333</v>
      </c>
      <c r="N735" s="25" t="str">
        <f t="shared" si="115"/>
        <v>100-125%</v>
      </c>
      <c r="O735" s="28">
        <f>MIN(H735,I735)*INDEX('[1]2018_commission_structure-Start'!$A$21:$I$24,MATCH($E735,'[1]2018_commission_structure-Start'!$A$21:$A$24,0),MATCH(O$1,'[1]2018_commission_structure-Start'!$A$21:$I$21,0))</f>
        <v>78000</v>
      </c>
      <c r="P735" s="26">
        <f>IF(H735&gt;I735,MIN(H735-I735,J735-I735)*INDEX('[1]2018_commission_structure-Start'!$A$21:$I$24,MATCH($E735,'[1]2018_commission_structure-Start'!$A$21:$A$24,0), MATCH(P$1,'[1]2018_commission_structure-Start'!$A$21:$I$21,0)),0)</f>
        <v>2107.6600000000003</v>
      </c>
      <c r="Q735" s="26">
        <f>IF($H735&gt;J735,MIN($H735-J735,K735-J735)*INDEX('[1]2018_commission_structure-Start'!$A$21:$I$24,MATCH($E735,'[1]2018_commission_structure-Start'!$A$21:$A$24,0), MATCH(Q$1,'[1]2018_commission_structure-Start'!$A$21:$I$21,0)),0)</f>
        <v>0</v>
      </c>
      <c r="R735" s="26">
        <f>IF($H735&gt;K735,MIN($H735-K735,L735-K735)*INDEX('[1]2018_commission_structure-Start'!$A$21:$I$24,MATCH($E735,'[1]2018_commission_structure-Start'!$A$21:$A$24,0), MATCH(R$1,'[1]2018_commission_structure-Start'!$A$21:$I$21,0)),0)</f>
        <v>0</v>
      </c>
      <c r="S735" s="26">
        <f>IF(H735&gt;L735,(H735-L735)*INDEX('[1]2018_commission_structure-Start'!$A$21:$I$24,MATCH($E735,'[1]2018_commission_structure-Start'!$A$21:$A$24,0),MATCH(S$1,'[1]2018_commission_structure-Start'!$A$21:$I$21,0)),0)</f>
        <v>0</v>
      </c>
      <c r="T735" s="28">
        <f t="shared" si="116"/>
        <v>80107.66</v>
      </c>
      <c r="U735" s="28">
        <f t="shared" si="117"/>
        <v>157137.66</v>
      </c>
      <c r="V735" s="28">
        <f>MIN(H735,I735)*INDEX('[1]2018_commission_structure-Start'!$A$15:$J$18,MATCH($E735,'[1]2018_commission_structure-Start'!$A$15:$A$18,0),MATCH(V$1,'[1]2018_commission_structure-Start'!$A$15:$J$15,0))</f>
        <v>90000</v>
      </c>
      <c r="W735" s="26">
        <f>IF($H735&gt;I735,MIN($H735-I735,J735-I735)*INDEX('[1]2018_commission_structure-Start'!$A$15:$J$18,MATCH($E735,'[1]2018_commission_structure-Start'!$A$15:$A$18,0),MATCH(W$1,'[1]2018_commission_structure-Start'!$A$15:$J$15,0)),0)</f>
        <v>2231.64</v>
      </c>
      <c r="X735" s="26">
        <f>IF($H735&gt;J735,MIN($H735-J735,K735-J735)*INDEX('[1]2018_commission_structure-Start'!$A$15:$J$18,MATCH($E735,'[1]2018_commission_structure-Start'!$A$15:$A$18,0),MATCH(X$1,'[1]2018_commission_structure-Start'!$A$15:$J$15,0)),0)</f>
        <v>0</v>
      </c>
      <c r="Y735" s="26">
        <f>IF($H735&gt;K735,MIN($H735-K735,L735-K735)*INDEX('[1]2018_commission_structure-Start'!$A$15:$J$18,MATCH($E735,'[1]2018_commission_structure-Start'!$A$15:$A$18,0),MATCH(Y$1,'[1]2018_commission_structure-Start'!$A$15:$J$15,0)),0)</f>
        <v>0</v>
      </c>
      <c r="Z735" s="26">
        <f>IF(H735&gt;L735,(H735-L735)*INDEX('[1]2018_commission_structure-Start'!$A$21:$I$24,MATCH($E735,'[1]2018_commission_structure-Start'!$A$21:$A$24,0),MATCH(Z$1,'[1]2018_commission_structure-Start'!$A$21:$I$21,0)),0)</f>
        <v>0</v>
      </c>
      <c r="AA735" s="28">
        <f t="shared" si="118"/>
        <v>92231.64</v>
      </c>
      <c r="AB735" s="28">
        <f t="shared" si="119"/>
        <v>169261.64</v>
      </c>
    </row>
    <row r="736" spans="1:28" x14ac:dyDescent="0.2">
      <c r="A736" s="25" t="str">
        <f t="shared" si="110"/>
        <v>Ramsay Dawdry</v>
      </c>
      <c r="B736" s="25">
        <v>6286877770</v>
      </c>
      <c r="C736" s="25" t="s">
        <v>1427</v>
      </c>
      <c r="D736" s="25" t="s">
        <v>1428</v>
      </c>
      <c r="E736" s="25" t="s">
        <v>10</v>
      </c>
      <c r="F736" s="25">
        <v>103201</v>
      </c>
      <c r="G736" s="25">
        <f>COUNTIF([1]deals_closed!D:D,B736)</f>
        <v>25</v>
      </c>
      <c r="H736" s="26">
        <f>SUMIF([1]deals_closed!D:D,B736,[1]deals_closed!C:C)</f>
        <v>795363</v>
      </c>
      <c r="I736" s="26">
        <f>VLOOKUP(E736,'[1]2018_commission_structure-Start'!$A$22:$I$24,9,FALSE)</f>
        <v>750000</v>
      </c>
      <c r="J736" s="26">
        <f t="shared" si="111"/>
        <v>937500</v>
      </c>
      <c r="K736" s="26">
        <f t="shared" si="112"/>
        <v>1125000</v>
      </c>
      <c r="L736" s="26">
        <f t="shared" si="113"/>
        <v>1500000</v>
      </c>
      <c r="M736" s="27">
        <f t="shared" si="114"/>
        <v>1.060484</v>
      </c>
      <c r="N736" s="25" t="str">
        <f t="shared" si="115"/>
        <v>100-125%</v>
      </c>
      <c r="O736" s="28">
        <f>MIN(H736,I736)*INDEX('[1]2018_commission_structure-Start'!$A$21:$I$24,MATCH($E736,'[1]2018_commission_structure-Start'!$A$21:$A$24,0),MATCH(O$1,'[1]2018_commission_structure-Start'!$A$21:$I$21,0))</f>
        <v>112500</v>
      </c>
      <c r="P736" s="26">
        <f>IF(H736&gt;I736,MIN(H736-I736,J736-I736)*INDEX('[1]2018_commission_structure-Start'!$A$21:$I$24,MATCH($E736,'[1]2018_commission_structure-Start'!$A$21:$A$24,0), MATCH(P$1,'[1]2018_commission_structure-Start'!$A$21:$I$21,0)),0)</f>
        <v>8618.9699999999993</v>
      </c>
      <c r="Q736" s="26">
        <f>IF($H736&gt;J736,MIN($H736-J736,K736-J736)*INDEX('[1]2018_commission_structure-Start'!$A$21:$I$24,MATCH($E736,'[1]2018_commission_structure-Start'!$A$21:$A$24,0), MATCH(Q$1,'[1]2018_commission_structure-Start'!$A$21:$I$21,0)),0)</f>
        <v>0</v>
      </c>
      <c r="R736" s="26">
        <f>IF($H736&gt;K736,MIN($H736-K736,L736-K736)*INDEX('[1]2018_commission_structure-Start'!$A$21:$I$24,MATCH($E736,'[1]2018_commission_structure-Start'!$A$21:$A$24,0), MATCH(R$1,'[1]2018_commission_structure-Start'!$A$21:$I$21,0)),0)</f>
        <v>0</v>
      </c>
      <c r="S736" s="26">
        <f>IF(H736&gt;L736,(H736-L736)*INDEX('[1]2018_commission_structure-Start'!$A$21:$I$24,MATCH($E736,'[1]2018_commission_structure-Start'!$A$21:$A$24,0),MATCH(S$1,'[1]2018_commission_structure-Start'!$A$21:$I$21,0)),0)</f>
        <v>0</v>
      </c>
      <c r="T736" s="28">
        <f t="shared" si="116"/>
        <v>121118.97</v>
      </c>
      <c r="U736" s="28">
        <f t="shared" si="117"/>
        <v>224319.97</v>
      </c>
      <c r="V736" s="28">
        <f>MIN(H736,I736)*INDEX('[1]2018_commission_structure-Start'!$A$15:$J$18,MATCH($E736,'[1]2018_commission_structure-Start'!$A$15:$A$18,0),MATCH(V$1,'[1]2018_commission_structure-Start'!$A$15:$J$15,0))</f>
        <v>112500</v>
      </c>
      <c r="W736" s="26">
        <f>IF($H736&gt;I736,MIN($H736-I736,J736-I736)*INDEX('[1]2018_commission_structure-Start'!$A$15:$J$18,MATCH($E736,'[1]2018_commission_structure-Start'!$A$15:$A$18,0),MATCH(W$1,'[1]2018_commission_structure-Start'!$A$15:$J$15,0)),0)</f>
        <v>9979.86</v>
      </c>
      <c r="X736" s="26">
        <f>IF($H736&gt;J736,MIN($H736-J736,K736-J736)*INDEX('[1]2018_commission_structure-Start'!$A$15:$J$18,MATCH($E736,'[1]2018_commission_structure-Start'!$A$15:$A$18,0),MATCH(X$1,'[1]2018_commission_structure-Start'!$A$15:$J$15,0)),0)</f>
        <v>0</v>
      </c>
      <c r="Y736" s="26">
        <f>IF($H736&gt;K736,MIN($H736-K736,L736-K736)*INDEX('[1]2018_commission_structure-Start'!$A$15:$J$18,MATCH($E736,'[1]2018_commission_structure-Start'!$A$15:$A$18,0),MATCH(Y$1,'[1]2018_commission_structure-Start'!$A$15:$J$15,0)),0)</f>
        <v>0</v>
      </c>
      <c r="Z736" s="26">
        <f>IF(H736&gt;L736,(H736-L736)*INDEX('[1]2018_commission_structure-Start'!$A$21:$I$24,MATCH($E736,'[1]2018_commission_structure-Start'!$A$21:$A$24,0),MATCH(Z$1,'[1]2018_commission_structure-Start'!$A$21:$I$21,0)),0)</f>
        <v>0</v>
      </c>
      <c r="AA736" s="28">
        <f t="shared" si="118"/>
        <v>122479.86</v>
      </c>
      <c r="AB736" s="28">
        <f t="shared" si="119"/>
        <v>225680.86</v>
      </c>
    </row>
    <row r="737" spans="1:28" x14ac:dyDescent="0.2">
      <c r="A737" s="25" t="str">
        <f t="shared" si="110"/>
        <v>Dionisio Gethyn</v>
      </c>
      <c r="B737" s="25">
        <v>6961242316</v>
      </c>
      <c r="C737" s="25" t="s">
        <v>1429</v>
      </c>
      <c r="D737" s="25" t="s">
        <v>1430</v>
      </c>
      <c r="E737" s="25" t="s">
        <v>7</v>
      </c>
      <c r="F737" s="25">
        <v>49504</v>
      </c>
      <c r="G737" s="25">
        <f>COUNTIF([1]deals_closed!D:D,B737)</f>
        <v>17</v>
      </c>
      <c r="H737" s="26">
        <f>SUMIF([1]deals_closed!D:D,B737,[1]deals_closed!C:C)</f>
        <v>543073</v>
      </c>
      <c r="I737" s="26">
        <f>VLOOKUP(E737,'[1]2018_commission_structure-Start'!$A$22:$I$24,9,FALSE)</f>
        <v>500000</v>
      </c>
      <c r="J737" s="26">
        <f t="shared" si="111"/>
        <v>625000</v>
      </c>
      <c r="K737" s="26">
        <f t="shared" si="112"/>
        <v>750000</v>
      </c>
      <c r="L737" s="26">
        <f t="shared" si="113"/>
        <v>1000000</v>
      </c>
      <c r="M737" s="27">
        <f t="shared" si="114"/>
        <v>1.0861460000000001</v>
      </c>
      <c r="N737" s="25" t="str">
        <f t="shared" si="115"/>
        <v>100-125%</v>
      </c>
      <c r="O737" s="28">
        <f>MIN(H737,I737)*INDEX('[1]2018_commission_structure-Start'!$A$21:$I$24,MATCH($E737,'[1]2018_commission_structure-Start'!$A$21:$A$24,0),MATCH(O$1,'[1]2018_commission_structure-Start'!$A$21:$I$21,0))</f>
        <v>50000</v>
      </c>
      <c r="P737" s="26">
        <f>IF(H737&gt;I737,MIN(H737-I737,J737-I737)*INDEX('[1]2018_commission_structure-Start'!$A$21:$I$24,MATCH($E737,'[1]2018_commission_structure-Start'!$A$21:$A$24,0), MATCH(P$1,'[1]2018_commission_structure-Start'!$A$21:$I$21,0)),0)</f>
        <v>6460.95</v>
      </c>
      <c r="Q737" s="26">
        <f>IF($H737&gt;J737,MIN($H737-J737,K737-J737)*INDEX('[1]2018_commission_structure-Start'!$A$21:$I$24,MATCH($E737,'[1]2018_commission_structure-Start'!$A$21:$A$24,0), MATCH(Q$1,'[1]2018_commission_structure-Start'!$A$21:$I$21,0)),0)</f>
        <v>0</v>
      </c>
      <c r="R737" s="26">
        <f>IF($H737&gt;K737,MIN($H737-K737,L737-K737)*INDEX('[1]2018_commission_structure-Start'!$A$21:$I$24,MATCH($E737,'[1]2018_commission_structure-Start'!$A$21:$A$24,0), MATCH(R$1,'[1]2018_commission_structure-Start'!$A$21:$I$21,0)),0)</f>
        <v>0</v>
      </c>
      <c r="S737" s="26">
        <f>IF(H737&gt;L737,(H737-L737)*INDEX('[1]2018_commission_structure-Start'!$A$21:$I$24,MATCH($E737,'[1]2018_commission_structure-Start'!$A$21:$A$24,0),MATCH(S$1,'[1]2018_commission_structure-Start'!$A$21:$I$21,0)),0)</f>
        <v>0</v>
      </c>
      <c r="T737" s="28">
        <f t="shared" si="116"/>
        <v>56460.95</v>
      </c>
      <c r="U737" s="28">
        <f t="shared" si="117"/>
        <v>105964.95</v>
      </c>
      <c r="V737" s="28">
        <f>MIN(H737,I737)*INDEX('[1]2018_commission_structure-Start'!$A$15:$J$18,MATCH($E737,'[1]2018_commission_structure-Start'!$A$15:$A$18,0),MATCH(V$1,'[1]2018_commission_structure-Start'!$A$15:$J$15,0))</f>
        <v>60000</v>
      </c>
      <c r="W737" s="26">
        <f>IF($H737&gt;I737,MIN($H737-I737,J737-I737)*INDEX('[1]2018_commission_structure-Start'!$A$15:$J$18,MATCH($E737,'[1]2018_commission_structure-Start'!$A$15:$A$18,0),MATCH(W$1,'[1]2018_commission_structure-Start'!$A$15:$J$15,0)),0)</f>
        <v>7322.4100000000008</v>
      </c>
      <c r="X737" s="26">
        <f>IF($H737&gt;J737,MIN($H737-J737,K737-J737)*INDEX('[1]2018_commission_structure-Start'!$A$15:$J$18,MATCH($E737,'[1]2018_commission_structure-Start'!$A$15:$A$18,0),MATCH(X$1,'[1]2018_commission_structure-Start'!$A$15:$J$15,0)),0)</f>
        <v>0</v>
      </c>
      <c r="Y737" s="26">
        <f>IF($H737&gt;K737,MIN($H737-K737,L737-K737)*INDEX('[1]2018_commission_structure-Start'!$A$15:$J$18,MATCH($E737,'[1]2018_commission_structure-Start'!$A$15:$A$18,0),MATCH(Y$1,'[1]2018_commission_structure-Start'!$A$15:$J$15,0)),0)</f>
        <v>0</v>
      </c>
      <c r="Z737" s="26">
        <f>IF(H737&gt;L737,(H737-L737)*INDEX('[1]2018_commission_structure-Start'!$A$21:$I$24,MATCH($E737,'[1]2018_commission_structure-Start'!$A$21:$A$24,0),MATCH(Z$1,'[1]2018_commission_structure-Start'!$A$21:$I$21,0)),0)</f>
        <v>0</v>
      </c>
      <c r="AA737" s="28">
        <f t="shared" si="118"/>
        <v>67322.41</v>
      </c>
      <c r="AB737" s="28">
        <f t="shared" si="119"/>
        <v>116826.41</v>
      </c>
    </row>
    <row r="738" spans="1:28" x14ac:dyDescent="0.2">
      <c r="A738" s="25" t="str">
        <f t="shared" si="110"/>
        <v>Megan Churchard</v>
      </c>
      <c r="B738" s="25">
        <v>4876404933</v>
      </c>
      <c r="C738" s="25" t="s">
        <v>1431</v>
      </c>
      <c r="D738" s="25" t="s">
        <v>1432</v>
      </c>
      <c r="E738" s="25" t="s">
        <v>29</v>
      </c>
      <c r="F738" s="25">
        <v>79018</v>
      </c>
      <c r="G738" s="25">
        <f>COUNTIF([1]deals_closed!D:D,B738)</f>
        <v>22</v>
      </c>
      <c r="H738" s="26">
        <f>SUMIF([1]deals_closed!D:D,B738,[1]deals_closed!C:C)</f>
        <v>737282</v>
      </c>
      <c r="I738" s="26">
        <f>VLOOKUP(E738,'[1]2018_commission_structure-Start'!$A$22:$I$24,9,FALSE)</f>
        <v>600000</v>
      </c>
      <c r="J738" s="26">
        <f t="shared" si="111"/>
        <v>750000</v>
      </c>
      <c r="K738" s="26">
        <f t="shared" si="112"/>
        <v>900000</v>
      </c>
      <c r="L738" s="26">
        <f t="shared" si="113"/>
        <v>1200000</v>
      </c>
      <c r="M738" s="27">
        <f t="shared" si="114"/>
        <v>1.2288033333333332</v>
      </c>
      <c r="N738" s="25" t="str">
        <f t="shared" si="115"/>
        <v>100-125%</v>
      </c>
      <c r="O738" s="28">
        <f>MIN(H738,I738)*INDEX('[1]2018_commission_structure-Start'!$A$21:$I$24,MATCH($E738,'[1]2018_commission_structure-Start'!$A$21:$A$24,0),MATCH(O$1,'[1]2018_commission_structure-Start'!$A$21:$I$21,0))</f>
        <v>78000</v>
      </c>
      <c r="P738" s="26">
        <f>IF(H738&gt;I738,MIN(H738-I738,J738-I738)*INDEX('[1]2018_commission_structure-Start'!$A$21:$I$24,MATCH($E738,'[1]2018_commission_structure-Start'!$A$21:$A$24,0), MATCH(P$1,'[1]2018_commission_structure-Start'!$A$21:$I$21,0)),0)</f>
        <v>23337.940000000002</v>
      </c>
      <c r="Q738" s="26">
        <f>IF($H738&gt;J738,MIN($H738-J738,K738-J738)*INDEX('[1]2018_commission_structure-Start'!$A$21:$I$24,MATCH($E738,'[1]2018_commission_structure-Start'!$A$21:$A$24,0), MATCH(Q$1,'[1]2018_commission_structure-Start'!$A$21:$I$21,0)),0)</f>
        <v>0</v>
      </c>
      <c r="R738" s="26">
        <f>IF($H738&gt;K738,MIN($H738-K738,L738-K738)*INDEX('[1]2018_commission_structure-Start'!$A$21:$I$24,MATCH($E738,'[1]2018_commission_structure-Start'!$A$21:$A$24,0), MATCH(R$1,'[1]2018_commission_structure-Start'!$A$21:$I$21,0)),0)</f>
        <v>0</v>
      </c>
      <c r="S738" s="26">
        <f>IF(H738&gt;L738,(H738-L738)*INDEX('[1]2018_commission_structure-Start'!$A$21:$I$24,MATCH($E738,'[1]2018_commission_structure-Start'!$A$21:$A$24,0),MATCH(S$1,'[1]2018_commission_structure-Start'!$A$21:$I$21,0)),0)</f>
        <v>0</v>
      </c>
      <c r="T738" s="28">
        <f t="shared" si="116"/>
        <v>101337.94</v>
      </c>
      <c r="U738" s="28">
        <f t="shared" si="117"/>
        <v>180355.94</v>
      </c>
      <c r="V738" s="28">
        <f>MIN(H738,I738)*INDEX('[1]2018_commission_structure-Start'!$A$15:$J$18,MATCH($E738,'[1]2018_commission_structure-Start'!$A$15:$A$18,0),MATCH(V$1,'[1]2018_commission_structure-Start'!$A$15:$J$15,0))</f>
        <v>90000</v>
      </c>
      <c r="W738" s="26">
        <f>IF($H738&gt;I738,MIN($H738-I738,J738-I738)*INDEX('[1]2018_commission_structure-Start'!$A$15:$J$18,MATCH($E738,'[1]2018_commission_structure-Start'!$A$15:$A$18,0),MATCH(W$1,'[1]2018_commission_structure-Start'!$A$15:$J$15,0)),0)</f>
        <v>24710.76</v>
      </c>
      <c r="X738" s="26">
        <f>IF($H738&gt;J738,MIN($H738-J738,K738-J738)*INDEX('[1]2018_commission_structure-Start'!$A$15:$J$18,MATCH($E738,'[1]2018_commission_structure-Start'!$A$15:$A$18,0),MATCH(X$1,'[1]2018_commission_structure-Start'!$A$15:$J$15,0)),0)</f>
        <v>0</v>
      </c>
      <c r="Y738" s="26">
        <f>IF($H738&gt;K738,MIN($H738-K738,L738-K738)*INDEX('[1]2018_commission_structure-Start'!$A$15:$J$18,MATCH($E738,'[1]2018_commission_structure-Start'!$A$15:$A$18,0),MATCH(Y$1,'[1]2018_commission_structure-Start'!$A$15:$J$15,0)),0)</f>
        <v>0</v>
      </c>
      <c r="Z738" s="26">
        <f>IF(H738&gt;L738,(H738-L738)*INDEX('[1]2018_commission_structure-Start'!$A$21:$I$24,MATCH($E738,'[1]2018_commission_structure-Start'!$A$21:$A$24,0),MATCH(Z$1,'[1]2018_commission_structure-Start'!$A$21:$I$21,0)),0)</f>
        <v>0</v>
      </c>
      <c r="AA738" s="28">
        <f t="shared" si="118"/>
        <v>114710.76</v>
      </c>
      <c r="AB738" s="28">
        <f t="shared" si="119"/>
        <v>193728.76</v>
      </c>
    </row>
    <row r="739" spans="1:28" x14ac:dyDescent="0.2">
      <c r="A739" s="25" t="str">
        <f t="shared" si="110"/>
        <v>Hedwig Wooding</v>
      </c>
      <c r="B739" s="25">
        <v>3819859829</v>
      </c>
      <c r="C739" s="25" t="s">
        <v>1433</v>
      </c>
      <c r="D739" s="25" t="s">
        <v>1434</v>
      </c>
      <c r="E739" s="25" t="s">
        <v>29</v>
      </c>
      <c r="F739" s="25">
        <v>59349</v>
      </c>
      <c r="G739" s="25">
        <f>COUNTIF([1]deals_closed!D:D,B739)</f>
        <v>20</v>
      </c>
      <c r="H739" s="26">
        <f>SUMIF([1]deals_closed!D:D,B739,[1]deals_closed!C:C)</f>
        <v>599501</v>
      </c>
      <c r="I739" s="26">
        <f>VLOOKUP(E739,'[1]2018_commission_structure-Start'!$A$22:$I$24,9,FALSE)</f>
        <v>600000</v>
      </c>
      <c r="J739" s="26">
        <f t="shared" si="111"/>
        <v>750000</v>
      </c>
      <c r="K739" s="26">
        <f t="shared" si="112"/>
        <v>900000</v>
      </c>
      <c r="L739" s="26">
        <f t="shared" si="113"/>
        <v>1200000</v>
      </c>
      <c r="M739" s="27">
        <f t="shared" si="114"/>
        <v>0.99916833333333333</v>
      </c>
      <c r="N739" s="25" t="str">
        <f t="shared" si="115"/>
        <v>0-100%</v>
      </c>
      <c r="O739" s="28">
        <f>MIN(H739,I739)*INDEX('[1]2018_commission_structure-Start'!$A$21:$I$24,MATCH($E739,'[1]2018_commission_structure-Start'!$A$21:$A$24,0),MATCH(O$1,'[1]2018_commission_structure-Start'!$A$21:$I$21,0))</f>
        <v>77935.13</v>
      </c>
      <c r="P739" s="26">
        <f>IF(H739&gt;I739,MIN(H739-I739,J739-I739)*INDEX('[1]2018_commission_structure-Start'!$A$21:$I$24,MATCH($E739,'[1]2018_commission_structure-Start'!$A$21:$A$24,0), MATCH(P$1,'[1]2018_commission_structure-Start'!$A$21:$I$21,0)),0)</f>
        <v>0</v>
      </c>
      <c r="Q739" s="26">
        <f>IF($H739&gt;J739,MIN($H739-J739,K739-J739)*INDEX('[1]2018_commission_structure-Start'!$A$21:$I$24,MATCH($E739,'[1]2018_commission_structure-Start'!$A$21:$A$24,0), MATCH(Q$1,'[1]2018_commission_structure-Start'!$A$21:$I$21,0)),0)</f>
        <v>0</v>
      </c>
      <c r="R739" s="26">
        <f>IF($H739&gt;K739,MIN($H739-K739,L739-K739)*INDEX('[1]2018_commission_structure-Start'!$A$21:$I$24,MATCH($E739,'[1]2018_commission_structure-Start'!$A$21:$A$24,0), MATCH(R$1,'[1]2018_commission_structure-Start'!$A$21:$I$21,0)),0)</f>
        <v>0</v>
      </c>
      <c r="S739" s="26">
        <f>IF(H739&gt;L739,(H739-L739)*INDEX('[1]2018_commission_structure-Start'!$A$21:$I$24,MATCH($E739,'[1]2018_commission_structure-Start'!$A$21:$A$24,0),MATCH(S$1,'[1]2018_commission_structure-Start'!$A$21:$I$21,0)),0)</f>
        <v>0</v>
      </c>
      <c r="T739" s="28">
        <f t="shared" si="116"/>
        <v>77935.13</v>
      </c>
      <c r="U739" s="28">
        <f t="shared" si="117"/>
        <v>137284.13</v>
      </c>
      <c r="V739" s="28">
        <f>MIN(H739,I739)*INDEX('[1]2018_commission_structure-Start'!$A$15:$J$18,MATCH($E739,'[1]2018_commission_structure-Start'!$A$15:$A$18,0),MATCH(V$1,'[1]2018_commission_structure-Start'!$A$15:$J$15,0))</f>
        <v>89925.15</v>
      </c>
      <c r="W739" s="26">
        <f>IF($H739&gt;I739,MIN($H739-I739,J739-I739)*INDEX('[1]2018_commission_structure-Start'!$A$15:$J$18,MATCH($E739,'[1]2018_commission_structure-Start'!$A$15:$A$18,0),MATCH(W$1,'[1]2018_commission_structure-Start'!$A$15:$J$15,0)),0)</f>
        <v>0</v>
      </c>
      <c r="X739" s="26">
        <f>IF($H739&gt;J739,MIN($H739-J739,K739-J739)*INDEX('[1]2018_commission_structure-Start'!$A$15:$J$18,MATCH($E739,'[1]2018_commission_structure-Start'!$A$15:$A$18,0),MATCH(X$1,'[1]2018_commission_structure-Start'!$A$15:$J$15,0)),0)</f>
        <v>0</v>
      </c>
      <c r="Y739" s="26">
        <f>IF($H739&gt;K739,MIN($H739-K739,L739-K739)*INDEX('[1]2018_commission_structure-Start'!$A$15:$J$18,MATCH($E739,'[1]2018_commission_structure-Start'!$A$15:$A$18,0),MATCH(Y$1,'[1]2018_commission_structure-Start'!$A$15:$J$15,0)),0)</f>
        <v>0</v>
      </c>
      <c r="Z739" s="26">
        <f>IF(H739&gt;L739,(H739-L739)*INDEX('[1]2018_commission_structure-Start'!$A$21:$I$24,MATCH($E739,'[1]2018_commission_structure-Start'!$A$21:$A$24,0),MATCH(Z$1,'[1]2018_commission_structure-Start'!$A$21:$I$21,0)),0)</f>
        <v>0</v>
      </c>
      <c r="AA739" s="28">
        <f t="shared" si="118"/>
        <v>89925.15</v>
      </c>
      <c r="AB739" s="28">
        <f t="shared" si="119"/>
        <v>149274.15</v>
      </c>
    </row>
    <row r="740" spans="1:28" x14ac:dyDescent="0.2">
      <c r="A740" s="25" t="str">
        <f t="shared" si="110"/>
        <v>Artie Etheredge</v>
      </c>
      <c r="B740" s="25">
        <v>7824503232</v>
      </c>
      <c r="C740" s="25" t="s">
        <v>1435</v>
      </c>
      <c r="D740" s="25" t="s">
        <v>1436</v>
      </c>
      <c r="E740" s="25" t="s">
        <v>29</v>
      </c>
      <c r="F740" s="25">
        <v>79043</v>
      </c>
      <c r="G740" s="25">
        <f>COUNTIF([1]deals_closed!D:D,B740)</f>
        <v>16</v>
      </c>
      <c r="H740" s="26">
        <f>SUMIF([1]deals_closed!D:D,B740,[1]deals_closed!C:C)</f>
        <v>601796</v>
      </c>
      <c r="I740" s="26">
        <f>VLOOKUP(E740,'[1]2018_commission_structure-Start'!$A$22:$I$24,9,FALSE)</f>
        <v>600000</v>
      </c>
      <c r="J740" s="26">
        <f t="shared" si="111"/>
        <v>750000</v>
      </c>
      <c r="K740" s="26">
        <f t="shared" si="112"/>
        <v>900000</v>
      </c>
      <c r="L740" s="26">
        <f t="shared" si="113"/>
        <v>1200000</v>
      </c>
      <c r="M740" s="27">
        <f t="shared" si="114"/>
        <v>1.0029933333333334</v>
      </c>
      <c r="N740" s="25" t="str">
        <f t="shared" si="115"/>
        <v>100-125%</v>
      </c>
      <c r="O740" s="28">
        <f>MIN(H740,I740)*INDEX('[1]2018_commission_structure-Start'!$A$21:$I$24,MATCH($E740,'[1]2018_commission_structure-Start'!$A$21:$A$24,0),MATCH(O$1,'[1]2018_commission_structure-Start'!$A$21:$I$21,0))</f>
        <v>78000</v>
      </c>
      <c r="P740" s="26">
        <f>IF(H740&gt;I740,MIN(H740-I740,J740-I740)*INDEX('[1]2018_commission_structure-Start'!$A$21:$I$24,MATCH($E740,'[1]2018_commission_structure-Start'!$A$21:$A$24,0), MATCH(P$1,'[1]2018_commission_structure-Start'!$A$21:$I$21,0)),0)</f>
        <v>305.32000000000005</v>
      </c>
      <c r="Q740" s="26">
        <f>IF($H740&gt;J740,MIN($H740-J740,K740-J740)*INDEX('[1]2018_commission_structure-Start'!$A$21:$I$24,MATCH($E740,'[1]2018_commission_structure-Start'!$A$21:$A$24,0), MATCH(Q$1,'[1]2018_commission_structure-Start'!$A$21:$I$21,0)),0)</f>
        <v>0</v>
      </c>
      <c r="R740" s="26">
        <f>IF($H740&gt;K740,MIN($H740-K740,L740-K740)*INDEX('[1]2018_commission_structure-Start'!$A$21:$I$24,MATCH($E740,'[1]2018_commission_structure-Start'!$A$21:$A$24,0), MATCH(R$1,'[1]2018_commission_structure-Start'!$A$21:$I$21,0)),0)</f>
        <v>0</v>
      </c>
      <c r="S740" s="26">
        <f>IF(H740&gt;L740,(H740-L740)*INDEX('[1]2018_commission_structure-Start'!$A$21:$I$24,MATCH($E740,'[1]2018_commission_structure-Start'!$A$21:$A$24,0),MATCH(S$1,'[1]2018_commission_structure-Start'!$A$21:$I$21,0)),0)</f>
        <v>0</v>
      </c>
      <c r="T740" s="28">
        <f t="shared" si="116"/>
        <v>78305.320000000007</v>
      </c>
      <c r="U740" s="28">
        <f t="shared" si="117"/>
        <v>157348.32</v>
      </c>
      <c r="V740" s="28">
        <f>MIN(H740,I740)*INDEX('[1]2018_commission_structure-Start'!$A$15:$J$18,MATCH($E740,'[1]2018_commission_structure-Start'!$A$15:$A$18,0),MATCH(V$1,'[1]2018_commission_structure-Start'!$A$15:$J$15,0))</f>
        <v>90000</v>
      </c>
      <c r="W740" s="26">
        <f>IF($H740&gt;I740,MIN($H740-I740,J740-I740)*INDEX('[1]2018_commission_structure-Start'!$A$15:$J$18,MATCH($E740,'[1]2018_commission_structure-Start'!$A$15:$A$18,0),MATCH(W$1,'[1]2018_commission_structure-Start'!$A$15:$J$15,0)),0)</f>
        <v>323.27999999999997</v>
      </c>
      <c r="X740" s="26">
        <f>IF($H740&gt;J740,MIN($H740-J740,K740-J740)*INDEX('[1]2018_commission_structure-Start'!$A$15:$J$18,MATCH($E740,'[1]2018_commission_structure-Start'!$A$15:$A$18,0),MATCH(X$1,'[1]2018_commission_structure-Start'!$A$15:$J$15,0)),0)</f>
        <v>0</v>
      </c>
      <c r="Y740" s="26">
        <f>IF($H740&gt;K740,MIN($H740-K740,L740-K740)*INDEX('[1]2018_commission_structure-Start'!$A$15:$J$18,MATCH($E740,'[1]2018_commission_structure-Start'!$A$15:$A$18,0),MATCH(Y$1,'[1]2018_commission_structure-Start'!$A$15:$J$15,0)),0)</f>
        <v>0</v>
      </c>
      <c r="Z740" s="26">
        <f>IF(H740&gt;L740,(H740-L740)*INDEX('[1]2018_commission_structure-Start'!$A$21:$I$24,MATCH($E740,'[1]2018_commission_structure-Start'!$A$21:$A$24,0),MATCH(Z$1,'[1]2018_commission_structure-Start'!$A$21:$I$21,0)),0)</f>
        <v>0</v>
      </c>
      <c r="AA740" s="28">
        <f t="shared" si="118"/>
        <v>90323.28</v>
      </c>
      <c r="AB740" s="28">
        <f t="shared" si="119"/>
        <v>169366.28</v>
      </c>
    </row>
    <row r="741" spans="1:28" x14ac:dyDescent="0.2">
      <c r="A741" s="25" t="str">
        <f t="shared" si="110"/>
        <v>Martyn Bunhill</v>
      </c>
      <c r="B741" s="25">
        <v>449160092</v>
      </c>
      <c r="C741" s="25" t="s">
        <v>1437</v>
      </c>
      <c r="D741" s="25" t="s">
        <v>1438</v>
      </c>
      <c r="E741" s="25" t="s">
        <v>7</v>
      </c>
      <c r="F741" s="25">
        <v>35607</v>
      </c>
      <c r="G741" s="25">
        <f>COUNTIF([1]deals_closed!D:D,B741)</f>
        <v>17</v>
      </c>
      <c r="H741" s="26">
        <f>SUMIF([1]deals_closed!D:D,B741,[1]deals_closed!C:C)</f>
        <v>516004</v>
      </c>
      <c r="I741" s="26">
        <f>VLOOKUP(E741,'[1]2018_commission_structure-Start'!$A$22:$I$24,9,FALSE)</f>
        <v>500000</v>
      </c>
      <c r="J741" s="26">
        <f t="shared" si="111"/>
        <v>625000</v>
      </c>
      <c r="K741" s="26">
        <f t="shared" si="112"/>
        <v>750000</v>
      </c>
      <c r="L741" s="26">
        <f t="shared" si="113"/>
        <v>1000000</v>
      </c>
      <c r="M741" s="27">
        <f t="shared" si="114"/>
        <v>1.032008</v>
      </c>
      <c r="N741" s="25" t="str">
        <f t="shared" si="115"/>
        <v>100-125%</v>
      </c>
      <c r="O741" s="28">
        <f>MIN(H741,I741)*INDEX('[1]2018_commission_structure-Start'!$A$21:$I$24,MATCH($E741,'[1]2018_commission_structure-Start'!$A$21:$A$24,0),MATCH(O$1,'[1]2018_commission_structure-Start'!$A$21:$I$21,0))</f>
        <v>50000</v>
      </c>
      <c r="P741" s="26">
        <f>IF(H741&gt;I741,MIN(H741-I741,J741-I741)*INDEX('[1]2018_commission_structure-Start'!$A$21:$I$24,MATCH($E741,'[1]2018_commission_structure-Start'!$A$21:$A$24,0), MATCH(P$1,'[1]2018_commission_structure-Start'!$A$21:$I$21,0)),0)</f>
        <v>2400.6</v>
      </c>
      <c r="Q741" s="26">
        <f>IF($H741&gt;J741,MIN($H741-J741,K741-J741)*INDEX('[1]2018_commission_structure-Start'!$A$21:$I$24,MATCH($E741,'[1]2018_commission_structure-Start'!$A$21:$A$24,0), MATCH(Q$1,'[1]2018_commission_structure-Start'!$A$21:$I$21,0)),0)</f>
        <v>0</v>
      </c>
      <c r="R741" s="26">
        <f>IF($H741&gt;K741,MIN($H741-K741,L741-K741)*INDEX('[1]2018_commission_structure-Start'!$A$21:$I$24,MATCH($E741,'[1]2018_commission_structure-Start'!$A$21:$A$24,0), MATCH(R$1,'[1]2018_commission_structure-Start'!$A$21:$I$21,0)),0)</f>
        <v>0</v>
      </c>
      <c r="S741" s="26">
        <f>IF(H741&gt;L741,(H741-L741)*INDEX('[1]2018_commission_structure-Start'!$A$21:$I$24,MATCH($E741,'[1]2018_commission_structure-Start'!$A$21:$A$24,0),MATCH(S$1,'[1]2018_commission_structure-Start'!$A$21:$I$21,0)),0)</f>
        <v>0</v>
      </c>
      <c r="T741" s="28">
        <f t="shared" si="116"/>
        <v>52400.6</v>
      </c>
      <c r="U741" s="28">
        <f t="shared" si="117"/>
        <v>88007.6</v>
      </c>
      <c r="V741" s="28">
        <f>MIN(H741,I741)*INDEX('[1]2018_commission_structure-Start'!$A$15:$J$18,MATCH($E741,'[1]2018_commission_structure-Start'!$A$15:$A$18,0),MATCH(V$1,'[1]2018_commission_structure-Start'!$A$15:$J$15,0))</f>
        <v>60000</v>
      </c>
      <c r="W741" s="26">
        <f>IF($H741&gt;I741,MIN($H741-I741,J741-I741)*INDEX('[1]2018_commission_structure-Start'!$A$15:$J$18,MATCH($E741,'[1]2018_commission_structure-Start'!$A$15:$A$18,0),MATCH(W$1,'[1]2018_commission_structure-Start'!$A$15:$J$15,0)),0)</f>
        <v>2720.6800000000003</v>
      </c>
      <c r="X741" s="26">
        <f>IF($H741&gt;J741,MIN($H741-J741,K741-J741)*INDEX('[1]2018_commission_structure-Start'!$A$15:$J$18,MATCH($E741,'[1]2018_commission_structure-Start'!$A$15:$A$18,0),MATCH(X$1,'[1]2018_commission_structure-Start'!$A$15:$J$15,0)),0)</f>
        <v>0</v>
      </c>
      <c r="Y741" s="26">
        <f>IF($H741&gt;K741,MIN($H741-K741,L741-K741)*INDEX('[1]2018_commission_structure-Start'!$A$15:$J$18,MATCH($E741,'[1]2018_commission_structure-Start'!$A$15:$A$18,0),MATCH(Y$1,'[1]2018_commission_structure-Start'!$A$15:$J$15,0)),0)</f>
        <v>0</v>
      </c>
      <c r="Z741" s="26">
        <f>IF(H741&gt;L741,(H741-L741)*INDEX('[1]2018_commission_structure-Start'!$A$21:$I$24,MATCH($E741,'[1]2018_commission_structure-Start'!$A$21:$A$24,0),MATCH(Z$1,'[1]2018_commission_structure-Start'!$A$21:$I$21,0)),0)</f>
        <v>0</v>
      </c>
      <c r="AA741" s="28">
        <f t="shared" si="118"/>
        <v>62720.68</v>
      </c>
      <c r="AB741" s="28">
        <f t="shared" si="119"/>
        <v>98327.679999999993</v>
      </c>
    </row>
    <row r="742" spans="1:28" x14ac:dyDescent="0.2">
      <c r="A742" s="25" t="str">
        <f t="shared" si="110"/>
        <v>Rodie Elsip</v>
      </c>
      <c r="B742" s="25">
        <v>2944219065</v>
      </c>
      <c r="C742" s="25" t="s">
        <v>1439</v>
      </c>
      <c r="D742" s="25" t="s">
        <v>1440</v>
      </c>
      <c r="E742" s="25" t="s">
        <v>7</v>
      </c>
      <c r="F742" s="25">
        <v>47688</v>
      </c>
      <c r="G742" s="25">
        <f>COUNTIF([1]deals_closed!D:D,B742)</f>
        <v>19</v>
      </c>
      <c r="H742" s="26">
        <f>SUMIF([1]deals_closed!D:D,B742,[1]deals_closed!C:C)</f>
        <v>649888</v>
      </c>
      <c r="I742" s="26">
        <f>VLOOKUP(E742,'[1]2018_commission_structure-Start'!$A$22:$I$24,9,FALSE)</f>
        <v>500000</v>
      </c>
      <c r="J742" s="26">
        <f t="shared" si="111"/>
        <v>625000</v>
      </c>
      <c r="K742" s="26">
        <f t="shared" si="112"/>
        <v>750000</v>
      </c>
      <c r="L742" s="26">
        <f t="shared" si="113"/>
        <v>1000000</v>
      </c>
      <c r="M742" s="27">
        <f t="shared" si="114"/>
        <v>1.299776</v>
      </c>
      <c r="N742" s="25" t="str">
        <f t="shared" si="115"/>
        <v>125-150%</v>
      </c>
      <c r="O742" s="28">
        <f>MIN(H742,I742)*INDEX('[1]2018_commission_structure-Start'!$A$21:$I$24,MATCH($E742,'[1]2018_commission_structure-Start'!$A$21:$A$24,0),MATCH(O$1,'[1]2018_commission_structure-Start'!$A$21:$I$21,0))</f>
        <v>50000</v>
      </c>
      <c r="P742" s="26">
        <f>IF(H742&gt;I742,MIN(H742-I742,J742-I742)*INDEX('[1]2018_commission_structure-Start'!$A$21:$I$24,MATCH($E742,'[1]2018_commission_structure-Start'!$A$21:$A$24,0), MATCH(P$1,'[1]2018_commission_structure-Start'!$A$21:$I$21,0)),0)</f>
        <v>18750</v>
      </c>
      <c r="Q742" s="26">
        <f>IF($H742&gt;J742,MIN($H742-J742,K742-J742)*INDEX('[1]2018_commission_structure-Start'!$A$21:$I$24,MATCH($E742,'[1]2018_commission_structure-Start'!$A$21:$A$24,0), MATCH(Q$1,'[1]2018_commission_structure-Start'!$A$21:$I$21,0)),0)</f>
        <v>4479.84</v>
      </c>
      <c r="R742" s="26">
        <f>IF($H742&gt;K742,MIN($H742-K742,L742-K742)*INDEX('[1]2018_commission_structure-Start'!$A$21:$I$24,MATCH($E742,'[1]2018_commission_structure-Start'!$A$21:$A$24,0), MATCH(R$1,'[1]2018_commission_structure-Start'!$A$21:$I$21,0)),0)</f>
        <v>0</v>
      </c>
      <c r="S742" s="26">
        <f>IF(H742&gt;L742,(H742-L742)*INDEX('[1]2018_commission_structure-Start'!$A$21:$I$24,MATCH($E742,'[1]2018_commission_structure-Start'!$A$21:$A$24,0),MATCH(S$1,'[1]2018_commission_structure-Start'!$A$21:$I$21,0)),0)</f>
        <v>0</v>
      </c>
      <c r="T742" s="28">
        <f t="shared" si="116"/>
        <v>73229.84</v>
      </c>
      <c r="U742" s="28">
        <f t="shared" si="117"/>
        <v>120917.84</v>
      </c>
      <c r="V742" s="28">
        <f>MIN(H742,I742)*INDEX('[1]2018_commission_structure-Start'!$A$15:$J$18,MATCH($E742,'[1]2018_commission_structure-Start'!$A$15:$A$18,0),MATCH(V$1,'[1]2018_commission_structure-Start'!$A$15:$J$15,0))</f>
        <v>60000</v>
      </c>
      <c r="W742" s="26">
        <f>IF($H742&gt;I742,MIN($H742-I742,J742-I742)*INDEX('[1]2018_commission_structure-Start'!$A$15:$J$18,MATCH($E742,'[1]2018_commission_structure-Start'!$A$15:$A$18,0),MATCH(W$1,'[1]2018_commission_structure-Start'!$A$15:$J$15,0)),0)</f>
        <v>21250</v>
      </c>
      <c r="X742" s="26">
        <f>IF($H742&gt;J742,MIN($H742-J742,K742-J742)*INDEX('[1]2018_commission_structure-Start'!$A$15:$J$18,MATCH($E742,'[1]2018_commission_structure-Start'!$A$15:$A$18,0),MATCH(X$1,'[1]2018_commission_structure-Start'!$A$15:$J$15,0)),0)</f>
        <v>4977.6000000000004</v>
      </c>
      <c r="Y742" s="26">
        <f>IF($H742&gt;K742,MIN($H742-K742,L742-K742)*INDEX('[1]2018_commission_structure-Start'!$A$15:$J$18,MATCH($E742,'[1]2018_commission_structure-Start'!$A$15:$A$18,0),MATCH(Y$1,'[1]2018_commission_structure-Start'!$A$15:$J$15,0)),0)</f>
        <v>0</v>
      </c>
      <c r="Z742" s="26">
        <f>IF(H742&gt;L742,(H742-L742)*INDEX('[1]2018_commission_structure-Start'!$A$21:$I$24,MATCH($E742,'[1]2018_commission_structure-Start'!$A$21:$A$24,0),MATCH(Z$1,'[1]2018_commission_structure-Start'!$A$21:$I$21,0)),0)</f>
        <v>0</v>
      </c>
      <c r="AA742" s="28">
        <f t="shared" si="118"/>
        <v>86227.6</v>
      </c>
      <c r="AB742" s="28">
        <f t="shared" si="119"/>
        <v>133915.6</v>
      </c>
    </row>
    <row r="743" spans="1:28" x14ac:dyDescent="0.2">
      <c r="A743" s="25" t="str">
        <f t="shared" si="110"/>
        <v>Colline Openshaw</v>
      </c>
      <c r="B743" s="25">
        <v>6260817967</v>
      </c>
      <c r="C743" s="25" t="s">
        <v>1441</v>
      </c>
      <c r="D743" s="25" t="s">
        <v>1442</v>
      </c>
      <c r="E743" s="25" t="s">
        <v>7</v>
      </c>
      <c r="F743" s="25">
        <v>37016</v>
      </c>
      <c r="G743" s="25">
        <f>COUNTIF([1]deals_closed!D:D,B743)</f>
        <v>22</v>
      </c>
      <c r="H743" s="26">
        <f>SUMIF([1]deals_closed!D:D,B743,[1]deals_closed!C:C)</f>
        <v>860163</v>
      </c>
      <c r="I743" s="26">
        <f>VLOOKUP(E743,'[1]2018_commission_structure-Start'!$A$22:$I$24,9,FALSE)</f>
        <v>500000</v>
      </c>
      <c r="J743" s="26">
        <f t="shared" si="111"/>
        <v>625000</v>
      </c>
      <c r="K743" s="26">
        <f t="shared" si="112"/>
        <v>750000</v>
      </c>
      <c r="L743" s="26">
        <f t="shared" si="113"/>
        <v>1000000</v>
      </c>
      <c r="M743" s="27">
        <f t="shared" si="114"/>
        <v>1.720326</v>
      </c>
      <c r="N743" s="25" t="str">
        <f t="shared" si="115"/>
        <v>150-200%</v>
      </c>
      <c r="O743" s="28">
        <f>MIN(H743,I743)*INDEX('[1]2018_commission_structure-Start'!$A$21:$I$24,MATCH($E743,'[1]2018_commission_structure-Start'!$A$21:$A$24,0),MATCH(O$1,'[1]2018_commission_structure-Start'!$A$21:$I$21,0))</f>
        <v>50000</v>
      </c>
      <c r="P743" s="26">
        <f>IF(H743&gt;I743,MIN(H743-I743,J743-I743)*INDEX('[1]2018_commission_structure-Start'!$A$21:$I$24,MATCH($E743,'[1]2018_commission_structure-Start'!$A$21:$A$24,0), MATCH(P$1,'[1]2018_commission_structure-Start'!$A$21:$I$21,0)),0)</f>
        <v>18750</v>
      </c>
      <c r="Q743" s="26">
        <f>IF($H743&gt;J743,MIN($H743-J743,K743-J743)*INDEX('[1]2018_commission_structure-Start'!$A$21:$I$24,MATCH($E743,'[1]2018_commission_structure-Start'!$A$21:$A$24,0), MATCH(Q$1,'[1]2018_commission_structure-Start'!$A$21:$I$21,0)),0)</f>
        <v>22500</v>
      </c>
      <c r="R743" s="26">
        <f>IF($H743&gt;K743,MIN($H743-K743,L743-K743)*INDEX('[1]2018_commission_structure-Start'!$A$21:$I$24,MATCH($E743,'[1]2018_commission_structure-Start'!$A$21:$A$24,0), MATCH(R$1,'[1]2018_commission_structure-Start'!$A$21:$I$21,0)),0)</f>
        <v>24235.86</v>
      </c>
      <c r="S743" s="26">
        <f>IF(H743&gt;L743,(H743-L743)*INDEX('[1]2018_commission_structure-Start'!$A$21:$I$24,MATCH($E743,'[1]2018_commission_structure-Start'!$A$21:$A$24,0),MATCH(S$1,'[1]2018_commission_structure-Start'!$A$21:$I$21,0)),0)</f>
        <v>0</v>
      </c>
      <c r="T743" s="28">
        <f t="shared" si="116"/>
        <v>115485.86</v>
      </c>
      <c r="U743" s="28">
        <f t="shared" si="117"/>
        <v>152501.85999999999</v>
      </c>
      <c r="V743" s="28">
        <f>MIN(H743,I743)*INDEX('[1]2018_commission_structure-Start'!$A$15:$J$18,MATCH($E743,'[1]2018_commission_structure-Start'!$A$15:$A$18,0),MATCH(V$1,'[1]2018_commission_structure-Start'!$A$15:$J$15,0))</f>
        <v>60000</v>
      </c>
      <c r="W743" s="26">
        <f>IF($H743&gt;I743,MIN($H743-I743,J743-I743)*INDEX('[1]2018_commission_structure-Start'!$A$15:$J$18,MATCH($E743,'[1]2018_commission_structure-Start'!$A$15:$A$18,0),MATCH(W$1,'[1]2018_commission_structure-Start'!$A$15:$J$15,0)),0)</f>
        <v>21250</v>
      </c>
      <c r="X743" s="26">
        <f>IF($H743&gt;J743,MIN($H743-J743,K743-J743)*INDEX('[1]2018_commission_structure-Start'!$A$15:$J$18,MATCH($E743,'[1]2018_commission_structure-Start'!$A$15:$A$18,0),MATCH(X$1,'[1]2018_commission_structure-Start'!$A$15:$J$15,0)),0)</f>
        <v>25000</v>
      </c>
      <c r="Y743" s="26">
        <f>IF($H743&gt;K743,MIN($H743-K743,L743-K743)*INDEX('[1]2018_commission_structure-Start'!$A$15:$J$18,MATCH($E743,'[1]2018_commission_structure-Start'!$A$15:$A$18,0),MATCH(Y$1,'[1]2018_commission_structure-Start'!$A$15:$J$15,0)),0)</f>
        <v>24235.86</v>
      </c>
      <c r="Z743" s="26">
        <f>IF(H743&gt;L743,(H743-L743)*INDEX('[1]2018_commission_structure-Start'!$A$21:$I$24,MATCH($E743,'[1]2018_commission_structure-Start'!$A$21:$A$24,0),MATCH(Z$1,'[1]2018_commission_structure-Start'!$A$21:$I$21,0)),0)</f>
        <v>0</v>
      </c>
      <c r="AA743" s="28">
        <f t="shared" si="118"/>
        <v>130485.86</v>
      </c>
      <c r="AB743" s="28">
        <f t="shared" si="119"/>
        <v>167501.85999999999</v>
      </c>
    </row>
    <row r="744" spans="1:28" x14ac:dyDescent="0.2">
      <c r="A744" s="25" t="str">
        <f t="shared" si="110"/>
        <v>Arline Fallowes</v>
      </c>
      <c r="B744" s="25">
        <v>9597202352</v>
      </c>
      <c r="C744" s="25" t="s">
        <v>1443</v>
      </c>
      <c r="D744" s="25" t="s">
        <v>1444</v>
      </c>
      <c r="E744" s="25" t="s">
        <v>29</v>
      </c>
      <c r="F744" s="25">
        <v>65032</v>
      </c>
      <c r="G744" s="25">
        <f>COUNTIF([1]deals_closed!D:D,B744)</f>
        <v>23</v>
      </c>
      <c r="H744" s="26">
        <f>SUMIF([1]deals_closed!D:D,B744,[1]deals_closed!C:C)</f>
        <v>841032</v>
      </c>
      <c r="I744" s="26">
        <f>VLOOKUP(E744,'[1]2018_commission_structure-Start'!$A$22:$I$24,9,FALSE)</f>
        <v>600000</v>
      </c>
      <c r="J744" s="26">
        <f t="shared" si="111"/>
        <v>750000</v>
      </c>
      <c r="K744" s="26">
        <f t="shared" si="112"/>
        <v>900000</v>
      </c>
      <c r="L744" s="26">
        <f t="shared" si="113"/>
        <v>1200000</v>
      </c>
      <c r="M744" s="27">
        <f t="shared" si="114"/>
        <v>1.4017200000000001</v>
      </c>
      <c r="N744" s="25" t="str">
        <f t="shared" si="115"/>
        <v>125-150%</v>
      </c>
      <c r="O744" s="28">
        <f>MIN(H744,I744)*INDEX('[1]2018_commission_structure-Start'!$A$21:$I$24,MATCH($E744,'[1]2018_commission_structure-Start'!$A$21:$A$24,0),MATCH(O$1,'[1]2018_commission_structure-Start'!$A$21:$I$21,0))</f>
        <v>78000</v>
      </c>
      <c r="P744" s="26">
        <f>IF(H744&gt;I744,MIN(H744-I744,J744-I744)*INDEX('[1]2018_commission_structure-Start'!$A$21:$I$24,MATCH($E744,'[1]2018_commission_structure-Start'!$A$21:$A$24,0), MATCH(P$1,'[1]2018_commission_structure-Start'!$A$21:$I$21,0)),0)</f>
        <v>25500.000000000004</v>
      </c>
      <c r="Q744" s="26">
        <f>IF($H744&gt;J744,MIN($H744-J744,K744-J744)*INDEX('[1]2018_commission_structure-Start'!$A$21:$I$24,MATCH($E744,'[1]2018_commission_structure-Start'!$A$21:$A$24,0), MATCH(Q$1,'[1]2018_commission_structure-Start'!$A$21:$I$21,0)),0)</f>
        <v>19116.719999999998</v>
      </c>
      <c r="R744" s="26">
        <f>IF($H744&gt;K744,MIN($H744-K744,L744-K744)*INDEX('[1]2018_commission_structure-Start'!$A$21:$I$24,MATCH($E744,'[1]2018_commission_structure-Start'!$A$21:$A$24,0), MATCH(R$1,'[1]2018_commission_structure-Start'!$A$21:$I$21,0)),0)</f>
        <v>0</v>
      </c>
      <c r="S744" s="26">
        <f>IF(H744&gt;L744,(H744-L744)*INDEX('[1]2018_commission_structure-Start'!$A$21:$I$24,MATCH($E744,'[1]2018_commission_structure-Start'!$A$21:$A$24,0),MATCH(S$1,'[1]2018_commission_structure-Start'!$A$21:$I$21,0)),0)</f>
        <v>0</v>
      </c>
      <c r="T744" s="28">
        <f t="shared" si="116"/>
        <v>122616.72</v>
      </c>
      <c r="U744" s="28">
        <f t="shared" si="117"/>
        <v>187648.72</v>
      </c>
      <c r="V744" s="28">
        <f>MIN(H744,I744)*INDEX('[1]2018_commission_structure-Start'!$A$15:$J$18,MATCH($E744,'[1]2018_commission_structure-Start'!$A$15:$A$18,0),MATCH(V$1,'[1]2018_commission_structure-Start'!$A$15:$J$15,0))</f>
        <v>90000</v>
      </c>
      <c r="W744" s="26">
        <f>IF($H744&gt;I744,MIN($H744-I744,J744-I744)*INDEX('[1]2018_commission_structure-Start'!$A$15:$J$18,MATCH($E744,'[1]2018_commission_structure-Start'!$A$15:$A$18,0),MATCH(W$1,'[1]2018_commission_structure-Start'!$A$15:$J$15,0)),0)</f>
        <v>27000</v>
      </c>
      <c r="X744" s="26">
        <f>IF($H744&gt;J744,MIN($H744-J744,K744-J744)*INDEX('[1]2018_commission_structure-Start'!$A$15:$J$18,MATCH($E744,'[1]2018_commission_structure-Start'!$A$15:$A$18,0),MATCH(X$1,'[1]2018_commission_structure-Start'!$A$15:$J$15,0)),0)</f>
        <v>22758</v>
      </c>
      <c r="Y744" s="26">
        <f>IF($H744&gt;K744,MIN($H744-K744,L744-K744)*INDEX('[1]2018_commission_structure-Start'!$A$15:$J$18,MATCH($E744,'[1]2018_commission_structure-Start'!$A$15:$A$18,0),MATCH(Y$1,'[1]2018_commission_structure-Start'!$A$15:$J$15,0)),0)</f>
        <v>0</v>
      </c>
      <c r="Z744" s="26">
        <f>IF(H744&gt;L744,(H744-L744)*INDEX('[1]2018_commission_structure-Start'!$A$21:$I$24,MATCH($E744,'[1]2018_commission_structure-Start'!$A$21:$A$24,0),MATCH(Z$1,'[1]2018_commission_structure-Start'!$A$21:$I$21,0)),0)</f>
        <v>0</v>
      </c>
      <c r="AA744" s="28">
        <f t="shared" si="118"/>
        <v>139758</v>
      </c>
      <c r="AB744" s="28">
        <f t="shared" si="119"/>
        <v>204790</v>
      </c>
    </row>
    <row r="745" spans="1:28" x14ac:dyDescent="0.2">
      <c r="A745" s="25" t="str">
        <f t="shared" si="110"/>
        <v>Henka McInulty</v>
      </c>
      <c r="B745" s="25">
        <v>3509620267</v>
      </c>
      <c r="C745" s="25" t="s">
        <v>1445</v>
      </c>
      <c r="D745" s="25" t="s">
        <v>1446</v>
      </c>
      <c r="E745" s="25" t="s">
        <v>10</v>
      </c>
      <c r="F745" s="25">
        <v>87823</v>
      </c>
      <c r="G745" s="25">
        <f>COUNTIF([1]deals_closed!D:D,B745)</f>
        <v>17</v>
      </c>
      <c r="H745" s="26">
        <f>SUMIF([1]deals_closed!D:D,B745,[1]deals_closed!C:C)</f>
        <v>791364</v>
      </c>
      <c r="I745" s="26">
        <f>VLOOKUP(E745,'[1]2018_commission_structure-Start'!$A$22:$I$24,9,FALSE)</f>
        <v>750000</v>
      </c>
      <c r="J745" s="26">
        <f t="shared" si="111"/>
        <v>937500</v>
      </c>
      <c r="K745" s="26">
        <f t="shared" si="112"/>
        <v>1125000</v>
      </c>
      <c r="L745" s="26">
        <f t="shared" si="113"/>
        <v>1500000</v>
      </c>
      <c r="M745" s="27">
        <f t="shared" si="114"/>
        <v>1.0551520000000001</v>
      </c>
      <c r="N745" s="25" t="str">
        <f t="shared" si="115"/>
        <v>100-125%</v>
      </c>
      <c r="O745" s="28">
        <f>MIN(H745,I745)*INDEX('[1]2018_commission_structure-Start'!$A$21:$I$24,MATCH($E745,'[1]2018_commission_structure-Start'!$A$21:$A$24,0),MATCH(O$1,'[1]2018_commission_structure-Start'!$A$21:$I$21,0))</f>
        <v>112500</v>
      </c>
      <c r="P745" s="26">
        <f>IF(H745&gt;I745,MIN(H745-I745,J745-I745)*INDEX('[1]2018_commission_structure-Start'!$A$21:$I$24,MATCH($E745,'[1]2018_commission_structure-Start'!$A$21:$A$24,0), MATCH(P$1,'[1]2018_commission_structure-Start'!$A$21:$I$21,0)),0)</f>
        <v>7859.16</v>
      </c>
      <c r="Q745" s="26">
        <f>IF($H745&gt;J745,MIN($H745-J745,K745-J745)*INDEX('[1]2018_commission_structure-Start'!$A$21:$I$24,MATCH($E745,'[1]2018_commission_structure-Start'!$A$21:$A$24,0), MATCH(Q$1,'[1]2018_commission_structure-Start'!$A$21:$I$21,0)),0)</f>
        <v>0</v>
      </c>
      <c r="R745" s="26">
        <f>IF($H745&gt;K745,MIN($H745-K745,L745-K745)*INDEX('[1]2018_commission_structure-Start'!$A$21:$I$24,MATCH($E745,'[1]2018_commission_structure-Start'!$A$21:$A$24,0), MATCH(R$1,'[1]2018_commission_structure-Start'!$A$21:$I$21,0)),0)</f>
        <v>0</v>
      </c>
      <c r="S745" s="26">
        <f>IF(H745&gt;L745,(H745-L745)*INDEX('[1]2018_commission_structure-Start'!$A$21:$I$24,MATCH($E745,'[1]2018_commission_structure-Start'!$A$21:$A$24,0),MATCH(S$1,'[1]2018_commission_structure-Start'!$A$21:$I$21,0)),0)</f>
        <v>0</v>
      </c>
      <c r="T745" s="28">
        <f t="shared" si="116"/>
        <v>120359.16</v>
      </c>
      <c r="U745" s="28">
        <f t="shared" si="117"/>
        <v>208182.16</v>
      </c>
      <c r="V745" s="28">
        <f>MIN(H745,I745)*INDEX('[1]2018_commission_structure-Start'!$A$15:$J$18,MATCH($E745,'[1]2018_commission_structure-Start'!$A$15:$A$18,0),MATCH(V$1,'[1]2018_commission_structure-Start'!$A$15:$J$15,0))</f>
        <v>112500</v>
      </c>
      <c r="W745" s="26">
        <f>IF($H745&gt;I745,MIN($H745-I745,J745-I745)*INDEX('[1]2018_commission_structure-Start'!$A$15:$J$18,MATCH($E745,'[1]2018_commission_structure-Start'!$A$15:$A$18,0),MATCH(W$1,'[1]2018_commission_structure-Start'!$A$15:$J$15,0)),0)</f>
        <v>9100.08</v>
      </c>
      <c r="X745" s="26">
        <f>IF($H745&gt;J745,MIN($H745-J745,K745-J745)*INDEX('[1]2018_commission_structure-Start'!$A$15:$J$18,MATCH($E745,'[1]2018_commission_structure-Start'!$A$15:$A$18,0),MATCH(X$1,'[1]2018_commission_structure-Start'!$A$15:$J$15,0)),0)</f>
        <v>0</v>
      </c>
      <c r="Y745" s="26">
        <f>IF($H745&gt;K745,MIN($H745-K745,L745-K745)*INDEX('[1]2018_commission_structure-Start'!$A$15:$J$18,MATCH($E745,'[1]2018_commission_structure-Start'!$A$15:$A$18,0),MATCH(Y$1,'[1]2018_commission_structure-Start'!$A$15:$J$15,0)),0)</f>
        <v>0</v>
      </c>
      <c r="Z745" s="26">
        <f>IF(H745&gt;L745,(H745-L745)*INDEX('[1]2018_commission_structure-Start'!$A$21:$I$24,MATCH($E745,'[1]2018_commission_structure-Start'!$A$21:$A$24,0),MATCH(Z$1,'[1]2018_commission_structure-Start'!$A$21:$I$21,0)),0)</f>
        <v>0</v>
      </c>
      <c r="AA745" s="28">
        <f t="shared" si="118"/>
        <v>121600.08</v>
      </c>
      <c r="AB745" s="28">
        <f t="shared" si="119"/>
        <v>209423.08000000002</v>
      </c>
    </row>
    <row r="746" spans="1:28" x14ac:dyDescent="0.2">
      <c r="A746" s="25" t="str">
        <f t="shared" si="110"/>
        <v>Andre Wemyss</v>
      </c>
      <c r="B746" s="25">
        <v>797655034</v>
      </c>
      <c r="C746" s="25" t="s">
        <v>1447</v>
      </c>
      <c r="D746" s="25" t="s">
        <v>1448</v>
      </c>
      <c r="E746" s="25" t="s">
        <v>29</v>
      </c>
      <c r="F746" s="25">
        <v>65275</v>
      </c>
      <c r="G746" s="25">
        <f>COUNTIF([1]deals_closed!D:D,B746)</f>
        <v>22</v>
      </c>
      <c r="H746" s="26">
        <f>SUMIF([1]deals_closed!D:D,B746,[1]deals_closed!C:C)</f>
        <v>787252</v>
      </c>
      <c r="I746" s="26">
        <f>VLOOKUP(E746,'[1]2018_commission_structure-Start'!$A$22:$I$24,9,FALSE)</f>
        <v>600000</v>
      </c>
      <c r="J746" s="26">
        <f t="shared" si="111"/>
        <v>750000</v>
      </c>
      <c r="K746" s="26">
        <f t="shared" si="112"/>
        <v>900000</v>
      </c>
      <c r="L746" s="26">
        <f t="shared" si="113"/>
        <v>1200000</v>
      </c>
      <c r="M746" s="27">
        <f t="shared" si="114"/>
        <v>1.3120866666666666</v>
      </c>
      <c r="N746" s="25" t="str">
        <f t="shared" si="115"/>
        <v>125-150%</v>
      </c>
      <c r="O746" s="28">
        <f>MIN(H746,I746)*INDEX('[1]2018_commission_structure-Start'!$A$21:$I$24,MATCH($E746,'[1]2018_commission_structure-Start'!$A$21:$A$24,0),MATCH(O$1,'[1]2018_commission_structure-Start'!$A$21:$I$21,0))</f>
        <v>78000</v>
      </c>
      <c r="P746" s="26">
        <f>IF(H746&gt;I746,MIN(H746-I746,J746-I746)*INDEX('[1]2018_commission_structure-Start'!$A$21:$I$24,MATCH($E746,'[1]2018_commission_structure-Start'!$A$21:$A$24,0), MATCH(P$1,'[1]2018_commission_structure-Start'!$A$21:$I$21,0)),0)</f>
        <v>25500.000000000004</v>
      </c>
      <c r="Q746" s="26">
        <f>IF($H746&gt;J746,MIN($H746-J746,K746-J746)*INDEX('[1]2018_commission_structure-Start'!$A$21:$I$24,MATCH($E746,'[1]2018_commission_structure-Start'!$A$21:$A$24,0), MATCH(Q$1,'[1]2018_commission_structure-Start'!$A$21:$I$21,0)),0)</f>
        <v>7822.92</v>
      </c>
      <c r="R746" s="26">
        <f>IF($H746&gt;K746,MIN($H746-K746,L746-K746)*INDEX('[1]2018_commission_structure-Start'!$A$21:$I$24,MATCH($E746,'[1]2018_commission_structure-Start'!$A$21:$A$24,0), MATCH(R$1,'[1]2018_commission_structure-Start'!$A$21:$I$21,0)),0)</f>
        <v>0</v>
      </c>
      <c r="S746" s="26">
        <f>IF(H746&gt;L746,(H746-L746)*INDEX('[1]2018_commission_structure-Start'!$A$21:$I$24,MATCH($E746,'[1]2018_commission_structure-Start'!$A$21:$A$24,0),MATCH(S$1,'[1]2018_commission_structure-Start'!$A$21:$I$21,0)),0)</f>
        <v>0</v>
      </c>
      <c r="T746" s="28">
        <f t="shared" si="116"/>
        <v>111322.92</v>
      </c>
      <c r="U746" s="28">
        <f t="shared" si="117"/>
        <v>176597.91999999998</v>
      </c>
      <c r="V746" s="28">
        <f>MIN(H746,I746)*INDEX('[1]2018_commission_structure-Start'!$A$15:$J$18,MATCH($E746,'[1]2018_commission_structure-Start'!$A$15:$A$18,0),MATCH(V$1,'[1]2018_commission_structure-Start'!$A$15:$J$15,0))</f>
        <v>90000</v>
      </c>
      <c r="W746" s="26">
        <f>IF($H746&gt;I746,MIN($H746-I746,J746-I746)*INDEX('[1]2018_commission_structure-Start'!$A$15:$J$18,MATCH($E746,'[1]2018_commission_structure-Start'!$A$15:$A$18,0),MATCH(W$1,'[1]2018_commission_structure-Start'!$A$15:$J$15,0)),0)</f>
        <v>27000</v>
      </c>
      <c r="X746" s="26">
        <f>IF($H746&gt;J746,MIN($H746-J746,K746-J746)*INDEX('[1]2018_commission_structure-Start'!$A$15:$J$18,MATCH($E746,'[1]2018_commission_structure-Start'!$A$15:$A$18,0),MATCH(X$1,'[1]2018_commission_structure-Start'!$A$15:$J$15,0)),0)</f>
        <v>9313</v>
      </c>
      <c r="Y746" s="26">
        <f>IF($H746&gt;K746,MIN($H746-K746,L746-K746)*INDEX('[1]2018_commission_structure-Start'!$A$15:$J$18,MATCH($E746,'[1]2018_commission_structure-Start'!$A$15:$A$18,0),MATCH(Y$1,'[1]2018_commission_structure-Start'!$A$15:$J$15,0)),0)</f>
        <v>0</v>
      </c>
      <c r="Z746" s="26">
        <f>IF(H746&gt;L746,(H746-L746)*INDEX('[1]2018_commission_structure-Start'!$A$21:$I$24,MATCH($E746,'[1]2018_commission_structure-Start'!$A$21:$A$24,0),MATCH(Z$1,'[1]2018_commission_structure-Start'!$A$21:$I$21,0)),0)</f>
        <v>0</v>
      </c>
      <c r="AA746" s="28">
        <f t="shared" si="118"/>
        <v>126313</v>
      </c>
      <c r="AB746" s="28">
        <f t="shared" si="119"/>
        <v>191588</v>
      </c>
    </row>
    <row r="747" spans="1:28" x14ac:dyDescent="0.2">
      <c r="A747" s="25" t="str">
        <f t="shared" si="110"/>
        <v>Filbert Dahle</v>
      </c>
      <c r="B747" s="25">
        <v>9228842121</v>
      </c>
      <c r="C747" s="25" t="s">
        <v>1449</v>
      </c>
      <c r="D747" s="25" t="s">
        <v>1450</v>
      </c>
      <c r="E747" s="25" t="s">
        <v>29</v>
      </c>
      <c r="F747" s="25">
        <v>74925</v>
      </c>
      <c r="G747" s="25">
        <f>COUNTIF([1]deals_closed!D:D,B747)</f>
        <v>25</v>
      </c>
      <c r="H747" s="26">
        <f>SUMIF([1]deals_closed!D:D,B747,[1]deals_closed!C:C)</f>
        <v>921203</v>
      </c>
      <c r="I747" s="26">
        <f>VLOOKUP(E747,'[1]2018_commission_structure-Start'!$A$22:$I$24,9,FALSE)</f>
        <v>600000</v>
      </c>
      <c r="J747" s="26">
        <f t="shared" si="111"/>
        <v>750000</v>
      </c>
      <c r="K747" s="26">
        <f t="shared" si="112"/>
        <v>900000</v>
      </c>
      <c r="L747" s="26">
        <f t="shared" si="113"/>
        <v>1200000</v>
      </c>
      <c r="M747" s="27">
        <f t="shared" si="114"/>
        <v>1.5353383333333332</v>
      </c>
      <c r="N747" s="25" t="str">
        <f t="shared" si="115"/>
        <v>150-200%</v>
      </c>
      <c r="O747" s="28">
        <f>MIN(H747,I747)*INDEX('[1]2018_commission_structure-Start'!$A$21:$I$24,MATCH($E747,'[1]2018_commission_structure-Start'!$A$21:$A$24,0),MATCH(O$1,'[1]2018_commission_structure-Start'!$A$21:$I$21,0))</f>
        <v>78000</v>
      </c>
      <c r="P747" s="26">
        <f>IF(H747&gt;I747,MIN(H747-I747,J747-I747)*INDEX('[1]2018_commission_structure-Start'!$A$21:$I$24,MATCH($E747,'[1]2018_commission_structure-Start'!$A$21:$A$24,0), MATCH(P$1,'[1]2018_commission_structure-Start'!$A$21:$I$21,0)),0)</f>
        <v>25500.000000000004</v>
      </c>
      <c r="Q747" s="26">
        <f>IF($H747&gt;J747,MIN($H747-J747,K747-J747)*INDEX('[1]2018_commission_structure-Start'!$A$21:$I$24,MATCH($E747,'[1]2018_commission_structure-Start'!$A$21:$A$24,0), MATCH(Q$1,'[1]2018_commission_structure-Start'!$A$21:$I$21,0)),0)</f>
        <v>31500</v>
      </c>
      <c r="R747" s="26">
        <f>IF($H747&gt;K747,MIN($H747-K747,L747-K747)*INDEX('[1]2018_commission_structure-Start'!$A$21:$I$24,MATCH($E747,'[1]2018_commission_structure-Start'!$A$21:$A$24,0), MATCH(R$1,'[1]2018_commission_structure-Start'!$A$21:$I$21,0)),0)</f>
        <v>5512.78</v>
      </c>
      <c r="S747" s="26">
        <f>IF(H747&gt;L747,(H747-L747)*INDEX('[1]2018_commission_structure-Start'!$A$21:$I$24,MATCH($E747,'[1]2018_commission_structure-Start'!$A$21:$A$24,0),MATCH(S$1,'[1]2018_commission_structure-Start'!$A$21:$I$21,0)),0)</f>
        <v>0</v>
      </c>
      <c r="T747" s="28">
        <f t="shared" si="116"/>
        <v>140512.78</v>
      </c>
      <c r="U747" s="28">
        <f t="shared" si="117"/>
        <v>215437.78</v>
      </c>
      <c r="V747" s="28">
        <f>MIN(H747,I747)*INDEX('[1]2018_commission_structure-Start'!$A$15:$J$18,MATCH($E747,'[1]2018_commission_structure-Start'!$A$15:$A$18,0),MATCH(V$1,'[1]2018_commission_structure-Start'!$A$15:$J$15,0))</f>
        <v>90000</v>
      </c>
      <c r="W747" s="26">
        <f>IF($H747&gt;I747,MIN($H747-I747,J747-I747)*INDEX('[1]2018_commission_structure-Start'!$A$15:$J$18,MATCH($E747,'[1]2018_commission_structure-Start'!$A$15:$A$18,0),MATCH(W$1,'[1]2018_commission_structure-Start'!$A$15:$J$15,0)),0)</f>
        <v>27000</v>
      </c>
      <c r="X747" s="26">
        <f>IF($H747&gt;J747,MIN($H747-J747,K747-J747)*INDEX('[1]2018_commission_structure-Start'!$A$15:$J$18,MATCH($E747,'[1]2018_commission_structure-Start'!$A$15:$A$18,0),MATCH(X$1,'[1]2018_commission_structure-Start'!$A$15:$J$15,0)),0)</f>
        <v>37500</v>
      </c>
      <c r="Y747" s="26">
        <f>IF($H747&gt;K747,MIN($H747-K747,L747-K747)*INDEX('[1]2018_commission_structure-Start'!$A$15:$J$18,MATCH($E747,'[1]2018_commission_structure-Start'!$A$15:$A$18,0),MATCH(Y$1,'[1]2018_commission_structure-Start'!$A$15:$J$15,0)),0)</f>
        <v>6360.9</v>
      </c>
      <c r="Z747" s="26">
        <f>IF(H747&gt;L747,(H747-L747)*INDEX('[1]2018_commission_structure-Start'!$A$21:$I$24,MATCH($E747,'[1]2018_commission_structure-Start'!$A$21:$A$24,0),MATCH(Z$1,'[1]2018_commission_structure-Start'!$A$21:$I$21,0)),0)</f>
        <v>0</v>
      </c>
      <c r="AA747" s="28">
        <f t="shared" si="118"/>
        <v>160860.9</v>
      </c>
      <c r="AB747" s="28">
        <f t="shared" si="119"/>
        <v>235785.9</v>
      </c>
    </row>
    <row r="748" spans="1:28" x14ac:dyDescent="0.2">
      <c r="A748" s="25" t="str">
        <f t="shared" si="110"/>
        <v>Fredelia Gianetti</v>
      </c>
      <c r="B748" s="25">
        <v>29906814</v>
      </c>
      <c r="C748" s="25" t="s">
        <v>1451</v>
      </c>
      <c r="D748" s="25" t="s">
        <v>1452</v>
      </c>
      <c r="E748" s="25" t="s">
        <v>29</v>
      </c>
      <c r="F748" s="25">
        <v>73967</v>
      </c>
      <c r="G748" s="25">
        <f>COUNTIF([1]deals_closed!D:D,B748)</f>
        <v>20</v>
      </c>
      <c r="H748" s="26">
        <f>SUMIF([1]deals_closed!D:D,B748,[1]deals_closed!C:C)</f>
        <v>694093</v>
      </c>
      <c r="I748" s="26">
        <f>VLOOKUP(E748,'[1]2018_commission_structure-Start'!$A$22:$I$24,9,FALSE)</f>
        <v>600000</v>
      </c>
      <c r="J748" s="26">
        <f t="shared" si="111"/>
        <v>750000</v>
      </c>
      <c r="K748" s="26">
        <f t="shared" si="112"/>
        <v>900000</v>
      </c>
      <c r="L748" s="26">
        <f t="shared" si="113"/>
        <v>1200000</v>
      </c>
      <c r="M748" s="27">
        <f t="shared" si="114"/>
        <v>1.1568216666666666</v>
      </c>
      <c r="N748" s="25" t="str">
        <f t="shared" si="115"/>
        <v>100-125%</v>
      </c>
      <c r="O748" s="28">
        <f>MIN(H748,I748)*INDEX('[1]2018_commission_structure-Start'!$A$21:$I$24,MATCH($E748,'[1]2018_commission_structure-Start'!$A$21:$A$24,0),MATCH(O$1,'[1]2018_commission_structure-Start'!$A$21:$I$21,0))</f>
        <v>78000</v>
      </c>
      <c r="P748" s="26">
        <f>IF(H748&gt;I748,MIN(H748-I748,J748-I748)*INDEX('[1]2018_commission_structure-Start'!$A$21:$I$24,MATCH($E748,'[1]2018_commission_structure-Start'!$A$21:$A$24,0), MATCH(P$1,'[1]2018_commission_structure-Start'!$A$21:$I$21,0)),0)</f>
        <v>15995.810000000001</v>
      </c>
      <c r="Q748" s="26">
        <f>IF($H748&gt;J748,MIN($H748-J748,K748-J748)*INDEX('[1]2018_commission_structure-Start'!$A$21:$I$24,MATCH($E748,'[1]2018_commission_structure-Start'!$A$21:$A$24,0), MATCH(Q$1,'[1]2018_commission_structure-Start'!$A$21:$I$21,0)),0)</f>
        <v>0</v>
      </c>
      <c r="R748" s="26">
        <f>IF($H748&gt;K748,MIN($H748-K748,L748-K748)*INDEX('[1]2018_commission_structure-Start'!$A$21:$I$24,MATCH($E748,'[1]2018_commission_structure-Start'!$A$21:$A$24,0), MATCH(R$1,'[1]2018_commission_structure-Start'!$A$21:$I$21,0)),0)</f>
        <v>0</v>
      </c>
      <c r="S748" s="26">
        <f>IF(H748&gt;L748,(H748-L748)*INDEX('[1]2018_commission_structure-Start'!$A$21:$I$24,MATCH($E748,'[1]2018_commission_structure-Start'!$A$21:$A$24,0),MATCH(S$1,'[1]2018_commission_structure-Start'!$A$21:$I$21,0)),0)</f>
        <v>0</v>
      </c>
      <c r="T748" s="28">
        <f t="shared" si="116"/>
        <v>93995.81</v>
      </c>
      <c r="U748" s="28">
        <f t="shared" si="117"/>
        <v>167962.81</v>
      </c>
      <c r="V748" s="28">
        <f>MIN(H748,I748)*INDEX('[1]2018_commission_structure-Start'!$A$15:$J$18,MATCH($E748,'[1]2018_commission_structure-Start'!$A$15:$A$18,0),MATCH(V$1,'[1]2018_commission_structure-Start'!$A$15:$J$15,0))</f>
        <v>90000</v>
      </c>
      <c r="W748" s="26">
        <f>IF($H748&gt;I748,MIN($H748-I748,J748-I748)*INDEX('[1]2018_commission_structure-Start'!$A$15:$J$18,MATCH($E748,'[1]2018_commission_structure-Start'!$A$15:$A$18,0),MATCH(W$1,'[1]2018_commission_structure-Start'!$A$15:$J$15,0)),0)</f>
        <v>16936.739999999998</v>
      </c>
      <c r="X748" s="26">
        <f>IF($H748&gt;J748,MIN($H748-J748,K748-J748)*INDEX('[1]2018_commission_structure-Start'!$A$15:$J$18,MATCH($E748,'[1]2018_commission_structure-Start'!$A$15:$A$18,0),MATCH(X$1,'[1]2018_commission_structure-Start'!$A$15:$J$15,0)),0)</f>
        <v>0</v>
      </c>
      <c r="Y748" s="26">
        <f>IF($H748&gt;K748,MIN($H748-K748,L748-K748)*INDEX('[1]2018_commission_structure-Start'!$A$15:$J$18,MATCH($E748,'[1]2018_commission_structure-Start'!$A$15:$A$18,0),MATCH(Y$1,'[1]2018_commission_structure-Start'!$A$15:$J$15,0)),0)</f>
        <v>0</v>
      </c>
      <c r="Z748" s="26">
        <f>IF(H748&gt;L748,(H748-L748)*INDEX('[1]2018_commission_structure-Start'!$A$21:$I$24,MATCH($E748,'[1]2018_commission_structure-Start'!$A$21:$A$24,0),MATCH(Z$1,'[1]2018_commission_structure-Start'!$A$21:$I$21,0)),0)</f>
        <v>0</v>
      </c>
      <c r="AA748" s="28">
        <f t="shared" si="118"/>
        <v>106936.73999999999</v>
      </c>
      <c r="AB748" s="28">
        <f t="shared" si="119"/>
        <v>180903.74</v>
      </c>
    </row>
    <row r="749" spans="1:28" x14ac:dyDescent="0.2">
      <c r="A749" s="25" t="str">
        <f t="shared" si="110"/>
        <v>Rubin Crummay</v>
      </c>
      <c r="B749" s="25">
        <v>3554301841</v>
      </c>
      <c r="C749" s="25" t="s">
        <v>1453</v>
      </c>
      <c r="D749" s="25" t="s">
        <v>1454</v>
      </c>
      <c r="E749" s="25" t="s">
        <v>10</v>
      </c>
      <c r="F749" s="25">
        <v>94163</v>
      </c>
      <c r="G749" s="25">
        <f>COUNTIF([1]deals_closed!D:D,B749)</f>
        <v>19</v>
      </c>
      <c r="H749" s="26">
        <f>SUMIF([1]deals_closed!D:D,B749,[1]deals_closed!C:C)</f>
        <v>664872</v>
      </c>
      <c r="I749" s="26">
        <f>VLOOKUP(E749,'[1]2018_commission_structure-Start'!$A$22:$I$24,9,FALSE)</f>
        <v>750000</v>
      </c>
      <c r="J749" s="26">
        <f t="shared" si="111"/>
        <v>937500</v>
      </c>
      <c r="K749" s="26">
        <f t="shared" si="112"/>
        <v>1125000</v>
      </c>
      <c r="L749" s="26">
        <f t="shared" si="113"/>
        <v>1500000</v>
      </c>
      <c r="M749" s="27">
        <f t="shared" si="114"/>
        <v>0.88649599999999995</v>
      </c>
      <c r="N749" s="25" t="str">
        <f t="shared" si="115"/>
        <v>0-100%</v>
      </c>
      <c r="O749" s="28">
        <f>MIN(H749,I749)*INDEX('[1]2018_commission_structure-Start'!$A$21:$I$24,MATCH($E749,'[1]2018_commission_structure-Start'!$A$21:$A$24,0),MATCH(O$1,'[1]2018_commission_structure-Start'!$A$21:$I$21,0))</f>
        <v>99730.8</v>
      </c>
      <c r="P749" s="26">
        <f>IF(H749&gt;I749,MIN(H749-I749,J749-I749)*INDEX('[1]2018_commission_structure-Start'!$A$21:$I$24,MATCH($E749,'[1]2018_commission_structure-Start'!$A$21:$A$24,0), MATCH(P$1,'[1]2018_commission_structure-Start'!$A$21:$I$21,0)),0)</f>
        <v>0</v>
      </c>
      <c r="Q749" s="26">
        <f>IF($H749&gt;J749,MIN($H749-J749,K749-J749)*INDEX('[1]2018_commission_structure-Start'!$A$21:$I$24,MATCH($E749,'[1]2018_commission_structure-Start'!$A$21:$A$24,0), MATCH(Q$1,'[1]2018_commission_structure-Start'!$A$21:$I$21,0)),0)</f>
        <v>0</v>
      </c>
      <c r="R749" s="26">
        <f>IF($H749&gt;K749,MIN($H749-K749,L749-K749)*INDEX('[1]2018_commission_structure-Start'!$A$21:$I$24,MATCH($E749,'[1]2018_commission_structure-Start'!$A$21:$A$24,0), MATCH(R$1,'[1]2018_commission_structure-Start'!$A$21:$I$21,0)),0)</f>
        <v>0</v>
      </c>
      <c r="S749" s="26">
        <f>IF(H749&gt;L749,(H749-L749)*INDEX('[1]2018_commission_structure-Start'!$A$21:$I$24,MATCH($E749,'[1]2018_commission_structure-Start'!$A$21:$A$24,0),MATCH(S$1,'[1]2018_commission_structure-Start'!$A$21:$I$21,0)),0)</f>
        <v>0</v>
      </c>
      <c r="T749" s="28">
        <f t="shared" si="116"/>
        <v>99730.8</v>
      </c>
      <c r="U749" s="28">
        <f t="shared" si="117"/>
        <v>193893.8</v>
      </c>
      <c r="V749" s="28">
        <f>MIN(H749,I749)*INDEX('[1]2018_commission_structure-Start'!$A$15:$J$18,MATCH($E749,'[1]2018_commission_structure-Start'!$A$15:$A$18,0),MATCH(V$1,'[1]2018_commission_structure-Start'!$A$15:$J$15,0))</f>
        <v>99730.8</v>
      </c>
      <c r="W749" s="26">
        <f>IF($H749&gt;I749,MIN($H749-I749,J749-I749)*INDEX('[1]2018_commission_structure-Start'!$A$15:$J$18,MATCH($E749,'[1]2018_commission_structure-Start'!$A$15:$A$18,0),MATCH(W$1,'[1]2018_commission_structure-Start'!$A$15:$J$15,0)),0)</f>
        <v>0</v>
      </c>
      <c r="X749" s="26">
        <f>IF($H749&gt;J749,MIN($H749-J749,K749-J749)*INDEX('[1]2018_commission_structure-Start'!$A$15:$J$18,MATCH($E749,'[1]2018_commission_structure-Start'!$A$15:$A$18,0),MATCH(X$1,'[1]2018_commission_structure-Start'!$A$15:$J$15,0)),0)</f>
        <v>0</v>
      </c>
      <c r="Y749" s="26">
        <f>IF($H749&gt;K749,MIN($H749-K749,L749-K749)*INDEX('[1]2018_commission_structure-Start'!$A$15:$J$18,MATCH($E749,'[1]2018_commission_structure-Start'!$A$15:$A$18,0),MATCH(Y$1,'[1]2018_commission_structure-Start'!$A$15:$J$15,0)),0)</f>
        <v>0</v>
      </c>
      <c r="Z749" s="26">
        <f>IF(H749&gt;L749,(H749-L749)*INDEX('[1]2018_commission_structure-Start'!$A$21:$I$24,MATCH($E749,'[1]2018_commission_structure-Start'!$A$21:$A$24,0),MATCH(Z$1,'[1]2018_commission_structure-Start'!$A$21:$I$21,0)),0)</f>
        <v>0</v>
      </c>
      <c r="AA749" s="28">
        <f t="shared" si="118"/>
        <v>99730.8</v>
      </c>
      <c r="AB749" s="28">
        <f t="shared" si="119"/>
        <v>193893.8</v>
      </c>
    </row>
    <row r="750" spans="1:28" x14ac:dyDescent="0.2">
      <c r="A750" s="25" t="str">
        <f t="shared" si="110"/>
        <v>Doria Lidgertwood</v>
      </c>
      <c r="B750" s="25">
        <v>7837437543</v>
      </c>
      <c r="C750" s="25" t="s">
        <v>1455</v>
      </c>
      <c r="D750" s="25" t="s">
        <v>1456</v>
      </c>
      <c r="E750" s="25" t="s">
        <v>7</v>
      </c>
      <c r="F750" s="25">
        <v>60633</v>
      </c>
      <c r="G750" s="25">
        <f>COUNTIF([1]deals_closed!D:D,B750)</f>
        <v>17</v>
      </c>
      <c r="H750" s="26">
        <f>SUMIF([1]deals_closed!D:D,B750,[1]deals_closed!C:C)</f>
        <v>496536</v>
      </c>
      <c r="I750" s="26">
        <f>VLOOKUP(E750,'[1]2018_commission_structure-Start'!$A$22:$I$24,9,FALSE)</f>
        <v>500000</v>
      </c>
      <c r="J750" s="26">
        <f t="shared" si="111"/>
        <v>625000</v>
      </c>
      <c r="K750" s="26">
        <f t="shared" si="112"/>
        <v>750000</v>
      </c>
      <c r="L750" s="26">
        <f t="shared" si="113"/>
        <v>1000000</v>
      </c>
      <c r="M750" s="27">
        <f t="shared" si="114"/>
        <v>0.99307199999999995</v>
      </c>
      <c r="N750" s="25" t="str">
        <f t="shared" si="115"/>
        <v>0-100%</v>
      </c>
      <c r="O750" s="28">
        <f>MIN(H750,I750)*INDEX('[1]2018_commission_structure-Start'!$A$21:$I$24,MATCH($E750,'[1]2018_commission_structure-Start'!$A$21:$A$24,0),MATCH(O$1,'[1]2018_commission_structure-Start'!$A$21:$I$21,0))</f>
        <v>49653.600000000006</v>
      </c>
      <c r="P750" s="26">
        <f>IF(H750&gt;I750,MIN(H750-I750,J750-I750)*INDEX('[1]2018_commission_structure-Start'!$A$21:$I$24,MATCH($E750,'[1]2018_commission_structure-Start'!$A$21:$A$24,0), MATCH(P$1,'[1]2018_commission_structure-Start'!$A$21:$I$21,0)),0)</f>
        <v>0</v>
      </c>
      <c r="Q750" s="26">
        <f>IF($H750&gt;J750,MIN($H750-J750,K750-J750)*INDEX('[1]2018_commission_structure-Start'!$A$21:$I$24,MATCH($E750,'[1]2018_commission_structure-Start'!$A$21:$A$24,0), MATCH(Q$1,'[1]2018_commission_structure-Start'!$A$21:$I$21,0)),0)</f>
        <v>0</v>
      </c>
      <c r="R750" s="26">
        <f>IF($H750&gt;K750,MIN($H750-K750,L750-K750)*INDEX('[1]2018_commission_structure-Start'!$A$21:$I$24,MATCH($E750,'[1]2018_commission_structure-Start'!$A$21:$A$24,0), MATCH(R$1,'[1]2018_commission_structure-Start'!$A$21:$I$21,0)),0)</f>
        <v>0</v>
      </c>
      <c r="S750" s="26">
        <f>IF(H750&gt;L750,(H750-L750)*INDEX('[1]2018_commission_structure-Start'!$A$21:$I$24,MATCH($E750,'[1]2018_commission_structure-Start'!$A$21:$A$24,0),MATCH(S$1,'[1]2018_commission_structure-Start'!$A$21:$I$21,0)),0)</f>
        <v>0</v>
      </c>
      <c r="T750" s="28">
        <f t="shared" si="116"/>
        <v>49653.600000000006</v>
      </c>
      <c r="U750" s="28">
        <f t="shared" si="117"/>
        <v>110286.6</v>
      </c>
      <c r="V750" s="28">
        <f>MIN(H750,I750)*INDEX('[1]2018_commission_structure-Start'!$A$15:$J$18,MATCH($E750,'[1]2018_commission_structure-Start'!$A$15:$A$18,0),MATCH(V$1,'[1]2018_commission_structure-Start'!$A$15:$J$15,0))</f>
        <v>59584.32</v>
      </c>
      <c r="W750" s="26">
        <f>IF($H750&gt;I750,MIN($H750-I750,J750-I750)*INDEX('[1]2018_commission_structure-Start'!$A$15:$J$18,MATCH($E750,'[1]2018_commission_structure-Start'!$A$15:$A$18,0),MATCH(W$1,'[1]2018_commission_structure-Start'!$A$15:$J$15,0)),0)</f>
        <v>0</v>
      </c>
      <c r="X750" s="26">
        <f>IF($H750&gt;J750,MIN($H750-J750,K750-J750)*INDEX('[1]2018_commission_structure-Start'!$A$15:$J$18,MATCH($E750,'[1]2018_commission_structure-Start'!$A$15:$A$18,0),MATCH(X$1,'[1]2018_commission_structure-Start'!$A$15:$J$15,0)),0)</f>
        <v>0</v>
      </c>
      <c r="Y750" s="26">
        <f>IF($H750&gt;K750,MIN($H750-K750,L750-K750)*INDEX('[1]2018_commission_structure-Start'!$A$15:$J$18,MATCH($E750,'[1]2018_commission_structure-Start'!$A$15:$A$18,0),MATCH(Y$1,'[1]2018_commission_structure-Start'!$A$15:$J$15,0)),0)</f>
        <v>0</v>
      </c>
      <c r="Z750" s="26">
        <f>IF(H750&gt;L750,(H750-L750)*INDEX('[1]2018_commission_structure-Start'!$A$21:$I$24,MATCH($E750,'[1]2018_commission_structure-Start'!$A$21:$A$24,0),MATCH(Z$1,'[1]2018_commission_structure-Start'!$A$21:$I$21,0)),0)</f>
        <v>0</v>
      </c>
      <c r="AA750" s="28">
        <f t="shared" si="118"/>
        <v>59584.32</v>
      </c>
      <c r="AB750" s="28">
        <f t="shared" si="119"/>
        <v>120217.32</v>
      </c>
    </row>
    <row r="751" spans="1:28" x14ac:dyDescent="0.2">
      <c r="A751" s="25" t="str">
        <f t="shared" si="110"/>
        <v>Moses Keymar</v>
      </c>
      <c r="B751" s="25">
        <v>9458901820</v>
      </c>
      <c r="C751" s="25" t="s">
        <v>1457</v>
      </c>
      <c r="D751" s="25" t="s">
        <v>1458</v>
      </c>
      <c r="E751" s="25" t="s">
        <v>7</v>
      </c>
      <c r="F751" s="25">
        <v>64311</v>
      </c>
      <c r="G751" s="25">
        <f>COUNTIF([1]deals_closed!D:D,B751)</f>
        <v>18</v>
      </c>
      <c r="H751" s="26">
        <f>SUMIF([1]deals_closed!D:D,B751,[1]deals_closed!C:C)</f>
        <v>570118</v>
      </c>
      <c r="I751" s="26">
        <f>VLOOKUP(E751,'[1]2018_commission_structure-Start'!$A$22:$I$24,9,FALSE)</f>
        <v>500000</v>
      </c>
      <c r="J751" s="26">
        <f t="shared" si="111"/>
        <v>625000</v>
      </c>
      <c r="K751" s="26">
        <f t="shared" si="112"/>
        <v>750000</v>
      </c>
      <c r="L751" s="26">
        <f t="shared" si="113"/>
        <v>1000000</v>
      </c>
      <c r="M751" s="27">
        <f t="shared" si="114"/>
        <v>1.140236</v>
      </c>
      <c r="N751" s="25" t="str">
        <f t="shared" si="115"/>
        <v>100-125%</v>
      </c>
      <c r="O751" s="28">
        <f>MIN(H751,I751)*INDEX('[1]2018_commission_structure-Start'!$A$21:$I$24,MATCH($E751,'[1]2018_commission_structure-Start'!$A$21:$A$24,0),MATCH(O$1,'[1]2018_commission_structure-Start'!$A$21:$I$21,0))</f>
        <v>50000</v>
      </c>
      <c r="P751" s="26">
        <f>IF(H751&gt;I751,MIN(H751-I751,J751-I751)*INDEX('[1]2018_commission_structure-Start'!$A$21:$I$24,MATCH($E751,'[1]2018_commission_structure-Start'!$A$21:$A$24,0), MATCH(P$1,'[1]2018_commission_structure-Start'!$A$21:$I$21,0)),0)</f>
        <v>10517.699999999999</v>
      </c>
      <c r="Q751" s="26">
        <f>IF($H751&gt;J751,MIN($H751-J751,K751-J751)*INDEX('[1]2018_commission_structure-Start'!$A$21:$I$24,MATCH($E751,'[1]2018_commission_structure-Start'!$A$21:$A$24,0), MATCH(Q$1,'[1]2018_commission_structure-Start'!$A$21:$I$21,0)),0)</f>
        <v>0</v>
      </c>
      <c r="R751" s="26">
        <f>IF($H751&gt;K751,MIN($H751-K751,L751-K751)*INDEX('[1]2018_commission_structure-Start'!$A$21:$I$24,MATCH($E751,'[1]2018_commission_structure-Start'!$A$21:$A$24,0), MATCH(R$1,'[1]2018_commission_structure-Start'!$A$21:$I$21,0)),0)</f>
        <v>0</v>
      </c>
      <c r="S751" s="26">
        <f>IF(H751&gt;L751,(H751-L751)*INDEX('[1]2018_commission_structure-Start'!$A$21:$I$24,MATCH($E751,'[1]2018_commission_structure-Start'!$A$21:$A$24,0),MATCH(S$1,'[1]2018_commission_structure-Start'!$A$21:$I$21,0)),0)</f>
        <v>0</v>
      </c>
      <c r="T751" s="28">
        <f t="shared" si="116"/>
        <v>60517.7</v>
      </c>
      <c r="U751" s="28">
        <f t="shared" si="117"/>
        <v>124828.7</v>
      </c>
      <c r="V751" s="28">
        <f>MIN(H751,I751)*INDEX('[1]2018_commission_structure-Start'!$A$15:$J$18,MATCH($E751,'[1]2018_commission_structure-Start'!$A$15:$A$18,0),MATCH(V$1,'[1]2018_commission_structure-Start'!$A$15:$J$15,0))</f>
        <v>60000</v>
      </c>
      <c r="W751" s="26">
        <f>IF($H751&gt;I751,MIN($H751-I751,J751-I751)*INDEX('[1]2018_commission_structure-Start'!$A$15:$J$18,MATCH($E751,'[1]2018_commission_structure-Start'!$A$15:$A$18,0),MATCH(W$1,'[1]2018_commission_structure-Start'!$A$15:$J$15,0)),0)</f>
        <v>11920.060000000001</v>
      </c>
      <c r="X751" s="26">
        <f>IF($H751&gt;J751,MIN($H751-J751,K751-J751)*INDEX('[1]2018_commission_structure-Start'!$A$15:$J$18,MATCH($E751,'[1]2018_commission_structure-Start'!$A$15:$A$18,0),MATCH(X$1,'[1]2018_commission_structure-Start'!$A$15:$J$15,0)),0)</f>
        <v>0</v>
      </c>
      <c r="Y751" s="26">
        <f>IF($H751&gt;K751,MIN($H751-K751,L751-K751)*INDEX('[1]2018_commission_structure-Start'!$A$15:$J$18,MATCH($E751,'[1]2018_commission_structure-Start'!$A$15:$A$18,0),MATCH(Y$1,'[1]2018_commission_structure-Start'!$A$15:$J$15,0)),0)</f>
        <v>0</v>
      </c>
      <c r="Z751" s="26">
        <f>IF(H751&gt;L751,(H751-L751)*INDEX('[1]2018_commission_structure-Start'!$A$21:$I$24,MATCH($E751,'[1]2018_commission_structure-Start'!$A$21:$A$24,0),MATCH(Z$1,'[1]2018_commission_structure-Start'!$A$21:$I$21,0)),0)</f>
        <v>0</v>
      </c>
      <c r="AA751" s="28">
        <f t="shared" si="118"/>
        <v>71920.06</v>
      </c>
      <c r="AB751" s="28">
        <f t="shared" si="119"/>
        <v>136231.06</v>
      </c>
    </row>
    <row r="752" spans="1:28" x14ac:dyDescent="0.2">
      <c r="A752" s="25" t="str">
        <f t="shared" si="110"/>
        <v>Frankie Witnall</v>
      </c>
      <c r="B752" s="25">
        <v>8748349712</v>
      </c>
      <c r="C752" s="25" t="s">
        <v>1459</v>
      </c>
      <c r="D752" s="25" t="s">
        <v>1460</v>
      </c>
      <c r="E752" s="25" t="s">
        <v>10</v>
      </c>
      <c r="F752" s="25">
        <v>105532</v>
      </c>
      <c r="G752" s="25">
        <f>COUNTIF([1]deals_closed!D:D,B752)</f>
        <v>24</v>
      </c>
      <c r="H752" s="26">
        <f>SUMIF([1]deals_closed!D:D,B752,[1]deals_closed!C:C)</f>
        <v>864121</v>
      </c>
      <c r="I752" s="26">
        <f>VLOOKUP(E752,'[1]2018_commission_structure-Start'!$A$22:$I$24,9,FALSE)</f>
        <v>750000</v>
      </c>
      <c r="J752" s="26">
        <f t="shared" si="111"/>
        <v>937500</v>
      </c>
      <c r="K752" s="26">
        <f t="shared" si="112"/>
        <v>1125000</v>
      </c>
      <c r="L752" s="26">
        <f t="shared" si="113"/>
        <v>1500000</v>
      </c>
      <c r="M752" s="27">
        <f t="shared" si="114"/>
        <v>1.1521613333333334</v>
      </c>
      <c r="N752" s="25" t="str">
        <f t="shared" si="115"/>
        <v>100-125%</v>
      </c>
      <c r="O752" s="28">
        <f>MIN(H752,I752)*INDEX('[1]2018_commission_structure-Start'!$A$21:$I$24,MATCH($E752,'[1]2018_commission_structure-Start'!$A$21:$A$24,0),MATCH(O$1,'[1]2018_commission_structure-Start'!$A$21:$I$21,0))</f>
        <v>112500</v>
      </c>
      <c r="P752" s="26">
        <f>IF(H752&gt;I752,MIN(H752-I752,J752-I752)*INDEX('[1]2018_commission_structure-Start'!$A$21:$I$24,MATCH($E752,'[1]2018_commission_structure-Start'!$A$21:$A$24,0), MATCH(P$1,'[1]2018_commission_structure-Start'!$A$21:$I$21,0)),0)</f>
        <v>21682.99</v>
      </c>
      <c r="Q752" s="26">
        <f>IF($H752&gt;J752,MIN($H752-J752,K752-J752)*INDEX('[1]2018_commission_structure-Start'!$A$21:$I$24,MATCH($E752,'[1]2018_commission_structure-Start'!$A$21:$A$24,0), MATCH(Q$1,'[1]2018_commission_structure-Start'!$A$21:$I$21,0)),0)</f>
        <v>0</v>
      </c>
      <c r="R752" s="26">
        <f>IF($H752&gt;K752,MIN($H752-K752,L752-K752)*INDEX('[1]2018_commission_structure-Start'!$A$21:$I$24,MATCH($E752,'[1]2018_commission_structure-Start'!$A$21:$A$24,0), MATCH(R$1,'[1]2018_commission_structure-Start'!$A$21:$I$21,0)),0)</f>
        <v>0</v>
      </c>
      <c r="S752" s="26">
        <f>IF(H752&gt;L752,(H752-L752)*INDEX('[1]2018_commission_structure-Start'!$A$21:$I$24,MATCH($E752,'[1]2018_commission_structure-Start'!$A$21:$A$24,0),MATCH(S$1,'[1]2018_commission_structure-Start'!$A$21:$I$21,0)),0)</f>
        <v>0</v>
      </c>
      <c r="T752" s="28">
        <f t="shared" si="116"/>
        <v>134182.99</v>
      </c>
      <c r="U752" s="28">
        <f t="shared" si="117"/>
        <v>239714.99</v>
      </c>
      <c r="V752" s="28">
        <f>MIN(H752,I752)*INDEX('[1]2018_commission_structure-Start'!$A$15:$J$18,MATCH($E752,'[1]2018_commission_structure-Start'!$A$15:$A$18,0),MATCH(V$1,'[1]2018_commission_structure-Start'!$A$15:$J$15,0))</f>
        <v>112500</v>
      </c>
      <c r="W752" s="26">
        <f>IF($H752&gt;I752,MIN($H752-I752,J752-I752)*INDEX('[1]2018_commission_structure-Start'!$A$15:$J$18,MATCH($E752,'[1]2018_commission_structure-Start'!$A$15:$A$18,0),MATCH(W$1,'[1]2018_commission_structure-Start'!$A$15:$J$15,0)),0)</f>
        <v>25106.62</v>
      </c>
      <c r="X752" s="26">
        <f>IF($H752&gt;J752,MIN($H752-J752,K752-J752)*INDEX('[1]2018_commission_structure-Start'!$A$15:$J$18,MATCH($E752,'[1]2018_commission_structure-Start'!$A$15:$A$18,0),MATCH(X$1,'[1]2018_commission_structure-Start'!$A$15:$J$15,0)),0)</f>
        <v>0</v>
      </c>
      <c r="Y752" s="26">
        <f>IF($H752&gt;K752,MIN($H752-K752,L752-K752)*INDEX('[1]2018_commission_structure-Start'!$A$15:$J$18,MATCH($E752,'[1]2018_commission_structure-Start'!$A$15:$A$18,0),MATCH(Y$1,'[1]2018_commission_structure-Start'!$A$15:$J$15,0)),0)</f>
        <v>0</v>
      </c>
      <c r="Z752" s="26">
        <f>IF(H752&gt;L752,(H752-L752)*INDEX('[1]2018_commission_structure-Start'!$A$21:$I$24,MATCH($E752,'[1]2018_commission_structure-Start'!$A$21:$A$24,0),MATCH(Z$1,'[1]2018_commission_structure-Start'!$A$21:$I$21,0)),0)</f>
        <v>0</v>
      </c>
      <c r="AA752" s="28">
        <f t="shared" si="118"/>
        <v>137606.62</v>
      </c>
      <c r="AB752" s="28">
        <f t="shared" si="119"/>
        <v>243138.62</v>
      </c>
    </row>
    <row r="753" spans="1:28" x14ac:dyDescent="0.2">
      <c r="A753" s="25" t="str">
        <f t="shared" si="110"/>
        <v>Sherilyn Barendtsen</v>
      </c>
      <c r="B753" s="25">
        <v>5403399259</v>
      </c>
      <c r="C753" s="25" t="s">
        <v>1461</v>
      </c>
      <c r="D753" s="25" t="s">
        <v>1462</v>
      </c>
      <c r="E753" s="25" t="s">
        <v>29</v>
      </c>
      <c r="F753" s="25">
        <v>55461</v>
      </c>
      <c r="G753" s="25">
        <f>COUNTIF([1]deals_closed!D:D,B753)</f>
        <v>14</v>
      </c>
      <c r="H753" s="26">
        <f>SUMIF([1]deals_closed!D:D,B753,[1]deals_closed!C:C)</f>
        <v>374529</v>
      </c>
      <c r="I753" s="26">
        <f>VLOOKUP(E753,'[1]2018_commission_structure-Start'!$A$22:$I$24,9,FALSE)</f>
        <v>600000</v>
      </c>
      <c r="J753" s="26">
        <f t="shared" si="111"/>
        <v>750000</v>
      </c>
      <c r="K753" s="26">
        <f t="shared" si="112"/>
        <v>900000</v>
      </c>
      <c r="L753" s="26">
        <f t="shared" si="113"/>
        <v>1200000</v>
      </c>
      <c r="M753" s="27">
        <f t="shared" si="114"/>
        <v>0.62421499999999996</v>
      </c>
      <c r="N753" s="25" t="str">
        <f t="shared" si="115"/>
        <v>0-100%</v>
      </c>
      <c r="O753" s="28">
        <f>MIN(H753,I753)*INDEX('[1]2018_commission_structure-Start'!$A$21:$I$24,MATCH($E753,'[1]2018_commission_structure-Start'!$A$21:$A$24,0),MATCH(O$1,'[1]2018_commission_structure-Start'!$A$21:$I$21,0))</f>
        <v>48688.770000000004</v>
      </c>
      <c r="P753" s="26">
        <f>IF(H753&gt;I753,MIN(H753-I753,J753-I753)*INDEX('[1]2018_commission_structure-Start'!$A$21:$I$24,MATCH($E753,'[1]2018_commission_structure-Start'!$A$21:$A$24,0), MATCH(P$1,'[1]2018_commission_structure-Start'!$A$21:$I$21,0)),0)</f>
        <v>0</v>
      </c>
      <c r="Q753" s="26">
        <f>IF($H753&gt;J753,MIN($H753-J753,K753-J753)*INDEX('[1]2018_commission_structure-Start'!$A$21:$I$24,MATCH($E753,'[1]2018_commission_structure-Start'!$A$21:$A$24,0), MATCH(Q$1,'[1]2018_commission_structure-Start'!$A$21:$I$21,0)),0)</f>
        <v>0</v>
      </c>
      <c r="R753" s="26">
        <f>IF($H753&gt;K753,MIN($H753-K753,L753-K753)*INDEX('[1]2018_commission_structure-Start'!$A$21:$I$24,MATCH($E753,'[1]2018_commission_structure-Start'!$A$21:$A$24,0), MATCH(R$1,'[1]2018_commission_structure-Start'!$A$21:$I$21,0)),0)</f>
        <v>0</v>
      </c>
      <c r="S753" s="26">
        <f>IF(H753&gt;L753,(H753-L753)*INDEX('[1]2018_commission_structure-Start'!$A$21:$I$24,MATCH($E753,'[1]2018_commission_structure-Start'!$A$21:$A$24,0),MATCH(S$1,'[1]2018_commission_structure-Start'!$A$21:$I$21,0)),0)</f>
        <v>0</v>
      </c>
      <c r="T753" s="28">
        <f t="shared" si="116"/>
        <v>48688.770000000004</v>
      </c>
      <c r="U753" s="28">
        <f t="shared" si="117"/>
        <v>104149.77</v>
      </c>
      <c r="V753" s="28">
        <f>MIN(H753,I753)*INDEX('[1]2018_commission_structure-Start'!$A$15:$J$18,MATCH($E753,'[1]2018_commission_structure-Start'!$A$15:$A$18,0),MATCH(V$1,'[1]2018_commission_structure-Start'!$A$15:$J$15,0))</f>
        <v>56179.35</v>
      </c>
      <c r="W753" s="26">
        <f>IF($H753&gt;I753,MIN($H753-I753,J753-I753)*INDEX('[1]2018_commission_structure-Start'!$A$15:$J$18,MATCH($E753,'[1]2018_commission_structure-Start'!$A$15:$A$18,0),MATCH(W$1,'[1]2018_commission_structure-Start'!$A$15:$J$15,0)),0)</f>
        <v>0</v>
      </c>
      <c r="X753" s="26">
        <f>IF($H753&gt;J753,MIN($H753-J753,K753-J753)*INDEX('[1]2018_commission_structure-Start'!$A$15:$J$18,MATCH($E753,'[1]2018_commission_structure-Start'!$A$15:$A$18,0),MATCH(X$1,'[1]2018_commission_structure-Start'!$A$15:$J$15,0)),0)</f>
        <v>0</v>
      </c>
      <c r="Y753" s="26">
        <f>IF($H753&gt;K753,MIN($H753-K753,L753-K753)*INDEX('[1]2018_commission_structure-Start'!$A$15:$J$18,MATCH($E753,'[1]2018_commission_structure-Start'!$A$15:$A$18,0),MATCH(Y$1,'[1]2018_commission_structure-Start'!$A$15:$J$15,0)),0)</f>
        <v>0</v>
      </c>
      <c r="Z753" s="26">
        <f>IF(H753&gt;L753,(H753-L753)*INDEX('[1]2018_commission_structure-Start'!$A$21:$I$24,MATCH($E753,'[1]2018_commission_structure-Start'!$A$21:$A$24,0),MATCH(Z$1,'[1]2018_commission_structure-Start'!$A$21:$I$21,0)),0)</f>
        <v>0</v>
      </c>
      <c r="AA753" s="28">
        <f t="shared" si="118"/>
        <v>56179.35</v>
      </c>
      <c r="AB753" s="28">
        <f t="shared" si="119"/>
        <v>111640.35</v>
      </c>
    </row>
    <row r="754" spans="1:28" x14ac:dyDescent="0.2">
      <c r="A754" s="25" t="str">
        <f t="shared" si="110"/>
        <v>Broderic Osbourne</v>
      </c>
      <c r="B754" s="25">
        <v>2792499575</v>
      </c>
      <c r="C754" s="25" t="s">
        <v>1463</v>
      </c>
      <c r="D754" s="25" t="s">
        <v>1352</v>
      </c>
      <c r="E754" s="25" t="s">
        <v>10</v>
      </c>
      <c r="F754" s="25">
        <v>103988</v>
      </c>
      <c r="G754" s="25">
        <f>COUNTIF([1]deals_closed!D:D,B754)</f>
        <v>10</v>
      </c>
      <c r="H754" s="26">
        <f>SUMIF([1]deals_closed!D:D,B754,[1]deals_closed!C:C)</f>
        <v>372686</v>
      </c>
      <c r="I754" s="26">
        <f>VLOOKUP(E754,'[1]2018_commission_structure-Start'!$A$22:$I$24,9,FALSE)</f>
        <v>750000</v>
      </c>
      <c r="J754" s="26">
        <f t="shared" si="111"/>
        <v>937500</v>
      </c>
      <c r="K754" s="26">
        <f t="shared" si="112"/>
        <v>1125000</v>
      </c>
      <c r="L754" s="26">
        <f t="shared" si="113"/>
        <v>1500000</v>
      </c>
      <c r="M754" s="27">
        <f t="shared" si="114"/>
        <v>0.49691466666666667</v>
      </c>
      <c r="N754" s="25" t="str">
        <f t="shared" si="115"/>
        <v>0-100%</v>
      </c>
      <c r="O754" s="28">
        <f>MIN(H754,I754)*INDEX('[1]2018_commission_structure-Start'!$A$21:$I$24,MATCH($E754,'[1]2018_commission_structure-Start'!$A$21:$A$24,0),MATCH(O$1,'[1]2018_commission_structure-Start'!$A$21:$I$21,0))</f>
        <v>55902.9</v>
      </c>
      <c r="P754" s="26">
        <f>IF(H754&gt;I754,MIN(H754-I754,J754-I754)*INDEX('[1]2018_commission_structure-Start'!$A$21:$I$24,MATCH($E754,'[1]2018_commission_structure-Start'!$A$21:$A$24,0), MATCH(P$1,'[1]2018_commission_structure-Start'!$A$21:$I$21,0)),0)</f>
        <v>0</v>
      </c>
      <c r="Q754" s="26">
        <f>IF($H754&gt;J754,MIN($H754-J754,K754-J754)*INDEX('[1]2018_commission_structure-Start'!$A$21:$I$24,MATCH($E754,'[1]2018_commission_structure-Start'!$A$21:$A$24,0), MATCH(Q$1,'[1]2018_commission_structure-Start'!$A$21:$I$21,0)),0)</f>
        <v>0</v>
      </c>
      <c r="R754" s="26">
        <f>IF($H754&gt;K754,MIN($H754-K754,L754-K754)*INDEX('[1]2018_commission_structure-Start'!$A$21:$I$24,MATCH($E754,'[1]2018_commission_structure-Start'!$A$21:$A$24,0), MATCH(R$1,'[1]2018_commission_structure-Start'!$A$21:$I$21,0)),0)</f>
        <v>0</v>
      </c>
      <c r="S754" s="26">
        <f>IF(H754&gt;L754,(H754-L754)*INDEX('[1]2018_commission_structure-Start'!$A$21:$I$24,MATCH($E754,'[1]2018_commission_structure-Start'!$A$21:$A$24,0),MATCH(S$1,'[1]2018_commission_structure-Start'!$A$21:$I$21,0)),0)</f>
        <v>0</v>
      </c>
      <c r="T754" s="28">
        <f t="shared" si="116"/>
        <v>55902.9</v>
      </c>
      <c r="U754" s="28">
        <f t="shared" si="117"/>
        <v>159890.9</v>
      </c>
      <c r="V754" s="28">
        <f>MIN(H754,I754)*INDEX('[1]2018_commission_structure-Start'!$A$15:$J$18,MATCH($E754,'[1]2018_commission_structure-Start'!$A$15:$A$18,0),MATCH(V$1,'[1]2018_commission_structure-Start'!$A$15:$J$15,0))</f>
        <v>55902.9</v>
      </c>
      <c r="W754" s="26">
        <f>IF($H754&gt;I754,MIN($H754-I754,J754-I754)*INDEX('[1]2018_commission_structure-Start'!$A$15:$J$18,MATCH($E754,'[1]2018_commission_structure-Start'!$A$15:$A$18,0),MATCH(W$1,'[1]2018_commission_structure-Start'!$A$15:$J$15,0)),0)</f>
        <v>0</v>
      </c>
      <c r="X754" s="26">
        <f>IF($H754&gt;J754,MIN($H754-J754,K754-J754)*INDEX('[1]2018_commission_structure-Start'!$A$15:$J$18,MATCH($E754,'[1]2018_commission_structure-Start'!$A$15:$A$18,0),MATCH(X$1,'[1]2018_commission_structure-Start'!$A$15:$J$15,0)),0)</f>
        <v>0</v>
      </c>
      <c r="Y754" s="26">
        <f>IF($H754&gt;K754,MIN($H754-K754,L754-K754)*INDEX('[1]2018_commission_structure-Start'!$A$15:$J$18,MATCH($E754,'[1]2018_commission_structure-Start'!$A$15:$A$18,0),MATCH(Y$1,'[1]2018_commission_structure-Start'!$A$15:$J$15,0)),0)</f>
        <v>0</v>
      </c>
      <c r="Z754" s="26">
        <f>IF(H754&gt;L754,(H754-L754)*INDEX('[1]2018_commission_structure-Start'!$A$21:$I$24,MATCH($E754,'[1]2018_commission_structure-Start'!$A$21:$A$24,0),MATCH(Z$1,'[1]2018_commission_structure-Start'!$A$21:$I$21,0)),0)</f>
        <v>0</v>
      </c>
      <c r="AA754" s="28">
        <f t="shared" si="118"/>
        <v>55902.9</v>
      </c>
      <c r="AB754" s="28">
        <f t="shared" si="119"/>
        <v>159890.9</v>
      </c>
    </row>
    <row r="755" spans="1:28" x14ac:dyDescent="0.2">
      <c r="A755" s="25" t="str">
        <f t="shared" si="110"/>
        <v>Conny Sommerly</v>
      </c>
      <c r="B755" s="25">
        <v>3164004753</v>
      </c>
      <c r="C755" s="25" t="s">
        <v>1464</v>
      </c>
      <c r="D755" s="25" t="s">
        <v>1465</v>
      </c>
      <c r="E755" s="25" t="s">
        <v>7</v>
      </c>
      <c r="F755" s="25">
        <v>30622</v>
      </c>
      <c r="G755" s="25">
        <f>COUNTIF([1]deals_closed!D:D,B755)</f>
        <v>28</v>
      </c>
      <c r="H755" s="26">
        <f>SUMIF([1]deals_closed!D:D,B755,[1]deals_closed!C:C)</f>
        <v>893148</v>
      </c>
      <c r="I755" s="26">
        <f>VLOOKUP(E755,'[1]2018_commission_structure-Start'!$A$22:$I$24,9,FALSE)</f>
        <v>500000</v>
      </c>
      <c r="J755" s="26">
        <f t="shared" si="111"/>
        <v>625000</v>
      </c>
      <c r="K755" s="26">
        <f t="shared" si="112"/>
        <v>750000</v>
      </c>
      <c r="L755" s="26">
        <f t="shared" si="113"/>
        <v>1000000</v>
      </c>
      <c r="M755" s="27">
        <f t="shared" si="114"/>
        <v>1.7862960000000001</v>
      </c>
      <c r="N755" s="25" t="str">
        <f t="shared" si="115"/>
        <v>150-200%</v>
      </c>
      <c r="O755" s="28">
        <f>MIN(H755,I755)*INDEX('[1]2018_commission_structure-Start'!$A$21:$I$24,MATCH($E755,'[1]2018_commission_structure-Start'!$A$21:$A$24,0),MATCH(O$1,'[1]2018_commission_structure-Start'!$A$21:$I$21,0))</f>
        <v>50000</v>
      </c>
      <c r="P755" s="26">
        <f>IF(H755&gt;I755,MIN(H755-I755,J755-I755)*INDEX('[1]2018_commission_structure-Start'!$A$21:$I$24,MATCH($E755,'[1]2018_commission_structure-Start'!$A$21:$A$24,0), MATCH(P$1,'[1]2018_commission_structure-Start'!$A$21:$I$21,0)),0)</f>
        <v>18750</v>
      </c>
      <c r="Q755" s="26">
        <f>IF($H755&gt;J755,MIN($H755-J755,K755-J755)*INDEX('[1]2018_commission_structure-Start'!$A$21:$I$24,MATCH($E755,'[1]2018_commission_structure-Start'!$A$21:$A$24,0), MATCH(Q$1,'[1]2018_commission_structure-Start'!$A$21:$I$21,0)),0)</f>
        <v>22500</v>
      </c>
      <c r="R755" s="26">
        <f>IF($H755&gt;K755,MIN($H755-K755,L755-K755)*INDEX('[1]2018_commission_structure-Start'!$A$21:$I$24,MATCH($E755,'[1]2018_commission_structure-Start'!$A$21:$A$24,0), MATCH(R$1,'[1]2018_commission_structure-Start'!$A$21:$I$21,0)),0)</f>
        <v>31492.560000000001</v>
      </c>
      <c r="S755" s="26">
        <f>IF(H755&gt;L755,(H755-L755)*INDEX('[1]2018_commission_structure-Start'!$A$21:$I$24,MATCH($E755,'[1]2018_commission_structure-Start'!$A$21:$A$24,0),MATCH(S$1,'[1]2018_commission_structure-Start'!$A$21:$I$21,0)),0)</f>
        <v>0</v>
      </c>
      <c r="T755" s="28">
        <f t="shared" si="116"/>
        <v>122742.56</v>
      </c>
      <c r="U755" s="28">
        <f t="shared" si="117"/>
        <v>153364.56</v>
      </c>
      <c r="V755" s="28">
        <f>MIN(H755,I755)*INDEX('[1]2018_commission_structure-Start'!$A$15:$J$18,MATCH($E755,'[1]2018_commission_structure-Start'!$A$15:$A$18,0),MATCH(V$1,'[1]2018_commission_structure-Start'!$A$15:$J$15,0))</f>
        <v>60000</v>
      </c>
      <c r="W755" s="26">
        <f>IF($H755&gt;I755,MIN($H755-I755,J755-I755)*INDEX('[1]2018_commission_structure-Start'!$A$15:$J$18,MATCH($E755,'[1]2018_commission_structure-Start'!$A$15:$A$18,0),MATCH(W$1,'[1]2018_commission_structure-Start'!$A$15:$J$15,0)),0)</f>
        <v>21250</v>
      </c>
      <c r="X755" s="26">
        <f>IF($H755&gt;J755,MIN($H755-J755,K755-J755)*INDEX('[1]2018_commission_structure-Start'!$A$15:$J$18,MATCH($E755,'[1]2018_commission_structure-Start'!$A$15:$A$18,0),MATCH(X$1,'[1]2018_commission_structure-Start'!$A$15:$J$15,0)),0)</f>
        <v>25000</v>
      </c>
      <c r="Y755" s="26">
        <f>IF($H755&gt;K755,MIN($H755-K755,L755-K755)*INDEX('[1]2018_commission_structure-Start'!$A$15:$J$18,MATCH($E755,'[1]2018_commission_structure-Start'!$A$15:$A$18,0),MATCH(Y$1,'[1]2018_commission_structure-Start'!$A$15:$J$15,0)),0)</f>
        <v>31492.560000000001</v>
      </c>
      <c r="Z755" s="26">
        <f>IF(H755&gt;L755,(H755-L755)*INDEX('[1]2018_commission_structure-Start'!$A$21:$I$24,MATCH($E755,'[1]2018_commission_structure-Start'!$A$21:$A$24,0),MATCH(Z$1,'[1]2018_commission_structure-Start'!$A$21:$I$21,0)),0)</f>
        <v>0</v>
      </c>
      <c r="AA755" s="28">
        <f t="shared" si="118"/>
        <v>137742.56</v>
      </c>
      <c r="AB755" s="28">
        <f t="shared" si="119"/>
        <v>168364.56</v>
      </c>
    </row>
    <row r="756" spans="1:28" x14ac:dyDescent="0.2">
      <c r="A756" s="25" t="str">
        <f t="shared" si="110"/>
        <v>Arabel Denison</v>
      </c>
      <c r="B756" s="25">
        <v>933051662</v>
      </c>
      <c r="C756" s="25" t="s">
        <v>1466</v>
      </c>
      <c r="D756" s="25" t="s">
        <v>1467</v>
      </c>
      <c r="E756" s="25" t="s">
        <v>10</v>
      </c>
      <c r="F756" s="25">
        <v>116350</v>
      </c>
      <c r="G756" s="25">
        <f>COUNTIF([1]deals_closed!D:D,B756)</f>
        <v>15</v>
      </c>
      <c r="H756" s="26">
        <f>SUMIF([1]deals_closed!D:D,B756,[1]deals_closed!C:C)</f>
        <v>573420</v>
      </c>
      <c r="I756" s="26">
        <f>VLOOKUP(E756,'[1]2018_commission_structure-Start'!$A$22:$I$24,9,FALSE)</f>
        <v>750000</v>
      </c>
      <c r="J756" s="26">
        <f t="shared" si="111"/>
        <v>937500</v>
      </c>
      <c r="K756" s="26">
        <f t="shared" si="112"/>
        <v>1125000</v>
      </c>
      <c r="L756" s="26">
        <f t="shared" si="113"/>
        <v>1500000</v>
      </c>
      <c r="M756" s="27">
        <f t="shared" si="114"/>
        <v>0.76456000000000002</v>
      </c>
      <c r="N756" s="25" t="str">
        <f t="shared" si="115"/>
        <v>0-100%</v>
      </c>
      <c r="O756" s="28">
        <f>MIN(H756,I756)*INDEX('[1]2018_commission_structure-Start'!$A$21:$I$24,MATCH($E756,'[1]2018_commission_structure-Start'!$A$21:$A$24,0),MATCH(O$1,'[1]2018_commission_structure-Start'!$A$21:$I$21,0))</f>
        <v>86013</v>
      </c>
      <c r="P756" s="26">
        <f>IF(H756&gt;I756,MIN(H756-I756,J756-I756)*INDEX('[1]2018_commission_structure-Start'!$A$21:$I$24,MATCH($E756,'[1]2018_commission_structure-Start'!$A$21:$A$24,0), MATCH(P$1,'[1]2018_commission_structure-Start'!$A$21:$I$21,0)),0)</f>
        <v>0</v>
      </c>
      <c r="Q756" s="26">
        <f>IF($H756&gt;J756,MIN($H756-J756,K756-J756)*INDEX('[1]2018_commission_structure-Start'!$A$21:$I$24,MATCH($E756,'[1]2018_commission_structure-Start'!$A$21:$A$24,0), MATCH(Q$1,'[1]2018_commission_structure-Start'!$A$21:$I$21,0)),0)</f>
        <v>0</v>
      </c>
      <c r="R756" s="26">
        <f>IF($H756&gt;K756,MIN($H756-K756,L756-K756)*INDEX('[1]2018_commission_structure-Start'!$A$21:$I$24,MATCH($E756,'[1]2018_commission_structure-Start'!$A$21:$A$24,0), MATCH(R$1,'[1]2018_commission_structure-Start'!$A$21:$I$21,0)),0)</f>
        <v>0</v>
      </c>
      <c r="S756" s="26">
        <f>IF(H756&gt;L756,(H756-L756)*INDEX('[1]2018_commission_structure-Start'!$A$21:$I$24,MATCH($E756,'[1]2018_commission_structure-Start'!$A$21:$A$24,0),MATCH(S$1,'[1]2018_commission_structure-Start'!$A$21:$I$21,0)),0)</f>
        <v>0</v>
      </c>
      <c r="T756" s="28">
        <f t="shared" si="116"/>
        <v>86013</v>
      </c>
      <c r="U756" s="28">
        <f t="shared" si="117"/>
        <v>202363</v>
      </c>
      <c r="V756" s="28">
        <f>MIN(H756,I756)*INDEX('[1]2018_commission_structure-Start'!$A$15:$J$18,MATCH($E756,'[1]2018_commission_structure-Start'!$A$15:$A$18,0),MATCH(V$1,'[1]2018_commission_structure-Start'!$A$15:$J$15,0))</f>
        <v>86013</v>
      </c>
      <c r="W756" s="26">
        <f>IF($H756&gt;I756,MIN($H756-I756,J756-I756)*INDEX('[1]2018_commission_structure-Start'!$A$15:$J$18,MATCH($E756,'[1]2018_commission_structure-Start'!$A$15:$A$18,0),MATCH(W$1,'[1]2018_commission_structure-Start'!$A$15:$J$15,0)),0)</f>
        <v>0</v>
      </c>
      <c r="X756" s="26">
        <f>IF($H756&gt;J756,MIN($H756-J756,K756-J756)*INDEX('[1]2018_commission_structure-Start'!$A$15:$J$18,MATCH($E756,'[1]2018_commission_structure-Start'!$A$15:$A$18,0),MATCH(X$1,'[1]2018_commission_structure-Start'!$A$15:$J$15,0)),0)</f>
        <v>0</v>
      </c>
      <c r="Y756" s="26">
        <f>IF($H756&gt;K756,MIN($H756-K756,L756-K756)*INDEX('[1]2018_commission_structure-Start'!$A$15:$J$18,MATCH($E756,'[1]2018_commission_structure-Start'!$A$15:$A$18,0),MATCH(Y$1,'[1]2018_commission_structure-Start'!$A$15:$J$15,0)),0)</f>
        <v>0</v>
      </c>
      <c r="Z756" s="26">
        <f>IF(H756&gt;L756,(H756-L756)*INDEX('[1]2018_commission_structure-Start'!$A$21:$I$24,MATCH($E756,'[1]2018_commission_structure-Start'!$A$21:$A$24,0),MATCH(Z$1,'[1]2018_commission_structure-Start'!$A$21:$I$21,0)),0)</f>
        <v>0</v>
      </c>
      <c r="AA756" s="28">
        <f t="shared" si="118"/>
        <v>86013</v>
      </c>
      <c r="AB756" s="28">
        <f t="shared" si="119"/>
        <v>202363</v>
      </c>
    </row>
    <row r="757" spans="1:28" x14ac:dyDescent="0.2">
      <c r="A757" s="25" t="str">
        <f t="shared" si="110"/>
        <v>Hugo Mowbray</v>
      </c>
      <c r="B757" s="25">
        <v>1382734301</v>
      </c>
      <c r="C757" s="25" t="s">
        <v>1468</v>
      </c>
      <c r="D757" s="25" t="s">
        <v>1469</v>
      </c>
      <c r="E757" s="25" t="s">
        <v>10</v>
      </c>
      <c r="F757" s="25">
        <v>108483</v>
      </c>
      <c r="G757" s="25">
        <f>COUNTIF([1]deals_closed!D:D,B757)</f>
        <v>19</v>
      </c>
      <c r="H757" s="26">
        <f>SUMIF([1]deals_closed!D:D,B757,[1]deals_closed!C:C)</f>
        <v>619204</v>
      </c>
      <c r="I757" s="26">
        <f>VLOOKUP(E757,'[1]2018_commission_structure-Start'!$A$22:$I$24,9,FALSE)</f>
        <v>750000</v>
      </c>
      <c r="J757" s="26">
        <f t="shared" si="111"/>
        <v>937500</v>
      </c>
      <c r="K757" s="26">
        <f t="shared" si="112"/>
        <v>1125000</v>
      </c>
      <c r="L757" s="26">
        <f t="shared" si="113"/>
        <v>1500000</v>
      </c>
      <c r="M757" s="27">
        <f t="shared" si="114"/>
        <v>0.8256053333333333</v>
      </c>
      <c r="N757" s="25" t="str">
        <f t="shared" si="115"/>
        <v>0-100%</v>
      </c>
      <c r="O757" s="28">
        <f>MIN(H757,I757)*INDEX('[1]2018_commission_structure-Start'!$A$21:$I$24,MATCH($E757,'[1]2018_commission_structure-Start'!$A$21:$A$24,0),MATCH(O$1,'[1]2018_commission_structure-Start'!$A$21:$I$21,0))</f>
        <v>92880.599999999991</v>
      </c>
      <c r="P757" s="26">
        <f>IF(H757&gt;I757,MIN(H757-I757,J757-I757)*INDEX('[1]2018_commission_structure-Start'!$A$21:$I$24,MATCH($E757,'[1]2018_commission_structure-Start'!$A$21:$A$24,0), MATCH(P$1,'[1]2018_commission_structure-Start'!$A$21:$I$21,0)),0)</f>
        <v>0</v>
      </c>
      <c r="Q757" s="26">
        <f>IF($H757&gt;J757,MIN($H757-J757,K757-J757)*INDEX('[1]2018_commission_structure-Start'!$A$21:$I$24,MATCH($E757,'[1]2018_commission_structure-Start'!$A$21:$A$24,0), MATCH(Q$1,'[1]2018_commission_structure-Start'!$A$21:$I$21,0)),0)</f>
        <v>0</v>
      </c>
      <c r="R757" s="26">
        <f>IF($H757&gt;K757,MIN($H757-K757,L757-K757)*INDEX('[1]2018_commission_structure-Start'!$A$21:$I$24,MATCH($E757,'[1]2018_commission_structure-Start'!$A$21:$A$24,0), MATCH(R$1,'[1]2018_commission_structure-Start'!$A$21:$I$21,0)),0)</f>
        <v>0</v>
      </c>
      <c r="S757" s="26">
        <f>IF(H757&gt;L757,(H757-L757)*INDEX('[1]2018_commission_structure-Start'!$A$21:$I$24,MATCH($E757,'[1]2018_commission_structure-Start'!$A$21:$A$24,0),MATCH(S$1,'[1]2018_commission_structure-Start'!$A$21:$I$21,0)),0)</f>
        <v>0</v>
      </c>
      <c r="T757" s="28">
        <f t="shared" si="116"/>
        <v>92880.599999999991</v>
      </c>
      <c r="U757" s="28">
        <f t="shared" si="117"/>
        <v>201363.59999999998</v>
      </c>
      <c r="V757" s="28">
        <f>MIN(H757,I757)*INDEX('[1]2018_commission_structure-Start'!$A$15:$J$18,MATCH($E757,'[1]2018_commission_structure-Start'!$A$15:$A$18,0),MATCH(V$1,'[1]2018_commission_structure-Start'!$A$15:$J$15,0))</f>
        <v>92880.599999999991</v>
      </c>
      <c r="W757" s="26">
        <f>IF($H757&gt;I757,MIN($H757-I757,J757-I757)*INDEX('[1]2018_commission_structure-Start'!$A$15:$J$18,MATCH($E757,'[1]2018_commission_structure-Start'!$A$15:$A$18,0),MATCH(W$1,'[1]2018_commission_structure-Start'!$A$15:$J$15,0)),0)</f>
        <v>0</v>
      </c>
      <c r="X757" s="26">
        <f>IF($H757&gt;J757,MIN($H757-J757,K757-J757)*INDEX('[1]2018_commission_structure-Start'!$A$15:$J$18,MATCH($E757,'[1]2018_commission_structure-Start'!$A$15:$A$18,0),MATCH(X$1,'[1]2018_commission_structure-Start'!$A$15:$J$15,0)),0)</f>
        <v>0</v>
      </c>
      <c r="Y757" s="26">
        <f>IF($H757&gt;K757,MIN($H757-K757,L757-K757)*INDEX('[1]2018_commission_structure-Start'!$A$15:$J$18,MATCH($E757,'[1]2018_commission_structure-Start'!$A$15:$A$18,0),MATCH(Y$1,'[1]2018_commission_structure-Start'!$A$15:$J$15,0)),0)</f>
        <v>0</v>
      </c>
      <c r="Z757" s="26">
        <f>IF(H757&gt;L757,(H757-L757)*INDEX('[1]2018_commission_structure-Start'!$A$21:$I$24,MATCH($E757,'[1]2018_commission_structure-Start'!$A$21:$A$24,0),MATCH(Z$1,'[1]2018_commission_structure-Start'!$A$21:$I$21,0)),0)</f>
        <v>0</v>
      </c>
      <c r="AA757" s="28">
        <f t="shared" si="118"/>
        <v>92880.599999999991</v>
      </c>
      <c r="AB757" s="28">
        <f t="shared" si="119"/>
        <v>201363.59999999998</v>
      </c>
    </row>
    <row r="758" spans="1:28" x14ac:dyDescent="0.2">
      <c r="A758" s="25" t="str">
        <f t="shared" si="110"/>
        <v>Joye Mepham</v>
      </c>
      <c r="B758" s="25">
        <v>4773306254</v>
      </c>
      <c r="C758" s="25" t="s">
        <v>1470</v>
      </c>
      <c r="D758" s="25" t="s">
        <v>1471</v>
      </c>
      <c r="E758" s="25" t="s">
        <v>29</v>
      </c>
      <c r="F758" s="25">
        <v>58452</v>
      </c>
      <c r="G758" s="25">
        <f>COUNTIF([1]deals_closed!D:D,B758)</f>
        <v>20</v>
      </c>
      <c r="H758" s="26">
        <f>SUMIF([1]deals_closed!D:D,B758,[1]deals_closed!C:C)</f>
        <v>598593</v>
      </c>
      <c r="I758" s="26">
        <f>VLOOKUP(E758,'[1]2018_commission_structure-Start'!$A$22:$I$24,9,FALSE)</f>
        <v>600000</v>
      </c>
      <c r="J758" s="26">
        <f t="shared" si="111"/>
        <v>750000</v>
      </c>
      <c r="K758" s="26">
        <f t="shared" si="112"/>
        <v>900000</v>
      </c>
      <c r="L758" s="26">
        <f t="shared" si="113"/>
        <v>1200000</v>
      </c>
      <c r="M758" s="27">
        <f t="shared" si="114"/>
        <v>0.99765499999999996</v>
      </c>
      <c r="N758" s="25" t="str">
        <f t="shared" si="115"/>
        <v>0-100%</v>
      </c>
      <c r="O758" s="28">
        <f>MIN(H758,I758)*INDEX('[1]2018_commission_structure-Start'!$A$21:$I$24,MATCH($E758,'[1]2018_commission_structure-Start'!$A$21:$A$24,0),MATCH(O$1,'[1]2018_commission_structure-Start'!$A$21:$I$21,0))</f>
        <v>77817.09</v>
      </c>
      <c r="P758" s="26">
        <f>IF(H758&gt;I758,MIN(H758-I758,J758-I758)*INDEX('[1]2018_commission_structure-Start'!$A$21:$I$24,MATCH($E758,'[1]2018_commission_structure-Start'!$A$21:$A$24,0), MATCH(P$1,'[1]2018_commission_structure-Start'!$A$21:$I$21,0)),0)</f>
        <v>0</v>
      </c>
      <c r="Q758" s="26">
        <f>IF($H758&gt;J758,MIN($H758-J758,K758-J758)*INDEX('[1]2018_commission_structure-Start'!$A$21:$I$24,MATCH($E758,'[1]2018_commission_structure-Start'!$A$21:$A$24,0), MATCH(Q$1,'[1]2018_commission_structure-Start'!$A$21:$I$21,0)),0)</f>
        <v>0</v>
      </c>
      <c r="R758" s="26">
        <f>IF($H758&gt;K758,MIN($H758-K758,L758-K758)*INDEX('[1]2018_commission_structure-Start'!$A$21:$I$24,MATCH($E758,'[1]2018_commission_structure-Start'!$A$21:$A$24,0), MATCH(R$1,'[1]2018_commission_structure-Start'!$A$21:$I$21,0)),0)</f>
        <v>0</v>
      </c>
      <c r="S758" s="26">
        <f>IF(H758&gt;L758,(H758-L758)*INDEX('[1]2018_commission_structure-Start'!$A$21:$I$24,MATCH($E758,'[1]2018_commission_structure-Start'!$A$21:$A$24,0),MATCH(S$1,'[1]2018_commission_structure-Start'!$A$21:$I$21,0)),0)</f>
        <v>0</v>
      </c>
      <c r="T758" s="28">
        <f t="shared" si="116"/>
        <v>77817.09</v>
      </c>
      <c r="U758" s="28">
        <f t="shared" si="117"/>
        <v>136269.09</v>
      </c>
      <c r="V758" s="28">
        <f>MIN(H758,I758)*INDEX('[1]2018_commission_structure-Start'!$A$15:$J$18,MATCH($E758,'[1]2018_commission_structure-Start'!$A$15:$A$18,0),MATCH(V$1,'[1]2018_commission_structure-Start'!$A$15:$J$15,0))</f>
        <v>89788.95</v>
      </c>
      <c r="W758" s="26">
        <f>IF($H758&gt;I758,MIN($H758-I758,J758-I758)*INDEX('[1]2018_commission_structure-Start'!$A$15:$J$18,MATCH($E758,'[1]2018_commission_structure-Start'!$A$15:$A$18,0),MATCH(W$1,'[1]2018_commission_structure-Start'!$A$15:$J$15,0)),0)</f>
        <v>0</v>
      </c>
      <c r="X758" s="26">
        <f>IF($H758&gt;J758,MIN($H758-J758,K758-J758)*INDEX('[1]2018_commission_structure-Start'!$A$15:$J$18,MATCH($E758,'[1]2018_commission_structure-Start'!$A$15:$A$18,0),MATCH(X$1,'[1]2018_commission_structure-Start'!$A$15:$J$15,0)),0)</f>
        <v>0</v>
      </c>
      <c r="Y758" s="26">
        <f>IF($H758&gt;K758,MIN($H758-K758,L758-K758)*INDEX('[1]2018_commission_structure-Start'!$A$15:$J$18,MATCH($E758,'[1]2018_commission_structure-Start'!$A$15:$A$18,0),MATCH(Y$1,'[1]2018_commission_structure-Start'!$A$15:$J$15,0)),0)</f>
        <v>0</v>
      </c>
      <c r="Z758" s="26">
        <f>IF(H758&gt;L758,(H758-L758)*INDEX('[1]2018_commission_structure-Start'!$A$21:$I$24,MATCH($E758,'[1]2018_commission_structure-Start'!$A$21:$A$24,0),MATCH(Z$1,'[1]2018_commission_structure-Start'!$A$21:$I$21,0)),0)</f>
        <v>0</v>
      </c>
      <c r="AA758" s="28">
        <f t="shared" si="118"/>
        <v>89788.95</v>
      </c>
      <c r="AB758" s="28">
        <f t="shared" si="119"/>
        <v>148240.95000000001</v>
      </c>
    </row>
    <row r="759" spans="1:28" x14ac:dyDescent="0.2">
      <c r="A759" s="25" t="str">
        <f t="shared" si="110"/>
        <v>Doralia Robshaw</v>
      </c>
      <c r="B759" s="25">
        <v>76572129</v>
      </c>
      <c r="C759" s="25" t="s">
        <v>1472</v>
      </c>
      <c r="D759" s="25" t="s">
        <v>1473</v>
      </c>
      <c r="E759" s="25" t="s">
        <v>10</v>
      </c>
      <c r="F759" s="25">
        <v>85993</v>
      </c>
      <c r="G759" s="25">
        <f>COUNTIF([1]deals_closed!D:D,B759)</f>
        <v>25</v>
      </c>
      <c r="H759" s="26">
        <f>SUMIF([1]deals_closed!D:D,B759,[1]deals_closed!C:C)</f>
        <v>848660</v>
      </c>
      <c r="I759" s="26">
        <f>VLOOKUP(E759,'[1]2018_commission_structure-Start'!$A$22:$I$24,9,FALSE)</f>
        <v>750000</v>
      </c>
      <c r="J759" s="26">
        <f t="shared" si="111"/>
        <v>937500</v>
      </c>
      <c r="K759" s="26">
        <f t="shared" si="112"/>
        <v>1125000</v>
      </c>
      <c r="L759" s="26">
        <f t="shared" si="113"/>
        <v>1500000</v>
      </c>
      <c r="M759" s="27">
        <f t="shared" si="114"/>
        <v>1.1315466666666667</v>
      </c>
      <c r="N759" s="25" t="str">
        <f t="shared" si="115"/>
        <v>100-125%</v>
      </c>
      <c r="O759" s="28">
        <f>MIN(H759,I759)*INDEX('[1]2018_commission_structure-Start'!$A$21:$I$24,MATCH($E759,'[1]2018_commission_structure-Start'!$A$21:$A$24,0),MATCH(O$1,'[1]2018_commission_structure-Start'!$A$21:$I$21,0))</f>
        <v>112500</v>
      </c>
      <c r="P759" s="26">
        <f>IF(H759&gt;I759,MIN(H759-I759,J759-I759)*INDEX('[1]2018_commission_structure-Start'!$A$21:$I$24,MATCH($E759,'[1]2018_commission_structure-Start'!$A$21:$A$24,0), MATCH(P$1,'[1]2018_commission_structure-Start'!$A$21:$I$21,0)),0)</f>
        <v>18745.400000000001</v>
      </c>
      <c r="Q759" s="26">
        <f>IF($H759&gt;J759,MIN($H759-J759,K759-J759)*INDEX('[1]2018_commission_structure-Start'!$A$21:$I$24,MATCH($E759,'[1]2018_commission_structure-Start'!$A$21:$A$24,0), MATCH(Q$1,'[1]2018_commission_structure-Start'!$A$21:$I$21,0)),0)</f>
        <v>0</v>
      </c>
      <c r="R759" s="26">
        <f>IF($H759&gt;K759,MIN($H759-K759,L759-K759)*INDEX('[1]2018_commission_structure-Start'!$A$21:$I$24,MATCH($E759,'[1]2018_commission_structure-Start'!$A$21:$A$24,0), MATCH(R$1,'[1]2018_commission_structure-Start'!$A$21:$I$21,0)),0)</f>
        <v>0</v>
      </c>
      <c r="S759" s="26">
        <f>IF(H759&gt;L759,(H759-L759)*INDEX('[1]2018_commission_structure-Start'!$A$21:$I$24,MATCH($E759,'[1]2018_commission_structure-Start'!$A$21:$A$24,0),MATCH(S$1,'[1]2018_commission_structure-Start'!$A$21:$I$21,0)),0)</f>
        <v>0</v>
      </c>
      <c r="T759" s="28">
        <f t="shared" si="116"/>
        <v>131245.4</v>
      </c>
      <c r="U759" s="28">
        <f t="shared" si="117"/>
        <v>217238.39999999999</v>
      </c>
      <c r="V759" s="28">
        <f>MIN(H759,I759)*INDEX('[1]2018_commission_structure-Start'!$A$15:$J$18,MATCH($E759,'[1]2018_commission_structure-Start'!$A$15:$A$18,0),MATCH(V$1,'[1]2018_commission_structure-Start'!$A$15:$J$15,0))</f>
        <v>112500</v>
      </c>
      <c r="W759" s="26">
        <f>IF($H759&gt;I759,MIN($H759-I759,J759-I759)*INDEX('[1]2018_commission_structure-Start'!$A$15:$J$18,MATCH($E759,'[1]2018_commission_structure-Start'!$A$15:$A$18,0),MATCH(W$1,'[1]2018_commission_structure-Start'!$A$15:$J$15,0)),0)</f>
        <v>21705.200000000001</v>
      </c>
      <c r="X759" s="26">
        <f>IF($H759&gt;J759,MIN($H759-J759,K759-J759)*INDEX('[1]2018_commission_structure-Start'!$A$15:$J$18,MATCH($E759,'[1]2018_commission_structure-Start'!$A$15:$A$18,0),MATCH(X$1,'[1]2018_commission_structure-Start'!$A$15:$J$15,0)),0)</f>
        <v>0</v>
      </c>
      <c r="Y759" s="26">
        <f>IF($H759&gt;K759,MIN($H759-K759,L759-K759)*INDEX('[1]2018_commission_structure-Start'!$A$15:$J$18,MATCH($E759,'[1]2018_commission_structure-Start'!$A$15:$A$18,0),MATCH(Y$1,'[1]2018_commission_structure-Start'!$A$15:$J$15,0)),0)</f>
        <v>0</v>
      </c>
      <c r="Z759" s="26">
        <f>IF(H759&gt;L759,(H759-L759)*INDEX('[1]2018_commission_structure-Start'!$A$21:$I$24,MATCH($E759,'[1]2018_commission_structure-Start'!$A$21:$A$24,0),MATCH(Z$1,'[1]2018_commission_structure-Start'!$A$21:$I$21,0)),0)</f>
        <v>0</v>
      </c>
      <c r="AA759" s="28">
        <f t="shared" si="118"/>
        <v>134205.20000000001</v>
      </c>
      <c r="AB759" s="28">
        <f t="shared" si="119"/>
        <v>220198.2</v>
      </c>
    </row>
    <row r="760" spans="1:28" x14ac:dyDescent="0.2">
      <c r="A760" s="25" t="str">
        <f t="shared" si="110"/>
        <v>Donnell Preon</v>
      </c>
      <c r="B760" s="25">
        <v>6300411419</v>
      </c>
      <c r="C760" s="25" t="s">
        <v>1474</v>
      </c>
      <c r="D760" s="25" t="s">
        <v>1475</v>
      </c>
      <c r="E760" s="25" t="s">
        <v>7</v>
      </c>
      <c r="F760" s="25">
        <v>43293</v>
      </c>
      <c r="G760" s="25">
        <f>COUNTIF([1]deals_closed!D:D,B760)</f>
        <v>18</v>
      </c>
      <c r="H760" s="26">
        <f>SUMIF([1]deals_closed!D:D,B760,[1]deals_closed!C:C)</f>
        <v>687708</v>
      </c>
      <c r="I760" s="26">
        <f>VLOOKUP(E760,'[1]2018_commission_structure-Start'!$A$22:$I$24,9,FALSE)</f>
        <v>500000</v>
      </c>
      <c r="J760" s="26">
        <f t="shared" si="111"/>
        <v>625000</v>
      </c>
      <c r="K760" s="26">
        <f t="shared" si="112"/>
        <v>750000</v>
      </c>
      <c r="L760" s="26">
        <f t="shared" si="113"/>
        <v>1000000</v>
      </c>
      <c r="M760" s="27">
        <f t="shared" si="114"/>
        <v>1.375416</v>
      </c>
      <c r="N760" s="25" t="str">
        <f t="shared" si="115"/>
        <v>125-150%</v>
      </c>
      <c r="O760" s="28">
        <f>MIN(H760,I760)*INDEX('[1]2018_commission_structure-Start'!$A$21:$I$24,MATCH($E760,'[1]2018_commission_structure-Start'!$A$21:$A$24,0),MATCH(O$1,'[1]2018_commission_structure-Start'!$A$21:$I$21,0))</f>
        <v>50000</v>
      </c>
      <c r="P760" s="26">
        <f>IF(H760&gt;I760,MIN(H760-I760,J760-I760)*INDEX('[1]2018_commission_structure-Start'!$A$21:$I$24,MATCH($E760,'[1]2018_commission_structure-Start'!$A$21:$A$24,0), MATCH(P$1,'[1]2018_commission_structure-Start'!$A$21:$I$21,0)),0)</f>
        <v>18750</v>
      </c>
      <c r="Q760" s="26">
        <f>IF($H760&gt;J760,MIN($H760-J760,K760-J760)*INDEX('[1]2018_commission_structure-Start'!$A$21:$I$24,MATCH($E760,'[1]2018_commission_structure-Start'!$A$21:$A$24,0), MATCH(Q$1,'[1]2018_commission_structure-Start'!$A$21:$I$21,0)),0)</f>
        <v>11287.439999999999</v>
      </c>
      <c r="R760" s="26">
        <f>IF($H760&gt;K760,MIN($H760-K760,L760-K760)*INDEX('[1]2018_commission_structure-Start'!$A$21:$I$24,MATCH($E760,'[1]2018_commission_structure-Start'!$A$21:$A$24,0), MATCH(R$1,'[1]2018_commission_structure-Start'!$A$21:$I$21,0)),0)</f>
        <v>0</v>
      </c>
      <c r="S760" s="26">
        <f>IF(H760&gt;L760,(H760-L760)*INDEX('[1]2018_commission_structure-Start'!$A$21:$I$24,MATCH($E760,'[1]2018_commission_structure-Start'!$A$21:$A$24,0),MATCH(S$1,'[1]2018_commission_structure-Start'!$A$21:$I$21,0)),0)</f>
        <v>0</v>
      </c>
      <c r="T760" s="28">
        <f t="shared" si="116"/>
        <v>80037.440000000002</v>
      </c>
      <c r="U760" s="28">
        <f t="shared" si="117"/>
        <v>123330.44</v>
      </c>
      <c r="V760" s="28">
        <f>MIN(H760,I760)*INDEX('[1]2018_commission_structure-Start'!$A$15:$J$18,MATCH($E760,'[1]2018_commission_structure-Start'!$A$15:$A$18,0),MATCH(V$1,'[1]2018_commission_structure-Start'!$A$15:$J$15,0))</f>
        <v>60000</v>
      </c>
      <c r="W760" s="26">
        <f>IF($H760&gt;I760,MIN($H760-I760,J760-I760)*INDEX('[1]2018_commission_structure-Start'!$A$15:$J$18,MATCH($E760,'[1]2018_commission_structure-Start'!$A$15:$A$18,0),MATCH(W$1,'[1]2018_commission_structure-Start'!$A$15:$J$15,0)),0)</f>
        <v>21250</v>
      </c>
      <c r="X760" s="26">
        <f>IF($H760&gt;J760,MIN($H760-J760,K760-J760)*INDEX('[1]2018_commission_structure-Start'!$A$15:$J$18,MATCH($E760,'[1]2018_commission_structure-Start'!$A$15:$A$18,0),MATCH(X$1,'[1]2018_commission_structure-Start'!$A$15:$J$15,0)),0)</f>
        <v>12541.6</v>
      </c>
      <c r="Y760" s="26">
        <f>IF($H760&gt;K760,MIN($H760-K760,L760-K760)*INDEX('[1]2018_commission_structure-Start'!$A$15:$J$18,MATCH($E760,'[1]2018_commission_structure-Start'!$A$15:$A$18,0),MATCH(Y$1,'[1]2018_commission_structure-Start'!$A$15:$J$15,0)),0)</f>
        <v>0</v>
      </c>
      <c r="Z760" s="26">
        <f>IF(H760&gt;L760,(H760-L760)*INDEX('[1]2018_commission_structure-Start'!$A$21:$I$24,MATCH($E760,'[1]2018_commission_structure-Start'!$A$21:$A$24,0),MATCH(Z$1,'[1]2018_commission_structure-Start'!$A$21:$I$21,0)),0)</f>
        <v>0</v>
      </c>
      <c r="AA760" s="28">
        <f t="shared" si="118"/>
        <v>93791.6</v>
      </c>
      <c r="AB760" s="28">
        <f t="shared" si="119"/>
        <v>137084.6</v>
      </c>
    </row>
    <row r="761" spans="1:28" x14ac:dyDescent="0.2">
      <c r="A761" s="25" t="str">
        <f t="shared" si="110"/>
        <v>Beitris Naulty</v>
      </c>
      <c r="B761" s="25">
        <v>5687748091</v>
      </c>
      <c r="C761" s="25" t="s">
        <v>1476</v>
      </c>
      <c r="D761" s="25" t="s">
        <v>1477</v>
      </c>
      <c r="E761" s="25" t="s">
        <v>29</v>
      </c>
      <c r="F761" s="25">
        <v>53594</v>
      </c>
      <c r="G761" s="25">
        <f>COUNTIF([1]deals_closed!D:D,B761)</f>
        <v>24</v>
      </c>
      <c r="H761" s="26">
        <f>SUMIF([1]deals_closed!D:D,B761,[1]deals_closed!C:C)</f>
        <v>848914</v>
      </c>
      <c r="I761" s="26">
        <f>VLOOKUP(E761,'[1]2018_commission_structure-Start'!$A$22:$I$24,9,FALSE)</f>
        <v>600000</v>
      </c>
      <c r="J761" s="26">
        <f t="shared" si="111"/>
        <v>750000</v>
      </c>
      <c r="K761" s="26">
        <f t="shared" si="112"/>
        <v>900000</v>
      </c>
      <c r="L761" s="26">
        <f t="shared" si="113"/>
        <v>1200000</v>
      </c>
      <c r="M761" s="27">
        <f t="shared" si="114"/>
        <v>1.4148566666666667</v>
      </c>
      <c r="N761" s="25" t="str">
        <f t="shared" si="115"/>
        <v>125-150%</v>
      </c>
      <c r="O761" s="28">
        <f>MIN(H761,I761)*INDEX('[1]2018_commission_structure-Start'!$A$21:$I$24,MATCH($E761,'[1]2018_commission_structure-Start'!$A$21:$A$24,0),MATCH(O$1,'[1]2018_commission_structure-Start'!$A$21:$I$21,0))</f>
        <v>78000</v>
      </c>
      <c r="P761" s="26">
        <f>IF(H761&gt;I761,MIN(H761-I761,J761-I761)*INDEX('[1]2018_commission_structure-Start'!$A$21:$I$24,MATCH($E761,'[1]2018_commission_structure-Start'!$A$21:$A$24,0), MATCH(P$1,'[1]2018_commission_structure-Start'!$A$21:$I$21,0)),0)</f>
        <v>25500.000000000004</v>
      </c>
      <c r="Q761" s="26">
        <f>IF($H761&gt;J761,MIN($H761-J761,K761-J761)*INDEX('[1]2018_commission_structure-Start'!$A$21:$I$24,MATCH($E761,'[1]2018_commission_structure-Start'!$A$21:$A$24,0), MATCH(Q$1,'[1]2018_commission_structure-Start'!$A$21:$I$21,0)),0)</f>
        <v>20771.939999999999</v>
      </c>
      <c r="R761" s="26">
        <f>IF($H761&gt;K761,MIN($H761-K761,L761-K761)*INDEX('[1]2018_commission_structure-Start'!$A$21:$I$24,MATCH($E761,'[1]2018_commission_structure-Start'!$A$21:$A$24,0), MATCH(R$1,'[1]2018_commission_structure-Start'!$A$21:$I$21,0)),0)</f>
        <v>0</v>
      </c>
      <c r="S761" s="26">
        <f>IF(H761&gt;L761,(H761-L761)*INDEX('[1]2018_commission_structure-Start'!$A$21:$I$24,MATCH($E761,'[1]2018_commission_structure-Start'!$A$21:$A$24,0),MATCH(S$1,'[1]2018_commission_structure-Start'!$A$21:$I$21,0)),0)</f>
        <v>0</v>
      </c>
      <c r="T761" s="28">
        <f t="shared" si="116"/>
        <v>124271.94</v>
      </c>
      <c r="U761" s="28">
        <f t="shared" si="117"/>
        <v>177865.94</v>
      </c>
      <c r="V761" s="28">
        <f>MIN(H761,I761)*INDEX('[1]2018_commission_structure-Start'!$A$15:$J$18,MATCH($E761,'[1]2018_commission_structure-Start'!$A$15:$A$18,0),MATCH(V$1,'[1]2018_commission_structure-Start'!$A$15:$J$15,0))</f>
        <v>90000</v>
      </c>
      <c r="W761" s="26">
        <f>IF($H761&gt;I761,MIN($H761-I761,J761-I761)*INDEX('[1]2018_commission_structure-Start'!$A$15:$J$18,MATCH($E761,'[1]2018_commission_structure-Start'!$A$15:$A$18,0),MATCH(W$1,'[1]2018_commission_structure-Start'!$A$15:$J$15,0)),0)</f>
        <v>27000</v>
      </c>
      <c r="X761" s="26">
        <f>IF($H761&gt;J761,MIN($H761-J761,K761-J761)*INDEX('[1]2018_commission_structure-Start'!$A$15:$J$18,MATCH($E761,'[1]2018_commission_structure-Start'!$A$15:$A$18,0),MATCH(X$1,'[1]2018_commission_structure-Start'!$A$15:$J$15,0)),0)</f>
        <v>24728.5</v>
      </c>
      <c r="Y761" s="26">
        <f>IF($H761&gt;K761,MIN($H761-K761,L761-K761)*INDEX('[1]2018_commission_structure-Start'!$A$15:$J$18,MATCH($E761,'[1]2018_commission_structure-Start'!$A$15:$A$18,0),MATCH(Y$1,'[1]2018_commission_structure-Start'!$A$15:$J$15,0)),0)</f>
        <v>0</v>
      </c>
      <c r="Z761" s="26">
        <f>IF(H761&gt;L761,(H761-L761)*INDEX('[1]2018_commission_structure-Start'!$A$21:$I$24,MATCH($E761,'[1]2018_commission_structure-Start'!$A$21:$A$24,0),MATCH(Z$1,'[1]2018_commission_structure-Start'!$A$21:$I$21,0)),0)</f>
        <v>0</v>
      </c>
      <c r="AA761" s="28">
        <f t="shared" si="118"/>
        <v>141728.5</v>
      </c>
      <c r="AB761" s="28">
        <f t="shared" si="119"/>
        <v>195322.5</v>
      </c>
    </row>
    <row r="762" spans="1:28" x14ac:dyDescent="0.2">
      <c r="A762" s="25" t="str">
        <f t="shared" si="110"/>
        <v>Kyle Molan</v>
      </c>
      <c r="B762" s="25">
        <v>5988565948</v>
      </c>
      <c r="C762" s="25" t="s">
        <v>1478</v>
      </c>
      <c r="D762" s="25" t="s">
        <v>1479</v>
      </c>
      <c r="E762" s="25" t="s">
        <v>7</v>
      </c>
      <c r="F762" s="25">
        <v>33660</v>
      </c>
      <c r="G762" s="25">
        <f>COUNTIF([1]deals_closed!D:D,B762)</f>
        <v>20</v>
      </c>
      <c r="H762" s="26">
        <f>SUMIF([1]deals_closed!D:D,B762,[1]deals_closed!C:C)</f>
        <v>683641</v>
      </c>
      <c r="I762" s="26">
        <f>VLOOKUP(E762,'[1]2018_commission_structure-Start'!$A$22:$I$24,9,FALSE)</f>
        <v>500000</v>
      </c>
      <c r="J762" s="26">
        <f t="shared" si="111"/>
        <v>625000</v>
      </c>
      <c r="K762" s="26">
        <f t="shared" si="112"/>
        <v>750000</v>
      </c>
      <c r="L762" s="26">
        <f t="shared" si="113"/>
        <v>1000000</v>
      </c>
      <c r="M762" s="27">
        <f t="shared" si="114"/>
        <v>1.3672820000000001</v>
      </c>
      <c r="N762" s="25" t="str">
        <f t="shared" si="115"/>
        <v>125-150%</v>
      </c>
      <c r="O762" s="28">
        <f>MIN(H762,I762)*INDEX('[1]2018_commission_structure-Start'!$A$21:$I$24,MATCH($E762,'[1]2018_commission_structure-Start'!$A$21:$A$24,0),MATCH(O$1,'[1]2018_commission_structure-Start'!$A$21:$I$21,0))</f>
        <v>50000</v>
      </c>
      <c r="P762" s="26">
        <f>IF(H762&gt;I762,MIN(H762-I762,J762-I762)*INDEX('[1]2018_commission_structure-Start'!$A$21:$I$24,MATCH($E762,'[1]2018_commission_structure-Start'!$A$21:$A$24,0), MATCH(P$1,'[1]2018_commission_structure-Start'!$A$21:$I$21,0)),0)</f>
        <v>18750</v>
      </c>
      <c r="Q762" s="26">
        <f>IF($H762&gt;J762,MIN($H762-J762,K762-J762)*INDEX('[1]2018_commission_structure-Start'!$A$21:$I$24,MATCH($E762,'[1]2018_commission_structure-Start'!$A$21:$A$24,0), MATCH(Q$1,'[1]2018_commission_structure-Start'!$A$21:$I$21,0)),0)</f>
        <v>10555.38</v>
      </c>
      <c r="R762" s="26">
        <f>IF($H762&gt;K762,MIN($H762-K762,L762-K762)*INDEX('[1]2018_commission_structure-Start'!$A$21:$I$24,MATCH($E762,'[1]2018_commission_structure-Start'!$A$21:$A$24,0), MATCH(R$1,'[1]2018_commission_structure-Start'!$A$21:$I$21,0)),0)</f>
        <v>0</v>
      </c>
      <c r="S762" s="26">
        <f>IF(H762&gt;L762,(H762-L762)*INDEX('[1]2018_commission_structure-Start'!$A$21:$I$24,MATCH($E762,'[1]2018_commission_structure-Start'!$A$21:$A$24,0),MATCH(S$1,'[1]2018_commission_structure-Start'!$A$21:$I$21,0)),0)</f>
        <v>0</v>
      </c>
      <c r="T762" s="28">
        <f t="shared" si="116"/>
        <v>79305.38</v>
      </c>
      <c r="U762" s="28">
        <f t="shared" si="117"/>
        <v>112965.38</v>
      </c>
      <c r="V762" s="28">
        <f>MIN(H762,I762)*INDEX('[1]2018_commission_structure-Start'!$A$15:$J$18,MATCH($E762,'[1]2018_commission_structure-Start'!$A$15:$A$18,0),MATCH(V$1,'[1]2018_commission_structure-Start'!$A$15:$J$15,0))</f>
        <v>60000</v>
      </c>
      <c r="W762" s="26">
        <f>IF($H762&gt;I762,MIN($H762-I762,J762-I762)*INDEX('[1]2018_commission_structure-Start'!$A$15:$J$18,MATCH($E762,'[1]2018_commission_structure-Start'!$A$15:$A$18,0),MATCH(W$1,'[1]2018_commission_structure-Start'!$A$15:$J$15,0)),0)</f>
        <v>21250</v>
      </c>
      <c r="X762" s="26">
        <f>IF($H762&gt;J762,MIN($H762-J762,K762-J762)*INDEX('[1]2018_commission_structure-Start'!$A$15:$J$18,MATCH($E762,'[1]2018_commission_structure-Start'!$A$15:$A$18,0),MATCH(X$1,'[1]2018_commission_structure-Start'!$A$15:$J$15,0)),0)</f>
        <v>11728.2</v>
      </c>
      <c r="Y762" s="26">
        <f>IF($H762&gt;K762,MIN($H762-K762,L762-K762)*INDEX('[1]2018_commission_structure-Start'!$A$15:$J$18,MATCH($E762,'[1]2018_commission_structure-Start'!$A$15:$A$18,0),MATCH(Y$1,'[1]2018_commission_structure-Start'!$A$15:$J$15,0)),0)</f>
        <v>0</v>
      </c>
      <c r="Z762" s="26">
        <f>IF(H762&gt;L762,(H762-L762)*INDEX('[1]2018_commission_structure-Start'!$A$21:$I$24,MATCH($E762,'[1]2018_commission_structure-Start'!$A$21:$A$24,0),MATCH(Z$1,'[1]2018_commission_structure-Start'!$A$21:$I$21,0)),0)</f>
        <v>0</v>
      </c>
      <c r="AA762" s="28">
        <f t="shared" si="118"/>
        <v>92978.2</v>
      </c>
      <c r="AB762" s="28">
        <f t="shared" si="119"/>
        <v>126638.2</v>
      </c>
    </row>
    <row r="763" spans="1:28" x14ac:dyDescent="0.2">
      <c r="A763" s="25" t="str">
        <f t="shared" si="110"/>
        <v>Sidnee Chalkly</v>
      </c>
      <c r="B763" s="25">
        <v>8526090127</v>
      </c>
      <c r="C763" s="25" t="s">
        <v>1480</v>
      </c>
      <c r="D763" s="25" t="s">
        <v>1481</v>
      </c>
      <c r="E763" s="25" t="s">
        <v>7</v>
      </c>
      <c r="F763" s="25">
        <v>32505</v>
      </c>
      <c r="G763" s="25">
        <f>COUNTIF([1]deals_closed!D:D,B763)</f>
        <v>19</v>
      </c>
      <c r="H763" s="26">
        <f>SUMIF([1]deals_closed!D:D,B763,[1]deals_closed!C:C)</f>
        <v>683280</v>
      </c>
      <c r="I763" s="26">
        <f>VLOOKUP(E763,'[1]2018_commission_structure-Start'!$A$22:$I$24,9,FALSE)</f>
        <v>500000</v>
      </c>
      <c r="J763" s="26">
        <f t="shared" si="111"/>
        <v>625000</v>
      </c>
      <c r="K763" s="26">
        <f t="shared" si="112"/>
        <v>750000</v>
      </c>
      <c r="L763" s="26">
        <f t="shared" si="113"/>
        <v>1000000</v>
      </c>
      <c r="M763" s="27">
        <f t="shared" si="114"/>
        <v>1.36656</v>
      </c>
      <c r="N763" s="25" t="str">
        <f t="shared" si="115"/>
        <v>125-150%</v>
      </c>
      <c r="O763" s="28">
        <f>MIN(H763,I763)*INDEX('[1]2018_commission_structure-Start'!$A$21:$I$24,MATCH($E763,'[1]2018_commission_structure-Start'!$A$21:$A$24,0),MATCH(O$1,'[1]2018_commission_structure-Start'!$A$21:$I$21,0))</f>
        <v>50000</v>
      </c>
      <c r="P763" s="26">
        <f>IF(H763&gt;I763,MIN(H763-I763,J763-I763)*INDEX('[1]2018_commission_structure-Start'!$A$21:$I$24,MATCH($E763,'[1]2018_commission_structure-Start'!$A$21:$A$24,0), MATCH(P$1,'[1]2018_commission_structure-Start'!$A$21:$I$21,0)),0)</f>
        <v>18750</v>
      </c>
      <c r="Q763" s="26">
        <f>IF($H763&gt;J763,MIN($H763-J763,K763-J763)*INDEX('[1]2018_commission_structure-Start'!$A$21:$I$24,MATCH($E763,'[1]2018_commission_structure-Start'!$A$21:$A$24,0), MATCH(Q$1,'[1]2018_commission_structure-Start'!$A$21:$I$21,0)),0)</f>
        <v>10490.4</v>
      </c>
      <c r="R763" s="26">
        <f>IF($H763&gt;K763,MIN($H763-K763,L763-K763)*INDEX('[1]2018_commission_structure-Start'!$A$21:$I$24,MATCH($E763,'[1]2018_commission_structure-Start'!$A$21:$A$24,0), MATCH(R$1,'[1]2018_commission_structure-Start'!$A$21:$I$21,0)),0)</f>
        <v>0</v>
      </c>
      <c r="S763" s="26">
        <f>IF(H763&gt;L763,(H763-L763)*INDEX('[1]2018_commission_structure-Start'!$A$21:$I$24,MATCH($E763,'[1]2018_commission_structure-Start'!$A$21:$A$24,0),MATCH(S$1,'[1]2018_commission_structure-Start'!$A$21:$I$21,0)),0)</f>
        <v>0</v>
      </c>
      <c r="T763" s="28">
        <f t="shared" si="116"/>
        <v>79240.399999999994</v>
      </c>
      <c r="U763" s="28">
        <f t="shared" si="117"/>
        <v>111745.4</v>
      </c>
      <c r="V763" s="28">
        <f>MIN(H763,I763)*INDEX('[1]2018_commission_structure-Start'!$A$15:$J$18,MATCH($E763,'[1]2018_commission_structure-Start'!$A$15:$A$18,0),MATCH(V$1,'[1]2018_commission_structure-Start'!$A$15:$J$15,0))</f>
        <v>60000</v>
      </c>
      <c r="W763" s="26">
        <f>IF($H763&gt;I763,MIN($H763-I763,J763-I763)*INDEX('[1]2018_commission_structure-Start'!$A$15:$J$18,MATCH($E763,'[1]2018_commission_structure-Start'!$A$15:$A$18,0),MATCH(W$1,'[1]2018_commission_structure-Start'!$A$15:$J$15,0)),0)</f>
        <v>21250</v>
      </c>
      <c r="X763" s="26">
        <f>IF($H763&gt;J763,MIN($H763-J763,K763-J763)*INDEX('[1]2018_commission_structure-Start'!$A$15:$J$18,MATCH($E763,'[1]2018_commission_structure-Start'!$A$15:$A$18,0),MATCH(X$1,'[1]2018_commission_structure-Start'!$A$15:$J$15,0)),0)</f>
        <v>11656</v>
      </c>
      <c r="Y763" s="26">
        <f>IF($H763&gt;K763,MIN($H763-K763,L763-K763)*INDEX('[1]2018_commission_structure-Start'!$A$15:$J$18,MATCH($E763,'[1]2018_commission_structure-Start'!$A$15:$A$18,0),MATCH(Y$1,'[1]2018_commission_structure-Start'!$A$15:$J$15,0)),0)</f>
        <v>0</v>
      </c>
      <c r="Z763" s="26">
        <f>IF(H763&gt;L763,(H763-L763)*INDEX('[1]2018_commission_structure-Start'!$A$21:$I$24,MATCH($E763,'[1]2018_commission_structure-Start'!$A$21:$A$24,0),MATCH(Z$1,'[1]2018_commission_structure-Start'!$A$21:$I$21,0)),0)</f>
        <v>0</v>
      </c>
      <c r="AA763" s="28">
        <f t="shared" si="118"/>
        <v>92906</v>
      </c>
      <c r="AB763" s="28">
        <f t="shared" si="119"/>
        <v>125411</v>
      </c>
    </row>
    <row r="764" spans="1:28" x14ac:dyDescent="0.2">
      <c r="A764" s="25" t="str">
        <f t="shared" si="110"/>
        <v>Zebadiah Parham</v>
      </c>
      <c r="B764" s="25">
        <v>8162941088</v>
      </c>
      <c r="C764" s="25" t="s">
        <v>1482</v>
      </c>
      <c r="D764" s="25" t="s">
        <v>1483</v>
      </c>
      <c r="E764" s="25" t="s">
        <v>7</v>
      </c>
      <c r="F764" s="25">
        <v>30769</v>
      </c>
      <c r="G764" s="25">
        <f>COUNTIF([1]deals_closed!D:D,B764)</f>
        <v>29</v>
      </c>
      <c r="H764" s="26">
        <f>SUMIF([1]deals_closed!D:D,B764,[1]deals_closed!C:C)</f>
        <v>869443</v>
      </c>
      <c r="I764" s="26">
        <f>VLOOKUP(E764,'[1]2018_commission_structure-Start'!$A$22:$I$24,9,FALSE)</f>
        <v>500000</v>
      </c>
      <c r="J764" s="26">
        <f t="shared" si="111"/>
        <v>625000</v>
      </c>
      <c r="K764" s="26">
        <f t="shared" si="112"/>
        <v>750000</v>
      </c>
      <c r="L764" s="26">
        <f t="shared" si="113"/>
        <v>1000000</v>
      </c>
      <c r="M764" s="27">
        <f t="shared" si="114"/>
        <v>1.7388859999999999</v>
      </c>
      <c r="N764" s="25" t="str">
        <f t="shared" si="115"/>
        <v>150-200%</v>
      </c>
      <c r="O764" s="28">
        <f>MIN(H764,I764)*INDEX('[1]2018_commission_structure-Start'!$A$21:$I$24,MATCH($E764,'[1]2018_commission_structure-Start'!$A$21:$A$24,0),MATCH(O$1,'[1]2018_commission_structure-Start'!$A$21:$I$21,0))</f>
        <v>50000</v>
      </c>
      <c r="P764" s="26">
        <f>IF(H764&gt;I764,MIN(H764-I764,J764-I764)*INDEX('[1]2018_commission_structure-Start'!$A$21:$I$24,MATCH($E764,'[1]2018_commission_structure-Start'!$A$21:$A$24,0), MATCH(P$1,'[1]2018_commission_structure-Start'!$A$21:$I$21,0)),0)</f>
        <v>18750</v>
      </c>
      <c r="Q764" s="26">
        <f>IF($H764&gt;J764,MIN($H764-J764,K764-J764)*INDEX('[1]2018_commission_structure-Start'!$A$21:$I$24,MATCH($E764,'[1]2018_commission_structure-Start'!$A$21:$A$24,0), MATCH(Q$1,'[1]2018_commission_structure-Start'!$A$21:$I$21,0)),0)</f>
        <v>22500</v>
      </c>
      <c r="R764" s="26">
        <f>IF($H764&gt;K764,MIN($H764-K764,L764-K764)*INDEX('[1]2018_commission_structure-Start'!$A$21:$I$24,MATCH($E764,'[1]2018_commission_structure-Start'!$A$21:$A$24,0), MATCH(R$1,'[1]2018_commission_structure-Start'!$A$21:$I$21,0)),0)</f>
        <v>26277.46</v>
      </c>
      <c r="S764" s="26">
        <f>IF(H764&gt;L764,(H764-L764)*INDEX('[1]2018_commission_structure-Start'!$A$21:$I$24,MATCH($E764,'[1]2018_commission_structure-Start'!$A$21:$A$24,0),MATCH(S$1,'[1]2018_commission_structure-Start'!$A$21:$I$21,0)),0)</f>
        <v>0</v>
      </c>
      <c r="T764" s="28">
        <f t="shared" si="116"/>
        <v>117527.45999999999</v>
      </c>
      <c r="U764" s="28">
        <f t="shared" si="117"/>
        <v>148296.46</v>
      </c>
      <c r="V764" s="28">
        <f>MIN(H764,I764)*INDEX('[1]2018_commission_structure-Start'!$A$15:$J$18,MATCH($E764,'[1]2018_commission_structure-Start'!$A$15:$A$18,0),MATCH(V$1,'[1]2018_commission_structure-Start'!$A$15:$J$15,0))</f>
        <v>60000</v>
      </c>
      <c r="W764" s="26">
        <f>IF($H764&gt;I764,MIN($H764-I764,J764-I764)*INDEX('[1]2018_commission_structure-Start'!$A$15:$J$18,MATCH($E764,'[1]2018_commission_structure-Start'!$A$15:$A$18,0),MATCH(W$1,'[1]2018_commission_structure-Start'!$A$15:$J$15,0)),0)</f>
        <v>21250</v>
      </c>
      <c r="X764" s="26">
        <f>IF($H764&gt;J764,MIN($H764-J764,K764-J764)*INDEX('[1]2018_commission_structure-Start'!$A$15:$J$18,MATCH($E764,'[1]2018_commission_structure-Start'!$A$15:$A$18,0),MATCH(X$1,'[1]2018_commission_structure-Start'!$A$15:$J$15,0)),0)</f>
        <v>25000</v>
      </c>
      <c r="Y764" s="26">
        <f>IF($H764&gt;K764,MIN($H764-K764,L764-K764)*INDEX('[1]2018_commission_structure-Start'!$A$15:$J$18,MATCH($E764,'[1]2018_commission_structure-Start'!$A$15:$A$18,0),MATCH(Y$1,'[1]2018_commission_structure-Start'!$A$15:$J$15,0)),0)</f>
        <v>26277.46</v>
      </c>
      <c r="Z764" s="26">
        <f>IF(H764&gt;L764,(H764-L764)*INDEX('[1]2018_commission_structure-Start'!$A$21:$I$24,MATCH($E764,'[1]2018_commission_structure-Start'!$A$21:$A$24,0),MATCH(Z$1,'[1]2018_commission_structure-Start'!$A$21:$I$21,0)),0)</f>
        <v>0</v>
      </c>
      <c r="AA764" s="28">
        <f t="shared" si="118"/>
        <v>132527.46</v>
      </c>
      <c r="AB764" s="28">
        <f t="shared" si="119"/>
        <v>163296.46</v>
      </c>
    </row>
    <row r="765" spans="1:28" x14ac:dyDescent="0.2">
      <c r="A765" s="25" t="str">
        <f t="shared" si="110"/>
        <v>Veriee McGillacoell</v>
      </c>
      <c r="B765" s="25">
        <v>6019132307</v>
      </c>
      <c r="C765" s="25" t="s">
        <v>1484</v>
      </c>
      <c r="D765" s="25" t="s">
        <v>1485</v>
      </c>
      <c r="E765" s="25" t="s">
        <v>29</v>
      </c>
      <c r="F765" s="25">
        <v>72064</v>
      </c>
      <c r="G765" s="25">
        <f>COUNTIF([1]deals_closed!D:D,B765)</f>
        <v>19</v>
      </c>
      <c r="H765" s="26">
        <f>SUMIF([1]deals_closed!D:D,B765,[1]deals_closed!C:C)</f>
        <v>677458</v>
      </c>
      <c r="I765" s="26">
        <f>VLOOKUP(E765,'[1]2018_commission_structure-Start'!$A$22:$I$24,9,FALSE)</f>
        <v>600000</v>
      </c>
      <c r="J765" s="26">
        <f t="shared" si="111"/>
        <v>750000</v>
      </c>
      <c r="K765" s="26">
        <f t="shared" si="112"/>
        <v>900000</v>
      </c>
      <c r="L765" s="26">
        <f t="shared" si="113"/>
        <v>1200000</v>
      </c>
      <c r="M765" s="27">
        <f t="shared" si="114"/>
        <v>1.1290966666666666</v>
      </c>
      <c r="N765" s="25" t="str">
        <f t="shared" si="115"/>
        <v>100-125%</v>
      </c>
      <c r="O765" s="28">
        <f>MIN(H765,I765)*INDEX('[1]2018_commission_structure-Start'!$A$21:$I$24,MATCH($E765,'[1]2018_commission_structure-Start'!$A$21:$A$24,0),MATCH(O$1,'[1]2018_commission_structure-Start'!$A$21:$I$21,0))</f>
        <v>78000</v>
      </c>
      <c r="P765" s="26">
        <f>IF(H765&gt;I765,MIN(H765-I765,J765-I765)*INDEX('[1]2018_commission_structure-Start'!$A$21:$I$24,MATCH($E765,'[1]2018_commission_structure-Start'!$A$21:$A$24,0), MATCH(P$1,'[1]2018_commission_structure-Start'!$A$21:$I$21,0)),0)</f>
        <v>13167.86</v>
      </c>
      <c r="Q765" s="26">
        <f>IF($H765&gt;J765,MIN($H765-J765,K765-J765)*INDEX('[1]2018_commission_structure-Start'!$A$21:$I$24,MATCH($E765,'[1]2018_commission_structure-Start'!$A$21:$A$24,0), MATCH(Q$1,'[1]2018_commission_structure-Start'!$A$21:$I$21,0)),0)</f>
        <v>0</v>
      </c>
      <c r="R765" s="26">
        <f>IF($H765&gt;K765,MIN($H765-K765,L765-K765)*INDEX('[1]2018_commission_structure-Start'!$A$21:$I$24,MATCH($E765,'[1]2018_commission_structure-Start'!$A$21:$A$24,0), MATCH(R$1,'[1]2018_commission_structure-Start'!$A$21:$I$21,0)),0)</f>
        <v>0</v>
      </c>
      <c r="S765" s="26">
        <f>IF(H765&gt;L765,(H765-L765)*INDEX('[1]2018_commission_structure-Start'!$A$21:$I$24,MATCH($E765,'[1]2018_commission_structure-Start'!$A$21:$A$24,0),MATCH(S$1,'[1]2018_commission_structure-Start'!$A$21:$I$21,0)),0)</f>
        <v>0</v>
      </c>
      <c r="T765" s="28">
        <f t="shared" si="116"/>
        <v>91167.86</v>
      </c>
      <c r="U765" s="28">
        <f t="shared" si="117"/>
        <v>163231.85999999999</v>
      </c>
      <c r="V765" s="28">
        <f>MIN(H765,I765)*INDEX('[1]2018_commission_structure-Start'!$A$15:$J$18,MATCH($E765,'[1]2018_commission_structure-Start'!$A$15:$A$18,0),MATCH(V$1,'[1]2018_commission_structure-Start'!$A$15:$J$15,0))</f>
        <v>90000</v>
      </c>
      <c r="W765" s="26">
        <f>IF($H765&gt;I765,MIN($H765-I765,J765-I765)*INDEX('[1]2018_commission_structure-Start'!$A$15:$J$18,MATCH($E765,'[1]2018_commission_structure-Start'!$A$15:$A$18,0),MATCH(W$1,'[1]2018_commission_structure-Start'!$A$15:$J$15,0)),0)</f>
        <v>13942.439999999999</v>
      </c>
      <c r="X765" s="26">
        <f>IF($H765&gt;J765,MIN($H765-J765,K765-J765)*INDEX('[1]2018_commission_structure-Start'!$A$15:$J$18,MATCH($E765,'[1]2018_commission_structure-Start'!$A$15:$A$18,0),MATCH(X$1,'[1]2018_commission_structure-Start'!$A$15:$J$15,0)),0)</f>
        <v>0</v>
      </c>
      <c r="Y765" s="26">
        <f>IF($H765&gt;K765,MIN($H765-K765,L765-K765)*INDEX('[1]2018_commission_structure-Start'!$A$15:$J$18,MATCH($E765,'[1]2018_commission_structure-Start'!$A$15:$A$18,0),MATCH(Y$1,'[1]2018_commission_structure-Start'!$A$15:$J$15,0)),0)</f>
        <v>0</v>
      </c>
      <c r="Z765" s="26">
        <f>IF(H765&gt;L765,(H765-L765)*INDEX('[1]2018_commission_structure-Start'!$A$21:$I$24,MATCH($E765,'[1]2018_commission_structure-Start'!$A$21:$A$24,0),MATCH(Z$1,'[1]2018_commission_structure-Start'!$A$21:$I$21,0)),0)</f>
        <v>0</v>
      </c>
      <c r="AA765" s="28">
        <f t="shared" si="118"/>
        <v>103942.44</v>
      </c>
      <c r="AB765" s="28">
        <f t="shared" si="119"/>
        <v>176006.44</v>
      </c>
    </row>
    <row r="766" spans="1:28" x14ac:dyDescent="0.2">
      <c r="A766" s="25" t="str">
        <f t="shared" si="110"/>
        <v>Ingar Halpine</v>
      </c>
      <c r="B766" s="25">
        <v>7625163059</v>
      </c>
      <c r="C766" s="25" t="s">
        <v>1486</v>
      </c>
      <c r="D766" s="25" t="s">
        <v>1487</v>
      </c>
      <c r="E766" s="25" t="s">
        <v>29</v>
      </c>
      <c r="F766" s="25">
        <v>59321</v>
      </c>
      <c r="G766" s="25">
        <f>COUNTIF([1]deals_closed!D:D,B766)</f>
        <v>22</v>
      </c>
      <c r="H766" s="26">
        <f>SUMIF([1]deals_closed!D:D,B766,[1]deals_closed!C:C)</f>
        <v>781150</v>
      </c>
      <c r="I766" s="26">
        <f>VLOOKUP(E766,'[1]2018_commission_structure-Start'!$A$22:$I$24,9,FALSE)</f>
        <v>600000</v>
      </c>
      <c r="J766" s="26">
        <f t="shared" si="111"/>
        <v>750000</v>
      </c>
      <c r="K766" s="26">
        <f t="shared" si="112"/>
        <v>900000</v>
      </c>
      <c r="L766" s="26">
        <f t="shared" si="113"/>
        <v>1200000</v>
      </c>
      <c r="M766" s="27">
        <f t="shared" si="114"/>
        <v>1.3019166666666666</v>
      </c>
      <c r="N766" s="25" t="str">
        <f t="shared" si="115"/>
        <v>125-150%</v>
      </c>
      <c r="O766" s="28">
        <f>MIN(H766,I766)*INDEX('[1]2018_commission_structure-Start'!$A$21:$I$24,MATCH($E766,'[1]2018_commission_structure-Start'!$A$21:$A$24,0),MATCH(O$1,'[1]2018_commission_structure-Start'!$A$21:$I$21,0))</f>
        <v>78000</v>
      </c>
      <c r="P766" s="26">
        <f>IF(H766&gt;I766,MIN(H766-I766,J766-I766)*INDEX('[1]2018_commission_structure-Start'!$A$21:$I$24,MATCH($E766,'[1]2018_commission_structure-Start'!$A$21:$A$24,0), MATCH(P$1,'[1]2018_commission_structure-Start'!$A$21:$I$21,0)),0)</f>
        <v>25500.000000000004</v>
      </c>
      <c r="Q766" s="26">
        <f>IF($H766&gt;J766,MIN($H766-J766,K766-J766)*INDEX('[1]2018_commission_structure-Start'!$A$21:$I$24,MATCH($E766,'[1]2018_commission_structure-Start'!$A$21:$A$24,0), MATCH(Q$1,'[1]2018_commission_structure-Start'!$A$21:$I$21,0)),0)</f>
        <v>6541.5</v>
      </c>
      <c r="R766" s="26">
        <f>IF($H766&gt;K766,MIN($H766-K766,L766-K766)*INDEX('[1]2018_commission_structure-Start'!$A$21:$I$24,MATCH($E766,'[1]2018_commission_structure-Start'!$A$21:$A$24,0), MATCH(R$1,'[1]2018_commission_structure-Start'!$A$21:$I$21,0)),0)</f>
        <v>0</v>
      </c>
      <c r="S766" s="26">
        <f>IF(H766&gt;L766,(H766-L766)*INDEX('[1]2018_commission_structure-Start'!$A$21:$I$24,MATCH($E766,'[1]2018_commission_structure-Start'!$A$21:$A$24,0),MATCH(S$1,'[1]2018_commission_structure-Start'!$A$21:$I$21,0)),0)</f>
        <v>0</v>
      </c>
      <c r="T766" s="28">
        <f t="shared" si="116"/>
        <v>110041.5</v>
      </c>
      <c r="U766" s="28">
        <f t="shared" si="117"/>
        <v>169362.5</v>
      </c>
      <c r="V766" s="28">
        <f>MIN(H766,I766)*INDEX('[1]2018_commission_structure-Start'!$A$15:$J$18,MATCH($E766,'[1]2018_commission_structure-Start'!$A$15:$A$18,0),MATCH(V$1,'[1]2018_commission_structure-Start'!$A$15:$J$15,0))</f>
        <v>90000</v>
      </c>
      <c r="W766" s="26">
        <f>IF($H766&gt;I766,MIN($H766-I766,J766-I766)*INDEX('[1]2018_commission_structure-Start'!$A$15:$J$18,MATCH($E766,'[1]2018_commission_structure-Start'!$A$15:$A$18,0),MATCH(W$1,'[1]2018_commission_structure-Start'!$A$15:$J$15,0)),0)</f>
        <v>27000</v>
      </c>
      <c r="X766" s="26">
        <f>IF($H766&gt;J766,MIN($H766-J766,K766-J766)*INDEX('[1]2018_commission_structure-Start'!$A$15:$J$18,MATCH($E766,'[1]2018_commission_structure-Start'!$A$15:$A$18,0),MATCH(X$1,'[1]2018_commission_structure-Start'!$A$15:$J$15,0)),0)</f>
        <v>7787.5</v>
      </c>
      <c r="Y766" s="26">
        <f>IF($H766&gt;K766,MIN($H766-K766,L766-K766)*INDEX('[1]2018_commission_structure-Start'!$A$15:$J$18,MATCH($E766,'[1]2018_commission_structure-Start'!$A$15:$A$18,0),MATCH(Y$1,'[1]2018_commission_structure-Start'!$A$15:$J$15,0)),0)</f>
        <v>0</v>
      </c>
      <c r="Z766" s="26">
        <f>IF(H766&gt;L766,(H766-L766)*INDEX('[1]2018_commission_structure-Start'!$A$21:$I$24,MATCH($E766,'[1]2018_commission_structure-Start'!$A$21:$A$24,0),MATCH(Z$1,'[1]2018_commission_structure-Start'!$A$21:$I$21,0)),0)</f>
        <v>0</v>
      </c>
      <c r="AA766" s="28">
        <f t="shared" si="118"/>
        <v>124787.5</v>
      </c>
      <c r="AB766" s="28">
        <f t="shared" si="119"/>
        <v>184108.5</v>
      </c>
    </row>
    <row r="767" spans="1:28" x14ac:dyDescent="0.2">
      <c r="A767" s="25" t="str">
        <f t="shared" si="110"/>
        <v>Cyndia Fratson</v>
      </c>
      <c r="B767" s="25">
        <v>8445779583</v>
      </c>
      <c r="C767" s="25" t="s">
        <v>1488</v>
      </c>
      <c r="D767" s="25" t="s">
        <v>1489</v>
      </c>
      <c r="E767" s="25" t="s">
        <v>29</v>
      </c>
      <c r="F767" s="25">
        <v>61293</v>
      </c>
      <c r="G767" s="25">
        <f>COUNTIF([1]deals_closed!D:D,B767)</f>
        <v>16</v>
      </c>
      <c r="H767" s="26">
        <f>SUMIF([1]deals_closed!D:D,B767,[1]deals_closed!C:C)</f>
        <v>569297</v>
      </c>
      <c r="I767" s="26">
        <f>VLOOKUP(E767,'[1]2018_commission_structure-Start'!$A$22:$I$24,9,FALSE)</f>
        <v>600000</v>
      </c>
      <c r="J767" s="26">
        <f t="shared" si="111"/>
        <v>750000</v>
      </c>
      <c r="K767" s="26">
        <f t="shared" si="112"/>
        <v>900000</v>
      </c>
      <c r="L767" s="26">
        <f t="shared" si="113"/>
        <v>1200000</v>
      </c>
      <c r="M767" s="27">
        <f t="shared" si="114"/>
        <v>0.94882833333333338</v>
      </c>
      <c r="N767" s="25" t="str">
        <f t="shared" si="115"/>
        <v>0-100%</v>
      </c>
      <c r="O767" s="28">
        <f>MIN(H767,I767)*INDEX('[1]2018_commission_structure-Start'!$A$21:$I$24,MATCH($E767,'[1]2018_commission_structure-Start'!$A$21:$A$24,0),MATCH(O$1,'[1]2018_commission_structure-Start'!$A$21:$I$21,0))</f>
        <v>74008.61</v>
      </c>
      <c r="P767" s="26">
        <f>IF(H767&gt;I767,MIN(H767-I767,J767-I767)*INDEX('[1]2018_commission_structure-Start'!$A$21:$I$24,MATCH($E767,'[1]2018_commission_structure-Start'!$A$21:$A$24,0), MATCH(P$1,'[1]2018_commission_structure-Start'!$A$21:$I$21,0)),0)</f>
        <v>0</v>
      </c>
      <c r="Q767" s="26">
        <f>IF($H767&gt;J767,MIN($H767-J767,K767-J767)*INDEX('[1]2018_commission_structure-Start'!$A$21:$I$24,MATCH($E767,'[1]2018_commission_structure-Start'!$A$21:$A$24,0), MATCH(Q$1,'[1]2018_commission_structure-Start'!$A$21:$I$21,0)),0)</f>
        <v>0</v>
      </c>
      <c r="R767" s="26">
        <f>IF($H767&gt;K767,MIN($H767-K767,L767-K767)*INDEX('[1]2018_commission_structure-Start'!$A$21:$I$24,MATCH($E767,'[1]2018_commission_structure-Start'!$A$21:$A$24,0), MATCH(R$1,'[1]2018_commission_structure-Start'!$A$21:$I$21,0)),0)</f>
        <v>0</v>
      </c>
      <c r="S767" s="26">
        <f>IF(H767&gt;L767,(H767-L767)*INDEX('[1]2018_commission_structure-Start'!$A$21:$I$24,MATCH($E767,'[1]2018_commission_structure-Start'!$A$21:$A$24,0),MATCH(S$1,'[1]2018_commission_structure-Start'!$A$21:$I$21,0)),0)</f>
        <v>0</v>
      </c>
      <c r="T767" s="28">
        <f t="shared" si="116"/>
        <v>74008.61</v>
      </c>
      <c r="U767" s="28">
        <f t="shared" si="117"/>
        <v>135301.60999999999</v>
      </c>
      <c r="V767" s="28">
        <f>MIN(H767,I767)*INDEX('[1]2018_commission_structure-Start'!$A$15:$J$18,MATCH($E767,'[1]2018_commission_structure-Start'!$A$15:$A$18,0),MATCH(V$1,'[1]2018_commission_structure-Start'!$A$15:$J$15,0))</f>
        <v>85394.55</v>
      </c>
      <c r="W767" s="26">
        <f>IF($H767&gt;I767,MIN($H767-I767,J767-I767)*INDEX('[1]2018_commission_structure-Start'!$A$15:$J$18,MATCH($E767,'[1]2018_commission_structure-Start'!$A$15:$A$18,0),MATCH(W$1,'[1]2018_commission_structure-Start'!$A$15:$J$15,0)),0)</f>
        <v>0</v>
      </c>
      <c r="X767" s="26">
        <f>IF($H767&gt;J767,MIN($H767-J767,K767-J767)*INDEX('[1]2018_commission_structure-Start'!$A$15:$J$18,MATCH($E767,'[1]2018_commission_structure-Start'!$A$15:$A$18,0),MATCH(X$1,'[1]2018_commission_structure-Start'!$A$15:$J$15,0)),0)</f>
        <v>0</v>
      </c>
      <c r="Y767" s="26">
        <f>IF($H767&gt;K767,MIN($H767-K767,L767-K767)*INDEX('[1]2018_commission_structure-Start'!$A$15:$J$18,MATCH($E767,'[1]2018_commission_structure-Start'!$A$15:$A$18,0),MATCH(Y$1,'[1]2018_commission_structure-Start'!$A$15:$J$15,0)),0)</f>
        <v>0</v>
      </c>
      <c r="Z767" s="26">
        <f>IF(H767&gt;L767,(H767-L767)*INDEX('[1]2018_commission_structure-Start'!$A$21:$I$24,MATCH($E767,'[1]2018_commission_structure-Start'!$A$21:$A$24,0),MATCH(Z$1,'[1]2018_commission_structure-Start'!$A$21:$I$21,0)),0)</f>
        <v>0</v>
      </c>
      <c r="AA767" s="28">
        <f t="shared" si="118"/>
        <v>85394.55</v>
      </c>
      <c r="AB767" s="28">
        <f t="shared" si="119"/>
        <v>146687.54999999999</v>
      </c>
    </row>
    <row r="768" spans="1:28" x14ac:dyDescent="0.2">
      <c r="A768" s="25" t="str">
        <f t="shared" si="110"/>
        <v>Merrel Pomphrey</v>
      </c>
      <c r="B768" s="25">
        <v>4972162740</v>
      </c>
      <c r="C768" s="25" t="s">
        <v>1490</v>
      </c>
      <c r="D768" s="25" t="s">
        <v>1491</v>
      </c>
      <c r="E768" s="25" t="s">
        <v>29</v>
      </c>
      <c r="F768" s="25">
        <v>64683</v>
      </c>
      <c r="G768" s="25">
        <f>COUNTIF([1]deals_closed!D:D,B768)</f>
        <v>23</v>
      </c>
      <c r="H768" s="26">
        <f>SUMIF([1]deals_closed!D:D,B768,[1]deals_closed!C:C)</f>
        <v>822894</v>
      </c>
      <c r="I768" s="26">
        <f>VLOOKUP(E768,'[1]2018_commission_structure-Start'!$A$22:$I$24,9,FALSE)</f>
        <v>600000</v>
      </c>
      <c r="J768" s="26">
        <f t="shared" si="111"/>
        <v>750000</v>
      </c>
      <c r="K768" s="26">
        <f t="shared" si="112"/>
        <v>900000</v>
      </c>
      <c r="L768" s="26">
        <f t="shared" si="113"/>
        <v>1200000</v>
      </c>
      <c r="M768" s="27">
        <f t="shared" si="114"/>
        <v>1.3714900000000001</v>
      </c>
      <c r="N768" s="25" t="str">
        <f t="shared" si="115"/>
        <v>125-150%</v>
      </c>
      <c r="O768" s="28">
        <f>MIN(H768,I768)*INDEX('[1]2018_commission_structure-Start'!$A$21:$I$24,MATCH($E768,'[1]2018_commission_structure-Start'!$A$21:$A$24,0),MATCH(O$1,'[1]2018_commission_structure-Start'!$A$21:$I$21,0))</f>
        <v>78000</v>
      </c>
      <c r="P768" s="26">
        <f>IF(H768&gt;I768,MIN(H768-I768,J768-I768)*INDEX('[1]2018_commission_structure-Start'!$A$21:$I$24,MATCH($E768,'[1]2018_commission_structure-Start'!$A$21:$A$24,0), MATCH(P$1,'[1]2018_commission_structure-Start'!$A$21:$I$21,0)),0)</f>
        <v>25500.000000000004</v>
      </c>
      <c r="Q768" s="26">
        <f>IF($H768&gt;J768,MIN($H768-J768,K768-J768)*INDEX('[1]2018_commission_structure-Start'!$A$21:$I$24,MATCH($E768,'[1]2018_commission_structure-Start'!$A$21:$A$24,0), MATCH(Q$1,'[1]2018_commission_structure-Start'!$A$21:$I$21,0)),0)</f>
        <v>15307.74</v>
      </c>
      <c r="R768" s="26">
        <f>IF($H768&gt;K768,MIN($H768-K768,L768-K768)*INDEX('[1]2018_commission_structure-Start'!$A$21:$I$24,MATCH($E768,'[1]2018_commission_structure-Start'!$A$21:$A$24,0), MATCH(R$1,'[1]2018_commission_structure-Start'!$A$21:$I$21,0)),0)</f>
        <v>0</v>
      </c>
      <c r="S768" s="26">
        <f>IF(H768&gt;L768,(H768-L768)*INDEX('[1]2018_commission_structure-Start'!$A$21:$I$24,MATCH($E768,'[1]2018_commission_structure-Start'!$A$21:$A$24,0),MATCH(S$1,'[1]2018_commission_structure-Start'!$A$21:$I$21,0)),0)</f>
        <v>0</v>
      </c>
      <c r="T768" s="28">
        <f t="shared" si="116"/>
        <v>118807.74</v>
      </c>
      <c r="U768" s="28">
        <f t="shared" si="117"/>
        <v>183490.74</v>
      </c>
      <c r="V768" s="28">
        <f>MIN(H768,I768)*INDEX('[1]2018_commission_structure-Start'!$A$15:$J$18,MATCH($E768,'[1]2018_commission_structure-Start'!$A$15:$A$18,0),MATCH(V$1,'[1]2018_commission_structure-Start'!$A$15:$J$15,0))</f>
        <v>90000</v>
      </c>
      <c r="W768" s="26">
        <f>IF($H768&gt;I768,MIN($H768-I768,J768-I768)*INDEX('[1]2018_commission_structure-Start'!$A$15:$J$18,MATCH($E768,'[1]2018_commission_structure-Start'!$A$15:$A$18,0),MATCH(W$1,'[1]2018_commission_structure-Start'!$A$15:$J$15,0)),0)</f>
        <v>27000</v>
      </c>
      <c r="X768" s="26">
        <f>IF($H768&gt;J768,MIN($H768-J768,K768-J768)*INDEX('[1]2018_commission_structure-Start'!$A$15:$J$18,MATCH($E768,'[1]2018_commission_structure-Start'!$A$15:$A$18,0),MATCH(X$1,'[1]2018_commission_structure-Start'!$A$15:$J$15,0)),0)</f>
        <v>18223.5</v>
      </c>
      <c r="Y768" s="26">
        <f>IF($H768&gt;K768,MIN($H768-K768,L768-K768)*INDEX('[1]2018_commission_structure-Start'!$A$15:$J$18,MATCH($E768,'[1]2018_commission_structure-Start'!$A$15:$A$18,0),MATCH(Y$1,'[1]2018_commission_structure-Start'!$A$15:$J$15,0)),0)</f>
        <v>0</v>
      </c>
      <c r="Z768" s="26">
        <f>IF(H768&gt;L768,(H768-L768)*INDEX('[1]2018_commission_structure-Start'!$A$21:$I$24,MATCH($E768,'[1]2018_commission_structure-Start'!$A$21:$A$24,0),MATCH(Z$1,'[1]2018_commission_structure-Start'!$A$21:$I$21,0)),0)</f>
        <v>0</v>
      </c>
      <c r="AA768" s="28">
        <f t="shared" si="118"/>
        <v>135223.5</v>
      </c>
      <c r="AB768" s="28">
        <f t="shared" si="119"/>
        <v>199906.5</v>
      </c>
    </row>
    <row r="769" spans="1:28" x14ac:dyDescent="0.2">
      <c r="A769" s="25" t="str">
        <f t="shared" si="110"/>
        <v>Craggie Paradin</v>
      </c>
      <c r="B769" s="25">
        <v>2456061896</v>
      </c>
      <c r="C769" s="25" t="s">
        <v>1492</v>
      </c>
      <c r="D769" s="25" t="s">
        <v>1493</v>
      </c>
      <c r="E769" s="25" t="s">
        <v>7</v>
      </c>
      <c r="F769" s="25">
        <v>32384</v>
      </c>
      <c r="G769" s="25">
        <f>COUNTIF([1]deals_closed!D:D,B769)</f>
        <v>15</v>
      </c>
      <c r="H769" s="26">
        <f>SUMIF([1]deals_closed!D:D,B769,[1]deals_closed!C:C)</f>
        <v>458838</v>
      </c>
      <c r="I769" s="26">
        <f>VLOOKUP(E769,'[1]2018_commission_structure-Start'!$A$22:$I$24,9,FALSE)</f>
        <v>500000</v>
      </c>
      <c r="J769" s="26">
        <f t="shared" si="111"/>
        <v>625000</v>
      </c>
      <c r="K769" s="26">
        <f t="shared" si="112"/>
        <v>750000</v>
      </c>
      <c r="L769" s="26">
        <f t="shared" si="113"/>
        <v>1000000</v>
      </c>
      <c r="M769" s="27">
        <f t="shared" si="114"/>
        <v>0.91767600000000005</v>
      </c>
      <c r="N769" s="25" t="str">
        <f t="shared" si="115"/>
        <v>0-100%</v>
      </c>
      <c r="O769" s="28">
        <f>MIN(H769,I769)*INDEX('[1]2018_commission_structure-Start'!$A$21:$I$24,MATCH($E769,'[1]2018_commission_structure-Start'!$A$21:$A$24,0),MATCH(O$1,'[1]2018_commission_structure-Start'!$A$21:$I$21,0))</f>
        <v>45883.8</v>
      </c>
      <c r="P769" s="26">
        <f>IF(H769&gt;I769,MIN(H769-I769,J769-I769)*INDEX('[1]2018_commission_structure-Start'!$A$21:$I$24,MATCH($E769,'[1]2018_commission_structure-Start'!$A$21:$A$24,0), MATCH(P$1,'[1]2018_commission_structure-Start'!$A$21:$I$21,0)),0)</f>
        <v>0</v>
      </c>
      <c r="Q769" s="26">
        <f>IF($H769&gt;J769,MIN($H769-J769,K769-J769)*INDEX('[1]2018_commission_structure-Start'!$A$21:$I$24,MATCH($E769,'[1]2018_commission_structure-Start'!$A$21:$A$24,0), MATCH(Q$1,'[1]2018_commission_structure-Start'!$A$21:$I$21,0)),0)</f>
        <v>0</v>
      </c>
      <c r="R769" s="26">
        <f>IF($H769&gt;K769,MIN($H769-K769,L769-K769)*INDEX('[1]2018_commission_structure-Start'!$A$21:$I$24,MATCH($E769,'[1]2018_commission_structure-Start'!$A$21:$A$24,0), MATCH(R$1,'[1]2018_commission_structure-Start'!$A$21:$I$21,0)),0)</f>
        <v>0</v>
      </c>
      <c r="S769" s="26">
        <f>IF(H769&gt;L769,(H769-L769)*INDEX('[1]2018_commission_structure-Start'!$A$21:$I$24,MATCH($E769,'[1]2018_commission_structure-Start'!$A$21:$A$24,0),MATCH(S$1,'[1]2018_commission_structure-Start'!$A$21:$I$21,0)),0)</f>
        <v>0</v>
      </c>
      <c r="T769" s="28">
        <f t="shared" si="116"/>
        <v>45883.8</v>
      </c>
      <c r="U769" s="28">
        <f t="shared" si="117"/>
        <v>78267.8</v>
      </c>
      <c r="V769" s="28">
        <f>MIN(H769,I769)*INDEX('[1]2018_commission_structure-Start'!$A$15:$J$18,MATCH($E769,'[1]2018_commission_structure-Start'!$A$15:$A$18,0),MATCH(V$1,'[1]2018_commission_structure-Start'!$A$15:$J$15,0))</f>
        <v>55060.56</v>
      </c>
      <c r="W769" s="26">
        <f>IF($H769&gt;I769,MIN($H769-I769,J769-I769)*INDEX('[1]2018_commission_structure-Start'!$A$15:$J$18,MATCH($E769,'[1]2018_commission_structure-Start'!$A$15:$A$18,0),MATCH(W$1,'[1]2018_commission_structure-Start'!$A$15:$J$15,0)),0)</f>
        <v>0</v>
      </c>
      <c r="X769" s="26">
        <f>IF($H769&gt;J769,MIN($H769-J769,K769-J769)*INDEX('[1]2018_commission_structure-Start'!$A$15:$J$18,MATCH($E769,'[1]2018_commission_structure-Start'!$A$15:$A$18,0),MATCH(X$1,'[1]2018_commission_structure-Start'!$A$15:$J$15,0)),0)</f>
        <v>0</v>
      </c>
      <c r="Y769" s="26">
        <f>IF($H769&gt;K769,MIN($H769-K769,L769-K769)*INDEX('[1]2018_commission_structure-Start'!$A$15:$J$18,MATCH($E769,'[1]2018_commission_structure-Start'!$A$15:$A$18,0),MATCH(Y$1,'[1]2018_commission_structure-Start'!$A$15:$J$15,0)),0)</f>
        <v>0</v>
      </c>
      <c r="Z769" s="26">
        <f>IF(H769&gt;L769,(H769-L769)*INDEX('[1]2018_commission_structure-Start'!$A$21:$I$24,MATCH($E769,'[1]2018_commission_structure-Start'!$A$21:$A$24,0),MATCH(Z$1,'[1]2018_commission_structure-Start'!$A$21:$I$21,0)),0)</f>
        <v>0</v>
      </c>
      <c r="AA769" s="28">
        <f t="shared" si="118"/>
        <v>55060.56</v>
      </c>
      <c r="AB769" s="28">
        <f t="shared" si="119"/>
        <v>87444.56</v>
      </c>
    </row>
    <row r="770" spans="1:28" x14ac:dyDescent="0.2">
      <c r="A770" s="25" t="str">
        <f t="shared" ref="A770:A833" si="120">C770&amp;" "&amp;D770</f>
        <v>Nicolette Matityahu</v>
      </c>
      <c r="B770" s="25">
        <v>8175279842</v>
      </c>
      <c r="C770" s="25" t="s">
        <v>1494</v>
      </c>
      <c r="D770" s="25" t="s">
        <v>1495</v>
      </c>
      <c r="E770" s="25" t="s">
        <v>29</v>
      </c>
      <c r="F770" s="25">
        <v>50337</v>
      </c>
      <c r="G770" s="25">
        <f>COUNTIF([1]deals_closed!D:D,B770)</f>
        <v>16</v>
      </c>
      <c r="H770" s="26">
        <f>SUMIF([1]deals_closed!D:D,B770,[1]deals_closed!C:C)</f>
        <v>535986</v>
      </c>
      <c r="I770" s="26">
        <f>VLOOKUP(E770,'[1]2018_commission_structure-Start'!$A$22:$I$24,9,FALSE)</f>
        <v>600000</v>
      </c>
      <c r="J770" s="26">
        <f t="shared" si="111"/>
        <v>750000</v>
      </c>
      <c r="K770" s="26">
        <f t="shared" si="112"/>
        <v>900000</v>
      </c>
      <c r="L770" s="26">
        <f t="shared" si="113"/>
        <v>1200000</v>
      </c>
      <c r="M770" s="27">
        <f t="shared" si="114"/>
        <v>0.89331000000000005</v>
      </c>
      <c r="N770" s="25" t="str">
        <f t="shared" si="115"/>
        <v>0-100%</v>
      </c>
      <c r="O770" s="28">
        <f>MIN(H770,I770)*INDEX('[1]2018_commission_structure-Start'!$A$21:$I$24,MATCH($E770,'[1]2018_commission_structure-Start'!$A$21:$A$24,0),MATCH(O$1,'[1]2018_commission_structure-Start'!$A$21:$I$21,0))</f>
        <v>69678.180000000008</v>
      </c>
      <c r="P770" s="26">
        <f>IF(H770&gt;I770,MIN(H770-I770,J770-I770)*INDEX('[1]2018_commission_structure-Start'!$A$21:$I$24,MATCH($E770,'[1]2018_commission_structure-Start'!$A$21:$A$24,0), MATCH(P$1,'[1]2018_commission_structure-Start'!$A$21:$I$21,0)),0)</f>
        <v>0</v>
      </c>
      <c r="Q770" s="26">
        <f>IF($H770&gt;J770,MIN($H770-J770,K770-J770)*INDEX('[1]2018_commission_structure-Start'!$A$21:$I$24,MATCH($E770,'[1]2018_commission_structure-Start'!$A$21:$A$24,0), MATCH(Q$1,'[1]2018_commission_structure-Start'!$A$21:$I$21,0)),0)</f>
        <v>0</v>
      </c>
      <c r="R770" s="26">
        <f>IF($H770&gt;K770,MIN($H770-K770,L770-K770)*INDEX('[1]2018_commission_structure-Start'!$A$21:$I$24,MATCH($E770,'[1]2018_commission_structure-Start'!$A$21:$A$24,0), MATCH(R$1,'[1]2018_commission_structure-Start'!$A$21:$I$21,0)),0)</f>
        <v>0</v>
      </c>
      <c r="S770" s="26">
        <f>IF(H770&gt;L770,(H770-L770)*INDEX('[1]2018_commission_structure-Start'!$A$21:$I$24,MATCH($E770,'[1]2018_commission_structure-Start'!$A$21:$A$24,0),MATCH(S$1,'[1]2018_commission_structure-Start'!$A$21:$I$21,0)),0)</f>
        <v>0</v>
      </c>
      <c r="T770" s="28">
        <f t="shared" si="116"/>
        <v>69678.180000000008</v>
      </c>
      <c r="U770" s="28">
        <f t="shared" si="117"/>
        <v>120015.18000000001</v>
      </c>
      <c r="V770" s="28">
        <f>MIN(H770,I770)*INDEX('[1]2018_commission_structure-Start'!$A$15:$J$18,MATCH($E770,'[1]2018_commission_structure-Start'!$A$15:$A$18,0),MATCH(V$1,'[1]2018_commission_structure-Start'!$A$15:$J$15,0))</f>
        <v>80397.899999999994</v>
      </c>
      <c r="W770" s="26">
        <f>IF($H770&gt;I770,MIN($H770-I770,J770-I770)*INDEX('[1]2018_commission_structure-Start'!$A$15:$J$18,MATCH($E770,'[1]2018_commission_structure-Start'!$A$15:$A$18,0),MATCH(W$1,'[1]2018_commission_structure-Start'!$A$15:$J$15,0)),0)</f>
        <v>0</v>
      </c>
      <c r="X770" s="26">
        <f>IF($H770&gt;J770,MIN($H770-J770,K770-J770)*INDEX('[1]2018_commission_structure-Start'!$A$15:$J$18,MATCH($E770,'[1]2018_commission_structure-Start'!$A$15:$A$18,0),MATCH(X$1,'[1]2018_commission_structure-Start'!$A$15:$J$15,0)),0)</f>
        <v>0</v>
      </c>
      <c r="Y770" s="26">
        <f>IF($H770&gt;K770,MIN($H770-K770,L770-K770)*INDEX('[1]2018_commission_structure-Start'!$A$15:$J$18,MATCH($E770,'[1]2018_commission_structure-Start'!$A$15:$A$18,0),MATCH(Y$1,'[1]2018_commission_structure-Start'!$A$15:$J$15,0)),0)</f>
        <v>0</v>
      </c>
      <c r="Z770" s="26">
        <f>IF(H770&gt;L770,(H770-L770)*INDEX('[1]2018_commission_structure-Start'!$A$21:$I$24,MATCH($E770,'[1]2018_commission_structure-Start'!$A$21:$A$24,0),MATCH(Z$1,'[1]2018_commission_structure-Start'!$A$21:$I$21,0)),0)</f>
        <v>0</v>
      </c>
      <c r="AA770" s="28">
        <f t="shared" si="118"/>
        <v>80397.899999999994</v>
      </c>
      <c r="AB770" s="28">
        <f t="shared" si="119"/>
        <v>130734.9</v>
      </c>
    </row>
    <row r="771" spans="1:28" x14ac:dyDescent="0.2">
      <c r="A771" s="25" t="str">
        <f t="shared" si="120"/>
        <v>Gaby Shilston</v>
      </c>
      <c r="B771" s="25">
        <v>8728207157</v>
      </c>
      <c r="C771" s="25" t="s">
        <v>1496</v>
      </c>
      <c r="D771" s="25" t="s">
        <v>1497</v>
      </c>
      <c r="E771" s="25" t="s">
        <v>10</v>
      </c>
      <c r="F771" s="25">
        <v>100924</v>
      </c>
      <c r="G771" s="25">
        <f>COUNTIF([1]deals_closed!D:D,B771)</f>
        <v>23</v>
      </c>
      <c r="H771" s="26">
        <f>SUMIF([1]deals_closed!D:D,B771,[1]deals_closed!C:C)</f>
        <v>728077</v>
      </c>
      <c r="I771" s="26">
        <f>VLOOKUP(E771,'[1]2018_commission_structure-Start'!$A$22:$I$24,9,FALSE)</f>
        <v>750000</v>
      </c>
      <c r="J771" s="26">
        <f t="shared" ref="J771:J834" si="121">I771*1.25</f>
        <v>937500</v>
      </c>
      <c r="K771" s="26">
        <f t="shared" ref="K771:K834" si="122">I771*1.5</f>
        <v>1125000</v>
      </c>
      <c r="L771" s="26">
        <f t="shared" ref="L771:L834" si="123">I771*2</f>
        <v>1500000</v>
      </c>
      <c r="M771" s="27">
        <f t="shared" ref="M771:M834" si="124">H771/I771</f>
        <v>0.97076933333333337</v>
      </c>
      <c r="N771" s="25" t="str">
        <f t="shared" ref="N771:N834" si="125">IF(M771&lt;=1, "0-100%", IF(M771&lt;=1.25, "100-125%", IF(M771&lt;=1.5, "125-150%", IF(M771&lt;=2, "150-200%", "&gt;200%"))))</f>
        <v>0-100%</v>
      </c>
      <c r="O771" s="28">
        <f>MIN(H771,I771)*INDEX('[1]2018_commission_structure-Start'!$A$21:$I$24,MATCH($E771,'[1]2018_commission_structure-Start'!$A$21:$A$24,0),MATCH(O$1,'[1]2018_commission_structure-Start'!$A$21:$I$21,0))</f>
        <v>109211.55</v>
      </c>
      <c r="P771" s="26">
        <f>IF(H771&gt;I771,MIN(H771-I771,J771-I771)*INDEX('[1]2018_commission_structure-Start'!$A$21:$I$24,MATCH($E771,'[1]2018_commission_structure-Start'!$A$21:$A$24,0), MATCH(P$1,'[1]2018_commission_structure-Start'!$A$21:$I$21,0)),0)</f>
        <v>0</v>
      </c>
      <c r="Q771" s="26">
        <f>IF($H771&gt;J771,MIN($H771-J771,K771-J771)*INDEX('[1]2018_commission_structure-Start'!$A$21:$I$24,MATCH($E771,'[1]2018_commission_structure-Start'!$A$21:$A$24,0), MATCH(Q$1,'[1]2018_commission_structure-Start'!$A$21:$I$21,0)),0)</f>
        <v>0</v>
      </c>
      <c r="R771" s="26">
        <f>IF($H771&gt;K771,MIN($H771-K771,L771-K771)*INDEX('[1]2018_commission_structure-Start'!$A$21:$I$24,MATCH($E771,'[1]2018_commission_structure-Start'!$A$21:$A$24,0), MATCH(R$1,'[1]2018_commission_structure-Start'!$A$21:$I$21,0)),0)</f>
        <v>0</v>
      </c>
      <c r="S771" s="26">
        <f>IF(H771&gt;L771,(H771-L771)*INDEX('[1]2018_commission_structure-Start'!$A$21:$I$24,MATCH($E771,'[1]2018_commission_structure-Start'!$A$21:$A$24,0),MATCH(S$1,'[1]2018_commission_structure-Start'!$A$21:$I$21,0)),0)</f>
        <v>0</v>
      </c>
      <c r="T771" s="28">
        <f t="shared" ref="T771:T834" si="126">SUM(O771:S771)</f>
        <v>109211.55</v>
      </c>
      <c r="U771" s="28">
        <f t="shared" ref="U771:U834" si="127">T771+F771</f>
        <v>210135.55</v>
      </c>
      <c r="V771" s="28">
        <f>MIN(H771,I771)*INDEX('[1]2018_commission_structure-Start'!$A$15:$J$18,MATCH($E771,'[1]2018_commission_structure-Start'!$A$15:$A$18,0),MATCH(V$1,'[1]2018_commission_structure-Start'!$A$15:$J$15,0))</f>
        <v>109211.55</v>
      </c>
      <c r="W771" s="26">
        <f>IF($H771&gt;I771,MIN($H771-I771,J771-I771)*INDEX('[1]2018_commission_structure-Start'!$A$15:$J$18,MATCH($E771,'[1]2018_commission_structure-Start'!$A$15:$A$18,0),MATCH(W$1,'[1]2018_commission_structure-Start'!$A$15:$J$15,0)),0)</f>
        <v>0</v>
      </c>
      <c r="X771" s="26">
        <f>IF($H771&gt;J771,MIN($H771-J771,K771-J771)*INDEX('[1]2018_commission_structure-Start'!$A$15:$J$18,MATCH($E771,'[1]2018_commission_structure-Start'!$A$15:$A$18,0),MATCH(X$1,'[1]2018_commission_structure-Start'!$A$15:$J$15,0)),0)</f>
        <v>0</v>
      </c>
      <c r="Y771" s="26">
        <f>IF($H771&gt;K771,MIN($H771-K771,L771-K771)*INDEX('[1]2018_commission_structure-Start'!$A$15:$J$18,MATCH($E771,'[1]2018_commission_structure-Start'!$A$15:$A$18,0),MATCH(Y$1,'[1]2018_commission_structure-Start'!$A$15:$J$15,0)),0)</f>
        <v>0</v>
      </c>
      <c r="Z771" s="26">
        <f>IF(H771&gt;L771,(H771-L771)*INDEX('[1]2018_commission_structure-Start'!$A$21:$I$24,MATCH($E771,'[1]2018_commission_structure-Start'!$A$21:$A$24,0),MATCH(Z$1,'[1]2018_commission_structure-Start'!$A$21:$I$21,0)),0)</f>
        <v>0</v>
      </c>
      <c r="AA771" s="28">
        <f t="shared" ref="AA771:AA834" si="128">SUM(V771:Z771)</f>
        <v>109211.55</v>
      </c>
      <c r="AB771" s="28">
        <f t="shared" ref="AB771:AB834" si="129">AA771+F771</f>
        <v>210135.55</v>
      </c>
    </row>
    <row r="772" spans="1:28" x14ac:dyDescent="0.2">
      <c r="A772" s="25" t="str">
        <f t="shared" si="120"/>
        <v>Adolpho Wickersham</v>
      </c>
      <c r="B772" s="25">
        <v>3764546336</v>
      </c>
      <c r="C772" s="25" t="s">
        <v>1498</v>
      </c>
      <c r="D772" s="25" t="s">
        <v>1499</v>
      </c>
      <c r="E772" s="25" t="s">
        <v>10</v>
      </c>
      <c r="F772" s="25">
        <v>116738</v>
      </c>
      <c r="G772" s="25">
        <f>COUNTIF([1]deals_closed!D:D,B772)</f>
        <v>22</v>
      </c>
      <c r="H772" s="26">
        <f>SUMIF([1]deals_closed!D:D,B772,[1]deals_closed!C:C)</f>
        <v>826741</v>
      </c>
      <c r="I772" s="26">
        <f>VLOOKUP(E772,'[1]2018_commission_structure-Start'!$A$22:$I$24,9,FALSE)</f>
        <v>750000</v>
      </c>
      <c r="J772" s="26">
        <f t="shared" si="121"/>
        <v>937500</v>
      </c>
      <c r="K772" s="26">
        <f t="shared" si="122"/>
        <v>1125000</v>
      </c>
      <c r="L772" s="26">
        <f t="shared" si="123"/>
        <v>1500000</v>
      </c>
      <c r="M772" s="27">
        <f t="shared" si="124"/>
        <v>1.1023213333333333</v>
      </c>
      <c r="N772" s="25" t="str">
        <f t="shared" si="125"/>
        <v>100-125%</v>
      </c>
      <c r="O772" s="28">
        <f>MIN(H772,I772)*INDEX('[1]2018_commission_structure-Start'!$A$21:$I$24,MATCH($E772,'[1]2018_commission_structure-Start'!$A$21:$A$24,0),MATCH(O$1,'[1]2018_commission_structure-Start'!$A$21:$I$21,0))</f>
        <v>112500</v>
      </c>
      <c r="P772" s="26">
        <f>IF(H772&gt;I772,MIN(H772-I772,J772-I772)*INDEX('[1]2018_commission_structure-Start'!$A$21:$I$24,MATCH($E772,'[1]2018_commission_structure-Start'!$A$21:$A$24,0), MATCH(P$1,'[1]2018_commission_structure-Start'!$A$21:$I$21,0)),0)</f>
        <v>14580.79</v>
      </c>
      <c r="Q772" s="26">
        <f>IF($H772&gt;J772,MIN($H772-J772,K772-J772)*INDEX('[1]2018_commission_structure-Start'!$A$21:$I$24,MATCH($E772,'[1]2018_commission_structure-Start'!$A$21:$A$24,0), MATCH(Q$1,'[1]2018_commission_structure-Start'!$A$21:$I$21,0)),0)</f>
        <v>0</v>
      </c>
      <c r="R772" s="26">
        <f>IF($H772&gt;K772,MIN($H772-K772,L772-K772)*INDEX('[1]2018_commission_structure-Start'!$A$21:$I$24,MATCH($E772,'[1]2018_commission_structure-Start'!$A$21:$A$24,0), MATCH(R$1,'[1]2018_commission_structure-Start'!$A$21:$I$21,0)),0)</f>
        <v>0</v>
      </c>
      <c r="S772" s="26">
        <f>IF(H772&gt;L772,(H772-L772)*INDEX('[1]2018_commission_structure-Start'!$A$21:$I$24,MATCH($E772,'[1]2018_commission_structure-Start'!$A$21:$A$24,0),MATCH(S$1,'[1]2018_commission_structure-Start'!$A$21:$I$21,0)),0)</f>
        <v>0</v>
      </c>
      <c r="T772" s="28">
        <f t="shared" si="126"/>
        <v>127080.79000000001</v>
      </c>
      <c r="U772" s="28">
        <f t="shared" si="127"/>
        <v>243818.79</v>
      </c>
      <c r="V772" s="28">
        <f>MIN(H772,I772)*INDEX('[1]2018_commission_structure-Start'!$A$15:$J$18,MATCH($E772,'[1]2018_commission_structure-Start'!$A$15:$A$18,0),MATCH(V$1,'[1]2018_commission_structure-Start'!$A$15:$J$15,0))</f>
        <v>112500</v>
      </c>
      <c r="W772" s="26">
        <f>IF($H772&gt;I772,MIN($H772-I772,J772-I772)*INDEX('[1]2018_commission_structure-Start'!$A$15:$J$18,MATCH($E772,'[1]2018_commission_structure-Start'!$A$15:$A$18,0),MATCH(W$1,'[1]2018_commission_structure-Start'!$A$15:$J$15,0)),0)</f>
        <v>16883.02</v>
      </c>
      <c r="X772" s="26">
        <f>IF($H772&gt;J772,MIN($H772-J772,K772-J772)*INDEX('[1]2018_commission_structure-Start'!$A$15:$J$18,MATCH($E772,'[1]2018_commission_structure-Start'!$A$15:$A$18,0),MATCH(X$1,'[1]2018_commission_structure-Start'!$A$15:$J$15,0)),0)</f>
        <v>0</v>
      </c>
      <c r="Y772" s="26">
        <f>IF($H772&gt;K772,MIN($H772-K772,L772-K772)*INDEX('[1]2018_commission_structure-Start'!$A$15:$J$18,MATCH($E772,'[1]2018_commission_structure-Start'!$A$15:$A$18,0),MATCH(Y$1,'[1]2018_commission_structure-Start'!$A$15:$J$15,0)),0)</f>
        <v>0</v>
      </c>
      <c r="Z772" s="26">
        <f>IF(H772&gt;L772,(H772-L772)*INDEX('[1]2018_commission_structure-Start'!$A$21:$I$24,MATCH($E772,'[1]2018_commission_structure-Start'!$A$21:$A$24,0),MATCH(Z$1,'[1]2018_commission_structure-Start'!$A$21:$I$21,0)),0)</f>
        <v>0</v>
      </c>
      <c r="AA772" s="28">
        <f t="shared" si="128"/>
        <v>129383.02</v>
      </c>
      <c r="AB772" s="28">
        <f t="shared" si="129"/>
        <v>246121.02000000002</v>
      </c>
    </row>
    <row r="773" spans="1:28" x14ac:dyDescent="0.2">
      <c r="A773" s="25" t="str">
        <f t="shared" si="120"/>
        <v>Chaddie Record</v>
      </c>
      <c r="B773" s="25">
        <v>6478891895</v>
      </c>
      <c r="C773" s="25" t="s">
        <v>1500</v>
      </c>
      <c r="D773" s="25" t="s">
        <v>1501</v>
      </c>
      <c r="E773" s="25" t="s">
        <v>10</v>
      </c>
      <c r="F773" s="25">
        <v>90997</v>
      </c>
      <c r="G773" s="25">
        <f>COUNTIF([1]deals_closed!D:D,B773)</f>
        <v>18</v>
      </c>
      <c r="H773" s="26">
        <f>SUMIF([1]deals_closed!D:D,B773,[1]deals_closed!C:C)</f>
        <v>585356</v>
      </c>
      <c r="I773" s="26">
        <f>VLOOKUP(E773,'[1]2018_commission_structure-Start'!$A$22:$I$24,9,FALSE)</f>
        <v>750000</v>
      </c>
      <c r="J773" s="26">
        <f t="shared" si="121"/>
        <v>937500</v>
      </c>
      <c r="K773" s="26">
        <f t="shared" si="122"/>
        <v>1125000</v>
      </c>
      <c r="L773" s="26">
        <f t="shared" si="123"/>
        <v>1500000</v>
      </c>
      <c r="M773" s="27">
        <f t="shared" si="124"/>
        <v>0.78047466666666665</v>
      </c>
      <c r="N773" s="25" t="str">
        <f t="shared" si="125"/>
        <v>0-100%</v>
      </c>
      <c r="O773" s="28">
        <f>MIN(H773,I773)*INDEX('[1]2018_commission_structure-Start'!$A$21:$I$24,MATCH($E773,'[1]2018_commission_structure-Start'!$A$21:$A$24,0),MATCH(O$1,'[1]2018_commission_structure-Start'!$A$21:$I$21,0))</f>
        <v>87803.4</v>
      </c>
      <c r="P773" s="26">
        <f>IF(H773&gt;I773,MIN(H773-I773,J773-I773)*INDEX('[1]2018_commission_structure-Start'!$A$21:$I$24,MATCH($E773,'[1]2018_commission_structure-Start'!$A$21:$A$24,0), MATCH(P$1,'[1]2018_commission_structure-Start'!$A$21:$I$21,0)),0)</f>
        <v>0</v>
      </c>
      <c r="Q773" s="26">
        <f>IF($H773&gt;J773,MIN($H773-J773,K773-J773)*INDEX('[1]2018_commission_structure-Start'!$A$21:$I$24,MATCH($E773,'[1]2018_commission_structure-Start'!$A$21:$A$24,0), MATCH(Q$1,'[1]2018_commission_structure-Start'!$A$21:$I$21,0)),0)</f>
        <v>0</v>
      </c>
      <c r="R773" s="26">
        <f>IF($H773&gt;K773,MIN($H773-K773,L773-K773)*INDEX('[1]2018_commission_structure-Start'!$A$21:$I$24,MATCH($E773,'[1]2018_commission_structure-Start'!$A$21:$A$24,0), MATCH(R$1,'[1]2018_commission_structure-Start'!$A$21:$I$21,0)),0)</f>
        <v>0</v>
      </c>
      <c r="S773" s="26">
        <f>IF(H773&gt;L773,(H773-L773)*INDEX('[1]2018_commission_structure-Start'!$A$21:$I$24,MATCH($E773,'[1]2018_commission_structure-Start'!$A$21:$A$24,0),MATCH(S$1,'[1]2018_commission_structure-Start'!$A$21:$I$21,0)),0)</f>
        <v>0</v>
      </c>
      <c r="T773" s="28">
        <f t="shared" si="126"/>
        <v>87803.4</v>
      </c>
      <c r="U773" s="28">
        <f t="shared" si="127"/>
        <v>178800.4</v>
      </c>
      <c r="V773" s="28">
        <f>MIN(H773,I773)*INDEX('[1]2018_commission_structure-Start'!$A$15:$J$18,MATCH($E773,'[1]2018_commission_structure-Start'!$A$15:$A$18,0),MATCH(V$1,'[1]2018_commission_structure-Start'!$A$15:$J$15,0))</f>
        <v>87803.4</v>
      </c>
      <c r="W773" s="26">
        <f>IF($H773&gt;I773,MIN($H773-I773,J773-I773)*INDEX('[1]2018_commission_structure-Start'!$A$15:$J$18,MATCH($E773,'[1]2018_commission_structure-Start'!$A$15:$A$18,0),MATCH(W$1,'[1]2018_commission_structure-Start'!$A$15:$J$15,0)),0)</f>
        <v>0</v>
      </c>
      <c r="X773" s="26">
        <f>IF($H773&gt;J773,MIN($H773-J773,K773-J773)*INDEX('[1]2018_commission_structure-Start'!$A$15:$J$18,MATCH($E773,'[1]2018_commission_structure-Start'!$A$15:$A$18,0),MATCH(X$1,'[1]2018_commission_structure-Start'!$A$15:$J$15,0)),0)</f>
        <v>0</v>
      </c>
      <c r="Y773" s="26">
        <f>IF($H773&gt;K773,MIN($H773-K773,L773-K773)*INDEX('[1]2018_commission_structure-Start'!$A$15:$J$18,MATCH($E773,'[1]2018_commission_structure-Start'!$A$15:$A$18,0),MATCH(Y$1,'[1]2018_commission_structure-Start'!$A$15:$J$15,0)),0)</f>
        <v>0</v>
      </c>
      <c r="Z773" s="26">
        <f>IF(H773&gt;L773,(H773-L773)*INDEX('[1]2018_commission_structure-Start'!$A$21:$I$24,MATCH($E773,'[1]2018_commission_structure-Start'!$A$21:$A$24,0),MATCH(Z$1,'[1]2018_commission_structure-Start'!$A$21:$I$21,0)),0)</f>
        <v>0</v>
      </c>
      <c r="AA773" s="28">
        <f t="shared" si="128"/>
        <v>87803.4</v>
      </c>
      <c r="AB773" s="28">
        <f t="shared" si="129"/>
        <v>178800.4</v>
      </c>
    </row>
    <row r="774" spans="1:28" x14ac:dyDescent="0.2">
      <c r="A774" s="25" t="str">
        <f t="shared" si="120"/>
        <v>Leicester Blonden</v>
      </c>
      <c r="B774" s="25">
        <v>116428384</v>
      </c>
      <c r="C774" s="25" t="s">
        <v>1502</v>
      </c>
      <c r="D774" s="25" t="s">
        <v>1503</v>
      </c>
      <c r="E774" s="25" t="s">
        <v>7</v>
      </c>
      <c r="F774" s="25">
        <v>49600</v>
      </c>
      <c r="G774" s="25">
        <f>COUNTIF([1]deals_closed!D:D,B774)</f>
        <v>15</v>
      </c>
      <c r="H774" s="26">
        <f>SUMIF([1]deals_closed!D:D,B774,[1]deals_closed!C:C)</f>
        <v>552282</v>
      </c>
      <c r="I774" s="26">
        <f>VLOOKUP(E774,'[1]2018_commission_structure-Start'!$A$22:$I$24,9,FALSE)</f>
        <v>500000</v>
      </c>
      <c r="J774" s="26">
        <f t="shared" si="121"/>
        <v>625000</v>
      </c>
      <c r="K774" s="26">
        <f t="shared" si="122"/>
        <v>750000</v>
      </c>
      <c r="L774" s="26">
        <f t="shared" si="123"/>
        <v>1000000</v>
      </c>
      <c r="M774" s="27">
        <f t="shared" si="124"/>
        <v>1.1045640000000001</v>
      </c>
      <c r="N774" s="25" t="str">
        <f t="shared" si="125"/>
        <v>100-125%</v>
      </c>
      <c r="O774" s="28">
        <f>MIN(H774,I774)*INDEX('[1]2018_commission_structure-Start'!$A$21:$I$24,MATCH($E774,'[1]2018_commission_structure-Start'!$A$21:$A$24,0),MATCH(O$1,'[1]2018_commission_structure-Start'!$A$21:$I$21,0))</f>
        <v>50000</v>
      </c>
      <c r="P774" s="26">
        <f>IF(H774&gt;I774,MIN(H774-I774,J774-I774)*INDEX('[1]2018_commission_structure-Start'!$A$21:$I$24,MATCH($E774,'[1]2018_commission_structure-Start'!$A$21:$A$24,0), MATCH(P$1,'[1]2018_commission_structure-Start'!$A$21:$I$21,0)),0)</f>
        <v>7842.2999999999993</v>
      </c>
      <c r="Q774" s="26">
        <f>IF($H774&gt;J774,MIN($H774-J774,K774-J774)*INDEX('[1]2018_commission_structure-Start'!$A$21:$I$24,MATCH($E774,'[1]2018_commission_structure-Start'!$A$21:$A$24,0), MATCH(Q$1,'[1]2018_commission_structure-Start'!$A$21:$I$21,0)),0)</f>
        <v>0</v>
      </c>
      <c r="R774" s="26">
        <f>IF($H774&gt;K774,MIN($H774-K774,L774-K774)*INDEX('[1]2018_commission_structure-Start'!$A$21:$I$24,MATCH($E774,'[1]2018_commission_structure-Start'!$A$21:$A$24,0), MATCH(R$1,'[1]2018_commission_structure-Start'!$A$21:$I$21,0)),0)</f>
        <v>0</v>
      </c>
      <c r="S774" s="26">
        <f>IF(H774&gt;L774,(H774-L774)*INDEX('[1]2018_commission_structure-Start'!$A$21:$I$24,MATCH($E774,'[1]2018_commission_structure-Start'!$A$21:$A$24,0),MATCH(S$1,'[1]2018_commission_structure-Start'!$A$21:$I$21,0)),0)</f>
        <v>0</v>
      </c>
      <c r="T774" s="28">
        <f t="shared" si="126"/>
        <v>57842.3</v>
      </c>
      <c r="U774" s="28">
        <f t="shared" si="127"/>
        <v>107442.3</v>
      </c>
      <c r="V774" s="28">
        <f>MIN(H774,I774)*INDEX('[1]2018_commission_structure-Start'!$A$15:$J$18,MATCH($E774,'[1]2018_commission_structure-Start'!$A$15:$A$18,0),MATCH(V$1,'[1]2018_commission_structure-Start'!$A$15:$J$15,0))</f>
        <v>60000</v>
      </c>
      <c r="W774" s="26">
        <f>IF($H774&gt;I774,MIN($H774-I774,J774-I774)*INDEX('[1]2018_commission_structure-Start'!$A$15:$J$18,MATCH($E774,'[1]2018_commission_structure-Start'!$A$15:$A$18,0),MATCH(W$1,'[1]2018_commission_structure-Start'!$A$15:$J$15,0)),0)</f>
        <v>8887.94</v>
      </c>
      <c r="X774" s="26">
        <f>IF($H774&gt;J774,MIN($H774-J774,K774-J774)*INDEX('[1]2018_commission_structure-Start'!$A$15:$J$18,MATCH($E774,'[1]2018_commission_structure-Start'!$A$15:$A$18,0),MATCH(X$1,'[1]2018_commission_structure-Start'!$A$15:$J$15,0)),0)</f>
        <v>0</v>
      </c>
      <c r="Y774" s="26">
        <f>IF($H774&gt;K774,MIN($H774-K774,L774-K774)*INDEX('[1]2018_commission_structure-Start'!$A$15:$J$18,MATCH($E774,'[1]2018_commission_structure-Start'!$A$15:$A$18,0),MATCH(Y$1,'[1]2018_commission_structure-Start'!$A$15:$J$15,0)),0)</f>
        <v>0</v>
      </c>
      <c r="Z774" s="26">
        <f>IF(H774&gt;L774,(H774-L774)*INDEX('[1]2018_commission_structure-Start'!$A$21:$I$24,MATCH($E774,'[1]2018_commission_structure-Start'!$A$21:$A$24,0),MATCH(Z$1,'[1]2018_commission_structure-Start'!$A$21:$I$21,0)),0)</f>
        <v>0</v>
      </c>
      <c r="AA774" s="28">
        <f t="shared" si="128"/>
        <v>68887.94</v>
      </c>
      <c r="AB774" s="28">
        <f t="shared" si="129"/>
        <v>118487.94</v>
      </c>
    </row>
    <row r="775" spans="1:28" x14ac:dyDescent="0.2">
      <c r="A775" s="25" t="str">
        <f t="shared" si="120"/>
        <v>Rouvin Bavister</v>
      </c>
      <c r="B775" s="25">
        <v>3507341514</v>
      </c>
      <c r="C775" s="25" t="s">
        <v>1504</v>
      </c>
      <c r="D775" s="25" t="s">
        <v>1505</v>
      </c>
      <c r="E775" s="25" t="s">
        <v>10</v>
      </c>
      <c r="F775" s="25">
        <v>89245</v>
      </c>
      <c r="G775" s="25">
        <f>COUNTIF([1]deals_closed!D:D,B775)</f>
        <v>17</v>
      </c>
      <c r="H775" s="26">
        <f>SUMIF([1]deals_closed!D:D,B775,[1]deals_closed!C:C)</f>
        <v>596808</v>
      </c>
      <c r="I775" s="26">
        <f>VLOOKUP(E775,'[1]2018_commission_structure-Start'!$A$22:$I$24,9,FALSE)</f>
        <v>750000</v>
      </c>
      <c r="J775" s="26">
        <f t="shared" si="121"/>
        <v>937500</v>
      </c>
      <c r="K775" s="26">
        <f t="shared" si="122"/>
        <v>1125000</v>
      </c>
      <c r="L775" s="26">
        <f t="shared" si="123"/>
        <v>1500000</v>
      </c>
      <c r="M775" s="27">
        <f t="shared" si="124"/>
        <v>0.79574400000000001</v>
      </c>
      <c r="N775" s="25" t="str">
        <f t="shared" si="125"/>
        <v>0-100%</v>
      </c>
      <c r="O775" s="28">
        <f>MIN(H775,I775)*INDEX('[1]2018_commission_structure-Start'!$A$21:$I$24,MATCH($E775,'[1]2018_commission_structure-Start'!$A$21:$A$24,0),MATCH(O$1,'[1]2018_commission_structure-Start'!$A$21:$I$21,0))</f>
        <v>89521.2</v>
      </c>
      <c r="P775" s="26">
        <f>IF(H775&gt;I775,MIN(H775-I775,J775-I775)*INDEX('[1]2018_commission_structure-Start'!$A$21:$I$24,MATCH($E775,'[1]2018_commission_structure-Start'!$A$21:$A$24,0), MATCH(P$1,'[1]2018_commission_structure-Start'!$A$21:$I$21,0)),0)</f>
        <v>0</v>
      </c>
      <c r="Q775" s="26">
        <f>IF($H775&gt;J775,MIN($H775-J775,K775-J775)*INDEX('[1]2018_commission_structure-Start'!$A$21:$I$24,MATCH($E775,'[1]2018_commission_structure-Start'!$A$21:$A$24,0), MATCH(Q$1,'[1]2018_commission_structure-Start'!$A$21:$I$21,0)),0)</f>
        <v>0</v>
      </c>
      <c r="R775" s="26">
        <f>IF($H775&gt;K775,MIN($H775-K775,L775-K775)*INDEX('[1]2018_commission_structure-Start'!$A$21:$I$24,MATCH($E775,'[1]2018_commission_structure-Start'!$A$21:$A$24,0), MATCH(R$1,'[1]2018_commission_structure-Start'!$A$21:$I$21,0)),0)</f>
        <v>0</v>
      </c>
      <c r="S775" s="26">
        <f>IF(H775&gt;L775,(H775-L775)*INDEX('[1]2018_commission_structure-Start'!$A$21:$I$24,MATCH($E775,'[1]2018_commission_structure-Start'!$A$21:$A$24,0),MATCH(S$1,'[1]2018_commission_structure-Start'!$A$21:$I$21,0)),0)</f>
        <v>0</v>
      </c>
      <c r="T775" s="28">
        <f t="shared" si="126"/>
        <v>89521.2</v>
      </c>
      <c r="U775" s="28">
        <f t="shared" si="127"/>
        <v>178766.2</v>
      </c>
      <c r="V775" s="28">
        <f>MIN(H775,I775)*INDEX('[1]2018_commission_structure-Start'!$A$15:$J$18,MATCH($E775,'[1]2018_commission_structure-Start'!$A$15:$A$18,0),MATCH(V$1,'[1]2018_commission_structure-Start'!$A$15:$J$15,0))</f>
        <v>89521.2</v>
      </c>
      <c r="W775" s="26">
        <f>IF($H775&gt;I775,MIN($H775-I775,J775-I775)*INDEX('[1]2018_commission_structure-Start'!$A$15:$J$18,MATCH($E775,'[1]2018_commission_structure-Start'!$A$15:$A$18,0),MATCH(W$1,'[1]2018_commission_structure-Start'!$A$15:$J$15,0)),0)</f>
        <v>0</v>
      </c>
      <c r="X775" s="26">
        <f>IF($H775&gt;J775,MIN($H775-J775,K775-J775)*INDEX('[1]2018_commission_structure-Start'!$A$15:$J$18,MATCH($E775,'[1]2018_commission_structure-Start'!$A$15:$A$18,0),MATCH(X$1,'[1]2018_commission_structure-Start'!$A$15:$J$15,0)),0)</f>
        <v>0</v>
      </c>
      <c r="Y775" s="26">
        <f>IF($H775&gt;K775,MIN($H775-K775,L775-K775)*INDEX('[1]2018_commission_structure-Start'!$A$15:$J$18,MATCH($E775,'[1]2018_commission_structure-Start'!$A$15:$A$18,0),MATCH(Y$1,'[1]2018_commission_structure-Start'!$A$15:$J$15,0)),0)</f>
        <v>0</v>
      </c>
      <c r="Z775" s="26">
        <f>IF(H775&gt;L775,(H775-L775)*INDEX('[1]2018_commission_structure-Start'!$A$21:$I$24,MATCH($E775,'[1]2018_commission_structure-Start'!$A$21:$A$24,0),MATCH(Z$1,'[1]2018_commission_structure-Start'!$A$21:$I$21,0)),0)</f>
        <v>0</v>
      </c>
      <c r="AA775" s="28">
        <f t="shared" si="128"/>
        <v>89521.2</v>
      </c>
      <c r="AB775" s="28">
        <f t="shared" si="129"/>
        <v>178766.2</v>
      </c>
    </row>
    <row r="776" spans="1:28" x14ac:dyDescent="0.2">
      <c r="A776" s="25" t="str">
        <f t="shared" si="120"/>
        <v>Elmore Gianullo</v>
      </c>
      <c r="B776" s="25">
        <v>4094820760</v>
      </c>
      <c r="C776" s="25" t="s">
        <v>1506</v>
      </c>
      <c r="D776" s="25" t="s">
        <v>1507</v>
      </c>
      <c r="E776" s="25" t="s">
        <v>29</v>
      </c>
      <c r="F776" s="25">
        <v>74967</v>
      </c>
      <c r="G776" s="25">
        <f>COUNTIF([1]deals_closed!D:D,B776)</f>
        <v>17</v>
      </c>
      <c r="H776" s="26">
        <f>SUMIF([1]deals_closed!D:D,B776,[1]deals_closed!C:C)</f>
        <v>523072</v>
      </c>
      <c r="I776" s="26">
        <f>VLOOKUP(E776,'[1]2018_commission_structure-Start'!$A$22:$I$24,9,FALSE)</f>
        <v>600000</v>
      </c>
      <c r="J776" s="26">
        <f t="shared" si="121"/>
        <v>750000</v>
      </c>
      <c r="K776" s="26">
        <f t="shared" si="122"/>
        <v>900000</v>
      </c>
      <c r="L776" s="26">
        <f t="shared" si="123"/>
        <v>1200000</v>
      </c>
      <c r="M776" s="27">
        <f t="shared" si="124"/>
        <v>0.87178666666666671</v>
      </c>
      <c r="N776" s="25" t="str">
        <f t="shared" si="125"/>
        <v>0-100%</v>
      </c>
      <c r="O776" s="28">
        <f>MIN(H776,I776)*INDEX('[1]2018_commission_structure-Start'!$A$21:$I$24,MATCH($E776,'[1]2018_commission_structure-Start'!$A$21:$A$24,0),MATCH(O$1,'[1]2018_commission_structure-Start'!$A$21:$I$21,0))</f>
        <v>67999.360000000001</v>
      </c>
      <c r="P776" s="26">
        <f>IF(H776&gt;I776,MIN(H776-I776,J776-I776)*INDEX('[1]2018_commission_structure-Start'!$A$21:$I$24,MATCH($E776,'[1]2018_commission_structure-Start'!$A$21:$A$24,0), MATCH(P$1,'[1]2018_commission_structure-Start'!$A$21:$I$21,0)),0)</f>
        <v>0</v>
      </c>
      <c r="Q776" s="26">
        <f>IF($H776&gt;J776,MIN($H776-J776,K776-J776)*INDEX('[1]2018_commission_structure-Start'!$A$21:$I$24,MATCH($E776,'[1]2018_commission_structure-Start'!$A$21:$A$24,0), MATCH(Q$1,'[1]2018_commission_structure-Start'!$A$21:$I$21,0)),0)</f>
        <v>0</v>
      </c>
      <c r="R776" s="26">
        <f>IF($H776&gt;K776,MIN($H776-K776,L776-K776)*INDEX('[1]2018_commission_structure-Start'!$A$21:$I$24,MATCH($E776,'[1]2018_commission_structure-Start'!$A$21:$A$24,0), MATCH(R$1,'[1]2018_commission_structure-Start'!$A$21:$I$21,0)),0)</f>
        <v>0</v>
      </c>
      <c r="S776" s="26">
        <f>IF(H776&gt;L776,(H776-L776)*INDEX('[1]2018_commission_structure-Start'!$A$21:$I$24,MATCH($E776,'[1]2018_commission_structure-Start'!$A$21:$A$24,0),MATCH(S$1,'[1]2018_commission_structure-Start'!$A$21:$I$21,0)),0)</f>
        <v>0</v>
      </c>
      <c r="T776" s="28">
        <f t="shared" si="126"/>
        <v>67999.360000000001</v>
      </c>
      <c r="U776" s="28">
        <f t="shared" si="127"/>
        <v>142966.35999999999</v>
      </c>
      <c r="V776" s="28">
        <f>MIN(H776,I776)*INDEX('[1]2018_commission_structure-Start'!$A$15:$J$18,MATCH($E776,'[1]2018_commission_structure-Start'!$A$15:$A$18,0),MATCH(V$1,'[1]2018_commission_structure-Start'!$A$15:$J$15,0))</f>
        <v>78460.800000000003</v>
      </c>
      <c r="W776" s="26">
        <f>IF($H776&gt;I776,MIN($H776-I776,J776-I776)*INDEX('[1]2018_commission_structure-Start'!$A$15:$J$18,MATCH($E776,'[1]2018_commission_structure-Start'!$A$15:$A$18,0),MATCH(W$1,'[1]2018_commission_structure-Start'!$A$15:$J$15,0)),0)</f>
        <v>0</v>
      </c>
      <c r="X776" s="26">
        <f>IF($H776&gt;J776,MIN($H776-J776,K776-J776)*INDEX('[1]2018_commission_structure-Start'!$A$15:$J$18,MATCH($E776,'[1]2018_commission_structure-Start'!$A$15:$A$18,0),MATCH(X$1,'[1]2018_commission_structure-Start'!$A$15:$J$15,0)),0)</f>
        <v>0</v>
      </c>
      <c r="Y776" s="26">
        <f>IF($H776&gt;K776,MIN($H776-K776,L776-K776)*INDEX('[1]2018_commission_structure-Start'!$A$15:$J$18,MATCH($E776,'[1]2018_commission_structure-Start'!$A$15:$A$18,0),MATCH(Y$1,'[1]2018_commission_structure-Start'!$A$15:$J$15,0)),0)</f>
        <v>0</v>
      </c>
      <c r="Z776" s="26">
        <f>IF(H776&gt;L776,(H776-L776)*INDEX('[1]2018_commission_structure-Start'!$A$21:$I$24,MATCH($E776,'[1]2018_commission_structure-Start'!$A$21:$A$24,0),MATCH(Z$1,'[1]2018_commission_structure-Start'!$A$21:$I$21,0)),0)</f>
        <v>0</v>
      </c>
      <c r="AA776" s="28">
        <f t="shared" si="128"/>
        <v>78460.800000000003</v>
      </c>
      <c r="AB776" s="28">
        <f t="shared" si="129"/>
        <v>153427.79999999999</v>
      </c>
    </row>
    <row r="777" spans="1:28" x14ac:dyDescent="0.2">
      <c r="A777" s="25" t="str">
        <f t="shared" si="120"/>
        <v>Jourdain Patience</v>
      </c>
      <c r="B777" s="25">
        <v>8718856853</v>
      </c>
      <c r="C777" s="25" t="s">
        <v>1508</v>
      </c>
      <c r="D777" s="25" t="s">
        <v>1509</v>
      </c>
      <c r="E777" s="25" t="s">
        <v>29</v>
      </c>
      <c r="F777" s="25">
        <v>71243</v>
      </c>
      <c r="G777" s="25">
        <f>COUNTIF([1]deals_closed!D:D,B777)</f>
        <v>19</v>
      </c>
      <c r="H777" s="26">
        <f>SUMIF([1]deals_closed!D:D,B777,[1]deals_closed!C:C)</f>
        <v>681071</v>
      </c>
      <c r="I777" s="26">
        <f>VLOOKUP(E777,'[1]2018_commission_structure-Start'!$A$22:$I$24,9,FALSE)</f>
        <v>600000</v>
      </c>
      <c r="J777" s="26">
        <f t="shared" si="121"/>
        <v>750000</v>
      </c>
      <c r="K777" s="26">
        <f t="shared" si="122"/>
        <v>900000</v>
      </c>
      <c r="L777" s="26">
        <f t="shared" si="123"/>
        <v>1200000</v>
      </c>
      <c r="M777" s="27">
        <f t="shared" si="124"/>
        <v>1.1351183333333332</v>
      </c>
      <c r="N777" s="25" t="str">
        <f t="shared" si="125"/>
        <v>100-125%</v>
      </c>
      <c r="O777" s="28">
        <f>MIN(H777,I777)*INDEX('[1]2018_commission_structure-Start'!$A$21:$I$24,MATCH($E777,'[1]2018_commission_structure-Start'!$A$21:$A$24,0),MATCH(O$1,'[1]2018_commission_structure-Start'!$A$21:$I$21,0))</f>
        <v>78000</v>
      </c>
      <c r="P777" s="26">
        <f>IF(H777&gt;I777,MIN(H777-I777,J777-I777)*INDEX('[1]2018_commission_structure-Start'!$A$21:$I$24,MATCH($E777,'[1]2018_commission_structure-Start'!$A$21:$A$24,0), MATCH(P$1,'[1]2018_commission_structure-Start'!$A$21:$I$21,0)),0)</f>
        <v>13782.070000000002</v>
      </c>
      <c r="Q777" s="26">
        <f>IF($H777&gt;J777,MIN($H777-J777,K777-J777)*INDEX('[1]2018_commission_structure-Start'!$A$21:$I$24,MATCH($E777,'[1]2018_commission_structure-Start'!$A$21:$A$24,0), MATCH(Q$1,'[1]2018_commission_structure-Start'!$A$21:$I$21,0)),0)</f>
        <v>0</v>
      </c>
      <c r="R777" s="26">
        <f>IF($H777&gt;K777,MIN($H777-K777,L777-K777)*INDEX('[1]2018_commission_structure-Start'!$A$21:$I$24,MATCH($E777,'[1]2018_commission_structure-Start'!$A$21:$A$24,0), MATCH(R$1,'[1]2018_commission_structure-Start'!$A$21:$I$21,0)),0)</f>
        <v>0</v>
      </c>
      <c r="S777" s="26">
        <f>IF(H777&gt;L777,(H777-L777)*INDEX('[1]2018_commission_structure-Start'!$A$21:$I$24,MATCH($E777,'[1]2018_commission_structure-Start'!$A$21:$A$24,0),MATCH(S$1,'[1]2018_commission_structure-Start'!$A$21:$I$21,0)),0)</f>
        <v>0</v>
      </c>
      <c r="T777" s="28">
        <f t="shared" si="126"/>
        <v>91782.07</v>
      </c>
      <c r="U777" s="28">
        <f t="shared" si="127"/>
        <v>163025.07</v>
      </c>
      <c r="V777" s="28">
        <f>MIN(H777,I777)*INDEX('[1]2018_commission_structure-Start'!$A$15:$J$18,MATCH($E777,'[1]2018_commission_structure-Start'!$A$15:$A$18,0),MATCH(V$1,'[1]2018_commission_structure-Start'!$A$15:$J$15,0))</f>
        <v>90000</v>
      </c>
      <c r="W777" s="26">
        <f>IF($H777&gt;I777,MIN($H777-I777,J777-I777)*INDEX('[1]2018_commission_structure-Start'!$A$15:$J$18,MATCH($E777,'[1]2018_commission_structure-Start'!$A$15:$A$18,0),MATCH(W$1,'[1]2018_commission_structure-Start'!$A$15:$J$15,0)),0)</f>
        <v>14592.779999999999</v>
      </c>
      <c r="X777" s="26">
        <f>IF($H777&gt;J777,MIN($H777-J777,K777-J777)*INDEX('[1]2018_commission_structure-Start'!$A$15:$J$18,MATCH($E777,'[1]2018_commission_structure-Start'!$A$15:$A$18,0),MATCH(X$1,'[1]2018_commission_structure-Start'!$A$15:$J$15,0)),0)</f>
        <v>0</v>
      </c>
      <c r="Y777" s="26">
        <f>IF($H777&gt;K777,MIN($H777-K777,L777-K777)*INDEX('[1]2018_commission_structure-Start'!$A$15:$J$18,MATCH($E777,'[1]2018_commission_structure-Start'!$A$15:$A$18,0),MATCH(Y$1,'[1]2018_commission_structure-Start'!$A$15:$J$15,0)),0)</f>
        <v>0</v>
      </c>
      <c r="Z777" s="26">
        <f>IF(H777&gt;L777,(H777-L777)*INDEX('[1]2018_commission_structure-Start'!$A$21:$I$24,MATCH($E777,'[1]2018_commission_structure-Start'!$A$21:$A$24,0),MATCH(Z$1,'[1]2018_commission_structure-Start'!$A$21:$I$21,0)),0)</f>
        <v>0</v>
      </c>
      <c r="AA777" s="28">
        <f t="shared" si="128"/>
        <v>104592.78</v>
      </c>
      <c r="AB777" s="28">
        <f t="shared" si="129"/>
        <v>175835.78</v>
      </c>
    </row>
    <row r="778" spans="1:28" x14ac:dyDescent="0.2">
      <c r="A778" s="25" t="str">
        <f t="shared" si="120"/>
        <v>Richmound Satyford</v>
      </c>
      <c r="B778" s="25">
        <v>4691333258</v>
      </c>
      <c r="C778" s="25" t="s">
        <v>1510</v>
      </c>
      <c r="D778" s="25" t="s">
        <v>1511</v>
      </c>
      <c r="E778" s="25" t="s">
        <v>7</v>
      </c>
      <c r="F778" s="25">
        <v>39926</v>
      </c>
      <c r="G778" s="25">
        <f>COUNTIF([1]deals_closed!D:D,B778)</f>
        <v>24</v>
      </c>
      <c r="H778" s="26">
        <f>SUMIF([1]deals_closed!D:D,B778,[1]deals_closed!C:C)</f>
        <v>745980</v>
      </c>
      <c r="I778" s="26">
        <f>VLOOKUP(E778,'[1]2018_commission_structure-Start'!$A$22:$I$24,9,FALSE)</f>
        <v>500000</v>
      </c>
      <c r="J778" s="26">
        <f t="shared" si="121"/>
        <v>625000</v>
      </c>
      <c r="K778" s="26">
        <f t="shared" si="122"/>
        <v>750000</v>
      </c>
      <c r="L778" s="26">
        <f t="shared" si="123"/>
        <v>1000000</v>
      </c>
      <c r="M778" s="27">
        <f t="shared" si="124"/>
        <v>1.49196</v>
      </c>
      <c r="N778" s="25" t="str">
        <f t="shared" si="125"/>
        <v>125-150%</v>
      </c>
      <c r="O778" s="28">
        <f>MIN(H778,I778)*INDEX('[1]2018_commission_structure-Start'!$A$21:$I$24,MATCH($E778,'[1]2018_commission_structure-Start'!$A$21:$A$24,0),MATCH(O$1,'[1]2018_commission_structure-Start'!$A$21:$I$21,0))</f>
        <v>50000</v>
      </c>
      <c r="P778" s="26">
        <f>IF(H778&gt;I778,MIN(H778-I778,J778-I778)*INDEX('[1]2018_commission_structure-Start'!$A$21:$I$24,MATCH($E778,'[1]2018_commission_structure-Start'!$A$21:$A$24,0), MATCH(P$1,'[1]2018_commission_structure-Start'!$A$21:$I$21,0)),0)</f>
        <v>18750</v>
      </c>
      <c r="Q778" s="26">
        <f>IF($H778&gt;J778,MIN($H778-J778,K778-J778)*INDEX('[1]2018_commission_structure-Start'!$A$21:$I$24,MATCH($E778,'[1]2018_commission_structure-Start'!$A$21:$A$24,0), MATCH(Q$1,'[1]2018_commission_structure-Start'!$A$21:$I$21,0)),0)</f>
        <v>21776.399999999998</v>
      </c>
      <c r="R778" s="26">
        <f>IF($H778&gt;K778,MIN($H778-K778,L778-K778)*INDEX('[1]2018_commission_structure-Start'!$A$21:$I$24,MATCH($E778,'[1]2018_commission_structure-Start'!$A$21:$A$24,0), MATCH(R$1,'[1]2018_commission_structure-Start'!$A$21:$I$21,0)),0)</f>
        <v>0</v>
      </c>
      <c r="S778" s="26">
        <f>IF(H778&gt;L778,(H778-L778)*INDEX('[1]2018_commission_structure-Start'!$A$21:$I$24,MATCH($E778,'[1]2018_commission_structure-Start'!$A$21:$A$24,0),MATCH(S$1,'[1]2018_commission_structure-Start'!$A$21:$I$21,0)),0)</f>
        <v>0</v>
      </c>
      <c r="T778" s="28">
        <f t="shared" si="126"/>
        <v>90526.399999999994</v>
      </c>
      <c r="U778" s="28">
        <f t="shared" si="127"/>
        <v>130452.4</v>
      </c>
      <c r="V778" s="28">
        <f>MIN(H778,I778)*INDEX('[1]2018_commission_structure-Start'!$A$15:$J$18,MATCH($E778,'[1]2018_commission_structure-Start'!$A$15:$A$18,0),MATCH(V$1,'[1]2018_commission_structure-Start'!$A$15:$J$15,0))</f>
        <v>60000</v>
      </c>
      <c r="W778" s="26">
        <f>IF($H778&gt;I778,MIN($H778-I778,J778-I778)*INDEX('[1]2018_commission_structure-Start'!$A$15:$J$18,MATCH($E778,'[1]2018_commission_structure-Start'!$A$15:$A$18,0),MATCH(W$1,'[1]2018_commission_structure-Start'!$A$15:$J$15,0)),0)</f>
        <v>21250</v>
      </c>
      <c r="X778" s="26">
        <f>IF($H778&gt;J778,MIN($H778-J778,K778-J778)*INDEX('[1]2018_commission_structure-Start'!$A$15:$J$18,MATCH($E778,'[1]2018_commission_structure-Start'!$A$15:$A$18,0),MATCH(X$1,'[1]2018_commission_structure-Start'!$A$15:$J$15,0)),0)</f>
        <v>24196</v>
      </c>
      <c r="Y778" s="26">
        <f>IF($H778&gt;K778,MIN($H778-K778,L778-K778)*INDEX('[1]2018_commission_structure-Start'!$A$15:$J$18,MATCH($E778,'[1]2018_commission_structure-Start'!$A$15:$A$18,0),MATCH(Y$1,'[1]2018_commission_structure-Start'!$A$15:$J$15,0)),0)</f>
        <v>0</v>
      </c>
      <c r="Z778" s="26">
        <f>IF(H778&gt;L778,(H778-L778)*INDEX('[1]2018_commission_structure-Start'!$A$21:$I$24,MATCH($E778,'[1]2018_commission_structure-Start'!$A$21:$A$24,0),MATCH(Z$1,'[1]2018_commission_structure-Start'!$A$21:$I$21,0)),0)</f>
        <v>0</v>
      </c>
      <c r="AA778" s="28">
        <f t="shared" si="128"/>
        <v>105446</v>
      </c>
      <c r="AB778" s="28">
        <f t="shared" si="129"/>
        <v>145372</v>
      </c>
    </row>
    <row r="779" spans="1:28" x14ac:dyDescent="0.2">
      <c r="A779" s="25" t="str">
        <f t="shared" si="120"/>
        <v>Maighdiln Payfoot</v>
      </c>
      <c r="B779" s="25">
        <v>4878156686</v>
      </c>
      <c r="C779" s="25" t="s">
        <v>1512</v>
      </c>
      <c r="D779" s="25" t="s">
        <v>1513</v>
      </c>
      <c r="E779" s="25" t="s">
        <v>7</v>
      </c>
      <c r="F779" s="25">
        <v>38736</v>
      </c>
      <c r="G779" s="25">
        <f>COUNTIF([1]deals_closed!D:D,B779)</f>
        <v>20</v>
      </c>
      <c r="H779" s="26">
        <f>SUMIF([1]deals_closed!D:D,B779,[1]deals_closed!C:C)</f>
        <v>650341</v>
      </c>
      <c r="I779" s="26">
        <f>VLOOKUP(E779,'[1]2018_commission_structure-Start'!$A$22:$I$24,9,FALSE)</f>
        <v>500000</v>
      </c>
      <c r="J779" s="26">
        <f t="shared" si="121"/>
        <v>625000</v>
      </c>
      <c r="K779" s="26">
        <f t="shared" si="122"/>
        <v>750000</v>
      </c>
      <c r="L779" s="26">
        <f t="shared" si="123"/>
        <v>1000000</v>
      </c>
      <c r="M779" s="27">
        <f t="shared" si="124"/>
        <v>1.3006819999999999</v>
      </c>
      <c r="N779" s="25" t="str">
        <f t="shared" si="125"/>
        <v>125-150%</v>
      </c>
      <c r="O779" s="28">
        <f>MIN(H779,I779)*INDEX('[1]2018_commission_structure-Start'!$A$21:$I$24,MATCH($E779,'[1]2018_commission_structure-Start'!$A$21:$A$24,0),MATCH(O$1,'[1]2018_commission_structure-Start'!$A$21:$I$21,0))</f>
        <v>50000</v>
      </c>
      <c r="P779" s="26">
        <f>IF(H779&gt;I779,MIN(H779-I779,J779-I779)*INDEX('[1]2018_commission_structure-Start'!$A$21:$I$24,MATCH($E779,'[1]2018_commission_structure-Start'!$A$21:$A$24,0), MATCH(P$1,'[1]2018_commission_structure-Start'!$A$21:$I$21,0)),0)</f>
        <v>18750</v>
      </c>
      <c r="Q779" s="26">
        <f>IF($H779&gt;J779,MIN($H779-J779,K779-J779)*INDEX('[1]2018_commission_structure-Start'!$A$21:$I$24,MATCH($E779,'[1]2018_commission_structure-Start'!$A$21:$A$24,0), MATCH(Q$1,'[1]2018_commission_structure-Start'!$A$21:$I$21,0)),0)</f>
        <v>4561.38</v>
      </c>
      <c r="R779" s="26">
        <f>IF($H779&gt;K779,MIN($H779-K779,L779-K779)*INDEX('[1]2018_commission_structure-Start'!$A$21:$I$24,MATCH($E779,'[1]2018_commission_structure-Start'!$A$21:$A$24,0), MATCH(R$1,'[1]2018_commission_structure-Start'!$A$21:$I$21,0)),0)</f>
        <v>0</v>
      </c>
      <c r="S779" s="26">
        <f>IF(H779&gt;L779,(H779-L779)*INDEX('[1]2018_commission_structure-Start'!$A$21:$I$24,MATCH($E779,'[1]2018_commission_structure-Start'!$A$21:$A$24,0),MATCH(S$1,'[1]2018_commission_structure-Start'!$A$21:$I$21,0)),0)</f>
        <v>0</v>
      </c>
      <c r="T779" s="28">
        <f t="shared" si="126"/>
        <v>73311.38</v>
      </c>
      <c r="U779" s="28">
        <f t="shared" si="127"/>
        <v>112047.38</v>
      </c>
      <c r="V779" s="28">
        <f>MIN(H779,I779)*INDEX('[1]2018_commission_structure-Start'!$A$15:$J$18,MATCH($E779,'[1]2018_commission_structure-Start'!$A$15:$A$18,0),MATCH(V$1,'[1]2018_commission_structure-Start'!$A$15:$J$15,0))</f>
        <v>60000</v>
      </c>
      <c r="W779" s="26">
        <f>IF($H779&gt;I779,MIN($H779-I779,J779-I779)*INDEX('[1]2018_commission_structure-Start'!$A$15:$J$18,MATCH($E779,'[1]2018_commission_structure-Start'!$A$15:$A$18,0),MATCH(W$1,'[1]2018_commission_structure-Start'!$A$15:$J$15,0)),0)</f>
        <v>21250</v>
      </c>
      <c r="X779" s="26">
        <f>IF($H779&gt;J779,MIN($H779-J779,K779-J779)*INDEX('[1]2018_commission_structure-Start'!$A$15:$J$18,MATCH($E779,'[1]2018_commission_structure-Start'!$A$15:$A$18,0),MATCH(X$1,'[1]2018_commission_structure-Start'!$A$15:$J$15,0)),0)</f>
        <v>5068.2000000000007</v>
      </c>
      <c r="Y779" s="26">
        <f>IF($H779&gt;K779,MIN($H779-K779,L779-K779)*INDEX('[1]2018_commission_structure-Start'!$A$15:$J$18,MATCH($E779,'[1]2018_commission_structure-Start'!$A$15:$A$18,0),MATCH(Y$1,'[1]2018_commission_structure-Start'!$A$15:$J$15,0)),0)</f>
        <v>0</v>
      </c>
      <c r="Z779" s="26">
        <f>IF(H779&gt;L779,(H779-L779)*INDEX('[1]2018_commission_structure-Start'!$A$21:$I$24,MATCH($E779,'[1]2018_commission_structure-Start'!$A$21:$A$24,0),MATCH(Z$1,'[1]2018_commission_structure-Start'!$A$21:$I$21,0)),0)</f>
        <v>0</v>
      </c>
      <c r="AA779" s="28">
        <f t="shared" si="128"/>
        <v>86318.2</v>
      </c>
      <c r="AB779" s="28">
        <f t="shared" si="129"/>
        <v>125054.2</v>
      </c>
    </row>
    <row r="780" spans="1:28" x14ac:dyDescent="0.2">
      <c r="A780" s="25" t="str">
        <f t="shared" si="120"/>
        <v>Eddy Shilston</v>
      </c>
      <c r="B780" s="25">
        <v>8832488175</v>
      </c>
      <c r="C780" s="25" t="s">
        <v>81</v>
      </c>
      <c r="D780" s="25" t="s">
        <v>1497</v>
      </c>
      <c r="E780" s="25" t="s">
        <v>29</v>
      </c>
      <c r="F780" s="25">
        <v>50688</v>
      </c>
      <c r="G780" s="25">
        <f>COUNTIF([1]deals_closed!D:D,B780)</f>
        <v>25</v>
      </c>
      <c r="H780" s="26">
        <f>SUMIF([1]deals_closed!D:D,B780,[1]deals_closed!C:C)</f>
        <v>855507</v>
      </c>
      <c r="I780" s="26">
        <f>VLOOKUP(E780,'[1]2018_commission_structure-Start'!$A$22:$I$24,9,FALSE)</f>
        <v>600000</v>
      </c>
      <c r="J780" s="26">
        <f t="shared" si="121"/>
        <v>750000</v>
      </c>
      <c r="K780" s="26">
        <f t="shared" si="122"/>
        <v>900000</v>
      </c>
      <c r="L780" s="26">
        <f t="shared" si="123"/>
        <v>1200000</v>
      </c>
      <c r="M780" s="27">
        <f t="shared" si="124"/>
        <v>1.425845</v>
      </c>
      <c r="N780" s="25" t="str">
        <f t="shared" si="125"/>
        <v>125-150%</v>
      </c>
      <c r="O780" s="28">
        <f>MIN(H780,I780)*INDEX('[1]2018_commission_structure-Start'!$A$21:$I$24,MATCH($E780,'[1]2018_commission_structure-Start'!$A$21:$A$24,0),MATCH(O$1,'[1]2018_commission_structure-Start'!$A$21:$I$21,0))</f>
        <v>78000</v>
      </c>
      <c r="P780" s="26">
        <f>IF(H780&gt;I780,MIN(H780-I780,J780-I780)*INDEX('[1]2018_commission_structure-Start'!$A$21:$I$24,MATCH($E780,'[1]2018_commission_structure-Start'!$A$21:$A$24,0), MATCH(P$1,'[1]2018_commission_structure-Start'!$A$21:$I$21,0)),0)</f>
        <v>25500.000000000004</v>
      </c>
      <c r="Q780" s="26">
        <f>IF($H780&gt;J780,MIN($H780-J780,K780-J780)*INDEX('[1]2018_commission_structure-Start'!$A$21:$I$24,MATCH($E780,'[1]2018_commission_structure-Start'!$A$21:$A$24,0), MATCH(Q$1,'[1]2018_commission_structure-Start'!$A$21:$I$21,0)),0)</f>
        <v>22156.469999999998</v>
      </c>
      <c r="R780" s="26">
        <f>IF($H780&gt;K780,MIN($H780-K780,L780-K780)*INDEX('[1]2018_commission_structure-Start'!$A$21:$I$24,MATCH($E780,'[1]2018_commission_structure-Start'!$A$21:$A$24,0), MATCH(R$1,'[1]2018_commission_structure-Start'!$A$21:$I$21,0)),0)</f>
        <v>0</v>
      </c>
      <c r="S780" s="26">
        <f>IF(H780&gt;L780,(H780-L780)*INDEX('[1]2018_commission_structure-Start'!$A$21:$I$24,MATCH($E780,'[1]2018_commission_structure-Start'!$A$21:$A$24,0),MATCH(S$1,'[1]2018_commission_structure-Start'!$A$21:$I$21,0)),0)</f>
        <v>0</v>
      </c>
      <c r="T780" s="28">
        <f t="shared" si="126"/>
        <v>125656.47</v>
      </c>
      <c r="U780" s="28">
        <f t="shared" si="127"/>
        <v>176344.47</v>
      </c>
      <c r="V780" s="28">
        <f>MIN(H780,I780)*INDEX('[1]2018_commission_structure-Start'!$A$15:$J$18,MATCH($E780,'[1]2018_commission_structure-Start'!$A$15:$A$18,0),MATCH(V$1,'[1]2018_commission_structure-Start'!$A$15:$J$15,0))</f>
        <v>90000</v>
      </c>
      <c r="W780" s="26">
        <f>IF($H780&gt;I780,MIN($H780-I780,J780-I780)*INDEX('[1]2018_commission_structure-Start'!$A$15:$J$18,MATCH($E780,'[1]2018_commission_structure-Start'!$A$15:$A$18,0),MATCH(W$1,'[1]2018_commission_structure-Start'!$A$15:$J$15,0)),0)</f>
        <v>27000</v>
      </c>
      <c r="X780" s="26">
        <f>IF($H780&gt;J780,MIN($H780-J780,K780-J780)*INDEX('[1]2018_commission_structure-Start'!$A$15:$J$18,MATCH($E780,'[1]2018_commission_structure-Start'!$A$15:$A$18,0),MATCH(X$1,'[1]2018_commission_structure-Start'!$A$15:$J$15,0)),0)</f>
        <v>26376.75</v>
      </c>
      <c r="Y780" s="26">
        <f>IF($H780&gt;K780,MIN($H780-K780,L780-K780)*INDEX('[1]2018_commission_structure-Start'!$A$15:$J$18,MATCH($E780,'[1]2018_commission_structure-Start'!$A$15:$A$18,0),MATCH(Y$1,'[1]2018_commission_structure-Start'!$A$15:$J$15,0)),0)</f>
        <v>0</v>
      </c>
      <c r="Z780" s="26">
        <f>IF(H780&gt;L780,(H780-L780)*INDEX('[1]2018_commission_structure-Start'!$A$21:$I$24,MATCH($E780,'[1]2018_commission_structure-Start'!$A$21:$A$24,0),MATCH(Z$1,'[1]2018_commission_structure-Start'!$A$21:$I$21,0)),0)</f>
        <v>0</v>
      </c>
      <c r="AA780" s="28">
        <f t="shared" si="128"/>
        <v>143376.75</v>
      </c>
      <c r="AB780" s="28">
        <f t="shared" si="129"/>
        <v>194064.75</v>
      </c>
    </row>
    <row r="781" spans="1:28" x14ac:dyDescent="0.2">
      <c r="A781" s="25" t="str">
        <f t="shared" si="120"/>
        <v>Amalee Shaddock</v>
      </c>
      <c r="B781" s="25">
        <v>483886254</v>
      </c>
      <c r="C781" s="25" t="s">
        <v>1514</v>
      </c>
      <c r="D781" s="25" t="s">
        <v>1515</v>
      </c>
      <c r="E781" s="25" t="s">
        <v>7</v>
      </c>
      <c r="F781" s="25">
        <v>58261</v>
      </c>
      <c r="G781" s="25">
        <f>COUNTIF([1]deals_closed!D:D,B781)</f>
        <v>26</v>
      </c>
      <c r="H781" s="26">
        <f>SUMIF([1]deals_closed!D:D,B781,[1]deals_closed!C:C)</f>
        <v>921445</v>
      </c>
      <c r="I781" s="26">
        <f>VLOOKUP(E781,'[1]2018_commission_structure-Start'!$A$22:$I$24,9,FALSE)</f>
        <v>500000</v>
      </c>
      <c r="J781" s="26">
        <f t="shared" si="121"/>
        <v>625000</v>
      </c>
      <c r="K781" s="26">
        <f t="shared" si="122"/>
        <v>750000</v>
      </c>
      <c r="L781" s="26">
        <f t="shared" si="123"/>
        <v>1000000</v>
      </c>
      <c r="M781" s="27">
        <f t="shared" si="124"/>
        <v>1.8428899999999999</v>
      </c>
      <c r="N781" s="25" t="str">
        <f t="shared" si="125"/>
        <v>150-200%</v>
      </c>
      <c r="O781" s="28">
        <f>MIN(H781,I781)*INDEX('[1]2018_commission_structure-Start'!$A$21:$I$24,MATCH($E781,'[1]2018_commission_structure-Start'!$A$21:$A$24,0),MATCH(O$1,'[1]2018_commission_structure-Start'!$A$21:$I$21,0))</f>
        <v>50000</v>
      </c>
      <c r="P781" s="26">
        <f>IF(H781&gt;I781,MIN(H781-I781,J781-I781)*INDEX('[1]2018_commission_structure-Start'!$A$21:$I$24,MATCH($E781,'[1]2018_commission_structure-Start'!$A$21:$A$24,0), MATCH(P$1,'[1]2018_commission_structure-Start'!$A$21:$I$21,0)),0)</f>
        <v>18750</v>
      </c>
      <c r="Q781" s="26">
        <f>IF($H781&gt;J781,MIN($H781-J781,K781-J781)*INDEX('[1]2018_commission_structure-Start'!$A$21:$I$24,MATCH($E781,'[1]2018_commission_structure-Start'!$A$21:$A$24,0), MATCH(Q$1,'[1]2018_commission_structure-Start'!$A$21:$I$21,0)),0)</f>
        <v>22500</v>
      </c>
      <c r="R781" s="26">
        <f>IF($H781&gt;K781,MIN($H781-K781,L781-K781)*INDEX('[1]2018_commission_structure-Start'!$A$21:$I$24,MATCH($E781,'[1]2018_commission_structure-Start'!$A$21:$A$24,0), MATCH(R$1,'[1]2018_commission_structure-Start'!$A$21:$I$21,0)),0)</f>
        <v>37717.9</v>
      </c>
      <c r="S781" s="26">
        <f>IF(H781&gt;L781,(H781-L781)*INDEX('[1]2018_commission_structure-Start'!$A$21:$I$24,MATCH($E781,'[1]2018_commission_structure-Start'!$A$21:$A$24,0),MATCH(S$1,'[1]2018_commission_structure-Start'!$A$21:$I$21,0)),0)</f>
        <v>0</v>
      </c>
      <c r="T781" s="28">
        <f t="shared" si="126"/>
        <v>128967.9</v>
      </c>
      <c r="U781" s="28">
        <f t="shared" si="127"/>
        <v>187228.9</v>
      </c>
      <c r="V781" s="28">
        <f>MIN(H781,I781)*INDEX('[1]2018_commission_structure-Start'!$A$15:$J$18,MATCH($E781,'[1]2018_commission_structure-Start'!$A$15:$A$18,0),MATCH(V$1,'[1]2018_commission_structure-Start'!$A$15:$J$15,0))</f>
        <v>60000</v>
      </c>
      <c r="W781" s="26">
        <f>IF($H781&gt;I781,MIN($H781-I781,J781-I781)*INDEX('[1]2018_commission_structure-Start'!$A$15:$J$18,MATCH($E781,'[1]2018_commission_structure-Start'!$A$15:$A$18,0),MATCH(W$1,'[1]2018_commission_structure-Start'!$A$15:$J$15,0)),0)</f>
        <v>21250</v>
      </c>
      <c r="X781" s="26">
        <f>IF($H781&gt;J781,MIN($H781-J781,K781-J781)*INDEX('[1]2018_commission_structure-Start'!$A$15:$J$18,MATCH($E781,'[1]2018_commission_structure-Start'!$A$15:$A$18,0),MATCH(X$1,'[1]2018_commission_structure-Start'!$A$15:$J$15,0)),0)</f>
        <v>25000</v>
      </c>
      <c r="Y781" s="26">
        <f>IF($H781&gt;K781,MIN($H781-K781,L781-K781)*INDEX('[1]2018_commission_structure-Start'!$A$15:$J$18,MATCH($E781,'[1]2018_commission_structure-Start'!$A$15:$A$18,0),MATCH(Y$1,'[1]2018_commission_structure-Start'!$A$15:$J$15,0)),0)</f>
        <v>37717.9</v>
      </c>
      <c r="Z781" s="26">
        <f>IF(H781&gt;L781,(H781-L781)*INDEX('[1]2018_commission_structure-Start'!$A$21:$I$24,MATCH($E781,'[1]2018_commission_structure-Start'!$A$21:$A$24,0),MATCH(Z$1,'[1]2018_commission_structure-Start'!$A$21:$I$21,0)),0)</f>
        <v>0</v>
      </c>
      <c r="AA781" s="28">
        <f t="shared" si="128"/>
        <v>143967.9</v>
      </c>
      <c r="AB781" s="28">
        <f t="shared" si="129"/>
        <v>202228.9</v>
      </c>
    </row>
    <row r="782" spans="1:28" x14ac:dyDescent="0.2">
      <c r="A782" s="25" t="str">
        <f t="shared" si="120"/>
        <v>Marysa Skalls</v>
      </c>
      <c r="B782" s="25">
        <v>8109358470</v>
      </c>
      <c r="C782" s="25" t="s">
        <v>1516</v>
      </c>
      <c r="D782" s="25" t="s">
        <v>1517</v>
      </c>
      <c r="E782" s="25" t="s">
        <v>29</v>
      </c>
      <c r="F782" s="25">
        <v>74649</v>
      </c>
      <c r="G782" s="25">
        <f>COUNTIF([1]deals_closed!D:D,B782)</f>
        <v>18</v>
      </c>
      <c r="H782" s="26">
        <f>SUMIF([1]deals_closed!D:D,B782,[1]deals_closed!C:C)</f>
        <v>646149</v>
      </c>
      <c r="I782" s="26">
        <f>VLOOKUP(E782,'[1]2018_commission_structure-Start'!$A$22:$I$24,9,FALSE)</f>
        <v>600000</v>
      </c>
      <c r="J782" s="26">
        <f t="shared" si="121"/>
        <v>750000</v>
      </c>
      <c r="K782" s="26">
        <f t="shared" si="122"/>
        <v>900000</v>
      </c>
      <c r="L782" s="26">
        <f t="shared" si="123"/>
        <v>1200000</v>
      </c>
      <c r="M782" s="27">
        <f t="shared" si="124"/>
        <v>1.0769150000000001</v>
      </c>
      <c r="N782" s="25" t="str">
        <f t="shared" si="125"/>
        <v>100-125%</v>
      </c>
      <c r="O782" s="28">
        <f>MIN(H782,I782)*INDEX('[1]2018_commission_structure-Start'!$A$21:$I$24,MATCH($E782,'[1]2018_commission_structure-Start'!$A$21:$A$24,0),MATCH(O$1,'[1]2018_commission_structure-Start'!$A$21:$I$21,0))</f>
        <v>78000</v>
      </c>
      <c r="P782" s="26">
        <f>IF(H782&gt;I782,MIN(H782-I782,J782-I782)*INDEX('[1]2018_commission_structure-Start'!$A$21:$I$24,MATCH($E782,'[1]2018_commission_structure-Start'!$A$21:$A$24,0), MATCH(P$1,'[1]2018_commission_structure-Start'!$A$21:$I$21,0)),0)</f>
        <v>7845.3300000000008</v>
      </c>
      <c r="Q782" s="26">
        <f>IF($H782&gt;J782,MIN($H782-J782,K782-J782)*INDEX('[1]2018_commission_structure-Start'!$A$21:$I$24,MATCH($E782,'[1]2018_commission_structure-Start'!$A$21:$A$24,0), MATCH(Q$1,'[1]2018_commission_structure-Start'!$A$21:$I$21,0)),0)</f>
        <v>0</v>
      </c>
      <c r="R782" s="26">
        <f>IF($H782&gt;K782,MIN($H782-K782,L782-K782)*INDEX('[1]2018_commission_structure-Start'!$A$21:$I$24,MATCH($E782,'[1]2018_commission_structure-Start'!$A$21:$A$24,0), MATCH(R$1,'[1]2018_commission_structure-Start'!$A$21:$I$21,0)),0)</f>
        <v>0</v>
      </c>
      <c r="S782" s="26">
        <f>IF(H782&gt;L782,(H782-L782)*INDEX('[1]2018_commission_structure-Start'!$A$21:$I$24,MATCH($E782,'[1]2018_commission_structure-Start'!$A$21:$A$24,0),MATCH(S$1,'[1]2018_commission_structure-Start'!$A$21:$I$21,0)),0)</f>
        <v>0</v>
      </c>
      <c r="T782" s="28">
        <f t="shared" si="126"/>
        <v>85845.33</v>
      </c>
      <c r="U782" s="28">
        <f t="shared" si="127"/>
        <v>160494.33000000002</v>
      </c>
      <c r="V782" s="28">
        <f>MIN(H782,I782)*INDEX('[1]2018_commission_structure-Start'!$A$15:$J$18,MATCH($E782,'[1]2018_commission_structure-Start'!$A$15:$A$18,0),MATCH(V$1,'[1]2018_commission_structure-Start'!$A$15:$J$15,0))</f>
        <v>90000</v>
      </c>
      <c r="W782" s="26">
        <f>IF($H782&gt;I782,MIN($H782-I782,J782-I782)*INDEX('[1]2018_commission_structure-Start'!$A$15:$J$18,MATCH($E782,'[1]2018_commission_structure-Start'!$A$15:$A$18,0),MATCH(W$1,'[1]2018_commission_structure-Start'!$A$15:$J$15,0)),0)</f>
        <v>8306.82</v>
      </c>
      <c r="X782" s="26">
        <f>IF($H782&gt;J782,MIN($H782-J782,K782-J782)*INDEX('[1]2018_commission_structure-Start'!$A$15:$J$18,MATCH($E782,'[1]2018_commission_structure-Start'!$A$15:$A$18,0),MATCH(X$1,'[1]2018_commission_structure-Start'!$A$15:$J$15,0)),0)</f>
        <v>0</v>
      </c>
      <c r="Y782" s="26">
        <f>IF($H782&gt;K782,MIN($H782-K782,L782-K782)*INDEX('[1]2018_commission_structure-Start'!$A$15:$J$18,MATCH($E782,'[1]2018_commission_structure-Start'!$A$15:$A$18,0),MATCH(Y$1,'[1]2018_commission_structure-Start'!$A$15:$J$15,0)),0)</f>
        <v>0</v>
      </c>
      <c r="Z782" s="26">
        <f>IF(H782&gt;L782,(H782-L782)*INDEX('[1]2018_commission_structure-Start'!$A$21:$I$24,MATCH($E782,'[1]2018_commission_structure-Start'!$A$21:$A$24,0),MATCH(Z$1,'[1]2018_commission_structure-Start'!$A$21:$I$21,0)),0)</f>
        <v>0</v>
      </c>
      <c r="AA782" s="28">
        <f t="shared" si="128"/>
        <v>98306.82</v>
      </c>
      <c r="AB782" s="28">
        <f t="shared" si="129"/>
        <v>172955.82</v>
      </c>
    </row>
    <row r="783" spans="1:28" x14ac:dyDescent="0.2">
      <c r="A783" s="25" t="str">
        <f t="shared" si="120"/>
        <v>Morty Kettlestringes</v>
      </c>
      <c r="B783" s="25">
        <v>2426144645</v>
      </c>
      <c r="C783" s="25" t="s">
        <v>1518</v>
      </c>
      <c r="D783" s="25" t="s">
        <v>1519</v>
      </c>
      <c r="E783" s="25" t="s">
        <v>7</v>
      </c>
      <c r="F783" s="25">
        <v>32787</v>
      </c>
      <c r="G783" s="25">
        <f>COUNTIF([1]deals_closed!D:D,B783)</f>
        <v>18</v>
      </c>
      <c r="H783" s="26">
        <f>SUMIF([1]deals_closed!D:D,B783,[1]deals_closed!C:C)</f>
        <v>700912</v>
      </c>
      <c r="I783" s="26">
        <f>VLOOKUP(E783,'[1]2018_commission_structure-Start'!$A$22:$I$24,9,FALSE)</f>
        <v>500000</v>
      </c>
      <c r="J783" s="26">
        <f t="shared" si="121"/>
        <v>625000</v>
      </c>
      <c r="K783" s="26">
        <f t="shared" si="122"/>
        <v>750000</v>
      </c>
      <c r="L783" s="26">
        <f t="shared" si="123"/>
        <v>1000000</v>
      </c>
      <c r="M783" s="27">
        <f t="shared" si="124"/>
        <v>1.401824</v>
      </c>
      <c r="N783" s="25" t="str">
        <f t="shared" si="125"/>
        <v>125-150%</v>
      </c>
      <c r="O783" s="28">
        <f>MIN(H783,I783)*INDEX('[1]2018_commission_structure-Start'!$A$21:$I$24,MATCH($E783,'[1]2018_commission_structure-Start'!$A$21:$A$24,0),MATCH(O$1,'[1]2018_commission_structure-Start'!$A$21:$I$21,0))</f>
        <v>50000</v>
      </c>
      <c r="P783" s="26">
        <f>IF(H783&gt;I783,MIN(H783-I783,J783-I783)*INDEX('[1]2018_commission_structure-Start'!$A$21:$I$24,MATCH($E783,'[1]2018_commission_structure-Start'!$A$21:$A$24,0), MATCH(P$1,'[1]2018_commission_structure-Start'!$A$21:$I$21,0)),0)</f>
        <v>18750</v>
      </c>
      <c r="Q783" s="26">
        <f>IF($H783&gt;J783,MIN($H783-J783,K783-J783)*INDEX('[1]2018_commission_structure-Start'!$A$21:$I$24,MATCH($E783,'[1]2018_commission_structure-Start'!$A$21:$A$24,0), MATCH(Q$1,'[1]2018_commission_structure-Start'!$A$21:$I$21,0)),0)</f>
        <v>13664.16</v>
      </c>
      <c r="R783" s="26">
        <f>IF($H783&gt;K783,MIN($H783-K783,L783-K783)*INDEX('[1]2018_commission_structure-Start'!$A$21:$I$24,MATCH($E783,'[1]2018_commission_structure-Start'!$A$21:$A$24,0), MATCH(R$1,'[1]2018_commission_structure-Start'!$A$21:$I$21,0)),0)</f>
        <v>0</v>
      </c>
      <c r="S783" s="26">
        <f>IF(H783&gt;L783,(H783-L783)*INDEX('[1]2018_commission_structure-Start'!$A$21:$I$24,MATCH($E783,'[1]2018_commission_structure-Start'!$A$21:$A$24,0),MATCH(S$1,'[1]2018_commission_structure-Start'!$A$21:$I$21,0)),0)</f>
        <v>0</v>
      </c>
      <c r="T783" s="28">
        <f t="shared" si="126"/>
        <v>82414.16</v>
      </c>
      <c r="U783" s="28">
        <f t="shared" si="127"/>
        <v>115201.16</v>
      </c>
      <c r="V783" s="28">
        <f>MIN(H783,I783)*INDEX('[1]2018_commission_structure-Start'!$A$15:$J$18,MATCH($E783,'[1]2018_commission_structure-Start'!$A$15:$A$18,0),MATCH(V$1,'[1]2018_commission_structure-Start'!$A$15:$J$15,0))</f>
        <v>60000</v>
      </c>
      <c r="W783" s="26">
        <f>IF($H783&gt;I783,MIN($H783-I783,J783-I783)*INDEX('[1]2018_commission_structure-Start'!$A$15:$J$18,MATCH($E783,'[1]2018_commission_structure-Start'!$A$15:$A$18,0),MATCH(W$1,'[1]2018_commission_structure-Start'!$A$15:$J$15,0)),0)</f>
        <v>21250</v>
      </c>
      <c r="X783" s="26">
        <f>IF($H783&gt;J783,MIN($H783-J783,K783-J783)*INDEX('[1]2018_commission_structure-Start'!$A$15:$J$18,MATCH($E783,'[1]2018_commission_structure-Start'!$A$15:$A$18,0),MATCH(X$1,'[1]2018_commission_structure-Start'!$A$15:$J$15,0)),0)</f>
        <v>15182.400000000001</v>
      </c>
      <c r="Y783" s="26">
        <f>IF($H783&gt;K783,MIN($H783-K783,L783-K783)*INDEX('[1]2018_commission_structure-Start'!$A$15:$J$18,MATCH($E783,'[1]2018_commission_structure-Start'!$A$15:$A$18,0),MATCH(Y$1,'[1]2018_commission_structure-Start'!$A$15:$J$15,0)),0)</f>
        <v>0</v>
      </c>
      <c r="Z783" s="26">
        <f>IF(H783&gt;L783,(H783-L783)*INDEX('[1]2018_commission_structure-Start'!$A$21:$I$24,MATCH($E783,'[1]2018_commission_structure-Start'!$A$21:$A$24,0),MATCH(Z$1,'[1]2018_commission_structure-Start'!$A$21:$I$21,0)),0)</f>
        <v>0</v>
      </c>
      <c r="AA783" s="28">
        <f t="shared" si="128"/>
        <v>96432.4</v>
      </c>
      <c r="AB783" s="28">
        <f t="shared" si="129"/>
        <v>129219.4</v>
      </c>
    </row>
    <row r="784" spans="1:28" x14ac:dyDescent="0.2">
      <c r="A784" s="25" t="str">
        <f t="shared" si="120"/>
        <v>Juditha Robe</v>
      </c>
      <c r="B784" s="25">
        <v>8467388188</v>
      </c>
      <c r="C784" s="25" t="s">
        <v>1520</v>
      </c>
      <c r="D784" s="25" t="s">
        <v>1521</v>
      </c>
      <c r="E784" s="25" t="s">
        <v>29</v>
      </c>
      <c r="F784" s="25">
        <v>60837</v>
      </c>
      <c r="G784" s="25">
        <f>COUNTIF([1]deals_closed!D:D,B784)</f>
        <v>14</v>
      </c>
      <c r="H784" s="26">
        <f>SUMIF([1]deals_closed!D:D,B784,[1]deals_closed!C:C)</f>
        <v>564088</v>
      </c>
      <c r="I784" s="26">
        <f>VLOOKUP(E784,'[1]2018_commission_structure-Start'!$A$22:$I$24,9,FALSE)</f>
        <v>600000</v>
      </c>
      <c r="J784" s="26">
        <f t="shared" si="121"/>
        <v>750000</v>
      </c>
      <c r="K784" s="26">
        <f t="shared" si="122"/>
        <v>900000</v>
      </c>
      <c r="L784" s="26">
        <f t="shared" si="123"/>
        <v>1200000</v>
      </c>
      <c r="M784" s="27">
        <f t="shared" si="124"/>
        <v>0.94014666666666669</v>
      </c>
      <c r="N784" s="25" t="str">
        <f t="shared" si="125"/>
        <v>0-100%</v>
      </c>
      <c r="O784" s="28">
        <f>MIN(H784,I784)*INDEX('[1]2018_commission_structure-Start'!$A$21:$I$24,MATCH($E784,'[1]2018_commission_structure-Start'!$A$21:$A$24,0),MATCH(O$1,'[1]2018_commission_structure-Start'!$A$21:$I$21,0))</f>
        <v>73331.44</v>
      </c>
      <c r="P784" s="26">
        <f>IF(H784&gt;I784,MIN(H784-I784,J784-I784)*INDEX('[1]2018_commission_structure-Start'!$A$21:$I$24,MATCH($E784,'[1]2018_commission_structure-Start'!$A$21:$A$24,0), MATCH(P$1,'[1]2018_commission_structure-Start'!$A$21:$I$21,0)),0)</f>
        <v>0</v>
      </c>
      <c r="Q784" s="26">
        <f>IF($H784&gt;J784,MIN($H784-J784,K784-J784)*INDEX('[1]2018_commission_structure-Start'!$A$21:$I$24,MATCH($E784,'[1]2018_commission_structure-Start'!$A$21:$A$24,0), MATCH(Q$1,'[1]2018_commission_structure-Start'!$A$21:$I$21,0)),0)</f>
        <v>0</v>
      </c>
      <c r="R784" s="26">
        <f>IF($H784&gt;K784,MIN($H784-K784,L784-K784)*INDEX('[1]2018_commission_structure-Start'!$A$21:$I$24,MATCH($E784,'[1]2018_commission_structure-Start'!$A$21:$A$24,0), MATCH(R$1,'[1]2018_commission_structure-Start'!$A$21:$I$21,0)),0)</f>
        <v>0</v>
      </c>
      <c r="S784" s="26">
        <f>IF(H784&gt;L784,(H784-L784)*INDEX('[1]2018_commission_structure-Start'!$A$21:$I$24,MATCH($E784,'[1]2018_commission_structure-Start'!$A$21:$A$24,0),MATCH(S$1,'[1]2018_commission_structure-Start'!$A$21:$I$21,0)),0)</f>
        <v>0</v>
      </c>
      <c r="T784" s="28">
        <f t="shared" si="126"/>
        <v>73331.44</v>
      </c>
      <c r="U784" s="28">
        <f t="shared" si="127"/>
        <v>134168.44</v>
      </c>
      <c r="V784" s="28">
        <f>MIN(H784,I784)*INDEX('[1]2018_commission_structure-Start'!$A$15:$J$18,MATCH($E784,'[1]2018_commission_structure-Start'!$A$15:$A$18,0),MATCH(V$1,'[1]2018_commission_structure-Start'!$A$15:$J$15,0))</f>
        <v>84613.2</v>
      </c>
      <c r="W784" s="26">
        <f>IF($H784&gt;I784,MIN($H784-I784,J784-I784)*INDEX('[1]2018_commission_structure-Start'!$A$15:$J$18,MATCH($E784,'[1]2018_commission_structure-Start'!$A$15:$A$18,0),MATCH(W$1,'[1]2018_commission_structure-Start'!$A$15:$J$15,0)),0)</f>
        <v>0</v>
      </c>
      <c r="X784" s="26">
        <f>IF($H784&gt;J784,MIN($H784-J784,K784-J784)*INDEX('[1]2018_commission_structure-Start'!$A$15:$J$18,MATCH($E784,'[1]2018_commission_structure-Start'!$A$15:$A$18,0),MATCH(X$1,'[1]2018_commission_structure-Start'!$A$15:$J$15,0)),0)</f>
        <v>0</v>
      </c>
      <c r="Y784" s="26">
        <f>IF($H784&gt;K784,MIN($H784-K784,L784-K784)*INDEX('[1]2018_commission_structure-Start'!$A$15:$J$18,MATCH($E784,'[1]2018_commission_structure-Start'!$A$15:$A$18,0),MATCH(Y$1,'[1]2018_commission_structure-Start'!$A$15:$J$15,0)),0)</f>
        <v>0</v>
      </c>
      <c r="Z784" s="26">
        <f>IF(H784&gt;L784,(H784-L784)*INDEX('[1]2018_commission_structure-Start'!$A$21:$I$24,MATCH($E784,'[1]2018_commission_structure-Start'!$A$21:$A$24,0),MATCH(Z$1,'[1]2018_commission_structure-Start'!$A$21:$I$21,0)),0)</f>
        <v>0</v>
      </c>
      <c r="AA784" s="28">
        <f t="shared" si="128"/>
        <v>84613.2</v>
      </c>
      <c r="AB784" s="28">
        <f t="shared" si="129"/>
        <v>145450.20000000001</v>
      </c>
    </row>
    <row r="785" spans="1:28" x14ac:dyDescent="0.2">
      <c r="A785" s="25" t="str">
        <f t="shared" si="120"/>
        <v>Winston Pech</v>
      </c>
      <c r="B785" s="25">
        <v>3524504531</v>
      </c>
      <c r="C785" s="25" t="s">
        <v>1522</v>
      </c>
      <c r="D785" s="25" t="s">
        <v>1523</v>
      </c>
      <c r="E785" s="25" t="s">
        <v>10</v>
      </c>
      <c r="F785" s="25">
        <v>106058</v>
      </c>
      <c r="G785" s="25">
        <f>COUNTIF([1]deals_closed!D:D,B785)</f>
        <v>21</v>
      </c>
      <c r="H785" s="26">
        <f>SUMIF([1]deals_closed!D:D,B785,[1]deals_closed!C:C)</f>
        <v>716444</v>
      </c>
      <c r="I785" s="26">
        <f>VLOOKUP(E785,'[1]2018_commission_structure-Start'!$A$22:$I$24,9,FALSE)</f>
        <v>750000</v>
      </c>
      <c r="J785" s="26">
        <f t="shared" si="121"/>
        <v>937500</v>
      </c>
      <c r="K785" s="26">
        <f t="shared" si="122"/>
        <v>1125000</v>
      </c>
      <c r="L785" s="26">
        <f t="shared" si="123"/>
        <v>1500000</v>
      </c>
      <c r="M785" s="27">
        <f t="shared" si="124"/>
        <v>0.9552586666666667</v>
      </c>
      <c r="N785" s="25" t="str">
        <f t="shared" si="125"/>
        <v>0-100%</v>
      </c>
      <c r="O785" s="28">
        <f>MIN(H785,I785)*INDEX('[1]2018_commission_structure-Start'!$A$21:$I$24,MATCH($E785,'[1]2018_commission_structure-Start'!$A$21:$A$24,0),MATCH(O$1,'[1]2018_commission_structure-Start'!$A$21:$I$21,0))</f>
        <v>107466.59999999999</v>
      </c>
      <c r="P785" s="26">
        <f>IF(H785&gt;I785,MIN(H785-I785,J785-I785)*INDEX('[1]2018_commission_structure-Start'!$A$21:$I$24,MATCH($E785,'[1]2018_commission_structure-Start'!$A$21:$A$24,0), MATCH(P$1,'[1]2018_commission_structure-Start'!$A$21:$I$21,0)),0)</f>
        <v>0</v>
      </c>
      <c r="Q785" s="26">
        <f>IF($H785&gt;J785,MIN($H785-J785,K785-J785)*INDEX('[1]2018_commission_structure-Start'!$A$21:$I$24,MATCH($E785,'[1]2018_commission_structure-Start'!$A$21:$A$24,0), MATCH(Q$1,'[1]2018_commission_structure-Start'!$A$21:$I$21,0)),0)</f>
        <v>0</v>
      </c>
      <c r="R785" s="26">
        <f>IF($H785&gt;K785,MIN($H785-K785,L785-K785)*INDEX('[1]2018_commission_structure-Start'!$A$21:$I$24,MATCH($E785,'[1]2018_commission_structure-Start'!$A$21:$A$24,0), MATCH(R$1,'[1]2018_commission_structure-Start'!$A$21:$I$21,0)),0)</f>
        <v>0</v>
      </c>
      <c r="S785" s="26">
        <f>IF(H785&gt;L785,(H785-L785)*INDEX('[1]2018_commission_structure-Start'!$A$21:$I$24,MATCH($E785,'[1]2018_commission_structure-Start'!$A$21:$A$24,0),MATCH(S$1,'[1]2018_commission_structure-Start'!$A$21:$I$21,0)),0)</f>
        <v>0</v>
      </c>
      <c r="T785" s="28">
        <f t="shared" si="126"/>
        <v>107466.59999999999</v>
      </c>
      <c r="U785" s="28">
        <f t="shared" si="127"/>
        <v>213524.59999999998</v>
      </c>
      <c r="V785" s="28">
        <f>MIN(H785,I785)*INDEX('[1]2018_commission_structure-Start'!$A$15:$J$18,MATCH($E785,'[1]2018_commission_structure-Start'!$A$15:$A$18,0),MATCH(V$1,'[1]2018_commission_structure-Start'!$A$15:$J$15,0))</f>
        <v>107466.59999999999</v>
      </c>
      <c r="W785" s="26">
        <f>IF($H785&gt;I785,MIN($H785-I785,J785-I785)*INDEX('[1]2018_commission_structure-Start'!$A$15:$J$18,MATCH($E785,'[1]2018_commission_structure-Start'!$A$15:$A$18,0),MATCH(W$1,'[1]2018_commission_structure-Start'!$A$15:$J$15,0)),0)</f>
        <v>0</v>
      </c>
      <c r="X785" s="26">
        <f>IF($H785&gt;J785,MIN($H785-J785,K785-J785)*INDEX('[1]2018_commission_structure-Start'!$A$15:$J$18,MATCH($E785,'[1]2018_commission_structure-Start'!$A$15:$A$18,0),MATCH(X$1,'[1]2018_commission_structure-Start'!$A$15:$J$15,0)),0)</f>
        <v>0</v>
      </c>
      <c r="Y785" s="26">
        <f>IF($H785&gt;K785,MIN($H785-K785,L785-K785)*INDEX('[1]2018_commission_structure-Start'!$A$15:$J$18,MATCH($E785,'[1]2018_commission_structure-Start'!$A$15:$A$18,0),MATCH(Y$1,'[1]2018_commission_structure-Start'!$A$15:$J$15,0)),0)</f>
        <v>0</v>
      </c>
      <c r="Z785" s="26">
        <f>IF(H785&gt;L785,(H785-L785)*INDEX('[1]2018_commission_structure-Start'!$A$21:$I$24,MATCH($E785,'[1]2018_commission_structure-Start'!$A$21:$A$24,0),MATCH(Z$1,'[1]2018_commission_structure-Start'!$A$21:$I$21,0)),0)</f>
        <v>0</v>
      </c>
      <c r="AA785" s="28">
        <f t="shared" si="128"/>
        <v>107466.59999999999</v>
      </c>
      <c r="AB785" s="28">
        <f t="shared" si="129"/>
        <v>213524.59999999998</v>
      </c>
    </row>
    <row r="786" spans="1:28" x14ac:dyDescent="0.2">
      <c r="A786" s="25" t="str">
        <f t="shared" si="120"/>
        <v>Brandtr Lathwood</v>
      </c>
      <c r="B786" s="25">
        <v>6148235056</v>
      </c>
      <c r="C786" s="25" t="s">
        <v>1524</v>
      </c>
      <c r="D786" s="25" t="s">
        <v>1525</v>
      </c>
      <c r="E786" s="25" t="s">
        <v>10</v>
      </c>
      <c r="F786" s="25">
        <v>117912</v>
      </c>
      <c r="G786" s="25">
        <f>COUNTIF([1]deals_closed!D:D,B786)</f>
        <v>21</v>
      </c>
      <c r="H786" s="26">
        <f>SUMIF([1]deals_closed!D:D,B786,[1]deals_closed!C:C)</f>
        <v>724454</v>
      </c>
      <c r="I786" s="26">
        <f>VLOOKUP(E786,'[1]2018_commission_structure-Start'!$A$22:$I$24,9,FALSE)</f>
        <v>750000</v>
      </c>
      <c r="J786" s="26">
        <f t="shared" si="121"/>
        <v>937500</v>
      </c>
      <c r="K786" s="26">
        <f t="shared" si="122"/>
        <v>1125000</v>
      </c>
      <c r="L786" s="26">
        <f t="shared" si="123"/>
        <v>1500000</v>
      </c>
      <c r="M786" s="27">
        <f t="shared" si="124"/>
        <v>0.96593866666666661</v>
      </c>
      <c r="N786" s="25" t="str">
        <f t="shared" si="125"/>
        <v>0-100%</v>
      </c>
      <c r="O786" s="28">
        <f>MIN(H786,I786)*INDEX('[1]2018_commission_structure-Start'!$A$21:$I$24,MATCH($E786,'[1]2018_commission_structure-Start'!$A$21:$A$24,0),MATCH(O$1,'[1]2018_commission_structure-Start'!$A$21:$I$21,0))</f>
        <v>108668.09999999999</v>
      </c>
      <c r="P786" s="26">
        <f>IF(H786&gt;I786,MIN(H786-I786,J786-I786)*INDEX('[1]2018_commission_structure-Start'!$A$21:$I$24,MATCH($E786,'[1]2018_commission_structure-Start'!$A$21:$A$24,0), MATCH(P$1,'[1]2018_commission_structure-Start'!$A$21:$I$21,0)),0)</f>
        <v>0</v>
      </c>
      <c r="Q786" s="26">
        <f>IF($H786&gt;J786,MIN($H786-J786,K786-J786)*INDEX('[1]2018_commission_structure-Start'!$A$21:$I$24,MATCH($E786,'[1]2018_commission_structure-Start'!$A$21:$A$24,0), MATCH(Q$1,'[1]2018_commission_structure-Start'!$A$21:$I$21,0)),0)</f>
        <v>0</v>
      </c>
      <c r="R786" s="26">
        <f>IF($H786&gt;K786,MIN($H786-K786,L786-K786)*INDEX('[1]2018_commission_structure-Start'!$A$21:$I$24,MATCH($E786,'[1]2018_commission_structure-Start'!$A$21:$A$24,0), MATCH(R$1,'[1]2018_commission_structure-Start'!$A$21:$I$21,0)),0)</f>
        <v>0</v>
      </c>
      <c r="S786" s="26">
        <f>IF(H786&gt;L786,(H786-L786)*INDEX('[1]2018_commission_structure-Start'!$A$21:$I$24,MATCH($E786,'[1]2018_commission_structure-Start'!$A$21:$A$24,0),MATCH(S$1,'[1]2018_commission_structure-Start'!$A$21:$I$21,0)),0)</f>
        <v>0</v>
      </c>
      <c r="T786" s="28">
        <f t="shared" si="126"/>
        <v>108668.09999999999</v>
      </c>
      <c r="U786" s="28">
        <f t="shared" si="127"/>
        <v>226580.09999999998</v>
      </c>
      <c r="V786" s="28">
        <f>MIN(H786,I786)*INDEX('[1]2018_commission_structure-Start'!$A$15:$J$18,MATCH($E786,'[1]2018_commission_structure-Start'!$A$15:$A$18,0),MATCH(V$1,'[1]2018_commission_structure-Start'!$A$15:$J$15,0))</f>
        <v>108668.09999999999</v>
      </c>
      <c r="W786" s="26">
        <f>IF($H786&gt;I786,MIN($H786-I786,J786-I786)*INDEX('[1]2018_commission_structure-Start'!$A$15:$J$18,MATCH($E786,'[1]2018_commission_structure-Start'!$A$15:$A$18,0),MATCH(W$1,'[1]2018_commission_structure-Start'!$A$15:$J$15,0)),0)</f>
        <v>0</v>
      </c>
      <c r="X786" s="26">
        <f>IF($H786&gt;J786,MIN($H786-J786,K786-J786)*INDEX('[1]2018_commission_structure-Start'!$A$15:$J$18,MATCH($E786,'[1]2018_commission_structure-Start'!$A$15:$A$18,0),MATCH(X$1,'[1]2018_commission_structure-Start'!$A$15:$J$15,0)),0)</f>
        <v>0</v>
      </c>
      <c r="Y786" s="26">
        <f>IF($H786&gt;K786,MIN($H786-K786,L786-K786)*INDEX('[1]2018_commission_structure-Start'!$A$15:$J$18,MATCH($E786,'[1]2018_commission_structure-Start'!$A$15:$A$18,0),MATCH(Y$1,'[1]2018_commission_structure-Start'!$A$15:$J$15,0)),0)</f>
        <v>0</v>
      </c>
      <c r="Z786" s="26">
        <f>IF(H786&gt;L786,(H786-L786)*INDEX('[1]2018_commission_structure-Start'!$A$21:$I$24,MATCH($E786,'[1]2018_commission_structure-Start'!$A$21:$A$24,0),MATCH(Z$1,'[1]2018_commission_structure-Start'!$A$21:$I$21,0)),0)</f>
        <v>0</v>
      </c>
      <c r="AA786" s="28">
        <f t="shared" si="128"/>
        <v>108668.09999999999</v>
      </c>
      <c r="AB786" s="28">
        <f t="shared" si="129"/>
        <v>226580.09999999998</v>
      </c>
    </row>
    <row r="787" spans="1:28" x14ac:dyDescent="0.2">
      <c r="A787" s="25" t="str">
        <f t="shared" si="120"/>
        <v>Emelyne Rochford</v>
      </c>
      <c r="B787" s="25">
        <v>1351073265</v>
      </c>
      <c r="C787" s="25" t="s">
        <v>1526</v>
      </c>
      <c r="D787" s="25" t="s">
        <v>1527</v>
      </c>
      <c r="E787" s="25" t="s">
        <v>10</v>
      </c>
      <c r="F787" s="25">
        <v>80670</v>
      </c>
      <c r="G787" s="25">
        <f>COUNTIF([1]deals_closed!D:D,B787)</f>
        <v>22</v>
      </c>
      <c r="H787" s="26">
        <f>SUMIF([1]deals_closed!D:D,B787,[1]deals_closed!C:C)</f>
        <v>744781</v>
      </c>
      <c r="I787" s="26">
        <f>VLOOKUP(E787,'[1]2018_commission_structure-Start'!$A$22:$I$24,9,FALSE)</f>
        <v>750000</v>
      </c>
      <c r="J787" s="26">
        <f t="shared" si="121"/>
        <v>937500</v>
      </c>
      <c r="K787" s="26">
        <f t="shared" si="122"/>
        <v>1125000</v>
      </c>
      <c r="L787" s="26">
        <f t="shared" si="123"/>
        <v>1500000</v>
      </c>
      <c r="M787" s="27">
        <f t="shared" si="124"/>
        <v>0.99304133333333333</v>
      </c>
      <c r="N787" s="25" t="str">
        <f t="shared" si="125"/>
        <v>0-100%</v>
      </c>
      <c r="O787" s="28">
        <f>MIN(H787,I787)*INDEX('[1]2018_commission_structure-Start'!$A$21:$I$24,MATCH($E787,'[1]2018_commission_structure-Start'!$A$21:$A$24,0),MATCH(O$1,'[1]2018_commission_structure-Start'!$A$21:$I$21,0))</f>
        <v>111717.15</v>
      </c>
      <c r="P787" s="26">
        <f>IF(H787&gt;I787,MIN(H787-I787,J787-I787)*INDEX('[1]2018_commission_structure-Start'!$A$21:$I$24,MATCH($E787,'[1]2018_commission_structure-Start'!$A$21:$A$24,0), MATCH(P$1,'[1]2018_commission_structure-Start'!$A$21:$I$21,0)),0)</f>
        <v>0</v>
      </c>
      <c r="Q787" s="26">
        <f>IF($H787&gt;J787,MIN($H787-J787,K787-J787)*INDEX('[1]2018_commission_structure-Start'!$A$21:$I$24,MATCH($E787,'[1]2018_commission_structure-Start'!$A$21:$A$24,0), MATCH(Q$1,'[1]2018_commission_structure-Start'!$A$21:$I$21,0)),0)</f>
        <v>0</v>
      </c>
      <c r="R787" s="26">
        <f>IF($H787&gt;K787,MIN($H787-K787,L787-K787)*INDEX('[1]2018_commission_structure-Start'!$A$21:$I$24,MATCH($E787,'[1]2018_commission_structure-Start'!$A$21:$A$24,0), MATCH(R$1,'[1]2018_commission_structure-Start'!$A$21:$I$21,0)),0)</f>
        <v>0</v>
      </c>
      <c r="S787" s="26">
        <f>IF(H787&gt;L787,(H787-L787)*INDEX('[1]2018_commission_structure-Start'!$A$21:$I$24,MATCH($E787,'[1]2018_commission_structure-Start'!$A$21:$A$24,0),MATCH(S$1,'[1]2018_commission_structure-Start'!$A$21:$I$21,0)),0)</f>
        <v>0</v>
      </c>
      <c r="T787" s="28">
        <f t="shared" si="126"/>
        <v>111717.15</v>
      </c>
      <c r="U787" s="28">
        <f t="shared" si="127"/>
        <v>192387.15</v>
      </c>
      <c r="V787" s="28">
        <f>MIN(H787,I787)*INDEX('[1]2018_commission_structure-Start'!$A$15:$J$18,MATCH($E787,'[1]2018_commission_structure-Start'!$A$15:$A$18,0),MATCH(V$1,'[1]2018_commission_structure-Start'!$A$15:$J$15,0))</f>
        <v>111717.15</v>
      </c>
      <c r="W787" s="26">
        <f>IF($H787&gt;I787,MIN($H787-I787,J787-I787)*INDEX('[1]2018_commission_structure-Start'!$A$15:$J$18,MATCH($E787,'[1]2018_commission_structure-Start'!$A$15:$A$18,0),MATCH(W$1,'[1]2018_commission_structure-Start'!$A$15:$J$15,0)),0)</f>
        <v>0</v>
      </c>
      <c r="X787" s="26">
        <f>IF($H787&gt;J787,MIN($H787-J787,K787-J787)*INDEX('[1]2018_commission_structure-Start'!$A$15:$J$18,MATCH($E787,'[1]2018_commission_structure-Start'!$A$15:$A$18,0),MATCH(X$1,'[1]2018_commission_structure-Start'!$A$15:$J$15,0)),0)</f>
        <v>0</v>
      </c>
      <c r="Y787" s="26">
        <f>IF($H787&gt;K787,MIN($H787-K787,L787-K787)*INDEX('[1]2018_commission_structure-Start'!$A$15:$J$18,MATCH($E787,'[1]2018_commission_structure-Start'!$A$15:$A$18,0),MATCH(Y$1,'[1]2018_commission_structure-Start'!$A$15:$J$15,0)),0)</f>
        <v>0</v>
      </c>
      <c r="Z787" s="26">
        <f>IF(H787&gt;L787,(H787-L787)*INDEX('[1]2018_commission_structure-Start'!$A$21:$I$24,MATCH($E787,'[1]2018_commission_structure-Start'!$A$21:$A$24,0),MATCH(Z$1,'[1]2018_commission_structure-Start'!$A$21:$I$21,0)),0)</f>
        <v>0</v>
      </c>
      <c r="AA787" s="28">
        <f t="shared" si="128"/>
        <v>111717.15</v>
      </c>
      <c r="AB787" s="28">
        <f t="shared" si="129"/>
        <v>192387.15</v>
      </c>
    </row>
    <row r="788" spans="1:28" x14ac:dyDescent="0.2">
      <c r="A788" s="25" t="str">
        <f t="shared" si="120"/>
        <v>Amalle Reymers</v>
      </c>
      <c r="B788" s="25">
        <v>1892125439</v>
      </c>
      <c r="C788" s="25" t="s">
        <v>600</v>
      </c>
      <c r="D788" s="25" t="s">
        <v>1528</v>
      </c>
      <c r="E788" s="25" t="s">
        <v>10</v>
      </c>
      <c r="F788" s="25">
        <v>95373</v>
      </c>
      <c r="G788" s="25">
        <f>COUNTIF([1]deals_closed!D:D,B788)</f>
        <v>31</v>
      </c>
      <c r="H788" s="26">
        <f>SUMIF([1]deals_closed!D:D,B788,[1]deals_closed!C:C)</f>
        <v>1143315</v>
      </c>
      <c r="I788" s="26">
        <f>VLOOKUP(E788,'[1]2018_commission_structure-Start'!$A$22:$I$24,9,FALSE)</f>
        <v>750000</v>
      </c>
      <c r="J788" s="26">
        <f t="shared" si="121"/>
        <v>937500</v>
      </c>
      <c r="K788" s="26">
        <f t="shared" si="122"/>
        <v>1125000</v>
      </c>
      <c r="L788" s="26">
        <f t="shared" si="123"/>
        <v>1500000</v>
      </c>
      <c r="M788" s="27">
        <f t="shared" si="124"/>
        <v>1.5244200000000001</v>
      </c>
      <c r="N788" s="25" t="str">
        <f t="shared" si="125"/>
        <v>150-200%</v>
      </c>
      <c r="O788" s="28">
        <f>MIN(H788,I788)*INDEX('[1]2018_commission_structure-Start'!$A$21:$I$24,MATCH($E788,'[1]2018_commission_structure-Start'!$A$21:$A$24,0),MATCH(O$1,'[1]2018_commission_structure-Start'!$A$21:$I$21,0))</f>
        <v>112500</v>
      </c>
      <c r="P788" s="26">
        <f>IF(H788&gt;I788,MIN(H788-I788,J788-I788)*INDEX('[1]2018_commission_structure-Start'!$A$21:$I$24,MATCH($E788,'[1]2018_commission_structure-Start'!$A$21:$A$24,0), MATCH(P$1,'[1]2018_commission_structure-Start'!$A$21:$I$21,0)),0)</f>
        <v>35625</v>
      </c>
      <c r="Q788" s="26">
        <f>IF($H788&gt;J788,MIN($H788-J788,K788-J788)*INDEX('[1]2018_commission_structure-Start'!$A$21:$I$24,MATCH($E788,'[1]2018_commission_structure-Start'!$A$21:$A$24,0), MATCH(Q$1,'[1]2018_commission_structure-Start'!$A$21:$I$21,0)),0)</f>
        <v>43125</v>
      </c>
      <c r="R788" s="26">
        <f>IF($H788&gt;K788,MIN($H788-K788,L788-K788)*INDEX('[1]2018_commission_structure-Start'!$A$21:$I$24,MATCH($E788,'[1]2018_commission_structure-Start'!$A$21:$A$24,0), MATCH(R$1,'[1]2018_commission_structure-Start'!$A$21:$I$21,0)),0)</f>
        <v>5494.5</v>
      </c>
      <c r="S788" s="26">
        <f>IF(H788&gt;L788,(H788-L788)*INDEX('[1]2018_commission_structure-Start'!$A$21:$I$24,MATCH($E788,'[1]2018_commission_structure-Start'!$A$21:$A$24,0),MATCH(S$1,'[1]2018_commission_structure-Start'!$A$21:$I$21,0)),0)</f>
        <v>0</v>
      </c>
      <c r="T788" s="28">
        <f t="shared" si="126"/>
        <v>196744.5</v>
      </c>
      <c r="U788" s="28">
        <f t="shared" si="127"/>
        <v>292117.5</v>
      </c>
      <c r="V788" s="28">
        <f>MIN(H788,I788)*INDEX('[1]2018_commission_structure-Start'!$A$15:$J$18,MATCH($E788,'[1]2018_commission_structure-Start'!$A$15:$A$18,0),MATCH(V$1,'[1]2018_commission_structure-Start'!$A$15:$J$15,0))</f>
        <v>112500</v>
      </c>
      <c r="W788" s="26">
        <f>IF($H788&gt;I788,MIN($H788-I788,J788-I788)*INDEX('[1]2018_commission_structure-Start'!$A$15:$J$18,MATCH($E788,'[1]2018_commission_structure-Start'!$A$15:$A$18,0),MATCH(W$1,'[1]2018_commission_structure-Start'!$A$15:$J$15,0)),0)</f>
        <v>41250</v>
      </c>
      <c r="X788" s="26">
        <f>IF($H788&gt;J788,MIN($H788-J788,K788-J788)*INDEX('[1]2018_commission_structure-Start'!$A$15:$J$18,MATCH($E788,'[1]2018_commission_structure-Start'!$A$15:$A$18,0),MATCH(X$1,'[1]2018_commission_structure-Start'!$A$15:$J$15,0)),0)</f>
        <v>46875</v>
      </c>
      <c r="Y788" s="26">
        <f>IF($H788&gt;K788,MIN($H788-K788,L788-K788)*INDEX('[1]2018_commission_structure-Start'!$A$15:$J$18,MATCH($E788,'[1]2018_commission_structure-Start'!$A$15:$A$18,0),MATCH(Y$1,'[1]2018_commission_structure-Start'!$A$15:$J$15,0)),0)</f>
        <v>6043.9500000000007</v>
      </c>
      <c r="Z788" s="26">
        <f>IF(H788&gt;L788,(H788-L788)*INDEX('[1]2018_commission_structure-Start'!$A$21:$I$24,MATCH($E788,'[1]2018_commission_structure-Start'!$A$21:$A$24,0),MATCH(Z$1,'[1]2018_commission_structure-Start'!$A$21:$I$21,0)),0)</f>
        <v>0</v>
      </c>
      <c r="AA788" s="28">
        <f t="shared" si="128"/>
        <v>206668.95</v>
      </c>
      <c r="AB788" s="28">
        <f t="shared" si="129"/>
        <v>302041.95</v>
      </c>
    </row>
    <row r="789" spans="1:28" x14ac:dyDescent="0.2">
      <c r="A789" s="25" t="str">
        <f t="shared" si="120"/>
        <v>Antonella Horrod</v>
      </c>
      <c r="B789" s="25">
        <v>37593587</v>
      </c>
      <c r="C789" s="25" t="s">
        <v>1529</v>
      </c>
      <c r="D789" s="25" t="s">
        <v>1530</v>
      </c>
      <c r="E789" s="25" t="s">
        <v>10</v>
      </c>
      <c r="F789" s="25">
        <v>112138</v>
      </c>
      <c r="G789" s="25">
        <f>COUNTIF([1]deals_closed!D:D,B789)</f>
        <v>21</v>
      </c>
      <c r="H789" s="26">
        <f>SUMIF([1]deals_closed!D:D,B789,[1]deals_closed!C:C)</f>
        <v>697983</v>
      </c>
      <c r="I789" s="26">
        <f>VLOOKUP(E789,'[1]2018_commission_structure-Start'!$A$22:$I$24,9,FALSE)</f>
        <v>750000</v>
      </c>
      <c r="J789" s="26">
        <f t="shared" si="121"/>
        <v>937500</v>
      </c>
      <c r="K789" s="26">
        <f t="shared" si="122"/>
        <v>1125000</v>
      </c>
      <c r="L789" s="26">
        <f t="shared" si="123"/>
        <v>1500000</v>
      </c>
      <c r="M789" s="27">
        <f t="shared" si="124"/>
        <v>0.93064400000000003</v>
      </c>
      <c r="N789" s="25" t="str">
        <f t="shared" si="125"/>
        <v>0-100%</v>
      </c>
      <c r="O789" s="28">
        <f>MIN(H789,I789)*INDEX('[1]2018_commission_structure-Start'!$A$21:$I$24,MATCH($E789,'[1]2018_commission_structure-Start'!$A$21:$A$24,0),MATCH(O$1,'[1]2018_commission_structure-Start'!$A$21:$I$21,0))</f>
        <v>104697.45</v>
      </c>
      <c r="P789" s="26">
        <f>IF(H789&gt;I789,MIN(H789-I789,J789-I789)*INDEX('[1]2018_commission_structure-Start'!$A$21:$I$24,MATCH($E789,'[1]2018_commission_structure-Start'!$A$21:$A$24,0), MATCH(P$1,'[1]2018_commission_structure-Start'!$A$21:$I$21,0)),0)</f>
        <v>0</v>
      </c>
      <c r="Q789" s="26">
        <f>IF($H789&gt;J789,MIN($H789-J789,K789-J789)*INDEX('[1]2018_commission_structure-Start'!$A$21:$I$24,MATCH($E789,'[1]2018_commission_structure-Start'!$A$21:$A$24,0), MATCH(Q$1,'[1]2018_commission_structure-Start'!$A$21:$I$21,0)),0)</f>
        <v>0</v>
      </c>
      <c r="R789" s="26">
        <f>IF($H789&gt;K789,MIN($H789-K789,L789-K789)*INDEX('[1]2018_commission_structure-Start'!$A$21:$I$24,MATCH($E789,'[1]2018_commission_structure-Start'!$A$21:$A$24,0), MATCH(R$1,'[1]2018_commission_structure-Start'!$A$21:$I$21,0)),0)</f>
        <v>0</v>
      </c>
      <c r="S789" s="26">
        <f>IF(H789&gt;L789,(H789-L789)*INDEX('[1]2018_commission_structure-Start'!$A$21:$I$24,MATCH($E789,'[1]2018_commission_structure-Start'!$A$21:$A$24,0),MATCH(S$1,'[1]2018_commission_structure-Start'!$A$21:$I$21,0)),0)</f>
        <v>0</v>
      </c>
      <c r="T789" s="28">
        <f t="shared" si="126"/>
        <v>104697.45</v>
      </c>
      <c r="U789" s="28">
        <f t="shared" si="127"/>
        <v>216835.45</v>
      </c>
      <c r="V789" s="28">
        <f>MIN(H789,I789)*INDEX('[1]2018_commission_structure-Start'!$A$15:$J$18,MATCH($E789,'[1]2018_commission_structure-Start'!$A$15:$A$18,0),MATCH(V$1,'[1]2018_commission_structure-Start'!$A$15:$J$15,0))</f>
        <v>104697.45</v>
      </c>
      <c r="W789" s="26">
        <f>IF($H789&gt;I789,MIN($H789-I789,J789-I789)*INDEX('[1]2018_commission_structure-Start'!$A$15:$J$18,MATCH($E789,'[1]2018_commission_structure-Start'!$A$15:$A$18,0),MATCH(W$1,'[1]2018_commission_structure-Start'!$A$15:$J$15,0)),0)</f>
        <v>0</v>
      </c>
      <c r="X789" s="26">
        <f>IF($H789&gt;J789,MIN($H789-J789,K789-J789)*INDEX('[1]2018_commission_structure-Start'!$A$15:$J$18,MATCH($E789,'[1]2018_commission_structure-Start'!$A$15:$A$18,0),MATCH(X$1,'[1]2018_commission_structure-Start'!$A$15:$J$15,0)),0)</f>
        <v>0</v>
      </c>
      <c r="Y789" s="26">
        <f>IF($H789&gt;K789,MIN($H789-K789,L789-K789)*INDEX('[1]2018_commission_structure-Start'!$A$15:$J$18,MATCH($E789,'[1]2018_commission_structure-Start'!$A$15:$A$18,0),MATCH(Y$1,'[1]2018_commission_structure-Start'!$A$15:$J$15,0)),0)</f>
        <v>0</v>
      </c>
      <c r="Z789" s="26">
        <f>IF(H789&gt;L789,(H789-L789)*INDEX('[1]2018_commission_structure-Start'!$A$21:$I$24,MATCH($E789,'[1]2018_commission_structure-Start'!$A$21:$A$24,0),MATCH(Z$1,'[1]2018_commission_structure-Start'!$A$21:$I$21,0)),0)</f>
        <v>0</v>
      </c>
      <c r="AA789" s="28">
        <f t="shared" si="128"/>
        <v>104697.45</v>
      </c>
      <c r="AB789" s="28">
        <f t="shared" si="129"/>
        <v>216835.45</v>
      </c>
    </row>
    <row r="790" spans="1:28" x14ac:dyDescent="0.2">
      <c r="A790" s="25" t="str">
        <f t="shared" si="120"/>
        <v>Junina Galland</v>
      </c>
      <c r="B790" s="25">
        <v>5675852751</v>
      </c>
      <c r="C790" s="25" t="s">
        <v>1531</v>
      </c>
      <c r="D790" s="25" t="s">
        <v>130</v>
      </c>
      <c r="E790" s="25" t="s">
        <v>7</v>
      </c>
      <c r="F790" s="25">
        <v>62435</v>
      </c>
      <c r="G790" s="25">
        <f>COUNTIF([1]deals_closed!D:D,B790)</f>
        <v>16</v>
      </c>
      <c r="H790" s="26">
        <f>SUMIF([1]deals_closed!D:D,B790,[1]deals_closed!C:C)</f>
        <v>637937</v>
      </c>
      <c r="I790" s="26">
        <f>VLOOKUP(E790,'[1]2018_commission_structure-Start'!$A$22:$I$24,9,FALSE)</f>
        <v>500000</v>
      </c>
      <c r="J790" s="26">
        <f t="shared" si="121"/>
        <v>625000</v>
      </c>
      <c r="K790" s="26">
        <f t="shared" si="122"/>
        <v>750000</v>
      </c>
      <c r="L790" s="26">
        <f t="shared" si="123"/>
        <v>1000000</v>
      </c>
      <c r="M790" s="27">
        <f t="shared" si="124"/>
        <v>1.275874</v>
      </c>
      <c r="N790" s="25" t="str">
        <f t="shared" si="125"/>
        <v>125-150%</v>
      </c>
      <c r="O790" s="28">
        <f>MIN(H790,I790)*INDEX('[1]2018_commission_structure-Start'!$A$21:$I$24,MATCH($E790,'[1]2018_commission_structure-Start'!$A$21:$A$24,0),MATCH(O$1,'[1]2018_commission_structure-Start'!$A$21:$I$21,0))</f>
        <v>50000</v>
      </c>
      <c r="P790" s="26">
        <f>IF(H790&gt;I790,MIN(H790-I790,J790-I790)*INDEX('[1]2018_commission_structure-Start'!$A$21:$I$24,MATCH($E790,'[1]2018_commission_structure-Start'!$A$21:$A$24,0), MATCH(P$1,'[1]2018_commission_structure-Start'!$A$21:$I$21,0)),0)</f>
        <v>18750</v>
      </c>
      <c r="Q790" s="26">
        <f>IF($H790&gt;J790,MIN($H790-J790,K790-J790)*INDEX('[1]2018_commission_structure-Start'!$A$21:$I$24,MATCH($E790,'[1]2018_commission_structure-Start'!$A$21:$A$24,0), MATCH(Q$1,'[1]2018_commission_structure-Start'!$A$21:$I$21,0)),0)</f>
        <v>2328.66</v>
      </c>
      <c r="R790" s="26">
        <f>IF($H790&gt;K790,MIN($H790-K790,L790-K790)*INDEX('[1]2018_commission_structure-Start'!$A$21:$I$24,MATCH($E790,'[1]2018_commission_structure-Start'!$A$21:$A$24,0), MATCH(R$1,'[1]2018_commission_structure-Start'!$A$21:$I$21,0)),0)</f>
        <v>0</v>
      </c>
      <c r="S790" s="26">
        <f>IF(H790&gt;L790,(H790-L790)*INDEX('[1]2018_commission_structure-Start'!$A$21:$I$24,MATCH($E790,'[1]2018_commission_structure-Start'!$A$21:$A$24,0),MATCH(S$1,'[1]2018_commission_structure-Start'!$A$21:$I$21,0)),0)</f>
        <v>0</v>
      </c>
      <c r="T790" s="28">
        <f t="shared" si="126"/>
        <v>71078.66</v>
      </c>
      <c r="U790" s="28">
        <f t="shared" si="127"/>
        <v>133513.66</v>
      </c>
      <c r="V790" s="28">
        <f>MIN(H790,I790)*INDEX('[1]2018_commission_structure-Start'!$A$15:$J$18,MATCH($E790,'[1]2018_commission_structure-Start'!$A$15:$A$18,0),MATCH(V$1,'[1]2018_commission_structure-Start'!$A$15:$J$15,0))</f>
        <v>60000</v>
      </c>
      <c r="W790" s="26">
        <f>IF($H790&gt;I790,MIN($H790-I790,J790-I790)*INDEX('[1]2018_commission_structure-Start'!$A$15:$J$18,MATCH($E790,'[1]2018_commission_structure-Start'!$A$15:$A$18,0),MATCH(W$1,'[1]2018_commission_structure-Start'!$A$15:$J$15,0)),0)</f>
        <v>21250</v>
      </c>
      <c r="X790" s="26">
        <f>IF($H790&gt;J790,MIN($H790-J790,K790-J790)*INDEX('[1]2018_commission_structure-Start'!$A$15:$J$18,MATCH($E790,'[1]2018_commission_structure-Start'!$A$15:$A$18,0),MATCH(X$1,'[1]2018_commission_structure-Start'!$A$15:$J$15,0)),0)</f>
        <v>2587.4</v>
      </c>
      <c r="Y790" s="26">
        <f>IF($H790&gt;K790,MIN($H790-K790,L790-K790)*INDEX('[1]2018_commission_structure-Start'!$A$15:$J$18,MATCH($E790,'[1]2018_commission_structure-Start'!$A$15:$A$18,0),MATCH(Y$1,'[1]2018_commission_structure-Start'!$A$15:$J$15,0)),0)</f>
        <v>0</v>
      </c>
      <c r="Z790" s="26">
        <f>IF(H790&gt;L790,(H790-L790)*INDEX('[1]2018_commission_structure-Start'!$A$21:$I$24,MATCH($E790,'[1]2018_commission_structure-Start'!$A$21:$A$24,0),MATCH(Z$1,'[1]2018_commission_structure-Start'!$A$21:$I$21,0)),0)</f>
        <v>0</v>
      </c>
      <c r="AA790" s="28">
        <f t="shared" si="128"/>
        <v>83837.399999999994</v>
      </c>
      <c r="AB790" s="28">
        <f t="shared" si="129"/>
        <v>146272.4</v>
      </c>
    </row>
    <row r="791" spans="1:28" x14ac:dyDescent="0.2">
      <c r="A791" s="25" t="str">
        <f t="shared" si="120"/>
        <v>Dewie Dory</v>
      </c>
      <c r="B791" s="25">
        <v>8370379001</v>
      </c>
      <c r="C791" s="25" t="s">
        <v>1532</v>
      </c>
      <c r="D791" s="25" t="s">
        <v>1533</v>
      </c>
      <c r="E791" s="25" t="s">
        <v>7</v>
      </c>
      <c r="F791" s="25">
        <v>57499</v>
      </c>
      <c r="G791" s="25">
        <f>COUNTIF([1]deals_closed!D:D,B791)</f>
        <v>27</v>
      </c>
      <c r="H791" s="26">
        <f>SUMIF([1]deals_closed!D:D,B791,[1]deals_closed!C:C)</f>
        <v>942255</v>
      </c>
      <c r="I791" s="26">
        <f>VLOOKUP(E791,'[1]2018_commission_structure-Start'!$A$22:$I$24,9,FALSE)</f>
        <v>500000</v>
      </c>
      <c r="J791" s="26">
        <f t="shared" si="121"/>
        <v>625000</v>
      </c>
      <c r="K791" s="26">
        <f t="shared" si="122"/>
        <v>750000</v>
      </c>
      <c r="L791" s="26">
        <f t="shared" si="123"/>
        <v>1000000</v>
      </c>
      <c r="M791" s="27">
        <f t="shared" si="124"/>
        <v>1.8845099999999999</v>
      </c>
      <c r="N791" s="25" t="str">
        <f t="shared" si="125"/>
        <v>150-200%</v>
      </c>
      <c r="O791" s="28">
        <f>MIN(H791,I791)*INDEX('[1]2018_commission_structure-Start'!$A$21:$I$24,MATCH($E791,'[1]2018_commission_structure-Start'!$A$21:$A$24,0),MATCH(O$1,'[1]2018_commission_structure-Start'!$A$21:$I$21,0))</f>
        <v>50000</v>
      </c>
      <c r="P791" s="26">
        <f>IF(H791&gt;I791,MIN(H791-I791,J791-I791)*INDEX('[1]2018_commission_structure-Start'!$A$21:$I$24,MATCH($E791,'[1]2018_commission_structure-Start'!$A$21:$A$24,0), MATCH(P$1,'[1]2018_commission_structure-Start'!$A$21:$I$21,0)),0)</f>
        <v>18750</v>
      </c>
      <c r="Q791" s="26">
        <f>IF($H791&gt;J791,MIN($H791-J791,K791-J791)*INDEX('[1]2018_commission_structure-Start'!$A$21:$I$24,MATCH($E791,'[1]2018_commission_structure-Start'!$A$21:$A$24,0), MATCH(Q$1,'[1]2018_commission_structure-Start'!$A$21:$I$21,0)),0)</f>
        <v>22500</v>
      </c>
      <c r="R791" s="26">
        <f>IF($H791&gt;K791,MIN($H791-K791,L791-K791)*INDEX('[1]2018_commission_structure-Start'!$A$21:$I$24,MATCH($E791,'[1]2018_commission_structure-Start'!$A$21:$A$24,0), MATCH(R$1,'[1]2018_commission_structure-Start'!$A$21:$I$21,0)),0)</f>
        <v>42296.1</v>
      </c>
      <c r="S791" s="26">
        <f>IF(H791&gt;L791,(H791-L791)*INDEX('[1]2018_commission_structure-Start'!$A$21:$I$24,MATCH($E791,'[1]2018_commission_structure-Start'!$A$21:$A$24,0),MATCH(S$1,'[1]2018_commission_structure-Start'!$A$21:$I$21,0)),0)</f>
        <v>0</v>
      </c>
      <c r="T791" s="28">
        <f t="shared" si="126"/>
        <v>133546.1</v>
      </c>
      <c r="U791" s="28">
        <f t="shared" si="127"/>
        <v>191045.1</v>
      </c>
      <c r="V791" s="28">
        <f>MIN(H791,I791)*INDEX('[1]2018_commission_structure-Start'!$A$15:$J$18,MATCH($E791,'[1]2018_commission_structure-Start'!$A$15:$A$18,0),MATCH(V$1,'[1]2018_commission_structure-Start'!$A$15:$J$15,0))</f>
        <v>60000</v>
      </c>
      <c r="W791" s="26">
        <f>IF($H791&gt;I791,MIN($H791-I791,J791-I791)*INDEX('[1]2018_commission_structure-Start'!$A$15:$J$18,MATCH($E791,'[1]2018_commission_structure-Start'!$A$15:$A$18,0),MATCH(W$1,'[1]2018_commission_structure-Start'!$A$15:$J$15,0)),0)</f>
        <v>21250</v>
      </c>
      <c r="X791" s="26">
        <f>IF($H791&gt;J791,MIN($H791-J791,K791-J791)*INDEX('[1]2018_commission_structure-Start'!$A$15:$J$18,MATCH($E791,'[1]2018_commission_structure-Start'!$A$15:$A$18,0),MATCH(X$1,'[1]2018_commission_structure-Start'!$A$15:$J$15,0)),0)</f>
        <v>25000</v>
      </c>
      <c r="Y791" s="26">
        <f>IF($H791&gt;K791,MIN($H791-K791,L791-K791)*INDEX('[1]2018_commission_structure-Start'!$A$15:$J$18,MATCH($E791,'[1]2018_commission_structure-Start'!$A$15:$A$18,0),MATCH(Y$1,'[1]2018_commission_structure-Start'!$A$15:$J$15,0)),0)</f>
        <v>42296.1</v>
      </c>
      <c r="Z791" s="26">
        <f>IF(H791&gt;L791,(H791-L791)*INDEX('[1]2018_commission_structure-Start'!$A$21:$I$24,MATCH($E791,'[1]2018_commission_structure-Start'!$A$21:$A$24,0),MATCH(Z$1,'[1]2018_commission_structure-Start'!$A$21:$I$21,0)),0)</f>
        <v>0</v>
      </c>
      <c r="AA791" s="28">
        <f t="shared" si="128"/>
        <v>148546.1</v>
      </c>
      <c r="AB791" s="28">
        <f t="shared" si="129"/>
        <v>206045.1</v>
      </c>
    </row>
    <row r="792" spans="1:28" x14ac:dyDescent="0.2">
      <c r="A792" s="25" t="str">
        <f t="shared" si="120"/>
        <v>Barbara Locker</v>
      </c>
      <c r="B792" s="25">
        <v>1888252693</v>
      </c>
      <c r="C792" s="25" t="s">
        <v>1534</v>
      </c>
      <c r="D792" s="25" t="s">
        <v>1535</v>
      </c>
      <c r="E792" s="25" t="s">
        <v>29</v>
      </c>
      <c r="F792" s="25">
        <v>65975</v>
      </c>
      <c r="G792" s="25">
        <f>COUNTIF([1]deals_closed!D:D,B792)</f>
        <v>24</v>
      </c>
      <c r="H792" s="26">
        <f>SUMIF([1]deals_closed!D:D,B792,[1]deals_closed!C:C)</f>
        <v>920165</v>
      </c>
      <c r="I792" s="26">
        <f>VLOOKUP(E792,'[1]2018_commission_structure-Start'!$A$22:$I$24,9,FALSE)</f>
        <v>600000</v>
      </c>
      <c r="J792" s="26">
        <f t="shared" si="121"/>
        <v>750000</v>
      </c>
      <c r="K792" s="26">
        <f t="shared" si="122"/>
        <v>900000</v>
      </c>
      <c r="L792" s="26">
        <f t="shared" si="123"/>
        <v>1200000</v>
      </c>
      <c r="M792" s="27">
        <f t="shared" si="124"/>
        <v>1.5336083333333332</v>
      </c>
      <c r="N792" s="25" t="str">
        <f t="shared" si="125"/>
        <v>150-200%</v>
      </c>
      <c r="O792" s="28">
        <f>MIN(H792,I792)*INDEX('[1]2018_commission_structure-Start'!$A$21:$I$24,MATCH($E792,'[1]2018_commission_structure-Start'!$A$21:$A$24,0),MATCH(O$1,'[1]2018_commission_structure-Start'!$A$21:$I$21,0))</f>
        <v>78000</v>
      </c>
      <c r="P792" s="26">
        <f>IF(H792&gt;I792,MIN(H792-I792,J792-I792)*INDEX('[1]2018_commission_structure-Start'!$A$21:$I$24,MATCH($E792,'[1]2018_commission_structure-Start'!$A$21:$A$24,0), MATCH(P$1,'[1]2018_commission_structure-Start'!$A$21:$I$21,0)),0)</f>
        <v>25500.000000000004</v>
      </c>
      <c r="Q792" s="26">
        <f>IF($H792&gt;J792,MIN($H792-J792,K792-J792)*INDEX('[1]2018_commission_structure-Start'!$A$21:$I$24,MATCH($E792,'[1]2018_commission_structure-Start'!$A$21:$A$24,0), MATCH(Q$1,'[1]2018_commission_structure-Start'!$A$21:$I$21,0)),0)</f>
        <v>31500</v>
      </c>
      <c r="R792" s="26">
        <f>IF($H792&gt;K792,MIN($H792-K792,L792-K792)*INDEX('[1]2018_commission_structure-Start'!$A$21:$I$24,MATCH($E792,'[1]2018_commission_structure-Start'!$A$21:$A$24,0), MATCH(R$1,'[1]2018_commission_structure-Start'!$A$21:$I$21,0)),0)</f>
        <v>5242.9000000000005</v>
      </c>
      <c r="S792" s="26">
        <f>IF(H792&gt;L792,(H792-L792)*INDEX('[1]2018_commission_structure-Start'!$A$21:$I$24,MATCH($E792,'[1]2018_commission_structure-Start'!$A$21:$A$24,0),MATCH(S$1,'[1]2018_commission_structure-Start'!$A$21:$I$21,0)),0)</f>
        <v>0</v>
      </c>
      <c r="T792" s="28">
        <f t="shared" si="126"/>
        <v>140242.9</v>
      </c>
      <c r="U792" s="28">
        <f t="shared" si="127"/>
        <v>206217.9</v>
      </c>
      <c r="V792" s="28">
        <f>MIN(H792,I792)*INDEX('[1]2018_commission_structure-Start'!$A$15:$J$18,MATCH($E792,'[1]2018_commission_structure-Start'!$A$15:$A$18,0),MATCH(V$1,'[1]2018_commission_structure-Start'!$A$15:$J$15,0))</f>
        <v>90000</v>
      </c>
      <c r="W792" s="26">
        <f>IF($H792&gt;I792,MIN($H792-I792,J792-I792)*INDEX('[1]2018_commission_structure-Start'!$A$15:$J$18,MATCH($E792,'[1]2018_commission_structure-Start'!$A$15:$A$18,0),MATCH(W$1,'[1]2018_commission_structure-Start'!$A$15:$J$15,0)),0)</f>
        <v>27000</v>
      </c>
      <c r="X792" s="26">
        <f>IF($H792&gt;J792,MIN($H792-J792,K792-J792)*INDEX('[1]2018_commission_structure-Start'!$A$15:$J$18,MATCH($E792,'[1]2018_commission_structure-Start'!$A$15:$A$18,0),MATCH(X$1,'[1]2018_commission_structure-Start'!$A$15:$J$15,0)),0)</f>
        <v>37500</v>
      </c>
      <c r="Y792" s="26">
        <f>IF($H792&gt;K792,MIN($H792-K792,L792-K792)*INDEX('[1]2018_commission_structure-Start'!$A$15:$J$18,MATCH($E792,'[1]2018_commission_structure-Start'!$A$15:$A$18,0),MATCH(Y$1,'[1]2018_commission_structure-Start'!$A$15:$J$15,0)),0)</f>
        <v>6049.5</v>
      </c>
      <c r="Z792" s="26">
        <f>IF(H792&gt;L792,(H792-L792)*INDEX('[1]2018_commission_structure-Start'!$A$21:$I$24,MATCH($E792,'[1]2018_commission_structure-Start'!$A$21:$A$24,0),MATCH(Z$1,'[1]2018_commission_structure-Start'!$A$21:$I$21,0)),0)</f>
        <v>0</v>
      </c>
      <c r="AA792" s="28">
        <f t="shared" si="128"/>
        <v>160549.5</v>
      </c>
      <c r="AB792" s="28">
        <f t="shared" si="129"/>
        <v>226524.5</v>
      </c>
    </row>
    <row r="793" spans="1:28" x14ac:dyDescent="0.2">
      <c r="A793" s="25" t="str">
        <f t="shared" si="120"/>
        <v>Gill Labrum</v>
      </c>
      <c r="B793" s="25">
        <v>6894004730</v>
      </c>
      <c r="C793" s="25" t="s">
        <v>1536</v>
      </c>
      <c r="D793" s="25" t="s">
        <v>1537</v>
      </c>
      <c r="E793" s="25" t="s">
        <v>7</v>
      </c>
      <c r="F793" s="25">
        <v>41307</v>
      </c>
      <c r="G793" s="25">
        <f>COUNTIF([1]deals_closed!D:D,B793)</f>
        <v>20</v>
      </c>
      <c r="H793" s="26">
        <f>SUMIF([1]deals_closed!D:D,B793,[1]deals_closed!C:C)</f>
        <v>822111</v>
      </c>
      <c r="I793" s="26">
        <f>VLOOKUP(E793,'[1]2018_commission_structure-Start'!$A$22:$I$24,9,FALSE)</f>
        <v>500000</v>
      </c>
      <c r="J793" s="26">
        <f t="shared" si="121"/>
        <v>625000</v>
      </c>
      <c r="K793" s="26">
        <f t="shared" si="122"/>
        <v>750000</v>
      </c>
      <c r="L793" s="26">
        <f t="shared" si="123"/>
        <v>1000000</v>
      </c>
      <c r="M793" s="27">
        <f t="shared" si="124"/>
        <v>1.6442220000000001</v>
      </c>
      <c r="N793" s="25" t="str">
        <f t="shared" si="125"/>
        <v>150-200%</v>
      </c>
      <c r="O793" s="28">
        <f>MIN(H793,I793)*INDEX('[1]2018_commission_structure-Start'!$A$21:$I$24,MATCH($E793,'[1]2018_commission_structure-Start'!$A$21:$A$24,0),MATCH(O$1,'[1]2018_commission_structure-Start'!$A$21:$I$21,0))</f>
        <v>50000</v>
      </c>
      <c r="P793" s="26">
        <f>IF(H793&gt;I793,MIN(H793-I793,J793-I793)*INDEX('[1]2018_commission_structure-Start'!$A$21:$I$24,MATCH($E793,'[1]2018_commission_structure-Start'!$A$21:$A$24,0), MATCH(P$1,'[1]2018_commission_structure-Start'!$A$21:$I$21,0)),0)</f>
        <v>18750</v>
      </c>
      <c r="Q793" s="26">
        <f>IF($H793&gt;J793,MIN($H793-J793,K793-J793)*INDEX('[1]2018_commission_structure-Start'!$A$21:$I$24,MATCH($E793,'[1]2018_commission_structure-Start'!$A$21:$A$24,0), MATCH(Q$1,'[1]2018_commission_structure-Start'!$A$21:$I$21,0)),0)</f>
        <v>22500</v>
      </c>
      <c r="R793" s="26">
        <f>IF($H793&gt;K793,MIN($H793-K793,L793-K793)*INDEX('[1]2018_commission_structure-Start'!$A$21:$I$24,MATCH($E793,'[1]2018_commission_structure-Start'!$A$21:$A$24,0), MATCH(R$1,'[1]2018_commission_structure-Start'!$A$21:$I$21,0)),0)</f>
        <v>15864.42</v>
      </c>
      <c r="S793" s="26">
        <f>IF(H793&gt;L793,(H793-L793)*INDEX('[1]2018_commission_structure-Start'!$A$21:$I$24,MATCH($E793,'[1]2018_commission_structure-Start'!$A$21:$A$24,0),MATCH(S$1,'[1]2018_commission_structure-Start'!$A$21:$I$21,0)),0)</f>
        <v>0</v>
      </c>
      <c r="T793" s="28">
        <f t="shared" si="126"/>
        <v>107114.42</v>
      </c>
      <c r="U793" s="28">
        <f t="shared" si="127"/>
        <v>148421.41999999998</v>
      </c>
      <c r="V793" s="28">
        <f>MIN(H793,I793)*INDEX('[1]2018_commission_structure-Start'!$A$15:$J$18,MATCH($E793,'[1]2018_commission_structure-Start'!$A$15:$A$18,0),MATCH(V$1,'[1]2018_commission_structure-Start'!$A$15:$J$15,0))</f>
        <v>60000</v>
      </c>
      <c r="W793" s="26">
        <f>IF($H793&gt;I793,MIN($H793-I793,J793-I793)*INDEX('[1]2018_commission_structure-Start'!$A$15:$J$18,MATCH($E793,'[1]2018_commission_structure-Start'!$A$15:$A$18,0),MATCH(W$1,'[1]2018_commission_structure-Start'!$A$15:$J$15,0)),0)</f>
        <v>21250</v>
      </c>
      <c r="X793" s="26">
        <f>IF($H793&gt;J793,MIN($H793-J793,K793-J793)*INDEX('[1]2018_commission_structure-Start'!$A$15:$J$18,MATCH($E793,'[1]2018_commission_structure-Start'!$A$15:$A$18,0),MATCH(X$1,'[1]2018_commission_structure-Start'!$A$15:$J$15,0)),0)</f>
        <v>25000</v>
      </c>
      <c r="Y793" s="26">
        <f>IF($H793&gt;K793,MIN($H793-K793,L793-K793)*INDEX('[1]2018_commission_structure-Start'!$A$15:$J$18,MATCH($E793,'[1]2018_commission_structure-Start'!$A$15:$A$18,0),MATCH(Y$1,'[1]2018_commission_structure-Start'!$A$15:$J$15,0)),0)</f>
        <v>15864.42</v>
      </c>
      <c r="Z793" s="26">
        <f>IF(H793&gt;L793,(H793-L793)*INDEX('[1]2018_commission_structure-Start'!$A$21:$I$24,MATCH($E793,'[1]2018_commission_structure-Start'!$A$21:$A$24,0),MATCH(Z$1,'[1]2018_commission_structure-Start'!$A$21:$I$21,0)),0)</f>
        <v>0</v>
      </c>
      <c r="AA793" s="28">
        <f t="shared" si="128"/>
        <v>122114.42</v>
      </c>
      <c r="AB793" s="28">
        <f t="shared" si="129"/>
        <v>163421.41999999998</v>
      </c>
    </row>
    <row r="794" spans="1:28" x14ac:dyDescent="0.2">
      <c r="A794" s="25" t="str">
        <f t="shared" si="120"/>
        <v>Melisse Hartill</v>
      </c>
      <c r="B794" s="25">
        <v>5293354957</v>
      </c>
      <c r="C794" s="25" t="s">
        <v>1538</v>
      </c>
      <c r="D794" s="25" t="s">
        <v>1539</v>
      </c>
      <c r="E794" s="25" t="s">
        <v>10</v>
      </c>
      <c r="F794" s="25">
        <v>122090</v>
      </c>
      <c r="G794" s="25">
        <f>COUNTIF([1]deals_closed!D:D,B794)</f>
        <v>25</v>
      </c>
      <c r="H794" s="26">
        <f>SUMIF([1]deals_closed!D:D,B794,[1]deals_closed!C:C)</f>
        <v>1063967</v>
      </c>
      <c r="I794" s="26">
        <f>VLOOKUP(E794,'[1]2018_commission_structure-Start'!$A$22:$I$24,9,FALSE)</f>
        <v>750000</v>
      </c>
      <c r="J794" s="26">
        <f t="shared" si="121"/>
        <v>937500</v>
      </c>
      <c r="K794" s="26">
        <f t="shared" si="122"/>
        <v>1125000</v>
      </c>
      <c r="L794" s="26">
        <f t="shared" si="123"/>
        <v>1500000</v>
      </c>
      <c r="M794" s="27">
        <f t="shared" si="124"/>
        <v>1.4186226666666666</v>
      </c>
      <c r="N794" s="25" t="str">
        <f t="shared" si="125"/>
        <v>125-150%</v>
      </c>
      <c r="O794" s="28">
        <f>MIN(H794,I794)*INDEX('[1]2018_commission_structure-Start'!$A$21:$I$24,MATCH($E794,'[1]2018_commission_structure-Start'!$A$21:$A$24,0),MATCH(O$1,'[1]2018_commission_structure-Start'!$A$21:$I$21,0))</f>
        <v>112500</v>
      </c>
      <c r="P794" s="26">
        <f>IF(H794&gt;I794,MIN(H794-I794,J794-I794)*INDEX('[1]2018_commission_structure-Start'!$A$21:$I$24,MATCH($E794,'[1]2018_commission_structure-Start'!$A$21:$A$24,0), MATCH(P$1,'[1]2018_commission_structure-Start'!$A$21:$I$21,0)),0)</f>
        <v>35625</v>
      </c>
      <c r="Q794" s="26">
        <f>IF($H794&gt;J794,MIN($H794-J794,K794-J794)*INDEX('[1]2018_commission_structure-Start'!$A$21:$I$24,MATCH($E794,'[1]2018_commission_structure-Start'!$A$21:$A$24,0), MATCH(Q$1,'[1]2018_commission_structure-Start'!$A$21:$I$21,0)),0)</f>
        <v>29087.41</v>
      </c>
      <c r="R794" s="26">
        <f>IF($H794&gt;K794,MIN($H794-K794,L794-K794)*INDEX('[1]2018_commission_structure-Start'!$A$21:$I$24,MATCH($E794,'[1]2018_commission_structure-Start'!$A$21:$A$24,0), MATCH(R$1,'[1]2018_commission_structure-Start'!$A$21:$I$21,0)),0)</f>
        <v>0</v>
      </c>
      <c r="S794" s="26">
        <f>IF(H794&gt;L794,(H794-L794)*INDEX('[1]2018_commission_structure-Start'!$A$21:$I$24,MATCH($E794,'[1]2018_commission_structure-Start'!$A$21:$A$24,0),MATCH(S$1,'[1]2018_commission_structure-Start'!$A$21:$I$21,0)),0)</f>
        <v>0</v>
      </c>
      <c r="T794" s="28">
        <f t="shared" si="126"/>
        <v>177212.41</v>
      </c>
      <c r="U794" s="28">
        <f t="shared" si="127"/>
        <v>299302.41000000003</v>
      </c>
      <c r="V794" s="28">
        <f>MIN(H794,I794)*INDEX('[1]2018_commission_structure-Start'!$A$15:$J$18,MATCH($E794,'[1]2018_commission_structure-Start'!$A$15:$A$18,0),MATCH(V$1,'[1]2018_commission_structure-Start'!$A$15:$J$15,0))</f>
        <v>112500</v>
      </c>
      <c r="W794" s="26">
        <f>IF($H794&gt;I794,MIN($H794-I794,J794-I794)*INDEX('[1]2018_commission_structure-Start'!$A$15:$J$18,MATCH($E794,'[1]2018_commission_structure-Start'!$A$15:$A$18,0),MATCH(W$1,'[1]2018_commission_structure-Start'!$A$15:$J$15,0)),0)</f>
        <v>41250</v>
      </c>
      <c r="X794" s="26">
        <f>IF($H794&gt;J794,MIN($H794-J794,K794-J794)*INDEX('[1]2018_commission_structure-Start'!$A$15:$J$18,MATCH($E794,'[1]2018_commission_structure-Start'!$A$15:$A$18,0),MATCH(X$1,'[1]2018_commission_structure-Start'!$A$15:$J$15,0)),0)</f>
        <v>31616.75</v>
      </c>
      <c r="Y794" s="26">
        <f>IF($H794&gt;K794,MIN($H794-K794,L794-K794)*INDEX('[1]2018_commission_structure-Start'!$A$15:$J$18,MATCH($E794,'[1]2018_commission_structure-Start'!$A$15:$A$18,0),MATCH(Y$1,'[1]2018_commission_structure-Start'!$A$15:$J$15,0)),0)</f>
        <v>0</v>
      </c>
      <c r="Z794" s="26">
        <f>IF(H794&gt;L794,(H794-L794)*INDEX('[1]2018_commission_structure-Start'!$A$21:$I$24,MATCH($E794,'[1]2018_commission_structure-Start'!$A$21:$A$24,0),MATCH(Z$1,'[1]2018_commission_structure-Start'!$A$21:$I$21,0)),0)</f>
        <v>0</v>
      </c>
      <c r="AA794" s="28">
        <f t="shared" si="128"/>
        <v>185366.75</v>
      </c>
      <c r="AB794" s="28">
        <f t="shared" si="129"/>
        <v>307456.75</v>
      </c>
    </row>
    <row r="795" spans="1:28" x14ac:dyDescent="0.2">
      <c r="A795" s="25" t="str">
        <f t="shared" si="120"/>
        <v>Lionello Grogono</v>
      </c>
      <c r="B795" s="25">
        <v>3129526900</v>
      </c>
      <c r="C795" s="25" t="s">
        <v>1540</v>
      </c>
      <c r="D795" s="25" t="s">
        <v>1541</v>
      </c>
      <c r="E795" s="25" t="s">
        <v>29</v>
      </c>
      <c r="F795" s="25">
        <v>57123</v>
      </c>
      <c r="G795" s="25">
        <f>COUNTIF([1]deals_closed!D:D,B795)</f>
        <v>23</v>
      </c>
      <c r="H795" s="26">
        <f>SUMIF([1]deals_closed!D:D,B795,[1]deals_closed!C:C)</f>
        <v>662269</v>
      </c>
      <c r="I795" s="26">
        <f>VLOOKUP(E795,'[1]2018_commission_structure-Start'!$A$22:$I$24,9,FALSE)</f>
        <v>600000</v>
      </c>
      <c r="J795" s="26">
        <f t="shared" si="121"/>
        <v>750000</v>
      </c>
      <c r="K795" s="26">
        <f t="shared" si="122"/>
        <v>900000</v>
      </c>
      <c r="L795" s="26">
        <f t="shared" si="123"/>
        <v>1200000</v>
      </c>
      <c r="M795" s="27">
        <f t="shared" si="124"/>
        <v>1.1037816666666667</v>
      </c>
      <c r="N795" s="25" t="str">
        <f t="shared" si="125"/>
        <v>100-125%</v>
      </c>
      <c r="O795" s="28">
        <f>MIN(H795,I795)*INDEX('[1]2018_commission_structure-Start'!$A$21:$I$24,MATCH($E795,'[1]2018_commission_structure-Start'!$A$21:$A$24,0),MATCH(O$1,'[1]2018_commission_structure-Start'!$A$21:$I$21,0))</f>
        <v>78000</v>
      </c>
      <c r="P795" s="26">
        <f>IF(H795&gt;I795,MIN(H795-I795,J795-I795)*INDEX('[1]2018_commission_structure-Start'!$A$21:$I$24,MATCH($E795,'[1]2018_commission_structure-Start'!$A$21:$A$24,0), MATCH(P$1,'[1]2018_commission_structure-Start'!$A$21:$I$21,0)),0)</f>
        <v>10585.730000000001</v>
      </c>
      <c r="Q795" s="26">
        <f>IF($H795&gt;J795,MIN($H795-J795,K795-J795)*INDEX('[1]2018_commission_structure-Start'!$A$21:$I$24,MATCH($E795,'[1]2018_commission_structure-Start'!$A$21:$A$24,0), MATCH(Q$1,'[1]2018_commission_structure-Start'!$A$21:$I$21,0)),0)</f>
        <v>0</v>
      </c>
      <c r="R795" s="26">
        <f>IF($H795&gt;K795,MIN($H795-K795,L795-K795)*INDEX('[1]2018_commission_structure-Start'!$A$21:$I$24,MATCH($E795,'[1]2018_commission_structure-Start'!$A$21:$A$24,0), MATCH(R$1,'[1]2018_commission_structure-Start'!$A$21:$I$21,0)),0)</f>
        <v>0</v>
      </c>
      <c r="S795" s="26">
        <f>IF(H795&gt;L795,(H795-L795)*INDEX('[1]2018_commission_structure-Start'!$A$21:$I$24,MATCH($E795,'[1]2018_commission_structure-Start'!$A$21:$A$24,0),MATCH(S$1,'[1]2018_commission_structure-Start'!$A$21:$I$21,0)),0)</f>
        <v>0</v>
      </c>
      <c r="T795" s="28">
        <f t="shared" si="126"/>
        <v>88585.73</v>
      </c>
      <c r="U795" s="28">
        <f t="shared" si="127"/>
        <v>145708.72999999998</v>
      </c>
      <c r="V795" s="28">
        <f>MIN(H795,I795)*INDEX('[1]2018_commission_structure-Start'!$A$15:$J$18,MATCH($E795,'[1]2018_commission_structure-Start'!$A$15:$A$18,0),MATCH(V$1,'[1]2018_commission_structure-Start'!$A$15:$J$15,0))</f>
        <v>90000</v>
      </c>
      <c r="W795" s="26">
        <f>IF($H795&gt;I795,MIN($H795-I795,J795-I795)*INDEX('[1]2018_commission_structure-Start'!$A$15:$J$18,MATCH($E795,'[1]2018_commission_structure-Start'!$A$15:$A$18,0),MATCH(W$1,'[1]2018_commission_structure-Start'!$A$15:$J$15,0)),0)</f>
        <v>11208.42</v>
      </c>
      <c r="X795" s="26">
        <f>IF($H795&gt;J795,MIN($H795-J795,K795-J795)*INDEX('[1]2018_commission_structure-Start'!$A$15:$J$18,MATCH($E795,'[1]2018_commission_structure-Start'!$A$15:$A$18,0),MATCH(X$1,'[1]2018_commission_structure-Start'!$A$15:$J$15,0)),0)</f>
        <v>0</v>
      </c>
      <c r="Y795" s="26">
        <f>IF($H795&gt;K795,MIN($H795-K795,L795-K795)*INDEX('[1]2018_commission_structure-Start'!$A$15:$J$18,MATCH($E795,'[1]2018_commission_structure-Start'!$A$15:$A$18,0),MATCH(Y$1,'[1]2018_commission_structure-Start'!$A$15:$J$15,0)),0)</f>
        <v>0</v>
      </c>
      <c r="Z795" s="26">
        <f>IF(H795&gt;L795,(H795-L795)*INDEX('[1]2018_commission_structure-Start'!$A$21:$I$24,MATCH($E795,'[1]2018_commission_structure-Start'!$A$21:$A$24,0),MATCH(Z$1,'[1]2018_commission_structure-Start'!$A$21:$I$21,0)),0)</f>
        <v>0</v>
      </c>
      <c r="AA795" s="28">
        <f t="shared" si="128"/>
        <v>101208.42</v>
      </c>
      <c r="AB795" s="28">
        <f t="shared" si="129"/>
        <v>158331.41999999998</v>
      </c>
    </row>
    <row r="796" spans="1:28" x14ac:dyDescent="0.2">
      <c r="A796" s="25" t="str">
        <f t="shared" si="120"/>
        <v>Rodrique Filon</v>
      </c>
      <c r="B796" s="25">
        <v>278558984</v>
      </c>
      <c r="C796" s="25" t="s">
        <v>1542</v>
      </c>
      <c r="D796" s="25" t="s">
        <v>1543</v>
      </c>
      <c r="E796" s="25" t="s">
        <v>29</v>
      </c>
      <c r="F796" s="25">
        <v>62792</v>
      </c>
      <c r="G796" s="25">
        <f>COUNTIF([1]deals_closed!D:D,B796)</f>
        <v>12</v>
      </c>
      <c r="H796" s="26">
        <f>SUMIF([1]deals_closed!D:D,B796,[1]deals_closed!C:C)</f>
        <v>435921</v>
      </c>
      <c r="I796" s="26">
        <f>VLOOKUP(E796,'[1]2018_commission_structure-Start'!$A$22:$I$24,9,FALSE)</f>
        <v>600000</v>
      </c>
      <c r="J796" s="26">
        <f t="shared" si="121"/>
        <v>750000</v>
      </c>
      <c r="K796" s="26">
        <f t="shared" si="122"/>
        <v>900000</v>
      </c>
      <c r="L796" s="26">
        <f t="shared" si="123"/>
        <v>1200000</v>
      </c>
      <c r="M796" s="27">
        <f t="shared" si="124"/>
        <v>0.72653500000000004</v>
      </c>
      <c r="N796" s="25" t="str">
        <f t="shared" si="125"/>
        <v>0-100%</v>
      </c>
      <c r="O796" s="28">
        <f>MIN(H796,I796)*INDEX('[1]2018_commission_structure-Start'!$A$21:$I$24,MATCH($E796,'[1]2018_commission_structure-Start'!$A$21:$A$24,0),MATCH(O$1,'[1]2018_commission_structure-Start'!$A$21:$I$21,0))</f>
        <v>56669.73</v>
      </c>
      <c r="P796" s="26">
        <f>IF(H796&gt;I796,MIN(H796-I796,J796-I796)*INDEX('[1]2018_commission_structure-Start'!$A$21:$I$24,MATCH($E796,'[1]2018_commission_structure-Start'!$A$21:$A$24,0), MATCH(P$1,'[1]2018_commission_structure-Start'!$A$21:$I$21,0)),0)</f>
        <v>0</v>
      </c>
      <c r="Q796" s="26">
        <f>IF($H796&gt;J796,MIN($H796-J796,K796-J796)*INDEX('[1]2018_commission_structure-Start'!$A$21:$I$24,MATCH($E796,'[1]2018_commission_structure-Start'!$A$21:$A$24,0), MATCH(Q$1,'[1]2018_commission_structure-Start'!$A$21:$I$21,0)),0)</f>
        <v>0</v>
      </c>
      <c r="R796" s="26">
        <f>IF($H796&gt;K796,MIN($H796-K796,L796-K796)*INDEX('[1]2018_commission_structure-Start'!$A$21:$I$24,MATCH($E796,'[1]2018_commission_structure-Start'!$A$21:$A$24,0), MATCH(R$1,'[1]2018_commission_structure-Start'!$A$21:$I$21,0)),0)</f>
        <v>0</v>
      </c>
      <c r="S796" s="26">
        <f>IF(H796&gt;L796,(H796-L796)*INDEX('[1]2018_commission_structure-Start'!$A$21:$I$24,MATCH($E796,'[1]2018_commission_structure-Start'!$A$21:$A$24,0),MATCH(S$1,'[1]2018_commission_structure-Start'!$A$21:$I$21,0)),0)</f>
        <v>0</v>
      </c>
      <c r="T796" s="28">
        <f t="shared" si="126"/>
        <v>56669.73</v>
      </c>
      <c r="U796" s="28">
        <f t="shared" si="127"/>
        <v>119461.73000000001</v>
      </c>
      <c r="V796" s="28">
        <f>MIN(H796,I796)*INDEX('[1]2018_commission_structure-Start'!$A$15:$J$18,MATCH($E796,'[1]2018_commission_structure-Start'!$A$15:$A$18,0),MATCH(V$1,'[1]2018_commission_structure-Start'!$A$15:$J$15,0))</f>
        <v>65388.149999999994</v>
      </c>
      <c r="W796" s="26">
        <f>IF($H796&gt;I796,MIN($H796-I796,J796-I796)*INDEX('[1]2018_commission_structure-Start'!$A$15:$J$18,MATCH($E796,'[1]2018_commission_structure-Start'!$A$15:$A$18,0),MATCH(W$1,'[1]2018_commission_structure-Start'!$A$15:$J$15,0)),0)</f>
        <v>0</v>
      </c>
      <c r="X796" s="26">
        <f>IF($H796&gt;J796,MIN($H796-J796,K796-J796)*INDEX('[1]2018_commission_structure-Start'!$A$15:$J$18,MATCH($E796,'[1]2018_commission_structure-Start'!$A$15:$A$18,0),MATCH(X$1,'[1]2018_commission_structure-Start'!$A$15:$J$15,0)),0)</f>
        <v>0</v>
      </c>
      <c r="Y796" s="26">
        <f>IF($H796&gt;K796,MIN($H796-K796,L796-K796)*INDEX('[1]2018_commission_structure-Start'!$A$15:$J$18,MATCH($E796,'[1]2018_commission_structure-Start'!$A$15:$A$18,0),MATCH(Y$1,'[1]2018_commission_structure-Start'!$A$15:$J$15,0)),0)</f>
        <v>0</v>
      </c>
      <c r="Z796" s="26">
        <f>IF(H796&gt;L796,(H796-L796)*INDEX('[1]2018_commission_structure-Start'!$A$21:$I$24,MATCH($E796,'[1]2018_commission_structure-Start'!$A$21:$A$24,0),MATCH(Z$1,'[1]2018_commission_structure-Start'!$A$21:$I$21,0)),0)</f>
        <v>0</v>
      </c>
      <c r="AA796" s="28">
        <f t="shared" si="128"/>
        <v>65388.149999999994</v>
      </c>
      <c r="AB796" s="28">
        <f t="shared" si="129"/>
        <v>128180.15</v>
      </c>
    </row>
    <row r="797" spans="1:28" x14ac:dyDescent="0.2">
      <c r="A797" s="25" t="str">
        <f t="shared" si="120"/>
        <v>Coralyn Dudney</v>
      </c>
      <c r="B797" s="25">
        <v>2066028762</v>
      </c>
      <c r="C797" s="25" t="s">
        <v>1544</v>
      </c>
      <c r="D797" s="25" t="s">
        <v>1545</v>
      </c>
      <c r="E797" s="25" t="s">
        <v>10</v>
      </c>
      <c r="F797" s="25">
        <v>99848</v>
      </c>
      <c r="G797" s="25">
        <f>COUNTIF([1]deals_closed!D:D,B797)</f>
        <v>20</v>
      </c>
      <c r="H797" s="26">
        <f>SUMIF([1]deals_closed!D:D,B797,[1]deals_closed!C:C)</f>
        <v>722703</v>
      </c>
      <c r="I797" s="26">
        <f>VLOOKUP(E797,'[1]2018_commission_structure-Start'!$A$22:$I$24,9,FALSE)</f>
        <v>750000</v>
      </c>
      <c r="J797" s="26">
        <f t="shared" si="121"/>
        <v>937500</v>
      </c>
      <c r="K797" s="26">
        <f t="shared" si="122"/>
        <v>1125000</v>
      </c>
      <c r="L797" s="26">
        <f t="shared" si="123"/>
        <v>1500000</v>
      </c>
      <c r="M797" s="27">
        <f t="shared" si="124"/>
        <v>0.96360400000000002</v>
      </c>
      <c r="N797" s="25" t="str">
        <f t="shared" si="125"/>
        <v>0-100%</v>
      </c>
      <c r="O797" s="28">
        <f>MIN(H797,I797)*INDEX('[1]2018_commission_structure-Start'!$A$21:$I$24,MATCH($E797,'[1]2018_commission_structure-Start'!$A$21:$A$24,0),MATCH(O$1,'[1]2018_commission_structure-Start'!$A$21:$I$21,0))</f>
        <v>108405.45</v>
      </c>
      <c r="P797" s="26">
        <f>IF(H797&gt;I797,MIN(H797-I797,J797-I797)*INDEX('[1]2018_commission_structure-Start'!$A$21:$I$24,MATCH($E797,'[1]2018_commission_structure-Start'!$A$21:$A$24,0), MATCH(P$1,'[1]2018_commission_structure-Start'!$A$21:$I$21,0)),0)</f>
        <v>0</v>
      </c>
      <c r="Q797" s="26">
        <f>IF($H797&gt;J797,MIN($H797-J797,K797-J797)*INDEX('[1]2018_commission_structure-Start'!$A$21:$I$24,MATCH($E797,'[1]2018_commission_structure-Start'!$A$21:$A$24,0), MATCH(Q$1,'[1]2018_commission_structure-Start'!$A$21:$I$21,0)),0)</f>
        <v>0</v>
      </c>
      <c r="R797" s="26">
        <f>IF($H797&gt;K797,MIN($H797-K797,L797-K797)*INDEX('[1]2018_commission_structure-Start'!$A$21:$I$24,MATCH($E797,'[1]2018_commission_structure-Start'!$A$21:$A$24,0), MATCH(R$1,'[1]2018_commission_structure-Start'!$A$21:$I$21,0)),0)</f>
        <v>0</v>
      </c>
      <c r="S797" s="26">
        <f>IF(H797&gt;L797,(H797-L797)*INDEX('[1]2018_commission_structure-Start'!$A$21:$I$24,MATCH($E797,'[1]2018_commission_structure-Start'!$A$21:$A$24,0),MATCH(S$1,'[1]2018_commission_structure-Start'!$A$21:$I$21,0)),0)</f>
        <v>0</v>
      </c>
      <c r="T797" s="28">
        <f t="shared" si="126"/>
        <v>108405.45</v>
      </c>
      <c r="U797" s="28">
        <f t="shared" si="127"/>
        <v>208253.45</v>
      </c>
      <c r="V797" s="28">
        <f>MIN(H797,I797)*INDEX('[1]2018_commission_structure-Start'!$A$15:$J$18,MATCH($E797,'[1]2018_commission_structure-Start'!$A$15:$A$18,0),MATCH(V$1,'[1]2018_commission_structure-Start'!$A$15:$J$15,0))</f>
        <v>108405.45</v>
      </c>
      <c r="W797" s="26">
        <f>IF($H797&gt;I797,MIN($H797-I797,J797-I797)*INDEX('[1]2018_commission_structure-Start'!$A$15:$J$18,MATCH($E797,'[1]2018_commission_structure-Start'!$A$15:$A$18,0),MATCH(W$1,'[1]2018_commission_structure-Start'!$A$15:$J$15,0)),0)</f>
        <v>0</v>
      </c>
      <c r="X797" s="26">
        <f>IF($H797&gt;J797,MIN($H797-J797,K797-J797)*INDEX('[1]2018_commission_structure-Start'!$A$15:$J$18,MATCH($E797,'[1]2018_commission_structure-Start'!$A$15:$A$18,0),MATCH(X$1,'[1]2018_commission_structure-Start'!$A$15:$J$15,0)),0)</f>
        <v>0</v>
      </c>
      <c r="Y797" s="26">
        <f>IF($H797&gt;K797,MIN($H797-K797,L797-K797)*INDEX('[1]2018_commission_structure-Start'!$A$15:$J$18,MATCH($E797,'[1]2018_commission_structure-Start'!$A$15:$A$18,0),MATCH(Y$1,'[1]2018_commission_structure-Start'!$A$15:$J$15,0)),0)</f>
        <v>0</v>
      </c>
      <c r="Z797" s="26">
        <f>IF(H797&gt;L797,(H797-L797)*INDEX('[1]2018_commission_structure-Start'!$A$21:$I$24,MATCH($E797,'[1]2018_commission_structure-Start'!$A$21:$A$24,0),MATCH(Z$1,'[1]2018_commission_structure-Start'!$A$21:$I$21,0)),0)</f>
        <v>0</v>
      </c>
      <c r="AA797" s="28">
        <f t="shared" si="128"/>
        <v>108405.45</v>
      </c>
      <c r="AB797" s="28">
        <f t="shared" si="129"/>
        <v>208253.45</v>
      </c>
    </row>
    <row r="798" spans="1:28" x14ac:dyDescent="0.2">
      <c r="A798" s="25" t="str">
        <f t="shared" si="120"/>
        <v>Kristy Hadland</v>
      </c>
      <c r="B798" s="25">
        <v>6515844751</v>
      </c>
      <c r="C798" s="25" t="s">
        <v>1546</v>
      </c>
      <c r="D798" s="25" t="s">
        <v>1547</v>
      </c>
      <c r="E798" s="25" t="s">
        <v>10</v>
      </c>
      <c r="F798" s="25">
        <v>99622</v>
      </c>
      <c r="G798" s="25">
        <f>COUNTIF([1]deals_closed!D:D,B798)</f>
        <v>17</v>
      </c>
      <c r="H798" s="26">
        <f>SUMIF([1]deals_closed!D:D,B798,[1]deals_closed!C:C)</f>
        <v>550672</v>
      </c>
      <c r="I798" s="26">
        <f>VLOOKUP(E798,'[1]2018_commission_structure-Start'!$A$22:$I$24,9,FALSE)</f>
        <v>750000</v>
      </c>
      <c r="J798" s="26">
        <f t="shared" si="121"/>
        <v>937500</v>
      </c>
      <c r="K798" s="26">
        <f t="shared" si="122"/>
        <v>1125000</v>
      </c>
      <c r="L798" s="26">
        <f t="shared" si="123"/>
        <v>1500000</v>
      </c>
      <c r="M798" s="27">
        <f t="shared" si="124"/>
        <v>0.73422933333333329</v>
      </c>
      <c r="N798" s="25" t="str">
        <f t="shared" si="125"/>
        <v>0-100%</v>
      </c>
      <c r="O798" s="28">
        <f>MIN(H798,I798)*INDEX('[1]2018_commission_structure-Start'!$A$21:$I$24,MATCH($E798,'[1]2018_commission_structure-Start'!$A$21:$A$24,0),MATCH(O$1,'[1]2018_commission_structure-Start'!$A$21:$I$21,0))</f>
        <v>82600.800000000003</v>
      </c>
      <c r="P798" s="26">
        <f>IF(H798&gt;I798,MIN(H798-I798,J798-I798)*INDEX('[1]2018_commission_structure-Start'!$A$21:$I$24,MATCH($E798,'[1]2018_commission_structure-Start'!$A$21:$A$24,0), MATCH(P$1,'[1]2018_commission_structure-Start'!$A$21:$I$21,0)),0)</f>
        <v>0</v>
      </c>
      <c r="Q798" s="26">
        <f>IF($H798&gt;J798,MIN($H798-J798,K798-J798)*INDEX('[1]2018_commission_structure-Start'!$A$21:$I$24,MATCH($E798,'[1]2018_commission_structure-Start'!$A$21:$A$24,0), MATCH(Q$1,'[1]2018_commission_structure-Start'!$A$21:$I$21,0)),0)</f>
        <v>0</v>
      </c>
      <c r="R798" s="26">
        <f>IF($H798&gt;K798,MIN($H798-K798,L798-K798)*INDEX('[1]2018_commission_structure-Start'!$A$21:$I$24,MATCH($E798,'[1]2018_commission_structure-Start'!$A$21:$A$24,0), MATCH(R$1,'[1]2018_commission_structure-Start'!$A$21:$I$21,0)),0)</f>
        <v>0</v>
      </c>
      <c r="S798" s="26">
        <f>IF(H798&gt;L798,(H798-L798)*INDEX('[1]2018_commission_structure-Start'!$A$21:$I$24,MATCH($E798,'[1]2018_commission_structure-Start'!$A$21:$A$24,0),MATCH(S$1,'[1]2018_commission_structure-Start'!$A$21:$I$21,0)),0)</f>
        <v>0</v>
      </c>
      <c r="T798" s="28">
        <f t="shared" si="126"/>
        <v>82600.800000000003</v>
      </c>
      <c r="U798" s="28">
        <f t="shared" si="127"/>
        <v>182222.8</v>
      </c>
      <c r="V798" s="28">
        <f>MIN(H798,I798)*INDEX('[1]2018_commission_structure-Start'!$A$15:$J$18,MATCH($E798,'[1]2018_commission_structure-Start'!$A$15:$A$18,0),MATCH(V$1,'[1]2018_commission_structure-Start'!$A$15:$J$15,0))</f>
        <v>82600.800000000003</v>
      </c>
      <c r="W798" s="26">
        <f>IF($H798&gt;I798,MIN($H798-I798,J798-I798)*INDEX('[1]2018_commission_structure-Start'!$A$15:$J$18,MATCH($E798,'[1]2018_commission_structure-Start'!$A$15:$A$18,0),MATCH(W$1,'[1]2018_commission_structure-Start'!$A$15:$J$15,0)),0)</f>
        <v>0</v>
      </c>
      <c r="X798" s="26">
        <f>IF($H798&gt;J798,MIN($H798-J798,K798-J798)*INDEX('[1]2018_commission_structure-Start'!$A$15:$J$18,MATCH($E798,'[1]2018_commission_structure-Start'!$A$15:$A$18,0),MATCH(X$1,'[1]2018_commission_structure-Start'!$A$15:$J$15,0)),0)</f>
        <v>0</v>
      </c>
      <c r="Y798" s="26">
        <f>IF($H798&gt;K798,MIN($H798-K798,L798-K798)*INDEX('[1]2018_commission_structure-Start'!$A$15:$J$18,MATCH($E798,'[1]2018_commission_structure-Start'!$A$15:$A$18,0),MATCH(Y$1,'[1]2018_commission_structure-Start'!$A$15:$J$15,0)),0)</f>
        <v>0</v>
      </c>
      <c r="Z798" s="26">
        <f>IF(H798&gt;L798,(H798-L798)*INDEX('[1]2018_commission_structure-Start'!$A$21:$I$24,MATCH($E798,'[1]2018_commission_structure-Start'!$A$21:$A$24,0),MATCH(Z$1,'[1]2018_commission_structure-Start'!$A$21:$I$21,0)),0)</f>
        <v>0</v>
      </c>
      <c r="AA798" s="28">
        <f t="shared" si="128"/>
        <v>82600.800000000003</v>
      </c>
      <c r="AB798" s="28">
        <f t="shared" si="129"/>
        <v>182222.8</v>
      </c>
    </row>
    <row r="799" spans="1:28" x14ac:dyDescent="0.2">
      <c r="A799" s="25" t="str">
        <f t="shared" si="120"/>
        <v>Ernesta Rodd</v>
      </c>
      <c r="B799" s="25">
        <v>6471464479</v>
      </c>
      <c r="C799" s="25" t="s">
        <v>1548</v>
      </c>
      <c r="D799" s="25" t="s">
        <v>1549</v>
      </c>
      <c r="E799" s="25" t="s">
        <v>29</v>
      </c>
      <c r="F799" s="25">
        <v>77224</v>
      </c>
      <c r="G799" s="25">
        <f>COUNTIF([1]deals_closed!D:D,B799)</f>
        <v>26</v>
      </c>
      <c r="H799" s="26">
        <f>SUMIF([1]deals_closed!D:D,B799,[1]deals_closed!C:C)</f>
        <v>936364</v>
      </c>
      <c r="I799" s="26">
        <f>VLOOKUP(E799,'[1]2018_commission_structure-Start'!$A$22:$I$24,9,FALSE)</f>
        <v>600000</v>
      </c>
      <c r="J799" s="26">
        <f t="shared" si="121"/>
        <v>750000</v>
      </c>
      <c r="K799" s="26">
        <f t="shared" si="122"/>
        <v>900000</v>
      </c>
      <c r="L799" s="26">
        <f t="shared" si="123"/>
        <v>1200000</v>
      </c>
      <c r="M799" s="27">
        <f t="shared" si="124"/>
        <v>1.5606066666666667</v>
      </c>
      <c r="N799" s="25" t="str">
        <f t="shared" si="125"/>
        <v>150-200%</v>
      </c>
      <c r="O799" s="28">
        <f>MIN(H799,I799)*INDEX('[1]2018_commission_structure-Start'!$A$21:$I$24,MATCH($E799,'[1]2018_commission_structure-Start'!$A$21:$A$24,0),MATCH(O$1,'[1]2018_commission_structure-Start'!$A$21:$I$21,0))</f>
        <v>78000</v>
      </c>
      <c r="P799" s="26">
        <f>IF(H799&gt;I799,MIN(H799-I799,J799-I799)*INDEX('[1]2018_commission_structure-Start'!$A$21:$I$24,MATCH($E799,'[1]2018_commission_structure-Start'!$A$21:$A$24,0), MATCH(P$1,'[1]2018_commission_structure-Start'!$A$21:$I$21,0)),0)</f>
        <v>25500.000000000004</v>
      </c>
      <c r="Q799" s="26">
        <f>IF($H799&gt;J799,MIN($H799-J799,K799-J799)*INDEX('[1]2018_commission_structure-Start'!$A$21:$I$24,MATCH($E799,'[1]2018_commission_structure-Start'!$A$21:$A$24,0), MATCH(Q$1,'[1]2018_commission_structure-Start'!$A$21:$I$21,0)),0)</f>
        <v>31500</v>
      </c>
      <c r="R799" s="26">
        <f>IF($H799&gt;K799,MIN($H799-K799,L799-K799)*INDEX('[1]2018_commission_structure-Start'!$A$21:$I$24,MATCH($E799,'[1]2018_commission_structure-Start'!$A$21:$A$24,0), MATCH(R$1,'[1]2018_commission_structure-Start'!$A$21:$I$21,0)),0)</f>
        <v>9454.64</v>
      </c>
      <c r="S799" s="26">
        <f>IF(H799&gt;L799,(H799-L799)*INDEX('[1]2018_commission_structure-Start'!$A$21:$I$24,MATCH($E799,'[1]2018_commission_structure-Start'!$A$21:$A$24,0),MATCH(S$1,'[1]2018_commission_structure-Start'!$A$21:$I$21,0)),0)</f>
        <v>0</v>
      </c>
      <c r="T799" s="28">
        <f t="shared" si="126"/>
        <v>144454.64000000001</v>
      </c>
      <c r="U799" s="28">
        <f t="shared" si="127"/>
        <v>221678.64</v>
      </c>
      <c r="V799" s="28">
        <f>MIN(H799,I799)*INDEX('[1]2018_commission_structure-Start'!$A$15:$J$18,MATCH($E799,'[1]2018_commission_structure-Start'!$A$15:$A$18,0),MATCH(V$1,'[1]2018_commission_structure-Start'!$A$15:$J$15,0))</f>
        <v>90000</v>
      </c>
      <c r="W799" s="26">
        <f>IF($H799&gt;I799,MIN($H799-I799,J799-I799)*INDEX('[1]2018_commission_structure-Start'!$A$15:$J$18,MATCH($E799,'[1]2018_commission_structure-Start'!$A$15:$A$18,0),MATCH(W$1,'[1]2018_commission_structure-Start'!$A$15:$J$15,0)),0)</f>
        <v>27000</v>
      </c>
      <c r="X799" s="26">
        <f>IF($H799&gt;J799,MIN($H799-J799,K799-J799)*INDEX('[1]2018_commission_structure-Start'!$A$15:$J$18,MATCH($E799,'[1]2018_commission_structure-Start'!$A$15:$A$18,0),MATCH(X$1,'[1]2018_commission_structure-Start'!$A$15:$J$15,0)),0)</f>
        <v>37500</v>
      </c>
      <c r="Y799" s="26">
        <f>IF($H799&gt;K799,MIN($H799-K799,L799-K799)*INDEX('[1]2018_commission_structure-Start'!$A$15:$J$18,MATCH($E799,'[1]2018_commission_structure-Start'!$A$15:$A$18,0),MATCH(Y$1,'[1]2018_commission_structure-Start'!$A$15:$J$15,0)),0)</f>
        <v>10909.199999999999</v>
      </c>
      <c r="Z799" s="26">
        <f>IF(H799&gt;L799,(H799-L799)*INDEX('[1]2018_commission_structure-Start'!$A$21:$I$24,MATCH($E799,'[1]2018_commission_structure-Start'!$A$21:$A$24,0),MATCH(Z$1,'[1]2018_commission_structure-Start'!$A$21:$I$21,0)),0)</f>
        <v>0</v>
      </c>
      <c r="AA799" s="28">
        <f t="shared" si="128"/>
        <v>165409.20000000001</v>
      </c>
      <c r="AB799" s="28">
        <f t="shared" si="129"/>
        <v>242633.2</v>
      </c>
    </row>
    <row r="800" spans="1:28" x14ac:dyDescent="0.2">
      <c r="A800" s="25" t="str">
        <f t="shared" si="120"/>
        <v>Greer Mercey</v>
      </c>
      <c r="B800" s="25">
        <v>4698538416</v>
      </c>
      <c r="C800" s="25" t="s">
        <v>1550</v>
      </c>
      <c r="D800" s="25" t="s">
        <v>1551</v>
      </c>
      <c r="E800" s="25" t="s">
        <v>29</v>
      </c>
      <c r="F800" s="25">
        <v>53655</v>
      </c>
      <c r="G800" s="25">
        <f>COUNTIF([1]deals_closed!D:D,B800)</f>
        <v>23</v>
      </c>
      <c r="H800" s="26">
        <f>SUMIF([1]deals_closed!D:D,B800,[1]deals_closed!C:C)</f>
        <v>788197</v>
      </c>
      <c r="I800" s="26">
        <f>VLOOKUP(E800,'[1]2018_commission_structure-Start'!$A$22:$I$24,9,FALSE)</f>
        <v>600000</v>
      </c>
      <c r="J800" s="26">
        <f t="shared" si="121"/>
        <v>750000</v>
      </c>
      <c r="K800" s="26">
        <f t="shared" si="122"/>
        <v>900000</v>
      </c>
      <c r="L800" s="26">
        <f t="shared" si="123"/>
        <v>1200000</v>
      </c>
      <c r="M800" s="27">
        <f t="shared" si="124"/>
        <v>1.3136616666666667</v>
      </c>
      <c r="N800" s="25" t="str">
        <f t="shared" si="125"/>
        <v>125-150%</v>
      </c>
      <c r="O800" s="28">
        <f>MIN(H800,I800)*INDEX('[1]2018_commission_structure-Start'!$A$21:$I$24,MATCH($E800,'[1]2018_commission_structure-Start'!$A$21:$A$24,0),MATCH(O$1,'[1]2018_commission_structure-Start'!$A$21:$I$21,0))</f>
        <v>78000</v>
      </c>
      <c r="P800" s="26">
        <f>IF(H800&gt;I800,MIN(H800-I800,J800-I800)*INDEX('[1]2018_commission_structure-Start'!$A$21:$I$24,MATCH($E800,'[1]2018_commission_structure-Start'!$A$21:$A$24,0), MATCH(P$1,'[1]2018_commission_structure-Start'!$A$21:$I$21,0)),0)</f>
        <v>25500.000000000004</v>
      </c>
      <c r="Q800" s="26">
        <f>IF($H800&gt;J800,MIN($H800-J800,K800-J800)*INDEX('[1]2018_commission_structure-Start'!$A$21:$I$24,MATCH($E800,'[1]2018_commission_structure-Start'!$A$21:$A$24,0), MATCH(Q$1,'[1]2018_commission_structure-Start'!$A$21:$I$21,0)),0)</f>
        <v>8021.37</v>
      </c>
      <c r="R800" s="26">
        <f>IF($H800&gt;K800,MIN($H800-K800,L800-K800)*INDEX('[1]2018_commission_structure-Start'!$A$21:$I$24,MATCH($E800,'[1]2018_commission_structure-Start'!$A$21:$A$24,0), MATCH(R$1,'[1]2018_commission_structure-Start'!$A$21:$I$21,0)),0)</f>
        <v>0</v>
      </c>
      <c r="S800" s="26">
        <f>IF(H800&gt;L800,(H800-L800)*INDEX('[1]2018_commission_structure-Start'!$A$21:$I$24,MATCH($E800,'[1]2018_commission_structure-Start'!$A$21:$A$24,0),MATCH(S$1,'[1]2018_commission_structure-Start'!$A$21:$I$21,0)),0)</f>
        <v>0</v>
      </c>
      <c r="T800" s="28">
        <f t="shared" si="126"/>
        <v>111521.37</v>
      </c>
      <c r="U800" s="28">
        <f t="shared" si="127"/>
        <v>165176.37</v>
      </c>
      <c r="V800" s="28">
        <f>MIN(H800,I800)*INDEX('[1]2018_commission_structure-Start'!$A$15:$J$18,MATCH($E800,'[1]2018_commission_structure-Start'!$A$15:$A$18,0),MATCH(V$1,'[1]2018_commission_structure-Start'!$A$15:$J$15,0))</f>
        <v>90000</v>
      </c>
      <c r="W800" s="26">
        <f>IF($H800&gt;I800,MIN($H800-I800,J800-I800)*INDEX('[1]2018_commission_structure-Start'!$A$15:$J$18,MATCH($E800,'[1]2018_commission_structure-Start'!$A$15:$A$18,0),MATCH(W$1,'[1]2018_commission_structure-Start'!$A$15:$J$15,0)),0)</f>
        <v>27000</v>
      </c>
      <c r="X800" s="26">
        <f>IF($H800&gt;J800,MIN($H800-J800,K800-J800)*INDEX('[1]2018_commission_structure-Start'!$A$15:$J$18,MATCH($E800,'[1]2018_commission_structure-Start'!$A$15:$A$18,0),MATCH(X$1,'[1]2018_commission_structure-Start'!$A$15:$J$15,0)),0)</f>
        <v>9549.25</v>
      </c>
      <c r="Y800" s="26">
        <f>IF($H800&gt;K800,MIN($H800-K800,L800-K800)*INDEX('[1]2018_commission_structure-Start'!$A$15:$J$18,MATCH($E800,'[1]2018_commission_structure-Start'!$A$15:$A$18,0),MATCH(Y$1,'[1]2018_commission_structure-Start'!$A$15:$J$15,0)),0)</f>
        <v>0</v>
      </c>
      <c r="Z800" s="26">
        <f>IF(H800&gt;L800,(H800-L800)*INDEX('[1]2018_commission_structure-Start'!$A$21:$I$24,MATCH($E800,'[1]2018_commission_structure-Start'!$A$21:$A$24,0),MATCH(Z$1,'[1]2018_commission_structure-Start'!$A$21:$I$21,0)),0)</f>
        <v>0</v>
      </c>
      <c r="AA800" s="28">
        <f t="shared" si="128"/>
        <v>126549.25</v>
      </c>
      <c r="AB800" s="28">
        <f t="shared" si="129"/>
        <v>180204.25</v>
      </c>
    </row>
    <row r="801" spans="1:28" x14ac:dyDescent="0.2">
      <c r="A801" s="25" t="str">
        <f t="shared" si="120"/>
        <v>Shani Dawdary</v>
      </c>
      <c r="B801" s="25">
        <v>324399618</v>
      </c>
      <c r="C801" s="25" t="s">
        <v>1552</v>
      </c>
      <c r="D801" s="25" t="s">
        <v>205</v>
      </c>
      <c r="E801" s="25" t="s">
        <v>7</v>
      </c>
      <c r="F801" s="25">
        <v>32171</v>
      </c>
      <c r="G801" s="25">
        <f>COUNTIF([1]deals_closed!D:D,B801)</f>
        <v>21</v>
      </c>
      <c r="H801" s="26">
        <f>SUMIF([1]deals_closed!D:D,B801,[1]deals_closed!C:C)</f>
        <v>682856</v>
      </c>
      <c r="I801" s="26">
        <f>VLOOKUP(E801,'[1]2018_commission_structure-Start'!$A$22:$I$24,9,FALSE)</f>
        <v>500000</v>
      </c>
      <c r="J801" s="26">
        <f t="shared" si="121"/>
        <v>625000</v>
      </c>
      <c r="K801" s="26">
        <f t="shared" si="122"/>
        <v>750000</v>
      </c>
      <c r="L801" s="26">
        <f t="shared" si="123"/>
        <v>1000000</v>
      </c>
      <c r="M801" s="27">
        <f t="shared" si="124"/>
        <v>1.365712</v>
      </c>
      <c r="N801" s="25" t="str">
        <f t="shared" si="125"/>
        <v>125-150%</v>
      </c>
      <c r="O801" s="28">
        <f>MIN(H801,I801)*INDEX('[1]2018_commission_structure-Start'!$A$21:$I$24,MATCH($E801,'[1]2018_commission_structure-Start'!$A$21:$A$24,0),MATCH(O$1,'[1]2018_commission_structure-Start'!$A$21:$I$21,0))</f>
        <v>50000</v>
      </c>
      <c r="P801" s="26">
        <f>IF(H801&gt;I801,MIN(H801-I801,J801-I801)*INDEX('[1]2018_commission_structure-Start'!$A$21:$I$24,MATCH($E801,'[1]2018_commission_structure-Start'!$A$21:$A$24,0), MATCH(P$1,'[1]2018_commission_structure-Start'!$A$21:$I$21,0)),0)</f>
        <v>18750</v>
      </c>
      <c r="Q801" s="26">
        <f>IF($H801&gt;J801,MIN($H801-J801,K801-J801)*INDEX('[1]2018_commission_structure-Start'!$A$21:$I$24,MATCH($E801,'[1]2018_commission_structure-Start'!$A$21:$A$24,0), MATCH(Q$1,'[1]2018_commission_structure-Start'!$A$21:$I$21,0)),0)</f>
        <v>10414.08</v>
      </c>
      <c r="R801" s="26">
        <f>IF($H801&gt;K801,MIN($H801-K801,L801-K801)*INDEX('[1]2018_commission_structure-Start'!$A$21:$I$24,MATCH($E801,'[1]2018_commission_structure-Start'!$A$21:$A$24,0), MATCH(R$1,'[1]2018_commission_structure-Start'!$A$21:$I$21,0)),0)</f>
        <v>0</v>
      </c>
      <c r="S801" s="26">
        <f>IF(H801&gt;L801,(H801-L801)*INDEX('[1]2018_commission_structure-Start'!$A$21:$I$24,MATCH($E801,'[1]2018_commission_structure-Start'!$A$21:$A$24,0),MATCH(S$1,'[1]2018_commission_structure-Start'!$A$21:$I$21,0)),0)</f>
        <v>0</v>
      </c>
      <c r="T801" s="28">
        <f t="shared" si="126"/>
        <v>79164.08</v>
      </c>
      <c r="U801" s="28">
        <f t="shared" si="127"/>
        <v>111335.08</v>
      </c>
      <c r="V801" s="28">
        <f>MIN(H801,I801)*INDEX('[1]2018_commission_structure-Start'!$A$15:$J$18,MATCH($E801,'[1]2018_commission_structure-Start'!$A$15:$A$18,0),MATCH(V$1,'[1]2018_commission_structure-Start'!$A$15:$J$15,0))</f>
        <v>60000</v>
      </c>
      <c r="W801" s="26">
        <f>IF($H801&gt;I801,MIN($H801-I801,J801-I801)*INDEX('[1]2018_commission_structure-Start'!$A$15:$J$18,MATCH($E801,'[1]2018_commission_structure-Start'!$A$15:$A$18,0),MATCH(W$1,'[1]2018_commission_structure-Start'!$A$15:$J$15,0)),0)</f>
        <v>21250</v>
      </c>
      <c r="X801" s="26">
        <f>IF($H801&gt;J801,MIN($H801-J801,K801-J801)*INDEX('[1]2018_commission_structure-Start'!$A$15:$J$18,MATCH($E801,'[1]2018_commission_structure-Start'!$A$15:$A$18,0),MATCH(X$1,'[1]2018_commission_structure-Start'!$A$15:$J$15,0)),0)</f>
        <v>11571.2</v>
      </c>
      <c r="Y801" s="26">
        <f>IF($H801&gt;K801,MIN($H801-K801,L801-K801)*INDEX('[1]2018_commission_structure-Start'!$A$15:$J$18,MATCH($E801,'[1]2018_commission_structure-Start'!$A$15:$A$18,0),MATCH(Y$1,'[1]2018_commission_structure-Start'!$A$15:$J$15,0)),0)</f>
        <v>0</v>
      </c>
      <c r="Z801" s="26">
        <f>IF(H801&gt;L801,(H801-L801)*INDEX('[1]2018_commission_structure-Start'!$A$21:$I$24,MATCH($E801,'[1]2018_commission_structure-Start'!$A$21:$A$24,0),MATCH(Z$1,'[1]2018_commission_structure-Start'!$A$21:$I$21,0)),0)</f>
        <v>0</v>
      </c>
      <c r="AA801" s="28">
        <f t="shared" si="128"/>
        <v>92821.2</v>
      </c>
      <c r="AB801" s="28">
        <f t="shared" si="129"/>
        <v>124992.2</v>
      </c>
    </row>
    <row r="802" spans="1:28" x14ac:dyDescent="0.2">
      <c r="A802" s="25" t="str">
        <f t="shared" si="120"/>
        <v>Bill Covil</v>
      </c>
      <c r="B802" s="25">
        <v>1532722974</v>
      </c>
      <c r="C802" s="25" t="s">
        <v>1553</v>
      </c>
      <c r="D802" s="25" t="s">
        <v>1554</v>
      </c>
      <c r="E802" s="25" t="s">
        <v>29</v>
      </c>
      <c r="F802" s="25">
        <v>56016</v>
      </c>
      <c r="G802" s="25">
        <f>COUNTIF([1]deals_closed!D:D,B802)</f>
        <v>20</v>
      </c>
      <c r="H802" s="26">
        <f>SUMIF([1]deals_closed!D:D,B802,[1]deals_closed!C:C)</f>
        <v>724529</v>
      </c>
      <c r="I802" s="26">
        <f>VLOOKUP(E802,'[1]2018_commission_structure-Start'!$A$22:$I$24,9,FALSE)</f>
        <v>600000</v>
      </c>
      <c r="J802" s="26">
        <f t="shared" si="121"/>
        <v>750000</v>
      </c>
      <c r="K802" s="26">
        <f t="shared" si="122"/>
        <v>900000</v>
      </c>
      <c r="L802" s="26">
        <f t="shared" si="123"/>
        <v>1200000</v>
      </c>
      <c r="M802" s="27">
        <f t="shared" si="124"/>
        <v>1.2075483333333332</v>
      </c>
      <c r="N802" s="25" t="str">
        <f t="shared" si="125"/>
        <v>100-125%</v>
      </c>
      <c r="O802" s="28">
        <f>MIN(H802,I802)*INDEX('[1]2018_commission_structure-Start'!$A$21:$I$24,MATCH($E802,'[1]2018_commission_structure-Start'!$A$21:$A$24,0),MATCH(O$1,'[1]2018_commission_structure-Start'!$A$21:$I$21,0))</f>
        <v>78000</v>
      </c>
      <c r="P802" s="26">
        <f>IF(H802&gt;I802,MIN(H802-I802,J802-I802)*INDEX('[1]2018_commission_structure-Start'!$A$21:$I$24,MATCH($E802,'[1]2018_commission_structure-Start'!$A$21:$A$24,0), MATCH(P$1,'[1]2018_commission_structure-Start'!$A$21:$I$21,0)),0)</f>
        <v>21169.93</v>
      </c>
      <c r="Q802" s="26">
        <f>IF($H802&gt;J802,MIN($H802-J802,K802-J802)*INDEX('[1]2018_commission_structure-Start'!$A$21:$I$24,MATCH($E802,'[1]2018_commission_structure-Start'!$A$21:$A$24,0), MATCH(Q$1,'[1]2018_commission_structure-Start'!$A$21:$I$21,0)),0)</f>
        <v>0</v>
      </c>
      <c r="R802" s="26">
        <f>IF($H802&gt;K802,MIN($H802-K802,L802-K802)*INDEX('[1]2018_commission_structure-Start'!$A$21:$I$24,MATCH($E802,'[1]2018_commission_structure-Start'!$A$21:$A$24,0), MATCH(R$1,'[1]2018_commission_structure-Start'!$A$21:$I$21,0)),0)</f>
        <v>0</v>
      </c>
      <c r="S802" s="26">
        <f>IF(H802&gt;L802,(H802-L802)*INDEX('[1]2018_commission_structure-Start'!$A$21:$I$24,MATCH($E802,'[1]2018_commission_structure-Start'!$A$21:$A$24,0),MATCH(S$1,'[1]2018_commission_structure-Start'!$A$21:$I$21,0)),0)</f>
        <v>0</v>
      </c>
      <c r="T802" s="28">
        <f t="shared" si="126"/>
        <v>99169.93</v>
      </c>
      <c r="U802" s="28">
        <f t="shared" si="127"/>
        <v>155185.93</v>
      </c>
      <c r="V802" s="28">
        <f>MIN(H802,I802)*INDEX('[1]2018_commission_structure-Start'!$A$15:$J$18,MATCH($E802,'[1]2018_commission_structure-Start'!$A$15:$A$18,0),MATCH(V$1,'[1]2018_commission_structure-Start'!$A$15:$J$15,0))</f>
        <v>90000</v>
      </c>
      <c r="W802" s="26">
        <f>IF($H802&gt;I802,MIN($H802-I802,J802-I802)*INDEX('[1]2018_commission_structure-Start'!$A$15:$J$18,MATCH($E802,'[1]2018_commission_structure-Start'!$A$15:$A$18,0),MATCH(W$1,'[1]2018_commission_structure-Start'!$A$15:$J$15,0)),0)</f>
        <v>22415.219999999998</v>
      </c>
      <c r="X802" s="26">
        <f>IF($H802&gt;J802,MIN($H802-J802,K802-J802)*INDEX('[1]2018_commission_structure-Start'!$A$15:$J$18,MATCH($E802,'[1]2018_commission_structure-Start'!$A$15:$A$18,0),MATCH(X$1,'[1]2018_commission_structure-Start'!$A$15:$J$15,0)),0)</f>
        <v>0</v>
      </c>
      <c r="Y802" s="26">
        <f>IF($H802&gt;K802,MIN($H802-K802,L802-K802)*INDEX('[1]2018_commission_structure-Start'!$A$15:$J$18,MATCH($E802,'[1]2018_commission_structure-Start'!$A$15:$A$18,0),MATCH(Y$1,'[1]2018_commission_structure-Start'!$A$15:$J$15,0)),0)</f>
        <v>0</v>
      </c>
      <c r="Z802" s="26">
        <f>IF(H802&gt;L802,(H802-L802)*INDEX('[1]2018_commission_structure-Start'!$A$21:$I$24,MATCH($E802,'[1]2018_commission_structure-Start'!$A$21:$A$24,0),MATCH(Z$1,'[1]2018_commission_structure-Start'!$A$21:$I$21,0)),0)</f>
        <v>0</v>
      </c>
      <c r="AA802" s="28">
        <f t="shared" si="128"/>
        <v>112415.22</v>
      </c>
      <c r="AB802" s="28">
        <f t="shared" si="129"/>
        <v>168431.22</v>
      </c>
    </row>
    <row r="803" spans="1:28" x14ac:dyDescent="0.2">
      <c r="A803" s="25" t="str">
        <f t="shared" si="120"/>
        <v>Elena Ilyukhov</v>
      </c>
      <c r="B803" s="25">
        <v>8516539148</v>
      </c>
      <c r="C803" s="25" t="s">
        <v>1555</v>
      </c>
      <c r="D803" s="25" t="s">
        <v>1556</v>
      </c>
      <c r="E803" s="25" t="s">
        <v>10</v>
      </c>
      <c r="F803" s="25">
        <v>90234</v>
      </c>
      <c r="G803" s="25">
        <f>COUNTIF([1]deals_closed!D:D,B803)</f>
        <v>19</v>
      </c>
      <c r="H803" s="26">
        <f>SUMIF([1]deals_closed!D:D,B803,[1]deals_closed!C:C)</f>
        <v>664840</v>
      </c>
      <c r="I803" s="26">
        <f>VLOOKUP(E803,'[1]2018_commission_structure-Start'!$A$22:$I$24,9,FALSE)</f>
        <v>750000</v>
      </c>
      <c r="J803" s="26">
        <f t="shared" si="121"/>
        <v>937500</v>
      </c>
      <c r="K803" s="26">
        <f t="shared" si="122"/>
        <v>1125000</v>
      </c>
      <c r="L803" s="26">
        <f t="shared" si="123"/>
        <v>1500000</v>
      </c>
      <c r="M803" s="27">
        <f t="shared" si="124"/>
        <v>0.88645333333333332</v>
      </c>
      <c r="N803" s="25" t="str">
        <f t="shared" si="125"/>
        <v>0-100%</v>
      </c>
      <c r="O803" s="28">
        <f>MIN(H803,I803)*INDEX('[1]2018_commission_structure-Start'!$A$21:$I$24,MATCH($E803,'[1]2018_commission_structure-Start'!$A$21:$A$24,0),MATCH(O$1,'[1]2018_commission_structure-Start'!$A$21:$I$21,0))</f>
        <v>99726</v>
      </c>
      <c r="P803" s="26">
        <f>IF(H803&gt;I803,MIN(H803-I803,J803-I803)*INDEX('[1]2018_commission_structure-Start'!$A$21:$I$24,MATCH($E803,'[1]2018_commission_structure-Start'!$A$21:$A$24,0), MATCH(P$1,'[1]2018_commission_structure-Start'!$A$21:$I$21,0)),0)</f>
        <v>0</v>
      </c>
      <c r="Q803" s="26">
        <f>IF($H803&gt;J803,MIN($H803-J803,K803-J803)*INDEX('[1]2018_commission_structure-Start'!$A$21:$I$24,MATCH($E803,'[1]2018_commission_structure-Start'!$A$21:$A$24,0), MATCH(Q$1,'[1]2018_commission_structure-Start'!$A$21:$I$21,0)),0)</f>
        <v>0</v>
      </c>
      <c r="R803" s="26">
        <f>IF($H803&gt;K803,MIN($H803-K803,L803-K803)*INDEX('[1]2018_commission_structure-Start'!$A$21:$I$24,MATCH($E803,'[1]2018_commission_structure-Start'!$A$21:$A$24,0), MATCH(R$1,'[1]2018_commission_structure-Start'!$A$21:$I$21,0)),0)</f>
        <v>0</v>
      </c>
      <c r="S803" s="26">
        <f>IF(H803&gt;L803,(H803-L803)*INDEX('[1]2018_commission_structure-Start'!$A$21:$I$24,MATCH($E803,'[1]2018_commission_structure-Start'!$A$21:$A$24,0),MATCH(S$1,'[1]2018_commission_structure-Start'!$A$21:$I$21,0)),0)</f>
        <v>0</v>
      </c>
      <c r="T803" s="28">
        <f t="shared" si="126"/>
        <v>99726</v>
      </c>
      <c r="U803" s="28">
        <f t="shared" si="127"/>
        <v>189960</v>
      </c>
      <c r="V803" s="28">
        <f>MIN(H803,I803)*INDEX('[1]2018_commission_structure-Start'!$A$15:$J$18,MATCH($E803,'[1]2018_commission_structure-Start'!$A$15:$A$18,0),MATCH(V$1,'[1]2018_commission_structure-Start'!$A$15:$J$15,0))</f>
        <v>99726</v>
      </c>
      <c r="W803" s="26">
        <f>IF($H803&gt;I803,MIN($H803-I803,J803-I803)*INDEX('[1]2018_commission_structure-Start'!$A$15:$J$18,MATCH($E803,'[1]2018_commission_structure-Start'!$A$15:$A$18,0),MATCH(W$1,'[1]2018_commission_structure-Start'!$A$15:$J$15,0)),0)</f>
        <v>0</v>
      </c>
      <c r="X803" s="26">
        <f>IF($H803&gt;J803,MIN($H803-J803,K803-J803)*INDEX('[1]2018_commission_structure-Start'!$A$15:$J$18,MATCH($E803,'[1]2018_commission_structure-Start'!$A$15:$A$18,0),MATCH(X$1,'[1]2018_commission_structure-Start'!$A$15:$J$15,0)),0)</f>
        <v>0</v>
      </c>
      <c r="Y803" s="26">
        <f>IF($H803&gt;K803,MIN($H803-K803,L803-K803)*INDEX('[1]2018_commission_structure-Start'!$A$15:$J$18,MATCH($E803,'[1]2018_commission_structure-Start'!$A$15:$A$18,0),MATCH(Y$1,'[1]2018_commission_structure-Start'!$A$15:$J$15,0)),0)</f>
        <v>0</v>
      </c>
      <c r="Z803" s="26">
        <f>IF(H803&gt;L803,(H803-L803)*INDEX('[1]2018_commission_structure-Start'!$A$21:$I$24,MATCH($E803,'[1]2018_commission_structure-Start'!$A$21:$A$24,0),MATCH(Z$1,'[1]2018_commission_structure-Start'!$A$21:$I$21,0)),0)</f>
        <v>0</v>
      </c>
      <c r="AA803" s="28">
        <f t="shared" si="128"/>
        <v>99726</v>
      </c>
      <c r="AB803" s="28">
        <f t="shared" si="129"/>
        <v>189960</v>
      </c>
    </row>
    <row r="804" spans="1:28" x14ac:dyDescent="0.2">
      <c r="A804" s="25" t="str">
        <f t="shared" si="120"/>
        <v>Costa Fincke</v>
      </c>
      <c r="B804" s="25">
        <v>1411873114</v>
      </c>
      <c r="C804" s="25" t="s">
        <v>1557</v>
      </c>
      <c r="D804" s="25" t="s">
        <v>1558</v>
      </c>
      <c r="E804" s="25" t="s">
        <v>10</v>
      </c>
      <c r="F804" s="25">
        <v>90585</v>
      </c>
      <c r="G804" s="25">
        <f>COUNTIF([1]deals_closed!D:D,B804)</f>
        <v>13</v>
      </c>
      <c r="H804" s="26">
        <f>SUMIF([1]deals_closed!D:D,B804,[1]deals_closed!C:C)</f>
        <v>437303</v>
      </c>
      <c r="I804" s="26">
        <f>VLOOKUP(E804,'[1]2018_commission_structure-Start'!$A$22:$I$24,9,FALSE)</f>
        <v>750000</v>
      </c>
      <c r="J804" s="26">
        <f t="shared" si="121"/>
        <v>937500</v>
      </c>
      <c r="K804" s="26">
        <f t="shared" si="122"/>
        <v>1125000</v>
      </c>
      <c r="L804" s="26">
        <f t="shared" si="123"/>
        <v>1500000</v>
      </c>
      <c r="M804" s="27">
        <f t="shared" si="124"/>
        <v>0.58307066666666663</v>
      </c>
      <c r="N804" s="25" t="str">
        <f t="shared" si="125"/>
        <v>0-100%</v>
      </c>
      <c r="O804" s="28">
        <f>MIN(H804,I804)*INDEX('[1]2018_commission_structure-Start'!$A$21:$I$24,MATCH($E804,'[1]2018_commission_structure-Start'!$A$21:$A$24,0),MATCH(O$1,'[1]2018_commission_structure-Start'!$A$21:$I$21,0))</f>
        <v>65595.45</v>
      </c>
      <c r="P804" s="26">
        <f>IF(H804&gt;I804,MIN(H804-I804,J804-I804)*INDEX('[1]2018_commission_structure-Start'!$A$21:$I$24,MATCH($E804,'[1]2018_commission_structure-Start'!$A$21:$A$24,0), MATCH(P$1,'[1]2018_commission_structure-Start'!$A$21:$I$21,0)),0)</f>
        <v>0</v>
      </c>
      <c r="Q804" s="26">
        <f>IF($H804&gt;J804,MIN($H804-J804,K804-J804)*INDEX('[1]2018_commission_structure-Start'!$A$21:$I$24,MATCH($E804,'[1]2018_commission_structure-Start'!$A$21:$A$24,0), MATCH(Q$1,'[1]2018_commission_structure-Start'!$A$21:$I$21,0)),0)</f>
        <v>0</v>
      </c>
      <c r="R804" s="26">
        <f>IF($H804&gt;K804,MIN($H804-K804,L804-K804)*INDEX('[1]2018_commission_structure-Start'!$A$21:$I$24,MATCH($E804,'[1]2018_commission_structure-Start'!$A$21:$A$24,0), MATCH(R$1,'[1]2018_commission_structure-Start'!$A$21:$I$21,0)),0)</f>
        <v>0</v>
      </c>
      <c r="S804" s="26">
        <f>IF(H804&gt;L804,(H804-L804)*INDEX('[1]2018_commission_structure-Start'!$A$21:$I$24,MATCH($E804,'[1]2018_commission_structure-Start'!$A$21:$A$24,0),MATCH(S$1,'[1]2018_commission_structure-Start'!$A$21:$I$21,0)),0)</f>
        <v>0</v>
      </c>
      <c r="T804" s="28">
        <f t="shared" si="126"/>
        <v>65595.45</v>
      </c>
      <c r="U804" s="28">
        <f t="shared" si="127"/>
        <v>156180.45000000001</v>
      </c>
      <c r="V804" s="28">
        <f>MIN(H804,I804)*INDEX('[1]2018_commission_structure-Start'!$A$15:$J$18,MATCH($E804,'[1]2018_commission_structure-Start'!$A$15:$A$18,0),MATCH(V$1,'[1]2018_commission_structure-Start'!$A$15:$J$15,0))</f>
        <v>65595.45</v>
      </c>
      <c r="W804" s="26">
        <f>IF($H804&gt;I804,MIN($H804-I804,J804-I804)*INDEX('[1]2018_commission_structure-Start'!$A$15:$J$18,MATCH($E804,'[1]2018_commission_structure-Start'!$A$15:$A$18,0),MATCH(W$1,'[1]2018_commission_structure-Start'!$A$15:$J$15,0)),0)</f>
        <v>0</v>
      </c>
      <c r="X804" s="26">
        <f>IF($H804&gt;J804,MIN($H804-J804,K804-J804)*INDEX('[1]2018_commission_structure-Start'!$A$15:$J$18,MATCH($E804,'[1]2018_commission_structure-Start'!$A$15:$A$18,0),MATCH(X$1,'[1]2018_commission_structure-Start'!$A$15:$J$15,0)),0)</f>
        <v>0</v>
      </c>
      <c r="Y804" s="26">
        <f>IF($H804&gt;K804,MIN($H804-K804,L804-K804)*INDEX('[1]2018_commission_structure-Start'!$A$15:$J$18,MATCH($E804,'[1]2018_commission_structure-Start'!$A$15:$A$18,0),MATCH(Y$1,'[1]2018_commission_structure-Start'!$A$15:$J$15,0)),0)</f>
        <v>0</v>
      </c>
      <c r="Z804" s="26">
        <f>IF(H804&gt;L804,(H804-L804)*INDEX('[1]2018_commission_structure-Start'!$A$21:$I$24,MATCH($E804,'[1]2018_commission_structure-Start'!$A$21:$A$24,0),MATCH(Z$1,'[1]2018_commission_structure-Start'!$A$21:$I$21,0)),0)</f>
        <v>0</v>
      </c>
      <c r="AA804" s="28">
        <f t="shared" si="128"/>
        <v>65595.45</v>
      </c>
      <c r="AB804" s="28">
        <f t="shared" si="129"/>
        <v>156180.45000000001</v>
      </c>
    </row>
    <row r="805" spans="1:28" x14ac:dyDescent="0.2">
      <c r="A805" s="25" t="str">
        <f t="shared" si="120"/>
        <v>Fredi Dunkerly</v>
      </c>
      <c r="B805" s="25">
        <v>4031884281</v>
      </c>
      <c r="C805" s="25" t="s">
        <v>1559</v>
      </c>
      <c r="D805" s="25" t="s">
        <v>1560</v>
      </c>
      <c r="E805" s="25" t="s">
        <v>10</v>
      </c>
      <c r="F805" s="25">
        <v>89664</v>
      </c>
      <c r="G805" s="25">
        <f>COUNTIF([1]deals_closed!D:D,B805)</f>
        <v>14</v>
      </c>
      <c r="H805" s="26">
        <f>SUMIF([1]deals_closed!D:D,B805,[1]deals_closed!C:C)</f>
        <v>421213</v>
      </c>
      <c r="I805" s="26">
        <f>VLOOKUP(E805,'[1]2018_commission_structure-Start'!$A$22:$I$24,9,FALSE)</f>
        <v>750000</v>
      </c>
      <c r="J805" s="26">
        <f t="shared" si="121"/>
        <v>937500</v>
      </c>
      <c r="K805" s="26">
        <f t="shared" si="122"/>
        <v>1125000</v>
      </c>
      <c r="L805" s="26">
        <f t="shared" si="123"/>
        <v>1500000</v>
      </c>
      <c r="M805" s="27">
        <f t="shared" si="124"/>
        <v>0.5616173333333333</v>
      </c>
      <c r="N805" s="25" t="str">
        <f t="shared" si="125"/>
        <v>0-100%</v>
      </c>
      <c r="O805" s="28">
        <f>MIN(H805,I805)*INDEX('[1]2018_commission_structure-Start'!$A$21:$I$24,MATCH($E805,'[1]2018_commission_structure-Start'!$A$21:$A$24,0),MATCH(O$1,'[1]2018_commission_structure-Start'!$A$21:$I$21,0))</f>
        <v>63181.95</v>
      </c>
      <c r="P805" s="26">
        <f>IF(H805&gt;I805,MIN(H805-I805,J805-I805)*INDEX('[1]2018_commission_structure-Start'!$A$21:$I$24,MATCH($E805,'[1]2018_commission_structure-Start'!$A$21:$A$24,0), MATCH(P$1,'[1]2018_commission_structure-Start'!$A$21:$I$21,0)),0)</f>
        <v>0</v>
      </c>
      <c r="Q805" s="26">
        <f>IF($H805&gt;J805,MIN($H805-J805,K805-J805)*INDEX('[1]2018_commission_structure-Start'!$A$21:$I$24,MATCH($E805,'[1]2018_commission_structure-Start'!$A$21:$A$24,0), MATCH(Q$1,'[1]2018_commission_structure-Start'!$A$21:$I$21,0)),0)</f>
        <v>0</v>
      </c>
      <c r="R805" s="26">
        <f>IF($H805&gt;K805,MIN($H805-K805,L805-K805)*INDEX('[1]2018_commission_structure-Start'!$A$21:$I$24,MATCH($E805,'[1]2018_commission_structure-Start'!$A$21:$A$24,0), MATCH(R$1,'[1]2018_commission_structure-Start'!$A$21:$I$21,0)),0)</f>
        <v>0</v>
      </c>
      <c r="S805" s="26">
        <f>IF(H805&gt;L805,(H805-L805)*INDEX('[1]2018_commission_structure-Start'!$A$21:$I$24,MATCH($E805,'[1]2018_commission_structure-Start'!$A$21:$A$24,0),MATCH(S$1,'[1]2018_commission_structure-Start'!$A$21:$I$21,0)),0)</f>
        <v>0</v>
      </c>
      <c r="T805" s="28">
        <f t="shared" si="126"/>
        <v>63181.95</v>
      </c>
      <c r="U805" s="28">
        <f t="shared" si="127"/>
        <v>152845.95000000001</v>
      </c>
      <c r="V805" s="28">
        <f>MIN(H805,I805)*INDEX('[1]2018_commission_structure-Start'!$A$15:$J$18,MATCH($E805,'[1]2018_commission_structure-Start'!$A$15:$A$18,0),MATCH(V$1,'[1]2018_commission_structure-Start'!$A$15:$J$15,0))</f>
        <v>63181.95</v>
      </c>
      <c r="W805" s="26">
        <f>IF($H805&gt;I805,MIN($H805-I805,J805-I805)*INDEX('[1]2018_commission_structure-Start'!$A$15:$J$18,MATCH($E805,'[1]2018_commission_structure-Start'!$A$15:$A$18,0),MATCH(W$1,'[1]2018_commission_structure-Start'!$A$15:$J$15,0)),0)</f>
        <v>0</v>
      </c>
      <c r="X805" s="26">
        <f>IF($H805&gt;J805,MIN($H805-J805,K805-J805)*INDEX('[1]2018_commission_structure-Start'!$A$15:$J$18,MATCH($E805,'[1]2018_commission_structure-Start'!$A$15:$A$18,0),MATCH(X$1,'[1]2018_commission_structure-Start'!$A$15:$J$15,0)),0)</f>
        <v>0</v>
      </c>
      <c r="Y805" s="26">
        <f>IF($H805&gt;K805,MIN($H805-K805,L805-K805)*INDEX('[1]2018_commission_structure-Start'!$A$15:$J$18,MATCH($E805,'[1]2018_commission_structure-Start'!$A$15:$A$18,0),MATCH(Y$1,'[1]2018_commission_structure-Start'!$A$15:$J$15,0)),0)</f>
        <v>0</v>
      </c>
      <c r="Z805" s="26">
        <f>IF(H805&gt;L805,(H805-L805)*INDEX('[1]2018_commission_structure-Start'!$A$21:$I$24,MATCH($E805,'[1]2018_commission_structure-Start'!$A$21:$A$24,0),MATCH(Z$1,'[1]2018_commission_structure-Start'!$A$21:$I$21,0)),0)</f>
        <v>0</v>
      </c>
      <c r="AA805" s="28">
        <f t="shared" si="128"/>
        <v>63181.95</v>
      </c>
      <c r="AB805" s="28">
        <f t="shared" si="129"/>
        <v>152845.95000000001</v>
      </c>
    </row>
    <row r="806" spans="1:28" x14ac:dyDescent="0.2">
      <c r="A806" s="25" t="str">
        <f t="shared" si="120"/>
        <v>Norman Carcas</v>
      </c>
      <c r="B806" s="25">
        <v>9223618401</v>
      </c>
      <c r="C806" s="25" t="s">
        <v>628</v>
      </c>
      <c r="D806" s="25" t="s">
        <v>1561</v>
      </c>
      <c r="E806" s="25" t="s">
        <v>7</v>
      </c>
      <c r="F806" s="25">
        <v>35362</v>
      </c>
      <c r="G806" s="25">
        <f>COUNTIF([1]deals_closed!D:D,B806)</f>
        <v>21</v>
      </c>
      <c r="H806" s="26">
        <f>SUMIF([1]deals_closed!D:D,B806,[1]deals_closed!C:C)</f>
        <v>681211</v>
      </c>
      <c r="I806" s="26">
        <f>VLOOKUP(E806,'[1]2018_commission_structure-Start'!$A$22:$I$24,9,FALSE)</f>
        <v>500000</v>
      </c>
      <c r="J806" s="26">
        <f t="shared" si="121"/>
        <v>625000</v>
      </c>
      <c r="K806" s="26">
        <f t="shared" si="122"/>
        <v>750000</v>
      </c>
      <c r="L806" s="26">
        <f t="shared" si="123"/>
        <v>1000000</v>
      </c>
      <c r="M806" s="27">
        <f t="shared" si="124"/>
        <v>1.362422</v>
      </c>
      <c r="N806" s="25" t="str">
        <f t="shared" si="125"/>
        <v>125-150%</v>
      </c>
      <c r="O806" s="28">
        <f>MIN(H806,I806)*INDEX('[1]2018_commission_structure-Start'!$A$21:$I$24,MATCH($E806,'[1]2018_commission_structure-Start'!$A$21:$A$24,0),MATCH(O$1,'[1]2018_commission_structure-Start'!$A$21:$I$21,0))</f>
        <v>50000</v>
      </c>
      <c r="P806" s="26">
        <f>IF(H806&gt;I806,MIN(H806-I806,J806-I806)*INDEX('[1]2018_commission_structure-Start'!$A$21:$I$24,MATCH($E806,'[1]2018_commission_structure-Start'!$A$21:$A$24,0), MATCH(P$1,'[1]2018_commission_structure-Start'!$A$21:$I$21,0)),0)</f>
        <v>18750</v>
      </c>
      <c r="Q806" s="26">
        <f>IF($H806&gt;J806,MIN($H806-J806,K806-J806)*INDEX('[1]2018_commission_structure-Start'!$A$21:$I$24,MATCH($E806,'[1]2018_commission_structure-Start'!$A$21:$A$24,0), MATCH(Q$1,'[1]2018_commission_structure-Start'!$A$21:$I$21,0)),0)</f>
        <v>10117.98</v>
      </c>
      <c r="R806" s="26">
        <f>IF($H806&gt;K806,MIN($H806-K806,L806-K806)*INDEX('[1]2018_commission_structure-Start'!$A$21:$I$24,MATCH($E806,'[1]2018_commission_structure-Start'!$A$21:$A$24,0), MATCH(R$1,'[1]2018_commission_structure-Start'!$A$21:$I$21,0)),0)</f>
        <v>0</v>
      </c>
      <c r="S806" s="26">
        <f>IF(H806&gt;L806,(H806-L806)*INDEX('[1]2018_commission_structure-Start'!$A$21:$I$24,MATCH($E806,'[1]2018_commission_structure-Start'!$A$21:$A$24,0),MATCH(S$1,'[1]2018_commission_structure-Start'!$A$21:$I$21,0)),0)</f>
        <v>0</v>
      </c>
      <c r="T806" s="28">
        <f t="shared" si="126"/>
        <v>78867.98</v>
      </c>
      <c r="U806" s="28">
        <f t="shared" si="127"/>
        <v>114229.98</v>
      </c>
      <c r="V806" s="28">
        <f>MIN(H806,I806)*INDEX('[1]2018_commission_structure-Start'!$A$15:$J$18,MATCH($E806,'[1]2018_commission_structure-Start'!$A$15:$A$18,0),MATCH(V$1,'[1]2018_commission_structure-Start'!$A$15:$J$15,0))</f>
        <v>60000</v>
      </c>
      <c r="W806" s="26">
        <f>IF($H806&gt;I806,MIN($H806-I806,J806-I806)*INDEX('[1]2018_commission_structure-Start'!$A$15:$J$18,MATCH($E806,'[1]2018_commission_structure-Start'!$A$15:$A$18,0),MATCH(W$1,'[1]2018_commission_structure-Start'!$A$15:$J$15,0)),0)</f>
        <v>21250</v>
      </c>
      <c r="X806" s="26">
        <f>IF($H806&gt;J806,MIN($H806-J806,K806-J806)*INDEX('[1]2018_commission_structure-Start'!$A$15:$J$18,MATCH($E806,'[1]2018_commission_structure-Start'!$A$15:$A$18,0),MATCH(X$1,'[1]2018_commission_structure-Start'!$A$15:$J$15,0)),0)</f>
        <v>11242.2</v>
      </c>
      <c r="Y806" s="26">
        <f>IF($H806&gt;K806,MIN($H806-K806,L806-K806)*INDEX('[1]2018_commission_structure-Start'!$A$15:$J$18,MATCH($E806,'[1]2018_commission_structure-Start'!$A$15:$A$18,0),MATCH(Y$1,'[1]2018_commission_structure-Start'!$A$15:$J$15,0)),0)</f>
        <v>0</v>
      </c>
      <c r="Z806" s="26">
        <f>IF(H806&gt;L806,(H806-L806)*INDEX('[1]2018_commission_structure-Start'!$A$21:$I$24,MATCH($E806,'[1]2018_commission_structure-Start'!$A$21:$A$24,0),MATCH(Z$1,'[1]2018_commission_structure-Start'!$A$21:$I$21,0)),0)</f>
        <v>0</v>
      </c>
      <c r="AA806" s="28">
        <f t="shared" si="128"/>
        <v>92492.2</v>
      </c>
      <c r="AB806" s="28">
        <f t="shared" si="129"/>
        <v>127854.2</v>
      </c>
    </row>
    <row r="807" spans="1:28" x14ac:dyDescent="0.2">
      <c r="A807" s="25" t="str">
        <f t="shared" si="120"/>
        <v>Carlos Claxson</v>
      </c>
      <c r="B807" s="25">
        <v>5928086253</v>
      </c>
      <c r="C807" s="25" t="s">
        <v>1562</v>
      </c>
      <c r="D807" s="25" t="s">
        <v>1563</v>
      </c>
      <c r="E807" s="25" t="s">
        <v>10</v>
      </c>
      <c r="F807" s="25">
        <v>123100</v>
      </c>
      <c r="G807" s="25">
        <f>COUNTIF([1]deals_closed!D:D,B807)</f>
        <v>15</v>
      </c>
      <c r="H807" s="26">
        <f>SUMIF([1]deals_closed!D:D,B807,[1]deals_closed!C:C)</f>
        <v>549442</v>
      </c>
      <c r="I807" s="26">
        <f>VLOOKUP(E807,'[1]2018_commission_structure-Start'!$A$22:$I$24,9,FALSE)</f>
        <v>750000</v>
      </c>
      <c r="J807" s="26">
        <f t="shared" si="121"/>
        <v>937500</v>
      </c>
      <c r="K807" s="26">
        <f t="shared" si="122"/>
        <v>1125000</v>
      </c>
      <c r="L807" s="26">
        <f t="shared" si="123"/>
        <v>1500000</v>
      </c>
      <c r="M807" s="27">
        <f t="shared" si="124"/>
        <v>0.73258933333333331</v>
      </c>
      <c r="N807" s="25" t="str">
        <f t="shared" si="125"/>
        <v>0-100%</v>
      </c>
      <c r="O807" s="28">
        <f>MIN(H807,I807)*INDEX('[1]2018_commission_structure-Start'!$A$21:$I$24,MATCH($E807,'[1]2018_commission_structure-Start'!$A$21:$A$24,0),MATCH(O$1,'[1]2018_commission_structure-Start'!$A$21:$I$21,0))</f>
        <v>82416.3</v>
      </c>
      <c r="P807" s="26">
        <f>IF(H807&gt;I807,MIN(H807-I807,J807-I807)*INDEX('[1]2018_commission_structure-Start'!$A$21:$I$24,MATCH($E807,'[1]2018_commission_structure-Start'!$A$21:$A$24,0), MATCH(P$1,'[1]2018_commission_structure-Start'!$A$21:$I$21,0)),0)</f>
        <v>0</v>
      </c>
      <c r="Q807" s="26">
        <f>IF($H807&gt;J807,MIN($H807-J807,K807-J807)*INDEX('[1]2018_commission_structure-Start'!$A$21:$I$24,MATCH($E807,'[1]2018_commission_structure-Start'!$A$21:$A$24,0), MATCH(Q$1,'[1]2018_commission_structure-Start'!$A$21:$I$21,0)),0)</f>
        <v>0</v>
      </c>
      <c r="R807" s="26">
        <f>IF($H807&gt;K807,MIN($H807-K807,L807-K807)*INDEX('[1]2018_commission_structure-Start'!$A$21:$I$24,MATCH($E807,'[1]2018_commission_structure-Start'!$A$21:$A$24,0), MATCH(R$1,'[1]2018_commission_structure-Start'!$A$21:$I$21,0)),0)</f>
        <v>0</v>
      </c>
      <c r="S807" s="26">
        <f>IF(H807&gt;L807,(H807-L807)*INDEX('[1]2018_commission_structure-Start'!$A$21:$I$24,MATCH($E807,'[1]2018_commission_structure-Start'!$A$21:$A$24,0),MATCH(S$1,'[1]2018_commission_structure-Start'!$A$21:$I$21,0)),0)</f>
        <v>0</v>
      </c>
      <c r="T807" s="28">
        <f t="shared" si="126"/>
        <v>82416.3</v>
      </c>
      <c r="U807" s="28">
        <f t="shared" si="127"/>
        <v>205516.3</v>
      </c>
      <c r="V807" s="28">
        <f>MIN(H807,I807)*INDEX('[1]2018_commission_structure-Start'!$A$15:$J$18,MATCH($E807,'[1]2018_commission_structure-Start'!$A$15:$A$18,0),MATCH(V$1,'[1]2018_commission_structure-Start'!$A$15:$J$15,0))</f>
        <v>82416.3</v>
      </c>
      <c r="W807" s="26">
        <f>IF($H807&gt;I807,MIN($H807-I807,J807-I807)*INDEX('[1]2018_commission_structure-Start'!$A$15:$J$18,MATCH($E807,'[1]2018_commission_structure-Start'!$A$15:$A$18,0),MATCH(W$1,'[1]2018_commission_structure-Start'!$A$15:$J$15,0)),0)</f>
        <v>0</v>
      </c>
      <c r="X807" s="26">
        <f>IF($H807&gt;J807,MIN($H807-J807,K807-J807)*INDEX('[1]2018_commission_structure-Start'!$A$15:$J$18,MATCH($E807,'[1]2018_commission_structure-Start'!$A$15:$A$18,0),MATCH(X$1,'[1]2018_commission_structure-Start'!$A$15:$J$15,0)),0)</f>
        <v>0</v>
      </c>
      <c r="Y807" s="26">
        <f>IF($H807&gt;K807,MIN($H807-K807,L807-K807)*INDEX('[1]2018_commission_structure-Start'!$A$15:$J$18,MATCH($E807,'[1]2018_commission_structure-Start'!$A$15:$A$18,0),MATCH(Y$1,'[1]2018_commission_structure-Start'!$A$15:$J$15,0)),0)</f>
        <v>0</v>
      </c>
      <c r="Z807" s="26">
        <f>IF(H807&gt;L807,(H807-L807)*INDEX('[1]2018_commission_structure-Start'!$A$21:$I$24,MATCH($E807,'[1]2018_commission_structure-Start'!$A$21:$A$24,0),MATCH(Z$1,'[1]2018_commission_structure-Start'!$A$21:$I$21,0)),0)</f>
        <v>0</v>
      </c>
      <c r="AA807" s="28">
        <f t="shared" si="128"/>
        <v>82416.3</v>
      </c>
      <c r="AB807" s="28">
        <f t="shared" si="129"/>
        <v>205516.3</v>
      </c>
    </row>
    <row r="808" spans="1:28" x14ac:dyDescent="0.2">
      <c r="A808" s="25" t="str">
        <f t="shared" si="120"/>
        <v>Erma Wilder</v>
      </c>
      <c r="B808" s="25">
        <v>6000780338</v>
      </c>
      <c r="C808" s="25" t="s">
        <v>1564</v>
      </c>
      <c r="D808" s="25" t="s">
        <v>1565</v>
      </c>
      <c r="E808" s="25" t="s">
        <v>29</v>
      </c>
      <c r="F808" s="25">
        <v>78142</v>
      </c>
      <c r="G808" s="25">
        <f>COUNTIF([1]deals_closed!D:D,B808)</f>
        <v>26</v>
      </c>
      <c r="H808" s="26">
        <f>SUMIF([1]deals_closed!D:D,B808,[1]deals_closed!C:C)</f>
        <v>951577</v>
      </c>
      <c r="I808" s="26">
        <f>VLOOKUP(E808,'[1]2018_commission_structure-Start'!$A$22:$I$24,9,FALSE)</f>
        <v>600000</v>
      </c>
      <c r="J808" s="26">
        <f t="shared" si="121"/>
        <v>750000</v>
      </c>
      <c r="K808" s="26">
        <f t="shared" si="122"/>
        <v>900000</v>
      </c>
      <c r="L808" s="26">
        <f t="shared" si="123"/>
        <v>1200000</v>
      </c>
      <c r="M808" s="27">
        <f t="shared" si="124"/>
        <v>1.5859616666666667</v>
      </c>
      <c r="N808" s="25" t="str">
        <f t="shared" si="125"/>
        <v>150-200%</v>
      </c>
      <c r="O808" s="28">
        <f>MIN(H808,I808)*INDEX('[1]2018_commission_structure-Start'!$A$21:$I$24,MATCH($E808,'[1]2018_commission_structure-Start'!$A$21:$A$24,0),MATCH(O$1,'[1]2018_commission_structure-Start'!$A$21:$I$21,0))</f>
        <v>78000</v>
      </c>
      <c r="P808" s="26">
        <f>IF(H808&gt;I808,MIN(H808-I808,J808-I808)*INDEX('[1]2018_commission_structure-Start'!$A$21:$I$24,MATCH($E808,'[1]2018_commission_structure-Start'!$A$21:$A$24,0), MATCH(P$1,'[1]2018_commission_structure-Start'!$A$21:$I$21,0)),0)</f>
        <v>25500.000000000004</v>
      </c>
      <c r="Q808" s="26">
        <f>IF($H808&gt;J808,MIN($H808-J808,K808-J808)*INDEX('[1]2018_commission_structure-Start'!$A$21:$I$24,MATCH($E808,'[1]2018_commission_structure-Start'!$A$21:$A$24,0), MATCH(Q$1,'[1]2018_commission_structure-Start'!$A$21:$I$21,0)),0)</f>
        <v>31500</v>
      </c>
      <c r="R808" s="26">
        <f>IF($H808&gt;K808,MIN($H808-K808,L808-K808)*INDEX('[1]2018_commission_structure-Start'!$A$21:$I$24,MATCH($E808,'[1]2018_commission_structure-Start'!$A$21:$A$24,0), MATCH(R$1,'[1]2018_commission_structure-Start'!$A$21:$I$21,0)),0)</f>
        <v>13410.02</v>
      </c>
      <c r="S808" s="26">
        <f>IF(H808&gt;L808,(H808-L808)*INDEX('[1]2018_commission_structure-Start'!$A$21:$I$24,MATCH($E808,'[1]2018_commission_structure-Start'!$A$21:$A$24,0),MATCH(S$1,'[1]2018_commission_structure-Start'!$A$21:$I$21,0)),0)</f>
        <v>0</v>
      </c>
      <c r="T808" s="28">
        <f t="shared" si="126"/>
        <v>148410.01999999999</v>
      </c>
      <c r="U808" s="28">
        <f t="shared" si="127"/>
        <v>226552.02</v>
      </c>
      <c r="V808" s="28">
        <f>MIN(H808,I808)*INDEX('[1]2018_commission_structure-Start'!$A$15:$J$18,MATCH($E808,'[1]2018_commission_structure-Start'!$A$15:$A$18,0),MATCH(V$1,'[1]2018_commission_structure-Start'!$A$15:$J$15,0))</f>
        <v>90000</v>
      </c>
      <c r="W808" s="26">
        <f>IF($H808&gt;I808,MIN($H808-I808,J808-I808)*INDEX('[1]2018_commission_structure-Start'!$A$15:$J$18,MATCH($E808,'[1]2018_commission_structure-Start'!$A$15:$A$18,0),MATCH(W$1,'[1]2018_commission_structure-Start'!$A$15:$J$15,0)),0)</f>
        <v>27000</v>
      </c>
      <c r="X808" s="26">
        <f>IF($H808&gt;J808,MIN($H808-J808,K808-J808)*INDEX('[1]2018_commission_structure-Start'!$A$15:$J$18,MATCH($E808,'[1]2018_commission_structure-Start'!$A$15:$A$18,0),MATCH(X$1,'[1]2018_commission_structure-Start'!$A$15:$J$15,0)),0)</f>
        <v>37500</v>
      </c>
      <c r="Y808" s="26">
        <f>IF($H808&gt;K808,MIN($H808-K808,L808-K808)*INDEX('[1]2018_commission_structure-Start'!$A$15:$J$18,MATCH($E808,'[1]2018_commission_structure-Start'!$A$15:$A$18,0),MATCH(Y$1,'[1]2018_commission_structure-Start'!$A$15:$J$15,0)),0)</f>
        <v>15473.099999999999</v>
      </c>
      <c r="Z808" s="26">
        <f>IF(H808&gt;L808,(H808-L808)*INDEX('[1]2018_commission_structure-Start'!$A$21:$I$24,MATCH($E808,'[1]2018_commission_structure-Start'!$A$21:$A$24,0),MATCH(Z$1,'[1]2018_commission_structure-Start'!$A$21:$I$21,0)),0)</f>
        <v>0</v>
      </c>
      <c r="AA808" s="28">
        <f t="shared" si="128"/>
        <v>169973.1</v>
      </c>
      <c r="AB808" s="28">
        <f t="shared" si="129"/>
        <v>248115.1</v>
      </c>
    </row>
    <row r="809" spans="1:28" x14ac:dyDescent="0.2">
      <c r="A809" s="25" t="str">
        <f t="shared" si="120"/>
        <v>Carley Niemetz</v>
      </c>
      <c r="B809" s="25">
        <v>6750554423</v>
      </c>
      <c r="C809" s="25" t="s">
        <v>1566</v>
      </c>
      <c r="D809" s="25" t="s">
        <v>1567</v>
      </c>
      <c r="E809" s="25" t="s">
        <v>10</v>
      </c>
      <c r="F809" s="25">
        <v>91978</v>
      </c>
      <c r="G809" s="25">
        <f>COUNTIF([1]deals_closed!D:D,B809)</f>
        <v>16</v>
      </c>
      <c r="H809" s="26">
        <f>SUMIF([1]deals_closed!D:D,B809,[1]deals_closed!C:C)</f>
        <v>635633</v>
      </c>
      <c r="I809" s="26">
        <f>VLOOKUP(E809,'[1]2018_commission_structure-Start'!$A$22:$I$24,9,FALSE)</f>
        <v>750000</v>
      </c>
      <c r="J809" s="26">
        <f t="shared" si="121"/>
        <v>937500</v>
      </c>
      <c r="K809" s="26">
        <f t="shared" si="122"/>
        <v>1125000</v>
      </c>
      <c r="L809" s="26">
        <f t="shared" si="123"/>
        <v>1500000</v>
      </c>
      <c r="M809" s="27">
        <f t="shared" si="124"/>
        <v>0.84751066666666663</v>
      </c>
      <c r="N809" s="25" t="str">
        <f t="shared" si="125"/>
        <v>0-100%</v>
      </c>
      <c r="O809" s="28">
        <f>MIN(H809,I809)*INDEX('[1]2018_commission_structure-Start'!$A$21:$I$24,MATCH($E809,'[1]2018_commission_structure-Start'!$A$21:$A$24,0),MATCH(O$1,'[1]2018_commission_structure-Start'!$A$21:$I$21,0))</f>
        <v>95344.95</v>
      </c>
      <c r="P809" s="26">
        <f>IF(H809&gt;I809,MIN(H809-I809,J809-I809)*INDEX('[1]2018_commission_structure-Start'!$A$21:$I$24,MATCH($E809,'[1]2018_commission_structure-Start'!$A$21:$A$24,0), MATCH(P$1,'[1]2018_commission_structure-Start'!$A$21:$I$21,0)),0)</f>
        <v>0</v>
      </c>
      <c r="Q809" s="26">
        <f>IF($H809&gt;J809,MIN($H809-J809,K809-J809)*INDEX('[1]2018_commission_structure-Start'!$A$21:$I$24,MATCH($E809,'[1]2018_commission_structure-Start'!$A$21:$A$24,0), MATCH(Q$1,'[1]2018_commission_structure-Start'!$A$21:$I$21,0)),0)</f>
        <v>0</v>
      </c>
      <c r="R809" s="26">
        <f>IF($H809&gt;K809,MIN($H809-K809,L809-K809)*INDEX('[1]2018_commission_structure-Start'!$A$21:$I$24,MATCH($E809,'[1]2018_commission_structure-Start'!$A$21:$A$24,0), MATCH(R$1,'[1]2018_commission_structure-Start'!$A$21:$I$21,0)),0)</f>
        <v>0</v>
      </c>
      <c r="S809" s="26">
        <f>IF(H809&gt;L809,(H809-L809)*INDEX('[1]2018_commission_structure-Start'!$A$21:$I$24,MATCH($E809,'[1]2018_commission_structure-Start'!$A$21:$A$24,0),MATCH(S$1,'[1]2018_commission_structure-Start'!$A$21:$I$21,0)),0)</f>
        <v>0</v>
      </c>
      <c r="T809" s="28">
        <f t="shared" si="126"/>
        <v>95344.95</v>
      </c>
      <c r="U809" s="28">
        <f t="shared" si="127"/>
        <v>187322.95</v>
      </c>
      <c r="V809" s="28">
        <f>MIN(H809,I809)*INDEX('[1]2018_commission_structure-Start'!$A$15:$J$18,MATCH($E809,'[1]2018_commission_structure-Start'!$A$15:$A$18,0),MATCH(V$1,'[1]2018_commission_structure-Start'!$A$15:$J$15,0))</f>
        <v>95344.95</v>
      </c>
      <c r="W809" s="26">
        <f>IF($H809&gt;I809,MIN($H809-I809,J809-I809)*INDEX('[1]2018_commission_structure-Start'!$A$15:$J$18,MATCH($E809,'[1]2018_commission_structure-Start'!$A$15:$A$18,0),MATCH(W$1,'[1]2018_commission_structure-Start'!$A$15:$J$15,0)),0)</f>
        <v>0</v>
      </c>
      <c r="X809" s="26">
        <f>IF($H809&gt;J809,MIN($H809-J809,K809-J809)*INDEX('[1]2018_commission_structure-Start'!$A$15:$J$18,MATCH($E809,'[1]2018_commission_structure-Start'!$A$15:$A$18,0),MATCH(X$1,'[1]2018_commission_structure-Start'!$A$15:$J$15,0)),0)</f>
        <v>0</v>
      </c>
      <c r="Y809" s="26">
        <f>IF($H809&gt;K809,MIN($H809-K809,L809-K809)*INDEX('[1]2018_commission_structure-Start'!$A$15:$J$18,MATCH($E809,'[1]2018_commission_structure-Start'!$A$15:$A$18,0),MATCH(Y$1,'[1]2018_commission_structure-Start'!$A$15:$J$15,0)),0)</f>
        <v>0</v>
      </c>
      <c r="Z809" s="26">
        <f>IF(H809&gt;L809,(H809-L809)*INDEX('[1]2018_commission_structure-Start'!$A$21:$I$24,MATCH($E809,'[1]2018_commission_structure-Start'!$A$21:$A$24,0),MATCH(Z$1,'[1]2018_commission_structure-Start'!$A$21:$I$21,0)),0)</f>
        <v>0</v>
      </c>
      <c r="AA809" s="28">
        <f t="shared" si="128"/>
        <v>95344.95</v>
      </c>
      <c r="AB809" s="28">
        <f t="shared" si="129"/>
        <v>187322.95</v>
      </c>
    </row>
    <row r="810" spans="1:28" x14ac:dyDescent="0.2">
      <c r="A810" s="25" t="str">
        <f t="shared" si="120"/>
        <v>Franny Malarkey</v>
      </c>
      <c r="B810" s="25">
        <v>2191930824</v>
      </c>
      <c r="C810" s="25" t="s">
        <v>1568</v>
      </c>
      <c r="D810" s="25" t="s">
        <v>1569</v>
      </c>
      <c r="E810" s="25" t="s">
        <v>29</v>
      </c>
      <c r="F810" s="25">
        <v>69316</v>
      </c>
      <c r="G810" s="25">
        <f>COUNTIF([1]deals_closed!D:D,B810)</f>
        <v>16</v>
      </c>
      <c r="H810" s="26">
        <f>SUMIF([1]deals_closed!D:D,B810,[1]deals_closed!C:C)</f>
        <v>528737</v>
      </c>
      <c r="I810" s="26">
        <f>VLOOKUP(E810,'[1]2018_commission_structure-Start'!$A$22:$I$24,9,FALSE)</f>
        <v>600000</v>
      </c>
      <c r="J810" s="26">
        <f t="shared" si="121"/>
        <v>750000</v>
      </c>
      <c r="K810" s="26">
        <f t="shared" si="122"/>
        <v>900000</v>
      </c>
      <c r="L810" s="26">
        <f t="shared" si="123"/>
        <v>1200000</v>
      </c>
      <c r="M810" s="27">
        <f t="shared" si="124"/>
        <v>0.88122833333333328</v>
      </c>
      <c r="N810" s="25" t="str">
        <f t="shared" si="125"/>
        <v>0-100%</v>
      </c>
      <c r="O810" s="28">
        <f>MIN(H810,I810)*INDEX('[1]2018_commission_structure-Start'!$A$21:$I$24,MATCH($E810,'[1]2018_commission_structure-Start'!$A$21:$A$24,0),MATCH(O$1,'[1]2018_commission_structure-Start'!$A$21:$I$21,0))</f>
        <v>68735.81</v>
      </c>
      <c r="P810" s="26">
        <f>IF(H810&gt;I810,MIN(H810-I810,J810-I810)*INDEX('[1]2018_commission_structure-Start'!$A$21:$I$24,MATCH($E810,'[1]2018_commission_structure-Start'!$A$21:$A$24,0), MATCH(P$1,'[1]2018_commission_structure-Start'!$A$21:$I$21,0)),0)</f>
        <v>0</v>
      </c>
      <c r="Q810" s="26">
        <f>IF($H810&gt;J810,MIN($H810-J810,K810-J810)*INDEX('[1]2018_commission_structure-Start'!$A$21:$I$24,MATCH($E810,'[1]2018_commission_structure-Start'!$A$21:$A$24,0), MATCH(Q$1,'[1]2018_commission_structure-Start'!$A$21:$I$21,0)),0)</f>
        <v>0</v>
      </c>
      <c r="R810" s="26">
        <f>IF($H810&gt;K810,MIN($H810-K810,L810-K810)*INDEX('[1]2018_commission_structure-Start'!$A$21:$I$24,MATCH($E810,'[1]2018_commission_structure-Start'!$A$21:$A$24,0), MATCH(R$1,'[1]2018_commission_structure-Start'!$A$21:$I$21,0)),0)</f>
        <v>0</v>
      </c>
      <c r="S810" s="26">
        <f>IF(H810&gt;L810,(H810-L810)*INDEX('[1]2018_commission_structure-Start'!$A$21:$I$24,MATCH($E810,'[1]2018_commission_structure-Start'!$A$21:$A$24,0),MATCH(S$1,'[1]2018_commission_structure-Start'!$A$21:$I$21,0)),0)</f>
        <v>0</v>
      </c>
      <c r="T810" s="28">
        <f t="shared" si="126"/>
        <v>68735.81</v>
      </c>
      <c r="U810" s="28">
        <f t="shared" si="127"/>
        <v>138051.81</v>
      </c>
      <c r="V810" s="28">
        <f>MIN(H810,I810)*INDEX('[1]2018_commission_structure-Start'!$A$15:$J$18,MATCH($E810,'[1]2018_commission_structure-Start'!$A$15:$A$18,0),MATCH(V$1,'[1]2018_commission_structure-Start'!$A$15:$J$15,0))</f>
        <v>79310.55</v>
      </c>
      <c r="W810" s="26">
        <f>IF($H810&gt;I810,MIN($H810-I810,J810-I810)*INDEX('[1]2018_commission_structure-Start'!$A$15:$J$18,MATCH($E810,'[1]2018_commission_structure-Start'!$A$15:$A$18,0),MATCH(W$1,'[1]2018_commission_structure-Start'!$A$15:$J$15,0)),0)</f>
        <v>0</v>
      </c>
      <c r="X810" s="26">
        <f>IF($H810&gt;J810,MIN($H810-J810,K810-J810)*INDEX('[1]2018_commission_structure-Start'!$A$15:$J$18,MATCH($E810,'[1]2018_commission_structure-Start'!$A$15:$A$18,0),MATCH(X$1,'[1]2018_commission_structure-Start'!$A$15:$J$15,0)),0)</f>
        <v>0</v>
      </c>
      <c r="Y810" s="26">
        <f>IF($H810&gt;K810,MIN($H810-K810,L810-K810)*INDEX('[1]2018_commission_structure-Start'!$A$15:$J$18,MATCH($E810,'[1]2018_commission_structure-Start'!$A$15:$A$18,0),MATCH(Y$1,'[1]2018_commission_structure-Start'!$A$15:$J$15,0)),0)</f>
        <v>0</v>
      </c>
      <c r="Z810" s="26">
        <f>IF(H810&gt;L810,(H810-L810)*INDEX('[1]2018_commission_structure-Start'!$A$21:$I$24,MATCH($E810,'[1]2018_commission_structure-Start'!$A$21:$A$24,0),MATCH(Z$1,'[1]2018_commission_structure-Start'!$A$21:$I$21,0)),0)</f>
        <v>0</v>
      </c>
      <c r="AA810" s="28">
        <f t="shared" si="128"/>
        <v>79310.55</v>
      </c>
      <c r="AB810" s="28">
        <f t="shared" si="129"/>
        <v>148626.54999999999</v>
      </c>
    </row>
    <row r="811" spans="1:28" x14ac:dyDescent="0.2">
      <c r="A811" s="25" t="str">
        <f t="shared" si="120"/>
        <v>Garey Lambregts</v>
      </c>
      <c r="B811" s="25">
        <v>2859931651</v>
      </c>
      <c r="C811" s="25" t="s">
        <v>1570</v>
      </c>
      <c r="D811" s="25" t="s">
        <v>1571</v>
      </c>
      <c r="E811" s="25" t="s">
        <v>29</v>
      </c>
      <c r="F811" s="25">
        <v>73783</v>
      </c>
      <c r="G811" s="25">
        <f>COUNTIF([1]deals_closed!D:D,B811)</f>
        <v>18</v>
      </c>
      <c r="H811" s="26">
        <f>SUMIF([1]deals_closed!D:D,B811,[1]deals_closed!C:C)</f>
        <v>561077</v>
      </c>
      <c r="I811" s="26">
        <f>VLOOKUP(E811,'[1]2018_commission_structure-Start'!$A$22:$I$24,9,FALSE)</f>
        <v>600000</v>
      </c>
      <c r="J811" s="26">
        <f t="shared" si="121"/>
        <v>750000</v>
      </c>
      <c r="K811" s="26">
        <f t="shared" si="122"/>
        <v>900000</v>
      </c>
      <c r="L811" s="26">
        <f t="shared" si="123"/>
        <v>1200000</v>
      </c>
      <c r="M811" s="27">
        <f t="shared" si="124"/>
        <v>0.93512833333333334</v>
      </c>
      <c r="N811" s="25" t="str">
        <f t="shared" si="125"/>
        <v>0-100%</v>
      </c>
      <c r="O811" s="28">
        <f>MIN(H811,I811)*INDEX('[1]2018_commission_structure-Start'!$A$21:$I$24,MATCH($E811,'[1]2018_commission_structure-Start'!$A$21:$A$24,0),MATCH(O$1,'[1]2018_commission_structure-Start'!$A$21:$I$21,0))</f>
        <v>72940.010000000009</v>
      </c>
      <c r="P811" s="26">
        <f>IF(H811&gt;I811,MIN(H811-I811,J811-I811)*INDEX('[1]2018_commission_structure-Start'!$A$21:$I$24,MATCH($E811,'[1]2018_commission_structure-Start'!$A$21:$A$24,0), MATCH(P$1,'[1]2018_commission_structure-Start'!$A$21:$I$21,0)),0)</f>
        <v>0</v>
      </c>
      <c r="Q811" s="26">
        <f>IF($H811&gt;J811,MIN($H811-J811,K811-J811)*INDEX('[1]2018_commission_structure-Start'!$A$21:$I$24,MATCH($E811,'[1]2018_commission_structure-Start'!$A$21:$A$24,0), MATCH(Q$1,'[1]2018_commission_structure-Start'!$A$21:$I$21,0)),0)</f>
        <v>0</v>
      </c>
      <c r="R811" s="26">
        <f>IF($H811&gt;K811,MIN($H811-K811,L811-K811)*INDEX('[1]2018_commission_structure-Start'!$A$21:$I$24,MATCH($E811,'[1]2018_commission_structure-Start'!$A$21:$A$24,0), MATCH(R$1,'[1]2018_commission_structure-Start'!$A$21:$I$21,0)),0)</f>
        <v>0</v>
      </c>
      <c r="S811" s="26">
        <f>IF(H811&gt;L811,(H811-L811)*INDEX('[1]2018_commission_structure-Start'!$A$21:$I$24,MATCH($E811,'[1]2018_commission_structure-Start'!$A$21:$A$24,0),MATCH(S$1,'[1]2018_commission_structure-Start'!$A$21:$I$21,0)),0)</f>
        <v>0</v>
      </c>
      <c r="T811" s="28">
        <f t="shared" si="126"/>
        <v>72940.010000000009</v>
      </c>
      <c r="U811" s="28">
        <f t="shared" si="127"/>
        <v>146723.01</v>
      </c>
      <c r="V811" s="28">
        <f>MIN(H811,I811)*INDEX('[1]2018_commission_structure-Start'!$A$15:$J$18,MATCH($E811,'[1]2018_commission_structure-Start'!$A$15:$A$18,0),MATCH(V$1,'[1]2018_commission_structure-Start'!$A$15:$J$15,0))</f>
        <v>84161.55</v>
      </c>
      <c r="W811" s="26">
        <f>IF($H811&gt;I811,MIN($H811-I811,J811-I811)*INDEX('[1]2018_commission_structure-Start'!$A$15:$J$18,MATCH($E811,'[1]2018_commission_structure-Start'!$A$15:$A$18,0),MATCH(W$1,'[1]2018_commission_structure-Start'!$A$15:$J$15,0)),0)</f>
        <v>0</v>
      </c>
      <c r="X811" s="26">
        <f>IF($H811&gt;J811,MIN($H811-J811,K811-J811)*INDEX('[1]2018_commission_structure-Start'!$A$15:$J$18,MATCH($E811,'[1]2018_commission_structure-Start'!$A$15:$A$18,0),MATCH(X$1,'[1]2018_commission_structure-Start'!$A$15:$J$15,0)),0)</f>
        <v>0</v>
      </c>
      <c r="Y811" s="26">
        <f>IF($H811&gt;K811,MIN($H811-K811,L811-K811)*INDEX('[1]2018_commission_structure-Start'!$A$15:$J$18,MATCH($E811,'[1]2018_commission_structure-Start'!$A$15:$A$18,0),MATCH(Y$1,'[1]2018_commission_structure-Start'!$A$15:$J$15,0)),0)</f>
        <v>0</v>
      </c>
      <c r="Z811" s="26">
        <f>IF(H811&gt;L811,(H811-L811)*INDEX('[1]2018_commission_structure-Start'!$A$21:$I$24,MATCH($E811,'[1]2018_commission_structure-Start'!$A$21:$A$24,0),MATCH(Z$1,'[1]2018_commission_structure-Start'!$A$21:$I$21,0)),0)</f>
        <v>0</v>
      </c>
      <c r="AA811" s="28">
        <f t="shared" si="128"/>
        <v>84161.55</v>
      </c>
      <c r="AB811" s="28">
        <f t="shared" si="129"/>
        <v>157944.54999999999</v>
      </c>
    </row>
    <row r="812" spans="1:28" x14ac:dyDescent="0.2">
      <c r="A812" s="25" t="str">
        <f t="shared" si="120"/>
        <v>Donelle Eyckelbeck</v>
      </c>
      <c r="B812" s="25">
        <v>7961231404</v>
      </c>
      <c r="C812" s="25" t="s">
        <v>1572</v>
      </c>
      <c r="D812" s="25" t="s">
        <v>1573</v>
      </c>
      <c r="E812" s="25" t="s">
        <v>29</v>
      </c>
      <c r="F812" s="25">
        <v>59253</v>
      </c>
      <c r="G812" s="25">
        <f>COUNTIF([1]deals_closed!D:D,B812)</f>
        <v>25</v>
      </c>
      <c r="H812" s="26">
        <f>SUMIF([1]deals_closed!D:D,B812,[1]deals_closed!C:C)</f>
        <v>990045</v>
      </c>
      <c r="I812" s="26">
        <f>VLOOKUP(E812,'[1]2018_commission_structure-Start'!$A$22:$I$24,9,FALSE)</f>
        <v>600000</v>
      </c>
      <c r="J812" s="26">
        <f t="shared" si="121"/>
        <v>750000</v>
      </c>
      <c r="K812" s="26">
        <f t="shared" si="122"/>
        <v>900000</v>
      </c>
      <c r="L812" s="26">
        <f t="shared" si="123"/>
        <v>1200000</v>
      </c>
      <c r="M812" s="27">
        <f t="shared" si="124"/>
        <v>1.650075</v>
      </c>
      <c r="N812" s="25" t="str">
        <f t="shared" si="125"/>
        <v>150-200%</v>
      </c>
      <c r="O812" s="28">
        <f>MIN(H812,I812)*INDEX('[1]2018_commission_structure-Start'!$A$21:$I$24,MATCH($E812,'[1]2018_commission_structure-Start'!$A$21:$A$24,0),MATCH(O$1,'[1]2018_commission_structure-Start'!$A$21:$I$21,0))</f>
        <v>78000</v>
      </c>
      <c r="P812" s="26">
        <f>IF(H812&gt;I812,MIN(H812-I812,J812-I812)*INDEX('[1]2018_commission_structure-Start'!$A$21:$I$24,MATCH($E812,'[1]2018_commission_structure-Start'!$A$21:$A$24,0), MATCH(P$1,'[1]2018_commission_structure-Start'!$A$21:$I$21,0)),0)</f>
        <v>25500.000000000004</v>
      </c>
      <c r="Q812" s="26">
        <f>IF($H812&gt;J812,MIN($H812-J812,K812-J812)*INDEX('[1]2018_commission_structure-Start'!$A$21:$I$24,MATCH($E812,'[1]2018_commission_structure-Start'!$A$21:$A$24,0), MATCH(Q$1,'[1]2018_commission_structure-Start'!$A$21:$I$21,0)),0)</f>
        <v>31500</v>
      </c>
      <c r="R812" s="26">
        <f>IF($H812&gt;K812,MIN($H812-K812,L812-K812)*INDEX('[1]2018_commission_structure-Start'!$A$21:$I$24,MATCH($E812,'[1]2018_commission_structure-Start'!$A$21:$A$24,0), MATCH(R$1,'[1]2018_commission_structure-Start'!$A$21:$I$21,0)),0)</f>
        <v>23411.7</v>
      </c>
      <c r="S812" s="26">
        <f>IF(H812&gt;L812,(H812-L812)*INDEX('[1]2018_commission_structure-Start'!$A$21:$I$24,MATCH($E812,'[1]2018_commission_structure-Start'!$A$21:$A$24,0),MATCH(S$1,'[1]2018_commission_structure-Start'!$A$21:$I$21,0)),0)</f>
        <v>0</v>
      </c>
      <c r="T812" s="28">
        <f t="shared" si="126"/>
        <v>158411.70000000001</v>
      </c>
      <c r="U812" s="28">
        <f t="shared" si="127"/>
        <v>217664.7</v>
      </c>
      <c r="V812" s="28">
        <f>MIN(H812,I812)*INDEX('[1]2018_commission_structure-Start'!$A$15:$J$18,MATCH($E812,'[1]2018_commission_structure-Start'!$A$15:$A$18,0),MATCH(V$1,'[1]2018_commission_structure-Start'!$A$15:$J$15,0))</f>
        <v>90000</v>
      </c>
      <c r="W812" s="26">
        <f>IF($H812&gt;I812,MIN($H812-I812,J812-I812)*INDEX('[1]2018_commission_structure-Start'!$A$15:$J$18,MATCH($E812,'[1]2018_commission_structure-Start'!$A$15:$A$18,0),MATCH(W$1,'[1]2018_commission_structure-Start'!$A$15:$J$15,0)),0)</f>
        <v>27000</v>
      </c>
      <c r="X812" s="26">
        <f>IF($H812&gt;J812,MIN($H812-J812,K812-J812)*INDEX('[1]2018_commission_structure-Start'!$A$15:$J$18,MATCH($E812,'[1]2018_commission_structure-Start'!$A$15:$A$18,0),MATCH(X$1,'[1]2018_commission_structure-Start'!$A$15:$J$15,0)),0)</f>
        <v>37500</v>
      </c>
      <c r="Y812" s="26">
        <f>IF($H812&gt;K812,MIN($H812-K812,L812-K812)*INDEX('[1]2018_commission_structure-Start'!$A$15:$J$18,MATCH($E812,'[1]2018_commission_structure-Start'!$A$15:$A$18,0),MATCH(Y$1,'[1]2018_commission_structure-Start'!$A$15:$J$15,0)),0)</f>
        <v>27013.5</v>
      </c>
      <c r="Z812" s="26">
        <f>IF(H812&gt;L812,(H812-L812)*INDEX('[1]2018_commission_structure-Start'!$A$21:$I$24,MATCH($E812,'[1]2018_commission_structure-Start'!$A$21:$A$24,0),MATCH(Z$1,'[1]2018_commission_structure-Start'!$A$21:$I$21,0)),0)</f>
        <v>0</v>
      </c>
      <c r="AA812" s="28">
        <f t="shared" si="128"/>
        <v>181513.5</v>
      </c>
      <c r="AB812" s="28">
        <f t="shared" si="129"/>
        <v>240766.5</v>
      </c>
    </row>
    <row r="813" spans="1:28" x14ac:dyDescent="0.2">
      <c r="A813" s="25" t="str">
        <f t="shared" si="120"/>
        <v>Bride Fidelli</v>
      </c>
      <c r="B813" s="25">
        <v>5974179625</v>
      </c>
      <c r="C813" s="25" t="s">
        <v>1574</v>
      </c>
      <c r="D813" s="25" t="s">
        <v>1575</v>
      </c>
      <c r="E813" s="25" t="s">
        <v>10</v>
      </c>
      <c r="F813" s="25">
        <v>102765</v>
      </c>
      <c r="G813" s="25">
        <f>COUNTIF([1]deals_closed!D:D,B813)</f>
        <v>24</v>
      </c>
      <c r="H813" s="26">
        <f>SUMIF([1]deals_closed!D:D,B813,[1]deals_closed!C:C)</f>
        <v>833134</v>
      </c>
      <c r="I813" s="26">
        <f>VLOOKUP(E813,'[1]2018_commission_structure-Start'!$A$22:$I$24,9,FALSE)</f>
        <v>750000</v>
      </c>
      <c r="J813" s="26">
        <f t="shared" si="121"/>
        <v>937500</v>
      </c>
      <c r="K813" s="26">
        <f t="shared" si="122"/>
        <v>1125000</v>
      </c>
      <c r="L813" s="26">
        <f t="shared" si="123"/>
        <v>1500000</v>
      </c>
      <c r="M813" s="27">
        <f t="shared" si="124"/>
        <v>1.1108453333333332</v>
      </c>
      <c r="N813" s="25" t="str">
        <f t="shared" si="125"/>
        <v>100-125%</v>
      </c>
      <c r="O813" s="28">
        <f>MIN(H813,I813)*INDEX('[1]2018_commission_structure-Start'!$A$21:$I$24,MATCH($E813,'[1]2018_commission_structure-Start'!$A$21:$A$24,0),MATCH(O$1,'[1]2018_commission_structure-Start'!$A$21:$I$21,0))</f>
        <v>112500</v>
      </c>
      <c r="P813" s="26">
        <f>IF(H813&gt;I813,MIN(H813-I813,J813-I813)*INDEX('[1]2018_commission_structure-Start'!$A$21:$I$24,MATCH($E813,'[1]2018_commission_structure-Start'!$A$21:$A$24,0), MATCH(P$1,'[1]2018_commission_structure-Start'!$A$21:$I$21,0)),0)</f>
        <v>15795.460000000001</v>
      </c>
      <c r="Q813" s="26">
        <f>IF($H813&gt;J813,MIN($H813-J813,K813-J813)*INDEX('[1]2018_commission_structure-Start'!$A$21:$I$24,MATCH($E813,'[1]2018_commission_structure-Start'!$A$21:$A$24,0), MATCH(Q$1,'[1]2018_commission_structure-Start'!$A$21:$I$21,0)),0)</f>
        <v>0</v>
      </c>
      <c r="R813" s="26">
        <f>IF($H813&gt;K813,MIN($H813-K813,L813-K813)*INDEX('[1]2018_commission_structure-Start'!$A$21:$I$24,MATCH($E813,'[1]2018_commission_structure-Start'!$A$21:$A$24,0), MATCH(R$1,'[1]2018_commission_structure-Start'!$A$21:$I$21,0)),0)</f>
        <v>0</v>
      </c>
      <c r="S813" s="26">
        <f>IF(H813&gt;L813,(H813-L813)*INDEX('[1]2018_commission_structure-Start'!$A$21:$I$24,MATCH($E813,'[1]2018_commission_structure-Start'!$A$21:$A$24,0),MATCH(S$1,'[1]2018_commission_structure-Start'!$A$21:$I$21,0)),0)</f>
        <v>0</v>
      </c>
      <c r="T813" s="28">
        <f t="shared" si="126"/>
        <v>128295.46</v>
      </c>
      <c r="U813" s="28">
        <f t="shared" si="127"/>
        <v>231060.46000000002</v>
      </c>
      <c r="V813" s="28">
        <f>MIN(H813,I813)*INDEX('[1]2018_commission_structure-Start'!$A$15:$J$18,MATCH($E813,'[1]2018_commission_structure-Start'!$A$15:$A$18,0),MATCH(V$1,'[1]2018_commission_structure-Start'!$A$15:$J$15,0))</f>
        <v>112500</v>
      </c>
      <c r="W813" s="26">
        <f>IF($H813&gt;I813,MIN($H813-I813,J813-I813)*INDEX('[1]2018_commission_structure-Start'!$A$15:$J$18,MATCH($E813,'[1]2018_commission_structure-Start'!$A$15:$A$18,0),MATCH(W$1,'[1]2018_commission_structure-Start'!$A$15:$J$15,0)),0)</f>
        <v>18289.48</v>
      </c>
      <c r="X813" s="26">
        <f>IF($H813&gt;J813,MIN($H813-J813,K813-J813)*INDEX('[1]2018_commission_structure-Start'!$A$15:$J$18,MATCH($E813,'[1]2018_commission_structure-Start'!$A$15:$A$18,0),MATCH(X$1,'[1]2018_commission_structure-Start'!$A$15:$J$15,0)),0)</f>
        <v>0</v>
      </c>
      <c r="Y813" s="26">
        <f>IF($H813&gt;K813,MIN($H813-K813,L813-K813)*INDEX('[1]2018_commission_structure-Start'!$A$15:$J$18,MATCH($E813,'[1]2018_commission_structure-Start'!$A$15:$A$18,0),MATCH(Y$1,'[1]2018_commission_structure-Start'!$A$15:$J$15,0)),0)</f>
        <v>0</v>
      </c>
      <c r="Z813" s="26">
        <f>IF(H813&gt;L813,(H813-L813)*INDEX('[1]2018_commission_structure-Start'!$A$21:$I$24,MATCH($E813,'[1]2018_commission_structure-Start'!$A$21:$A$24,0),MATCH(Z$1,'[1]2018_commission_structure-Start'!$A$21:$I$21,0)),0)</f>
        <v>0</v>
      </c>
      <c r="AA813" s="28">
        <f t="shared" si="128"/>
        <v>130789.48</v>
      </c>
      <c r="AB813" s="28">
        <f t="shared" si="129"/>
        <v>233554.47999999998</v>
      </c>
    </row>
    <row r="814" spans="1:28" x14ac:dyDescent="0.2">
      <c r="A814" s="25" t="str">
        <f t="shared" si="120"/>
        <v>Darci Wixey</v>
      </c>
      <c r="B814" s="25">
        <v>4768342426</v>
      </c>
      <c r="C814" s="25" t="s">
        <v>1576</v>
      </c>
      <c r="D814" s="25" t="s">
        <v>1577</v>
      </c>
      <c r="E814" s="25" t="s">
        <v>29</v>
      </c>
      <c r="F814" s="25">
        <v>62604</v>
      </c>
      <c r="G814" s="25">
        <f>COUNTIF([1]deals_closed!D:D,B814)</f>
        <v>18</v>
      </c>
      <c r="H814" s="26">
        <f>SUMIF([1]deals_closed!D:D,B814,[1]deals_closed!C:C)</f>
        <v>659813</v>
      </c>
      <c r="I814" s="26">
        <f>VLOOKUP(E814,'[1]2018_commission_structure-Start'!$A$22:$I$24,9,FALSE)</f>
        <v>600000</v>
      </c>
      <c r="J814" s="26">
        <f t="shared" si="121"/>
        <v>750000</v>
      </c>
      <c r="K814" s="26">
        <f t="shared" si="122"/>
        <v>900000</v>
      </c>
      <c r="L814" s="26">
        <f t="shared" si="123"/>
        <v>1200000</v>
      </c>
      <c r="M814" s="27">
        <f t="shared" si="124"/>
        <v>1.0996883333333334</v>
      </c>
      <c r="N814" s="25" t="str">
        <f t="shared" si="125"/>
        <v>100-125%</v>
      </c>
      <c r="O814" s="28">
        <f>MIN(H814,I814)*INDEX('[1]2018_commission_structure-Start'!$A$21:$I$24,MATCH($E814,'[1]2018_commission_structure-Start'!$A$21:$A$24,0),MATCH(O$1,'[1]2018_commission_structure-Start'!$A$21:$I$21,0))</f>
        <v>78000</v>
      </c>
      <c r="P814" s="26">
        <f>IF(H814&gt;I814,MIN(H814-I814,J814-I814)*INDEX('[1]2018_commission_structure-Start'!$A$21:$I$24,MATCH($E814,'[1]2018_commission_structure-Start'!$A$21:$A$24,0), MATCH(P$1,'[1]2018_commission_structure-Start'!$A$21:$I$21,0)),0)</f>
        <v>10168.210000000001</v>
      </c>
      <c r="Q814" s="26">
        <f>IF($H814&gt;J814,MIN($H814-J814,K814-J814)*INDEX('[1]2018_commission_structure-Start'!$A$21:$I$24,MATCH($E814,'[1]2018_commission_structure-Start'!$A$21:$A$24,0), MATCH(Q$1,'[1]2018_commission_structure-Start'!$A$21:$I$21,0)),0)</f>
        <v>0</v>
      </c>
      <c r="R814" s="26">
        <f>IF($H814&gt;K814,MIN($H814-K814,L814-K814)*INDEX('[1]2018_commission_structure-Start'!$A$21:$I$24,MATCH($E814,'[1]2018_commission_structure-Start'!$A$21:$A$24,0), MATCH(R$1,'[1]2018_commission_structure-Start'!$A$21:$I$21,0)),0)</f>
        <v>0</v>
      </c>
      <c r="S814" s="26">
        <f>IF(H814&gt;L814,(H814-L814)*INDEX('[1]2018_commission_structure-Start'!$A$21:$I$24,MATCH($E814,'[1]2018_commission_structure-Start'!$A$21:$A$24,0),MATCH(S$1,'[1]2018_commission_structure-Start'!$A$21:$I$21,0)),0)</f>
        <v>0</v>
      </c>
      <c r="T814" s="28">
        <f t="shared" si="126"/>
        <v>88168.21</v>
      </c>
      <c r="U814" s="28">
        <f t="shared" si="127"/>
        <v>150772.21000000002</v>
      </c>
      <c r="V814" s="28">
        <f>MIN(H814,I814)*INDEX('[1]2018_commission_structure-Start'!$A$15:$J$18,MATCH($E814,'[1]2018_commission_structure-Start'!$A$15:$A$18,0),MATCH(V$1,'[1]2018_commission_structure-Start'!$A$15:$J$15,0))</f>
        <v>90000</v>
      </c>
      <c r="W814" s="26">
        <f>IF($H814&gt;I814,MIN($H814-I814,J814-I814)*INDEX('[1]2018_commission_structure-Start'!$A$15:$J$18,MATCH($E814,'[1]2018_commission_structure-Start'!$A$15:$A$18,0),MATCH(W$1,'[1]2018_commission_structure-Start'!$A$15:$J$15,0)),0)</f>
        <v>10766.34</v>
      </c>
      <c r="X814" s="26">
        <f>IF($H814&gt;J814,MIN($H814-J814,K814-J814)*INDEX('[1]2018_commission_structure-Start'!$A$15:$J$18,MATCH($E814,'[1]2018_commission_structure-Start'!$A$15:$A$18,0),MATCH(X$1,'[1]2018_commission_structure-Start'!$A$15:$J$15,0)),0)</f>
        <v>0</v>
      </c>
      <c r="Y814" s="26">
        <f>IF($H814&gt;K814,MIN($H814-K814,L814-K814)*INDEX('[1]2018_commission_structure-Start'!$A$15:$J$18,MATCH($E814,'[1]2018_commission_structure-Start'!$A$15:$A$18,0),MATCH(Y$1,'[1]2018_commission_structure-Start'!$A$15:$J$15,0)),0)</f>
        <v>0</v>
      </c>
      <c r="Z814" s="26">
        <f>IF(H814&gt;L814,(H814-L814)*INDEX('[1]2018_commission_structure-Start'!$A$21:$I$24,MATCH($E814,'[1]2018_commission_structure-Start'!$A$21:$A$24,0),MATCH(Z$1,'[1]2018_commission_structure-Start'!$A$21:$I$21,0)),0)</f>
        <v>0</v>
      </c>
      <c r="AA814" s="28">
        <f t="shared" si="128"/>
        <v>100766.34</v>
      </c>
      <c r="AB814" s="28">
        <f t="shared" si="129"/>
        <v>163370.34</v>
      </c>
    </row>
    <row r="815" spans="1:28" x14ac:dyDescent="0.2">
      <c r="A815" s="25" t="str">
        <f t="shared" si="120"/>
        <v>Rolph Slatcher</v>
      </c>
      <c r="B815" s="25">
        <v>7205288142</v>
      </c>
      <c r="C815" s="25" t="s">
        <v>1578</v>
      </c>
      <c r="D815" s="25" t="s">
        <v>1579</v>
      </c>
      <c r="E815" s="25" t="s">
        <v>10</v>
      </c>
      <c r="F815" s="25">
        <v>89937</v>
      </c>
      <c r="G815" s="25">
        <f>COUNTIF([1]deals_closed!D:D,B815)</f>
        <v>19</v>
      </c>
      <c r="H815" s="26">
        <f>SUMIF([1]deals_closed!D:D,B815,[1]deals_closed!C:C)</f>
        <v>632661</v>
      </c>
      <c r="I815" s="26">
        <f>VLOOKUP(E815,'[1]2018_commission_structure-Start'!$A$22:$I$24,9,FALSE)</f>
        <v>750000</v>
      </c>
      <c r="J815" s="26">
        <f t="shared" si="121"/>
        <v>937500</v>
      </c>
      <c r="K815" s="26">
        <f t="shared" si="122"/>
        <v>1125000</v>
      </c>
      <c r="L815" s="26">
        <f t="shared" si="123"/>
        <v>1500000</v>
      </c>
      <c r="M815" s="27">
        <f t="shared" si="124"/>
        <v>0.84354799999999996</v>
      </c>
      <c r="N815" s="25" t="str">
        <f t="shared" si="125"/>
        <v>0-100%</v>
      </c>
      <c r="O815" s="28">
        <f>MIN(H815,I815)*INDEX('[1]2018_commission_structure-Start'!$A$21:$I$24,MATCH($E815,'[1]2018_commission_structure-Start'!$A$21:$A$24,0),MATCH(O$1,'[1]2018_commission_structure-Start'!$A$21:$I$21,0))</f>
        <v>94899.15</v>
      </c>
      <c r="P815" s="26">
        <f>IF(H815&gt;I815,MIN(H815-I815,J815-I815)*INDEX('[1]2018_commission_structure-Start'!$A$21:$I$24,MATCH($E815,'[1]2018_commission_structure-Start'!$A$21:$A$24,0), MATCH(P$1,'[1]2018_commission_structure-Start'!$A$21:$I$21,0)),0)</f>
        <v>0</v>
      </c>
      <c r="Q815" s="26">
        <f>IF($H815&gt;J815,MIN($H815-J815,K815-J815)*INDEX('[1]2018_commission_structure-Start'!$A$21:$I$24,MATCH($E815,'[1]2018_commission_structure-Start'!$A$21:$A$24,0), MATCH(Q$1,'[1]2018_commission_structure-Start'!$A$21:$I$21,0)),0)</f>
        <v>0</v>
      </c>
      <c r="R815" s="26">
        <f>IF($H815&gt;K815,MIN($H815-K815,L815-K815)*INDEX('[1]2018_commission_structure-Start'!$A$21:$I$24,MATCH($E815,'[1]2018_commission_structure-Start'!$A$21:$A$24,0), MATCH(R$1,'[1]2018_commission_structure-Start'!$A$21:$I$21,0)),0)</f>
        <v>0</v>
      </c>
      <c r="S815" s="26">
        <f>IF(H815&gt;L815,(H815-L815)*INDEX('[1]2018_commission_structure-Start'!$A$21:$I$24,MATCH($E815,'[1]2018_commission_structure-Start'!$A$21:$A$24,0),MATCH(S$1,'[1]2018_commission_structure-Start'!$A$21:$I$21,0)),0)</f>
        <v>0</v>
      </c>
      <c r="T815" s="28">
        <f t="shared" si="126"/>
        <v>94899.15</v>
      </c>
      <c r="U815" s="28">
        <f t="shared" si="127"/>
        <v>184836.15</v>
      </c>
      <c r="V815" s="28">
        <f>MIN(H815,I815)*INDEX('[1]2018_commission_structure-Start'!$A$15:$J$18,MATCH($E815,'[1]2018_commission_structure-Start'!$A$15:$A$18,0),MATCH(V$1,'[1]2018_commission_structure-Start'!$A$15:$J$15,0))</f>
        <v>94899.15</v>
      </c>
      <c r="W815" s="26">
        <f>IF($H815&gt;I815,MIN($H815-I815,J815-I815)*INDEX('[1]2018_commission_structure-Start'!$A$15:$J$18,MATCH($E815,'[1]2018_commission_structure-Start'!$A$15:$A$18,0),MATCH(W$1,'[1]2018_commission_structure-Start'!$A$15:$J$15,0)),0)</f>
        <v>0</v>
      </c>
      <c r="X815" s="26">
        <f>IF($H815&gt;J815,MIN($H815-J815,K815-J815)*INDEX('[1]2018_commission_structure-Start'!$A$15:$J$18,MATCH($E815,'[1]2018_commission_structure-Start'!$A$15:$A$18,0),MATCH(X$1,'[1]2018_commission_structure-Start'!$A$15:$J$15,0)),0)</f>
        <v>0</v>
      </c>
      <c r="Y815" s="26">
        <f>IF($H815&gt;K815,MIN($H815-K815,L815-K815)*INDEX('[1]2018_commission_structure-Start'!$A$15:$J$18,MATCH($E815,'[1]2018_commission_structure-Start'!$A$15:$A$18,0),MATCH(Y$1,'[1]2018_commission_structure-Start'!$A$15:$J$15,0)),0)</f>
        <v>0</v>
      </c>
      <c r="Z815" s="26">
        <f>IF(H815&gt;L815,(H815-L815)*INDEX('[1]2018_commission_structure-Start'!$A$21:$I$24,MATCH($E815,'[1]2018_commission_structure-Start'!$A$21:$A$24,0),MATCH(Z$1,'[1]2018_commission_structure-Start'!$A$21:$I$21,0)),0)</f>
        <v>0</v>
      </c>
      <c r="AA815" s="28">
        <f t="shared" si="128"/>
        <v>94899.15</v>
      </c>
      <c r="AB815" s="28">
        <f t="shared" si="129"/>
        <v>184836.15</v>
      </c>
    </row>
    <row r="816" spans="1:28" x14ac:dyDescent="0.2">
      <c r="A816" s="25" t="str">
        <f t="shared" si="120"/>
        <v>Caryn De La Coste</v>
      </c>
      <c r="B816" s="25">
        <v>9619649427</v>
      </c>
      <c r="C816" s="25" t="s">
        <v>1580</v>
      </c>
      <c r="D816" s="25" t="s">
        <v>1581</v>
      </c>
      <c r="E816" s="25" t="s">
        <v>29</v>
      </c>
      <c r="F816" s="25">
        <v>52037</v>
      </c>
      <c r="G816" s="25">
        <f>COUNTIF([1]deals_closed!D:D,B816)</f>
        <v>27</v>
      </c>
      <c r="H816" s="26">
        <f>SUMIF([1]deals_closed!D:D,B816,[1]deals_closed!C:C)</f>
        <v>924749</v>
      </c>
      <c r="I816" s="26">
        <f>VLOOKUP(E816,'[1]2018_commission_structure-Start'!$A$22:$I$24,9,FALSE)</f>
        <v>600000</v>
      </c>
      <c r="J816" s="26">
        <f t="shared" si="121"/>
        <v>750000</v>
      </c>
      <c r="K816" s="26">
        <f t="shared" si="122"/>
        <v>900000</v>
      </c>
      <c r="L816" s="26">
        <f t="shared" si="123"/>
        <v>1200000</v>
      </c>
      <c r="M816" s="27">
        <f t="shared" si="124"/>
        <v>1.5412483333333333</v>
      </c>
      <c r="N816" s="25" t="str">
        <f t="shared" si="125"/>
        <v>150-200%</v>
      </c>
      <c r="O816" s="28">
        <f>MIN(H816,I816)*INDEX('[1]2018_commission_structure-Start'!$A$21:$I$24,MATCH($E816,'[1]2018_commission_structure-Start'!$A$21:$A$24,0),MATCH(O$1,'[1]2018_commission_structure-Start'!$A$21:$I$21,0))</f>
        <v>78000</v>
      </c>
      <c r="P816" s="26">
        <f>IF(H816&gt;I816,MIN(H816-I816,J816-I816)*INDEX('[1]2018_commission_structure-Start'!$A$21:$I$24,MATCH($E816,'[1]2018_commission_structure-Start'!$A$21:$A$24,0), MATCH(P$1,'[1]2018_commission_structure-Start'!$A$21:$I$21,0)),0)</f>
        <v>25500.000000000004</v>
      </c>
      <c r="Q816" s="26">
        <f>IF($H816&gt;J816,MIN($H816-J816,K816-J816)*INDEX('[1]2018_commission_structure-Start'!$A$21:$I$24,MATCH($E816,'[1]2018_commission_structure-Start'!$A$21:$A$24,0), MATCH(Q$1,'[1]2018_commission_structure-Start'!$A$21:$I$21,0)),0)</f>
        <v>31500</v>
      </c>
      <c r="R816" s="26">
        <f>IF($H816&gt;K816,MIN($H816-K816,L816-K816)*INDEX('[1]2018_commission_structure-Start'!$A$21:$I$24,MATCH($E816,'[1]2018_commission_structure-Start'!$A$21:$A$24,0), MATCH(R$1,'[1]2018_commission_structure-Start'!$A$21:$I$21,0)),0)</f>
        <v>6434.74</v>
      </c>
      <c r="S816" s="26">
        <f>IF(H816&gt;L816,(H816-L816)*INDEX('[1]2018_commission_structure-Start'!$A$21:$I$24,MATCH($E816,'[1]2018_commission_structure-Start'!$A$21:$A$24,0),MATCH(S$1,'[1]2018_commission_structure-Start'!$A$21:$I$21,0)),0)</f>
        <v>0</v>
      </c>
      <c r="T816" s="28">
        <f t="shared" si="126"/>
        <v>141434.74</v>
      </c>
      <c r="U816" s="28">
        <f t="shared" si="127"/>
        <v>193471.74</v>
      </c>
      <c r="V816" s="28">
        <f>MIN(H816,I816)*INDEX('[1]2018_commission_structure-Start'!$A$15:$J$18,MATCH($E816,'[1]2018_commission_structure-Start'!$A$15:$A$18,0),MATCH(V$1,'[1]2018_commission_structure-Start'!$A$15:$J$15,0))</f>
        <v>90000</v>
      </c>
      <c r="W816" s="26">
        <f>IF($H816&gt;I816,MIN($H816-I816,J816-I816)*INDEX('[1]2018_commission_structure-Start'!$A$15:$J$18,MATCH($E816,'[1]2018_commission_structure-Start'!$A$15:$A$18,0),MATCH(W$1,'[1]2018_commission_structure-Start'!$A$15:$J$15,0)),0)</f>
        <v>27000</v>
      </c>
      <c r="X816" s="26">
        <f>IF($H816&gt;J816,MIN($H816-J816,K816-J816)*INDEX('[1]2018_commission_structure-Start'!$A$15:$J$18,MATCH($E816,'[1]2018_commission_structure-Start'!$A$15:$A$18,0),MATCH(X$1,'[1]2018_commission_structure-Start'!$A$15:$J$15,0)),0)</f>
        <v>37500</v>
      </c>
      <c r="Y816" s="26">
        <f>IF($H816&gt;K816,MIN($H816-K816,L816-K816)*INDEX('[1]2018_commission_structure-Start'!$A$15:$J$18,MATCH($E816,'[1]2018_commission_structure-Start'!$A$15:$A$18,0),MATCH(Y$1,'[1]2018_commission_structure-Start'!$A$15:$J$15,0)),0)</f>
        <v>7424.7</v>
      </c>
      <c r="Z816" s="26">
        <f>IF(H816&gt;L816,(H816-L816)*INDEX('[1]2018_commission_structure-Start'!$A$21:$I$24,MATCH($E816,'[1]2018_commission_structure-Start'!$A$21:$A$24,0),MATCH(Z$1,'[1]2018_commission_structure-Start'!$A$21:$I$21,0)),0)</f>
        <v>0</v>
      </c>
      <c r="AA816" s="28">
        <f t="shared" si="128"/>
        <v>161924.70000000001</v>
      </c>
      <c r="AB816" s="28">
        <f t="shared" si="129"/>
        <v>213961.7</v>
      </c>
    </row>
    <row r="817" spans="1:28" x14ac:dyDescent="0.2">
      <c r="A817" s="25" t="str">
        <f t="shared" si="120"/>
        <v>Currie Lethbury</v>
      </c>
      <c r="B817" s="25">
        <v>3463222345</v>
      </c>
      <c r="C817" s="25" t="s">
        <v>1582</v>
      </c>
      <c r="D817" s="25" t="s">
        <v>1583</v>
      </c>
      <c r="E817" s="25" t="s">
        <v>7</v>
      </c>
      <c r="F817" s="25">
        <v>50537</v>
      </c>
      <c r="G817" s="25">
        <f>COUNTIF([1]deals_closed!D:D,B817)</f>
        <v>20</v>
      </c>
      <c r="H817" s="26">
        <f>SUMIF([1]deals_closed!D:D,B817,[1]deals_closed!C:C)</f>
        <v>596017</v>
      </c>
      <c r="I817" s="26">
        <f>VLOOKUP(E817,'[1]2018_commission_structure-Start'!$A$22:$I$24,9,FALSE)</f>
        <v>500000</v>
      </c>
      <c r="J817" s="26">
        <f t="shared" si="121"/>
        <v>625000</v>
      </c>
      <c r="K817" s="26">
        <f t="shared" si="122"/>
        <v>750000</v>
      </c>
      <c r="L817" s="26">
        <f t="shared" si="123"/>
        <v>1000000</v>
      </c>
      <c r="M817" s="27">
        <f t="shared" si="124"/>
        <v>1.192034</v>
      </c>
      <c r="N817" s="25" t="str">
        <f t="shared" si="125"/>
        <v>100-125%</v>
      </c>
      <c r="O817" s="28">
        <f>MIN(H817,I817)*INDEX('[1]2018_commission_structure-Start'!$A$21:$I$24,MATCH($E817,'[1]2018_commission_structure-Start'!$A$21:$A$24,0),MATCH(O$1,'[1]2018_commission_structure-Start'!$A$21:$I$21,0))</f>
        <v>50000</v>
      </c>
      <c r="P817" s="26">
        <f>IF(H817&gt;I817,MIN(H817-I817,J817-I817)*INDEX('[1]2018_commission_structure-Start'!$A$21:$I$24,MATCH($E817,'[1]2018_commission_structure-Start'!$A$21:$A$24,0), MATCH(P$1,'[1]2018_commission_structure-Start'!$A$21:$I$21,0)),0)</f>
        <v>14402.55</v>
      </c>
      <c r="Q817" s="26">
        <f>IF($H817&gt;J817,MIN($H817-J817,K817-J817)*INDEX('[1]2018_commission_structure-Start'!$A$21:$I$24,MATCH($E817,'[1]2018_commission_structure-Start'!$A$21:$A$24,0), MATCH(Q$1,'[1]2018_commission_structure-Start'!$A$21:$I$21,0)),0)</f>
        <v>0</v>
      </c>
      <c r="R817" s="26">
        <f>IF($H817&gt;K817,MIN($H817-K817,L817-K817)*INDEX('[1]2018_commission_structure-Start'!$A$21:$I$24,MATCH($E817,'[1]2018_commission_structure-Start'!$A$21:$A$24,0), MATCH(R$1,'[1]2018_commission_structure-Start'!$A$21:$I$21,0)),0)</f>
        <v>0</v>
      </c>
      <c r="S817" s="26">
        <f>IF(H817&gt;L817,(H817-L817)*INDEX('[1]2018_commission_structure-Start'!$A$21:$I$24,MATCH($E817,'[1]2018_commission_structure-Start'!$A$21:$A$24,0),MATCH(S$1,'[1]2018_commission_structure-Start'!$A$21:$I$21,0)),0)</f>
        <v>0</v>
      </c>
      <c r="T817" s="28">
        <f t="shared" si="126"/>
        <v>64402.55</v>
      </c>
      <c r="U817" s="28">
        <f t="shared" si="127"/>
        <v>114939.55</v>
      </c>
      <c r="V817" s="28">
        <f>MIN(H817,I817)*INDEX('[1]2018_commission_structure-Start'!$A$15:$J$18,MATCH($E817,'[1]2018_commission_structure-Start'!$A$15:$A$18,0),MATCH(V$1,'[1]2018_commission_structure-Start'!$A$15:$J$15,0))</f>
        <v>60000</v>
      </c>
      <c r="W817" s="26">
        <f>IF($H817&gt;I817,MIN($H817-I817,J817-I817)*INDEX('[1]2018_commission_structure-Start'!$A$15:$J$18,MATCH($E817,'[1]2018_commission_structure-Start'!$A$15:$A$18,0),MATCH(W$1,'[1]2018_commission_structure-Start'!$A$15:$J$15,0)),0)</f>
        <v>16322.890000000001</v>
      </c>
      <c r="X817" s="26">
        <f>IF($H817&gt;J817,MIN($H817-J817,K817-J817)*INDEX('[1]2018_commission_structure-Start'!$A$15:$J$18,MATCH($E817,'[1]2018_commission_structure-Start'!$A$15:$A$18,0),MATCH(X$1,'[1]2018_commission_structure-Start'!$A$15:$J$15,0)),0)</f>
        <v>0</v>
      </c>
      <c r="Y817" s="26">
        <f>IF($H817&gt;K817,MIN($H817-K817,L817-K817)*INDEX('[1]2018_commission_structure-Start'!$A$15:$J$18,MATCH($E817,'[1]2018_commission_structure-Start'!$A$15:$A$18,0),MATCH(Y$1,'[1]2018_commission_structure-Start'!$A$15:$J$15,0)),0)</f>
        <v>0</v>
      </c>
      <c r="Z817" s="26">
        <f>IF(H817&gt;L817,(H817-L817)*INDEX('[1]2018_commission_structure-Start'!$A$21:$I$24,MATCH($E817,'[1]2018_commission_structure-Start'!$A$21:$A$24,0),MATCH(Z$1,'[1]2018_commission_structure-Start'!$A$21:$I$21,0)),0)</f>
        <v>0</v>
      </c>
      <c r="AA817" s="28">
        <f t="shared" si="128"/>
        <v>76322.89</v>
      </c>
      <c r="AB817" s="28">
        <f t="shared" si="129"/>
        <v>126859.89</v>
      </c>
    </row>
    <row r="818" spans="1:28" x14ac:dyDescent="0.2">
      <c r="A818" s="25" t="str">
        <f t="shared" si="120"/>
        <v>Carlin Yardley</v>
      </c>
      <c r="B818" s="25">
        <v>4075444457</v>
      </c>
      <c r="C818" s="25" t="s">
        <v>185</v>
      </c>
      <c r="D818" s="25" t="s">
        <v>1584</v>
      </c>
      <c r="E818" s="25" t="s">
        <v>10</v>
      </c>
      <c r="F818" s="25">
        <v>91957</v>
      </c>
      <c r="G818" s="25">
        <f>COUNTIF([1]deals_closed!D:D,B818)</f>
        <v>22</v>
      </c>
      <c r="H818" s="26">
        <f>SUMIF([1]deals_closed!D:D,B818,[1]deals_closed!C:C)</f>
        <v>817460</v>
      </c>
      <c r="I818" s="26">
        <f>VLOOKUP(E818,'[1]2018_commission_structure-Start'!$A$22:$I$24,9,FALSE)</f>
        <v>750000</v>
      </c>
      <c r="J818" s="26">
        <f t="shared" si="121"/>
        <v>937500</v>
      </c>
      <c r="K818" s="26">
        <f t="shared" si="122"/>
        <v>1125000</v>
      </c>
      <c r="L818" s="26">
        <f t="shared" si="123"/>
        <v>1500000</v>
      </c>
      <c r="M818" s="27">
        <f t="shared" si="124"/>
        <v>1.0899466666666666</v>
      </c>
      <c r="N818" s="25" t="str">
        <f t="shared" si="125"/>
        <v>100-125%</v>
      </c>
      <c r="O818" s="28">
        <f>MIN(H818,I818)*INDEX('[1]2018_commission_structure-Start'!$A$21:$I$24,MATCH($E818,'[1]2018_commission_structure-Start'!$A$21:$A$24,0),MATCH(O$1,'[1]2018_commission_structure-Start'!$A$21:$I$21,0))</f>
        <v>112500</v>
      </c>
      <c r="P818" s="26">
        <f>IF(H818&gt;I818,MIN(H818-I818,J818-I818)*INDEX('[1]2018_commission_structure-Start'!$A$21:$I$24,MATCH($E818,'[1]2018_commission_structure-Start'!$A$21:$A$24,0), MATCH(P$1,'[1]2018_commission_structure-Start'!$A$21:$I$21,0)),0)</f>
        <v>12817.4</v>
      </c>
      <c r="Q818" s="26">
        <f>IF($H818&gt;J818,MIN($H818-J818,K818-J818)*INDEX('[1]2018_commission_structure-Start'!$A$21:$I$24,MATCH($E818,'[1]2018_commission_structure-Start'!$A$21:$A$24,0), MATCH(Q$1,'[1]2018_commission_structure-Start'!$A$21:$I$21,0)),0)</f>
        <v>0</v>
      </c>
      <c r="R818" s="26">
        <f>IF($H818&gt;K818,MIN($H818-K818,L818-K818)*INDEX('[1]2018_commission_structure-Start'!$A$21:$I$24,MATCH($E818,'[1]2018_commission_structure-Start'!$A$21:$A$24,0), MATCH(R$1,'[1]2018_commission_structure-Start'!$A$21:$I$21,0)),0)</f>
        <v>0</v>
      </c>
      <c r="S818" s="26">
        <f>IF(H818&gt;L818,(H818-L818)*INDEX('[1]2018_commission_structure-Start'!$A$21:$I$24,MATCH($E818,'[1]2018_commission_structure-Start'!$A$21:$A$24,0),MATCH(S$1,'[1]2018_commission_structure-Start'!$A$21:$I$21,0)),0)</f>
        <v>0</v>
      </c>
      <c r="T818" s="28">
        <f t="shared" si="126"/>
        <v>125317.4</v>
      </c>
      <c r="U818" s="28">
        <f t="shared" si="127"/>
        <v>217274.4</v>
      </c>
      <c r="V818" s="28">
        <f>MIN(H818,I818)*INDEX('[1]2018_commission_structure-Start'!$A$15:$J$18,MATCH($E818,'[1]2018_commission_structure-Start'!$A$15:$A$18,0),MATCH(V$1,'[1]2018_commission_structure-Start'!$A$15:$J$15,0))</f>
        <v>112500</v>
      </c>
      <c r="W818" s="26">
        <f>IF($H818&gt;I818,MIN($H818-I818,J818-I818)*INDEX('[1]2018_commission_structure-Start'!$A$15:$J$18,MATCH($E818,'[1]2018_commission_structure-Start'!$A$15:$A$18,0),MATCH(W$1,'[1]2018_commission_structure-Start'!$A$15:$J$15,0)),0)</f>
        <v>14841.2</v>
      </c>
      <c r="X818" s="26">
        <f>IF($H818&gt;J818,MIN($H818-J818,K818-J818)*INDEX('[1]2018_commission_structure-Start'!$A$15:$J$18,MATCH($E818,'[1]2018_commission_structure-Start'!$A$15:$A$18,0),MATCH(X$1,'[1]2018_commission_structure-Start'!$A$15:$J$15,0)),0)</f>
        <v>0</v>
      </c>
      <c r="Y818" s="26">
        <f>IF($H818&gt;K818,MIN($H818-K818,L818-K818)*INDEX('[1]2018_commission_structure-Start'!$A$15:$J$18,MATCH($E818,'[1]2018_commission_structure-Start'!$A$15:$A$18,0),MATCH(Y$1,'[1]2018_commission_structure-Start'!$A$15:$J$15,0)),0)</f>
        <v>0</v>
      </c>
      <c r="Z818" s="26">
        <f>IF(H818&gt;L818,(H818-L818)*INDEX('[1]2018_commission_structure-Start'!$A$21:$I$24,MATCH($E818,'[1]2018_commission_structure-Start'!$A$21:$A$24,0),MATCH(Z$1,'[1]2018_commission_structure-Start'!$A$21:$I$21,0)),0)</f>
        <v>0</v>
      </c>
      <c r="AA818" s="28">
        <f t="shared" si="128"/>
        <v>127341.2</v>
      </c>
      <c r="AB818" s="28">
        <f t="shared" si="129"/>
        <v>219298.2</v>
      </c>
    </row>
    <row r="819" spans="1:28" x14ac:dyDescent="0.2">
      <c r="A819" s="25" t="str">
        <f t="shared" si="120"/>
        <v>Jammal McPhee</v>
      </c>
      <c r="B819" s="25">
        <v>7098438871</v>
      </c>
      <c r="C819" s="25" t="s">
        <v>1585</v>
      </c>
      <c r="D819" s="25" t="s">
        <v>1586</v>
      </c>
      <c r="E819" s="25" t="s">
        <v>29</v>
      </c>
      <c r="F819" s="25">
        <v>57781</v>
      </c>
      <c r="G819" s="25">
        <f>COUNTIF([1]deals_closed!D:D,B819)</f>
        <v>23</v>
      </c>
      <c r="H819" s="26">
        <f>SUMIF([1]deals_closed!D:D,B819,[1]deals_closed!C:C)</f>
        <v>659507</v>
      </c>
      <c r="I819" s="26">
        <f>VLOOKUP(E819,'[1]2018_commission_structure-Start'!$A$22:$I$24,9,FALSE)</f>
        <v>600000</v>
      </c>
      <c r="J819" s="26">
        <f t="shared" si="121"/>
        <v>750000</v>
      </c>
      <c r="K819" s="26">
        <f t="shared" si="122"/>
        <v>900000</v>
      </c>
      <c r="L819" s="26">
        <f t="shared" si="123"/>
        <v>1200000</v>
      </c>
      <c r="M819" s="27">
        <f t="shared" si="124"/>
        <v>1.0991783333333334</v>
      </c>
      <c r="N819" s="25" t="str">
        <f t="shared" si="125"/>
        <v>100-125%</v>
      </c>
      <c r="O819" s="28">
        <f>MIN(H819,I819)*INDEX('[1]2018_commission_structure-Start'!$A$21:$I$24,MATCH($E819,'[1]2018_commission_structure-Start'!$A$21:$A$24,0),MATCH(O$1,'[1]2018_commission_structure-Start'!$A$21:$I$21,0))</f>
        <v>78000</v>
      </c>
      <c r="P819" s="26">
        <f>IF(H819&gt;I819,MIN(H819-I819,J819-I819)*INDEX('[1]2018_commission_structure-Start'!$A$21:$I$24,MATCH($E819,'[1]2018_commission_structure-Start'!$A$21:$A$24,0), MATCH(P$1,'[1]2018_commission_structure-Start'!$A$21:$I$21,0)),0)</f>
        <v>10116.19</v>
      </c>
      <c r="Q819" s="26">
        <f>IF($H819&gt;J819,MIN($H819-J819,K819-J819)*INDEX('[1]2018_commission_structure-Start'!$A$21:$I$24,MATCH($E819,'[1]2018_commission_structure-Start'!$A$21:$A$24,0), MATCH(Q$1,'[1]2018_commission_structure-Start'!$A$21:$I$21,0)),0)</f>
        <v>0</v>
      </c>
      <c r="R819" s="26">
        <f>IF($H819&gt;K819,MIN($H819-K819,L819-K819)*INDEX('[1]2018_commission_structure-Start'!$A$21:$I$24,MATCH($E819,'[1]2018_commission_structure-Start'!$A$21:$A$24,0), MATCH(R$1,'[1]2018_commission_structure-Start'!$A$21:$I$21,0)),0)</f>
        <v>0</v>
      </c>
      <c r="S819" s="26">
        <f>IF(H819&gt;L819,(H819-L819)*INDEX('[1]2018_commission_structure-Start'!$A$21:$I$24,MATCH($E819,'[1]2018_commission_structure-Start'!$A$21:$A$24,0),MATCH(S$1,'[1]2018_commission_structure-Start'!$A$21:$I$21,0)),0)</f>
        <v>0</v>
      </c>
      <c r="T819" s="28">
        <f t="shared" si="126"/>
        <v>88116.19</v>
      </c>
      <c r="U819" s="28">
        <f t="shared" si="127"/>
        <v>145897.19</v>
      </c>
      <c r="V819" s="28">
        <f>MIN(H819,I819)*INDEX('[1]2018_commission_structure-Start'!$A$15:$J$18,MATCH($E819,'[1]2018_commission_structure-Start'!$A$15:$A$18,0),MATCH(V$1,'[1]2018_commission_structure-Start'!$A$15:$J$15,0))</f>
        <v>90000</v>
      </c>
      <c r="W819" s="26">
        <f>IF($H819&gt;I819,MIN($H819-I819,J819-I819)*INDEX('[1]2018_commission_structure-Start'!$A$15:$J$18,MATCH($E819,'[1]2018_commission_structure-Start'!$A$15:$A$18,0),MATCH(W$1,'[1]2018_commission_structure-Start'!$A$15:$J$15,0)),0)</f>
        <v>10711.26</v>
      </c>
      <c r="X819" s="26">
        <f>IF($H819&gt;J819,MIN($H819-J819,K819-J819)*INDEX('[1]2018_commission_structure-Start'!$A$15:$J$18,MATCH($E819,'[1]2018_commission_structure-Start'!$A$15:$A$18,0),MATCH(X$1,'[1]2018_commission_structure-Start'!$A$15:$J$15,0)),0)</f>
        <v>0</v>
      </c>
      <c r="Y819" s="26">
        <f>IF($H819&gt;K819,MIN($H819-K819,L819-K819)*INDEX('[1]2018_commission_structure-Start'!$A$15:$J$18,MATCH($E819,'[1]2018_commission_structure-Start'!$A$15:$A$18,0),MATCH(Y$1,'[1]2018_commission_structure-Start'!$A$15:$J$15,0)),0)</f>
        <v>0</v>
      </c>
      <c r="Z819" s="26">
        <f>IF(H819&gt;L819,(H819-L819)*INDEX('[1]2018_commission_structure-Start'!$A$21:$I$24,MATCH($E819,'[1]2018_commission_structure-Start'!$A$21:$A$24,0),MATCH(Z$1,'[1]2018_commission_structure-Start'!$A$21:$I$21,0)),0)</f>
        <v>0</v>
      </c>
      <c r="AA819" s="28">
        <f t="shared" si="128"/>
        <v>100711.26</v>
      </c>
      <c r="AB819" s="28">
        <f t="shared" si="129"/>
        <v>158492.26</v>
      </c>
    </row>
    <row r="820" spans="1:28" x14ac:dyDescent="0.2">
      <c r="A820" s="25" t="str">
        <f t="shared" si="120"/>
        <v>Auguste Uren</v>
      </c>
      <c r="B820" s="25">
        <v>7596173217</v>
      </c>
      <c r="C820" s="25" t="s">
        <v>1587</v>
      </c>
      <c r="D820" s="25" t="s">
        <v>1588</v>
      </c>
      <c r="E820" s="25" t="s">
        <v>10</v>
      </c>
      <c r="F820" s="25">
        <v>91764</v>
      </c>
      <c r="G820" s="25">
        <f>COUNTIF([1]deals_closed!D:D,B820)</f>
        <v>22</v>
      </c>
      <c r="H820" s="26">
        <f>SUMIF([1]deals_closed!D:D,B820,[1]deals_closed!C:C)</f>
        <v>779353</v>
      </c>
      <c r="I820" s="26">
        <f>VLOOKUP(E820,'[1]2018_commission_structure-Start'!$A$22:$I$24,9,FALSE)</f>
        <v>750000</v>
      </c>
      <c r="J820" s="26">
        <f t="shared" si="121"/>
        <v>937500</v>
      </c>
      <c r="K820" s="26">
        <f t="shared" si="122"/>
        <v>1125000</v>
      </c>
      <c r="L820" s="26">
        <f t="shared" si="123"/>
        <v>1500000</v>
      </c>
      <c r="M820" s="27">
        <f t="shared" si="124"/>
        <v>1.0391373333333334</v>
      </c>
      <c r="N820" s="25" t="str">
        <f t="shared" si="125"/>
        <v>100-125%</v>
      </c>
      <c r="O820" s="28">
        <f>MIN(H820,I820)*INDEX('[1]2018_commission_structure-Start'!$A$21:$I$24,MATCH($E820,'[1]2018_commission_structure-Start'!$A$21:$A$24,0),MATCH(O$1,'[1]2018_commission_structure-Start'!$A$21:$I$21,0))</f>
        <v>112500</v>
      </c>
      <c r="P820" s="26">
        <f>IF(H820&gt;I820,MIN(H820-I820,J820-I820)*INDEX('[1]2018_commission_structure-Start'!$A$21:$I$24,MATCH($E820,'[1]2018_commission_structure-Start'!$A$21:$A$24,0), MATCH(P$1,'[1]2018_commission_structure-Start'!$A$21:$I$21,0)),0)</f>
        <v>5577.07</v>
      </c>
      <c r="Q820" s="26">
        <f>IF($H820&gt;J820,MIN($H820-J820,K820-J820)*INDEX('[1]2018_commission_structure-Start'!$A$21:$I$24,MATCH($E820,'[1]2018_commission_structure-Start'!$A$21:$A$24,0), MATCH(Q$1,'[1]2018_commission_structure-Start'!$A$21:$I$21,0)),0)</f>
        <v>0</v>
      </c>
      <c r="R820" s="26">
        <f>IF($H820&gt;K820,MIN($H820-K820,L820-K820)*INDEX('[1]2018_commission_structure-Start'!$A$21:$I$24,MATCH($E820,'[1]2018_commission_structure-Start'!$A$21:$A$24,0), MATCH(R$1,'[1]2018_commission_structure-Start'!$A$21:$I$21,0)),0)</f>
        <v>0</v>
      </c>
      <c r="S820" s="26">
        <f>IF(H820&gt;L820,(H820-L820)*INDEX('[1]2018_commission_structure-Start'!$A$21:$I$24,MATCH($E820,'[1]2018_commission_structure-Start'!$A$21:$A$24,0),MATCH(S$1,'[1]2018_commission_structure-Start'!$A$21:$I$21,0)),0)</f>
        <v>0</v>
      </c>
      <c r="T820" s="28">
        <f t="shared" si="126"/>
        <v>118077.07</v>
      </c>
      <c r="U820" s="28">
        <f t="shared" si="127"/>
        <v>209841.07</v>
      </c>
      <c r="V820" s="28">
        <f>MIN(H820,I820)*INDEX('[1]2018_commission_structure-Start'!$A$15:$J$18,MATCH($E820,'[1]2018_commission_structure-Start'!$A$15:$A$18,0),MATCH(V$1,'[1]2018_commission_structure-Start'!$A$15:$J$15,0))</f>
        <v>112500</v>
      </c>
      <c r="W820" s="26">
        <f>IF($H820&gt;I820,MIN($H820-I820,J820-I820)*INDEX('[1]2018_commission_structure-Start'!$A$15:$J$18,MATCH($E820,'[1]2018_commission_structure-Start'!$A$15:$A$18,0),MATCH(W$1,'[1]2018_commission_structure-Start'!$A$15:$J$15,0)),0)</f>
        <v>6457.66</v>
      </c>
      <c r="X820" s="26">
        <f>IF($H820&gt;J820,MIN($H820-J820,K820-J820)*INDEX('[1]2018_commission_structure-Start'!$A$15:$J$18,MATCH($E820,'[1]2018_commission_structure-Start'!$A$15:$A$18,0),MATCH(X$1,'[1]2018_commission_structure-Start'!$A$15:$J$15,0)),0)</f>
        <v>0</v>
      </c>
      <c r="Y820" s="26">
        <f>IF($H820&gt;K820,MIN($H820-K820,L820-K820)*INDEX('[1]2018_commission_structure-Start'!$A$15:$J$18,MATCH($E820,'[1]2018_commission_structure-Start'!$A$15:$A$18,0),MATCH(Y$1,'[1]2018_commission_structure-Start'!$A$15:$J$15,0)),0)</f>
        <v>0</v>
      </c>
      <c r="Z820" s="26">
        <f>IF(H820&gt;L820,(H820-L820)*INDEX('[1]2018_commission_structure-Start'!$A$21:$I$24,MATCH($E820,'[1]2018_commission_structure-Start'!$A$21:$A$24,0),MATCH(Z$1,'[1]2018_commission_structure-Start'!$A$21:$I$21,0)),0)</f>
        <v>0</v>
      </c>
      <c r="AA820" s="28">
        <f t="shared" si="128"/>
        <v>118957.66</v>
      </c>
      <c r="AB820" s="28">
        <f t="shared" si="129"/>
        <v>210721.66</v>
      </c>
    </row>
    <row r="821" spans="1:28" x14ac:dyDescent="0.2">
      <c r="A821" s="25" t="str">
        <f t="shared" si="120"/>
        <v>Loella Connell</v>
      </c>
      <c r="B821" s="25">
        <v>1502791994</v>
      </c>
      <c r="C821" s="25" t="s">
        <v>1589</v>
      </c>
      <c r="D821" s="25" t="s">
        <v>1590</v>
      </c>
      <c r="E821" s="25" t="s">
        <v>10</v>
      </c>
      <c r="F821" s="25">
        <v>116313</v>
      </c>
      <c r="G821" s="25">
        <f>COUNTIF([1]deals_closed!D:D,B821)</f>
        <v>21</v>
      </c>
      <c r="H821" s="26">
        <f>SUMIF([1]deals_closed!D:D,B821,[1]deals_closed!C:C)</f>
        <v>827946</v>
      </c>
      <c r="I821" s="26">
        <f>VLOOKUP(E821,'[1]2018_commission_structure-Start'!$A$22:$I$24,9,FALSE)</f>
        <v>750000</v>
      </c>
      <c r="J821" s="26">
        <f t="shared" si="121"/>
        <v>937500</v>
      </c>
      <c r="K821" s="26">
        <f t="shared" si="122"/>
        <v>1125000</v>
      </c>
      <c r="L821" s="26">
        <f t="shared" si="123"/>
        <v>1500000</v>
      </c>
      <c r="M821" s="27">
        <f t="shared" si="124"/>
        <v>1.103928</v>
      </c>
      <c r="N821" s="25" t="str">
        <f t="shared" si="125"/>
        <v>100-125%</v>
      </c>
      <c r="O821" s="28">
        <f>MIN(H821,I821)*INDEX('[1]2018_commission_structure-Start'!$A$21:$I$24,MATCH($E821,'[1]2018_commission_structure-Start'!$A$21:$A$24,0),MATCH(O$1,'[1]2018_commission_structure-Start'!$A$21:$I$21,0))</f>
        <v>112500</v>
      </c>
      <c r="P821" s="26">
        <f>IF(H821&gt;I821,MIN(H821-I821,J821-I821)*INDEX('[1]2018_commission_structure-Start'!$A$21:$I$24,MATCH($E821,'[1]2018_commission_structure-Start'!$A$21:$A$24,0), MATCH(P$1,'[1]2018_commission_structure-Start'!$A$21:$I$21,0)),0)</f>
        <v>14809.74</v>
      </c>
      <c r="Q821" s="26">
        <f>IF($H821&gt;J821,MIN($H821-J821,K821-J821)*INDEX('[1]2018_commission_structure-Start'!$A$21:$I$24,MATCH($E821,'[1]2018_commission_structure-Start'!$A$21:$A$24,0), MATCH(Q$1,'[1]2018_commission_structure-Start'!$A$21:$I$21,0)),0)</f>
        <v>0</v>
      </c>
      <c r="R821" s="26">
        <f>IF($H821&gt;K821,MIN($H821-K821,L821-K821)*INDEX('[1]2018_commission_structure-Start'!$A$21:$I$24,MATCH($E821,'[1]2018_commission_structure-Start'!$A$21:$A$24,0), MATCH(R$1,'[1]2018_commission_structure-Start'!$A$21:$I$21,0)),0)</f>
        <v>0</v>
      </c>
      <c r="S821" s="26">
        <f>IF(H821&gt;L821,(H821-L821)*INDEX('[1]2018_commission_structure-Start'!$A$21:$I$24,MATCH($E821,'[1]2018_commission_structure-Start'!$A$21:$A$24,0),MATCH(S$1,'[1]2018_commission_structure-Start'!$A$21:$I$21,0)),0)</f>
        <v>0</v>
      </c>
      <c r="T821" s="28">
        <f t="shared" si="126"/>
        <v>127309.74</v>
      </c>
      <c r="U821" s="28">
        <f t="shared" si="127"/>
        <v>243622.74</v>
      </c>
      <c r="V821" s="28">
        <f>MIN(H821,I821)*INDEX('[1]2018_commission_structure-Start'!$A$15:$J$18,MATCH($E821,'[1]2018_commission_structure-Start'!$A$15:$A$18,0),MATCH(V$1,'[1]2018_commission_structure-Start'!$A$15:$J$15,0))</f>
        <v>112500</v>
      </c>
      <c r="W821" s="26">
        <f>IF($H821&gt;I821,MIN($H821-I821,J821-I821)*INDEX('[1]2018_commission_structure-Start'!$A$15:$J$18,MATCH($E821,'[1]2018_commission_structure-Start'!$A$15:$A$18,0),MATCH(W$1,'[1]2018_commission_structure-Start'!$A$15:$J$15,0)),0)</f>
        <v>17148.12</v>
      </c>
      <c r="X821" s="26">
        <f>IF($H821&gt;J821,MIN($H821-J821,K821-J821)*INDEX('[1]2018_commission_structure-Start'!$A$15:$J$18,MATCH($E821,'[1]2018_commission_structure-Start'!$A$15:$A$18,0),MATCH(X$1,'[1]2018_commission_structure-Start'!$A$15:$J$15,0)),0)</f>
        <v>0</v>
      </c>
      <c r="Y821" s="26">
        <f>IF($H821&gt;K821,MIN($H821-K821,L821-K821)*INDEX('[1]2018_commission_structure-Start'!$A$15:$J$18,MATCH($E821,'[1]2018_commission_structure-Start'!$A$15:$A$18,0),MATCH(Y$1,'[1]2018_commission_structure-Start'!$A$15:$J$15,0)),0)</f>
        <v>0</v>
      </c>
      <c r="Z821" s="26">
        <f>IF(H821&gt;L821,(H821-L821)*INDEX('[1]2018_commission_structure-Start'!$A$21:$I$24,MATCH($E821,'[1]2018_commission_structure-Start'!$A$21:$A$24,0),MATCH(Z$1,'[1]2018_commission_structure-Start'!$A$21:$I$21,0)),0)</f>
        <v>0</v>
      </c>
      <c r="AA821" s="28">
        <f t="shared" si="128"/>
        <v>129648.12</v>
      </c>
      <c r="AB821" s="28">
        <f t="shared" si="129"/>
        <v>245961.12</v>
      </c>
    </row>
    <row r="822" spans="1:28" x14ac:dyDescent="0.2">
      <c r="A822" s="25" t="str">
        <f t="shared" si="120"/>
        <v>Veronike Chidwick</v>
      </c>
      <c r="B822" s="25">
        <v>5075915108</v>
      </c>
      <c r="C822" s="25" t="s">
        <v>1591</v>
      </c>
      <c r="D822" s="25" t="s">
        <v>1592</v>
      </c>
      <c r="E822" s="25" t="s">
        <v>29</v>
      </c>
      <c r="F822" s="25">
        <v>76714</v>
      </c>
      <c r="G822" s="25">
        <f>COUNTIF([1]deals_closed!D:D,B822)</f>
        <v>17</v>
      </c>
      <c r="H822" s="26">
        <f>SUMIF([1]deals_closed!D:D,B822,[1]deals_closed!C:C)</f>
        <v>614133</v>
      </c>
      <c r="I822" s="26">
        <f>VLOOKUP(E822,'[1]2018_commission_structure-Start'!$A$22:$I$24,9,FALSE)</f>
        <v>600000</v>
      </c>
      <c r="J822" s="26">
        <f t="shared" si="121"/>
        <v>750000</v>
      </c>
      <c r="K822" s="26">
        <f t="shared" si="122"/>
        <v>900000</v>
      </c>
      <c r="L822" s="26">
        <f t="shared" si="123"/>
        <v>1200000</v>
      </c>
      <c r="M822" s="27">
        <f t="shared" si="124"/>
        <v>1.023555</v>
      </c>
      <c r="N822" s="25" t="str">
        <f t="shared" si="125"/>
        <v>100-125%</v>
      </c>
      <c r="O822" s="28">
        <f>MIN(H822,I822)*INDEX('[1]2018_commission_structure-Start'!$A$21:$I$24,MATCH($E822,'[1]2018_commission_structure-Start'!$A$21:$A$24,0),MATCH(O$1,'[1]2018_commission_structure-Start'!$A$21:$I$21,0))</f>
        <v>78000</v>
      </c>
      <c r="P822" s="26">
        <f>IF(H822&gt;I822,MIN(H822-I822,J822-I822)*INDEX('[1]2018_commission_structure-Start'!$A$21:$I$24,MATCH($E822,'[1]2018_commission_structure-Start'!$A$21:$A$24,0), MATCH(P$1,'[1]2018_commission_structure-Start'!$A$21:$I$21,0)),0)</f>
        <v>2402.61</v>
      </c>
      <c r="Q822" s="26">
        <f>IF($H822&gt;J822,MIN($H822-J822,K822-J822)*INDEX('[1]2018_commission_structure-Start'!$A$21:$I$24,MATCH($E822,'[1]2018_commission_structure-Start'!$A$21:$A$24,0), MATCH(Q$1,'[1]2018_commission_structure-Start'!$A$21:$I$21,0)),0)</f>
        <v>0</v>
      </c>
      <c r="R822" s="26">
        <f>IF($H822&gt;K822,MIN($H822-K822,L822-K822)*INDEX('[1]2018_commission_structure-Start'!$A$21:$I$24,MATCH($E822,'[1]2018_commission_structure-Start'!$A$21:$A$24,0), MATCH(R$1,'[1]2018_commission_structure-Start'!$A$21:$I$21,0)),0)</f>
        <v>0</v>
      </c>
      <c r="S822" s="26">
        <f>IF(H822&gt;L822,(H822-L822)*INDEX('[1]2018_commission_structure-Start'!$A$21:$I$24,MATCH($E822,'[1]2018_commission_structure-Start'!$A$21:$A$24,0),MATCH(S$1,'[1]2018_commission_structure-Start'!$A$21:$I$21,0)),0)</f>
        <v>0</v>
      </c>
      <c r="T822" s="28">
        <f t="shared" si="126"/>
        <v>80402.61</v>
      </c>
      <c r="U822" s="28">
        <f t="shared" si="127"/>
        <v>157116.60999999999</v>
      </c>
      <c r="V822" s="28">
        <f>MIN(H822,I822)*INDEX('[1]2018_commission_structure-Start'!$A$15:$J$18,MATCH($E822,'[1]2018_commission_structure-Start'!$A$15:$A$18,0),MATCH(V$1,'[1]2018_commission_structure-Start'!$A$15:$J$15,0))</f>
        <v>90000</v>
      </c>
      <c r="W822" s="26">
        <f>IF($H822&gt;I822,MIN($H822-I822,J822-I822)*INDEX('[1]2018_commission_structure-Start'!$A$15:$J$18,MATCH($E822,'[1]2018_commission_structure-Start'!$A$15:$A$18,0),MATCH(W$1,'[1]2018_commission_structure-Start'!$A$15:$J$15,0)),0)</f>
        <v>2543.94</v>
      </c>
      <c r="X822" s="26">
        <f>IF($H822&gt;J822,MIN($H822-J822,K822-J822)*INDEX('[1]2018_commission_structure-Start'!$A$15:$J$18,MATCH($E822,'[1]2018_commission_structure-Start'!$A$15:$A$18,0),MATCH(X$1,'[1]2018_commission_structure-Start'!$A$15:$J$15,0)),0)</f>
        <v>0</v>
      </c>
      <c r="Y822" s="26">
        <f>IF($H822&gt;K822,MIN($H822-K822,L822-K822)*INDEX('[1]2018_commission_structure-Start'!$A$15:$J$18,MATCH($E822,'[1]2018_commission_structure-Start'!$A$15:$A$18,0),MATCH(Y$1,'[1]2018_commission_structure-Start'!$A$15:$J$15,0)),0)</f>
        <v>0</v>
      </c>
      <c r="Z822" s="26">
        <f>IF(H822&gt;L822,(H822-L822)*INDEX('[1]2018_commission_structure-Start'!$A$21:$I$24,MATCH($E822,'[1]2018_commission_structure-Start'!$A$21:$A$24,0),MATCH(Z$1,'[1]2018_commission_structure-Start'!$A$21:$I$21,0)),0)</f>
        <v>0</v>
      </c>
      <c r="AA822" s="28">
        <f t="shared" si="128"/>
        <v>92543.94</v>
      </c>
      <c r="AB822" s="28">
        <f t="shared" si="129"/>
        <v>169257.94</v>
      </c>
    </row>
    <row r="823" spans="1:28" x14ac:dyDescent="0.2">
      <c r="A823" s="25" t="str">
        <f t="shared" si="120"/>
        <v>Wilmette Dronsfield</v>
      </c>
      <c r="B823" s="25">
        <v>4649590612</v>
      </c>
      <c r="C823" s="25" t="s">
        <v>1593</v>
      </c>
      <c r="D823" s="25" t="s">
        <v>1594</v>
      </c>
      <c r="E823" s="25" t="s">
        <v>29</v>
      </c>
      <c r="F823" s="25">
        <v>73006</v>
      </c>
      <c r="G823" s="25">
        <f>COUNTIF([1]deals_closed!D:D,B823)</f>
        <v>17</v>
      </c>
      <c r="H823" s="26">
        <f>SUMIF([1]deals_closed!D:D,B823,[1]deals_closed!C:C)</f>
        <v>528881</v>
      </c>
      <c r="I823" s="26">
        <f>VLOOKUP(E823,'[1]2018_commission_structure-Start'!$A$22:$I$24,9,FALSE)</f>
        <v>600000</v>
      </c>
      <c r="J823" s="26">
        <f t="shared" si="121"/>
        <v>750000</v>
      </c>
      <c r="K823" s="26">
        <f t="shared" si="122"/>
        <v>900000</v>
      </c>
      <c r="L823" s="26">
        <f t="shared" si="123"/>
        <v>1200000</v>
      </c>
      <c r="M823" s="27">
        <f t="shared" si="124"/>
        <v>0.8814683333333333</v>
      </c>
      <c r="N823" s="25" t="str">
        <f t="shared" si="125"/>
        <v>0-100%</v>
      </c>
      <c r="O823" s="28">
        <f>MIN(H823,I823)*INDEX('[1]2018_commission_structure-Start'!$A$21:$I$24,MATCH($E823,'[1]2018_commission_structure-Start'!$A$21:$A$24,0),MATCH(O$1,'[1]2018_commission_structure-Start'!$A$21:$I$21,0))</f>
        <v>68754.53</v>
      </c>
      <c r="P823" s="26">
        <f>IF(H823&gt;I823,MIN(H823-I823,J823-I823)*INDEX('[1]2018_commission_structure-Start'!$A$21:$I$24,MATCH($E823,'[1]2018_commission_structure-Start'!$A$21:$A$24,0), MATCH(P$1,'[1]2018_commission_structure-Start'!$A$21:$I$21,0)),0)</f>
        <v>0</v>
      </c>
      <c r="Q823" s="26">
        <f>IF($H823&gt;J823,MIN($H823-J823,K823-J823)*INDEX('[1]2018_commission_structure-Start'!$A$21:$I$24,MATCH($E823,'[1]2018_commission_structure-Start'!$A$21:$A$24,0), MATCH(Q$1,'[1]2018_commission_structure-Start'!$A$21:$I$21,0)),0)</f>
        <v>0</v>
      </c>
      <c r="R823" s="26">
        <f>IF($H823&gt;K823,MIN($H823-K823,L823-K823)*INDEX('[1]2018_commission_structure-Start'!$A$21:$I$24,MATCH($E823,'[1]2018_commission_structure-Start'!$A$21:$A$24,0), MATCH(R$1,'[1]2018_commission_structure-Start'!$A$21:$I$21,0)),0)</f>
        <v>0</v>
      </c>
      <c r="S823" s="26">
        <f>IF(H823&gt;L823,(H823-L823)*INDEX('[1]2018_commission_structure-Start'!$A$21:$I$24,MATCH($E823,'[1]2018_commission_structure-Start'!$A$21:$A$24,0),MATCH(S$1,'[1]2018_commission_structure-Start'!$A$21:$I$21,0)),0)</f>
        <v>0</v>
      </c>
      <c r="T823" s="28">
        <f t="shared" si="126"/>
        <v>68754.53</v>
      </c>
      <c r="U823" s="28">
        <f t="shared" si="127"/>
        <v>141760.53</v>
      </c>
      <c r="V823" s="28">
        <f>MIN(H823,I823)*INDEX('[1]2018_commission_structure-Start'!$A$15:$J$18,MATCH($E823,'[1]2018_commission_structure-Start'!$A$15:$A$18,0),MATCH(V$1,'[1]2018_commission_structure-Start'!$A$15:$J$15,0))</f>
        <v>79332.149999999994</v>
      </c>
      <c r="W823" s="26">
        <f>IF($H823&gt;I823,MIN($H823-I823,J823-I823)*INDEX('[1]2018_commission_structure-Start'!$A$15:$J$18,MATCH($E823,'[1]2018_commission_structure-Start'!$A$15:$A$18,0),MATCH(W$1,'[1]2018_commission_structure-Start'!$A$15:$J$15,0)),0)</f>
        <v>0</v>
      </c>
      <c r="X823" s="26">
        <f>IF($H823&gt;J823,MIN($H823-J823,K823-J823)*INDEX('[1]2018_commission_structure-Start'!$A$15:$J$18,MATCH($E823,'[1]2018_commission_structure-Start'!$A$15:$A$18,0),MATCH(X$1,'[1]2018_commission_structure-Start'!$A$15:$J$15,0)),0)</f>
        <v>0</v>
      </c>
      <c r="Y823" s="26">
        <f>IF($H823&gt;K823,MIN($H823-K823,L823-K823)*INDEX('[1]2018_commission_structure-Start'!$A$15:$J$18,MATCH($E823,'[1]2018_commission_structure-Start'!$A$15:$A$18,0),MATCH(Y$1,'[1]2018_commission_structure-Start'!$A$15:$J$15,0)),0)</f>
        <v>0</v>
      </c>
      <c r="Z823" s="26">
        <f>IF(H823&gt;L823,(H823-L823)*INDEX('[1]2018_commission_structure-Start'!$A$21:$I$24,MATCH($E823,'[1]2018_commission_structure-Start'!$A$21:$A$24,0),MATCH(Z$1,'[1]2018_commission_structure-Start'!$A$21:$I$21,0)),0)</f>
        <v>0</v>
      </c>
      <c r="AA823" s="28">
        <f t="shared" si="128"/>
        <v>79332.149999999994</v>
      </c>
      <c r="AB823" s="28">
        <f t="shared" si="129"/>
        <v>152338.15</v>
      </c>
    </row>
    <row r="824" spans="1:28" x14ac:dyDescent="0.2">
      <c r="A824" s="25" t="str">
        <f t="shared" si="120"/>
        <v>Trey Rosenthal</v>
      </c>
      <c r="B824" s="25">
        <v>4278470843</v>
      </c>
      <c r="C824" s="25" t="s">
        <v>1595</v>
      </c>
      <c r="D824" s="25" t="s">
        <v>1596</v>
      </c>
      <c r="E824" s="25" t="s">
        <v>7</v>
      </c>
      <c r="F824" s="25">
        <v>61463</v>
      </c>
      <c r="G824" s="25">
        <f>COUNTIF([1]deals_closed!D:D,B824)</f>
        <v>14</v>
      </c>
      <c r="H824" s="26">
        <f>SUMIF([1]deals_closed!D:D,B824,[1]deals_closed!C:C)</f>
        <v>413843</v>
      </c>
      <c r="I824" s="26">
        <f>VLOOKUP(E824,'[1]2018_commission_structure-Start'!$A$22:$I$24,9,FALSE)</f>
        <v>500000</v>
      </c>
      <c r="J824" s="26">
        <f t="shared" si="121"/>
        <v>625000</v>
      </c>
      <c r="K824" s="26">
        <f t="shared" si="122"/>
        <v>750000</v>
      </c>
      <c r="L824" s="26">
        <f t="shared" si="123"/>
        <v>1000000</v>
      </c>
      <c r="M824" s="27">
        <f t="shared" si="124"/>
        <v>0.82768600000000003</v>
      </c>
      <c r="N824" s="25" t="str">
        <f t="shared" si="125"/>
        <v>0-100%</v>
      </c>
      <c r="O824" s="28">
        <f>MIN(H824,I824)*INDEX('[1]2018_commission_structure-Start'!$A$21:$I$24,MATCH($E824,'[1]2018_commission_structure-Start'!$A$21:$A$24,0),MATCH(O$1,'[1]2018_commission_structure-Start'!$A$21:$I$21,0))</f>
        <v>41384.300000000003</v>
      </c>
      <c r="P824" s="26">
        <f>IF(H824&gt;I824,MIN(H824-I824,J824-I824)*INDEX('[1]2018_commission_structure-Start'!$A$21:$I$24,MATCH($E824,'[1]2018_commission_structure-Start'!$A$21:$A$24,0), MATCH(P$1,'[1]2018_commission_structure-Start'!$A$21:$I$21,0)),0)</f>
        <v>0</v>
      </c>
      <c r="Q824" s="26">
        <f>IF($H824&gt;J824,MIN($H824-J824,K824-J824)*INDEX('[1]2018_commission_structure-Start'!$A$21:$I$24,MATCH($E824,'[1]2018_commission_structure-Start'!$A$21:$A$24,0), MATCH(Q$1,'[1]2018_commission_structure-Start'!$A$21:$I$21,0)),0)</f>
        <v>0</v>
      </c>
      <c r="R824" s="26">
        <f>IF($H824&gt;K824,MIN($H824-K824,L824-K824)*INDEX('[1]2018_commission_structure-Start'!$A$21:$I$24,MATCH($E824,'[1]2018_commission_structure-Start'!$A$21:$A$24,0), MATCH(R$1,'[1]2018_commission_structure-Start'!$A$21:$I$21,0)),0)</f>
        <v>0</v>
      </c>
      <c r="S824" s="26">
        <f>IF(H824&gt;L824,(H824-L824)*INDEX('[1]2018_commission_structure-Start'!$A$21:$I$24,MATCH($E824,'[1]2018_commission_structure-Start'!$A$21:$A$24,0),MATCH(S$1,'[1]2018_commission_structure-Start'!$A$21:$I$21,0)),0)</f>
        <v>0</v>
      </c>
      <c r="T824" s="28">
        <f t="shared" si="126"/>
        <v>41384.300000000003</v>
      </c>
      <c r="U824" s="28">
        <f t="shared" si="127"/>
        <v>102847.3</v>
      </c>
      <c r="V824" s="28">
        <f>MIN(H824,I824)*INDEX('[1]2018_commission_structure-Start'!$A$15:$J$18,MATCH($E824,'[1]2018_commission_structure-Start'!$A$15:$A$18,0),MATCH(V$1,'[1]2018_commission_structure-Start'!$A$15:$J$15,0))</f>
        <v>49661.159999999996</v>
      </c>
      <c r="W824" s="26">
        <f>IF($H824&gt;I824,MIN($H824-I824,J824-I824)*INDEX('[1]2018_commission_structure-Start'!$A$15:$J$18,MATCH($E824,'[1]2018_commission_structure-Start'!$A$15:$A$18,0),MATCH(W$1,'[1]2018_commission_structure-Start'!$A$15:$J$15,0)),0)</f>
        <v>0</v>
      </c>
      <c r="X824" s="26">
        <f>IF($H824&gt;J824,MIN($H824-J824,K824-J824)*INDEX('[1]2018_commission_structure-Start'!$A$15:$J$18,MATCH($E824,'[1]2018_commission_structure-Start'!$A$15:$A$18,0),MATCH(X$1,'[1]2018_commission_structure-Start'!$A$15:$J$15,0)),0)</f>
        <v>0</v>
      </c>
      <c r="Y824" s="26">
        <f>IF($H824&gt;K824,MIN($H824-K824,L824-K824)*INDEX('[1]2018_commission_structure-Start'!$A$15:$J$18,MATCH($E824,'[1]2018_commission_structure-Start'!$A$15:$A$18,0),MATCH(Y$1,'[1]2018_commission_structure-Start'!$A$15:$J$15,0)),0)</f>
        <v>0</v>
      </c>
      <c r="Z824" s="26">
        <f>IF(H824&gt;L824,(H824-L824)*INDEX('[1]2018_commission_structure-Start'!$A$21:$I$24,MATCH($E824,'[1]2018_commission_structure-Start'!$A$21:$A$24,0),MATCH(Z$1,'[1]2018_commission_structure-Start'!$A$21:$I$21,0)),0)</f>
        <v>0</v>
      </c>
      <c r="AA824" s="28">
        <f t="shared" si="128"/>
        <v>49661.159999999996</v>
      </c>
      <c r="AB824" s="28">
        <f t="shared" si="129"/>
        <v>111124.16</v>
      </c>
    </row>
    <row r="825" spans="1:28" x14ac:dyDescent="0.2">
      <c r="A825" s="25" t="str">
        <f t="shared" si="120"/>
        <v>Myrtie Silversmid</v>
      </c>
      <c r="B825" s="25">
        <v>2973558387</v>
      </c>
      <c r="C825" s="25" t="s">
        <v>1597</v>
      </c>
      <c r="D825" s="25" t="s">
        <v>1598</v>
      </c>
      <c r="E825" s="25" t="s">
        <v>29</v>
      </c>
      <c r="F825" s="25">
        <v>67150</v>
      </c>
      <c r="G825" s="25">
        <f>COUNTIF([1]deals_closed!D:D,B825)</f>
        <v>19</v>
      </c>
      <c r="H825" s="26">
        <f>SUMIF([1]deals_closed!D:D,B825,[1]deals_closed!C:C)</f>
        <v>662484</v>
      </c>
      <c r="I825" s="26">
        <f>VLOOKUP(E825,'[1]2018_commission_structure-Start'!$A$22:$I$24,9,FALSE)</f>
        <v>600000</v>
      </c>
      <c r="J825" s="26">
        <f t="shared" si="121"/>
        <v>750000</v>
      </c>
      <c r="K825" s="26">
        <f t="shared" si="122"/>
        <v>900000</v>
      </c>
      <c r="L825" s="26">
        <f t="shared" si="123"/>
        <v>1200000</v>
      </c>
      <c r="M825" s="27">
        <f t="shared" si="124"/>
        <v>1.1041399999999999</v>
      </c>
      <c r="N825" s="25" t="str">
        <f t="shared" si="125"/>
        <v>100-125%</v>
      </c>
      <c r="O825" s="28">
        <f>MIN(H825,I825)*INDEX('[1]2018_commission_structure-Start'!$A$21:$I$24,MATCH($E825,'[1]2018_commission_structure-Start'!$A$21:$A$24,0),MATCH(O$1,'[1]2018_commission_structure-Start'!$A$21:$I$21,0))</f>
        <v>78000</v>
      </c>
      <c r="P825" s="26">
        <f>IF(H825&gt;I825,MIN(H825-I825,J825-I825)*INDEX('[1]2018_commission_structure-Start'!$A$21:$I$24,MATCH($E825,'[1]2018_commission_structure-Start'!$A$21:$A$24,0), MATCH(P$1,'[1]2018_commission_structure-Start'!$A$21:$I$21,0)),0)</f>
        <v>10622.28</v>
      </c>
      <c r="Q825" s="26">
        <f>IF($H825&gt;J825,MIN($H825-J825,K825-J825)*INDEX('[1]2018_commission_structure-Start'!$A$21:$I$24,MATCH($E825,'[1]2018_commission_structure-Start'!$A$21:$A$24,0), MATCH(Q$1,'[1]2018_commission_structure-Start'!$A$21:$I$21,0)),0)</f>
        <v>0</v>
      </c>
      <c r="R825" s="26">
        <f>IF($H825&gt;K825,MIN($H825-K825,L825-K825)*INDEX('[1]2018_commission_structure-Start'!$A$21:$I$24,MATCH($E825,'[1]2018_commission_structure-Start'!$A$21:$A$24,0), MATCH(R$1,'[1]2018_commission_structure-Start'!$A$21:$I$21,0)),0)</f>
        <v>0</v>
      </c>
      <c r="S825" s="26">
        <f>IF(H825&gt;L825,(H825-L825)*INDEX('[1]2018_commission_structure-Start'!$A$21:$I$24,MATCH($E825,'[1]2018_commission_structure-Start'!$A$21:$A$24,0),MATCH(S$1,'[1]2018_commission_structure-Start'!$A$21:$I$21,0)),0)</f>
        <v>0</v>
      </c>
      <c r="T825" s="28">
        <f t="shared" si="126"/>
        <v>88622.28</v>
      </c>
      <c r="U825" s="28">
        <f t="shared" si="127"/>
        <v>155772.28</v>
      </c>
      <c r="V825" s="28">
        <f>MIN(H825,I825)*INDEX('[1]2018_commission_structure-Start'!$A$15:$J$18,MATCH($E825,'[1]2018_commission_structure-Start'!$A$15:$A$18,0),MATCH(V$1,'[1]2018_commission_structure-Start'!$A$15:$J$15,0))</f>
        <v>90000</v>
      </c>
      <c r="W825" s="26">
        <f>IF($H825&gt;I825,MIN($H825-I825,J825-I825)*INDEX('[1]2018_commission_structure-Start'!$A$15:$J$18,MATCH($E825,'[1]2018_commission_structure-Start'!$A$15:$A$18,0),MATCH(W$1,'[1]2018_commission_structure-Start'!$A$15:$J$15,0)),0)</f>
        <v>11247.119999999999</v>
      </c>
      <c r="X825" s="26">
        <f>IF($H825&gt;J825,MIN($H825-J825,K825-J825)*INDEX('[1]2018_commission_structure-Start'!$A$15:$J$18,MATCH($E825,'[1]2018_commission_structure-Start'!$A$15:$A$18,0),MATCH(X$1,'[1]2018_commission_structure-Start'!$A$15:$J$15,0)),0)</f>
        <v>0</v>
      </c>
      <c r="Y825" s="26">
        <f>IF($H825&gt;K825,MIN($H825-K825,L825-K825)*INDEX('[1]2018_commission_structure-Start'!$A$15:$J$18,MATCH($E825,'[1]2018_commission_structure-Start'!$A$15:$A$18,0),MATCH(Y$1,'[1]2018_commission_structure-Start'!$A$15:$J$15,0)),0)</f>
        <v>0</v>
      </c>
      <c r="Z825" s="26">
        <f>IF(H825&gt;L825,(H825-L825)*INDEX('[1]2018_commission_structure-Start'!$A$21:$I$24,MATCH($E825,'[1]2018_commission_structure-Start'!$A$21:$A$24,0),MATCH(Z$1,'[1]2018_commission_structure-Start'!$A$21:$I$21,0)),0)</f>
        <v>0</v>
      </c>
      <c r="AA825" s="28">
        <f t="shared" si="128"/>
        <v>101247.12</v>
      </c>
      <c r="AB825" s="28">
        <f t="shared" si="129"/>
        <v>168397.12</v>
      </c>
    </row>
    <row r="826" spans="1:28" x14ac:dyDescent="0.2">
      <c r="A826" s="25" t="str">
        <f t="shared" si="120"/>
        <v>Saunders Hubery</v>
      </c>
      <c r="B826" s="25">
        <v>2599557828</v>
      </c>
      <c r="C826" s="25" t="s">
        <v>1599</v>
      </c>
      <c r="D826" s="25" t="s">
        <v>1600</v>
      </c>
      <c r="E826" s="25" t="s">
        <v>29</v>
      </c>
      <c r="F826" s="25">
        <v>51532</v>
      </c>
      <c r="G826" s="25">
        <f>COUNTIF([1]deals_closed!D:D,B826)</f>
        <v>20</v>
      </c>
      <c r="H826" s="26">
        <f>SUMIF([1]deals_closed!D:D,B826,[1]deals_closed!C:C)</f>
        <v>740914</v>
      </c>
      <c r="I826" s="26">
        <f>VLOOKUP(E826,'[1]2018_commission_structure-Start'!$A$22:$I$24,9,FALSE)</f>
        <v>600000</v>
      </c>
      <c r="J826" s="26">
        <f t="shared" si="121"/>
        <v>750000</v>
      </c>
      <c r="K826" s="26">
        <f t="shared" si="122"/>
        <v>900000</v>
      </c>
      <c r="L826" s="26">
        <f t="shared" si="123"/>
        <v>1200000</v>
      </c>
      <c r="M826" s="27">
        <f t="shared" si="124"/>
        <v>1.2348566666666667</v>
      </c>
      <c r="N826" s="25" t="str">
        <f t="shared" si="125"/>
        <v>100-125%</v>
      </c>
      <c r="O826" s="28">
        <f>MIN(H826,I826)*INDEX('[1]2018_commission_structure-Start'!$A$21:$I$24,MATCH($E826,'[1]2018_commission_structure-Start'!$A$21:$A$24,0),MATCH(O$1,'[1]2018_commission_structure-Start'!$A$21:$I$21,0))</f>
        <v>78000</v>
      </c>
      <c r="P826" s="26">
        <f>IF(H826&gt;I826,MIN(H826-I826,J826-I826)*INDEX('[1]2018_commission_structure-Start'!$A$21:$I$24,MATCH($E826,'[1]2018_commission_structure-Start'!$A$21:$A$24,0), MATCH(P$1,'[1]2018_commission_structure-Start'!$A$21:$I$21,0)),0)</f>
        <v>23955.38</v>
      </c>
      <c r="Q826" s="26">
        <f>IF($H826&gt;J826,MIN($H826-J826,K826-J826)*INDEX('[1]2018_commission_structure-Start'!$A$21:$I$24,MATCH($E826,'[1]2018_commission_structure-Start'!$A$21:$A$24,0), MATCH(Q$1,'[1]2018_commission_structure-Start'!$A$21:$I$21,0)),0)</f>
        <v>0</v>
      </c>
      <c r="R826" s="26">
        <f>IF($H826&gt;K826,MIN($H826-K826,L826-K826)*INDEX('[1]2018_commission_structure-Start'!$A$21:$I$24,MATCH($E826,'[1]2018_commission_structure-Start'!$A$21:$A$24,0), MATCH(R$1,'[1]2018_commission_structure-Start'!$A$21:$I$21,0)),0)</f>
        <v>0</v>
      </c>
      <c r="S826" s="26">
        <f>IF(H826&gt;L826,(H826-L826)*INDEX('[1]2018_commission_structure-Start'!$A$21:$I$24,MATCH($E826,'[1]2018_commission_structure-Start'!$A$21:$A$24,0),MATCH(S$1,'[1]2018_commission_structure-Start'!$A$21:$I$21,0)),0)</f>
        <v>0</v>
      </c>
      <c r="T826" s="28">
        <f t="shared" si="126"/>
        <v>101955.38</v>
      </c>
      <c r="U826" s="28">
        <f t="shared" si="127"/>
        <v>153487.38</v>
      </c>
      <c r="V826" s="28">
        <f>MIN(H826,I826)*INDEX('[1]2018_commission_structure-Start'!$A$15:$J$18,MATCH($E826,'[1]2018_commission_structure-Start'!$A$15:$A$18,0),MATCH(V$1,'[1]2018_commission_structure-Start'!$A$15:$J$15,0))</f>
        <v>90000</v>
      </c>
      <c r="W826" s="26">
        <f>IF($H826&gt;I826,MIN($H826-I826,J826-I826)*INDEX('[1]2018_commission_structure-Start'!$A$15:$J$18,MATCH($E826,'[1]2018_commission_structure-Start'!$A$15:$A$18,0),MATCH(W$1,'[1]2018_commission_structure-Start'!$A$15:$J$15,0)),0)</f>
        <v>25364.52</v>
      </c>
      <c r="X826" s="26">
        <f>IF($H826&gt;J826,MIN($H826-J826,K826-J826)*INDEX('[1]2018_commission_structure-Start'!$A$15:$J$18,MATCH($E826,'[1]2018_commission_structure-Start'!$A$15:$A$18,0),MATCH(X$1,'[1]2018_commission_structure-Start'!$A$15:$J$15,0)),0)</f>
        <v>0</v>
      </c>
      <c r="Y826" s="26">
        <f>IF($H826&gt;K826,MIN($H826-K826,L826-K826)*INDEX('[1]2018_commission_structure-Start'!$A$15:$J$18,MATCH($E826,'[1]2018_commission_structure-Start'!$A$15:$A$18,0),MATCH(Y$1,'[1]2018_commission_structure-Start'!$A$15:$J$15,0)),0)</f>
        <v>0</v>
      </c>
      <c r="Z826" s="26">
        <f>IF(H826&gt;L826,(H826-L826)*INDEX('[1]2018_commission_structure-Start'!$A$21:$I$24,MATCH($E826,'[1]2018_commission_structure-Start'!$A$21:$A$24,0),MATCH(Z$1,'[1]2018_commission_structure-Start'!$A$21:$I$21,0)),0)</f>
        <v>0</v>
      </c>
      <c r="AA826" s="28">
        <f t="shared" si="128"/>
        <v>115364.52</v>
      </c>
      <c r="AB826" s="28">
        <f t="shared" si="129"/>
        <v>166896.52000000002</v>
      </c>
    </row>
    <row r="827" spans="1:28" x14ac:dyDescent="0.2">
      <c r="A827" s="25" t="str">
        <f t="shared" si="120"/>
        <v>Kendra March</v>
      </c>
      <c r="B827" s="25">
        <v>9727426344</v>
      </c>
      <c r="C827" s="25" t="s">
        <v>1601</v>
      </c>
      <c r="D827" s="25" t="s">
        <v>1602</v>
      </c>
      <c r="E827" s="25" t="s">
        <v>10</v>
      </c>
      <c r="F827" s="25">
        <v>78393</v>
      </c>
      <c r="G827" s="25">
        <f>COUNTIF([1]deals_closed!D:D,B827)</f>
        <v>10</v>
      </c>
      <c r="H827" s="26">
        <f>SUMIF([1]deals_closed!D:D,B827,[1]deals_closed!C:C)</f>
        <v>351514</v>
      </c>
      <c r="I827" s="26">
        <f>VLOOKUP(E827,'[1]2018_commission_structure-Start'!$A$22:$I$24,9,FALSE)</f>
        <v>750000</v>
      </c>
      <c r="J827" s="26">
        <f t="shared" si="121"/>
        <v>937500</v>
      </c>
      <c r="K827" s="26">
        <f t="shared" si="122"/>
        <v>1125000</v>
      </c>
      <c r="L827" s="26">
        <f t="shared" si="123"/>
        <v>1500000</v>
      </c>
      <c r="M827" s="27">
        <f t="shared" si="124"/>
        <v>0.46868533333333334</v>
      </c>
      <c r="N827" s="25" t="str">
        <f t="shared" si="125"/>
        <v>0-100%</v>
      </c>
      <c r="O827" s="28">
        <f>MIN(H827,I827)*INDEX('[1]2018_commission_structure-Start'!$A$21:$I$24,MATCH($E827,'[1]2018_commission_structure-Start'!$A$21:$A$24,0),MATCH(O$1,'[1]2018_commission_structure-Start'!$A$21:$I$21,0))</f>
        <v>52727.1</v>
      </c>
      <c r="P827" s="26">
        <f>IF(H827&gt;I827,MIN(H827-I827,J827-I827)*INDEX('[1]2018_commission_structure-Start'!$A$21:$I$24,MATCH($E827,'[1]2018_commission_structure-Start'!$A$21:$A$24,0), MATCH(P$1,'[1]2018_commission_structure-Start'!$A$21:$I$21,0)),0)</f>
        <v>0</v>
      </c>
      <c r="Q827" s="26">
        <f>IF($H827&gt;J827,MIN($H827-J827,K827-J827)*INDEX('[1]2018_commission_structure-Start'!$A$21:$I$24,MATCH($E827,'[1]2018_commission_structure-Start'!$A$21:$A$24,0), MATCH(Q$1,'[1]2018_commission_structure-Start'!$A$21:$I$21,0)),0)</f>
        <v>0</v>
      </c>
      <c r="R827" s="26">
        <f>IF($H827&gt;K827,MIN($H827-K827,L827-K827)*INDEX('[1]2018_commission_structure-Start'!$A$21:$I$24,MATCH($E827,'[1]2018_commission_structure-Start'!$A$21:$A$24,0), MATCH(R$1,'[1]2018_commission_structure-Start'!$A$21:$I$21,0)),0)</f>
        <v>0</v>
      </c>
      <c r="S827" s="26">
        <f>IF(H827&gt;L827,(H827-L827)*INDEX('[1]2018_commission_structure-Start'!$A$21:$I$24,MATCH($E827,'[1]2018_commission_structure-Start'!$A$21:$A$24,0),MATCH(S$1,'[1]2018_commission_structure-Start'!$A$21:$I$21,0)),0)</f>
        <v>0</v>
      </c>
      <c r="T827" s="28">
        <f t="shared" si="126"/>
        <v>52727.1</v>
      </c>
      <c r="U827" s="28">
        <f t="shared" si="127"/>
        <v>131120.1</v>
      </c>
      <c r="V827" s="28">
        <f>MIN(H827,I827)*INDEX('[1]2018_commission_structure-Start'!$A$15:$J$18,MATCH($E827,'[1]2018_commission_structure-Start'!$A$15:$A$18,0),MATCH(V$1,'[1]2018_commission_structure-Start'!$A$15:$J$15,0))</f>
        <v>52727.1</v>
      </c>
      <c r="W827" s="26">
        <f>IF($H827&gt;I827,MIN($H827-I827,J827-I827)*INDEX('[1]2018_commission_structure-Start'!$A$15:$J$18,MATCH($E827,'[1]2018_commission_structure-Start'!$A$15:$A$18,0),MATCH(W$1,'[1]2018_commission_structure-Start'!$A$15:$J$15,0)),0)</f>
        <v>0</v>
      </c>
      <c r="X827" s="26">
        <f>IF($H827&gt;J827,MIN($H827-J827,K827-J827)*INDEX('[1]2018_commission_structure-Start'!$A$15:$J$18,MATCH($E827,'[1]2018_commission_structure-Start'!$A$15:$A$18,0),MATCH(X$1,'[1]2018_commission_structure-Start'!$A$15:$J$15,0)),0)</f>
        <v>0</v>
      </c>
      <c r="Y827" s="26">
        <f>IF($H827&gt;K827,MIN($H827-K827,L827-K827)*INDEX('[1]2018_commission_structure-Start'!$A$15:$J$18,MATCH($E827,'[1]2018_commission_structure-Start'!$A$15:$A$18,0),MATCH(Y$1,'[1]2018_commission_structure-Start'!$A$15:$J$15,0)),0)</f>
        <v>0</v>
      </c>
      <c r="Z827" s="26">
        <f>IF(H827&gt;L827,(H827-L827)*INDEX('[1]2018_commission_structure-Start'!$A$21:$I$24,MATCH($E827,'[1]2018_commission_structure-Start'!$A$21:$A$24,0),MATCH(Z$1,'[1]2018_commission_structure-Start'!$A$21:$I$21,0)),0)</f>
        <v>0</v>
      </c>
      <c r="AA827" s="28">
        <f t="shared" si="128"/>
        <v>52727.1</v>
      </c>
      <c r="AB827" s="28">
        <f t="shared" si="129"/>
        <v>131120.1</v>
      </c>
    </row>
    <row r="828" spans="1:28" x14ac:dyDescent="0.2">
      <c r="A828" s="25" t="str">
        <f t="shared" si="120"/>
        <v>Nobie Queripel</v>
      </c>
      <c r="B828" s="25">
        <v>2524572722</v>
      </c>
      <c r="C828" s="25" t="s">
        <v>1603</v>
      </c>
      <c r="D828" s="25" t="s">
        <v>1604</v>
      </c>
      <c r="E828" s="25" t="s">
        <v>29</v>
      </c>
      <c r="F828" s="25">
        <v>58232</v>
      </c>
      <c r="G828" s="25">
        <f>COUNTIF([1]deals_closed!D:D,B828)</f>
        <v>29</v>
      </c>
      <c r="H828" s="26">
        <f>SUMIF([1]deals_closed!D:D,B828,[1]deals_closed!C:C)</f>
        <v>976706</v>
      </c>
      <c r="I828" s="26">
        <f>VLOOKUP(E828,'[1]2018_commission_structure-Start'!$A$22:$I$24,9,FALSE)</f>
        <v>600000</v>
      </c>
      <c r="J828" s="26">
        <f t="shared" si="121"/>
        <v>750000</v>
      </c>
      <c r="K828" s="26">
        <f t="shared" si="122"/>
        <v>900000</v>
      </c>
      <c r="L828" s="26">
        <f t="shared" si="123"/>
        <v>1200000</v>
      </c>
      <c r="M828" s="27">
        <f t="shared" si="124"/>
        <v>1.6278433333333333</v>
      </c>
      <c r="N828" s="25" t="str">
        <f t="shared" si="125"/>
        <v>150-200%</v>
      </c>
      <c r="O828" s="28">
        <f>MIN(H828,I828)*INDEX('[1]2018_commission_structure-Start'!$A$21:$I$24,MATCH($E828,'[1]2018_commission_structure-Start'!$A$21:$A$24,0),MATCH(O$1,'[1]2018_commission_structure-Start'!$A$21:$I$21,0))</f>
        <v>78000</v>
      </c>
      <c r="P828" s="26">
        <f>IF(H828&gt;I828,MIN(H828-I828,J828-I828)*INDEX('[1]2018_commission_structure-Start'!$A$21:$I$24,MATCH($E828,'[1]2018_commission_structure-Start'!$A$21:$A$24,0), MATCH(P$1,'[1]2018_commission_structure-Start'!$A$21:$I$21,0)),0)</f>
        <v>25500.000000000004</v>
      </c>
      <c r="Q828" s="26">
        <f>IF($H828&gt;J828,MIN($H828-J828,K828-J828)*INDEX('[1]2018_commission_structure-Start'!$A$21:$I$24,MATCH($E828,'[1]2018_commission_structure-Start'!$A$21:$A$24,0), MATCH(Q$1,'[1]2018_commission_structure-Start'!$A$21:$I$21,0)),0)</f>
        <v>31500</v>
      </c>
      <c r="R828" s="26">
        <f>IF($H828&gt;K828,MIN($H828-K828,L828-K828)*INDEX('[1]2018_commission_structure-Start'!$A$21:$I$24,MATCH($E828,'[1]2018_commission_structure-Start'!$A$21:$A$24,0), MATCH(R$1,'[1]2018_commission_structure-Start'!$A$21:$I$21,0)),0)</f>
        <v>19943.560000000001</v>
      </c>
      <c r="S828" s="26">
        <f>IF(H828&gt;L828,(H828-L828)*INDEX('[1]2018_commission_structure-Start'!$A$21:$I$24,MATCH($E828,'[1]2018_commission_structure-Start'!$A$21:$A$24,0),MATCH(S$1,'[1]2018_commission_structure-Start'!$A$21:$I$21,0)),0)</f>
        <v>0</v>
      </c>
      <c r="T828" s="28">
        <f t="shared" si="126"/>
        <v>154943.56</v>
      </c>
      <c r="U828" s="28">
        <f t="shared" si="127"/>
        <v>213175.56</v>
      </c>
      <c r="V828" s="28">
        <f>MIN(H828,I828)*INDEX('[1]2018_commission_structure-Start'!$A$15:$J$18,MATCH($E828,'[1]2018_commission_structure-Start'!$A$15:$A$18,0),MATCH(V$1,'[1]2018_commission_structure-Start'!$A$15:$J$15,0))</f>
        <v>90000</v>
      </c>
      <c r="W828" s="26">
        <f>IF($H828&gt;I828,MIN($H828-I828,J828-I828)*INDEX('[1]2018_commission_structure-Start'!$A$15:$J$18,MATCH($E828,'[1]2018_commission_structure-Start'!$A$15:$A$18,0),MATCH(W$1,'[1]2018_commission_structure-Start'!$A$15:$J$15,0)),0)</f>
        <v>27000</v>
      </c>
      <c r="X828" s="26">
        <f>IF($H828&gt;J828,MIN($H828-J828,K828-J828)*INDEX('[1]2018_commission_structure-Start'!$A$15:$J$18,MATCH($E828,'[1]2018_commission_structure-Start'!$A$15:$A$18,0),MATCH(X$1,'[1]2018_commission_structure-Start'!$A$15:$J$15,0)),0)</f>
        <v>37500</v>
      </c>
      <c r="Y828" s="26">
        <f>IF($H828&gt;K828,MIN($H828-K828,L828-K828)*INDEX('[1]2018_commission_structure-Start'!$A$15:$J$18,MATCH($E828,'[1]2018_commission_structure-Start'!$A$15:$A$18,0),MATCH(Y$1,'[1]2018_commission_structure-Start'!$A$15:$J$15,0)),0)</f>
        <v>23011.8</v>
      </c>
      <c r="Z828" s="26">
        <f>IF(H828&gt;L828,(H828-L828)*INDEX('[1]2018_commission_structure-Start'!$A$21:$I$24,MATCH($E828,'[1]2018_commission_structure-Start'!$A$21:$A$24,0),MATCH(Z$1,'[1]2018_commission_structure-Start'!$A$21:$I$21,0)),0)</f>
        <v>0</v>
      </c>
      <c r="AA828" s="28">
        <f t="shared" si="128"/>
        <v>177511.8</v>
      </c>
      <c r="AB828" s="28">
        <f t="shared" si="129"/>
        <v>235743.8</v>
      </c>
    </row>
    <row r="829" spans="1:28" x14ac:dyDescent="0.2">
      <c r="A829" s="25" t="str">
        <f t="shared" si="120"/>
        <v>Scot Skoughman</v>
      </c>
      <c r="B829" s="25">
        <v>2405876701</v>
      </c>
      <c r="C829" s="25" t="s">
        <v>1605</v>
      </c>
      <c r="D829" s="25" t="s">
        <v>1606</v>
      </c>
      <c r="E829" s="25" t="s">
        <v>10</v>
      </c>
      <c r="F829" s="25">
        <v>118003</v>
      </c>
      <c r="G829" s="25">
        <f>COUNTIF([1]deals_closed!D:D,B829)</f>
        <v>20</v>
      </c>
      <c r="H829" s="26">
        <f>SUMIF([1]deals_closed!D:D,B829,[1]deals_closed!C:C)</f>
        <v>787996</v>
      </c>
      <c r="I829" s="26">
        <f>VLOOKUP(E829,'[1]2018_commission_structure-Start'!$A$22:$I$24,9,FALSE)</f>
        <v>750000</v>
      </c>
      <c r="J829" s="26">
        <f t="shared" si="121"/>
        <v>937500</v>
      </c>
      <c r="K829" s="26">
        <f t="shared" si="122"/>
        <v>1125000</v>
      </c>
      <c r="L829" s="26">
        <f t="shared" si="123"/>
        <v>1500000</v>
      </c>
      <c r="M829" s="27">
        <f t="shared" si="124"/>
        <v>1.0506613333333332</v>
      </c>
      <c r="N829" s="25" t="str">
        <f t="shared" si="125"/>
        <v>100-125%</v>
      </c>
      <c r="O829" s="28">
        <f>MIN(H829,I829)*INDEX('[1]2018_commission_structure-Start'!$A$21:$I$24,MATCH($E829,'[1]2018_commission_structure-Start'!$A$21:$A$24,0),MATCH(O$1,'[1]2018_commission_structure-Start'!$A$21:$I$21,0))</f>
        <v>112500</v>
      </c>
      <c r="P829" s="26">
        <f>IF(H829&gt;I829,MIN(H829-I829,J829-I829)*INDEX('[1]2018_commission_structure-Start'!$A$21:$I$24,MATCH($E829,'[1]2018_commission_structure-Start'!$A$21:$A$24,0), MATCH(P$1,'[1]2018_commission_structure-Start'!$A$21:$I$21,0)),0)</f>
        <v>7219.24</v>
      </c>
      <c r="Q829" s="26">
        <f>IF($H829&gt;J829,MIN($H829-J829,K829-J829)*INDEX('[1]2018_commission_structure-Start'!$A$21:$I$24,MATCH($E829,'[1]2018_commission_structure-Start'!$A$21:$A$24,0), MATCH(Q$1,'[1]2018_commission_structure-Start'!$A$21:$I$21,0)),0)</f>
        <v>0</v>
      </c>
      <c r="R829" s="26">
        <f>IF($H829&gt;K829,MIN($H829-K829,L829-K829)*INDEX('[1]2018_commission_structure-Start'!$A$21:$I$24,MATCH($E829,'[1]2018_commission_structure-Start'!$A$21:$A$24,0), MATCH(R$1,'[1]2018_commission_structure-Start'!$A$21:$I$21,0)),0)</f>
        <v>0</v>
      </c>
      <c r="S829" s="26">
        <f>IF(H829&gt;L829,(H829-L829)*INDEX('[1]2018_commission_structure-Start'!$A$21:$I$24,MATCH($E829,'[1]2018_commission_structure-Start'!$A$21:$A$24,0),MATCH(S$1,'[1]2018_commission_structure-Start'!$A$21:$I$21,0)),0)</f>
        <v>0</v>
      </c>
      <c r="T829" s="28">
        <f t="shared" si="126"/>
        <v>119719.24</v>
      </c>
      <c r="U829" s="28">
        <f t="shared" si="127"/>
        <v>237722.23999999999</v>
      </c>
      <c r="V829" s="28">
        <f>MIN(H829,I829)*INDEX('[1]2018_commission_structure-Start'!$A$15:$J$18,MATCH($E829,'[1]2018_commission_structure-Start'!$A$15:$A$18,0),MATCH(V$1,'[1]2018_commission_structure-Start'!$A$15:$J$15,0))</f>
        <v>112500</v>
      </c>
      <c r="W829" s="26">
        <f>IF($H829&gt;I829,MIN($H829-I829,J829-I829)*INDEX('[1]2018_commission_structure-Start'!$A$15:$J$18,MATCH($E829,'[1]2018_commission_structure-Start'!$A$15:$A$18,0),MATCH(W$1,'[1]2018_commission_structure-Start'!$A$15:$J$15,0)),0)</f>
        <v>8359.1200000000008</v>
      </c>
      <c r="X829" s="26">
        <f>IF($H829&gt;J829,MIN($H829-J829,K829-J829)*INDEX('[1]2018_commission_structure-Start'!$A$15:$J$18,MATCH($E829,'[1]2018_commission_structure-Start'!$A$15:$A$18,0),MATCH(X$1,'[1]2018_commission_structure-Start'!$A$15:$J$15,0)),0)</f>
        <v>0</v>
      </c>
      <c r="Y829" s="26">
        <f>IF($H829&gt;K829,MIN($H829-K829,L829-K829)*INDEX('[1]2018_commission_structure-Start'!$A$15:$J$18,MATCH($E829,'[1]2018_commission_structure-Start'!$A$15:$A$18,0),MATCH(Y$1,'[1]2018_commission_structure-Start'!$A$15:$J$15,0)),0)</f>
        <v>0</v>
      </c>
      <c r="Z829" s="26">
        <f>IF(H829&gt;L829,(H829-L829)*INDEX('[1]2018_commission_structure-Start'!$A$21:$I$24,MATCH($E829,'[1]2018_commission_structure-Start'!$A$21:$A$24,0),MATCH(Z$1,'[1]2018_commission_structure-Start'!$A$21:$I$21,0)),0)</f>
        <v>0</v>
      </c>
      <c r="AA829" s="28">
        <f t="shared" si="128"/>
        <v>120859.12</v>
      </c>
      <c r="AB829" s="28">
        <f t="shared" si="129"/>
        <v>238862.12</v>
      </c>
    </row>
    <row r="830" spans="1:28" x14ac:dyDescent="0.2">
      <c r="A830" s="25" t="str">
        <f t="shared" si="120"/>
        <v>Abdul Thunnerclef</v>
      </c>
      <c r="B830" s="25">
        <v>5726465660</v>
      </c>
      <c r="C830" s="25" t="s">
        <v>1607</v>
      </c>
      <c r="D830" s="25" t="s">
        <v>1608</v>
      </c>
      <c r="E830" s="25" t="s">
        <v>29</v>
      </c>
      <c r="F830" s="25">
        <v>60233</v>
      </c>
      <c r="G830" s="25">
        <f>COUNTIF([1]deals_closed!D:D,B830)</f>
        <v>22</v>
      </c>
      <c r="H830" s="26">
        <f>SUMIF([1]deals_closed!D:D,B830,[1]deals_closed!C:C)</f>
        <v>799312</v>
      </c>
      <c r="I830" s="26">
        <f>VLOOKUP(E830,'[1]2018_commission_structure-Start'!$A$22:$I$24,9,FALSE)</f>
        <v>600000</v>
      </c>
      <c r="J830" s="26">
        <f t="shared" si="121"/>
        <v>750000</v>
      </c>
      <c r="K830" s="26">
        <f t="shared" si="122"/>
        <v>900000</v>
      </c>
      <c r="L830" s="26">
        <f t="shared" si="123"/>
        <v>1200000</v>
      </c>
      <c r="M830" s="27">
        <f t="shared" si="124"/>
        <v>1.3321866666666666</v>
      </c>
      <c r="N830" s="25" t="str">
        <f t="shared" si="125"/>
        <v>125-150%</v>
      </c>
      <c r="O830" s="28">
        <f>MIN(H830,I830)*INDEX('[1]2018_commission_structure-Start'!$A$21:$I$24,MATCH($E830,'[1]2018_commission_structure-Start'!$A$21:$A$24,0),MATCH(O$1,'[1]2018_commission_structure-Start'!$A$21:$I$21,0))</f>
        <v>78000</v>
      </c>
      <c r="P830" s="26">
        <f>IF(H830&gt;I830,MIN(H830-I830,J830-I830)*INDEX('[1]2018_commission_structure-Start'!$A$21:$I$24,MATCH($E830,'[1]2018_commission_structure-Start'!$A$21:$A$24,0), MATCH(P$1,'[1]2018_commission_structure-Start'!$A$21:$I$21,0)),0)</f>
        <v>25500.000000000004</v>
      </c>
      <c r="Q830" s="26">
        <f>IF($H830&gt;J830,MIN($H830-J830,K830-J830)*INDEX('[1]2018_commission_structure-Start'!$A$21:$I$24,MATCH($E830,'[1]2018_commission_structure-Start'!$A$21:$A$24,0), MATCH(Q$1,'[1]2018_commission_structure-Start'!$A$21:$I$21,0)),0)</f>
        <v>10355.52</v>
      </c>
      <c r="R830" s="26">
        <f>IF($H830&gt;K830,MIN($H830-K830,L830-K830)*INDEX('[1]2018_commission_structure-Start'!$A$21:$I$24,MATCH($E830,'[1]2018_commission_structure-Start'!$A$21:$A$24,0), MATCH(R$1,'[1]2018_commission_structure-Start'!$A$21:$I$21,0)),0)</f>
        <v>0</v>
      </c>
      <c r="S830" s="26">
        <f>IF(H830&gt;L830,(H830-L830)*INDEX('[1]2018_commission_structure-Start'!$A$21:$I$24,MATCH($E830,'[1]2018_commission_structure-Start'!$A$21:$A$24,0),MATCH(S$1,'[1]2018_commission_structure-Start'!$A$21:$I$21,0)),0)</f>
        <v>0</v>
      </c>
      <c r="T830" s="28">
        <f t="shared" si="126"/>
        <v>113855.52</v>
      </c>
      <c r="U830" s="28">
        <f t="shared" si="127"/>
        <v>174088.52000000002</v>
      </c>
      <c r="V830" s="28">
        <f>MIN(H830,I830)*INDEX('[1]2018_commission_structure-Start'!$A$15:$J$18,MATCH($E830,'[1]2018_commission_structure-Start'!$A$15:$A$18,0),MATCH(V$1,'[1]2018_commission_structure-Start'!$A$15:$J$15,0))</f>
        <v>90000</v>
      </c>
      <c r="W830" s="26">
        <f>IF($H830&gt;I830,MIN($H830-I830,J830-I830)*INDEX('[1]2018_commission_structure-Start'!$A$15:$J$18,MATCH($E830,'[1]2018_commission_structure-Start'!$A$15:$A$18,0),MATCH(W$1,'[1]2018_commission_structure-Start'!$A$15:$J$15,0)),0)</f>
        <v>27000</v>
      </c>
      <c r="X830" s="26">
        <f>IF($H830&gt;J830,MIN($H830-J830,K830-J830)*INDEX('[1]2018_commission_structure-Start'!$A$15:$J$18,MATCH($E830,'[1]2018_commission_structure-Start'!$A$15:$A$18,0),MATCH(X$1,'[1]2018_commission_structure-Start'!$A$15:$J$15,0)),0)</f>
        <v>12328</v>
      </c>
      <c r="Y830" s="26">
        <f>IF($H830&gt;K830,MIN($H830-K830,L830-K830)*INDEX('[1]2018_commission_structure-Start'!$A$15:$J$18,MATCH($E830,'[1]2018_commission_structure-Start'!$A$15:$A$18,0),MATCH(Y$1,'[1]2018_commission_structure-Start'!$A$15:$J$15,0)),0)</f>
        <v>0</v>
      </c>
      <c r="Z830" s="26">
        <f>IF(H830&gt;L830,(H830-L830)*INDEX('[1]2018_commission_structure-Start'!$A$21:$I$24,MATCH($E830,'[1]2018_commission_structure-Start'!$A$21:$A$24,0),MATCH(Z$1,'[1]2018_commission_structure-Start'!$A$21:$I$21,0)),0)</f>
        <v>0</v>
      </c>
      <c r="AA830" s="28">
        <f t="shared" si="128"/>
        <v>129328</v>
      </c>
      <c r="AB830" s="28">
        <f t="shared" si="129"/>
        <v>189561</v>
      </c>
    </row>
    <row r="831" spans="1:28" x14ac:dyDescent="0.2">
      <c r="A831" s="25" t="str">
        <f t="shared" si="120"/>
        <v>Saleem Dewdney</v>
      </c>
      <c r="B831" s="25">
        <v>1664426442</v>
      </c>
      <c r="C831" s="25" t="s">
        <v>1609</v>
      </c>
      <c r="D831" s="25" t="s">
        <v>1610</v>
      </c>
      <c r="E831" s="25" t="s">
        <v>7</v>
      </c>
      <c r="F831" s="25">
        <v>57195</v>
      </c>
      <c r="G831" s="25">
        <f>COUNTIF([1]deals_closed!D:D,B831)</f>
        <v>17</v>
      </c>
      <c r="H831" s="26">
        <f>SUMIF([1]deals_closed!D:D,B831,[1]deals_closed!C:C)</f>
        <v>601920</v>
      </c>
      <c r="I831" s="26">
        <f>VLOOKUP(E831,'[1]2018_commission_structure-Start'!$A$22:$I$24,9,FALSE)</f>
        <v>500000</v>
      </c>
      <c r="J831" s="26">
        <f t="shared" si="121"/>
        <v>625000</v>
      </c>
      <c r="K831" s="26">
        <f t="shared" si="122"/>
        <v>750000</v>
      </c>
      <c r="L831" s="26">
        <f t="shared" si="123"/>
        <v>1000000</v>
      </c>
      <c r="M831" s="27">
        <f t="shared" si="124"/>
        <v>1.20384</v>
      </c>
      <c r="N831" s="25" t="str">
        <f t="shared" si="125"/>
        <v>100-125%</v>
      </c>
      <c r="O831" s="28">
        <f>MIN(H831,I831)*INDEX('[1]2018_commission_structure-Start'!$A$21:$I$24,MATCH($E831,'[1]2018_commission_structure-Start'!$A$21:$A$24,0),MATCH(O$1,'[1]2018_commission_structure-Start'!$A$21:$I$21,0))</f>
        <v>50000</v>
      </c>
      <c r="P831" s="26">
        <f>IF(H831&gt;I831,MIN(H831-I831,J831-I831)*INDEX('[1]2018_commission_structure-Start'!$A$21:$I$24,MATCH($E831,'[1]2018_commission_structure-Start'!$A$21:$A$24,0), MATCH(P$1,'[1]2018_commission_structure-Start'!$A$21:$I$21,0)),0)</f>
        <v>15288</v>
      </c>
      <c r="Q831" s="26">
        <f>IF($H831&gt;J831,MIN($H831-J831,K831-J831)*INDEX('[1]2018_commission_structure-Start'!$A$21:$I$24,MATCH($E831,'[1]2018_commission_structure-Start'!$A$21:$A$24,0), MATCH(Q$1,'[1]2018_commission_structure-Start'!$A$21:$I$21,0)),0)</f>
        <v>0</v>
      </c>
      <c r="R831" s="26">
        <f>IF($H831&gt;K831,MIN($H831-K831,L831-K831)*INDEX('[1]2018_commission_structure-Start'!$A$21:$I$24,MATCH($E831,'[1]2018_commission_structure-Start'!$A$21:$A$24,0), MATCH(R$1,'[1]2018_commission_structure-Start'!$A$21:$I$21,0)),0)</f>
        <v>0</v>
      </c>
      <c r="S831" s="26">
        <f>IF(H831&gt;L831,(H831-L831)*INDEX('[1]2018_commission_structure-Start'!$A$21:$I$24,MATCH($E831,'[1]2018_commission_structure-Start'!$A$21:$A$24,0),MATCH(S$1,'[1]2018_commission_structure-Start'!$A$21:$I$21,0)),0)</f>
        <v>0</v>
      </c>
      <c r="T831" s="28">
        <f t="shared" si="126"/>
        <v>65288</v>
      </c>
      <c r="U831" s="28">
        <f t="shared" si="127"/>
        <v>122483</v>
      </c>
      <c r="V831" s="28">
        <f>MIN(H831,I831)*INDEX('[1]2018_commission_structure-Start'!$A$15:$J$18,MATCH($E831,'[1]2018_commission_structure-Start'!$A$15:$A$18,0),MATCH(V$1,'[1]2018_commission_structure-Start'!$A$15:$J$15,0))</f>
        <v>60000</v>
      </c>
      <c r="W831" s="26">
        <f>IF($H831&gt;I831,MIN($H831-I831,J831-I831)*INDEX('[1]2018_commission_structure-Start'!$A$15:$J$18,MATCH($E831,'[1]2018_commission_structure-Start'!$A$15:$A$18,0),MATCH(W$1,'[1]2018_commission_structure-Start'!$A$15:$J$15,0)),0)</f>
        <v>17326.400000000001</v>
      </c>
      <c r="X831" s="26">
        <f>IF($H831&gt;J831,MIN($H831-J831,K831-J831)*INDEX('[1]2018_commission_structure-Start'!$A$15:$J$18,MATCH($E831,'[1]2018_commission_structure-Start'!$A$15:$A$18,0),MATCH(X$1,'[1]2018_commission_structure-Start'!$A$15:$J$15,0)),0)</f>
        <v>0</v>
      </c>
      <c r="Y831" s="26">
        <f>IF($H831&gt;K831,MIN($H831-K831,L831-K831)*INDEX('[1]2018_commission_structure-Start'!$A$15:$J$18,MATCH($E831,'[1]2018_commission_structure-Start'!$A$15:$A$18,0),MATCH(Y$1,'[1]2018_commission_structure-Start'!$A$15:$J$15,0)),0)</f>
        <v>0</v>
      </c>
      <c r="Z831" s="26">
        <f>IF(H831&gt;L831,(H831-L831)*INDEX('[1]2018_commission_structure-Start'!$A$21:$I$24,MATCH($E831,'[1]2018_commission_structure-Start'!$A$21:$A$24,0),MATCH(Z$1,'[1]2018_commission_structure-Start'!$A$21:$I$21,0)),0)</f>
        <v>0</v>
      </c>
      <c r="AA831" s="28">
        <f t="shared" si="128"/>
        <v>77326.399999999994</v>
      </c>
      <c r="AB831" s="28">
        <f t="shared" si="129"/>
        <v>134521.4</v>
      </c>
    </row>
    <row r="832" spans="1:28" x14ac:dyDescent="0.2">
      <c r="A832" s="25" t="str">
        <f t="shared" si="120"/>
        <v>Hildagard White</v>
      </c>
      <c r="B832" s="25">
        <v>6614458434</v>
      </c>
      <c r="C832" s="25" t="s">
        <v>1611</v>
      </c>
      <c r="D832" s="25" t="s">
        <v>1612</v>
      </c>
      <c r="E832" s="25" t="s">
        <v>10</v>
      </c>
      <c r="F832" s="25">
        <v>118195</v>
      </c>
      <c r="G832" s="25">
        <f>COUNTIF([1]deals_closed!D:D,B832)</f>
        <v>13</v>
      </c>
      <c r="H832" s="26">
        <f>SUMIF([1]deals_closed!D:D,B832,[1]deals_closed!C:C)</f>
        <v>457093</v>
      </c>
      <c r="I832" s="26">
        <f>VLOOKUP(E832,'[1]2018_commission_structure-Start'!$A$22:$I$24,9,FALSE)</f>
        <v>750000</v>
      </c>
      <c r="J832" s="26">
        <f t="shared" si="121"/>
        <v>937500</v>
      </c>
      <c r="K832" s="26">
        <f t="shared" si="122"/>
        <v>1125000</v>
      </c>
      <c r="L832" s="26">
        <f t="shared" si="123"/>
        <v>1500000</v>
      </c>
      <c r="M832" s="27">
        <f t="shared" si="124"/>
        <v>0.6094573333333333</v>
      </c>
      <c r="N832" s="25" t="str">
        <f t="shared" si="125"/>
        <v>0-100%</v>
      </c>
      <c r="O832" s="28">
        <f>MIN(H832,I832)*INDEX('[1]2018_commission_structure-Start'!$A$21:$I$24,MATCH($E832,'[1]2018_commission_structure-Start'!$A$21:$A$24,0),MATCH(O$1,'[1]2018_commission_structure-Start'!$A$21:$I$21,0))</f>
        <v>68563.95</v>
      </c>
      <c r="P832" s="26">
        <f>IF(H832&gt;I832,MIN(H832-I832,J832-I832)*INDEX('[1]2018_commission_structure-Start'!$A$21:$I$24,MATCH($E832,'[1]2018_commission_structure-Start'!$A$21:$A$24,0), MATCH(P$1,'[1]2018_commission_structure-Start'!$A$21:$I$21,0)),0)</f>
        <v>0</v>
      </c>
      <c r="Q832" s="26">
        <f>IF($H832&gt;J832,MIN($H832-J832,K832-J832)*INDEX('[1]2018_commission_structure-Start'!$A$21:$I$24,MATCH($E832,'[1]2018_commission_structure-Start'!$A$21:$A$24,0), MATCH(Q$1,'[1]2018_commission_structure-Start'!$A$21:$I$21,0)),0)</f>
        <v>0</v>
      </c>
      <c r="R832" s="26">
        <f>IF($H832&gt;K832,MIN($H832-K832,L832-K832)*INDEX('[1]2018_commission_structure-Start'!$A$21:$I$24,MATCH($E832,'[1]2018_commission_structure-Start'!$A$21:$A$24,0), MATCH(R$1,'[1]2018_commission_structure-Start'!$A$21:$I$21,0)),0)</f>
        <v>0</v>
      </c>
      <c r="S832" s="26">
        <f>IF(H832&gt;L832,(H832-L832)*INDEX('[1]2018_commission_structure-Start'!$A$21:$I$24,MATCH($E832,'[1]2018_commission_structure-Start'!$A$21:$A$24,0),MATCH(S$1,'[1]2018_commission_structure-Start'!$A$21:$I$21,0)),0)</f>
        <v>0</v>
      </c>
      <c r="T832" s="28">
        <f t="shared" si="126"/>
        <v>68563.95</v>
      </c>
      <c r="U832" s="28">
        <f t="shared" si="127"/>
        <v>186758.95</v>
      </c>
      <c r="V832" s="28">
        <f>MIN(H832,I832)*INDEX('[1]2018_commission_structure-Start'!$A$15:$J$18,MATCH($E832,'[1]2018_commission_structure-Start'!$A$15:$A$18,0),MATCH(V$1,'[1]2018_commission_structure-Start'!$A$15:$J$15,0))</f>
        <v>68563.95</v>
      </c>
      <c r="W832" s="26">
        <f>IF($H832&gt;I832,MIN($H832-I832,J832-I832)*INDEX('[1]2018_commission_structure-Start'!$A$15:$J$18,MATCH($E832,'[1]2018_commission_structure-Start'!$A$15:$A$18,0),MATCH(W$1,'[1]2018_commission_structure-Start'!$A$15:$J$15,0)),0)</f>
        <v>0</v>
      </c>
      <c r="X832" s="26">
        <f>IF($H832&gt;J832,MIN($H832-J832,K832-J832)*INDEX('[1]2018_commission_structure-Start'!$A$15:$J$18,MATCH($E832,'[1]2018_commission_structure-Start'!$A$15:$A$18,0),MATCH(X$1,'[1]2018_commission_structure-Start'!$A$15:$J$15,0)),0)</f>
        <v>0</v>
      </c>
      <c r="Y832" s="26">
        <f>IF($H832&gt;K832,MIN($H832-K832,L832-K832)*INDEX('[1]2018_commission_structure-Start'!$A$15:$J$18,MATCH($E832,'[1]2018_commission_structure-Start'!$A$15:$A$18,0),MATCH(Y$1,'[1]2018_commission_structure-Start'!$A$15:$J$15,0)),0)</f>
        <v>0</v>
      </c>
      <c r="Z832" s="26">
        <f>IF(H832&gt;L832,(H832-L832)*INDEX('[1]2018_commission_structure-Start'!$A$21:$I$24,MATCH($E832,'[1]2018_commission_structure-Start'!$A$21:$A$24,0),MATCH(Z$1,'[1]2018_commission_structure-Start'!$A$21:$I$21,0)),0)</f>
        <v>0</v>
      </c>
      <c r="AA832" s="28">
        <f t="shared" si="128"/>
        <v>68563.95</v>
      </c>
      <c r="AB832" s="28">
        <f t="shared" si="129"/>
        <v>186758.95</v>
      </c>
    </row>
    <row r="833" spans="1:28" x14ac:dyDescent="0.2">
      <c r="A833" s="25" t="str">
        <f t="shared" si="120"/>
        <v>Rudd Bigland</v>
      </c>
      <c r="B833" s="25">
        <v>6227038881</v>
      </c>
      <c r="C833" s="25" t="s">
        <v>1613</v>
      </c>
      <c r="D833" s="25" t="s">
        <v>1614</v>
      </c>
      <c r="E833" s="25" t="s">
        <v>10</v>
      </c>
      <c r="F833" s="25">
        <v>124085</v>
      </c>
      <c r="G833" s="25">
        <f>COUNTIF([1]deals_closed!D:D,B833)</f>
        <v>24</v>
      </c>
      <c r="H833" s="26">
        <f>SUMIF([1]deals_closed!D:D,B833,[1]deals_closed!C:C)</f>
        <v>751155</v>
      </c>
      <c r="I833" s="26">
        <f>VLOOKUP(E833,'[1]2018_commission_structure-Start'!$A$22:$I$24,9,FALSE)</f>
        <v>750000</v>
      </c>
      <c r="J833" s="26">
        <f t="shared" si="121"/>
        <v>937500</v>
      </c>
      <c r="K833" s="26">
        <f t="shared" si="122"/>
        <v>1125000</v>
      </c>
      <c r="L833" s="26">
        <f t="shared" si="123"/>
        <v>1500000</v>
      </c>
      <c r="M833" s="27">
        <f t="shared" si="124"/>
        <v>1.0015400000000001</v>
      </c>
      <c r="N833" s="25" t="str">
        <f t="shared" si="125"/>
        <v>100-125%</v>
      </c>
      <c r="O833" s="28">
        <f>MIN(H833,I833)*INDEX('[1]2018_commission_structure-Start'!$A$21:$I$24,MATCH($E833,'[1]2018_commission_structure-Start'!$A$21:$A$24,0),MATCH(O$1,'[1]2018_commission_structure-Start'!$A$21:$I$21,0))</f>
        <v>112500</v>
      </c>
      <c r="P833" s="26">
        <f>IF(H833&gt;I833,MIN(H833-I833,J833-I833)*INDEX('[1]2018_commission_structure-Start'!$A$21:$I$24,MATCH($E833,'[1]2018_commission_structure-Start'!$A$21:$A$24,0), MATCH(P$1,'[1]2018_commission_structure-Start'!$A$21:$I$21,0)),0)</f>
        <v>219.45</v>
      </c>
      <c r="Q833" s="26">
        <f>IF($H833&gt;J833,MIN($H833-J833,K833-J833)*INDEX('[1]2018_commission_structure-Start'!$A$21:$I$24,MATCH($E833,'[1]2018_commission_structure-Start'!$A$21:$A$24,0), MATCH(Q$1,'[1]2018_commission_structure-Start'!$A$21:$I$21,0)),0)</f>
        <v>0</v>
      </c>
      <c r="R833" s="26">
        <f>IF($H833&gt;K833,MIN($H833-K833,L833-K833)*INDEX('[1]2018_commission_structure-Start'!$A$21:$I$24,MATCH($E833,'[1]2018_commission_structure-Start'!$A$21:$A$24,0), MATCH(R$1,'[1]2018_commission_structure-Start'!$A$21:$I$21,0)),0)</f>
        <v>0</v>
      </c>
      <c r="S833" s="26">
        <f>IF(H833&gt;L833,(H833-L833)*INDEX('[1]2018_commission_structure-Start'!$A$21:$I$24,MATCH($E833,'[1]2018_commission_structure-Start'!$A$21:$A$24,0),MATCH(S$1,'[1]2018_commission_structure-Start'!$A$21:$I$21,0)),0)</f>
        <v>0</v>
      </c>
      <c r="T833" s="28">
        <f t="shared" si="126"/>
        <v>112719.45</v>
      </c>
      <c r="U833" s="28">
        <f t="shared" si="127"/>
        <v>236804.45</v>
      </c>
      <c r="V833" s="28">
        <f>MIN(H833,I833)*INDEX('[1]2018_commission_structure-Start'!$A$15:$J$18,MATCH($E833,'[1]2018_commission_structure-Start'!$A$15:$A$18,0),MATCH(V$1,'[1]2018_commission_structure-Start'!$A$15:$J$15,0))</f>
        <v>112500</v>
      </c>
      <c r="W833" s="26">
        <f>IF($H833&gt;I833,MIN($H833-I833,J833-I833)*INDEX('[1]2018_commission_structure-Start'!$A$15:$J$18,MATCH($E833,'[1]2018_commission_structure-Start'!$A$15:$A$18,0),MATCH(W$1,'[1]2018_commission_structure-Start'!$A$15:$J$15,0)),0)</f>
        <v>254.1</v>
      </c>
      <c r="X833" s="26">
        <f>IF($H833&gt;J833,MIN($H833-J833,K833-J833)*INDEX('[1]2018_commission_structure-Start'!$A$15:$J$18,MATCH($E833,'[1]2018_commission_structure-Start'!$A$15:$A$18,0),MATCH(X$1,'[1]2018_commission_structure-Start'!$A$15:$J$15,0)),0)</f>
        <v>0</v>
      </c>
      <c r="Y833" s="26">
        <f>IF($H833&gt;K833,MIN($H833-K833,L833-K833)*INDEX('[1]2018_commission_structure-Start'!$A$15:$J$18,MATCH($E833,'[1]2018_commission_structure-Start'!$A$15:$A$18,0),MATCH(Y$1,'[1]2018_commission_structure-Start'!$A$15:$J$15,0)),0)</f>
        <v>0</v>
      </c>
      <c r="Z833" s="26">
        <f>IF(H833&gt;L833,(H833-L833)*INDEX('[1]2018_commission_structure-Start'!$A$21:$I$24,MATCH($E833,'[1]2018_commission_structure-Start'!$A$21:$A$24,0),MATCH(Z$1,'[1]2018_commission_structure-Start'!$A$21:$I$21,0)),0)</f>
        <v>0</v>
      </c>
      <c r="AA833" s="28">
        <f t="shared" si="128"/>
        <v>112754.1</v>
      </c>
      <c r="AB833" s="28">
        <f t="shared" si="129"/>
        <v>236839.1</v>
      </c>
    </row>
    <row r="834" spans="1:28" x14ac:dyDescent="0.2">
      <c r="A834" s="25" t="str">
        <f t="shared" ref="A834:A897" si="130">C834&amp;" "&amp;D834</f>
        <v>Dion Liccardi</v>
      </c>
      <c r="B834" s="25">
        <v>8705788102</v>
      </c>
      <c r="C834" s="25" t="s">
        <v>1615</v>
      </c>
      <c r="D834" s="25" t="s">
        <v>1616</v>
      </c>
      <c r="E834" s="25" t="s">
        <v>7</v>
      </c>
      <c r="F834" s="25">
        <v>61019</v>
      </c>
      <c r="G834" s="25">
        <f>COUNTIF([1]deals_closed!D:D,B834)</f>
        <v>18</v>
      </c>
      <c r="H834" s="26">
        <f>SUMIF([1]deals_closed!D:D,B834,[1]deals_closed!C:C)</f>
        <v>637903</v>
      </c>
      <c r="I834" s="26">
        <f>VLOOKUP(E834,'[1]2018_commission_structure-Start'!$A$22:$I$24,9,FALSE)</f>
        <v>500000</v>
      </c>
      <c r="J834" s="26">
        <f t="shared" si="121"/>
        <v>625000</v>
      </c>
      <c r="K834" s="26">
        <f t="shared" si="122"/>
        <v>750000</v>
      </c>
      <c r="L834" s="26">
        <f t="shared" si="123"/>
        <v>1000000</v>
      </c>
      <c r="M834" s="27">
        <f t="shared" si="124"/>
        <v>1.275806</v>
      </c>
      <c r="N834" s="25" t="str">
        <f t="shared" si="125"/>
        <v>125-150%</v>
      </c>
      <c r="O834" s="28">
        <f>MIN(H834,I834)*INDEX('[1]2018_commission_structure-Start'!$A$21:$I$24,MATCH($E834,'[1]2018_commission_structure-Start'!$A$21:$A$24,0),MATCH(O$1,'[1]2018_commission_structure-Start'!$A$21:$I$21,0))</f>
        <v>50000</v>
      </c>
      <c r="P834" s="26">
        <f>IF(H834&gt;I834,MIN(H834-I834,J834-I834)*INDEX('[1]2018_commission_structure-Start'!$A$21:$I$24,MATCH($E834,'[1]2018_commission_structure-Start'!$A$21:$A$24,0), MATCH(P$1,'[1]2018_commission_structure-Start'!$A$21:$I$21,0)),0)</f>
        <v>18750</v>
      </c>
      <c r="Q834" s="26">
        <f>IF($H834&gt;J834,MIN($H834-J834,K834-J834)*INDEX('[1]2018_commission_structure-Start'!$A$21:$I$24,MATCH($E834,'[1]2018_commission_structure-Start'!$A$21:$A$24,0), MATCH(Q$1,'[1]2018_commission_structure-Start'!$A$21:$I$21,0)),0)</f>
        <v>2322.54</v>
      </c>
      <c r="R834" s="26">
        <f>IF($H834&gt;K834,MIN($H834-K834,L834-K834)*INDEX('[1]2018_commission_structure-Start'!$A$21:$I$24,MATCH($E834,'[1]2018_commission_structure-Start'!$A$21:$A$24,0), MATCH(R$1,'[1]2018_commission_structure-Start'!$A$21:$I$21,0)),0)</f>
        <v>0</v>
      </c>
      <c r="S834" s="26">
        <f>IF(H834&gt;L834,(H834-L834)*INDEX('[1]2018_commission_structure-Start'!$A$21:$I$24,MATCH($E834,'[1]2018_commission_structure-Start'!$A$21:$A$24,0),MATCH(S$1,'[1]2018_commission_structure-Start'!$A$21:$I$21,0)),0)</f>
        <v>0</v>
      </c>
      <c r="T834" s="28">
        <f t="shared" si="126"/>
        <v>71072.539999999994</v>
      </c>
      <c r="U834" s="28">
        <f t="shared" si="127"/>
        <v>132091.53999999998</v>
      </c>
      <c r="V834" s="28">
        <f>MIN(H834,I834)*INDEX('[1]2018_commission_structure-Start'!$A$15:$J$18,MATCH($E834,'[1]2018_commission_structure-Start'!$A$15:$A$18,0),MATCH(V$1,'[1]2018_commission_structure-Start'!$A$15:$J$15,0))</f>
        <v>60000</v>
      </c>
      <c r="W834" s="26">
        <f>IF($H834&gt;I834,MIN($H834-I834,J834-I834)*INDEX('[1]2018_commission_structure-Start'!$A$15:$J$18,MATCH($E834,'[1]2018_commission_structure-Start'!$A$15:$A$18,0),MATCH(W$1,'[1]2018_commission_structure-Start'!$A$15:$J$15,0)),0)</f>
        <v>21250</v>
      </c>
      <c r="X834" s="26">
        <f>IF($H834&gt;J834,MIN($H834-J834,K834-J834)*INDEX('[1]2018_commission_structure-Start'!$A$15:$J$18,MATCH($E834,'[1]2018_commission_structure-Start'!$A$15:$A$18,0),MATCH(X$1,'[1]2018_commission_structure-Start'!$A$15:$J$15,0)),0)</f>
        <v>2580.6000000000004</v>
      </c>
      <c r="Y834" s="26">
        <f>IF($H834&gt;K834,MIN($H834-K834,L834-K834)*INDEX('[1]2018_commission_structure-Start'!$A$15:$J$18,MATCH($E834,'[1]2018_commission_structure-Start'!$A$15:$A$18,0),MATCH(Y$1,'[1]2018_commission_structure-Start'!$A$15:$J$15,0)),0)</f>
        <v>0</v>
      </c>
      <c r="Z834" s="26">
        <f>IF(H834&gt;L834,(H834-L834)*INDEX('[1]2018_commission_structure-Start'!$A$21:$I$24,MATCH($E834,'[1]2018_commission_structure-Start'!$A$21:$A$24,0),MATCH(Z$1,'[1]2018_commission_structure-Start'!$A$21:$I$21,0)),0)</f>
        <v>0</v>
      </c>
      <c r="AA834" s="28">
        <f t="shared" si="128"/>
        <v>83830.600000000006</v>
      </c>
      <c r="AB834" s="28">
        <f t="shared" si="129"/>
        <v>144849.60000000001</v>
      </c>
    </row>
    <row r="835" spans="1:28" x14ac:dyDescent="0.2">
      <c r="A835" s="25" t="str">
        <f t="shared" si="130"/>
        <v>May Richings</v>
      </c>
      <c r="B835" s="25">
        <v>2421688019</v>
      </c>
      <c r="C835" s="25" t="s">
        <v>1371</v>
      </c>
      <c r="D835" s="25" t="s">
        <v>1617</v>
      </c>
      <c r="E835" s="25" t="s">
        <v>10</v>
      </c>
      <c r="F835" s="25">
        <v>92591</v>
      </c>
      <c r="G835" s="25">
        <f>COUNTIF([1]deals_closed!D:D,B835)</f>
        <v>21</v>
      </c>
      <c r="H835" s="26">
        <f>SUMIF([1]deals_closed!D:D,B835,[1]deals_closed!C:C)</f>
        <v>610003</v>
      </c>
      <c r="I835" s="26">
        <f>VLOOKUP(E835,'[1]2018_commission_structure-Start'!$A$22:$I$24,9,FALSE)</f>
        <v>750000</v>
      </c>
      <c r="J835" s="26">
        <f t="shared" ref="J835:J898" si="131">I835*1.25</f>
        <v>937500</v>
      </c>
      <c r="K835" s="26">
        <f t="shared" ref="K835:K898" si="132">I835*1.5</f>
        <v>1125000</v>
      </c>
      <c r="L835" s="26">
        <f t="shared" ref="L835:L898" si="133">I835*2</f>
        <v>1500000</v>
      </c>
      <c r="M835" s="27">
        <f t="shared" ref="M835:M898" si="134">H835/I835</f>
        <v>0.81333733333333336</v>
      </c>
      <c r="N835" s="25" t="str">
        <f t="shared" ref="N835:N898" si="135">IF(M835&lt;=1, "0-100%", IF(M835&lt;=1.25, "100-125%", IF(M835&lt;=1.5, "125-150%", IF(M835&lt;=2, "150-200%", "&gt;200%"))))</f>
        <v>0-100%</v>
      </c>
      <c r="O835" s="28">
        <f>MIN(H835,I835)*INDEX('[1]2018_commission_structure-Start'!$A$21:$I$24,MATCH($E835,'[1]2018_commission_structure-Start'!$A$21:$A$24,0),MATCH(O$1,'[1]2018_commission_structure-Start'!$A$21:$I$21,0))</f>
        <v>91500.45</v>
      </c>
      <c r="P835" s="26">
        <f>IF(H835&gt;I835,MIN(H835-I835,J835-I835)*INDEX('[1]2018_commission_structure-Start'!$A$21:$I$24,MATCH($E835,'[1]2018_commission_structure-Start'!$A$21:$A$24,0), MATCH(P$1,'[1]2018_commission_structure-Start'!$A$21:$I$21,0)),0)</f>
        <v>0</v>
      </c>
      <c r="Q835" s="26">
        <f>IF($H835&gt;J835,MIN($H835-J835,K835-J835)*INDEX('[1]2018_commission_structure-Start'!$A$21:$I$24,MATCH($E835,'[1]2018_commission_structure-Start'!$A$21:$A$24,0), MATCH(Q$1,'[1]2018_commission_structure-Start'!$A$21:$I$21,0)),0)</f>
        <v>0</v>
      </c>
      <c r="R835" s="26">
        <f>IF($H835&gt;K835,MIN($H835-K835,L835-K835)*INDEX('[1]2018_commission_structure-Start'!$A$21:$I$24,MATCH($E835,'[1]2018_commission_structure-Start'!$A$21:$A$24,0), MATCH(R$1,'[1]2018_commission_structure-Start'!$A$21:$I$21,0)),0)</f>
        <v>0</v>
      </c>
      <c r="S835" s="26">
        <f>IF(H835&gt;L835,(H835-L835)*INDEX('[1]2018_commission_structure-Start'!$A$21:$I$24,MATCH($E835,'[1]2018_commission_structure-Start'!$A$21:$A$24,0),MATCH(S$1,'[1]2018_commission_structure-Start'!$A$21:$I$21,0)),0)</f>
        <v>0</v>
      </c>
      <c r="T835" s="28">
        <f t="shared" ref="T835:T898" si="136">SUM(O835:S835)</f>
        <v>91500.45</v>
      </c>
      <c r="U835" s="28">
        <f t="shared" ref="U835:U898" si="137">T835+F835</f>
        <v>184091.45</v>
      </c>
      <c r="V835" s="28">
        <f>MIN(H835,I835)*INDEX('[1]2018_commission_structure-Start'!$A$15:$J$18,MATCH($E835,'[1]2018_commission_structure-Start'!$A$15:$A$18,0),MATCH(V$1,'[1]2018_commission_structure-Start'!$A$15:$J$15,0))</f>
        <v>91500.45</v>
      </c>
      <c r="W835" s="26">
        <f>IF($H835&gt;I835,MIN($H835-I835,J835-I835)*INDEX('[1]2018_commission_structure-Start'!$A$15:$J$18,MATCH($E835,'[1]2018_commission_structure-Start'!$A$15:$A$18,0),MATCH(W$1,'[1]2018_commission_structure-Start'!$A$15:$J$15,0)),0)</f>
        <v>0</v>
      </c>
      <c r="X835" s="26">
        <f>IF($H835&gt;J835,MIN($H835-J835,K835-J835)*INDEX('[1]2018_commission_structure-Start'!$A$15:$J$18,MATCH($E835,'[1]2018_commission_structure-Start'!$A$15:$A$18,0),MATCH(X$1,'[1]2018_commission_structure-Start'!$A$15:$J$15,0)),0)</f>
        <v>0</v>
      </c>
      <c r="Y835" s="26">
        <f>IF($H835&gt;K835,MIN($H835-K835,L835-K835)*INDEX('[1]2018_commission_structure-Start'!$A$15:$J$18,MATCH($E835,'[1]2018_commission_structure-Start'!$A$15:$A$18,0),MATCH(Y$1,'[1]2018_commission_structure-Start'!$A$15:$J$15,0)),0)</f>
        <v>0</v>
      </c>
      <c r="Z835" s="26">
        <f>IF(H835&gt;L835,(H835-L835)*INDEX('[1]2018_commission_structure-Start'!$A$21:$I$24,MATCH($E835,'[1]2018_commission_structure-Start'!$A$21:$A$24,0),MATCH(Z$1,'[1]2018_commission_structure-Start'!$A$21:$I$21,0)),0)</f>
        <v>0</v>
      </c>
      <c r="AA835" s="28">
        <f t="shared" ref="AA835:AA898" si="138">SUM(V835:Z835)</f>
        <v>91500.45</v>
      </c>
      <c r="AB835" s="28">
        <f t="shared" ref="AB835:AB898" si="139">AA835+F835</f>
        <v>184091.45</v>
      </c>
    </row>
    <row r="836" spans="1:28" x14ac:dyDescent="0.2">
      <c r="A836" s="25" t="str">
        <f t="shared" si="130"/>
        <v>Lynea Vanyukhin</v>
      </c>
      <c r="B836" s="25">
        <v>9732655267</v>
      </c>
      <c r="C836" s="25" t="s">
        <v>1618</v>
      </c>
      <c r="D836" s="25" t="s">
        <v>1619</v>
      </c>
      <c r="E836" s="25" t="s">
        <v>29</v>
      </c>
      <c r="F836" s="25">
        <v>77474</v>
      </c>
      <c r="G836" s="25">
        <f>COUNTIF([1]deals_closed!D:D,B836)</f>
        <v>11</v>
      </c>
      <c r="H836" s="26">
        <f>SUMIF([1]deals_closed!D:D,B836,[1]deals_closed!C:C)</f>
        <v>454991</v>
      </c>
      <c r="I836" s="26">
        <f>VLOOKUP(E836,'[1]2018_commission_structure-Start'!$A$22:$I$24,9,FALSE)</f>
        <v>600000</v>
      </c>
      <c r="J836" s="26">
        <f t="shared" si="131"/>
        <v>750000</v>
      </c>
      <c r="K836" s="26">
        <f t="shared" si="132"/>
        <v>900000</v>
      </c>
      <c r="L836" s="26">
        <f t="shared" si="133"/>
        <v>1200000</v>
      </c>
      <c r="M836" s="27">
        <f t="shared" si="134"/>
        <v>0.75831833333333332</v>
      </c>
      <c r="N836" s="25" t="str">
        <f t="shared" si="135"/>
        <v>0-100%</v>
      </c>
      <c r="O836" s="28">
        <f>MIN(H836,I836)*INDEX('[1]2018_commission_structure-Start'!$A$21:$I$24,MATCH($E836,'[1]2018_commission_structure-Start'!$A$21:$A$24,0),MATCH(O$1,'[1]2018_commission_structure-Start'!$A$21:$I$21,0))</f>
        <v>59148.83</v>
      </c>
      <c r="P836" s="26">
        <f>IF(H836&gt;I836,MIN(H836-I836,J836-I836)*INDEX('[1]2018_commission_structure-Start'!$A$21:$I$24,MATCH($E836,'[1]2018_commission_structure-Start'!$A$21:$A$24,0), MATCH(P$1,'[1]2018_commission_structure-Start'!$A$21:$I$21,0)),0)</f>
        <v>0</v>
      </c>
      <c r="Q836" s="26">
        <f>IF($H836&gt;J836,MIN($H836-J836,K836-J836)*INDEX('[1]2018_commission_structure-Start'!$A$21:$I$24,MATCH($E836,'[1]2018_commission_structure-Start'!$A$21:$A$24,0), MATCH(Q$1,'[1]2018_commission_structure-Start'!$A$21:$I$21,0)),0)</f>
        <v>0</v>
      </c>
      <c r="R836" s="26">
        <f>IF($H836&gt;K836,MIN($H836-K836,L836-K836)*INDEX('[1]2018_commission_structure-Start'!$A$21:$I$24,MATCH($E836,'[1]2018_commission_structure-Start'!$A$21:$A$24,0), MATCH(R$1,'[1]2018_commission_structure-Start'!$A$21:$I$21,0)),0)</f>
        <v>0</v>
      </c>
      <c r="S836" s="26">
        <f>IF(H836&gt;L836,(H836-L836)*INDEX('[1]2018_commission_structure-Start'!$A$21:$I$24,MATCH($E836,'[1]2018_commission_structure-Start'!$A$21:$A$24,0),MATCH(S$1,'[1]2018_commission_structure-Start'!$A$21:$I$21,0)),0)</f>
        <v>0</v>
      </c>
      <c r="T836" s="28">
        <f t="shared" si="136"/>
        <v>59148.83</v>
      </c>
      <c r="U836" s="28">
        <f t="shared" si="137"/>
        <v>136622.83000000002</v>
      </c>
      <c r="V836" s="28">
        <f>MIN(H836,I836)*INDEX('[1]2018_commission_structure-Start'!$A$15:$J$18,MATCH($E836,'[1]2018_commission_structure-Start'!$A$15:$A$18,0),MATCH(V$1,'[1]2018_commission_structure-Start'!$A$15:$J$15,0))</f>
        <v>68248.649999999994</v>
      </c>
      <c r="W836" s="26">
        <f>IF($H836&gt;I836,MIN($H836-I836,J836-I836)*INDEX('[1]2018_commission_structure-Start'!$A$15:$J$18,MATCH($E836,'[1]2018_commission_structure-Start'!$A$15:$A$18,0),MATCH(W$1,'[1]2018_commission_structure-Start'!$A$15:$J$15,0)),0)</f>
        <v>0</v>
      </c>
      <c r="X836" s="26">
        <f>IF($H836&gt;J836,MIN($H836-J836,K836-J836)*INDEX('[1]2018_commission_structure-Start'!$A$15:$J$18,MATCH($E836,'[1]2018_commission_structure-Start'!$A$15:$A$18,0),MATCH(X$1,'[1]2018_commission_structure-Start'!$A$15:$J$15,0)),0)</f>
        <v>0</v>
      </c>
      <c r="Y836" s="26">
        <f>IF($H836&gt;K836,MIN($H836-K836,L836-K836)*INDEX('[1]2018_commission_structure-Start'!$A$15:$J$18,MATCH($E836,'[1]2018_commission_structure-Start'!$A$15:$A$18,0),MATCH(Y$1,'[1]2018_commission_structure-Start'!$A$15:$J$15,0)),0)</f>
        <v>0</v>
      </c>
      <c r="Z836" s="26">
        <f>IF(H836&gt;L836,(H836-L836)*INDEX('[1]2018_commission_structure-Start'!$A$21:$I$24,MATCH($E836,'[1]2018_commission_structure-Start'!$A$21:$A$24,0),MATCH(Z$1,'[1]2018_commission_structure-Start'!$A$21:$I$21,0)),0)</f>
        <v>0</v>
      </c>
      <c r="AA836" s="28">
        <f t="shared" si="138"/>
        <v>68248.649999999994</v>
      </c>
      <c r="AB836" s="28">
        <f t="shared" si="139"/>
        <v>145722.65</v>
      </c>
    </row>
    <row r="837" spans="1:28" x14ac:dyDescent="0.2">
      <c r="A837" s="25" t="str">
        <f t="shared" si="130"/>
        <v>Donovan Willingham</v>
      </c>
      <c r="B837" s="25">
        <v>7741079360</v>
      </c>
      <c r="C837" s="25" t="s">
        <v>1620</v>
      </c>
      <c r="D837" s="25" t="s">
        <v>1621</v>
      </c>
      <c r="E837" s="25" t="s">
        <v>29</v>
      </c>
      <c r="F837" s="25">
        <v>60165</v>
      </c>
      <c r="G837" s="25">
        <f>COUNTIF([1]deals_closed!D:D,B837)</f>
        <v>22</v>
      </c>
      <c r="H837" s="26">
        <f>SUMIF([1]deals_closed!D:D,B837,[1]deals_closed!C:C)</f>
        <v>766349</v>
      </c>
      <c r="I837" s="26">
        <f>VLOOKUP(E837,'[1]2018_commission_structure-Start'!$A$22:$I$24,9,FALSE)</f>
        <v>600000</v>
      </c>
      <c r="J837" s="26">
        <f t="shared" si="131"/>
        <v>750000</v>
      </c>
      <c r="K837" s="26">
        <f t="shared" si="132"/>
        <v>900000</v>
      </c>
      <c r="L837" s="26">
        <f t="shared" si="133"/>
        <v>1200000</v>
      </c>
      <c r="M837" s="27">
        <f t="shared" si="134"/>
        <v>1.2772483333333333</v>
      </c>
      <c r="N837" s="25" t="str">
        <f t="shared" si="135"/>
        <v>125-150%</v>
      </c>
      <c r="O837" s="28">
        <f>MIN(H837,I837)*INDEX('[1]2018_commission_structure-Start'!$A$21:$I$24,MATCH($E837,'[1]2018_commission_structure-Start'!$A$21:$A$24,0),MATCH(O$1,'[1]2018_commission_structure-Start'!$A$21:$I$21,0))</f>
        <v>78000</v>
      </c>
      <c r="P837" s="26">
        <f>IF(H837&gt;I837,MIN(H837-I837,J837-I837)*INDEX('[1]2018_commission_structure-Start'!$A$21:$I$24,MATCH($E837,'[1]2018_commission_structure-Start'!$A$21:$A$24,0), MATCH(P$1,'[1]2018_commission_structure-Start'!$A$21:$I$21,0)),0)</f>
        <v>25500.000000000004</v>
      </c>
      <c r="Q837" s="26">
        <f>IF($H837&gt;J837,MIN($H837-J837,K837-J837)*INDEX('[1]2018_commission_structure-Start'!$A$21:$I$24,MATCH($E837,'[1]2018_commission_structure-Start'!$A$21:$A$24,0), MATCH(Q$1,'[1]2018_commission_structure-Start'!$A$21:$I$21,0)),0)</f>
        <v>3433.29</v>
      </c>
      <c r="R837" s="26">
        <f>IF($H837&gt;K837,MIN($H837-K837,L837-K837)*INDEX('[1]2018_commission_structure-Start'!$A$21:$I$24,MATCH($E837,'[1]2018_commission_structure-Start'!$A$21:$A$24,0), MATCH(R$1,'[1]2018_commission_structure-Start'!$A$21:$I$21,0)),0)</f>
        <v>0</v>
      </c>
      <c r="S837" s="26">
        <f>IF(H837&gt;L837,(H837-L837)*INDEX('[1]2018_commission_structure-Start'!$A$21:$I$24,MATCH($E837,'[1]2018_commission_structure-Start'!$A$21:$A$24,0),MATCH(S$1,'[1]2018_commission_structure-Start'!$A$21:$I$21,0)),0)</f>
        <v>0</v>
      </c>
      <c r="T837" s="28">
        <f t="shared" si="136"/>
        <v>106933.29</v>
      </c>
      <c r="U837" s="28">
        <f t="shared" si="137"/>
        <v>167098.28999999998</v>
      </c>
      <c r="V837" s="28">
        <f>MIN(H837,I837)*INDEX('[1]2018_commission_structure-Start'!$A$15:$J$18,MATCH($E837,'[1]2018_commission_structure-Start'!$A$15:$A$18,0),MATCH(V$1,'[1]2018_commission_structure-Start'!$A$15:$J$15,0))</f>
        <v>90000</v>
      </c>
      <c r="W837" s="26">
        <f>IF($H837&gt;I837,MIN($H837-I837,J837-I837)*INDEX('[1]2018_commission_structure-Start'!$A$15:$J$18,MATCH($E837,'[1]2018_commission_structure-Start'!$A$15:$A$18,0),MATCH(W$1,'[1]2018_commission_structure-Start'!$A$15:$J$15,0)),0)</f>
        <v>27000</v>
      </c>
      <c r="X837" s="26">
        <f>IF($H837&gt;J837,MIN($H837-J837,K837-J837)*INDEX('[1]2018_commission_structure-Start'!$A$15:$J$18,MATCH($E837,'[1]2018_commission_structure-Start'!$A$15:$A$18,0),MATCH(X$1,'[1]2018_commission_structure-Start'!$A$15:$J$15,0)),0)</f>
        <v>4087.25</v>
      </c>
      <c r="Y837" s="26">
        <f>IF($H837&gt;K837,MIN($H837-K837,L837-K837)*INDEX('[1]2018_commission_structure-Start'!$A$15:$J$18,MATCH($E837,'[1]2018_commission_structure-Start'!$A$15:$A$18,0),MATCH(Y$1,'[1]2018_commission_structure-Start'!$A$15:$J$15,0)),0)</f>
        <v>0</v>
      </c>
      <c r="Z837" s="26">
        <f>IF(H837&gt;L837,(H837-L837)*INDEX('[1]2018_commission_structure-Start'!$A$21:$I$24,MATCH($E837,'[1]2018_commission_structure-Start'!$A$21:$A$24,0),MATCH(Z$1,'[1]2018_commission_structure-Start'!$A$21:$I$21,0)),0)</f>
        <v>0</v>
      </c>
      <c r="AA837" s="28">
        <f t="shared" si="138"/>
        <v>121087.25</v>
      </c>
      <c r="AB837" s="28">
        <f t="shared" si="139"/>
        <v>181252.25</v>
      </c>
    </row>
    <row r="838" spans="1:28" x14ac:dyDescent="0.2">
      <c r="A838" s="25" t="str">
        <f t="shared" si="130"/>
        <v>Marillin Yerrall</v>
      </c>
      <c r="B838" s="25">
        <v>8034345962</v>
      </c>
      <c r="C838" s="25" t="s">
        <v>1622</v>
      </c>
      <c r="D838" s="25" t="s">
        <v>1623</v>
      </c>
      <c r="E838" s="25" t="s">
        <v>10</v>
      </c>
      <c r="F838" s="25">
        <v>121088</v>
      </c>
      <c r="G838" s="25">
        <f>COUNTIF([1]deals_closed!D:D,B838)</f>
        <v>23</v>
      </c>
      <c r="H838" s="26">
        <f>SUMIF([1]deals_closed!D:D,B838,[1]deals_closed!C:C)</f>
        <v>696032</v>
      </c>
      <c r="I838" s="26">
        <f>VLOOKUP(E838,'[1]2018_commission_structure-Start'!$A$22:$I$24,9,FALSE)</f>
        <v>750000</v>
      </c>
      <c r="J838" s="26">
        <f t="shared" si="131"/>
        <v>937500</v>
      </c>
      <c r="K838" s="26">
        <f t="shared" si="132"/>
        <v>1125000</v>
      </c>
      <c r="L838" s="26">
        <f t="shared" si="133"/>
        <v>1500000</v>
      </c>
      <c r="M838" s="27">
        <f t="shared" si="134"/>
        <v>0.92804266666666668</v>
      </c>
      <c r="N838" s="25" t="str">
        <f t="shared" si="135"/>
        <v>0-100%</v>
      </c>
      <c r="O838" s="28">
        <f>MIN(H838,I838)*INDEX('[1]2018_commission_structure-Start'!$A$21:$I$24,MATCH($E838,'[1]2018_commission_structure-Start'!$A$21:$A$24,0),MATCH(O$1,'[1]2018_commission_structure-Start'!$A$21:$I$21,0))</f>
        <v>104404.8</v>
      </c>
      <c r="P838" s="26">
        <f>IF(H838&gt;I838,MIN(H838-I838,J838-I838)*INDEX('[1]2018_commission_structure-Start'!$A$21:$I$24,MATCH($E838,'[1]2018_commission_structure-Start'!$A$21:$A$24,0), MATCH(P$1,'[1]2018_commission_structure-Start'!$A$21:$I$21,0)),0)</f>
        <v>0</v>
      </c>
      <c r="Q838" s="26">
        <f>IF($H838&gt;J838,MIN($H838-J838,K838-J838)*INDEX('[1]2018_commission_structure-Start'!$A$21:$I$24,MATCH($E838,'[1]2018_commission_structure-Start'!$A$21:$A$24,0), MATCH(Q$1,'[1]2018_commission_structure-Start'!$A$21:$I$21,0)),0)</f>
        <v>0</v>
      </c>
      <c r="R838" s="26">
        <f>IF($H838&gt;K838,MIN($H838-K838,L838-K838)*INDEX('[1]2018_commission_structure-Start'!$A$21:$I$24,MATCH($E838,'[1]2018_commission_structure-Start'!$A$21:$A$24,0), MATCH(R$1,'[1]2018_commission_structure-Start'!$A$21:$I$21,0)),0)</f>
        <v>0</v>
      </c>
      <c r="S838" s="26">
        <f>IF(H838&gt;L838,(H838-L838)*INDEX('[1]2018_commission_structure-Start'!$A$21:$I$24,MATCH($E838,'[1]2018_commission_structure-Start'!$A$21:$A$24,0),MATCH(S$1,'[1]2018_commission_structure-Start'!$A$21:$I$21,0)),0)</f>
        <v>0</v>
      </c>
      <c r="T838" s="28">
        <f t="shared" si="136"/>
        <v>104404.8</v>
      </c>
      <c r="U838" s="28">
        <f t="shared" si="137"/>
        <v>225492.8</v>
      </c>
      <c r="V838" s="28">
        <f>MIN(H838,I838)*INDEX('[1]2018_commission_structure-Start'!$A$15:$J$18,MATCH($E838,'[1]2018_commission_structure-Start'!$A$15:$A$18,0),MATCH(V$1,'[1]2018_commission_structure-Start'!$A$15:$J$15,0))</f>
        <v>104404.8</v>
      </c>
      <c r="W838" s="26">
        <f>IF($H838&gt;I838,MIN($H838-I838,J838-I838)*INDEX('[1]2018_commission_structure-Start'!$A$15:$J$18,MATCH($E838,'[1]2018_commission_structure-Start'!$A$15:$A$18,0),MATCH(W$1,'[1]2018_commission_structure-Start'!$A$15:$J$15,0)),0)</f>
        <v>0</v>
      </c>
      <c r="X838" s="26">
        <f>IF($H838&gt;J838,MIN($H838-J838,K838-J838)*INDEX('[1]2018_commission_structure-Start'!$A$15:$J$18,MATCH($E838,'[1]2018_commission_structure-Start'!$A$15:$A$18,0),MATCH(X$1,'[1]2018_commission_structure-Start'!$A$15:$J$15,0)),0)</f>
        <v>0</v>
      </c>
      <c r="Y838" s="26">
        <f>IF($H838&gt;K838,MIN($H838-K838,L838-K838)*INDEX('[1]2018_commission_structure-Start'!$A$15:$J$18,MATCH($E838,'[1]2018_commission_structure-Start'!$A$15:$A$18,0),MATCH(Y$1,'[1]2018_commission_structure-Start'!$A$15:$J$15,0)),0)</f>
        <v>0</v>
      </c>
      <c r="Z838" s="26">
        <f>IF(H838&gt;L838,(H838-L838)*INDEX('[1]2018_commission_structure-Start'!$A$21:$I$24,MATCH($E838,'[1]2018_commission_structure-Start'!$A$21:$A$24,0),MATCH(Z$1,'[1]2018_commission_structure-Start'!$A$21:$I$21,0)),0)</f>
        <v>0</v>
      </c>
      <c r="AA838" s="28">
        <f t="shared" si="138"/>
        <v>104404.8</v>
      </c>
      <c r="AB838" s="28">
        <f t="shared" si="139"/>
        <v>225492.8</v>
      </c>
    </row>
    <row r="839" spans="1:28" x14ac:dyDescent="0.2">
      <c r="A839" s="25" t="str">
        <f t="shared" si="130"/>
        <v>Elfrida Fone</v>
      </c>
      <c r="B839" s="25">
        <v>9518260397</v>
      </c>
      <c r="C839" s="25" t="s">
        <v>1624</v>
      </c>
      <c r="D839" s="25" t="s">
        <v>1625</v>
      </c>
      <c r="E839" s="25" t="s">
        <v>29</v>
      </c>
      <c r="F839" s="25">
        <v>63471</v>
      </c>
      <c r="G839" s="25">
        <f>COUNTIF([1]deals_closed!D:D,B839)</f>
        <v>18</v>
      </c>
      <c r="H839" s="26">
        <f>SUMIF([1]deals_closed!D:D,B839,[1]deals_closed!C:C)</f>
        <v>652900</v>
      </c>
      <c r="I839" s="26">
        <f>VLOOKUP(E839,'[1]2018_commission_structure-Start'!$A$22:$I$24,9,FALSE)</f>
        <v>600000</v>
      </c>
      <c r="J839" s="26">
        <f t="shared" si="131"/>
        <v>750000</v>
      </c>
      <c r="K839" s="26">
        <f t="shared" si="132"/>
        <v>900000</v>
      </c>
      <c r="L839" s="26">
        <f t="shared" si="133"/>
        <v>1200000</v>
      </c>
      <c r="M839" s="27">
        <f t="shared" si="134"/>
        <v>1.0881666666666667</v>
      </c>
      <c r="N839" s="25" t="str">
        <f t="shared" si="135"/>
        <v>100-125%</v>
      </c>
      <c r="O839" s="28">
        <f>MIN(H839,I839)*INDEX('[1]2018_commission_structure-Start'!$A$21:$I$24,MATCH($E839,'[1]2018_commission_structure-Start'!$A$21:$A$24,0),MATCH(O$1,'[1]2018_commission_structure-Start'!$A$21:$I$21,0))</f>
        <v>78000</v>
      </c>
      <c r="P839" s="26">
        <f>IF(H839&gt;I839,MIN(H839-I839,J839-I839)*INDEX('[1]2018_commission_structure-Start'!$A$21:$I$24,MATCH($E839,'[1]2018_commission_structure-Start'!$A$21:$A$24,0), MATCH(P$1,'[1]2018_commission_structure-Start'!$A$21:$I$21,0)),0)</f>
        <v>8993</v>
      </c>
      <c r="Q839" s="26">
        <f>IF($H839&gt;J839,MIN($H839-J839,K839-J839)*INDEX('[1]2018_commission_structure-Start'!$A$21:$I$24,MATCH($E839,'[1]2018_commission_structure-Start'!$A$21:$A$24,0), MATCH(Q$1,'[1]2018_commission_structure-Start'!$A$21:$I$21,0)),0)</f>
        <v>0</v>
      </c>
      <c r="R839" s="26">
        <f>IF($H839&gt;K839,MIN($H839-K839,L839-K839)*INDEX('[1]2018_commission_structure-Start'!$A$21:$I$24,MATCH($E839,'[1]2018_commission_structure-Start'!$A$21:$A$24,0), MATCH(R$1,'[1]2018_commission_structure-Start'!$A$21:$I$21,0)),0)</f>
        <v>0</v>
      </c>
      <c r="S839" s="26">
        <f>IF(H839&gt;L839,(H839-L839)*INDEX('[1]2018_commission_structure-Start'!$A$21:$I$24,MATCH($E839,'[1]2018_commission_structure-Start'!$A$21:$A$24,0),MATCH(S$1,'[1]2018_commission_structure-Start'!$A$21:$I$21,0)),0)</f>
        <v>0</v>
      </c>
      <c r="T839" s="28">
        <f t="shared" si="136"/>
        <v>86993</v>
      </c>
      <c r="U839" s="28">
        <f t="shared" si="137"/>
        <v>150464</v>
      </c>
      <c r="V839" s="28">
        <f>MIN(H839,I839)*INDEX('[1]2018_commission_structure-Start'!$A$15:$J$18,MATCH($E839,'[1]2018_commission_structure-Start'!$A$15:$A$18,0),MATCH(V$1,'[1]2018_commission_structure-Start'!$A$15:$J$15,0))</f>
        <v>90000</v>
      </c>
      <c r="W839" s="26">
        <f>IF($H839&gt;I839,MIN($H839-I839,J839-I839)*INDEX('[1]2018_commission_structure-Start'!$A$15:$J$18,MATCH($E839,'[1]2018_commission_structure-Start'!$A$15:$A$18,0),MATCH(W$1,'[1]2018_commission_structure-Start'!$A$15:$J$15,0)),0)</f>
        <v>9522</v>
      </c>
      <c r="X839" s="26">
        <f>IF($H839&gt;J839,MIN($H839-J839,K839-J839)*INDEX('[1]2018_commission_structure-Start'!$A$15:$J$18,MATCH($E839,'[1]2018_commission_structure-Start'!$A$15:$A$18,0),MATCH(X$1,'[1]2018_commission_structure-Start'!$A$15:$J$15,0)),0)</f>
        <v>0</v>
      </c>
      <c r="Y839" s="26">
        <f>IF($H839&gt;K839,MIN($H839-K839,L839-K839)*INDEX('[1]2018_commission_structure-Start'!$A$15:$J$18,MATCH($E839,'[1]2018_commission_structure-Start'!$A$15:$A$18,0),MATCH(Y$1,'[1]2018_commission_structure-Start'!$A$15:$J$15,0)),0)</f>
        <v>0</v>
      </c>
      <c r="Z839" s="26">
        <f>IF(H839&gt;L839,(H839-L839)*INDEX('[1]2018_commission_structure-Start'!$A$21:$I$24,MATCH($E839,'[1]2018_commission_structure-Start'!$A$21:$A$24,0),MATCH(Z$1,'[1]2018_commission_structure-Start'!$A$21:$I$21,0)),0)</f>
        <v>0</v>
      </c>
      <c r="AA839" s="28">
        <f t="shared" si="138"/>
        <v>99522</v>
      </c>
      <c r="AB839" s="28">
        <f t="shared" si="139"/>
        <v>162993</v>
      </c>
    </row>
    <row r="840" spans="1:28" x14ac:dyDescent="0.2">
      <c r="A840" s="25" t="str">
        <f t="shared" si="130"/>
        <v>Pavlov Pucknell</v>
      </c>
      <c r="B840" s="25">
        <v>6769297310</v>
      </c>
      <c r="C840" s="25" t="s">
        <v>1626</v>
      </c>
      <c r="D840" s="25" t="s">
        <v>1627</v>
      </c>
      <c r="E840" s="25" t="s">
        <v>10</v>
      </c>
      <c r="F840" s="25">
        <v>83667</v>
      </c>
      <c r="G840" s="25">
        <f>COUNTIF([1]deals_closed!D:D,B840)</f>
        <v>23</v>
      </c>
      <c r="H840" s="26">
        <f>SUMIF([1]deals_closed!D:D,B840,[1]deals_closed!C:C)</f>
        <v>743886</v>
      </c>
      <c r="I840" s="26">
        <f>VLOOKUP(E840,'[1]2018_commission_structure-Start'!$A$22:$I$24,9,FALSE)</f>
        <v>750000</v>
      </c>
      <c r="J840" s="26">
        <f t="shared" si="131"/>
        <v>937500</v>
      </c>
      <c r="K840" s="26">
        <f t="shared" si="132"/>
        <v>1125000</v>
      </c>
      <c r="L840" s="26">
        <f t="shared" si="133"/>
        <v>1500000</v>
      </c>
      <c r="M840" s="27">
        <f t="shared" si="134"/>
        <v>0.99184799999999995</v>
      </c>
      <c r="N840" s="25" t="str">
        <f t="shared" si="135"/>
        <v>0-100%</v>
      </c>
      <c r="O840" s="28">
        <f>MIN(H840,I840)*INDEX('[1]2018_commission_structure-Start'!$A$21:$I$24,MATCH($E840,'[1]2018_commission_structure-Start'!$A$21:$A$24,0),MATCH(O$1,'[1]2018_commission_structure-Start'!$A$21:$I$21,0))</f>
        <v>111582.9</v>
      </c>
      <c r="P840" s="26">
        <f>IF(H840&gt;I840,MIN(H840-I840,J840-I840)*INDEX('[1]2018_commission_structure-Start'!$A$21:$I$24,MATCH($E840,'[1]2018_commission_structure-Start'!$A$21:$A$24,0), MATCH(P$1,'[1]2018_commission_structure-Start'!$A$21:$I$21,0)),0)</f>
        <v>0</v>
      </c>
      <c r="Q840" s="26">
        <f>IF($H840&gt;J840,MIN($H840-J840,K840-J840)*INDEX('[1]2018_commission_structure-Start'!$A$21:$I$24,MATCH($E840,'[1]2018_commission_structure-Start'!$A$21:$A$24,0), MATCH(Q$1,'[1]2018_commission_structure-Start'!$A$21:$I$21,0)),0)</f>
        <v>0</v>
      </c>
      <c r="R840" s="26">
        <f>IF($H840&gt;K840,MIN($H840-K840,L840-K840)*INDEX('[1]2018_commission_structure-Start'!$A$21:$I$24,MATCH($E840,'[1]2018_commission_structure-Start'!$A$21:$A$24,0), MATCH(R$1,'[1]2018_commission_structure-Start'!$A$21:$I$21,0)),0)</f>
        <v>0</v>
      </c>
      <c r="S840" s="26">
        <f>IF(H840&gt;L840,(H840-L840)*INDEX('[1]2018_commission_structure-Start'!$A$21:$I$24,MATCH($E840,'[1]2018_commission_structure-Start'!$A$21:$A$24,0),MATCH(S$1,'[1]2018_commission_structure-Start'!$A$21:$I$21,0)),0)</f>
        <v>0</v>
      </c>
      <c r="T840" s="28">
        <f t="shared" si="136"/>
        <v>111582.9</v>
      </c>
      <c r="U840" s="28">
        <f t="shared" si="137"/>
        <v>195249.9</v>
      </c>
      <c r="V840" s="28">
        <f>MIN(H840,I840)*INDEX('[1]2018_commission_structure-Start'!$A$15:$J$18,MATCH($E840,'[1]2018_commission_structure-Start'!$A$15:$A$18,0),MATCH(V$1,'[1]2018_commission_structure-Start'!$A$15:$J$15,0))</f>
        <v>111582.9</v>
      </c>
      <c r="W840" s="26">
        <f>IF($H840&gt;I840,MIN($H840-I840,J840-I840)*INDEX('[1]2018_commission_structure-Start'!$A$15:$J$18,MATCH($E840,'[1]2018_commission_structure-Start'!$A$15:$A$18,0),MATCH(W$1,'[1]2018_commission_structure-Start'!$A$15:$J$15,0)),0)</f>
        <v>0</v>
      </c>
      <c r="X840" s="26">
        <f>IF($H840&gt;J840,MIN($H840-J840,K840-J840)*INDEX('[1]2018_commission_structure-Start'!$A$15:$J$18,MATCH($E840,'[1]2018_commission_structure-Start'!$A$15:$A$18,0),MATCH(X$1,'[1]2018_commission_structure-Start'!$A$15:$J$15,0)),0)</f>
        <v>0</v>
      </c>
      <c r="Y840" s="26">
        <f>IF($H840&gt;K840,MIN($H840-K840,L840-K840)*INDEX('[1]2018_commission_structure-Start'!$A$15:$J$18,MATCH($E840,'[1]2018_commission_structure-Start'!$A$15:$A$18,0),MATCH(Y$1,'[1]2018_commission_structure-Start'!$A$15:$J$15,0)),0)</f>
        <v>0</v>
      </c>
      <c r="Z840" s="26">
        <f>IF(H840&gt;L840,(H840-L840)*INDEX('[1]2018_commission_structure-Start'!$A$21:$I$24,MATCH($E840,'[1]2018_commission_structure-Start'!$A$21:$A$24,0),MATCH(Z$1,'[1]2018_commission_structure-Start'!$A$21:$I$21,0)),0)</f>
        <v>0</v>
      </c>
      <c r="AA840" s="28">
        <f t="shared" si="138"/>
        <v>111582.9</v>
      </c>
      <c r="AB840" s="28">
        <f t="shared" si="139"/>
        <v>195249.9</v>
      </c>
    </row>
    <row r="841" spans="1:28" x14ac:dyDescent="0.2">
      <c r="A841" s="25" t="str">
        <f t="shared" si="130"/>
        <v>Kristoforo Claremont</v>
      </c>
      <c r="B841" s="25">
        <v>3016446324</v>
      </c>
      <c r="C841" s="25" t="s">
        <v>1628</v>
      </c>
      <c r="D841" s="25" t="s">
        <v>1629</v>
      </c>
      <c r="E841" s="25" t="s">
        <v>7</v>
      </c>
      <c r="F841" s="25">
        <v>45261</v>
      </c>
      <c r="G841" s="25">
        <f>COUNTIF([1]deals_closed!D:D,B841)</f>
        <v>26</v>
      </c>
      <c r="H841" s="26">
        <f>SUMIF([1]deals_closed!D:D,B841,[1]deals_closed!C:C)</f>
        <v>970661</v>
      </c>
      <c r="I841" s="26">
        <f>VLOOKUP(E841,'[1]2018_commission_structure-Start'!$A$22:$I$24,9,FALSE)</f>
        <v>500000</v>
      </c>
      <c r="J841" s="26">
        <f t="shared" si="131"/>
        <v>625000</v>
      </c>
      <c r="K841" s="26">
        <f t="shared" si="132"/>
        <v>750000</v>
      </c>
      <c r="L841" s="26">
        <f t="shared" si="133"/>
        <v>1000000</v>
      </c>
      <c r="M841" s="27">
        <f t="shared" si="134"/>
        <v>1.941322</v>
      </c>
      <c r="N841" s="25" t="str">
        <f t="shared" si="135"/>
        <v>150-200%</v>
      </c>
      <c r="O841" s="28">
        <f>MIN(H841,I841)*INDEX('[1]2018_commission_structure-Start'!$A$21:$I$24,MATCH($E841,'[1]2018_commission_structure-Start'!$A$21:$A$24,0),MATCH(O$1,'[1]2018_commission_structure-Start'!$A$21:$I$21,0))</f>
        <v>50000</v>
      </c>
      <c r="P841" s="26">
        <f>IF(H841&gt;I841,MIN(H841-I841,J841-I841)*INDEX('[1]2018_commission_structure-Start'!$A$21:$I$24,MATCH($E841,'[1]2018_commission_structure-Start'!$A$21:$A$24,0), MATCH(P$1,'[1]2018_commission_structure-Start'!$A$21:$I$21,0)),0)</f>
        <v>18750</v>
      </c>
      <c r="Q841" s="26">
        <f>IF($H841&gt;J841,MIN($H841-J841,K841-J841)*INDEX('[1]2018_commission_structure-Start'!$A$21:$I$24,MATCH($E841,'[1]2018_commission_structure-Start'!$A$21:$A$24,0), MATCH(Q$1,'[1]2018_commission_structure-Start'!$A$21:$I$21,0)),0)</f>
        <v>22500</v>
      </c>
      <c r="R841" s="26">
        <f>IF($H841&gt;K841,MIN($H841-K841,L841-K841)*INDEX('[1]2018_commission_structure-Start'!$A$21:$I$24,MATCH($E841,'[1]2018_commission_structure-Start'!$A$21:$A$24,0), MATCH(R$1,'[1]2018_commission_structure-Start'!$A$21:$I$21,0)),0)</f>
        <v>48545.42</v>
      </c>
      <c r="S841" s="26">
        <f>IF(H841&gt;L841,(H841-L841)*INDEX('[1]2018_commission_structure-Start'!$A$21:$I$24,MATCH($E841,'[1]2018_commission_structure-Start'!$A$21:$A$24,0),MATCH(S$1,'[1]2018_commission_structure-Start'!$A$21:$I$21,0)),0)</f>
        <v>0</v>
      </c>
      <c r="T841" s="28">
        <f t="shared" si="136"/>
        <v>139795.41999999998</v>
      </c>
      <c r="U841" s="28">
        <f t="shared" si="137"/>
        <v>185056.41999999998</v>
      </c>
      <c r="V841" s="28">
        <f>MIN(H841,I841)*INDEX('[1]2018_commission_structure-Start'!$A$15:$J$18,MATCH($E841,'[1]2018_commission_structure-Start'!$A$15:$A$18,0),MATCH(V$1,'[1]2018_commission_structure-Start'!$A$15:$J$15,0))</f>
        <v>60000</v>
      </c>
      <c r="W841" s="26">
        <f>IF($H841&gt;I841,MIN($H841-I841,J841-I841)*INDEX('[1]2018_commission_structure-Start'!$A$15:$J$18,MATCH($E841,'[1]2018_commission_structure-Start'!$A$15:$A$18,0),MATCH(W$1,'[1]2018_commission_structure-Start'!$A$15:$J$15,0)),0)</f>
        <v>21250</v>
      </c>
      <c r="X841" s="26">
        <f>IF($H841&gt;J841,MIN($H841-J841,K841-J841)*INDEX('[1]2018_commission_structure-Start'!$A$15:$J$18,MATCH($E841,'[1]2018_commission_structure-Start'!$A$15:$A$18,0),MATCH(X$1,'[1]2018_commission_structure-Start'!$A$15:$J$15,0)),0)</f>
        <v>25000</v>
      </c>
      <c r="Y841" s="26">
        <f>IF($H841&gt;K841,MIN($H841-K841,L841-K841)*INDEX('[1]2018_commission_structure-Start'!$A$15:$J$18,MATCH($E841,'[1]2018_commission_structure-Start'!$A$15:$A$18,0),MATCH(Y$1,'[1]2018_commission_structure-Start'!$A$15:$J$15,0)),0)</f>
        <v>48545.42</v>
      </c>
      <c r="Z841" s="26">
        <f>IF(H841&gt;L841,(H841-L841)*INDEX('[1]2018_commission_structure-Start'!$A$21:$I$24,MATCH($E841,'[1]2018_commission_structure-Start'!$A$21:$A$24,0),MATCH(Z$1,'[1]2018_commission_structure-Start'!$A$21:$I$21,0)),0)</f>
        <v>0</v>
      </c>
      <c r="AA841" s="28">
        <f t="shared" si="138"/>
        <v>154795.41999999998</v>
      </c>
      <c r="AB841" s="28">
        <f t="shared" si="139"/>
        <v>200056.41999999998</v>
      </c>
    </row>
    <row r="842" spans="1:28" x14ac:dyDescent="0.2">
      <c r="A842" s="25" t="str">
        <f t="shared" si="130"/>
        <v>Cyndi D'Agostino</v>
      </c>
      <c r="B842" s="25">
        <v>858481901</v>
      </c>
      <c r="C842" s="25" t="s">
        <v>1630</v>
      </c>
      <c r="D842" s="25" t="s">
        <v>1631</v>
      </c>
      <c r="E842" s="25" t="s">
        <v>10</v>
      </c>
      <c r="F842" s="25">
        <v>78794</v>
      </c>
      <c r="G842" s="25">
        <f>COUNTIF([1]deals_closed!D:D,B842)</f>
        <v>28</v>
      </c>
      <c r="H842" s="26">
        <f>SUMIF([1]deals_closed!D:D,B842,[1]deals_closed!C:C)</f>
        <v>982174</v>
      </c>
      <c r="I842" s="26">
        <f>VLOOKUP(E842,'[1]2018_commission_structure-Start'!$A$22:$I$24,9,FALSE)</f>
        <v>750000</v>
      </c>
      <c r="J842" s="26">
        <f t="shared" si="131"/>
        <v>937500</v>
      </c>
      <c r="K842" s="26">
        <f t="shared" si="132"/>
        <v>1125000</v>
      </c>
      <c r="L842" s="26">
        <f t="shared" si="133"/>
        <v>1500000</v>
      </c>
      <c r="M842" s="27">
        <f t="shared" si="134"/>
        <v>1.3095653333333332</v>
      </c>
      <c r="N842" s="25" t="str">
        <f t="shared" si="135"/>
        <v>125-150%</v>
      </c>
      <c r="O842" s="28">
        <f>MIN(H842,I842)*INDEX('[1]2018_commission_structure-Start'!$A$21:$I$24,MATCH($E842,'[1]2018_commission_structure-Start'!$A$21:$A$24,0),MATCH(O$1,'[1]2018_commission_structure-Start'!$A$21:$I$21,0))</f>
        <v>112500</v>
      </c>
      <c r="P842" s="26">
        <f>IF(H842&gt;I842,MIN(H842-I842,J842-I842)*INDEX('[1]2018_commission_structure-Start'!$A$21:$I$24,MATCH($E842,'[1]2018_commission_structure-Start'!$A$21:$A$24,0), MATCH(P$1,'[1]2018_commission_structure-Start'!$A$21:$I$21,0)),0)</f>
        <v>35625</v>
      </c>
      <c r="Q842" s="26">
        <f>IF($H842&gt;J842,MIN($H842-J842,K842-J842)*INDEX('[1]2018_commission_structure-Start'!$A$21:$I$24,MATCH($E842,'[1]2018_commission_structure-Start'!$A$21:$A$24,0), MATCH(Q$1,'[1]2018_commission_structure-Start'!$A$21:$I$21,0)),0)</f>
        <v>10275.02</v>
      </c>
      <c r="R842" s="26">
        <f>IF($H842&gt;K842,MIN($H842-K842,L842-K842)*INDEX('[1]2018_commission_structure-Start'!$A$21:$I$24,MATCH($E842,'[1]2018_commission_structure-Start'!$A$21:$A$24,0), MATCH(R$1,'[1]2018_commission_structure-Start'!$A$21:$I$21,0)),0)</f>
        <v>0</v>
      </c>
      <c r="S842" s="26">
        <f>IF(H842&gt;L842,(H842-L842)*INDEX('[1]2018_commission_structure-Start'!$A$21:$I$24,MATCH($E842,'[1]2018_commission_structure-Start'!$A$21:$A$24,0),MATCH(S$1,'[1]2018_commission_structure-Start'!$A$21:$I$21,0)),0)</f>
        <v>0</v>
      </c>
      <c r="T842" s="28">
        <f t="shared" si="136"/>
        <v>158400.01999999999</v>
      </c>
      <c r="U842" s="28">
        <f t="shared" si="137"/>
        <v>237194.02</v>
      </c>
      <c r="V842" s="28">
        <f>MIN(H842,I842)*INDEX('[1]2018_commission_structure-Start'!$A$15:$J$18,MATCH($E842,'[1]2018_commission_structure-Start'!$A$15:$A$18,0),MATCH(V$1,'[1]2018_commission_structure-Start'!$A$15:$J$15,0))</f>
        <v>112500</v>
      </c>
      <c r="W842" s="26">
        <f>IF($H842&gt;I842,MIN($H842-I842,J842-I842)*INDEX('[1]2018_commission_structure-Start'!$A$15:$J$18,MATCH($E842,'[1]2018_commission_structure-Start'!$A$15:$A$18,0),MATCH(W$1,'[1]2018_commission_structure-Start'!$A$15:$J$15,0)),0)</f>
        <v>41250</v>
      </c>
      <c r="X842" s="26">
        <f>IF($H842&gt;J842,MIN($H842-J842,K842-J842)*INDEX('[1]2018_commission_structure-Start'!$A$15:$J$18,MATCH($E842,'[1]2018_commission_structure-Start'!$A$15:$A$18,0),MATCH(X$1,'[1]2018_commission_structure-Start'!$A$15:$J$15,0)),0)</f>
        <v>11168.5</v>
      </c>
      <c r="Y842" s="26">
        <f>IF($H842&gt;K842,MIN($H842-K842,L842-K842)*INDEX('[1]2018_commission_structure-Start'!$A$15:$J$18,MATCH($E842,'[1]2018_commission_structure-Start'!$A$15:$A$18,0),MATCH(Y$1,'[1]2018_commission_structure-Start'!$A$15:$J$15,0)),0)</f>
        <v>0</v>
      </c>
      <c r="Z842" s="26">
        <f>IF(H842&gt;L842,(H842-L842)*INDEX('[1]2018_commission_structure-Start'!$A$21:$I$24,MATCH($E842,'[1]2018_commission_structure-Start'!$A$21:$A$24,0),MATCH(Z$1,'[1]2018_commission_structure-Start'!$A$21:$I$21,0)),0)</f>
        <v>0</v>
      </c>
      <c r="AA842" s="28">
        <f t="shared" si="138"/>
        <v>164918.5</v>
      </c>
      <c r="AB842" s="28">
        <f t="shared" si="139"/>
        <v>243712.5</v>
      </c>
    </row>
    <row r="843" spans="1:28" x14ac:dyDescent="0.2">
      <c r="A843" s="25" t="str">
        <f t="shared" si="130"/>
        <v>Finn Dixey</v>
      </c>
      <c r="B843" s="25">
        <v>9196221739</v>
      </c>
      <c r="C843" s="25" t="s">
        <v>1632</v>
      </c>
      <c r="D843" s="25" t="s">
        <v>1633</v>
      </c>
      <c r="E843" s="25" t="s">
        <v>10</v>
      </c>
      <c r="F843" s="25">
        <v>89772</v>
      </c>
      <c r="G843" s="25">
        <f>COUNTIF([1]deals_closed!D:D,B843)</f>
        <v>22</v>
      </c>
      <c r="H843" s="26">
        <f>SUMIF([1]deals_closed!D:D,B843,[1]deals_closed!C:C)</f>
        <v>773763</v>
      </c>
      <c r="I843" s="26">
        <f>VLOOKUP(E843,'[1]2018_commission_structure-Start'!$A$22:$I$24,9,FALSE)</f>
        <v>750000</v>
      </c>
      <c r="J843" s="26">
        <f t="shared" si="131"/>
        <v>937500</v>
      </c>
      <c r="K843" s="26">
        <f t="shared" si="132"/>
        <v>1125000</v>
      </c>
      <c r="L843" s="26">
        <f t="shared" si="133"/>
        <v>1500000</v>
      </c>
      <c r="M843" s="27">
        <f t="shared" si="134"/>
        <v>1.031684</v>
      </c>
      <c r="N843" s="25" t="str">
        <f t="shared" si="135"/>
        <v>100-125%</v>
      </c>
      <c r="O843" s="28">
        <f>MIN(H843,I843)*INDEX('[1]2018_commission_structure-Start'!$A$21:$I$24,MATCH($E843,'[1]2018_commission_structure-Start'!$A$21:$A$24,0),MATCH(O$1,'[1]2018_commission_structure-Start'!$A$21:$I$21,0))</f>
        <v>112500</v>
      </c>
      <c r="P843" s="26">
        <f>IF(H843&gt;I843,MIN(H843-I843,J843-I843)*INDEX('[1]2018_commission_structure-Start'!$A$21:$I$24,MATCH($E843,'[1]2018_commission_structure-Start'!$A$21:$A$24,0), MATCH(P$1,'[1]2018_commission_structure-Start'!$A$21:$I$21,0)),0)</f>
        <v>4514.97</v>
      </c>
      <c r="Q843" s="26">
        <f>IF($H843&gt;J843,MIN($H843-J843,K843-J843)*INDEX('[1]2018_commission_structure-Start'!$A$21:$I$24,MATCH($E843,'[1]2018_commission_structure-Start'!$A$21:$A$24,0), MATCH(Q$1,'[1]2018_commission_structure-Start'!$A$21:$I$21,0)),0)</f>
        <v>0</v>
      </c>
      <c r="R843" s="26">
        <f>IF($H843&gt;K843,MIN($H843-K843,L843-K843)*INDEX('[1]2018_commission_structure-Start'!$A$21:$I$24,MATCH($E843,'[1]2018_commission_structure-Start'!$A$21:$A$24,0), MATCH(R$1,'[1]2018_commission_structure-Start'!$A$21:$I$21,0)),0)</f>
        <v>0</v>
      </c>
      <c r="S843" s="26">
        <f>IF(H843&gt;L843,(H843-L843)*INDEX('[1]2018_commission_structure-Start'!$A$21:$I$24,MATCH($E843,'[1]2018_commission_structure-Start'!$A$21:$A$24,0),MATCH(S$1,'[1]2018_commission_structure-Start'!$A$21:$I$21,0)),0)</f>
        <v>0</v>
      </c>
      <c r="T843" s="28">
        <f t="shared" si="136"/>
        <v>117014.97</v>
      </c>
      <c r="U843" s="28">
        <f t="shared" si="137"/>
        <v>206786.97</v>
      </c>
      <c r="V843" s="28">
        <f>MIN(H843,I843)*INDEX('[1]2018_commission_structure-Start'!$A$15:$J$18,MATCH($E843,'[1]2018_commission_structure-Start'!$A$15:$A$18,0),MATCH(V$1,'[1]2018_commission_structure-Start'!$A$15:$J$15,0))</f>
        <v>112500</v>
      </c>
      <c r="W843" s="26">
        <f>IF($H843&gt;I843,MIN($H843-I843,J843-I843)*INDEX('[1]2018_commission_structure-Start'!$A$15:$J$18,MATCH($E843,'[1]2018_commission_structure-Start'!$A$15:$A$18,0),MATCH(W$1,'[1]2018_commission_structure-Start'!$A$15:$J$15,0)),0)</f>
        <v>5227.8599999999997</v>
      </c>
      <c r="X843" s="26">
        <f>IF($H843&gt;J843,MIN($H843-J843,K843-J843)*INDEX('[1]2018_commission_structure-Start'!$A$15:$J$18,MATCH($E843,'[1]2018_commission_structure-Start'!$A$15:$A$18,0),MATCH(X$1,'[1]2018_commission_structure-Start'!$A$15:$J$15,0)),0)</f>
        <v>0</v>
      </c>
      <c r="Y843" s="26">
        <f>IF($H843&gt;K843,MIN($H843-K843,L843-K843)*INDEX('[1]2018_commission_structure-Start'!$A$15:$J$18,MATCH($E843,'[1]2018_commission_structure-Start'!$A$15:$A$18,0),MATCH(Y$1,'[1]2018_commission_structure-Start'!$A$15:$J$15,0)),0)</f>
        <v>0</v>
      </c>
      <c r="Z843" s="26">
        <f>IF(H843&gt;L843,(H843-L843)*INDEX('[1]2018_commission_structure-Start'!$A$21:$I$24,MATCH($E843,'[1]2018_commission_structure-Start'!$A$21:$A$24,0),MATCH(Z$1,'[1]2018_commission_structure-Start'!$A$21:$I$21,0)),0)</f>
        <v>0</v>
      </c>
      <c r="AA843" s="28">
        <f t="shared" si="138"/>
        <v>117727.86</v>
      </c>
      <c r="AB843" s="28">
        <f t="shared" si="139"/>
        <v>207499.86</v>
      </c>
    </row>
    <row r="844" spans="1:28" x14ac:dyDescent="0.2">
      <c r="A844" s="25" t="str">
        <f t="shared" si="130"/>
        <v>Thatcher Haug</v>
      </c>
      <c r="B844" s="25">
        <v>2592292012</v>
      </c>
      <c r="C844" s="25" t="s">
        <v>1634</v>
      </c>
      <c r="D844" s="25" t="s">
        <v>1635</v>
      </c>
      <c r="E844" s="25" t="s">
        <v>7</v>
      </c>
      <c r="F844" s="25">
        <v>40895</v>
      </c>
      <c r="G844" s="25">
        <f>COUNTIF([1]deals_closed!D:D,B844)</f>
        <v>26</v>
      </c>
      <c r="H844" s="26">
        <f>SUMIF([1]deals_closed!D:D,B844,[1]deals_closed!C:C)</f>
        <v>802034</v>
      </c>
      <c r="I844" s="26">
        <f>VLOOKUP(E844,'[1]2018_commission_structure-Start'!$A$22:$I$24,9,FALSE)</f>
        <v>500000</v>
      </c>
      <c r="J844" s="26">
        <f t="shared" si="131"/>
        <v>625000</v>
      </c>
      <c r="K844" s="26">
        <f t="shared" si="132"/>
        <v>750000</v>
      </c>
      <c r="L844" s="26">
        <f t="shared" si="133"/>
        <v>1000000</v>
      </c>
      <c r="M844" s="27">
        <f t="shared" si="134"/>
        <v>1.604068</v>
      </c>
      <c r="N844" s="25" t="str">
        <f t="shared" si="135"/>
        <v>150-200%</v>
      </c>
      <c r="O844" s="28">
        <f>MIN(H844,I844)*INDEX('[1]2018_commission_structure-Start'!$A$21:$I$24,MATCH($E844,'[1]2018_commission_structure-Start'!$A$21:$A$24,0),MATCH(O$1,'[1]2018_commission_structure-Start'!$A$21:$I$21,0))</f>
        <v>50000</v>
      </c>
      <c r="P844" s="26">
        <f>IF(H844&gt;I844,MIN(H844-I844,J844-I844)*INDEX('[1]2018_commission_structure-Start'!$A$21:$I$24,MATCH($E844,'[1]2018_commission_structure-Start'!$A$21:$A$24,0), MATCH(P$1,'[1]2018_commission_structure-Start'!$A$21:$I$21,0)),0)</f>
        <v>18750</v>
      </c>
      <c r="Q844" s="26">
        <f>IF($H844&gt;J844,MIN($H844-J844,K844-J844)*INDEX('[1]2018_commission_structure-Start'!$A$21:$I$24,MATCH($E844,'[1]2018_commission_structure-Start'!$A$21:$A$24,0), MATCH(Q$1,'[1]2018_commission_structure-Start'!$A$21:$I$21,0)),0)</f>
        <v>22500</v>
      </c>
      <c r="R844" s="26">
        <f>IF($H844&gt;K844,MIN($H844-K844,L844-K844)*INDEX('[1]2018_commission_structure-Start'!$A$21:$I$24,MATCH($E844,'[1]2018_commission_structure-Start'!$A$21:$A$24,0), MATCH(R$1,'[1]2018_commission_structure-Start'!$A$21:$I$21,0)),0)</f>
        <v>11447.48</v>
      </c>
      <c r="S844" s="26">
        <f>IF(H844&gt;L844,(H844-L844)*INDEX('[1]2018_commission_structure-Start'!$A$21:$I$24,MATCH($E844,'[1]2018_commission_structure-Start'!$A$21:$A$24,0),MATCH(S$1,'[1]2018_commission_structure-Start'!$A$21:$I$21,0)),0)</f>
        <v>0</v>
      </c>
      <c r="T844" s="28">
        <f t="shared" si="136"/>
        <v>102697.48</v>
      </c>
      <c r="U844" s="28">
        <f t="shared" si="137"/>
        <v>143592.47999999998</v>
      </c>
      <c r="V844" s="28">
        <f>MIN(H844,I844)*INDEX('[1]2018_commission_structure-Start'!$A$15:$J$18,MATCH($E844,'[1]2018_commission_structure-Start'!$A$15:$A$18,0),MATCH(V$1,'[1]2018_commission_structure-Start'!$A$15:$J$15,0))</f>
        <v>60000</v>
      </c>
      <c r="W844" s="26">
        <f>IF($H844&gt;I844,MIN($H844-I844,J844-I844)*INDEX('[1]2018_commission_structure-Start'!$A$15:$J$18,MATCH($E844,'[1]2018_commission_structure-Start'!$A$15:$A$18,0),MATCH(W$1,'[1]2018_commission_structure-Start'!$A$15:$J$15,0)),0)</f>
        <v>21250</v>
      </c>
      <c r="X844" s="26">
        <f>IF($H844&gt;J844,MIN($H844-J844,K844-J844)*INDEX('[1]2018_commission_structure-Start'!$A$15:$J$18,MATCH($E844,'[1]2018_commission_structure-Start'!$A$15:$A$18,0),MATCH(X$1,'[1]2018_commission_structure-Start'!$A$15:$J$15,0)),0)</f>
        <v>25000</v>
      </c>
      <c r="Y844" s="26">
        <f>IF($H844&gt;K844,MIN($H844-K844,L844-K844)*INDEX('[1]2018_commission_structure-Start'!$A$15:$J$18,MATCH($E844,'[1]2018_commission_structure-Start'!$A$15:$A$18,0),MATCH(Y$1,'[1]2018_commission_structure-Start'!$A$15:$J$15,0)),0)</f>
        <v>11447.48</v>
      </c>
      <c r="Z844" s="26">
        <f>IF(H844&gt;L844,(H844-L844)*INDEX('[1]2018_commission_structure-Start'!$A$21:$I$24,MATCH($E844,'[1]2018_commission_structure-Start'!$A$21:$A$24,0),MATCH(Z$1,'[1]2018_commission_structure-Start'!$A$21:$I$21,0)),0)</f>
        <v>0</v>
      </c>
      <c r="AA844" s="28">
        <f t="shared" si="138"/>
        <v>117697.48</v>
      </c>
      <c r="AB844" s="28">
        <f t="shared" si="139"/>
        <v>158592.47999999998</v>
      </c>
    </row>
    <row r="845" spans="1:28" x14ac:dyDescent="0.2">
      <c r="A845" s="25" t="str">
        <f t="shared" si="130"/>
        <v>Chuck Petkov</v>
      </c>
      <c r="B845" s="25">
        <v>9312128221</v>
      </c>
      <c r="C845" s="25" t="s">
        <v>1636</v>
      </c>
      <c r="D845" s="25" t="s">
        <v>1637</v>
      </c>
      <c r="E845" s="25" t="s">
        <v>7</v>
      </c>
      <c r="F845" s="25">
        <v>49598</v>
      </c>
      <c r="G845" s="25">
        <f>COUNTIF([1]deals_closed!D:D,B845)</f>
        <v>15</v>
      </c>
      <c r="H845" s="26">
        <f>SUMIF([1]deals_closed!D:D,B845,[1]deals_closed!C:C)</f>
        <v>518485</v>
      </c>
      <c r="I845" s="26">
        <f>VLOOKUP(E845,'[1]2018_commission_structure-Start'!$A$22:$I$24,9,FALSE)</f>
        <v>500000</v>
      </c>
      <c r="J845" s="26">
        <f t="shared" si="131"/>
        <v>625000</v>
      </c>
      <c r="K845" s="26">
        <f t="shared" si="132"/>
        <v>750000</v>
      </c>
      <c r="L845" s="26">
        <f t="shared" si="133"/>
        <v>1000000</v>
      </c>
      <c r="M845" s="27">
        <f t="shared" si="134"/>
        <v>1.0369699999999999</v>
      </c>
      <c r="N845" s="25" t="str">
        <f t="shared" si="135"/>
        <v>100-125%</v>
      </c>
      <c r="O845" s="28">
        <f>MIN(H845,I845)*INDEX('[1]2018_commission_structure-Start'!$A$21:$I$24,MATCH($E845,'[1]2018_commission_structure-Start'!$A$21:$A$24,0),MATCH(O$1,'[1]2018_commission_structure-Start'!$A$21:$I$21,0))</f>
        <v>50000</v>
      </c>
      <c r="P845" s="26">
        <f>IF(H845&gt;I845,MIN(H845-I845,J845-I845)*INDEX('[1]2018_commission_structure-Start'!$A$21:$I$24,MATCH($E845,'[1]2018_commission_structure-Start'!$A$21:$A$24,0), MATCH(P$1,'[1]2018_commission_structure-Start'!$A$21:$I$21,0)),0)</f>
        <v>2772.75</v>
      </c>
      <c r="Q845" s="26">
        <f>IF($H845&gt;J845,MIN($H845-J845,K845-J845)*INDEX('[1]2018_commission_structure-Start'!$A$21:$I$24,MATCH($E845,'[1]2018_commission_structure-Start'!$A$21:$A$24,0), MATCH(Q$1,'[1]2018_commission_structure-Start'!$A$21:$I$21,0)),0)</f>
        <v>0</v>
      </c>
      <c r="R845" s="26">
        <f>IF($H845&gt;K845,MIN($H845-K845,L845-K845)*INDEX('[1]2018_commission_structure-Start'!$A$21:$I$24,MATCH($E845,'[1]2018_commission_structure-Start'!$A$21:$A$24,0), MATCH(R$1,'[1]2018_commission_structure-Start'!$A$21:$I$21,0)),0)</f>
        <v>0</v>
      </c>
      <c r="S845" s="26">
        <f>IF(H845&gt;L845,(H845-L845)*INDEX('[1]2018_commission_structure-Start'!$A$21:$I$24,MATCH($E845,'[1]2018_commission_structure-Start'!$A$21:$A$24,0),MATCH(S$1,'[1]2018_commission_structure-Start'!$A$21:$I$21,0)),0)</f>
        <v>0</v>
      </c>
      <c r="T845" s="28">
        <f t="shared" si="136"/>
        <v>52772.75</v>
      </c>
      <c r="U845" s="28">
        <f t="shared" si="137"/>
        <v>102370.75</v>
      </c>
      <c r="V845" s="28">
        <f>MIN(H845,I845)*INDEX('[1]2018_commission_structure-Start'!$A$15:$J$18,MATCH($E845,'[1]2018_commission_structure-Start'!$A$15:$A$18,0),MATCH(V$1,'[1]2018_commission_structure-Start'!$A$15:$J$15,0))</f>
        <v>60000</v>
      </c>
      <c r="W845" s="26">
        <f>IF($H845&gt;I845,MIN($H845-I845,J845-I845)*INDEX('[1]2018_commission_structure-Start'!$A$15:$J$18,MATCH($E845,'[1]2018_commission_structure-Start'!$A$15:$A$18,0),MATCH(W$1,'[1]2018_commission_structure-Start'!$A$15:$J$15,0)),0)</f>
        <v>3142.4500000000003</v>
      </c>
      <c r="X845" s="26">
        <f>IF($H845&gt;J845,MIN($H845-J845,K845-J845)*INDEX('[1]2018_commission_structure-Start'!$A$15:$J$18,MATCH($E845,'[1]2018_commission_structure-Start'!$A$15:$A$18,0),MATCH(X$1,'[1]2018_commission_structure-Start'!$A$15:$J$15,0)),0)</f>
        <v>0</v>
      </c>
      <c r="Y845" s="26">
        <f>IF($H845&gt;K845,MIN($H845-K845,L845-K845)*INDEX('[1]2018_commission_structure-Start'!$A$15:$J$18,MATCH($E845,'[1]2018_commission_structure-Start'!$A$15:$A$18,0),MATCH(Y$1,'[1]2018_commission_structure-Start'!$A$15:$J$15,0)),0)</f>
        <v>0</v>
      </c>
      <c r="Z845" s="26">
        <f>IF(H845&gt;L845,(H845-L845)*INDEX('[1]2018_commission_structure-Start'!$A$21:$I$24,MATCH($E845,'[1]2018_commission_structure-Start'!$A$21:$A$24,0),MATCH(Z$1,'[1]2018_commission_structure-Start'!$A$21:$I$21,0)),0)</f>
        <v>0</v>
      </c>
      <c r="AA845" s="28">
        <f t="shared" si="138"/>
        <v>63142.45</v>
      </c>
      <c r="AB845" s="28">
        <f t="shared" si="139"/>
        <v>112740.45</v>
      </c>
    </row>
    <row r="846" spans="1:28" x14ac:dyDescent="0.2">
      <c r="A846" s="25" t="str">
        <f t="shared" si="130"/>
        <v>Kev Scogin</v>
      </c>
      <c r="B846" s="25">
        <v>8204786093</v>
      </c>
      <c r="C846" s="25" t="s">
        <v>1638</v>
      </c>
      <c r="D846" s="25" t="s">
        <v>1639</v>
      </c>
      <c r="E846" s="25" t="s">
        <v>10</v>
      </c>
      <c r="F846" s="25">
        <v>96492</v>
      </c>
      <c r="G846" s="25">
        <f>COUNTIF([1]deals_closed!D:D,B846)</f>
        <v>21</v>
      </c>
      <c r="H846" s="26">
        <f>SUMIF([1]deals_closed!D:D,B846,[1]deals_closed!C:C)</f>
        <v>675470</v>
      </c>
      <c r="I846" s="26">
        <f>VLOOKUP(E846,'[1]2018_commission_structure-Start'!$A$22:$I$24,9,FALSE)</f>
        <v>750000</v>
      </c>
      <c r="J846" s="26">
        <f t="shared" si="131"/>
        <v>937500</v>
      </c>
      <c r="K846" s="26">
        <f t="shared" si="132"/>
        <v>1125000</v>
      </c>
      <c r="L846" s="26">
        <f t="shared" si="133"/>
        <v>1500000</v>
      </c>
      <c r="M846" s="27">
        <f t="shared" si="134"/>
        <v>0.90062666666666669</v>
      </c>
      <c r="N846" s="25" t="str">
        <f t="shared" si="135"/>
        <v>0-100%</v>
      </c>
      <c r="O846" s="28">
        <f>MIN(H846,I846)*INDEX('[1]2018_commission_structure-Start'!$A$21:$I$24,MATCH($E846,'[1]2018_commission_structure-Start'!$A$21:$A$24,0),MATCH(O$1,'[1]2018_commission_structure-Start'!$A$21:$I$21,0))</f>
        <v>101320.5</v>
      </c>
      <c r="P846" s="26">
        <f>IF(H846&gt;I846,MIN(H846-I846,J846-I846)*INDEX('[1]2018_commission_structure-Start'!$A$21:$I$24,MATCH($E846,'[1]2018_commission_structure-Start'!$A$21:$A$24,0), MATCH(P$1,'[1]2018_commission_structure-Start'!$A$21:$I$21,0)),0)</f>
        <v>0</v>
      </c>
      <c r="Q846" s="26">
        <f>IF($H846&gt;J846,MIN($H846-J846,K846-J846)*INDEX('[1]2018_commission_structure-Start'!$A$21:$I$24,MATCH($E846,'[1]2018_commission_structure-Start'!$A$21:$A$24,0), MATCH(Q$1,'[1]2018_commission_structure-Start'!$A$21:$I$21,0)),0)</f>
        <v>0</v>
      </c>
      <c r="R846" s="26">
        <f>IF($H846&gt;K846,MIN($H846-K846,L846-K846)*INDEX('[1]2018_commission_structure-Start'!$A$21:$I$24,MATCH($E846,'[1]2018_commission_structure-Start'!$A$21:$A$24,0), MATCH(R$1,'[1]2018_commission_structure-Start'!$A$21:$I$21,0)),0)</f>
        <v>0</v>
      </c>
      <c r="S846" s="26">
        <f>IF(H846&gt;L846,(H846-L846)*INDEX('[1]2018_commission_structure-Start'!$A$21:$I$24,MATCH($E846,'[1]2018_commission_structure-Start'!$A$21:$A$24,0),MATCH(S$1,'[1]2018_commission_structure-Start'!$A$21:$I$21,0)),0)</f>
        <v>0</v>
      </c>
      <c r="T846" s="28">
        <f t="shared" si="136"/>
        <v>101320.5</v>
      </c>
      <c r="U846" s="28">
        <f t="shared" si="137"/>
        <v>197812.5</v>
      </c>
      <c r="V846" s="28">
        <f>MIN(H846,I846)*INDEX('[1]2018_commission_structure-Start'!$A$15:$J$18,MATCH($E846,'[1]2018_commission_structure-Start'!$A$15:$A$18,0),MATCH(V$1,'[1]2018_commission_structure-Start'!$A$15:$J$15,0))</f>
        <v>101320.5</v>
      </c>
      <c r="W846" s="26">
        <f>IF($H846&gt;I846,MIN($H846-I846,J846-I846)*INDEX('[1]2018_commission_structure-Start'!$A$15:$J$18,MATCH($E846,'[1]2018_commission_structure-Start'!$A$15:$A$18,0),MATCH(W$1,'[1]2018_commission_structure-Start'!$A$15:$J$15,0)),0)</f>
        <v>0</v>
      </c>
      <c r="X846" s="26">
        <f>IF($H846&gt;J846,MIN($H846-J846,K846-J846)*INDEX('[1]2018_commission_structure-Start'!$A$15:$J$18,MATCH($E846,'[1]2018_commission_structure-Start'!$A$15:$A$18,0),MATCH(X$1,'[1]2018_commission_structure-Start'!$A$15:$J$15,0)),0)</f>
        <v>0</v>
      </c>
      <c r="Y846" s="26">
        <f>IF($H846&gt;K846,MIN($H846-K846,L846-K846)*INDEX('[1]2018_commission_structure-Start'!$A$15:$J$18,MATCH($E846,'[1]2018_commission_structure-Start'!$A$15:$A$18,0),MATCH(Y$1,'[1]2018_commission_structure-Start'!$A$15:$J$15,0)),0)</f>
        <v>0</v>
      </c>
      <c r="Z846" s="26">
        <f>IF(H846&gt;L846,(H846-L846)*INDEX('[1]2018_commission_structure-Start'!$A$21:$I$24,MATCH($E846,'[1]2018_commission_structure-Start'!$A$21:$A$24,0),MATCH(Z$1,'[1]2018_commission_structure-Start'!$A$21:$I$21,0)),0)</f>
        <v>0</v>
      </c>
      <c r="AA846" s="28">
        <f t="shared" si="138"/>
        <v>101320.5</v>
      </c>
      <c r="AB846" s="28">
        <f t="shared" si="139"/>
        <v>197812.5</v>
      </c>
    </row>
    <row r="847" spans="1:28" x14ac:dyDescent="0.2">
      <c r="A847" s="25" t="str">
        <f t="shared" si="130"/>
        <v>Rodd Froggatt</v>
      </c>
      <c r="B847" s="25">
        <v>959209328</v>
      </c>
      <c r="C847" s="25" t="s">
        <v>1549</v>
      </c>
      <c r="D847" s="25" t="s">
        <v>1640</v>
      </c>
      <c r="E847" s="25" t="s">
        <v>7</v>
      </c>
      <c r="F847" s="25">
        <v>48352</v>
      </c>
      <c r="G847" s="25">
        <f>COUNTIF([1]deals_closed!D:D,B847)</f>
        <v>11</v>
      </c>
      <c r="H847" s="26">
        <f>SUMIF([1]deals_closed!D:D,B847,[1]deals_closed!C:C)</f>
        <v>408387</v>
      </c>
      <c r="I847" s="26">
        <f>VLOOKUP(E847,'[1]2018_commission_structure-Start'!$A$22:$I$24,9,FALSE)</f>
        <v>500000</v>
      </c>
      <c r="J847" s="26">
        <f t="shared" si="131"/>
        <v>625000</v>
      </c>
      <c r="K847" s="26">
        <f t="shared" si="132"/>
        <v>750000</v>
      </c>
      <c r="L847" s="26">
        <f t="shared" si="133"/>
        <v>1000000</v>
      </c>
      <c r="M847" s="27">
        <f t="shared" si="134"/>
        <v>0.816774</v>
      </c>
      <c r="N847" s="25" t="str">
        <f t="shared" si="135"/>
        <v>0-100%</v>
      </c>
      <c r="O847" s="28">
        <f>MIN(H847,I847)*INDEX('[1]2018_commission_structure-Start'!$A$21:$I$24,MATCH($E847,'[1]2018_commission_structure-Start'!$A$21:$A$24,0),MATCH(O$1,'[1]2018_commission_structure-Start'!$A$21:$I$21,0))</f>
        <v>40838.700000000004</v>
      </c>
      <c r="P847" s="26">
        <f>IF(H847&gt;I847,MIN(H847-I847,J847-I847)*INDEX('[1]2018_commission_structure-Start'!$A$21:$I$24,MATCH($E847,'[1]2018_commission_structure-Start'!$A$21:$A$24,0), MATCH(P$1,'[1]2018_commission_structure-Start'!$A$21:$I$21,0)),0)</f>
        <v>0</v>
      </c>
      <c r="Q847" s="26">
        <f>IF($H847&gt;J847,MIN($H847-J847,K847-J847)*INDEX('[1]2018_commission_structure-Start'!$A$21:$I$24,MATCH($E847,'[1]2018_commission_structure-Start'!$A$21:$A$24,0), MATCH(Q$1,'[1]2018_commission_structure-Start'!$A$21:$I$21,0)),0)</f>
        <v>0</v>
      </c>
      <c r="R847" s="26">
        <f>IF($H847&gt;K847,MIN($H847-K847,L847-K847)*INDEX('[1]2018_commission_structure-Start'!$A$21:$I$24,MATCH($E847,'[1]2018_commission_structure-Start'!$A$21:$A$24,0), MATCH(R$1,'[1]2018_commission_structure-Start'!$A$21:$I$21,0)),0)</f>
        <v>0</v>
      </c>
      <c r="S847" s="26">
        <f>IF(H847&gt;L847,(H847-L847)*INDEX('[1]2018_commission_structure-Start'!$A$21:$I$24,MATCH($E847,'[1]2018_commission_structure-Start'!$A$21:$A$24,0),MATCH(S$1,'[1]2018_commission_structure-Start'!$A$21:$I$21,0)),0)</f>
        <v>0</v>
      </c>
      <c r="T847" s="28">
        <f t="shared" si="136"/>
        <v>40838.700000000004</v>
      </c>
      <c r="U847" s="28">
        <f t="shared" si="137"/>
        <v>89190.700000000012</v>
      </c>
      <c r="V847" s="28">
        <f>MIN(H847,I847)*INDEX('[1]2018_commission_structure-Start'!$A$15:$J$18,MATCH($E847,'[1]2018_commission_structure-Start'!$A$15:$A$18,0),MATCH(V$1,'[1]2018_commission_structure-Start'!$A$15:$J$15,0))</f>
        <v>49006.439999999995</v>
      </c>
      <c r="W847" s="26">
        <f>IF($H847&gt;I847,MIN($H847-I847,J847-I847)*INDEX('[1]2018_commission_structure-Start'!$A$15:$J$18,MATCH($E847,'[1]2018_commission_structure-Start'!$A$15:$A$18,0),MATCH(W$1,'[1]2018_commission_structure-Start'!$A$15:$J$15,0)),0)</f>
        <v>0</v>
      </c>
      <c r="X847" s="26">
        <f>IF($H847&gt;J847,MIN($H847-J847,K847-J847)*INDEX('[1]2018_commission_structure-Start'!$A$15:$J$18,MATCH($E847,'[1]2018_commission_structure-Start'!$A$15:$A$18,0),MATCH(X$1,'[1]2018_commission_structure-Start'!$A$15:$J$15,0)),0)</f>
        <v>0</v>
      </c>
      <c r="Y847" s="26">
        <f>IF($H847&gt;K847,MIN($H847-K847,L847-K847)*INDEX('[1]2018_commission_structure-Start'!$A$15:$J$18,MATCH($E847,'[1]2018_commission_structure-Start'!$A$15:$A$18,0),MATCH(Y$1,'[1]2018_commission_structure-Start'!$A$15:$J$15,0)),0)</f>
        <v>0</v>
      </c>
      <c r="Z847" s="26">
        <f>IF(H847&gt;L847,(H847-L847)*INDEX('[1]2018_commission_structure-Start'!$A$21:$I$24,MATCH($E847,'[1]2018_commission_structure-Start'!$A$21:$A$24,0),MATCH(Z$1,'[1]2018_commission_structure-Start'!$A$21:$I$21,0)),0)</f>
        <v>0</v>
      </c>
      <c r="AA847" s="28">
        <f t="shared" si="138"/>
        <v>49006.439999999995</v>
      </c>
      <c r="AB847" s="28">
        <f t="shared" si="139"/>
        <v>97358.44</v>
      </c>
    </row>
    <row r="848" spans="1:28" x14ac:dyDescent="0.2">
      <c r="A848" s="25" t="str">
        <f t="shared" si="130"/>
        <v>Garnette Woodyear</v>
      </c>
      <c r="B848" s="25">
        <v>4866916575</v>
      </c>
      <c r="C848" s="25" t="s">
        <v>1641</v>
      </c>
      <c r="D848" s="25" t="s">
        <v>1642</v>
      </c>
      <c r="E848" s="25" t="s">
        <v>7</v>
      </c>
      <c r="F848" s="25">
        <v>45185</v>
      </c>
      <c r="G848" s="25">
        <f>COUNTIF([1]deals_closed!D:D,B848)</f>
        <v>22</v>
      </c>
      <c r="H848" s="26">
        <f>SUMIF([1]deals_closed!D:D,B848,[1]deals_closed!C:C)</f>
        <v>886977</v>
      </c>
      <c r="I848" s="26">
        <f>VLOOKUP(E848,'[1]2018_commission_structure-Start'!$A$22:$I$24,9,FALSE)</f>
        <v>500000</v>
      </c>
      <c r="J848" s="26">
        <f t="shared" si="131"/>
        <v>625000</v>
      </c>
      <c r="K848" s="26">
        <f t="shared" si="132"/>
        <v>750000</v>
      </c>
      <c r="L848" s="26">
        <f t="shared" si="133"/>
        <v>1000000</v>
      </c>
      <c r="M848" s="27">
        <f t="shared" si="134"/>
        <v>1.773954</v>
      </c>
      <c r="N848" s="25" t="str">
        <f t="shared" si="135"/>
        <v>150-200%</v>
      </c>
      <c r="O848" s="28">
        <f>MIN(H848,I848)*INDEX('[1]2018_commission_structure-Start'!$A$21:$I$24,MATCH($E848,'[1]2018_commission_structure-Start'!$A$21:$A$24,0),MATCH(O$1,'[1]2018_commission_structure-Start'!$A$21:$I$21,0))</f>
        <v>50000</v>
      </c>
      <c r="P848" s="26">
        <f>IF(H848&gt;I848,MIN(H848-I848,J848-I848)*INDEX('[1]2018_commission_structure-Start'!$A$21:$I$24,MATCH($E848,'[1]2018_commission_structure-Start'!$A$21:$A$24,0), MATCH(P$1,'[1]2018_commission_structure-Start'!$A$21:$I$21,0)),0)</f>
        <v>18750</v>
      </c>
      <c r="Q848" s="26">
        <f>IF($H848&gt;J848,MIN($H848-J848,K848-J848)*INDEX('[1]2018_commission_structure-Start'!$A$21:$I$24,MATCH($E848,'[1]2018_commission_structure-Start'!$A$21:$A$24,0), MATCH(Q$1,'[1]2018_commission_structure-Start'!$A$21:$I$21,0)),0)</f>
        <v>22500</v>
      </c>
      <c r="R848" s="26">
        <f>IF($H848&gt;K848,MIN($H848-K848,L848-K848)*INDEX('[1]2018_commission_structure-Start'!$A$21:$I$24,MATCH($E848,'[1]2018_commission_structure-Start'!$A$21:$A$24,0), MATCH(R$1,'[1]2018_commission_structure-Start'!$A$21:$I$21,0)),0)</f>
        <v>30134.94</v>
      </c>
      <c r="S848" s="26">
        <f>IF(H848&gt;L848,(H848-L848)*INDEX('[1]2018_commission_structure-Start'!$A$21:$I$24,MATCH($E848,'[1]2018_commission_structure-Start'!$A$21:$A$24,0),MATCH(S$1,'[1]2018_commission_structure-Start'!$A$21:$I$21,0)),0)</f>
        <v>0</v>
      </c>
      <c r="T848" s="28">
        <f t="shared" si="136"/>
        <v>121384.94</v>
      </c>
      <c r="U848" s="28">
        <f t="shared" si="137"/>
        <v>166569.94</v>
      </c>
      <c r="V848" s="28">
        <f>MIN(H848,I848)*INDEX('[1]2018_commission_structure-Start'!$A$15:$J$18,MATCH($E848,'[1]2018_commission_structure-Start'!$A$15:$A$18,0),MATCH(V$1,'[1]2018_commission_structure-Start'!$A$15:$J$15,0))</f>
        <v>60000</v>
      </c>
      <c r="W848" s="26">
        <f>IF($H848&gt;I848,MIN($H848-I848,J848-I848)*INDEX('[1]2018_commission_structure-Start'!$A$15:$J$18,MATCH($E848,'[1]2018_commission_structure-Start'!$A$15:$A$18,0),MATCH(W$1,'[1]2018_commission_structure-Start'!$A$15:$J$15,0)),0)</f>
        <v>21250</v>
      </c>
      <c r="X848" s="26">
        <f>IF($H848&gt;J848,MIN($H848-J848,K848-J848)*INDEX('[1]2018_commission_structure-Start'!$A$15:$J$18,MATCH($E848,'[1]2018_commission_structure-Start'!$A$15:$A$18,0),MATCH(X$1,'[1]2018_commission_structure-Start'!$A$15:$J$15,0)),0)</f>
        <v>25000</v>
      </c>
      <c r="Y848" s="26">
        <f>IF($H848&gt;K848,MIN($H848-K848,L848-K848)*INDEX('[1]2018_commission_structure-Start'!$A$15:$J$18,MATCH($E848,'[1]2018_commission_structure-Start'!$A$15:$A$18,0),MATCH(Y$1,'[1]2018_commission_structure-Start'!$A$15:$J$15,0)),0)</f>
        <v>30134.94</v>
      </c>
      <c r="Z848" s="26">
        <f>IF(H848&gt;L848,(H848-L848)*INDEX('[1]2018_commission_structure-Start'!$A$21:$I$24,MATCH($E848,'[1]2018_commission_structure-Start'!$A$21:$A$24,0),MATCH(Z$1,'[1]2018_commission_structure-Start'!$A$21:$I$21,0)),0)</f>
        <v>0</v>
      </c>
      <c r="AA848" s="28">
        <f t="shared" si="138"/>
        <v>136384.94</v>
      </c>
      <c r="AB848" s="28">
        <f t="shared" si="139"/>
        <v>181569.94</v>
      </c>
    </row>
    <row r="849" spans="1:28" x14ac:dyDescent="0.2">
      <c r="A849" s="25" t="str">
        <f t="shared" si="130"/>
        <v>Marleah Lingner</v>
      </c>
      <c r="B849" s="25">
        <v>4191160419</v>
      </c>
      <c r="C849" s="25" t="s">
        <v>1643</v>
      </c>
      <c r="D849" s="25" t="s">
        <v>1644</v>
      </c>
      <c r="E849" s="25" t="s">
        <v>7</v>
      </c>
      <c r="F849" s="25">
        <v>39616</v>
      </c>
      <c r="G849" s="25">
        <f>COUNTIF([1]deals_closed!D:D,B849)</f>
        <v>15</v>
      </c>
      <c r="H849" s="26">
        <f>SUMIF([1]deals_closed!D:D,B849,[1]deals_closed!C:C)</f>
        <v>641056</v>
      </c>
      <c r="I849" s="26">
        <f>VLOOKUP(E849,'[1]2018_commission_structure-Start'!$A$22:$I$24,9,FALSE)</f>
        <v>500000</v>
      </c>
      <c r="J849" s="26">
        <f t="shared" si="131"/>
        <v>625000</v>
      </c>
      <c r="K849" s="26">
        <f t="shared" si="132"/>
        <v>750000</v>
      </c>
      <c r="L849" s="26">
        <f t="shared" si="133"/>
        <v>1000000</v>
      </c>
      <c r="M849" s="27">
        <f t="shared" si="134"/>
        <v>1.2821119999999999</v>
      </c>
      <c r="N849" s="25" t="str">
        <f t="shared" si="135"/>
        <v>125-150%</v>
      </c>
      <c r="O849" s="28">
        <f>MIN(H849,I849)*INDEX('[1]2018_commission_structure-Start'!$A$21:$I$24,MATCH($E849,'[1]2018_commission_structure-Start'!$A$21:$A$24,0),MATCH(O$1,'[1]2018_commission_structure-Start'!$A$21:$I$21,0))</f>
        <v>50000</v>
      </c>
      <c r="P849" s="26">
        <f>IF(H849&gt;I849,MIN(H849-I849,J849-I849)*INDEX('[1]2018_commission_structure-Start'!$A$21:$I$24,MATCH($E849,'[1]2018_commission_structure-Start'!$A$21:$A$24,0), MATCH(P$1,'[1]2018_commission_structure-Start'!$A$21:$I$21,0)),0)</f>
        <v>18750</v>
      </c>
      <c r="Q849" s="26">
        <f>IF($H849&gt;J849,MIN($H849-J849,K849-J849)*INDEX('[1]2018_commission_structure-Start'!$A$21:$I$24,MATCH($E849,'[1]2018_commission_structure-Start'!$A$21:$A$24,0), MATCH(Q$1,'[1]2018_commission_structure-Start'!$A$21:$I$21,0)),0)</f>
        <v>2890.08</v>
      </c>
      <c r="R849" s="26">
        <f>IF($H849&gt;K849,MIN($H849-K849,L849-K849)*INDEX('[1]2018_commission_structure-Start'!$A$21:$I$24,MATCH($E849,'[1]2018_commission_structure-Start'!$A$21:$A$24,0), MATCH(R$1,'[1]2018_commission_structure-Start'!$A$21:$I$21,0)),0)</f>
        <v>0</v>
      </c>
      <c r="S849" s="26">
        <f>IF(H849&gt;L849,(H849-L849)*INDEX('[1]2018_commission_structure-Start'!$A$21:$I$24,MATCH($E849,'[1]2018_commission_structure-Start'!$A$21:$A$24,0),MATCH(S$1,'[1]2018_commission_structure-Start'!$A$21:$I$21,0)),0)</f>
        <v>0</v>
      </c>
      <c r="T849" s="28">
        <f t="shared" si="136"/>
        <v>71640.08</v>
      </c>
      <c r="U849" s="28">
        <f t="shared" si="137"/>
        <v>111256.08</v>
      </c>
      <c r="V849" s="28">
        <f>MIN(H849,I849)*INDEX('[1]2018_commission_structure-Start'!$A$15:$J$18,MATCH($E849,'[1]2018_commission_structure-Start'!$A$15:$A$18,0),MATCH(V$1,'[1]2018_commission_structure-Start'!$A$15:$J$15,0))</f>
        <v>60000</v>
      </c>
      <c r="W849" s="26">
        <f>IF($H849&gt;I849,MIN($H849-I849,J849-I849)*INDEX('[1]2018_commission_structure-Start'!$A$15:$J$18,MATCH($E849,'[1]2018_commission_structure-Start'!$A$15:$A$18,0),MATCH(W$1,'[1]2018_commission_structure-Start'!$A$15:$J$15,0)),0)</f>
        <v>21250</v>
      </c>
      <c r="X849" s="26">
        <f>IF($H849&gt;J849,MIN($H849-J849,K849-J849)*INDEX('[1]2018_commission_structure-Start'!$A$15:$J$18,MATCH($E849,'[1]2018_commission_structure-Start'!$A$15:$A$18,0),MATCH(X$1,'[1]2018_commission_structure-Start'!$A$15:$J$15,0)),0)</f>
        <v>3211.2000000000003</v>
      </c>
      <c r="Y849" s="26">
        <f>IF($H849&gt;K849,MIN($H849-K849,L849-K849)*INDEX('[1]2018_commission_structure-Start'!$A$15:$J$18,MATCH($E849,'[1]2018_commission_structure-Start'!$A$15:$A$18,0),MATCH(Y$1,'[1]2018_commission_structure-Start'!$A$15:$J$15,0)),0)</f>
        <v>0</v>
      </c>
      <c r="Z849" s="26">
        <f>IF(H849&gt;L849,(H849-L849)*INDEX('[1]2018_commission_structure-Start'!$A$21:$I$24,MATCH($E849,'[1]2018_commission_structure-Start'!$A$21:$A$24,0),MATCH(Z$1,'[1]2018_commission_structure-Start'!$A$21:$I$21,0)),0)</f>
        <v>0</v>
      </c>
      <c r="AA849" s="28">
        <f t="shared" si="138"/>
        <v>84461.2</v>
      </c>
      <c r="AB849" s="28">
        <f t="shared" si="139"/>
        <v>124077.2</v>
      </c>
    </row>
    <row r="850" spans="1:28" x14ac:dyDescent="0.2">
      <c r="A850" s="25" t="str">
        <f t="shared" si="130"/>
        <v>Anselma Paradise</v>
      </c>
      <c r="B850" s="25">
        <v>1442784075</v>
      </c>
      <c r="C850" s="25" t="s">
        <v>1645</v>
      </c>
      <c r="D850" s="25" t="s">
        <v>1646</v>
      </c>
      <c r="E850" s="25" t="s">
        <v>10</v>
      </c>
      <c r="F850" s="25">
        <v>102948</v>
      </c>
      <c r="G850" s="25">
        <f>COUNTIF([1]deals_closed!D:D,B850)</f>
        <v>24</v>
      </c>
      <c r="H850" s="26">
        <f>SUMIF([1]deals_closed!D:D,B850,[1]deals_closed!C:C)</f>
        <v>805015</v>
      </c>
      <c r="I850" s="26">
        <f>VLOOKUP(E850,'[1]2018_commission_structure-Start'!$A$22:$I$24,9,FALSE)</f>
        <v>750000</v>
      </c>
      <c r="J850" s="26">
        <f t="shared" si="131"/>
        <v>937500</v>
      </c>
      <c r="K850" s="26">
        <f t="shared" si="132"/>
        <v>1125000</v>
      </c>
      <c r="L850" s="26">
        <f t="shared" si="133"/>
        <v>1500000</v>
      </c>
      <c r="M850" s="27">
        <f t="shared" si="134"/>
        <v>1.0733533333333334</v>
      </c>
      <c r="N850" s="25" t="str">
        <f t="shared" si="135"/>
        <v>100-125%</v>
      </c>
      <c r="O850" s="28">
        <f>MIN(H850,I850)*INDEX('[1]2018_commission_structure-Start'!$A$21:$I$24,MATCH($E850,'[1]2018_commission_structure-Start'!$A$21:$A$24,0),MATCH(O$1,'[1]2018_commission_structure-Start'!$A$21:$I$21,0))</f>
        <v>112500</v>
      </c>
      <c r="P850" s="26">
        <f>IF(H850&gt;I850,MIN(H850-I850,J850-I850)*INDEX('[1]2018_commission_structure-Start'!$A$21:$I$24,MATCH($E850,'[1]2018_commission_structure-Start'!$A$21:$A$24,0), MATCH(P$1,'[1]2018_commission_structure-Start'!$A$21:$I$21,0)),0)</f>
        <v>10452.85</v>
      </c>
      <c r="Q850" s="26">
        <f>IF($H850&gt;J850,MIN($H850-J850,K850-J850)*INDEX('[1]2018_commission_structure-Start'!$A$21:$I$24,MATCH($E850,'[1]2018_commission_structure-Start'!$A$21:$A$24,0), MATCH(Q$1,'[1]2018_commission_structure-Start'!$A$21:$I$21,0)),0)</f>
        <v>0</v>
      </c>
      <c r="R850" s="26">
        <f>IF($H850&gt;K850,MIN($H850-K850,L850-K850)*INDEX('[1]2018_commission_structure-Start'!$A$21:$I$24,MATCH($E850,'[1]2018_commission_structure-Start'!$A$21:$A$24,0), MATCH(R$1,'[1]2018_commission_structure-Start'!$A$21:$I$21,0)),0)</f>
        <v>0</v>
      </c>
      <c r="S850" s="26">
        <f>IF(H850&gt;L850,(H850-L850)*INDEX('[1]2018_commission_structure-Start'!$A$21:$I$24,MATCH($E850,'[1]2018_commission_structure-Start'!$A$21:$A$24,0),MATCH(S$1,'[1]2018_commission_structure-Start'!$A$21:$I$21,0)),0)</f>
        <v>0</v>
      </c>
      <c r="T850" s="28">
        <f t="shared" si="136"/>
        <v>122952.85</v>
      </c>
      <c r="U850" s="28">
        <f t="shared" si="137"/>
        <v>225900.85</v>
      </c>
      <c r="V850" s="28">
        <f>MIN(H850,I850)*INDEX('[1]2018_commission_structure-Start'!$A$15:$J$18,MATCH($E850,'[1]2018_commission_structure-Start'!$A$15:$A$18,0),MATCH(V$1,'[1]2018_commission_structure-Start'!$A$15:$J$15,0))</f>
        <v>112500</v>
      </c>
      <c r="W850" s="26">
        <f>IF($H850&gt;I850,MIN($H850-I850,J850-I850)*INDEX('[1]2018_commission_structure-Start'!$A$15:$J$18,MATCH($E850,'[1]2018_commission_structure-Start'!$A$15:$A$18,0),MATCH(W$1,'[1]2018_commission_structure-Start'!$A$15:$J$15,0)),0)</f>
        <v>12103.3</v>
      </c>
      <c r="X850" s="26">
        <f>IF($H850&gt;J850,MIN($H850-J850,K850-J850)*INDEX('[1]2018_commission_structure-Start'!$A$15:$J$18,MATCH($E850,'[1]2018_commission_structure-Start'!$A$15:$A$18,0),MATCH(X$1,'[1]2018_commission_structure-Start'!$A$15:$J$15,0)),0)</f>
        <v>0</v>
      </c>
      <c r="Y850" s="26">
        <f>IF($H850&gt;K850,MIN($H850-K850,L850-K850)*INDEX('[1]2018_commission_structure-Start'!$A$15:$J$18,MATCH($E850,'[1]2018_commission_structure-Start'!$A$15:$A$18,0),MATCH(Y$1,'[1]2018_commission_structure-Start'!$A$15:$J$15,0)),0)</f>
        <v>0</v>
      </c>
      <c r="Z850" s="26">
        <f>IF(H850&gt;L850,(H850-L850)*INDEX('[1]2018_commission_structure-Start'!$A$21:$I$24,MATCH($E850,'[1]2018_commission_structure-Start'!$A$21:$A$24,0),MATCH(Z$1,'[1]2018_commission_structure-Start'!$A$21:$I$21,0)),0)</f>
        <v>0</v>
      </c>
      <c r="AA850" s="28">
        <f t="shared" si="138"/>
        <v>124603.3</v>
      </c>
      <c r="AB850" s="28">
        <f t="shared" si="139"/>
        <v>227551.3</v>
      </c>
    </row>
    <row r="851" spans="1:28" x14ac:dyDescent="0.2">
      <c r="A851" s="25" t="str">
        <f t="shared" si="130"/>
        <v>Wini Allenson</v>
      </c>
      <c r="B851" s="25">
        <v>5117202538</v>
      </c>
      <c r="C851" s="25" t="s">
        <v>1647</v>
      </c>
      <c r="D851" s="25" t="s">
        <v>1648</v>
      </c>
      <c r="E851" s="25" t="s">
        <v>7</v>
      </c>
      <c r="F851" s="25">
        <v>35279</v>
      </c>
      <c r="G851" s="25">
        <f>COUNTIF([1]deals_closed!D:D,B851)</f>
        <v>21</v>
      </c>
      <c r="H851" s="26">
        <f>SUMIF([1]deals_closed!D:D,B851,[1]deals_closed!C:C)</f>
        <v>639491</v>
      </c>
      <c r="I851" s="26">
        <f>VLOOKUP(E851,'[1]2018_commission_structure-Start'!$A$22:$I$24,9,FALSE)</f>
        <v>500000</v>
      </c>
      <c r="J851" s="26">
        <f t="shared" si="131"/>
        <v>625000</v>
      </c>
      <c r="K851" s="26">
        <f t="shared" si="132"/>
        <v>750000</v>
      </c>
      <c r="L851" s="26">
        <f t="shared" si="133"/>
        <v>1000000</v>
      </c>
      <c r="M851" s="27">
        <f t="shared" si="134"/>
        <v>1.2789820000000001</v>
      </c>
      <c r="N851" s="25" t="str">
        <f t="shared" si="135"/>
        <v>125-150%</v>
      </c>
      <c r="O851" s="28">
        <f>MIN(H851,I851)*INDEX('[1]2018_commission_structure-Start'!$A$21:$I$24,MATCH($E851,'[1]2018_commission_structure-Start'!$A$21:$A$24,0),MATCH(O$1,'[1]2018_commission_structure-Start'!$A$21:$I$21,0))</f>
        <v>50000</v>
      </c>
      <c r="P851" s="26">
        <f>IF(H851&gt;I851,MIN(H851-I851,J851-I851)*INDEX('[1]2018_commission_structure-Start'!$A$21:$I$24,MATCH($E851,'[1]2018_commission_structure-Start'!$A$21:$A$24,0), MATCH(P$1,'[1]2018_commission_structure-Start'!$A$21:$I$21,0)),0)</f>
        <v>18750</v>
      </c>
      <c r="Q851" s="26">
        <f>IF($H851&gt;J851,MIN($H851-J851,K851-J851)*INDEX('[1]2018_commission_structure-Start'!$A$21:$I$24,MATCH($E851,'[1]2018_commission_structure-Start'!$A$21:$A$24,0), MATCH(Q$1,'[1]2018_commission_structure-Start'!$A$21:$I$21,0)),0)</f>
        <v>2608.38</v>
      </c>
      <c r="R851" s="26">
        <f>IF($H851&gt;K851,MIN($H851-K851,L851-K851)*INDEX('[1]2018_commission_structure-Start'!$A$21:$I$24,MATCH($E851,'[1]2018_commission_structure-Start'!$A$21:$A$24,0), MATCH(R$1,'[1]2018_commission_structure-Start'!$A$21:$I$21,0)),0)</f>
        <v>0</v>
      </c>
      <c r="S851" s="26">
        <f>IF(H851&gt;L851,(H851-L851)*INDEX('[1]2018_commission_structure-Start'!$A$21:$I$24,MATCH($E851,'[1]2018_commission_structure-Start'!$A$21:$A$24,0),MATCH(S$1,'[1]2018_commission_structure-Start'!$A$21:$I$21,0)),0)</f>
        <v>0</v>
      </c>
      <c r="T851" s="28">
        <f t="shared" si="136"/>
        <v>71358.38</v>
      </c>
      <c r="U851" s="28">
        <f t="shared" si="137"/>
        <v>106637.38</v>
      </c>
      <c r="V851" s="28">
        <f>MIN(H851,I851)*INDEX('[1]2018_commission_structure-Start'!$A$15:$J$18,MATCH($E851,'[1]2018_commission_structure-Start'!$A$15:$A$18,0),MATCH(V$1,'[1]2018_commission_structure-Start'!$A$15:$J$15,0))</f>
        <v>60000</v>
      </c>
      <c r="W851" s="26">
        <f>IF($H851&gt;I851,MIN($H851-I851,J851-I851)*INDEX('[1]2018_commission_structure-Start'!$A$15:$J$18,MATCH($E851,'[1]2018_commission_structure-Start'!$A$15:$A$18,0),MATCH(W$1,'[1]2018_commission_structure-Start'!$A$15:$J$15,0)),0)</f>
        <v>21250</v>
      </c>
      <c r="X851" s="26">
        <f>IF($H851&gt;J851,MIN($H851-J851,K851-J851)*INDEX('[1]2018_commission_structure-Start'!$A$15:$J$18,MATCH($E851,'[1]2018_commission_structure-Start'!$A$15:$A$18,0),MATCH(X$1,'[1]2018_commission_structure-Start'!$A$15:$J$15,0)),0)</f>
        <v>2898.2000000000003</v>
      </c>
      <c r="Y851" s="26">
        <f>IF($H851&gt;K851,MIN($H851-K851,L851-K851)*INDEX('[1]2018_commission_structure-Start'!$A$15:$J$18,MATCH($E851,'[1]2018_commission_structure-Start'!$A$15:$A$18,0),MATCH(Y$1,'[1]2018_commission_structure-Start'!$A$15:$J$15,0)),0)</f>
        <v>0</v>
      </c>
      <c r="Z851" s="26">
        <f>IF(H851&gt;L851,(H851-L851)*INDEX('[1]2018_commission_structure-Start'!$A$21:$I$24,MATCH($E851,'[1]2018_commission_structure-Start'!$A$21:$A$24,0),MATCH(Z$1,'[1]2018_commission_structure-Start'!$A$21:$I$21,0)),0)</f>
        <v>0</v>
      </c>
      <c r="AA851" s="28">
        <f t="shared" si="138"/>
        <v>84148.2</v>
      </c>
      <c r="AB851" s="28">
        <f t="shared" si="139"/>
        <v>119427.2</v>
      </c>
    </row>
    <row r="852" spans="1:28" x14ac:dyDescent="0.2">
      <c r="A852" s="25" t="str">
        <f t="shared" si="130"/>
        <v>Lotta Thoresbie</v>
      </c>
      <c r="B852" s="25">
        <v>1657097021</v>
      </c>
      <c r="C852" s="25" t="s">
        <v>1649</v>
      </c>
      <c r="D852" s="25" t="s">
        <v>1650</v>
      </c>
      <c r="E852" s="25" t="s">
        <v>7</v>
      </c>
      <c r="F852" s="25">
        <v>50269</v>
      </c>
      <c r="G852" s="25">
        <f>COUNTIF([1]deals_closed!D:D,B852)</f>
        <v>21</v>
      </c>
      <c r="H852" s="26">
        <f>SUMIF([1]deals_closed!D:D,B852,[1]deals_closed!C:C)</f>
        <v>831018</v>
      </c>
      <c r="I852" s="26">
        <f>VLOOKUP(E852,'[1]2018_commission_structure-Start'!$A$22:$I$24,9,FALSE)</f>
        <v>500000</v>
      </c>
      <c r="J852" s="26">
        <f t="shared" si="131"/>
        <v>625000</v>
      </c>
      <c r="K852" s="26">
        <f t="shared" si="132"/>
        <v>750000</v>
      </c>
      <c r="L852" s="26">
        <f t="shared" si="133"/>
        <v>1000000</v>
      </c>
      <c r="M852" s="27">
        <f t="shared" si="134"/>
        <v>1.6620360000000001</v>
      </c>
      <c r="N852" s="25" t="str">
        <f t="shared" si="135"/>
        <v>150-200%</v>
      </c>
      <c r="O852" s="28">
        <f>MIN(H852,I852)*INDEX('[1]2018_commission_structure-Start'!$A$21:$I$24,MATCH($E852,'[1]2018_commission_structure-Start'!$A$21:$A$24,0),MATCH(O$1,'[1]2018_commission_structure-Start'!$A$21:$I$21,0))</f>
        <v>50000</v>
      </c>
      <c r="P852" s="26">
        <f>IF(H852&gt;I852,MIN(H852-I852,J852-I852)*INDEX('[1]2018_commission_structure-Start'!$A$21:$I$24,MATCH($E852,'[1]2018_commission_structure-Start'!$A$21:$A$24,0), MATCH(P$1,'[1]2018_commission_structure-Start'!$A$21:$I$21,0)),0)</f>
        <v>18750</v>
      </c>
      <c r="Q852" s="26">
        <f>IF($H852&gt;J852,MIN($H852-J852,K852-J852)*INDEX('[1]2018_commission_structure-Start'!$A$21:$I$24,MATCH($E852,'[1]2018_commission_structure-Start'!$A$21:$A$24,0), MATCH(Q$1,'[1]2018_commission_structure-Start'!$A$21:$I$21,0)),0)</f>
        <v>22500</v>
      </c>
      <c r="R852" s="26">
        <f>IF($H852&gt;K852,MIN($H852-K852,L852-K852)*INDEX('[1]2018_commission_structure-Start'!$A$21:$I$24,MATCH($E852,'[1]2018_commission_structure-Start'!$A$21:$A$24,0), MATCH(R$1,'[1]2018_commission_structure-Start'!$A$21:$I$21,0)),0)</f>
        <v>17823.96</v>
      </c>
      <c r="S852" s="26">
        <f>IF(H852&gt;L852,(H852-L852)*INDEX('[1]2018_commission_structure-Start'!$A$21:$I$24,MATCH($E852,'[1]2018_commission_structure-Start'!$A$21:$A$24,0),MATCH(S$1,'[1]2018_commission_structure-Start'!$A$21:$I$21,0)),0)</f>
        <v>0</v>
      </c>
      <c r="T852" s="28">
        <f t="shared" si="136"/>
        <v>109073.95999999999</v>
      </c>
      <c r="U852" s="28">
        <f t="shared" si="137"/>
        <v>159342.96</v>
      </c>
      <c r="V852" s="28">
        <f>MIN(H852,I852)*INDEX('[1]2018_commission_structure-Start'!$A$15:$J$18,MATCH($E852,'[1]2018_commission_structure-Start'!$A$15:$A$18,0),MATCH(V$1,'[1]2018_commission_structure-Start'!$A$15:$J$15,0))</f>
        <v>60000</v>
      </c>
      <c r="W852" s="26">
        <f>IF($H852&gt;I852,MIN($H852-I852,J852-I852)*INDEX('[1]2018_commission_structure-Start'!$A$15:$J$18,MATCH($E852,'[1]2018_commission_structure-Start'!$A$15:$A$18,0),MATCH(W$1,'[1]2018_commission_structure-Start'!$A$15:$J$15,0)),0)</f>
        <v>21250</v>
      </c>
      <c r="X852" s="26">
        <f>IF($H852&gt;J852,MIN($H852-J852,K852-J852)*INDEX('[1]2018_commission_structure-Start'!$A$15:$J$18,MATCH($E852,'[1]2018_commission_structure-Start'!$A$15:$A$18,0),MATCH(X$1,'[1]2018_commission_structure-Start'!$A$15:$J$15,0)),0)</f>
        <v>25000</v>
      </c>
      <c r="Y852" s="26">
        <f>IF($H852&gt;K852,MIN($H852-K852,L852-K852)*INDEX('[1]2018_commission_structure-Start'!$A$15:$J$18,MATCH($E852,'[1]2018_commission_structure-Start'!$A$15:$A$18,0),MATCH(Y$1,'[1]2018_commission_structure-Start'!$A$15:$J$15,0)),0)</f>
        <v>17823.96</v>
      </c>
      <c r="Z852" s="26">
        <f>IF(H852&gt;L852,(H852-L852)*INDEX('[1]2018_commission_structure-Start'!$A$21:$I$24,MATCH($E852,'[1]2018_commission_structure-Start'!$A$21:$A$24,0),MATCH(Z$1,'[1]2018_commission_structure-Start'!$A$21:$I$21,0)),0)</f>
        <v>0</v>
      </c>
      <c r="AA852" s="28">
        <f t="shared" si="138"/>
        <v>124073.95999999999</v>
      </c>
      <c r="AB852" s="28">
        <f t="shared" si="139"/>
        <v>174342.96</v>
      </c>
    </row>
    <row r="853" spans="1:28" x14ac:dyDescent="0.2">
      <c r="A853" s="25" t="str">
        <f t="shared" si="130"/>
        <v>Bil Riatt</v>
      </c>
      <c r="B853" s="25">
        <v>999389173</v>
      </c>
      <c r="C853" s="25" t="s">
        <v>1651</v>
      </c>
      <c r="D853" s="25" t="s">
        <v>1652</v>
      </c>
      <c r="E853" s="25" t="s">
        <v>7</v>
      </c>
      <c r="F853" s="25">
        <v>37224</v>
      </c>
      <c r="G853" s="25">
        <f>COUNTIF([1]deals_closed!D:D,B853)</f>
        <v>19</v>
      </c>
      <c r="H853" s="26">
        <f>SUMIF([1]deals_closed!D:D,B853,[1]deals_closed!C:C)</f>
        <v>652389</v>
      </c>
      <c r="I853" s="26">
        <f>VLOOKUP(E853,'[1]2018_commission_structure-Start'!$A$22:$I$24,9,FALSE)</f>
        <v>500000</v>
      </c>
      <c r="J853" s="26">
        <f t="shared" si="131"/>
        <v>625000</v>
      </c>
      <c r="K853" s="26">
        <f t="shared" si="132"/>
        <v>750000</v>
      </c>
      <c r="L853" s="26">
        <f t="shared" si="133"/>
        <v>1000000</v>
      </c>
      <c r="M853" s="27">
        <f t="shared" si="134"/>
        <v>1.304778</v>
      </c>
      <c r="N853" s="25" t="str">
        <f t="shared" si="135"/>
        <v>125-150%</v>
      </c>
      <c r="O853" s="28">
        <f>MIN(H853,I853)*INDEX('[1]2018_commission_structure-Start'!$A$21:$I$24,MATCH($E853,'[1]2018_commission_structure-Start'!$A$21:$A$24,0),MATCH(O$1,'[1]2018_commission_structure-Start'!$A$21:$I$21,0))</f>
        <v>50000</v>
      </c>
      <c r="P853" s="26">
        <f>IF(H853&gt;I853,MIN(H853-I853,J853-I853)*INDEX('[1]2018_commission_structure-Start'!$A$21:$I$24,MATCH($E853,'[1]2018_commission_structure-Start'!$A$21:$A$24,0), MATCH(P$1,'[1]2018_commission_structure-Start'!$A$21:$I$21,0)),0)</f>
        <v>18750</v>
      </c>
      <c r="Q853" s="26">
        <f>IF($H853&gt;J853,MIN($H853-J853,K853-J853)*INDEX('[1]2018_commission_structure-Start'!$A$21:$I$24,MATCH($E853,'[1]2018_commission_structure-Start'!$A$21:$A$24,0), MATCH(Q$1,'[1]2018_commission_structure-Start'!$A$21:$I$21,0)),0)</f>
        <v>4930.0199999999995</v>
      </c>
      <c r="R853" s="26">
        <f>IF($H853&gt;K853,MIN($H853-K853,L853-K853)*INDEX('[1]2018_commission_structure-Start'!$A$21:$I$24,MATCH($E853,'[1]2018_commission_structure-Start'!$A$21:$A$24,0), MATCH(R$1,'[1]2018_commission_structure-Start'!$A$21:$I$21,0)),0)</f>
        <v>0</v>
      </c>
      <c r="S853" s="26">
        <f>IF(H853&gt;L853,(H853-L853)*INDEX('[1]2018_commission_structure-Start'!$A$21:$I$24,MATCH($E853,'[1]2018_commission_structure-Start'!$A$21:$A$24,0),MATCH(S$1,'[1]2018_commission_structure-Start'!$A$21:$I$21,0)),0)</f>
        <v>0</v>
      </c>
      <c r="T853" s="28">
        <f t="shared" si="136"/>
        <v>73680.02</v>
      </c>
      <c r="U853" s="28">
        <f t="shared" si="137"/>
        <v>110904.02</v>
      </c>
      <c r="V853" s="28">
        <f>MIN(H853,I853)*INDEX('[1]2018_commission_structure-Start'!$A$15:$J$18,MATCH($E853,'[1]2018_commission_structure-Start'!$A$15:$A$18,0),MATCH(V$1,'[1]2018_commission_structure-Start'!$A$15:$J$15,0))</f>
        <v>60000</v>
      </c>
      <c r="W853" s="26">
        <f>IF($H853&gt;I853,MIN($H853-I853,J853-I853)*INDEX('[1]2018_commission_structure-Start'!$A$15:$J$18,MATCH($E853,'[1]2018_commission_structure-Start'!$A$15:$A$18,0),MATCH(W$1,'[1]2018_commission_structure-Start'!$A$15:$J$15,0)),0)</f>
        <v>21250</v>
      </c>
      <c r="X853" s="26">
        <f>IF($H853&gt;J853,MIN($H853-J853,K853-J853)*INDEX('[1]2018_commission_structure-Start'!$A$15:$J$18,MATCH($E853,'[1]2018_commission_structure-Start'!$A$15:$A$18,0),MATCH(X$1,'[1]2018_commission_structure-Start'!$A$15:$J$15,0)),0)</f>
        <v>5477.8</v>
      </c>
      <c r="Y853" s="26">
        <f>IF($H853&gt;K853,MIN($H853-K853,L853-K853)*INDEX('[1]2018_commission_structure-Start'!$A$15:$J$18,MATCH($E853,'[1]2018_commission_structure-Start'!$A$15:$A$18,0),MATCH(Y$1,'[1]2018_commission_structure-Start'!$A$15:$J$15,0)),0)</f>
        <v>0</v>
      </c>
      <c r="Z853" s="26">
        <f>IF(H853&gt;L853,(H853-L853)*INDEX('[1]2018_commission_structure-Start'!$A$21:$I$24,MATCH($E853,'[1]2018_commission_structure-Start'!$A$21:$A$24,0),MATCH(Z$1,'[1]2018_commission_structure-Start'!$A$21:$I$21,0)),0)</f>
        <v>0</v>
      </c>
      <c r="AA853" s="28">
        <f t="shared" si="138"/>
        <v>86727.8</v>
      </c>
      <c r="AB853" s="28">
        <f t="shared" si="139"/>
        <v>123951.8</v>
      </c>
    </row>
    <row r="854" spans="1:28" x14ac:dyDescent="0.2">
      <c r="A854" s="25" t="str">
        <f t="shared" si="130"/>
        <v>Mellicent Hopkyns</v>
      </c>
      <c r="B854" s="25">
        <v>9008589443</v>
      </c>
      <c r="C854" s="25" t="s">
        <v>1653</v>
      </c>
      <c r="D854" s="25" t="s">
        <v>1654</v>
      </c>
      <c r="E854" s="25" t="s">
        <v>29</v>
      </c>
      <c r="F854" s="25">
        <v>77458</v>
      </c>
      <c r="G854" s="25">
        <f>COUNTIF([1]deals_closed!D:D,B854)</f>
        <v>18</v>
      </c>
      <c r="H854" s="26">
        <f>SUMIF([1]deals_closed!D:D,B854,[1]deals_closed!C:C)</f>
        <v>620204</v>
      </c>
      <c r="I854" s="26">
        <f>VLOOKUP(E854,'[1]2018_commission_structure-Start'!$A$22:$I$24,9,FALSE)</f>
        <v>600000</v>
      </c>
      <c r="J854" s="26">
        <f t="shared" si="131"/>
        <v>750000</v>
      </c>
      <c r="K854" s="26">
        <f t="shared" si="132"/>
        <v>900000</v>
      </c>
      <c r="L854" s="26">
        <f t="shared" si="133"/>
        <v>1200000</v>
      </c>
      <c r="M854" s="27">
        <f t="shared" si="134"/>
        <v>1.0336733333333334</v>
      </c>
      <c r="N854" s="25" t="str">
        <f t="shared" si="135"/>
        <v>100-125%</v>
      </c>
      <c r="O854" s="28">
        <f>MIN(H854,I854)*INDEX('[1]2018_commission_structure-Start'!$A$21:$I$24,MATCH($E854,'[1]2018_commission_structure-Start'!$A$21:$A$24,0),MATCH(O$1,'[1]2018_commission_structure-Start'!$A$21:$I$21,0))</f>
        <v>78000</v>
      </c>
      <c r="P854" s="26">
        <f>IF(H854&gt;I854,MIN(H854-I854,J854-I854)*INDEX('[1]2018_commission_structure-Start'!$A$21:$I$24,MATCH($E854,'[1]2018_commission_structure-Start'!$A$21:$A$24,0), MATCH(P$1,'[1]2018_commission_structure-Start'!$A$21:$I$21,0)),0)</f>
        <v>3434.6800000000003</v>
      </c>
      <c r="Q854" s="26">
        <f>IF($H854&gt;J854,MIN($H854-J854,K854-J854)*INDEX('[1]2018_commission_structure-Start'!$A$21:$I$24,MATCH($E854,'[1]2018_commission_structure-Start'!$A$21:$A$24,0), MATCH(Q$1,'[1]2018_commission_structure-Start'!$A$21:$I$21,0)),0)</f>
        <v>0</v>
      </c>
      <c r="R854" s="26">
        <f>IF($H854&gt;K854,MIN($H854-K854,L854-K854)*INDEX('[1]2018_commission_structure-Start'!$A$21:$I$24,MATCH($E854,'[1]2018_commission_structure-Start'!$A$21:$A$24,0), MATCH(R$1,'[1]2018_commission_structure-Start'!$A$21:$I$21,0)),0)</f>
        <v>0</v>
      </c>
      <c r="S854" s="26">
        <f>IF(H854&gt;L854,(H854-L854)*INDEX('[1]2018_commission_structure-Start'!$A$21:$I$24,MATCH($E854,'[1]2018_commission_structure-Start'!$A$21:$A$24,0),MATCH(S$1,'[1]2018_commission_structure-Start'!$A$21:$I$21,0)),0)</f>
        <v>0</v>
      </c>
      <c r="T854" s="28">
        <f t="shared" si="136"/>
        <v>81434.679999999993</v>
      </c>
      <c r="U854" s="28">
        <f t="shared" si="137"/>
        <v>158892.68</v>
      </c>
      <c r="V854" s="28">
        <f>MIN(H854,I854)*INDEX('[1]2018_commission_structure-Start'!$A$15:$J$18,MATCH($E854,'[1]2018_commission_structure-Start'!$A$15:$A$18,0),MATCH(V$1,'[1]2018_commission_structure-Start'!$A$15:$J$15,0))</f>
        <v>90000</v>
      </c>
      <c r="W854" s="26">
        <f>IF($H854&gt;I854,MIN($H854-I854,J854-I854)*INDEX('[1]2018_commission_structure-Start'!$A$15:$J$18,MATCH($E854,'[1]2018_commission_structure-Start'!$A$15:$A$18,0),MATCH(W$1,'[1]2018_commission_structure-Start'!$A$15:$J$15,0)),0)</f>
        <v>3636.72</v>
      </c>
      <c r="X854" s="26">
        <f>IF($H854&gt;J854,MIN($H854-J854,K854-J854)*INDEX('[1]2018_commission_structure-Start'!$A$15:$J$18,MATCH($E854,'[1]2018_commission_structure-Start'!$A$15:$A$18,0),MATCH(X$1,'[1]2018_commission_structure-Start'!$A$15:$J$15,0)),0)</f>
        <v>0</v>
      </c>
      <c r="Y854" s="26">
        <f>IF($H854&gt;K854,MIN($H854-K854,L854-K854)*INDEX('[1]2018_commission_structure-Start'!$A$15:$J$18,MATCH($E854,'[1]2018_commission_structure-Start'!$A$15:$A$18,0),MATCH(Y$1,'[1]2018_commission_structure-Start'!$A$15:$J$15,0)),0)</f>
        <v>0</v>
      </c>
      <c r="Z854" s="26">
        <f>IF(H854&gt;L854,(H854-L854)*INDEX('[1]2018_commission_structure-Start'!$A$21:$I$24,MATCH($E854,'[1]2018_commission_structure-Start'!$A$21:$A$24,0),MATCH(Z$1,'[1]2018_commission_structure-Start'!$A$21:$I$21,0)),0)</f>
        <v>0</v>
      </c>
      <c r="AA854" s="28">
        <f t="shared" si="138"/>
        <v>93636.72</v>
      </c>
      <c r="AB854" s="28">
        <f t="shared" si="139"/>
        <v>171094.72</v>
      </c>
    </row>
    <row r="855" spans="1:28" x14ac:dyDescent="0.2">
      <c r="A855" s="25" t="str">
        <f t="shared" si="130"/>
        <v>Ezequiel Kull</v>
      </c>
      <c r="B855" s="25">
        <v>1729795870</v>
      </c>
      <c r="C855" s="25" t="s">
        <v>1655</v>
      </c>
      <c r="D855" s="25" t="s">
        <v>1656</v>
      </c>
      <c r="E855" s="25" t="s">
        <v>29</v>
      </c>
      <c r="F855" s="25">
        <v>71506</v>
      </c>
      <c r="G855" s="25">
        <f>COUNTIF([1]deals_closed!D:D,B855)</f>
        <v>18</v>
      </c>
      <c r="H855" s="26">
        <f>SUMIF([1]deals_closed!D:D,B855,[1]deals_closed!C:C)</f>
        <v>642239</v>
      </c>
      <c r="I855" s="26">
        <f>VLOOKUP(E855,'[1]2018_commission_structure-Start'!$A$22:$I$24,9,FALSE)</f>
        <v>600000</v>
      </c>
      <c r="J855" s="26">
        <f t="shared" si="131"/>
        <v>750000</v>
      </c>
      <c r="K855" s="26">
        <f t="shared" si="132"/>
        <v>900000</v>
      </c>
      <c r="L855" s="26">
        <f t="shared" si="133"/>
        <v>1200000</v>
      </c>
      <c r="M855" s="27">
        <f t="shared" si="134"/>
        <v>1.0703983333333333</v>
      </c>
      <c r="N855" s="25" t="str">
        <f t="shared" si="135"/>
        <v>100-125%</v>
      </c>
      <c r="O855" s="28">
        <f>MIN(H855,I855)*INDEX('[1]2018_commission_structure-Start'!$A$21:$I$24,MATCH($E855,'[1]2018_commission_structure-Start'!$A$21:$A$24,0),MATCH(O$1,'[1]2018_commission_structure-Start'!$A$21:$I$21,0))</f>
        <v>78000</v>
      </c>
      <c r="P855" s="26">
        <f>IF(H855&gt;I855,MIN(H855-I855,J855-I855)*INDEX('[1]2018_commission_structure-Start'!$A$21:$I$24,MATCH($E855,'[1]2018_commission_structure-Start'!$A$21:$A$24,0), MATCH(P$1,'[1]2018_commission_structure-Start'!$A$21:$I$21,0)),0)</f>
        <v>7180.63</v>
      </c>
      <c r="Q855" s="26">
        <f>IF($H855&gt;J855,MIN($H855-J855,K855-J855)*INDEX('[1]2018_commission_structure-Start'!$A$21:$I$24,MATCH($E855,'[1]2018_commission_structure-Start'!$A$21:$A$24,0), MATCH(Q$1,'[1]2018_commission_structure-Start'!$A$21:$I$21,0)),0)</f>
        <v>0</v>
      </c>
      <c r="R855" s="26">
        <f>IF($H855&gt;K855,MIN($H855-K855,L855-K855)*INDEX('[1]2018_commission_structure-Start'!$A$21:$I$24,MATCH($E855,'[1]2018_commission_structure-Start'!$A$21:$A$24,0), MATCH(R$1,'[1]2018_commission_structure-Start'!$A$21:$I$21,0)),0)</f>
        <v>0</v>
      </c>
      <c r="S855" s="26">
        <f>IF(H855&gt;L855,(H855-L855)*INDEX('[1]2018_commission_structure-Start'!$A$21:$I$24,MATCH($E855,'[1]2018_commission_structure-Start'!$A$21:$A$24,0),MATCH(S$1,'[1]2018_commission_structure-Start'!$A$21:$I$21,0)),0)</f>
        <v>0</v>
      </c>
      <c r="T855" s="28">
        <f t="shared" si="136"/>
        <v>85180.63</v>
      </c>
      <c r="U855" s="28">
        <f t="shared" si="137"/>
        <v>156686.63</v>
      </c>
      <c r="V855" s="28">
        <f>MIN(H855,I855)*INDEX('[1]2018_commission_structure-Start'!$A$15:$J$18,MATCH($E855,'[1]2018_commission_structure-Start'!$A$15:$A$18,0),MATCH(V$1,'[1]2018_commission_structure-Start'!$A$15:$J$15,0))</f>
        <v>90000</v>
      </c>
      <c r="W855" s="26">
        <f>IF($H855&gt;I855,MIN($H855-I855,J855-I855)*INDEX('[1]2018_commission_structure-Start'!$A$15:$J$18,MATCH($E855,'[1]2018_commission_structure-Start'!$A$15:$A$18,0),MATCH(W$1,'[1]2018_commission_structure-Start'!$A$15:$J$15,0)),0)</f>
        <v>7603.0199999999995</v>
      </c>
      <c r="X855" s="26">
        <f>IF($H855&gt;J855,MIN($H855-J855,K855-J855)*INDEX('[1]2018_commission_structure-Start'!$A$15:$J$18,MATCH($E855,'[1]2018_commission_structure-Start'!$A$15:$A$18,0),MATCH(X$1,'[1]2018_commission_structure-Start'!$A$15:$J$15,0)),0)</f>
        <v>0</v>
      </c>
      <c r="Y855" s="26">
        <f>IF($H855&gt;K855,MIN($H855-K855,L855-K855)*INDEX('[1]2018_commission_structure-Start'!$A$15:$J$18,MATCH($E855,'[1]2018_commission_structure-Start'!$A$15:$A$18,0),MATCH(Y$1,'[1]2018_commission_structure-Start'!$A$15:$J$15,0)),0)</f>
        <v>0</v>
      </c>
      <c r="Z855" s="26">
        <f>IF(H855&gt;L855,(H855-L855)*INDEX('[1]2018_commission_structure-Start'!$A$21:$I$24,MATCH($E855,'[1]2018_commission_structure-Start'!$A$21:$A$24,0),MATCH(Z$1,'[1]2018_commission_structure-Start'!$A$21:$I$21,0)),0)</f>
        <v>0</v>
      </c>
      <c r="AA855" s="28">
        <f t="shared" si="138"/>
        <v>97603.02</v>
      </c>
      <c r="AB855" s="28">
        <f t="shared" si="139"/>
        <v>169109.02000000002</v>
      </c>
    </row>
    <row r="856" spans="1:28" x14ac:dyDescent="0.2">
      <c r="A856" s="25" t="str">
        <f t="shared" si="130"/>
        <v>Barth McGifford</v>
      </c>
      <c r="B856" s="25">
        <v>9483290694</v>
      </c>
      <c r="C856" s="25" t="s">
        <v>1657</v>
      </c>
      <c r="D856" s="25" t="s">
        <v>1658</v>
      </c>
      <c r="E856" s="25" t="s">
        <v>7</v>
      </c>
      <c r="F856" s="25">
        <v>41287</v>
      </c>
      <c r="G856" s="25">
        <f>COUNTIF([1]deals_closed!D:D,B856)</f>
        <v>26</v>
      </c>
      <c r="H856" s="26">
        <f>SUMIF([1]deals_closed!D:D,B856,[1]deals_closed!C:C)</f>
        <v>937682</v>
      </c>
      <c r="I856" s="26">
        <f>VLOOKUP(E856,'[1]2018_commission_structure-Start'!$A$22:$I$24,9,FALSE)</f>
        <v>500000</v>
      </c>
      <c r="J856" s="26">
        <f t="shared" si="131"/>
        <v>625000</v>
      </c>
      <c r="K856" s="26">
        <f t="shared" si="132"/>
        <v>750000</v>
      </c>
      <c r="L856" s="26">
        <f t="shared" si="133"/>
        <v>1000000</v>
      </c>
      <c r="M856" s="27">
        <f t="shared" si="134"/>
        <v>1.875364</v>
      </c>
      <c r="N856" s="25" t="str">
        <f t="shared" si="135"/>
        <v>150-200%</v>
      </c>
      <c r="O856" s="28">
        <f>MIN(H856,I856)*INDEX('[1]2018_commission_structure-Start'!$A$21:$I$24,MATCH($E856,'[1]2018_commission_structure-Start'!$A$21:$A$24,0),MATCH(O$1,'[1]2018_commission_structure-Start'!$A$21:$I$21,0))</f>
        <v>50000</v>
      </c>
      <c r="P856" s="26">
        <f>IF(H856&gt;I856,MIN(H856-I856,J856-I856)*INDEX('[1]2018_commission_structure-Start'!$A$21:$I$24,MATCH($E856,'[1]2018_commission_structure-Start'!$A$21:$A$24,0), MATCH(P$1,'[1]2018_commission_structure-Start'!$A$21:$I$21,0)),0)</f>
        <v>18750</v>
      </c>
      <c r="Q856" s="26">
        <f>IF($H856&gt;J856,MIN($H856-J856,K856-J856)*INDEX('[1]2018_commission_structure-Start'!$A$21:$I$24,MATCH($E856,'[1]2018_commission_structure-Start'!$A$21:$A$24,0), MATCH(Q$1,'[1]2018_commission_structure-Start'!$A$21:$I$21,0)),0)</f>
        <v>22500</v>
      </c>
      <c r="R856" s="26">
        <f>IF($H856&gt;K856,MIN($H856-K856,L856-K856)*INDEX('[1]2018_commission_structure-Start'!$A$21:$I$24,MATCH($E856,'[1]2018_commission_structure-Start'!$A$21:$A$24,0), MATCH(R$1,'[1]2018_commission_structure-Start'!$A$21:$I$21,0)),0)</f>
        <v>41290.04</v>
      </c>
      <c r="S856" s="26">
        <f>IF(H856&gt;L856,(H856-L856)*INDEX('[1]2018_commission_structure-Start'!$A$21:$I$24,MATCH($E856,'[1]2018_commission_structure-Start'!$A$21:$A$24,0),MATCH(S$1,'[1]2018_commission_structure-Start'!$A$21:$I$21,0)),0)</f>
        <v>0</v>
      </c>
      <c r="T856" s="28">
        <f t="shared" si="136"/>
        <v>132540.04</v>
      </c>
      <c r="U856" s="28">
        <f t="shared" si="137"/>
        <v>173827.04</v>
      </c>
      <c r="V856" s="28">
        <f>MIN(H856,I856)*INDEX('[1]2018_commission_structure-Start'!$A$15:$J$18,MATCH($E856,'[1]2018_commission_structure-Start'!$A$15:$A$18,0),MATCH(V$1,'[1]2018_commission_structure-Start'!$A$15:$J$15,0))</f>
        <v>60000</v>
      </c>
      <c r="W856" s="26">
        <f>IF($H856&gt;I856,MIN($H856-I856,J856-I856)*INDEX('[1]2018_commission_structure-Start'!$A$15:$J$18,MATCH($E856,'[1]2018_commission_structure-Start'!$A$15:$A$18,0),MATCH(W$1,'[1]2018_commission_structure-Start'!$A$15:$J$15,0)),0)</f>
        <v>21250</v>
      </c>
      <c r="X856" s="26">
        <f>IF($H856&gt;J856,MIN($H856-J856,K856-J856)*INDEX('[1]2018_commission_structure-Start'!$A$15:$J$18,MATCH($E856,'[1]2018_commission_structure-Start'!$A$15:$A$18,0),MATCH(X$1,'[1]2018_commission_structure-Start'!$A$15:$J$15,0)),0)</f>
        <v>25000</v>
      </c>
      <c r="Y856" s="26">
        <f>IF($H856&gt;K856,MIN($H856-K856,L856-K856)*INDEX('[1]2018_commission_structure-Start'!$A$15:$J$18,MATCH($E856,'[1]2018_commission_structure-Start'!$A$15:$A$18,0),MATCH(Y$1,'[1]2018_commission_structure-Start'!$A$15:$J$15,0)),0)</f>
        <v>41290.04</v>
      </c>
      <c r="Z856" s="26">
        <f>IF(H856&gt;L856,(H856-L856)*INDEX('[1]2018_commission_structure-Start'!$A$21:$I$24,MATCH($E856,'[1]2018_commission_structure-Start'!$A$21:$A$24,0),MATCH(Z$1,'[1]2018_commission_structure-Start'!$A$21:$I$21,0)),0)</f>
        <v>0</v>
      </c>
      <c r="AA856" s="28">
        <f t="shared" si="138"/>
        <v>147540.04</v>
      </c>
      <c r="AB856" s="28">
        <f t="shared" si="139"/>
        <v>188827.04</v>
      </c>
    </row>
    <row r="857" spans="1:28" x14ac:dyDescent="0.2">
      <c r="A857" s="25" t="str">
        <f t="shared" si="130"/>
        <v>Rosaline Joanic</v>
      </c>
      <c r="B857" s="25">
        <v>1096335336</v>
      </c>
      <c r="C857" s="25" t="s">
        <v>1659</v>
      </c>
      <c r="D857" s="25" t="s">
        <v>1660</v>
      </c>
      <c r="E857" s="25" t="s">
        <v>10</v>
      </c>
      <c r="F857" s="25">
        <v>86014</v>
      </c>
      <c r="G857" s="25">
        <f>COUNTIF([1]deals_closed!D:D,B857)</f>
        <v>24</v>
      </c>
      <c r="H857" s="26">
        <f>SUMIF([1]deals_closed!D:D,B857,[1]deals_closed!C:C)</f>
        <v>916522</v>
      </c>
      <c r="I857" s="26">
        <f>VLOOKUP(E857,'[1]2018_commission_structure-Start'!$A$22:$I$24,9,FALSE)</f>
        <v>750000</v>
      </c>
      <c r="J857" s="26">
        <f t="shared" si="131"/>
        <v>937500</v>
      </c>
      <c r="K857" s="26">
        <f t="shared" si="132"/>
        <v>1125000</v>
      </c>
      <c r="L857" s="26">
        <f t="shared" si="133"/>
        <v>1500000</v>
      </c>
      <c r="M857" s="27">
        <f t="shared" si="134"/>
        <v>1.2220293333333334</v>
      </c>
      <c r="N857" s="25" t="str">
        <f t="shared" si="135"/>
        <v>100-125%</v>
      </c>
      <c r="O857" s="28">
        <f>MIN(H857,I857)*INDEX('[1]2018_commission_structure-Start'!$A$21:$I$24,MATCH($E857,'[1]2018_commission_structure-Start'!$A$21:$A$24,0),MATCH(O$1,'[1]2018_commission_structure-Start'!$A$21:$I$21,0))</f>
        <v>112500</v>
      </c>
      <c r="P857" s="26">
        <f>IF(H857&gt;I857,MIN(H857-I857,J857-I857)*INDEX('[1]2018_commission_structure-Start'!$A$21:$I$24,MATCH($E857,'[1]2018_commission_structure-Start'!$A$21:$A$24,0), MATCH(P$1,'[1]2018_commission_structure-Start'!$A$21:$I$21,0)),0)</f>
        <v>31639.18</v>
      </c>
      <c r="Q857" s="26">
        <f>IF($H857&gt;J857,MIN($H857-J857,K857-J857)*INDEX('[1]2018_commission_structure-Start'!$A$21:$I$24,MATCH($E857,'[1]2018_commission_structure-Start'!$A$21:$A$24,0), MATCH(Q$1,'[1]2018_commission_structure-Start'!$A$21:$I$21,0)),0)</f>
        <v>0</v>
      </c>
      <c r="R857" s="26">
        <f>IF($H857&gt;K857,MIN($H857-K857,L857-K857)*INDEX('[1]2018_commission_structure-Start'!$A$21:$I$24,MATCH($E857,'[1]2018_commission_structure-Start'!$A$21:$A$24,0), MATCH(R$1,'[1]2018_commission_structure-Start'!$A$21:$I$21,0)),0)</f>
        <v>0</v>
      </c>
      <c r="S857" s="26">
        <f>IF(H857&gt;L857,(H857-L857)*INDEX('[1]2018_commission_structure-Start'!$A$21:$I$24,MATCH($E857,'[1]2018_commission_structure-Start'!$A$21:$A$24,0),MATCH(S$1,'[1]2018_commission_structure-Start'!$A$21:$I$21,0)),0)</f>
        <v>0</v>
      </c>
      <c r="T857" s="28">
        <f t="shared" si="136"/>
        <v>144139.18</v>
      </c>
      <c r="U857" s="28">
        <f t="shared" si="137"/>
        <v>230153.18</v>
      </c>
      <c r="V857" s="28">
        <f>MIN(H857,I857)*INDEX('[1]2018_commission_structure-Start'!$A$15:$J$18,MATCH($E857,'[1]2018_commission_structure-Start'!$A$15:$A$18,0),MATCH(V$1,'[1]2018_commission_structure-Start'!$A$15:$J$15,0))</f>
        <v>112500</v>
      </c>
      <c r="W857" s="26">
        <f>IF($H857&gt;I857,MIN($H857-I857,J857-I857)*INDEX('[1]2018_commission_structure-Start'!$A$15:$J$18,MATCH($E857,'[1]2018_commission_structure-Start'!$A$15:$A$18,0),MATCH(W$1,'[1]2018_commission_structure-Start'!$A$15:$J$15,0)),0)</f>
        <v>36634.840000000004</v>
      </c>
      <c r="X857" s="26">
        <f>IF($H857&gt;J857,MIN($H857-J857,K857-J857)*INDEX('[1]2018_commission_structure-Start'!$A$15:$J$18,MATCH($E857,'[1]2018_commission_structure-Start'!$A$15:$A$18,0),MATCH(X$1,'[1]2018_commission_structure-Start'!$A$15:$J$15,0)),0)</f>
        <v>0</v>
      </c>
      <c r="Y857" s="26">
        <f>IF($H857&gt;K857,MIN($H857-K857,L857-K857)*INDEX('[1]2018_commission_structure-Start'!$A$15:$J$18,MATCH($E857,'[1]2018_commission_structure-Start'!$A$15:$A$18,0),MATCH(Y$1,'[1]2018_commission_structure-Start'!$A$15:$J$15,0)),0)</f>
        <v>0</v>
      </c>
      <c r="Z857" s="26">
        <f>IF(H857&gt;L857,(H857-L857)*INDEX('[1]2018_commission_structure-Start'!$A$21:$I$24,MATCH($E857,'[1]2018_commission_structure-Start'!$A$21:$A$24,0),MATCH(Z$1,'[1]2018_commission_structure-Start'!$A$21:$I$21,0)),0)</f>
        <v>0</v>
      </c>
      <c r="AA857" s="28">
        <f t="shared" si="138"/>
        <v>149134.84</v>
      </c>
      <c r="AB857" s="28">
        <f t="shared" si="139"/>
        <v>235148.84</v>
      </c>
    </row>
    <row r="858" spans="1:28" x14ac:dyDescent="0.2">
      <c r="A858" s="25" t="str">
        <f t="shared" si="130"/>
        <v>Glennie Giorgio</v>
      </c>
      <c r="B858" s="25">
        <v>9331851693</v>
      </c>
      <c r="C858" s="25" t="s">
        <v>1661</v>
      </c>
      <c r="D858" s="25" t="s">
        <v>1135</v>
      </c>
      <c r="E858" s="25" t="s">
        <v>7</v>
      </c>
      <c r="F858" s="25">
        <v>37472</v>
      </c>
      <c r="G858" s="25">
        <f>COUNTIF([1]deals_closed!D:D,B858)</f>
        <v>22</v>
      </c>
      <c r="H858" s="26">
        <f>SUMIF([1]deals_closed!D:D,B858,[1]deals_closed!C:C)</f>
        <v>651320</v>
      </c>
      <c r="I858" s="26">
        <f>VLOOKUP(E858,'[1]2018_commission_structure-Start'!$A$22:$I$24,9,FALSE)</f>
        <v>500000</v>
      </c>
      <c r="J858" s="26">
        <f t="shared" si="131"/>
        <v>625000</v>
      </c>
      <c r="K858" s="26">
        <f t="shared" si="132"/>
        <v>750000</v>
      </c>
      <c r="L858" s="26">
        <f t="shared" si="133"/>
        <v>1000000</v>
      </c>
      <c r="M858" s="27">
        <f t="shared" si="134"/>
        <v>1.30264</v>
      </c>
      <c r="N858" s="25" t="str">
        <f t="shared" si="135"/>
        <v>125-150%</v>
      </c>
      <c r="O858" s="28">
        <f>MIN(H858,I858)*INDEX('[1]2018_commission_structure-Start'!$A$21:$I$24,MATCH($E858,'[1]2018_commission_structure-Start'!$A$21:$A$24,0),MATCH(O$1,'[1]2018_commission_structure-Start'!$A$21:$I$21,0))</f>
        <v>50000</v>
      </c>
      <c r="P858" s="26">
        <f>IF(H858&gt;I858,MIN(H858-I858,J858-I858)*INDEX('[1]2018_commission_structure-Start'!$A$21:$I$24,MATCH($E858,'[1]2018_commission_structure-Start'!$A$21:$A$24,0), MATCH(P$1,'[1]2018_commission_structure-Start'!$A$21:$I$21,0)),0)</f>
        <v>18750</v>
      </c>
      <c r="Q858" s="26">
        <f>IF($H858&gt;J858,MIN($H858-J858,K858-J858)*INDEX('[1]2018_commission_structure-Start'!$A$21:$I$24,MATCH($E858,'[1]2018_commission_structure-Start'!$A$21:$A$24,0), MATCH(Q$1,'[1]2018_commission_structure-Start'!$A$21:$I$21,0)),0)</f>
        <v>4737.5999999999995</v>
      </c>
      <c r="R858" s="26">
        <f>IF($H858&gt;K858,MIN($H858-K858,L858-K858)*INDEX('[1]2018_commission_structure-Start'!$A$21:$I$24,MATCH($E858,'[1]2018_commission_structure-Start'!$A$21:$A$24,0), MATCH(R$1,'[1]2018_commission_structure-Start'!$A$21:$I$21,0)),0)</f>
        <v>0</v>
      </c>
      <c r="S858" s="26">
        <f>IF(H858&gt;L858,(H858-L858)*INDEX('[1]2018_commission_structure-Start'!$A$21:$I$24,MATCH($E858,'[1]2018_commission_structure-Start'!$A$21:$A$24,0),MATCH(S$1,'[1]2018_commission_structure-Start'!$A$21:$I$21,0)),0)</f>
        <v>0</v>
      </c>
      <c r="T858" s="28">
        <f t="shared" si="136"/>
        <v>73487.600000000006</v>
      </c>
      <c r="U858" s="28">
        <f t="shared" si="137"/>
        <v>110959.6</v>
      </c>
      <c r="V858" s="28">
        <f>MIN(H858,I858)*INDEX('[1]2018_commission_structure-Start'!$A$15:$J$18,MATCH($E858,'[1]2018_commission_structure-Start'!$A$15:$A$18,0),MATCH(V$1,'[1]2018_commission_structure-Start'!$A$15:$J$15,0))</f>
        <v>60000</v>
      </c>
      <c r="W858" s="26">
        <f>IF($H858&gt;I858,MIN($H858-I858,J858-I858)*INDEX('[1]2018_commission_structure-Start'!$A$15:$J$18,MATCH($E858,'[1]2018_commission_structure-Start'!$A$15:$A$18,0),MATCH(W$1,'[1]2018_commission_structure-Start'!$A$15:$J$15,0)),0)</f>
        <v>21250</v>
      </c>
      <c r="X858" s="26">
        <f>IF($H858&gt;J858,MIN($H858-J858,K858-J858)*INDEX('[1]2018_commission_structure-Start'!$A$15:$J$18,MATCH($E858,'[1]2018_commission_structure-Start'!$A$15:$A$18,0),MATCH(X$1,'[1]2018_commission_structure-Start'!$A$15:$J$15,0)),0)</f>
        <v>5264</v>
      </c>
      <c r="Y858" s="26">
        <f>IF($H858&gt;K858,MIN($H858-K858,L858-K858)*INDEX('[1]2018_commission_structure-Start'!$A$15:$J$18,MATCH($E858,'[1]2018_commission_structure-Start'!$A$15:$A$18,0),MATCH(Y$1,'[1]2018_commission_structure-Start'!$A$15:$J$15,0)),0)</f>
        <v>0</v>
      </c>
      <c r="Z858" s="26">
        <f>IF(H858&gt;L858,(H858-L858)*INDEX('[1]2018_commission_structure-Start'!$A$21:$I$24,MATCH($E858,'[1]2018_commission_structure-Start'!$A$21:$A$24,0),MATCH(Z$1,'[1]2018_commission_structure-Start'!$A$21:$I$21,0)),0)</f>
        <v>0</v>
      </c>
      <c r="AA858" s="28">
        <f t="shared" si="138"/>
        <v>86514</v>
      </c>
      <c r="AB858" s="28">
        <f t="shared" si="139"/>
        <v>123986</v>
      </c>
    </row>
    <row r="859" spans="1:28" x14ac:dyDescent="0.2">
      <c r="A859" s="25" t="str">
        <f t="shared" si="130"/>
        <v>Jessica Sheather</v>
      </c>
      <c r="B859" s="25">
        <v>3428040538</v>
      </c>
      <c r="C859" s="25" t="s">
        <v>1662</v>
      </c>
      <c r="D859" s="25" t="s">
        <v>1663</v>
      </c>
      <c r="E859" s="25" t="s">
        <v>7</v>
      </c>
      <c r="F859" s="25">
        <v>36021</v>
      </c>
      <c r="G859" s="25">
        <f>COUNTIF([1]deals_closed!D:D,B859)</f>
        <v>17</v>
      </c>
      <c r="H859" s="26">
        <f>SUMIF([1]deals_closed!D:D,B859,[1]deals_closed!C:C)</f>
        <v>650996</v>
      </c>
      <c r="I859" s="26">
        <f>VLOOKUP(E859,'[1]2018_commission_structure-Start'!$A$22:$I$24,9,FALSE)</f>
        <v>500000</v>
      </c>
      <c r="J859" s="26">
        <f t="shared" si="131"/>
        <v>625000</v>
      </c>
      <c r="K859" s="26">
        <f t="shared" si="132"/>
        <v>750000</v>
      </c>
      <c r="L859" s="26">
        <f t="shared" si="133"/>
        <v>1000000</v>
      </c>
      <c r="M859" s="27">
        <f t="shared" si="134"/>
        <v>1.301992</v>
      </c>
      <c r="N859" s="25" t="str">
        <f t="shared" si="135"/>
        <v>125-150%</v>
      </c>
      <c r="O859" s="28">
        <f>MIN(H859,I859)*INDEX('[1]2018_commission_structure-Start'!$A$21:$I$24,MATCH($E859,'[1]2018_commission_structure-Start'!$A$21:$A$24,0),MATCH(O$1,'[1]2018_commission_structure-Start'!$A$21:$I$21,0))</f>
        <v>50000</v>
      </c>
      <c r="P859" s="26">
        <f>IF(H859&gt;I859,MIN(H859-I859,J859-I859)*INDEX('[1]2018_commission_structure-Start'!$A$21:$I$24,MATCH($E859,'[1]2018_commission_structure-Start'!$A$21:$A$24,0), MATCH(P$1,'[1]2018_commission_structure-Start'!$A$21:$I$21,0)),0)</f>
        <v>18750</v>
      </c>
      <c r="Q859" s="26">
        <f>IF($H859&gt;J859,MIN($H859-J859,K859-J859)*INDEX('[1]2018_commission_structure-Start'!$A$21:$I$24,MATCH($E859,'[1]2018_commission_structure-Start'!$A$21:$A$24,0), MATCH(Q$1,'[1]2018_commission_structure-Start'!$A$21:$I$21,0)),0)</f>
        <v>4679.28</v>
      </c>
      <c r="R859" s="26">
        <f>IF($H859&gt;K859,MIN($H859-K859,L859-K859)*INDEX('[1]2018_commission_structure-Start'!$A$21:$I$24,MATCH($E859,'[1]2018_commission_structure-Start'!$A$21:$A$24,0), MATCH(R$1,'[1]2018_commission_structure-Start'!$A$21:$I$21,0)),0)</f>
        <v>0</v>
      </c>
      <c r="S859" s="26">
        <f>IF(H859&gt;L859,(H859-L859)*INDEX('[1]2018_commission_structure-Start'!$A$21:$I$24,MATCH($E859,'[1]2018_commission_structure-Start'!$A$21:$A$24,0),MATCH(S$1,'[1]2018_commission_structure-Start'!$A$21:$I$21,0)),0)</f>
        <v>0</v>
      </c>
      <c r="T859" s="28">
        <f t="shared" si="136"/>
        <v>73429.279999999999</v>
      </c>
      <c r="U859" s="28">
        <f t="shared" si="137"/>
        <v>109450.28</v>
      </c>
      <c r="V859" s="28">
        <f>MIN(H859,I859)*INDEX('[1]2018_commission_structure-Start'!$A$15:$J$18,MATCH($E859,'[1]2018_commission_structure-Start'!$A$15:$A$18,0),MATCH(V$1,'[1]2018_commission_structure-Start'!$A$15:$J$15,0))</f>
        <v>60000</v>
      </c>
      <c r="W859" s="26">
        <f>IF($H859&gt;I859,MIN($H859-I859,J859-I859)*INDEX('[1]2018_commission_structure-Start'!$A$15:$J$18,MATCH($E859,'[1]2018_commission_structure-Start'!$A$15:$A$18,0),MATCH(W$1,'[1]2018_commission_structure-Start'!$A$15:$J$15,0)),0)</f>
        <v>21250</v>
      </c>
      <c r="X859" s="26">
        <f>IF($H859&gt;J859,MIN($H859-J859,K859-J859)*INDEX('[1]2018_commission_structure-Start'!$A$15:$J$18,MATCH($E859,'[1]2018_commission_structure-Start'!$A$15:$A$18,0),MATCH(X$1,'[1]2018_commission_structure-Start'!$A$15:$J$15,0)),0)</f>
        <v>5199.2000000000007</v>
      </c>
      <c r="Y859" s="26">
        <f>IF($H859&gt;K859,MIN($H859-K859,L859-K859)*INDEX('[1]2018_commission_structure-Start'!$A$15:$J$18,MATCH($E859,'[1]2018_commission_structure-Start'!$A$15:$A$18,0),MATCH(Y$1,'[1]2018_commission_structure-Start'!$A$15:$J$15,0)),0)</f>
        <v>0</v>
      </c>
      <c r="Z859" s="26">
        <f>IF(H859&gt;L859,(H859-L859)*INDEX('[1]2018_commission_structure-Start'!$A$21:$I$24,MATCH($E859,'[1]2018_commission_structure-Start'!$A$21:$A$24,0),MATCH(Z$1,'[1]2018_commission_structure-Start'!$A$21:$I$21,0)),0)</f>
        <v>0</v>
      </c>
      <c r="AA859" s="28">
        <f t="shared" si="138"/>
        <v>86449.2</v>
      </c>
      <c r="AB859" s="28">
        <f t="shared" si="139"/>
        <v>122470.2</v>
      </c>
    </row>
    <row r="860" spans="1:28" x14ac:dyDescent="0.2">
      <c r="A860" s="25" t="str">
        <f t="shared" si="130"/>
        <v>Friederike Leve</v>
      </c>
      <c r="B860" s="25">
        <v>5603002824</v>
      </c>
      <c r="C860" s="25" t="s">
        <v>1664</v>
      </c>
      <c r="D860" s="25" t="s">
        <v>1665</v>
      </c>
      <c r="E860" s="25" t="s">
        <v>29</v>
      </c>
      <c r="F860" s="25">
        <v>71120</v>
      </c>
      <c r="G860" s="25">
        <f>COUNTIF([1]deals_closed!D:D,B860)</f>
        <v>19</v>
      </c>
      <c r="H860" s="26">
        <f>SUMIF([1]deals_closed!D:D,B860,[1]deals_closed!C:C)</f>
        <v>737953</v>
      </c>
      <c r="I860" s="26">
        <f>VLOOKUP(E860,'[1]2018_commission_structure-Start'!$A$22:$I$24,9,FALSE)</f>
        <v>600000</v>
      </c>
      <c r="J860" s="26">
        <f t="shared" si="131"/>
        <v>750000</v>
      </c>
      <c r="K860" s="26">
        <f t="shared" si="132"/>
        <v>900000</v>
      </c>
      <c r="L860" s="26">
        <f t="shared" si="133"/>
        <v>1200000</v>
      </c>
      <c r="M860" s="27">
        <f t="shared" si="134"/>
        <v>1.2299216666666666</v>
      </c>
      <c r="N860" s="25" t="str">
        <f t="shared" si="135"/>
        <v>100-125%</v>
      </c>
      <c r="O860" s="28">
        <f>MIN(H860,I860)*INDEX('[1]2018_commission_structure-Start'!$A$21:$I$24,MATCH($E860,'[1]2018_commission_structure-Start'!$A$21:$A$24,0),MATCH(O$1,'[1]2018_commission_structure-Start'!$A$21:$I$21,0))</f>
        <v>78000</v>
      </c>
      <c r="P860" s="26">
        <f>IF(H860&gt;I860,MIN(H860-I860,J860-I860)*INDEX('[1]2018_commission_structure-Start'!$A$21:$I$24,MATCH($E860,'[1]2018_commission_structure-Start'!$A$21:$A$24,0), MATCH(P$1,'[1]2018_commission_structure-Start'!$A$21:$I$21,0)),0)</f>
        <v>23452.010000000002</v>
      </c>
      <c r="Q860" s="26">
        <f>IF($H860&gt;J860,MIN($H860-J860,K860-J860)*INDEX('[1]2018_commission_structure-Start'!$A$21:$I$24,MATCH($E860,'[1]2018_commission_structure-Start'!$A$21:$A$24,0), MATCH(Q$1,'[1]2018_commission_structure-Start'!$A$21:$I$21,0)),0)</f>
        <v>0</v>
      </c>
      <c r="R860" s="26">
        <f>IF($H860&gt;K860,MIN($H860-K860,L860-K860)*INDEX('[1]2018_commission_structure-Start'!$A$21:$I$24,MATCH($E860,'[1]2018_commission_structure-Start'!$A$21:$A$24,0), MATCH(R$1,'[1]2018_commission_structure-Start'!$A$21:$I$21,0)),0)</f>
        <v>0</v>
      </c>
      <c r="S860" s="26">
        <f>IF(H860&gt;L860,(H860-L860)*INDEX('[1]2018_commission_structure-Start'!$A$21:$I$24,MATCH($E860,'[1]2018_commission_structure-Start'!$A$21:$A$24,0),MATCH(S$1,'[1]2018_commission_structure-Start'!$A$21:$I$21,0)),0)</f>
        <v>0</v>
      </c>
      <c r="T860" s="28">
        <f t="shared" si="136"/>
        <v>101452.01000000001</v>
      </c>
      <c r="U860" s="28">
        <f t="shared" si="137"/>
        <v>172572.01</v>
      </c>
      <c r="V860" s="28">
        <f>MIN(H860,I860)*INDEX('[1]2018_commission_structure-Start'!$A$15:$J$18,MATCH($E860,'[1]2018_commission_structure-Start'!$A$15:$A$18,0),MATCH(V$1,'[1]2018_commission_structure-Start'!$A$15:$J$15,0))</f>
        <v>90000</v>
      </c>
      <c r="W860" s="26">
        <f>IF($H860&gt;I860,MIN($H860-I860,J860-I860)*INDEX('[1]2018_commission_structure-Start'!$A$15:$J$18,MATCH($E860,'[1]2018_commission_structure-Start'!$A$15:$A$18,0),MATCH(W$1,'[1]2018_commission_structure-Start'!$A$15:$J$15,0)),0)</f>
        <v>24831.54</v>
      </c>
      <c r="X860" s="26">
        <f>IF($H860&gt;J860,MIN($H860-J860,K860-J860)*INDEX('[1]2018_commission_structure-Start'!$A$15:$J$18,MATCH($E860,'[1]2018_commission_structure-Start'!$A$15:$A$18,0),MATCH(X$1,'[1]2018_commission_structure-Start'!$A$15:$J$15,0)),0)</f>
        <v>0</v>
      </c>
      <c r="Y860" s="26">
        <f>IF($H860&gt;K860,MIN($H860-K860,L860-K860)*INDEX('[1]2018_commission_structure-Start'!$A$15:$J$18,MATCH($E860,'[1]2018_commission_structure-Start'!$A$15:$A$18,0),MATCH(Y$1,'[1]2018_commission_structure-Start'!$A$15:$J$15,0)),0)</f>
        <v>0</v>
      </c>
      <c r="Z860" s="26">
        <f>IF(H860&gt;L860,(H860-L860)*INDEX('[1]2018_commission_structure-Start'!$A$21:$I$24,MATCH($E860,'[1]2018_commission_structure-Start'!$A$21:$A$24,0),MATCH(Z$1,'[1]2018_commission_structure-Start'!$A$21:$I$21,0)),0)</f>
        <v>0</v>
      </c>
      <c r="AA860" s="28">
        <f t="shared" si="138"/>
        <v>114831.54000000001</v>
      </c>
      <c r="AB860" s="28">
        <f t="shared" si="139"/>
        <v>185951.54</v>
      </c>
    </row>
    <row r="861" spans="1:28" x14ac:dyDescent="0.2">
      <c r="A861" s="25" t="str">
        <f t="shared" si="130"/>
        <v>Benedetto Aymes</v>
      </c>
      <c r="B861" s="25">
        <v>1659418720</v>
      </c>
      <c r="C861" s="25" t="s">
        <v>1666</v>
      </c>
      <c r="D861" s="25" t="s">
        <v>1667</v>
      </c>
      <c r="E861" s="25" t="s">
        <v>7</v>
      </c>
      <c r="F861" s="25">
        <v>48774</v>
      </c>
      <c r="G861" s="25">
        <f>COUNTIF([1]deals_closed!D:D,B861)</f>
        <v>20</v>
      </c>
      <c r="H861" s="26">
        <f>SUMIF([1]deals_closed!D:D,B861,[1]deals_closed!C:C)</f>
        <v>724029</v>
      </c>
      <c r="I861" s="26">
        <f>VLOOKUP(E861,'[1]2018_commission_structure-Start'!$A$22:$I$24,9,FALSE)</f>
        <v>500000</v>
      </c>
      <c r="J861" s="26">
        <f t="shared" si="131"/>
        <v>625000</v>
      </c>
      <c r="K861" s="26">
        <f t="shared" si="132"/>
        <v>750000</v>
      </c>
      <c r="L861" s="26">
        <f t="shared" si="133"/>
        <v>1000000</v>
      </c>
      <c r="M861" s="27">
        <f t="shared" si="134"/>
        <v>1.4480580000000001</v>
      </c>
      <c r="N861" s="25" t="str">
        <f t="shared" si="135"/>
        <v>125-150%</v>
      </c>
      <c r="O861" s="28">
        <f>MIN(H861,I861)*INDEX('[1]2018_commission_structure-Start'!$A$21:$I$24,MATCH($E861,'[1]2018_commission_structure-Start'!$A$21:$A$24,0),MATCH(O$1,'[1]2018_commission_structure-Start'!$A$21:$I$21,0))</f>
        <v>50000</v>
      </c>
      <c r="P861" s="26">
        <f>IF(H861&gt;I861,MIN(H861-I861,J861-I861)*INDEX('[1]2018_commission_structure-Start'!$A$21:$I$24,MATCH($E861,'[1]2018_commission_structure-Start'!$A$21:$A$24,0), MATCH(P$1,'[1]2018_commission_structure-Start'!$A$21:$I$21,0)),0)</f>
        <v>18750</v>
      </c>
      <c r="Q861" s="26">
        <f>IF($H861&gt;J861,MIN($H861-J861,K861-J861)*INDEX('[1]2018_commission_structure-Start'!$A$21:$I$24,MATCH($E861,'[1]2018_commission_structure-Start'!$A$21:$A$24,0), MATCH(Q$1,'[1]2018_commission_structure-Start'!$A$21:$I$21,0)),0)</f>
        <v>17825.219999999998</v>
      </c>
      <c r="R861" s="26">
        <f>IF($H861&gt;K861,MIN($H861-K861,L861-K861)*INDEX('[1]2018_commission_structure-Start'!$A$21:$I$24,MATCH($E861,'[1]2018_commission_structure-Start'!$A$21:$A$24,0), MATCH(R$1,'[1]2018_commission_structure-Start'!$A$21:$I$21,0)),0)</f>
        <v>0</v>
      </c>
      <c r="S861" s="26">
        <f>IF(H861&gt;L861,(H861-L861)*INDEX('[1]2018_commission_structure-Start'!$A$21:$I$24,MATCH($E861,'[1]2018_commission_structure-Start'!$A$21:$A$24,0),MATCH(S$1,'[1]2018_commission_structure-Start'!$A$21:$I$21,0)),0)</f>
        <v>0</v>
      </c>
      <c r="T861" s="28">
        <f t="shared" si="136"/>
        <v>86575.22</v>
      </c>
      <c r="U861" s="28">
        <f t="shared" si="137"/>
        <v>135349.22</v>
      </c>
      <c r="V861" s="28">
        <f>MIN(H861,I861)*INDEX('[1]2018_commission_structure-Start'!$A$15:$J$18,MATCH($E861,'[1]2018_commission_structure-Start'!$A$15:$A$18,0),MATCH(V$1,'[1]2018_commission_structure-Start'!$A$15:$J$15,0))</f>
        <v>60000</v>
      </c>
      <c r="W861" s="26">
        <f>IF($H861&gt;I861,MIN($H861-I861,J861-I861)*INDEX('[1]2018_commission_structure-Start'!$A$15:$J$18,MATCH($E861,'[1]2018_commission_structure-Start'!$A$15:$A$18,0),MATCH(W$1,'[1]2018_commission_structure-Start'!$A$15:$J$15,0)),0)</f>
        <v>21250</v>
      </c>
      <c r="X861" s="26">
        <f>IF($H861&gt;J861,MIN($H861-J861,K861-J861)*INDEX('[1]2018_commission_structure-Start'!$A$15:$J$18,MATCH($E861,'[1]2018_commission_structure-Start'!$A$15:$A$18,0),MATCH(X$1,'[1]2018_commission_structure-Start'!$A$15:$J$15,0)),0)</f>
        <v>19805.800000000003</v>
      </c>
      <c r="Y861" s="26">
        <f>IF($H861&gt;K861,MIN($H861-K861,L861-K861)*INDEX('[1]2018_commission_structure-Start'!$A$15:$J$18,MATCH($E861,'[1]2018_commission_structure-Start'!$A$15:$A$18,0),MATCH(Y$1,'[1]2018_commission_structure-Start'!$A$15:$J$15,0)),0)</f>
        <v>0</v>
      </c>
      <c r="Z861" s="26">
        <f>IF(H861&gt;L861,(H861-L861)*INDEX('[1]2018_commission_structure-Start'!$A$21:$I$24,MATCH($E861,'[1]2018_commission_structure-Start'!$A$21:$A$24,0),MATCH(Z$1,'[1]2018_commission_structure-Start'!$A$21:$I$21,0)),0)</f>
        <v>0</v>
      </c>
      <c r="AA861" s="28">
        <f t="shared" si="138"/>
        <v>101055.8</v>
      </c>
      <c r="AB861" s="28">
        <f t="shared" si="139"/>
        <v>149829.79999999999</v>
      </c>
    </row>
    <row r="862" spans="1:28" x14ac:dyDescent="0.2">
      <c r="A862" s="25" t="str">
        <f t="shared" si="130"/>
        <v>Jonathon Goodrum</v>
      </c>
      <c r="B862" s="25">
        <v>8460683117</v>
      </c>
      <c r="C862" s="25" t="s">
        <v>1668</v>
      </c>
      <c r="D862" s="25" t="s">
        <v>1669</v>
      </c>
      <c r="E862" s="25" t="s">
        <v>10</v>
      </c>
      <c r="F862" s="25">
        <v>117035</v>
      </c>
      <c r="G862" s="25">
        <f>COUNTIF([1]deals_closed!D:D,B862)</f>
        <v>23</v>
      </c>
      <c r="H862" s="26">
        <f>SUMIF([1]deals_closed!D:D,B862,[1]deals_closed!C:C)</f>
        <v>893432</v>
      </c>
      <c r="I862" s="26">
        <f>VLOOKUP(E862,'[1]2018_commission_structure-Start'!$A$22:$I$24,9,FALSE)</f>
        <v>750000</v>
      </c>
      <c r="J862" s="26">
        <f t="shared" si="131"/>
        <v>937500</v>
      </c>
      <c r="K862" s="26">
        <f t="shared" si="132"/>
        <v>1125000</v>
      </c>
      <c r="L862" s="26">
        <f t="shared" si="133"/>
        <v>1500000</v>
      </c>
      <c r="M862" s="27">
        <f t="shared" si="134"/>
        <v>1.1912426666666667</v>
      </c>
      <c r="N862" s="25" t="str">
        <f t="shared" si="135"/>
        <v>100-125%</v>
      </c>
      <c r="O862" s="28">
        <f>MIN(H862,I862)*INDEX('[1]2018_commission_structure-Start'!$A$21:$I$24,MATCH($E862,'[1]2018_commission_structure-Start'!$A$21:$A$24,0),MATCH(O$1,'[1]2018_commission_structure-Start'!$A$21:$I$21,0))</f>
        <v>112500</v>
      </c>
      <c r="P862" s="26">
        <f>IF(H862&gt;I862,MIN(H862-I862,J862-I862)*INDEX('[1]2018_commission_structure-Start'!$A$21:$I$24,MATCH($E862,'[1]2018_commission_structure-Start'!$A$21:$A$24,0), MATCH(P$1,'[1]2018_commission_structure-Start'!$A$21:$I$21,0)),0)</f>
        <v>27252.080000000002</v>
      </c>
      <c r="Q862" s="26">
        <f>IF($H862&gt;J862,MIN($H862-J862,K862-J862)*INDEX('[1]2018_commission_structure-Start'!$A$21:$I$24,MATCH($E862,'[1]2018_commission_structure-Start'!$A$21:$A$24,0), MATCH(Q$1,'[1]2018_commission_structure-Start'!$A$21:$I$21,0)),0)</f>
        <v>0</v>
      </c>
      <c r="R862" s="26">
        <f>IF($H862&gt;K862,MIN($H862-K862,L862-K862)*INDEX('[1]2018_commission_structure-Start'!$A$21:$I$24,MATCH($E862,'[1]2018_commission_structure-Start'!$A$21:$A$24,0), MATCH(R$1,'[1]2018_commission_structure-Start'!$A$21:$I$21,0)),0)</f>
        <v>0</v>
      </c>
      <c r="S862" s="26">
        <f>IF(H862&gt;L862,(H862-L862)*INDEX('[1]2018_commission_structure-Start'!$A$21:$I$24,MATCH($E862,'[1]2018_commission_structure-Start'!$A$21:$A$24,0),MATCH(S$1,'[1]2018_commission_structure-Start'!$A$21:$I$21,0)),0)</f>
        <v>0</v>
      </c>
      <c r="T862" s="28">
        <f t="shared" si="136"/>
        <v>139752.08000000002</v>
      </c>
      <c r="U862" s="28">
        <f t="shared" si="137"/>
        <v>256787.08000000002</v>
      </c>
      <c r="V862" s="28">
        <f>MIN(H862,I862)*INDEX('[1]2018_commission_structure-Start'!$A$15:$J$18,MATCH($E862,'[1]2018_commission_structure-Start'!$A$15:$A$18,0),MATCH(V$1,'[1]2018_commission_structure-Start'!$A$15:$J$15,0))</f>
        <v>112500</v>
      </c>
      <c r="W862" s="26">
        <f>IF($H862&gt;I862,MIN($H862-I862,J862-I862)*INDEX('[1]2018_commission_structure-Start'!$A$15:$J$18,MATCH($E862,'[1]2018_commission_structure-Start'!$A$15:$A$18,0),MATCH(W$1,'[1]2018_commission_structure-Start'!$A$15:$J$15,0)),0)</f>
        <v>31555.040000000001</v>
      </c>
      <c r="X862" s="26">
        <f>IF($H862&gt;J862,MIN($H862-J862,K862-J862)*INDEX('[1]2018_commission_structure-Start'!$A$15:$J$18,MATCH($E862,'[1]2018_commission_structure-Start'!$A$15:$A$18,0),MATCH(X$1,'[1]2018_commission_structure-Start'!$A$15:$J$15,0)),0)</f>
        <v>0</v>
      </c>
      <c r="Y862" s="26">
        <f>IF($H862&gt;K862,MIN($H862-K862,L862-K862)*INDEX('[1]2018_commission_structure-Start'!$A$15:$J$18,MATCH($E862,'[1]2018_commission_structure-Start'!$A$15:$A$18,0),MATCH(Y$1,'[1]2018_commission_structure-Start'!$A$15:$J$15,0)),0)</f>
        <v>0</v>
      </c>
      <c r="Z862" s="26">
        <f>IF(H862&gt;L862,(H862-L862)*INDEX('[1]2018_commission_structure-Start'!$A$21:$I$24,MATCH($E862,'[1]2018_commission_structure-Start'!$A$21:$A$24,0),MATCH(Z$1,'[1]2018_commission_structure-Start'!$A$21:$I$21,0)),0)</f>
        <v>0</v>
      </c>
      <c r="AA862" s="28">
        <f t="shared" si="138"/>
        <v>144055.04000000001</v>
      </c>
      <c r="AB862" s="28">
        <f t="shared" si="139"/>
        <v>261090.04</v>
      </c>
    </row>
    <row r="863" spans="1:28" x14ac:dyDescent="0.2">
      <c r="A863" s="25" t="str">
        <f t="shared" si="130"/>
        <v>Sadella Bowgen</v>
      </c>
      <c r="B863" s="25">
        <v>2821741499</v>
      </c>
      <c r="C863" s="25" t="s">
        <v>1670</v>
      </c>
      <c r="D863" s="25" t="s">
        <v>1671</v>
      </c>
      <c r="E863" s="25" t="s">
        <v>10</v>
      </c>
      <c r="F863" s="25">
        <v>112888</v>
      </c>
      <c r="G863" s="25">
        <f>COUNTIF([1]deals_closed!D:D,B863)</f>
        <v>28</v>
      </c>
      <c r="H863" s="26">
        <f>SUMIF([1]deals_closed!D:D,B863,[1]deals_closed!C:C)</f>
        <v>930106</v>
      </c>
      <c r="I863" s="26">
        <f>VLOOKUP(E863,'[1]2018_commission_structure-Start'!$A$22:$I$24,9,FALSE)</f>
        <v>750000</v>
      </c>
      <c r="J863" s="26">
        <f t="shared" si="131"/>
        <v>937500</v>
      </c>
      <c r="K863" s="26">
        <f t="shared" si="132"/>
        <v>1125000</v>
      </c>
      <c r="L863" s="26">
        <f t="shared" si="133"/>
        <v>1500000</v>
      </c>
      <c r="M863" s="27">
        <f t="shared" si="134"/>
        <v>1.2401413333333333</v>
      </c>
      <c r="N863" s="25" t="str">
        <f t="shared" si="135"/>
        <v>100-125%</v>
      </c>
      <c r="O863" s="28">
        <f>MIN(H863,I863)*INDEX('[1]2018_commission_structure-Start'!$A$21:$I$24,MATCH($E863,'[1]2018_commission_structure-Start'!$A$21:$A$24,0),MATCH(O$1,'[1]2018_commission_structure-Start'!$A$21:$I$21,0))</f>
        <v>112500</v>
      </c>
      <c r="P863" s="26">
        <f>IF(H863&gt;I863,MIN(H863-I863,J863-I863)*INDEX('[1]2018_commission_structure-Start'!$A$21:$I$24,MATCH($E863,'[1]2018_commission_structure-Start'!$A$21:$A$24,0), MATCH(P$1,'[1]2018_commission_structure-Start'!$A$21:$I$21,0)),0)</f>
        <v>34220.14</v>
      </c>
      <c r="Q863" s="26">
        <f>IF($H863&gt;J863,MIN($H863-J863,K863-J863)*INDEX('[1]2018_commission_structure-Start'!$A$21:$I$24,MATCH($E863,'[1]2018_commission_structure-Start'!$A$21:$A$24,0), MATCH(Q$1,'[1]2018_commission_structure-Start'!$A$21:$I$21,0)),0)</f>
        <v>0</v>
      </c>
      <c r="R863" s="26">
        <f>IF($H863&gt;K863,MIN($H863-K863,L863-K863)*INDEX('[1]2018_commission_structure-Start'!$A$21:$I$24,MATCH($E863,'[1]2018_commission_structure-Start'!$A$21:$A$24,0), MATCH(R$1,'[1]2018_commission_structure-Start'!$A$21:$I$21,0)),0)</f>
        <v>0</v>
      </c>
      <c r="S863" s="26">
        <f>IF(H863&gt;L863,(H863-L863)*INDEX('[1]2018_commission_structure-Start'!$A$21:$I$24,MATCH($E863,'[1]2018_commission_structure-Start'!$A$21:$A$24,0),MATCH(S$1,'[1]2018_commission_structure-Start'!$A$21:$I$21,0)),0)</f>
        <v>0</v>
      </c>
      <c r="T863" s="28">
        <f t="shared" si="136"/>
        <v>146720.14000000001</v>
      </c>
      <c r="U863" s="28">
        <f t="shared" si="137"/>
        <v>259608.14</v>
      </c>
      <c r="V863" s="28">
        <f>MIN(H863,I863)*INDEX('[1]2018_commission_structure-Start'!$A$15:$J$18,MATCH($E863,'[1]2018_commission_structure-Start'!$A$15:$A$18,0),MATCH(V$1,'[1]2018_commission_structure-Start'!$A$15:$J$15,0))</f>
        <v>112500</v>
      </c>
      <c r="W863" s="26">
        <f>IF($H863&gt;I863,MIN($H863-I863,J863-I863)*INDEX('[1]2018_commission_structure-Start'!$A$15:$J$18,MATCH($E863,'[1]2018_commission_structure-Start'!$A$15:$A$18,0),MATCH(W$1,'[1]2018_commission_structure-Start'!$A$15:$J$15,0)),0)</f>
        <v>39623.32</v>
      </c>
      <c r="X863" s="26">
        <f>IF($H863&gt;J863,MIN($H863-J863,K863-J863)*INDEX('[1]2018_commission_structure-Start'!$A$15:$J$18,MATCH($E863,'[1]2018_commission_structure-Start'!$A$15:$A$18,0),MATCH(X$1,'[1]2018_commission_structure-Start'!$A$15:$J$15,0)),0)</f>
        <v>0</v>
      </c>
      <c r="Y863" s="26">
        <f>IF($H863&gt;K863,MIN($H863-K863,L863-K863)*INDEX('[1]2018_commission_structure-Start'!$A$15:$J$18,MATCH($E863,'[1]2018_commission_structure-Start'!$A$15:$A$18,0),MATCH(Y$1,'[1]2018_commission_structure-Start'!$A$15:$J$15,0)),0)</f>
        <v>0</v>
      </c>
      <c r="Z863" s="26">
        <f>IF(H863&gt;L863,(H863-L863)*INDEX('[1]2018_commission_structure-Start'!$A$21:$I$24,MATCH($E863,'[1]2018_commission_structure-Start'!$A$21:$A$24,0),MATCH(Z$1,'[1]2018_commission_structure-Start'!$A$21:$I$21,0)),0)</f>
        <v>0</v>
      </c>
      <c r="AA863" s="28">
        <f t="shared" si="138"/>
        <v>152123.32</v>
      </c>
      <c r="AB863" s="28">
        <f t="shared" si="139"/>
        <v>265011.32</v>
      </c>
    </row>
    <row r="864" spans="1:28" x14ac:dyDescent="0.2">
      <c r="A864" s="25" t="str">
        <f t="shared" si="130"/>
        <v>Marieann Andren</v>
      </c>
      <c r="B864" s="25">
        <v>17898579</v>
      </c>
      <c r="C864" s="25" t="s">
        <v>1672</v>
      </c>
      <c r="D864" s="25" t="s">
        <v>1673</v>
      </c>
      <c r="E864" s="25" t="s">
        <v>10</v>
      </c>
      <c r="F864" s="25">
        <v>104902</v>
      </c>
      <c r="G864" s="25">
        <f>COUNTIF([1]deals_closed!D:D,B864)</f>
        <v>18</v>
      </c>
      <c r="H864" s="26">
        <f>SUMIF([1]deals_closed!D:D,B864,[1]deals_closed!C:C)</f>
        <v>688820</v>
      </c>
      <c r="I864" s="26">
        <f>VLOOKUP(E864,'[1]2018_commission_structure-Start'!$A$22:$I$24,9,FALSE)</f>
        <v>750000</v>
      </c>
      <c r="J864" s="26">
        <f t="shared" si="131"/>
        <v>937500</v>
      </c>
      <c r="K864" s="26">
        <f t="shared" si="132"/>
        <v>1125000</v>
      </c>
      <c r="L864" s="26">
        <f t="shared" si="133"/>
        <v>1500000</v>
      </c>
      <c r="M864" s="27">
        <f t="shared" si="134"/>
        <v>0.91842666666666661</v>
      </c>
      <c r="N864" s="25" t="str">
        <f t="shared" si="135"/>
        <v>0-100%</v>
      </c>
      <c r="O864" s="28">
        <f>MIN(H864,I864)*INDEX('[1]2018_commission_structure-Start'!$A$21:$I$24,MATCH($E864,'[1]2018_commission_structure-Start'!$A$21:$A$24,0),MATCH(O$1,'[1]2018_commission_structure-Start'!$A$21:$I$21,0))</f>
        <v>103323</v>
      </c>
      <c r="P864" s="26">
        <f>IF(H864&gt;I864,MIN(H864-I864,J864-I864)*INDEX('[1]2018_commission_structure-Start'!$A$21:$I$24,MATCH($E864,'[1]2018_commission_structure-Start'!$A$21:$A$24,0), MATCH(P$1,'[1]2018_commission_structure-Start'!$A$21:$I$21,0)),0)</f>
        <v>0</v>
      </c>
      <c r="Q864" s="26">
        <f>IF($H864&gt;J864,MIN($H864-J864,K864-J864)*INDEX('[1]2018_commission_structure-Start'!$A$21:$I$24,MATCH($E864,'[1]2018_commission_structure-Start'!$A$21:$A$24,0), MATCH(Q$1,'[1]2018_commission_structure-Start'!$A$21:$I$21,0)),0)</f>
        <v>0</v>
      </c>
      <c r="R864" s="26">
        <f>IF($H864&gt;K864,MIN($H864-K864,L864-K864)*INDEX('[1]2018_commission_structure-Start'!$A$21:$I$24,MATCH($E864,'[1]2018_commission_structure-Start'!$A$21:$A$24,0), MATCH(R$1,'[1]2018_commission_structure-Start'!$A$21:$I$21,0)),0)</f>
        <v>0</v>
      </c>
      <c r="S864" s="26">
        <f>IF(H864&gt;L864,(H864-L864)*INDEX('[1]2018_commission_structure-Start'!$A$21:$I$24,MATCH($E864,'[1]2018_commission_structure-Start'!$A$21:$A$24,0),MATCH(S$1,'[1]2018_commission_structure-Start'!$A$21:$I$21,0)),0)</f>
        <v>0</v>
      </c>
      <c r="T864" s="28">
        <f t="shared" si="136"/>
        <v>103323</v>
      </c>
      <c r="U864" s="28">
        <f t="shared" si="137"/>
        <v>208225</v>
      </c>
      <c r="V864" s="28">
        <f>MIN(H864,I864)*INDEX('[1]2018_commission_structure-Start'!$A$15:$J$18,MATCH($E864,'[1]2018_commission_structure-Start'!$A$15:$A$18,0),MATCH(V$1,'[1]2018_commission_structure-Start'!$A$15:$J$15,0))</f>
        <v>103323</v>
      </c>
      <c r="W864" s="26">
        <f>IF($H864&gt;I864,MIN($H864-I864,J864-I864)*INDEX('[1]2018_commission_structure-Start'!$A$15:$J$18,MATCH($E864,'[1]2018_commission_structure-Start'!$A$15:$A$18,0),MATCH(W$1,'[1]2018_commission_structure-Start'!$A$15:$J$15,0)),0)</f>
        <v>0</v>
      </c>
      <c r="X864" s="26">
        <f>IF($H864&gt;J864,MIN($H864-J864,K864-J864)*INDEX('[1]2018_commission_structure-Start'!$A$15:$J$18,MATCH($E864,'[1]2018_commission_structure-Start'!$A$15:$A$18,0),MATCH(X$1,'[1]2018_commission_structure-Start'!$A$15:$J$15,0)),0)</f>
        <v>0</v>
      </c>
      <c r="Y864" s="26">
        <f>IF($H864&gt;K864,MIN($H864-K864,L864-K864)*INDEX('[1]2018_commission_structure-Start'!$A$15:$J$18,MATCH($E864,'[1]2018_commission_structure-Start'!$A$15:$A$18,0),MATCH(Y$1,'[1]2018_commission_structure-Start'!$A$15:$J$15,0)),0)</f>
        <v>0</v>
      </c>
      <c r="Z864" s="26">
        <f>IF(H864&gt;L864,(H864-L864)*INDEX('[1]2018_commission_structure-Start'!$A$21:$I$24,MATCH($E864,'[1]2018_commission_structure-Start'!$A$21:$A$24,0),MATCH(Z$1,'[1]2018_commission_structure-Start'!$A$21:$I$21,0)),0)</f>
        <v>0</v>
      </c>
      <c r="AA864" s="28">
        <f t="shared" si="138"/>
        <v>103323</v>
      </c>
      <c r="AB864" s="28">
        <f t="shared" si="139"/>
        <v>208225</v>
      </c>
    </row>
    <row r="865" spans="1:28" x14ac:dyDescent="0.2">
      <c r="A865" s="25" t="str">
        <f t="shared" si="130"/>
        <v>Carce Maund</v>
      </c>
      <c r="B865" s="25">
        <v>1462119603</v>
      </c>
      <c r="C865" s="25" t="s">
        <v>1674</v>
      </c>
      <c r="D865" s="25" t="s">
        <v>1675</v>
      </c>
      <c r="E865" s="25" t="s">
        <v>10</v>
      </c>
      <c r="F865" s="25">
        <v>101235</v>
      </c>
      <c r="G865" s="25">
        <f>COUNTIF([1]deals_closed!D:D,B865)</f>
        <v>20</v>
      </c>
      <c r="H865" s="26">
        <f>SUMIF([1]deals_closed!D:D,B865,[1]deals_closed!C:C)</f>
        <v>653912</v>
      </c>
      <c r="I865" s="26">
        <f>VLOOKUP(E865,'[1]2018_commission_structure-Start'!$A$22:$I$24,9,FALSE)</f>
        <v>750000</v>
      </c>
      <c r="J865" s="26">
        <f t="shared" si="131"/>
        <v>937500</v>
      </c>
      <c r="K865" s="26">
        <f t="shared" si="132"/>
        <v>1125000</v>
      </c>
      <c r="L865" s="26">
        <f t="shared" si="133"/>
        <v>1500000</v>
      </c>
      <c r="M865" s="27">
        <f t="shared" si="134"/>
        <v>0.87188266666666669</v>
      </c>
      <c r="N865" s="25" t="str">
        <f t="shared" si="135"/>
        <v>0-100%</v>
      </c>
      <c r="O865" s="28">
        <f>MIN(H865,I865)*INDEX('[1]2018_commission_structure-Start'!$A$21:$I$24,MATCH($E865,'[1]2018_commission_structure-Start'!$A$21:$A$24,0),MATCH(O$1,'[1]2018_commission_structure-Start'!$A$21:$I$21,0))</f>
        <v>98086.8</v>
      </c>
      <c r="P865" s="26">
        <f>IF(H865&gt;I865,MIN(H865-I865,J865-I865)*INDEX('[1]2018_commission_structure-Start'!$A$21:$I$24,MATCH($E865,'[1]2018_commission_structure-Start'!$A$21:$A$24,0), MATCH(P$1,'[1]2018_commission_structure-Start'!$A$21:$I$21,0)),0)</f>
        <v>0</v>
      </c>
      <c r="Q865" s="26">
        <f>IF($H865&gt;J865,MIN($H865-J865,K865-J865)*INDEX('[1]2018_commission_structure-Start'!$A$21:$I$24,MATCH($E865,'[1]2018_commission_structure-Start'!$A$21:$A$24,0), MATCH(Q$1,'[1]2018_commission_structure-Start'!$A$21:$I$21,0)),0)</f>
        <v>0</v>
      </c>
      <c r="R865" s="26">
        <f>IF($H865&gt;K865,MIN($H865-K865,L865-K865)*INDEX('[1]2018_commission_structure-Start'!$A$21:$I$24,MATCH($E865,'[1]2018_commission_structure-Start'!$A$21:$A$24,0), MATCH(R$1,'[1]2018_commission_structure-Start'!$A$21:$I$21,0)),0)</f>
        <v>0</v>
      </c>
      <c r="S865" s="26">
        <f>IF(H865&gt;L865,(H865-L865)*INDEX('[1]2018_commission_structure-Start'!$A$21:$I$24,MATCH($E865,'[1]2018_commission_structure-Start'!$A$21:$A$24,0),MATCH(S$1,'[1]2018_commission_structure-Start'!$A$21:$I$21,0)),0)</f>
        <v>0</v>
      </c>
      <c r="T865" s="28">
        <f t="shared" si="136"/>
        <v>98086.8</v>
      </c>
      <c r="U865" s="28">
        <f t="shared" si="137"/>
        <v>199321.8</v>
      </c>
      <c r="V865" s="28">
        <f>MIN(H865,I865)*INDEX('[1]2018_commission_structure-Start'!$A$15:$J$18,MATCH($E865,'[1]2018_commission_structure-Start'!$A$15:$A$18,0),MATCH(V$1,'[1]2018_commission_structure-Start'!$A$15:$J$15,0))</f>
        <v>98086.8</v>
      </c>
      <c r="W865" s="26">
        <f>IF($H865&gt;I865,MIN($H865-I865,J865-I865)*INDEX('[1]2018_commission_structure-Start'!$A$15:$J$18,MATCH($E865,'[1]2018_commission_structure-Start'!$A$15:$A$18,0),MATCH(W$1,'[1]2018_commission_structure-Start'!$A$15:$J$15,0)),0)</f>
        <v>0</v>
      </c>
      <c r="X865" s="26">
        <f>IF($H865&gt;J865,MIN($H865-J865,K865-J865)*INDEX('[1]2018_commission_structure-Start'!$A$15:$J$18,MATCH($E865,'[1]2018_commission_structure-Start'!$A$15:$A$18,0),MATCH(X$1,'[1]2018_commission_structure-Start'!$A$15:$J$15,0)),0)</f>
        <v>0</v>
      </c>
      <c r="Y865" s="26">
        <f>IF($H865&gt;K865,MIN($H865-K865,L865-K865)*INDEX('[1]2018_commission_structure-Start'!$A$15:$J$18,MATCH($E865,'[1]2018_commission_structure-Start'!$A$15:$A$18,0),MATCH(Y$1,'[1]2018_commission_structure-Start'!$A$15:$J$15,0)),0)</f>
        <v>0</v>
      </c>
      <c r="Z865" s="26">
        <f>IF(H865&gt;L865,(H865-L865)*INDEX('[1]2018_commission_structure-Start'!$A$21:$I$24,MATCH($E865,'[1]2018_commission_structure-Start'!$A$21:$A$24,0),MATCH(Z$1,'[1]2018_commission_structure-Start'!$A$21:$I$21,0)),0)</f>
        <v>0</v>
      </c>
      <c r="AA865" s="28">
        <f t="shared" si="138"/>
        <v>98086.8</v>
      </c>
      <c r="AB865" s="28">
        <f t="shared" si="139"/>
        <v>199321.8</v>
      </c>
    </row>
    <row r="866" spans="1:28" x14ac:dyDescent="0.2">
      <c r="A866" s="25" t="str">
        <f t="shared" si="130"/>
        <v>Faustine Hayward</v>
      </c>
      <c r="B866" s="25">
        <v>9328457335</v>
      </c>
      <c r="C866" s="25" t="s">
        <v>1676</v>
      </c>
      <c r="D866" s="25" t="s">
        <v>1677</v>
      </c>
      <c r="E866" s="25" t="s">
        <v>7</v>
      </c>
      <c r="F866" s="25">
        <v>48929</v>
      </c>
      <c r="G866" s="25">
        <f>COUNTIF([1]deals_closed!D:D,B866)</f>
        <v>22</v>
      </c>
      <c r="H866" s="26">
        <f>SUMIF([1]deals_closed!D:D,B866,[1]deals_closed!C:C)</f>
        <v>814665</v>
      </c>
      <c r="I866" s="26">
        <f>VLOOKUP(E866,'[1]2018_commission_structure-Start'!$A$22:$I$24,9,FALSE)</f>
        <v>500000</v>
      </c>
      <c r="J866" s="26">
        <f t="shared" si="131"/>
        <v>625000</v>
      </c>
      <c r="K866" s="26">
        <f t="shared" si="132"/>
        <v>750000</v>
      </c>
      <c r="L866" s="26">
        <f t="shared" si="133"/>
        <v>1000000</v>
      </c>
      <c r="M866" s="27">
        <f t="shared" si="134"/>
        <v>1.6293299999999999</v>
      </c>
      <c r="N866" s="25" t="str">
        <f t="shared" si="135"/>
        <v>150-200%</v>
      </c>
      <c r="O866" s="28">
        <f>MIN(H866,I866)*INDEX('[1]2018_commission_structure-Start'!$A$21:$I$24,MATCH($E866,'[1]2018_commission_structure-Start'!$A$21:$A$24,0),MATCH(O$1,'[1]2018_commission_structure-Start'!$A$21:$I$21,0))</f>
        <v>50000</v>
      </c>
      <c r="P866" s="26">
        <f>IF(H866&gt;I866,MIN(H866-I866,J866-I866)*INDEX('[1]2018_commission_structure-Start'!$A$21:$I$24,MATCH($E866,'[1]2018_commission_structure-Start'!$A$21:$A$24,0), MATCH(P$1,'[1]2018_commission_structure-Start'!$A$21:$I$21,0)),0)</f>
        <v>18750</v>
      </c>
      <c r="Q866" s="26">
        <f>IF($H866&gt;J866,MIN($H866-J866,K866-J866)*INDEX('[1]2018_commission_structure-Start'!$A$21:$I$24,MATCH($E866,'[1]2018_commission_structure-Start'!$A$21:$A$24,0), MATCH(Q$1,'[1]2018_commission_structure-Start'!$A$21:$I$21,0)),0)</f>
        <v>22500</v>
      </c>
      <c r="R866" s="26">
        <f>IF($H866&gt;K866,MIN($H866-K866,L866-K866)*INDEX('[1]2018_commission_structure-Start'!$A$21:$I$24,MATCH($E866,'[1]2018_commission_structure-Start'!$A$21:$A$24,0), MATCH(R$1,'[1]2018_commission_structure-Start'!$A$21:$I$21,0)),0)</f>
        <v>14226.3</v>
      </c>
      <c r="S866" s="26">
        <f>IF(H866&gt;L866,(H866-L866)*INDEX('[1]2018_commission_structure-Start'!$A$21:$I$24,MATCH($E866,'[1]2018_commission_structure-Start'!$A$21:$A$24,0),MATCH(S$1,'[1]2018_commission_structure-Start'!$A$21:$I$21,0)),0)</f>
        <v>0</v>
      </c>
      <c r="T866" s="28">
        <f t="shared" si="136"/>
        <v>105476.3</v>
      </c>
      <c r="U866" s="28">
        <f t="shared" si="137"/>
        <v>154405.29999999999</v>
      </c>
      <c r="V866" s="28">
        <f>MIN(H866,I866)*INDEX('[1]2018_commission_structure-Start'!$A$15:$J$18,MATCH($E866,'[1]2018_commission_structure-Start'!$A$15:$A$18,0),MATCH(V$1,'[1]2018_commission_structure-Start'!$A$15:$J$15,0))</f>
        <v>60000</v>
      </c>
      <c r="W866" s="26">
        <f>IF($H866&gt;I866,MIN($H866-I866,J866-I866)*INDEX('[1]2018_commission_structure-Start'!$A$15:$J$18,MATCH($E866,'[1]2018_commission_structure-Start'!$A$15:$A$18,0),MATCH(W$1,'[1]2018_commission_structure-Start'!$A$15:$J$15,0)),0)</f>
        <v>21250</v>
      </c>
      <c r="X866" s="26">
        <f>IF($H866&gt;J866,MIN($H866-J866,K866-J866)*INDEX('[1]2018_commission_structure-Start'!$A$15:$J$18,MATCH($E866,'[1]2018_commission_structure-Start'!$A$15:$A$18,0),MATCH(X$1,'[1]2018_commission_structure-Start'!$A$15:$J$15,0)),0)</f>
        <v>25000</v>
      </c>
      <c r="Y866" s="26">
        <f>IF($H866&gt;K866,MIN($H866-K866,L866-K866)*INDEX('[1]2018_commission_structure-Start'!$A$15:$J$18,MATCH($E866,'[1]2018_commission_structure-Start'!$A$15:$A$18,0),MATCH(Y$1,'[1]2018_commission_structure-Start'!$A$15:$J$15,0)),0)</f>
        <v>14226.3</v>
      </c>
      <c r="Z866" s="26">
        <f>IF(H866&gt;L866,(H866-L866)*INDEX('[1]2018_commission_structure-Start'!$A$21:$I$24,MATCH($E866,'[1]2018_commission_structure-Start'!$A$21:$A$24,0),MATCH(Z$1,'[1]2018_commission_structure-Start'!$A$21:$I$21,0)),0)</f>
        <v>0</v>
      </c>
      <c r="AA866" s="28">
        <f t="shared" si="138"/>
        <v>120476.3</v>
      </c>
      <c r="AB866" s="28">
        <f t="shared" si="139"/>
        <v>169405.3</v>
      </c>
    </row>
    <row r="867" spans="1:28" x14ac:dyDescent="0.2">
      <c r="A867" s="25" t="str">
        <f t="shared" si="130"/>
        <v>Merissa Duckitt</v>
      </c>
      <c r="B867" s="25">
        <v>9403474378</v>
      </c>
      <c r="C867" s="25" t="s">
        <v>1678</v>
      </c>
      <c r="D867" s="25" t="s">
        <v>1679</v>
      </c>
      <c r="E867" s="25" t="s">
        <v>10</v>
      </c>
      <c r="F867" s="25">
        <v>75057</v>
      </c>
      <c r="G867" s="25">
        <f>COUNTIF([1]deals_closed!D:D,B867)</f>
        <v>19</v>
      </c>
      <c r="H867" s="26">
        <f>SUMIF([1]deals_closed!D:D,B867,[1]deals_closed!C:C)</f>
        <v>691420</v>
      </c>
      <c r="I867" s="26">
        <f>VLOOKUP(E867,'[1]2018_commission_structure-Start'!$A$22:$I$24,9,FALSE)</f>
        <v>750000</v>
      </c>
      <c r="J867" s="26">
        <f t="shared" si="131"/>
        <v>937500</v>
      </c>
      <c r="K867" s="26">
        <f t="shared" si="132"/>
        <v>1125000</v>
      </c>
      <c r="L867" s="26">
        <f t="shared" si="133"/>
        <v>1500000</v>
      </c>
      <c r="M867" s="27">
        <f t="shared" si="134"/>
        <v>0.92189333333333334</v>
      </c>
      <c r="N867" s="25" t="str">
        <f t="shared" si="135"/>
        <v>0-100%</v>
      </c>
      <c r="O867" s="28">
        <f>MIN(H867,I867)*INDEX('[1]2018_commission_structure-Start'!$A$21:$I$24,MATCH($E867,'[1]2018_commission_structure-Start'!$A$21:$A$24,0),MATCH(O$1,'[1]2018_commission_structure-Start'!$A$21:$I$21,0))</f>
        <v>103713</v>
      </c>
      <c r="P867" s="26">
        <f>IF(H867&gt;I867,MIN(H867-I867,J867-I867)*INDEX('[1]2018_commission_structure-Start'!$A$21:$I$24,MATCH($E867,'[1]2018_commission_structure-Start'!$A$21:$A$24,0), MATCH(P$1,'[1]2018_commission_structure-Start'!$A$21:$I$21,0)),0)</f>
        <v>0</v>
      </c>
      <c r="Q867" s="26">
        <f>IF($H867&gt;J867,MIN($H867-J867,K867-J867)*INDEX('[1]2018_commission_structure-Start'!$A$21:$I$24,MATCH($E867,'[1]2018_commission_structure-Start'!$A$21:$A$24,0), MATCH(Q$1,'[1]2018_commission_structure-Start'!$A$21:$I$21,0)),0)</f>
        <v>0</v>
      </c>
      <c r="R867" s="26">
        <f>IF($H867&gt;K867,MIN($H867-K867,L867-K867)*INDEX('[1]2018_commission_structure-Start'!$A$21:$I$24,MATCH($E867,'[1]2018_commission_structure-Start'!$A$21:$A$24,0), MATCH(R$1,'[1]2018_commission_structure-Start'!$A$21:$I$21,0)),0)</f>
        <v>0</v>
      </c>
      <c r="S867" s="26">
        <f>IF(H867&gt;L867,(H867-L867)*INDEX('[1]2018_commission_structure-Start'!$A$21:$I$24,MATCH($E867,'[1]2018_commission_structure-Start'!$A$21:$A$24,0),MATCH(S$1,'[1]2018_commission_structure-Start'!$A$21:$I$21,0)),0)</f>
        <v>0</v>
      </c>
      <c r="T867" s="28">
        <f t="shared" si="136"/>
        <v>103713</v>
      </c>
      <c r="U867" s="28">
        <f t="shared" si="137"/>
        <v>178770</v>
      </c>
      <c r="V867" s="28">
        <f>MIN(H867,I867)*INDEX('[1]2018_commission_structure-Start'!$A$15:$J$18,MATCH($E867,'[1]2018_commission_structure-Start'!$A$15:$A$18,0),MATCH(V$1,'[1]2018_commission_structure-Start'!$A$15:$J$15,0))</f>
        <v>103713</v>
      </c>
      <c r="W867" s="26">
        <f>IF($H867&gt;I867,MIN($H867-I867,J867-I867)*INDEX('[1]2018_commission_structure-Start'!$A$15:$J$18,MATCH($E867,'[1]2018_commission_structure-Start'!$A$15:$A$18,0),MATCH(W$1,'[1]2018_commission_structure-Start'!$A$15:$J$15,0)),0)</f>
        <v>0</v>
      </c>
      <c r="X867" s="26">
        <f>IF($H867&gt;J867,MIN($H867-J867,K867-J867)*INDEX('[1]2018_commission_structure-Start'!$A$15:$J$18,MATCH($E867,'[1]2018_commission_structure-Start'!$A$15:$A$18,0),MATCH(X$1,'[1]2018_commission_structure-Start'!$A$15:$J$15,0)),0)</f>
        <v>0</v>
      </c>
      <c r="Y867" s="26">
        <f>IF($H867&gt;K867,MIN($H867-K867,L867-K867)*INDEX('[1]2018_commission_structure-Start'!$A$15:$J$18,MATCH($E867,'[1]2018_commission_structure-Start'!$A$15:$A$18,0),MATCH(Y$1,'[1]2018_commission_structure-Start'!$A$15:$J$15,0)),0)</f>
        <v>0</v>
      </c>
      <c r="Z867" s="26">
        <f>IF(H867&gt;L867,(H867-L867)*INDEX('[1]2018_commission_structure-Start'!$A$21:$I$24,MATCH($E867,'[1]2018_commission_structure-Start'!$A$21:$A$24,0),MATCH(Z$1,'[1]2018_commission_structure-Start'!$A$21:$I$21,0)),0)</f>
        <v>0</v>
      </c>
      <c r="AA867" s="28">
        <f t="shared" si="138"/>
        <v>103713</v>
      </c>
      <c r="AB867" s="28">
        <f t="shared" si="139"/>
        <v>178770</v>
      </c>
    </row>
    <row r="868" spans="1:28" x14ac:dyDescent="0.2">
      <c r="A868" s="25" t="str">
        <f t="shared" si="130"/>
        <v>Maddalena Shurrock</v>
      </c>
      <c r="B868" s="25">
        <v>5863557389</v>
      </c>
      <c r="C868" s="25" t="s">
        <v>1680</v>
      </c>
      <c r="D868" s="25" t="s">
        <v>1681</v>
      </c>
      <c r="E868" s="25" t="s">
        <v>29</v>
      </c>
      <c r="F868" s="25">
        <v>78580</v>
      </c>
      <c r="G868" s="25">
        <f>COUNTIF([1]deals_closed!D:D,B868)</f>
        <v>19</v>
      </c>
      <c r="H868" s="26">
        <f>SUMIF([1]deals_closed!D:D,B868,[1]deals_closed!C:C)</f>
        <v>680191</v>
      </c>
      <c r="I868" s="26">
        <f>VLOOKUP(E868,'[1]2018_commission_structure-Start'!$A$22:$I$24,9,FALSE)</f>
        <v>600000</v>
      </c>
      <c r="J868" s="26">
        <f t="shared" si="131"/>
        <v>750000</v>
      </c>
      <c r="K868" s="26">
        <f t="shared" si="132"/>
        <v>900000</v>
      </c>
      <c r="L868" s="26">
        <f t="shared" si="133"/>
        <v>1200000</v>
      </c>
      <c r="M868" s="27">
        <f t="shared" si="134"/>
        <v>1.1336516666666667</v>
      </c>
      <c r="N868" s="25" t="str">
        <f t="shared" si="135"/>
        <v>100-125%</v>
      </c>
      <c r="O868" s="28">
        <f>MIN(H868,I868)*INDEX('[1]2018_commission_structure-Start'!$A$21:$I$24,MATCH($E868,'[1]2018_commission_structure-Start'!$A$21:$A$24,0),MATCH(O$1,'[1]2018_commission_structure-Start'!$A$21:$I$21,0))</f>
        <v>78000</v>
      </c>
      <c r="P868" s="26">
        <f>IF(H868&gt;I868,MIN(H868-I868,J868-I868)*INDEX('[1]2018_commission_structure-Start'!$A$21:$I$24,MATCH($E868,'[1]2018_commission_structure-Start'!$A$21:$A$24,0), MATCH(P$1,'[1]2018_commission_structure-Start'!$A$21:$I$21,0)),0)</f>
        <v>13632.470000000001</v>
      </c>
      <c r="Q868" s="26">
        <f>IF($H868&gt;J868,MIN($H868-J868,K868-J868)*INDEX('[1]2018_commission_structure-Start'!$A$21:$I$24,MATCH($E868,'[1]2018_commission_structure-Start'!$A$21:$A$24,0), MATCH(Q$1,'[1]2018_commission_structure-Start'!$A$21:$I$21,0)),0)</f>
        <v>0</v>
      </c>
      <c r="R868" s="26">
        <f>IF($H868&gt;K868,MIN($H868-K868,L868-K868)*INDEX('[1]2018_commission_structure-Start'!$A$21:$I$24,MATCH($E868,'[1]2018_commission_structure-Start'!$A$21:$A$24,0), MATCH(R$1,'[1]2018_commission_structure-Start'!$A$21:$I$21,0)),0)</f>
        <v>0</v>
      </c>
      <c r="S868" s="26">
        <f>IF(H868&gt;L868,(H868-L868)*INDEX('[1]2018_commission_structure-Start'!$A$21:$I$24,MATCH($E868,'[1]2018_commission_structure-Start'!$A$21:$A$24,0),MATCH(S$1,'[1]2018_commission_structure-Start'!$A$21:$I$21,0)),0)</f>
        <v>0</v>
      </c>
      <c r="T868" s="28">
        <f t="shared" si="136"/>
        <v>91632.47</v>
      </c>
      <c r="U868" s="28">
        <f t="shared" si="137"/>
        <v>170212.47</v>
      </c>
      <c r="V868" s="28">
        <f>MIN(H868,I868)*INDEX('[1]2018_commission_structure-Start'!$A$15:$J$18,MATCH($E868,'[1]2018_commission_structure-Start'!$A$15:$A$18,0),MATCH(V$1,'[1]2018_commission_structure-Start'!$A$15:$J$15,0))</f>
        <v>90000</v>
      </c>
      <c r="W868" s="26">
        <f>IF($H868&gt;I868,MIN($H868-I868,J868-I868)*INDEX('[1]2018_commission_structure-Start'!$A$15:$J$18,MATCH($E868,'[1]2018_commission_structure-Start'!$A$15:$A$18,0),MATCH(W$1,'[1]2018_commission_structure-Start'!$A$15:$J$15,0)),0)</f>
        <v>14434.38</v>
      </c>
      <c r="X868" s="26">
        <f>IF($H868&gt;J868,MIN($H868-J868,K868-J868)*INDEX('[1]2018_commission_structure-Start'!$A$15:$J$18,MATCH($E868,'[1]2018_commission_structure-Start'!$A$15:$A$18,0),MATCH(X$1,'[1]2018_commission_structure-Start'!$A$15:$J$15,0)),0)</f>
        <v>0</v>
      </c>
      <c r="Y868" s="26">
        <f>IF($H868&gt;K868,MIN($H868-K868,L868-K868)*INDEX('[1]2018_commission_structure-Start'!$A$15:$J$18,MATCH($E868,'[1]2018_commission_structure-Start'!$A$15:$A$18,0),MATCH(Y$1,'[1]2018_commission_structure-Start'!$A$15:$J$15,0)),0)</f>
        <v>0</v>
      </c>
      <c r="Z868" s="26">
        <f>IF(H868&gt;L868,(H868-L868)*INDEX('[1]2018_commission_structure-Start'!$A$21:$I$24,MATCH($E868,'[1]2018_commission_structure-Start'!$A$21:$A$24,0),MATCH(Z$1,'[1]2018_commission_structure-Start'!$A$21:$I$21,0)),0)</f>
        <v>0</v>
      </c>
      <c r="AA868" s="28">
        <f t="shared" si="138"/>
        <v>104434.38</v>
      </c>
      <c r="AB868" s="28">
        <f t="shared" si="139"/>
        <v>183014.38</v>
      </c>
    </row>
    <row r="869" spans="1:28" x14ac:dyDescent="0.2">
      <c r="A869" s="25" t="str">
        <f t="shared" si="130"/>
        <v>Aura Server</v>
      </c>
      <c r="B869" s="25">
        <v>1475796307</v>
      </c>
      <c r="C869" s="25" t="s">
        <v>1682</v>
      </c>
      <c r="D869" s="25" t="s">
        <v>1683</v>
      </c>
      <c r="E869" s="25" t="s">
        <v>7</v>
      </c>
      <c r="F869" s="25">
        <v>31487</v>
      </c>
      <c r="G869" s="25">
        <f>COUNTIF([1]deals_closed!D:D,B869)</f>
        <v>22</v>
      </c>
      <c r="H869" s="26">
        <f>SUMIF([1]deals_closed!D:D,B869,[1]deals_closed!C:C)</f>
        <v>837529</v>
      </c>
      <c r="I869" s="26">
        <f>VLOOKUP(E869,'[1]2018_commission_structure-Start'!$A$22:$I$24,9,FALSE)</f>
        <v>500000</v>
      </c>
      <c r="J869" s="26">
        <f t="shared" si="131"/>
        <v>625000</v>
      </c>
      <c r="K869" s="26">
        <f t="shared" si="132"/>
        <v>750000</v>
      </c>
      <c r="L869" s="26">
        <f t="shared" si="133"/>
        <v>1000000</v>
      </c>
      <c r="M869" s="27">
        <f t="shared" si="134"/>
        <v>1.6750579999999999</v>
      </c>
      <c r="N869" s="25" t="str">
        <f t="shared" si="135"/>
        <v>150-200%</v>
      </c>
      <c r="O869" s="28">
        <f>MIN(H869,I869)*INDEX('[1]2018_commission_structure-Start'!$A$21:$I$24,MATCH($E869,'[1]2018_commission_structure-Start'!$A$21:$A$24,0),MATCH(O$1,'[1]2018_commission_structure-Start'!$A$21:$I$21,0))</f>
        <v>50000</v>
      </c>
      <c r="P869" s="26">
        <f>IF(H869&gt;I869,MIN(H869-I869,J869-I869)*INDEX('[1]2018_commission_structure-Start'!$A$21:$I$24,MATCH($E869,'[1]2018_commission_structure-Start'!$A$21:$A$24,0), MATCH(P$1,'[1]2018_commission_structure-Start'!$A$21:$I$21,0)),0)</f>
        <v>18750</v>
      </c>
      <c r="Q869" s="26">
        <f>IF($H869&gt;J869,MIN($H869-J869,K869-J869)*INDEX('[1]2018_commission_structure-Start'!$A$21:$I$24,MATCH($E869,'[1]2018_commission_structure-Start'!$A$21:$A$24,0), MATCH(Q$1,'[1]2018_commission_structure-Start'!$A$21:$I$21,0)),0)</f>
        <v>22500</v>
      </c>
      <c r="R869" s="26">
        <f>IF($H869&gt;K869,MIN($H869-K869,L869-K869)*INDEX('[1]2018_commission_structure-Start'!$A$21:$I$24,MATCH($E869,'[1]2018_commission_structure-Start'!$A$21:$A$24,0), MATCH(R$1,'[1]2018_commission_structure-Start'!$A$21:$I$21,0)),0)</f>
        <v>19256.38</v>
      </c>
      <c r="S869" s="26">
        <f>IF(H869&gt;L869,(H869-L869)*INDEX('[1]2018_commission_structure-Start'!$A$21:$I$24,MATCH($E869,'[1]2018_commission_structure-Start'!$A$21:$A$24,0),MATCH(S$1,'[1]2018_commission_structure-Start'!$A$21:$I$21,0)),0)</f>
        <v>0</v>
      </c>
      <c r="T869" s="28">
        <f t="shared" si="136"/>
        <v>110506.38</v>
      </c>
      <c r="U869" s="28">
        <f t="shared" si="137"/>
        <v>141993.38</v>
      </c>
      <c r="V869" s="28">
        <f>MIN(H869,I869)*INDEX('[1]2018_commission_structure-Start'!$A$15:$J$18,MATCH($E869,'[1]2018_commission_structure-Start'!$A$15:$A$18,0),MATCH(V$1,'[1]2018_commission_structure-Start'!$A$15:$J$15,0))</f>
        <v>60000</v>
      </c>
      <c r="W869" s="26">
        <f>IF($H869&gt;I869,MIN($H869-I869,J869-I869)*INDEX('[1]2018_commission_structure-Start'!$A$15:$J$18,MATCH($E869,'[1]2018_commission_structure-Start'!$A$15:$A$18,0),MATCH(W$1,'[1]2018_commission_structure-Start'!$A$15:$J$15,0)),0)</f>
        <v>21250</v>
      </c>
      <c r="X869" s="26">
        <f>IF($H869&gt;J869,MIN($H869-J869,K869-J869)*INDEX('[1]2018_commission_structure-Start'!$A$15:$J$18,MATCH($E869,'[1]2018_commission_structure-Start'!$A$15:$A$18,0),MATCH(X$1,'[1]2018_commission_structure-Start'!$A$15:$J$15,0)),0)</f>
        <v>25000</v>
      </c>
      <c r="Y869" s="26">
        <f>IF($H869&gt;K869,MIN($H869-K869,L869-K869)*INDEX('[1]2018_commission_structure-Start'!$A$15:$J$18,MATCH($E869,'[1]2018_commission_structure-Start'!$A$15:$A$18,0),MATCH(Y$1,'[1]2018_commission_structure-Start'!$A$15:$J$15,0)),0)</f>
        <v>19256.38</v>
      </c>
      <c r="Z869" s="26">
        <f>IF(H869&gt;L869,(H869-L869)*INDEX('[1]2018_commission_structure-Start'!$A$21:$I$24,MATCH($E869,'[1]2018_commission_structure-Start'!$A$21:$A$24,0),MATCH(Z$1,'[1]2018_commission_structure-Start'!$A$21:$I$21,0)),0)</f>
        <v>0</v>
      </c>
      <c r="AA869" s="28">
        <f t="shared" si="138"/>
        <v>125506.38</v>
      </c>
      <c r="AB869" s="28">
        <f t="shared" si="139"/>
        <v>156993.38</v>
      </c>
    </row>
    <row r="870" spans="1:28" x14ac:dyDescent="0.2">
      <c r="A870" s="25" t="str">
        <f t="shared" si="130"/>
        <v>Shaine Monsey</v>
      </c>
      <c r="B870" s="25">
        <v>9726873223</v>
      </c>
      <c r="C870" s="25" t="s">
        <v>1684</v>
      </c>
      <c r="D870" s="25" t="s">
        <v>1685</v>
      </c>
      <c r="E870" s="25" t="s">
        <v>10</v>
      </c>
      <c r="F870" s="25">
        <v>119583</v>
      </c>
      <c r="G870" s="25">
        <f>COUNTIF([1]deals_closed!D:D,B870)</f>
        <v>17</v>
      </c>
      <c r="H870" s="26">
        <f>SUMIF([1]deals_closed!D:D,B870,[1]deals_closed!C:C)</f>
        <v>561478</v>
      </c>
      <c r="I870" s="26">
        <f>VLOOKUP(E870,'[1]2018_commission_structure-Start'!$A$22:$I$24,9,FALSE)</f>
        <v>750000</v>
      </c>
      <c r="J870" s="26">
        <f t="shared" si="131"/>
        <v>937500</v>
      </c>
      <c r="K870" s="26">
        <f t="shared" si="132"/>
        <v>1125000</v>
      </c>
      <c r="L870" s="26">
        <f t="shared" si="133"/>
        <v>1500000</v>
      </c>
      <c r="M870" s="27">
        <f t="shared" si="134"/>
        <v>0.74863733333333338</v>
      </c>
      <c r="N870" s="25" t="str">
        <f t="shared" si="135"/>
        <v>0-100%</v>
      </c>
      <c r="O870" s="28">
        <f>MIN(H870,I870)*INDEX('[1]2018_commission_structure-Start'!$A$21:$I$24,MATCH($E870,'[1]2018_commission_structure-Start'!$A$21:$A$24,0),MATCH(O$1,'[1]2018_commission_structure-Start'!$A$21:$I$21,0))</f>
        <v>84221.7</v>
      </c>
      <c r="P870" s="26">
        <f>IF(H870&gt;I870,MIN(H870-I870,J870-I870)*INDEX('[1]2018_commission_structure-Start'!$A$21:$I$24,MATCH($E870,'[1]2018_commission_structure-Start'!$A$21:$A$24,0), MATCH(P$1,'[1]2018_commission_structure-Start'!$A$21:$I$21,0)),0)</f>
        <v>0</v>
      </c>
      <c r="Q870" s="26">
        <f>IF($H870&gt;J870,MIN($H870-J870,K870-J870)*INDEX('[1]2018_commission_structure-Start'!$A$21:$I$24,MATCH($E870,'[1]2018_commission_structure-Start'!$A$21:$A$24,0), MATCH(Q$1,'[1]2018_commission_structure-Start'!$A$21:$I$21,0)),0)</f>
        <v>0</v>
      </c>
      <c r="R870" s="26">
        <f>IF($H870&gt;K870,MIN($H870-K870,L870-K870)*INDEX('[1]2018_commission_structure-Start'!$A$21:$I$24,MATCH($E870,'[1]2018_commission_structure-Start'!$A$21:$A$24,0), MATCH(R$1,'[1]2018_commission_structure-Start'!$A$21:$I$21,0)),0)</f>
        <v>0</v>
      </c>
      <c r="S870" s="26">
        <f>IF(H870&gt;L870,(H870-L870)*INDEX('[1]2018_commission_structure-Start'!$A$21:$I$24,MATCH($E870,'[1]2018_commission_structure-Start'!$A$21:$A$24,0),MATCH(S$1,'[1]2018_commission_structure-Start'!$A$21:$I$21,0)),0)</f>
        <v>0</v>
      </c>
      <c r="T870" s="28">
        <f t="shared" si="136"/>
        <v>84221.7</v>
      </c>
      <c r="U870" s="28">
        <f t="shared" si="137"/>
        <v>203804.7</v>
      </c>
      <c r="V870" s="28">
        <f>MIN(H870,I870)*INDEX('[1]2018_commission_structure-Start'!$A$15:$J$18,MATCH($E870,'[1]2018_commission_structure-Start'!$A$15:$A$18,0),MATCH(V$1,'[1]2018_commission_structure-Start'!$A$15:$J$15,0))</f>
        <v>84221.7</v>
      </c>
      <c r="W870" s="26">
        <f>IF($H870&gt;I870,MIN($H870-I870,J870-I870)*INDEX('[1]2018_commission_structure-Start'!$A$15:$J$18,MATCH($E870,'[1]2018_commission_structure-Start'!$A$15:$A$18,0),MATCH(W$1,'[1]2018_commission_structure-Start'!$A$15:$J$15,0)),0)</f>
        <v>0</v>
      </c>
      <c r="X870" s="26">
        <f>IF($H870&gt;J870,MIN($H870-J870,K870-J870)*INDEX('[1]2018_commission_structure-Start'!$A$15:$J$18,MATCH($E870,'[1]2018_commission_structure-Start'!$A$15:$A$18,0),MATCH(X$1,'[1]2018_commission_structure-Start'!$A$15:$J$15,0)),0)</f>
        <v>0</v>
      </c>
      <c r="Y870" s="26">
        <f>IF($H870&gt;K870,MIN($H870-K870,L870-K870)*INDEX('[1]2018_commission_structure-Start'!$A$15:$J$18,MATCH($E870,'[1]2018_commission_structure-Start'!$A$15:$A$18,0),MATCH(Y$1,'[1]2018_commission_structure-Start'!$A$15:$J$15,0)),0)</f>
        <v>0</v>
      </c>
      <c r="Z870" s="26">
        <f>IF(H870&gt;L870,(H870-L870)*INDEX('[1]2018_commission_structure-Start'!$A$21:$I$24,MATCH($E870,'[1]2018_commission_structure-Start'!$A$21:$A$24,0),MATCH(Z$1,'[1]2018_commission_structure-Start'!$A$21:$I$21,0)),0)</f>
        <v>0</v>
      </c>
      <c r="AA870" s="28">
        <f t="shared" si="138"/>
        <v>84221.7</v>
      </c>
      <c r="AB870" s="28">
        <f t="shared" si="139"/>
        <v>203804.7</v>
      </c>
    </row>
    <row r="871" spans="1:28" x14ac:dyDescent="0.2">
      <c r="A871" s="25" t="str">
        <f t="shared" si="130"/>
        <v>Reg Kubista</v>
      </c>
      <c r="B871" s="25">
        <v>2958692264</v>
      </c>
      <c r="C871" s="25" t="s">
        <v>1686</v>
      </c>
      <c r="D871" s="25" t="s">
        <v>1687</v>
      </c>
      <c r="E871" s="25" t="s">
        <v>7</v>
      </c>
      <c r="F871" s="25">
        <v>43860</v>
      </c>
      <c r="G871" s="25">
        <f>COUNTIF([1]deals_closed!D:D,B871)</f>
        <v>16</v>
      </c>
      <c r="H871" s="26">
        <f>SUMIF([1]deals_closed!D:D,B871,[1]deals_closed!C:C)</f>
        <v>519595</v>
      </c>
      <c r="I871" s="26">
        <f>VLOOKUP(E871,'[1]2018_commission_structure-Start'!$A$22:$I$24,9,FALSE)</f>
        <v>500000</v>
      </c>
      <c r="J871" s="26">
        <f t="shared" si="131"/>
        <v>625000</v>
      </c>
      <c r="K871" s="26">
        <f t="shared" si="132"/>
        <v>750000</v>
      </c>
      <c r="L871" s="26">
        <f t="shared" si="133"/>
        <v>1000000</v>
      </c>
      <c r="M871" s="27">
        <f t="shared" si="134"/>
        <v>1.0391900000000001</v>
      </c>
      <c r="N871" s="25" t="str">
        <f t="shared" si="135"/>
        <v>100-125%</v>
      </c>
      <c r="O871" s="28">
        <f>MIN(H871,I871)*INDEX('[1]2018_commission_structure-Start'!$A$21:$I$24,MATCH($E871,'[1]2018_commission_structure-Start'!$A$21:$A$24,0),MATCH(O$1,'[1]2018_commission_structure-Start'!$A$21:$I$21,0))</f>
        <v>50000</v>
      </c>
      <c r="P871" s="26">
        <f>IF(H871&gt;I871,MIN(H871-I871,J871-I871)*INDEX('[1]2018_commission_structure-Start'!$A$21:$I$24,MATCH($E871,'[1]2018_commission_structure-Start'!$A$21:$A$24,0), MATCH(P$1,'[1]2018_commission_structure-Start'!$A$21:$I$21,0)),0)</f>
        <v>2939.25</v>
      </c>
      <c r="Q871" s="26">
        <f>IF($H871&gt;J871,MIN($H871-J871,K871-J871)*INDEX('[1]2018_commission_structure-Start'!$A$21:$I$24,MATCH($E871,'[1]2018_commission_structure-Start'!$A$21:$A$24,0), MATCH(Q$1,'[1]2018_commission_structure-Start'!$A$21:$I$21,0)),0)</f>
        <v>0</v>
      </c>
      <c r="R871" s="26">
        <f>IF($H871&gt;K871,MIN($H871-K871,L871-K871)*INDEX('[1]2018_commission_structure-Start'!$A$21:$I$24,MATCH($E871,'[1]2018_commission_structure-Start'!$A$21:$A$24,0), MATCH(R$1,'[1]2018_commission_structure-Start'!$A$21:$I$21,0)),0)</f>
        <v>0</v>
      </c>
      <c r="S871" s="26">
        <f>IF(H871&gt;L871,(H871-L871)*INDEX('[1]2018_commission_structure-Start'!$A$21:$I$24,MATCH($E871,'[1]2018_commission_structure-Start'!$A$21:$A$24,0),MATCH(S$1,'[1]2018_commission_structure-Start'!$A$21:$I$21,0)),0)</f>
        <v>0</v>
      </c>
      <c r="T871" s="28">
        <f t="shared" si="136"/>
        <v>52939.25</v>
      </c>
      <c r="U871" s="28">
        <f t="shared" si="137"/>
        <v>96799.25</v>
      </c>
      <c r="V871" s="28">
        <f>MIN(H871,I871)*INDEX('[1]2018_commission_structure-Start'!$A$15:$J$18,MATCH($E871,'[1]2018_commission_structure-Start'!$A$15:$A$18,0),MATCH(V$1,'[1]2018_commission_structure-Start'!$A$15:$J$15,0))</f>
        <v>60000</v>
      </c>
      <c r="W871" s="26">
        <f>IF($H871&gt;I871,MIN($H871-I871,J871-I871)*INDEX('[1]2018_commission_structure-Start'!$A$15:$J$18,MATCH($E871,'[1]2018_commission_structure-Start'!$A$15:$A$18,0),MATCH(W$1,'[1]2018_commission_structure-Start'!$A$15:$J$15,0)),0)</f>
        <v>3331.15</v>
      </c>
      <c r="X871" s="26">
        <f>IF($H871&gt;J871,MIN($H871-J871,K871-J871)*INDEX('[1]2018_commission_structure-Start'!$A$15:$J$18,MATCH($E871,'[1]2018_commission_structure-Start'!$A$15:$A$18,0),MATCH(X$1,'[1]2018_commission_structure-Start'!$A$15:$J$15,0)),0)</f>
        <v>0</v>
      </c>
      <c r="Y871" s="26">
        <f>IF($H871&gt;K871,MIN($H871-K871,L871-K871)*INDEX('[1]2018_commission_structure-Start'!$A$15:$J$18,MATCH($E871,'[1]2018_commission_structure-Start'!$A$15:$A$18,0),MATCH(Y$1,'[1]2018_commission_structure-Start'!$A$15:$J$15,0)),0)</f>
        <v>0</v>
      </c>
      <c r="Z871" s="26">
        <f>IF(H871&gt;L871,(H871-L871)*INDEX('[1]2018_commission_structure-Start'!$A$21:$I$24,MATCH($E871,'[1]2018_commission_structure-Start'!$A$21:$A$24,0),MATCH(Z$1,'[1]2018_commission_structure-Start'!$A$21:$I$21,0)),0)</f>
        <v>0</v>
      </c>
      <c r="AA871" s="28">
        <f t="shared" si="138"/>
        <v>63331.15</v>
      </c>
      <c r="AB871" s="28">
        <f t="shared" si="139"/>
        <v>107191.15</v>
      </c>
    </row>
    <row r="872" spans="1:28" x14ac:dyDescent="0.2">
      <c r="A872" s="25" t="str">
        <f t="shared" si="130"/>
        <v>Lark Nelmes</v>
      </c>
      <c r="B872" s="25">
        <v>2551917727</v>
      </c>
      <c r="C872" s="25" t="s">
        <v>1688</v>
      </c>
      <c r="D872" s="25" t="s">
        <v>1689</v>
      </c>
      <c r="E872" s="25" t="s">
        <v>7</v>
      </c>
      <c r="F872" s="25">
        <v>56237</v>
      </c>
      <c r="G872" s="25">
        <f>COUNTIF([1]deals_closed!D:D,B872)</f>
        <v>25</v>
      </c>
      <c r="H872" s="26">
        <f>SUMIF([1]deals_closed!D:D,B872,[1]deals_closed!C:C)</f>
        <v>762004</v>
      </c>
      <c r="I872" s="26">
        <f>VLOOKUP(E872,'[1]2018_commission_structure-Start'!$A$22:$I$24,9,FALSE)</f>
        <v>500000</v>
      </c>
      <c r="J872" s="26">
        <f t="shared" si="131"/>
        <v>625000</v>
      </c>
      <c r="K872" s="26">
        <f t="shared" si="132"/>
        <v>750000</v>
      </c>
      <c r="L872" s="26">
        <f t="shared" si="133"/>
        <v>1000000</v>
      </c>
      <c r="M872" s="27">
        <f t="shared" si="134"/>
        <v>1.524008</v>
      </c>
      <c r="N872" s="25" t="str">
        <f t="shared" si="135"/>
        <v>150-200%</v>
      </c>
      <c r="O872" s="28">
        <f>MIN(H872,I872)*INDEX('[1]2018_commission_structure-Start'!$A$21:$I$24,MATCH($E872,'[1]2018_commission_structure-Start'!$A$21:$A$24,0),MATCH(O$1,'[1]2018_commission_structure-Start'!$A$21:$I$21,0))</f>
        <v>50000</v>
      </c>
      <c r="P872" s="26">
        <f>IF(H872&gt;I872,MIN(H872-I872,J872-I872)*INDEX('[1]2018_commission_structure-Start'!$A$21:$I$24,MATCH($E872,'[1]2018_commission_structure-Start'!$A$21:$A$24,0), MATCH(P$1,'[1]2018_commission_structure-Start'!$A$21:$I$21,0)),0)</f>
        <v>18750</v>
      </c>
      <c r="Q872" s="26">
        <f>IF($H872&gt;J872,MIN($H872-J872,K872-J872)*INDEX('[1]2018_commission_structure-Start'!$A$21:$I$24,MATCH($E872,'[1]2018_commission_structure-Start'!$A$21:$A$24,0), MATCH(Q$1,'[1]2018_commission_structure-Start'!$A$21:$I$21,0)),0)</f>
        <v>22500</v>
      </c>
      <c r="R872" s="26">
        <f>IF($H872&gt;K872,MIN($H872-K872,L872-K872)*INDEX('[1]2018_commission_structure-Start'!$A$21:$I$24,MATCH($E872,'[1]2018_commission_structure-Start'!$A$21:$A$24,0), MATCH(R$1,'[1]2018_commission_structure-Start'!$A$21:$I$21,0)),0)</f>
        <v>2640.88</v>
      </c>
      <c r="S872" s="26">
        <f>IF(H872&gt;L872,(H872-L872)*INDEX('[1]2018_commission_structure-Start'!$A$21:$I$24,MATCH($E872,'[1]2018_commission_structure-Start'!$A$21:$A$24,0),MATCH(S$1,'[1]2018_commission_structure-Start'!$A$21:$I$21,0)),0)</f>
        <v>0</v>
      </c>
      <c r="T872" s="28">
        <f t="shared" si="136"/>
        <v>93890.880000000005</v>
      </c>
      <c r="U872" s="28">
        <f t="shared" si="137"/>
        <v>150127.88</v>
      </c>
      <c r="V872" s="28">
        <f>MIN(H872,I872)*INDEX('[1]2018_commission_structure-Start'!$A$15:$J$18,MATCH($E872,'[1]2018_commission_structure-Start'!$A$15:$A$18,0),MATCH(V$1,'[1]2018_commission_structure-Start'!$A$15:$J$15,0))</f>
        <v>60000</v>
      </c>
      <c r="W872" s="26">
        <f>IF($H872&gt;I872,MIN($H872-I872,J872-I872)*INDEX('[1]2018_commission_structure-Start'!$A$15:$J$18,MATCH($E872,'[1]2018_commission_structure-Start'!$A$15:$A$18,0),MATCH(W$1,'[1]2018_commission_structure-Start'!$A$15:$J$15,0)),0)</f>
        <v>21250</v>
      </c>
      <c r="X872" s="26">
        <f>IF($H872&gt;J872,MIN($H872-J872,K872-J872)*INDEX('[1]2018_commission_structure-Start'!$A$15:$J$18,MATCH($E872,'[1]2018_commission_structure-Start'!$A$15:$A$18,0),MATCH(X$1,'[1]2018_commission_structure-Start'!$A$15:$J$15,0)),0)</f>
        <v>25000</v>
      </c>
      <c r="Y872" s="26">
        <f>IF($H872&gt;K872,MIN($H872-K872,L872-K872)*INDEX('[1]2018_commission_structure-Start'!$A$15:$J$18,MATCH($E872,'[1]2018_commission_structure-Start'!$A$15:$A$18,0),MATCH(Y$1,'[1]2018_commission_structure-Start'!$A$15:$J$15,0)),0)</f>
        <v>2640.88</v>
      </c>
      <c r="Z872" s="26">
        <f>IF(H872&gt;L872,(H872-L872)*INDEX('[1]2018_commission_structure-Start'!$A$21:$I$24,MATCH($E872,'[1]2018_commission_structure-Start'!$A$21:$A$24,0),MATCH(Z$1,'[1]2018_commission_structure-Start'!$A$21:$I$21,0)),0)</f>
        <v>0</v>
      </c>
      <c r="AA872" s="28">
        <f t="shared" si="138"/>
        <v>108890.88</v>
      </c>
      <c r="AB872" s="28">
        <f t="shared" si="139"/>
        <v>165127.88</v>
      </c>
    </row>
    <row r="873" spans="1:28" x14ac:dyDescent="0.2">
      <c r="A873" s="25" t="str">
        <f t="shared" si="130"/>
        <v>Kyle Hadlow</v>
      </c>
      <c r="B873" s="25">
        <v>5474718616</v>
      </c>
      <c r="C873" s="25" t="s">
        <v>1478</v>
      </c>
      <c r="D873" s="25" t="s">
        <v>1690</v>
      </c>
      <c r="E873" s="25" t="s">
        <v>29</v>
      </c>
      <c r="F873" s="25">
        <v>60380</v>
      </c>
      <c r="G873" s="25">
        <f>COUNTIF([1]deals_closed!D:D,B873)</f>
        <v>17</v>
      </c>
      <c r="H873" s="26">
        <f>SUMIF([1]deals_closed!D:D,B873,[1]deals_closed!C:C)</f>
        <v>658453</v>
      </c>
      <c r="I873" s="26">
        <f>VLOOKUP(E873,'[1]2018_commission_structure-Start'!$A$22:$I$24,9,FALSE)</f>
        <v>600000</v>
      </c>
      <c r="J873" s="26">
        <f t="shared" si="131"/>
        <v>750000</v>
      </c>
      <c r="K873" s="26">
        <f t="shared" si="132"/>
        <v>900000</v>
      </c>
      <c r="L873" s="26">
        <f t="shared" si="133"/>
        <v>1200000</v>
      </c>
      <c r="M873" s="27">
        <f t="shared" si="134"/>
        <v>1.0974216666666667</v>
      </c>
      <c r="N873" s="25" t="str">
        <f t="shared" si="135"/>
        <v>100-125%</v>
      </c>
      <c r="O873" s="28">
        <f>MIN(H873,I873)*INDEX('[1]2018_commission_structure-Start'!$A$21:$I$24,MATCH($E873,'[1]2018_commission_structure-Start'!$A$21:$A$24,0),MATCH(O$1,'[1]2018_commission_structure-Start'!$A$21:$I$21,0))</f>
        <v>78000</v>
      </c>
      <c r="P873" s="26">
        <f>IF(H873&gt;I873,MIN(H873-I873,J873-I873)*INDEX('[1]2018_commission_structure-Start'!$A$21:$I$24,MATCH($E873,'[1]2018_commission_structure-Start'!$A$21:$A$24,0), MATCH(P$1,'[1]2018_commission_structure-Start'!$A$21:$I$21,0)),0)</f>
        <v>9937.01</v>
      </c>
      <c r="Q873" s="26">
        <f>IF($H873&gt;J873,MIN($H873-J873,K873-J873)*INDEX('[1]2018_commission_structure-Start'!$A$21:$I$24,MATCH($E873,'[1]2018_commission_structure-Start'!$A$21:$A$24,0), MATCH(Q$1,'[1]2018_commission_structure-Start'!$A$21:$I$21,0)),0)</f>
        <v>0</v>
      </c>
      <c r="R873" s="26">
        <f>IF($H873&gt;K873,MIN($H873-K873,L873-K873)*INDEX('[1]2018_commission_structure-Start'!$A$21:$I$24,MATCH($E873,'[1]2018_commission_structure-Start'!$A$21:$A$24,0), MATCH(R$1,'[1]2018_commission_structure-Start'!$A$21:$I$21,0)),0)</f>
        <v>0</v>
      </c>
      <c r="S873" s="26">
        <f>IF(H873&gt;L873,(H873-L873)*INDEX('[1]2018_commission_structure-Start'!$A$21:$I$24,MATCH($E873,'[1]2018_commission_structure-Start'!$A$21:$A$24,0),MATCH(S$1,'[1]2018_commission_structure-Start'!$A$21:$I$21,0)),0)</f>
        <v>0</v>
      </c>
      <c r="T873" s="28">
        <f t="shared" si="136"/>
        <v>87937.01</v>
      </c>
      <c r="U873" s="28">
        <f t="shared" si="137"/>
        <v>148317.01</v>
      </c>
      <c r="V873" s="28">
        <f>MIN(H873,I873)*INDEX('[1]2018_commission_structure-Start'!$A$15:$J$18,MATCH($E873,'[1]2018_commission_structure-Start'!$A$15:$A$18,0),MATCH(V$1,'[1]2018_commission_structure-Start'!$A$15:$J$15,0))</f>
        <v>90000</v>
      </c>
      <c r="W873" s="26">
        <f>IF($H873&gt;I873,MIN($H873-I873,J873-I873)*INDEX('[1]2018_commission_structure-Start'!$A$15:$J$18,MATCH($E873,'[1]2018_commission_structure-Start'!$A$15:$A$18,0),MATCH(W$1,'[1]2018_commission_structure-Start'!$A$15:$J$15,0)),0)</f>
        <v>10521.539999999999</v>
      </c>
      <c r="X873" s="26">
        <f>IF($H873&gt;J873,MIN($H873-J873,K873-J873)*INDEX('[1]2018_commission_structure-Start'!$A$15:$J$18,MATCH($E873,'[1]2018_commission_structure-Start'!$A$15:$A$18,0),MATCH(X$1,'[1]2018_commission_structure-Start'!$A$15:$J$15,0)),0)</f>
        <v>0</v>
      </c>
      <c r="Y873" s="26">
        <f>IF($H873&gt;K873,MIN($H873-K873,L873-K873)*INDEX('[1]2018_commission_structure-Start'!$A$15:$J$18,MATCH($E873,'[1]2018_commission_structure-Start'!$A$15:$A$18,0),MATCH(Y$1,'[1]2018_commission_structure-Start'!$A$15:$J$15,0)),0)</f>
        <v>0</v>
      </c>
      <c r="Z873" s="26">
        <f>IF(H873&gt;L873,(H873-L873)*INDEX('[1]2018_commission_structure-Start'!$A$21:$I$24,MATCH($E873,'[1]2018_commission_structure-Start'!$A$21:$A$24,0),MATCH(Z$1,'[1]2018_commission_structure-Start'!$A$21:$I$21,0)),0)</f>
        <v>0</v>
      </c>
      <c r="AA873" s="28">
        <f t="shared" si="138"/>
        <v>100521.54</v>
      </c>
      <c r="AB873" s="28">
        <f t="shared" si="139"/>
        <v>160901.53999999998</v>
      </c>
    </row>
    <row r="874" spans="1:28" x14ac:dyDescent="0.2">
      <c r="A874" s="25" t="str">
        <f t="shared" si="130"/>
        <v>Richard Cowdry</v>
      </c>
      <c r="B874" s="25">
        <v>4739588234</v>
      </c>
      <c r="C874" s="25" t="s">
        <v>1691</v>
      </c>
      <c r="D874" s="25" t="s">
        <v>1692</v>
      </c>
      <c r="E874" s="25" t="s">
        <v>7</v>
      </c>
      <c r="F874" s="25">
        <v>56787</v>
      </c>
      <c r="G874" s="25">
        <f>COUNTIF([1]deals_closed!D:D,B874)</f>
        <v>24</v>
      </c>
      <c r="H874" s="26">
        <f>SUMIF([1]deals_closed!D:D,B874,[1]deals_closed!C:C)</f>
        <v>848509</v>
      </c>
      <c r="I874" s="26">
        <f>VLOOKUP(E874,'[1]2018_commission_structure-Start'!$A$22:$I$24,9,FALSE)</f>
        <v>500000</v>
      </c>
      <c r="J874" s="26">
        <f t="shared" si="131"/>
        <v>625000</v>
      </c>
      <c r="K874" s="26">
        <f t="shared" si="132"/>
        <v>750000</v>
      </c>
      <c r="L874" s="26">
        <f t="shared" si="133"/>
        <v>1000000</v>
      </c>
      <c r="M874" s="27">
        <f t="shared" si="134"/>
        <v>1.6970179999999999</v>
      </c>
      <c r="N874" s="25" t="str">
        <f t="shared" si="135"/>
        <v>150-200%</v>
      </c>
      <c r="O874" s="28">
        <f>MIN(H874,I874)*INDEX('[1]2018_commission_structure-Start'!$A$21:$I$24,MATCH($E874,'[1]2018_commission_structure-Start'!$A$21:$A$24,0),MATCH(O$1,'[1]2018_commission_structure-Start'!$A$21:$I$21,0))</f>
        <v>50000</v>
      </c>
      <c r="P874" s="26">
        <f>IF(H874&gt;I874,MIN(H874-I874,J874-I874)*INDEX('[1]2018_commission_structure-Start'!$A$21:$I$24,MATCH($E874,'[1]2018_commission_structure-Start'!$A$21:$A$24,0), MATCH(P$1,'[1]2018_commission_structure-Start'!$A$21:$I$21,0)),0)</f>
        <v>18750</v>
      </c>
      <c r="Q874" s="26">
        <f>IF($H874&gt;J874,MIN($H874-J874,K874-J874)*INDEX('[1]2018_commission_structure-Start'!$A$21:$I$24,MATCH($E874,'[1]2018_commission_structure-Start'!$A$21:$A$24,0), MATCH(Q$1,'[1]2018_commission_structure-Start'!$A$21:$I$21,0)),0)</f>
        <v>22500</v>
      </c>
      <c r="R874" s="26">
        <f>IF($H874&gt;K874,MIN($H874-K874,L874-K874)*INDEX('[1]2018_commission_structure-Start'!$A$21:$I$24,MATCH($E874,'[1]2018_commission_structure-Start'!$A$21:$A$24,0), MATCH(R$1,'[1]2018_commission_structure-Start'!$A$21:$I$21,0)),0)</f>
        <v>21671.98</v>
      </c>
      <c r="S874" s="26">
        <f>IF(H874&gt;L874,(H874-L874)*INDEX('[1]2018_commission_structure-Start'!$A$21:$I$24,MATCH($E874,'[1]2018_commission_structure-Start'!$A$21:$A$24,0),MATCH(S$1,'[1]2018_commission_structure-Start'!$A$21:$I$21,0)),0)</f>
        <v>0</v>
      </c>
      <c r="T874" s="28">
        <f t="shared" si="136"/>
        <v>112921.98</v>
      </c>
      <c r="U874" s="28">
        <f t="shared" si="137"/>
        <v>169708.97999999998</v>
      </c>
      <c r="V874" s="28">
        <f>MIN(H874,I874)*INDEX('[1]2018_commission_structure-Start'!$A$15:$J$18,MATCH($E874,'[1]2018_commission_structure-Start'!$A$15:$A$18,0),MATCH(V$1,'[1]2018_commission_structure-Start'!$A$15:$J$15,0))</f>
        <v>60000</v>
      </c>
      <c r="W874" s="26">
        <f>IF($H874&gt;I874,MIN($H874-I874,J874-I874)*INDEX('[1]2018_commission_structure-Start'!$A$15:$J$18,MATCH($E874,'[1]2018_commission_structure-Start'!$A$15:$A$18,0),MATCH(W$1,'[1]2018_commission_structure-Start'!$A$15:$J$15,0)),0)</f>
        <v>21250</v>
      </c>
      <c r="X874" s="26">
        <f>IF($H874&gt;J874,MIN($H874-J874,K874-J874)*INDEX('[1]2018_commission_structure-Start'!$A$15:$J$18,MATCH($E874,'[1]2018_commission_structure-Start'!$A$15:$A$18,0),MATCH(X$1,'[1]2018_commission_structure-Start'!$A$15:$J$15,0)),0)</f>
        <v>25000</v>
      </c>
      <c r="Y874" s="26">
        <f>IF($H874&gt;K874,MIN($H874-K874,L874-K874)*INDEX('[1]2018_commission_structure-Start'!$A$15:$J$18,MATCH($E874,'[1]2018_commission_structure-Start'!$A$15:$A$18,0),MATCH(Y$1,'[1]2018_commission_structure-Start'!$A$15:$J$15,0)),0)</f>
        <v>21671.98</v>
      </c>
      <c r="Z874" s="26">
        <f>IF(H874&gt;L874,(H874-L874)*INDEX('[1]2018_commission_structure-Start'!$A$21:$I$24,MATCH($E874,'[1]2018_commission_structure-Start'!$A$21:$A$24,0),MATCH(Z$1,'[1]2018_commission_structure-Start'!$A$21:$I$21,0)),0)</f>
        <v>0</v>
      </c>
      <c r="AA874" s="28">
        <f t="shared" si="138"/>
        <v>127921.98</v>
      </c>
      <c r="AB874" s="28">
        <f t="shared" si="139"/>
        <v>184708.97999999998</v>
      </c>
    </row>
    <row r="875" spans="1:28" x14ac:dyDescent="0.2">
      <c r="A875" s="25" t="str">
        <f t="shared" si="130"/>
        <v>Devland Le Prevost</v>
      </c>
      <c r="B875" s="25">
        <v>1425230725</v>
      </c>
      <c r="C875" s="25" t="s">
        <v>844</v>
      </c>
      <c r="D875" s="25" t="s">
        <v>1693</v>
      </c>
      <c r="E875" s="25" t="s">
        <v>29</v>
      </c>
      <c r="F875" s="25">
        <v>79469</v>
      </c>
      <c r="G875" s="25">
        <f>COUNTIF([1]deals_closed!D:D,B875)</f>
        <v>18</v>
      </c>
      <c r="H875" s="26">
        <f>SUMIF([1]deals_closed!D:D,B875,[1]deals_closed!C:C)</f>
        <v>646367</v>
      </c>
      <c r="I875" s="26">
        <f>VLOOKUP(E875,'[1]2018_commission_structure-Start'!$A$22:$I$24,9,FALSE)</f>
        <v>600000</v>
      </c>
      <c r="J875" s="26">
        <f t="shared" si="131"/>
        <v>750000</v>
      </c>
      <c r="K875" s="26">
        <f t="shared" si="132"/>
        <v>900000</v>
      </c>
      <c r="L875" s="26">
        <f t="shared" si="133"/>
        <v>1200000</v>
      </c>
      <c r="M875" s="27">
        <f t="shared" si="134"/>
        <v>1.0772783333333333</v>
      </c>
      <c r="N875" s="25" t="str">
        <f t="shared" si="135"/>
        <v>100-125%</v>
      </c>
      <c r="O875" s="28">
        <f>MIN(H875,I875)*INDEX('[1]2018_commission_structure-Start'!$A$21:$I$24,MATCH($E875,'[1]2018_commission_structure-Start'!$A$21:$A$24,0),MATCH(O$1,'[1]2018_commission_structure-Start'!$A$21:$I$21,0))</f>
        <v>78000</v>
      </c>
      <c r="P875" s="26">
        <f>IF(H875&gt;I875,MIN(H875-I875,J875-I875)*INDEX('[1]2018_commission_structure-Start'!$A$21:$I$24,MATCH($E875,'[1]2018_commission_structure-Start'!$A$21:$A$24,0), MATCH(P$1,'[1]2018_commission_structure-Start'!$A$21:$I$21,0)),0)</f>
        <v>7882.39</v>
      </c>
      <c r="Q875" s="26">
        <f>IF($H875&gt;J875,MIN($H875-J875,K875-J875)*INDEX('[1]2018_commission_structure-Start'!$A$21:$I$24,MATCH($E875,'[1]2018_commission_structure-Start'!$A$21:$A$24,0), MATCH(Q$1,'[1]2018_commission_structure-Start'!$A$21:$I$21,0)),0)</f>
        <v>0</v>
      </c>
      <c r="R875" s="26">
        <f>IF($H875&gt;K875,MIN($H875-K875,L875-K875)*INDEX('[1]2018_commission_structure-Start'!$A$21:$I$24,MATCH($E875,'[1]2018_commission_structure-Start'!$A$21:$A$24,0), MATCH(R$1,'[1]2018_commission_structure-Start'!$A$21:$I$21,0)),0)</f>
        <v>0</v>
      </c>
      <c r="S875" s="26">
        <f>IF(H875&gt;L875,(H875-L875)*INDEX('[1]2018_commission_structure-Start'!$A$21:$I$24,MATCH($E875,'[1]2018_commission_structure-Start'!$A$21:$A$24,0),MATCH(S$1,'[1]2018_commission_structure-Start'!$A$21:$I$21,0)),0)</f>
        <v>0</v>
      </c>
      <c r="T875" s="28">
        <f t="shared" si="136"/>
        <v>85882.39</v>
      </c>
      <c r="U875" s="28">
        <f t="shared" si="137"/>
        <v>165351.39000000001</v>
      </c>
      <c r="V875" s="28">
        <f>MIN(H875,I875)*INDEX('[1]2018_commission_structure-Start'!$A$15:$J$18,MATCH($E875,'[1]2018_commission_structure-Start'!$A$15:$A$18,0),MATCH(V$1,'[1]2018_commission_structure-Start'!$A$15:$J$15,0))</f>
        <v>90000</v>
      </c>
      <c r="W875" s="26">
        <f>IF($H875&gt;I875,MIN($H875-I875,J875-I875)*INDEX('[1]2018_commission_structure-Start'!$A$15:$J$18,MATCH($E875,'[1]2018_commission_structure-Start'!$A$15:$A$18,0),MATCH(W$1,'[1]2018_commission_structure-Start'!$A$15:$J$15,0)),0)</f>
        <v>8346.06</v>
      </c>
      <c r="X875" s="26">
        <f>IF($H875&gt;J875,MIN($H875-J875,K875-J875)*INDEX('[1]2018_commission_structure-Start'!$A$15:$J$18,MATCH($E875,'[1]2018_commission_structure-Start'!$A$15:$A$18,0),MATCH(X$1,'[1]2018_commission_structure-Start'!$A$15:$J$15,0)),0)</f>
        <v>0</v>
      </c>
      <c r="Y875" s="26">
        <f>IF($H875&gt;K875,MIN($H875-K875,L875-K875)*INDEX('[1]2018_commission_structure-Start'!$A$15:$J$18,MATCH($E875,'[1]2018_commission_structure-Start'!$A$15:$A$18,0),MATCH(Y$1,'[1]2018_commission_structure-Start'!$A$15:$J$15,0)),0)</f>
        <v>0</v>
      </c>
      <c r="Z875" s="26">
        <f>IF(H875&gt;L875,(H875-L875)*INDEX('[1]2018_commission_structure-Start'!$A$21:$I$24,MATCH($E875,'[1]2018_commission_structure-Start'!$A$21:$A$24,0),MATCH(Z$1,'[1]2018_commission_structure-Start'!$A$21:$I$21,0)),0)</f>
        <v>0</v>
      </c>
      <c r="AA875" s="28">
        <f t="shared" si="138"/>
        <v>98346.06</v>
      </c>
      <c r="AB875" s="28">
        <f t="shared" si="139"/>
        <v>177815.06</v>
      </c>
    </row>
    <row r="876" spans="1:28" x14ac:dyDescent="0.2">
      <c r="A876" s="25" t="str">
        <f t="shared" si="130"/>
        <v>Lowe Guiness</v>
      </c>
      <c r="B876" s="25">
        <v>569240891</v>
      </c>
      <c r="C876" s="25" t="s">
        <v>1694</v>
      </c>
      <c r="D876" s="25" t="s">
        <v>1695</v>
      </c>
      <c r="E876" s="25" t="s">
        <v>29</v>
      </c>
      <c r="F876" s="25">
        <v>78823</v>
      </c>
      <c r="G876" s="25">
        <f>COUNTIF([1]deals_closed!D:D,B876)</f>
        <v>23</v>
      </c>
      <c r="H876" s="26">
        <f>SUMIF([1]deals_closed!D:D,B876,[1]deals_closed!C:C)</f>
        <v>950987</v>
      </c>
      <c r="I876" s="26">
        <f>VLOOKUP(E876,'[1]2018_commission_structure-Start'!$A$22:$I$24,9,FALSE)</f>
        <v>600000</v>
      </c>
      <c r="J876" s="26">
        <f t="shared" si="131"/>
        <v>750000</v>
      </c>
      <c r="K876" s="26">
        <f t="shared" si="132"/>
        <v>900000</v>
      </c>
      <c r="L876" s="26">
        <f t="shared" si="133"/>
        <v>1200000</v>
      </c>
      <c r="M876" s="27">
        <f t="shared" si="134"/>
        <v>1.5849783333333334</v>
      </c>
      <c r="N876" s="25" t="str">
        <f t="shared" si="135"/>
        <v>150-200%</v>
      </c>
      <c r="O876" s="28">
        <f>MIN(H876,I876)*INDEX('[1]2018_commission_structure-Start'!$A$21:$I$24,MATCH($E876,'[1]2018_commission_structure-Start'!$A$21:$A$24,0),MATCH(O$1,'[1]2018_commission_structure-Start'!$A$21:$I$21,0))</f>
        <v>78000</v>
      </c>
      <c r="P876" s="26">
        <f>IF(H876&gt;I876,MIN(H876-I876,J876-I876)*INDEX('[1]2018_commission_structure-Start'!$A$21:$I$24,MATCH($E876,'[1]2018_commission_structure-Start'!$A$21:$A$24,0), MATCH(P$1,'[1]2018_commission_structure-Start'!$A$21:$I$21,0)),0)</f>
        <v>25500.000000000004</v>
      </c>
      <c r="Q876" s="26">
        <f>IF($H876&gt;J876,MIN($H876-J876,K876-J876)*INDEX('[1]2018_commission_structure-Start'!$A$21:$I$24,MATCH($E876,'[1]2018_commission_structure-Start'!$A$21:$A$24,0), MATCH(Q$1,'[1]2018_commission_structure-Start'!$A$21:$I$21,0)),0)</f>
        <v>31500</v>
      </c>
      <c r="R876" s="26">
        <f>IF($H876&gt;K876,MIN($H876-K876,L876-K876)*INDEX('[1]2018_commission_structure-Start'!$A$21:$I$24,MATCH($E876,'[1]2018_commission_structure-Start'!$A$21:$A$24,0), MATCH(R$1,'[1]2018_commission_structure-Start'!$A$21:$I$21,0)),0)</f>
        <v>13256.62</v>
      </c>
      <c r="S876" s="26">
        <f>IF(H876&gt;L876,(H876-L876)*INDEX('[1]2018_commission_structure-Start'!$A$21:$I$24,MATCH($E876,'[1]2018_commission_structure-Start'!$A$21:$A$24,0),MATCH(S$1,'[1]2018_commission_structure-Start'!$A$21:$I$21,0)),0)</f>
        <v>0</v>
      </c>
      <c r="T876" s="28">
        <f t="shared" si="136"/>
        <v>148256.62</v>
      </c>
      <c r="U876" s="28">
        <f t="shared" si="137"/>
        <v>227079.62</v>
      </c>
      <c r="V876" s="28">
        <f>MIN(H876,I876)*INDEX('[1]2018_commission_structure-Start'!$A$15:$J$18,MATCH($E876,'[1]2018_commission_structure-Start'!$A$15:$A$18,0),MATCH(V$1,'[1]2018_commission_structure-Start'!$A$15:$J$15,0))</f>
        <v>90000</v>
      </c>
      <c r="W876" s="26">
        <f>IF($H876&gt;I876,MIN($H876-I876,J876-I876)*INDEX('[1]2018_commission_structure-Start'!$A$15:$J$18,MATCH($E876,'[1]2018_commission_structure-Start'!$A$15:$A$18,0),MATCH(W$1,'[1]2018_commission_structure-Start'!$A$15:$J$15,0)),0)</f>
        <v>27000</v>
      </c>
      <c r="X876" s="26">
        <f>IF($H876&gt;J876,MIN($H876-J876,K876-J876)*INDEX('[1]2018_commission_structure-Start'!$A$15:$J$18,MATCH($E876,'[1]2018_commission_structure-Start'!$A$15:$A$18,0),MATCH(X$1,'[1]2018_commission_structure-Start'!$A$15:$J$15,0)),0)</f>
        <v>37500</v>
      </c>
      <c r="Y876" s="26">
        <f>IF($H876&gt;K876,MIN($H876-K876,L876-K876)*INDEX('[1]2018_commission_structure-Start'!$A$15:$J$18,MATCH($E876,'[1]2018_commission_structure-Start'!$A$15:$A$18,0),MATCH(Y$1,'[1]2018_commission_structure-Start'!$A$15:$J$15,0)),0)</f>
        <v>15296.099999999999</v>
      </c>
      <c r="Z876" s="26">
        <f>IF(H876&gt;L876,(H876-L876)*INDEX('[1]2018_commission_structure-Start'!$A$21:$I$24,MATCH($E876,'[1]2018_commission_structure-Start'!$A$21:$A$24,0),MATCH(Z$1,'[1]2018_commission_structure-Start'!$A$21:$I$21,0)),0)</f>
        <v>0</v>
      </c>
      <c r="AA876" s="28">
        <f t="shared" si="138"/>
        <v>169796.1</v>
      </c>
      <c r="AB876" s="28">
        <f t="shared" si="139"/>
        <v>248619.1</v>
      </c>
    </row>
    <row r="877" spans="1:28" x14ac:dyDescent="0.2">
      <c r="A877" s="25" t="str">
        <f t="shared" si="130"/>
        <v>Janeva Edelheid</v>
      </c>
      <c r="B877" s="25">
        <v>1163292249</v>
      </c>
      <c r="C877" s="25" t="s">
        <v>1696</v>
      </c>
      <c r="D877" s="25" t="s">
        <v>1697</v>
      </c>
      <c r="E877" s="25" t="s">
        <v>10</v>
      </c>
      <c r="F877" s="25">
        <v>90419</v>
      </c>
      <c r="G877" s="25">
        <f>COUNTIF([1]deals_closed!D:D,B877)</f>
        <v>15</v>
      </c>
      <c r="H877" s="26">
        <f>SUMIF([1]deals_closed!D:D,B877,[1]deals_closed!C:C)</f>
        <v>525024</v>
      </c>
      <c r="I877" s="26">
        <f>VLOOKUP(E877,'[1]2018_commission_structure-Start'!$A$22:$I$24,9,FALSE)</f>
        <v>750000</v>
      </c>
      <c r="J877" s="26">
        <f t="shared" si="131"/>
        <v>937500</v>
      </c>
      <c r="K877" s="26">
        <f t="shared" si="132"/>
        <v>1125000</v>
      </c>
      <c r="L877" s="26">
        <f t="shared" si="133"/>
        <v>1500000</v>
      </c>
      <c r="M877" s="27">
        <f t="shared" si="134"/>
        <v>0.70003199999999999</v>
      </c>
      <c r="N877" s="25" t="str">
        <f t="shared" si="135"/>
        <v>0-100%</v>
      </c>
      <c r="O877" s="28">
        <f>MIN(H877,I877)*INDEX('[1]2018_commission_structure-Start'!$A$21:$I$24,MATCH($E877,'[1]2018_commission_structure-Start'!$A$21:$A$24,0),MATCH(O$1,'[1]2018_commission_structure-Start'!$A$21:$I$21,0))</f>
        <v>78753.599999999991</v>
      </c>
      <c r="P877" s="26">
        <f>IF(H877&gt;I877,MIN(H877-I877,J877-I877)*INDEX('[1]2018_commission_structure-Start'!$A$21:$I$24,MATCH($E877,'[1]2018_commission_structure-Start'!$A$21:$A$24,0), MATCH(P$1,'[1]2018_commission_structure-Start'!$A$21:$I$21,0)),0)</f>
        <v>0</v>
      </c>
      <c r="Q877" s="26">
        <f>IF($H877&gt;J877,MIN($H877-J877,K877-J877)*INDEX('[1]2018_commission_structure-Start'!$A$21:$I$24,MATCH($E877,'[1]2018_commission_structure-Start'!$A$21:$A$24,0), MATCH(Q$1,'[1]2018_commission_structure-Start'!$A$21:$I$21,0)),0)</f>
        <v>0</v>
      </c>
      <c r="R877" s="26">
        <f>IF($H877&gt;K877,MIN($H877-K877,L877-K877)*INDEX('[1]2018_commission_structure-Start'!$A$21:$I$24,MATCH($E877,'[1]2018_commission_structure-Start'!$A$21:$A$24,0), MATCH(R$1,'[1]2018_commission_structure-Start'!$A$21:$I$21,0)),0)</f>
        <v>0</v>
      </c>
      <c r="S877" s="26">
        <f>IF(H877&gt;L877,(H877-L877)*INDEX('[1]2018_commission_structure-Start'!$A$21:$I$24,MATCH($E877,'[1]2018_commission_structure-Start'!$A$21:$A$24,0),MATCH(S$1,'[1]2018_commission_structure-Start'!$A$21:$I$21,0)),0)</f>
        <v>0</v>
      </c>
      <c r="T877" s="28">
        <f t="shared" si="136"/>
        <v>78753.599999999991</v>
      </c>
      <c r="U877" s="28">
        <f t="shared" si="137"/>
        <v>169172.59999999998</v>
      </c>
      <c r="V877" s="28">
        <f>MIN(H877,I877)*INDEX('[1]2018_commission_structure-Start'!$A$15:$J$18,MATCH($E877,'[1]2018_commission_structure-Start'!$A$15:$A$18,0),MATCH(V$1,'[1]2018_commission_structure-Start'!$A$15:$J$15,0))</f>
        <v>78753.599999999991</v>
      </c>
      <c r="W877" s="26">
        <f>IF($H877&gt;I877,MIN($H877-I877,J877-I877)*INDEX('[1]2018_commission_structure-Start'!$A$15:$J$18,MATCH($E877,'[1]2018_commission_structure-Start'!$A$15:$A$18,0),MATCH(W$1,'[1]2018_commission_structure-Start'!$A$15:$J$15,0)),0)</f>
        <v>0</v>
      </c>
      <c r="X877" s="26">
        <f>IF($H877&gt;J877,MIN($H877-J877,K877-J877)*INDEX('[1]2018_commission_structure-Start'!$A$15:$J$18,MATCH($E877,'[1]2018_commission_structure-Start'!$A$15:$A$18,0),MATCH(X$1,'[1]2018_commission_structure-Start'!$A$15:$J$15,0)),0)</f>
        <v>0</v>
      </c>
      <c r="Y877" s="26">
        <f>IF($H877&gt;K877,MIN($H877-K877,L877-K877)*INDEX('[1]2018_commission_structure-Start'!$A$15:$J$18,MATCH($E877,'[1]2018_commission_structure-Start'!$A$15:$A$18,0),MATCH(Y$1,'[1]2018_commission_structure-Start'!$A$15:$J$15,0)),0)</f>
        <v>0</v>
      </c>
      <c r="Z877" s="26">
        <f>IF(H877&gt;L877,(H877-L877)*INDEX('[1]2018_commission_structure-Start'!$A$21:$I$24,MATCH($E877,'[1]2018_commission_structure-Start'!$A$21:$A$24,0),MATCH(Z$1,'[1]2018_commission_structure-Start'!$A$21:$I$21,0)),0)</f>
        <v>0</v>
      </c>
      <c r="AA877" s="28">
        <f t="shared" si="138"/>
        <v>78753.599999999991</v>
      </c>
      <c r="AB877" s="28">
        <f t="shared" si="139"/>
        <v>169172.59999999998</v>
      </c>
    </row>
    <row r="878" spans="1:28" x14ac:dyDescent="0.2">
      <c r="A878" s="25" t="str">
        <f t="shared" si="130"/>
        <v>Ward Barnett</v>
      </c>
      <c r="B878" s="25">
        <v>7180110256</v>
      </c>
      <c r="C878" s="25" t="s">
        <v>1698</v>
      </c>
      <c r="D878" s="25" t="s">
        <v>1699</v>
      </c>
      <c r="E878" s="25" t="s">
        <v>29</v>
      </c>
      <c r="F878" s="25">
        <v>77067</v>
      </c>
      <c r="G878" s="25">
        <f>COUNTIF([1]deals_closed!D:D,B878)</f>
        <v>18</v>
      </c>
      <c r="H878" s="26">
        <f>SUMIF([1]deals_closed!D:D,B878,[1]deals_closed!C:C)</f>
        <v>575085</v>
      </c>
      <c r="I878" s="26">
        <f>VLOOKUP(E878,'[1]2018_commission_structure-Start'!$A$22:$I$24,9,FALSE)</f>
        <v>600000</v>
      </c>
      <c r="J878" s="26">
        <f t="shared" si="131"/>
        <v>750000</v>
      </c>
      <c r="K878" s="26">
        <f t="shared" si="132"/>
        <v>900000</v>
      </c>
      <c r="L878" s="26">
        <f t="shared" si="133"/>
        <v>1200000</v>
      </c>
      <c r="M878" s="27">
        <f t="shared" si="134"/>
        <v>0.95847499999999997</v>
      </c>
      <c r="N878" s="25" t="str">
        <f t="shared" si="135"/>
        <v>0-100%</v>
      </c>
      <c r="O878" s="28">
        <f>MIN(H878,I878)*INDEX('[1]2018_commission_structure-Start'!$A$21:$I$24,MATCH($E878,'[1]2018_commission_structure-Start'!$A$21:$A$24,0),MATCH(O$1,'[1]2018_commission_structure-Start'!$A$21:$I$21,0))</f>
        <v>74761.05</v>
      </c>
      <c r="P878" s="26">
        <f>IF(H878&gt;I878,MIN(H878-I878,J878-I878)*INDEX('[1]2018_commission_structure-Start'!$A$21:$I$24,MATCH($E878,'[1]2018_commission_structure-Start'!$A$21:$A$24,0), MATCH(P$1,'[1]2018_commission_structure-Start'!$A$21:$I$21,0)),0)</f>
        <v>0</v>
      </c>
      <c r="Q878" s="26">
        <f>IF($H878&gt;J878,MIN($H878-J878,K878-J878)*INDEX('[1]2018_commission_structure-Start'!$A$21:$I$24,MATCH($E878,'[1]2018_commission_structure-Start'!$A$21:$A$24,0), MATCH(Q$1,'[1]2018_commission_structure-Start'!$A$21:$I$21,0)),0)</f>
        <v>0</v>
      </c>
      <c r="R878" s="26">
        <f>IF($H878&gt;K878,MIN($H878-K878,L878-K878)*INDEX('[1]2018_commission_structure-Start'!$A$21:$I$24,MATCH($E878,'[1]2018_commission_structure-Start'!$A$21:$A$24,0), MATCH(R$1,'[1]2018_commission_structure-Start'!$A$21:$I$21,0)),0)</f>
        <v>0</v>
      </c>
      <c r="S878" s="26">
        <f>IF(H878&gt;L878,(H878-L878)*INDEX('[1]2018_commission_structure-Start'!$A$21:$I$24,MATCH($E878,'[1]2018_commission_structure-Start'!$A$21:$A$24,0),MATCH(S$1,'[1]2018_commission_structure-Start'!$A$21:$I$21,0)),0)</f>
        <v>0</v>
      </c>
      <c r="T878" s="28">
        <f t="shared" si="136"/>
        <v>74761.05</v>
      </c>
      <c r="U878" s="28">
        <f t="shared" si="137"/>
        <v>151828.04999999999</v>
      </c>
      <c r="V878" s="28">
        <f>MIN(H878,I878)*INDEX('[1]2018_commission_structure-Start'!$A$15:$J$18,MATCH($E878,'[1]2018_commission_structure-Start'!$A$15:$A$18,0),MATCH(V$1,'[1]2018_commission_structure-Start'!$A$15:$J$15,0))</f>
        <v>86262.75</v>
      </c>
      <c r="W878" s="26">
        <f>IF($H878&gt;I878,MIN($H878-I878,J878-I878)*INDEX('[1]2018_commission_structure-Start'!$A$15:$J$18,MATCH($E878,'[1]2018_commission_structure-Start'!$A$15:$A$18,0),MATCH(W$1,'[1]2018_commission_structure-Start'!$A$15:$J$15,0)),0)</f>
        <v>0</v>
      </c>
      <c r="X878" s="26">
        <f>IF($H878&gt;J878,MIN($H878-J878,K878-J878)*INDEX('[1]2018_commission_structure-Start'!$A$15:$J$18,MATCH($E878,'[1]2018_commission_structure-Start'!$A$15:$A$18,0),MATCH(X$1,'[1]2018_commission_structure-Start'!$A$15:$J$15,0)),0)</f>
        <v>0</v>
      </c>
      <c r="Y878" s="26">
        <f>IF($H878&gt;K878,MIN($H878-K878,L878-K878)*INDEX('[1]2018_commission_structure-Start'!$A$15:$J$18,MATCH($E878,'[1]2018_commission_structure-Start'!$A$15:$A$18,0),MATCH(Y$1,'[1]2018_commission_structure-Start'!$A$15:$J$15,0)),0)</f>
        <v>0</v>
      </c>
      <c r="Z878" s="26">
        <f>IF(H878&gt;L878,(H878-L878)*INDEX('[1]2018_commission_structure-Start'!$A$21:$I$24,MATCH($E878,'[1]2018_commission_structure-Start'!$A$21:$A$24,0),MATCH(Z$1,'[1]2018_commission_structure-Start'!$A$21:$I$21,0)),0)</f>
        <v>0</v>
      </c>
      <c r="AA878" s="28">
        <f t="shared" si="138"/>
        <v>86262.75</v>
      </c>
      <c r="AB878" s="28">
        <f t="shared" si="139"/>
        <v>163329.75</v>
      </c>
    </row>
    <row r="879" spans="1:28" x14ac:dyDescent="0.2">
      <c r="A879" s="25" t="str">
        <f t="shared" si="130"/>
        <v>Xylia Manshaw</v>
      </c>
      <c r="B879" s="25">
        <v>8533410514</v>
      </c>
      <c r="C879" s="25" t="s">
        <v>1700</v>
      </c>
      <c r="D879" s="25" t="s">
        <v>1701</v>
      </c>
      <c r="E879" s="25" t="s">
        <v>29</v>
      </c>
      <c r="F879" s="25">
        <v>60161</v>
      </c>
      <c r="G879" s="25">
        <f>COUNTIF([1]deals_closed!D:D,B879)</f>
        <v>26</v>
      </c>
      <c r="H879" s="26">
        <f>SUMIF([1]deals_closed!D:D,B879,[1]deals_closed!C:C)</f>
        <v>991891</v>
      </c>
      <c r="I879" s="26">
        <f>VLOOKUP(E879,'[1]2018_commission_structure-Start'!$A$22:$I$24,9,FALSE)</f>
        <v>600000</v>
      </c>
      <c r="J879" s="26">
        <f t="shared" si="131"/>
        <v>750000</v>
      </c>
      <c r="K879" s="26">
        <f t="shared" si="132"/>
        <v>900000</v>
      </c>
      <c r="L879" s="26">
        <f t="shared" si="133"/>
        <v>1200000</v>
      </c>
      <c r="M879" s="27">
        <f t="shared" si="134"/>
        <v>1.6531516666666666</v>
      </c>
      <c r="N879" s="25" t="str">
        <f t="shared" si="135"/>
        <v>150-200%</v>
      </c>
      <c r="O879" s="28">
        <f>MIN(H879,I879)*INDEX('[1]2018_commission_structure-Start'!$A$21:$I$24,MATCH($E879,'[1]2018_commission_structure-Start'!$A$21:$A$24,0),MATCH(O$1,'[1]2018_commission_structure-Start'!$A$21:$I$21,0))</f>
        <v>78000</v>
      </c>
      <c r="P879" s="26">
        <f>IF(H879&gt;I879,MIN(H879-I879,J879-I879)*INDEX('[1]2018_commission_structure-Start'!$A$21:$I$24,MATCH($E879,'[1]2018_commission_structure-Start'!$A$21:$A$24,0), MATCH(P$1,'[1]2018_commission_structure-Start'!$A$21:$I$21,0)),0)</f>
        <v>25500.000000000004</v>
      </c>
      <c r="Q879" s="26">
        <f>IF($H879&gt;J879,MIN($H879-J879,K879-J879)*INDEX('[1]2018_commission_structure-Start'!$A$21:$I$24,MATCH($E879,'[1]2018_commission_structure-Start'!$A$21:$A$24,0), MATCH(Q$1,'[1]2018_commission_structure-Start'!$A$21:$I$21,0)),0)</f>
        <v>31500</v>
      </c>
      <c r="R879" s="26">
        <f>IF($H879&gt;K879,MIN($H879-K879,L879-K879)*INDEX('[1]2018_commission_structure-Start'!$A$21:$I$24,MATCH($E879,'[1]2018_commission_structure-Start'!$A$21:$A$24,0), MATCH(R$1,'[1]2018_commission_structure-Start'!$A$21:$I$21,0)),0)</f>
        <v>23891.66</v>
      </c>
      <c r="S879" s="26">
        <f>IF(H879&gt;L879,(H879-L879)*INDEX('[1]2018_commission_structure-Start'!$A$21:$I$24,MATCH($E879,'[1]2018_commission_structure-Start'!$A$21:$A$24,0),MATCH(S$1,'[1]2018_commission_structure-Start'!$A$21:$I$21,0)),0)</f>
        <v>0</v>
      </c>
      <c r="T879" s="28">
        <f t="shared" si="136"/>
        <v>158891.66</v>
      </c>
      <c r="U879" s="28">
        <f t="shared" si="137"/>
        <v>219052.66</v>
      </c>
      <c r="V879" s="28">
        <f>MIN(H879,I879)*INDEX('[1]2018_commission_structure-Start'!$A$15:$J$18,MATCH($E879,'[1]2018_commission_structure-Start'!$A$15:$A$18,0),MATCH(V$1,'[1]2018_commission_structure-Start'!$A$15:$J$15,0))</f>
        <v>90000</v>
      </c>
      <c r="W879" s="26">
        <f>IF($H879&gt;I879,MIN($H879-I879,J879-I879)*INDEX('[1]2018_commission_structure-Start'!$A$15:$J$18,MATCH($E879,'[1]2018_commission_structure-Start'!$A$15:$A$18,0),MATCH(W$1,'[1]2018_commission_structure-Start'!$A$15:$J$15,0)),0)</f>
        <v>27000</v>
      </c>
      <c r="X879" s="26">
        <f>IF($H879&gt;J879,MIN($H879-J879,K879-J879)*INDEX('[1]2018_commission_structure-Start'!$A$15:$J$18,MATCH($E879,'[1]2018_commission_structure-Start'!$A$15:$A$18,0),MATCH(X$1,'[1]2018_commission_structure-Start'!$A$15:$J$15,0)),0)</f>
        <v>37500</v>
      </c>
      <c r="Y879" s="26">
        <f>IF($H879&gt;K879,MIN($H879-K879,L879-K879)*INDEX('[1]2018_commission_structure-Start'!$A$15:$J$18,MATCH($E879,'[1]2018_commission_structure-Start'!$A$15:$A$18,0),MATCH(Y$1,'[1]2018_commission_structure-Start'!$A$15:$J$15,0)),0)</f>
        <v>27567.3</v>
      </c>
      <c r="Z879" s="26">
        <f>IF(H879&gt;L879,(H879-L879)*INDEX('[1]2018_commission_structure-Start'!$A$21:$I$24,MATCH($E879,'[1]2018_commission_structure-Start'!$A$21:$A$24,0),MATCH(Z$1,'[1]2018_commission_structure-Start'!$A$21:$I$21,0)),0)</f>
        <v>0</v>
      </c>
      <c r="AA879" s="28">
        <f t="shared" si="138"/>
        <v>182067.3</v>
      </c>
      <c r="AB879" s="28">
        <f t="shared" si="139"/>
        <v>242228.3</v>
      </c>
    </row>
    <row r="880" spans="1:28" x14ac:dyDescent="0.2">
      <c r="A880" s="25" t="str">
        <f t="shared" si="130"/>
        <v>Sarita Batcheldor</v>
      </c>
      <c r="B880" s="25">
        <v>2149326663</v>
      </c>
      <c r="C880" s="25" t="s">
        <v>1702</v>
      </c>
      <c r="D880" s="25" t="s">
        <v>1703</v>
      </c>
      <c r="E880" s="25" t="s">
        <v>10</v>
      </c>
      <c r="F880" s="25">
        <v>100348</v>
      </c>
      <c r="G880" s="25">
        <f>COUNTIF([1]deals_closed!D:D,B880)</f>
        <v>23</v>
      </c>
      <c r="H880" s="26">
        <f>SUMIF([1]deals_closed!D:D,B880,[1]deals_closed!C:C)</f>
        <v>789211</v>
      </c>
      <c r="I880" s="26">
        <f>VLOOKUP(E880,'[1]2018_commission_structure-Start'!$A$22:$I$24,9,FALSE)</f>
        <v>750000</v>
      </c>
      <c r="J880" s="26">
        <f t="shared" si="131"/>
        <v>937500</v>
      </c>
      <c r="K880" s="26">
        <f t="shared" si="132"/>
        <v>1125000</v>
      </c>
      <c r="L880" s="26">
        <f t="shared" si="133"/>
        <v>1500000</v>
      </c>
      <c r="M880" s="27">
        <f t="shared" si="134"/>
        <v>1.0522813333333334</v>
      </c>
      <c r="N880" s="25" t="str">
        <f t="shared" si="135"/>
        <v>100-125%</v>
      </c>
      <c r="O880" s="28">
        <f>MIN(H880,I880)*INDEX('[1]2018_commission_structure-Start'!$A$21:$I$24,MATCH($E880,'[1]2018_commission_structure-Start'!$A$21:$A$24,0),MATCH(O$1,'[1]2018_commission_structure-Start'!$A$21:$I$21,0))</f>
        <v>112500</v>
      </c>
      <c r="P880" s="26">
        <f>IF(H880&gt;I880,MIN(H880-I880,J880-I880)*INDEX('[1]2018_commission_structure-Start'!$A$21:$I$24,MATCH($E880,'[1]2018_commission_structure-Start'!$A$21:$A$24,0), MATCH(P$1,'[1]2018_commission_structure-Start'!$A$21:$I$21,0)),0)</f>
        <v>7450.09</v>
      </c>
      <c r="Q880" s="26">
        <f>IF($H880&gt;J880,MIN($H880-J880,K880-J880)*INDEX('[1]2018_commission_structure-Start'!$A$21:$I$24,MATCH($E880,'[1]2018_commission_structure-Start'!$A$21:$A$24,0), MATCH(Q$1,'[1]2018_commission_structure-Start'!$A$21:$I$21,0)),0)</f>
        <v>0</v>
      </c>
      <c r="R880" s="26">
        <f>IF($H880&gt;K880,MIN($H880-K880,L880-K880)*INDEX('[1]2018_commission_structure-Start'!$A$21:$I$24,MATCH($E880,'[1]2018_commission_structure-Start'!$A$21:$A$24,0), MATCH(R$1,'[1]2018_commission_structure-Start'!$A$21:$I$21,0)),0)</f>
        <v>0</v>
      </c>
      <c r="S880" s="26">
        <f>IF(H880&gt;L880,(H880-L880)*INDEX('[1]2018_commission_structure-Start'!$A$21:$I$24,MATCH($E880,'[1]2018_commission_structure-Start'!$A$21:$A$24,0),MATCH(S$1,'[1]2018_commission_structure-Start'!$A$21:$I$21,0)),0)</f>
        <v>0</v>
      </c>
      <c r="T880" s="28">
        <f t="shared" si="136"/>
        <v>119950.09</v>
      </c>
      <c r="U880" s="28">
        <f t="shared" si="137"/>
        <v>220298.09</v>
      </c>
      <c r="V880" s="28">
        <f>MIN(H880,I880)*INDEX('[1]2018_commission_structure-Start'!$A$15:$J$18,MATCH($E880,'[1]2018_commission_structure-Start'!$A$15:$A$18,0),MATCH(V$1,'[1]2018_commission_structure-Start'!$A$15:$J$15,0))</f>
        <v>112500</v>
      </c>
      <c r="W880" s="26">
        <f>IF($H880&gt;I880,MIN($H880-I880,J880-I880)*INDEX('[1]2018_commission_structure-Start'!$A$15:$J$18,MATCH($E880,'[1]2018_commission_structure-Start'!$A$15:$A$18,0),MATCH(W$1,'[1]2018_commission_structure-Start'!$A$15:$J$15,0)),0)</f>
        <v>8626.42</v>
      </c>
      <c r="X880" s="26">
        <f>IF($H880&gt;J880,MIN($H880-J880,K880-J880)*INDEX('[1]2018_commission_structure-Start'!$A$15:$J$18,MATCH($E880,'[1]2018_commission_structure-Start'!$A$15:$A$18,0),MATCH(X$1,'[1]2018_commission_structure-Start'!$A$15:$J$15,0)),0)</f>
        <v>0</v>
      </c>
      <c r="Y880" s="26">
        <f>IF($H880&gt;K880,MIN($H880-K880,L880-K880)*INDEX('[1]2018_commission_structure-Start'!$A$15:$J$18,MATCH($E880,'[1]2018_commission_structure-Start'!$A$15:$A$18,0),MATCH(Y$1,'[1]2018_commission_structure-Start'!$A$15:$J$15,0)),0)</f>
        <v>0</v>
      </c>
      <c r="Z880" s="26">
        <f>IF(H880&gt;L880,(H880-L880)*INDEX('[1]2018_commission_structure-Start'!$A$21:$I$24,MATCH($E880,'[1]2018_commission_structure-Start'!$A$21:$A$24,0),MATCH(Z$1,'[1]2018_commission_structure-Start'!$A$21:$I$21,0)),0)</f>
        <v>0</v>
      </c>
      <c r="AA880" s="28">
        <f t="shared" si="138"/>
        <v>121126.42</v>
      </c>
      <c r="AB880" s="28">
        <f t="shared" si="139"/>
        <v>221474.41999999998</v>
      </c>
    </row>
    <row r="881" spans="1:28" x14ac:dyDescent="0.2">
      <c r="A881" s="25" t="str">
        <f t="shared" si="130"/>
        <v>Horst Phelips</v>
      </c>
      <c r="B881" s="25">
        <v>3458178171</v>
      </c>
      <c r="C881" s="25" t="s">
        <v>1704</v>
      </c>
      <c r="D881" s="25" t="s">
        <v>1705</v>
      </c>
      <c r="E881" s="25" t="s">
        <v>29</v>
      </c>
      <c r="F881" s="25">
        <v>57276</v>
      </c>
      <c r="G881" s="25">
        <f>COUNTIF([1]deals_closed!D:D,B881)</f>
        <v>12</v>
      </c>
      <c r="H881" s="26">
        <f>SUMIF([1]deals_closed!D:D,B881,[1]deals_closed!C:C)</f>
        <v>473689</v>
      </c>
      <c r="I881" s="26">
        <f>VLOOKUP(E881,'[1]2018_commission_structure-Start'!$A$22:$I$24,9,FALSE)</f>
        <v>600000</v>
      </c>
      <c r="J881" s="26">
        <f t="shared" si="131"/>
        <v>750000</v>
      </c>
      <c r="K881" s="26">
        <f t="shared" si="132"/>
        <v>900000</v>
      </c>
      <c r="L881" s="26">
        <f t="shared" si="133"/>
        <v>1200000</v>
      </c>
      <c r="M881" s="27">
        <f t="shared" si="134"/>
        <v>0.78948166666666664</v>
      </c>
      <c r="N881" s="25" t="str">
        <f t="shared" si="135"/>
        <v>0-100%</v>
      </c>
      <c r="O881" s="28">
        <f>MIN(H881,I881)*INDEX('[1]2018_commission_structure-Start'!$A$21:$I$24,MATCH($E881,'[1]2018_commission_structure-Start'!$A$21:$A$24,0),MATCH(O$1,'[1]2018_commission_structure-Start'!$A$21:$I$21,0))</f>
        <v>61579.57</v>
      </c>
      <c r="P881" s="26">
        <f>IF(H881&gt;I881,MIN(H881-I881,J881-I881)*INDEX('[1]2018_commission_structure-Start'!$A$21:$I$24,MATCH($E881,'[1]2018_commission_structure-Start'!$A$21:$A$24,0), MATCH(P$1,'[1]2018_commission_structure-Start'!$A$21:$I$21,0)),0)</f>
        <v>0</v>
      </c>
      <c r="Q881" s="26">
        <f>IF($H881&gt;J881,MIN($H881-J881,K881-J881)*INDEX('[1]2018_commission_structure-Start'!$A$21:$I$24,MATCH($E881,'[1]2018_commission_structure-Start'!$A$21:$A$24,0), MATCH(Q$1,'[1]2018_commission_structure-Start'!$A$21:$I$21,0)),0)</f>
        <v>0</v>
      </c>
      <c r="R881" s="26">
        <f>IF($H881&gt;K881,MIN($H881-K881,L881-K881)*INDEX('[1]2018_commission_structure-Start'!$A$21:$I$24,MATCH($E881,'[1]2018_commission_structure-Start'!$A$21:$A$24,0), MATCH(R$1,'[1]2018_commission_structure-Start'!$A$21:$I$21,0)),0)</f>
        <v>0</v>
      </c>
      <c r="S881" s="26">
        <f>IF(H881&gt;L881,(H881-L881)*INDEX('[1]2018_commission_structure-Start'!$A$21:$I$24,MATCH($E881,'[1]2018_commission_structure-Start'!$A$21:$A$24,0),MATCH(S$1,'[1]2018_commission_structure-Start'!$A$21:$I$21,0)),0)</f>
        <v>0</v>
      </c>
      <c r="T881" s="28">
        <f t="shared" si="136"/>
        <v>61579.57</v>
      </c>
      <c r="U881" s="28">
        <f t="shared" si="137"/>
        <v>118855.57</v>
      </c>
      <c r="V881" s="28">
        <f>MIN(H881,I881)*INDEX('[1]2018_commission_structure-Start'!$A$15:$J$18,MATCH($E881,'[1]2018_commission_structure-Start'!$A$15:$A$18,0),MATCH(V$1,'[1]2018_commission_structure-Start'!$A$15:$J$15,0))</f>
        <v>71053.349999999991</v>
      </c>
      <c r="W881" s="26">
        <f>IF($H881&gt;I881,MIN($H881-I881,J881-I881)*INDEX('[1]2018_commission_structure-Start'!$A$15:$J$18,MATCH($E881,'[1]2018_commission_structure-Start'!$A$15:$A$18,0),MATCH(W$1,'[1]2018_commission_structure-Start'!$A$15:$J$15,0)),0)</f>
        <v>0</v>
      </c>
      <c r="X881" s="26">
        <f>IF($H881&gt;J881,MIN($H881-J881,K881-J881)*INDEX('[1]2018_commission_structure-Start'!$A$15:$J$18,MATCH($E881,'[1]2018_commission_structure-Start'!$A$15:$A$18,0),MATCH(X$1,'[1]2018_commission_structure-Start'!$A$15:$J$15,0)),0)</f>
        <v>0</v>
      </c>
      <c r="Y881" s="26">
        <f>IF($H881&gt;K881,MIN($H881-K881,L881-K881)*INDEX('[1]2018_commission_structure-Start'!$A$15:$J$18,MATCH($E881,'[1]2018_commission_structure-Start'!$A$15:$A$18,0),MATCH(Y$1,'[1]2018_commission_structure-Start'!$A$15:$J$15,0)),0)</f>
        <v>0</v>
      </c>
      <c r="Z881" s="26">
        <f>IF(H881&gt;L881,(H881-L881)*INDEX('[1]2018_commission_structure-Start'!$A$21:$I$24,MATCH($E881,'[1]2018_commission_structure-Start'!$A$21:$A$24,0),MATCH(Z$1,'[1]2018_commission_structure-Start'!$A$21:$I$21,0)),0)</f>
        <v>0</v>
      </c>
      <c r="AA881" s="28">
        <f t="shared" si="138"/>
        <v>71053.349999999991</v>
      </c>
      <c r="AB881" s="28">
        <f t="shared" si="139"/>
        <v>128329.34999999999</v>
      </c>
    </row>
    <row r="882" spans="1:28" x14ac:dyDescent="0.2">
      <c r="A882" s="25" t="str">
        <f t="shared" si="130"/>
        <v>Karney MacMillan</v>
      </c>
      <c r="B882" s="25">
        <v>4579641655</v>
      </c>
      <c r="C882" s="25" t="s">
        <v>1706</v>
      </c>
      <c r="D882" s="25" t="s">
        <v>1707</v>
      </c>
      <c r="E882" s="25" t="s">
        <v>29</v>
      </c>
      <c r="F882" s="25">
        <v>58990</v>
      </c>
      <c r="G882" s="25">
        <f>COUNTIF([1]deals_closed!D:D,B882)</f>
        <v>16</v>
      </c>
      <c r="H882" s="26">
        <f>SUMIF([1]deals_closed!D:D,B882,[1]deals_closed!C:C)</f>
        <v>575747</v>
      </c>
      <c r="I882" s="26">
        <f>VLOOKUP(E882,'[1]2018_commission_structure-Start'!$A$22:$I$24,9,FALSE)</f>
        <v>600000</v>
      </c>
      <c r="J882" s="26">
        <f t="shared" si="131"/>
        <v>750000</v>
      </c>
      <c r="K882" s="26">
        <f t="shared" si="132"/>
        <v>900000</v>
      </c>
      <c r="L882" s="26">
        <f t="shared" si="133"/>
        <v>1200000</v>
      </c>
      <c r="M882" s="27">
        <f t="shared" si="134"/>
        <v>0.95957833333333331</v>
      </c>
      <c r="N882" s="25" t="str">
        <f t="shared" si="135"/>
        <v>0-100%</v>
      </c>
      <c r="O882" s="28">
        <f>MIN(H882,I882)*INDEX('[1]2018_commission_structure-Start'!$A$21:$I$24,MATCH($E882,'[1]2018_commission_structure-Start'!$A$21:$A$24,0),MATCH(O$1,'[1]2018_commission_structure-Start'!$A$21:$I$21,0))</f>
        <v>74847.11</v>
      </c>
      <c r="P882" s="26">
        <f>IF(H882&gt;I882,MIN(H882-I882,J882-I882)*INDEX('[1]2018_commission_structure-Start'!$A$21:$I$24,MATCH($E882,'[1]2018_commission_structure-Start'!$A$21:$A$24,0), MATCH(P$1,'[1]2018_commission_structure-Start'!$A$21:$I$21,0)),0)</f>
        <v>0</v>
      </c>
      <c r="Q882" s="26">
        <f>IF($H882&gt;J882,MIN($H882-J882,K882-J882)*INDEX('[1]2018_commission_structure-Start'!$A$21:$I$24,MATCH($E882,'[1]2018_commission_structure-Start'!$A$21:$A$24,0), MATCH(Q$1,'[1]2018_commission_structure-Start'!$A$21:$I$21,0)),0)</f>
        <v>0</v>
      </c>
      <c r="R882" s="26">
        <f>IF($H882&gt;K882,MIN($H882-K882,L882-K882)*INDEX('[1]2018_commission_structure-Start'!$A$21:$I$24,MATCH($E882,'[1]2018_commission_structure-Start'!$A$21:$A$24,0), MATCH(R$1,'[1]2018_commission_structure-Start'!$A$21:$I$21,0)),0)</f>
        <v>0</v>
      </c>
      <c r="S882" s="26">
        <f>IF(H882&gt;L882,(H882-L882)*INDEX('[1]2018_commission_structure-Start'!$A$21:$I$24,MATCH($E882,'[1]2018_commission_structure-Start'!$A$21:$A$24,0),MATCH(S$1,'[1]2018_commission_structure-Start'!$A$21:$I$21,0)),0)</f>
        <v>0</v>
      </c>
      <c r="T882" s="28">
        <f t="shared" si="136"/>
        <v>74847.11</v>
      </c>
      <c r="U882" s="28">
        <f t="shared" si="137"/>
        <v>133837.10999999999</v>
      </c>
      <c r="V882" s="28">
        <f>MIN(H882,I882)*INDEX('[1]2018_commission_structure-Start'!$A$15:$J$18,MATCH($E882,'[1]2018_commission_structure-Start'!$A$15:$A$18,0),MATCH(V$1,'[1]2018_commission_structure-Start'!$A$15:$J$15,0))</f>
        <v>86362.05</v>
      </c>
      <c r="W882" s="26">
        <f>IF($H882&gt;I882,MIN($H882-I882,J882-I882)*INDEX('[1]2018_commission_structure-Start'!$A$15:$J$18,MATCH($E882,'[1]2018_commission_structure-Start'!$A$15:$A$18,0),MATCH(W$1,'[1]2018_commission_structure-Start'!$A$15:$J$15,0)),0)</f>
        <v>0</v>
      </c>
      <c r="X882" s="26">
        <f>IF($H882&gt;J882,MIN($H882-J882,K882-J882)*INDEX('[1]2018_commission_structure-Start'!$A$15:$J$18,MATCH($E882,'[1]2018_commission_structure-Start'!$A$15:$A$18,0),MATCH(X$1,'[1]2018_commission_structure-Start'!$A$15:$J$15,0)),0)</f>
        <v>0</v>
      </c>
      <c r="Y882" s="26">
        <f>IF($H882&gt;K882,MIN($H882-K882,L882-K882)*INDEX('[1]2018_commission_structure-Start'!$A$15:$J$18,MATCH($E882,'[1]2018_commission_structure-Start'!$A$15:$A$18,0),MATCH(Y$1,'[1]2018_commission_structure-Start'!$A$15:$J$15,0)),0)</f>
        <v>0</v>
      </c>
      <c r="Z882" s="26">
        <f>IF(H882&gt;L882,(H882-L882)*INDEX('[1]2018_commission_structure-Start'!$A$21:$I$24,MATCH($E882,'[1]2018_commission_structure-Start'!$A$21:$A$24,0),MATCH(Z$1,'[1]2018_commission_structure-Start'!$A$21:$I$21,0)),0)</f>
        <v>0</v>
      </c>
      <c r="AA882" s="28">
        <f t="shared" si="138"/>
        <v>86362.05</v>
      </c>
      <c r="AB882" s="28">
        <f t="shared" si="139"/>
        <v>145352.04999999999</v>
      </c>
    </row>
    <row r="883" spans="1:28" x14ac:dyDescent="0.2">
      <c r="A883" s="25" t="str">
        <f t="shared" si="130"/>
        <v>Dex Hughill</v>
      </c>
      <c r="B883" s="25">
        <v>509393462</v>
      </c>
      <c r="C883" s="25" t="s">
        <v>1708</v>
      </c>
      <c r="D883" s="25" t="s">
        <v>1709</v>
      </c>
      <c r="E883" s="25" t="s">
        <v>29</v>
      </c>
      <c r="F883" s="25">
        <v>58109</v>
      </c>
      <c r="G883" s="25">
        <f>COUNTIF([1]deals_closed!D:D,B883)</f>
        <v>23</v>
      </c>
      <c r="H883" s="26">
        <f>SUMIF([1]deals_closed!D:D,B883,[1]deals_closed!C:C)</f>
        <v>754953</v>
      </c>
      <c r="I883" s="26">
        <f>VLOOKUP(E883,'[1]2018_commission_structure-Start'!$A$22:$I$24,9,FALSE)</f>
        <v>600000</v>
      </c>
      <c r="J883" s="26">
        <f t="shared" si="131"/>
        <v>750000</v>
      </c>
      <c r="K883" s="26">
        <f t="shared" si="132"/>
        <v>900000</v>
      </c>
      <c r="L883" s="26">
        <f t="shared" si="133"/>
        <v>1200000</v>
      </c>
      <c r="M883" s="27">
        <f t="shared" si="134"/>
        <v>1.2582549999999999</v>
      </c>
      <c r="N883" s="25" t="str">
        <f t="shared" si="135"/>
        <v>125-150%</v>
      </c>
      <c r="O883" s="28">
        <f>MIN(H883,I883)*INDEX('[1]2018_commission_structure-Start'!$A$21:$I$24,MATCH($E883,'[1]2018_commission_structure-Start'!$A$21:$A$24,0),MATCH(O$1,'[1]2018_commission_structure-Start'!$A$21:$I$21,0))</f>
        <v>78000</v>
      </c>
      <c r="P883" s="26">
        <f>IF(H883&gt;I883,MIN(H883-I883,J883-I883)*INDEX('[1]2018_commission_structure-Start'!$A$21:$I$24,MATCH($E883,'[1]2018_commission_structure-Start'!$A$21:$A$24,0), MATCH(P$1,'[1]2018_commission_structure-Start'!$A$21:$I$21,0)),0)</f>
        <v>25500.000000000004</v>
      </c>
      <c r="Q883" s="26">
        <f>IF($H883&gt;J883,MIN($H883-J883,K883-J883)*INDEX('[1]2018_commission_structure-Start'!$A$21:$I$24,MATCH($E883,'[1]2018_commission_structure-Start'!$A$21:$A$24,0), MATCH(Q$1,'[1]2018_commission_structure-Start'!$A$21:$I$21,0)),0)</f>
        <v>1040.1299999999999</v>
      </c>
      <c r="R883" s="26">
        <f>IF($H883&gt;K883,MIN($H883-K883,L883-K883)*INDEX('[1]2018_commission_structure-Start'!$A$21:$I$24,MATCH($E883,'[1]2018_commission_structure-Start'!$A$21:$A$24,0), MATCH(R$1,'[1]2018_commission_structure-Start'!$A$21:$I$21,0)),0)</f>
        <v>0</v>
      </c>
      <c r="S883" s="26">
        <f>IF(H883&gt;L883,(H883-L883)*INDEX('[1]2018_commission_structure-Start'!$A$21:$I$24,MATCH($E883,'[1]2018_commission_structure-Start'!$A$21:$A$24,0),MATCH(S$1,'[1]2018_commission_structure-Start'!$A$21:$I$21,0)),0)</f>
        <v>0</v>
      </c>
      <c r="T883" s="28">
        <f t="shared" si="136"/>
        <v>104540.13</v>
      </c>
      <c r="U883" s="28">
        <f t="shared" si="137"/>
        <v>162649.13</v>
      </c>
      <c r="V883" s="28">
        <f>MIN(H883,I883)*INDEX('[1]2018_commission_structure-Start'!$A$15:$J$18,MATCH($E883,'[1]2018_commission_structure-Start'!$A$15:$A$18,0),MATCH(V$1,'[1]2018_commission_structure-Start'!$A$15:$J$15,0))</f>
        <v>90000</v>
      </c>
      <c r="W883" s="26">
        <f>IF($H883&gt;I883,MIN($H883-I883,J883-I883)*INDEX('[1]2018_commission_structure-Start'!$A$15:$J$18,MATCH($E883,'[1]2018_commission_structure-Start'!$A$15:$A$18,0),MATCH(W$1,'[1]2018_commission_structure-Start'!$A$15:$J$15,0)),0)</f>
        <v>27000</v>
      </c>
      <c r="X883" s="26">
        <f>IF($H883&gt;J883,MIN($H883-J883,K883-J883)*INDEX('[1]2018_commission_structure-Start'!$A$15:$J$18,MATCH($E883,'[1]2018_commission_structure-Start'!$A$15:$A$18,0),MATCH(X$1,'[1]2018_commission_structure-Start'!$A$15:$J$15,0)),0)</f>
        <v>1238.25</v>
      </c>
      <c r="Y883" s="26">
        <f>IF($H883&gt;K883,MIN($H883-K883,L883-K883)*INDEX('[1]2018_commission_structure-Start'!$A$15:$J$18,MATCH($E883,'[1]2018_commission_structure-Start'!$A$15:$A$18,0),MATCH(Y$1,'[1]2018_commission_structure-Start'!$A$15:$J$15,0)),0)</f>
        <v>0</v>
      </c>
      <c r="Z883" s="26">
        <f>IF(H883&gt;L883,(H883-L883)*INDEX('[1]2018_commission_structure-Start'!$A$21:$I$24,MATCH($E883,'[1]2018_commission_structure-Start'!$A$21:$A$24,0),MATCH(Z$1,'[1]2018_commission_structure-Start'!$A$21:$I$21,0)),0)</f>
        <v>0</v>
      </c>
      <c r="AA883" s="28">
        <f t="shared" si="138"/>
        <v>118238.25</v>
      </c>
      <c r="AB883" s="28">
        <f t="shared" si="139"/>
        <v>176347.25</v>
      </c>
    </row>
    <row r="884" spans="1:28" x14ac:dyDescent="0.2">
      <c r="A884" s="25" t="str">
        <f t="shared" si="130"/>
        <v>Hoyt O' Loughran</v>
      </c>
      <c r="B884" s="25">
        <v>9590888275</v>
      </c>
      <c r="C884" s="25" t="s">
        <v>1710</v>
      </c>
      <c r="D884" s="25" t="s">
        <v>1711</v>
      </c>
      <c r="E884" s="25" t="s">
        <v>29</v>
      </c>
      <c r="F884" s="25">
        <v>53899</v>
      </c>
      <c r="G884" s="25">
        <f>COUNTIF([1]deals_closed!D:D,B884)</f>
        <v>18</v>
      </c>
      <c r="H884" s="26">
        <f>SUMIF([1]deals_closed!D:D,B884,[1]deals_closed!C:C)</f>
        <v>701835</v>
      </c>
      <c r="I884" s="26">
        <f>VLOOKUP(E884,'[1]2018_commission_structure-Start'!$A$22:$I$24,9,FALSE)</f>
        <v>600000</v>
      </c>
      <c r="J884" s="26">
        <f t="shared" si="131"/>
        <v>750000</v>
      </c>
      <c r="K884" s="26">
        <f t="shared" si="132"/>
        <v>900000</v>
      </c>
      <c r="L884" s="26">
        <f t="shared" si="133"/>
        <v>1200000</v>
      </c>
      <c r="M884" s="27">
        <f t="shared" si="134"/>
        <v>1.1697249999999999</v>
      </c>
      <c r="N884" s="25" t="str">
        <f t="shared" si="135"/>
        <v>100-125%</v>
      </c>
      <c r="O884" s="28">
        <f>MIN(H884,I884)*INDEX('[1]2018_commission_structure-Start'!$A$21:$I$24,MATCH($E884,'[1]2018_commission_structure-Start'!$A$21:$A$24,0),MATCH(O$1,'[1]2018_commission_structure-Start'!$A$21:$I$21,0))</f>
        <v>78000</v>
      </c>
      <c r="P884" s="26">
        <f>IF(H884&gt;I884,MIN(H884-I884,J884-I884)*INDEX('[1]2018_commission_structure-Start'!$A$21:$I$24,MATCH($E884,'[1]2018_commission_structure-Start'!$A$21:$A$24,0), MATCH(P$1,'[1]2018_commission_structure-Start'!$A$21:$I$21,0)),0)</f>
        <v>17311.95</v>
      </c>
      <c r="Q884" s="26">
        <f>IF($H884&gt;J884,MIN($H884-J884,K884-J884)*INDEX('[1]2018_commission_structure-Start'!$A$21:$I$24,MATCH($E884,'[1]2018_commission_structure-Start'!$A$21:$A$24,0), MATCH(Q$1,'[1]2018_commission_structure-Start'!$A$21:$I$21,0)),0)</f>
        <v>0</v>
      </c>
      <c r="R884" s="26">
        <f>IF($H884&gt;K884,MIN($H884-K884,L884-K884)*INDEX('[1]2018_commission_structure-Start'!$A$21:$I$24,MATCH($E884,'[1]2018_commission_structure-Start'!$A$21:$A$24,0), MATCH(R$1,'[1]2018_commission_structure-Start'!$A$21:$I$21,0)),0)</f>
        <v>0</v>
      </c>
      <c r="S884" s="26">
        <f>IF(H884&gt;L884,(H884-L884)*INDEX('[1]2018_commission_structure-Start'!$A$21:$I$24,MATCH($E884,'[1]2018_commission_structure-Start'!$A$21:$A$24,0),MATCH(S$1,'[1]2018_commission_structure-Start'!$A$21:$I$21,0)),0)</f>
        <v>0</v>
      </c>
      <c r="T884" s="28">
        <f t="shared" si="136"/>
        <v>95311.95</v>
      </c>
      <c r="U884" s="28">
        <f t="shared" si="137"/>
        <v>149210.95000000001</v>
      </c>
      <c r="V884" s="28">
        <f>MIN(H884,I884)*INDEX('[1]2018_commission_structure-Start'!$A$15:$J$18,MATCH($E884,'[1]2018_commission_structure-Start'!$A$15:$A$18,0),MATCH(V$1,'[1]2018_commission_structure-Start'!$A$15:$J$15,0))</f>
        <v>90000</v>
      </c>
      <c r="W884" s="26">
        <f>IF($H884&gt;I884,MIN($H884-I884,J884-I884)*INDEX('[1]2018_commission_structure-Start'!$A$15:$J$18,MATCH($E884,'[1]2018_commission_structure-Start'!$A$15:$A$18,0),MATCH(W$1,'[1]2018_commission_structure-Start'!$A$15:$J$15,0)),0)</f>
        <v>18330.3</v>
      </c>
      <c r="X884" s="26">
        <f>IF($H884&gt;J884,MIN($H884-J884,K884-J884)*INDEX('[1]2018_commission_structure-Start'!$A$15:$J$18,MATCH($E884,'[1]2018_commission_structure-Start'!$A$15:$A$18,0),MATCH(X$1,'[1]2018_commission_structure-Start'!$A$15:$J$15,0)),0)</f>
        <v>0</v>
      </c>
      <c r="Y884" s="26">
        <f>IF($H884&gt;K884,MIN($H884-K884,L884-K884)*INDEX('[1]2018_commission_structure-Start'!$A$15:$J$18,MATCH($E884,'[1]2018_commission_structure-Start'!$A$15:$A$18,0),MATCH(Y$1,'[1]2018_commission_structure-Start'!$A$15:$J$15,0)),0)</f>
        <v>0</v>
      </c>
      <c r="Z884" s="26">
        <f>IF(H884&gt;L884,(H884-L884)*INDEX('[1]2018_commission_structure-Start'!$A$21:$I$24,MATCH($E884,'[1]2018_commission_structure-Start'!$A$21:$A$24,0),MATCH(Z$1,'[1]2018_commission_structure-Start'!$A$21:$I$21,0)),0)</f>
        <v>0</v>
      </c>
      <c r="AA884" s="28">
        <f t="shared" si="138"/>
        <v>108330.3</v>
      </c>
      <c r="AB884" s="28">
        <f t="shared" si="139"/>
        <v>162229.29999999999</v>
      </c>
    </row>
    <row r="885" spans="1:28" x14ac:dyDescent="0.2">
      <c r="A885" s="25" t="str">
        <f t="shared" si="130"/>
        <v>Anabel Shall</v>
      </c>
      <c r="B885" s="25">
        <v>8620758454</v>
      </c>
      <c r="C885" s="25" t="s">
        <v>1712</v>
      </c>
      <c r="D885" s="25" t="s">
        <v>1713</v>
      </c>
      <c r="E885" s="25" t="s">
        <v>10</v>
      </c>
      <c r="F885" s="25">
        <v>115098</v>
      </c>
      <c r="G885" s="25">
        <f>COUNTIF([1]deals_closed!D:D,B885)</f>
        <v>25</v>
      </c>
      <c r="H885" s="26">
        <f>SUMIF([1]deals_closed!D:D,B885,[1]deals_closed!C:C)</f>
        <v>895664</v>
      </c>
      <c r="I885" s="26">
        <f>VLOOKUP(E885,'[1]2018_commission_structure-Start'!$A$22:$I$24,9,FALSE)</f>
        <v>750000</v>
      </c>
      <c r="J885" s="26">
        <f t="shared" si="131"/>
        <v>937500</v>
      </c>
      <c r="K885" s="26">
        <f t="shared" si="132"/>
        <v>1125000</v>
      </c>
      <c r="L885" s="26">
        <f t="shared" si="133"/>
        <v>1500000</v>
      </c>
      <c r="M885" s="27">
        <f t="shared" si="134"/>
        <v>1.1942186666666668</v>
      </c>
      <c r="N885" s="25" t="str">
        <f t="shared" si="135"/>
        <v>100-125%</v>
      </c>
      <c r="O885" s="28">
        <f>MIN(H885,I885)*INDEX('[1]2018_commission_structure-Start'!$A$21:$I$24,MATCH($E885,'[1]2018_commission_structure-Start'!$A$21:$A$24,0),MATCH(O$1,'[1]2018_commission_structure-Start'!$A$21:$I$21,0))</f>
        <v>112500</v>
      </c>
      <c r="P885" s="26">
        <f>IF(H885&gt;I885,MIN(H885-I885,J885-I885)*INDEX('[1]2018_commission_structure-Start'!$A$21:$I$24,MATCH($E885,'[1]2018_commission_structure-Start'!$A$21:$A$24,0), MATCH(P$1,'[1]2018_commission_structure-Start'!$A$21:$I$21,0)),0)</f>
        <v>27676.16</v>
      </c>
      <c r="Q885" s="26">
        <f>IF($H885&gt;J885,MIN($H885-J885,K885-J885)*INDEX('[1]2018_commission_structure-Start'!$A$21:$I$24,MATCH($E885,'[1]2018_commission_structure-Start'!$A$21:$A$24,0), MATCH(Q$1,'[1]2018_commission_structure-Start'!$A$21:$I$21,0)),0)</f>
        <v>0</v>
      </c>
      <c r="R885" s="26">
        <f>IF($H885&gt;K885,MIN($H885-K885,L885-K885)*INDEX('[1]2018_commission_structure-Start'!$A$21:$I$24,MATCH($E885,'[1]2018_commission_structure-Start'!$A$21:$A$24,0), MATCH(R$1,'[1]2018_commission_structure-Start'!$A$21:$I$21,0)),0)</f>
        <v>0</v>
      </c>
      <c r="S885" s="26">
        <f>IF(H885&gt;L885,(H885-L885)*INDEX('[1]2018_commission_structure-Start'!$A$21:$I$24,MATCH($E885,'[1]2018_commission_structure-Start'!$A$21:$A$24,0),MATCH(S$1,'[1]2018_commission_structure-Start'!$A$21:$I$21,0)),0)</f>
        <v>0</v>
      </c>
      <c r="T885" s="28">
        <f t="shared" si="136"/>
        <v>140176.16</v>
      </c>
      <c r="U885" s="28">
        <f t="shared" si="137"/>
        <v>255274.16</v>
      </c>
      <c r="V885" s="28">
        <f>MIN(H885,I885)*INDEX('[1]2018_commission_structure-Start'!$A$15:$J$18,MATCH($E885,'[1]2018_commission_structure-Start'!$A$15:$A$18,0),MATCH(V$1,'[1]2018_commission_structure-Start'!$A$15:$J$15,0))</f>
        <v>112500</v>
      </c>
      <c r="W885" s="26">
        <f>IF($H885&gt;I885,MIN($H885-I885,J885-I885)*INDEX('[1]2018_commission_structure-Start'!$A$15:$J$18,MATCH($E885,'[1]2018_commission_structure-Start'!$A$15:$A$18,0),MATCH(W$1,'[1]2018_commission_structure-Start'!$A$15:$J$15,0)),0)</f>
        <v>32046.080000000002</v>
      </c>
      <c r="X885" s="26">
        <f>IF($H885&gt;J885,MIN($H885-J885,K885-J885)*INDEX('[1]2018_commission_structure-Start'!$A$15:$J$18,MATCH($E885,'[1]2018_commission_structure-Start'!$A$15:$A$18,0),MATCH(X$1,'[1]2018_commission_structure-Start'!$A$15:$J$15,0)),0)</f>
        <v>0</v>
      </c>
      <c r="Y885" s="26">
        <f>IF($H885&gt;K885,MIN($H885-K885,L885-K885)*INDEX('[1]2018_commission_structure-Start'!$A$15:$J$18,MATCH($E885,'[1]2018_commission_structure-Start'!$A$15:$A$18,0),MATCH(Y$1,'[1]2018_commission_structure-Start'!$A$15:$J$15,0)),0)</f>
        <v>0</v>
      </c>
      <c r="Z885" s="26">
        <f>IF(H885&gt;L885,(H885-L885)*INDEX('[1]2018_commission_structure-Start'!$A$21:$I$24,MATCH($E885,'[1]2018_commission_structure-Start'!$A$21:$A$24,0),MATCH(Z$1,'[1]2018_commission_structure-Start'!$A$21:$I$21,0)),0)</f>
        <v>0</v>
      </c>
      <c r="AA885" s="28">
        <f t="shared" si="138"/>
        <v>144546.08000000002</v>
      </c>
      <c r="AB885" s="28">
        <f t="shared" si="139"/>
        <v>259644.08000000002</v>
      </c>
    </row>
    <row r="886" spans="1:28" x14ac:dyDescent="0.2">
      <c r="A886" s="25" t="str">
        <f t="shared" si="130"/>
        <v>Lory Brundell</v>
      </c>
      <c r="B886" s="25">
        <v>1280521902</v>
      </c>
      <c r="C886" s="25" t="s">
        <v>1714</v>
      </c>
      <c r="D886" s="25" t="s">
        <v>1715</v>
      </c>
      <c r="E886" s="25" t="s">
        <v>10</v>
      </c>
      <c r="F886" s="25">
        <v>84921</v>
      </c>
      <c r="G886" s="25">
        <f>COUNTIF([1]deals_closed!D:D,B886)</f>
        <v>14</v>
      </c>
      <c r="H886" s="26">
        <f>SUMIF([1]deals_closed!D:D,B886,[1]deals_closed!C:C)</f>
        <v>493164</v>
      </c>
      <c r="I886" s="26">
        <f>VLOOKUP(E886,'[1]2018_commission_structure-Start'!$A$22:$I$24,9,FALSE)</f>
        <v>750000</v>
      </c>
      <c r="J886" s="26">
        <f t="shared" si="131"/>
        <v>937500</v>
      </c>
      <c r="K886" s="26">
        <f t="shared" si="132"/>
        <v>1125000</v>
      </c>
      <c r="L886" s="26">
        <f t="shared" si="133"/>
        <v>1500000</v>
      </c>
      <c r="M886" s="27">
        <f t="shared" si="134"/>
        <v>0.65755200000000003</v>
      </c>
      <c r="N886" s="25" t="str">
        <f t="shared" si="135"/>
        <v>0-100%</v>
      </c>
      <c r="O886" s="28">
        <f>MIN(H886,I886)*INDEX('[1]2018_commission_structure-Start'!$A$21:$I$24,MATCH($E886,'[1]2018_commission_structure-Start'!$A$21:$A$24,0),MATCH(O$1,'[1]2018_commission_structure-Start'!$A$21:$I$21,0))</f>
        <v>73974.599999999991</v>
      </c>
      <c r="P886" s="26">
        <f>IF(H886&gt;I886,MIN(H886-I886,J886-I886)*INDEX('[1]2018_commission_structure-Start'!$A$21:$I$24,MATCH($E886,'[1]2018_commission_structure-Start'!$A$21:$A$24,0), MATCH(P$1,'[1]2018_commission_structure-Start'!$A$21:$I$21,0)),0)</f>
        <v>0</v>
      </c>
      <c r="Q886" s="26">
        <f>IF($H886&gt;J886,MIN($H886-J886,K886-J886)*INDEX('[1]2018_commission_structure-Start'!$A$21:$I$24,MATCH($E886,'[1]2018_commission_structure-Start'!$A$21:$A$24,0), MATCH(Q$1,'[1]2018_commission_structure-Start'!$A$21:$I$21,0)),0)</f>
        <v>0</v>
      </c>
      <c r="R886" s="26">
        <f>IF($H886&gt;K886,MIN($H886-K886,L886-K886)*INDEX('[1]2018_commission_structure-Start'!$A$21:$I$24,MATCH($E886,'[1]2018_commission_structure-Start'!$A$21:$A$24,0), MATCH(R$1,'[1]2018_commission_structure-Start'!$A$21:$I$21,0)),0)</f>
        <v>0</v>
      </c>
      <c r="S886" s="26">
        <f>IF(H886&gt;L886,(H886-L886)*INDEX('[1]2018_commission_structure-Start'!$A$21:$I$24,MATCH($E886,'[1]2018_commission_structure-Start'!$A$21:$A$24,0),MATCH(S$1,'[1]2018_commission_structure-Start'!$A$21:$I$21,0)),0)</f>
        <v>0</v>
      </c>
      <c r="T886" s="28">
        <f t="shared" si="136"/>
        <v>73974.599999999991</v>
      </c>
      <c r="U886" s="28">
        <f t="shared" si="137"/>
        <v>158895.59999999998</v>
      </c>
      <c r="V886" s="28">
        <f>MIN(H886,I886)*INDEX('[1]2018_commission_structure-Start'!$A$15:$J$18,MATCH($E886,'[1]2018_commission_structure-Start'!$A$15:$A$18,0),MATCH(V$1,'[1]2018_commission_structure-Start'!$A$15:$J$15,0))</f>
        <v>73974.599999999991</v>
      </c>
      <c r="W886" s="26">
        <f>IF($H886&gt;I886,MIN($H886-I886,J886-I886)*INDEX('[1]2018_commission_structure-Start'!$A$15:$J$18,MATCH($E886,'[1]2018_commission_structure-Start'!$A$15:$A$18,0),MATCH(W$1,'[1]2018_commission_structure-Start'!$A$15:$J$15,0)),0)</f>
        <v>0</v>
      </c>
      <c r="X886" s="26">
        <f>IF($H886&gt;J886,MIN($H886-J886,K886-J886)*INDEX('[1]2018_commission_structure-Start'!$A$15:$J$18,MATCH($E886,'[1]2018_commission_structure-Start'!$A$15:$A$18,0),MATCH(X$1,'[1]2018_commission_structure-Start'!$A$15:$J$15,0)),0)</f>
        <v>0</v>
      </c>
      <c r="Y886" s="26">
        <f>IF($H886&gt;K886,MIN($H886-K886,L886-K886)*INDEX('[1]2018_commission_structure-Start'!$A$15:$J$18,MATCH($E886,'[1]2018_commission_structure-Start'!$A$15:$A$18,0),MATCH(Y$1,'[1]2018_commission_structure-Start'!$A$15:$J$15,0)),0)</f>
        <v>0</v>
      </c>
      <c r="Z886" s="26">
        <f>IF(H886&gt;L886,(H886-L886)*INDEX('[1]2018_commission_structure-Start'!$A$21:$I$24,MATCH($E886,'[1]2018_commission_structure-Start'!$A$21:$A$24,0),MATCH(Z$1,'[1]2018_commission_structure-Start'!$A$21:$I$21,0)),0)</f>
        <v>0</v>
      </c>
      <c r="AA886" s="28">
        <f t="shared" si="138"/>
        <v>73974.599999999991</v>
      </c>
      <c r="AB886" s="28">
        <f t="shared" si="139"/>
        <v>158895.59999999998</v>
      </c>
    </row>
    <row r="887" spans="1:28" x14ac:dyDescent="0.2">
      <c r="A887" s="25" t="str">
        <f t="shared" si="130"/>
        <v>Freeland Kennerley</v>
      </c>
      <c r="B887" s="25">
        <v>769312748</v>
      </c>
      <c r="C887" s="25" t="s">
        <v>1716</v>
      </c>
      <c r="D887" s="25" t="s">
        <v>1717</v>
      </c>
      <c r="E887" s="25" t="s">
        <v>7</v>
      </c>
      <c r="F887" s="25">
        <v>42256</v>
      </c>
      <c r="G887" s="25">
        <f>COUNTIF([1]deals_closed!D:D,B887)</f>
        <v>18</v>
      </c>
      <c r="H887" s="26">
        <f>SUMIF([1]deals_closed!D:D,B887,[1]deals_closed!C:C)</f>
        <v>717908</v>
      </c>
      <c r="I887" s="26">
        <f>VLOOKUP(E887,'[1]2018_commission_structure-Start'!$A$22:$I$24,9,FALSE)</f>
        <v>500000</v>
      </c>
      <c r="J887" s="26">
        <f t="shared" si="131"/>
        <v>625000</v>
      </c>
      <c r="K887" s="26">
        <f t="shared" si="132"/>
        <v>750000</v>
      </c>
      <c r="L887" s="26">
        <f t="shared" si="133"/>
        <v>1000000</v>
      </c>
      <c r="M887" s="27">
        <f t="shared" si="134"/>
        <v>1.435816</v>
      </c>
      <c r="N887" s="25" t="str">
        <f t="shared" si="135"/>
        <v>125-150%</v>
      </c>
      <c r="O887" s="28">
        <f>MIN(H887,I887)*INDEX('[1]2018_commission_structure-Start'!$A$21:$I$24,MATCH($E887,'[1]2018_commission_structure-Start'!$A$21:$A$24,0),MATCH(O$1,'[1]2018_commission_structure-Start'!$A$21:$I$21,0))</f>
        <v>50000</v>
      </c>
      <c r="P887" s="26">
        <f>IF(H887&gt;I887,MIN(H887-I887,J887-I887)*INDEX('[1]2018_commission_structure-Start'!$A$21:$I$24,MATCH($E887,'[1]2018_commission_structure-Start'!$A$21:$A$24,0), MATCH(P$1,'[1]2018_commission_structure-Start'!$A$21:$I$21,0)),0)</f>
        <v>18750</v>
      </c>
      <c r="Q887" s="26">
        <f>IF($H887&gt;J887,MIN($H887-J887,K887-J887)*INDEX('[1]2018_commission_structure-Start'!$A$21:$I$24,MATCH($E887,'[1]2018_commission_structure-Start'!$A$21:$A$24,0), MATCH(Q$1,'[1]2018_commission_structure-Start'!$A$21:$I$21,0)),0)</f>
        <v>16723.439999999999</v>
      </c>
      <c r="R887" s="26">
        <f>IF($H887&gt;K887,MIN($H887-K887,L887-K887)*INDEX('[1]2018_commission_structure-Start'!$A$21:$I$24,MATCH($E887,'[1]2018_commission_structure-Start'!$A$21:$A$24,0), MATCH(R$1,'[1]2018_commission_structure-Start'!$A$21:$I$21,0)),0)</f>
        <v>0</v>
      </c>
      <c r="S887" s="26">
        <f>IF(H887&gt;L887,(H887-L887)*INDEX('[1]2018_commission_structure-Start'!$A$21:$I$24,MATCH($E887,'[1]2018_commission_structure-Start'!$A$21:$A$24,0),MATCH(S$1,'[1]2018_commission_structure-Start'!$A$21:$I$21,0)),0)</f>
        <v>0</v>
      </c>
      <c r="T887" s="28">
        <f t="shared" si="136"/>
        <v>85473.44</v>
      </c>
      <c r="U887" s="28">
        <f t="shared" si="137"/>
        <v>127729.44</v>
      </c>
      <c r="V887" s="28">
        <f>MIN(H887,I887)*INDEX('[1]2018_commission_structure-Start'!$A$15:$J$18,MATCH($E887,'[1]2018_commission_structure-Start'!$A$15:$A$18,0),MATCH(V$1,'[1]2018_commission_structure-Start'!$A$15:$J$15,0))</f>
        <v>60000</v>
      </c>
      <c r="W887" s="26">
        <f>IF($H887&gt;I887,MIN($H887-I887,J887-I887)*INDEX('[1]2018_commission_structure-Start'!$A$15:$J$18,MATCH($E887,'[1]2018_commission_structure-Start'!$A$15:$A$18,0),MATCH(W$1,'[1]2018_commission_structure-Start'!$A$15:$J$15,0)),0)</f>
        <v>21250</v>
      </c>
      <c r="X887" s="26">
        <f>IF($H887&gt;J887,MIN($H887-J887,K887-J887)*INDEX('[1]2018_commission_structure-Start'!$A$15:$J$18,MATCH($E887,'[1]2018_commission_structure-Start'!$A$15:$A$18,0),MATCH(X$1,'[1]2018_commission_structure-Start'!$A$15:$J$15,0)),0)</f>
        <v>18581.600000000002</v>
      </c>
      <c r="Y887" s="26">
        <f>IF($H887&gt;K887,MIN($H887-K887,L887-K887)*INDEX('[1]2018_commission_structure-Start'!$A$15:$J$18,MATCH($E887,'[1]2018_commission_structure-Start'!$A$15:$A$18,0),MATCH(Y$1,'[1]2018_commission_structure-Start'!$A$15:$J$15,0)),0)</f>
        <v>0</v>
      </c>
      <c r="Z887" s="26">
        <f>IF(H887&gt;L887,(H887-L887)*INDEX('[1]2018_commission_structure-Start'!$A$21:$I$24,MATCH($E887,'[1]2018_commission_structure-Start'!$A$21:$A$24,0),MATCH(Z$1,'[1]2018_commission_structure-Start'!$A$21:$I$21,0)),0)</f>
        <v>0</v>
      </c>
      <c r="AA887" s="28">
        <f t="shared" si="138"/>
        <v>99831.6</v>
      </c>
      <c r="AB887" s="28">
        <f t="shared" si="139"/>
        <v>142087.6</v>
      </c>
    </row>
    <row r="888" spans="1:28" x14ac:dyDescent="0.2">
      <c r="A888" s="25" t="str">
        <f t="shared" si="130"/>
        <v>Meara Timmis</v>
      </c>
      <c r="B888" s="25">
        <v>5241020535</v>
      </c>
      <c r="C888" s="25" t="s">
        <v>1718</v>
      </c>
      <c r="D888" s="25" t="s">
        <v>1719</v>
      </c>
      <c r="E888" s="25" t="s">
        <v>7</v>
      </c>
      <c r="F888" s="25">
        <v>38828</v>
      </c>
      <c r="G888" s="25">
        <f>COUNTIF([1]deals_closed!D:D,B888)</f>
        <v>25</v>
      </c>
      <c r="H888" s="26">
        <f>SUMIF([1]deals_closed!D:D,B888,[1]deals_closed!C:C)</f>
        <v>863714</v>
      </c>
      <c r="I888" s="26">
        <f>VLOOKUP(E888,'[1]2018_commission_structure-Start'!$A$22:$I$24,9,FALSE)</f>
        <v>500000</v>
      </c>
      <c r="J888" s="26">
        <f t="shared" si="131"/>
        <v>625000</v>
      </c>
      <c r="K888" s="26">
        <f t="shared" si="132"/>
        <v>750000</v>
      </c>
      <c r="L888" s="26">
        <f t="shared" si="133"/>
        <v>1000000</v>
      </c>
      <c r="M888" s="27">
        <f t="shared" si="134"/>
        <v>1.727428</v>
      </c>
      <c r="N888" s="25" t="str">
        <f t="shared" si="135"/>
        <v>150-200%</v>
      </c>
      <c r="O888" s="28">
        <f>MIN(H888,I888)*INDEX('[1]2018_commission_structure-Start'!$A$21:$I$24,MATCH($E888,'[1]2018_commission_structure-Start'!$A$21:$A$24,0),MATCH(O$1,'[1]2018_commission_structure-Start'!$A$21:$I$21,0))</f>
        <v>50000</v>
      </c>
      <c r="P888" s="26">
        <f>IF(H888&gt;I888,MIN(H888-I888,J888-I888)*INDEX('[1]2018_commission_structure-Start'!$A$21:$I$24,MATCH($E888,'[1]2018_commission_structure-Start'!$A$21:$A$24,0), MATCH(P$1,'[1]2018_commission_structure-Start'!$A$21:$I$21,0)),0)</f>
        <v>18750</v>
      </c>
      <c r="Q888" s="26">
        <f>IF($H888&gt;J888,MIN($H888-J888,K888-J888)*INDEX('[1]2018_commission_structure-Start'!$A$21:$I$24,MATCH($E888,'[1]2018_commission_structure-Start'!$A$21:$A$24,0), MATCH(Q$1,'[1]2018_commission_structure-Start'!$A$21:$I$21,0)),0)</f>
        <v>22500</v>
      </c>
      <c r="R888" s="26">
        <f>IF($H888&gt;K888,MIN($H888-K888,L888-K888)*INDEX('[1]2018_commission_structure-Start'!$A$21:$I$24,MATCH($E888,'[1]2018_commission_structure-Start'!$A$21:$A$24,0), MATCH(R$1,'[1]2018_commission_structure-Start'!$A$21:$I$21,0)),0)</f>
        <v>25017.08</v>
      </c>
      <c r="S888" s="26">
        <f>IF(H888&gt;L888,(H888-L888)*INDEX('[1]2018_commission_structure-Start'!$A$21:$I$24,MATCH($E888,'[1]2018_commission_structure-Start'!$A$21:$A$24,0),MATCH(S$1,'[1]2018_commission_structure-Start'!$A$21:$I$21,0)),0)</f>
        <v>0</v>
      </c>
      <c r="T888" s="28">
        <f t="shared" si="136"/>
        <v>116267.08</v>
      </c>
      <c r="U888" s="28">
        <f t="shared" si="137"/>
        <v>155095.08000000002</v>
      </c>
      <c r="V888" s="28">
        <f>MIN(H888,I888)*INDEX('[1]2018_commission_structure-Start'!$A$15:$J$18,MATCH($E888,'[1]2018_commission_structure-Start'!$A$15:$A$18,0),MATCH(V$1,'[1]2018_commission_structure-Start'!$A$15:$J$15,0))</f>
        <v>60000</v>
      </c>
      <c r="W888" s="26">
        <f>IF($H888&gt;I888,MIN($H888-I888,J888-I888)*INDEX('[1]2018_commission_structure-Start'!$A$15:$J$18,MATCH($E888,'[1]2018_commission_structure-Start'!$A$15:$A$18,0),MATCH(W$1,'[1]2018_commission_structure-Start'!$A$15:$J$15,0)),0)</f>
        <v>21250</v>
      </c>
      <c r="X888" s="26">
        <f>IF($H888&gt;J888,MIN($H888-J888,K888-J888)*INDEX('[1]2018_commission_structure-Start'!$A$15:$J$18,MATCH($E888,'[1]2018_commission_structure-Start'!$A$15:$A$18,0),MATCH(X$1,'[1]2018_commission_structure-Start'!$A$15:$J$15,0)),0)</f>
        <v>25000</v>
      </c>
      <c r="Y888" s="26">
        <f>IF($H888&gt;K888,MIN($H888-K888,L888-K888)*INDEX('[1]2018_commission_structure-Start'!$A$15:$J$18,MATCH($E888,'[1]2018_commission_structure-Start'!$A$15:$A$18,0),MATCH(Y$1,'[1]2018_commission_structure-Start'!$A$15:$J$15,0)),0)</f>
        <v>25017.08</v>
      </c>
      <c r="Z888" s="26">
        <f>IF(H888&gt;L888,(H888-L888)*INDEX('[1]2018_commission_structure-Start'!$A$21:$I$24,MATCH($E888,'[1]2018_commission_structure-Start'!$A$21:$A$24,0),MATCH(Z$1,'[1]2018_commission_structure-Start'!$A$21:$I$21,0)),0)</f>
        <v>0</v>
      </c>
      <c r="AA888" s="28">
        <f t="shared" si="138"/>
        <v>131267.08000000002</v>
      </c>
      <c r="AB888" s="28">
        <f t="shared" si="139"/>
        <v>170095.08000000002</v>
      </c>
    </row>
    <row r="889" spans="1:28" x14ac:dyDescent="0.2">
      <c r="A889" s="25" t="str">
        <f t="shared" si="130"/>
        <v>Sheffield Drayton</v>
      </c>
      <c r="B889" s="25">
        <v>594961432</v>
      </c>
      <c r="C889" s="25" t="s">
        <v>1720</v>
      </c>
      <c r="D889" s="25" t="s">
        <v>1008</v>
      </c>
      <c r="E889" s="25" t="s">
        <v>10</v>
      </c>
      <c r="F889" s="25">
        <v>90375</v>
      </c>
      <c r="G889" s="25">
        <f>COUNTIF([1]deals_closed!D:D,B889)</f>
        <v>21</v>
      </c>
      <c r="H889" s="26">
        <f>SUMIF([1]deals_closed!D:D,B889,[1]deals_closed!C:C)</f>
        <v>698575</v>
      </c>
      <c r="I889" s="26">
        <f>VLOOKUP(E889,'[1]2018_commission_structure-Start'!$A$22:$I$24,9,FALSE)</f>
        <v>750000</v>
      </c>
      <c r="J889" s="26">
        <f t="shared" si="131"/>
        <v>937500</v>
      </c>
      <c r="K889" s="26">
        <f t="shared" si="132"/>
        <v>1125000</v>
      </c>
      <c r="L889" s="26">
        <f t="shared" si="133"/>
        <v>1500000</v>
      </c>
      <c r="M889" s="27">
        <f t="shared" si="134"/>
        <v>0.93143333333333334</v>
      </c>
      <c r="N889" s="25" t="str">
        <f t="shared" si="135"/>
        <v>0-100%</v>
      </c>
      <c r="O889" s="28">
        <f>MIN(H889,I889)*INDEX('[1]2018_commission_structure-Start'!$A$21:$I$24,MATCH($E889,'[1]2018_commission_structure-Start'!$A$21:$A$24,0),MATCH(O$1,'[1]2018_commission_structure-Start'!$A$21:$I$21,0))</f>
        <v>104786.25</v>
      </c>
      <c r="P889" s="26">
        <f>IF(H889&gt;I889,MIN(H889-I889,J889-I889)*INDEX('[1]2018_commission_structure-Start'!$A$21:$I$24,MATCH($E889,'[1]2018_commission_structure-Start'!$A$21:$A$24,0), MATCH(P$1,'[1]2018_commission_structure-Start'!$A$21:$I$21,0)),0)</f>
        <v>0</v>
      </c>
      <c r="Q889" s="26">
        <f>IF($H889&gt;J889,MIN($H889-J889,K889-J889)*INDEX('[1]2018_commission_structure-Start'!$A$21:$I$24,MATCH($E889,'[1]2018_commission_structure-Start'!$A$21:$A$24,0), MATCH(Q$1,'[1]2018_commission_structure-Start'!$A$21:$I$21,0)),0)</f>
        <v>0</v>
      </c>
      <c r="R889" s="26">
        <f>IF($H889&gt;K889,MIN($H889-K889,L889-K889)*INDEX('[1]2018_commission_structure-Start'!$A$21:$I$24,MATCH($E889,'[1]2018_commission_structure-Start'!$A$21:$A$24,0), MATCH(R$1,'[1]2018_commission_structure-Start'!$A$21:$I$21,0)),0)</f>
        <v>0</v>
      </c>
      <c r="S889" s="26">
        <f>IF(H889&gt;L889,(H889-L889)*INDEX('[1]2018_commission_structure-Start'!$A$21:$I$24,MATCH($E889,'[1]2018_commission_structure-Start'!$A$21:$A$24,0),MATCH(S$1,'[1]2018_commission_structure-Start'!$A$21:$I$21,0)),0)</f>
        <v>0</v>
      </c>
      <c r="T889" s="28">
        <f t="shared" si="136"/>
        <v>104786.25</v>
      </c>
      <c r="U889" s="28">
        <f t="shared" si="137"/>
        <v>195161.25</v>
      </c>
      <c r="V889" s="28">
        <f>MIN(H889,I889)*INDEX('[1]2018_commission_structure-Start'!$A$15:$J$18,MATCH($E889,'[1]2018_commission_structure-Start'!$A$15:$A$18,0),MATCH(V$1,'[1]2018_commission_structure-Start'!$A$15:$J$15,0))</f>
        <v>104786.25</v>
      </c>
      <c r="W889" s="26">
        <f>IF($H889&gt;I889,MIN($H889-I889,J889-I889)*INDEX('[1]2018_commission_structure-Start'!$A$15:$J$18,MATCH($E889,'[1]2018_commission_structure-Start'!$A$15:$A$18,0),MATCH(W$1,'[1]2018_commission_structure-Start'!$A$15:$J$15,0)),0)</f>
        <v>0</v>
      </c>
      <c r="X889" s="26">
        <f>IF($H889&gt;J889,MIN($H889-J889,K889-J889)*INDEX('[1]2018_commission_structure-Start'!$A$15:$J$18,MATCH($E889,'[1]2018_commission_structure-Start'!$A$15:$A$18,0),MATCH(X$1,'[1]2018_commission_structure-Start'!$A$15:$J$15,0)),0)</f>
        <v>0</v>
      </c>
      <c r="Y889" s="26">
        <f>IF($H889&gt;K889,MIN($H889-K889,L889-K889)*INDEX('[1]2018_commission_structure-Start'!$A$15:$J$18,MATCH($E889,'[1]2018_commission_structure-Start'!$A$15:$A$18,0),MATCH(Y$1,'[1]2018_commission_structure-Start'!$A$15:$J$15,0)),0)</f>
        <v>0</v>
      </c>
      <c r="Z889" s="26">
        <f>IF(H889&gt;L889,(H889-L889)*INDEX('[1]2018_commission_structure-Start'!$A$21:$I$24,MATCH($E889,'[1]2018_commission_structure-Start'!$A$21:$A$24,0),MATCH(Z$1,'[1]2018_commission_structure-Start'!$A$21:$I$21,0)),0)</f>
        <v>0</v>
      </c>
      <c r="AA889" s="28">
        <f t="shared" si="138"/>
        <v>104786.25</v>
      </c>
      <c r="AB889" s="28">
        <f t="shared" si="139"/>
        <v>195161.25</v>
      </c>
    </row>
    <row r="890" spans="1:28" x14ac:dyDescent="0.2">
      <c r="A890" s="25" t="str">
        <f t="shared" si="130"/>
        <v>Gizela Lalley</v>
      </c>
      <c r="B890" s="25">
        <v>1739513533</v>
      </c>
      <c r="C890" s="25" t="s">
        <v>1721</v>
      </c>
      <c r="D890" s="25" t="s">
        <v>1722</v>
      </c>
      <c r="E890" s="25" t="s">
        <v>10</v>
      </c>
      <c r="F890" s="25">
        <v>109848</v>
      </c>
      <c r="G890" s="25">
        <f>COUNTIF([1]deals_closed!D:D,B890)</f>
        <v>28</v>
      </c>
      <c r="H890" s="26">
        <f>SUMIF([1]deals_closed!D:D,B890,[1]deals_closed!C:C)</f>
        <v>875408</v>
      </c>
      <c r="I890" s="26">
        <f>VLOOKUP(E890,'[1]2018_commission_structure-Start'!$A$22:$I$24,9,FALSE)</f>
        <v>750000</v>
      </c>
      <c r="J890" s="26">
        <f t="shared" si="131"/>
        <v>937500</v>
      </c>
      <c r="K890" s="26">
        <f t="shared" si="132"/>
        <v>1125000</v>
      </c>
      <c r="L890" s="26">
        <f t="shared" si="133"/>
        <v>1500000</v>
      </c>
      <c r="M890" s="27">
        <f t="shared" si="134"/>
        <v>1.1672106666666666</v>
      </c>
      <c r="N890" s="25" t="str">
        <f t="shared" si="135"/>
        <v>100-125%</v>
      </c>
      <c r="O890" s="28">
        <f>MIN(H890,I890)*INDEX('[1]2018_commission_structure-Start'!$A$21:$I$24,MATCH($E890,'[1]2018_commission_structure-Start'!$A$21:$A$24,0),MATCH(O$1,'[1]2018_commission_structure-Start'!$A$21:$I$21,0))</f>
        <v>112500</v>
      </c>
      <c r="P890" s="26">
        <f>IF(H890&gt;I890,MIN(H890-I890,J890-I890)*INDEX('[1]2018_commission_structure-Start'!$A$21:$I$24,MATCH($E890,'[1]2018_commission_structure-Start'!$A$21:$A$24,0), MATCH(P$1,'[1]2018_commission_structure-Start'!$A$21:$I$21,0)),0)</f>
        <v>23827.52</v>
      </c>
      <c r="Q890" s="26">
        <f>IF($H890&gt;J890,MIN($H890-J890,K890-J890)*INDEX('[1]2018_commission_structure-Start'!$A$21:$I$24,MATCH($E890,'[1]2018_commission_structure-Start'!$A$21:$A$24,0), MATCH(Q$1,'[1]2018_commission_structure-Start'!$A$21:$I$21,0)),0)</f>
        <v>0</v>
      </c>
      <c r="R890" s="26">
        <f>IF($H890&gt;K890,MIN($H890-K890,L890-K890)*INDEX('[1]2018_commission_structure-Start'!$A$21:$I$24,MATCH($E890,'[1]2018_commission_structure-Start'!$A$21:$A$24,0), MATCH(R$1,'[1]2018_commission_structure-Start'!$A$21:$I$21,0)),0)</f>
        <v>0</v>
      </c>
      <c r="S890" s="26">
        <f>IF(H890&gt;L890,(H890-L890)*INDEX('[1]2018_commission_structure-Start'!$A$21:$I$24,MATCH($E890,'[1]2018_commission_structure-Start'!$A$21:$A$24,0),MATCH(S$1,'[1]2018_commission_structure-Start'!$A$21:$I$21,0)),0)</f>
        <v>0</v>
      </c>
      <c r="T890" s="28">
        <f t="shared" si="136"/>
        <v>136327.51999999999</v>
      </c>
      <c r="U890" s="28">
        <f t="shared" si="137"/>
        <v>246175.52</v>
      </c>
      <c r="V890" s="28">
        <f>MIN(H890,I890)*INDEX('[1]2018_commission_structure-Start'!$A$15:$J$18,MATCH($E890,'[1]2018_commission_structure-Start'!$A$15:$A$18,0),MATCH(V$1,'[1]2018_commission_structure-Start'!$A$15:$J$15,0))</f>
        <v>112500</v>
      </c>
      <c r="W890" s="26">
        <f>IF($H890&gt;I890,MIN($H890-I890,J890-I890)*INDEX('[1]2018_commission_structure-Start'!$A$15:$J$18,MATCH($E890,'[1]2018_commission_structure-Start'!$A$15:$A$18,0),MATCH(W$1,'[1]2018_commission_structure-Start'!$A$15:$J$15,0)),0)</f>
        <v>27589.759999999998</v>
      </c>
      <c r="X890" s="26">
        <f>IF($H890&gt;J890,MIN($H890-J890,K890-J890)*INDEX('[1]2018_commission_structure-Start'!$A$15:$J$18,MATCH($E890,'[1]2018_commission_structure-Start'!$A$15:$A$18,0),MATCH(X$1,'[1]2018_commission_structure-Start'!$A$15:$J$15,0)),0)</f>
        <v>0</v>
      </c>
      <c r="Y890" s="26">
        <f>IF($H890&gt;K890,MIN($H890-K890,L890-K890)*INDEX('[1]2018_commission_structure-Start'!$A$15:$J$18,MATCH($E890,'[1]2018_commission_structure-Start'!$A$15:$A$18,0),MATCH(Y$1,'[1]2018_commission_structure-Start'!$A$15:$J$15,0)),0)</f>
        <v>0</v>
      </c>
      <c r="Z890" s="26">
        <f>IF(H890&gt;L890,(H890-L890)*INDEX('[1]2018_commission_structure-Start'!$A$21:$I$24,MATCH($E890,'[1]2018_commission_structure-Start'!$A$21:$A$24,0),MATCH(Z$1,'[1]2018_commission_structure-Start'!$A$21:$I$21,0)),0)</f>
        <v>0</v>
      </c>
      <c r="AA890" s="28">
        <f t="shared" si="138"/>
        <v>140089.76</v>
      </c>
      <c r="AB890" s="28">
        <f t="shared" si="139"/>
        <v>249937.76</v>
      </c>
    </row>
    <row r="891" spans="1:28" x14ac:dyDescent="0.2">
      <c r="A891" s="25" t="str">
        <f t="shared" si="130"/>
        <v>Arabella McGriffin</v>
      </c>
      <c r="B891" s="25">
        <v>7979647432</v>
      </c>
      <c r="C891" s="25" t="s">
        <v>1723</v>
      </c>
      <c r="D891" s="25" t="s">
        <v>1724</v>
      </c>
      <c r="E891" s="25" t="s">
        <v>10</v>
      </c>
      <c r="F891" s="25">
        <v>85383</v>
      </c>
      <c r="G891" s="25">
        <f>COUNTIF([1]deals_closed!D:D,B891)</f>
        <v>19</v>
      </c>
      <c r="H891" s="26">
        <f>SUMIF([1]deals_closed!D:D,B891,[1]deals_closed!C:C)</f>
        <v>681974</v>
      </c>
      <c r="I891" s="26">
        <f>VLOOKUP(E891,'[1]2018_commission_structure-Start'!$A$22:$I$24,9,FALSE)</f>
        <v>750000</v>
      </c>
      <c r="J891" s="26">
        <f t="shared" si="131"/>
        <v>937500</v>
      </c>
      <c r="K891" s="26">
        <f t="shared" si="132"/>
        <v>1125000</v>
      </c>
      <c r="L891" s="26">
        <f t="shared" si="133"/>
        <v>1500000</v>
      </c>
      <c r="M891" s="27">
        <f t="shared" si="134"/>
        <v>0.9092986666666667</v>
      </c>
      <c r="N891" s="25" t="str">
        <f t="shared" si="135"/>
        <v>0-100%</v>
      </c>
      <c r="O891" s="28">
        <f>MIN(H891,I891)*INDEX('[1]2018_commission_structure-Start'!$A$21:$I$24,MATCH($E891,'[1]2018_commission_structure-Start'!$A$21:$A$24,0),MATCH(O$1,'[1]2018_commission_structure-Start'!$A$21:$I$21,0))</f>
        <v>102296.09999999999</v>
      </c>
      <c r="P891" s="26">
        <f>IF(H891&gt;I891,MIN(H891-I891,J891-I891)*INDEX('[1]2018_commission_structure-Start'!$A$21:$I$24,MATCH($E891,'[1]2018_commission_structure-Start'!$A$21:$A$24,0), MATCH(P$1,'[1]2018_commission_structure-Start'!$A$21:$I$21,0)),0)</f>
        <v>0</v>
      </c>
      <c r="Q891" s="26">
        <f>IF($H891&gt;J891,MIN($H891-J891,K891-J891)*INDEX('[1]2018_commission_structure-Start'!$A$21:$I$24,MATCH($E891,'[1]2018_commission_structure-Start'!$A$21:$A$24,0), MATCH(Q$1,'[1]2018_commission_structure-Start'!$A$21:$I$21,0)),0)</f>
        <v>0</v>
      </c>
      <c r="R891" s="26">
        <f>IF($H891&gt;K891,MIN($H891-K891,L891-K891)*INDEX('[1]2018_commission_structure-Start'!$A$21:$I$24,MATCH($E891,'[1]2018_commission_structure-Start'!$A$21:$A$24,0), MATCH(R$1,'[1]2018_commission_structure-Start'!$A$21:$I$21,0)),0)</f>
        <v>0</v>
      </c>
      <c r="S891" s="26">
        <f>IF(H891&gt;L891,(H891-L891)*INDEX('[1]2018_commission_structure-Start'!$A$21:$I$24,MATCH($E891,'[1]2018_commission_structure-Start'!$A$21:$A$24,0),MATCH(S$1,'[1]2018_commission_structure-Start'!$A$21:$I$21,0)),0)</f>
        <v>0</v>
      </c>
      <c r="T891" s="28">
        <f t="shared" si="136"/>
        <v>102296.09999999999</v>
      </c>
      <c r="U891" s="28">
        <f t="shared" si="137"/>
        <v>187679.09999999998</v>
      </c>
      <c r="V891" s="28">
        <f>MIN(H891,I891)*INDEX('[1]2018_commission_structure-Start'!$A$15:$J$18,MATCH($E891,'[1]2018_commission_structure-Start'!$A$15:$A$18,0),MATCH(V$1,'[1]2018_commission_structure-Start'!$A$15:$J$15,0))</f>
        <v>102296.09999999999</v>
      </c>
      <c r="W891" s="26">
        <f>IF($H891&gt;I891,MIN($H891-I891,J891-I891)*INDEX('[1]2018_commission_structure-Start'!$A$15:$J$18,MATCH($E891,'[1]2018_commission_structure-Start'!$A$15:$A$18,0),MATCH(W$1,'[1]2018_commission_structure-Start'!$A$15:$J$15,0)),0)</f>
        <v>0</v>
      </c>
      <c r="X891" s="26">
        <f>IF($H891&gt;J891,MIN($H891-J891,K891-J891)*INDEX('[1]2018_commission_structure-Start'!$A$15:$J$18,MATCH($E891,'[1]2018_commission_structure-Start'!$A$15:$A$18,0),MATCH(X$1,'[1]2018_commission_structure-Start'!$A$15:$J$15,0)),0)</f>
        <v>0</v>
      </c>
      <c r="Y891" s="26">
        <f>IF($H891&gt;K891,MIN($H891-K891,L891-K891)*INDEX('[1]2018_commission_structure-Start'!$A$15:$J$18,MATCH($E891,'[1]2018_commission_structure-Start'!$A$15:$A$18,0),MATCH(Y$1,'[1]2018_commission_structure-Start'!$A$15:$J$15,0)),0)</f>
        <v>0</v>
      </c>
      <c r="Z891" s="26">
        <f>IF(H891&gt;L891,(H891-L891)*INDEX('[1]2018_commission_structure-Start'!$A$21:$I$24,MATCH($E891,'[1]2018_commission_structure-Start'!$A$21:$A$24,0),MATCH(Z$1,'[1]2018_commission_structure-Start'!$A$21:$I$21,0)),0)</f>
        <v>0</v>
      </c>
      <c r="AA891" s="28">
        <f t="shared" si="138"/>
        <v>102296.09999999999</v>
      </c>
      <c r="AB891" s="28">
        <f t="shared" si="139"/>
        <v>187679.09999999998</v>
      </c>
    </row>
    <row r="892" spans="1:28" x14ac:dyDescent="0.2">
      <c r="A892" s="25" t="str">
        <f t="shared" si="130"/>
        <v>Will Elmhirst</v>
      </c>
      <c r="B892" s="25">
        <v>7251959615</v>
      </c>
      <c r="C892" s="25" t="s">
        <v>1725</v>
      </c>
      <c r="D892" s="25" t="s">
        <v>1726</v>
      </c>
      <c r="E892" s="25" t="s">
        <v>7</v>
      </c>
      <c r="F892" s="25">
        <v>42095</v>
      </c>
      <c r="G892" s="25">
        <f>COUNTIF([1]deals_closed!D:D,B892)</f>
        <v>18</v>
      </c>
      <c r="H892" s="26">
        <f>SUMIF([1]deals_closed!D:D,B892,[1]deals_closed!C:C)</f>
        <v>646520</v>
      </c>
      <c r="I892" s="26">
        <f>VLOOKUP(E892,'[1]2018_commission_structure-Start'!$A$22:$I$24,9,FALSE)</f>
        <v>500000</v>
      </c>
      <c r="J892" s="26">
        <f t="shared" si="131"/>
        <v>625000</v>
      </c>
      <c r="K892" s="26">
        <f t="shared" si="132"/>
        <v>750000</v>
      </c>
      <c r="L892" s="26">
        <f t="shared" si="133"/>
        <v>1000000</v>
      </c>
      <c r="M892" s="27">
        <f t="shared" si="134"/>
        <v>1.29304</v>
      </c>
      <c r="N892" s="25" t="str">
        <f t="shared" si="135"/>
        <v>125-150%</v>
      </c>
      <c r="O892" s="28">
        <f>MIN(H892,I892)*INDEX('[1]2018_commission_structure-Start'!$A$21:$I$24,MATCH($E892,'[1]2018_commission_structure-Start'!$A$21:$A$24,0),MATCH(O$1,'[1]2018_commission_structure-Start'!$A$21:$I$21,0))</f>
        <v>50000</v>
      </c>
      <c r="P892" s="26">
        <f>IF(H892&gt;I892,MIN(H892-I892,J892-I892)*INDEX('[1]2018_commission_structure-Start'!$A$21:$I$24,MATCH($E892,'[1]2018_commission_structure-Start'!$A$21:$A$24,0), MATCH(P$1,'[1]2018_commission_structure-Start'!$A$21:$I$21,0)),0)</f>
        <v>18750</v>
      </c>
      <c r="Q892" s="26">
        <f>IF($H892&gt;J892,MIN($H892-J892,K892-J892)*INDEX('[1]2018_commission_structure-Start'!$A$21:$I$24,MATCH($E892,'[1]2018_commission_structure-Start'!$A$21:$A$24,0), MATCH(Q$1,'[1]2018_commission_structure-Start'!$A$21:$I$21,0)),0)</f>
        <v>3873.6</v>
      </c>
      <c r="R892" s="26">
        <f>IF($H892&gt;K892,MIN($H892-K892,L892-K892)*INDEX('[1]2018_commission_structure-Start'!$A$21:$I$24,MATCH($E892,'[1]2018_commission_structure-Start'!$A$21:$A$24,0), MATCH(R$1,'[1]2018_commission_structure-Start'!$A$21:$I$21,0)),0)</f>
        <v>0</v>
      </c>
      <c r="S892" s="26">
        <f>IF(H892&gt;L892,(H892-L892)*INDEX('[1]2018_commission_structure-Start'!$A$21:$I$24,MATCH($E892,'[1]2018_commission_structure-Start'!$A$21:$A$24,0),MATCH(S$1,'[1]2018_commission_structure-Start'!$A$21:$I$21,0)),0)</f>
        <v>0</v>
      </c>
      <c r="T892" s="28">
        <f t="shared" si="136"/>
        <v>72623.600000000006</v>
      </c>
      <c r="U892" s="28">
        <f t="shared" si="137"/>
        <v>114718.6</v>
      </c>
      <c r="V892" s="28">
        <f>MIN(H892,I892)*INDEX('[1]2018_commission_structure-Start'!$A$15:$J$18,MATCH($E892,'[1]2018_commission_structure-Start'!$A$15:$A$18,0),MATCH(V$1,'[1]2018_commission_structure-Start'!$A$15:$J$15,0))</f>
        <v>60000</v>
      </c>
      <c r="W892" s="26">
        <f>IF($H892&gt;I892,MIN($H892-I892,J892-I892)*INDEX('[1]2018_commission_structure-Start'!$A$15:$J$18,MATCH($E892,'[1]2018_commission_structure-Start'!$A$15:$A$18,0),MATCH(W$1,'[1]2018_commission_structure-Start'!$A$15:$J$15,0)),0)</f>
        <v>21250</v>
      </c>
      <c r="X892" s="26">
        <f>IF($H892&gt;J892,MIN($H892-J892,K892-J892)*INDEX('[1]2018_commission_structure-Start'!$A$15:$J$18,MATCH($E892,'[1]2018_commission_structure-Start'!$A$15:$A$18,0),MATCH(X$1,'[1]2018_commission_structure-Start'!$A$15:$J$15,0)),0)</f>
        <v>4304</v>
      </c>
      <c r="Y892" s="26">
        <f>IF($H892&gt;K892,MIN($H892-K892,L892-K892)*INDEX('[1]2018_commission_structure-Start'!$A$15:$J$18,MATCH($E892,'[1]2018_commission_structure-Start'!$A$15:$A$18,0),MATCH(Y$1,'[1]2018_commission_structure-Start'!$A$15:$J$15,0)),0)</f>
        <v>0</v>
      </c>
      <c r="Z892" s="26">
        <f>IF(H892&gt;L892,(H892-L892)*INDEX('[1]2018_commission_structure-Start'!$A$21:$I$24,MATCH($E892,'[1]2018_commission_structure-Start'!$A$21:$A$24,0),MATCH(Z$1,'[1]2018_commission_structure-Start'!$A$21:$I$21,0)),0)</f>
        <v>0</v>
      </c>
      <c r="AA892" s="28">
        <f t="shared" si="138"/>
        <v>85554</v>
      </c>
      <c r="AB892" s="28">
        <f t="shared" si="139"/>
        <v>127649</v>
      </c>
    </row>
    <row r="893" spans="1:28" x14ac:dyDescent="0.2">
      <c r="A893" s="25" t="str">
        <f t="shared" si="130"/>
        <v>Josiah Saer</v>
      </c>
      <c r="B893" s="25">
        <v>1592980554</v>
      </c>
      <c r="C893" s="25" t="s">
        <v>1263</v>
      </c>
      <c r="D893" s="25" t="s">
        <v>1727</v>
      </c>
      <c r="E893" s="25" t="s">
        <v>10</v>
      </c>
      <c r="F893" s="25">
        <v>118429</v>
      </c>
      <c r="G893" s="25">
        <f>COUNTIF([1]deals_closed!D:D,B893)</f>
        <v>23</v>
      </c>
      <c r="H893" s="26">
        <f>SUMIF([1]deals_closed!D:D,B893,[1]deals_closed!C:C)</f>
        <v>916079</v>
      </c>
      <c r="I893" s="26">
        <f>VLOOKUP(E893,'[1]2018_commission_structure-Start'!$A$22:$I$24,9,FALSE)</f>
        <v>750000</v>
      </c>
      <c r="J893" s="26">
        <f t="shared" si="131"/>
        <v>937500</v>
      </c>
      <c r="K893" s="26">
        <f t="shared" si="132"/>
        <v>1125000</v>
      </c>
      <c r="L893" s="26">
        <f t="shared" si="133"/>
        <v>1500000</v>
      </c>
      <c r="M893" s="27">
        <f t="shared" si="134"/>
        <v>1.2214386666666666</v>
      </c>
      <c r="N893" s="25" t="str">
        <f t="shared" si="135"/>
        <v>100-125%</v>
      </c>
      <c r="O893" s="28">
        <f>MIN(H893,I893)*INDEX('[1]2018_commission_structure-Start'!$A$21:$I$24,MATCH($E893,'[1]2018_commission_structure-Start'!$A$21:$A$24,0),MATCH(O$1,'[1]2018_commission_structure-Start'!$A$21:$I$21,0))</f>
        <v>112500</v>
      </c>
      <c r="P893" s="26">
        <f>IF(H893&gt;I893,MIN(H893-I893,J893-I893)*INDEX('[1]2018_commission_structure-Start'!$A$21:$I$24,MATCH($E893,'[1]2018_commission_structure-Start'!$A$21:$A$24,0), MATCH(P$1,'[1]2018_commission_structure-Start'!$A$21:$I$21,0)),0)</f>
        <v>31555.010000000002</v>
      </c>
      <c r="Q893" s="26">
        <f>IF($H893&gt;J893,MIN($H893-J893,K893-J893)*INDEX('[1]2018_commission_structure-Start'!$A$21:$I$24,MATCH($E893,'[1]2018_commission_structure-Start'!$A$21:$A$24,0), MATCH(Q$1,'[1]2018_commission_structure-Start'!$A$21:$I$21,0)),0)</f>
        <v>0</v>
      </c>
      <c r="R893" s="26">
        <f>IF($H893&gt;K893,MIN($H893-K893,L893-K893)*INDEX('[1]2018_commission_structure-Start'!$A$21:$I$24,MATCH($E893,'[1]2018_commission_structure-Start'!$A$21:$A$24,0), MATCH(R$1,'[1]2018_commission_structure-Start'!$A$21:$I$21,0)),0)</f>
        <v>0</v>
      </c>
      <c r="S893" s="26">
        <f>IF(H893&gt;L893,(H893-L893)*INDEX('[1]2018_commission_structure-Start'!$A$21:$I$24,MATCH($E893,'[1]2018_commission_structure-Start'!$A$21:$A$24,0),MATCH(S$1,'[1]2018_commission_structure-Start'!$A$21:$I$21,0)),0)</f>
        <v>0</v>
      </c>
      <c r="T893" s="28">
        <f t="shared" si="136"/>
        <v>144055.01</v>
      </c>
      <c r="U893" s="28">
        <f t="shared" si="137"/>
        <v>262484.01</v>
      </c>
      <c r="V893" s="28">
        <f>MIN(H893,I893)*INDEX('[1]2018_commission_structure-Start'!$A$15:$J$18,MATCH($E893,'[1]2018_commission_structure-Start'!$A$15:$A$18,0),MATCH(V$1,'[1]2018_commission_structure-Start'!$A$15:$J$15,0))</f>
        <v>112500</v>
      </c>
      <c r="W893" s="26">
        <f>IF($H893&gt;I893,MIN($H893-I893,J893-I893)*INDEX('[1]2018_commission_structure-Start'!$A$15:$J$18,MATCH($E893,'[1]2018_commission_structure-Start'!$A$15:$A$18,0),MATCH(W$1,'[1]2018_commission_structure-Start'!$A$15:$J$15,0)),0)</f>
        <v>36537.379999999997</v>
      </c>
      <c r="X893" s="26">
        <f>IF($H893&gt;J893,MIN($H893-J893,K893-J893)*INDEX('[1]2018_commission_structure-Start'!$A$15:$J$18,MATCH($E893,'[1]2018_commission_structure-Start'!$A$15:$A$18,0),MATCH(X$1,'[1]2018_commission_structure-Start'!$A$15:$J$15,0)),0)</f>
        <v>0</v>
      </c>
      <c r="Y893" s="26">
        <f>IF($H893&gt;K893,MIN($H893-K893,L893-K893)*INDEX('[1]2018_commission_structure-Start'!$A$15:$J$18,MATCH($E893,'[1]2018_commission_structure-Start'!$A$15:$A$18,0),MATCH(Y$1,'[1]2018_commission_structure-Start'!$A$15:$J$15,0)),0)</f>
        <v>0</v>
      </c>
      <c r="Z893" s="26">
        <f>IF(H893&gt;L893,(H893-L893)*INDEX('[1]2018_commission_structure-Start'!$A$21:$I$24,MATCH($E893,'[1]2018_commission_structure-Start'!$A$21:$A$24,0),MATCH(Z$1,'[1]2018_commission_structure-Start'!$A$21:$I$21,0)),0)</f>
        <v>0</v>
      </c>
      <c r="AA893" s="28">
        <f t="shared" si="138"/>
        <v>149037.38</v>
      </c>
      <c r="AB893" s="28">
        <f t="shared" si="139"/>
        <v>267466.38</v>
      </c>
    </row>
    <row r="894" spans="1:28" x14ac:dyDescent="0.2">
      <c r="A894" s="25" t="str">
        <f t="shared" si="130"/>
        <v>Deny Wiffler</v>
      </c>
      <c r="B894" s="25">
        <v>5499856877</v>
      </c>
      <c r="C894" s="25" t="s">
        <v>1728</v>
      </c>
      <c r="D894" s="25" t="s">
        <v>1729</v>
      </c>
      <c r="E894" s="25" t="s">
        <v>29</v>
      </c>
      <c r="F894" s="25">
        <v>77267</v>
      </c>
      <c r="G894" s="25">
        <f>COUNTIF([1]deals_closed!D:D,B894)</f>
        <v>13</v>
      </c>
      <c r="H894" s="26">
        <f>SUMIF([1]deals_closed!D:D,B894,[1]deals_closed!C:C)</f>
        <v>475164</v>
      </c>
      <c r="I894" s="26">
        <f>VLOOKUP(E894,'[1]2018_commission_structure-Start'!$A$22:$I$24,9,FALSE)</f>
        <v>600000</v>
      </c>
      <c r="J894" s="26">
        <f t="shared" si="131"/>
        <v>750000</v>
      </c>
      <c r="K894" s="26">
        <f t="shared" si="132"/>
        <v>900000</v>
      </c>
      <c r="L894" s="26">
        <f t="shared" si="133"/>
        <v>1200000</v>
      </c>
      <c r="M894" s="27">
        <f t="shared" si="134"/>
        <v>0.79193999999999998</v>
      </c>
      <c r="N894" s="25" t="str">
        <f t="shared" si="135"/>
        <v>0-100%</v>
      </c>
      <c r="O894" s="28">
        <f>MIN(H894,I894)*INDEX('[1]2018_commission_structure-Start'!$A$21:$I$24,MATCH($E894,'[1]2018_commission_structure-Start'!$A$21:$A$24,0),MATCH(O$1,'[1]2018_commission_structure-Start'!$A$21:$I$21,0))</f>
        <v>61771.32</v>
      </c>
      <c r="P894" s="26">
        <f>IF(H894&gt;I894,MIN(H894-I894,J894-I894)*INDEX('[1]2018_commission_structure-Start'!$A$21:$I$24,MATCH($E894,'[1]2018_commission_structure-Start'!$A$21:$A$24,0), MATCH(P$1,'[1]2018_commission_structure-Start'!$A$21:$I$21,0)),0)</f>
        <v>0</v>
      </c>
      <c r="Q894" s="26">
        <f>IF($H894&gt;J894,MIN($H894-J894,K894-J894)*INDEX('[1]2018_commission_structure-Start'!$A$21:$I$24,MATCH($E894,'[1]2018_commission_structure-Start'!$A$21:$A$24,0), MATCH(Q$1,'[1]2018_commission_structure-Start'!$A$21:$I$21,0)),0)</f>
        <v>0</v>
      </c>
      <c r="R894" s="26">
        <f>IF($H894&gt;K894,MIN($H894-K894,L894-K894)*INDEX('[1]2018_commission_structure-Start'!$A$21:$I$24,MATCH($E894,'[1]2018_commission_structure-Start'!$A$21:$A$24,0), MATCH(R$1,'[1]2018_commission_structure-Start'!$A$21:$I$21,0)),0)</f>
        <v>0</v>
      </c>
      <c r="S894" s="26">
        <f>IF(H894&gt;L894,(H894-L894)*INDEX('[1]2018_commission_structure-Start'!$A$21:$I$24,MATCH($E894,'[1]2018_commission_structure-Start'!$A$21:$A$24,0),MATCH(S$1,'[1]2018_commission_structure-Start'!$A$21:$I$21,0)),0)</f>
        <v>0</v>
      </c>
      <c r="T894" s="28">
        <f t="shared" si="136"/>
        <v>61771.32</v>
      </c>
      <c r="U894" s="28">
        <f t="shared" si="137"/>
        <v>139038.32</v>
      </c>
      <c r="V894" s="28">
        <f>MIN(H894,I894)*INDEX('[1]2018_commission_structure-Start'!$A$15:$J$18,MATCH($E894,'[1]2018_commission_structure-Start'!$A$15:$A$18,0),MATCH(V$1,'[1]2018_commission_structure-Start'!$A$15:$J$15,0))</f>
        <v>71274.599999999991</v>
      </c>
      <c r="W894" s="26">
        <f>IF($H894&gt;I894,MIN($H894-I894,J894-I894)*INDEX('[1]2018_commission_structure-Start'!$A$15:$J$18,MATCH($E894,'[1]2018_commission_structure-Start'!$A$15:$A$18,0),MATCH(W$1,'[1]2018_commission_structure-Start'!$A$15:$J$15,0)),0)</f>
        <v>0</v>
      </c>
      <c r="X894" s="26">
        <f>IF($H894&gt;J894,MIN($H894-J894,K894-J894)*INDEX('[1]2018_commission_structure-Start'!$A$15:$J$18,MATCH($E894,'[1]2018_commission_structure-Start'!$A$15:$A$18,0),MATCH(X$1,'[1]2018_commission_structure-Start'!$A$15:$J$15,0)),0)</f>
        <v>0</v>
      </c>
      <c r="Y894" s="26">
        <f>IF($H894&gt;K894,MIN($H894-K894,L894-K894)*INDEX('[1]2018_commission_structure-Start'!$A$15:$J$18,MATCH($E894,'[1]2018_commission_structure-Start'!$A$15:$A$18,0),MATCH(Y$1,'[1]2018_commission_structure-Start'!$A$15:$J$15,0)),0)</f>
        <v>0</v>
      </c>
      <c r="Z894" s="26">
        <f>IF(H894&gt;L894,(H894-L894)*INDEX('[1]2018_commission_structure-Start'!$A$21:$I$24,MATCH($E894,'[1]2018_commission_structure-Start'!$A$21:$A$24,0),MATCH(Z$1,'[1]2018_commission_structure-Start'!$A$21:$I$21,0)),0)</f>
        <v>0</v>
      </c>
      <c r="AA894" s="28">
        <f t="shared" si="138"/>
        <v>71274.599999999991</v>
      </c>
      <c r="AB894" s="28">
        <f t="shared" si="139"/>
        <v>148541.59999999998</v>
      </c>
    </row>
    <row r="895" spans="1:28" x14ac:dyDescent="0.2">
      <c r="A895" s="25" t="str">
        <f t="shared" si="130"/>
        <v>Fraze Crisell</v>
      </c>
      <c r="B895" s="25">
        <v>5244119095</v>
      </c>
      <c r="C895" s="25" t="s">
        <v>1106</v>
      </c>
      <c r="D895" s="25" t="s">
        <v>496</v>
      </c>
      <c r="E895" s="25" t="s">
        <v>7</v>
      </c>
      <c r="F895" s="25">
        <v>53456</v>
      </c>
      <c r="G895" s="25">
        <f>COUNTIF([1]deals_closed!D:D,B895)</f>
        <v>25</v>
      </c>
      <c r="H895" s="26">
        <f>SUMIF([1]deals_closed!D:D,B895,[1]deals_closed!C:C)</f>
        <v>876577</v>
      </c>
      <c r="I895" s="26">
        <f>VLOOKUP(E895,'[1]2018_commission_structure-Start'!$A$22:$I$24,9,FALSE)</f>
        <v>500000</v>
      </c>
      <c r="J895" s="26">
        <f t="shared" si="131"/>
        <v>625000</v>
      </c>
      <c r="K895" s="26">
        <f t="shared" si="132"/>
        <v>750000</v>
      </c>
      <c r="L895" s="26">
        <f t="shared" si="133"/>
        <v>1000000</v>
      </c>
      <c r="M895" s="27">
        <f t="shared" si="134"/>
        <v>1.7531540000000001</v>
      </c>
      <c r="N895" s="25" t="str">
        <f t="shared" si="135"/>
        <v>150-200%</v>
      </c>
      <c r="O895" s="28">
        <f>MIN(H895,I895)*INDEX('[1]2018_commission_structure-Start'!$A$21:$I$24,MATCH($E895,'[1]2018_commission_structure-Start'!$A$21:$A$24,0),MATCH(O$1,'[1]2018_commission_structure-Start'!$A$21:$I$21,0))</f>
        <v>50000</v>
      </c>
      <c r="P895" s="26">
        <f>IF(H895&gt;I895,MIN(H895-I895,J895-I895)*INDEX('[1]2018_commission_structure-Start'!$A$21:$I$24,MATCH($E895,'[1]2018_commission_structure-Start'!$A$21:$A$24,0), MATCH(P$1,'[1]2018_commission_structure-Start'!$A$21:$I$21,0)),0)</f>
        <v>18750</v>
      </c>
      <c r="Q895" s="26">
        <f>IF($H895&gt;J895,MIN($H895-J895,K895-J895)*INDEX('[1]2018_commission_structure-Start'!$A$21:$I$24,MATCH($E895,'[1]2018_commission_structure-Start'!$A$21:$A$24,0), MATCH(Q$1,'[1]2018_commission_structure-Start'!$A$21:$I$21,0)),0)</f>
        <v>22500</v>
      </c>
      <c r="R895" s="26">
        <f>IF($H895&gt;K895,MIN($H895-K895,L895-K895)*INDEX('[1]2018_commission_structure-Start'!$A$21:$I$24,MATCH($E895,'[1]2018_commission_structure-Start'!$A$21:$A$24,0), MATCH(R$1,'[1]2018_commission_structure-Start'!$A$21:$I$21,0)),0)</f>
        <v>27846.94</v>
      </c>
      <c r="S895" s="26">
        <f>IF(H895&gt;L895,(H895-L895)*INDEX('[1]2018_commission_structure-Start'!$A$21:$I$24,MATCH($E895,'[1]2018_commission_structure-Start'!$A$21:$A$24,0),MATCH(S$1,'[1]2018_commission_structure-Start'!$A$21:$I$21,0)),0)</f>
        <v>0</v>
      </c>
      <c r="T895" s="28">
        <f t="shared" si="136"/>
        <v>119096.94</v>
      </c>
      <c r="U895" s="28">
        <f t="shared" si="137"/>
        <v>172552.94</v>
      </c>
      <c r="V895" s="28">
        <f>MIN(H895,I895)*INDEX('[1]2018_commission_structure-Start'!$A$15:$J$18,MATCH($E895,'[1]2018_commission_structure-Start'!$A$15:$A$18,0),MATCH(V$1,'[1]2018_commission_structure-Start'!$A$15:$J$15,0))</f>
        <v>60000</v>
      </c>
      <c r="W895" s="26">
        <f>IF($H895&gt;I895,MIN($H895-I895,J895-I895)*INDEX('[1]2018_commission_structure-Start'!$A$15:$J$18,MATCH($E895,'[1]2018_commission_structure-Start'!$A$15:$A$18,0),MATCH(W$1,'[1]2018_commission_structure-Start'!$A$15:$J$15,0)),0)</f>
        <v>21250</v>
      </c>
      <c r="X895" s="26">
        <f>IF($H895&gt;J895,MIN($H895-J895,K895-J895)*INDEX('[1]2018_commission_structure-Start'!$A$15:$J$18,MATCH($E895,'[1]2018_commission_structure-Start'!$A$15:$A$18,0),MATCH(X$1,'[1]2018_commission_structure-Start'!$A$15:$J$15,0)),0)</f>
        <v>25000</v>
      </c>
      <c r="Y895" s="26">
        <f>IF($H895&gt;K895,MIN($H895-K895,L895-K895)*INDEX('[1]2018_commission_structure-Start'!$A$15:$J$18,MATCH($E895,'[1]2018_commission_structure-Start'!$A$15:$A$18,0),MATCH(Y$1,'[1]2018_commission_structure-Start'!$A$15:$J$15,0)),0)</f>
        <v>27846.94</v>
      </c>
      <c r="Z895" s="26">
        <f>IF(H895&gt;L895,(H895-L895)*INDEX('[1]2018_commission_structure-Start'!$A$21:$I$24,MATCH($E895,'[1]2018_commission_structure-Start'!$A$21:$A$24,0),MATCH(Z$1,'[1]2018_commission_structure-Start'!$A$21:$I$21,0)),0)</f>
        <v>0</v>
      </c>
      <c r="AA895" s="28">
        <f t="shared" si="138"/>
        <v>134096.94</v>
      </c>
      <c r="AB895" s="28">
        <f t="shared" si="139"/>
        <v>187552.94</v>
      </c>
    </row>
    <row r="896" spans="1:28" x14ac:dyDescent="0.2">
      <c r="A896" s="25" t="str">
        <f t="shared" si="130"/>
        <v>Deirdre Wem</v>
      </c>
      <c r="B896" s="25">
        <v>556704134</v>
      </c>
      <c r="C896" s="25" t="s">
        <v>1730</v>
      </c>
      <c r="D896" s="25" t="s">
        <v>1731</v>
      </c>
      <c r="E896" s="25" t="s">
        <v>29</v>
      </c>
      <c r="F896" s="25">
        <v>71238</v>
      </c>
      <c r="G896" s="25">
        <f>COUNTIF([1]deals_closed!D:D,B896)</f>
        <v>21</v>
      </c>
      <c r="H896" s="26">
        <f>SUMIF([1]deals_closed!D:D,B896,[1]deals_closed!C:C)</f>
        <v>713761</v>
      </c>
      <c r="I896" s="26">
        <f>VLOOKUP(E896,'[1]2018_commission_structure-Start'!$A$22:$I$24,9,FALSE)</f>
        <v>600000</v>
      </c>
      <c r="J896" s="26">
        <f t="shared" si="131"/>
        <v>750000</v>
      </c>
      <c r="K896" s="26">
        <f t="shared" si="132"/>
        <v>900000</v>
      </c>
      <c r="L896" s="26">
        <f t="shared" si="133"/>
        <v>1200000</v>
      </c>
      <c r="M896" s="27">
        <f t="shared" si="134"/>
        <v>1.1896016666666667</v>
      </c>
      <c r="N896" s="25" t="str">
        <f t="shared" si="135"/>
        <v>100-125%</v>
      </c>
      <c r="O896" s="28">
        <f>MIN(H896,I896)*INDEX('[1]2018_commission_structure-Start'!$A$21:$I$24,MATCH($E896,'[1]2018_commission_structure-Start'!$A$21:$A$24,0),MATCH(O$1,'[1]2018_commission_structure-Start'!$A$21:$I$21,0))</f>
        <v>78000</v>
      </c>
      <c r="P896" s="26">
        <f>IF(H896&gt;I896,MIN(H896-I896,J896-I896)*INDEX('[1]2018_commission_structure-Start'!$A$21:$I$24,MATCH($E896,'[1]2018_commission_structure-Start'!$A$21:$A$24,0), MATCH(P$1,'[1]2018_commission_structure-Start'!$A$21:$I$21,0)),0)</f>
        <v>19339.370000000003</v>
      </c>
      <c r="Q896" s="26">
        <f>IF($H896&gt;J896,MIN($H896-J896,K896-J896)*INDEX('[1]2018_commission_structure-Start'!$A$21:$I$24,MATCH($E896,'[1]2018_commission_structure-Start'!$A$21:$A$24,0), MATCH(Q$1,'[1]2018_commission_structure-Start'!$A$21:$I$21,0)),0)</f>
        <v>0</v>
      </c>
      <c r="R896" s="26">
        <f>IF($H896&gt;K896,MIN($H896-K896,L896-K896)*INDEX('[1]2018_commission_structure-Start'!$A$21:$I$24,MATCH($E896,'[1]2018_commission_structure-Start'!$A$21:$A$24,0), MATCH(R$1,'[1]2018_commission_structure-Start'!$A$21:$I$21,0)),0)</f>
        <v>0</v>
      </c>
      <c r="S896" s="26">
        <f>IF(H896&gt;L896,(H896-L896)*INDEX('[1]2018_commission_structure-Start'!$A$21:$I$24,MATCH($E896,'[1]2018_commission_structure-Start'!$A$21:$A$24,0),MATCH(S$1,'[1]2018_commission_structure-Start'!$A$21:$I$21,0)),0)</f>
        <v>0</v>
      </c>
      <c r="T896" s="28">
        <f t="shared" si="136"/>
        <v>97339.37</v>
      </c>
      <c r="U896" s="28">
        <f t="shared" si="137"/>
        <v>168577.37</v>
      </c>
      <c r="V896" s="28">
        <f>MIN(H896,I896)*INDEX('[1]2018_commission_structure-Start'!$A$15:$J$18,MATCH($E896,'[1]2018_commission_structure-Start'!$A$15:$A$18,0),MATCH(V$1,'[1]2018_commission_structure-Start'!$A$15:$J$15,0))</f>
        <v>90000</v>
      </c>
      <c r="W896" s="26">
        <f>IF($H896&gt;I896,MIN($H896-I896,J896-I896)*INDEX('[1]2018_commission_structure-Start'!$A$15:$J$18,MATCH($E896,'[1]2018_commission_structure-Start'!$A$15:$A$18,0),MATCH(W$1,'[1]2018_commission_structure-Start'!$A$15:$J$15,0)),0)</f>
        <v>20476.98</v>
      </c>
      <c r="X896" s="26">
        <f>IF($H896&gt;J896,MIN($H896-J896,K896-J896)*INDEX('[1]2018_commission_structure-Start'!$A$15:$J$18,MATCH($E896,'[1]2018_commission_structure-Start'!$A$15:$A$18,0),MATCH(X$1,'[1]2018_commission_structure-Start'!$A$15:$J$15,0)),0)</f>
        <v>0</v>
      </c>
      <c r="Y896" s="26">
        <f>IF($H896&gt;K896,MIN($H896-K896,L896-K896)*INDEX('[1]2018_commission_structure-Start'!$A$15:$J$18,MATCH($E896,'[1]2018_commission_structure-Start'!$A$15:$A$18,0),MATCH(Y$1,'[1]2018_commission_structure-Start'!$A$15:$J$15,0)),0)</f>
        <v>0</v>
      </c>
      <c r="Z896" s="26">
        <f>IF(H896&gt;L896,(H896-L896)*INDEX('[1]2018_commission_structure-Start'!$A$21:$I$24,MATCH($E896,'[1]2018_commission_structure-Start'!$A$21:$A$24,0),MATCH(Z$1,'[1]2018_commission_structure-Start'!$A$21:$I$21,0)),0)</f>
        <v>0</v>
      </c>
      <c r="AA896" s="28">
        <f t="shared" si="138"/>
        <v>110476.98</v>
      </c>
      <c r="AB896" s="28">
        <f t="shared" si="139"/>
        <v>181714.97999999998</v>
      </c>
    </row>
    <row r="897" spans="1:28" x14ac:dyDescent="0.2">
      <c r="A897" s="25" t="str">
        <f t="shared" si="130"/>
        <v>Trumaine Laundon</v>
      </c>
      <c r="B897" s="25">
        <v>3075132195</v>
      </c>
      <c r="C897" s="25" t="s">
        <v>1732</v>
      </c>
      <c r="D897" s="25" t="s">
        <v>1733</v>
      </c>
      <c r="E897" s="25" t="s">
        <v>7</v>
      </c>
      <c r="F897" s="25">
        <v>43870</v>
      </c>
      <c r="G897" s="25">
        <f>COUNTIF([1]deals_closed!D:D,B897)</f>
        <v>15</v>
      </c>
      <c r="H897" s="26">
        <f>SUMIF([1]deals_closed!D:D,B897,[1]deals_closed!C:C)</f>
        <v>439483</v>
      </c>
      <c r="I897" s="26">
        <f>VLOOKUP(E897,'[1]2018_commission_structure-Start'!$A$22:$I$24,9,FALSE)</f>
        <v>500000</v>
      </c>
      <c r="J897" s="26">
        <f t="shared" si="131"/>
        <v>625000</v>
      </c>
      <c r="K897" s="26">
        <f t="shared" si="132"/>
        <v>750000</v>
      </c>
      <c r="L897" s="26">
        <f t="shared" si="133"/>
        <v>1000000</v>
      </c>
      <c r="M897" s="27">
        <f t="shared" si="134"/>
        <v>0.87896600000000003</v>
      </c>
      <c r="N897" s="25" t="str">
        <f t="shared" si="135"/>
        <v>0-100%</v>
      </c>
      <c r="O897" s="28">
        <f>MIN(H897,I897)*INDEX('[1]2018_commission_structure-Start'!$A$21:$I$24,MATCH($E897,'[1]2018_commission_structure-Start'!$A$21:$A$24,0),MATCH(O$1,'[1]2018_commission_structure-Start'!$A$21:$I$21,0))</f>
        <v>43948.3</v>
      </c>
      <c r="P897" s="26">
        <f>IF(H897&gt;I897,MIN(H897-I897,J897-I897)*INDEX('[1]2018_commission_structure-Start'!$A$21:$I$24,MATCH($E897,'[1]2018_commission_structure-Start'!$A$21:$A$24,0), MATCH(P$1,'[1]2018_commission_structure-Start'!$A$21:$I$21,0)),0)</f>
        <v>0</v>
      </c>
      <c r="Q897" s="26">
        <f>IF($H897&gt;J897,MIN($H897-J897,K897-J897)*INDEX('[1]2018_commission_structure-Start'!$A$21:$I$24,MATCH($E897,'[1]2018_commission_structure-Start'!$A$21:$A$24,0), MATCH(Q$1,'[1]2018_commission_structure-Start'!$A$21:$I$21,0)),0)</f>
        <v>0</v>
      </c>
      <c r="R897" s="26">
        <f>IF($H897&gt;K897,MIN($H897-K897,L897-K897)*INDEX('[1]2018_commission_structure-Start'!$A$21:$I$24,MATCH($E897,'[1]2018_commission_structure-Start'!$A$21:$A$24,0), MATCH(R$1,'[1]2018_commission_structure-Start'!$A$21:$I$21,0)),0)</f>
        <v>0</v>
      </c>
      <c r="S897" s="26">
        <f>IF(H897&gt;L897,(H897-L897)*INDEX('[1]2018_commission_structure-Start'!$A$21:$I$24,MATCH($E897,'[1]2018_commission_structure-Start'!$A$21:$A$24,0),MATCH(S$1,'[1]2018_commission_structure-Start'!$A$21:$I$21,0)),0)</f>
        <v>0</v>
      </c>
      <c r="T897" s="28">
        <f t="shared" si="136"/>
        <v>43948.3</v>
      </c>
      <c r="U897" s="28">
        <f t="shared" si="137"/>
        <v>87818.3</v>
      </c>
      <c r="V897" s="28">
        <f>MIN(H897,I897)*INDEX('[1]2018_commission_structure-Start'!$A$15:$J$18,MATCH($E897,'[1]2018_commission_structure-Start'!$A$15:$A$18,0),MATCH(V$1,'[1]2018_commission_structure-Start'!$A$15:$J$15,0))</f>
        <v>52737.96</v>
      </c>
      <c r="W897" s="26">
        <f>IF($H897&gt;I897,MIN($H897-I897,J897-I897)*INDEX('[1]2018_commission_structure-Start'!$A$15:$J$18,MATCH($E897,'[1]2018_commission_structure-Start'!$A$15:$A$18,0),MATCH(W$1,'[1]2018_commission_structure-Start'!$A$15:$J$15,0)),0)</f>
        <v>0</v>
      </c>
      <c r="X897" s="26">
        <f>IF($H897&gt;J897,MIN($H897-J897,K897-J897)*INDEX('[1]2018_commission_structure-Start'!$A$15:$J$18,MATCH($E897,'[1]2018_commission_structure-Start'!$A$15:$A$18,0),MATCH(X$1,'[1]2018_commission_structure-Start'!$A$15:$J$15,0)),0)</f>
        <v>0</v>
      </c>
      <c r="Y897" s="26">
        <f>IF($H897&gt;K897,MIN($H897-K897,L897-K897)*INDEX('[1]2018_commission_structure-Start'!$A$15:$J$18,MATCH($E897,'[1]2018_commission_structure-Start'!$A$15:$A$18,0),MATCH(Y$1,'[1]2018_commission_structure-Start'!$A$15:$J$15,0)),0)</f>
        <v>0</v>
      </c>
      <c r="Z897" s="26">
        <f>IF(H897&gt;L897,(H897-L897)*INDEX('[1]2018_commission_structure-Start'!$A$21:$I$24,MATCH($E897,'[1]2018_commission_structure-Start'!$A$21:$A$24,0),MATCH(Z$1,'[1]2018_commission_structure-Start'!$A$21:$I$21,0)),0)</f>
        <v>0</v>
      </c>
      <c r="AA897" s="28">
        <f t="shared" si="138"/>
        <v>52737.96</v>
      </c>
      <c r="AB897" s="28">
        <f t="shared" si="139"/>
        <v>96607.959999999992</v>
      </c>
    </row>
    <row r="898" spans="1:28" x14ac:dyDescent="0.2">
      <c r="A898" s="25" t="str">
        <f t="shared" ref="A898:A961" si="140">C898&amp;" "&amp;D898</f>
        <v>Kean MacCrann</v>
      </c>
      <c r="B898" s="25">
        <v>8501525324</v>
      </c>
      <c r="C898" s="25" t="s">
        <v>523</v>
      </c>
      <c r="D898" s="25" t="s">
        <v>1734</v>
      </c>
      <c r="E898" s="25" t="s">
        <v>10</v>
      </c>
      <c r="F898" s="25">
        <v>92754</v>
      </c>
      <c r="G898" s="25">
        <f>COUNTIF([1]deals_closed!D:D,B898)</f>
        <v>26</v>
      </c>
      <c r="H898" s="26">
        <f>SUMIF([1]deals_closed!D:D,B898,[1]deals_closed!C:C)</f>
        <v>916479</v>
      </c>
      <c r="I898" s="26">
        <f>VLOOKUP(E898,'[1]2018_commission_structure-Start'!$A$22:$I$24,9,FALSE)</f>
        <v>750000</v>
      </c>
      <c r="J898" s="26">
        <f t="shared" si="131"/>
        <v>937500</v>
      </c>
      <c r="K898" s="26">
        <f t="shared" si="132"/>
        <v>1125000</v>
      </c>
      <c r="L898" s="26">
        <f t="shared" si="133"/>
        <v>1500000</v>
      </c>
      <c r="M898" s="27">
        <f t="shared" si="134"/>
        <v>1.2219720000000001</v>
      </c>
      <c r="N898" s="25" t="str">
        <f t="shared" si="135"/>
        <v>100-125%</v>
      </c>
      <c r="O898" s="28">
        <f>MIN(H898,I898)*INDEX('[1]2018_commission_structure-Start'!$A$21:$I$24,MATCH($E898,'[1]2018_commission_structure-Start'!$A$21:$A$24,0),MATCH(O$1,'[1]2018_commission_structure-Start'!$A$21:$I$21,0))</f>
        <v>112500</v>
      </c>
      <c r="P898" s="26">
        <f>IF(H898&gt;I898,MIN(H898-I898,J898-I898)*INDEX('[1]2018_commission_structure-Start'!$A$21:$I$24,MATCH($E898,'[1]2018_commission_structure-Start'!$A$21:$A$24,0), MATCH(P$1,'[1]2018_commission_structure-Start'!$A$21:$I$21,0)),0)</f>
        <v>31631.010000000002</v>
      </c>
      <c r="Q898" s="26">
        <f>IF($H898&gt;J898,MIN($H898-J898,K898-J898)*INDEX('[1]2018_commission_structure-Start'!$A$21:$I$24,MATCH($E898,'[1]2018_commission_structure-Start'!$A$21:$A$24,0), MATCH(Q$1,'[1]2018_commission_structure-Start'!$A$21:$I$21,0)),0)</f>
        <v>0</v>
      </c>
      <c r="R898" s="26">
        <f>IF($H898&gt;K898,MIN($H898-K898,L898-K898)*INDEX('[1]2018_commission_structure-Start'!$A$21:$I$24,MATCH($E898,'[1]2018_commission_structure-Start'!$A$21:$A$24,0), MATCH(R$1,'[1]2018_commission_structure-Start'!$A$21:$I$21,0)),0)</f>
        <v>0</v>
      </c>
      <c r="S898" s="26">
        <f>IF(H898&gt;L898,(H898-L898)*INDEX('[1]2018_commission_structure-Start'!$A$21:$I$24,MATCH($E898,'[1]2018_commission_structure-Start'!$A$21:$A$24,0),MATCH(S$1,'[1]2018_commission_structure-Start'!$A$21:$I$21,0)),0)</f>
        <v>0</v>
      </c>
      <c r="T898" s="28">
        <f t="shared" si="136"/>
        <v>144131.01</v>
      </c>
      <c r="U898" s="28">
        <f t="shared" si="137"/>
        <v>236885.01</v>
      </c>
      <c r="V898" s="28">
        <f>MIN(H898,I898)*INDEX('[1]2018_commission_structure-Start'!$A$15:$J$18,MATCH($E898,'[1]2018_commission_structure-Start'!$A$15:$A$18,0),MATCH(V$1,'[1]2018_commission_structure-Start'!$A$15:$J$15,0))</f>
        <v>112500</v>
      </c>
      <c r="W898" s="26">
        <f>IF($H898&gt;I898,MIN($H898-I898,J898-I898)*INDEX('[1]2018_commission_structure-Start'!$A$15:$J$18,MATCH($E898,'[1]2018_commission_structure-Start'!$A$15:$A$18,0),MATCH(W$1,'[1]2018_commission_structure-Start'!$A$15:$J$15,0)),0)</f>
        <v>36625.379999999997</v>
      </c>
      <c r="X898" s="26">
        <f>IF($H898&gt;J898,MIN($H898-J898,K898-J898)*INDEX('[1]2018_commission_structure-Start'!$A$15:$J$18,MATCH($E898,'[1]2018_commission_structure-Start'!$A$15:$A$18,0),MATCH(X$1,'[1]2018_commission_structure-Start'!$A$15:$J$15,0)),0)</f>
        <v>0</v>
      </c>
      <c r="Y898" s="26">
        <f>IF($H898&gt;K898,MIN($H898-K898,L898-K898)*INDEX('[1]2018_commission_structure-Start'!$A$15:$J$18,MATCH($E898,'[1]2018_commission_structure-Start'!$A$15:$A$18,0),MATCH(Y$1,'[1]2018_commission_structure-Start'!$A$15:$J$15,0)),0)</f>
        <v>0</v>
      </c>
      <c r="Z898" s="26">
        <f>IF(H898&gt;L898,(H898-L898)*INDEX('[1]2018_commission_structure-Start'!$A$21:$I$24,MATCH($E898,'[1]2018_commission_structure-Start'!$A$21:$A$24,0),MATCH(Z$1,'[1]2018_commission_structure-Start'!$A$21:$I$21,0)),0)</f>
        <v>0</v>
      </c>
      <c r="AA898" s="28">
        <f t="shared" si="138"/>
        <v>149125.38</v>
      </c>
      <c r="AB898" s="28">
        <f t="shared" si="139"/>
        <v>241879.38</v>
      </c>
    </row>
    <row r="899" spans="1:28" x14ac:dyDescent="0.2">
      <c r="A899" s="25" t="str">
        <f t="shared" si="140"/>
        <v>Erny Kesteven</v>
      </c>
      <c r="B899" s="25">
        <v>6819596901</v>
      </c>
      <c r="C899" s="25" t="s">
        <v>1735</v>
      </c>
      <c r="D899" s="25" t="s">
        <v>1736</v>
      </c>
      <c r="E899" s="25" t="s">
        <v>10</v>
      </c>
      <c r="F899" s="25">
        <v>118207</v>
      </c>
      <c r="G899" s="25">
        <f>COUNTIF([1]deals_closed!D:D,B899)</f>
        <v>23</v>
      </c>
      <c r="H899" s="26">
        <f>SUMIF([1]deals_closed!D:D,B899,[1]deals_closed!C:C)</f>
        <v>739933</v>
      </c>
      <c r="I899" s="26">
        <f>VLOOKUP(E899,'[1]2018_commission_structure-Start'!$A$22:$I$24,9,FALSE)</f>
        <v>750000</v>
      </c>
      <c r="J899" s="26">
        <f t="shared" ref="J899:J962" si="141">I899*1.25</f>
        <v>937500</v>
      </c>
      <c r="K899" s="26">
        <f t="shared" ref="K899:K962" si="142">I899*1.5</f>
        <v>1125000</v>
      </c>
      <c r="L899" s="26">
        <f t="shared" ref="L899:L962" si="143">I899*2</f>
        <v>1500000</v>
      </c>
      <c r="M899" s="27">
        <f t="shared" ref="M899:M962" si="144">H899/I899</f>
        <v>0.98657733333333331</v>
      </c>
      <c r="N899" s="25" t="str">
        <f t="shared" ref="N899:N962" si="145">IF(M899&lt;=1, "0-100%", IF(M899&lt;=1.25, "100-125%", IF(M899&lt;=1.5, "125-150%", IF(M899&lt;=2, "150-200%", "&gt;200%"))))</f>
        <v>0-100%</v>
      </c>
      <c r="O899" s="28">
        <f>MIN(H899,I899)*INDEX('[1]2018_commission_structure-Start'!$A$21:$I$24,MATCH($E899,'[1]2018_commission_structure-Start'!$A$21:$A$24,0),MATCH(O$1,'[1]2018_commission_structure-Start'!$A$21:$I$21,0))</f>
        <v>110989.95</v>
      </c>
      <c r="P899" s="26">
        <f>IF(H899&gt;I899,MIN(H899-I899,J899-I899)*INDEX('[1]2018_commission_structure-Start'!$A$21:$I$24,MATCH($E899,'[1]2018_commission_structure-Start'!$A$21:$A$24,0), MATCH(P$1,'[1]2018_commission_structure-Start'!$A$21:$I$21,0)),0)</f>
        <v>0</v>
      </c>
      <c r="Q899" s="26">
        <f>IF($H899&gt;J899,MIN($H899-J899,K899-J899)*INDEX('[1]2018_commission_structure-Start'!$A$21:$I$24,MATCH($E899,'[1]2018_commission_structure-Start'!$A$21:$A$24,0), MATCH(Q$1,'[1]2018_commission_structure-Start'!$A$21:$I$21,0)),0)</f>
        <v>0</v>
      </c>
      <c r="R899" s="26">
        <f>IF($H899&gt;K899,MIN($H899-K899,L899-K899)*INDEX('[1]2018_commission_structure-Start'!$A$21:$I$24,MATCH($E899,'[1]2018_commission_structure-Start'!$A$21:$A$24,0), MATCH(R$1,'[1]2018_commission_structure-Start'!$A$21:$I$21,0)),0)</f>
        <v>0</v>
      </c>
      <c r="S899" s="26">
        <f>IF(H899&gt;L899,(H899-L899)*INDEX('[1]2018_commission_structure-Start'!$A$21:$I$24,MATCH($E899,'[1]2018_commission_structure-Start'!$A$21:$A$24,0),MATCH(S$1,'[1]2018_commission_structure-Start'!$A$21:$I$21,0)),0)</f>
        <v>0</v>
      </c>
      <c r="T899" s="28">
        <f t="shared" ref="T899:T962" si="146">SUM(O899:S899)</f>
        <v>110989.95</v>
      </c>
      <c r="U899" s="28">
        <f t="shared" ref="U899:U962" si="147">T899+F899</f>
        <v>229196.95</v>
      </c>
      <c r="V899" s="28">
        <f>MIN(H899,I899)*INDEX('[1]2018_commission_structure-Start'!$A$15:$J$18,MATCH($E899,'[1]2018_commission_structure-Start'!$A$15:$A$18,0),MATCH(V$1,'[1]2018_commission_structure-Start'!$A$15:$J$15,0))</f>
        <v>110989.95</v>
      </c>
      <c r="W899" s="26">
        <f>IF($H899&gt;I899,MIN($H899-I899,J899-I899)*INDEX('[1]2018_commission_structure-Start'!$A$15:$J$18,MATCH($E899,'[1]2018_commission_structure-Start'!$A$15:$A$18,0),MATCH(W$1,'[1]2018_commission_structure-Start'!$A$15:$J$15,0)),0)</f>
        <v>0</v>
      </c>
      <c r="X899" s="26">
        <f>IF($H899&gt;J899,MIN($H899-J899,K899-J899)*INDEX('[1]2018_commission_structure-Start'!$A$15:$J$18,MATCH($E899,'[1]2018_commission_structure-Start'!$A$15:$A$18,0),MATCH(X$1,'[1]2018_commission_structure-Start'!$A$15:$J$15,0)),0)</f>
        <v>0</v>
      </c>
      <c r="Y899" s="26">
        <f>IF($H899&gt;K899,MIN($H899-K899,L899-K899)*INDEX('[1]2018_commission_structure-Start'!$A$15:$J$18,MATCH($E899,'[1]2018_commission_structure-Start'!$A$15:$A$18,0),MATCH(Y$1,'[1]2018_commission_structure-Start'!$A$15:$J$15,0)),0)</f>
        <v>0</v>
      </c>
      <c r="Z899" s="26">
        <f>IF(H899&gt;L899,(H899-L899)*INDEX('[1]2018_commission_structure-Start'!$A$21:$I$24,MATCH($E899,'[1]2018_commission_structure-Start'!$A$21:$A$24,0),MATCH(Z$1,'[1]2018_commission_structure-Start'!$A$21:$I$21,0)),0)</f>
        <v>0</v>
      </c>
      <c r="AA899" s="28">
        <f t="shared" ref="AA899:AA962" si="148">SUM(V899:Z899)</f>
        <v>110989.95</v>
      </c>
      <c r="AB899" s="28">
        <f t="shared" ref="AB899:AB962" si="149">AA899+F899</f>
        <v>229196.95</v>
      </c>
    </row>
    <row r="900" spans="1:28" x14ac:dyDescent="0.2">
      <c r="A900" s="25" t="str">
        <f t="shared" si="140"/>
        <v>Madeline Grief</v>
      </c>
      <c r="B900" s="25">
        <v>8841637323</v>
      </c>
      <c r="C900" s="25" t="s">
        <v>1737</v>
      </c>
      <c r="D900" s="25" t="s">
        <v>1738</v>
      </c>
      <c r="E900" s="25" t="s">
        <v>7</v>
      </c>
      <c r="F900" s="25">
        <v>40631</v>
      </c>
      <c r="G900" s="25">
        <f>COUNTIF([1]deals_closed!D:D,B900)</f>
        <v>11</v>
      </c>
      <c r="H900" s="26">
        <f>SUMIF([1]deals_closed!D:D,B900,[1]deals_closed!C:C)</f>
        <v>371993</v>
      </c>
      <c r="I900" s="26">
        <f>VLOOKUP(E900,'[1]2018_commission_structure-Start'!$A$22:$I$24,9,FALSE)</f>
        <v>500000</v>
      </c>
      <c r="J900" s="26">
        <f t="shared" si="141"/>
        <v>625000</v>
      </c>
      <c r="K900" s="26">
        <f t="shared" si="142"/>
        <v>750000</v>
      </c>
      <c r="L900" s="26">
        <f t="shared" si="143"/>
        <v>1000000</v>
      </c>
      <c r="M900" s="27">
        <f t="shared" si="144"/>
        <v>0.74398600000000004</v>
      </c>
      <c r="N900" s="25" t="str">
        <f t="shared" si="145"/>
        <v>0-100%</v>
      </c>
      <c r="O900" s="28">
        <f>MIN(H900,I900)*INDEX('[1]2018_commission_structure-Start'!$A$21:$I$24,MATCH($E900,'[1]2018_commission_structure-Start'!$A$21:$A$24,0),MATCH(O$1,'[1]2018_commission_structure-Start'!$A$21:$I$21,0))</f>
        <v>37199.300000000003</v>
      </c>
      <c r="P900" s="26">
        <f>IF(H900&gt;I900,MIN(H900-I900,J900-I900)*INDEX('[1]2018_commission_structure-Start'!$A$21:$I$24,MATCH($E900,'[1]2018_commission_structure-Start'!$A$21:$A$24,0), MATCH(P$1,'[1]2018_commission_structure-Start'!$A$21:$I$21,0)),0)</f>
        <v>0</v>
      </c>
      <c r="Q900" s="26">
        <f>IF($H900&gt;J900,MIN($H900-J900,K900-J900)*INDEX('[1]2018_commission_structure-Start'!$A$21:$I$24,MATCH($E900,'[1]2018_commission_structure-Start'!$A$21:$A$24,0), MATCH(Q$1,'[1]2018_commission_structure-Start'!$A$21:$I$21,0)),0)</f>
        <v>0</v>
      </c>
      <c r="R900" s="26">
        <f>IF($H900&gt;K900,MIN($H900-K900,L900-K900)*INDEX('[1]2018_commission_structure-Start'!$A$21:$I$24,MATCH($E900,'[1]2018_commission_structure-Start'!$A$21:$A$24,0), MATCH(R$1,'[1]2018_commission_structure-Start'!$A$21:$I$21,0)),0)</f>
        <v>0</v>
      </c>
      <c r="S900" s="26">
        <f>IF(H900&gt;L900,(H900-L900)*INDEX('[1]2018_commission_structure-Start'!$A$21:$I$24,MATCH($E900,'[1]2018_commission_structure-Start'!$A$21:$A$24,0),MATCH(S$1,'[1]2018_commission_structure-Start'!$A$21:$I$21,0)),0)</f>
        <v>0</v>
      </c>
      <c r="T900" s="28">
        <f t="shared" si="146"/>
        <v>37199.300000000003</v>
      </c>
      <c r="U900" s="28">
        <f t="shared" si="147"/>
        <v>77830.3</v>
      </c>
      <c r="V900" s="28">
        <f>MIN(H900,I900)*INDEX('[1]2018_commission_structure-Start'!$A$15:$J$18,MATCH($E900,'[1]2018_commission_structure-Start'!$A$15:$A$18,0),MATCH(V$1,'[1]2018_commission_structure-Start'!$A$15:$J$15,0))</f>
        <v>44639.159999999996</v>
      </c>
      <c r="W900" s="26">
        <f>IF($H900&gt;I900,MIN($H900-I900,J900-I900)*INDEX('[1]2018_commission_structure-Start'!$A$15:$J$18,MATCH($E900,'[1]2018_commission_structure-Start'!$A$15:$A$18,0),MATCH(W$1,'[1]2018_commission_structure-Start'!$A$15:$J$15,0)),0)</f>
        <v>0</v>
      </c>
      <c r="X900" s="26">
        <f>IF($H900&gt;J900,MIN($H900-J900,K900-J900)*INDEX('[1]2018_commission_structure-Start'!$A$15:$J$18,MATCH($E900,'[1]2018_commission_structure-Start'!$A$15:$A$18,0),MATCH(X$1,'[1]2018_commission_structure-Start'!$A$15:$J$15,0)),0)</f>
        <v>0</v>
      </c>
      <c r="Y900" s="26">
        <f>IF($H900&gt;K900,MIN($H900-K900,L900-K900)*INDEX('[1]2018_commission_structure-Start'!$A$15:$J$18,MATCH($E900,'[1]2018_commission_structure-Start'!$A$15:$A$18,0),MATCH(Y$1,'[1]2018_commission_structure-Start'!$A$15:$J$15,0)),0)</f>
        <v>0</v>
      </c>
      <c r="Z900" s="26">
        <f>IF(H900&gt;L900,(H900-L900)*INDEX('[1]2018_commission_structure-Start'!$A$21:$I$24,MATCH($E900,'[1]2018_commission_structure-Start'!$A$21:$A$24,0),MATCH(Z$1,'[1]2018_commission_structure-Start'!$A$21:$I$21,0)),0)</f>
        <v>0</v>
      </c>
      <c r="AA900" s="28">
        <f t="shared" si="148"/>
        <v>44639.159999999996</v>
      </c>
      <c r="AB900" s="28">
        <f t="shared" si="149"/>
        <v>85270.16</v>
      </c>
    </row>
    <row r="901" spans="1:28" x14ac:dyDescent="0.2">
      <c r="A901" s="25" t="str">
        <f t="shared" si="140"/>
        <v>Mirabel Prigmore</v>
      </c>
      <c r="B901" s="25">
        <v>8254304106</v>
      </c>
      <c r="C901" s="25" t="s">
        <v>1739</v>
      </c>
      <c r="D901" s="25" t="s">
        <v>1740</v>
      </c>
      <c r="E901" s="25" t="s">
        <v>29</v>
      </c>
      <c r="F901" s="25">
        <v>71687</v>
      </c>
      <c r="G901" s="25">
        <f>COUNTIF([1]deals_closed!D:D,B901)</f>
        <v>17</v>
      </c>
      <c r="H901" s="26">
        <f>SUMIF([1]deals_closed!D:D,B901,[1]deals_closed!C:C)</f>
        <v>551413</v>
      </c>
      <c r="I901" s="26">
        <f>VLOOKUP(E901,'[1]2018_commission_structure-Start'!$A$22:$I$24,9,FALSE)</f>
        <v>600000</v>
      </c>
      <c r="J901" s="26">
        <f t="shared" si="141"/>
        <v>750000</v>
      </c>
      <c r="K901" s="26">
        <f t="shared" si="142"/>
        <v>900000</v>
      </c>
      <c r="L901" s="26">
        <f t="shared" si="143"/>
        <v>1200000</v>
      </c>
      <c r="M901" s="27">
        <f t="shared" si="144"/>
        <v>0.91902166666666663</v>
      </c>
      <c r="N901" s="25" t="str">
        <f t="shared" si="145"/>
        <v>0-100%</v>
      </c>
      <c r="O901" s="28">
        <f>MIN(H901,I901)*INDEX('[1]2018_commission_structure-Start'!$A$21:$I$24,MATCH($E901,'[1]2018_commission_structure-Start'!$A$21:$A$24,0),MATCH(O$1,'[1]2018_commission_structure-Start'!$A$21:$I$21,0))</f>
        <v>71683.69</v>
      </c>
      <c r="P901" s="26">
        <f>IF(H901&gt;I901,MIN(H901-I901,J901-I901)*INDEX('[1]2018_commission_structure-Start'!$A$21:$I$24,MATCH($E901,'[1]2018_commission_structure-Start'!$A$21:$A$24,0), MATCH(P$1,'[1]2018_commission_structure-Start'!$A$21:$I$21,0)),0)</f>
        <v>0</v>
      </c>
      <c r="Q901" s="26">
        <f>IF($H901&gt;J901,MIN($H901-J901,K901-J901)*INDEX('[1]2018_commission_structure-Start'!$A$21:$I$24,MATCH($E901,'[1]2018_commission_structure-Start'!$A$21:$A$24,0), MATCH(Q$1,'[1]2018_commission_structure-Start'!$A$21:$I$21,0)),0)</f>
        <v>0</v>
      </c>
      <c r="R901" s="26">
        <f>IF($H901&gt;K901,MIN($H901-K901,L901-K901)*INDEX('[1]2018_commission_structure-Start'!$A$21:$I$24,MATCH($E901,'[1]2018_commission_structure-Start'!$A$21:$A$24,0), MATCH(R$1,'[1]2018_commission_structure-Start'!$A$21:$I$21,0)),0)</f>
        <v>0</v>
      </c>
      <c r="S901" s="26">
        <f>IF(H901&gt;L901,(H901-L901)*INDEX('[1]2018_commission_structure-Start'!$A$21:$I$24,MATCH($E901,'[1]2018_commission_structure-Start'!$A$21:$A$24,0),MATCH(S$1,'[1]2018_commission_structure-Start'!$A$21:$I$21,0)),0)</f>
        <v>0</v>
      </c>
      <c r="T901" s="28">
        <f t="shared" si="146"/>
        <v>71683.69</v>
      </c>
      <c r="U901" s="28">
        <f t="shared" si="147"/>
        <v>143370.69</v>
      </c>
      <c r="V901" s="28">
        <f>MIN(H901,I901)*INDEX('[1]2018_commission_structure-Start'!$A$15:$J$18,MATCH($E901,'[1]2018_commission_structure-Start'!$A$15:$A$18,0),MATCH(V$1,'[1]2018_commission_structure-Start'!$A$15:$J$15,0))</f>
        <v>82711.95</v>
      </c>
      <c r="W901" s="26">
        <f>IF($H901&gt;I901,MIN($H901-I901,J901-I901)*INDEX('[1]2018_commission_structure-Start'!$A$15:$J$18,MATCH($E901,'[1]2018_commission_structure-Start'!$A$15:$A$18,0),MATCH(W$1,'[1]2018_commission_structure-Start'!$A$15:$J$15,0)),0)</f>
        <v>0</v>
      </c>
      <c r="X901" s="26">
        <f>IF($H901&gt;J901,MIN($H901-J901,K901-J901)*INDEX('[1]2018_commission_structure-Start'!$A$15:$J$18,MATCH($E901,'[1]2018_commission_structure-Start'!$A$15:$A$18,0),MATCH(X$1,'[1]2018_commission_structure-Start'!$A$15:$J$15,0)),0)</f>
        <v>0</v>
      </c>
      <c r="Y901" s="26">
        <f>IF($H901&gt;K901,MIN($H901-K901,L901-K901)*INDEX('[1]2018_commission_structure-Start'!$A$15:$J$18,MATCH($E901,'[1]2018_commission_structure-Start'!$A$15:$A$18,0),MATCH(Y$1,'[1]2018_commission_structure-Start'!$A$15:$J$15,0)),0)</f>
        <v>0</v>
      </c>
      <c r="Z901" s="26">
        <f>IF(H901&gt;L901,(H901-L901)*INDEX('[1]2018_commission_structure-Start'!$A$21:$I$24,MATCH($E901,'[1]2018_commission_structure-Start'!$A$21:$A$24,0),MATCH(Z$1,'[1]2018_commission_structure-Start'!$A$21:$I$21,0)),0)</f>
        <v>0</v>
      </c>
      <c r="AA901" s="28">
        <f t="shared" si="148"/>
        <v>82711.95</v>
      </c>
      <c r="AB901" s="28">
        <f t="shared" si="149"/>
        <v>154398.95000000001</v>
      </c>
    </row>
    <row r="902" spans="1:28" x14ac:dyDescent="0.2">
      <c r="A902" s="25" t="str">
        <f t="shared" si="140"/>
        <v>Izzy Glennon</v>
      </c>
      <c r="B902" s="25">
        <v>1152386727</v>
      </c>
      <c r="C902" s="25" t="s">
        <v>1741</v>
      </c>
      <c r="D902" s="25" t="s">
        <v>1742</v>
      </c>
      <c r="E902" s="25" t="s">
        <v>29</v>
      </c>
      <c r="F902" s="25">
        <v>77211</v>
      </c>
      <c r="G902" s="25">
        <f>COUNTIF([1]deals_closed!D:D,B902)</f>
        <v>21</v>
      </c>
      <c r="H902" s="26">
        <f>SUMIF([1]deals_closed!D:D,B902,[1]deals_closed!C:C)</f>
        <v>835084</v>
      </c>
      <c r="I902" s="26">
        <f>VLOOKUP(E902,'[1]2018_commission_structure-Start'!$A$22:$I$24,9,FALSE)</f>
        <v>600000</v>
      </c>
      <c r="J902" s="26">
        <f t="shared" si="141"/>
        <v>750000</v>
      </c>
      <c r="K902" s="26">
        <f t="shared" si="142"/>
        <v>900000</v>
      </c>
      <c r="L902" s="26">
        <f t="shared" si="143"/>
        <v>1200000</v>
      </c>
      <c r="M902" s="27">
        <f t="shared" si="144"/>
        <v>1.3918066666666666</v>
      </c>
      <c r="N902" s="25" t="str">
        <f t="shared" si="145"/>
        <v>125-150%</v>
      </c>
      <c r="O902" s="28">
        <f>MIN(H902,I902)*INDEX('[1]2018_commission_structure-Start'!$A$21:$I$24,MATCH($E902,'[1]2018_commission_structure-Start'!$A$21:$A$24,0),MATCH(O$1,'[1]2018_commission_structure-Start'!$A$21:$I$21,0))</f>
        <v>78000</v>
      </c>
      <c r="P902" s="26">
        <f>IF(H902&gt;I902,MIN(H902-I902,J902-I902)*INDEX('[1]2018_commission_structure-Start'!$A$21:$I$24,MATCH($E902,'[1]2018_commission_structure-Start'!$A$21:$A$24,0), MATCH(P$1,'[1]2018_commission_structure-Start'!$A$21:$I$21,0)),0)</f>
        <v>25500.000000000004</v>
      </c>
      <c r="Q902" s="26">
        <f>IF($H902&gt;J902,MIN($H902-J902,K902-J902)*INDEX('[1]2018_commission_structure-Start'!$A$21:$I$24,MATCH($E902,'[1]2018_commission_structure-Start'!$A$21:$A$24,0), MATCH(Q$1,'[1]2018_commission_structure-Start'!$A$21:$I$21,0)),0)</f>
        <v>17867.64</v>
      </c>
      <c r="R902" s="26">
        <f>IF($H902&gt;K902,MIN($H902-K902,L902-K902)*INDEX('[1]2018_commission_structure-Start'!$A$21:$I$24,MATCH($E902,'[1]2018_commission_structure-Start'!$A$21:$A$24,0), MATCH(R$1,'[1]2018_commission_structure-Start'!$A$21:$I$21,0)),0)</f>
        <v>0</v>
      </c>
      <c r="S902" s="26">
        <f>IF(H902&gt;L902,(H902-L902)*INDEX('[1]2018_commission_structure-Start'!$A$21:$I$24,MATCH($E902,'[1]2018_commission_structure-Start'!$A$21:$A$24,0),MATCH(S$1,'[1]2018_commission_structure-Start'!$A$21:$I$21,0)),0)</f>
        <v>0</v>
      </c>
      <c r="T902" s="28">
        <f t="shared" si="146"/>
        <v>121367.64</v>
      </c>
      <c r="U902" s="28">
        <f t="shared" si="147"/>
        <v>198578.64</v>
      </c>
      <c r="V902" s="28">
        <f>MIN(H902,I902)*INDEX('[1]2018_commission_structure-Start'!$A$15:$J$18,MATCH($E902,'[1]2018_commission_structure-Start'!$A$15:$A$18,0),MATCH(V$1,'[1]2018_commission_structure-Start'!$A$15:$J$15,0))</f>
        <v>90000</v>
      </c>
      <c r="W902" s="26">
        <f>IF($H902&gt;I902,MIN($H902-I902,J902-I902)*INDEX('[1]2018_commission_structure-Start'!$A$15:$J$18,MATCH($E902,'[1]2018_commission_structure-Start'!$A$15:$A$18,0),MATCH(W$1,'[1]2018_commission_structure-Start'!$A$15:$J$15,0)),0)</f>
        <v>27000</v>
      </c>
      <c r="X902" s="26">
        <f>IF($H902&gt;J902,MIN($H902-J902,K902-J902)*INDEX('[1]2018_commission_structure-Start'!$A$15:$J$18,MATCH($E902,'[1]2018_commission_structure-Start'!$A$15:$A$18,0),MATCH(X$1,'[1]2018_commission_structure-Start'!$A$15:$J$15,0)),0)</f>
        <v>21271</v>
      </c>
      <c r="Y902" s="26">
        <f>IF($H902&gt;K902,MIN($H902-K902,L902-K902)*INDEX('[1]2018_commission_structure-Start'!$A$15:$J$18,MATCH($E902,'[1]2018_commission_structure-Start'!$A$15:$A$18,0),MATCH(Y$1,'[1]2018_commission_structure-Start'!$A$15:$J$15,0)),0)</f>
        <v>0</v>
      </c>
      <c r="Z902" s="26">
        <f>IF(H902&gt;L902,(H902-L902)*INDEX('[1]2018_commission_structure-Start'!$A$21:$I$24,MATCH($E902,'[1]2018_commission_structure-Start'!$A$21:$A$24,0),MATCH(Z$1,'[1]2018_commission_structure-Start'!$A$21:$I$21,0)),0)</f>
        <v>0</v>
      </c>
      <c r="AA902" s="28">
        <f t="shared" si="148"/>
        <v>138271</v>
      </c>
      <c r="AB902" s="28">
        <f t="shared" si="149"/>
        <v>215482</v>
      </c>
    </row>
    <row r="903" spans="1:28" x14ac:dyDescent="0.2">
      <c r="A903" s="25" t="str">
        <f t="shared" si="140"/>
        <v>Trescha Labusquiere</v>
      </c>
      <c r="B903" s="25">
        <v>304906506</v>
      </c>
      <c r="C903" s="25" t="s">
        <v>1743</v>
      </c>
      <c r="D903" s="25" t="s">
        <v>1744</v>
      </c>
      <c r="E903" s="25" t="s">
        <v>7</v>
      </c>
      <c r="F903" s="25">
        <v>64753</v>
      </c>
      <c r="G903" s="25">
        <f>COUNTIF([1]deals_closed!D:D,B903)</f>
        <v>25</v>
      </c>
      <c r="H903" s="26">
        <f>SUMIF([1]deals_closed!D:D,B903,[1]deals_closed!C:C)</f>
        <v>852715</v>
      </c>
      <c r="I903" s="26">
        <f>VLOOKUP(E903,'[1]2018_commission_structure-Start'!$A$22:$I$24,9,FALSE)</f>
        <v>500000</v>
      </c>
      <c r="J903" s="26">
        <f t="shared" si="141"/>
        <v>625000</v>
      </c>
      <c r="K903" s="26">
        <f t="shared" si="142"/>
        <v>750000</v>
      </c>
      <c r="L903" s="26">
        <f t="shared" si="143"/>
        <v>1000000</v>
      </c>
      <c r="M903" s="27">
        <f t="shared" si="144"/>
        <v>1.70543</v>
      </c>
      <c r="N903" s="25" t="str">
        <f t="shared" si="145"/>
        <v>150-200%</v>
      </c>
      <c r="O903" s="28">
        <f>MIN(H903,I903)*INDEX('[1]2018_commission_structure-Start'!$A$21:$I$24,MATCH($E903,'[1]2018_commission_structure-Start'!$A$21:$A$24,0),MATCH(O$1,'[1]2018_commission_structure-Start'!$A$21:$I$21,0))</f>
        <v>50000</v>
      </c>
      <c r="P903" s="26">
        <f>IF(H903&gt;I903,MIN(H903-I903,J903-I903)*INDEX('[1]2018_commission_structure-Start'!$A$21:$I$24,MATCH($E903,'[1]2018_commission_structure-Start'!$A$21:$A$24,0), MATCH(P$1,'[1]2018_commission_structure-Start'!$A$21:$I$21,0)),0)</f>
        <v>18750</v>
      </c>
      <c r="Q903" s="26">
        <f>IF($H903&gt;J903,MIN($H903-J903,K903-J903)*INDEX('[1]2018_commission_structure-Start'!$A$21:$I$24,MATCH($E903,'[1]2018_commission_structure-Start'!$A$21:$A$24,0), MATCH(Q$1,'[1]2018_commission_structure-Start'!$A$21:$I$21,0)),0)</f>
        <v>22500</v>
      </c>
      <c r="R903" s="26">
        <f>IF($H903&gt;K903,MIN($H903-K903,L903-K903)*INDEX('[1]2018_commission_structure-Start'!$A$21:$I$24,MATCH($E903,'[1]2018_commission_structure-Start'!$A$21:$A$24,0), MATCH(R$1,'[1]2018_commission_structure-Start'!$A$21:$I$21,0)),0)</f>
        <v>22597.3</v>
      </c>
      <c r="S903" s="26">
        <f>IF(H903&gt;L903,(H903-L903)*INDEX('[1]2018_commission_structure-Start'!$A$21:$I$24,MATCH($E903,'[1]2018_commission_structure-Start'!$A$21:$A$24,0),MATCH(S$1,'[1]2018_commission_structure-Start'!$A$21:$I$21,0)),0)</f>
        <v>0</v>
      </c>
      <c r="T903" s="28">
        <f t="shared" si="146"/>
        <v>113847.3</v>
      </c>
      <c r="U903" s="28">
        <f t="shared" si="147"/>
        <v>178600.3</v>
      </c>
      <c r="V903" s="28">
        <f>MIN(H903,I903)*INDEX('[1]2018_commission_structure-Start'!$A$15:$J$18,MATCH($E903,'[1]2018_commission_structure-Start'!$A$15:$A$18,0),MATCH(V$1,'[1]2018_commission_structure-Start'!$A$15:$J$15,0))</f>
        <v>60000</v>
      </c>
      <c r="W903" s="26">
        <f>IF($H903&gt;I903,MIN($H903-I903,J903-I903)*INDEX('[1]2018_commission_structure-Start'!$A$15:$J$18,MATCH($E903,'[1]2018_commission_structure-Start'!$A$15:$A$18,0),MATCH(W$1,'[1]2018_commission_structure-Start'!$A$15:$J$15,0)),0)</f>
        <v>21250</v>
      </c>
      <c r="X903" s="26">
        <f>IF($H903&gt;J903,MIN($H903-J903,K903-J903)*INDEX('[1]2018_commission_structure-Start'!$A$15:$J$18,MATCH($E903,'[1]2018_commission_structure-Start'!$A$15:$A$18,0),MATCH(X$1,'[1]2018_commission_structure-Start'!$A$15:$J$15,0)),0)</f>
        <v>25000</v>
      </c>
      <c r="Y903" s="26">
        <f>IF($H903&gt;K903,MIN($H903-K903,L903-K903)*INDEX('[1]2018_commission_structure-Start'!$A$15:$J$18,MATCH($E903,'[1]2018_commission_structure-Start'!$A$15:$A$18,0),MATCH(Y$1,'[1]2018_commission_structure-Start'!$A$15:$J$15,0)),0)</f>
        <v>22597.3</v>
      </c>
      <c r="Z903" s="26">
        <f>IF(H903&gt;L903,(H903-L903)*INDEX('[1]2018_commission_structure-Start'!$A$21:$I$24,MATCH($E903,'[1]2018_commission_structure-Start'!$A$21:$A$24,0),MATCH(Z$1,'[1]2018_commission_structure-Start'!$A$21:$I$21,0)),0)</f>
        <v>0</v>
      </c>
      <c r="AA903" s="28">
        <f t="shared" si="148"/>
        <v>128847.3</v>
      </c>
      <c r="AB903" s="28">
        <f t="shared" si="149"/>
        <v>193600.3</v>
      </c>
    </row>
    <row r="904" spans="1:28" x14ac:dyDescent="0.2">
      <c r="A904" s="25" t="str">
        <f t="shared" si="140"/>
        <v>Arvin Friar</v>
      </c>
      <c r="B904" s="25">
        <v>9207464802</v>
      </c>
      <c r="C904" s="25" t="s">
        <v>1745</v>
      </c>
      <c r="D904" s="25" t="s">
        <v>1746</v>
      </c>
      <c r="E904" s="25" t="s">
        <v>10</v>
      </c>
      <c r="F904" s="25">
        <v>109300</v>
      </c>
      <c r="G904" s="25">
        <f>COUNTIF([1]deals_closed!D:D,B904)</f>
        <v>14</v>
      </c>
      <c r="H904" s="26">
        <f>SUMIF([1]deals_closed!D:D,B904,[1]deals_closed!C:C)</f>
        <v>459709</v>
      </c>
      <c r="I904" s="26">
        <f>VLOOKUP(E904,'[1]2018_commission_structure-Start'!$A$22:$I$24,9,FALSE)</f>
        <v>750000</v>
      </c>
      <c r="J904" s="26">
        <f t="shared" si="141"/>
        <v>937500</v>
      </c>
      <c r="K904" s="26">
        <f t="shared" si="142"/>
        <v>1125000</v>
      </c>
      <c r="L904" s="26">
        <f t="shared" si="143"/>
        <v>1500000</v>
      </c>
      <c r="M904" s="27">
        <f t="shared" si="144"/>
        <v>0.61294533333333334</v>
      </c>
      <c r="N904" s="25" t="str">
        <f t="shared" si="145"/>
        <v>0-100%</v>
      </c>
      <c r="O904" s="28">
        <f>MIN(H904,I904)*INDEX('[1]2018_commission_structure-Start'!$A$21:$I$24,MATCH($E904,'[1]2018_commission_structure-Start'!$A$21:$A$24,0),MATCH(O$1,'[1]2018_commission_structure-Start'!$A$21:$I$21,0))</f>
        <v>68956.349999999991</v>
      </c>
      <c r="P904" s="26">
        <f>IF(H904&gt;I904,MIN(H904-I904,J904-I904)*INDEX('[1]2018_commission_structure-Start'!$A$21:$I$24,MATCH($E904,'[1]2018_commission_structure-Start'!$A$21:$A$24,0), MATCH(P$1,'[1]2018_commission_structure-Start'!$A$21:$I$21,0)),0)</f>
        <v>0</v>
      </c>
      <c r="Q904" s="26">
        <f>IF($H904&gt;J904,MIN($H904-J904,K904-J904)*INDEX('[1]2018_commission_structure-Start'!$A$21:$I$24,MATCH($E904,'[1]2018_commission_structure-Start'!$A$21:$A$24,0), MATCH(Q$1,'[1]2018_commission_structure-Start'!$A$21:$I$21,0)),0)</f>
        <v>0</v>
      </c>
      <c r="R904" s="26">
        <f>IF($H904&gt;K904,MIN($H904-K904,L904-K904)*INDEX('[1]2018_commission_structure-Start'!$A$21:$I$24,MATCH($E904,'[1]2018_commission_structure-Start'!$A$21:$A$24,0), MATCH(R$1,'[1]2018_commission_structure-Start'!$A$21:$I$21,0)),0)</f>
        <v>0</v>
      </c>
      <c r="S904" s="26">
        <f>IF(H904&gt;L904,(H904-L904)*INDEX('[1]2018_commission_structure-Start'!$A$21:$I$24,MATCH($E904,'[1]2018_commission_structure-Start'!$A$21:$A$24,0),MATCH(S$1,'[1]2018_commission_structure-Start'!$A$21:$I$21,0)),0)</f>
        <v>0</v>
      </c>
      <c r="T904" s="28">
        <f t="shared" si="146"/>
        <v>68956.349999999991</v>
      </c>
      <c r="U904" s="28">
        <f t="shared" si="147"/>
        <v>178256.34999999998</v>
      </c>
      <c r="V904" s="28">
        <f>MIN(H904,I904)*INDEX('[1]2018_commission_structure-Start'!$A$15:$J$18,MATCH($E904,'[1]2018_commission_structure-Start'!$A$15:$A$18,0),MATCH(V$1,'[1]2018_commission_structure-Start'!$A$15:$J$15,0))</f>
        <v>68956.349999999991</v>
      </c>
      <c r="W904" s="26">
        <f>IF($H904&gt;I904,MIN($H904-I904,J904-I904)*INDEX('[1]2018_commission_structure-Start'!$A$15:$J$18,MATCH($E904,'[1]2018_commission_structure-Start'!$A$15:$A$18,0),MATCH(W$1,'[1]2018_commission_structure-Start'!$A$15:$J$15,0)),0)</f>
        <v>0</v>
      </c>
      <c r="X904" s="26">
        <f>IF($H904&gt;J904,MIN($H904-J904,K904-J904)*INDEX('[1]2018_commission_structure-Start'!$A$15:$J$18,MATCH($E904,'[1]2018_commission_structure-Start'!$A$15:$A$18,0),MATCH(X$1,'[1]2018_commission_structure-Start'!$A$15:$J$15,0)),0)</f>
        <v>0</v>
      </c>
      <c r="Y904" s="26">
        <f>IF($H904&gt;K904,MIN($H904-K904,L904-K904)*INDEX('[1]2018_commission_structure-Start'!$A$15:$J$18,MATCH($E904,'[1]2018_commission_structure-Start'!$A$15:$A$18,0),MATCH(Y$1,'[1]2018_commission_structure-Start'!$A$15:$J$15,0)),0)</f>
        <v>0</v>
      </c>
      <c r="Z904" s="26">
        <f>IF(H904&gt;L904,(H904-L904)*INDEX('[1]2018_commission_structure-Start'!$A$21:$I$24,MATCH($E904,'[1]2018_commission_structure-Start'!$A$21:$A$24,0),MATCH(Z$1,'[1]2018_commission_structure-Start'!$A$21:$I$21,0)),0)</f>
        <v>0</v>
      </c>
      <c r="AA904" s="28">
        <f t="shared" si="148"/>
        <v>68956.349999999991</v>
      </c>
      <c r="AB904" s="28">
        <f t="shared" si="149"/>
        <v>178256.34999999998</v>
      </c>
    </row>
    <row r="905" spans="1:28" x14ac:dyDescent="0.2">
      <c r="A905" s="25" t="str">
        <f t="shared" si="140"/>
        <v>Barbabas Cawt</v>
      </c>
      <c r="B905" s="25">
        <v>4997183822</v>
      </c>
      <c r="C905" s="25" t="s">
        <v>1747</v>
      </c>
      <c r="D905" s="25" t="s">
        <v>1748</v>
      </c>
      <c r="E905" s="25" t="s">
        <v>29</v>
      </c>
      <c r="F905" s="25">
        <v>58138</v>
      </c>
      <c r="G905" s="25">
        <f>COUNTIF([1]deals_closed!D:D,B905)</f>
        <v>20</v>
      </c>
      <c r="H905" s="26">
        <f>SUMIF([1]deals_closed!D:D,B905,[1]deals_closed!C:C)</f>
        <v>607881</v>
      </c>
      <c r="I905" s="26">
        <f>VLOOKUP(E905,'[1]2018_commission_structure-Start'!$A$22:$I$24,9,FALSE)</f>
        <v>600000</v>
      </c>
      <c r="J905" s="26">
        <f t="shared" si="141"/>
        <v>750000</v>
      </c>
      <c r="K905" s="26">
        <f t="shared" si="142"/>
        <v>900000</v>
      </c>
      <c r="L905" s="26">
        <f t="shared" si="143"/>
        <v>1200000</v>
      </c>
      <c r="M905" s="27">
        <f t="shared" si="144"/>
        <v>1.0131349999999999</v>
      </c>
      <c r="N905" s="25" t="str">
        <f t="shared" si="145"/>
        <v>100-125%</v>
      </c>
      <c r="O905" s="28">
        <f>MIN(H905,I905)*INDEX('[1]2018_commission_structure-Start'!$A$21:$I$24,MATCH($E905,'[1]2018_commission_structure-Start'!$A$21:$A$24,0),MATCH(O$1,'[1]2018_commission_structure-Start'!$A$21:$I$21,0))</f>
        <v>78000</v>
      </c>
      <c r="P905" s="26">
        <f>IF(H905&gt;I905,MIN(H905-I905,J905-I905)*INDEX('[1]2018_commission_structure-Start'!$A$21:$I$24,MATCH($E905,'[1]2018_commission_structure-Start'!$A$21:$A$24,0), MATCH(P$1,'[1]2018_commission_structure-Start'!$A$21:$I$21,0)),0)</f>
        <v>1339.7700000000002</v>
      </c>
      <c r="Q905" s="26">
        <f>IF($H905&gt;J905,MIN($H905-J905,K905-J905)*INDEX('[1]2018_commission_structure-Start'!$A$21:$I$24,MATCH($E905,'[1]2018_commission_structure-Start'!$A$21:$A$24,0), MATCH(Q$1,'[1]2018_commission_structure-Start'!$A$21:$I$21,0)),0)</f>
        <v>0</v>
      </c>
      <c r="R905" s="26">
        <f>IF($H905&gt;K905,MIN($H905-K905,L905-K905)*INDEX('[1]2018_commission_structure-Start'!$A$21:$I$24,MATCH($E905,'[1]2018_commission_structure-Start'!$A$21:$A$24,0), MATCH(R$1,'[1]2018_commission_structure-Start'!$A$21:$I$21,0)),0)</f>
        <v>0</v>
      </c>
      <c r="S905" s="26">
        <f>IF(H905&gt;L905,(H905-L905)*INDEX('[1]2018_commission_structure-Start'!$A$21:$I$24,MATCH($E905,'[1]2018_commission_structure-Start'!$A$21:$A$24,0),MATCH(S$1,'[1]2018_commission_structure-Start'!$A$21:$I$21,0)),0)</f>
        <v>0</v>
      </c>
      <c r="T905" s="28">
        <f t="shared" si="146"/>
        <v>79339.77</v>
      </c>
      <c r="U905" s="28">
        <f t="shared" si="147"/>
        <v>137477.77000000002</v>
      </c>
      <c r="V905" s="28">
        <f>MIN(H905,I905)*INDEX('[1]2018_commission_structure-Start'!$A$15:$J$18,MATCH($E905,'[1]2018_commission_structure-Start'!$A$15:$A$18,0),MATCH(V$1,'[1]2018_commission_structure-Start'!$A$15:$J$15,0))</f>
        <v>90000</v>
      </c>
      <c r="W905" s="26">
        <f>IF($H905&gt;I905,MIN($H905-I905,J905-I905)*INDEX('[1]2018_commission_structure-Start'!$A$15:$J$18,MATCH($E905,'[1]2018_commission_structure-Start'!$A$15:$A$18,0),MATCH(W$1,'[1]2018_commission_structure-Start'!$A$15:$J$15,0)),0)</f>
        <v>1418.58</v>
      </c>
      <c r="X905" s="26">
        <f>IF($H905&gt;J905,MIN($H905-J905,K905-J905)*INDEX('[1]2018_commission_structure-Start'!$A$15:$J$18,MATCH($E905,'[1]2018_commission_structure-Start'!$A$15:$A$18,0),MATCH(X$1,'[1]2018_commission_structure-Start'!$A$15:$J$15,0)),0)</f>
        <v>0</v>
      </c>
      <c r="Y905" s="26">
        <f>IF($H905&gt;K905,MIN($H905-K905,L905-K905)*INDEX('[1]2018_commission_structure-Start'!$A$15:$J$18,MATCH($E905,'[1]2018_commission_structure-Start'!$A$15:$A$18,0),MATCH(Y$1,'[1]2018_commission_structure-Start'!$A$15:$J$15,0)),0)</f>
        <v>0</v>
      </c>
      <c r="Z905" s="26">
        <f>IF(H905&gt;L905,(H905-L905)*INDEX('[1]2018_commission_structure-Start'!$A$21:$I$24,MATCH($E905,'[1]2018_commission_structure-Start'!$A$21:$A$24,0),MATCH(Z$1,'[1]2018_commission_structure-Start'!$A$21:$I$21,0)),0)</f>
        <v>0</v>
      </c>
      <c r="AA905" s="28">
        <f t="shared" si="148"/>
        <v>91418.58</v>
      </c>
      <c r="AB905" s="28">
        <f t="shared" si="149"/>
        <v>149556.58000000002</v>
      </c>
    </row>
    <row r="906" spans="1:28" x14ac:dyDescent="0.2">
      <c r="A906" s="25" t="str">
        <f t="shared" si="140"/>
        <v>Dionis Cumpton</v>
      </c>
      <c r="B906" s="25">
        <v>601779371</v>
      </c>
      <c r="C906" s="25" t="s">
        <v>1749</v>
      </c>
      <c r="D906" s="25" t="s">
        <v>1750</v>
      </c>
      <c r="E906" s="25" t="s">
        <v>10</v>
      </c>
      <c r="F906" s="25">
        <v>114343</v>
      </c>
      <c r="G906" s="25">
        <f>COUNTIF([1]deals_closed!D:D,B906)</f>
        <v>19</v>
      </c>
      <c r="H906" s="26">
        <f>SUMIF([1]deals_closed!D:D,B906,[1]deals_closed!C:C)</f>
        <v>680870</v>
      </c>
      <c r="I906" s="26">
        <f>VLOOKUP(E906,'[1]2018_commission_structure-Start'!$A$22:$I$24,9,FALSE)</f>
        <v>750000</v>
      </c>
      <c r="J906" s="26">
        <f t="shared" si="141"/>
        <v>937500</v>
      </c>
      <c r="K906" s="26">
        <f t="shared" si="142"/>
        <v>1125000</v>
      </c>
      <c r="L906" s="26">
        <f t="shared" si="143"/>
        <v>1500000</v>
      </c>
      <c r="M906" s="27">
        <f t="shared" si="144"/>
        <v>0.90782666666666667</v>
      </c>
      <c r="N906" s="25" t="str">
        <f t="shared" si="145"/>
        <v>0-100%</v>
      </c>
      <c r="O906" s="28">
        <f>MIN(H906,I906)*INDEX('[1]2018_commission_structure-Start'!$A$21:$I$24,MATCH($E906,'[1]2018_commission_structure-Start'!$A$21:$A$24,0),MATCH(O$1,'[1]2018_commission_structure-Start'!$A$21:$I$21,0))</f>
        <v>102130.5</v>
      </c>
      <c r="P906" s="26">
        <f>IF(H906&gt;I906,MIN(H906-I906,J906-I906)*INDEX('[1]2018_commission_structure-Start'!$A$21:$I$24,MATCH($E906,'[1]2018_commission_structure-Start'!$A$21:$A$24,0), MATCH(P$1,'[1]2018_commission_structure-Start'!$A$21:$I$21,0)),0)</f>
        <v>0</v>
      </c>
      <c r="Q906" s="26">
        <f>IF($H906&gt;J906,MIN($H906-J906,K906-J906)*INDEX('[1]2018_commission_structure-Start'!$A$21:$I$24,MATCH($E906,'[1]2018_commission_structure-Start'!$A$21:$A$24,0), MATCH(Q$1,'[1]2018_commission_structure-Start'!$A$21:$I$21,0)),0)</f>
        <v>0</v>
      </c>
      <c r="R906" s="26">
        <f>IF($H906&gt;K906,MIN($H906-K906,L906-K906)*INDEX('[1]2018_commission_structure-Start'!$A$21:$I$24,MATCH($E906,'[1]2018_commission_structure-Start'!$A$21:$A$24,0), MATCH(R$1,'[1]2018_commission_structure-Start'!$A$21:$I$21,0)),0)</f>
        <v>0</v>
      </c>
      <c r="S906" s="26">
        <f>IF(H906&gt;L906,(H906-L906)*INDEX('[1]2018_commission_structure-Start'!$A$21:$I$24,MATCH($E906,'[1]2018_commission_structure-Start'!$A$21:$A$24,0),MATCH(S$1,'[1]2018_commission_structure-Start'!$A$21:$I$21,0)),0)</f>
        <v>0</v>
      </c>
      <c r="T906" s="28">
        <f t="shared" si="146"/>
        <v>102130.5</v>
      </c>
      <c r="U906" s="28">
        <f t="shared" si="147"/>
        <v>216473.5</v>
      </c>
      <c r="V906" s="28">
        <f>MIN(H906,I906)*INDEX('[1]2018_commission_structure-Start'!$A$15:$J$18,MATCH($E906,'[1]2018_commission_structure-Start'!$A$15:$A$18,0),MATCH(V$1,'[1]2018_commission_structure-Start'!$A$15:$J$15,0))</f>
        <v>102130.5</v>
      </c>
      <c r="W906" s="26">
        <f>IF($H906&gt;I906,MIN($H906-I906,J906-I906)*INDEX('[1]2018_commission_structure-Start'!$A$15:$J$18,MATCH($E906,'[1]2018_commission_structure-Start'!$A$15:$A$18,0),MATCH(W$1,'[1]2018_commission_structure-Start'!$A$15:$J$15,0)),0)</f>
        <v>0</v>
      </c>
      <c r="X906" s="26">
        <f>IF($H906&gt;J906,MIN($H906-J906,K906-J906)*INDEX('[1]2018_commission_structure-Start'!$A$15:$J$18,MATCH($E906,'[1]2018_commission_structure-Start'!$A$15:$A$18,0),MATCH(X$1,'[1]2018_commission_structure-Start'!$A$15:$J$15,0)),0)</f>
        <v>0</v>
      </c>
      <c r="Y906" s="26">
        <f>IF($H906&gt;K906,MIN($H906-K906,L906-K906)*INDEX('[1]2018_commission_structure-Start'!$A$15:$J$18,MATCH($E906,'[1]2018_commission_structure-Start'!$A$15:$A$18,0),MATCH(Y$1,'[1]2018_commission_structure-Start'!$A$15:$J$15,0)),0)</f>
        <v>0</v>
      </c>
      <c r="Z906" s="26">
        <f>IF(H906&gt;L906,(H906-L906)*INDEX('[1]2018_commission_structure-Start'!$A$21:$I$24,MATCH($E906,'[1]2018_commission_structure-Start'!$A$21:$A$24,0),MATCH(Z$1,'[1]2018_commission_structure-Start'!$A$21:$I$21,0)),0)</f>
        <v>0</v>
      </c>
      <c r="AA906" s="28">
        <f t="shared" si="148"/>
        <v>102130.5</v>
      </c>
      <c r="AB906" s="28">
        <f t="shared" si="149"/>
        <v>216473.5</v>
      </c>
    </row>
    <row r="907" spans="1:28" x14ac:dyDescent="0.2">
      <c r="A907" s="25" t="str">
        <f t="shared" si="140"/>
        <v>Skipper Ohm</v>
      </c>
      <c r="B907" s="25">
        <v>3269054114</v>
      </c>
      <c r="C907" s="25" t="s">
        <v>1751</v>
      </c>
      <c r="D907" s="25" t="s">
        <v>1752</v>
      </c>
      <c r="E907" s="25" t="s">
        <v>29</v>
      </c>
      <c r="F907" s="25">
        <v>73223</v>
      </c>
      <c r="G907" s="25">
        <f>COUNTIF([1]deals_closed!D:D,B907)</f>
        <v>22</v>
      </c>
      <c r="H907" s="26">
        <f>SUMIF([1]deals_closed!D:D,B907,[1]deals_closed!C:C)</f>
        <v>750849</v>
      </c>
      <c r="I907" s="26">
        <f>VLOOKUP(E907,'[1]2018_commission_structure-Start'!$A$22:$I$24,9,FALSE)</f>
        <v>600000</v>
      </c>
      <c r="J907" s="26">
        <f t="shared" si="141"/>
        <v>750000</v>
      </c>
      <c r="K907" s="26">
        <f t="shared" si="142"/>
        <v>900000</v>
      </c>
      <c r="L907" s="26">
        <f t="shared" si="143"/>
        <v>1200000</v>
      </c>
      <c r="M907" s="27">
        <f t="shared" si="144"/>
        <v>1.2514149999999999</v>
      </c>
      <c r="N907" s="25" t="str">
        <f t="shared" si="145"/>
        <v>125-150%</v>
      </c>
      <c r="O907" s="28">
        <f>MIN(H907,I907)*INDEX('[1]2018_commission_structure-Start'!$A$21:$I$24,MATCH($E907,'[1]2018_commission_structure-Start'!$A$21:$A$24,0),MATCH(O$1,'[1]2018_commission_structure-Start'!$A$21:$I$21,0))</f>
        <v>78000</v>
      </c>
      <c r="P907" s="26">
        <f>IF(H907&gt;I907,MIN(H907-I907,J907-I907)*INDEX('[1]2018_commission_structure-Start'!$A$21:$I$24,MATCH($E907,'[1]2018_commission_structure-Start'!$A$21:$A$24,0), MATCH(P$1,'[1]2018_commission_structure-Start'!$A$21:$I$21,0)),0)</f>
        <v>25500.000000000004</v>
      </c>
      <c r="Q907" s="26">
        <f>IF($H907&gt;J907,MIN($H907-J907,K907-J907)*INDEX('[1]2018_commission_structure-Start'!$A$21:$I$24,MATCH($E907,'[1]2018_commission_structure-Start'!$A$21:$A$24,0), MATCH(Q$1,'[1]2018_commission_structure-Start'!$A$21:$I$21,0)),0)</f>
        <v>178.29</v>
      </c>
      <c r="R907" s="26">
        <f>IF($H907&gt;K907,MIN($H907-K907,L907-K907)*INDEX('[1]2018_commission_structure-Start'!$A$21:$I$24,MATCH($E907,'[1]2018_commission_structure-Start'!$A$21:$A$24,0), MATCH(R$1,'[1]2018_commission_structure-Start'!$A$21:$I$21,0)),0)</f>
        <v>0</v>
      </c>
      <c r="S907" s="26">
        <f>IF(H907&gt;L907,(H907-L907)*INDEX('[1]2018_commission_structure-Start'!$A$21:$I$24,MATCH($E907,'[1]2018_commission_structure-Start'!$A$21:$A$24,0),MATCH(S$1,'[1]2018_commission_structure-Start'!$A$21:$I$21,0)),0)</f>
        <v>0</v>
      </c>
      <c r="T907" s="28">
        <f t="shared" si="146"/>
        <v>103678.29</v>
      </c>
      <c r="U907" s="28">
        <f t="shared" si="147"/>
        <v>176901.28999999998</v>
      </c>
      <c r="V907" s="28">
        <f>MIN(H907,I907)*INDEX('[1]2018_commission_structure-Start'!$A$15:$J$18,MATCH($E907,'[1]2018_commission_structure-Start'!$A$15:$A$18,0),MATCH(V$1,'[1]2018_commission_structure-Start'!$A$15:$J$15,0))</f>
        <v>90000</v>
      </c>
      <c r="W907" s="26">
        <f>IF($H907&gt;I907,MIN($H907-I907,J907-I907)*INDEX('[1]2018_commission_structure-Start'!$A$15:$J$18,MATCH($E907,'[1]2018_commission_structure-Start'!$A$15:$A$18,0),MATCH(W$1,'[1]2018_commission_structure-Start'!$A$15:$J$15,0)),0)</f>
        <v>27000</v>
      </c>
      <c r="X907" s="26">
        <f>IF($H907&gt;J907,MIN($H907-J907,K907-J907)*INDEX('[1]2018_commission_structure-Start'!$A$15:$J$18,MATCH($E907,'[1]2018_commission_structure-Start'!$A$15:$A$18,0),MATCH(X$1,'[1]2018_commission_structure-Start'!$A$15:$J$15,0)),0)</f>
        <v>212.25</v>
      </c>
      <c r="Y907" s="26">
        <f>IF($H907&gt;K907,MIN($H907-K907,L907-K907)*INDEX('[1]2018_commission_structure-Start'!$A$15:$J$18,MATCH($E907,'[1]2018_commission_structure-Start'!$A$15:$A$18,0),MATCH(Y$1,'[1]2018_commission_structure-Start'!$A$15:$J$15,0)),0)</f>
        <v>0</v>
      </c>
      <c r="Z907" s="26">
        <f>IF(H907&gt;L907,(H907-L907)*INDEX('[1]2018_commission_structure-Start'!$A$21:$I$24,MATCH($E907,'[1]2018_commission_structure-Start'!$A$21:$A$24,0),MATCH(Z$1,'[1]2018_commission_structure-Start'!$A$21:$I$21,0)),0)</f>
        <v>0</v>
      </c>
      <c r="AA907" s="28">
        <f t="shared" si="148"/>
        <v>117212.25</v>
      </c>
      <c r="AB907" s="28">
        <f t="shared" si="149"/>
        <v>190435.25</v>
      </c>
    </row>
    <row r="908" spans="1:28" x14ac:dyDescent="0.2">
      <c r="A908" s="25" t="str">
        <f t="shared" si="140"/>
        <v>Heddi McCurley</v>
      </c>
      <c r="B908" s="25">
        <v>4372257910</v>
      </c>
      <c r="C908" s="25" t="s">
        <v>1753</v>
      </c>
      <c r="D908" s="25" t="s">
        <v>1754</v>
      </c>
      <c r="E908" s="25" t="s">
        <v>29</v>
      </c>
      <c r="F908" s="25">
        <v>58343</v>
      </c>
      <c r="G908" s="25">
        <f>COUNTIF([1]deals_closed!D:D,B908)</f>
        <v>16</v>
      </c>
      <c r="H908" s="26">
        <f>SUMIF([1]deals_closed!D:D,B908,[1]deals_closed!C:C)</f>
        <v>644947</v>
      </c>
      <c r="I908" s="26">
        <f>VLOOKUP(E908,'[1]2018_commission_structure-Start'!$A$22:$I$24,9,FALSE)</f>
        <v>600000</v>
      </c>
      <c r="J908" s="26">
        <f t="shared" si="141"/>
        <v>750000</v>
      </c>
      <c r="K908" s="26">
        <f t="shared" si="142"/>
        <v>900000</v>
      </c>
      <c r="L908" s="26">
        <f t="shared" si="143"/>
        <v>1200000</v>
      </c>
      <c r="M908" s="27">
        <f t="shared" si="144"/>
        <v>1.0749116666666667</v>
      </c>
      <c r="N908" s="25" t="str">
        <f t="shared" si="145"/>
        <v>100-125%</v>
      </c>
      <c r="O908" s="28">
        <f>MIN(H908,I908)*INDEX('[1]2018_commission_structure-Start'!$A$21:$I$24,MATCH($E908,'[1]2018_commission_structure-Start'!$A$21:$A$24,0),MATCH(O$1,'[1]2018_commission_structure-Start'!$A$21:$I$21,0))</f>
        <v>78000</v>
      </c>
      <c r="P908" s="26">
        <f>IF(H908&gt;I908,MIN(H908-I908,J908-I908)*INDEX('[1]2018_commission_structure-Start'!$A$21:$I$24,MATCH($E908,'[1]2018_commission_structure-Start'!$A$21:$A$24,0), MATCH(P$1,'[1]2018_commission_structure-Start'!$A$21:$I$21,0)),0)</f>
        <v>7640.9900000000007</v>
      </c>
      <c r="Q908" s="26">
        <f>IF($H908&gt;J908,MIN($H908-J908,K908-J908)*INDEX('[1]2018_commission_structure-Start'!$A$21:$I$24,MATCH($E908,'[1]2018_commission_structure-Start'!$A$21:$A$24,0), MATCH(Q$1,'[1]2018_commission_structure-Start'!$A$21:$I$21,0)),0)</f>
        <v>0</v>
      </c>
      <c r="R908" s="26">
        <f>IF($H908&gt;K908,MIN($H908-K908,L908-K908)*INDEX('[1]2018_commission_structure-Start'!$A$21:$I$24,MATCH($E908,'[1]2018_commission_structure-Start'!$A$21:$A$24,0), MATCH(R$1,'[1]2018_commission_structure-Start'!$A$21:$I$21,0)),0)</f>
        <v>0</v>
      </c>
      <c r="S908" s="26">
        <f>IF(H908&gt;L908,(H908-L908)*INDEX('[1]2018_commission_structure-Start'!$A$21:$I$24,MATCH($E908,'[1]2018_commission_structure-Start'!$A$21:$A$24,0),MATCH(S$1,'[1]2018_commission_structure-Start'!$A$21:$I$21,0)),0)</f>
        <v>0</v>
      </c>
      <c r="T908" s="28">
        <f t="shared" si="146"/>
        <v>85640.99</v>
      </c>
      <c r="U908" s="28">
        <f t="shared" si="147"/>
        <v>143983.99</v>
      </c>
      <c r="V908" s="28">
        <f>MIN(H908,I908)*INDEX('[1]2018_commission_structure-Start'!$A$15:$J$18,MATCH($E908,'[1]2018_commission_structure-Start'!$A$15:$A$18,0),MATCH(V$1,'[1]2018_commission_structure-Start'!$A$15:$J$15,0))</f>
        <v>90000</v>
      </c>
      <c r="W908" s="26">
        <f>IF($H908&gt;I908,MIN($H908-I908,J908-I908)*INDEX('[1]2018_commission_structure-Start'!$A$15:$J$18,MATCH($E908,'[1]2018_commission_structure-Start'!$A$15:$A$18,0),MATCH(W$1,'[1]2018_commission_structure-Start'!$A$15:$J$15,0)),0)</f>
        <v>8090.46</v>
      </c>
      <c r="X908" s="26">
        <f>IF($H908&gt;J908,MIN($H908-J908,K908-J908)*INDEX('[1]2018_commission_structure-Start'!$A$15:$J$18,MATCH($E908,'[1]2018_commission_structure-Start'!$A$15:$A$18,0),MATCH(X$1,'[1]2018_commission_structure-Start'!$A$15:$J$15,0)),0)</f>
        <v>0</v>
      </c>
      <c r="Y908" s="26">
        <f>IF($H908&gt;K908,MIN($H908-K908,L908-K908)*INDEX('[1]2018_commission_structure-Start'!$A$15:$J$18,MATCH($E908,'[1]2018_commission_structure-Start'!$A$15:$A$18,0),MATCH(Y$1,'[1]2018_commission_structure-Start'!$A$15:$J$15,0)),0)</f>
        <v>0</v>
      </c>
      <c r="Z908" s="26">
        <f>IF(H908&gt;L908,(H908-L908)*INDEX('[1]2018_commission_structure-Start'!$A$21:$I$24,MATCH($E908,'[1]2018_commission_structure-Start'!$A$21:$A$24,0),MATCH(Z$1,'[1]2018_commission_structure-Start'!$A$21:$I$21,0)),0)</f>
        <v>0</v>
      </c>
      <c r="AA908" s="28">
        <f t="shared" si="148"/>
        <v>98090.46</v>
      </c>
      <c r="AB908" s="28">
        <f t="shared" si="149"/>
        <v>156433.46000000002</v>
      </c>
    </row>
    <row r="909" spans="1:28" x14ac:dyDescent="0.2">
      <c r="A909" s="25" t="str">
        <f t="shared" si="140"/>
        <v>Arty Brobak</v>
      </c>
      <c r="B909" s="25">
        <v>320120716</v>
      </c>
      <c r="C909" s="25" t="s">
        <v>1755</v>
      </c>
      <c r="D909" s="25" t="s">
        <v>1756</v>
      </c>
      <c r="E909" s="25" t="s">
        <v>29</v>
      </c>
      <c r="F909" s="25">
        <v>50348</v>
      </c>
      <c r="G909" s="25">
        <f>COUNTIF([1]deals_closed!D:D,B909)</f>
        <v>11</v>
      </c>
      <c r="H909" s="26">
        <f>SUMIF([1]deals_closed!D:D,B909,[1]deals_closed!C:C)</f>
        <v>342782</v>
      </c>
      <c r="I909" s="26">
        <f>VLOOKUP(E909,'[1]2018_commission_structure-Start'!$A$22:$I$24,9,FALSE)</f>
        <v>600000</v>
      </c>
      <c r="J909" s="26">
        <f t="shared" si="141"/>
        <v>750000</v>
      </c>
      <c r="K909" s="26">
        <f t="shared" si="142"/>
        <v>900000</v>
      </c>
      <c r="L909" s="26">
        <f t="shared" si="143"/>
        <v>1200000</v>
      </c>
      <c r="M909" s="27">
        <f t="shared" si="144"/>
        <v>0.57130333333333339</v>
      </c>
      <c r="N909" s="25" t="str">
        <f t="shared" si="145"/>
        <v>0-100%</v>
      </c>
      <c r="O909" s="28">
        <f>MIN(H909,I909)*INDEX('[1]2018_commission_structure-Start'!$A$21:$I$24,MATCH($E909,'[1]2018_commission_structure-Start'!$A$21:$A$24,0),MATCH(O$1,'[1]2018_commission_structure-Start'!$A$21:$I$21,0))</f>
        <v>44561.66</v>
      </c>
      <c r="P909" s="26">
        <f>IF(H909&gt;I909,MIN(H909-I909,J909-I909)*INDEX('[1]2018_commission_structure-Start'!$A$21:$I$24,MATCH($E909,'[1]2018_commission_structure-Start'!$A$21:$A$24,0), MATCH(P$1,'[1]2018_commission_structure-Start'!$A$21:$I$21,0)),0)</f>
        <v>0</v>
      </c>
      <c r="Q909" s="26">
        <f>IF($H909&gt;J909,MIN($H909-J909,K909-J909)*INDEX('[1]2018_commission_structure-Start'!$A$21:$I$24,MATCH($E909,'[1]2018_commission_structure-Start'!$A$21:$A$24,0), MATCH(Q$1,'[1]2018_commission_structure-Start'!$A$21:$I$21,0)),0)</f>
        <v>0</v>
      </c>
      <c r="R909" s="26">
        <f>IF($H909&gt;K909,MIN($H909-K909,L909-K909)*INDEX('[1]2018_commission_structure-Start'!$A$21:$I$24,MATCH($E909,'[1]2018_commission_structure-Start'!$A$21:$A$24,0), MATCH(R$1,'[1]2018_commission_structure-Start'!$A$21:$I$21,0)),0)</f>
        <v>0</v>
      </c>
      <c r="S909" s="26">
        <f>IF(H909&gt;L909,(H909-L909)*INDEX('[1]2018_commission_structure-Start'!$A$21:$I$24,MATCH($E909,'[1]2018_commission_structure-Start'!$A$21:$A$24,0),MATCH(S$1,'[1]2018_commission_structure-Start'!$A$21:$I$21,0)),0)</f>
        <v>0</v>
      </c>
      <c r="T909" s="28">
        <f t="shared" si="146"/>
        <v>44561.66</v>
      </c>
      <c r="U909" s="28">
        <f t="shared" si="147"/>
        <v>94909.66</v>
      </c>
      <c r="V909" s="28">
        <f>MIN(H909,I909)*INDEX('[1]2018_commission_structure-Start'!$A$15:$J$18,MATCH($E909,'[1]2018_commission_structure-Start'!$A$15:$A$18,0),MATCH(V$1,'[1]2018_commission_structure-Start'!$A$15:$J$15,0))</f>
        <v>51417.299999999996</v>
      </c>
      <c r="W909" s="26">
        <f>IF($H909&gt;I909,MIN($H909-I909,J909-I909)*INDEX('[1]2018_commission_structure-Start'!$A$15:$J$18,MATCH($E909,'[1]2018_commission_structure-Start'!$A$15:$A$18,0),MATCH(W$1,'[1]2018_commission_structure-Start'!$A$15:$J$15,0)),0)</f>
        <v>0</v>
      </c>
      <c r="X909" s="26">
        <f>IF($H909&gt;J909,MIN($H909-J909,K909-J909)*INDEX('[1]2018_commission_structure-Start'!$A$15:$J$18,MATCH($E909,'[1]2018_commission_structure-Start'!$A$15:$A$18,0),MATCH(X$1,'[1]2018_commission_structure-Start'!$A$15:$J$15,0)),0)</f>
        <v>0</v>
      </c>
      <c r="Y909" s="26">
        <f>IF($H909&gt;K909,MIN($H909-K909,L909-K909)*INDEX('[1]2018_commission_structure-Start'!$A$15:$J$18,MATCH($E909,'[1]2018_commission_structure-Start'!$A$15:$A$18,0),MATCH(Y$1,'[1]2018_commission_structure-Start'!$A$15:$J$15,0)),0)</f>
        <v>0</v>
      </c>
      <c r="Z909" s="26">
        <f>IF(H909&gt;L909,(H909-L909)*INDEX('[1]2018_commission_structure-Start'!$A$21:$I$24,MATCH($E909,'[1]2018_commission_structure-Start'!$A$21:$A$24,0),MATCH(Z$1,'[1]2018_commission_structure-Start'!$A$21:$I$21,0)),0)</f>
        <v>0</v>
      </c>
      <c r="AA909" s="28">
        <f t="shared" si="148"/>
        <v>51417.299999999996</v>
      </c>
      <c r="AB909" s="28">
        <f t="shared" si="149"/>
        <v>101765.29999999999</v>
      </c>
    </row>
    <row r="910" spans="1:28" x14ac:dyDescent="0.2">
      <c r="A910" s="25" t="str">
        <f t="shared" si="140"/>
        <v>Vincenz Lillford</v>
      </c>
      <c r="B910" s="25">
        <v>4958503722</v>
      </c>
      <c r="C910" s="25" t="s">
        <v>1757</v>
      </c>
      <c r="D910" s="25" t="s">
        <v>1758</v>
      </c>
      <c r="E910" s="25" t="s">
        <v>29</v>
      </c>
      <c r="F910" s="25">
        <v>65536</v>
      </c>
      <c r="G910" s="25">
        <f>COUNTIF([1]deals_closed!D:D,B910)</f>
        <v>14</v>
      </c>
      <c r="H910" s="26">
        <f>SUMIF([1]deals_closed!D:D,B910,[1]deals_closed!C:C)</f>
        <v>551500</v>
      </c>
      <c r="I910" s="26">
        <f>VLOOKUP(E910,'[1]2018_commission_structure-Start'!$A$22:$I$24,9,FALSE)</f>
        <v>600000</v>
      </c>
      <c r="J910" s="26">
        <f t="shared" si="141"/>
        <v>750000</v>
      </c>
      <c r="K910" s="26">
        <f t="shared" si="142"/>
        <v>900000</v>
      </c>
      <c r="L910" s="26">
        <f t="shared" si="143"/>
        <v>1200000</v>
      </c>
      <c r="M910" s="27">
        <f t="shared" si="144"/>
        <v>0.91916666666666669</v>
      </c>
      <c r="N910" s="25" t="str">
        <f t="shared" si="145"/>
        <v>0-100%</v>
      </c>
      <c r="O910" s="28">
        <f>MIN(H910,I910)*INDEX('[1]2018_commission_structure-Start'!$A$21:$I$24,MATCH($E910,'[1]2018_commission_structure-Start'!$A$21:$A$24,0),MATCH(O$1,'[1]2018_commission_structure-Start'!$A$21:$I$21,0))</f>
        <v>71695</v>
      </c>
      <c r="P910" s="26">
        <f>IF(H910&gt;I910,MIN(H910-I910,J910-I910)*INDEX('[1]2018_commission_structure-Start'!$A$21:$I$24,MATCH($E910,'[1]2018_commission_structure-Start'!$A$21:$A$24,0), MATCH(P$1,'[1]2018_commission_structure-Start'!$A$21:$I$21,0)),0)</f>
        <v>0</v>
      </c>
      <c r="Q910" s="26">
        <f>IF($H910&gt;J910,MIN($H910-J910,K910-J910)*INDEX('[1]2018_commission_structure-Start'!$A$21:$I$24,MATCH($E910,'[1]2018_commission_structure-Start'!$A$21:$A$24,0), MATCH(Q$1,'[1]2018_commission_structure-Start'!$A$21:$I$21,0)),0)</f>
        <v>0</v>
      </c>
      <c r="R910" s="26">
        <f>IF($H910&gt;K910,MIN($H910-K910,L910-K910)*INDEX('[1]2018_commission_structure-Start'!$A$21:$I$24,MATCH($E910,'[1]2018_commission_structure-Start'!$A$21:$A$24,0), MATCH(R$1,'[1]2018_commission_structure-Start'!$A$21:$I$21,0)),0)</f>
        <v>0</v>
      </c>
      <c r="S910" s="26">
        <f>IF(H910&gt;L910,(H910-L910)*INDEX('[1]2018_commission_structure-Start'!$A$21:$I$24,MATCH($E910,'[1]2018_commission_structure-Start'!$A$21:$A$24,0),MATCH(S$1,'[1]2018_commission_structure-Start'!$A$21:$I$21,0)),0)</f>
        <v>0</v>
      </c>
      <c r="T910" s="28">
        <f t="shared" si="146"/>
        <v>71695</v>
      </c>
      <c r="U910" s="28">
        <f t="shared" si="147"/>
        <v>137231</v>
      </c>
      <c r="V910" s="28">
        <f>MIN(H910,I910)*INDEX('[1]2018_commission_structure-Start'!$A$15:$J$18,MATCH($E910,'[1]2018_commission_structure-Start'!$A$15:$A$18,0),MATCH(V$1,'[1]2018_commission_structure-Start'!$A$15:$J$15,0))</f>
        <v>82725</v>
      </c>
      <c r="W910" s="26">
        <f>IF($H910&gt;I910,MIN($H910-I910,J910-I910)*INDEX('[1]2018_commission_structure-Start'!$A$15:$J$18,MATCH($E910,'[1]2018_commission_structure-Start'!$A$15:$A$18,0),MATCH(W$1,'[1]2018_commission_structure-Start'!$A$15:$J$15,0)),0)</f>
        <v>0</v>
      </c>
      <c r="X910" s="26">
        <f>IF($H910&gt;J910,MIN($H910-J910,K910-J910)*INDEX('[1]2018_commission_structure-Start'!$A$15:$J$18,MATCH($E910,'[1]2018_commission_structure-Start'!$A$15:$A$18,0),MATCH(X$1,'[1]2018_commission_structure-Start'!$A$15:$J$15,0)),0)</f>
        <v>0</v>
      </c>
      <c r="Y910" s="26">
        <f>IF($H910&gt;K910,MIN($H910-K910,L910-K910)*INDEX('[1]2018_commission_structure-Start'!$A$15:$J$18,MATCH($E910,'[1]2018_commission_structure-Start'!$A$15:$A$18,0),MATCH(Y$1,'[1]2018_commission_structure-Start'!$A$15:$J$15,0)),0)</f>
        <v>0</v>
      </c>
      <c r="Z910" s="26">
        <f>IF(H910&gt;L910,(H910-L910)*INDEX('[1]2018_commission_structure-Start'!$A$21:$I$24,MATCH($E910,'[1]2018_commission_structure-Start'!$A$21:$A$24,0),MATCH(Z$1,'[1]2018_commission_structure-Start'!$A$21:$I$21,0)),0)</f>
        <v>0</v>
      </c>
      <c r="AA910" s="28">
        <f t="shared" si="148"/>
        <v>82725</v>
      </c>
      <c r="AB910" s="28">
        <f t="shared" si="149"/>
        <v>148261</v>
      </c>
    </row>
    <row r="911" spans="1:28" x14ac:dyDescent="0.2">
      <c r="A911" s="25" t="str">
        <f t="shared" si="140"/>
        <v>Rubina Arp</v>
      </c>
      <c r="B911" s="25">
        <v>6313424239</v>
      </c>
      <c r="C911" s="25" t="s">
        <v>1759</v>
      </c>
      <c r="D911" s="25" t="s">
        <v>1760</v>
      </c>
      <c r="E911" s="25" t="s">
        <v>29</v>
      </c>
      <c r="F911" s="25">
        <v>55136</v>
      </c>
      <c r="G911" s="25">
        <f>COUNTIF([1]deals_closed!D:D,B911)</f>
        <v>23</v>
      </c>
      <c r="H911" s="26">
        <f>SUMIF([1]deals_closed!D:D,B911,[1]deals_closed!C:C)</f>
        <v>771161</v>
      </c>
      <c r="I911" s="26">
        <f>VLOOKUP(E911,'[1]2018_commission_structure-Start'!$A$22:$I$24,9,FALSE)</f>
        <v>600000</v>
      </c>
      <c r="J911" s="26">
        <f t="shared" si="141"/>
        <v>750000</v>
      </c>
      <c r="K911" s="26">
        <f t="shared" si="142"/>
        <v>900000</v>
      </c>
      <c r="L911" s="26">
        <f t="shared" si="143"/>
        <v>1200000</v>
      </c>
      <c r="M911" s="27">
        <f t="shared" si="144"/>
        <v>1.2852683333333332</v>
      </c>
      <c r="N911" s="25" t="str">
        <f t="shared" si="145"/>
        <v>125-150%</v>
      </c>
      <c r="O911" s="28">
        <f>MIN(H911,I911)*INDEX('[1]2018_commission_structure-Start'!$A$21:$I$24,MATCH($E911,'[1]2018_commission_structure-Start'!$A$21:$A$24,0),MATCH(O$1,'[1]2018_commission_structure-Start'!$A$21:$I$21,0))</f>
        <v>78000</v>
      </c>
      <c r="P911" s="26">
        <f>IF(H911&gt;I911,MIN(H911-I911,J911-I911)*INDEX('[1]2018_commission_structure-Start'!$A$21:$I$24,MATCH($E911,'[1]2018_commission_structure-Start'!$A$21:$A$24,0), MATCH(P$1,'[1]2018_commission_structure-Start'!$A$21:$I$21,0)),0)</f>
        <v>25500.000000000004</v>
      </c>
      <c r="Q911" s="26">
        <f>IF($H911&gt;J911,MIN($H911-J911,K911-J911)*INDEX('[1]2018_commission_structure-Start'!$A$21:$I$24,MATCH($E911,'[1]2018_commission_structure-Start'!$A$21:$A$24,0), MATCH(Q$1,'[1]2018_commission_structure-Start'!$A$21:$I$21,0)),0)</f>
        <v>4443.8099999999995</v>
      </c>
      <c r="R911" s="26">
        <f>IF($H911&gt;K911,MIN($H911-K911,L911-K911)*INDEX('[1]2018_commission_structure-Start'!$A$21:$I$24,MATCH($E911,'[1]2018_commission_structure-Start'!$A$21:$A$24,0), MATCH(R$1,'[1]2018_commission_structure-Start'!$A$21:$I$21,0)),0)</f>
        <v>0</v>
      </c>
      <c r="S911" s="26">
        <f>IF(H911&gt;L911,(H911-L911)*INDEX('[1]2018_commission_structure-Start'!$A$21:$I$24,MATCH($E911,'[1]2018_commission_structure-Start'!$A$21:$A$24,0),MATCH(S$1,'[1]2018_commission_structure-Start'!$A$21:$I$21,0)),0)</f>
        <v>0</v>
      </c>
      <c r="T911" s="28">
        <f t="shared" si="146"/>
        <v>107943.81</v>
      </c>
      <c r="U911" s="28">
        <f t="shared" si="147"/>
        <v>163079.81</v>
      </c>
      <c r="V911" s="28">
        <f>MIN(H911,I911)*INDEX('[1]2018_commission_structure-Start'!$A$15:$J$18,MATCH($E911,'[1]2018_commission_structure-Start'!$A$15:$A$18,0),MATCH(V$1,'[1]2018_commission_structure-Start'!$A$15:$J$15,0))</f>
        <v>90000</v>
      </c>
      <c r="W911" s="26">
        <f>IF($H911&gt;I911,MIN($H911-I911,J911-I911)*INDEX('[1]2018_commission_structure-Start'!$A$15:$J$18,MATCH($E911,'[1]2018_commission_structure-Start'!$A$15:$A$18,0),MATCH(W$1,'[1]2018_commission_structure-Start'!$A$15:$J$15,0)),0)</f>
        <v>27000</v>
      </c>
      <c r="X911" s="26">
        <f>IF($H911&gt;J911,MIN($H911-J911,K911-J911)*INDEX('[1]2018_commission_structure-Start'!$A$15:$J$18,MATCH($E911,'[1]2018_commission_structure-Start'!$A$15:$A$18,0),MATCH(X$1,'[1]2018_commission_structure-Start'!$A$15:$J$15,0)),0)</f>
        <v>5290.25</v>
      </c>
      <c r="Y911" s="26">
        <f>IF($H911&gt;K911,MIN($H911-K911,L911-K911)*INDEX('[1]2018_commission_structure-Start'!$A$15:$J$18,MATCH($E911,'[1]2018_commission_structure-Start'!$A$15:$A$18,0),MATCH(Y$1,'[1]2018_commission_structure-Start'!$A$15:$J$15,0)),0)</f>
        <v>0</v>
      </c>
      <c r="Z911" s="26">
        <f>IF(H911&gt;L911,(H911-L911)*INDEX('[1]2018_commission_structure-Start'!$A$21:$I$24,MATCH($E911,'[1]2018_commission_structure-Start'!$A$21:$A$24,0),MATCH(Z$1,'[1]2018_commission_structure-Start'!$A$21:$I$21,0)),0)</f>
        <v>0</v>
      </c>
      <c r="AA911" s="28">
        <f t="shared" si="148"/>
        <v>122290.25</v>
      </c>
      <c r="AB911" s="28">
        <f t="shared" si="149"/>
        <v>177426.25</v>
      </c>
    </row>
    <row r="912" spans="1:28" x14ac:dyDescent="0.2">
      <c r="A912" s="25" t="str">
        <f t="shared" si="140"/>
        <v>Isidoro Vamplers</v>
      </c>
      <c r="B912" s="25">
        <v>3891707452</v>
      </c>
      <c r="C912" s="25" t="s">
        <v>1761</v>
      </c>
      <c r="D912" s="25" t="s">
        <v>1762</v>
      </c>
      <c r="E912" s="25" t="s">
        <v>10</v>
      </c>
      <c r="F912" s="25">
        <v>90591</v>
      </c>
      <c r="G912" s="25">
        <f>COUNTIF([1]deals_closed!D:D,B912)</f>
        <v>18</v>
      </c>
      <c r="H912" s="26">
        <f>SUMIF([1]deals_closed!D:D,B912,[1]deals_closed!C:C)</f>
        <v>696628</v>
      </c>
      <c r="I912" s="26">
        <f>VLOOKUP(E912,'[1]2018_commission_structure-Start'!$A$22:$I$24,9,FALSE)</f>
        <v>750000</v>
      </c>
      <c r="J912" s="26">
        <f t="shared" si="141"/>
        <v>937500</v>
      </c>
      <c r="K912" s="26">
        <f t="shared" si="142"/>
        <v>1125000</v>
      </c>
      <c r="L912" s="26">
        <f t="shared" si="143"/>
        <v>1500000</v>
      </c>
      <c r="M912" s="27">
        <f t="shared" si="144"/>
        <v>0.92883733333333329</v>
      </c>
      <c r="N912" s="25" t="str">
        <f t="shared" si="145"/>
        <v>0-100%</v>
      </c>
      <c r="O912" s="28">
        <f>MIN(H912,I912)*INDEX('[1]2018_commission_structure-Start'!$A$21:$I$24,MATCH($E912,'[1]2018_commission_structure-Start'!$A$21:$A$24,0),MATCH(O$1,'[1]2018_commission_structure-Start'!$A$21:$I$21,0))</f>
        <v>104494.2</v>
      </c>
      <c r="P912" s="26">
        <f>IF(H912&gt;I912,MIN(H912-I912,J912-I912)*INDEX('[1]2018_commission_structure-Start'!$A$21:$I$24,MATCH($E912,'[1]2018_commission_structure-Start'!$A$21:$A$24,0), MATCH(P$1,'[1]2018_commission_structure-Start'!$A$21:$I$21,0)),0)</f>
        <v>0</v>
      </c>
      <c r="Q912" s="26">
        <f>IF($H912&gt;J912,MIN($H912-J912,K912-J912)*INDEX('[1]2018_commission_structure-Start'!$A$21:$I$24,MATCH($E912,'[1]2018_commission_structure-Start'!$A$21:$A$24,0), MATCH(Q$1,'[1]2018_commission_structure-Start'!$A$21:$I$21,0)),0)</f>
        <v>0</v>
      </c>
      <c r="R912" s="26">
        <f>IF($H912&gt;K912,MIN($H912-K912,L912-K912)*INDEX('[1]2018_commission_structure-Start'!$A$21:$I$24,MATCH($E912,'[1]2018_commission_structure-Start'!$A$21:$A$24,0), MATCH(R$1,'[1]2018_commission_structure-Start'!$A$21:$I$21,0)),0)</f>
        <v>0</v>
      </c>
      <c r="S912" s="26">
        <f>IF(H912&gt;L912,(H912-L912)*INDEX('[1]2018_commission_structure-Start'!$A$21:$I$24,MATCH($E912,'[1]2018_commission_structure-Start'!$A$21:$A$24,0),MATCH(S$1,'[1]2018_commission_structure-Start'!$A$21:$I$21,0)),0)</f>
        <v>0</v>
      </c>
      <c r="T912" s="28">
        <f t="shared" si="146"/>
        <v>104494.2</v>
      </c>
      <c r="U912" s="28">
        <f t="shared" si="147"/>
        <v>195085.2</v>
      </c>
      <c r="V912" s="28">
        <f>MIN(H912,I912)*INDEX('[1]2018_commission_structure-Start'!$A$15:$J$18,MATCH($E912,'[1]2018_commission_structure-Start'!$A$15:$A$18,0),MATCH(V$1,'[1]2018_commission_structure-Start'!$A$15:$J$15,0))</f>
        <v>104494.2</v>
      </c>
      <c r="W912" s="26">
        <f>IF($H912&gt;I912,MIN($H912-I912,J912-I912)*INDEX('[1]2018_commission_structure-Start'!$A$15:$J$18,MATCH($E912,'[1]2018_commission_structure-Start'!$A$15:$A$18,0),MATCH(W$1,'[1]2018_commission_structure-Start'!$A$15:$J$15,0)),0)</f>
        <v>0</v>
      </c>
      <c r="X912" s="26">
        <f>IF($H912&gt;J912,MIN($H912-J912,K912-J912)*INDEX('[1]2018_commission_structure-Start'!$A$15:$J$18,MATCH($E912,'[1]2018_commission_structure-Start'!$A$15:$A$18,0),MATCH(X$1,'[1]2018_commission_structure-Start'!$A$15:$J$15,0)),0)</f>
        <v>0</v>
      </c>
      <c r="Y912" s="26">
        <f>IF($H912&gt;K912,MIN($H912-K912,L912-K912)*INDEX('[1]2018_commission_structure-Start'!$A$15:$J$18,MATCH($E912,'[1]2018_commission_structure-Start'!$A$15:$A$18,0),MATCH(Y$1,'[1]2018_commission_structure-Start'!$A$15:$J$15,0)),0)</f>
        <v>0</v>
      </c>
      <c r="Z912" s="26">
        <f>IF(H912&gt;L912,(H912-L912)*INDEX('[1]2018_commission_structure-Start'!$A$21:$I$24,MATCH($E912,'[1]2018_commission_structure-Start'!$A$21:$A$24,0),MATCH(Z$1,'[1]2018_commission_structure-Start'!$A$21:$I$21,0)),0)</f>
        <v>0</v>
      </c>
      <c r="AA912" s="28">
        <f t="shared" si="148"/>
        <v>104494.2</v>
      </c>
      <c r="AB912" s="28">
        <f t="shared" si="149"/>
        <v>195085.2</v>
      </c>
    </row>
    <row r="913" spans="1:28" x14ac:dyDescent="0.2">
      <c r="A913" s="25" t="str">
        <f t="shared" si="140"/>
        <v>Silvester Capinetti</v>
      </c>
      <c r="B913" s="25">
        <v>5519420165</v>
      </c>
      <c r="C913" s="25" t="s">
        <v>1763</v>
      </c>
      <c r="D913" s="25" t="s">
        <v>1764</v>
      </c>
      <c r="E913" s="25" t="s">
        <v>10</v>
      </c>
      <c r="F913" s="25">
        <v>96464</v>
      </c>
      <c r="G913" s="25">
        <f>COUNTIF([1]deals_closed!D:D,B913)</f>
        <v>26</v>
      </c>
      <c r="H913" s="26">
        <f>SUMIF([1]deals_closed!D:D,B913,[1]deals_closed!C:C)</f>
        <v>1039232</v>
      </c>
      <c r="I913" s="26">
        <f>VLOOKUP(E913,'[1]2018_commission_structure-Start'!$A$22:$I$24,9,FALSE)</f>
        <v>750000</v>
      </c>
      <c r="J913" s="26">
        <f t="shared" si="141"/>
        <v>937500</v>
      </c>
      <c r="K913" s="26">
        <f t="shared" si="142"/>
        <v>1125000</v>
      </c>
      <c r="L913" s="26">
        <f t="shared" si="143"/>
        <v>1500000</v>
      </c>
      <c r="M913" s="27">
        <f t="shared" si="144"/>
        <v>1.3856426666666666</v>
      </c>
      <c r="N913" s="25" t="str">
        <f t="shared" si="145"/>
        <v>125-150%</v>
      </c>
      <c r="O913" s="28">
        <f>MIN(H913,I913)*INDEX('[1]2018_commission_structure-Start'!$A$21:$I$24,MATCH($E913,'[1]2018_commission_structure-Start'!$A$21:$A$24,0),MATCH(O$1,'[1]2018_commission_structure-Start'!$A$21:$I$21,0))</f>
        <v>112500</v>
      </c>
      <c r="P913" s="26">
        <f>IF(H913&gt;I913,MIN(H913-I913,J913-I913)*INDEX('[1]2018_commission_structure-Start'!$A$21:$I$24,MATCH($E913,'[1]2018_commission_structure-Start'!$A$21:$A$24,0), MATCH(P$1,'[1]2018_commission_structure-Start'!$A$21:$I$21,0)),0)</f>
        <v>35625</v>
      </c>
      <c r="Q913" s="26">
        <f>IF($H913&gt;J913,MIN($H913-J913,K913-J913)*INDEX('[1]2018_commission_structure-Start'!$A$21:$I$24,MATCH($E913,'[1]2018_commission_structure-Start'!$A$21:$A$24,0), MATCH(Q$1,'[1]2018_commission_structure-Start'!$A$21:$I$21,0)),0)</f>
        <v>23398.36</v>
      </c>
      <c r="R913" s="26">
        <f>IF($H913&gt;K913,MIN($H913-K913,L913-K913)*INDEX('[1]2018_commission_structure-Start'!$A$21:$I$24,MATCH($E913,'[1]2018_commission_structure-Start'!$A$21:$A$24,0), MATCH(R$1,'[1]2018_commission_structure-Start'!$A$21:$I$21,0)),0)</f>
        <v>0</v>
      </c>
      <c r="S913" s="26">
        <f>IF(H913&gt;L913,(H913-L913)*INDEX('[1]2018_commission_structure-Start'!$A$21:$I$24,MATCH($E913,'[1]2018_commission_structure-Start'!$A$21:$A$24,0),MATCH(S$1,'[1]2018_commission_structure-Start'!$A$21:$I$21,0)),0)</f>
        <v>0</v>
      </c>
      <c r="T913" s="28">
        <f t="shared" si="146"/>
        <v>171523.36</v>
      </c>
      <c r="U913" s="28">
        <f t="shared" si="147"/>
        <v>267987.36</v>
      </c>
      <c r="V913" s="28">
        <f>MIN(H913,I913)*INDEX('[1]2018_commission_structure-Start'!$A$15:$J$18,MATCH($E913,'[1]2018_commission_structure-Start'!$A$15:$A$18,0),MATCH(V$1,'[1]2018_commission_structure-Start'!$A$15:$J$15,0))</f>
        <v>112500</v>
      </c>
      <c r="W913" s="26">
        <f>IF($H913&gt;I913,MIN($H913-I913,J913-I913)*INDEX('[1]2018_commission_structure-Start'!$A$15:$J$18,MATCH($E913,'[1]2018_commission_structure-Start'!$A$15:$A$18,0),MATCH(W$1,'[1]2018_commission_structure-Start'!$A$15:$J$15,0)),0)</f>
        <v>41250</v>
      </c>
      <c r="X913" s="26">
        <f>IF($H913&gt;J913,MIN($H913-J913,K913-J913)*INDEX('[1]2018_commission_structure-Start'!$A$15:$J$18,MATCH($E913,'[1]2018_commission_structure-Start'!$A$15:$A$18,0),MATCH(X$1,'[1]2018_commission_structure-Start'!$A$15:$J$15,0)),0)</f>
        <v>25433</v>
      </c>
      <c r="Y913" s="26">
        <f>IF($H913&gt;K913,MIN($H913-K913,L913-K913)*INDEX('[1]2018_commission_structure-Start'!$A$15:$J$18,MATCH($E913,'[1]2018_commission_structure-Start'!$A$15:$A$18,0),MATCH(Y$1,'[1]2018_commission_structure-Start'!$A$15:$J$15,0)),0)</f>
        <v>0</v>
      </c>
      <c r="Z913" s="26">
        <f>IF(H913&gt;L913,(H913-L913)*INDEX('[1]2018_commission_structure-Start'!$A$21:$I$24,MATCH($E913,'[1]2018_commission_structure-Start'!$A$21:$A$24,0),MATCH(Z$1,'[1]2018_commission_structure-Start'!$A$21:$I$21,0)),0)</f>
        <v>0</v>
      </c>
      <c r="AA913" s="28">
        <f t="shared" si="148"/>
        <v>179183</v>
      </c>
      <c r="AB913" s="28">
        <f t="shared" si="149"/>
        <v>275647</v>
      </c>
    </row>
    <row r="914" spans="1:28" x14ac:dyDescent="0.2">
      <c r="A914" s="25" t="str">
        <f t="shared" si="140"/>
        <v>Ransell Spira</v>
      </c>
      <c r="B914" s="25">
        <v>4852897158</v>
      </c>
      <c r="C914" s="25" t="s">
        <v>1765</v>
      </c>
      <c r="D914" s="25" t="s">
        <v>1766</v>
      </c>
      <c r="E914" s="25" t="s">
        <v>10</v>
      </c>
      <c r="F914" s="25">
        <v>86963</v>
      </c>
      <c r="G914" s="25">
        <f>COUNTIF([1]deals_closed!D:D,B914)</f>
        <v>14</v>
      </c>
      <c r="H914" s="26">
        <f>SUMIF([1]deals_closed!D:D,B914,[1]deals_closed!C:C)</f>
        <v>548004</v>
      </c>
      <c r="I914" s="26">
        <f>VLOOKUP(E914,'[1]2018_commission_structure-Start'!$A$22:$I$24,9,FALSE)</f>
        <v>750000</v>
      </c>
      <c r="J914" s="26">
        <f t="shared" si="141"/>
        <v>937500</v>
      </c>
      <c r="K914" s="26">
        <f t="shared" si="142"/>
        <v>1125000</v>
      </c>
      <c r="L914" s="26">
        <f t="shared" si="143"/>
        <v>1500000</v>
      </c>
      <c r="M914" s="27">
        <f t="shared" si="144"/>
        <v>0.73067199999999999</v>
      </c>
      <c r="N914" s="25" t="str">
        <f t="shared" si="145"/>
        <v>0-100%</v>
      </c>
      <c r="O914" s="28">
        <f>MIN(H914,I914)*INDEX('[1]2018_commission_structure-Start'!$A$21:$I$24,MATCH($E914,'[1]2018_commission_structure-Start'!$A$21:$A$24,0),MATCH(O$1,'[1]2018_commission_structure-Start'!$A$21:$I$21,0))</f>
        <v>82200.599999999991</v>
      </c>
      <c r="P914" s="26">
        <f>IF(H914&gt;I914,MIN(H914-I914,J914-I914)*INDEX('[1]2018_commission_structure-Start'!$A$21:$I$24,MATCH($E914,'[1]2018_commission_structure-Start'!$A$21:$A$24,0), MATCH(P$1,'[1]2018_commission_structure-Start'!$A$21:$I$21,0)),0)</f>
        <v>0</v>
      </c>
      <c r="Q914" s="26">
        <f>IF($H914&gt;J914,MIN($H914-J914,K914-J914)*INDEX('[1]2018_commission_structure-Start'!$A$21:$I$24,MATCH($E914,'[1]2018_commission_structure-Start'!$A$21:$A$24,0), MATCH(Q$1,'[1]2018_commission_structure-Start'!$A$21:$I$21,0)),0)</f>
        <v>0</v>
      </c>
      <c r="R914" s="26">
        <f>IF($H914&gt;K914,MIN($H914-K914,L914-K914)*INDEX('[1]2018_commission_structure-Start'!$A$21:$I$24,MATCH($E914,'[1]2018_commission_structure-Start'!$A$21:$A$24,0), MATCH(R$1,'[1]2018_commission_structure-Start'!$A$21:$I$21,0)),0)</f>
        <v>0</v>
      </c>
      <c r="S914" s="26">
        <f>IF(H914&gt;L914,(H914-L914)*INDEX('[1]2018_commission_structure-Start'!$A$21:$I$24,MATCH($E914,'[1]2018_commission_structure-Start'!$A$21:$A$24,0),MATCH(S$1,'[1]2018_commission_structure-Start'!$A$21:$I$21,0)),0)</f>
        <v>0</v>
      </c>
      <c r="T914" s="28">
        <f t="shared" si="146"/>
        <v>82200.599999999991</v>
      </c>
      <c r="U914" s="28">
        <f t="shared" si="147"/>
        <v>169163.59999999998</v>
      </c>
      <c r="V914" s="28">
        <f>MIN(H914,I914)*INDEX('[1]2018_commission_structure-Start'!$A$15:$J$18,MATCH($E914,'[1]2018_commission_structure-Start'!$A$15:$A$18,0),MATCH(V$1,'[1]2018_commission_structure-Start'!$A$15:$J$15,0))</f>
        <v>82200.599999999991</v>
      </c>
      <c r="W914" s="26">
        <f>IF($H914&gt;I914,MIN($H914-I914,J914-I914)*INDEX('[1]2018_commission_structure-Start'!$A$15:$J$18,MATCH($E914,'[1]2018_commission_structure-Start'!$A$15:$A$18,0),MATCH(W$1,'[1]2018_commission_structure-Start'!$A$15:$J$15,0)),0)</f>
        <v>0</v>
      </c>
      <c r="X914" s="26">
        <f>IF($H914&gt;J914,MIN($H914-J914,K914-J914)*INDEX('[1]2018_commission_structure-Start'!$A$15:$J$18,MATCH($E914,'[1]2018_commission_structure-Start'!$A$15:$A$18,0),MATCH(X$1,'[1]2018_commission_structure-Start'!$A$15:$J$15,0)),0)</f>
        <v>0</v>
      </c>
      <c r="Y914" s="26">
        <f>IF($H914&gt;K914,MIN($H914-K914,L914-K914)*INDEX('[1]2018_commission_structure-Start'!$A$15:$J$18,MATCH($E914,'[1]2018_commission_structure-Start'!$A$15:$A$18,0),MATCH(Y$1,'[1]2018_commission_structure-Start'!$A$15:$J$15,0)),0)</f>
        <v>0</v>
      </c>
      <c r="Z914" s="26">
        <f>IF(H914&gt;L914,(H914-L914)*INDEX('[1]2018_commission_structure-Start'!$A$21:$I$24,MATCH($E914,'[1]2018_commission_structure-Start'!$A$21:$A$24,0),MATCH(Z$1,'[1]2018_commission_structure-Start'!$A$21:$I$21,0)),0)</f>
        <v>0</v>
      </c>
      <c r="AA914" s="28">
        <f t="shared" si="148"/>
        <v>82200.599999999991</v>
      </c>
      <c r="AB914" s="28">
        <f t="shared" si="149"/>
        <v>169163.59999999998</v>
      </c>
    </row>
    <row r="915" spans="1:28" x14ac:dyDescent="0.2">
      <c r="A915" s="25" t="str">
        <f t="shared" si="140"/>
        <v>Esdras Blucher</v>
      </c>
      <c r="B915" s="25">
        <v>7489370671</v>
      </c>
      <c r="C915" s="25" t="s">
        <v>1767</v>
      </c>
      <c r="D915" s="25" t="s">
        <v>1768</v>
      </c>
      <c r="E915" s="25" t="s">
        <v>29</v>
      </c>
      <c r="F915" s="25">
        <v>70125</v>
      </c>
      <c r="G915" s="25">
        <f>COUNTIF([1]deals_closed!D:D,B915)</f>
        <v>22</v>
      </c>
      <c r="H915" s="26">
        <f>SUMIF([1]deals_closed!D:D,B915,[1]deals_closed!C:C)</f>
        <v>747967</v>
      </c>
      <c r="I915" s="26">
        <f>VLOOKUP(E915,'[1]2018_commission_structure-Start'!$A$22:$I$24,9,FALSE)</f>
        <v>600000</v>
      </c>
      <c r="J915" s="26">
        <f t="shared" si="141"/>
        <v>750000</v>
      </c>
      <c r="K915" s="26">
        <f t="shared" si="142"/>
        <v>900000</v>
      </c>
      <c r="L915" s="26">
        <f t="shared" si="143"/>
        <v>1200000</v>
      </c>
      <c r="M915" s="27">
        <f t="shared" si="144"/>
        <v>1.2466116666666667</v>
      </c>
      <c r="N915" s="25" t="str">
        <f t="shared" si="145"/>
        <v>100-125%</v>
      </c>
      <c r="O915" s="28">
        <f>MIN(H915,I915)*INDEX('[1]2018_commission_structure-Start'!$A$21:$I$24,MATCH($E915,'[1]2018_commission_structure-Start'!$A$21:$A$24,0),MATCH(O$1,'[1]2018_commission_structure-Start'!$A$21:$I$21,0))</f>
        <v>78000</v>
      </c>
      <c r="P915" s="26">
        <f>IF(H915&gt;I915,MIN(H915-I915,J915-I915)*INDEX('[1]2018_commission_structure-Start'!$A$21:$I$24,MATCH($E915,'[1]2018_commission_structure-Start'!$A$21:$A$24,0), MATCH(P$1,'[1]2018_commission_structure-Start'!$A$21:$I$21,0)),0)</f>
        <v>25154.390000000003</v>
      </c>
      <c r="Q915" s="26">
        <f>IF($H915&gt;J915,MIN($H915-J915,K915-J915)*INDEX('[1]2018_commission_structure-Start'!$A$21:$I$24,MATCH($E915,'[1]2018_commission_structure-Start'!$A$21:$A$24,0), MATCH(Q$1,'[1]2018_commission_structure-Start'!$A$21:$I$21,0)),0)</f>
        <v>0</v>
      </c>
      <c r="R915" s="26">
        <f>IF($H915&gt;K915,MIN($H915-K915,L915-K915)*INDEX('[1]2018_commission_structure-Start'!$A$21:$I$24,MATCH($E915,'[1]2018_commission_structure-Start'!$A$21:$A$24,0), MATCH(R$1,'[1]2018_commission_structure-Start'!$A$21:$I$21,0)),0)</f>
        <v>0</v>
      </c>
      <c r="S915" s="26">
        <f>IF(H915&gt;L915,(H915-L915)*INDEX('[1]2018_commission_structure-Start'!$A$21:$I$24,MATCH($E915,'[1]2018_commission_structure-Start'!$A$21:$A$24,0),MATCH(S$1,'[1]2018_commission_structure-Start'!$A$21:$I$21,0)),0)</f>
        <v>0</v>
      </c>
      <c r="T915" s="28">
        <f t="shared" si="146"/>
        <v>103154.39</v>
      </c>
      <c r="U915" s="28">
        <f t="shared" si="147"/>
        <v>173279.39</v>
      </c>
      <c r="V915" s="28">
        <f>MIN(H915,I915)*INDEX('[1]2018_commission_structure-Start'!$A$15:$J$18,MATCH($E915,'[1]2018_commission_structure-Start'!$A$15:$A$18,0),MATCH(V$1,'[1]2018_commission_structure-Start'!$A$15:$J$15,0))</f>
        <v>90000</v>
      </c>
      <c r="W915" s="26">
        <f>IF($H915&gt;I915,MIN($H915-I915,J915-I915)*INDEX('[1]2018_commission_structure-Start'!$A$15:$J$18,MATCH($E915,'[1]2018_commission_structure-Start'!$A$15:$A$18,0),MATCH(W$1,'[1]2018_commission_structure-Start'!$A$15:$J$15,0)),0)</f>
        <v>26634.059999999998</v>
      </c>
      <c r="X915" s="26">
        <f>IF($H915&gt;J915,MIN($H915-J915,K915-J915)*INDEX('[1]2018_commission_structure-Start'!$A$15:$J$18,MATCH($E915,'[1]2018_commission_structure-Start'!$A$15:$A$18,0),MATCH(X$1,'[1]2018_commission_structure-Start'!$A$15:$J$15,0)),0)</f>
        <v>0</v>
      </c>
      <c r="Y915" s="26">
        <f>IF($H915&gt;K915,MIN($H915-K915,L915-K915)*INDEX('[1]2018_commission_structure-Start'!$A$15:$J$18,MATCH($E915,'[1]2018_commission_structure-Start'!$A$15:$A$18,0),MATCH(Y$1,'[1]2018_commission_structure-Start'!$A$15:$J$15,0)),0)</f>
        <v>0</v>
      </c>
      <c r="Z915" s="26">
        <f>IF(H915&gt;L915,(H915-L915)*INDEX('[1]2018_commission_structure-Start'!$A$21:$I$24,MATCH($E915,'[1]2018_commission_structure-Start'!$A$21:$A$24,0),MATCH(Z$1,'[1]2018_commission_structure-Start'!$A$21:$I$21,0)),0)</f>
        <v>0</v>
      </c>
      <c r="AA915" s="28">
        <f t="shared" si="148"/>
        <v>116634.06</v>
      </c>
      <c r="AB915" s="28">
        <f t="shared" si="149"/>
        <v>186759.06</v>
      </c>
    </row>
    <row r="916" spans="1:28" x14ac:dyDescent="0.2">
      <c r="A916" s="25" t="str">
        <f t="shared" si="140"/>
        <v>Georgiana Doul</v>
      </c>
      <c r="B916" s="25">
        <v>5929508313</v>
      </c>
      <c r="C916" s="25" t="s">
        <v>123</v>
      </c>
      <c r="D916" s="25" t="s">
        <v>1769</v>
      </c>
      <c r="E916" s="25" t="s">
        <v>7</v>
      </c>
      <c r="F916" s="25">
        <v>64685</v>
      </c>
      <c r="G916" s="25">
        <f>COUNTIF([1]deals_closed!D:D,B916)</f>
        <v>26</v>
      </c>
      <c r="H916" s="26">
        <f>SUMIF([1]deals_closed!D:D,B916,[1]deals_closed!C:C)</f>
        <v>925114</v>
      </c>
      <c r="I916" s="26">
        <f>VLOOKUP(E916,'[1]2018_commission_structure-Start'!$A$22:$I$24,9,FALSE)</f>
        <v>500000</v>
      </c>
      <c r="J916" s="26">
        <f t="shared" si="141"/>
        <v>625000</v>
      </c>
      <c r="K916" s="26">
        <f t="shared" si="142"/>
        <v>750000</v>
      </c>
      <c r="L916" s="26">
        <f t="shared" si="143"/>
        <v>1000000</v>
      </c>
      <c r="M916" s="27">
        <f t="shared" si="144"/>
        <v>1.850228</v>
      </c>
      <c r="N916" s="25" t="str">
        <f t="shared" si="145"/>
        <v>150-200%</v>
      </c>
      <c r="O916" s="28">
        <f>MIN(H916,I916)*INDEX('[1]2018_commission_structure-Start'!$A$21:$I$24,MATCH($E916,'[1]2018_commission_structure-Start'!$A$21:$A$24,0),MATCH(O$1,'[1]2018_commission_structure-Start'!$A$21:$I$21,0))</f>
        <v>50000</v>
      </c>
      <c r="P916" s="26">
        <f>IF(H916&gt;I916,MIN(H916-I916,J916-I916)*INDEX('[1]2018_commission_structure-Start'!$A$21:$I$24,MATCH($E916,'[1]2018_commission_structure-Start'!$A$21:$A$24,0), MATCH(P$1,'[1]2018_commission_structure-Start'!$A$21:$I$21,0)),0)</f>
        <v>18750</v>
      </c>
      <c r="Q916" s="26">
        <f>IF($H916&gt;J916,MIN($H916-J916,K916-J916)*INDEX('[1]2018_commission_structure-Start'!$A$21:$I$24,MATCH($E916,'[1]2018_commission_structure-Start'!$A$21:$A$24,0), MATCH(Q$1,'[1]2018_commission_structure-Start'!$A$21:$I$21,0)),0)</f>
        <v>22500</v>
      </c>
      <c r="R916" s="26">
        <f>IF($H916&gt;K916,MIN($H916-K916,L916-K916)*INDEX('[1]2018_commission_structure-Start'!$A$21:$I$24,MATCH($E916,'[1]2018_commission_structure-Start'!$A$21:$A$24,0), MATCH(R$1,'[1]2018_commission_structure-Start'!$A$21:$I$21,0)),0)</f>
        <v>38525.08</v>
      </c>
      <c r="S916" s="26">
        <f>IF(H916&gt;L916,(H916-L916)*INDEX('[1]2018_commission_structure-Start'!$A$21:$I$24,MATCH($E916,'[1]2018_commission_structure-Start'!$A$21:$A$24,0),MATCH(S$1,'[1]2018_commission_structure-Start'!$A$21:$I$21,0)),0)</f>
        <v>0</v>
      </c>
      <c r="T916" s="28">
        <f t="shared" si="146"/>
        <v>129775.08</v>
      </c>
      <c r="U916" s="28">
        <f t="shared" si="147"/>
        <v>194460.08000000002</v>
      </c>
      <c r="V916" s="28">
        <f>MIN(H916,I916)*INDEX('[1]2018_commission_structure-Start'!$A$15:$J$18,MATCH($E916,'[1]2018_commission_structure-Start'!$A$15:$A$18,0),MATCH(V$1,'[1]2018_commission_structure-Start'!$A$15:$J$15,0))</f>
        <v>60000</v>
      </c>
      <c r="W916" s="26">
        <f>IF($H916&gt;I916,MIN($H916-I916,J916-I916)*INDEX('[1]2018_commission_structure-Start'!$A$15:$J$18,MATCH($E916,'[1]2018_commission_structure-Start'!$A$15:$A$18,0),MATCH(W$1,'[1]2018_commission_structure-Start'!$A$15:$J$15,0)),0)</f>
        <v>21250</v>
      </c>
      <c r="X916" s="26">
        <f>IF($H916&gt;J916,MIN($H916-J916,K916-J916)*INDEX('[1]2018_commission_structure-Start'!$A$15:$J$18,MATCH($E916,'[1]2018_commission_structure-Start'!$A$15:$A$18,0),MATCH(X$1,'[1]2018_commission_structure-Start'!$A$15:$J$15,0)),0)</f>
        <v>25000</v>
      </c>
      <c r="Y916" s="26">
        <f>IF($H916&gt;K916,MIN($H916-K916,L916-K916)*INDEX('[1]2018_commission_structure-Start'!$A$15:$J$18,MATCH($E916,'[1]2018_commission_structure-Start'!$A$15:$A$18,0),MATCH(Y$1,'[1]2018_commission_structure-Start'!$A$15:$J$15,0)),0)</f>
        <v>38525.08</v>
      </c>
      <c r="Z916" s="26">
        <f>IF(H916&gt;L916,(H916-L916)*INDEX('[1]2018_commission_structure-Start'!$A$21:$I$24,MATCH($E916,'[1]2018_commission_structure-Start'!$A$21:$A$24,0),MATCH(Z$1,'[1]2018_commission_structure-Start'!$A$21:$I$21,0)),0)</f>
        <v>0</v>
      </c>
      <c r="AA916" s="28">
        <f t="shared" si="148"/>
        <v>144775.08000000002</v>
      </c>
      <c r="AB916" s="28">
        <f t="shared" si="149"/>
        <v>209460.08000000002</v>
      </c>
    </row>
    <row r="917" spans="1:28" x14ac:dyDescent="0.2">
      <c r="A917" s="25" t="str">
        <f t="shared" si="140"/>
        <v>Alaster Kencott</v>
      </c>
      <c r="B917" s="25">
        <v>4269946768</v>
      </c>
      <c r="C917" s="25" t="s">
        <v>1770</v>
      </c>
      <c r="D917" s="25" t="s">
        <v>1771</v>
      </c>
      <c r="E917" s="25" t="s">
        <v>10</v>
      </c>
      <c r="F917" s="25">
        <v>88682</v>
      </c>
      <c r="G917" s="25">
        <f>COUNTIF([1]deals_closed!D:D,B917)</f>
        <v>21</v>
      </c>
      <c r="H917" s="26">
        <f>SUMIF([1]deals_closed!D:D,B917,[1]deals_closed!C:C)</f>
        <v>777666</v>
      </c>
      <c r="I917" s="26">
        <f>VLOOKUP(E917,'[1]2018_commission_structure-Start'!$A$22:$I$24,9,FALSE)</f>
        <v>750000</v>
      </c>
      <c r="J917" s="26">
        <f t="shared" si="141"/>
        <v>937500</v>
      </c>
      <c r="K917" s="26">
        <f t="shared" si="142"/>
        <v>1125000</v>
      </c>
      <c r="L917" s="26">
        <f t="shared" si="143"/>
        <v>1500000</v>
      </c>
      <c r="M917" s="27">
        <f t="shared" si="144"/>
        <v>1.036888</v>
      </c>
      <c r="N917" s="25" t="str">
        <f t="shared" si="145"/>
        <v>100-125%</v>
      </c>
      <c r="O917" s="28">
        <f>MIN(H917,I917)*INDEX('[1]2018_commission_structure-Start'!$A$21:$I$24,MATCH($E917,'[1]2018_commission_structure-Start'!$A$21:$A$24,0),MATCH(O$1,'[1]2018_commission_structure-Start'!$A$21:$I$21,0))</f>
        <v>112500</v>
      </c>
      <c r="P917" s="26">
        <f>IF(H917&gt;I917,MIN(H917-I917,J917-I917)*INDEX('[1]2018_commission_structure-Start'!$A$21:$I$24,MATCH($E917,'[1]2018_commission_structure-Start'!$A$21:$A$24,0), MATCH(P$1,'[1]2018_commission_structure-Start'!$A$21:$I$21,0)),0)</f>
        <v>5256.54</v>
      </c>
      <c r="Q917" s="26">
        <f>IF($H917&gt;J917,MIN($H917-J917,K917-J917)*INDEX('[1]2018_commission_structure-Start'!$A$21:$I$24,MATCH($E917,'[1]2018_commission_structure-Start'!$A$21:$A$24,0), MATCH(Q$1,'[1]2018_commission_structure-Start'!$A$21:$I$21,0)),0)</f>
        <v>0</v>
      </c>
      <c r="R917" s="26">
        <f>IF($H917&gt;K917,MIN($H917-K917,L917-K917)*INDEX('[1]2018_commission_structure-Start'!$A$21:$I$24,MATCH($E917,'[1]2018_commission_structure-Start'!$A$21:$A$24,0), MATCH(R$1,'[1]2018_commission_structure-Start'!$A$21:$I$21,0)),0)</f>
        <v>0</v>
      </c>
      <c r="S917" s="26">
        <f>IF(H917&gt;L917,(H917-L917)*INDEX('[1]2018_commission_structure-Start'!$A$21:$I$24,MATCH($E917,'[1]2018_commission_structure-Start'!$A$21:$A$24,0),MATCH(S$1,'[1]2018_commission_structure-Start'!$A$21:$I$21,0)),0)</f>
        <v>0</v>
      </c>
      <c r="T917" s="28">
        <f t="shared" si="146"/>
        <v>117756.54</v>
      </c>
      <c r="U917" s="28">
        <f t="shared" si="147"/>
        <v>206438.53999999998</v>
      </c>
      <c r="V917" s="28">
        <f>MIN(H917,I917)*INDEX('[1]2018_commission_structure-Start'!$A$15:$J$18,MATCH($E917,'[1]2018_commission_structure-Start'!$A$15:$A$18,0),MATCH(V$1,'[1]2018_commission_structure-Start'!$A$15:$J$15,0))</f>
        <v>112500</v>
      </c>
      <c r="W917" s="26">
        <f>IF($H917&gt;I917,MIN($H917-I917,J917-I917)*INDEX('[1]2018_commission_structure-Start'!$A$15:$J$18,MATCH($E917,'[1]2018_commission_structure-Start'!$A$15:$A$18,0),MATCH(W$1,'[1]2018_commission_structure-Start'!$A$15:$J$15,0)),0)</f>
        <v>6086.52</v>
      </c>
      <c r="X917" s="26">
        <f>IF($H917&gt;J917,MIN($H917-J917,K917-J917)*INDEX('[1]2018_commission_structure-Start'!$A$15:$J$18,MATCH($E917,'[1]2018_commission_structure-Start'!$A$15:$A$18,0),MATCH(X$1,'[1]2018_commission_structure-Start'!$A$15:$J$15,0)),0)</f>
        <v>0</v>
      </c>
      <c r="Y917" s="26">
        <f>IF($H917&gt;K917,MIN($H917-K917,L917-K917)*INDEX('[1]2018_commission_structure-Start'!$A$15:$J$18,MATCH($E917,'[1]2018_commission_structure-Start'!$A$15:$A$18,0),MATCH(Y$1,'[1]2018_commission_structure-Start'!$A$15:$J$15,0)),0)</f>
        <v>0</v>
      </c>
      <c r="Z917" s="26">
        <f>IF(H917&gt;L917,(H917-L917)*INDEX('[1]2018_commission_structure-Start'!$A$21:$I$24,MATCH($E917,'[1]2018_commission_structure-Start'!$A$21:$A$24,0),MATCH(Z$1,'[1]2018_commission_structure-Start'!$A$21:$I$21,0)),0)</f>
        <v>0</v>
      </c>
      <c r="AA917" s="28">
        <f t="shared" si="148"/>
        <v>118586.52</v>
      </c>
      <c r="AB917" s="28">
        <f t="shared" si="149"/>
        <v>207268.52000000002</v>
      </c>
    </row>
    <row r="918" spans="1:28" x14ac:dyDescent="0.2">
      <c r="A918" s="25" t="str">
        <f t="shared" si="140"/>
        <v>Edith Altree</v>
      </c>
      <c r="B918" s="25">
        <v>5460394635</v>
      </c>
      <c r="C918" s="25" t="s">
        <v>1772</v>
      </c>
      <c r="D918" s="25" t="s">
        <v>1773</v>
      </c>
      <c r="E918" s="25" t="s">
        <v>10</v>
      </c>
      <c r="F918" s="25">
        <v>82153</v>
      </c>
      <c r="G918" s="25">
        <f>COUNTIF([1]deals_closed!D:D,B918)</f>
        <v>17</v>
      </c>
      <c r="H918" s="26">
        <f>SUMIF([1]deals_closed!D:D,B918,[1]deals_closed!C:C)</f>
        <v>662428</v>
      </c>
      <c r="I918" s="26">
        <f>VLOOKUP(E918,'[1]2018_commission_structure-Start'!$A$22:$I$24,9,FALSE)</f>
        <v>750000</v>
      </c>
      <c r="J918" s="26">
        <f t="shared" si="141"/>
        <v>937500</v>
      </c>
      <c r="K918" s="26">
        <f t="shared" si="142"/>
        <v>1125000</v>
      </c>
      <c r="L918" s="26">
        <f t="shared" si="143"/>
        <v>1500000</v>
      </c>
      <c r="M918" s="27">
        <f t="shared" si="144"/>
        <v>0.88323733333333332</v>
      </c>
      <c r="N918" s="25" t="str">
        <f t="shared" si="145"/>
        <v>0-100%</v>
      </c>
      <c r="O918" s="28">
        <f>MIN(H918,I918)*INDEX('[1]2018_commission_structure-Start'!$A$21:$I$24,MATCH($E918,'[1]2018_commission_structure-Start'!$A$21:$A$24,0),MATCH(O$1,'[1]2018_commission_structure-Start'!$A$21:$I$21,0))</f>
        <v>99364.2</v>
      </c>
      <c r="P918" s="26">
        <f>IF(H918&gt;I918,MIN(H918-I918,J918-I918)*INDEX('[1]2018_commission_structure-Start'!$A$21:$I$24,MATCH($E918,'[1]2018_commission_structure-Start'!$A$21:$A$24,0), MATCH(P$1,'[1]2018_commission_structure-Start'!$A$21:$I$21,0)),0)</f>
        <v>0</v>
      </c>
      <c r="Q918" s="26">
        <f>IF($H918&gt;J918,MIN($H918-J918,K918-J918)*INDEX('[1]2018_commission_structure-Start'!$A$21:$I$24,MATCH($E918,'[1]2018_commission_structure-Start'!$A$21:$A$24,0), MATCH(Q$1,'[1]2018_commission_structure-Start'!$A$21:$I$21,0)),0)</f>
        <v>0</v>
      </c>
      <c r="R918" s="26">
        <f>IF($H918&gt;K918,MIN($H918-K918,L918-K918)*INDEX('[1]2018_commission_structure-Start'!$A$21:$I$24,MATCH($E918,'[1]2018_commission_structure-Start'!$A$21:$A$24,0), MATCH(R$1,'[1]2018_commission_structure-Start'!$A$21:$I$21,0)),0)</f>
        <v>0</v>
      </c>
      <c r="S918" s="26">
        <f>IF(H918&gt;L918,(H918-L918)*INDEX('[1]2018_commission_structure-Start'!$A$21:$I$24,MATCH($E918,'[1]2018_commission_structure-Start'!$A$21:$A$24,0),MATCH(S$1,'[1]2018_commission_structure-Start'!$A$21:$I$21,0)),0)</f>
        <v>0</v>
      </c>
      <c r="T918" s="28">
        <f t="shared" si="146"/>
        <v>99364.2</v>
      </c>
      <c r="U918" s="28">
        <f t="shared" si="147"/>
        <v>181517.2</v>
      </c>
      <c r="V918" s="28">
        <f>MIN(H918,I918)*INDEX('[1]2018_commission_structure-Start'!$A$15:$J$18,MATCH($E918,'[1]2018_commission_structure-Start'!$A$15:$A$18,0),MATCH(V$1,'[1]2018_commission_structure-Start'!$A$15:$J$15,0))</f>
        <v>99364.2</v>
      </c>
      <c r="W918" s="26">
        <f>IF($H918&gt;I918,MIN($H918-I918,J918-I918)*INDEX('[1]2018_commission_structure-Start'!$A$15:$J$18,MATCH($E918,'[1]2018_commission_structure-Start'!$A$15:$A$18,0),MATCH(W$1,'[1]2018_commission_structure-Start'!$A$15:$J$15,0)),0)</f>
        <v>0</v>
      </c>
      <c r="X918" s="26">
        <f>IF($H918&gt;J918,MIN($H918-J918,K918-J918)*INDEX('[1]2018_commission_structure-Start'!$A$15:$J$18,MATCH($E918,'[1]2018_commission_structure-Start'!$A$15:$A$18,0),MATCH(X$1,'[1]2018_commission_structure-Start'!$A$15:$J$15,0)),0)</f>
        <v>0</v>
      </c>
      <c r="Y918" s="26">
        <f>IF($H918&gt;K918,MIN($H918-K918,L918-K918)*INDEX('[1]2018_commission_structure-Start'!$A$15:$J$18,MATCH($E918,'[1]2018_commission_structure-Start'!$A$15:$A$18,0),MATCH(Y$1,'[1]2018_commission_structure-Start'!$A$15:$J$15,0)),0)</f>
        <v>0</v>
      </c>
      <c r="Z918" s="26">
        <f>IF(H918&gt;L918,(H918-L918)*INDEX('[1]2018_commission_structure-Start'!$A$21:$I$24,MATCH($E918,'[1]2018_commission_structure-Start'!$A$21:$A$24,0),MATCH(Z$1,'[1]2018_commission_structure-Start'!$A$21:$I$21,0)),0)</f>
        <v>0</v>
      </c>
      <c r="AA918" s="28">
        <f t="shared" si="148"/>
        <v>99364.2</v>
      </c>
      <c r="AB918" s="28">
        <f t="shared" si="149"/>
        <v>181517.2</v>
      </c>
    </row>
    <row r="919" spans="1:28" x14ac:dyDescent="0.2">
      <c r="A919" s="25" t="str">
        <f t="shared" si="140"/>
        <v>Jethro Vedishchev</v>
      </c>
      <c r="B919" s="25">
        <v>7373156215</v>
      </c>
      <c r="C919" s="25" t="s">
        <v>834</v>
      </c>
      <c r="D919" s="25" t="s">
        <v>1774</v>
      </c>
      <c r="E919" s="25" t="s">
        <v>29</v>
      </c>
      <c r="F919" s="25">
        <v>56461</v>
      </c>
      <c r="G919" s="25">
        <f>COUNTIF([1]deals_closed!D:D,B919)</f>
        <v>22</v>
      </c>
      <c r="H919" s="26">
        <f>SUMIF([1]deals_closed!D:D,B919,[1]deals_closed!C:C)</f>
        <v>774746</v>
      </c>
      <c r="I919" s="26">
        <f>VLOOKUP(E919,'[1]2018_commission_structure-Start'!$A$22:$I$24,9,FALSE)</f>
        <v>600000</v>
      </c>
      <c r="J919" s="26">
        <f t="shared" si="141"/>
        <v>750000</v>
      </c>
      <c r="K919" s="26">
        <f t="shared" si="142"/>
        <v>900000</v>
      </c>
      <c r="L919" s="26">
        <f t="shared" si="143"/>
        <v>1200000</v>
      </c>
      <c r="M919" s="27">
        <f t="shared" si="144"/>
        <v>1.2912433333333333</v>
      </c>
      <c r="N919" s="25" t="str">
        <f t="shared" si="145"/>
        <v>125-150%</v>
      </c>
      <c r="O919" s="28">
        <f>MIN(H919,I919)*INDEX('[1]2018_commission_structure-Start'!$A$21:$I$24,MATCH($E919,'[1]2018_commission_structure-Start'!$A$21:$A$24,0),MATCH(O$1,'[1]2018_commission_structure-Start'!$A$21:$I$21,0))</f>
        <v>78000</v>
      </c>
      <c r="P919" s="26">
        <f>IF(H919&gt;I919,MIN(H919-I919,J919-I919)*INDEX('[1]2018_commission_structure-Start'!$A$21:$I$24,MATCH($E919,'[1]2018_commission_structure-Start'!$A$21:$A$24,0), MATCH(P$1,'[1]2018_commission_structure-Start'!$A$21:$I$21,0)),0)</f>
        <v>25500.000000000004</v>
      </c>
      <c r="Q919" s="26">
        <f>IF($H919&gt;J919,MIN($H919-J919,K919-J919)*INDEX('[1]2018_commission_structure-Start'!$A$21:$I$24,MATCH($E919,'[1]2018_commission_structure-Start'!$A$21:$A$24,0), MATCH(Q$1,'[1]2018_commission_structure-Start'!$A$21:$I$21,0)),0)</f>
        <v>5196.66</v>
      </c>
      <c r="R919" s="26">
        <f>IF($H919&gt;K919,MIN($H919-K919,L919-K919)*INDEX('[1]2018_commission_structure-Start'!$A$21:$I$24,MATCH($E919,'[1]2018_commission_structure-Start'!$A$21:$A$24,0), MATCH(R$1,'[1]2018_commission_structure-Start'!$A$21:$I$21,0)),0)</f>
        <v>0</v>
      </c>
      <c r="S919" s="26">
        <f>IF(H919&gt;L919,(H919-L919)*INDEX('[1]2018_commission_structure-Start'!$A$21:$I$24,MATCH($E919,'[1]2018_commission_structure-Start'!$A$21:$A$24,0),MATCH(S$1,'[1]2018_commission_structure-Start'!$A$21:$I$21,0)),0)</f>
        <v>0</v>
      </c>
      <c r="T919" s="28">
        <f t="shared" si="146"/>
        <v>108696.66</v>
      </c>
      <c r="U919" s="28">
        <f t="shared" si="147"/>
        <v>165157.66</v>
      </c>
      <c r="V919" s="28">
        <f>MIN(H919,I919)*INDEX('[1]2018_commission_structure-Start'!$A$15:$J$18,MATCH($E919,'[1]2018_commission_structure-Start'!$A$15:$A$18,0),MATCH(V$1,'[1]2018_commission_structure-Start'!$A$15:$J$15,0))</f>
        <v>90000</v>
      </c>
      <c r="W919" s="26">
        <f>IF($H919&gt;I919,MIN($H919-I919,J919-I919)*INDEX('[1]2018_commission_structure-Start'!$A$15:$J$18,MATCH($E919,'[1]2018_commission_structure-Start'!$A$15:$A$18,0),MATCH(W$1,'[1]2018_commission_structure-Start'!$A$15:$J$15,0)),0)</f>
        <v>27000</v>
      </c>
      <c r="X919" s="26">
        <f>IF($H919&gt;J919,MIN($H919-J919,K919-J919)*INDEX('[1]2018_commission_structure-Start'!$A$15:$J$18,MATCH($E919,'[1]2018_commission_structure-Start'!$A$15:$A$18,0),MATCH(X$1,'[1]2018_commission_structure-Start'!$A$15:$J$15,0)),0)</f>
        <v>6186.5</v>
      </c>
      <c r="Y919" s="26">
        <f>IF($H919&gt;K919,MIN($H919-K919,L919-K919)*INDEX('[1]2018_commission_structure-Start'!$A$15:$J$18,MATCH($E919,'[1]2018_commission_structure-Start'!$A$15:$A$18,0),MATCH(Y$1,'[1]2018_commission_structure-Start'!$A$15:$J$15,0)),0)</f>
        <v>0</v>
      </c>
      <c r="Z919" s="26">
        <f>IF(H919&gt;L919,(H919-L919)*INDEX('[1]2018_commission_structure-Start'!$A$21:$I$24,MATCH($E919,'[1]2018_commission_structure-Start'!$A$21:$A$24,0),MATCH(Z$1,'[1]2018_commission_structure-Start'!$A$21:$I$21,0)),0)</f>
        <v>0</v>
      </c>
      <c r="AA919" s="28">
        <f t="shared" si="148"/>
        <v>123186.5</v>
      </c>
      <c r="AB919" s="28">
        <f t="shared" si="149"/>
        <v>179647.5</v>
      </c>
    </row>
    <row r="920" spans="1:28" x14ac:dyDescent="0.2">
      <c r="A920" s="25" t="str">
        <f t="shared" si="140"/>
        <v>Cletis Temlett</v>
      </c>
      <c r="B920" s="25">
        <v>2885061928</v>
      </c>
      <c r="C920" s="25" t="s">
        <v>1775</v>
      </c>
      <c r="D920" s="25" t="s">
        <v>1776</v>
      </c>
      <c r="E920" s="25" t="s">
        <v>10</v>
      </c>
      <c r="F920" s="25">
        <v>104981</v>
      </c>
      <c r="G920" s="25">
        <f>COUNTIF([1]deals_closed!D:D,B920)</f>
        <v>27</v>
      </c>
      <c r="H920" s="26">
        <f>SUMIF([1]deals_closed!D:D,B920,[1]deals_closed!C:C)</f>
        <v>961540</v>
      </c>
      <c r="I920" s="26">
        <f>VLOOKUP(E920,'[1]2018_commission_structure-Start'!$A$22:$I$24,9,FALSE)</f>
        <v>750000</v>
      </c>
      <c r="J920" s="26">
        <f t="shared" si="141"/>
        <v>937500</v>
      </c>
      <c r="K920" s="26">
        <f t="shared" si="142"/>
        <v>1125000</v>
      </c>
      <c r="L920" s="26">
        <f t="shared" si="143"/>
        <v>1500000</v>
      </c>
      <c r="M920" s="27">
        <f t="shared" si="144"/>
        <v>1.2820533333333333</v>
      </c>
      <c r="N920" s="25" t="str">
        <f t="shared" si="145"/>
        <v>125-150%</v>
      </c>
      <c r="O920" s="28">
        <f>MIN(H920,I920)*INDEX('[1]2018_commission_structure-Start'!$A$21:$I$24,MATCH($E920,'[1]2018_commission_structure-Start'!$A$21:$A$24,0),MATCH(O$1,'[1]2018_commission_structure-Start'!$A$21:$I$21,0))</f>
        <v>112500</v>
      </c>
      <c r="P920" s="26">
        <f>IF(H920&gt;I920,MIN(H920-I920,J920-I920)*INDEX('[1]2018_commission_structure-Start'!$A$21:$I$24,MATCH($E920,'[1]2018_commission_structure-Start'!$A$21:$A$24,0), MATCH(P$1,'[1]2018_commission_structure-Start'!$A$21:$I$21,0)),0)</f>
        <v>35625</v>
      </c>
      <c r="Q920" s="26">
        <f>IF($H920&gt;J920,MIN($H920-J920,K920-J920)*INDEX('[1]2018_commission_structure-Start'!$A$21:$I$24,MATCH($E920,'[1]2018_commission_structure-Start'!$A$21:$A$24,0), MATCH(Q$1,'[1]2018_commission_structure-Start'!$A$21:$I$21,0)),0)</f>
        <v>5529.2</v>
      </c>
      <c r="R920" s="26">
        <f>IF($H920&gt;K920,MIN($H920-K920,L920-K920)*INDEX('[1]2018_commission_structure-Start'!$A$21:$I$24,MATCH($E920,'[1]2018_commission_structure-Start'!$A$21:$A$24,0), MATCH(R$1,'[1]2018_commission_structure-Start'!$A$21:$I$21,0)),0)</f>
        <v>0</v>
      </c>
      <c r="S920" s="26">
        <f>IF(H920&gt;L920,(H920-L920)*INDEX('[1]2018_commission_structure-Start'!$A$21:$I$24,MATCH($E920,'[1]2018_commission_structure-Start'!$A$21:$A$24,0),MATCH(S$1,'[1]2018_commission_structure-Start'!$A$21:$I$21,0)),0)</f>
        <v>0</v>
      </c>
      <c r="T920" s="28">
        <f t="shared" si="146"/>
        <v>153654.20000000001</v>
      </c>
      <c r="U920" s="28">
        <f t="shared" si="147"/>
        <v>258635.2</v>
      </c>
      <c r="V920" s="28">
        <f>MIN(H920,I920)*INDEX('[1]2018_commission_structure-Start'!$A$15:$J$18,MATCH($E920,'[1]2018_commission_structure-Start'!$A$15:$A$18,0),MATCH(V$1,'[1]2018_commission_structure-Start'!$A$15:$J$15,0))</f>
        <v>112500</v>
      </c>
      <c r="W920" s="26">
        <f>IF($H920&gt;I920,MIN($H920-I920,J920-I920)*INDEX('[1]2018_commission_structure-Start'!$A$15:$J$18,MATCH($E920,'[1]2018_commission_structure-Start'!$A$15:$A$18,0),MATCH(W$1,'[1]2018_commission_structure-Start'!$A$15:$J$15,0)),0)</f>
        <v>41250</v>
      </c>
      <c r="X920" s="26">
        <f>IF($H920&gt;J920,MIN($H920-J920,K920-J920)*INDEX('[1]2018_commission_structure-Start'!$A$15:$J$18,MATCH($E920,'[1]2018_commission_structure-Start'!$A$15:$A$18,0),MATCH(X$1,'[1]2018_commission_structure-Start'!$A$15:$J$15,0)),0)</f>
        <v>6010</v>
      </c>
      <c r="Y920" s="26">
        <f>IF($H920&gt;K920,MIN($H920-K920,L920-K920)*INDEX('[1]2018_commission_structure-Start'!$A$15:$J$18,MATCH($E920,'[1]2018_commission_structure-Start'!$A$15:$A$18,0),MATCH(Y$1,'[1]2018_commission_structure-Start'!$A$15:$J$15,0)),0)</f>
        <v>0</v>
      </c>
      <c r="Z920" s="26">
        <f>IF(H920&gt;L920,(H920-L920)*INDEX('[1]2018_commission_structure-Start'!$A$21:$I$24,MATCH($E920,'[1]2018_commission_structure-Start'!$A$21:$A$24,0),MATCH(Z$1,'[1]2018_commission_structure-Start'!$A$21:$I$21,0)),0)</f>
        <v>0</v>
      </c>
      <c r="AA920" s="28">
        <f t="shared" si="148"/>
        <v>159760</v>
      </c>
      <c r="AB920" s="28">
        <f t="shared" si="149"/>
        <v>264741</v>
      </c>
    </row>
    <row r="921" spans="1:28" x14ac:dyDescent="0.2">
      <c r="A921" s="25" t="str">
        <f t="shared" si="140"/>
        <v>Norina Truckett</v>
      </c>
      <c r="B921" s="25">
        <v>8676088039</v>
      </c>
      <c r="C921" s="25" t="s">
        <v>1777</v>
      </c>
      <c r="D921" s="25" t="s">
        <v>1778</v>
      </c>
      <c r="E921" s="25" t="s">
        <v>29</v>
      </c>
      <c r="F921" s="25">
        <v>67203</v>
      </c>
      <c r="G921" s="25">
        <f>COUNTIF([1]deals_closed!D:D,B921)</f>
        <v>24</v>
      </c>
      <c r="H921" s="26">
        <f>SUMIF([1]deals_closed!D:D,B921,[1]deals_closed!C:C)</f>
        <v>923269</v>
      </c>
      <c r="I921" s="26">
        <f>VLOOKUP(E921,'[1]2018_commission_structure-Start'!$A$22:$I$24,9,FALSE)</f>
        <v>600000</v>
      </c>
      <c r="J921" s="26">
        <f t="shared" si="141"/>
        <v>750000</v>
      </c>
      <c r="K921" s="26">
        <f t="shared" si="142"/>
        <v>900000</v>
      </c>
      <c r="L921" s="26">
        <f t="shared" si="143"/>
        <v>1200000</v>
      </c>
      <c r="M921" s="27">
        <f t="shared" si="144"/>
        <v>1.5387816666666667</v>
      </c>
      <c r="N921" s="25" t="str">
        <f t="shared" si="145"/>
        <v>150-200%</v>
      </c>
      <c r="O921" s="28">
        <f>MIN(H921,I921)*INDEX('[1]2018_commission_structure-Start'!$A$21:$I$24,MATCH($E921,'[1]2018_commission_structure-Start'!$A$21:$A$24,0),MATCH(O$1,'[1]2018_commission_structure-Start'!$A$21:$I$21,0))</f>
        <v>78000</v>
      </c>
      <c r="P921" s="26">
        <f>IF(H921&gt;I921,MIN(H921-I921,J921-I921)*INDEX('[1]2018_commission_structure-Start'!$A$21:$I$24,MATCH($E921,'[1]2018_commission_structure-Start'!$A$21:$A$24,0), MATCH(P$1,'[1]2018_commission_structure-Start'!$A$21:$I$21,0)),0)</f>
        <v>25500.000000000004</v>
      </c>
      <c r="Q921" s="26">
        <f>IF($H921&gt;J921,MIN($H921-J921,K921-J921)*INDEX('[1]2018_commission_structure-Start'!$A$21:$I$24,MATCH($E921,'[1]2018_commission_structure-Start'!$A$21:$A$24,0), MATCH(Q$1,'[1]2018_commission_structure-Start'!$A$21:$I$21,0)),0)</f>
        <v>31500</v>
      </c>
      <c r="R921" s="26">
        <f>IF($H921&gt;K921,MIN($H921-K921,L921-K921)*INDEX('[1]2018_commission_structure-Start'!$A$21:$I$24,MATCH($E921,'[1]2018_commission_structure-Start'!$A$21:$A$24,0), MATCH(R$1,'[1]2018_commission_structure-Start'!$A$21:$I$21,0)),0)</f>
        <v>6049.9400000000005</v>
      </c>
      <c r="S921" s="26">
        <f>IF(H921&gt;L921,(H921-L921)*INDEX('[1]2018_commission_structure-Start'!$A$21:$I$24,MATCH($E921,'[1]2018_commission_structure-Start'!$A$21:$A$24,0),MATCH(S$1,'[1]2018_commission_structure-Start'!$A$21:$I$21,0)),0)</f>
        <v>0</v>
      </c>
      <c r="T921" s="28">
        <f t="shared" si="146"/>
        <v>141049.94</v>
      </c>
      <c r="U921" s="28">
        <f t="shared" si="147"/>
        <v>208252.94</v>
      </c>
      <c r="V921" s="28">
        <f>MIN(H921,I921)*INDEX('[1]2018_commission_structure-Start'!$A$15:$J$18,MATCH($E921,'[1]2018_commission_structure-Start'!$A$15:$A$18,0),MATCH(V$1,'[1]2018_commission_structure-Start'!$A$15:$J$15,0))</f>
        <v>90000</v>
      </c>
      <c r="W921" s="26">
        <f>IF($H921&gt;I921,MIN($H921-I921,J921-I921)*INDEX('[1]2018_commission_structure-Start'!$A$15:$J$18,MATCH($E921,'[1]2018_commission_structure-Start'!$A$15:$A$18,0),MATCH(W$1,'[1]2018_commission_structure-Start'!$A$15:$J$15,0)),0)</f>
        <v>27000</v>
      </c>
      <c r="X921" s="26">
        <f>IF($H921&gt;J921,MIN($H921-J921,K921-J921)*INDEX('[1]2018_commission_structure-Start'!$A$15:$J$18,MATCH($E921,'[1]2018_commission_structure-Start'!$A$15:$A$18,0),MATCH(X$1,'[1]2018_commission_structure-Start'!$A$15:$J$15,0)),0)</f>
        <v>37500</v>
      </c>
      <c r="Y921" s="26">
        <f>IF($H921&gt;K921,MIN($H921-K921,L921-K921)*INDEX('[1]2018_commission_structure-Start'!$A$15:$J$18,MATCH($E921,'[1]2018_commission_structure-Start'!$A$15:$A$18,0),MATCH(Y$1,'[1]2018_commission_structure-Start'!$A$15:$J$15,0)),0)</f>
        <v>6980.7</v>
      </c>
      <c r="Z921" s="26">
        <f>IF(H921&gt;L921,(H921-L921)*INDEX('[1]2018_commission_structure-Start'!$A$21:$I$24,MATCH($E921,'[1]2018_commission_structure-Start'!$A$21:$A$24,0),MATCH(Z$1,'[1]2018_commission_structure-Start'!$A$21:$I$21,0)),0)</f>
        <v>0</v>
      </c>
      <c r="AA921" s="28">
        <f t="shared" si="148"/>
        <v>161480.70000000001</v>
      </c>
      <c r="AB921" s="28">
        <f t="shared" si="149"/>
        <v>228683.7</v>
      </c>
    </row>
    <row r="922" spans="1:28" x14ac:dyDescent="0.2">
      <c r="A922" s="25" t="str">
        <f t="shared" si="140"/>
        <v>Brooks Brouncker</v>
      </c>
      <c r="B922" s="25">
        <v>6789106936</v>
      </c>
      <c r="C922" s="25" t="s">
        <v>1779</v>
      </c>
      <c r="D922" s="25" t="s">
        <v>1780</v>
      </c>
      <c r="E922" s="25" t="s">
        <v>10</v>
      </c>
      <c r="F922" s="25">
        <v>93300</v>
      </c>
      <c r="G922" s="25">
        <f>COUNTIF([1]deals_closed!D:D,B922)</f>
        <v>22</v>
      </c>
      <c r="H922" s="26">
        <f>SUMIF([1]deals_closed!D:D,B922,[1]deals_closed!C:C)</f>
        <v>664319</v>
      </c>
      <c r="I922" s="26">
        <f>VLOOKUP(E922,'[1]2018_commission_structure-Start'!$A$22:$I$24,9,FALSE)</f>
        <v>750000</v>
      </c>
      <c r="J922" s="26">
        <f t="shared" si="141"/>
        <v>937500</v>
      </c>
      <c r="K922" s="26">
        <f t="shared" si="142"/>
        <v>1125000</v>
      </c>
      <c r="L922" s="26">
        <f t="shared" si="143"/>
        <v>1500000</v>
      </c>
      <c r="M922" s="27">
        <f t="shared" si="144"/>
        <v>0.88575866666666669</v>
      </c>
      <c r="N922" s="25" t="str">
        <f t="shared" si="145"/>
        <v>0-100%</v>
      </c>
      <c r="O922" s="28">
        <f>MIN(H922,I922)*INDEX('[1]2018_commission_structure-Start'!$A$21:$I$24,MATCH($E922,'[1]2018_commission_structure-Start'!$A$21:$A$24,0),MATCH(O$1,'[1]2018_commission_structure-Start'!$A$21:$I$21,0))</f>
        <v>99647.849999999991</v>
      </c>
      <c r="P922" s="26">
        <f>IF(H922&gt;I922,MIN(H922-I922,J922-I922)*INDEX('[1]2018_commission_structure-Start'!$A$21:$I$24,MATCH($E922,'[1]2018_commission_structure-Start'!$A$21:$A$24,0), MATCH(P$1,'[1]2018_commission_structure-Start'!$A$21:$I$21,0)),0)</f>
        <v>0</v>
      </c>
      <c r="Q922" s="26">
        <f>IF($H922&gt;J922,MIN($H922-J922,K922-J922)*INDEX('[1]2018_commission_structure-Start'!$A$21:$I$24,MATCH($E922,'[1]2018_commission_structure-Start'!$A$21:$A$24,0), MATCH(Q$1,'[1]2018_commission_structure-Start'!$A$21:$I$21,0)),0)</f>
        <v>0</v>
      </c>
      <c r="R922" s="26">
        <f>IF($H922&gt;K922,MIN($H922-K922,L922-K922)*INDEX('[1]2018_commission_structure-Start'!$A$21:$I$24,MATCH($E922,'[1]2018_commission_structure-Start'!$A$21:$A$24,0), MATCH(R$1,'[1]2018_commission_structure-Start'!$A$21:$I$21,0)),0)</f>
        <v>0</v>
      </c>
      <c r="S922" s="26">
        <f>IF(H922&gt;L922,(H922-L922)*INDEX('[1]2018_commission_structure-Start'!$A$21:$I$24,MATCH($E922,'[1]2018_commission_structure-Start'!$A$21:$A$24,0),MATCH(S$1,'[1]2018_commission_structure-Start'!$A$21:$I$21,0)),0)</f>
        <v>0</v>
      </c>
      <c r="T922" s="28">
        <f t="shared" si="146"/>
        <v>99647.849999999991</v>
      </c>
      <c r="U922" s="28">
        <f t="shared" si="147"/>
        <v>192947.84999999998</v>
      </c>
      <c r="V922" s="28">
        <f>MIN(H922,I922)*INDEX('[1]2018_commission_structure-Start'!$A$15:$J$18,MATCH($E922,'[1]2018_commission_structure-Start'!$A$15:$A$18,0),MATCH(V$1,'[1]2018_commission_structure-Start'!$A$15:$J$15,0))</f>
        <v>99647.849999999991</v>
      </c>
      <c r="W922" s="26">
        <f>IF($H922&gt;I922,MIN($H922-I922,J922-I922)*INDEX('[1]2018_commission_structure-Start'!$A$15:$J$18,MATCH($E922,'[1]2018_commission_structure-Start'!$A$15:$A$18,0),MATCH(W$1,'[1]2018_commission_structure-Start'!$A$15:$J$15,0)),0)</f>
        <v>0</v>
      </c>
      <c r="X922" s="26">
        <f>IF($H922&gt;J922,MIN($H922-J922,K922-J922)*INDEX('[1]2018_commission_structure-Start'!$A$15:$J$18,MATCH($E922,'[1]2018_commission_structure-Start'!$A$15:$A$18,0),MATCH(X$1,'[1]2018_commission_structure-Start'!$A$15:$J$15,0)),0)</f>
        <v>0</v>
      </c>
      <c r="Y922" s="26">
        <f>IF($H922&gt;K922,MIN($H922-K922,L922-K922)*INDEX('[1]2018_commission_structure-Start'!$A$15:$J$18,MATCH($E922,'[1]2018_commission_structure-Start'!$A$15:$A$18,0),MATCH(Y$1,'[1]2018_commission_structure-Start'!$A$15:$J$15,0)),0)</f>
        <v>0</v>
      </c>
      <c r="Z922" s="26">
        <f>IF(H922&gt;L922,(H922-L922)*INDEX('[1]2018_commission_structure-Start'!$A$21:$I$24,MATCH($E922,'[1]2018_commission_structure-Start'!$A$21:$A$24,0),MATCH(Z$1,'[1]2018_commission_structure-Start'!$A$21:$I$21,0)),0)</f>
        <v>0</v>
      </c>
      <c r="AA922" s="28">
        <f t="shared" si="148"/>
        <v>99647.849999999991</v>
      </c>
      <c r="AB922" s="28">
        <f t="shared" si="149"/>
        <v>192947.84999999998</v>
      </c>
    </row>
    <row r="923" spans="1:28" x14ac:dyDescent="0.2">
      <c r="A923" s="25" t="str">
        <f t="shared" si="140"/>
        <v>Ward Mance</v>
      </c>
      <c r="B923" s="25">
        <v>4184483038</v>
      </c>
      <c r="C923" s="25" t="s">
        <v>1698</v>
      </c>
      <c r="D923" s="25" t="s">
        <v>1781</v>
      </c>
      <c r="E923" s="25" t="s">
        <v>29</v>
      </c>
      <c r="F923" s="25">
        <v>77207</v>
      </c>
      <c r="G923" s="25">
        <f>COUNTIF([1]deals_closed!D:D,B923)</f>
        <v>22</v>
      </c>
      <c r="H923" s="26">
        <f>SUMIF([1]deals_closed!D:D,B923,[1]deals_closed!C:C)</f>
        <v>658709</v>
      </c>
      <c r="I923" s="26">
        <f>VLOOKUP(E923,'[1]2018_commission_structure-Start'!$A$22:$I$24,9,FALSE)</f>
        <v>600000</v>
      </c>
      <c r="J923" s="26">
        <f t="shared" si="141"/>
        <v>750000</v>
      </c>
      <c r="K923" s="26">
        <f t="shared" si="142"/>
        <v>900000</v>
      </c>
      <c r="L923" s="26">
        <f t="shared" si="143"/>
        <v>1200000</v>
      </c>
      <c r="M923" s="27">
        <f t="shared" si="144"/>
        <v>1.0978483333333333</v>
      </c>
      <c r="N923" s="25" t="str">
        <f t="shared" si="145"/>
        <v>100-125%</v>
      </c>
      <c r="O923" s="28">
        <f>MIN(H923,I923)*INDEX('[1]2018_commission_structure-Start'!$A$21:$I$24,MATCH($E923,'[1]2018_commission_structure-Start'!$A$21:$A$24,0),MATCH(O$1,'[1]2018_commission_structure-Start'!$A$21:$I$21,0))</f>
        <v>78000</v>
      </c>
      <c r="P923" s="26">
        <f>IF(H923&gt;I923,MIN(H923-I923,J923-I923)*INDEX('[1]2018_commission_structure-Start'!$A$21:$I$24,MATCH($E923,'[1]2018_commission_structure-Start'!$A$21:$A$24,0), MATCH(P$1,'[1]2018_commission_structure-Start'!$A$21:$I$21,0)),0)</f>
        <v>9980.5300000000007</v>
      </c>
      <c r="Q923" s="26">
        <f>IF($H923&gt;J923,MIN($H923-J923,K923-J923)*INDEX('[1]2018_commission_structure-Start'!$A$21:$I$24,MATCH($E923,'[1]2018_commission_structure-Start'!$A$21:$A$24,0), MATCH(Q$1,'[1]2018_commission_structure-Start'!$A$21:$I$21,0)),0)</f>
        <v>0</v>
      </c>
      <c r="R923" s="26">
        <f>IF($H923&gt;K923,MIN($H923-K923,L923-K923)*INDEX('[1]2018_commission_structure-Start'!$A$21:$I$24,MATCH($E923,'[1]2018_commission_structure-Start'!$A$21:$A$24,0), MATCH(R$1,'[1]2018_commission_structure-Start'!$A$21:$I$21,0)),0)</f>
        <v>0</v>
      </c>
      <c r="S923" s="26">
        <f>IF(H923&gt;L923,(H923-L923)*INDEX('[1]2018_commission_structure-Start'!$A$21:$I$24,MATCH($E923,'[1]2018_commission_structure-Start'!$A$21:$A$24,0),MATCH(S$1,'[1]2018_commission_structure-Start'!$A$21:$I$21,0)),0)</f>
        <v>0</v>
      </c>
      <c r="T923" s="28">
        <f t="shared" si="146"/>
        <v>87980.53</v>
      </c>
      <c r="U923" s="28">
        <f t="shared" si="147"/>
        <v>165187.53</v>
      </c>
      <c r="V923" s="28">
        <f>MIN(H923,I923)*INDEX('[1]2018_commission_structure-Start'!$A$15:$J$18,MATCH($E923,'[1]2018_commission_structure-Start'!$A$15:$A$18,0),MATCH(V$1,'[1]2018_commission_structure-Start'!$A$15:$J$15,0))</f>
        <v>90000</v>
      </c>
      <c r="W923" s="26">
        <f>IF($H923&gt;I923,MIN($H923-I923,J923-I923)*INDEX('[1]2018_commission_structure-Start'!$A$15:$J$18,MATCH($E923,'[1]2018_commission_structure-Start'!$A$15:$A$18,0),MATCH(W$1,'[1]2018_commission_structure-Start'!$A$15:$J$15,0)),0)</f>
        <v>10567.619999999999</v>
      </c>
      <c r="X923" s="26">
        <f>IF($H923&gt;J923,MIN($H923-J923,K923-J923)*INDEX('[1]2018_commission_structure-Start'!$A$15:$J$18,MATCH($E923,'[1]2018_commission_structure-Start'!$A$15:$A$18,0),MATCH(X$1,'[1]2018_commission_structure-Start'!$A$15:$J$15,0)),0)</f>
        <v>0</v>
      </c>
      <c r="Y923" s="26">
        <f>IF($H923&gt;K923,MIN($H923-K923,L923-K923)*INDEX('[1]2018_commission_structure-Start'!$A$15:$J$18,MATCH($E923,'[1]2018_commission_structure-Start'!$A$15:$A$18,0),MATCH(Y$1,'[1]2018_commission_structure-Start'!$A$15:$J$15,0)),0)</f>
        <v>0</v>
      </c>
      <c r="Z923" s="26">
        <f>IF(H923&gt;L923,(H923-L923)*INDEX('[1]2018_commission_structure-Start'!$A$21:$I$24,MATCH($E923,'[1]2018_commission_structure-Start'!$A$21:$A$24,0),MATCH(Z$1,'[1]2018_commission_structure-Start'!$A$21:$I$21,0)),0)</f>
        <v>0</v>
      </c>
      <c r="AA923" s="28">
        <f t="shared" si="148"/>
        <v>100567.62</v>
      </c>
      <c r="AB923" s="28">
        <f t="shared" si="149"/>
        <v>177774.62</v>
      </c>
    </row>
    <row r="924" spans="1:28" x14ac:dyDescent="0.2">
      <c r="A924" s="25" t="str">
        <f t="shared" si="140"/>
        <v>Kitti Hedworth</v>
      </c>
      <c r="B924" s="25">
        <v>5828678620</v>
      </c>
      <c r="C924" s="25" t="s">
        <v>1782</v>
      </c>
      <c r="D924" s="25" t="s">
        <v>1783</v>
      </c>
      <c r="E924" s="25" t="s">
        <v>7</v>
      </c>
      <c r="F924" s="25">
        <v>52885</v>
      </c>
      <c r="G924" s="25">
        <f>COUNTIF([1]deals_closed!D:D,B924)</f>
        <v>25</v>
      </c>
      <c r="H924" s="26">
        <f>SUMIF([1]deals_closed!D:D,B924,[1]deals_closed!C:C)</f>
        <v>860242</v>
      </c>
      <c r="I924" s="26">
        <f>VLOOKUP(E924,'[1]2018_commission_structure-Start'!$A$22:$I$24,9,FALSE)</f>
        <v>500000</v>
      </c>
      <c r="J924" s="26">
        <f t="shared" si="141"/>
        <v>625000</v>
      </c>
      <c r="K924" s="26">
        <f t="shared" si="142"/>
        <v>750000</v>
      </c>
      <c r="L924" s="26">
        <f t="shared" si="143"/>
        <v>1000000</v>
      </c>
      <c r="M924" s="27">
        <f t="shared" si="144"/>
        <v>1.7204839999999999</v>
      </c>
      <c r="N924" s="25" t="str">
        <f t="shared" si="145"/>
        <v>150-200%</v>
      </c>
      <c r="O924" s="28">
        <f>MIN(H924,I924)*INDEX('[1]2018_commission_structure-Start'!$A$21:$I$24,MATCH($E924,'[1]2018_commission_structure-Start'!$A$21:$A$24,0),MATCH(O$1,'[1]2018_commission_structure-Start'!$A$21:$I$21,0))</f>
        <v>50000</v>
      </c>
      <c r="P924" s="26">
        <f>IF(H924&gt;I924,MIN(H924-I924,J924-I924)*INDEX('[1]2018_commission_structure-Start'!$A$21:$I$24,MATCH($E924,'[1]2018_commission_structure-Start'!$A$21:$A$24,0), MATCH(P$1,'[1]2018_commission_structure-Start'!$A$21:$I$21,0)),0)</f>
        <v>18750</v>
      </c>
      <c r="Q924" s="26">
        <f>IF($H924&gt;J924,MIN($H924-J924,K924-J924)*INDEX('[1]2018_commission_structure-Start'!$A$21:$I$24,MATCH($E924,'[1]2018_commission_structure-Start'!$A$21:$A$24,0), MATCH(Q$1,'[1]2018_commission_structure-Start'!$A$21:$I$21,0)),0)</f>
        <v>22500</v>
      </c>
      <c r="R924" s="26">
        <f>IF($H924&gt;K924,MIN($H924-K924,L924-K924)*INDEX('[1]2018_commission_structure-Start'!$A$21:$I$24,MATCH($E924,'[1]2018_commission_structure-Start'!$A$21:$A$24,0), MATCH(R$1,'[1]2018_commission_structure-Start'!$A$21:$I$21,0)),0)</f>
        <v>24253.24</v>
      </c>
      <c r="S924" s="26">
        <f>IF(H924&gt;L924,(H924-L924)*INDEX('[1]2018_commission_structure-Start'!$A$21:$I$24,MATCH($E924,'[1]2018_commission_structure-Start'!$A$21:$A$24,0),MATCH(S$1,'[1]2018_commission_structure-Start'!$A$21:$I$21,0)),0)</f>
        <v>0</v>
      </c>
      <c r="T924" s="28">
        <f t="shared" si="146"/>
        <v>115503.24</v>
      </c>
      <c r="U924" s="28">
        <f t="shared" si="147"/>
        <v>168388.24</v>
      </c>
      <c r="V924" s="28">
        <f>MIN(H924,I924)*INDEX('[1]2018_commission_structure-Start'!$A$15:$J$18,MATCH($E924,'[1]2018_commission_structure-Start'!$A$15:$A$18,0),MATCH(V$1,'[1]2018_commission_structure-Start'!$A$15:$J$15,0))</f>
        <v>60000</v>
      </c>
      <c r="W924" s="26">
        <f>IF($H924&gt;I924,MIN($H924-I924,J924-I924)*INDEX('[1]2018_commission_structure-Start'!$A$15:$J$18,MATCH($E924,'[1]2018_commission_structure-Start'!$A$15:$A$18,0),MATCH(W$1,'[1]2018_commission_structure-Start'!$A$15:$J$15,0)),0)</f>
        <v>21250</v>
      </c>
      <c r="X924" s="26">
        <f>IF($H924&gt;J924,MIN($H924-J924,K924-J924)*INDEX('[1]2018_commission_structure-Start'!$A$15:$J$18,MATCH($E924,'[1]2018_commission_structure-Start'!$A$15:$A$18,0),MATCH(X$1,'[1]2018_commission_structure-Start'!$A$15:$J$15,0)),0)</f>
        <v>25000</v>
      </c>
      <c r="Y924" s="26">
        <f>IF($H924&gt;K924,MIN($H924-K924,L924-K924)*INDEX('[1]2018_commission_structure-Start'!$A$15:$J$18,MATCH($E924,'[1]2018_commission_structure-Start'!$A$15:$A$18,0),MATCH(Y$1,'[1]2018_commission_structure-Start'!$A$15:$J$15,0)),0)</f>
        <v>24253.24</v>
      </c>
      <c r="Z924" s="26">
        <f>IF(H924&gt;L924,(H924-L924)*INDEX('[1]2018_commission_structure-Start'!$A$21:$I$24,MATCH($E924,'[1]2018_commission_structure-Start'!$A$21:$A$24,0),MATCH(Z$1,'[1]2018_commission_structure-Start'!$A$21:$I$21,0)),0)</f>
        <v>0</v>
      </c>
      <c r="AA924" s="28">
        <f t="shared" si="148"/>
        <v>130503.24</v>
      </c>
      <c r="AB924" s="28">
        <f t="shared" si="149"/>
        <v>183388.24</v>
      </c>
    </row>
    <row r="925" spans="1:28" x14ac:dyDescent="0.2">
      <c r="A925" s="25" t="str">
        <f t="shared" si="140"/>
        <v>Jessica Derye-Barrett</v>
      </c>
      <c r="B925" s="25">
        <v>1420239228</v>
      </c>
      <c r="C925" s="25" t="s">
        <v>1662</v>
      </c>
      <c r="D925" s="25" t="s">
        <v>1784</v>
      </c>
      <c r="E925" s="25" t="s">
        <v>29</v>
      </c>
      <c r="F925" s="25">
        <v>62855</v>
      </c>
      <c r="G925" s="25">
        <f>COUNTIF([1]deals_closed!D:D,B925)</f>
        <v>16</v>
      </c>
      <c r="H925" s="26">
        <f>SUMIF([1]deals_closed!D:D,B925,[1]deals_closed!C:C)</f>
        <v>593010</v>
      </c>
      <c r="I925" s="26">
        <f>VLOOKUP(E925,'[1]2018_commission_structure-Start'!$A$22:$I$24,9,FALSE)</f>
        <v>600000</v>
      </c>
      <c r="J925" s="26">
        <f t="shared" si="141"/>
        <v>750000</v>
      </c>
      <c r="K925" s="26">
        <f t="shared" si="142"/>
        <v>900000</v>
      </c>
      <c r="L925" s="26">
        <f t="shared" si="143"/>
        <v>1200000</v>
      </c>
      <c r="M925" s="27">
        <f t="shared" si="144"/>
        <v>0.98834999999999995</v>
      </c>
      <c r="N925" s="25" t="str">
        <f t="shared" si="145"/>
        <v>0-100%</v>
      </c>
      <c r="O925" s="28">
        <f>MIN(H925,I925)*INDEX('[1]2018_commission_structure-Start'!$A$21:$I$24,MATCH($E925,'[1]2018_commission_structure-Start'!$A$21:$A$24,0),MATCH(O$1,'[1]2018_commission_structure-Start'!$A$21:$I$21,0))</f>
        <v>77091.3</v>
      </c>
      <c r="P925" s="26">
        <f>IF(H925&gt;I925,MIN(H925-I925,J925-I925)*INDEX('[1]2018_commission_structure-Start'!$A$21:$I$24,MATCH($E925,'[1]2018_commission_structure-Start'!$A$21:$A$24,0), MATCH(P$1,'[1]2018_commission_structure-Start'!$A$21:$I$21,0)),0)</f>
        <v>0</v>
      </c>
      <c r="Q925" s="26">
        <f>IF($H925&gt;J925,MIN($H925-J925,K925-J925)*INDEX('[1]2018_commission_structure-Start'!$A$21:$I$24,MATCH($E925,'[1]2018_commission_structure-Start'!$A$21:$A$24,0), MATCH(Q$1,'[1]2018_commission_structure-Start'!$A$21:$I$21,0)),0)</f>
        <v>0</v>
      </c>
      <c r="R925" s="26">
        <f>IF($H925&gt;K925,MIN($H925-K925,L925-K925)*INDEX('[1]2018_commission_structure-Start'!$A$21:$I$24,MATCH($E925,'[1]2018_commission_structure-Start'!$A$21:$A$24,0), MATCH(R$1,'[1]2018_commission_structure-Start'!$A$21:$I$21,0)),0)</f>
        <v>0</v>
      </c>
      <c r="S925" s="26">
        <f>IF(H925&gt;L925,(H925-L925)*INDEX('[1]2018_commission_structure-Start'!$A$21:$I$24,MATCH($E925,'[1]2018_commission_structure-Start'!$A$21:$A$24,0),MATCH(S$1,'[1]2018_commission_structure-Start'!$A$21:$I$21,0)),0)</f>
        <v>0</v>
      </c>
      <c r="T925" s="28">
        <f t="shared" si="146"/>
        <v>77091.3</v>
      </c>
      <c r="U925" s="28">
        <f t="shared" si="147"/>
        <v>139946.29999999999</v>
      </c>
      <c r="V925" s="28">
        <f>MIN(H925,I925)*INDEX('[1]2018_commission_structure-Start'!$A$15:$J$18,MATCH($E925,'[1]2018_commission_structure-Start'!$A$15:$A$18,0),MATCH(V$1,'[1]2018_commission_structure-Start'!$A$15:$J$15,0))</f>
        <v>88951.5</v>
      </c>
      <c r="W925" s="26">
        <f>IF($H925&gt;I925,MIN($H925-I925,J925-I925)*INDEX('[1]2018_commission_structure-Start'!$A$15:$J$18,MATCH($E925,'[1]2018_commission_structure-Start'!$A$15:$A$18,0),MATCH(W$1,'[1]2018_commission_structure-Start'!$A$15:$J$15,0)),0)</f>
        <v>0</v>
      </c>
      <c r="X925" s="26">
        <f>IF($H925&gt;J925,MIN($H925-J925,K925-J925)*INDEX('[1]2018_commission_structure-Start'!$A$15:$J$18,MATCH($E925,'[1]2018_commission_structure-Start'!$A$15:$A$18,0),MATCH(X$1,'[1]2018_commission_structure-Start'!$A$15:$J$15,0)),0)</f>
        <v>0</v>
      </c>
      <c r="Y925" s="26">
        <f>IF($H925&gt;K925,MIN($H925-K925,L925-K925)*INDEX('[1]2018_commission_structure-Start'!$A$15:$J$18,MATCH($E925,'[1]2018_commission_structure-Start'!$A$15:$A$18,0),MATCH(Y$1,'[1]2018_commission_structure-Start'!$A$15:$J$15,0)),0)</f>
        <v>0</v>
      </c>
      <c r="Z925" s="26">
        <f>IF(H925&gt;L925,(H925-L925)*INDEX('[1]2018_commission_structure-Start'!$A$21:$I$24,MATCH($E925,'[1]2018_commission_structure-Start'!$A$21:$A$24,0),MATCH(Z$1,'[1]2018_commission_structure-Start'!$A$21:$I$21,0)),0)</f>
        <v>0</v>
      </c>
      <c r="AA925" s="28">
        <f t="shared" si="148"/>
        <v>88951.5</v>
      </c>
      <c r="AB925" s="28">
        <f t="shared" si="149"/>
        <v>151806.5</v>
      </c>
    </row>
    <row r="926" spans="1:28" x14ac:dyDescent="0.2">
      <c r="A926" s="25" t="str">
        <f t="shared" si="140"/>
        <v>Netti Scullion</v>
      </c>
      <c r="B926" s="25">
        <v>397599129</v>
      </c>
      <c r="C926" s="25" t="s">
        <v>1785</v>
      </c>
      <c r="D926" s="25" t="s">
        <v>1786</v>
      </c>
      <c r="E926" s="25" t="s">
        <v>7</v>
      </c>
      <c r="F926" s="25">
        <v>32665</v>
      </c>
      <c r="G926" s="25">
        <f>COUNTIF([1]deals_closed!D:D,B926)</f>
        <v>20</v>
      </c>
      <c r="H926" s="26">
        <f>SUMIF([1]deals_closed!D:D,B926,[1]deals_closed!C:C)</f>
        <v>684528</v>
      </c>
      <c r="I926" s="26">
        <f>VLOOKUP(E926,'[1]2018_commission_structure-Start'!$A$22:$I$24,9,FALSE)</f>
        <v>500000</v>
      </c>
      <c r="J926" s="26">
        <f t="shared" si="141"/>
        <v>625000</v>
      </c>
      <c r="K926" s="26">
        <f t="shared" si="142"/>
        <v>750000</v>
      </c>
      <c r="L926" s="26">
        <f t="shared" si="143"/>
        <v>1000000</v>
      </c>
      <c r="M926" s="27">
        <f t="shared" si="144"/>
        <v>1.3690560000000001</v>
      </c>
      <c r="N926" s="25" t="str">
        <f t="shared" si="145"/>
        <v>125-150%</v>
      </c>
      <c r="O926" s="28">
        <f>MIN(H926,I926)*INDEX('[1]2018_commission_structure-Start'!$A$21:$I$24,MATCH($E926,'[1]2018_commission_structure-Start'!$A$21:$A$24,0),MATCH(O$1,'[1]2018_commission_structure-Start'!$A$21:$I$21,0))</f>
        <v>50000</v>
      </c>
      <c r="P926" s="26">
        <f>IF(H926&gt;I926,MIN(H926-I926,J926-I926)*INDEX('[1]2018_commission_structure-Start'!$A$21:$I$24,MATCH($E926,'[1]2018_commission_structure-Start'!$A$21:$A$24,0), MATCH(P$1,'[1]2018_commission_structure-Start'!$A$21:$I$21,0)),0)</f>
        <v>18750</v>
      </c>
      <c r="Q926" s="26">
        <f>IF($H926&gt;J926,MIN($H926-J926,K926-J926)*INDEX('[1]2018_commission_structure-Start'!$A$21:$I$24,MATCH($E926,'[1]2018_commission_structure-Start'!$A$21:$A$24,0), MATCH(Q$1,'[1]2018_commission_structure-Start'!$A$21:$I$21,0)),0)</f>
        <v>10715.039999999999</v>
      </c>
      <c r="R926" s="26">
        <f>IF($H926&gt;K926,MIN($H926-K926,L926-K926)*INDEX('[1]2018_commission_structure-Start'!$A$21:$I$24,MATCH($E926,'[1]2018_commission_structure-Start'!$A$21:$A$24,0), MATCH(R$1,'[1]2018_commission_structure-Start'!$A$21:$I$21,0)),0)</f>
        <v>0</v>
      </c>
      <c r="S926" s="26">
        <f>IF(H926&gt;L926,(H926-L926)*INDEX('[1]2018_commission_structure-Start'!$A$21:$I$24,MATCH($E926,'[1]2018_commission_structure-Start'!$A$21:$A$24,0),MATCH(S$1,'[1]2018_commission_structure-Start'!$A$21:$I$21,0)),0)</f>
        <v>0</v>
      </c>
      <c r="T926" s="28">
        <f t="shared" si="146"/>
        <v>79465.039999999994</v>
      </c>
      <c r="U926" s="28">
        <f t="shared" si="147"/>
        <v>112130.04</v>
      </c>
      <c r="V926" s="28">
        <f>MIN(H926,I926)*INDEX('[1]2018_commission_structure-Start'!$A$15:$J$18,MATCH($E926,'[1]2018_commission_structure-Start'!$A$15:$A$18,0),MATCH(V$1,'[1]2018_commission_structure-Start'!$A$15:$J$15,0))</f>
        <v>60000</v>
      </c>
      <c r="W926" s="26">
        <f>IF($H926&gt;I926,MIN($H926-I926,J926-I926)*INDEX('[1]2018_commission_structure-Start'!$A$15:$J$18,MATCH($E926,'[1]2018_commission_structure-Start'!$A$15:$A$18,0),MATCH(W$1,'[1]2018_commission_structure-Start'!$A$15:$J$15,0)),0)</f>
        <v>21250</v>
      </c>
      <c r="X926" s="26">
        <f>IF($H926&gt;J926,MIN($H926-J926,K926-J926)*INDEX('[1]2018_commission_structure-Start'!$A$15:$J$18,MATCH($E926,'[1]2018_commission_structure-Start'!$A$15:$A$18,0),MATCH(X$1,'[1]2018_commission_structure-Start'!$A$15:$J$15,0)),0)</f>
        <v>11905.6</v>
      </c>
      <c r="Y926" s="26">
        <f>IF($H926&gt;K926,MIN($H926-K926,L926-K926)*INDEX('[1]2018_commission_structure-Start'!$A$15:$J$18,MATCH($E926,'[1]2018_commission_structure-Start'!$A$15:$A$18,0),MATCH(Y$1,'[1]2018_commission_structure-Start'!$A$15:$J$15,0)),0)</f>
        <v>0</v>
      </c>
      <c r="Z926" s="26">
        <f>IF(H926&gt;L926,(H926-L926)*INDEX('[1]2018_commission_structure-Start'!$A$21:$I$24,MATCH($E926,'[1]2018_commission_structure-Start'!$A$21:$A$24,0),MATCH(Z$1,'[1]2018_commission_structure-Start'!$A$21:$I$21,0)),0)</f>
        <v>0</v>
      </c>
      <c r="AA926" s="28">
        <f t="shared" si="148"/>
        <v>93155.6</v>
      </c>
      <c r="AB926" s="28">
        <f t="shared" si="149"/>
        <v>125820.6</v>
      </c>
    </row>
    <row r="927" spans="1:28" x14ac:dyDescent="0.2">
      <c r="A927" s="25" t="str">
        <f t="shared" si="140"/>
        <v>Kimberlyn Maffia</v>
      </c>
      <c r="B927" s="25">
        <v>3156820482</v>
      </c>
      <c r="C927" s="25" t="s">
        <v>1787</v>
      </c>
      <c r="D927" s="25" t="s">
        <v>1788</v>
      </c>
      <c r="E927" s="25" t="s">
        <v>10</v>
      </c>
      <c r="F927" s="25">
        <v>121894</v>
      </c>
      <c r="G927" s="25">
        <f>COUNTIF([1]deals_closed!D:D,B927)</f>
        <v>24</v>
      </c>
      <c r="H927" s="26">
        <f>SUMIF([1]deals_closed!D:D,B927,[1]deals_closed!C:C)</f>
        <v>765238</v>
      </c>
      <c r="I927" s="26">
        <f>VLOOKUP(E927,'[1]2018_commission_structure-Start'!$A$22:$I$24,9,FALSE)</f>
        <v>750000</v>
      </c>
      <c r="J927" s="26">
        <f t="shared" si="141"/>
        <v>937500</v>
      </c>
      <c r="K927" s="26">
        <f t="shared" si="142"/>
        <v>1125000</v>
      </c>
      <c r="L927" s="26">
        <f t="shared" si="143"/>
        <v>1500000</v>
      </c>
      <c r="M927" s="27">
        <f t="shared" si="144"/>
        <v>1.0203173333333333</v>
      </c>
      <c r="N927" s="25" t="str">
        <f t="shared" si="145"/>
        <v>100-125%</v>
      </c>
      <c r="O927" s="28">
        <f>MIN(H927,I927)*INDEX('[1]2018_commission_structure-Start'!$A$21:$I$24,MATCH($E927,'[1]2018_commission_structure-Start'!$A$21:$A$24,0),MATCH(O$1,'[1]2018_commission_structure-Start'!$A$21:$I$21,0))</f>
        <v>112500</v>
      </c>
      <c r="P927" s="26">
        <f>IF(H927&gt;I927,MIN(H927-I927,J927-I927)*INDEX('[1]2018_commission_structure-Start'!$A$21:$I$24,MATCH($E927,'[1]2018_commission_structure-Start'!$A$21:$A$24,0), MATCH(P$1,'[1]2018_commission_structure-Start'!$A$21:$I$21,0)),0)</f>
        <v>2895.2200000000003</v>
      </c>
      <c r="Q927" s="26">
        <f>IF($H927&gt;J927,MIN($H927-J927,K927-J927)*INDEX('[1]2018_commission_structure-Start'!$A$21:$I$24,MATCH($E927,'[1]2018_commission_structure-Start'!$A$21:$A$24,0), MATCH(Q$1,'[1]2018_commission_structure-Start'!$A$21:$I$21,0)),0)</f>
        <v>0</v>
      </c>
      <c r="R927" s="26">
        <f>IF($H927&gt;K927,MIN($H927-K927,L927-K927)*INDEX('[1]2018_commission_structure-Start'!$A$21:$I$24,MATCH($E927,'[1]2018_commission_structure-Start'!$A$21:$A$24,0), MATCH(R$1,'[1]2018_commission_structure-Start'!$A$21:$I$21,0)),0)</f>
        <v>0</v>
      </c>
      <c r="S927" s="26">
        <f>IF(H927&gt;L927,(H927-L927)*INDEX('[1]2018_commission_structure-Start'!$A$21:$I$24,MATCH($E927,'[1]2018_commission_structure-Start'!$A$21:$A$24,0),MATCH(S$1,'[1]2018_commission_structure-Start'!$A$21:$I$21,0)),0)</f>
        <v>0</v>
      </c>
      <c r="T927" s="28">
        <f t="shared" si="146"/>
        <v>115395.22</v>
      </c>
      <c r="U927" s="28">
        <f t="shared" si="147"/>
        <v>237289.22</v>
      </c>
      <c r="V927" s="28">
        <f>MIN(H927,I927)*INDEX('[1]2018_commission_structure-Start'!$A$15:$J$18,MATCH($E927,'[1]2018_commission_structure-Start'!$A$15:$A$18,0),MATCH(V$1,'[1]2018_commission_structure-Start'!$A$15:$J$15,0))</f>
        <v>112500</v>
      </c>
      <c r="W927" s="26">
        <f>IF($H927&gt;I927,MIN($H927-I927,J927-I927)*INDEX('[1]2018_commission_structure-Start'!$A$15:$J$18,MATCH($E927,'[1]2018_commission_structure-Start'!$A$15:$A$18,0),MATCH(W$1,'[1]2018_commission_structure-Start'!$A$15:$J$15,0)),0)</f>
        <v>3352.36</v>
      </c>
      <c r="X927" s="26">
        <f>IF($H927&gt;J927,MIN($H927-J927,K927-J927)*INDEX('[1]2018_commission_structure-Start'!$A$15:$J$18,MATCH($E927,'[1]2018_commission_structure-Start'!$A$15:$A$18,0),MATCH(X$1,'[1]2018_commission_structure-Start'!$A$15:$J$15,0)),0)</f>
        <v>0</v>
      </c>
      <c r="Y927" s="26">
        <f>IF($H927&gt;K927,MIN($H927-K927,L927-K927)*INDEX('[1]2018_commission_structure-Start'!$A$15:$J$18,MATCH($E927,'[1]2018_commission_structure-Start'!$A$15:$A$18,0),MATCH(Y$1,'[1]2018_commission_structure-Start'!$A$15:$J$15,0)),0)</f>
        <v>0</v>
      </c>
      <c r="Z927" s="26">
        <f>IF(H927&gt;L927,(H927-L927)*INDEX('[1]2018_commission_structure-Start'!$A$21:$I$24,MATCH($E927,'[1]2018_commission_structure-Start'!$A$21:$A$24,0),MATCH(Z$1,'[1]2018_commission_structure-Start'!$A$21:$I$21,0)),0)</f>
        <v>0</v>
      </c>
      <c r="AA927" s="28">
        <f t="shared" si="148"/>
        <v>115852.36</v>
      </c>
      <c r="AB927" s="28">
        <f t="shared" si="149"/>
        <v>237746.36</v>
      </c>
    </row>
    <row r="928" spans="1:28" x14ac:dyDescent="0.2">
      <c r="A928" s="25" t="str">
        <f t="shared" si="140"/>
        <v>Saree Exrol</v>
      </c>
      <c r="B928" s="25">
        <v>7688943361</v>
      </c>
      <c r="C928" s="25" t="s">
        <v>1789</v>
      </c>
      <c r="D928" s="25" t="s">
        <v>1790</v>
      </c>
      <c r="E928" s="25" t="s">
        <v>10</v>
      </c>
      <c r="F928" s="25">
        <v>113364</v>
      </c>
      <c r="G928" s="25">
        <f>COUNTIF([1]deals_closed!D:D,B928)</f>
        <v>24</v>
      </c>
      <c r="H928" s="26">
        <f>SUMIF([1]deals_closed!D:D,B928,[1]deals_closed!C:C)</f>
        <v>818193</v>
      </c>
      <c r="I928" s="26">
        <f>VLOOKUP(E928,'[1]2018_commission_structure-Start'!$A$22:$I$24,9,FALSE)</f>
        <v>750000</v>
      </c>
      <c r="J928" s="26">
        <f t="shared" si="141"/>
        <v>937500</v>
      </c>
      <c r="K928" s="26">
        <f t="shared" si="142"/>
        <v>1125000</v>
      </c>
      <c r="L928" s="26">
        <f t="shared" si="143"/>
        <v>1500000</v>
      </c>
      <c r="M928" s="27">
        <f t="shared" si="144"/>
        <v>1.090924</v>
      </c>
      <c r="N928" s="25" t="str">
        <f t="shared" si="145"/>
        <v>100-125%</v>
      </c>
      <c r="O928" s="28">
        <f>MIN(H928,I928)*INDEX('[1]2018_commission_structure-Start'!$A$21:$I$24,MATCH($E928,'[1]2018_commission_structure-Start'!$A$21:$A$24,0),MATCH(O$1,'[1]2018_commission_structure-Start'!$A$21:$I$21,0))</f>
        <v>112500</v>
      </c>
      <c r="P928" s="26">
        <f>IF(H928&gt;I928,MIN(H928-I928,J928-I928)*INDEX('[1]2018_commission_structure-Start'!$A$21:$I$24,MATCH($E928,'[1]2018_commission_structure-Start'!$A$21:$A$24,0), MATCH(P$1,'[1]2018_commission_structure-Start'!$A$21:$I$21,0)),0)</f>
        <v>12956.67</v>
      </c>
      <c r="Q928" s="26">
        <f>IF($H928&gt;J928,MIN($H928-J928,K928-J928)*INDEX('[1]2018_commission_structure-Start'!$A$21:$I$24,MATCH($E928,'[1]2018_commission_structure-Start'!$A$21:$A$24,0), MATCH(Q$1,'[1]2018_commission_structure-Start'!$A$21:$I$21,0)),0)</f>
        <v>0</v>
      </c>
      <c r="R928" s="26">
        <f>IF($H928&gt;K928,MIN($H928-K928,L928-K928)*INDEX('[1]2018_commission_structure-Start'!$A$21:$I$24,MATCH($E928,'[1]2018_commission_structure-Start'!$A$21:$A$24,0), MATCH(R$1,'[1]2018_commission_structure-Start'!$A$21:$I$21,0)),0)</f>
        <v>0</v>
      </c>
      <c r="S928" s="26">
        <f>IF(H928&gt;L928,(H928-L928)*INDEX('[1]2018_commission_structure-Start'!$A$21:$I$24,MATCH($E928,'[1]2018_commission_structure-Start'!$A$21:$A$24,0),MATCH(S$1,'[1]2018_commission_structure-Start'!$A$21:$I$21,0)),0)</f>
        <v>0</v>
      </c>
      <c r="T928" s="28">
        <f t="shared" si="146"/>
        <v>125456.67</v>
      </c>
      <c r="U928" s="28">
        <f t="shared" si="147"/>
        <v>238820.66999999998</v>
      </c>
      <c r="V928" s="28">
        <f>MIN(H928,I928)*INDEX('[1]2018_commission_structure-Start'!$A$15:$J$18,MATCH($E928,'[1]2018_commission_structure-Start'!$A$15:$A$18,0),MATCH(V$1,'[1]2018_commission_structure-Start'!$A$15:$J$15,0))</f>
        <v>112500</v>
      </c>
      <c r="W928" s="26">
        <f>IF($H928&gt;I928,MIN($H928-I928,J928-I928)*INDEX('[1]2018_commission_structure-Start'!$A$15:$J$18,MATCH($E928,'[1]2018_commission_structure-Start'!$A$15:$A$18,0),MATCH(W$1,'[1]2018_commission_structure-Start'!$A$15:$J$15,0)),0)</f>
        <v>15002.460000000001</v>
      </c>
      <c r="X928" s="26">
        <f>IF($H928&gt;J928,MIN($H928-J928,K928-J928)*INDEX('[1]2018_commission_structure-Start'!$A$15:$J$18,MATCH($E928,'[1]2018_commission_structure-Start'!$A$15:$A$18,0),MATCH(X$1,'[1]2018_commission_structure-Start'!$A$15:$J$15,0)),0)</f>
        <v>0</v>
      </c>
      <c r="Y928" s="26">
        <f>IF($H928&gt;K928,MIN($H928-K928,L928-K928)*INDEX('[1]2018_commission_structure-Start'!$A$15:$J$18,MATCH($E928,'[1]2018_commission_structure-Start'!$A$15:$A$18,0),MATCH(Y$1,'[1]2018_commission_structure-Start'!$A$15:$J$15,0)),0)</f>
        <v>0</v>
      </c>
      <c r="Z928" s="26">
        <f>IF(H928&gt;L928,(H928-L928)*INDEX('[1]2018_commission_structure-Start'!$A$21:$I$24,MATCH($E928,'[1]2018_commission_structure-Start'!$A$21:$A$24,0),MATCH(Z$1,'[1]2018_commission_structure-Start'!$A$21:$I$21,0)),0)</f>
        <v>0</v>
      </c>
      <c r="AA928" s="28">
        <f t="shared" si="148"/>
        <v>127502.46</v>
      </c>
      <c r="AB928" s="28">
        <f t="shared" si="149"/>
        <v>240866.46000000002</v>
      </c>
    </row>
    <row r="929" spans="1:28" x14ac:dyDescent="0.2">
      <c r="A929" s="25" t="str">
        <f t="shared" si="140"/>
        <v>Packston Gamlin</v>
      </c>
      <c r="B929" s="25">
        <v>3560320844</v>
      </c>
      <c r="C929" s="25" t="s">
        <v>1791</v>
      </c>
      <c r="D929" s="25" t="s">
        <v>1792</v>
      </c>
      <c r="E929" s="25" t="s">
        <v>29</v>
      </c>
      <c r="F929" s="25">
        <v>72341</v>
      </c>
      <c r="G929" s="25">
        <f>COUNTIF([1]deals_closed!D:D,B929)</f>
        <v>22</v>
      </c>
      <c r="H929" s="26">
        <f>SUMIF([1]deals_closed!D:D,B929,[1]deals_closed!C:C)</f>
        <v>792767</v>
      </c>
      <c r="I929" s="26">
        <f>VLOOKUP(E929,'[1]2018_commission_structure-Start'!$A$22:$I$24,9,FALSE)</f>
        <v>600000</v>
      </c>
      <c r="J929" s="26">
        <f t="shared" si="141"/>
        <v>750000</v>
      </c>
      <c r="K929" s="26">
        <f t="shared" si="142"/>
        <v>900000</v>
      </c>
      <c r="L929" s="26">
        <f t="shared" si="143"/>
        <v>1200000</v>
      </c>
      <c r="M929" s="27">
        <f t="shared" si="144"/>
        <v>1.3212783333333333</v>
      </c>
      <c r="N929" s="25" t="str">
        <f t="shared" si="145"/>
        <v>125-150%</v>
      </c>
      <c r="O929" s="28">
        <f>MIN(H929,I929)*INDEX('[1]2018_commission_structure-Start'!$A$21:$I$24,MATCH($E929,'[1]2018_commission_structure-Start'!$A$21:$A$24,0),MATCH(O$1,'[1]2018_commission_structure-Start'!$A$21:$I$21,0))</f>
        <v>78000</v>
      </c>
      <c r="P929" s="26">
        <f>IF(H929&gt;I929,MIN(H929-I929,J929-I929)*INDEX('[1]2018_commission_structure-Start'!$A$21:$I$24,MATCH($E929,'[1]2018_commission_structure-Start'!$A$21:$A$24,0), MATCH(P$1,'[1]2018_commission_structure-Start'!$A$21:$I$21,0)),0)</f>
        <v>25500.000000000004</v>
      </c>
      <c r="Q929" s="26">
        <f>IF($H929&gt;J929,MIN($H929-J929,K929-J929)*INDEX('[1]2018_commission_structure-Start'!$A$21:$I$24,MATCH($E929,'[1]2018_commission_structure-Start'!$A$21:$A$24,0), MATCH(Q$1,'[1]2018_commission_structure-Start'!$A$21:$I$21,0)),0)</f>
        <v>8981.07</v>
      </c>
      <c r="R929" s="26">
        <f>IF($H929&gt;K929,MIN($H929-K929,L929-K929)*INDEX('[1]2018_commission_structure-Start'!$A$21:$I$24,MATCH($E929,'[1]2018_commission_structure-Start'!$A$21:$A$24,0), MATCH(R$1,'[1]2018_commission_structure-Start'!$A$21:$I$21,0)),0)</f>
        <v>0</v>
      </c>
      <c r="S929" s="26">
        <f>IF(H929&gt;L929,(H929-L929)*INDEX('[1]2018_commission_structure-Start'!$A$21:$I$24,MATCH($E929,'[1]2018_commission_structure-Start'!$A$21:$A$24,0),MATCH(S$1,'[1]2018_commission_structure-Start'!$A$21:$I$21,0)),0)</f>
        <v>0</v>
      </c>
      <c r="T929" s="28">
        <f t="shared" si="146"/>
        <v>112481.07</v>
      </c>
      <c r="U929" s="28">
        <f t="shared" si="147"/>
        <v>184822.07</v>
      </c>
      <c r="V929" s="28">
        <f>MIN(H929,I929)*INDEX('[1]2018_commission_structure-Start'!$A$15:$J$18,MATCH($E929,'[1]2018_commission_structure-Start'!$A$15:$A$18,0),MATCH(V$1,'[1]2018_commission_structure-Start'!$A$15:$J$15,0))</f>
        <v>90000</v>
      </c>
      <c r="W929" s="26">
        <f>IF($H929&gt;I929,MIN($H929-I929,J929-I929)*INDEX('[1]2018_commission_structure-Start'!$A$15:$J$18,MATCH($E929,'[1]2018_commission_structure-Start'!$A$15:$A$18,0),MATCH(W$1,'[1]2018_commission_structure-Start'!$A$15:$J$15,0)),0)</f>
        <v>27000</v>
      </c>
      <c r="X929" s="26">
        <f>IF($H929&gt;J929,MIN($H929-J929,K929-J929)*INDEX('[1]2018_commission_structure-Start'!$A$15:$J$18,MATCH($E929,'[1]2018_commission_structure-Start'!$A$15:$A$18,0),MATCH(X$1,'[1]2018_commission_structure-Start'!$A$15:$J$15,0)),0)</f>
        <v>10691.75</v>
      </c>
      <c r="Y929" s="26">
        <f>IF($H929&gt;K929,MIN($H929-K929,L929-K929)*INDEX('[1]2018_commission_structure-Start'!$A$15:$J$18,MATCH($E929,'[1]2018_commission_structure-Start'!$A$15:$A$18,0),MATCH(Y$1,'[1]2018_commission_structure-Start'!$A$15:$J$15,0)),0)</f>
        <v>0</v>
      </c>
      <c r="Z929" s="26">
        <f>IF(H929&gt;L929,(H929-L929)*INDEX('[1]2018_commission_structure-Start'!$A$21:$I$24,MATCH($E929,'[1]2018_commission_structure-Start'!$A$21:$A$24,0),MATCH(Z$1,'[1]2018_commission_structure-Start'!$A$21:$I$21,0)),0)</f>
        <v>0</v>
      </c>
      <c r="AA929" s="28">
        <f t="shared" si="148"/>
        <v>127691.75</v>
      </c>
      <c r="AB929" s="28">
        <f t="shared" si="149"/>
        <v>200032.75</v>
      </c>
    </row>
    <row r="930" spans="1:28" x14ac:dyDescent="0.2">
      <c r="A930" s="25" t="str">
        <f t="shared" si="140"/>
        <v>Barr Orring</v>
      </c>
      <c r="B930" s="25">
        <v>2908560011</v>
      </c>
      <c r="C930" s="25" t="s">
        <v>1793</v>
      </c>
      <c r="D930" s="25" t="s">
        <v>1794</v>
      </c>
      <c r="E930" s="25" t="s">
        <v>10</v>
      </c>
      <c r="F930" s="25">
        <v>103276</v>
      </c>
      <c r="G930" s="25">
        <f>COUNTIF([1]deals_closed!D:D,B930)</f>
        <v>28</v>
      </c>
      <c r="H930" s="26">
        <f>SUMIF([1]deals_closed!D:D,B930,[1]deals_closed!C:C)</f>
        <v>930406</v>
      </c>
      <c r="I930" s="26">
        <f>VLOOKUP(E930,'[1]2018_commission_structure-Start'!$A$22:$I$24,9,FALSE)</f>
        <v>750000</v>
      </c>
      <c r="J930" s="26">
        <f t="shared" si="141"/>
        <v>937500</v>
      </c>
      <c r="K930" s="26">
        <f t="shared" si="142"/>
        <v>1125000</v>
      </c>
      <c r="L930" s="26">
        <f t="shared" si="143"/>
        <v>1500000</v>
      </c>
      <c r="M930" s="27">
        <f t="shared" si="144"/>
        <v>1.2405413333333333</v>
      </c>
      <c r="N930" s="25" t="str">
        <f t="shared" si="145"/>
        <v>100-125%</v>
      </c>
      <c r="O930" s="28">
        <f>MIN(H930,I930)*INDEX('[1]2018_commission_structure-Start'!$A$21:$I$24,MATCH($E930,'[1]2018_commission_structure-Start'!$A$21:$A$24,0),MATCH(O$1,'[1]2018_commission_structure-Start'!$A$21:$I$21,0))</f>
        <v>112500</v>
      </c>
      <c r="P930" s="26">
        <f>IF(H930&gt;I930,MIN(H930-I930,J930-I930)*INDEX('[1]2018_commission_structure-Start'!$A$21:$I$24,MATCH($E930,'[1]2018_commission_structure-Start'!$A$21:$A$24,0), MATCH(P$1,'[1]2018_commission_structure-Start'!$A$21:$I$21,0)),0)</f>
        <v>34277.14</v>
      </c>
      <c r="Q930" s="26">
        <f>IF($H930&gt;J930,MIN($H930-J930,K930-J930)*INDEX('[1]2018_commission_structure-Start'!$A$21:$I$24,MATCH($E930,'[1]2018_commission_structure-Start'!$A$21:$A$24,0), MATCH(Q$1,'[1]2018_commission_structure-Start'!$A$21:$I$21,0)),0)</f>
        <v>0</v>
      </c>
      <c r="R930" s="26">
        <f>IF($H930&gt;K930,MIN($H930-K930,L930-K930)*INDEX('[1]2018_commission_structure-Start'!$A$21:$I$24,MATCH($E930,'[1]2018_commission_structure-Start'!$A$21:$A$24,0), MATCH(R$1,'[1]2018_commission_structure-Start'!$A$21:$I$21,0)),0)</f>
        <v>0</v>
      </c>
      <c r="S930" s="26">
        <f>IF(H930&gt;L930,(H930-L930)*INDEX('[1]2018_commission_structure-Start'!$A$21:$I$24,MATCH($E930,'[1]2018_commission_structure-Start'!$A$21:$A$24,0),MATCH(S$1,'[1]2018_commission_structure-Start'!$A$21:$I$21,0)),0)</f>
        <v>0</v>
      </c>
      <c r="T930" s="28">
        <f t="shared" si="146"/>
        <v>146777.14000000001</v>
      </c>
      <c r="U930" s="28">
        <f t="shared" si="147"/>
        <v>250053.14</v>
      </c>
      <c r="V930" s="28">
        <f>MIN(H930,I930)*INDEX('[1]2018_commission_structure-Start'!$A$15:$J$18,MATCH($E930,'[1]2018_commission_structure-Start'!$A$15:$A$18,0),MATCH(V$1,'[1]2018_commission_structure-Start'!$A$15:$J$15,0))</f>
        <v>112500</v>
      </c>
      <c r="W930" s="26">
        <f>IF($H930&gt;I930,MIN($H930-I930,J930-I930)*INDEX('[1]2018_commission_structure-Start'!$A$15:$J$18,MATCH($E930,'[1]2018_commission_structure-Start'!$A$15:$A$18,0),MATCH(W$1,'[1]2018_commission_structure-Start'!$A$15:$J$15,0)),0)</f>
        <v>39689.32</v>
      </c>
      <c r="X930" s="26">
        <f>IF($H930&gt;J930,MIN($H930-J930,K930-J930)*INDEX('[1]2018_commission_structure-Start'!$A$15:$J$18,MATCH($E930,'[1]2018_commission_structure-Start'!$A$15:$A$18,0),MATCH(X$1,'[1]2018_commission_structure-Start'!$A$15:$J$15,0)),0)</f>
        <v>0</v>
      </c>
      <c r="Y930" s="26">
        <f>IF($H930&gt;K930,MIN($H930-K930,L930-K930)*INDEX('[1]2018_commission_structure-Start'!$A$15:$J$18,MATCH($E930,'[1]2018_commission_structure-Start'!$A$15:$A$18,0),MATCH(Y$1,'[1]2018_commission_structure-Start'!$A$15:$J$15,0)),0)</f>
        <v>0</v>
      </c>
      <c r="Z930" s="26">
        <f>IF(H930&gt;L930,(H930-L930)*INDEX('[1]2018_commission_structure-Start'!$A$21:$I$24,MATCH($E930,'[1]2018_commission_structure-Start'!$A$21:$A$24,0),MATCH(Z$1,'[1]2018_commission_structure-Start'!$A$21:$I$21,0)),0)</f>
        <v>0</v>
      </c>
      <c r="AA930" s="28">
        <f t="shared" si="148"/>
        <v>152189.32</v>
      </c>
      <c r="AB930" s="28">
        <f t="shared" si="149"/>
        <v>255465.32</v>
      </c>
    </row>
    <row r="931" spans="1:28" x14ac:dyDescent="0.2">
      <c r="A931" s="25" t="str">
        <f t="shared" si="140"/>
        <v>Chloette Millard</v>
      </c>
      <c r="B931" s="25">
        <v>1573192775</v>
      </c>
      <c r="C931" s="25" t="s">
        <v>1795</v>
      </c>
      <c r="D931" s="25" t="s">
        <v>1796</v>
      </c>
      <c r="E931" s="25" t="s">
        <v>29</v>
      </c>
      <c r="F931" s="25">
        <v>70723</v>
      </c>
      <c r="G931" s="25">
        <f>COUNTIF([1]deals_closed!D:D,B931)</f>
        <v>28</v>
      </c>
      <c r="H931" s="26">
        <f>SUMIF([1]deals_closed!D:D,B931,[1]deals_closed!C:C)</f>
        <v>875887</v>
      </c>
      <c r="I931" s="26">
        <f>VLOOKUP(E931,'[1]2018_commission_structure-Start'!$A$22:$I$24,9,FALSE)</f>
        <v>600000</v>
      </c>
      <c r="J931" s="26">
        <f t="shared" si="141"/>
        <v>750000</v>
      </c>
      <c r="K931" s="26">
        <f t="shared" si="142"/>
        <v>900000</v>
      </c>
      <c r="L931" s="26">
        <f t="shared" si="143"/>
        <v>1200000</v>
      </c>
      <c r="M931" s="27">
        <f t="shared" si="144"/>
        <v>1.4598116666666667</v>
      </c>
      <c r="N931" s="25" t="str">
        <f t="shared" si="145"/>
        <v>125-150%</v>
      </c>
      <c r="O931" s="28">
        <f>MIN(H931,I931)*INDEX('[1]2018_commission_structure-Start'!$A$21:$I$24,MATCH($E931,'[1]2018_commission_structure-Start'!$A$21:$A$24,0),MATCH(O$1,'[1]2018_commission_structure-Start'!$A$21:$I$21,0))</f>
        <v>78000</v>
      </c>
      <c r="P931" s="26">
        <f>IF(H931&gt;I931,MIN(H931-I931,J931-I931)*INDEX('[1]2018_commission_structure-Start'!$A$21:$I$24,MATCH($E931,'[1]2018_commission_structure-Start'!$A$21:$A$24,0), MATCH(P$1,'[1]2018_commission_structure-Start'!$A$21:$I$21,0)),0)</f>
        <v>25500.000000000004</v>
      </c>
      <c r="Q931" s="26">
        <f>IF($H931&gt;J931,MIN($H931-J931,K931-J931)*INDEX('[1]2018_commission_structure-Start'!$A$21:$I$24,MATCH($E931,'[1]2018_commission_structure-Start'!$A$21:$A$24,0), MATCH(Q$1,'[1]2018_commission_structure-Start'!$A$21:$I$21,0)),0)</f>
        <v>26436.27</v>
      </c>
      <c r="R931" s="26">
        <f>IF($H931&gt;K931,MIN($H931-K931,L931-K931)*INDEX('[1]2018_commission_structure-Start'!$A$21:$I$24,MATCH($E931,'[1]2018_commission_structure-Start'!$A$21:$A$24,0), MATCH(R$1,'[1]2018_commission_structure-Start'!$A$21:$I$21,0)),0)</f>
        <v>0</v>
      </c>
      <c r="S931" s="26">
        <f>IF(H931&gt;L931,(H931-L931)*INDEX('[1]2018_commission_structure-Start'!$A$21:$I$24,MATCH($E931,'[1]2018_commission_structure-Start'!$A$21:$A$24,0),MATCH(S$1,'[1]2018_commission_structure-Start'!$A$21:$I$21,0)),0)</f>
        <v>0</v>
      </c>
      <c r="T931" s="28">
        <f t="shared" si="146"/>
        <v>129936.27</v>
      </c>
      <c r="U931" s="28">
        <f t="shared" si="147"/>
        <v>200659.27000000002</v>
      </c>
      <c r="V931" s="28">
        <f>MIN(H931,I931)*INDEX('[1]2018_commission_structure-Start'!$A$15:$J$18,MATCH($E931,'[1]2018_commission_structure-Start'!$A$15:$A$18,0),MATCH(V$1,'[1]2018_commission_structure-Start'!$A$15:$J$15,0))</f>
        <v>90000</v>
      </c>
      <c r="W931" s="26">
        <f>IF($H931&gt;I931,MIN($H931-I931,J931-I931)*INDEX('[1]2018_commission_structure-Start'!$A$15:$J$18,MATCH($E931,'[1]2018_commission_structure-Start'!$A$15:$A$18,0),MATCH(W$1,'[1]2018_commission_structure-Start'!$A$15:$J$15,0)),0)</f>
        <v>27000</v>
      </c>
      <c r="X931" s="26">
        <f>IF($H931&gt;J931,MIN($H931-J931,K931-J931)*INDEX('[1]2018_commission_structure-Start'!$A$15:$J$18,MATCH($E931,'[1]2018_commission_structure-Start'!$A$15:$A$18,0),MATCH(X$1,'[1]2018_commission_structure-Start'!$A$15:$J$15,0)),0)</f>
        <v>31471.75</v>
      </c>
      <c r="Y931" s="26">
        <f>IF($H931&gt;K931,MIN($H931-K931,L931-K931)*INDEX('[1]2018_commission_structure-Start'!$A$15:$J$18,MATCH($E931,'[1]2018_commission_structure-Start'!$A$15:$A$18,0),MATCH(Y$1,'[1]2018_commission_structure-Start'!$A$15:$J$15,0)),0)</f>
        <v>0</v>
      </c>
      <c r="Z931" s="26">
        <f>IF(H931&gt;L931,(H931-L931)*INDEX('[1]2018_commission_structure-Start'!$A$21:$I$24,MATCH($E931,'[1]2018_commission_structure-Start'!$A$21:$A$24,0),MATCH(Z$1,'[1]2018_commission_structure-Start'!$A$21:$I$21,0)),0)</f>
        <v>0</v>
      </c>
      <c r="AA931" s="28">
        <f t="shared" si="148"/>
        <v>148471.75</v>
      </c>
      <c r="AB931" s="28">
        <f t="shared" si="149"/>
        <v>219194.75</v>
      </c>
    </row>
    <row r="932" spans="1:28" x14ac:dyDescent="0.2">
      <c r="A932" s="25" t="str">
        <f t="shared" si="140"/>
        <v>Cassaundra Offield</v>
      </c>
      <c r="B932" s="25">
        <v>3538909016</v>
      </c>
      <c r="C932" s="25" t="s">
        <v>1797</v>
      </c>
      <c r="D932" s="25" t="s">
        <v>1798</v>
      </c>
      <c r="E932" s="25" t="s">
        <v>7</v>
      </c>
      <c r="F932" s="25">
        <v>57718</v>
      </c>
      <c r="G932" s="25">
        <f>COUNTIF([1]deals_closed!D:D,B932)</f>
        <v>18</v>
      </c>
      <c r="H932" s="26">
        <f>SUMIF([1]deals_closed!D:D,B932,[1]deals_closed!C:C)</f>
        <v>581268</v>
      </c>
      <c r="I932" s="26">
        <f>VLOOKUP(E932,'[1]2018_commission_structure-Start'!$A$22:$I$24,9,FALSE)</f>
        <v>500000</v>
      </c>
      <c r="J932" s="26">
        <f t="shared" si="141"/>
        <v>625000</v>
      </c>
      <c r="K932" s="26">
        <f t="shared" si="142"/>
        <v>750000</v>
      </c>
      <c r="L932" s="26">
        <f t="shared" si="143"/>
        <v>1000000</v>
      </c>
      <c r="M932" s="27">
        <f t="shared" si="144"/>
        <v>1.162536</v>
      </c>
      <c r="N932" s="25" t="str">
        <f t="shared" si="145"/>
        <v>100-125%</v>
      </c>
      <c r="O932" s="28">
        <f>MIN(H932,I932)*INDEX('[1]2018_commission_structure-Start'!$A$21:$I$24,MATCH($E932,'[1]2018_commission_structure-Start'!$A$21:$A$24,0),MATCH(O$1,'[1]2018_commission_structure-Start'!$A$21:$I$21,0))</f>
        <v>50000</v>
      </c>
      <c r="P932" s="26">
        <f>IF(H932&gt;I932,MIN(H932-I932,J932-I932)*INDEX('[1]2018_commission_structure-Start'!$A$21:$I$24,MATCH($E932,'[1]2018_commission_structure-Start'!$A$21:$A$24,0), MATCH(P$1,'[1]2018_commission_structure-Start'!$A$21:$I$21,0)),0)</f>
        <v>12190.199999999999</v>
      </c>
      <c r="Q932" s="26">
        <f>IF($H932&gt;J932,MIN($H932-J932,K932-J932)*INDEX('[1]2018_commission_structure-Start'!$A$21:$I$24,MATCH($E932,'[1]2018_commission_structure-Start'!$A$21:$A$24,0), MATCH(Q$1,'[1]2018_commission_structure-Start'!$A$21:$I$21,0)),0)</f>
        <v>0</v>
      </c>
      <c r="R932" s="26">
        <f>IF($H932&gt;K932,MIN($H932-K932,L932-K932)*INDEX('[1]2018_commission_structure-Start'!$A$21:$I$24,MATCH($E932,'[1]2018_commission_structure-Start'!$A$21:$A$24,0), MATCH(R$1,'[1]2018_commission_structure-Start'!$A$21:$I$21,0)),0)</f>
        <v>0</v>
      </c>
      <c r="S932" s="26">
        <f>IF(H932&gt;L932,(H932-L932)*INDEX('[1]2018_commission_structure-Start'!$A$21:$I$24,MATCH($E932,'[1]2018_commission_structure-Start'!$A$21:$A$24,0),MATCH(S$1,'[1]2018_commission_structure-Start'!$A$21:$I$21,0)),0)</f>
        <v>0</v>
      </c>
      <c r="T932" s="28">
        <f t="shared" si="146"/>
        <v>62190.2</v>
      </c>
      <c r="U932" s="28">
        <f t="shared" si="147"/>
        <v>119908.2</v>
      </c>
      <c r="V932" s="28">
        <f>MIN(H932,I932)*INDEX('[1]2018_commission_structure-Start'!$A$15:$J$18,MATCH($E932,'[1]2018_commission_structure-Start'!$A$15:$A$18,0),MATCH(V$1,'[1]2018_commission_structure-Start'!$A$15:$J$15,0))</f>
        <v>60000</v>
      </c>
      <c r="W932" s="26">
        <f>IF($H932&gt;I932,MIN($H932-I932,J932-I932)*INDEX('[1]2018_commission_structure-Start'!$A$15:$J$18,MATCH($E932,'[1]2018_commission_structure-Start'!$A$15:$A$18,0),MATCH(W$1,'[1]2018_commission_structure-Start'!$A$15:$J$15,0)),0)</f>
        <v>13815.560000000001</v>
      </c>
      <c r="X932" s="26">
        <f>IF($H932&gt;J932,MIN($H932-J932,K932-J932)*INDEX('[1]2018_commission_structure-Start'!$A$15:$J$18,MATCH($E932,'[1]2018_commission_structure-Start'!$A$15:$A$18,0),MATCH(X$1,'[1]2018_commission_structure-Start'!$A$15:$J$15,0)),0)</f>
        <v>0</v>
      </c>
      <c r="Y932" s="26">
        <f>IF($H932&gt;K932,MIN($H932-K932,L932-K932)*INDEX('[1]2018_commission_structure-Start'!$A$15:$J$18,MATCH($E932,'[1]2018_commission_structure-Start'!$A$15:$A$18,0),MATCH(Y$1,'[1]2018_commission_structure-Start'!$A$15:$J$15,0)),0)</f>
        <v>0</v>
      </c>
      <c r="Z932" s="26">
        <f>IF(H932&gt;L932,(H932-L932)*INDEX('[1]2018_commission_structure-Start'!$A$21:$I$24,MATCH($E932,'[1]2018_commission_structure-Start'!$A$21:$A$24,0),MATCH(Z$1,'[1]2018_commission_structure-Start'!$A$21:$I$21,0)),0)</f>
        <v>0</v>
      </c>
      <c r="AA932" s="28">
        <f t="shared" si="148"/>
        <v>73815.56</v>
      </c>
      <c r="AB932" s="28">
        <f t="shared" si="149"/>
        <v>131533.56</v>
      </c>
    </row>
    <row r="933" spans="1:28" x14ac:dyDescent="0.2">
      <c r="A933" s="25" t="str">
        <f t="shared" si="140"/>
        <v>Garey Thow</v>
      </c>
      <c r="B933" s="25">
        <v>1990335721</v>
      </c>
      <c r="C933" s="25" t="s">
        <v>1570</v>
      </c>
      <c r="D933" s="25" t="s">
        <v>1799</v>
      </c>
      <c r="E933" s="25" t="s">
        <v>29</v>
      </c>
      <c r="F933" s="25">
        <v>54491</v>
      </c>
      <c r="G933" s="25">
        <f>COUNTIF([1]deals_closed!D:D,B933)</f>
        <v>20</v>
      </c>
      <c r="H933" s="26">
        <f>SUMIF([1]deals_closed!D:D,B933,[1]deals_closed!C:C)</f>
        <v>722680</v>
      </c>
      <c r="I933" s="26">
        <f>VLOOKUP(E933,'[1]2018_commission_structure-Start'!$A$22:$I$24,9,FALSE)</f>
        <v>600000</v>
      </c>
      <c r="J933" s="26">
        <f t="shared" si="141"/>
        <v>750000</v>
      </c>
      <c r="K933" s="26">
        <f t="shared" si="142"/>
        <v>900000</v>
      </c>
      <c r="L933" s="26">
        <f t="shared" si="143"/>
        <v>1200000</v>
      </c>
      <c r="M933" s="27">
        <f t="shared" si="144"/>
        <v>1.2044666666666666</v>
      </c>
      <c r="N933" s="25" t="str">
        <f t="shared" si="145"/>
        <v>100-125%</v>
      </c>
      <c r="O933" s="28">
        <f>MIN(H933,I933)*INDEX('[1]2018_commission_structure-Start'!$A$21:$I$24,MATCH($E933,'[1]2018_commission_structure-Start'!$A$21:$A$24,0),MATCH(O$1,'[1]2018_commission_structure-Start'!$A$21:$I$21,0))</f>
        <v>78000</v>
      </c>
      <c r="P933" s="26">
        <f>IF(H933&gt;I933,MIN(H933-I933,J933-I933)*INDEX('[1]2018_commission_structure-Start'!$A$21:$I$24,MATCH($E933,'[1]2018_commission_structure-Start'!$A$21:$A$24,0), MATCH(P$1,'[1]2018_commission_structure-Start'!$A$21:$I$21,0)),0)</f>
        <v>20855.600000000002</v>
      </c>
      <c r="Q933" s="26">
        <f>IF($H933&gt;J933,MIN($H933-J933,K933-J933)*INDEX('[1]2018_commission_structure-Start'!$A$21:$I$24,MATCH($E933,'[1]2018_commission_structure-Start'!$A$21:$A$24,0), MATCH(Q$1,'[1]2018_commission_structure-Start'!$A$21:$I$21,0)),0)</f>
        <v>0</v>
      </c>
      <c r="R933" s="26">
        <f>IF($H933&gt;K933,MIN($H933-K933,L933-K933)*INDEX('[1]2018_commission_structure-Start'!$A$21:$I$24,MATCH($E933,'[1]2018_commission_structure-Start'!$A$21:$A$24,0), MATCH(R$1,'[1]2018_commission_structure-Start'!$A$21:$I$21,0)),0)</f>
        <v>0</v>
      </c>
      <c r="S933" s="26">
        <f>IF(H933&gt;L933,(H933-L933)*INDEX('[1]2018_commission_structure-Start'!$A$21:$I$24,MATCH($E933,'[1]2018_commission_structure-Start'!$A$21:$A$24,0),MATCH(S$1,'[1]2018_commission_structure-Start'!$A$21:$I$21,0)),0)</f>
        <v>0</v>
      </c>
      <c r="T933" s="28">
        <f t="shared" si="146"/>
        <v>98855.6</v>
      </c>
      <c r="U933" s="28">
        <f t="shared" si="147"/>
        <v>153346.6</v>
      </c>
      <c r="V933" s="28">
        <f>MIN(H933,I933)*INDEX('[1]2018_commission_structure-Start'!$A$15:$J$18,MATCH($E933,'[1]2018_commission_structure-Start'!$A$15:$A$18,0),MATCH(V$1,'[1]2018_commission_structure-Start'!$A$15:$J$15,0))</f>
        <v>90000</v>
      </c>
      <c r="W933" s="26">
        <f>IF($H933&gt;I933,MIN($H933-I933,J933-I933)*INDEX('[1]2018_commission_structure-Start'!$A$15:$J$18,MATCH($E933,'[1]2018_commission_structure-Start'!$A$15:$A$18,0),MATCH(W$1,'[1]2018_commission_structure-Start'!$A$15:$J$15,0)),0)</f>
        <v>22082.399999999998</v>
      </c>
      <c r="X933" s="26">
        <f>IF($H933&gt;J933,MIN($H933-J933,K933-J933)*INDEX('[1]2018_commission_structure-Start'!$A$15:$J$18,MATCH($E933,'[1]2018_commission_structure-Start'!$A$15:$A$18,0),MATCH(X$1,'[1]2018_commission_structure-Start'!$A$15:$J$15,0)),0)</f>
        <v>0</v>
      </c>
      <c r="Y933" s="26">
        <f>IF($H933&gt;K933,MIN($H933-K933,L933-K933)*INDEX('[1]2018_commission_structure-Start'!$A$15:$J$18,MATCH($E933,'[1]2018_commission_structure-Start'!$A$15:$A$18,0),MATCH(Y$1,'[1]2018_commission_structure-Start'!$A$15:$J$15,0)),0)</f>
        <v>0</v>
      </c>
      <c r="Z933" s="26">
        <f>IF(H933&gt;L933,(H933-L933)*INDEX('[1]2018_commission_structure-Start'!$A$21:$I$24,MATCH($E933,'[1]2018_commission_structure-Start'!$A$21:$A$24,0),MATCH(Z$1,'[1]2018_commission_structure-Start'!$A$21:$I$21,0)),0)</f>
        <v>0</v>
      </c>
      <c r="AA933" s="28">
        <f t="shared" si="148"/>
        <v>112082.4</v>
      </c>
      <c r="AB933" s="28">
        <f t="shared" si="149"/>
        <v>166573.4</v>
      </c>
    </row>
    <row r="934" spans="1:28" x14ac:dyDescent="0.2">
      <c r="A934" s="25" t="str">
        <f t="shared" si="140"/>
        <v>Ozzy Cavnor</v>
      </c>
      <c r="B934" s="25">
        <v>4535395691</v>
      </c>
      <c r="C934" s="25" t="s">
        <v>1800</v>
      </c>
      <c r="D934" s="25" t="s">
        <v>1801</v>
      </c>
      <c r="E934" s="25" t="s">
        <v>10</v>
      </c>
      <c r="F934" s="25">
        <v>92475</v>
      </c>
      <c r="G934" s="25">
        <f>COUNTIF([1]deals_closed!D:D,B934)</f>
        <v>17</v>
      </c>
      <c r="H934" s="26">
        <f>SUMIF([1]deals_closed!D:D,B934,[1]deals_closed!C:C)</f>
        <v>610839</v>
      </c>
      <c r="I934" s="26">
        <f>VLOOKUP(E934,'[1]2018_commission_structure-Start'!$A$22:$I$24,9,FALSE)</f>
        <v>750000</v>
      </c>
      <c r="J934" s="26">
        <f t="shared" si="141"/>
        <v>937500</v>
      </c>
      <c r="K934" s="26">
        <f t="shared" si="142"/>
        <v>1125000</v>
      </c>
      <c r="L934" s="26">
        <f t="shared" si="143"/>
        <v>1500000</v>
      </c>
      <c r="M934" s="27">
        <f t="shared" si="144"/>
        <v>0.81445199999999995</v>
      </c>
      <c r="N934" s="25" t="str">
        <f t="shared" si="145"/>
        <v>0-100%</v>
      </c>
      <c r="O934" s="28">
        <f>MIN(H934,I934)*INDEX('[1]2018_commission_structure-Start'!$A$21:$I$24,MATCH($E934,'[1]2018_commission_structure-Start'!$A$21:$A$24,0),MATCH(O$1,'[1]2018_commission_structure-Start'!$A$21:$I$21,0))</f>
        <v>91625.849999999991</v>
      </c>
      <c r="P934" s="26">
        <f>IF(H934&gt;I934,MIN(H934-I934,J934-I934)*INDEX('[1]2018_commission_structure-Start'!$A$21:$I$24,MATCH($E934,'[1]2018_commission_structure-Start'!$A$21:$A$24,0), MATCH(P$1,'[1]2018_commission_structure-Start'!$A$21:$I$21,0)),0)</f>
        <v>0</v>
      </c>
      <c r="Q934" s="26">
        <f>IF($H934&gt;J934,MIN($H934-J934,K934-J934)*INDEX('[1]2018_commission_structure-Start'!$A$21:$I$24,MATCH($E934,'[1]2018_commission_structure-Start'!$A$21:$A$24,0), MATCH(Q$1,'[1]2018_commission_structure-Start'!$A$21:$I$21,0)),0)</f>
        <v>0</v>
      </c>
      <c r="R934" s="26">
        <f>IF($H934&gt;K934,MIN($H934-K934,L934-K934)*INDEX('[1]2018_commission_structure-Start'!$A$21:$I$24,MATCH($E934,'[1]2018_commission_structure-Start'!$A$21:$A$24,0), MATCH(R$1,'[1]2018_commission_structure-Start'!$A$21:$I$21,0)),0)</f>
        <v>0</v>
      </c>
      <c r="S934" s="26">
        <f>IF(H934&gt;L934,(H934-L934)*INDEX('[1]2018_commission_structure-Start'!$A$21:$I$24,MATCH($E934,'[1]2018_commission_structure-Start'!$A$21:$A$24,0),MATCH(S$1,'[1]2018_commission_structure-Start'!$A$21:$I$21,0)),0)</f>
        <v>0</v>
      </c>
      <c r="T934" s="28">
        <f t="shared" si="146"/>
        <v>91625.849999999991</v>
      </c>
      <c r="U934" s="28">
        <f t="shared" si="147"/>
        <v>184100.84999999998</v>
      </c>
      <c r="V934" s="28">
        <f>MIN(H934,I934)*INDEX('[1]2018_commission_structure-Start'!$A$15:$J$18,MATCH($E934,'[1]2018_commission_structure-Start'!$A$15:$A$18,0),MATCH(V$1,'[1]2018_commission_structure-Start'!$A$15:$J$15,0))</f>
        <v>91625.849999999991</v>
      </c>
      <c r="W934" s="26">
        <f>IF($H934&gt;I934,MIN($H934-I934,J934-I934)*INDEX('[1]2018_commission_structure-Start'!$A$15:$J$18,MATCH($E934,'[1]2018_commission_structure-Start'!$A$15:$A$18,0),MATCH(W$1,'[1]2018_commission_structure-Start'!$A$15:$J$15,0)),0)</f>
        <v>0</v>
      </c>
      <c r="X934" s="26">
        <f>IF($H934&gt;J934,MIN($H934-J934,K934-J934)*INDEX('[1]2018_commission_structure-Start'!$A$15:$J$18,MATCH($E934,'[1]2018_commission_structure-Start'!$A$15:$A$18,0),MATCH(X$1,'[1]2018_commission_structure-Start'!$A$15:$J$15,0)),0)</f>
        <v>0</v>
      </c>
      <c r="Y934" s="26">
        <f>IF($H934&gt;K934,MIN($H934-K934,L934-K934)*INDEX('[1]2018_commission_structure-Start'!$A$15:$J$18,MATCH($E934,'[1]2018_commission_structure-Start'!$A$15:$A$18,0),MATCH(Y$1,'[1]2018_commission_structure-Start'!$A$15:$J$15,0)),0)</f>
        <v>0</v>
      </c>
      <c r="Z934" s="26">
        <f>IF(H934&gt;L934,(H934-L934)*INDEX('[1]2018_commission_structure-Start'!$A$21:$I$24,MATCH($E934,'[1]2018_commission_structure-Start'!$A$21:$A$24,0),MATCH(Z$1,'[1]2018_commission_structure-Start'!$A$21:$I$21,0)),0)</f>
        <v>0</v>
      </c>
      <c r="AA934" s="28">
        <f t="shared" si="148"/>
        <v>91625.849999999991</v>
      </c>
      <c r="AB934" s="28">
        <f t="shared" si="149"/>
        <v>184100.84999999998</v>
      </c>
    </row>
    <row r="935" spans="1:28" x14ac:dyDescent="0.2">
      <c r="A935" s="25" t="str">
        <f t="shared" si="140"/>
        <v>Gerri Witherbed</v>
      </c>
      <c r="B935" s="25">
        <v>3041948354</v>
      </c>
      <c r="C935" s="25" t="s">
        <v>1802</v>
      </c>
      <c r="D935" s="25" t="s">
        <v>1803</v>
      </c>
      <c r="E935" s="25" t="s">
        <v>7</v>
      </c>
      <c r="F935" s="25">
        <v>46292</v>
      </c>
      <c r="G935" s="25">
        <f>COUNTIF([1]deals_closed!D:D,B935)</f>
        <v>20</v>
      </c>
      <c r="H935" s="26">
        <f>SUMIF([1]deals_closed!D:D,B935,[1]deals_closed!C:C)</f>
        <v>674452</v>
      </c>
      <c r="I935" s="26">
        <f>VLOOKUP(E935,'[1]2018_commission_structure-Start'!$A$22:$I$24,9,FALSE)</f>
        <v>500000</v>
      </c>
      <c r="J935" s="26">
        <f t="shared" si="141"/>
        <v>625000</v>
      </c>
      <c r="K935" s="26">
        <f t="shared" si="142"/>
        <v>750000</v>
      </c>
      <c r="L935" s="26">
        <f t="shared" si="143"/>
        <v>1000000</v>
      </c>
      <c r="M935" s="27">
        <f t="shared" si="144"/>
        <v>1.3489040000000001</v>
      </c>
      <c r="N935" s="25" t="str">
        <f t="shared" si="145"/>
        <v>125-150%</v>
      </c>
      <c r="O935" s="28">
        <f>MIN(H935,I935)*INDEX('[1]2018_commission_structure-Start'!$A$21:$I$24,MATCH($E935,'[1]2018_commission_structure-Start'!$A$21:$A$24,0),MATCH(O$1,'[1]2018_commission_structure-Start'!$A$21:$I$21,0))</f>
        <v>50000</v>
      </c>
      <c r="P935" s="26">
        <f>IF(H935&gt;I935,MIN(H935-I935,J935-I935)*INDEX('[1]2018_commission_structure-Start'!$A$21:$I$24,MATCH($E935,'[1]2018_commission_structure-Start'!$A$21:$A$24,0), MATCH(P$1,'[1]2018_commission_structure-Start'!$A$21:$I$21,0)),0)</f>
        <v>18750</v>
      </c>
      <c r="Q935" s="26">
        <f>IF($H935&gt;J935,MIN($H935-J935,K935-J935)*INDEX('[1]2018_commission_structure-Start'!$A$21:$I$24,MATCH($E935,'[1]2018_commission_structure-Start'!$A$21:$A$24,0), MATCH(Q$1,'[1]2018_commission_structure-Start'!$A$21:$I$21,0)),0)</f>
        <v>8901.3599999999988</v>
      </c>
      <c r="R935" s="26">
        <f>IF($H935&gt;K935,MIN($H935-K935,L935-K935)*INDEX('[1]2018_commission_structure-Start'!$A$21:$I$24,MATCH($E935,'[1]2018_commission_structure-Start'!$A$21:$A$24,0), MATCH(R$1,'[1]2018_commission_structure-Start'!$A$21:$I$21,0)),0)</f>
        <v>0</v>
      </c>
      <c r="S935" s="26">
        <f>IF(H935&gt;L935,(H935-L935)*INDEX('[1]2018_commission_structure-Start'!$A$21:$I$24,MATCH($E935,'[1]2018_commission_structure-Start'!$A$21:$A$24,0),MATCH(S$1,'[1]2018_commission_structure-Start'!$A$21:$I$21,0)),0)</f>
        <v>0</v>
      </c>
      <c r="T935" s="28">
        <f t="shared" si="146"/>
        <v>77651.360000000001</v>
      </c>
      <c r="U935" s="28">
        <f t="shared" si="147"/>
        <v>123943.36</v>
      </c>
      <c r="V935" s="28">
        <f>MIN(H935,I935)*INDEX('[1]2018_commission_structure-Start'!$A$15:$J$18,MATCH($E935,'[1]2018_commission_structure-Start'!$A$15:$A$18,0),MATCH(V$1,'[1]2018_commission_structure-Start'!$A$15:$J$15,0))</f>
        <v>60000</v>
      </c>
      <c r="W935" s="26">
        <f>IF($H935&gt;I935,MIN($H935-I935,J935-I935)*INDEX('[1]2018_commission_structure-Start'!$A$15:$J$18,MATCH($E935,'[1]2018_commission_structure-Start'!$A$15:$A$18,0),MATCH(W$1,'[1]2018_commission_structure-Start'!$A$15:$J$15,0)),0)</f>
        <v>21250</v>
      </c>
      <c r="X935" s="26">
        <f>IF($H935&gt;J935,MIN($H935-J935,K935-J935)*INDEX('[1]2018_commission_structure-Start'!$A$15:$J$18,MATCH($E935,'[1]2018_commission_structure-Start'!$A$15:$A$18,0),MATCH(X$1,'[1]2018_commission_structure-Start'!$A$15:$J$15,0)),0)</f>
        <v>9890.4000000000015</v>
      </c>
      <c r="Y935" s="26">
        <f>IF($H935&gt;K935,MIN($H935-K935,L935-K935)*INDEX('[1]2018_commission_structure-Start'!$A$15:$J$18,MATCH($E935,'[1]2018_commission_structure-Start'!$A$15:$A$18,0),MATCH(Y$1,'[1]2018_commission_structure-Start'!$A$15:$J$15,0)),0)</f>
        <v>0</v>
      </c>
      <c r="Z935" s="26">
        <f>IF(H935&gt;L935,(H935-L935)*INDEX('[1]2018_commission_structure-Start'!$A$21:$I$24,MATCH($E935,'[1]2018_commission_structure-Start'!$A$21:$A$24,0),MATCH(Z$1,'[1]2018_commission_structure-Start'!$A$21:$I$21,0)),0)</f>
        <v>0</v>
      </c>
      <c r="AA935" s="28">
        <f t="shared" si="148"/>
        <v>91140.4</v>
      </c>
      <c r="AB935" s="28">
        <f t="shared" si="149"/>
        <v>137432.4</v>
      </c>
    </row>
    <row r="936" spans="1:28" x14ac:dyDescent="0.2">
      <c r="A936" s="25" t="str">
        <f t="shared" si="140"/>
        <v>Lindy Pember</v>
      </c>
      <c r="B936" s="25">
        <v>4670832530</v>
      </c>
      <c r="C936" s="25" t="s">
        <v>1804</v>
      </c>
      <c r="D936" s="25" t="s">
        <v>1805</v>
      </c>
      <c r="E936" s="25" t="s">
        <v>10</v>
      </c>
      <c r="F936" s="25">
        <v>99389</v>
      </c>
      <c r="G936" s="25">
        <f>COUNTIF([1]deals_closed!D:D,B936)</f>
        <v>23</v>
      </c>
      <c r="H936" s="26">
        <f>SUMIF([1]deals_closed!D:D,B936,[1]deals_closed!C:C)</f>
        <v>896729</v>
      </c>
      <c r="I936" s="26">
        <f>VLOOKUP(E936,'[1]2018_commission_structure-Start'!$A$22:$I$24,9,FALSE)</f>
        <v>750000</v>
      </c>
      <c r="J936" s="26">
        <f t="shared" si="141"/>
        <v>937500</v>
      </c>
      <c r="K936" s="26">
        <f t="shared" si="142"/>
        <v>1125000</v>
      </c>
      <c r="L936" s="26">
        <f t="shared" si="143"/>
        <v>1500000</v>
      </c>
      <c r="M936" s="27">
        <f t="shared" si="144"/>
        <v>1.1956386666666667</v>
      </c>
      <c r="N936" s="25" t="str">
        <f t="shared" si="145"/>
        <v>100-125%</v>
      </c>
      <c r="O936" s="28">
        <f>MIN(H936,I936)*INDEX('[1]2018_commission_structure-Start'!$A$21:$I$24,MATCH($E936,'[1]2018_commission_structure-Start'!$A$21:$A$24,0),MATCH(O$1,'[1]2018_commission_structure-Start'!$A$21:$I$21,0))</f>
        <v>112500</v>
      </c>
      <c r="P936" s="26">
        <f>IF(H936&gt;I936,MIN(H936-I936,J936-I936)*INDEX('[1]2018_commission_structure-Start'!$A$21:$I$24,MATCH($E936,'[1]2018_commission_structure-Start'!$A$21:$A$24,0), MATCH(P$1,'[1]2018_commission_structure-Start'!$A$21:$I$21,0)),0)</f>
        <v>27878.510000000002</v>
      </c>
      <c r="Q936" s="26">
        <f>IF($H936&gt;J936,MIN($H936-J936,K936-J936)*INDEX('[1]2018_commission_structure-Start'!$A$21:$I$24,MATCH($E936,'[1]2018_commission_structure-Start'!$A$21:$A$24,0), MATCH(Q$1,'[1]2018_commission_structure-Start'!$A$21:$I$21,0)),0)</f>
        <v>0</v>
      </c>
      <c r="R936" s="26">
        <f>IF($H936&gt;K936,MIN($H936-K936,L936-K936)*INDEX('[1]2018_commission_structure-Start'!$A$21:$I$24,MATCH($E936,'[1]2018_commission_structure-Start'!$A$21:$A$24,0), MATCH(R$1,'[1]2018_commission_structure-Start'!$A$21:$I$21,0)),0)</f>
        <v>0</v>
      </c>
      <c r="S936" s="26">
        <f>IF(H936&gt;L936,(H936-L936)*INDEX('[1]2018_commission_structure-Start'!$A$21:$I$24,MATCH($E936,'[1]2018_commission_structure-Start'!$A$21:$A$24,0),MATCH(S$1,'[1]2018_commission_structure-Start'!$A$21:$I$21,0)),0)</f>
        <v>0</v>
      </c>
      <c r="T936" s="28">
        <f t="shared" si="146"/>
        <v>140378.51</v>
      </c>
      <c r="U936" s="28">
        <f t="shared" si="147"/>
        <v>239767.51</v>
      </c>
      <c r="V936" s="28">
        <f>MIN(H936,I936)*INDEX('[1]2018_commission_structure-Start'!$A$15:$J$18,MATCH($E936,'[1]2018_commission_structure-Start'!$A$15:$A$18,0),MATCH(V$1,'[1]2018_commission_structure-Start'!$A$15:$J$15,0))</f>
        <v>112500</v>
      </c>
      <c r="W936" s="26">
        <f>IF($H936&gt;I936,MIN($H936-I936,J936-I936)*INDEX('[1]2018_commission_structure-Start'!$A$15:$J$18,MATCH($E936,'[1]2018_commission_structure-Start'!$A$15:$A$18,0),MATCH(W$1,'[1]2018_commission_structure-Start'!$A$15:$J$15,0)),0)</f>
        <v>32280.38</v>
      </c>
      <c r="X936" s="26">
        <f>IF($H936&gt;J936,MIN($H936-J936,K936-J936)*INDEX('[1]2018_commission_structure-Start'!$A$15:$J$18,MATCH($E936,'[1]2018_commission_structure-Start'!$A$15:$A$18,0),MATCH(X$1,'[1]2018_commission_structure-Start'!$A$15:$J$15,0)),0)</f>
        <v>0</v>
      </c>
      <c r="Y936" s="26">
        <f>IF($H936&gt;K936,MIN($H936-K936,L936-K936)*INDEX('[1]2018_commission_structure-Start'!$A$15:$J$18,MATCH($E936,'[1]2018_commission_structure-Start'!$A$15:$A$18,0),MATCH(Y$1,'[1]2018_commission_structure-Start'!$A$15:$J$15,0)),0)</f>
        <v>0</v>
      </c>
      <c r="Z936" s="26">
        <f>IF(H936&gt;L936,(H936-L936)*INDEX('[1]2018_commission_structure-Start'!$A$21:$I$24,MATCH($E936,'[1]2018_commission_structure-Start'!$A$21:$A$24,0),MATCH(Z$1,'[1]2018_commission_structure-Start'!$A$21:$I$21,0)),0)</f>
        <v>0</v>
      </c>
      <c r="AA936" s="28">
        <f t="shared" si="148"/>
        <v>144780.38</v>
      </c>
      <c r="AB936" s="28">
        <f t="shared" si="149"/>
        <v>244169.38</v>
      </c>
    </row>
    <row r="937" spans="1:28" x14ac:dyDescent="0.2">
      <c r="A937" s="25" t="str">
        <f t="shared" si="140"/>
        <v>Tab Morter</v>
      </c>
      <c r="B937" s="25">
        <v>6788593582</v>
      </c>
      <c r="C937" s="25" t="s">
        <v>1806</v>
      </c>
      <c r="D937" s="25" t="s">
        <v>1807</v>
      </c>
      <c r="E937" s="25" t="s">
        <v>29</v>
      </c>
      <c r="F937" s="25">
        <v>52481</v>
      </c>
      <c r="G937" s="25">
        <f>COUNTIF([1]deals_closed!D:D,B937)</f>
        <v>32</v>
      </c>
      <c r="H937" s="26">
        <f>SUMIF([1]deals_closed!D:D,B937,[1]deals_closed!C:C)</f>
        <v>1214099</v>
      </c>
      <c r="I937" s="26">
        <f>VLOOKUP(E937,'[1]2018_commission_structure-Start'!$A$22:$I$24,9,FALSE)</f>
        <v>600000</v>
      </c>
      <c r="J937" s="26">
        <f t="shared" si="141"/>
        <v>750000</v>
      </c>
      <c r="K937" s="26">
        <f t="shared" si="142"/>
        <v>900000</v>
      </c>
      <c r="L937" s="26">
        <f t="shared" si="143"/>
        <v>1200000</v>
      </c>
      <c r="M937" s="27">
        <f t="shared" si="144"/>
        <v>2.0234983333333334</v>
      </c>
      <c r="N937" s="25" t="str">
        <f t="shared" si="145"/>
        <v>&gt;200%</v>
      </c>
      <c r="O937" s="28">
        <f>MIN(H937,I937)*INDEX('[1]2018_commission_structure-Start'!$A$21:$I$24,MATCH($E937,'[1]2018_commission_structure-Start'!$A$21:$A$24,0),MATCH(O$1,'[1]2018_commission_structure-Start'!$A$21:$I$21,0))</f>
        <v>78000</v>
      </c>
      <c r="P937" s="26">
        <f>IF(H937&gt;I937,MIN(H937-I937,J937-I937)*INDEX('[1]2018_commission_structure-Start'!$A$21:$I$24,MATCH($E937,'[1]2018_commission_structure-Start'!$A$21:$A$24,0), MATCH(P$1,'[1]2018_commission_structure-Start'!$A$21:$I$21,0)),0)</f>
        <v>25500.000000000004</v>
      </c>
      <c r="Q937" s="26">
        <f>IF($H937&gt;J937,MIN($H937-J937,K937-J937)*INDEX('[1]2018_commission_structure-Start'!$A$21:$I$24,MATCH($E937,'[1]2018_commission_structure-Start'!$A$21:$A$24,0), MATCH(Q$1,'[1]2018_commission_structure-Start'!$A$21:$I$21,0)),0)</f>
        <v>31500</v>
      </c>
      <c r="R937" s="26">
        <f>IF($H937&gt;K937,MIN($H937-K937,L937-K937)*INDEX('[1]2018_commission_structure-Start'!$A$21:$I$24,MATCH($E937,'[1]2018_commission_structure-Start'!$A$21:$A$24,0), MATCH(R$1,'[1]2018_commission_structure-Start'!$A$21:$I$21,0)),0)</f>
        <v>78000</v>
      </c>
      <c r="S937" s="26">
        <f>IF(H937&gt;L937,(H937-L937)*INDEX('[1]2018_commission_structure-Start'!$A$21:$I$24,MATCH($E937,'[1]2018_commission_structure-Start'!$A$21:$A$24,0),MATCH(S$1,'[1]2018_commission_structure-Start'!$A$21:$I$21,0)),0)</f>
        <v>1832.8700000000001</v>
      </c>
      <c r="T937" s="28">
        <f t="shared" si="146"/>
        <v>214832.87</v>
      </c>
      <c r="U937" s="28">
        <f t="shared" si="147"/>
        <v>267313.87</v>
      </c>
      <c r="V937" s="28">
        <f>MIN(H937,I937)*INDEX('[1]2018_commission_structure-Start'!$A$15:$J$18,MATCH($E937,'[1]2018_commission_structure-Start'!$A$15:$A$18,0),MATCH(V$1,'[1]2018_commission_structure-Start'!$A$15:$J$15,0))</f>
        <v>90000</v>
      </c>
      <c r="W937" s="26">
        <f>IF($H937&gt;I937,MIN($H937-I937,J937-I937)*INDEX('[1]2018_commission_structure-Start'!$A$15:$J$18,MATCH($E937,'[1]2018_commission_structure-Start'!$A$15:$A$18,0),MATCH(W$1,'[1]2018_commission_structure-Start'!$A$15:$J$15,0)),0)</f>
        <v>27000</v>
      </c>
      <c r="X937" s="26">
        <f>IF($H937&gt;J937,MIN($H937-J937,K937-J937)*INDEX('[1]2018_commission_structure-Start'!$A$15:$J$18,MATCH($E937,'[1]2018_commission_structure-Start'!$A$15:$A$18,0),MATCH(X$1,'[1]2018_commission_structure-Start'!$A$15:$J$15,0)),0)</f>
        <v>37500</v>
      </c>
      <c r="Y937" s="26">
        <f>IF($H937&gt;K937,MIN($H937-K937,L937-K937)*INDEX('[1]2018_commission_structure-Start'!$A$15:$J$18,MATCH($E937,'[1]2018_commission_structure-Start'!$A$15:$A$18,0),MATCH(Y$1,'[1]2018_commission_structure-Start'!$A$15:$J$15,0)),0)</f>
        <v>90000</v>
      </c>
      <c r="Z937" s="26">
        <f>IF(H937&gt;L937,(H937-L937)*INDEX('[1]2018_commission_structure-Start'!$A$21:$I$24,MATCH($E937,'[1]2018_commission_structure-Start'!$A$21:$A$24,0),MATCH(Z$1,'[1]2018_commission_structure-Start'!$A$21:$I$21,0)),0)</f>
        <v>1832.8700000000001</v>
      </c>
      <c r="AA937" s="28">
        <f t="shared" si="148"/>
        <v>246332.87</v>
      </c>
      <c r="AB937" s="28">
        <f t="shared" si="149"/>
        <v>298813.87</v>
      </c>
    </row>
    <row r="938" spans="1:28" x14ac:dyDescent="0.2">
      <c r="A938" s="25" t="str">
        <f t="shared" si="140"/>
        <v>Sanders McKinstry</v>
      </c>
      <c r="B938" s="25">
        <v>7326611955</v>
      </c>
      <c r="C938" s="25" t="s">
        <v>1808</v>
      </c>
      <c r="D938" s="25" t="s">
        <v>1809</v>
      </c>
      <c r="E938" s="25" t="s">
        <v>7</v>
      </c>
      <c r="F938" s="25">
        <v>52116</v>
      </c>
      <c r="G938" s="25">
        <f>COUNTIF([1]deals_closed!D:D,B938)</f>
        <v>23</v>
      </c>
      <c r="H938" s="26">
        <f>SUMIF([1]deals_closed!D:D,B938,[1]deals_closed!C:C)</f>
        <v>807853</v>
      </c>
      <c r="I938" s="26">
        <f>VLOOKUP(E938,'[1]2018_commission_structure-Start'!$A$22:$I$24,9,FALSE)</f>
        <v>500000</v>
      </c>
      <c r="J938" s="26">
        <f t="shared" si="141"/>
        <v>625000</v>
      </c>
      <c r="K938" s="26">
        <f t="shared" si="142"/>
        <v>750000</v>
      </c>
      <c r="L938" s="26">
        <f t="shared" si="143"/>
        <v>1000000</v>
      </c>
      <c r="M938" s="27">
        <f t="shared" si="144"/>
        <v>1.6157060000000001</v>
      </c>
      <c r="N938" s="25" t="str">
        <f t="shared" si="145"/>
        <v>150-200%</v>
      </c>
      <c r="O938" s="28">
        <f>MIN(H938,I938)*INDEX('[1]2018_commission_structure-Start'!$A$21:$I$24,MATCH($E938,'[1]2018_commission_structure-Start'!$A$21:$A$24,0),MATCH(O$1,'[1]2018_commission_structure-Start'!$A$21:$I$21,0))</f>
        <v>50000</v>
      </c>
      <c r="P938" s="26">
        <f>IF(H938&gt;I938,MIN(H938-I938,J938-I938)*INDEX('[1]2018_commission_structure-Start'!$A$21:$I$24,MATCH($E938,'[1]2018_commission_structure-Start'!$A$21:$A$24,0), MATCH(P$1,'[1]2018_commission_structure-Start'!$A$21:$I$21,0)),0)</f>
        <v>18750</v>
      </c>
      <c r="Q938" s="26">
        <f>IF($H938&gt;J938,MIN($H938-J938,K938-J938)*INDEX('[1]2018_commission_structure-Start'!$A$21:$I$24,MATCH($E938,'[1]2018_commission_structure-Start'!$A$21:$A$24,0), MATCH(Q$1,'[1]2018_commission_structure-Start'!$A$21:$I$21,0)),0)</f>
        <v>22500</v>
      </c>
      <c r="R938" s="26">
        <f>IF($H938&gt;K938,MIN($H938-K938,L938-K938)*INDEX('[1]2018_commission_structure-Start'!$A$21:$I$24,MATCH($E938,'[1]2018_commission_structure-Start'!$A$21:$A$24,0), MATCH(R$1,'[1]2018_commission_structure-Start'!$A$21:$I$21,0)),0)</f>
        <v>12727.66</v>
      </c>
      <c r="S938" s="26">
        <f>IF(H938&gt;L938,(H938-L938)*INDEX('[1]2018_commission_structure-Start'!$A$21:$I$24,MATCH($E938,'[1]2018_commission_structure-Start'!$A$21:$A$24,0),MATCH(S$1,'[1]2018_commission_structure-Start'!$A$21:$I$21,0)),0)</f>
        <v>0</v>
      </c>
      <c r="T938" s="28">
        <f t="shared" si="146"/>
        <v>103977.66</v>
      </c>
      <c r="U938" s="28">
        <f t="shared" si="147"/>
        <v>156093.66</v>
      </c>
      <c r="V938" s="28">
        <f>MIN(H938,I938)*INDEX('[1]2018_commission_structure-Start'!$A$15:$J$18,MATCH($E938,'[1]2018_commission_structure-Start'!$A$15:$A$18,0),MATCH(V$1,'[1]2018_commission_structure-Start'!$A$15:$J$15,0))</f>
        <v>60000</v>
      </c>
      <c r="W938" s="26">
        <f>IF($H938&gt;I938,MIN($H938-I938,J938-I938)*INDEX('[1]2018_commission_structure-Start'!$A$15:$J$18,MATCH($E938,'[1]2018_commission_structure-Start'!$A$15:$A$18,0),MATCH(W$1,'[1]2018_commission_structure-Start'!$A$15:$J$15,0)),0)</f>
        <v>21250</v>
      </c>
      <c r="X938" s="26">
        <f>IF($H938&gt;J938,MIN($H938-J938,K938-J938)*INDEX('[1]2018_commission_structure-Start'!$A$15:$J$18,MATCH($E938,'[1]2018_commission_structure-Start'!$A$15:$A$18,0),MATCH(X$1,'[1]2018_commission_structure-Start'!$A$15:$J$15,0)),0)</f>
        <v>25000</v>
      </c>
      <c r="Y938" s="26">
        <f>IF($H938&gt;K938,MIN($H938-K938,L938-K938)*INDEX('[1]2018_commission_structure-Start'!$A$15:$J$18,MATCH($E938,'[1]2018_commission_structure-Start'!$A$15:$A$18,0),MATCH(Y$1,'[1]2018_commission_structure-Start'!$A$15:$J$15,0)),0)</f>
        <v>12727.66</v>
      </c>
      <c r="Z938" s="26">
        <f>IF(H938&gt;L938,(H938-L938)*INDEX('[1]2018_commission_structure-Start'!$A$21:$I$24,MATCH($E938,'[1]2018_commission_structure-Start'!$A$21:$A$24,0),MATCH(Z$1,'[1]2018_commission_structure-Start'!$A$21:$I$21,0)),0)</f>
        <v>0</v>
      </c>
      <c r="AA938" s="28">
        <f t="shared" si="148"/>
        <v>118977.66</v>
      </c>
      <c r="AB938" s="28">
        <f t="shared" si="149"/>
        <v>171093.66</v>
      </c>
    </row>
    <row r="939" spans="1:28" x14ac:dyDescent="0.2">
      <c r="A939" s="25" t="str">
        <f t="shared" si="140"/>
        <v>Granger Lewin</v>
      </c>
      <c r="B939" s="25">
        <v>3145010581</v>
      </c>
      <c r="C939" s="25" t="s">
        <v>30</v>
      </c>
      <c r="D939" s="25" t="s">
        <v>1810</v>
      </c>
      <c r="E939" s="25" t="s">
        <v>29</v>
      </c>
      <c r="F939" s="25">
        <v>65220</v>
      </c>
      <c r="G939" s="25">
        <f>COUNTIF([1]deals_closed!D:D,B939)</f>
        <v>18</v>
      </c>
      <c r="H939" s="26">
        <f>SUMIF([1]deals_closed!D:D,B939,[1]deals_closed!C:C)</f>
        <v>660133</v>
      </c>
      <c r="I939" s="26">
        <f>VLOOKUP(E939,'[1]2018_commission_structure-Start'!$A$22:$I$24,9,FALSE)</f>
        <v>600000</v>
      </c>
      <c r="J939" s="26">
        <f t="shared" si="141"/>
        <v>750000</v>
      </c>
      <c r="K939" s="26">
        <f t="shared" si="142"/>
        <v>900000</v>
      </c>
      <c r="L939" s="26">
        <f t="shared" si="143"/>
        <v>1200000</v>
      </c>
      <c r="M939" s="27">
        <f t="shared" si="144"/>
        <v>1.1002216666666667</v>
      </c>
      <c r="N939" s="25" t="str">
        <f t="shared" si="145"/>
        <v>100-125%</v>
      </c>
      <c r="O939" s="28">
        <f>MIN(H939,I939)*INDEX('[1]2018_commission_structure-Start'!$A$21:$I$24,MATCH($E939,'[1]2018_commission_structure-Start'!$A$21:$A$24,0),MATCH(O$1,'[1]2018_commission_structure-Start'!$A$21:$I$21,0))</f>
        <v>78000</v>
      </c>
      <c r="P939" s="26">
        <f>IF(H939&gt;I939,MIN(H939-I939,J939-I939)*INDEX('[1]2018_commission_structure-Start'!$A$21:$I$24,MATCH($E939,'[1]2018_commission_structure-Start'!$A$21:$A$24,0), MATCH(P$1,'[1]2018_commission_structure-Start'!$A$21:$I$21,0)),0)</f>
        <v>10222.61</v>
      </c>
      <c r="Q939" s="26">
        <f>IF($H939&gt;J939,MIN($H939-J939,K939-J939)*INDEX('[1]2018_commission_structure-Start'!$A$21:$I$24,MATCH($E939,'[1]2018_commission_structure-Start'!$A$21:$A$24,0), MATCH(Q$1,'[1]2018_commission_structure-Start'!$A$21:$I$21,0)),0)</f>
        <v>0</v>
      </c>
      <c r="R939" s="26">
        <f>IF($H939&gt;K939,MIN($H939-K939,L939-K939)*INDEX('[1]2018_commission_structure-Start'!$A$21:$I$24,MATCH($E939,'[1]2018_commission_structure-Start'!$A$21:$A$24,0), MATCH(R$1,'[1]2018_commission_structure-Start'!$A$21:$I$21,0)),0)</f>
        <v>0</v>
      </c>
      <c r="S939" s="26">
        <f>IF(H939&gt;L939,(H939-L939)*INDEX('[1]2018_commission_structure-Start'!$A$21:$I$24,MATCH($E939,'[1]2018_commission_structure-Start'!$A$21:$A$24,0),MATCH(S$1,'[1]2018_commission_structure-Start'!$A$21:$I$21,0)),0)</f>
        <v>0</v>
      </c>
      <c r="T939" s="28">
        <f t="shared" si="146"/>
        <v>88222.61</v>
      </c>
      <c r="U939" s="28">
        <f t="shared" si="147"/>
        <v>153442.60999999999</v>
      </c>
      <c r="V939" s="28">
        <f>MIN(H939,I939)*INDEX('[1]2018_commission_structure-Start'!$A$15:$J$18,MATCH($E939,'[1]2018_commission_structure-Start'!$A$15:$A$18,0),MATCH(V$1,'[1]2018_commission_structure-Start'!$A$15:$J$15,0))</f>
        <v>90000</v>
      </c>
      <c r="W939" s="26">
        <f>IF($H939&gt;I939,MIN($H939-I939,J939-I939)*INDEX('[1]2018_commission_structure-Start'!$A$15:$J$18,MATCH($E939,'[1]2018_commission_structure-Start'!$A$15:$A$18,0),MATCH(W$1,'[1]2018_commission_structure-Start'!$A$15:$J$15,0)),0)</f>
        <v>10823.939999999999</v>
      </c>
      <c r="X939" s="26">
        <f>IF($H939&gt;J939,MIN($H939-J939,K939-J939)*INDEX('[1]2018_commission_structure-Start'!$A$15:$J$18,MATCH($E939,'[1]2018_commission_structure-Start'!$A$15:$A$18,0),MATCH(X$1,'[1]2018_commission_structure-Start'!$A$15:$J$15,0)),0)</f>
        <v>0</v>
      </c>
      <c r="Y939" s="26">
        <f>IF($H939&gt;K939,MIN($H939-K939,L939-K939)*INDEX('[1]2018_commission_structure-Start'!$A$15:$J$18,MATCH($E939,'[1]2018_commission_structure-Start'!$A$15:$A$18,0),MATCH(Y$1,'[1]2018_commission_structure-Start'!$A$15:$J$15,0)),0)</f>
        <v>0</v>
      </c>
      <c r="Z939" s="26">
        <f>IF(H939&gt;L939,(H939-L939)*INDEX('[1]2018_commission_structure-Start'!$A$21:$I$24,MATCH($E939,'[1]2018_commission_structure-Start'!$A$21:$A$24,0),MATCH(Z$1,'[1]2018_commission_structure-Start'!$A$21:$I$21,0)),0)</f>
        <v>0</v>
      </c>
      <c r="AA939" s="28">
        <f t="shared" si="148"/>
        <v>100823.94</v>
      </c>
      <c r="AB939" s="28">
        <f t="shared" si="149"/>
        <v>166043.94</v>
      </c>
    </row>
    <row r="940" spans="1:28" x14ac:dyDescent="0.2">
      <c r="A940" s="25" t="str">
        <f t="shared" si="140"/>
        <v>Fancy Clitsome</v>
      </c>
      <c r="B940" s="25">
        <v>9260254965</v>
      </c>
      <c r="C940" s="25" t="s">
        <v>1811</v>
      </c>
      <c r="D940" s="25" t="s">
        <v>1812</v>
      </c>
      <c r="E940" s="25" t="s">
        <v>7</v>
      </c>
      <c r="F940" s="25">
        <v>59588</v>
      </c>
      <c r="G940" s="25">
        <f>COUNTIF([1]deals_closed!D:D,B940)</f>
        <v>24</v>
      </c>
      <c r="H940" s="26">
        <f>SUMIF([1]deals_closed!D:D,B940,[1]deals_closed!C:C)</f>
        <v>894395</v>
      </c>
      <c r="I940" s="26">
        <f>VLOOKUP(E940,'[1]2018_commission_structure-Start'!$A$22:$I$24,9,FALSE)</f>
        <v>500000</v>
      </c>
      <c r="J940" s="26">
        <f t="shared" si="141"/>
        <v>625000</v>
      </c>
      <c r="K940" s="26">
        <f t="shared" si="142"/>
        <v>750000</v>
      </c>
      <c r="L940" s="26">
        <f t="shared" si="143"/>
        <v>1000000</v>
      </c>
      <c r="M940" s="27">
        <f t="shared" si="144"/>
        <v>1.7887900000000001</v>
      </c>
      <c r="N940" s="25" t="str">
        <f t="shared" si="145"/>
        <v>150-200%</v>
      </c>
      <c r="O940" s="28">
        <f>MIN(H940,I940)*INDEX('[1]2018_commission_structure-Start'!$A$21:$I$24,MATCH($E940,'[1]2018_commission_structure-Start'!$A$21:$A$24,0),MATCH(O$1,'[1]2018_commission_structure-Start'!$A$21:$I$21,0))</f>
        <v>50000</v>
      </c>
      <c r="P940" s="26">
        <f>IF(H940&gt;I940,MIN(H940-I940,J940-I940)*INDEX('[1]2018_commission_structure-Start'!$A$21:$I$24,MATCH($E940,'[1]2018_commission_structure-Start'!$A$21:$A$24,0), MATCH(P$1,'[1]2018_commission_structure-Start'!$A$21:$I$21,0)),0)</f>
        <v>18750</v>
      </c>
      <c r="Q940" s="26">
        <f>IF($H940&gt;J940,MIN($H940-J940,K940-J940)*INDEX('[1]2018_commission_structure-Start'!$A$21:$I$24,MATCH($E940,'[1]2018_commission_structure-Start'!$A$21:$A$24,0), MATCH(Q$1,'[1]2018_commission_structure-Start'!$A$21:$I$21,0)),0)</f>
        <v>22500</v>
      </c>
      <c r="R940" s="26">
        <f>IF($H940&gt;K940,MIN($H940-K940,L940-K940)*INDEX('[1]2018_commission_structure-Start'!$A$21:$I$24,MATCH($E940,'[1]2018_commission_structure-Start'!$A$21:$A$24,0), MATCH(R$1,'[1]2018_commission_structure-Start'!$A$21:$I$21,0)),0)</f>
        <v>31766.9</v>
      </c>
      <c r="S940" s="26">
        <f>IF(H940&gt;L940,(H940-L940)*INDEX('[1]2018_commission_structure-Start'!$A$21:$I$24,MATCH($E940,'[1]2018_commission_structure-Start'!$A$21:$A$24,0),MATCH(S$1,'[1]2018_commission_structure-Start'!$A$21:$I$21,0)),0)</f>
        <v>0</v>
      </c>
      <c r="T940" s="28">
        <f t="shared" si="146"/>
        <v>123016.9</v>
      </c>
      <c r="U940" s="28">
        <f t="shared" si="147"/>
        <v>182604.9</v>
      </c>
      <c r="V940" s="28">
        <f>MIN(H940,I940)*INDEX('[1]2018_commission_structure-Start'!$A$15:$J$18,MATCH($E940,'[1]2018_commission_structure-Start'!$A$15:$A$18,0),MATCH(V$1,'[1]2018_commission_structure-Start'!$A$15:$J$15,0))</f>
        <v>60000</v>
      </c>
      <c r="W940" s="26">
        <f>IF($H940&gt;I940,MIN($H940-I940,J940-I940)*INDEX('[1]2018_commission_structure-Start'!$A$15:$J$18,MATCH($E940,'[1]2018_commission_structure-Start'!$A$15:$A$18,0),MATCH(W$1,'[1]2018_commission_structure-Start'!$A$15:$J$15,0)),0)</f>
        <v>21250</v>
      </c>
      <c r="X940" s="26">
        <f>IF($H940&gt;J940,MIN($H940-J940,K940-J940)*INDEX('[1]2018_commission_structure-Start'!$A$15:$J$18,MATCH($E940,'[1]2018_commission_structure-Start'!$A$15:$A$18,0),MATCH(X$1,'[1]2018_commission_structure-Start'!$A$15:$J$15,0)),0)</f>
        <v>25000</v>
      </c>
      <c r="Y940" s="26">
        <f>IF($H940&gt;K940,MIN($H940-K940,L940-K940)*INDEX('[1]2018_commission_structure-Start'!$A$15:$J$18,MATCH($E940,'[1]2018_commission_structure-Start'!$A$15:$A$18,0),MATCH(Y$1,'[1]2018_commission_structure-Start'!$A$15:$J$15,0)),0)</f>
        <v>31766.9</v>
      </c>
      <c r="Z940" s="26">
        <f>IF(H940&gt;L940,(H940-L940)*INDEX('[1]2018_commission_structure-Start'!$A$21:$I$24,MATCH($E940,'[1]2018_commission_structure-Start'!$A$21:$A$24,0),MATCH(Z$1,'[1]2018_commission_structure-Start'!$A$21:$I$21,0)),0)</f>
        <v>0</v>
      </c>
      <c r="AA940" s="28">
        <f t="shared" si="148"/>
        <v>138016.9</v>
      </c>
      <c r="AB940" s="28">
        <f t="shared" si="149"/>
        <v>197604.9</v>
      </c>
    </row>
    <row r="941" spans="1:28" x14ac:dyDescent="0.2">
      <c r="A941" s="25" t="str">
        <f t="shared" si="140"/>
        <v>Troy McQuarrie</v>
      </c>
      <c r="B941" s="25">
        <v>8115985503</v>
      </c>
      <c r="C941" s="25" t="s">
        <v>1813</v>
      </c>
      <c r="D941" s="25" t="s">
        <v>1814</v>
      </c>
      <c r="E941" s="25" t="s">
        <v>29</v>
      </c>
      <c r="F941" s="25">
        <v>72028</v>
      </c>
      <c r="G941" s="25">
        <f>COUNTIF([1]deals_closed!D:D,B941)</f>
        <v>19</v>
      </c>
      <c r="H941" s="26">
        <f>SUMIF([1]deals_closed!D:D,B941,[1]deals_closed!C:C)</f>
        <v>624725</v>
      </c>
      <c r="I941" s="26">
        <f>VLOOKUP(E941,'[1]2018_commission_structure-Start'!$A$22:$I$24,9,FALSE)</f>
        <v>600000</v>
      </c>
      <c r="J941" s="26">
        <f t="shared" si="141"/>
        <v>750000</v>
      </c>
      <c r="K941" s="26">
        <f t="shared" si="142"/>
        <v>900000</v>
      </c>
      <c r="L941" s="26">
        <f t="shared" si="143"/>
        <v>1200000</v>
      </c>
      <c r="M941" s="27">
        <f t="shared" si="144"/>
        <v>1.0412083333333333</v>
      </c>
      <c r="N941" s="25" t="str">
        <f t="shared" si="145"/>
        <v>100-125%</v>
      </c>
      <c r="O941" s="28">
        <f>MIN(H941,I941)*INDEX('[1]2018_commission_structure-Start'!$A$21:$I$24,MATCH($E941,'[1]2018_commission_structure-Start'!$A$21:$A$24,0),MATCH(O$1,'[1]2018_commission_structure-Start'!$A$21:$I$21,0))</f>
        <v>78000</v>
      </c>
      <c r="P941" s="26">
        <f>IF(H941&gt;I941,MIN(H941-I941,J941-I941)*INDEX('[1]2018_commission_structure-Start'!$A$21:$I$24,MATCH($E941,'[1]2018_commission_structure-Start'!$A$21:$A$24,0), MATCH(P$1,'[1]2018_commission_structure-Start'!$A$21:$I$21,0)),0)</f>
        <v>4203.25</v>
      </c>
      <c r="Q941" s="26">
        <f>IF($H941&gt;J941,MIN($H941-J941,K941-J941)*INDEX('[1]2018_commission_structure-Start'!$A$21:$I$24,MATCH($E941,'[1]2018_commission_structure-Start'!$A$21:$A$24,0), MATCH(Q$1,'[1]2018_commission_structure-Start'!$A$21:$I$21,0)),0)</f>
        <v>0</v>
      </c>
      <c r="R941" s="26">
        <f>IF($H941&gt;K941,MIN($H941-K941,L941-K941)*INDEX('[1]2018_commission_structure-Start'!$A$21:$I$24,MATCH($E941,'[1]2018_commission_structure-Start'!$A$21:$A$24,0), MATCH(R$1,'[1]2018_commission_structure-Start'!$A$21:$I$21,0)),0)</f>
        <v>0</v>
      </c>
      <c r="S941" s="26">
        <f>IF(H941&gt;L941,(H941-L941)*INDEX('[1]2018_commission_structure-Start'!$A$21:$I$24,MATCH($E941,'[1]2018_commission_structure-Start'!$A$21:$A$24,0),MATCH(S$1,'[1]2018_commission_structure-Start'!$A$21:$I$21,0)),0)</f>
        <v>0</v>
      </c>
      <c r="T941" s="28">
        <f t="shared" si="146"/>
        <v>82203.25</v>
      </c>
      <c r="U941" s="28">
        <f t="shared" si="147"/>
        <v>154231.25</v>
      </c>
      <c r="V941" s="28">
        <f>MIN(H941,I941)*INDEX('[1]2018_commission_structure-Start'!$A$15:$J$18,MATCH($E941,'[1]2018_commission_structure-Start'!$A$15:$A$18,0),MATCH(V$1,'[1]2018_commission_structure-Start'!$A$15:$J$15,0))</f>
        <v>90000</v>
      </c>
      <c r="W941" s="26">
        <f>IF($H941&gt;I941,MIN($H941-I941,J941-I941)*INDEX('[1]2018_commission_structure-Start'!$A$15:$J$18,MATCH($E941,'[1]2018_commission_structure-Start'!$A$15:$A$18,0),MATCH(W$1,'[1]2018_commission_structure-Start'!$A$15:$J$15,0)),0)</f>
        <v>4450.5</v>
      </c>
      <c r="X941" s="26">
        <f>IF($H941&gt;J941,MIN($H941-J941,K941-J941)*INDEX('[1]2018_commission_structure-Start'!$A$15:$J$18,MATCH($E941,'[1]2018_commission_structure-Start'!$A$15:$A$18,0),MATCH(X$1,'[1]2018_commission_structure-Start'!$A$15:$J$15,0)),0)</f>
        <v>0</v>
      </c>
      <c r="Y941" s="26">
        <f>IF($H941&gt;K941,MIN($H941-K941,L941-K941)*INDEX('[1]2018_commission_structure-Start'!$A$15:$J$18,MATCH($E941,'[1]2018_commission_structure-Start'!$A$15:$A$18,0),MATCH(Y$1,'[1]2018_commission_structure-Start'!$A$15:$J$15,0)),0)</f>
        <v>0</v>
      </c>
      <c r="Z941" s="26">
        <f>IF(H941&gt;L941,(H941-L941)*INDEX('[1]2018_commission_structure-Start'!$A$21:$I$24,MATCH($E941,'[1]2018_commission_structure-Start'!$A$21:$A$24,0),MATCH(Z$1,'[1]2018_commission_structure-Start'!$A$21:$I$21,0)),0)</f>
        <v>0</v>
      </c>
      <c r="AA941" s="28">
        <f t="shared" si="148"/>
        <v>94450.5</v>
      </c>
      <c r="AB941" s="28">
        <f t="shared" si="149"/>
        <v>166478.5</v>
      </c>
    </row>
    <row r="942" spans="1:28" x14ac:dyDescent="0.2">
      <c r="A942" s="25" t="str">
        <f t="shared" si="140"/>
        <v>Lorianne Guillem</v>
      </c>
      <c r="B942" s="25">
        <v>9002722281</v>
      </c>
      <c r="C942" s="25" t="s">
        <v>1815</v>
      </c>
      <c r="D942" s="25" t="s">
        <v>1816</v>
      </c>
      <c r="E942" s="25" t="s">
        <v>10</v>
      </c>
      <c r="F942" s="25">
        <v>87491</v>
      </c>
      <c r="G942" s="25">
        <f>COUNTIF([1]deals_closed!D:D,B942)</f>
        <v>16</v>
      </c>
      <c r="H942" s="26">
        <f>SUMIF([1]deals_closed!D:D,B942,[1]deals_closed!C:C)</f>
        <v>538916</v>
      </c>
      <c r="I942" s="26">
        <f>VLOOKUP(E942,'[1]2018_commission_structure-Start'!$A$22:$I$24,9,FALSE)</f>
        <v>750000</v>
      </c>
      <c r="J942" s="26">
        <f t="shared" si="141"/>
        <v>937500</v>
      </c>
      <c r="K942" s="26">
        <f t="shared" si="142"/>
        <v>1125000</v>
      </c>
      <c r="L942" s="26">
        <f t="shared" si="143"/>
        <v>1500000</v>
      </c>
      <c r="M942" s="27">
        <f t="shared" si="144"/>
        <v>0.71855466666666667</v>
      </c>
      <c r="N942" s="25" t="str">
        <f t="shared" si="145"/>
        <v>0-100%</v>
      </c>
      <c r="O942" s="28">
        <f>MIN(H942,I942)*INDEX('[1]2018_commission_structure-Start'!$A$21:$I$24,MATCH($E942,'[1]2018_commission_structure-Start'!$A$21:$A$24,0),MATCH(O$1,'[1]2018_commission_structure-Start'!$A$21:$I$21,0))</f>
        <v>80837.399999999994</v>
      </c>
      <c r="P942" s="26">
        <f>IF(H942&gt;I942,MIN(H942-I942,J942-I942)*INDEX('[1]2018_commission_structure-Start'!$A$21:$I$24,MATCH($E942,'[1]2018_commission_structure-Start'!$A$21:$A$24,0), MATCH(P$1,'[1]2018_commission_structure-Start'!$A$21:$I$21,0)),0)</f>
        <v>0</v>
      </c>
      <c r="Q942" s="26">
        <f>IF($H942&gt;J942,MIN($H942-J942,K942-J942)*INDEX('[1]2018_commission_structure-Start'!$A$21:$I$24,MATCH($E942,'[1]2018_commission_structure-Start'!$A$21:$A$24,0), MATCH(Q$1,'[1]2018_commission_structure-Start'!$A$21:$I$21,0)),0)</f>
        <v>0</v>
      </c>
      <c r="R942" s="26">
        <f>IF($H942&gt;K942,MIN($H942-K942,L942-K942)*INDEX('[1]2018_commission_structure-Start'!$A$21:$I$24,MATCH($E942,'[1]2018_commission_structure-Start'!$A$21:$A$24,0), MATCH(R$1,'[1]2018_commission_structure-Start'!$A$21:$I$21,0)),0)</f>
        <v>0</v>
      </c>
      <c r="S942" s="26">
        <f>IF(H942&gt;L942,(H942-L942)*INDEX('[1]2018_commission_structure-Start'!$A$21:$I$24,MATCH($E942,'[1]2018_commission_structure-Start'!$A$21:$A$24,0),MATCH(S$1,'[1]2018_commission_structure-Start'!$A$21:$I$21,0)),0)</f>
        <v>0</v>
      </c>
      <c r="T942" s="28">
        <f t="shared" si="146"/>
        <v>80837.399999999994</v>
      </c>
      <c r="U942" s="28">
        <f t="shared" si="147"/>
        <v>168328.4</v>
      </c>
      <c r="V942" s="28">
        <f>MIN(H942,I942)*INDEX('[1]2018_commission_structure-Start'!$A$15:$J$18,MATCH($E942,'[1]2018_commission_structure-Start'!$A$15:$A$18,0),MATCH(V$1,'[1]2018_commission_structure-Start'!$A$15:$J$15,0))</f>
        <v>80837.399999999994</v>
      </c>
      <c r="W942" s="26">
        <f>IF($H942&gt;I942,MIN($H942-I942,J942-I942)*INDEX('[1]2018_commission_structure-Start'!$A$15:$J$18,MATCH($E942,'[1]2018_commission_structure-Start'!$A$15:$A$18,0),MATCH(W$1,'[1]2018_commission_structure-Start'!$A$15:$J$15,0)),0)</f>
        <v>0</v>
      </c>
      <c r="X942" s="26">
        <f>IF($H942&gt;J942,MIN($H942-J942,K942-J942)*INDEX('[1]2018_commission_structure-Start'!$A$15:$J$18,MATCH($E942,'[1]2018_commission_structure-Start'!$A$15:$A$18,0),MATCH(X$1,'[1]2018_commission_structure-Start'!$A$15:$J$15,0)),0)</f>
        <v>0</v>
      </c>
      <c r="Y942" s="26">
        <f>IF($H942&gt;K942,MIN($H942-K942,L942-K942)*INDEX('[1]2018_commission_structure-Start'!$A$15:$J$18,MATCH($E942,'[1]2018_commission_structure-Start'!$A$15:$A$18,0),MATCH(Y$1,'[1]2018_commission_structure-Start'!$A$15:$J$15,0)),0)</f>
        <v>0</v>
      </c>
      <c r="Z942" s="26">
        <f>IF(H942&gt;L942,(H942-L942)*INDEX('[1]2018_commission_structure-Start'!$A$21:$I$24,MATCH($E942,'[1]2018_commission_structure-Start'!$A$21:$A$24,0),MATCH(Z$1,'[1]2018_commission_structure-Start'!$A$21:$I$21,0)),0)</f>
        <v>0</v>
      </c>
      <c r="AA942" s="28">
        <f t="shared" si="148"/>
        <v>80837.399999999994</v>
      </c>
      <c r="AB942" s="28">
        <f t="shared" si="149"/>
        <v>168328.4</v>
      </c>
    </row>
    <row r="943" spans="1:28" x14ac:dyDescent="0.2">
      <c r="A943" s="25" t="str">
        <f t="shared" si="140"/>
        <v>Skell Heijne</v>
      </c>
      <c r="B943" s="25">
        <v>701563818</v>
      </c>
      <c r="C943" s="25" t="s">
        <v>1817</v>
      </c>
      <c r="D943" s="25" t="s">
        <v>1818</v>
      </c>
      <c r="E943" s="25" t="s">
        <v>10</v>
      </c>
      <c r="F943" s="25">
        <v>99084</v>
      </c>
      <c r="G943" s="25">
        <f>COUNTIF([1]deals_closed!D:D,B943)</f>
        <v>25</v>
      </c>
      <c r="H943" s="26">
        <f>SUMIF([1]deals_closed!D:D,B943,[1]deals_closed!C:C)</f>
        <v>890240</v>
      </c>
      <c r="I943" s="26">
        <f>VLOOKUP(E943,'[1]2018_commission_structure-Start'!$A$22:$I$24,9,FALSE)</f>
        <v>750000</v>
      </c>
      <c r="J943" s="26">
        <f t="shared" si="141"/>
        <v>937500</v>
      </c>
      <c r="K943" s="26">
        <f t="shared" si="142"/>
        <v>1125000</v>
      </c>
      <c r="L943" s="26">
        <f t="shared" si="143"/>
        <v>1500000</v>
      </c>
      <c r="M943" s="27">
        <f t="shared" si="144"/>
        <v>1.1869866666666666</v>
      </c>
      <c r="N943" s="25" t="str">
        <f t="shared" si="145"/>
        <v>100-125%</v>
      </c>
      <c r="O943" s="28">
        <f>MIN(H943,I943)*INDEX('[1]2018_commission_structure-Start'!$A$21:$I$24,MATCH($E943,'[1]2018_commission_structure-Start'!$A$21:$A$24,0),MATCH(O$1,'[1]2018_commission_structure-Start'!$A$21:$I$21,0))</f>
        <v>112500</v>
      </c>
      <c r="P943" s="26">
        <f>IF(H943&gt;I943,MIN(H943-I943,J943-I943)*INDEX('[1]2018_commission_structure-Start'!$A$21:$I$24,MATCH($E943,'[1]2018_commission_structure-Start'!$A$21:$A$24,0), MATCH(P$1,'[1]2018_commission_structure-Start'!$A$21:$I$21,0)),0)</f>
        <v>26645.599999999999</v>
      </c>
      <c r="Q943" s="26">
        <f>IF($H943&gt;J943,MIN($H943-J943,K943-J943)*INDEX('[1]2018_commission_structure-Start'!$A$21:$I$24,MATCH($E943,'[1]2018_commission_structure-Start'!$A$21:$A$24,0), MATCH(Q$1,'[1]2018_commission_structure-Start'!$A$21:$I$21,0)),0)</f>
        <v>0</v>
      </c>
      <c r="R943" s="26">
        <f>IF($H943&gt;K943,MIN($H943-K943,L943-K943)*INDEX('[1]2018_commission_structure-Start'!$A$21:$I$24,MATCH($E943,'[1]2018_commission_structure-Start'!$A$21:$A$24,0), MATCH(R$1,'[1]2018_commission_structure-Start'!$A$21:$I$21,0)),0)</f>
        <v>0</v>
      </c>
      <c r="S943" s="26">
        <f>IF(H943&gt;L943,(H943-L943)*INDEX('[1]2018_commission_structure-Start'!$A$21:$I$24,MATCH($E943,'[1]2018_commission_structure-Start'!$A$21:$A$24,0),MATCH(S$1,'[1]2018_commission_structure-Start'!$A$21:$I$21,0)),0)</f>
        <v>0</v>
      </c>
      <c r="T943" s="28">
        <f t="shared" si="146"/>
        <v>139145.60000000001</v>
      </c>
      <c r="U943" s="28">
        <f t="shared" si="147"/>
        <v>238229.6</v>
      </c>
      <c r="V943" s="28">
        <f>MIN(H943,I943)*INDEX('[1]2018_commission_structure-Start'!$A$15:$J$18,MATCH($E943,'[1]2018_commission_structure-Start'!$A$15:$A$18,0),MATCH(V$1,'[1]2018_commission_structure-Start'!$A$15:$J$15,0))</f>
        <v>112500</v>
      </c>
      <c r="W943" s="26">
        <f>IF($H943&gt;I943,MIN($H943-I943,J943-I943)*INDEX('[1]2018_commission_structure-Start'!$A$15:$J$18,MATCH($E943,'[1]2018_commission_structure-Start'!$A$15:$A$18,0),MATCH(W$1,'[1]2018_commission_structure-Start'!$A$15:$J$15,0)),0)</f>
        <v>30852.799999999999</v>
      </c>
      <c r="X943" s="26">
        <f>IF($H943&gt;J943,MIN($H943-J943,K943-J943)*INDEX('[1]2018_commission_structure-Start'!$A$15:$J$18,MATCH($E943,'[1]2018_commission_structure-Start'!$A$15:$A$18,0),MATCH(X$1,'[1]2018_commission_structure-Start'!$A$15:$J$15,0)),0)</f>
        <v>0</v>
      </c>
      <c r="Y943" s="26">
        <f>IF($H943&gt;K943,MIN($H943-K943,L943-K943)*INDEX('[1]2018_commission_structure-Start'!$A$15:$J$18,MATCH($E943,'[1]2018_commission_structure-Start'!$A$15:$A$18,0),MATCH(Y$1,'[1]2018_commission_structure-Start'!$A$15:$J$15,0)),0)</f>
        <v>0</v>
      </c>
      <c r="Z943" s="26">
        <f>IF(H943&gt;L943,(H943-L943)*INDEX('[1]2018_commission_structure-Start'!$A$21:$I$24,MATCH($E943,'[1]2018_commission_structure-Start'!$A$21:$A$24,0),MATCH(Z$1,'[1]2018_commission_structure-Start'!$A$21:$I$21,0)),0)</f>
        <v>0</v>
      </c>
      <c r="AA943" s="28">
        <f t="shared" si="148"/>
        <v>143352.79999999999</v>
      </c>
      <c r="AB943" s="28">
        <f t="shared" si="149"/>
        <v>242436.8</v>
      </c>
    </row>
    <row r="944" spans="1:28" x14ac:dyDescent="0.2">
      <c r="A944" s="25" t="str">
        <f t="shared" si="140"/>
        <v>Jenda Villaron</v>
      </c>
      <c r="B944" s="25">
        <v>4119729087</v>
      </c>
      <c r="C944" s="25" t="s">
        <v>1819</v>
      </c>
      <c r="D944" s="25" t="s">
        <v>1820</v>
      </c>
      <c r="E944" s="25" t="s">
        <v>10</v>
      </c>
      <c r="F944" s="25">
        <v>95210</v>
      </c>
      <c r="G944" s="25">
        <f>COUNTIF([1]deals_closed!D:D,B944)</f>
        <v>20</v>
      </c>
      <c r="H944" s="26">
        <f>SUMIF([1]deals_closed!D:D,B944,[1]deals_closed!C:C)</f>
        <v>618954</v>
      </c>
      <c r="I944" s="26">
        <f>VLOOKUP(E944,'[1]2018_commission_structure-Start'!$A$22:$I$24,9,FALSE)</f>
        <v>750000</v>
      </c>
      <c r="J944" s="26">
        <f t="shared" si="141"/>
        <v>937500</v>
      </c>
      <c r="K944" s="26">
        <f t="shared" si="142"/>
        <v>1125000</v>
      </c>
      <c r="L944" s="26">
        <f t="shared" si="143"/>
        <v>1500000</v>
      </c>
      <c r="M944" s="27">
        <f t="shared" si="144"/>
        <v>0.82527200000000001</v>
      </c>
      <c r="N944" s="25" t="str">
        <f t="shared" si="145"/>
        <v>0-100%</v>
      </c>
      <c r="O944" s="28">
        <f>MIN(H944,I944)*INDEX('[1]2018_commission_structure-Start'!$A$21:$I$24,MATCH($E944,'[1]2018_commission_structure-Start'!$A$21:$A$24,0),MATCH(O$1,'[1]2018_commission_structure-Start'!$A$21:$I$21,0))</f>
        <v>92843.099999999991</v>
      </c>
      <c r="P944" s="26">
        <f>IF(H944&gt;I944,MIN(H944-I944,J944-I944)*INDEX('[1]2018_commission_structure-Start'!$A$21:$I$24,MATCH($E944,'[1]2018_commission_structure-Start'!$A$21:$A$24,0), MATCH(P$1,'[1]2018_commission_structure-Start'!$A$21:$I$21,0)),0)</f>
        <v>0</v>
      </c>
      <c r="Q944" s="26">
        <f>IF($H944&gt;J944,MIN($H944-J944,K944-J944)*INDEX('[1]2018_commission_structure-Start'!$A$21:$I$24,MATCH($E944,'[1]2018_commission_structure-Start'!$A$21:$A$24,0), MATCH(Q$1,'[1]2018_commission_structure-Start'!$A$21:$I$21,0)),0)</f>
        <v>0</v>
      </c>
      <c r="R944" s="26">
        <f>IF($H944&gt;K944,MIN($H944-K944,L944-K944)*INDEX('[1]2018_commission_structure-Start'!$A$21:$I$24,MATCH($E944,'[1]2018_commission_structure-Start'!$A$21:$A$24,0), MATCH(R$1,'[1]2018_commission_structure-Start'!$A$21:$I$21,0)),0)</f>
        <v>0</v>
      </c>
      <c r="S944" s="26">
        <f>IF(H944&gt;L944,(H944-L944)*INDEX('[1]2018_commission_structure-Start'!$A$21:$I$24,MATCH($E944,'[1]2018_commission_structure-Start'!$A$21:$A$24,0),MATCH(S$1,'[1]2018_commission_structure-Start'!$A$21:$I$21,0)),0)</f>
        <v>0</v>
      </c>
      <c r="T944" s="28">
        <f t="shared" si="146"/>
        <v>92843.099999999991</v>
      </c>
      <c r="U944" s="28">
        <f t="shared" si="147"/>
        <v>188053.09999999998</v>
      </c>
      <c r="V944" s="28">
        <f>MIN(H944,I944)*INDEX('[1]2018_commission_structure-Start'!$A$15:$J$18,MATCH($E944,'[1]2018_commission_structure-Start'!$A$15:$A$18,0),MATCH(V$1,'[1]2018_commission_structure-Start'!$A$15:$J$15,0))</f>
        <v>92843.099999999991</v>
      </c>
      <c r="W944" s="26">
        <f>IF($H944&gt;I944,MIN($H944-I944,J944-I944)*INDEX('[1]2018_commission_structure-Start'!$A$15:$J$18,MATCH($E944,'[1]2018_commission_structure-Start'!$A$15:$A$18,0),MATCH(W$1,'[1]2018_commission_structure-Start'!$A$15:$J$15,0)),0)</f>
        <v>0</v>
      </c>
      <c r="X944" s="26">
        <f>IF($H944&gt;J944,MIN($H944-J944,K944-J944)*INDEX('[1]2018_commission_structure-Start'!$A$15:$J$18,MATCH($E944,'[1]2018_commission_structure-Start'!$A$15:$A$18,0),MATCH(X$1,'[1]2018_commission_structure-Start'!$A$15:$J$15,0)),0)</f>
        <v>0</v>
      </c>
      <c r="Y944" s="26">
        <f>IF($H944&gt;K944,MIN($H944-K944,L944-K944)*INDEX('[1]2018_commission_structure-Start'!$A$15:$J$18,MATCH($E944,'[1]2018_commission_structure-Start'!$A$15:$A$18,0),MATCH(Y$1,'[1]2018_commission_structure-Start'!$A$15:$J$15,0)),0)</f>
        <v>0</v>
      </c>
      <c r="Z944" s="26">
        <f>IF(H944&gt;L944,(H944-L944)*INDEX('[1]2018_commission_structure-Start'!$A$21:$I$24,MATCH($E944,'[1]2018_commission_structure-Start'!$A$21:$A$24,0),MATCH(Z$1,'[1]2018_commission_structure-Start'!$A$21:$I$21,0)),0)</f>
        <v>0</v>
      </c>
      <c r="AA944" s="28">
        <f t="shared" si="148"/>
        <v>92843.099999999991</v>
      </c>
      <c r="AB944" s="28">
        <f t="shared" si="149"/>
        <v>188053.09999999998</v>
      </c>
    </row>
    <row r="945" spans="1:28" x14ac:dyDescent="0.2">
      <c r="A945" s="25" t="str">
        <f t="shared" si="140"/>
        <v>Emmerich Longmuir</v>
      </c>
      <c r="B945" s="25">
        <v>303831626</v>
      </c>
      <c r="C945" s="25" t="s">
        <v>1821</v>
      </c>
      <c r="D945" s="25" t="s">
        <v>1822</v>
      </c>
      <c r="E945" s="25" t="s">
        <v>7</v>
      </c>
      <c r="F945" s="25">
        <v>44015</v>
      </c>
      <c r="G945" s="25">
        <f>COUNTIF([1]deals_closed!D:D,B945)</f>
        <v>19</v>
      </c>
      <c r="H945" s="26">
        <f>SUMIF([1]deals_closed!D:D,B945,[1]deals_closed!C:C)</f>
        <v>788591</v>
      </c>
      <c r="I945" s="26">
        <f>VLOOKUP(E945,'[1]2018_commission_structure-Start'!$A$22:$I$24,9,FALSE)</f>
        <v>500000</v>
      </c>
      <c r="J945" s="26">
        <f t="shared" si="141"/>
        <v>625000</v>
      </c>
      <c r="K945" s="26">
        <f t="shared" si="142"/>
        <v>750000</v>
      </c>
      <c r="L945" s="26">
        <f t="shared" si="143"/>
        <v>1000000</v>
      </c>
      <c r="M945" s="27">
        <f t="shared" si="144"/>
        <v>1.5771820000000001</v>
      </c>
      <c r="N945" s="25" t="str">
        <f t="shared" si="145"/>
        <v>150-200%</v>
      </c>
      <c r="O945" s="28">
        <f>MIN(H945,I945)*INDEX('[1]2018_commission_structure-Start'!$A$21:$I$24,MATCH($E945,'[1]2018_commission_structure-Start'!$A$21:$A$24,0),MATCH(O$1,'[1]2018_commission_structure-Start'!$A$21:$I$21,0))</f>
        <v>50000</v>
      </c>
      <c r="P945" s="26">
        <f>IF(H945&gt;I945,MIN(H945-I945,J945-I945)*INDEX('[1]2018_commission_structure-Start'!$A$21:$I$24,MATCH($E945,'[1]2018_commission_structure-Start'!$A$21:$A$24,0), MATCH(P$1,'[1]2018_commission_structure-Start'!$A$21:$I$21,0)),0)</f>
        <v>18750</v>
      </c>
      <c r="Q945" s="26">
        <f>IF($H945&gt;J945,MIN($H945-J945,K945-J945)*INDEX('[1]2018_commission_structure-Start'!$A$21:$I$24,MATCH($E945,'[1]2018_commission_structure-Start'!$A$21:$A$24,0), MATCH(Q$1,'[1]2018_commission_structure-Start'!$A$21:$I$21,0)),0)</f>
        <v>22500</v>
      </c>
      <c r="R945" s="26">
        <f>IF($H945&gt;K945,MIN($H945-K945,L945-K945)*INDEX('[1]2018_commission_structure-Start'!$A$21:$I$24,MATCH($E945,'[1]2018_commission_structure-Start'!$A$21:$A$24,0), MATCH(R$1,'[1]2018_commission_structure-Start'!$A$21:$I$21,0)),0)</f>
        <v>8490.02</v>
      </c>
      <c r="S945" s="26">
        <f>IF(H945&gt;L945,(H945-L945)*INDEX('[1]2018_commission_structure-Start'!$A$21:$I$24,MATCH($E945,'[1]2018_commission_structure-Start'!$A$21:$A$24,0),MATCH(S$1,'[1]2018_commission_structure-Start'!$A$21:$I$21,0)),0)</f>
        <v>0</v>
      </c>
      <c r="T945" s="28">
        <f t="shared" si="146"/>
        <v>99740.02</v>
      </c>
      <c r="U945" s="28">
        <f t="shared" si="147"/>
        <v>143755.02000000002</v>
      </c>
      <c r="V945" s="28">
        <f>MIN(H945,I945)*INDEX('[1]2018_commission_structure-Start'!$A$15:$J$18,MATCH($E945,'[1]2018_commission_structure-Start'!$A$15:$A$18,0),MATCH(V$1,'[1]2018_commission_structure-Start'!$A$15:$J$15,0))</f>
        <v>60000</v>
      </c>
      <c r="W945" s="26">
        <f>IF($H945&gt;I945,MIN($H945-I945,J945-I945)*INDEX('[1]2018_commission_structure-Start'!$A$15:$J$18,MATCH($E945,'[1]2018_commission_structure-Start'!$A$15:$A$18,0),MATCH(W$1,'[1]2018_commission_structure-Start'!$A$15:$J$15,0)),0)</f>
        <v>21250</v>
      </c>
      <c r="X945" s="26">
        <f>IF($H945&gt;J945,MIN($H945-J945,K945-J945)*INDEX('[1]2018_commission_structure-Start'!$A$15:$J$18,MATCH($E945,'[1]2018_commission_structure-Start'!$A$15:$A$18,0),MATCH(X$1,'[1]2018_commission_structure-Start'!$A$15:$J$15,0)),0)</f>
        <v>25000</v>
      </c>
      <c r="Y945" s="26">
        <f>IF($H945&gt;K945,MIN($H945-K945,L945-K945)*INDEX('[1]2018_commission_structure-Start'!$A$15:$J$18,MATCH($E945,'[1]2018_commission_structure-Start'!$A$15:$A$18,0),MATCH(Y$1,'[1]2018_commission_structure-Start'!$A$15:$J$15,0)),0)</f>
        <v>8490.02</v>
      </c>
      <c r="Z945" s="26">
        <f>IF(H945&gt;L945,(H945-L945)*INDEX('[1]2018_commission_structure-Start'!$A$21:$I$24,MATCH($E945,'[1]2018_commission_structure-Start'!$A$21:$A$24,0),MATCH(Z$1,'[1]2018_commission_structure-Start'!$A$21:$I$21,0)),0)</f>
        <v>0</v>
      </c>
      <c r="AA945" s="28">
        <f t="shared" si="148"/>
        <v>114740.02</v>
      </c>
      <c r="AB945" s="28">
        <f t="shared" si="149"/>
        <v>158755.02000000002</v>
      </c>
    </row>
    <row r="946" spans="1:28" x14ac:dyDescent="0.2">
      <c r="A946" s="25" t="str">
        <f t="shared" si="140"/>
        <v>Ediva Screase</v>
      </c>
      <c r="B946" s="25">
        <v>4342145855</v>
      </c>
      <c r="C946" s="25" t="s">
        <v>1823</v>
      </c>
      <c r="D946" s="25" t="s">
        <v>1824</v>
      </c>
      <c r="E946" s="25" t="s">
        <v>29</v>
      </c>
      <c r="F946" s="25">
        <v>51029</v>
      </c>
      <c r="G946" s="25">
        <f>COUNTIF([1]deals_closed!D:D,B946)</f>
        <v>25</v>
      </c>
      <c r="H946" s="26">
        <f>SUMIF([1]deals_closed!D:D,B946,[1]deals_closed!C:C)</f>
        <v>847244</v>
      </c>
      <c r="I946" s="26">
        <f>VLOOKUP(E946,'[1]2018_commission_structure-Start'!$A$22:$I$24,9,FALSE)</f>
        <v>600000</v>
      </c>
      <c r="J946" s="26">
        <f t="shared" si="141"/>
        <v>750000</v>
      </c>
      <c r="K946" s="26">
        <f t="shared" si="142"/>
        <v>900000</v>
      </c>
      <c r="L946" s="26">
        <f t="shared" si="143"/>
        <v>1200000</v>
      </c>
      <c r="M946" s="27">
        <f t="shared" si="144"/>
        <v>1.4120733333333333</v>
      </c>
      <c r="N946" s="25" t="str">
        <f t="shared" si="145"/>
        <v>125-150%</v>
      </c>
      <c r="O946" s="28">
        <f>MIN(H946,I946)*INDEX('[1]2018_commission_structure-Start'!$A$21:$I$24,MATCH($E946,'[1]2018_commission_structure-Start'!$A$21:$A$24,0),MATCH(O$1,'[1]2018_commission_structure-Start'!$A$21:$I$21,0))</f>
        <v>78000</v>
      </c>
      <c r="P946" s="26">
        <f>IF(H946&gt;I946,MIN(H946-I946,J946-I946)*INDEX('[1]2018_commission_structure-Start'!$A$21:$I$24,MATCH($E946,'[1]2018_commission_structure-Start'!$A$21:$A$24,0), MATCH(P$1,'[1]2018_commission_structure-Start'!$A$21:$I$21,0)),0)</f>
        <v>25500.000000000004</v>
      </c>
      <c r="Q946" s="26">
        <f>IF($H946&gt;J946,MIN($H946-J946,K946-J946)*INDEX('[1]2018_commission_structure-Start'!$A$21:$I$24,MATCH($E946,'[1]2018_commission_structure-Start'!$A$21:$A$24,0), MATCH(Q$1,'[1]2018_commission_structure-Start'!$A$21:$I$21,0)),0)</f>
        <v>20421.239999999998</v>
      </c>
      <c r="R946" s="26">
        <f>IF($H946&gt;K946,MIN($H946-K946,L946-K946)*INDEX('[1]2018_commission_structure-Start'!$A$21:$I$24,MATCH($E946,'[1]2018_commission_structure-Start'!$A$21:$A$24,0), MATCH(R$1,'[1]2018_commission_structure-Start'!$A$21:$I$21,0)),0)</f>
        <v>0</v>
      </c>
      <c r="S946" s="26">
        <f>IF(H946&gt;L946,(H946-L946)*INDEX('[1]2018_commission_structure-Start'!$A$21:$I$24,MATCH($E946,'[1]2018_commission_structure-Start'!$A$21:$A$24,0),MATCH(S$1,'[1]2018_commission_structure-Start'!$A$21:$I$21,0)),0)</f>
        <v>0</v>
      </c>
      <c r="T946" s="28">
        <f t="shared" si="146"/>
        <v>123921.23999999999</v>
      </c>
      <c r="U946" s="28">
        <f t="shared" si="147"/>
        <v>174950.24</v>
      </c>
      <c r="V946" s="28">
        <f>MIN(H946,I946)*INDEX('[1]2018_commission_structure-Start'!$A$15:$J$18,MATCH($E946,'[1]2018_commission_structure-Start'!$A$15:$A$18,0),MATCH(V$1,'[1]2018_commission_structure-Start'!$A$15:$J$15,0))</f>
        <v>90000</v>
      </c>
      <c r="W946" s="26">
        <f>IF($H946&gt;I946,MIN($H946-I946,J946-I946)*INDEX('[1]2018_commission_structure-Start'!$A$15:$J$18,MATCH($E946,'[1]2018_commission_structure-Start'!$A$15:$A$18,0),MATCH(W$1,'[1]2018_commission_structure-Start'!$A$15:$J$15,0)),0)</f>
        <v>27000</v>
      </c>
      <c r="X946" s="26">
        <f>IF($H946&gt;J946,MIN($H946-J946,K946-J946)*INDEX('[1]2018_commission_structure-Start'!$A$15:$J$18,MATCH($E946,'[1]2018_commission_structure-Start'!$A$15:$A$18,0),MATCH(X$1,'[1]2018_commission_structure-Start'!$A$15:$J$15,0)),0)</f>
        <v>24311</v>
      </c>
      <c r="Y946" s="26">
        <f>IF($H946&gt;K946,MIN($H946-K946,L946-K946)*INDEX('[1]2018_commission_structure-Start'!$A$15:$J$18,MATCH($E946,'[1]2018_commission_structure-Start'!$A$15:$A$18,0),MATCH(Y$1,'[1]2018_commission_structure-Start'!$A$15:$J$15,0)),0)</f>
        <v>0</v>
      </c>
      <c r="Z946" s="26">
        <f>IF(H946&gt;L946,(H946-L946)*INDEX('[1]2018_commission_structure-Start'!$A$21:$I$24,MATCH($E946,'[1]2018_commission_structure-Start'!$A$21:$A$24,0),MATCH(Z$1,'[1]2018_commission_structure-Start'!$A$21:$I$21,0)),0)</f>
        <v>0</v>
      </c>
      <c r="AA946" s="28">
        <f t="shared" si="148"/>
        <v>141311</v>
      </c>
      <c r="AB946" s="28">
        <f t="shared" si="149"/>
        <v>192340</v>
      </c>
    </row>
    <row r="947" spans="1:28" x14ac:dyDescent="0.2">
      <c r="A947" s="25" t="str">
        <f t="shared" si="140"/>
        <v>Corrie Naldrett</v>
      </c>
      <c r="B947" s="25">
        <v>5759255762</v>
      </c>
      <c r="C947" s="25" t="s">
        <v>1825</v>
      </c>
      <c r="D947" s="25" t="s">
        <v>1826</v>
      </c>
      <c r="E947" s="25" t="s">
        <v>29</v>
      </c>
      <c r="F947" s="25">
        <v>71656</v>
      </c>
      <c r="G947" s="25">
        <f>COUNTIF([1]deals_closed!D:D,B947)</f>
        <v>24</v>
      </c>
      <c r="H947" s="26">
        <f>SUMIF([1]deals_closed!D:D,B947,[1]deals_closed!C:C)</f>
        <v>780877</v>
      </c>
      <c r="I947" s="26">
        <f>VLOOKUP(E947,'[1]2018_commission_structure-Start'!$A$22:$I$24,9,FALSE)</f>
        <v>600000</v>
      </c>
      <c r="J947" s="26">
        <f t="shared" si="141"/>
        <v>750000</v>
      </c>
      <c r="K947" s="26">
        <f t="shared" si="142"/>
        <v>900000</v>
      </c>
      <c r="L947" s="26">
        <f t="shared" si="143"/>
        <v>1200000</v>
      </c>
      <c r="M947" s="27">
        <f t="shared" si="144"/>
        <v>1.3014616666666667</v>
      </c>
      <c r="N947" s="25" t="str">
        <f t="shared" si="145"/>
        <v>125-150%</v>
      </c>
      <c r="O947" s="28">
        <f>MIN(H947,I947)*INDEX('[1]2018_commission_structure-Start'!$A$21:$I$24,MATCH($E947,'[1]2018_commission_structure-Start'!$A$21:$A$24,0),MATCH(O$1,'[1]2018_commission_structure-Start'!$A$21:$I$21,0))</f>
        <v>78000</v>
      </c>
      <c r="P947" s="26">
        <f>IF(H947&gt;I947,MIN(H947-I947,J947-I947)*INDEX('[1]2018_commission_structure-Start'!$A$21:$I$24,MATCH($E947,'[1]2018_commission_structure-Start'!$A$21:$A$24,0), MATCH(P$1,'[1]2018_commission_structure-Start'!$A$21:$I$21,0)),0)</f>
        <v>25500.000000000004</v>
      </c>
      <c r="Q947" s="26">
        <f>IF($H947&gt;J947,MIN($H947-J947,K947-J947)*INDEX('[1]2018_commission_structure-Start'!$A$21:$I$24,MATCH($E947,'[1]2018_commission_structure-Start'!$A$21:$A$24,0), MATCH(Q$1,'[1]2018_commission_structure-Start'!$A$21:$I$21,0)),0)</f>
        <v>6484.17</v>
      </c>
      <c r="R947" s="26">
        <f>IF($H947&gt;K947,MIN($H947-K947,L947-K947)*INDEX('[1]2018_commission_structure-Start'!$A$21:$I$24,MATCH($E947,'[1]2018_commission_structure-Start'!$A$21:$A$24,0), MATCH(R$1,'[1]2018_commission_structure-Start'!$A$21:$I$21,0)),0)</f>
        <v>0</v>
      </c>
      <c r="S947" s="26">
        <f>IF(H947&gt;L947,(H947-L947)*INDEX('[1]2018_commission_structure-Start'!$A$21:$I$24,MATCH($E947,'[1]2018_commission_structure-Start'!$A$21:$A$24,0),MATCH(S$1,'[1]2018_commission_structure-Start'!$A$21:$I$21,0)),0)</f>
        <v>0</v>
      </c>
      <c r="T947" s="28">
        <f t="shared" si="146"/>
        <v>109984.17</v>
      </c>
      <c r="U947" s="28">
        <f t="shared" si="147"/>
        <v>181640.16999999998</v>
      </c>
      <c r="V947" s="28">
        <f>MIN(H947,I947)*INDEX('[1]2018_commission_structure-Start'!$A$15:$J$18,MATCH($E947,'[1]2018_commission_structure-Start'!$A$15:$A$18,0),MATCH(V$1,'[1]2018_commission_structure-Start'!$A$15:$J$15,0))</f>
        <v>90000</v>
      </c>
      <c r="W947" s="26">
        <f>IF($H947&gt;I947,MIN($H947-I947,J947-I947)*INDEX('[1]2018_commission_structure-Start'!$A$15:$J$18,MATCH($E947,'[1]2018_commission_structure-Start'!$A$15:$A$18,0),MATCH(W$1,'[1]2018_commission_structure-Start'!$A$15:$J$15,0)),0)</f>
        <v>27000</v>
      </c>
      <c r="X947" s="26">
        <f>IF($H947&gt;J947,MIN($H947-J947,K947-J947)*INDEX('[1]2018_commission_structure-Start'!$A$15:$J$18,MATCH($E947,'[1]2018_commission_structure-Start'!$A$15:$A$18,0),MATCH(X$1,'[1]2018_commission_structure-Start'!$A$15:$J$15,0)),0)</f>
        <v>7719.25</v>
      </c>
      <c r="Y947" s="26">
        <f>IF($H947&gt;K947,MIN($H947-K947,L947-K947)*INDEX('[1]2018_commission_structure-Start'!$A$15:$J$18,MATCH($E947,'[1]2018_commission_structure-Start'!$A$15:$A$18,0),MATCH(Y$1,'[1]2018_commission_structure-Start'!$A$15:$J$15,0)),0)</f>
        <v>0</v>
      </c>
      <c r="Z947" s="26">
        <f>IF(H947&gt;L947,(H947-L947)*INDEX('[1]2018_commission_structure-Start'!$A$21:$I$24,MATCH($E947,'[1]2018_commission_structure-Start'!$A$21:$A$24,0),MATCH(Z$1,'[1]2018_commission_structure-Start'!$A$21:$I$21,0)),0)</f>
        <v>0</v>
      </c>
      <c r="AA947" s="28">
        <f t="shared" si="148"/>
        <v>124719.25</v>
      </c>
      <c r="AB947" s="28">
        <f t="shared" si="149"/>
        <v>196375.25</v>
      </c>
    </row>
    <row r="948" spans="1:28" x14ac:dyDescent="0.2">
      <c r="A948" s="25" t="str">
        <f t="shared" si="140"/>
        <v>Susi Berndsen</v>
      </c>
      <c r="B948" s="25">
        <v>3933021111</v>
      </c>
      <c r="C948" s="25" t="s">
        <v>1827</v>
      </c>
      <c r="D948" s="25" t="s">
        <v>1828</v>
      </c>
      <c r="E948" s="25" t="s">
        <v>10</v>
      </c>
      <c r="F948" s="25">
        <v>119316</v>
      </c>
      <c r="G948" s="25">
        <f>COUNTIF([1]deals_closed!D:D,B948)</f>
        <v>23</v>
      </c>
      <c r="H948" s="26">
        <f>SUMIF([1]deals_closed!D:D,B948,[1]deals_closed!C:C)</f>
        <v>801961</v>
      </c>
      <c r="I948" s="26">
        <f>VLOOKUP(E948,'[1]2018_commission_structure-Start'!$A$22:$I$24,9,FALSE)</f>
        <v>750000</v>
      </c>
      <c r="J948" s="26">
        <f t="shared" si="141"/>
        <v>937500</v>
      </c>
      <c r="K948" s="26">
        <f t="shared" si="142"/>
        <v>1125000</v>
      </c>
      <c r="L948" s="26">
        <f t="shared" si="143"/>
        <v>1500000</v>
      </c>
      <c r="M948" s="27">
        <f t="shared" si="144"/>
        <v>1.0692813333333333</v>
      </c>
      <c r="N948" s="25" t="str">
        <f t="shared" si="145"/>
        <v>100-125%</v>
      </c>
      <c r="O948" s="28">
        <f>MIN(H948,I948)*INDEX('[1]2018_commission_structure-Start'!$A$21:$I$24,MATCH($E948,'[1]2018_commission_structure-Start'!$A$21:$A$24,0),MATCH(O$1,'[1]2018_commission_structure-Start'!$A$21:$I$21,0))</f>
        <v>112500</v>
      </c>
      <c r="P948" s="26">
        <f>IF(H948&gt;I948,MIN(H948-I948,J948-I948)*INDEX('[1]2018_commission_structure-Start'!$A$21:$I$24,MATCH($E948,'[1]2018_commission_structure-Start'!$A$21:$A$24,0), MATCH(P$1,'[1]2018_commission_structure-Start'!$A$21:$I$21,0)),0)</f>
        <v>9872.59</v>
      </c>
      <c r="Q948" s="26">
        <f>IF($H948&gt;J948,MIN($H948-J948,K948-J948)*INDEX('[1]2018_commission_structure-Start'!$A$21:$I$24,MATCH($E948,'[1]2018_commission_structure-Start'!$A$21:$A$24,0), MATCH(Q$1,'[1]2018_commission_structure-Start'!$A$21:$I$21,0)),0)</f>
        <v>0</v>
      </c>
      <c r="R948" s="26">
        <f>IF($H948&gt;K948,MIN($H948-K948,L948-K948)*INDEX('[1]2018_commission_structure-Start'!$A$21:$I$24,MATCH($E948,'[1]2018_commission_structure-Start'!$A$21:$A$24,0), MATCH(R$1,'[1]2018_commission_structure-Start'!$A$21:$I$21,0)),0)</f>
        <v>0</v>
      </c>
      <c r="S948" s="26">
        <f>IF(H948&gt;L948,(H948-L948)*INDEX('[1]2018_commission_structure-Start'!$A$21:$I$24,MATCH($E948,'[1]2018_commission_structure-Start'!$A$21:$A$24,0),MATCH(S$1,'[1]2018_commission_structure-Start'!$A$21:$I$21,0)),0)</f>
        <v>0</v>
      </c>
      <c r="T948" s="28">
        <f t="shared" si="146"/>
        <v>122372.59</v>
      </c>
      <c r="U948" s="28">
        <f t="shared" si="147"/>
        <v>241688.59</v>
      </c>
      <c r="V948" s="28">
        <f>MIN(H948,I948)*INDEX('[1]2018_commission_structure-Start'!$A$15:$J$18,MATCH($E948,'[1]2018_commission_structure-Start'!$A$15:$A$18,0),MATCH(V$1,'[1]2018_commission_structure-Start'!$A$15:$J$15,0))</f>
        <v>112500</v>
      </c>
      <c r="W948" s="26">
        <f>IF($H948&gt;I948,MIN($H948-I948,J948-I948)*INDEX('[1]2018_commission_structure-Start'!$A$15:$J$18,MATCH($E948,'[1]2018_commission_structure-Start'!$A$15:$A$18,0),MATCH(W$1,'[1]2018_commission_structure-Start'!$A$15:$J$15,0)),0)</f>
        <v>11431.42</v>
      </c>
      <c r="X948" s="26">
        <f>IF($H948&gt;J948,MIN($H948-J948,K948-J948)*INDEX('[1]2018_commission_structure-Start'!$A$15:$J$18,MATCH($E948,'[1]2018_commission_structure-Start'!$A$15:$A$18,0),MATCH(X$1,'[1]2018_commission_structure-Start'!$A$15:$J$15,0)),0)</f>
        <v>0</v>
      </c>
      <c r="Y948" s="26">
        <f>IF($H948&gt;K948,MIN($H948-K948,L948-K948)*INDEX('[1]2018_commission_structure-Start'!$A$15:$J$18,MATCH($E948,'[1]2018_commission_structure-Start'!$A$15:$A$18,0),MATCH(Y$1,'[1]2018_commission_structure-Start'!$A$15:$J$15,0)),0)</f>
        <v>0</v>
      </c>
      <c r="Z948" s="26">
        <f>IF(H948&gt;L948,(H948-L948)*INDEX('[1]2018_commission_structure-Start'!$A$21:$I$24,MATCH($E948,'[1]2018_commission_structure-Start'!$A$21:$A$24,0),MATCH(Z$1,'[1]2018_commission_structure-Start'!$A$21:$I$21,0)),0)</f>
        <v>0</v>
      </c>
      <c r="AA948" s="28">
        <f t="shared" si="148"/>
        <v>123931.42</v>
      </c>
      <c r="AB948" s="28">
        <f t="shared" si="149"/>
        <v>243247.41999999998</v>
      </c>
    </row>
    <row r="949" spans="1:28" x14ac:dyDescent="0.2">
      <c r="A949" s="25" t="str">
        <f t="shared" si="140"/>
        <v>Meryl Aitchinson</v>
      </c>
      <c r="B949" s="25">
        <v>8361813608</v>
      </c>
      <c r="C949" s="25" t="s">
        <v>1829</v>
      </c>
      <c r="D949" s="25" t="s">
        <v>1830</v>
      </c>
      <c r="E949" s="25" t="s">
        <v>10</v>
      </c>
      <c r="F949" s="25">
        <v>83466</v>
      </c>
      <c r="G949" s="25">
        <f>COUNTIF([1]deals_closed!D:D,B949)</f>
        <v>12</v>
      </c>
      <c r="H949" s="26">
        <f>SUMIF([1]deals_closed!D:D,B949,[1]deals_closed!C:C)</f>
        <v>471986</v>
      </c>
      <c r="I949" s="26">
        <f>VLOOKUP(E949,'[1]2018_commission_structure-Start'!$A$22:$I$24,9,FALSE)</f>
        <v>750000</v>
      </c>
      <c r="J949" s="26">
        <f t="shared" si="141"/>
        <v>937500</v>
      </c>
      <c r="K949" s="26">
        <f t="shared" si="142"/>
        <v>1125000</v>
      </c>
      <c r="L949" s="26">
        <f t="shared" si="143"/>
        <v>1500000</v>
      </c>
      <c r="M949" s="27">
        <f t="shared" si="144"/>
        <v>0.62931466666666669</v>
      </c>
      <c r="N949" s="25" t="str">
        <f t="shared" si="145"/>
        <v>0-100%</v>
      </c>
      <c r="O949" s="28">
        <f>MIN(H949,I949)*INDEX('[1]2018_commission_structure-Start'!$A$21:$I$24,MATCH($E949,'[1]2018_commission_structure-Start'!$A$21:$A$24,0),MATCH(O$1,'[1]2018_commission_structure-Start'!$A$21:$I$21,0))</f>
        <v>70797.899999999994</v>
      </c>
      <c r="P949" s="26">
        <f>IF(H949&gt;I949,MIN(H949-I949,J949-I949)*INDEX('[1]2018_commission_structure-Start'!$A$21:$I$24,MATCH($E949,'[1]2018_commission_structure-Start'!$A$21:$A$24,0), MATCH(P$1,'[1]2018_commission_structure-Start'!$A$21:$I$21,0)),0)</f>
        <v>0</v>
      </c>
      <c r="Q949" s="26">
        <f>IF($H949&gt;J949,MIN($H949-J949,K949-J949)*INDEX('[1]2018_commission_structure-Start'!$A$21:$I$24,MATCH($E949,'[1]2018_commission_structure-Start'!$A$21:$A$24,0), MATCH(Q$1,'[1]2018_commission_structure-Start'!$A$21:$I$21,0)),0)</f>
        <v>0</v>
      </c>
      <c r="R949" s="26">
        <f>IF($H949&gt;K949,MIN($H949-K949,L949-K949)*INDEX('[1]2018_commission_structure-Start'!$A$21:$I$24,MATCH($E949,'[1]2018_commission_structure-Start'!$A$21:$A$24,0), MATCH(R$1,'[1]2018_commission_structure-Start'!$A$21:$I$21,0)),0)</f>
        <v>0</v>
      </c>
      <c r="S949" s="26">
        <f>IF(H949&gt;L949,(H949-L949)*INDEX('[1]2018_commission_structure-Start'!$A$21:$I$24,MATCH($E949,'[1]2018_commission_structure-Start'!$A$21:$A$24,0),MATCH(S$1,'[1]2018_commission_structure-Start'!$A$21:$I$21,0)),0)</f>
        <v>0</v>
      </c>
      <c r="T949" s="28">
        <f t="shared" si="146"/>
        <v>70797.899999999994</v>
      </c>
      <c r="U949" s="28">
        <f t="shared" si="147"/>
        <v>154263.9</v>
      </c>
      <c r="V949" s="28">
        <f>MIN(H949,I949)*INDEX('[1]2018_commission_structure-Start'!$A$15:$J$18,MATCH($E949,'[1]2018_commission_structure-Start'!$A$15:$A$18,0),MATCH(V$1,'[1]2018_commission_structure-Start'!$A$15:$J$15,0))</f>
        <v>70797.899999999994</v>
      </c>
      <c r="W949" s="26">
        <f>IF($H949&gt;I949,MIN($H949-I949,J949-I949)*INDEX('[1]2018_commission_structure-Start'!$A$15:$J$18,MATCH($E949,'[1]2018_commission_structure-Start'!$A$15:$A$18,0),MATCH(W$1,'[1]2018_commission_structure-Start'!$A$15:$J$15,0)),0)</f>
        <v>0</v>
      </c>
      <c r="X949" s="26">
        <f>IF($H949&gt;J949,MIN($H949-J949,K949-J949)*INDEX('[1]2018_commission_structure-Start'!$A$15:$J$18,MATCH($E949,'[1]2018_commission_structure-Start'!$A$15:$A$18,0),MATCH(X$1,'[1]2018_commission_structure-Start'!$A$15:$J$15,0)),0)</f>
        <v>0</v>
      </c>
      <c r="Y949" s="26">
        <f>IF($H949&gt;K949,MIN($H949-K949,L949-K949)*INDEX('[1]2018_commission_structure-Start'!$A$15:$J$18,MATCH($E949,'[1]2018_commission_structure-Start'!$A$15:$A$18,0),MATCH(Y$1,'[1]2018_commission_structure-Start'!$A$15:$J$15,0)),0)</f>
        <v>0</v>
      </c>
      <c r="Z949" s="26">
        <f>IF(H949&gt;L949,(H949-L949)*INDEX('[1]2018_commission_structure-Start'!$A$21:$I$24,MATCH($E949,'[1]2018_commission_structure-Start'!$A$21:$A$24,0),MATCH(Z$1,'[1]2018_commission_structure-Start'!$A$21:$I$21,0)),0)</f>
        <v>0</v>
      </c>
      <c r="AA949" s="28">
        <f t="shared" si="148"/>
        <v>70797.899999999994</v>
      </c>
      <c r="AB949" s="28">
        <f t="shared" si="149"/>
        <v>154263.9</v>
      </c>
    </row>
    <row r="950" spans="1:28" x14ac:dyDescent="0.2">
      <c r="A950" s="25" t="str">
        <f t="shared" si="140"/>
        <v>Ellery Renzini</v>
      </c>
      <c r="B950" s="25">
        <v>6209983448</v>
      </c>
      <c r="C950" s="25" t="s">
        <v>1831</v>
      </c>
      <c r="D950" s="25" t="s">
        <v>1832</v>
      </c>
      <c r="E950" s="25" t="s">
        <v>29</v>
      </c>
      <c r="F950" s="25">
        <v>72962</v>
      </c>
      <c r="G950" s="25">
        <f>COUNTIF([1]deals_closed!D:D,B950)</f>
        <v>23</v>
      </c>
      <c r="H950" s="26">
        <f>SUMIF([1]deals_closed!D:D,B950,[1]deals_closed!C:C)</f>
        <v>784517</v>
      </c>
      <c r="I950" s="26">
        <f>VLOOKUP(E950,'[1]2018_commission_structure-Start'!$A$22:$I$24,9,FALSE)</f>
        <v>600000</v>
      </c>
      <c r="J950" s="26">
        <f t="shared" si="141"/>
        <v>750000</v>
      </c>
      <c r="K950" s="26">
        <f t="shared" si="142"/>
        <v>900000</v>
      </c>
      <c r="L950" s="26">
        <f t="shared" si="143"/>
        <v>1200000</v>
      </c>
      <c r="M950" s="27">
        <f t="shared" si="144"/>
        <v>1.3075283333333334</v>
      </c>
      <c r="N950" s="25" t="str">
        <f t="shared" si="145"/>
        <v>125-150%</v>
      </c>
      <c r="O950" s="28">
        <f>MIN(H950,I950)*INDEX('[1]2018_commission_structure-Start'!$A$21:$I$24,MATCH($E950,'[1]2018_commission_structure-Start'!$A$21:$A$24,0),MATCH(O$1,'[1]2018_commission_structure-Start'!$A$21:$I$21,0))</f>
        <v>78000</v>
      </c>
      <c r="P950" s="26">
        <f>IF(H950&gt;I950,MIN(H950-I950,J950-I950)*INDEX('[1]2018_commission_structure-Start'!$A$21:$I$24,MATCH($E950,'[1]2018_commission_structure-Start'!$A$21:$A$24,0), MATCH(P$1,'[1]2018_commission_structure-Start'!$A$21:$I$21,0)),0)</f>
        <v>25500.000000000004</v>
      </c>
      <c r="Q950" s="26">
        <f>IF($H950&gt;J950,MIN($H950-J950,K950-J950)*INDEX('[1]2018_commission_structure-Start'!$A$21:$I$24,MATCH($E950,'[1]2018_commission_structure-Start'!$A$21:$A$24,0), MATCH(Q$1,'[1]2018_commission_structure-Start'!$A$21:$I$21,0)),0)</f>
        <v>7248.57</v>
      </c>
      <c r="R950" s="26">
        <f>IF($H950&gt;K950,MIN($H950-K950,L950-K950)*INDEX('[1]2018_commission_structure-Start'!$A$21:$I$24,MATCH($E950,'[1]2018_commission_structure-Start'!$A$21:$A$24,0), MATCH(R$1,'[1]2018_commission_structure-Start'!$A$21:$I$21,0)),0)</f>
        <v>0</v>
      </c>
      <c r="S950" s="26">
        <f>IF(H950&gt;L950,(H950-L950)*INDEX('[1]2018_commission_structure-Start'!$A$21:$I$24,MATCH($E950,'[1]2018_commission_structure-Start'!$A$21:$A$24,0),MATCH(S$1,'[1]2018_commission_structure-Start'!$A$21:$I$21,0)),0)</f>
        <v>0</v>
      </c>
      <c r="T950" s="28">
        <f t="shared" si="146"/>
        <v>110748.57</v>
      </c>
      <c r="U950" s="28">
        <f t="shared" si="147"/>
        <v>183710.57</v>
      </c>
      <c r="V950" s="28">
        <f>MIN(H950,I950)*INDEX('[1]2018_commission_structure-Start'!$A$15:$J$18,MATCH($E950,'[1]2018_commission_structure-Start'!$A$15:$A$18,0),MATCH(V$1,'[1]2018_commission_structure-Start'!$A$15:$J$15,0))</f>
        <v>90000</v>
      </c>
      <c r="W950" s="26">
        <f>IF($H950&gt;I950,MIN($H950-I950,J950-I950)*INDEX('[1]2018_commission_structure-Start'!$A$15:$J$18,MATCH($E950,'[1]2018_commission_structure-Start'!$A$15:$A$18,0),MATCH(W$1,'[1]2018_commission_structure-Start'!$A$15:$J$15,0)),0)</f>
        <v>27000</v>
      </c>
      <c r="X950" s="26">
        <f>IF($H950&gt;J950,MIN($H950-J950,K950-J950)*INDEX('[1]2018_commission_structure-Start'!$A$15:$J$18,MATCH($E950,'[1]2018_commission_structure-Start'!$A$15:$A$18,0),MATCH(X$1,'[1]2018_commission_structure-Start'!$A$15:$J$15,0)),0)</f>
        <v>8629.25</v>
      </c>
      <c r="Y950" s="26">
        <f>IF($H950&gt;K950,MIN($H950-K950,L950-K950)*INDEX('[1]2018_commission_structure-Start'!$A$15:$J$18,MATCH($E950,'[1]2018_commission_structure-Start'!$A$15:$A$18,0),MATCH(Y$1,'[1]2018_commission_structure-Start'!$A$15:$J$15,0)),0)</f>
        <v>0</v>
      </c>
      <c r="Z950" s="26">
        <f>IF(H950&gt;L950,(H950-L950)*INDEX('[1]2018_commission_structure-Start'!$A$21:$I$24,MATCH($E950,'[1]2018_commission_structure-Start'!$A$21:$A$24,0),MATCH(Z$1,'[1]2018_commission_structure-Start'!$A$21:$I$21,0)),0)</f>
        <v>0</v>
      </c>
      <c r="AA950" s="28">
        <f t="shared" si="148"/>
        <v>125629.25</v>
      </c>
      <c r="AB950" s="28">
        <f t="shared" si="149"/>
        <v>198591.25</v>
      </c>
    </row>
    <row r="951" spans="1:28" x14ac:dyDescent="0.2">
      <c r="A951" s="25" t="str">
        <f t="shared" si="140"/>
        <v>Gina Biggadyke</v>
      </c>
      <c r="B951" s="25">
        <v>6820956614</v>
      </c>
      <c r="C951" s="25" t="s">
        <v>1833</v>
      </c>
      <c r="D951" s="25" t="s">
        <v>1834</v>
      </c>
      <c r="E951" s="25" t="s">
        <v>29</v>
      </c>
      <c r="F951" s="25">
        <v>65490</v>
      </c>
      <c r="G951" s="25">
        <f>COUNTIF([1]deals_closed!D:D,B951)</f>
        <v>15</v>
      </c>
      <c r="H951" s="26">
        <f>SUMIF([1]deals_closed!D:D,B951,[1]deals_closed!C:C)</f>
        <v>534301</v>
      </c>
      <c r="I951" s="26">
        <f>VLOOKUP(E951,'[1]2018_commission_structure-Start'!$A$22:$I$24,9,FALSE)</f>
        <v>600000</v>
      </c>
      <c r="J951" s="26">
        <f t="shared" si="141"/>
        <v>750000</v>
      </c>
      <c r="K951" s="26">
        <f t="shared" si="142"/>
        <v>900000</v>
      </c>
      <c r="L951" s="26">
        <f t="shared" si="143"/>
        <v>1200000</v>
      </c>
      <c r="M951" s="27">
        <f t="shared" si="144"/>
        <v>0.89050166666666664</v>
      </c>
      <c r="N951" s="25" t="str">
        <f t="shared" si="145"/>
        <v>0-100%</v>
      </c>
      <c r="O951" s="28">
        <f>MIN(H951,I951)*INDEX('[1]2018_commission_structure-Start'!$A$21:$I$24,MATCH($E951,'[1]2018_commission_structure-Start'!$A$21:$A$24,0),MATCH(O$1,'[1]2018_commission_structure-Start'!$A$21:$I$21,0))</f>
        <v>69459.13</v>
      </c>
      <c r="P951" s="26">
        <f>IF(H951&gt;I951,MIN(H951-I951,J951-I951)*INDEX('[1]2018_commission_structure-Start'!$A$21:$I$24,MATCH($E951,'[1]2018_commission_structure-Start'!$A$21:$A$24,0), MATCH(P$1,'[1]2018_commission_structure-Start'!$A$21:$I$21,0)),0)</f>
        <v>0</v>
      </c>
      <c r="Q951" s="26">
        <f>IF($H951&gt;J951,MIN($H951-J951,K951-J951)*INDEX('[1]2018_commission_structure-Start'!$A$21:$I$24,MATCH($E951,'[1]2018_commission_structure-Start'!$A$21:$A$24,0), MATCH(Q$1,'[1]2018_commission_structure-Start'!$A$21:$I$21,0)),0)</f>
        <v>0</v>
      </c>
      <c r="R951" s="26">
        <f>IF($H951&gt;K951,MIN($H951-K951,L951-K951)*INDEX('[1]2018_commission_structure-Start'!$A$21:$I$24,MATCH($E951,'[1]2018_commission_structure-Start'!$A$21:$A$24,0), MATCH(R$1,'[1]2018_commission_structure-Start'!$A$21:$I$21,0)),0)</f>
        <v>0</v>
      </c>
      <c r="S951" s="26">
        <f>IF(H951&gt;L951,(H951-L951)*INDEX('[1]2018_commission_structure-Start'!$A$21:$I$24,MATCH($E951,'[1]2018_commission_structure-Start'!$A$21:$A$24,0),MATCH(S$1,'[1]2018_commission_structure-Start'!$A$21:$I$21,0)),0)</f>
        <v>0</v>
      </c>
      <c r="T951" s="28">
        <f t="shared" si="146"/>
        <v>69459.13</v>
      </c>
      <c r="U951" s="28">
        <f t="shared" si="147"/>
        <v>134949.13</v>
      </c>
      <c r="V951" s="28">
        <f>MIN(H951,I951)*INDEX('[1]2018_commission_structure-Start'!$A$15:$J$18,MATCH($E951,'[1]2018_commission_structure-Start'!$A$15:$A$18,0),MATCH(V$1,'[1]2018_commission_structure-Start'!$A$15:$J$15,0))</f>
        <v>80145.149999999994</v>
      </c>
      <c r="W951" s="26">
        <f>IF($H951&gt;I951,MIN($H951-I951,J951-I951)*INDEX('[1]2018_commission_structure-Start'!$A$15:$J$18,MATCH($E951,'[1]2018_commission_structure-Start'!$A$15:$A$18,0),MATCH(W$1,'[1]2018_commission_structure-Start'!$A$15:$J$15,0)),0)</f>
        <v>0</v>
      </c>
      <c r="X951" s="26">
        <f>IF($H951&gt;J951,MIN($H951-J951,K951-J951)*INDEX('[1]2018_commission_structure-Start'!$A$15:$J$18,MATCH($E951,'[1]2018_commission_structure-Start'!$A$15:$A$18,0),MATCH(X$1,'[1]2018_commission_structure-Start'!$A$15:$J$15,0)),0)</f>
        <v>0</v>
      </c>
      <c r="Y951" s="26">
        <f>IF($H951&gt;K951,MIN($H951-K951,L951-K951)*INDEX('[1]2018_commission_structure-Start'!$A$15:$J$18,MATCH($E951,'[1]2018_commission_structure-Start'!$A$15:$A$18,0),MATCH(Y$1,'[1]2018_commission_structure-Start'!$A$15:$J$15,0)),0)</f>
        <v>0</v>
      </c>
      <c r="Z951" s="26">
        <f>IF(H951&gt;L951,(H951-L951)*INDEX('[1]2018_commission_structure-Start'!$A$21:$I$24,MATCH($E951,'[1]2018_commission_structure-Start'!$A$21:$A$24,0),MATCH(Z$1,'[1]2018_commission_structure-Start'!$A$21:$I$21,0)),0)</f>
        <v>0</v>
      </c>
      <c r="AA951" s="28">
        <f t="shared" si="148"/>
        <v>80145.149999999994</v>
      </c>
      <c r="AB951" s="28">
        <f t="shared" si="149"/>
        <v>145635.15</v>
      </c>
    </row>
    <row r="952" spans="1:28" x14ac:dyDescent="0.2">
      <c r="A952" s="25" t="str">
        <f t="shared" si="140"/>
        <v>Rutter Maddams</v>
      </c>
      <c r="B952" s="25">
        <v>9684187432</v>
      </c>
      <c r="C952" s="25" t="s">
        <v>1835</v>
      </c>
      <c r="D952" s="25" t="s">
        <v>1836</v>
      </c>
      <c r="E952" s="25" t="s">
        <v>29</v>
      </c>
      <c r="F952" s="25">
        <v>61998</v>
      </c>
      <c r="G952" s="25">
        <f>COUNTIF([1]deals_closed!D:D,B952)</f>
        <v>21</v>
      </c>
      <c r="H952" s="26">
        <f>SUMIF([1]deals_closed!D:D,B952,[1]deals_closed!C:C)</f>
        <v>679511</v>
      </c>
      <c r="I952" s="26">
        <f>VLOOKUP(E952,'[1]2018_commission_structure-Start'!$A$22:$I$24,9,FALSE)</f>
        <v>600000</v>
      </c>
      <c r="J952" s="26">
        <f t="shared" si="141"/>
        <v>750000</v>
      </c>
      <c r="K952" s="26">
        <f t="shared" si="142"/>
        <v>900000</v>
      </c>
      <c r="L952" s="26">
        <f t="shared" si="143"/>
        <v>1200000</v>
      </c>
      <c r="M952" s="27">
        <f t="shared" si="144"/>
        <v>1.1325183333333333</v>
      </c>
      <c r="N952" s="25" t="str">
        <f t="shared" si="145"/>
        <v>100-125%</v>
      </c>
      <c r="O952" s="28">
        <f>MIN(H952,I952)*INDEX('[1]2018_commission_structure-Start'!$A$21:$I$24,MATCH($E952,'[1]2018_commission_structure-Start'!$A$21:$A$24,0),MATCH(O$1,'[1]2018_commission_structure-Start'!$A$21:$I$21,0))</f>
        <v>78000</v>
      </c>
      <c r="P952" s="26">
        <f>IF(H952&gt;I952,MIN(H952-I952,J952-I952)*INDEX('[1]2018_commission_structure-Start'!$A$21:$I$24,MATCH($E952,'[1]2018_commission_structure-Start'!$A$21:$A$24,0), MATCH(P$1,'[1]2018_commission_structure-Start'!$A$21:$I$21,0)),0)</f>
        <v>13516.87</v>
      </c>
      <c r="Q952" s="26">
        <f>IF($H952&gt;J952,MIN($H952-J952,K952-J952)*INDEX('[1]2018_commission_structure-Start'!$A$21:$I$24,MATCH($E952,'[1]2018_commission_structure-Start'!$A$21:$A$24,0), MATCH(Q$1,'[1]2018_commission_structure-Start'!$A$21:$I$21,0)),0)</f>
        <v>0</v>
      </c>
      <c r="R952" s="26">
        <f>IF($H952&gt;K952,MIN($H952-K952,L952-K952)*INDEX('[1]2018_commission_structure-Start'!$A$21:$I$24,MATCH($E952,'[1]2018_commission_structure-Start'!$A$21:$A$24,0), MATCH(R$1,'[1]2018_commission_structure-Start'!$A$21:$I$21,0)),0)</f>
        <v>0</v>
      </c>
      <c r="S952" s="26">
        <f>IF(H952&gt;L952,(H952-L952)*INDEX('[1]2018_commission_structure-Start'!$A$21:$I$24,MATCH($E952,'[1]2018_commission_structure-Start'!$A$21:$A$24,0),MATCH(S$1,'[1]2018_commission_structure-Start'!$A$21:$I$21,0)),0)</f>
        <v>0</v>
      </c>
      <c r="T952" s="28">
        <f t="shared" si="146"/>
        <v>91516.87</v>
      </c>
      <c r="U952" s="28">
        <f t="shared" si="147"/>
        <v>153514.87</v>
      </c>
      <c r="V952" s="28">
        <f>MIN(H952,I952)*INDEX('[1]2018_commission_structure-Start'!$A$15:$J$18,MATCH($E952,'[1]2018_commission_structure-Start'!$A$15:$A$18,0),MATCH(V$1,'[1]2018_commission_structure-Start'!$A$15:$J$15,0))</f>
        <v>90000</v>
      </c>
      <c r="W952" s="26">
        <f>IF($H952&gt;I952,MIN($H952-I952,J952-I952)*INDEX('[1]2018_commission_structure-Start'!$A$15:$J$18,MATCH($E952,'[1]2018_commission_structure-Start'!$A$15:$A$18,0),MATCH(W$1,'[1]2018_commission_structure-Start'!$A$15:$J$15,0)),0)</f>
        <v>14311.98</v>
      </c>
      <c r="X952" s="26">
        <f>IF($H952&gt;J952,MIN($H952-J952,K952-J952)*INDEX('[1]2018_commission_structure-Start'!$A$15:$J$18,MATCH($E952,'[1]2018_commission_structure-Start'!$A$15:$A$18,0),MATCH(X$1,'[1]2018_commission_structure-Start'!$A$15:$J$15,0)),0)</f>
        <v>0</v>
      </c>
      <c r="Y952" s="26">
        <f>IF($H952&gt;K952,MIN($H952-K952,L952-K952)*INDEX('[1]2018_commission_structure-Start'!$A$15:$J$18,MATCH($E952,'[1]2018_commission_structure-Start'!$A$15:$A$18,0),MATCH(Y$1,'[1]2018_commission_structure-Start'!$A$15:$J$15,0)),0)</f>
        <v>0</v>
      </c>
      <c r="Z952" s="26">
        <f>IF(H952&gt;L952,(H952-L952)*INDEX('[1]2018_commission_structure-Start'!$A$21:$I$24,MATCH($E952,'[1]2018_commission_structure-Start'!$A$21:$A$24,0),MATCH(Z$1,'[1]2018_commission_structure-Start'!$A$21:$I$21,0)),0)</f>
        <v>0</v>
      </c>
      <c r="AA952" s="28">
        <f t="shared" si="148"/>
        <v>104311.98</v>
      </c>
      <c r="AB952" s="28">
        <f t="shared" si="149"/>
        <v>166309.97999999998</v>
      </c>
    </row>
    <row r="953" spans="1:28" x14ac:dyDescent="0.2">
      <c r="A953" s="25" t="str">
        <f t="shared" si="140"/>
        <v>Tirrell Durdle</v>
      </c>
      <c r="B953" s="25">
        <v>7700368295</v>
      </c>
      <c r="C953" s="25" t="s">
        <v>1837</v>
      </c>
      <c r="D953" s="25" t="s">
        <v>1838</v>
      </c>
      <c r="E953" s="25" t="s">
        <v>7</v>
      </c>
      <c r="F953" s="25">
        <v>47191</v>
      </c>
      <c r="G953" s="25">
        <f>COUNTIF([1]deals_closed!D:D,B953)</f>
        <v>14</v>
      </c>
      <c r="H953" s="26">
        <f>SUMIF([1]deals_closed!D:D,B953,[1]deals_closed!C:C)</f>
        <v>501339</v>
      </c>
      <c r="I953" s="26">
        <f>VLOOKUP(E953,'[1]2018_commission_structure-Start'!$A$22:$I$24,9,FALSE)</f>
        <v>500000</v>
      </c>
      <c r="J953" s="26">
        <f t="shared" si="141"/>
        <v>625000</v>
      </c>
      <c r="K953" s="26">
        <f t="shared" si="142"/>
        <v>750000</v>
      </c>
      <c r="L953" s="26">
        <f t="shared" si="143"/>
        <v>1000000</v>
      </c>
      <c r="M953" s="27">
        <f t="shared" si="144"/>
        <v>1.002678</v>
      </c>
      <c r="N953" s="25" t="str">
        <f t="shared" si="145"/>
        <v>100-125%</v>
      </c>
      <c r="O953" s="28">
        <f>MIN(H953,I953)*INDEX('[1]2018_commission_structure-Start'!$A$21:$I$24,MATCH($E953,'[1]2018_commission_structure-Start'!$A$21:$A$24,0),MATCH(O$1,'[1]2018_commission_structure-Start'!$A$21:$I$21,0))</f>
        <v>50000</v>
      </c>
      <c r="P953" s="26">
        <f>IF(H953&gt;I953,MIN(H953-I953,J953-I953)*INDEX('[1]2018_commission_structure-Start'!$A$21:$I$24,MATCH($E953,'[1]2018_commission_structure-Start'!$A$21:$A$24,0), MATCH(P$1,'[1]2018_commission_structure-Start'!$A$21:$I$21,0)),0)</f>
        <v>200.85</v>
      </c>
      <c r="Q953" s="26">
        <f>IF($H953&gt;J953,MIN($H953-J953,K953-J953)*INDEX('[1]2018_commission_structure-Start'!$A$21:$I$24,MATCH($E953,'[1]2018_commission_structure-Start'!$A$21:$A$24,0), MATCH(Q$1,'[1]2018_commission_structure-Start'!$A$21:$I$21,0)),0)</f>
        <v>0</v>
      </c>
      <c r="R953" s="26">
        <f>IF($H953&gt;K953,MIN($H953-K953,L953-K953)*INDEX('[1]2018_commission_structure-Start'!$A$21:$I$24,MATCH($E953,'[1]2018_commission_structure-Start'!$A$21:$A$24,0), MATCH(R$1,'[1]2018_commission_structure-Start'!$A$21:$I$21,0)),0)</f>
        <v>0</v>
      </c>
      <c r="S953" s="26">
        <f>IF(H953&gt;L953,(H953-L953)*INDEX('[1]2018_commission_structure-Start'!$A$21:$I$24,MATCH($E953,'[1]2018_commission_structure-Start'!$A$21:$A$24,0),MATCH(S$1,'[1]2018_commission_structure-Start'!$A$21:$I$21,0)),0)</f>
        <v>0</v>
      </c>
      <c r="T953" s="28">
        <f t="shared" si="146"/>
        <v>50200.85</v>
      </c>
      <c r="U953" s="28">
        <f t="shared" si="147"/>
        <v>97391.85</v>
      </c>
      <c r="V953" s="28">
        <f>MIN(H953,I953)*INDEX('[1]2018_commission_structure-Start'!$A$15:$J$18,MATCH($E953,'[1]2018_commission_structure-Start'!$A$15:$A$18,0),MATCH(V$1,'[1]2018_commission_structure-Start'!$A$15:$J$15,0))</f>
        <v>60000</v>
      </c>
      <c r="W953" s="26">
        <f>IF($H953&gt;I953,MIN($H953-I953,J953-I953)*INDEX('[1]2018_commission_structure-Start'!$A$15:$J$18,MATCH($E953,'[1]2018_commission_structure-Start'!$A$15:$A$18,0),MATCH(W$1,'[1]2018_commission_structure-Start'!$A$15:$J$15,0)),0)</f>
        <v>227.63000000000002</v>
      </c>
      <c r="X953" s="26">
        <f>IF($H953&gt;J953,MIN($H953-J953,K953-J953)*INDEX('[1]2018_commission_structure-Start'!$A$15:$J$18,MATCH($E953,'[1]2018_commission_structure-Start'!$A$15:$A$18,0),MATCH(X$1,'[1]2018_commission_structure-Start'!$A$15:$J$15,0)),0)</f>
        <v>0</v>
      </c>
      <c r="Y953" s="26">
        <f>IF($H953&gt;K953,MIN($H953-K953,L953-K953)*INDEX('[1]2018_commission_structure-Start'!$A$15:$J$18,MATCH($E953,'[1]2018_commission_structure-Start'!$A$15:$A$18,0),MATCH(Y$1,'[1]2018_commission_structure-Start'!$A$15:$J$15,0)),0)</f>
        <v>0</v>
      </c>
      <c r="Z953" s="26">
        <f>IF(H953&gt;L953,(H953-L953)*INDEX('[1]2018_commission_structure-Start'!$A$21:$I$24,MATCH($E953,'[1]2018_commission_structure-Start'!$A$21:$A$24,0),MATCH(Z$1,'[1]2018_commission_structure-Start'!$A$21:$I$21,0)),0)</f>
        <v>0</v>
      </c>
      <c r="AA953" s="28">
        <f t="shared" si="148"/>
        <v>60227.63</v>
      </c>
      <c r="AB953" s="28">
        <f t="shared" si="149"/>
        <v>107418.63</v>
      </c>
    </row>
    <row r="954" spans="1:28" x14ac:dyDescent="0.2">
      <c r="A954" s="25" t="str">
        <f t="shared" si="140"/>
        <v>Sadella Fateley</v>
      </c>
      <c r="B954" s="25">
        <v>8333777430</v>
      </c>
      <c r="C954" s="25" t="s">
        <v>1670</v>
      </c>
      <c r="D954" s="25" t="s">
        <v>1839</v>
      </c>
      <c r="E954" s="25" t="s">
        <v>7</v>
      </c>
      <c r="F954" s="25">
        <v>51314</v>
      </c>
      <c r="G954" s="25">
        <f>COUNTIF([1]deals_closed!D:D,B954)</f>
        <v>26</v>
      </c>
      <c r="H954" s="26">
        <f>SUMIF([1]deals_closed!D:D,B954,[1]deals_closed!C:C)</f>
        <v>895549</v>
      </c>
      <c r="I954" s="26">
        <f>VLOOKUP(E954,'[1]2018_commission_structure-Start'!$A$22:$I$24,9,FALSE)</f>
        <v>500000</v>
      </c>
      <c r="J954" s="26">
        <f t="shared" si="141"/>
        <v>625000</v>
      </c>
      <c r="K954" s="26">
        <f t="shared" si="142"/>
        <v>750000</v>
      </c>
      <c r="L954" s="26">
        <f t="shared" si="143"/>
        <v>1000000</v>
      </c>
      <c r="M954" s="27">
        <f t="shared" si="144"/>
        <v>1.7910980000000001</v>
      </c>
      <c r="N954" s="25" t="str">
        <f t="shared" si="145"/>
        <v>150-200%</v>
      </c>
      <c r="O954" s="28">
        <f>MIN(H954,I954)*INDEX('[1]2018_commission_structure-Start'!$A$21:$I$24,MATCH($E954,'[1]2018_commission_structure-Start'!$A$21:$A$24,0),MATCH(O$1,'[1]2018_commission_structure-Start'!$A$21:$I$21,0))</f>
        <v>50000</v>
      </c>
      <c r="P954" s="26">
        <f>IF(H954&gt;I954,MIN(H954-I954,J954-I954)*INDEX('[1]2018_commission_structure-Start'!$A$21:$I$24,MATCH($E954,'[1]2018_commission_structure-Start'!$A$21:$A$24,0), MATCH(P$1,'[1]2018_commission_structure-Start'!$A$21:$I$21,0)),0)</f>
        <v>18750</v>
      </c>
      <c r="Q954" s="26">
        <f>IF($H954&gt;J954,MIN($H954-J954,K954-J954)*INDEX('[1]2018_commission_structure-Start'!$A$21:$I$24,MATCH($E954,'[1]2018_commission_structure-Start'!$A$21:$A$24,0), MATCH(Q$1,'[1]2018_commission_structure-Start'!$A$21:$I$21,0)),0)</f>
        <v>22500</v>
      </c>
      <c r="R954" s="26">
        <f>IF($H954&gt;K954,MIN($H954-K954,L954-K954)*INDEX('[1]2018_commission_structure-Start'!$A$21:$I$24,MATCH($E954,'[1]2018_commission_structure-Start'!$A$21:$A$24,0), MATCH(R$1,'[1]2018_commission_structure-Start'!$A$21:$I$21,0)),0)</f>
        <v>32020.78</v>
      </c>
      <c r="S954" s="26">
        <f>IF(H954&gt;L954,(H954-L954)*INDEX('[1]2018_commission_structure-Start'!$A$21:$I$24,MATCH($E954,'[1]2018_commission_structure-Start'!$A$21:$A$24,0),MATCH(S$1,'[1]2018_commission_structure-Start'!$A$21:$I$21,0)),0)</f>
        <v>0</v>
      </c>
      <c r="T954" s="28">
        <f t="shared" si="146"/>
        <v>123270.78</v>
      </c>
      <c r="U954" s="28">
        <f t="shared" si="147"/>
        <v>174584.78</v>
      </c>
      <c r="V954" s="28">
        <f>MIN(H954,I954)*INDEX('[1]2018_commission_structure-Start'!$A$15:$J$18,MATCH($E954,'[1]2018_commission_structure-Start'!$A$15:$A$18,0),MATCH(V$1,'[1]2018_commission_structure-Start'!$A$15:$J$15,0))</f>
        <v>60000</v>
      </c>
      <c r="W954" s="26">
        <f>IF($H954&gt;I954,MIN($H954-I954,J954-I954)*INDEX('[1]2018_commission_structure-Start'!$A$15:$J$18,MATCH($E954,'[1]2018_commission_structure-Start'!$A$15:$A$18,0),MATCH(W$1,'[1]2018_commission_structure-Start'!$A$15:$J$15,0)),0)</f>
        <v>21250</v>
      </c>
      <c r="X954" s="26">
        <f>IF($H954&gt;J954,MIN($H954-J954,K954-J954)*INDEX('[1]2018_commission_structure-Start'!$A$15:$J$18,MATCH($E954,'[1]2018_commission_structure-Start'!$A$15:$A$18,0),MATCH(X$1,'[1]2018_commission_structure-Start'!$A$15:$J$15,0)),0)</f>
        <v>25000</v>
      </c>
      <c r="Y954" s="26">
        <f>IF($H954&gt;K954,MIN($H954-K954,L954-K954)*INDEX('[1]2018_commission_structure-Start'!$A$15:$J$18,MATCH($E954,'[1]2018_commission_structure-Start'!$A$15:$A$18,0),MATCH(Y$1,'[1]2018_commission_structure-Start'!$A$15:$J$15,0)),0)</f>
        <v>32020.78</v>
      </c>
      <c r="Z954" s="26">
        <f>IF(H954&gt;L954,(H954-L954)*INDEX('[1]2018_commission_structure-Start'!$A$21:$I$24,MATCH($E954,'[1]2018_commission_structure-Start'!$A$21:$A$24,0),MATCH(Z$1,'[1]2018_commission_structure-Start'!$A$21:$I$21,0)),0)</f>
        <v>0</v>
      </c>
      <c r="AA954" s="28">
        <f t="shared" si="148"/>
        <v>138270.78</v>
      </c>
      <c r="AB954" s="28">
        <f t="shared" si="149"/>
        <v>189584.78</v>
      </c>
    </row>
    <row r="955" spans="1:28" x14ac:dyDescent="0.2">
      <c r="A955" s="25" t="str">
        <f t="shared" si="140"/>
        <v>Ellen Kevis</v>
      </c>
      <c r="B955" s="25">
        <v>8032296239</v>
      </c>
      <c r="C955" s="25" t="s">
        <v>509</v>
      </c>
      <c r="D955" s="25" t="s">
        <v>1840</v>
      </c>
      <c r="E955" s="25" t="s">
        <v>29</v>
      </c>
      <c r="F955" s="25">
        <v>50836</v>
      </c>
      <c r="G955" s="25">
        <f>COUNTIF([1]deals_closed!D:D,B955)</f>
        <v>20</v>
      </c>
      <c r="H955" s="26">
        <f>SUMIF([1]deals_closed!D:D,B955,[1]deals_closed!C:C)</f>
        <v>645529</v>
      </c>
      <c r="I955" s="26">
        <f>VLOOKUP(E955,'[1]2018_commission_structure-Start'!$A$22:$I$24,9,FALSE)</f>
        <v>600000</v>
      </c>
      <c r="J955" s="26">
        <f t="shared" si="141"/>
        <v>750000</v>
      </c>
      <c r="K955" s="26">
        <f t="shared" si="142"/>
        <v>900000</v>
      </c>
      <c r="L955" s="26">
        <f t="shared" si="143"/>
        <v>1200000</v>
      </c>
      <c r="M955" s="27">
        <f t="shared" si="144"/>
        <v>1.0758816666666666</v>
      </c>
      <c r="N955" s="25" t="str">
        <f t="shared" si="145"/>
        <v>100-125%</v>
      </c>
      <c r="O955" s="28">
        <f>MIN(H955,I955)*INDEX('[1]2018_commission_structure-Start'!$A$21:$I$24,MATCH($E955,'[1]2018_commission_structure-Start'!$A$21:$A$24,0),MATCH(O$1,'[1]2018_commission_structure-Start'!$A$21:$I$21,0))</f>
        <v>78000</v>
      </c>
      <c r="P955" s="26">
        <f>IF(H955&gt;I955,MIN(H955-I955,J955-I955)*INDEX('[1]2018_commission_structure-Start'!$A$21:$I$24,MATCH($E955,'[1]2018_commission_structure-Start'!$A$21:$A$24,0), MATCH(P$1,'[1]2018_commission_structure-Start'!$A$21:$I$21,0)),0)</f>
        <v>7739.93</v>
      </c>
      <c r="Q955" s="26">
        <f>IF($H955&gt;J955,MIN($H955-J955,K955-J955)*INDEX('[1]2018_commission_structure-Start'!$A$21:$I$24,MATCH($E955,'[1]2018_commission_structure-Start'!$A$21:$A$24,0), MATCH(Q$1,'[1]2018_commission_structure-Start'!$A$21:$I$21,0)),0)</f>
        <v>0</v>
      </c>
      <c r="R955" s="26">
        <f>IF($H955&gt;K955,MIN($H955-K955,L955-K955)*INDEX('[1]2018_commission_structure-Start'!$A$21:$I$24,MATCH($E955,'[1]2018_commission_structure-Start'!$A$21:$A$24,0), MATCH(R$1,'[1]2018_commission_structure-Start'!$A$21:$I$21,0)),0)</f>
        <v>0</v>
      </c>
      <c r="S955" s="26">
        <f>IF(H955&gt;L955,(H955-L955)*INDEX('[1]2018_commission_structure-Start'!$A$21:$I$24,MATCH($E955,'[1]2018_commission_structure-Start'!$A$21:$A$24,0),MATCH(S$1,'[1]2018_commission_structure-Start'!$A$21:$I$21,0)),0)</f>
        <v>0</v>
      </c>
      <c r="T955" s="28">
        <f t="shared" si="146"/>
        <v>85739.93</v>
      </c>
      <c r="U955" s="28">
        <f t="shared" si="147"/>
        <v>136575.93</v>
      </c>
      <c r="V955" s="28">
        <f>MIN(H955,I955)*INDEX('[1]2018_commission_structure-Start'!$A$15:$J$18,MATCH($E955,'[1]2018_commission_structure-Start'!$A$15:$A$18,0),MATCH(V$1,'[1]2018_commission_structure-Start'!$A$15:$J$15,0))</f>
        <v>90000</v>
      </c>
      <c r="W955" s="26">
        <f>IF($H955&gt;I955,MIN($H955-I955,J955-I955)*INDEX('[1]2018_commission_structure-Start'!$A$15:$J$18,MATCH($E955,'[1]2018_commission_structure-Start'!$A$15:$A$18,0),MATCH(W$1,'[1]2018_commission_structure-Start'!$A$15:$J$15,0)),0)</f>
        <v>8195.2199999999993</v>
      </c>
      <c r="X955" s="26">
        <f>IF($H955&gt;J955,MIN($H955-J955,K955-J955)*INDEX('[1]2018_commission_structure-Start'!$A$15:$J$18,MATCH($E955,'[1]2018_commission_structure-Start'!$A$15:$A$18,0),MATCH(X$1,'[1]2018_commission_structure-Start'!$A$15:$J$15,0)),0)</f>
        <v>0</v>
      </c>
      <c r="Y955" s="26">
        <f>IF($H955&gt;K955,MIN($H955-K955,L955-K955)*INDEX('[1]2018_commission_structure-Start'!$A$15:$J$18,MATCH($E955,'[1]2018_commission_structure-Start'!$A$15:$A$18,0),MATCH(Y$1,'[1]2018_commission_structure-Start'!$A$15:$J$15,0)),0)</f>
        <v>0</v>
      </c>
      <c r="Z955" s="26">
        <f>IF(H955&gt;L955,(H955-L955)*INDEX('[1]2018_commission_structure-Start'!$A$21:$I$24,MATCH($E955,'[1]2018_commission_structure-Start'!$A$21:$A$24,0),MATCH(Z$1,'[1]2018_commission_structure-Start'!$A$21:$I$21,0)),0)</f>
        <v>0</v>
      </c>
      <c r="AA955" s="28">
        <f t="shared" si="148"/>
        <v>98195.22</v>
      </c>
      <c r="AB955" s="28">
        <f t="shared" si="149"/>
        <v>149031.22</v>
      </c>
    </row>
    <row r="956" spans="1:28" x14ac:dyDescent="0.2">
      <c r="A956" s="25" t="str">
        <f t="shared" si="140"/>
        <v>Welbie Siveyer</v>
      </c>
      <c r="B956" s="25">
        <v>273083503</v>
      </c>
      <c r="C956" s="25" t="s">
        <v>1841</v>
      </c>
      <c r="D956" s="25" t="s">
        <v>1842</v>
      </c>
      <c r="E956" s="25" t="s">
        <v>29</v>
      </c>
      <c r="F956" s="25">
        <v>69476</v>
      </c>
      <c r="G956" s="25">
        <f>COUNTIF([1]deals_closed!D:D,B956)</f>
        <v>12</v>
      </c>
      <c r="H956" s="26">
        <f>SUMIF([1]deals_closed!D:D,B956,[1]deals_closed!C:C)</f>
        <v>480183</v>
      </c>
      <c r="I956" s="26">
        <f>VLOOKUP(E956,'[1]2018_commission_structure-Start'!$A$22:$I$24,9,FALSE)</f>
        <v>600000</v>
      </c>
      <c r="J956" s="26">
        <f t="shared" si="141"/>
        <v>750000</v>
      </c>
      <c r="K956" s="26">
        <f t="shared" si="142"/>
        <v>900000</v>
      </c>
      <c r="L956" s="26">
        <f t="shared" si="143"/>
        <v>1200000</v>
      </c>
      <c r="M956" s="27">
        <f t="shared" si="144"/>
        <v>0.80030500000000004</v>
      </c>
      <c r="N956" s="25" t="str">
        <f t="shared" si="145"/>
        <v>0-100%</v>
      </c>
      <c r="O956" s="28">
        <f>MIN(H956,I956)*INDEX('[1]2018_commission_structure-Start'!$A$21:$I$24,MATCH($E956,'[1]2018_commission_structure-Start'!$A$21:$A$24,0),MATCH(O$1,'[1]2018_commission_structure-Start'!$A$21:$I$21,0))</f>
        <v>62423.79</v>
      </c>
      <c r="P956" s="26">
        <f>IF(H956&gt;I956,MIN(H956-I956,J956-I956)*INDEX('[1]2018_commission_structure-Start'!$A$21:$I$24,MATCH($E956,'[1]2018_commission_structure-Start'!$A$21:$A$24,0), MATCH(P$1,'[1]2018_commission_structure-Start'!$A$21:$I$21,0)),0)</f>
        <v>0</v>
      </c>
      <c r="Q956" s="26">
        <f>IF($H956&gt;J956,MIN($H956-J956,K956-J956)*INDEX('[1]2018_commission_structure-Start'!$A$21:$I$24,MATCH($E956,'[1]2018_commission_structure-Start'!$A$21:$A$24,0), MATCH(Q$1,'[1]2018_commission_structure-Start'!$A$21:$I$21,0)),0)</f>
        <v>0</v>
      </c>
      <c r="R956" s="26">
        <f>IF($H956&gt;K956,MIN($H956-K956,L956-K956)*INDEX('[1]2018_commission_structure-Start'!$A$21:$I$24,MATCH($E956,'[1]2018_commission_structure-Start'!$A$21:$A$24,0), MATCH(R$1,'[1]2018_commission_structure-Start'!$A$21:$I$21,0)),0)</f>
        <v>0</v>
      </c>
      <c r="S956" s="26">
        <f>IF(H956&gt;L956,(H956-L956)*INDEX('[1]2018_commission_structure-Start'!$A$21:$I$24,MATCH($E956,'[1]2018_commission_structure-Start'!$A$21:$A$24,0),MATCH(S$1,'[1]2018_commission_structure-Start'!$A$21:$I$21,0)),0)</f>
        <v>0</v>
      </c>
      <c r="T956" s="28">
        <f t="shared" si="146"/>
        <v>62423.79</v>
      </c>
      <c r="U956" s="28">
        <f t="shared" si="147"/>
        <v>131899.79</v>
      </c>
      <c r="V956" s="28">
        <f>MIN(H956,I956)*INDEX('[1]2018_commission_structure-Start'!$A$15:$J$18,MATCH($E956,'[1]2018_commission_structure-Start'!$A$15:$A$18,0),MATCH(V$1,'[1]2018_commission_structure-Start'!$A$15:$J$15,0))</f>
        <v>72027.45</v>
      </c>
      <c r="W956" s="26">
        <f>IF($H956&gt;I956,MIN($H956-I956,J956-I956)*INDEX('[1]2018_commission_structure-Start'!$A$15:$J$18,MATCH($E956,'[1]2018_commission_structure-Start'!$A$15:$A$18,0),MATCH(W$1,'[1]2018_commission_structure-Start'!$A$15:$J$15,0)),0)</f>
        <v>0</v>
      </c>
      <c r="X956" s="26">
        <f>IF($H956&gt;J956,MIN($H956-J956,K956-J956)*INDEX('[1]2018_commission_structure-Start'!$A$15:$J$18,MATCH($E956,'[1]2018_commission_structure-Start'!$A$15:$A$18,0),MATCH(X$1,'[1]2018_commission_structure-Start'!$A$15:$J$15,0)),0)</f>
        <v>0</v>
      </c>
      <c r="Y956" s="26">
        <f>IF($H956&gt;K956,MIN($H956-K956,L956-K956)*INDEX('[1]2018_commission_structure-Start'!$A$15:$J$18,MATCH($E956,'[1]2018_commission_structure-Start'!$A$15:$A$18,0),MATCH(Y$1,'[1]2018_commission_structure-Start'!$A$15:$J$15,0)),0)</f>
        <v>0</v>
      </c>
      <c r="Z956" s="26">
        <f>IF(H956&gt;L956,(H956-L956)*INDEX('[1]2018_commission_structure-Start'!$A$21:$I$24,MATCH($E956,'[1]2018_commission_structure-Start'!$A$21:$A$24,0),MATCH(Z$1,'[1]2018_commission_structure-Start'!$A$21:$I$21,0)),0)</f>
        <v>0</v>
      </c>
      <c r="AA956" s="28">
        <f t="shared" si="148"/>
        <v>72027.45</v>
      </c>
      <c r="AB956" s="28">
        <f t="shared" si="149"/>
        <v>141503.45000000001</v>
      </c>
    </row>
    <row r="957" spans="1:28" x14ac:dyDescent="0.2">
      <c r="A957" s="25" t="str">
        <f t="shared" si="140"/>
        <v>Quintin Marc</v>
      </c>
      <c r="B957" s="25">
        <v>8904404991</v>
      </c>
      <c r="C957" s="25" t="s">
        <v>1843</v>
      </c>
      <c r="D957" s="25" t="s">
        <v>1844</v>
      </c>
      <c r="E957" s="25" t="s">
        <v>29</v>
      </c>
      <c r="F957" s="25">
        <v>79473</v>
      </c>
      <c r="G957" s="25">
        <f>COUNTIF([1]deals_closed!D:D,B957)</f>
        <v>20</v>
      </c>
      <c r="H957" s="26">
        <f>SUMIF([1]deals_closed!D:D,B957,[1]deals_closed!C:C)</f>
        <v>808753</v>
      </c>
      <c r="I957" s="26">
        <f>VLOOKUP(E957,'[1]2018_commission_structure-Start'!$A$22:$I$24,9,FALSE)</f>
        <v>600000</v>
      </c>
      <c r="J957" s="26">
        <f t="shared" si="141"/>
        <v>750000</v>
      </c>
      <c r="K957" s="26">
        <f t="shared" si="142"/>
        <v>900000</v>
      </c>
      <c r="L957" s="26">
        <f t="shared" si="143"/>
        <v>1200000</v>
      </c>
      <c r="M957" s="27">
        <f t="shared" si="144"/>
        <v>1.3479216666666667</v>
      </c>
      <c r="N957" s="25" t="str">
        <f t="shared" si="145"/>
        <v>125-150%</v>
      </c>
      <c r="O957" s="28">
        <f>MIN(H957,I957)*INDEX('[1]2018_commission_structure-Start'!$A$21:$I$24,MATCH($E957,'[1]2018_commission_structure-Start'!$A$21:$A$24,0),MATCH(O$1,'[1]2018_commission_structure-Start'!$A$21:$I$21,0))</f>
        <v>78000</v>
      </c>
      <c r="P957" s="26">
        <f>IF(H957&gt;I957,MIN(H957-I957,J957-I957)*INDEX('[1]2018_commission_structure-Start'!$A$21:$I$24,MATCH($E957,'[1]2018_commission_structure-Start'!$A$21:$A$24,0), MATCH(P$1,'[1]2018_commission_structure-Start'!$A$21:$I$21,0)),0)</f>
        <v>25500.000000000004</v>
      </c>
      <c r="Q957" s="26">
        <f>IF($H957&gt;J957,MIN($H957-J957,K957-J957)*INDEX('[1]2018_commission_structure-Start'!$A$21:$I$24,MATCH($E957,'[1]2018_commission_structure-Start'!$A$21:$A$24,0), MATCH(Q$1,'[1]2018_commission_structure-Start'!$A$21:$I$21,0)),0)</f>
        <v>12338.13</v>
      </c>
      <c r="R957" s="26">
        <f>IF($H957&gt;K957,MIN($H957-K957,L957-K957)*INDEX('[1]2018_commission_structure-Start'!$A$21:$I$24,MATCH($E957,'[1]2018_commission_structure-Start'!$A$21:$A$24,0), MATCH(R$1,'[1]2018_commission_structure-Start'!$A$21:$I$21,0)),0)</f>
        <v>0</v>
      </c>
      <c r="S957" s="26">
        <f>IF(H957&gt;L957,(H957-L957)*INDEX('[1]2018_commission_structure-Start'!$A$21:$I$24,MATCH($E957,'[1]2018_commission_structure-Start'!$A$21:$A$24,0),MATCH(S$1,'[1]2018_commission_structure-Start'!$A$21:$I$21,0)),0)</f>
        <v>0</v>
      </c>
      <c r="T957" s="28">
        <f t="shared" si="146"/>
        <v>115838.13</v>
      </c>
      <c r="U957" s="28">
        <f t="shared" si="147"/>
        <v>195311.13</v>
      </c>
      <c r="V957" s="28">
        <f>MIN(H957,I957)*INDEX('[1]2018_commission_structure-Start'!$A$15:$J$18,MATCH($E957,'[1]2018_commission_structure-Start'!$A$15:$A$18,0),MATCH(V$1,'[1]2018_commission_structure-Start'!$A$15:$J$15,0))</f>
        <v>90000</v>
      </c>
      <c r="W957" s="26">
        <f>IF($H957&gt;I957,MIN($H957-I957,J957-I957)*INDEX('[1]2018_commission_structure-Start'!$A$15:$J$18,MATCH($E957,'[1]2018_commission_structure-Start'!$A$15:$A$18,0),MATCH(W$1,'[1]2018_commission_structure-Start'!$A$15:$J$15,0)),0)</f>
        <v>27000</v>
      </c>
      <c r="X957" s="26">
        <f>IF($H957&gt;J957,MIN($H957-J957,K957-J957)*INDEX('[1]2018_commission_structure-Start'!$A$15:$J$18,MATCH($E957,'[1]2018_commission_structure-Start'!$A$15:$A$18,0),MATCH(X$1,'[1]2018_commission_structure-Start'!$A$15:$J$15,0)),0)</f>
        <v>14688.25</v>
      </c>
      <c r="Y957" s="26">
        <f>IF($H957&gt;K957,MIN($H957-K957,L957-K957)*INDEX('[1]2018_commission_structure-Start'!$A$15:$J$18,MATCH($E957,'[1]2018_commission_structure-Start'!$A$15:$A$18,0),MATCH(Y$1,'[1]2018_commission_structure-Start'!$A$15:$J$15,0)),0)</f>
        <v>0</v>
      </c>
      <c r="Z957" s="26">
        <f>IF(H957&gt;L957,(H957-L957)*INDEX('[1]2018_commission_structure-Start'!$A$21:$I$24,MATCH($E957,'[1]2018_commission_structure-Start'!$A$21:$A$24,0),MATCH(Z$1,'[1]2018_commission_structure-Start'!$A$21:$I$21,0)),0)</f>
        <v>0</v>
      </c>
      <c r="AA957" s="28">
        <f t="shared" si="148"/>
        <v>131688.25</v>
      </c>
      <c r="AB957" s="28">
        <f t="shared" si="149"/>
        <v>211161.25</v>
      </c>
    </row>
    <row r="958" spans="1:28" x14ac:dyDescent="0.2">
      <c r="A958" s="25" t="str">
        <f t="shared" si="140"/>
        <v>Carmelle Sothcott</v>
      </c>
      <c r="B958" s="25">
        <v>5299481160</v>
      </c>
      <c r="C958" s="25" t="s">
        <v>658</v>
      </c>
      <c r="D958" s="25" t="s">
        <v>1845</v>
      </c>
      <c r="E958" s="25" t="s">
        <v>7</v>
      </c>
      <c r="F958" s="25">
        <v>49920</v>
      </c>
      <c r="G958" s="25">
        <f>COUNTIF([1]deals_closed!D:D,B958)</f>
        <v>14</v>
      </c>
      <c r="H958" s="26">
        <f>SUMIF([1]deals_closed!D:D,B958,[1]deals_closed!C:C)</f>
        <v>459113</v>
      </c>
      <c r="I958" s="26">
        <f>VLOOKUP(E958,'[1]2018_commission_structure-Start'!$A$22:$I$24,9,FALSE)</f>
        <v>500000</v>
      </c>
      <c r="J958" s="26">
        <f t="shared" si="141"/>
        <v>625000</v>
      </c>
      <c r="K958" s="26">
        <f t="shared" si="142"/>
        <v>750000</v>
      </c>
      <c r="L958" s="26">
        <f t="shared" si="143"/>
        <v>1000000</v>
      </c>
      <c r="M958" s="27">
        <f t="shared" si="144"/>
        <v>0.91822599999999999</v>
      </c>
      <c r="N958" s="25" t="str">
        <f t="shared" si="145"/>
        <v>0-100%</v>
      </c>
      <c r="O958" s="28">
        <f>MIN(H958,I958)*INDEX('[1]2018_commission_structure-Start'!$A$21:$I$24,MATCH($E958,'[1]2018_commission_structure-Start'!$A$21:$A$24,0),MATCH(O$1,'[1]2018_commission_structure-Start'!$A$21:$I$21,0))</f>
        <v>45911.3</v>
      </c>
      <c r="P958" s="26">
        <f>IF(H958&gt;I958,MIN(H958-I958,J958-I958)*INDEX('[1]2018_commission_structure-Start'!$A$21:$I$24,MATCH($E958,'[1]2018_commission_structure-Start'!$A$21:$A$24,0), MATCH(P$1,'[1]2018_commission_structure-Start'!$A$21:$I$21,0)),0)</f>
        <v>0</v>
      </c>
      <c r="Q958" s="26">
        <f>IF($H958&gt;J958,MIN($H958-J958,K958-J958)*INDEX('[1]2018_commission_structure-Start'!$A$21:$I$24,MATCH($E958,'[1]2018_commission_structure-Start'!$A$21:$A$24,0), MATCH(Q$1,'[1]2018_commission_structure-Start'!$A$21:$I$21,0)),0)</f>
        <v>0</v>
      </c>
      <c r="R958" s="26">
        <f>IF($H958&gt;K958,MIN($H958-K958,L958-K958)*INDEX('[1]2018_commission_structure-Start'!$A$21:$I$24,MATCH($E958,'[1]2018_commission_structure-Start'!$A$21:$A$24,0), MATCH(R$1,'[1]2018_commission_structure-Start'!$A$21:$I$21,0)),0)</f>
        <v>0</v>
      </c>
      <c r="S958" s="26">
        <f>IF(H958&gt;L958,(H958-L958)*INDEX('[1]2018_commission_structure-Start'!$A$21:$I$24,MATCH($E958,'[1]2018_commission_structure-Start'!$A$21:$A$24,0),MATCH(S$1,'[1]2018_commission_structure-Start'!$A$21:$I$21,0)),0)</f>
        <v>0</v>
      </c>
      <c r="T958" s="28">
        <f t="shared" si="146"/>
        <v>45911.3</v>
      </c>
      <c r="U958" s="28">
        <f t="shared" si="147"/>
        <v>95831.3</v>
      </c>
      <c r="V958" s="28">
        <f>MIN(H958,I958)*INDEX('[1]2018_commission_structure-Start'!$A$15:$J$18,MATCH($E958,'[1]2018_commission_structure-Start'!$A$15:$A$18,0),MATCH(V$1,'[1]2018_commission_structure-Start'!$A$15:$J$15,0))</f>
        <v>55093.56</v>
      </c>
      <c r="W958" s="26">
        <f>IF($H958&gt;I958,MIN($H958-I958,J958-I958)*INDEX('[1]2018_commission_structure-Start'!$A$15:$J$18,MATCH($E958,'[1]2018_commission_structure-Start'!$A$15:$A$18,0),MATCH(W$1,'[1]2018_commission_structure-Start'!$A$15:$J$15,0)),0)</f>
        <v>0</v>
      </c>
      <c r="X958" s="26">
        <f>IF($H958&gt;J958,MIN($H958-J958,K958-J958)*INDEX('[1]2018_commission_structure-Start'!$A$15:$J$18,MATCH($E958,'[1]2018_commission_structure-Start'!$A$15:$A$18,0),MATCH(X$1,'[1]2018_commission_structure-Start'!$A$15:$J$15,0)),0)</f>
        <v>0</v>
      </c>
      <c r="Y958" s="26">
        <f>IF($H958&gt;K958,MIN($H958-K958,L958-K958)*INDEX('[1]2018_commission_structure-Start'!$A$15:$J$18,MATCH($E958,'[1]2018_commission_structure-Start'!$A$15:$A$18,0),MATCH(Y$1,'[1]2018_commission_structure-Start'!$A$15:$J$15,0)),0)</f>
        <v>0</v>
      </c>
      <c r="Z958" s="26">
        <f>IF(H958&gt;L958,(H958-L958)*INDEX('[1]2018_commission_structure-Start'!$A$21:$I$24,MATCH($E958,'[1]2018_commission_structure-Start'!$A$21:$A$24,0),MATCH(Z$1,'[1]2018_commission_structure-Start'!$A$21:$I$21,0)),0)</f>
        <v>0</v>
      </c>
      <c r="AA958" s="28">
        <f t="shared" si="148"/>
        <v>55093.56</v>
      </c>
      <c r="AB958" s="28">
        <f t="shared" si="149"/>
        <v>105013.56</v>
      </c>
    </row>
    <row r="959" spans="1:28" x14ac:dyDescent="0.2">
      <c r="A959" s="25" t="str">
        <f t="shared" si="140"/>
        <v>Wallas Druitt</v>
      </c>
      <c r="B959" s="25">
        <v>2893065872</v>
      </c>
      <c r="C959" s="25" t="s">
        <v>783</v>
      </c>
      <c r="D959" s="25" t="s">
        <v>1846</v>
      </c>
      <c r="E959" s="25" t="s">
        <v>7</v>
      </c>
      <c r="F959" s="25">
        <v>34863</v>
      </c>
      <c r="G959" s="25">
        <f>COUNTIF([1]deals_closed!D:D,B959)</f>
        <v>14</v>
      </c>
      <c r="H959" s="26">
        <f>SUMIF([1]deals_closed!D:D,B959,[1]deals_closed!C:C)</f>
        <v>483097</v>
      </c>
      <c r="I959" s="26">
        <f>VLOOKUP(E959,'[1]2018_commission_structure-Start'!$A$22:$I$24,9,FALSE)</f>
        <v>500000</v>
      </c>
      <c r="J959" s="26">
        <f t="shared" si="141"/>
        <v>625000</v>
      </c>
      <c r="K959" s="26">
        <f t="shared" si="142"/>
        <v>750000</v>
      </c>
      <c r="L959" s="26">
        <f t="shared" si="143"/>
        <v>1000000</v>
      </c>
      <c r="M959" s="27">
        <f t="shared" si="144"/>
        <v>0.966194</v>
      </c>
      <c r="N959" s="25" t="str">
        <f t="shared" si="145"/>
        <v>0-100%</v>
      </c>
      <c r="O959" s="28">
        <f>MIN(H959,I959)*INDEX('[1]2018_commission_structure-Start'!$A$21:$I$24,MATCH($E959,'[1]2018_commission_structure-Start'!$A$21:$A$24,0),MATCH(O$1,'[1]2018_commission_structure-Start'!$A$21:$I$21,0))</f>
        <v>48309.700000000004</v>
      </c>
      <c r="P959" s="26">
        <f>IF(H959&gt;I959,MIN(H959-I959,J959-I959)*INDEX('[1]2018_commission_structure-Start'!$A$21:$I$24,MATCH($E959,'[1]2018_commission_structure-Start'!$A$21:$A$24,0), MATCH(P$1,'[1]2018_commission_structure-Start'!$A$21:$I$21,0)),0)</f>
        <v>0</v>
      </c>
      <c r="Q959" s="26">
        <f>IF($H959&gt;J959,MIN($H959-J959,K959-J959)*INDEX('[1]2018_commission_structure-Start'!$A$21:$I$24,MATCH($E959,'[1]2018_commission_structure-Start'!$A$21:$A$24,0), MATCH(Q$1,'[1]2018_commission_structure-Start'!$A$21:$I$21,0)),0)</f>
        <v>0</v>
      </c>
      <c r="R959" s="26">
        <f>IF($H959&gt;K959,MIN($H959-K959,L959-K959)*INDEX('[1]2018_commission_structure-Start'!$A$21:$I$24,MATCH($E959,'[1]2018_commission_structure-Start'!$A$21:$A$24,0), MATCH(R$1,'[1]2018_commission_structure-Start'!$A$21:$I$21,0)),0)</f>
        <v>0</v>
      </c>
      <c r="S959" s="26">
        <f>IF(H959&gt;L959,(H959-L959)*INDEX('[1]2018_commission_structure-Start'!$A$21:$I$24,MATCH($E959,'[1]2018_commission_structure-Start'!$A$21:$A$24,0),MATCH(S$1,'[1]2018_commission_structure-Start'!$A$21:$I$21,0)),0)</f>
        <v>0</v>
      </c>
      <c r="T959" s="28">
        <f t="shared" si="146"/>
        <v>48309.700000000004</v>
      </c>
      <c r="U959" s="28">
        <f t="shared" si="147"/>
        <v>83172.700000000012</v>
      </c>
      <c r="V959" s="28">
        <f>MIN(H959,I959)*INDEX('[1]2018_commission_structure-Start'!$A$15:$J$18,MATCH($E959,'[1]2018_commission_structure-Start'!$A$15:$A$18,0),MATCH(V$1,'[1]2018_commission_structure-Start'!$A$15:$J$15,0))</f>
        <v>57971.64</v>
      </c>
      <c r="W959" s="26">
        <f>IF($H959&gt;I959,MIN($H959-I959,J959-I959)*INDEX('[1]2018_commission_structure-Start'!$A$15:$J$18,MATCH($E959,'[1]2018_commission_structure-Start'!$A$15:$A$18,0),MATCH(W$1,'[1]2018_commission_structure-Start'!$A$15:$J$15,0)),0)</f>
        <v>0</v>
      </c>
      <c r="X959" s="26">
        <f>IF($H959&gt;J959,MIN($H959-J959,K959-J959)*INDEX('[1]2018_commission_structure-Start'!$A$15:$J$18,MATCH($E959,'[1]2018_commission_structure-Start'!$A$15:$A$18,0),MATCH(X$1,'[1]2018_commission_structure-Start'!$A$15:$J$15,0)),0)</f>
        <v>0</v>
      </c>
      <c r="Y959" s="26">
        <f>IF($H959&gt;K959,MIN($H959-K959,L959-K959)*INDEX('[1]2018_commission_structure-Start'!$A$15:$J$18,MATCH($E959,'[1]2018_commission_structure-Start'!$A$15:$A$18,0),MATCH(Y$1,'[1]2018_commission_structure-Start'!$A$15:$J$15,0)),0)</f>
        <v>0</v>
      </c>
      <c r="Z959" s="26">
        <f>IF(H959&gt;L959,(H959-L959)*INDEX('[1]2018_commission_structure-Start'!$A$21:$I$24,MATCH($E959,'[1]2018_commission_structure-Start'!$A$21:$A$24,0),MATCH(Z$1,'[1]2018_commission_structure-Start'!$A$21:$I$21,0)),0)</f>
        <v>0</v>
      </c>
      <c r="AA959" s="28">
        <f t="shared" si="148"/>
        <v>57971.64</v>
      </c>
      <c r="AB959" s="28">
        <f t="shared" si="149"/>
        <v>92834.64</v>
      </c>
    </row>
    <row r="960" spans="1:28" x14ac:dyDescent="0.2">
      <c r="A960" s="25" t="str">
        <f t="shared" si="140"/>
        <v>Leone Capstack</v>
      </c>
      <c r="B960" s="25">
        <v>7112955017</v>
      </c>
      <c r="C960" s="25" t="s">
        <v>1847</v>
      </c>
      <c r="D960" s="25" t="s">
        <v>1848</v>
      </c>
      <c r="E960" s="25" t="s">
        <v>7</v>
      </c>
      <c r="F960" s="25">
        <v>36196</v>
      </c>
      <c r="G960" s="25">
        <f>COUNTIF([1]deals_closed!D:D,B960)</f>
        <v>10</v>
      </c>
      <c r="H960" s="26">
        <f>SUMIF([1]deals_closed!D:D,B960,[1]deals_closed!C:C)</f>
        <v>301335</v>
      </c>
      <c r="I960" s="26">
        <f>VLOOKUP(E960,'[1]2018_commission_structure-Start'!$A$22:$I$24,9,FALSE)</f>
        <v>500000</v>
      </c>
      <c r="J960" s="26">
        <f t="shared" si="141"/>
        <v>625000</v>
      </c>
      <c r="K960" s="26">
        <f t="shared" si="142"/>
        <v>750000</v>
      </c>
      <c r="L960" s="26">
        <f t="shared" si="143"/>
        <v>1000000</v>
      </c>
      <c r="M960" s="27">
        <f t="shared" si="144"/>
        <v>0.60267000000000004</v>
      </c>
      <c r="N960" s="25" t="str">
        <f t="shared" si="145"/>
        <v>0-100%</v>
      </c>
      <c r="O960" s="28">
        <f>MIN(H960,I960)*INDEX('[1]2018_commission_structure-Start'!$A$21:$I$24,MATCH($E960,'[1]2018_commission_structure-Start'!$A$21:$A$24,0),MATCH(O$1,'[1]2018_commission_structure-Start'!$A$21:$I$21,0))</f>
        <v>30133.5</v>
      </c>
      <c r="P960" s="26">
        <f>IF(H960&gt;I960,MIN(H960-I960,J960-I960)*INDEX('[1]2018_commission_structure-Start'!$A$21:$I$24,MATCH($E960,'[1]2018_commission_structure-Start'!$A$21:$A$24,0), MATCH(P$1,'[1]2018_commission_structure-Start'!$A$21:$I$21,0)),0)</f>
        <v>0</v>
      </c>
      <c r="Q960" s="26">
        <f>IF($H960&gt;J960,MIN($H960-J960,K960-J960)*INDEX('[1]2018_commission_structure-Start'!$A$21:$I$24,MATCH($E960,'[1]2018_commission_structure-Start'!$A$21:$A$24,0), MATCH(Q$1,'[1]2018_commission_structure-Start'!$A$21:$I$21,0)),0)</f>
        <v>0</v>
      </c>
      <c r="R960" s="26">
        <f>IF($H960&gt;K960,MIN($H960-K960,L960-K960)*INDEX('[1]2018_commission_structure-Start'!$A$21:$I$24,MATCH($E960,'[1]2018_commission_structure-Start'!$A$21:$A$24,0), MATCH(R$1,'[1]2018_commission_structure-Start'!$A$21:$I$21,0)),0)</f>
        <v>0</v>
      </c>
      <c r="S960" s="26">
        <f>IF(H960&gt;L960,(H960-L960)*INDEX('[1]2018_commission_structure-Start'!$A$21:$I$24,MATCH($E960,'[1]2018_commission_structure-Start'!$A$21:$A$24,0),MATCH(S$1,'[1]2018_commission_structure-Start'!$A$21:$I$21,0)),0)</f>
        <v>0</v>
      </c>
      <c r="T960" s="28">
        <f t="shared" si="146"/>
        <v>30133.5</v>
      </c>
      <c r="U960" s="28">
        <f t="shared" si="147"/>
        <v>66329.5</v>
      </c>
      <c r="V960" s="28">
        <f>MIN(H960,I960)*INDEX('[1]2018_commission_structure-Start'!$A$15:$J$18,MATCH($E960,'[1]2018_commission_structure-Start'!$A$15:$A$18,0),MATCH(V$1,'[1]2018_commission_structure-Start'!$A$15:$J$15,0))</f>
        <v>36160.199999999997</v>
      </c>
      <c r="W960" s="26">
        <f>IF($H960&gt;I960,MIN($H960-I960,J960-I960)*INDEX('[1]2018_commission_structure-Start'!$A$15:$J$18,MATCH($E960,'[1]2018_commission_structure-Start'!$A$15:$A$18,0),MATCH(W$1,'[1]2018_commission_structure-Start'!$A$15:$J$15,0)),0)</f>
        <v>0</v>
      </c>
      <c r="X960" s="26">
        <f>IF($H960&gt;J960,MIN($H960-J960,K960-J960)*INDEX('[1]2018_commission_structure-Start'!$A$15:$J$18,MATCH($E960,'[1]2018_commission_structure-Start'!$A$15:$A$18,0),MATCH(X$1,'[1]2018_commission_structure-Start'!$A$15:$J$15,0)),0)</f>
        <v>0</v>
      </c>
      <c r="Y960" s="26">
        <f>IF($H960&gt;K960,MIN($H960-K960,L960-K960)*INDEX('[1]2018_commission_structure-Start'!$A$15:$J$18,MATCH($E960,'[1]2018_commission_structure-Start'!$A$15:$A$18,0),MATCH(Y$1,'[1]2018_commission_structure-Start'!$A$15:$J$15,0)),0)</f>
        <v>0</v>
      </c>
      <c r="Z960" s="26">
        <f>IF(H960&gt;L960,(H960-L960)*INDEX('[1]2018_commission_structure-Start'!$A$21:$I$24,MATCH($E960,'[1]2018_commission_structure-Start'!$A$21:$A$24,0),MATCH(Z$1,'[1]2018_commission_structure-Start'!$A$21:$I$21,0)),0)</f>
        <v>0</v>
      </c>
      <c r="AA960" s="28">
        <f t="shared" si="148"/>
        <v>36160.199999999997</v>
      </c>
      <c r="AB960" s="28">
        <f t="shared" si="149"/>
        <v>72356.2</v>
      </c>
    </row>
    <row r="961" spans="1:28" x14ac:dyDescent="0.2">
      <c r="A961" s="25" t="str">
        <f t="shared" si="140"/>
        <v>Ali Izaks</v>
      </c>
      <c r="B961" s="25">
        <v>3418374697</v>
      </c>
      <c r="C961" s="25" t="s">
        <v>1849</v>
      </c>
      <c r="D961" s="25" t="s">
        <v>1850</v>
      </c>
      <c r="E961" s="25" t="s">
        <v>7</v>
      </c>
      <c r="F961" s="25">
        <v>36594</v>
      </c>
      <c r="G961" s="25">
        <f>COUNTIF([1]deals_closed!D:D,B961)</f>
        <v>26</v>
      </c>
      <c r="H961" s="26">
        <f>SUMIF([1]deals_closed!D:D,B961,[1]deals_closed!C:C)</f>
        <v>922938</v>
      </c>
      <c r="I961" s="26">
        <f>VLOOKUP(E961,'[1]2018_commission_structure-Start'!$A$22:$I$24,9,FALSE)</f>
        <v>500000</v>
      </c>
      <c r="J961" s="26">
        <f t="shared" si="141"/>
        <v>625000</v>
      </c>
      <c r="K961" s="26">
        <f t="shared" si="142"/>
        <v>750000</v>
      </c>
      <c r="L961" s="26">
        <f t="shared" si="143"/>
        <v>1000000</v>
      </c>
      <c r="M961" s="27">
        <f t="shared" si="144"/>
        <v>1.8458760000000001</v>
      </c>
      <c r="N961" s="25" t="str">
        <f t="shared" si="145"/>
        <v>150-200%</v>
      </c>
      <c r="O961" s="28">
        <f>MIN(H961,I961)*INDEX('[1]2018_commission_structure-Start'!$A$21:$I$24,MATCH($E961,'[1]2018_commission_structure-Start'!$A$21:$A$24,0),MATCH(O$1,'[1]2018_commission_structure-Start'!$A$21:$I$21,0))</f>
        <v>50000</v>
      </c>
      <c r="P961" s="26">
        <f>IF(H961&gt;I961,MIN(H961-I961,J961-I961)*INDEX('[1]2018_commission_structure-Start'!$A$21:$I$24,MATCH($E961,'[1]2018_commission_structure-Start'!$A$21:$A$24,0), MATCH(P$1,'[1]2018_commission_structure-Start'!$A$21:$I$21,0)),0)</f>
        <v>18750</v>
      </c>
      <c r="Q961" s="26">
        <f>IF($H961&gt;J961,MIN($H961-J961,K961-J961)*INDEX('[1]2018_commission_structure-Start'!$A$21:$I$24,MATCH($E961,'[1]2018_commission_structure-Start'!$A$21:$A$24,0), MATCH(Q$1,'[1]2018_commission_structure-Start'!$A$21:$I$21,0)),0)</f>
        <v>22500</v>
      </c>
      <c r="R961" s="26">
        <f>IF($H961&gt;K961,MIN($H961-K961,L961-K961)*INDEX('[1]2018_commission_structure-Start'!$A$21:$I$24,MATCH($E961,'[1]2018_commission_structure-Start'!$A$21:$A$24,0), MATCH(R$1,'[1]2018_commission_structure-Start'!$A$21:$I$21,0)),0)</f>
        <v>38046.36</v>
      </c>
      <c r="S961" s="26">
        <f>IF(H961&gt;L961,(H961-L961)*INDEX('[1]2018_commission_structure-Start'!$A$21:$I$24,MATCH($E961,'[1]2018_commission_structure-Start'!$A$21:$A$24,0),MATCH(S$1,'[1]2018_commission_structure-Start'!$A$21:$I$21,0)),0)</f>
        <v>0</v>
      </c>
      <c r="T961" s="28">
        <f t="shared" si="146"/>
        <v>129296.36</v>
      </c>
      <c r="U961" s="28">
        <f t="shared" si="147"/>
        <v>165890.35999999999</v>
      </c>
      <c r="V961" s="28">
        <f>MIN(H961,I961)*INDEX('[1]2018_commission_structure-Start'!$A$15:$J$18,MATCH($E961,'[1]2018_commission_structure-Start'!$A$15:$A$18,0),MATCH(V$1,'[1]2018_commission_structure-Start'!$A$15:$J$15,0))</f>
        <v>60000</v>
      </c>
      <c r="W961" s="26">
        <f>IF($H961&gt;I961,MIN($H961-I961,J961-I961)*INDEX('[1]2018_commission_structure-Start'!$A$15:$J$18,MATCH($E961,'[1]2018_commission_structure-Start'!$A$15:$A$18,0),MATCH(W$1,'[1]2018_commission_structure-Start'!$A$15:$J$15,0)),0)</f>
        <v>21250</v>
      </c>
      <c r="X961" s="26">
        <f>IF($H961&gt;J961,MIN($H961-J961,K961-J961)*INDEX('[1]2018_commission_structure-Start'!$A$15:$J$18,MATCH($E961,'[1]2018_commission_structure-Start'!$A$15:$A$18,0),MATCH(X$1,'[1]2018_commission_structure-Start'!$A$15:$J$15,0)),0)</f>
        <v>25000</v>
      </c>
      <c r="Y961" s="26">
        <f>IF($H961&gt;K961,MIN($H961-K961,L961-K961)*INDEX('[1]2018_commission_structure-Start'!$A$15:$J$18,MATCH($E961,'[1]2018_commission_structure-Start'!$A$15:$A$18,0),MATCH(Y$1,'[1]2018_commission_structure-Start'!$A$15:$J$15,0)),0)</f>
        <v>38046.36</v>
      </c>
      <c r="Z961" s="26">
        <f>IF(H961&gt;L961,(H961-L961)*INDEX('[1]2018_commission_structure-Start'!$A$21:$I$24,MATCH($E961,'[1]2018_commission_structure-Start'!$A$21:$A$24,0),MATCH(Z$1,'[1]2018_commission_structure-Start'!$A$21:$I$21,0)),0)</f>
        <v>0</v>
      </c>
      <c r="AA961" s="28">
        <f t="shared" si="148"/>
        <v>144296.35999999999</v>
      </c>
      <c r="AB961" s="28">
        <f t="shared" si="149"/>
        <v>180890.36</v>
      </c>
    </row>
    <row r="962" spans="1:28" x14ac:dyDescent="0.2">
      <c r="A962" s="25" t="str">
        <f t="shared" ref="A962:A1001" si="150">C962&amp;" "&amp;D962</f>
        <v>Cobb Avramow</v>
      </c>
      <c r="B962" s="25">
        <v>6858776575</v>
      </c>
      <c r="C962" s="25" t="s">
        <v>1851</v>
      </c>
      <c r="D962" s="25" t="s">
        <v>1852</v>
      </c>
      <c r="E962" s="25" t="s">
        <v>29</v>
      </c>
      <c r="F962" s="25">
        <v>66387</v>
      </c>
      <c r="G962" s="25">
        <f>COUNTIF([1]deals_closed!D:D,B962)</f>
        <v>18</v>
      </c>
      <c r="H962" s="26">
        <f>SUMIF([1]deals_closed!D:D,B962,[1]deals_closed!C:C)</f>
        <v>621994</v>
      </c>
      <c r="I962" s="26">
        <f>VLOOKUP(E962,'[1]2018_commission_structure-Start'!$A$22:$I$24,9,FALSE)</f>
        <v>600000</v>
      </c>
      <c r="J962" s="26">
        <f t="shared" si="141"/>
        <v>750000</v>
      </c>
      <c r="K962" s="26">
        <f t="shared" si="142"/>
        <v>900000</v>
      </c>
      <c r="L962" s="26">
        <f t="shared" si="143"/>
        <v>1200000</v>
      </c>
      <c r="M962" s="27">
        <f t="shared" si="144"/>
        <v>1.0366566666666666</v>
      </c>
      <c r="N962" s="25" t="str">
        <f t="shared" si="145"/>
        <v>100-125%</v>
      </c>
      <c r="O962" s="28">
        <f>MIN(H962,I962)*INDEX('[1]2018_commission_structure-Start'!$A$21:$I$24,MATCH($E962,'[1]2018_commission_structure-Start'!$A$21:$A$24,0),MATCH(O$1,'[1]2018_commission_structure-Start'!$A$21:$I$21,0))</f>
        <v>78000</v>
      </c>
      <c r="P962" s="26">
        <f>IF(H962&gt;I962,MIN(H962-I962,J962-I962)*INDEX('[1]2018_commission_structure-Start'!$A$21:$I$24,MATCH($E962,'[1]2018_commission_structure-Start'!$A$21:$A$24,0), MATCH(P$1,'[1]2018_commission_structure-Start'!$A$21:$I$21,0)),0)</f>
        <v>3738.9800000000005</v>
      </c>
      <c r="Q962" s="26">
        <f>IF($H962&gt;J962,MIN($H962-J962,K962-J962)*INDEX('[1]2018_commission_structure-Start'!$A$21:$I$24,MATCH($E962,'[1]2018_commission_structure-Start'!$A$21:$A$24,0), MATCH(Q$1,'[1]2018_commission_structure-Start'!$A$21:$I$21,0)),0)</f>
        <v>0</v>
      </c>
      <c r="R962" s="26">
        <f>IF($H962&gt;K962,MIN($H962-K962,L962-K962)*INDEX('[1]2018_commission_structure-Start'!$A$21:$I$24,MATCH($E962,'[1]2018_commission_structure-Start'!$A$21:$A$24,0), MATCH(R$1,'[1]2018_commission_structure-Start'!$A$21:$I$21,0)),0)</f>
        <v>0</v>
      </c>
      <c r="S962" s="26">
        <f>IF(H962&gt;L962,(H962-L962)*INDEX('[1]2018_commission_structure-Start'!$A$21:$I$24,MATCH($E962,'[1]2018_commission_structure-Start'!$A$21:$A$24,0),MATCH(S$1,'[1]2018_commission_structure-Start'!$A$21:$I$21,0)),0)</f>
        <v>0</v>
      </c>
      <c r="T962" s="28">
        <f t="shared" si="146"/>
        <v>81738.98</v>
      </c>
      <c r="U962" s="28">
        <f t="shared" si="147"/>
        <v>148125.97999999998</v>
      </c>
      <c r="V962" s="28">
        <f>MIN(H962,I962)*INDEX('[1]2018_commission_structure-Start'!$A$15:$J$18,MATCH($E962,'[1]2018_commission_structure-Start'!$A$15:$A$18,0),MATCH(V$1,'[1]2018_commission_structure-Start'!$A$15:$J$15,0))</f>
        <v>90000</v>
      </c>
      <c r="W962" s="26">
        <f>IF($H962&gt;I962,MIN($H962-I962,J962-I962)*INDEX('[1]2018_commission_structure-Start'!$A$15:$J$18,MATCH($E962,'[1]2018_commission_structure-Start'!$A$15:$A$18,0),MATCH(W$1,'[1]2018_commission_structure-Start'!$A$15:$J$15,0)),0)</f>
        <v>3958.92</v>
      </c>
      <c r="X962" s="26">
        <f>IF($H962&gt;J962,MIN($H962-J962,K962-J962)*INDEX('[1]2018_commission_structure-Start'!$A$15:$J$18,MATCH($E962,'[1]2018_commission_structure-Start'!$A$15:$A$18,0),MATCH(X$1,'[1]2018_commission_structure-Start'!$A$15:$J$15,0)),0)</f>
        <v>0</v>
      </c>
      <c r="Y962" s="26">
        <f>IF($H962&gt;K962,MIN($H962-K962,L962-K962)*INDEX('[1]2018_commission_structure-Start'!$A$15:$J$18,MATCH($E962,'[1]2018_commission_structure-Start'!$A$15:$A$18,0),MATCH(Y$1,'[1]2018_commission_structure-Start'!$A$15:$J$15,0)),0)</f>
        <v>0</v>
      </c>
      <c r="Z962" s="26">
        <f>IF(H962&gt;L962,(H962-L962)*INDEX('[1]2018_commission_structure-Start'!$A$21:$I$24,MATCH($E962,'[1]2018_commission_structure-Start'!$A$21:$A$24,0),MATCH(Z$1,'[1]2018_commission_structure-Start'!$A$21:$I$21,0)),0)</f>
        <v>0</v>
      </c>
      <c r="AA962" s="28">
        <f t="shared" si="148"/>
        <v>93958.92</v>
      </c>
      <c r="AB962" s="28">
        <f t="shared" si="149"/>
        <v>160345.91999999998</v>
      </c>
    </row>
    <row r="963" spans="1:28" x14ac:dyDescent="0.2">
      <c r="A963" s="25" t="str">
        <f t="shared" si="150"/>
        <v>Robinia Losseljong</v>
      </c>
      <c r="B963" s="25">
        <v>4097160079</v>
      </c>
      <c r="C963" s="25" t="s">
        <v>1853</v>
      </c>
      <c r="D963" s="25" t="s">
        <v>1854</v>
      </c>
      <c r="E963" s="25" t="s">
        <v>10</v>
      </c>
      <c r="F963" s="25">
        <v>93493</v>
      </c>
      <c r="G963" s="25">
        <f>COUNTIF([1]deals_closed!D:D,B963)</f>
        <v>21</v>
      </c>
      <c r="H963" s="26">
        <f>SUMIF([1]deals_closed!D:D,B963,[1]deals_closed!C:C)</f>
        <v>768592</v>
      </c>
      <c r="I963" s="26">
        <f>VLOOKUP(E963,'[1]2018_commission_structure-Start'!$A$22:$I$24,9,FALSE)</f>
        <v>750000</v>
      </c>
      <c r="J963" s="26">
        <f t="shared" ref="J963:J1001" si="151">I963*1.25</f>
        <v>937500</v>
      </c>
      <c r="K963" s="26">
        <f t="shared" ref="K963:K1001" si="152">I963*1.5</f>
        <v>1125000</v>
      </c>
      <c r="L963" s="26">
        <f t="shared" ref="L963:L1001" si="153">I963*2</f>
        <v>1500000</v>
      </c>
      <c r="M963" s="27">
        <f t="shared" ref="M963:M1001" si="154">H963/I963</f>
        <v>1.0247893333333333</v>
      </c>
      <c r="N963" s="25" t="str">
        <f t="shared" ref="N963:N1001" si="155">IF(M963&lt;=1, "0-100%", IF(M963&lt;=1.25, "100-125%", IF(M963&lt;=1.5, "125-150%", IF(M963&lt;=2, "150-200%", "&gt;200%"))))</f>
        <v>100-125%</v>
      </c>
      <c r="O963" s="28">
        <f>MIN(H963,I963)*INDEX('[1]2018_commission_structure-Start'!$A$21:$I$24,MATCH($E963,'[1]2018_commission_structure-Start'!$A$21:$A$24,0),MATCH(O$1,'[1]2018_commission_structure-Start'!$A$21:$I$21,0))</f>
        <v>112500</v>
      </c>
      <c r="P963" s="26">
        <f>IF(H963&gt;I963,MIN(H963-I963,J963-I963)*INDEX('[1]2018_commission_structure-Start'!$A$21:$I$24,MATCH($E963,'[1]2018_commission_structure-Start'!$A$21:$A$24,0), MATCH(P$1,'[1]2018_commission_structure-Start'!$A$21:$I$21,0)),0)</f>
        <v>3532.48</v>
      </c>
      <c r="Q963" s="26">
        <f>IF($H963&gt;J963,MIN($H963-J963,K963-J963)*INDEX('[1]2018_commission_structure-Start'!$A$21:$I$24,MATCH($E963,'[1]2018_commission_structure-Start'!$A$21:$A$24,0), MATCH(Q$1,'[1]2018_commission_structure-Start'!$A$21:$I$21,0)),0)</f>
        <v>0</v>
      </c>
      <c r="R963" s="26">
        <f>IF($H963&gt;K963,MIN($H963-K963,L963-K963)*INDEX('[1]2018_commission_structure-Start'!$A$21:$I$24,MATCH($E963,'[1]2018_commission_structure-Start'!$A$21:$A$24,0), MATCH(R$1,'[1]2018_commission_structure-Start'!$A$21:$I$21,0)),0)</f>
        <v>0</v>
      </c>
      <c r="S963" s="26">
        <f>IF(H963&gt;L963,(H963-L963)*INDEX('[1]2018_commission_structure-Start'!$A$21:$I$24,MATCH($E963,'[1]2018_commission_structure-Start'!$A$21:$A$24,0),MATCH(S$1,'[1]2018_commission_structure-Start'!$A$21:$I$21,0)),0)</f>
        <v>0</v>
      </c>
      <c r="T963" s="28">
        <f t="shared" ref="T963:T1001" si="156">SUM(O963:S963)</f>
        <v>116032.48</v>
      </c>
      <c r="U963" s="28">
        <f t="shared" ref="U963:U1001" si="157">T963+F963</f>
        <v>209525.47999999998</v>
      </c>
      <c r="V963" s="28">
        <f>MIN(H963,I963)*INDEX('[1]2018_commission_structure-Start'!$A$15:$J$18,MATCH($E963,'[1]2018_commission_structure-Start'!$A$15:$A$18,0),MATCH(V$1,'[1]2018_commission_structure-Start'!$A$15:$J$15,0))</f>
        <v>112500</v>
      </c>
      <c r="W963" s="26">
        <f>IF($H963&gt;I963,MIN($H963-I963,J963-I963)*INDEX('[1]2018_commission_structure-Start'!$A$15:$J$18,MATCH($E963,'[1]2018_commission_structure-Start'!$A$15:$A$18,0),MATCH(W$1,'[1]2018_commission_structure-Start'!$A$15:$J$15,0)),0)</f>
        <v>4090.2400000000002</v>
      </c>
      <c r="X963" s="26">
        <f>IF($H963&gt;J963,MIN($H963-J963,K963-J963)*INDEX('[1]2018_commission_structure-Start'!$A$15:$J$18,MATCH($E963,'[1]2018_commission_structure-Start'!$A$15:$A$18,0),MATCH(X$1,'[1]2018_commission_structure-Start'!$A$15:$J$15,0)),0)</f>
        <v>0</v>
      </c>
      <c r="Y963" s="26">
        <f>IF($H963&gt;K963,MIN($H963-K963,L963-K963)*INDEX('[1]2018_commission_structure-Start'!$A$15:$J$18,MATCH($E963,'[1]2018_commission_structure-Start'!$A$15:$A$18,0),MATCH(Y$1,'[1]2018_commission_structure-Start'!$A$15:$J$15,0)),0)</f>
        <v>0</v>
      </c>
      <c r="Z963" s="26">
        <f>IF(H963&gt;L963,(H963-L963)*INDEX('[1]2018_commission_structure-Start'!$A$21:$I$24,MATCH($E963,'[1]2018_commission_structure-Start'!$A$21:$A$24,0),MATCH(Z$1,'[1]2018_commission_structure-Start'!$A$21:$I$21,0)),0)</f>
        <v>0</v>
      </c>
      <c r="AA963" s="28">
        <f t="shared" ref="AA963:AA1001" si="158">SUM(V963:Z963)</f>
        <v>116590.24</v>
      </c>
      <c r="AB963" s="28">
        <f t="shared" ref="AB963:AB1001" si="159">AA963+F963</f>
        <v>210083.24</v>
      </c>
    </row>
    <row r="964" spans="1:28" x14ac:dyDescent="0.2">
      <c r="A964" s="25" t="str">
        <f t="shared" si="150"/>
        <v>Deloria Jardine</v>
      </c>
      <c r="B964" s="25">
        <v>2298319154</v>
      </c>
      <c r="C964" s="25" t="s">
        <v>1855</v>
      </c>
      <c r="D964" s="25" t="s">
        <v>1856</v>
      </c>
      <c r="E964" s="25" t="s">
        <v>7</v>
      </c>
      <c r="F964" s="25">
        <v>35017</v>
      </c>
      <c r="G964" s="25">
        <f>COUNTIF([1]deals_closed!D:D,B964)</f>
        <v>16</v>
      </c>
      <c r="H964" s="26">
        <f>SUMIF([1]deals_closed!D:D,B964,[1]deals_closed!C:C)</f>
        <v>529642</v>
      </c>
      <c r="I964" s="26">
        <f>VLOOKUP(E964,'[1]2018_commission_structure-Start'!$A$22:$I$24,9,FALSE)</f>
        <v>500000</v>
      </c>
      <c r="J964" s="26">
        <f t="shared" si="151"/>
        <v>625000</v>
      </c>
      <c r="K964" s="26">
        <f t="shared" si="152"/>
        <v>750000</v>
      </c>
      <c r="L964" s="26">
        <f t="shared" si="153"/>
        <v>1000000</v>
      </c>
      <c r="M964" s="27">
        <f t="shared" si="154"/>
        <v>1.0592839999999999</v>
      </c>
      <c r="N964" s="25" t="str">
        <f t="shared" si="155"/>
        <v>100-125%</v>
      </c>
      <c r="O964" s="28">
        <f>MIN(H964,I964)*INDEX('[1]2018_commission_structure-Start'!$A$21:$I$24,MATCH($E964,'[1]2018_commission_structure-Start'!$A$21:$A$24,0),MATCH(O$1,'[1]2018_commission_structure-Start'!$A$21:$I$21,0))</f>
        <v>50000</v>
      </c>
      <c r="P964" s="26">
        <f>IF(H964&gt;I964,MIN(H964-I964,J964-I964)*INDEX('[1]2018_commission_structure-Start'!$A$21:$I$24,MATCH($E964,'[1]2018_commission_structure-Start'!$A$21:$A$24,0), MATCH(P$1,'[1]2018_commission_structure-Start'!$A$21:$I$21,0)),0)</f>
        <v>4446.3</v>
      </c>
      <c r="Q964" s="26">
        <f>IF($H964&gt;J964,MIN($H964-J964,K964-J964)*INDEX('[1]2018_commission_structure-Start'!$A$21:$I$24,MATCH($E964,'[1]2018_commission_structure-Start'!$A$21:$A$24,0), MATCH(Q$1,'[1]2018_commission_structure-Start'!$A$21:$I$21,0)),0)</f>
        <v>0</v>
      </c>
      <c r="R964" s="26">
        <f>IF($H964&gt;K964,MIN($H964-K964,L964-K964)*INDEX('[1]2018_commission_structure-Start'!$A$21:$I$24,MATCH($E964,'[1]2018_commission_structure-Start'!$A$21:$A$24,0), MATCH(R$1,'[1]2018_commission_structure-Start'!$A$21:$I$21,0)),0)</f>
        <v>0</v>
      </c>
      <c r="S964" s="26">
        <f>IF(H964&gt;L964,(H964-L964)*INDEX('[1]2018_commission_structure-Start'!$A$21:$I$24,MATCH($E964,'[1]2018_commission_structure-Start'!$A$21:$A$24,0),MATCH(S$1,'[1]2018_commission_structure-Start'!$A$21:$I$21,0)),0)</f>
        <v>0</v>
      </c>
      <c r="T964" s="28">
        <f t="shared" si="156"/>
        <v>54446.3</v>
      </c>
      <c r="U964" s="28">
        <f t="shared" si="157"/>
        <v>89463.3</v>
      </c>
      <c r="V964" s="28">
        <f>MIN(H964,I964)*INDEX('[1]2018_commission_structure-Start'!$A$15:$J$18,MATCH($E964,'[1]2018_commission_structure-Start'!$A$15:$A$18,0),MATCH(V$1,'[1]2018_commission_structure-Start'!$A$15:$J$15,0))</f>
        <v>60000</v>
      </c>
      <c r="W964" s="26">
        <f>IF($H964&gt;I964,MIN($H964-I964,J964-I964)*INDEX('[1]2018_commission_structure-Start'!$A$15:$J$18,MATCH($E964,'[1]2018_commission_structure-Start'!$A$15:$A$18,0),MATCH(W$1,'[1]2018_commission_structure-Start'!$A$15:$J$15,0)),0)</f>
        <v>5039.1400000000003</v>
      </c>
      <c r="X964" s="26">
        <f>IF($H964&gt;J964,MIN($H964-J964,K964-J964)*INDEX('[1]2018_commission_structure-Start'!$A$15:$J$18,MATCH($E964,'[1]2018_commission_structure-Start'!$A$15:$A$18,0),MATCH(X$1,'[1]2018_commission_structure-Start'!$A$15:$J$15,0)),0)</f>
        <v>0</v>
      </c>
      <c r="Y964" s="26">
        <f>IF($H964&gt;K964,MIN($H964-K964,L964-K964)*INDEX('[1]2018_commission_structure-Start'!$A$15:$J$18,MATCH($E964,'[1]2018_commission_structure-Start'!$A$15:$A$18,0),MATCH(Y$1,'[1]2018_commission_structure-Start'!$A$15:$J$15,0)),0)</f>
        <v>0</v>
      </c>
      <c r="Z964" s="26">
        <f>IF(H964&gt;L964,(H964-L964)*INDEX('[1]2018_commission_structure-Start'!$A$21:$I$24,MATCH($E964,'[1]2018_commission_structure-Start'!$A$21:$A$24,0),MATCH(Z$1,'[1]2018_commission_structure-Start'!$A$21:$I$21,0)),0)</f>
        <v>0</v>
      </c>
      <c r="AA964" s="28">
        <f t="shared" si="158"/>
        <v>65039.14</v>
      </c>
      <c r="AB964" s="28">
        <f t="shared" si="159"/>
        <v>100056.14</v>
      </c>
    </row>
    <row r="965" spans="1:28" x14ac:dyDescent="0.2">
      <c r="A965" s="25" t="str">
        <f t="shared" si="150"/>
        <v>Reggie Striker</v>
      </c>
      <c r="B965" s="25">
        <v>9603610356</v>
      </c>
      <c r="C965" s="25" t="s">
        <v>1857</v>
      </c>
      <c r="D965" s="25" t="s">
        <v>1858</v>
      </c>
      <c r="E965" s="25" t="s">
        <v>29</v>
      </c>
      <c r="F965" s="25">
        <v>52759</v>
      </c>
      <c r="G965" s="25">
        <f>COUNTIF([1]deals_closed!D:D,B965)</f>
        <v>8</v>
      </c>
      <c r="H965" s="26">
        <f>SUMIF([1]deals_closed!D:D,B965,[1]deals_closed!C:C)</f>
        <v>229737</v>
      </c>
      <c r="I965" s="26">
        <f>VLOOKUP(E965,'[1]2018_commission_structure-Start'!$A$22:$I$24,9,FALSE)</f>
        <v>600000</v>
      </c>
      <c r="J965" s="26">
        <f t="shared" si="151"/>
        <v>750000</v>
      </c>
      <c r="K965" s="26">
        <f t="shared" si="152"/>
        <v>900000</v>
      </c>
      <c r="L965" s="26">
        <f t="shared" si="153"/>
        <v>1200000</v>
      </c>
      <c r="M965" s="27">
        <f t="shared" si="154"/>
        <v>0.38289499999999999</v>
      </c>
      <c r="N965" s="25" t="str">
        <f t="shared" si="155"/>
        <v>0-100%</v>
      </c>
      <c r="O965" s="28">
        <f>MIN(H965,I965)*INDEX('[1]2018_commission_structure-Start'!$A$21:$I$24,MATCH($E965,'[1]2018_commission_structure-Start'!$A$21:$A$24,0),MATCH(O$1,'[1]2018_commission_structure-Start'!$A$21:$I$21,0))</f>
        <v>29865.81</v>
      </c>
      <c r="P965" s="26">
        <f>IF(H965&gt;I965,MIN(H965-I965,J965-I965)*INDEX('[1]2018_commission_structure-Start'!$A$21:$I$24,MATCH($E965,'[1]2018_commission_structure-Start'!$A$21:$A$24,0), MATCH(P$1,'[1]2018_commission_structure-Start'!$A$21:$I$21,0)),0)</f>
        <v>0</v>
      </c>
      <c r="Q965" s="26">
        <f>IF($H965&gt;J965,MIN($H965-J965,K965-J965)*INDEX('[1]2018_commission_structure-Start'!$A$21:$I$24,MATCH($E965,'[1]2018_commission_structure-Start'!$A$21:$A$24,0), MATCH(Q$1,'[1]2018_commission_structure-Start'!$A$21:$I$21,0)),0)</f>
        <v>0</v>
      </c>
      <c r="R965" s="26">
        <f>IF($H965&gt;K965,MIN($H965-K965,L965-K965)*INDEX('[1]2018_commission_structure-Start'!$A$21:$I$24,MATCH($E965,'[1]2018_commission_structure-Start'!$A$21:$A$24,0), MATCH(R$1,'[1]2018_commission_structure-Start'!$A$21:$I$21,0)),0)</f>
        <v>0</v>
      </c>
      <c r="S965" s="26">
        <f>IF(H965&gt;L965,(H965-L965)*INDEX('[1]2018_commission_structure-Start'!$A$21:$I$24,MATCH($E965,'[1]2018_commission_structure-Start'!$A$21:$A$24,0),MATCH(S$1,'[1]2018_commission_structure-Start'!$A$21:$I$21,0)),0)</f>
        <v>0</v>
      </c>
      <c r="T965" s="28">
        <f t="shared" si="156"/>
        <v>29865.81</v>
      </c>
      <c r="U965" s="28">
        <f t="shared" si="157"/>
        <v>82624.81</v>
      </c>
      <c r="V965" s="28">
        <f>MIN(H965,I965)*INDEX('[1]2018_commission_structure-Start'!$A$15:$J$18,MATCH($E965,'[1]2018_commission_structure-Start'!$A$15:$A$18,0),MATCH(V$1,'[1]2018_commission_structure-Start'!$A$15:$J$15,0))</f>
        <v>34460.549999999996</v>
      </c>
      <c r="W965" s="26">
        <f>IF($H965&gt;I965,MIN($H965-I965,J965-I965)*INDEX('[1]2018_commission_structure-Start'!$A$15:$J$18,MATCH($E965,'[1]2018_commission_structure-Start'!$A$15:$A$18,0),MATCH(W$1,'[1]2018_commission_structure-Start'!$A$15:$J$15,0)),0)</f>
        <v>0</v>
      </c>
      <c r="X965" s="26">
        <f>IF($H965&gt;J965,MIN($H965-J965,K965-J965)*INDEX('[1]2018_commission_structure-Start'!$A$15:$J$18,MATCH($E965,'[1]2018_commission_structure-Start'!$A$15:$A$18,0),MATCH(X$1,'[1]2018_commission_structure-Start'!$A$15:$J$15,0)),0)</f>
        <v>0</v>
      </c>
      <c r="Y965" s="26">
        <f>IF($H965&gt;K965,MIN($H965-K965,L965-K965)*INDEX('[1]2018_commission_structure-Start'!$A$15:$J$18,MATCH($E965,'[1]2018_commission_structure-Start'!$A$15:$A$18,0),MATCH(Y$1,'[1]2018_commission_structure-Start'!$A$15:$J$15,0)),0)</f>
        <v>0</v>
      </c>
      <c r="Z965" s="26">
        <f>IF(H965&gt;L965,(H965-L965)*INDEX('[1]2018_commission_structure-Start'!$A$21:$I$24,MATCH($E965,'[1]2018_commission_structure-Start'!$A$21:$A$24,0),MATCH(Z$1,'[1]2018_commission_structure-Start'!$A$21:$I$21,0)),0)</f>
        <v>0</v>
      </c>
      <c r="AA965" s="28">
        <f t="shared" si="158"/>
        <v>34460.549999999996</v>
      </c>
      <c r="AB965" s="28">
        <f t="shared" si="159"/>
        <v>87219.549999999988</v>
      </c>
    </row>
    <row r="966" spans="1:28" x14ac:dyDescent="0.2">
      <c r="A966" s="25" t="str">
        <f t="shared" si="150"/>
        <v>Barnabe McCaighey</v>
      </c>
      <c r="B966" s="25">
        <v>1081492333</v>
      </c>
      <c r="C966" s="25" t="s">
        <v>1859</v>
      </c>
      <c r="D966" s="25" t="s">
        <v>1860</v>
      </c>
      <c r="E966" s="25" t="s">
        <v>10</v>
      </c>
      <c r="F966" s="25">
        <v>115135</v>
      </c>
      <c r="G966" s="25">
        <f>COUNTIF([1]deals_closed!D:D,B966)</f>
        <v>32</v>
      </c>
      <c r="H966" s="26">
        <f>SUMIF([1]deals_closed!D:D,B966,[1]deals_closed!C:C)</f>
        <v>1172724</v>
      </c>
      <c r="I966" s="26">
        <f>VLOOKUP(E966,'[1]2018_commission_structure-Start'!$A$22:$I$24,9,FALSE)</f>
        <v>750000</v>
      </c>
      <c r="J966" s="26">
        <f t="shared" si="151"/>
        <v>937500</v>
      </c>
      <c r="K966" s="26">
        <f t="shared" si="152"/>
        <v>1125000</v>
      </c>
      <c r="L966" s="26">
        <f t="shared" si="153"/>
        <v>1500000</v>
      </c>
      <c r="M966" s="27">
        <f t="shared" si="154"/>
        <v>1.5636319999999999</v>
      </c>
      <c r="N966" s="25" t="str">
        <f t="shared" si="155"/>
        <v>150-200%</v>
      </c>
      <c r="O966" s="28">
        <f>MIN(H966,I966)*INDEX('[1]2018_commission_structure-Start'!$A$21:$I$24,MATCH($E966,'[1]2018_commission_structure-Start'!$A$21:$A$24,0),MATCH(O$1,'[1]2018_commission_structure-Start'!$A$21:$I$21,0))</f>
        <v>112500</v>
      </c>
      <c r="P966" s="26">
        <f>IF(H966&gt;I966,MIN(H966-I966,J966-I966)*INDEX('[1]2018_commission_structure-Start'!$A$21:$I$24,MATCH($E966,'[1]2018_commission_structure-Start'!$A$21:$A$24,0), MATCH(P$1,'[1]2018_commission_structure-Start'!$A$21:$I$21,0)),0)</f>
        <v>35625</v>
      </c>
      <c r="Q966" s="26">
        <f>IF($H966&gt;J966,MIN($H966-J966,K966-J966)*INDEX('[1]2018_commission_structure-Start'!$A$21:$I$24,MATCH($E966,'[1]2018_commission_structure-Start'!$A$21:$A$24,0), MATCH(Q$1,'[1]2018_commission_structure-Start'!$A$21:$I$21,0)),0)</f>
        <v>43125</v>
      </c>
      <c r="R966" s="26">
        <f>IF($H966&gt;K966,MIN($H966-K966,L966-K966)*INDEX('[1]2018_commission_structure-Start'!$A$21:$I$24,MATCH($E966,'[1]2018_commission_structure-Start'!$A$21:$A$24,0), MATCH(R$1,'[1]2018_commission_structure-Start'!$A$21:$I$21,0)),0)</f>
        <v>14317.199999999999</v>
      </c>
      <c r="S966" s="26">
        <f>IF(H966&gt;L966,(H966-L966)*INDEX('[1]2018_commission_structure-Start'!$A$21:$I$24,MATCH($E966,'[1]2018_commission_structure-Start'!$A$21:$A$24,0),MATCH(S$1,'[1]2018_commission_structure-Start'!$A$21:$I$21,0)),0)</f>
        <v>0</v>
      </c>
      <c r="T966" s="28">
        <f t="shared" si="156"/>
        <v>205567.2</v>
      </c>
      <c r="U966" s="28">
        <f t="shared" si="157"/>
        <v>320702.2</v>
      </c>
      <c r="V966" s="28">
        <f>MIN(H966,I966)*INDEX('[1]2018_commission_structure-Start'!$A$15:$J$18,MATCH($E966,'[1]2018_commission_structure-Start'!$A$15:$A$18,0),MATCH(V$1,'[1]2018_commission_structure-Start'!$A$15:$J$15,0))</f>
        <v>112500</v>
      </c>
      <c r="W966" s="26">
        <f>IF($H966&gt;I966,MIN($H966-I966,J966-I966)*INDEX('[1]2018_commission_structure-Start'!$A$15:$J$18,MATCH($E966,'[1]2018_commission_structure-Start'!$A$15:$A$18,0),MATCH(W$1,'[1]2018_commission_structure-Start'!$A$15:$J$15,0)),0)</f>
        <v>41250</v>
      </c>
      <c r="X966" s="26">
        <f>IF($H966&gt;J966,MIN($H966-J966,K966-J966)*INDEX('[1]2018_commission_structure-Start'!$A$15:$J$18,MATCH($E966,'[1]2018_commission_structure-Start'!$A$15:$A$18,0),MATCH(X$1,'[1]2018_commission_structure-Start'!$A$15:$J$15,0)),0)</f>
        <v>46875</v>
      </c>
      <c r="Y966" s="26">
        <f>IF($H966&gt;K966,MIN($H966-K966,L966-K966)*INDEX('[1]2018_commission_structure-Start'!$A$15:$J$18,MATCH($E966,'[1]2018_commission_structure-Start'!$A$15:$A$18,0),MATCH(Y$1,'[1]2018_commission_structure-Start'!$A$15:$J$15,0)),0)</f>
        <v>15748.92</v>
      </c>
      <c r="Z966" s="26">
        <f>IF(H966&gt;L966,(H966-L966)*INDEX('[1]2018_commission_structure-Start'!$A$21:$I$24,MATCH($E966,'[1]2018_commission_structure-Start'!$A$21:$A$24,0),MATCH(Z$1,'[1]2018_commission_structure-Start'!$A$21:$I$21,0)),0)</f>
        <v>0</v>
      </c>
      <c r="AA966" s="28">
        <f t="shared" si="158"/>
        <v>216373.92</v>
      </c>
      <c r="AB966" s="28">
        <f t="shared" si="159"/>
        <v>331508.92000000004</v>
      </c>
    </row>
    <row r="967" spans="1:28" x14ac:dyDescent="0.2">
      <c r="A967" s="25" t="str">
        <f t="shared" si="150"/>
        <v>Reeta Hildred</v>
      </c>
      <c r="B967" s="25">
        <v>893122882</v>
      </c>
      <c r="C967" s="25" t="s">
        <v>1861</v>
      </c>
      <c r="D967" s="25" t="s">
        <v>1862</v>
      </c>
      <c r="E967" s="25" t="s">
        <v>10</v>
      </c>
      <c r="F967" s="25">
        <v>103112</v>
      </c>
      <c r="G967" s="25">
        <f>COUNTIF([1]deals_closed!D:D,B967)</f>
        <v>20</v>
      </c>
      <c r="H967" s="26">
        <f>SUMIF([1]deals_closed!D:D,B967,[1]deals_closed!C:C)</f>
        <v>638133</v>
      </c>
      <c r="I967" s="26">
        <f>VLOOKUP(E967,'[1]2018_commission_structure-Start'!$A$22:$I$24,9,FALSE)</f>
        <v>750000</v>
      </c>
      <c r="J967" s="26">
        <f t="shared" si="151"/>
        <v>937500</v>
      </c>
      <c r="K967" s="26">
        <f t="shared" si="152"/>
        <v>1125000</v>
      </c>
      <c r="L967" s="26">
        <f t="shared" si="153"/>
        <v>1500000</v>
      </c>
      <c r="M967" s="27">
        <f t="shared" si="154"/>
        <v>0.85084400000000004</v>
      </c>
      <c r="N967" s="25" t="str">
        <f t="shared" si="155"/>
        <v>0-100%</v>
      </c>
      <c r="O967" s="28">
        <f>MIN(H967,I967)*INDEX('[1]2018_commission_structure-Start'!$A$21:$I$24,MATCH($E967,'[1]2018_commission_structure-Start'!$A$21:$A$24,0),MATCH(O$1,'[1]2018_commission_structure-Start'!$A$21:$I$21,0))</f>
        <v>95719.95</v>
      </c>
      <c r="P967" s="26">
        <f>IF(H967&gt;I967,MIN(H967-I967,J967-I967)*INDEX('[1]2018_commission_structure-Start'!$A$21:$I$24,MATCH($E967,'[1]2018_commission_structure-Start'!$A$21:$A$24,0), MATCH(P$1,'[1]2018_commission_structure-Start'!$A$21:$I$21,0)),0)</f>
        <v>0</v>
      </c>
      <c r="Q967" s="26">
        <f>IF($H967&gt;J967,MIN($H967-J967,K967-J967)*INDEX('[1]2018_commission_structure-Start'!$A$21:$I$24,MATCH($E967,'[1]2018_commission_structure-Start'!$A$21:$A$24,0), MATCH(Q$1,'[1]2018_commission_structure-Start'!$A$21:$I$21,0)),0)</f>
        <v>0</v>
      </c>
      <c r="R967" s="26">
        <f>IF($H967&gt;K967,MIN($H967-K967,L967-K967)*INDEX('[1]2018_commission_structure-Start'!$A$21:$I$24,MATCH($E967,'[1]2018_commission_structure-Start'!$A$21:$A$24,0), MATCH(R$1,'[1]2018_commission_structure-Start'!$A$21:$I$21,0)),0)</f>
        <v>0</v>
      </c>
      <c r="S967" s="26">
        <f>IF(H967&gt;L967,(H967-L967)*INDEX('[1]2018_commission_structure-Start'!$A$21:$I$24,MATCH($E967,'[1]2018_commission_structure-Start'!$A$21:$A$24,0),MATCH(S$1,'[1]2018_commission_structure-Start'!$A$21:$I$21,0)),0)</f>
        <v>0</v>
      </c>
      <c r="T967" s="28">
        <f t="shared" si="156"/>
        <v>95719.95</v>
      </c>
      <c r="U967" s="28">
        <f t="shared" si="157"/>
        <v>198831.95</v>
      </c>
      <c r="V967" s="28">
        <f>MIN(H967,I967)*INDEX('[1]2018_commission_structure-Start'!$A$15:$J$18,MATCH($E967,'[1]2018_commission_structure-Start'!$A$15:$A$18,0),MATCH(V$1,'[1]2018_commission_structure-Start'!$A$15:$J$15,0))</f>
        <v>95719.95</v>
      </c>
      <c r="W967" s="26">
        <f>IF($H967&gt;I967,MIN($H967-I967,J967-I967)*INDEX('[1]2018_commission_structure-Start'!$A$15:$J$18,MATCH($E967,'[1]2018_commission_structure-Start'!$A$15:$A$18,0),MATCH(W$1,'[1]2018_commission_structure-Start'!$A$15:$J$15,0)),0)</f>
        <v>0</v>
      </c>
      <c r="X967" s="26">
        <f>IF($H967&gt;J967,MIN($H967-J967,K967-J967)*INDEX('[1]2018_commission_structure-Start'!$A$15:$J$18,MATCH($E967,'[1]2018_commission_structure-Start'!$A$15:$A$18,0),MATCH(X$1,'[1]2018_commission_structure-Start'!$A$15:$J$15,0)),0)</f>
        <v>0</v>
      </c>
      <c r="Y967" s="26">
        <f>IF($H967&gt;K967,MIN($H967-K967,L967-K967)*INDEX('[1]2018_commission_structure-Start'!$A$15:$J$18,MATCH($E967,'[1]2018_commission_structure-Start'!$A$15:$A$18,0),MATCH(Y$1,'[1]2018_commission_structure-Start'!$A$15:$J$15,0)),0)</f>
        <v>0</v>
      </c>
      <c r="Z967" s="26">
        <f>IF(H967&gt;L967,(H967-L967)*INDEX('[1]2018_commission_structure-Start'!$A$21:$I$24,MATCH($E967,'[1]2018_commission_structure-Start'!$A$21:$A$24,0),MATCH(Z$1,'[1]2018_commission_structure-Start'!$A$21:$I$21,0)),0)</f>
        <v>0</v>
      </c>
      <c r="AA967" s="28">
        <f t="shared" si="158"/>
        <v>95719.95</v>
      </c>
      <c r="AB967" s="28">
        <f t="shared" si="159"/>
        <v>198831.95</v>
      </c>
    </row>
    <row r="968" spans="1:28" x14ac:dyDescent="0.2">
      <c r="A968" s="25" t="str">
        <f t="shared" si="150"/>
        <v>Demetri Goatman</v>
      </c>
      <c r="B968" s="25">
        <v>5186660353</v>
      </c>
      <c r="C968" s="25" t="s">
        <v>1863</v>
      </c>
      <c r="D968" s="25" t="s">
        <v>1864</v>
      </c>
      <c r="E968" s="25" t="s">
        <v>29</v>
      </c>
      <c r="F968" s="25">
        <v>79767</v>
      </c>
      <c r="G968" s="25">
        <f>COUNTIF([1]deals_closed!D:D,B968)</f>
        <v>27</v>
      </c>
      <c r="H968" s="26">
        <f>SUMIF([1]deals_closed!D:D,B968,[1]deals_closed!C:C)</f>
        <v>933223</v>
      </c>
      <c r="I968" s="26">
        <f>VLOOKUP(E968,'[1]2018_commission_structure-Start'!$A$22:$I$24,9,FALSE)</f>
        <v>600000</v>
      </c>
      <c r="J968" s="26">
        <f t="shared" si="151"/>
        <v>750000</v>
      </c>
      <c r="K968" s="26">
        <f t="shared" si="152"/>
        <v>900000</v>
      </c>
      <c r="L968" s="26">
        <f t="shared" si="153"/>
        <v>1200000</v>
      </c>
      <c r="M968" s="27">
        <f t="shared" si="154"/>
        <v>1.5553716666666666</v>
      </c>
      <c r="N968" s="25" t="str">
        <f t="shared" si="155"/>
        <v>150-200%</v>
      </c>
      <c r="O968" s="28">
        <f>MIN(H968,I968)*INDEX('[1]2018_commission_structure-Start'!$A$21:$I$24,MATCH($E968,'[1]2018_commission_structure-Start'!$A$21:$A$24,0),MATCH(O$1,'[1]2018_commission_structure-Start'!$A$21:$I$21,0))</f>
        <v>78000</v>
      </c>
      <c r="P968" s="26">
        <f>IF(H968&gt;I968,MIN(H968-I968,J968-I968)*INDEX('[1]2018_commission_structure-Start'!$A$21:$I$24,MATCH($E968,'[1]2018_commission_structure-Start'!$A$21:$A$24,0), MATCH(P$1,'[1]2018_commission_structure-Start'!$A$21:$I$21,0)),0)</f>
        <v>25500.000000000004</v>
      </c>
      <c r="Q968" s="26">
        <f>IF($H968&gt;J968,MIN($H968-J968,K968-J968)*INDEX('[1]2018_commission_structure-Start'!$A$21:$I$24,MATCH($E968,'[1]2018_commission_structure-Start'!$A$21:$A$24,0), MATCH(Q$1,'[1]2018_commission_structure-Start'!$A$21:$I$21,0)),0)</f>
        <v>31500</v>
      </c>
      <c r="R968" s="26">
        <f>IF($H968&gt;K968,MIN($H968-K968,L968-K968)*INDEX('[1]2018_commission_structure-Start'!$A$21:$I$24,MATCH($E968,'[1]2018_commission_structure-Start'!$A$21:$A$24,0), MATCH(R$1,'[1]2018_commission_structure-Start'!$A$21:$I$21,0)),0)</f>
        <v>8637.98</v>
      </c>
      <c r="S968" s="26">
        <f>IF(H968&gt;L968,(H968-L968)*INDEX('[1]2018_commission_structure-Start'!$A$21:$I$24,MATCH($E968,'[1]2018_commission_structure-Start'!$A$21:$A$24,0),MATCH(S$1,'[1]2018_commission_structure-Start'!$A$21:$I$21,0)),0)</f>
        <v>0</v>
      </c>
      <c r="T968" s="28">
        <f t="shared" si="156"/>
        <v>143637.98000000001</v>
      </c>
      <c r="U968" s="28">
        <f t="shared" si="157"/>
        <v>223404.98</v>
      </c>
      <c r="V968" s="28">
        <f>MIN(H968,I968)*INDEX('[1]2018_commission_structure-Start'!$A$15:$J$18,MATCH($E968,'[1]2018_commission_structure-Start'!$A$15:$A$18,0),MATCH(V$1,'[1]2018_commission_structure-Start'!$A$15:$J$15,0))</f>
        <v>90000</v>
      </c>
      <c r="W968" s="26">
        <f>IF($H968&gt;I968,MIN($H968-I968,J968-I968)*INDEX('[1]2018_commission_structure-Start'!$A$15:$J$18,MATCH($E968,'[1]2018_commission_structure-Start'!$A$15:$A$18,0),MATCH(W$1,'[1]2018_commission_structure-Start'!$A$15:$J$15,0)),0)</f>
        <v>27000</v>
      </c>
      <c r="X968" s="26">
        <f>IF($H968&gt;J968,MIN($H968-J968,K968-J968)*INDEX('[1]2018_commission_structure-Start'!$A$15:$J$18,MATCH($E968,'[1]2018_commission_structure-Start'!$A$15:$A$18,0),MATCH(X$1,'[1]2018_commission_structure-Start'!$A$15:$J$15,0)),0)</f>
        <v>37500</v>
      </c>
      <c r="Y968" s="26">
        <f>IF($H968&gt;K968,MIN($H968-K968,L968-K968)*INDEX('[1]2018_commission_structure-Start'!$A$15:$J$18,MATCH($E968,'[1]2018_commission_structure-Start'!$A$15:$A$18,0),MATCH(Y$1,'[1]2018_commission_structure-Start'!$A$15:$J$15,0)),0)</f>
        <v>9966.9</v>
      </c>
      <c r="Z968" s="26">
        <f>IF(H968&gt;L968,(H968-L968)*INDEX('[1]2018_commission_structure-Start'!$A$21:$I$24,MATCH($E968,'[1]2018_commission_structure-Start'!$A$21:$A$24,0),MATCH(Z$1,'[1]2018_commission_structure-Start'!$A$21:$I$21,0)),0)</f>
        <v>0</v>
      </c>
      <c r="AA968" s="28">
        <f t="shared" si="158"/>
        <v>164466.9</v>
      </c>
      <c r="AB968" s="28">
        <f t="shared" si="159"/>
        <v>244233.9</v>
      </c>
    </row>
    <row r="969" spans="1:28" x14ac:dyDescent="0.2">
      <c r="A969" s="25" t="str">
        <f t="shared" si="150"/>
        <v>Jamie Simmings</v>
      </c>
      <c r="B969" s="25">
        <v>5756920838</v>
      </c>
      <c r="C969" s="25" t="s">
        <v>1865</v>
      </c>
      <c r="D969" s="25" t="s">
        <v>1866</v>
      </c>
      <c r="E969" s="25" t="s">
        <v>7</v>
      </c>
      <c r="F969" s="25">
        <v>34761</v>
      </c>
      <c r="G969" s="25">
        <f>COUNTIF([1]deals_closed!D:D,B969)</f>
        <v>13</v>
      </c>
      <c r="H969" s="26">
        <f>SUMIF([1]deals_closed!D:D,B969,[1]deals_closed!C:C)</f>
        <v>468615</v>
      </c>
      <c r="I969" s="26">
        <f>VLOOKUP(E969,'[1]2018_commission_structure-Start'!$A$22:$I$24,9,FALSE)</f>
        <v>500000</v>
      </c>
      <c r="J969" s="26">
        <f t="shared" si="151"/>
        <v>625000</v>
      </c>
      <c r="K969" s="26">
        <f t="shared" si="152"/>
        <v>750000</v>
      </c>
      <c r="L969" s="26">
        <f t="shared" si="153"/>
        <v>1000000</v>
      </c>
      <c r="M969" s="27">
        <f t="shared" si="154"/>
        <v>0.93723000000000001</v>
      </c>
      <c r="N969" s="25" t="str">
        <f t="shared" si="155"/>
        <v>0-100%</v>
      </c>
      <c r="O969" s="28">
        <f>MIN(H969,I969)*INDEX('[1]2018_commission_structure-Start'!$A$21:$I$24,MATCH($E969,'[1]2018_commission_structure-Start'!$A$21:$A$24,0),MATCH(O$1,'[1]2018_commission_structure-Start'!$A$21:$I$21,0))</f>
        <v>46861.5</v>
      </c>
      <c r="P969" s="26">
        <f>IF(H969&gt;I969,MIN(H969-I969,J969-I969)*INDEX('[1]2018_commission_structure-Start'!$A$21:$I$24,MATCH($E969,'[1]2018_commission_structure-Start'!$A$21:$A$24,0), MATCH(P$1,'[1]2018_commission_structure-Start'!$A$21:$I$21,0)),0)</f>
        <v>0</v>
      </c>
      <c r="Q969" s="26">
        <f>IF($H969&gt;J969,MIN($H969-J969,K969-J969)*INDEX('[1]2018_commission_structure-Start'!$A$21:$I$24,MATCH($E969,'[1]2018_commission_structure-Start'!$A$21:$A$24,0), MATCH(Q$1,'[1]2018_commission_structure-Start'!$A$21:$I$21,0)),0)</f>
        <v>0</v>
      </c>
      <c r="R969" s="26">
        <f>IF($H969&gt;K969,MIN($H969-K969,L969-K969)*INDEX('[1]2018_commission_structure-Start'!$A$21:$I$24,MATCH($E969,'[1]2018_commission_structure-Start'!$A$21:$A$24,0), MATCH(R$1,'[1]2018_commission_structure-Start'!$A$21:$I$21,0)),0)</f>
        <v>0</v>
      </c>
      <c r="S969" s="26">
        <f>IF(H969&gt;L969,(H969-L969)*INDEX('[1]2018_commission_structure-Start'!$A$21:$I$24,MATCH($E969,'[1]2018_commission_structure-Start'!$A$21:$A$24,0),MATCH(S$1,'[1]2018_commission_structure-Start'!$A$21:$I$21,0)),0)</f>
        <v>0</v>
      </c>
      <c r="T969" s="28">
        <f t="shared" si="156"/>
        <v>46861.5</v>
      </c>
      <c r="U969" s="28">
        <f t="shared" si="157"/>
        <v>81622.5</v>
      </c>
      <c r="V969" s="28">
        <f>MIN(H969,I969)*INDEX('[1]2018_commission_structure-Start'!$A$15:$J$18,MATCH($E969,'[1]2018_commission_structure-Start'!$A$15:$A$18,0),MATCH(V$1,'[1]2018_commission_structure-Start'!$A$15:$J$15,0))</f>
        <v>56233.799999999996</v>
      </c>
      <c r="W969" s="26">
        <f>IF($H969&gt;I969,MIN($H969-I969,J969-I969)*INDEX('[1]2018_commission_structure-Start'!$A$15:$J$18,MATCH($E969,'[1]2018_commission_structure-Start'!$A$15:$A$18,0),MATCH(W$1,'[1]2018_commission_structure-Start'!$A$15:$J$15,0)),0)</f>
        <v>0</v>
      </c>
      <c r="X969" s="26">
        <f>IF($H969&gt;J969,MIN($H969-J969,K969-J969)*INDEX('[1]2018_commission_structure-Start'!$A$15:$J$18,MATCH($E969,'[1]2018_commission_structure-Start'!$A$15:$A$18,0),MATCH(X$1,'[1]2018_commission_structure-Start'!$A$15:$J$15,0)),0)</f>
        <v>0</v>
      </c>
      <c r="Y969" s="26">
        <f>IF($H969&gt;K969,MIN($H969-K969,L969-K969)*INDEX('[1]2018_commission_structure-Start'!$A$15:$J$18,MATCH($E969,'[1]2018_commission_structure-Start'!$A$15:$A$18,0),MATCH(Y$1,'[1]2018_commission_structure-Start'!$A$15:$J$15,0)),0)</f>
        <v>0</v>
      </c>
      <c r="Z969" s="26">
        <f>IF(H969&gt;L969,(H969-L969)*INDEX('[1]2018_commission_structure-Start'!$A$21:$I$24,MATCH($E969,'[1]2018_commission_structure-Start'!$A$21:$A$24,0),MATCH(Z$1,'[1]2018_commission_structure-Start'!$A$21:$I$21,0)),0)</f>
        <v>0</v>
      </c>
      <c r="AA969" s="28">
        <f t="shared" si="158"/>
        <v>56233.799999999996</v>
      </c>
      <c r="AB969" s="28">
        <f t="shared" si="159"/>
        <v>90994.799999999988</v>
      </c>
    </row>
    <row r="970" spans="1:28" x14ac:dyDescent="0.2">
      <c r="A970" s="25" t="str">
        <f t="shared" si="150"/>
        <v>Neil Perritt</v>
      </c>
      <c r="B970" s="25">
        <v>6172549286</v>
      </c>
      <c r="C970" s="25" t="s">
        <v>157</v>
      </c>
      <c r="D970" s="25" t="s">
        <v>1867</v>
      </c>
      <c r="E970" s="25" t="s">
        <v>29</v>
      </c>
      <c r="F970" s="25">
        <v>67585</v>
      </c>
      <c r="G970" s="25">
        <f>COUNTIF([1]deals_closed!D:D,B970)</f>
        <v>22</v>
      </c>
      <c r="H970" s="26">
        <f>SUMIF([1]deals_closed!D:D,B970,[1]deals_closed!C:C)</f>
        <v>732905</v>
      </c>
      <c r="I970" s="26">
        <f>VLOOKUP(E970,'[1]2018_commission_structure-Start'!$A$22:$I$24,9,FALSE)</f>
        <v>600000</v>
      </c>
      <c r="J970" s="26">
        <f t="shared" si="151"/>
        <v>750000</v>
      </c>
      <c r="K970" s="26">
        <f t="shared" si="152"/>
        <v>900000</v>
      </c>
      <c r="L970" s="26">
        <f t="shared" si="153"/>
        <v>1200000</v>
      </c>
      <c r="M970" s="27">
        <f t="shared" si="154"/>
        <v>1.2215083333333334</v>
      </c>
      <c r="N970" s="25" t="str">
        <f t="shared" si="155"/>
        <v>100-125%</v>
      </c>
      <c r="O970" s="28">
        <f>MIN(H970,I970)*INDEX('[1]2018_commission_structure-Start'!$A$21:$I$24,MATCH($E970,'[1]2018_commission_structure-Start'!$A$21:$A$24,0),MATCH(O$1,'[1]2018_commission_structure-Start'!$A$21:$I$21,0))</f>
        <v>78000</v>
      </c>
      <c r="P970" s="26">
        <f>IF(H970&gt;I970,MIN(H970-I970,J970-I970)*INDEX('[1]2018_commission_structure-Start'!$A$21:$I$24,MATCH($E970,'[1]2018_commission_structure-Start'!$A$21:$A$24,0), MATCH(P$1,'[1]2018_commission_structure-Start'!$A$21:$I$21,0)),0)</f>
        <v>22593.850000000002</v>
      </c>
      <c r="Q970" s="26">
        <f>IF($H970&gt;J970,MIN($H970-J970,K970-J970)*INDEX('[1]2018_commission_structure-Start'!$A$21:$I$24,MATCH($E970,'[1]2018_commission_structure-Start'!$A$21:$A$24,0), MATCH(Q$1,'[1]2018_commission_structure-Start'!$A$21:$I$21,0)),0)</f>
        <v>0</v>
      </c>
      <c r="R970" s="26">
        <f>IF($H970&gt;K970,MIN($H970-K970,L970-K970)*INDEX('[1]2018_commission_structure-Start'!$A$21:$I$24,MATCH($E970,'[1]2018_commission_structure-Start'!$A$21:$A$24,0), MATCH(R$1,'[1]2018_commission_structure-Start'!$A$21:$I$21,0)),0)</f>
        <v>0</v>
      </c>
      <c r="S970" s="26">
        <f>IF(H970&gt;L970,(H970-L970)*INDEX('[1]2018_commission_structure-Start'!$A$21:$I$24,MATCH($E970,'[1]2018_commission_structure-Start'!$A$21:$A$24,0),MATCH(S$1,'[1]2018_commission_structure-Start'!$A$21:$I$21,0)),0)</f>
        <v>0</v>
      </c>
      <c r="T970" s="28">
        <f t="shared" si="156"/>
        <v>100593.85</v>
      </c>
      <c r="U970" s="28">
        <f t="shared" si="157"/>
        <v>168178.85</v>
      </c>
      <c r="V970" s="28">
        <f>MIN(H970,I970)*INDEX('[1]2018_commission_structure-Start'!$A$15:$J$18,MATCH($E970,'[1]2018_commission_structure-Start'!$A$15:$A$18,0),MATCH(V$1,'[1]2018_commission_structure-Start'!$A$15:$J$15,0))</f>
        <v>90000</v>
      </c>
      <c r="W970" s="26">
        <f>IF($H970&gt;I970,MIN($H970-I970,J970-I970)*INDEX('[1]2018_commission_structure-Start'!$A$15:$J$18,MATCH($E970,'[1]2018_commission_structure-Start'!$A$15:$A$18,0),MATCH(W$1,'[1]2018_commission_structure-Start'!$A$15:$J$15,0)),0)</f>
        <v>23922.899999999998</v>
      </c>
      <c r="X970" s="26">
        <f>IF($H970&gt;J970,MIN($H970-J970,K970-J970)*INDEX('[1]2018_commission_structure-Start'!$A$15:$J$18,MATCH($E970,'[1]2018_commission_structure-Start'!$A$15:$A$18,0),MATCH(X$1,'[1]2018_commission_structure-Start'!$A$15:$J$15,0)),0)</f>
        <v>0</v>
      </c>
      <c r="Y970" s="26">
        <f>IF($H970&gt;K970,MIN($H970-K970,L970-K970)*INDEX('[1]2018_commission_structure-Start'!$A$15:$J$18,MATCH($E970,'[1]2018_commission_structure-Start'!$A$15:$A$18,0),MATCH(Y$1,'[1]2018_commission_structure-Start'!$A$15:$J$15,0)),0)</f>
        <v>0</v>
      </c>
      <c r="Z970" s="26">
        <f>IF(H970&gt;L970,(H970-L970)*INDEX('[1]2018_commission_structure-Start'!$A$21:$I$24,MATCH($E970,'[1]2018_commission_structure-Start'!$A$21:$A$24,0),MATCH(Z$1,'[1]2018_commission_structure-Start'!$A$21:$I$21,0)),0)</f>
        <v>0</v>
      </c>
      <c r="AA970" s="28">
        <f t="shared" si="158"/>
        <v>113922.9</v>
      </c>
      <c r="AB970" s="28">
        <f t="shared" si="159"/>
        <v>181507.9</v>
      </c>
    </row>
    <row r="971" spans="1:28" x14ac:dyDescent="0.2">
      <c r="A971" s="25" t="str">
        <f t="shared" si="150"/>
        <v>Fianna Restorick</v>
      </c>
      <c r="B971" s="25">
        <v>5341512014</v>
      </c>
      <c r="C971" s="25" t="s">
        <v>1868</v>
      </c>
      <c r="D971" s="25" t="s">
        <v>1869</v>
      </c>
      <c r="E971" s="25" t="s">
        <v>7</v>
      </c>
      <c r="F971" s="25">
        <v>57651</v>
      </c>
      <c r="G971" s="25">
        <f>COUNTIF([1]deals_closed!D:D,B971)</f>
        <v>14</v>
      </c>
      <c r="H971" s="26">
        <f>SUMIF([1]deals_closed!D:D,B971,[1]deals_closed!C:C)</f>
        <v>474985</v>
      </c>
      <c r="I971" s="26">
        <f>VLOOKUP(E971,'[1]2018_commission_structure-Start'!$A$22:$I$24,9,FALSE)</f>
        <v>500000</v>
      </c>
      <c r="J971" s="26">
        <f t="shared" si="151"/>
        <v>625000</v>
      </c>
      <c r="K971" s="26">
        <f t="shared" si="152"/>
        <v>750000</v>
      </c>
      <c r="L971" s="26">
        <f t="shared" si="153"/>
        <v>1000000</v>
      </c>
      <c r="M971" s="27">
        <f t="shared" si="154"/>
        <v>0.94996999999999998</v>
      </c>
      <c r="N971" s="25" t="str">
        <f t="shared" si="155"/>
        <v>0-100%</v>
      </c>
      <c r="O971" s="28">
        <f>MIN(H971,I971)*INDEX('[1]2018_commission_structure-Start'!$A$21:$I$24,MATCH($E971,'[1]2018_commission_structure-Start'!$A$21:$A$24,0),MATCH(O$1,'[1]2018_commission_structure-Start'!$A$21:$I$21,0))</f>
        <v>47498.5</v>
      </c>
      <c r="P971" s="26">
        <f>IF(H971&gt;I971,MIN(H971-I971,J971-I971)*INDEX('[1]2018_commission_structure-Start'!$A$21:$I$24,MATCH($E971,'[1]2018_commission_structure-Start'!$A$21:$A$24,0), MATCH(P$1,'[1]2018_commission_structure-Start'!$A$21:$I$21,0)),0)</f>
        <v>0</v>
      </c>
      <c r="Q971" s="26">
        <f>IF($H971&gt;J971,MIN($H971-J971,K971-J971)*INDEX('[1]2018_commission_structure-Start'!$A$21:$I$24,MATCH($E971,'[1]2018_commission_structure-Start'!$A$21:$A$24,0), MATCH(Q$1,'[1]2018_commission_structure-Start'!$A$21:$I$21,0)),0)</f>
        <v>0</v>
      </c>
      <c r="R971" s="26">
        <f>IF($H971&gt;K971,MIN($H971-K971,L971-K971)*INDEX('[1]2018_commission_structure-Start'!$A$21:$I$24,MATCH($E971,'[1]2018_commission_structure-Start'!$A$21:$A$24,0), MATCH(R$1,'[1]2018_commission_structure-Start'!$A$21:$I$21,0)),0)</f>
        <v>0</v>
      </c>
      <c r="S971" s="26">
        <f>IF(H971&gt;L971,(H971-L971)*INDEX('[1]2018_commission_structure-Start'!$A$21:$I$24,MATCH($E971,'[1]2018_commission_structure-Start'!$A$21:$A$24,0),MATCH(S$1,'[1]2018_commission_structure-Start'!$A$21:$I$21,0)),0)</f>
        <v>0</v>
      </c>
      <c r="T971" s="28">
        <f t="shared" si="156"/>
        <v>47498.5</v>
      </c>
      <c r="U971" s="28">
        <f t="shared" si="157"/>
        <v>105149.5</v>
      </c>
      <c r="V971" s="28">
        <f>MIN(H971,I971)*INDEX('[1]2018_commission_structure-Start'!$A$15:$J$18,MATCH($E971,'[1]2018_commission_structure-Start'!$A$15:$A$18,0),MATCH(V$1,'[1]2018_commission_structure-Start'!$A$15:$J$15,0))</f>
        <v>56998.2</v>
      </c>
      <c r="W971" s="26">
        <f>IF($H971&gt;I971,MIN($H971-I971,J971-I971)*INDEX('[1]2018_commission_structure-Start'!$A$15:$J$18,MATCH($E971,'[1]2018_commission_structure-Start'!$A$15:$A$18,0),MATCH(W$1,'[1]2018_commission_structure-Start'!$A$15:$J$15,0)),0)</f>
        <v>0</v>
      </c>
      <c r="X971" s="26">
        <f>IF($H971&gt;J971,MIN($H971-J971,K971-J971)*INDEX('[1]2018_commission_structure-Start'!$A$15:$J$18,MATCH($E971,'[1]2018_commission_structure-Start'!$A$15:$A$18,0),MATCH(X$1,'[1]2018_commission_structure-Start'!$A$15:$J$15,0)),0)</f>
        <v>0</v>
      </c>
      <c r="Y971" s="26">
        <f>IF($H971&gt;K971,MIN($H971-K971,L971-K971)*INDEX('[1]2018_commission_structure-Start'!$A$15:$J$18,MATCH($E971,'[1]2018_commission_structure-Start'!$A$15:$A$18,0),MATCH(Y$1,'[1]2018_commission_structure-Start'!$A$15:$J$15,0)),0)</f>
        <v>0</v>
      </c>
      <c r="Z971" s="26">
        <f>IF(H971&gt;L971,(H971-L971)*INDEX('[1]2018_commission_structure-Start'!$A$21:$I$24,MATCH($E971,'[1]2018_commission_structure-Start'!$A$21:$A$24,0),MATCH(Z$1,'[1]2018_commission_structure-Start'!$A$21:$I$21,0)),0)</f>
        <v>0</v>
      </c>
      <c r="AA971" s="28">
        <f t="shared" si="158"/>
        <v>56998.2</v>
      </c>
      <c r="AB971" s="28">
        <f t="shared" si="159"/>
        <v>114649.2</v>
      </c>
    </row>
    <row r="972" spans="1:28" x14ac:dyDescent="0.2">
      <c r="A972" s="25" t="str">
        <f t="shared" si="150"/>
        <v>Xymenes Stallard</v>
      </c>
      <c r="B972" s="25">
        <v>9491257560</v>
      </c>
      <c r="C972" s="25" t="s">
        <v>1870</v>
      </c>
      <c r="D972" s="25" t="s">
        <v>1871</v>
      </c>
      <c r="E972" s="25" t="s">
        <v>29</v>
      </c>
      <c r="F972" s="25">
        <v>66363</v>
      </c>
      <c r="G972" s="25">
        <f>COUNTIF([1]deals_closed!D:D,B972)</f>
        <v>24</v>
      </c>
      <c r="H972" s="26">
        <f>SUMIF([1]deals_closed!D:D,B972,[1]deals_closed!C:C)</f>
        <v>862004</v>
      </c>
      <c r="I972" s="26">
        <f>VLOOKUP(E972,'[1]2018_commission_structure-Start'!$A$22:$I$24,9,FALSE)</f>
        <v>600000</v>
      </c>
      <c r="J972" s="26">
        <f t="shared" si="151"/>
        <v>750000</v>
      </c>
      <c r="K972" s="26">
        <f t="shared" si="152"/>
        <v>900000</v>
      </c>
      <c r="L972" s="26">
        <f t="shared" si="153"/>
        <v>1200000</v>
      </c>
      <c r="M972" s="27">
        <f t="shared" si="154"/>
        <v>1.4366733333333332</v>
      </c>
      <c r="N972" s="25" t="str">
        <f t="shared" si="155"/>
        <v>125-150%</v>
      </c>
      <c r="O972" s="28">
        <f>MIN(H972,I972)*INDEX('[1]2018_commission_structure-Start'!$A$21:$I$24,MATCH($E972,'[1]2018_commission_structure-Start'!$A$21:$A$24,0),MATCH(O$1,'[1]2018_commission_structure-Start'!$A$21:$I$21,0))</f>
        <v>78000</v>
      </c>
      <c r="P972" s="26">
        <f>IF(H972&gt;I972,MIN(H972-I972,J972-I972)*INDEX('[1]2018_commission_structure-Start'!$A$21:$I$24,MATCH($E972,'[1]2018_commission_structure-Start'!$A$21:$A$24,0), MATCH(P$1,'[1]2018_commission_structure-Start'!$A$21:$I$21,0)),0)</f>
        <v>25500.000000000004</v>
      </c>
      <c r="Q972" s="26">
        <f>IF($H972&gt;J972,MIN($H972-J972,K972-J972)*INDEX('[1]2018_commission_structure-Start'!$A$21:$I$24,MATCH($E972,'[1]2018_commission_structure-Start'!$A$21:$A$24,0), MATCH(Q$1,'[1]2018_commission_structure-Start'!$A$21:$I$21,0)),0)</f>
        <v>23520.84</v>
      </c>
      <c r="R972" s="26">
        <f>IF($H972&gt;K972,MIN($H972-K972,L972-K972)*INDEX('[1]2018_commission_structure-Start'!$A$21:$I$24,MATCH($E972,'[1]2018_commission_structure-Start'!$A$21:$A$24,0), MATCH(R$1,'[1]2018_commission_structure-Start'!$A$21:$I$21,0)),0)</f>
        <v>0</v>
      </c>
      <c r="S972" s="26">
        <f>IF(H972&gt;L972,(H972-L972)*INDEX('[1]2018_commission_structure-Start'!$A$21:$I$24,MATCH($E972,'[1]2018_commission_structure-Start'!$A$21:$A$24,0),MATCH(S$1,'[1]2018_commission_structure-Start'!$A$21:$I$21,0)),0)</f>
        <v>0</v>
      </c>
      <c r="T972" s="28">
        <f t="shared" si="156"/>
        <v>127020.84</v>
      </c>
      <c r="U972" s="28">
        <f t="shared" si="157"/>
        <v>193383.84</v>
      </c>
      <c r="V972" s="28">
        <f>MIN(H972,I972)*INDEX('[1]2018_commission_structure-Start'!$A$15:$J$18,MATCH($E972,'[1]2018_commission_structure-Start'!$A$15:$A$18,0),MATCH(V$1,'[1]2018_commission_structure-Start'!$A$15:$J$15,0))</f>
        <v>90000</v>
      </c>
      <c r="W972" s="26">
        <f>IF($H972&gt;I972,MIN($H972-I972,J972-I972)*INDEX('[1]2018_commission_structure-Start'!$A$15:$J$18,MATCH($E972,'[1]2018_commission_structure-Start'!$A$15:$A$18,0),MATCH(W$1,'[1]2018_commission_structure-Start'!$A$15:$J$15,0)),0)</f>
        <v>27000</v>
      </c>
      <c r="X972" s="26">
        <f>IF($H972&gt;J972,MIN($H972-J972,K972-J972)*INDEX('[1]2018_commission_structure-Start'!$A$15:$J$18,MATCH($E972,'[1]2018_commission_structure-Start'!$A$15:$A$18,0),MATCH(X$1,'[1]2018_commission_structure-Start'!$A$15:$J$15,0)),0)</f>
        <v>28001</v>
      </c>
      <c r="Y972" s="26">
        <f>IF($H972&gt;K972,MIN($H972-K972,L972-K972)*INDEX('[1]2018_commission_structure-Start'!$A$15:$J$18,MATCH($E972,'[1]2018_commission_structure-Start'!$A$15:$A$18,0),MATCH(Y$1,'[1]2018_commission_structure-Start'!$A$15:$J$15,0)),0)</f>
        <v>0</v>
      </c>
      <c r="Z972" s="26">
        <f>IF(H972&gt;L972,(H972-L972)*INDEX('[1]2018_commission_structure-Start'!$A$21:$I$24,MATCH($E972,'[1]2018_commission_structure-Start'!$A$21:$A$24,0),MATCH(Z$1,'[1]2018_commission_structure-Start'!$A$21:$I$21,0)),0)</f>
        <v>0</v>
      </c>
      <c r="AA972" s="28">
        <f t="shared" si="158"/>
        <v>145001</v>
      </c>
      <c r="AB972" s="28">
        <f t="shared" si="159"/>
        <v>211364</v>
      </c>
    </row>
    <row r="973" spans="1:28" x14ac:dyDescent="0.2">
      <c r="A973" s="25" t="str">
        <f t="shared" si="150"/>
        <v>Daniela McMichael</v>
      </c>
      <c r="B973" s="25">
        <v>7521557441</v>
      </c>
      <c r="C973" s="25" t="s">
        <v>1872</v>
      </c>
      <c r="D973" s="25" t="s">
        <v>1873</v>
      </c>
      <c r="E973" s="25" t="s">
        <v>10</v>
      </c>
      <c r="F973" s="25">
        <v>91279</v>
      </c>
      <c r="G973" s="25">
        <f>COUNTIF([1]deals_closed!D:D,B973)</f>
        <v>15</v>
      </c>
      <c r="H973" s="26">
        <f>SUMIF([1]deals_closed!D:D,B973,[1]deals_closed!C:C)</f>
        <v>437601</v>
      </c>
      <c r="I973" s="26">
        <f>VLOOKUP(E973,'[1]2018_commission_structure-Start'!$A$22:$I$24,9,FALSE)</f>
        <v>750000</v>
      </c>
      <c r="J973" s="26">
        <f t="shared" si="151"/>
        <v>937500</v>
      </c>
      <c r="K973" s="26">
        <f t="shared" si="152"/>
        <v>1125000</v>
      </c>
      <c r="L973" s="26">
        <f t="shared" si="153"/>
        <v>1500000</v>
      </c>
      <c r="M973" s="27">
        <f t="shared" si="154"/>
        <v>0.58346799999999999</v>
      </c>
      <c r="N973" s="25" t="str">
        <f t="shared" si="155"/>
        <v>0-100%</v>
      </c>
      <c r="O973" s="28">
        <f>MIN(H973,I973)*INDEX('[1]2018_commission_structure-Start'!$A$21:$I$24,MATCH($E973,'[1]2018_commission_structure-Start'!$A$21:$A$24,0),MATCH(O$1,'[1]2018_commission_structure-Start'!$A$21:$I$21,0))</f>
        <v>65640.149999999994</v>
      </c>
      <c r="P973" s="26">
        <f>IF(H973&gt;I973,MIN(H973-I973,J973-I973)*INDEX('[1]2018_commission_structure-Start'!$A$21:$I$24,MATCH($E973,'[1]2018_commission_structure-Start'!$A$21:$A$24,0), MATCH(P$1,'[1]2018_commission_structure-Start'!$A$21:$I$21,0)),0)</f>
        <v>0</v>
      </c>
      <c r="Q973" s="26">
        <f>IF($H973&gt;J973,MIN($H973-J973,K973-J973)*INDEX('[1]2018_commission_structure-Start'!$A$21:$I$24,MATCH($E973,'[1]2018_commission_structure-Start'!$A$21:$A$24,0), MATCH(Q$1,'[1]2018_commission_structure-Start'!$A$21:$I$21,0)),0)</f>
        <v>0</v>
      </c>
      <c r="R973" s="26">
        <f>IF($H973&gt;K973,MIN($H973-K973,L973-K973)*INDEX('[1]2018_commission_structure-Start'!$A$21:$I$24,MATCH($E973,'[1]2018_commission_structure-Start'!$A$21:$A$24,0), MATCH(R$1,'[1]2018_commission_structure-Start'!$A$21:$I$21,0)),0)</f>
        <v>0</v>
      </c>
      <c r="S973" s="26">
        <f>IF(H973&gt;L973,(H973-L973)*INDEX('[1]2018_commission_structure-Start'!$A$21:$I$24,MATCH($E973,'[1]2018_commission_structure-Start'!$A$21:$A$24,0),MATCH(S$1,'[1]2018_commission_structure-Start'!$A$21:$I$21,0)),0)</f>
        <v>0</v>
      </c>
      <c r="T973" s="28">
        <f t="shared" si="156"/>
        <v>65640.149999999994</v>
      </c>
      <c r="U973" s="28">
        <f t="shared" si="157"/>
        <v>156919.15</v>
      </c>
      <c r="V973" s="28">
        <f>MIN(H973,I973)*INDEX('[1]2018_commission_structure-Start'!$A$15:$J$18,MATCH($E973,'[1]2018_commission_structure-Start'!$A$15:$A$18,0),MATCH(V$1,'[1]2018_commission_structure-Start'!$A$15:$J$15,0))</f>
        <v>65640.149999999994</v>
      </c>
      <c r="W973" s="26">
        <f>IF($H973&gt;I973,MIN($H973-I973,J973-I973)*INDEX('[1]2018_commission_structure-Start'!$A$15:$J$18,MATCH($E973,'[1]2018_commission_structure-Start'!$A$15:$A$18,0),MATCH(W$1,'[1]2018_commission_structure-Start'!$A$15:$J$15,0)),0)</f>
        <v>0</v>
      </c>
      <c r="X973" s="26">
        <f>IF($H973&gt;J973,MIN($H973-J973,K973-J973)*INDEX('[1]2018_commission_structure-Start'!$A$15:$J$18,MATCH($E973,'[1]2018_commission_structure-Start'!$A$15:$A$18,0),MATCH(X$1,'[1]2018_commission_structure-Start'!$A$15:$J$15,0)),0)</f>
        <v>0</v>
      </c>
      <c r="Y973" s="26">
        <f>IF($H973&gt;K973,MIN($H973-K973,L973-K973)*INDEX('[1]2018_commission_structure-Start'!$A$15:$J$18,MATCH($E973,'[1]2018_commission_structure-Start'!$A$15:$A$18,0),MATCH(Y$1,'[1]2018_commission_structure-Start'!$A$15:$J$15,0)),0)</f>
        <v>0</v>
      </c>
      <c r="Z973" s="26">
        <f>IF(H973&gt;L973,(H973-L973)*INDEX('[1]2018_commission_structure-Start'!$A$21:$I$24,MATCH($E973,'[1]2018_commission_structure-Start'!$A$21:$A$24,0),MATCH(Z$1,'[1]2018_commission_structure-Start'!$A$21:$I$21,0)),0)</f>
        <v>0</v>
      </c>
      <c r="AA973" s="28">
        <f t="shared" si="158"/>
        <v>65640.149999999994</v>
      </c>
      <c r="AB973" s="28">
        <f t="shared" si="159"/>
        <v>156919.15</v>
      </c>
    </row>
    <row r="974" spans="1:28" x14ac:dyDescent="0.2">
      <c r="A974" s="25" t="str">
        <f t="shared" si="150"/>
        <v>Bernelle Blint</v>
      </c>
      <c r="B974" s="25">
        <v>6106380341</v>
      </c>
      <c r="C974" s="25" t="s">
        <v>1874</v>
      </c>
      <c r="D974" s="25" t="s">
        <v>1875</v>
      </c>
      <c r="E974" s="25" t="s">
        <v>29</v>
      </c>
      <c r="F974" s="25">
        <v>57050</v>
      </c>
      <c r="G974" s="25">
        <f>COUNTIF([1]deals_closed!D:D,B974)</f>
        <v>14</v>
      </c>
      <c r="H974" s="26">
        <f>SUMIF([1]deals_closed!D:D,B974,[1]deals_closed!C:C)</f>
        <v>412896</v>
      </c>
      <c r="I974" s="26">
        <f>VLOOKUP(E974,'[1]2018_commission_structure-Start'!$A$22:$I$24,9,FALSE)</f>
        <v>600000</v>
      </c>
      <c r="J974" s="26">
        <f t="shared" si="151"/>
        <v>750000</v>
      </c>
      <c r="K974" s="26">
        <f t="shared" si="152"/>
        <v>900000</v>
      </c>
      <c r="L974" s="26">
        <f t="shared" si="153"/>
        <v>1200000</v>
      </c>
      <c r="M974" s="27">
        <f t="shared" si="154"/>
        <v>0.68815999999999999</v>
      </c>
      <c r="N974" s="25" t="str">
        <f t="shared" si="155"/>
        <v>0-100%</v>
      </c>
      <c r="O974" s="28">
        <f>MIN(H974,I974)*INDEX('[1]2018_commission_structure-Start'!$A$21:$I$24,MATCH($E974,'[1]2018_commission_structure-Start'!$A$21:$A$24,0),MATCH(O$1,'[1]2018_commission_structure-Start'!$A$21:$I$21,0))</f>
        <v>53676.480000000003</v>
      </c>
      <c r="P974" s="26">
        <f>IF(H974&gt;I974,MIN(H974-I974,J974-I974)*INDEX('[1]2018_commission_structure-Start'!$A$21:$I$24,MATCH($E974,'[1]2018_commission_structure-Start'!$A$21:$A$24,0), MATCH(P$1,'[1]2018_commission_structure-Start'!$A$21:$I$21,0)),0)</f>
        <v>0</v>
      </c>
      <c r="Q974" s="26">
        <f>IF($H974&gt;J974,MIN($H974-J974,K974-J974)*INDEX('[1]2018_commission_structure-Start'!$A$21:$I$24,MATCH($E974,'[1]2018_commission_structure-Start'!$A$21:$A$24,0), MATCH(Q$1,'[1]2018_commission_structure-Start'!$A$21:$I$21,0)),0)</f>
        <v>0</v>
      </c>
      <c r="R974" s="26">
        <f>IF($H974&gt;K974,MIN($H974-K974,L974-K974)*INDEX('[1]2018_commission_structure-Start'!$A$21:$I$24,MATCH($E974,'[1]2018_commission_structure-Start'!$A$21:$A$24,0), MATCH(R$1,'[1]2018_commission_structure-Start'!$A$21:$I$21,0)),0)</f>
        <v>0</v>
      </c>
      <c r="S974" s="26">
        <f>IF(H974&gt;L974,(H974-L974)*INDEX('[1]2018_commission_structure-Start'!$A$21:$I$24,MATCH($E974,'[1]2018_commission_structure-Start'!$A$21:$A$24,0),MATCH(S$1,'[1]2018_commission_structure-Start'!$A$21:$I$21,0)),0)</f>
        <v>0</v>
      </c>
      <c r="T974" s="28">
        <f t="shared" si="156"/>
        <v>53676.480000000003</v>
      </c>
      <c r="U974" s="28">
        <f t="shared" si="157"/>
        <v>110726.48000000001</v>
      </c>
      <c r="V974" s="28">
        <f>MIN(H974,I974)*INDEX('[1]2018_commission_structure-Start'!$A$15:$J$18,MATCH($E974,'[1]2018_commission_structure-Start'!$A$15:$A$18,0),MATCH(V$1,'[1]2018_commission_structure-Start'!$A$15:$J$15,0))</f>
        <v>61934.399999999994</v>
      </c>
      <c r="W974" s="26">
        <f>IF($H974&gt;I974,MIN($H974-I974,J974-I974)*INDEX('[1]2018_commission_structure-Start'!$A$15:$J$18,MATCH($E974,'[1]2018_commission_structure-Start'!$A$15:$A$18,0),MATCH(W$1,'[1]2018_commission_structure-Start'!$A$15:$J$15,0)),0)</f>
        <v>0</v>
      </c>
      <c r="X974" s="26">
        <f>IF($H974&gt;J974,MIN($H974-J974,K974-J974)*INDEX('[1]2018_commission_structure-Start'!$A$15:$J$18,MATCH($E974,'[1]2018_commission_structure-Start'!$A$15:$A$18,0),MATCH(X$1,'[1]2018_commission_structure-Start'!$A$15:$J$15,0)),0)</f>
        <v>0</v>
      </c>
      <c r="Y974" s="26">
        <f>IF($H974&gt;K974,MIN($H974-K974,L974-K974)*INDEX('[1]2018_commission_structure-Start'!$A$15:$J$18,MATCH($E974,'[1]2018_commission_structure-Start'!$A$15:$A$18,0),MATCH(Y$1,'[1]2018_commission_structure-Start'!$A$15:$J$15,0)),0)</f>
        <v>0</v>
      </c>
      <c r="Z974" s="26">
        <f>IF(H974&gt;L974,(H974-L974)*INDEX('[1]2018_commission_structure-Start'!$A$21:$I$24,MATCH($E974,'[1]2018_commission_structure-Start'!$A$21:$A$24,0),MATCH(Z$1,'[1]2018_commission_structure-Start'!$A$21:$I$21,0)),0)</f>
        <v>0</v>
      </c>
      <c r="AA974" s="28">
        <f t="shared" si="158"/>
        <v>61934.399999999994</v>
      </c>
      <c r="AB974" s="28">
        <f t="shared" si="159"/>
        <v>118984.4</v>
      </c>
    </row>
    <row r="975" spans="1:28" x14ac:dyDescent="0.2">
      <c r="A975" s="25" t="str">
        <f t="shared" si="150"/>
        <v>Guilbert Duckett</v>
      </c>
      <c r="B975" s="25">
        <v>9434604370</v>
      </c>
      <c r="C975" s="25" t="s">
        <v>1876</v>
      </c>
      <c r="D975" s="25" t="s">
        <v>1877</v>
      </c>
      <c r="E975" s="25" t="s">
        <v>29</v>
      </c>
      <c r="F975" s="25">
        <v>69644</v>
      </c>
      <c r="G975" s="25">
        <f>COUNTIF([1]deals_closed!D:D,B975)</f>
        <v>14</v>
      </c>
      <c r="H975" s="26">
        <f>SUMIF([1]deals_closed!D:D,B975,[1]deals_closed!C:C)</f>
        <v>360151</v>
      </c>
      <c r="I975" s="26">
        <f>VLOOKUP(E975,'[1]2018_commission_structure-Start'!$A$22:$I$24,9,FALSE)</f>
        <v>600000</v>
      </c>
      <c r="J975" s="26">
        <f t="shared" si="151"/>
        <v>750000</v>
      </c>
      <c r="K975" s="26">
        <f t="shared" si="152"/>
        <v>900000</v>
      </c>
      <c r="L975" s="26">
        <f t="shared" si="153"/>
        <v>1200000</v>
      </c>
      <c r="M975" s="27">
        <f t="shared" si="154"/>
        <v>0.60025166666666663</v>
      </c>
      <c r="N975" s="25" t="str">
        <f t="shared" si="155"/>
        <v>0-100%</v>
      </c>
      <c r="O975" s="28">
        <f>MIN(H975,I975)*INDEX('[1]2018_commission_structure-Start'!$A$21:$I$24,MATCH($E975,'[1]2018_commission_structure-Start'!$A$21:$A$24,0),MATCH(O$1,'[1]2018_commission_structure-Start'!$A$21:$I$21,0))</f>
        <v>46819.630000000005</v>
      </c>
      <c r="P975" s="26">
        <f>IF(H975&gt;I975,MIN(H975-I975,J975-I975)*INDEX('[1]2018_commission_structure-Start'!$A$21:$I$24,MATCH($E975,'[1]2018_commission_structure-Start'!$A$21:$A$24,0), MATCH(P$1,'[1]2018_commission_structure-Start'!$A$21:$I$21,0)),0)</f>
        <v>0</v>
      </c>
      <c r="Q975" s="26">
        <f>IF($H975&gt;J975,MIN($H975-J975,K975-J975)*INDEX('[1]2018_commission_structure-Start'!$A$21:$I$24,MATCH($E975,'[1]2018_commission_structure-Start'!$A$21:$A$24,0), MATCH(Q$1,'[1]2018_commission_structure-Start'!$A$21:$I$21,0)),0)</f>
        <v>0</v>
      </c>
      <c r="R975" s="26">
        <f>IF($H975&gt;K975,MIN($H975-K975,L975-K975)*INDEX('[1]2018_commission_structure-Start'!$A$21:$I$24,MATCH($E975,'[1]2018_commission_structure-Start'!$A$21:$A$24,0), MATCH(R$1,'[1]2018_commission_structure-Start'!$A$21:$I$21,0)),0)</f>
        <v>0</v>
      </c>
      <c r="S975" s="26">
        <f>IF(H975&gt;L975,(H975-L975)*INDEX('[1]2018_commission_structure-Start'!$A$21:$I$24,MATCH($E975,'[1]2018_commission_structure-Start'!$A$21:$A$24,0),MATCH(S$1,'[1]2018_commission_structure-Start'!$A$21:$I$21,0)),0)</f>
        <v>0</v>
      </c>
      <c r="T975" s="28">
        <f t="shared" si="156"/>
        <v>46819.630000000005</v>
      </c>
      <c r="U975" s="28">
        <f t="shared" si="157"/>
        <v>116463.63</v>
      </c>
      <c r="V975" s="28">
        <f>MIN(H975,I975)*INDEX('[1]2018_commission_structure-Start'!$A$15:$J$18,MATCH($E975,'[1]2018_commission_structure-Start'!$A$15:$A$18,0),MATCH(V$1,'[1]2018_commission_structure-Start'!$A$15:$J$15,0))</f>
        <v>54022.65</v>
      </c>
      <c r="W975" s="26">
        <f>IF($H975&gt;I975,MIN($H975-I975,J975-I975)*INDEX('[1]2018_commission_structure-Start'!$A$15:$J$18,MATCH($E975,'[1]2018_commission_structure-Start'!$A$15:$A$18,0),MATCH(W$1,'[1]2018_commission_structure-Start'!$A$15:$J$15,0)),0)</f>
        <v>0</v>
      </c>
      <c r="X975" s="26">
        <f>IF($H975&gt;J975,MIN($H975-J975,K975-J975)*INDEX('[1]2018_commission_structure-Start'!$A$15:$J$18,MATCH($E975,'[1]2018_commission_structure-Start'!$A$15:$A$18,0),MATCH(X$1,'[1]2018_commission_structure-Start'!$A$15:$J$15,0)),0)</f>
        <v>0</v>
      </c>
      <c r="Y975" s="26">
        <f>IF($H975&gt;K975,MIN($H975-K975,L975-K975)*INDEX('[1]2018_commission_structure-Start'!$A$15:$J$18,MATCH($E975,'[1]2018_commission_structure-Start'!$A$15:$A$18,0),MATCH(Y$1,'[1]2018_commission_structure-Start'!$A$15:$J$15,0)),0)</f>
        <v>0</v>
      </c>
      <c r="Z975" s="26">
        <f>IF(H975&gt;L975,(H975-L975)*INDEX('[1]2018_commission_structure-Start'!$A$21:$I$24,MATCH($E975,'[1]2018_commission_structure-Start'!$A$21:$A$24,0),MATCH(Z$1,'[1]2018_commission_structure-Start'!$A$21:$I$21,0)),0)</f>
        <v>0</v>
      </c>
      <c r="AA975" s="28">
        <f t="shared" si="158"/>
        <v>54022.65</v>
      </c>
      <c r="AB975" s="28">
        <f t="shared" si="159"/>
        <v>123666.65</v>
      </c>
    </row>
    <row r="976" spans="1:28" x14ac:dyDescent="0.2">
      <c r="A976" s="25" t="str">
        <f t="shared" si="150"/>
        <v>Dionis Climie</v>
      </c>
      <c r="B976" s="25">
        <v>8731494560</v>
      </c>
      <c r="C976" s="25" t="s">
        <v>1749</v>
      </c>
      <c r="D976" s="25" t="s">
        <v>1878</v>
      </c>
      <c r="E976" s="25" t="s">
        <v>29</v>
      </c>
      <c r="F976" s="25">
        <v>77055</v>
      </c>
      <c r="G976" s="25">
        <f>COUNTIF([1]deals_closed!D:D,B976)</f>
        <v>20</v>
      </c>
      <c r="H976" s="26">
        <f>SUMIF([1]deals_closed!D:D,B976,[1]deals_closed!C:C)</f>
        <v>671623</v>
      </c>
      <c r="I976" s="26">
        <f>VLOOKUP(E976,'[1]2018_commission_structure-Start'!$A$22:$I$24,9,FALSE)</f>
        <v>600000</v>
      </c>
      <c r="J976" s="26">
        <f t="shared" si="151"/>
        <v>750000</v>
      </c>
      <c r="K976" s="26">
        <f t="shared" si="152"/>
        <v>900000</v>
      </c>
      <c r="L976" s="26">
        <f t="shared" si="153"/>
        <v>1200000</v>
      </c>
      <c r="M976" s="27">
        <f t="shared" si="154"/>
        <v>1.1193716666666667</v>
      </c>
      <c r="N976" s="25" t="str">
        <f t="shared" si="155"/>
        <v>100-125%</v>
      </c>
      <c r="O976" s="28">
        <f>MIN(H976,I976)*INDEX('[1]2018_commission_structure-Start'!$A$21:$I$24,MATCH($E976,'[1]2018_commission_structure-Start'!$A$21:$A$24,0),MATCH(O$1,'[1]2018_commission_structure-Start'!$A$21:$I$21,0))</f>
        <v>78000</v>
      </c>
      <c r="P976" s="26">
        <f>IF(H976&gt;I976,MIN(H976-I976,J976-I976)*INDEX('[1]2018_commission_structure-Start'!$A$21:$I$24,MATCH($E976,'[1]2018_commission_structure-Start'!$A$21:$A$24,0), MATCH(P$1,'[1]2018_commission_structure-Start'!$A$21:$I$21,0)),0)</f>
        <v>12175.910000000002</v>
      </c>
      <c r="Q976" s="26">
        <f>IF($H976&gt;J976,MIN($H976-J976,K976-J976)*INDEX('[1]2018_commission_structure-Start'!$A$21:$I$24,MATCH($E976,'[1]2018_commission_structure-Start'!$A$21:$A$24,0), MATCH(Q$1,'[1]2018_commission_structure-Start'!$A$21:$I$21,0)),0)</f>
        <v>0</v>
      </c>
      <c r="R976" s="26">
        <f>IF($H976&gt;K976,MIN($H976-K976,L976-K976)*INDEX('[1]2018_commission_structure-Start'!$A$21:$I$24,MATCH($E976,'[1]2018_commission_structure-Start'!$A$21:$A$24,0), MATCH(R$1,'[1]2018_commission_structure-Start'!$A$21:$I$21,0)),0)</f>
        <v>0</v>
      </c>
      <c r="S976" s="26">
        <f>IF(H976&gt;L976,(H976-L976)*INDEX('[1]2018_commission_structure-Start'!$A$21:$I$24,MATCH($E976,'[1]2018_commission_structure-Start'!$A$21:$A$24,0),MATCH(S$1,'[1]2018_commission_structure-Start'!$A$21:$I$21,0)),0)</f>
        <v>0</v>
      </c>
      <c r="T976" s="28">
        <f t="shared" si="156"/>
        <v>90175.91</v>
      </c>
      <c r="U976" s="28">
        <f t="shared" si="157"/>
        <v>167230.91</v>
      </c>
      <c r="V976" s="28">
        <f>MIN(H976,I976)*INDEX('[1]2018_commission_structure-Start'!$A$15:$J$18,MATCH($E976,'[1]2018_commission_structure-Start'!$A$15:$A$18,0),MATCH(V$1,'[1]2018_commission_structure-Start'!$A$15:$J$15,0))</f>
        <v>90000</v>
      </c>
      <c r="W976" s="26">
        <f>IF($H976&gt;I976,MIN($H976-I976,J976-I976)*INDEX('[1]2018_commission_structure-Start'!$A$15:$J$18,MATCH($E976,'[1]2018_commission_structure-Start'!$A$15:$A$18,0),MATCH(W$1,'[1]2018_commission_structure-Start'!$A$15:$J$15,0)),0)</f>
        <v>12892.14</v>
      </c>
      <c r="X976" s="26">
        <f>IF($H976&gt;J976,MIN($H976-J976,K976-J976)*INDEX('[1]2018_commission_structure-Start'!$A$15:$J$18,MATCH($E976,'[1]2018_commission_structure-Start'!$A$15:$A$18,0),MATCH(X$1,'[1]2018_commission_structure-Start'!$A$15:$J$15,0)),0)</f>
        <v>0</v>
      </c>
      <c r="Y976" s="26">
        <f>IF($H976&gt;K976,MIN($H976-K976,L976-K976)*INDEX('[1]2018_commission_structure-Start'!$A$15:$J$18,MATCH($E976,'[1]2018_commission_structure-Start'!$A$15:$A$18,0),MATCH(Y$1,'[1]2018_commission_structure-Start'!$A$15:$J$15,0)),0)</f>
        <v>0</v>
      </c>
      <c r="Z976" s="26">
        <f>IF(H976&gt;L976,(H976-L976)*INDEX('[1]2018_commission_structure-Start'!$A$21:$I$24,MATCH($E976,'[1]2018_commission_structure-Start'!$A$21:$A$24,0),MATCH(Z$1,'[1]2018_commission_structure-Start'!$A$21:$I$21,0)),0)</f>
        <v>0</v>
      </c>
      <c r="AA976" s="28">
        <f t="shared" si="158"/>
        <v>102892.14</v>
      </c>
      <c r="AB976" s="28">
        <f t="shared" si="159"/>
        <v>179947.14</v>
      </c>
    </row>
    <row r="977" spans="1:28" x14ac:dyDescent="0.2">
      <c r="A977" s="25" t="str">
        <f t="shared" si="150"/>
        <v>Fifine Jakeman</v>
      </c>
      <c r="B977" s="25">
        <v>8646243699</v>
      </c>
      <c r="C977" s="25" t="s">
        <v>1879</v>
      </c>
      <c r="D977" s="25" t="s">
        <v>1880</v>
      </c>
      <c r="E977" s="25" t="s">
        <v>10</v>
      </c>
      <c r="F977" s="25">
        <v>109614</v>
      </c>
      <c r="G977" s="25">
        <f>COUNTIF([1]deals_closed!D:D,B977)</f>
        <v>29</v>
      </c>
      <c r="H977" s="26">
        <f>SUMIF([1]deals_closed!D:D,B977,[1]deals_closed!C:C)</f>
        <v>973243</v>
      </c>
      <c r="I977" s="26">
        <f>VLOOKUP(E977,'[1]2018_commission_structure-Start'!$A$22:$I$24,9,FALSE)</f>
        <v>750000</v>
      </c>
      <c r="J977" s="26">
        <f t="shared" si="151"/>
        <v>937500</v>
      </c>
      <c r="K977" s="26">
        <f t="shared" si="152"/>
        <v>1125000</v>
      </c>
      <c r="L977" s="26">
        <f t="shared" si="153"/>
        <v>1500000</v>
      </c>
      <c r="M977" s="27">
        <f t="shared" si="154"/>
        <v>1.2976573333333334</v>
      </c>
      <c r="N977" s="25" t="str">
        <f t="shared" si="155"/>
        <v>125-150%</v>
      </c>
      <c r="O977" s="28">
        <f>MIN(H977,I977)*INDEX('[1]2018_commission_structure-Start'!$A$21:$I$24,MATCH($E977,'[1]2018_commission_structure-Start'!$A$21:$A$24,0),MATCH(O$1,'[1]2018_commission_structure-Start'!$A$21:$I$21,0))</f>
        <v>112500</v>
      </c>
      <c r="P977" s="26">
        <f>IF(H977&gt;I977,MIN(H977-I977,J977-I977)*INDEX('[1]2018_commission_structure-Start'!$A$21:$I$24,MATCH($E977,'[1]2018_commission_structure-Start'!$A$21:$A$24,0), MATCH(P$1,'[1]2018_commission_structure-Start'!$A$21:$I$21,0)),0)</f>
        <v>35625</v>
      </c>
      <c r="Q977" s="26">
        <f>IF($H977&gt;J977,MIN($H977-J977,K977-J977)*INDEX('[1]2018_commission_structure-Start'!$A$21:$I$24,MATCH($E977,'[1]2018_commission_structure-Start'!$A$21:$A$24,0), MATCH(Q$1,'[1]2018_commission_structure-Start'!$A$21:$I$21,0)),0)</f>
        <v>8220.8900000000012</v>
      </c>
      <c r="R977" s="26">
        <f>IF($H977&gt;K977,MIN($H977-K977,L977-K977)*INDEX('[1]2018_commission_structure-Start'!$A$21:$I$24,MATCH($E977,'[1]2018_commission_structure-Start'!$A$21:$A$24,0), MATCH(R$1,'[1]2018_commission_structure-Start'!$A$21:$I$21,0)),0)</f>
        <v>0</v>
      </c>
      <c r="S977" s="26">
        <f>IF(H977&gt;L977,(H977-L977)*INDEX('[1]2018_commission_structure-Start'!$A$21:$I$24,MATCH($E977,'[1]2018_commission_structure-Start'!$A$21:$A$24,0),MATCH(S$1,'[1]2018_commission_structure-Start'!$A$21:$I$21,0)),0)</f>
        <v>0</v>
      </c>
      <c r="T977" s="28">
        <f t="shared" si="156"/>
        <v>156345.89000000001</v>
      </c>
      <c r="U977" s="28">
        <f t="shared" si="157"/>
        <v>265959.89</v>
      </c>
      <c r="V977" s="28">
        <f>MIN(H977,I977)*INDEX('[1]2018_commission_structure-Start'!$A$15:$J$18,MATCH($E977,'[1]2018_commission_structure-Start'!$A$15:$A$18,0),MATCH(V$1,'[1]2018_commission_structure-Start'!$A$15:$J$15,0))</f>
        <v>112500</v>
      </c>
      <c r="W977" s="26">
        <f>IF($H977&gt;I977,MIN($H977-I977,J977-I977)*INDEX('[1]2018_commission_structure-Start'!$A$15:$J$18,MATCH($E977,'[1]2018_commission_structure-Start'!$A$15:$A$18,0),MATCH(W$1,'[1]2018_commission_structure-Start'!$A$15:$J$15,0)),0)</f>
        <v>41250</v>
      </c>
      <c r="X977" s="26">
        <f>IF($H977&gt;J977,MIN($H977-J977,K977-J977)*INDEX('[1]2018_commission_structure-Start'!$A$15:$J$18,MATCH($E977,'[1]2018_commission_structure-Start'!$A$15:$A$18,0),MATCH(X$1,'[1]2018_commission_structure-Start'!$A$15:$J$15,0)),0)</f>
        <v>8935.75</v>
      </c>
      <c r="Y977" s="26">
        <f>IF($H977&gt;K977,MIN($H977-K977,L977-K977)*INDEX('[1]2018_commission_structure-Start'!$A$15:$J$18,MATCH($E977,'[1]2018_commission_structure-Start'!$A$15:$A$18,0),MATCH(Y$1,'[1]2018_commission_structure-Start'!$A$15:$J$15,0)),0)</f>
        <v>0</v>
      </c>
      <c r="Z977" s="26">
        <f>IF(H977&gt;L977,(H977-L977)*INDEX('[1]2018_commission_structure-Start'!$A$21:$I$24,MATCH($E977,'[1]2018_commission_structure-Start'!$A$21:$A$24,0),MATCH(Z$1,'[1]2018_commission_structure-Start'!$A$21:$I$21,0)),0)</f>
        <v>0</v>
      </c>
      <c r="AA977" s="28">
        <f t="shared" si="158"/>
        <v>162685.75</v>
      </c>
      <c r="AB977" s="28">
        <f t="shared" si="159"/>
        <v>272299.75</v>
      </c>
    </row>
    <row r="978" spans="1:28" x14ac:dyDescent="0.2">
      <c r="A978" s="25" t="str">
        <f t="shared" si="150"/>
        <v>Keelby Lawie</v>
      </c>
      <c r="B978" s="25">
        <v>2045928187</v>
      </c>
      <c r="C978" s="25" t="s">
        <v>1881</v>
      </c>
      <c r="D978" s="25" t="s">
        <v>1882</v>
      </c>
      <c r="E978" s="25" t="s">
        <v>7</v>
      </c>
      <c r="F978" s="25">
        <v>33035</v>
      </c>
      <c r="G978" s="25">
        <f>COUNTIF([1]deals_closed!D:D,B978)</f>
        <v>11</v>
      </c>
      <c r="H978" s="26">
        <f>SUMIF([1]deals_closed!D:D,B978,[1]deals_closed!C:C)</f>
        <v>423642</v>
      </c>
      <c r="I978" s="26">
        <f>VLOOKUP(E978,'[1]2018_commission_structure-Start'!$A$22:$I$24,9,FALSE)</f>
        <v>500000</v>
      </c>
      <c r="J978" s="26">
        <f t="shared" si="151"/>
        <v>625000</v>
      </c>
      <c r="K978" s="26">
        <f t="shared" si="152"/>
        <v>750000</v>
      </c>
      <c r="L978" s="26">
        <f t="shared" si="153"/>
        <v>1000000</v>
      </c>
      <c r="M978" s="27">
        <f t="shared" si="154"/>
        <v>0.84728400000000004</v>
      </c>
      <c r="N978" s="25" t="str">
        <f t="shared" si="155"/>
        <v>0-100%</v>
      </c>
      <c r="O978" s="28">
        <f>MIN(H978,I978)*INDEX('[1]2018_commission_structure-Start'!$A$21:$I$24,MATCH($E978,'[1]2018_commission_structure-Start'!$A$21:$A$24,0),MATCH(O$1,'[1]2018_commission_structure-Start'!$A$21:$I$21,0))</f>
        <v>42364.200000000004</v>
      </c>
      <c r="P978" s="26">
        <f>IF(H978&gt;I978,MIN(H978-I978,J978-I978)*INDEX('[1]2018_commission_structure-Start'!$A$21:$I$24,MATCH($E978,'[1]2018_commission_structure-Start'!$A$21:$A$24,0), MATCH(P$1,'[1]2018_commission_structure-Start'!$A$21:$I$21,0)),0)</f>
        <v>0</v>
      </c>
      <c r="Q978" s="26">
        <f>IF($H978&gt;J978,MIN($H978-J978,K978-J978)*INDEX('[1]2018_commission_structure-Start'!$A$21:$I$24,MATCH($E978,'[1]2018_commission_structure-Start'!$A$21:$A$24,0), MATCH(Q$1,'[1]2018_commission_structure-Start'!$A$21:$I$21,0)),0)</f>
        <v>0</v>
      </c>
      <c r="R978" s="26">
        <f>IF($H978&gt;K978,MIN($H978-K978,L978-K978)*INDEX('[1]2018_commission_structure-Start'!$A$21:$I$24,MATCH($E978,'[1]2018_commission_structure-Start'!$A$21:$A$24,0), MATCH(R$1,'[1]2018_commission_structure-Start'!$A$21:$I$21,0)),0)</f>
        <v>0</v>
      </c>
      <c r="S978" s="26">
        <f>IF(H978&gt;L978,(H978-L978)*INDEX('[1]2018_commission_structure-Start'!$A$21:$I$24,MATCH($E978,'[1]2018_commission_structure-Start'!$A$21:$A$24,0),MATCH(S$1,'[1]2018_commission_structure-Start'!$A$21:$I$21,0)),0)</f>
        <v>0</v>
      </c>
      <c r="T978" s="28">
        <f t="shared" si="156"/>
        <v>42364.200000000004</v>
      </c>
      <c r="U978" s="28">
        <f t="shared" si="157"/>
        <v>75399.200000000012</v>
      </c>
      <c r="V978" s="28">
        <f>MIN(H978,I978)*INDEX('[1]2018_commission_structure-Start'!$A$15:$J$18,MATCH($E978,'[1]2018_commission_structure-Start'!$A$15:$A$18,0),MATCH(V$1,'[1]2018_commission_structure-Start'!$A$15:$J$15,0))</f>
        <v>50837.04</v>
      </c>
      <c r="W978" s="26">
        <f>IF($H978&gt;I978,MIN($H978-I978,J978-I978)*INDEX('[1]2018_commission_structure-Start'!$A$15:$J$18,MATCH($E978,'[1]2018_commission_structure-Start'!$A$15:$A$18,0),MATCH(W$1,'[1]2018_commission_structure-Start'!$A$15:$J$15,0)),0)</f>
        <v>0</v>
      </c>
      <c r="X978" s="26">
        <f>IF($H978&gt;J978,MIN($H978-J978,K978-J978)*INDEX('[1]2018_commission_structure-Start'!$A$15:$J$18,MATCH($E978,'[1]2018_commission_structure-Start'!$A$15:$A$18,0),MATCH(X$1,'[1]2018_commission_structure-Start'!$A$15:$J$15,0)),0)</f>
        <v>0</v>
      </c>
      <c r="Y978" s="26">
        <f>IF($H978&gt;K978,MIN($H978-K978,L978-K978)*INDEX('[1]2018_commission_structure-Start'!$A$15:$J$18,MATCH($E978,'[1]2018_commission_structure-Start'!$A$15:$A$18,0),MATCH(Y$1,'[1]2018_commission_structure-Start'!$A$15:$J$15,0)),0)</f>
        <v>0</v>
      </c>
      <c r="Z978" s="26">
        <f>IF(H978&gt;L978,(H978-L978)*INDEX('[1]2018_commission_structure-Start'!$A$21:$I$24,MATCH($E978,'[1]2018_commission_structure-Start'!$A$21:$A$24,0),MATCH(Z$1,'[1]2018_commission_structure-Start'!$A$21:$I$21,0)),0)</f>
        <v>0</v>
      </c>
      <c r="AA978" s="28">
        <f t="shared" si="158"/>
        <v>50837.04</v>
      </c>
      <c r="AB978" s="28">
        <f t="shared" si="159"/>
        <v>83872.040000000008</v>
      </c>
    </row>
    <row r="979" spans="1:28" x14ac:dyDescent="0.2">
      <c r="A979" s="25" t="str">
        <f t="shared" si="150"/>
        <v>Saree de Clercq</v>
      </c>
      <c r="B979" s="25">
        <v>2128813026</v>
      </c>
      <c r="C979" s="25" t="s">
        <v>1789</v>
      </c>
      <c r="D979" s="25" t="s">
        <v>1883</v>
      </c>
      <c r="E979" s="25" t="s">
        <v>10</v>
      </c>
      <c r="F979" s="25">
        <v>119743</v>
      </c>
      <c r="G979" s="25">
        <f>COUNTIF([1]deals_closed!D:D,B979)</f>
        <v>23</v>
      </c>
      <c r="H979" s="26">
        <f>SUMIF([1]deals_closed!D:D,B979,[1]deals_closed!C:C)</f>
        <v>745490</v>
      </c>
      <c r="I979" s="26">
        <f>VLOOKUP(E979,'[1]2018_commission_structure-Start'!$A$22:$I$24,9,FALSE)</f>
        <v>750000</v>
      </c>
      <c r="J979" s="26">
        <f t="shared" si="151"/>
        <v>937500</v>
      </c>
      <c r="K979" s="26">
        <f t="shared" si="152"/>
        <v>1125000</v>
      </c>
      <c r="L979" s="26">
        <f t="shared" si="153"/>
        <v>1500000</v>
      </c>
      <c r="M979" s="27">
        <f t="shared" si="154"/>
        <v>0.99398666666666669</v>
      </c>
      <c r="N979" s="25" t="str">
        <f t="shared" si="155"/>
        <v>0-100%</v>
      </c>
      <c r="O979" s="28">
        <f>MIN(H979,I979)*INDEX('[1]2018_commission_structure-Start'!$A$21:$I$24,MATCH($E979,'[1]2018_commission_structure-Start'!$A$21:$A$24,0),MATCH(O$1,'[1]2018_commission_structure-Start'!$A$21:$I$21,0))</f>
        <v>111823.5</v>
      </c>
      <c r="P979" s="26">
        <f>IF(H979&gt;I979,MIN(H979-I979,J979-I979)*INDEX('[1]2018_commission_structure-Start'!$A$21:$I$24,MATCH($E979,'[1]2018_commission_structure-Start'!$A$21:$A$24,0), MATCH(P$1,'[1]2018_commission_structure-Start'!$A$21:$I$21,0)),0)</f>
        <v>0</v>
      </c>
      <c r="Q979" s="26">
        <f>IF($H979&gt;J979,MIN($H979-J979,K979-J979)*INDEX('[1]2018_commission_structure-Start'!$A$21:$I$24,MATCH($E979,'[1]2018_commission_structure-Start'!$A$21:$A$24,0), MATCH(Q$1,'[1]2018_commission_structure-Start'!$A$21:$I$21,0)),0)</f>
        <v>0</v>
      </c>
      <c r="R979" s="26">
        <f>IF($H979&gt;K979,MIN($H979-K979,L979-K979)*INDEX('[1]2018_commission_structure-Start'!$A$21:$I$24,MATCH($E979,'[1]2018_commission_structure-Start'!$A$21:$A$24,0), MATCH(R$1,'[1]2018_commission_structure-Start'!$A$21:$I$21,0)),0)</f>
        <v>0</v>
      </c>
      <c r="S979" s="26">
        <f>IF(H979&gt;L979,(H979-L979)*INDEX('[1]2018_commission_structure-Start'!$A$21:$I$24,MATCH($E979,'[1]2018_commission_structure-Start'!$A$21:$A$24,0),MATCH(S$1,'[1]2018_commission_structure-Start'!$A$21:$I$21,0)),0)</f>
        <v>0</v>
      </c>
      <c r="T979" s="28">
        <f t="shared" si="156"/>
        <v>111823.5</v>
      </c>
      <c r="U979" s="28">
        <f t="shared" si="157"/>
        <v>231566.5</v>
      </c>
      <c r="V979" s="28">
        <f>MIN(H979,I979)*INDEX('[1]2018_commission_structure-Start'!$A$15:$J$18,MATCH($E979,'[1]2018_commission_structure-Start'!$A$15:$A$18,0),MATCH(V$1,'[1]2018_commission_structure-Start'!$A$15:$J$15,0))</f>
        <v>111823.5</v>
      </c>
      <c r="W979" s="26">
        <f>IF($H979&gt;I979,MIN($H979-I979,J979-I979)*INDEX('[1]2018_commission_structure-Start'!$A$15:$J$18,MATCH($E979,'[1]2018_commission_structure-Start'!$A$15:$A$18,0),MATCH(W$1,'[1]2018_commission_structure-Start'!$A$15:$J$15,0)),0)</f>
        <v>0</v>
      </c>
      <c r="X979" s="26">
        <f>IF($H979&gt;J979,MIN($H979-J979,K979-J979)*INDEX('[1]2018_commission_structure-Start'!$A$15:$J$18,MATCH($E979,'[1]2018_commission_structure-Start'!$A$15:$A$18,0),MATCH(X$1,'[1]2018_commission_structure-Start'!$A$15:$J$15,0)),0)</f>
        <v>0</v>
      </c>
      <c r="Y979" s="26">
        <f>IF($H979&gt;K979,MIN($H979-K979,L979-K979)*INDEX('[1]2018_commission_structure-Start'!$A$15:$J$18,MATCH($E979,'[1]2018_commission_structure-Start'!$A$15:$A$18,0),MATCH(Y$1,'[1]2018_commission_structure-Start'!$A$15:$J$15,0)),0)</f>
        <v>0</v>
      </c>
      <c r="Z979" s="26">
        <f>IF(H979&gt;L979,(H979-L979)*INDEX('[1]2018_commission_structure-Start'!$A$21:$I$24,MATCH($E979,'[1]2018_commission_structure-Start'!$A$21:$A$24,0),MATCH(Z$1,'[1]2018_commission_structure-Start'!$A$21:$I$21,0)),0)</f>
        <v>0</v>
      </c>
      <c r="AA979" s="28">
        <f t="shared" si="158"/>
        <v>111823.5</v>
      </c>
      <c r="AB979" s="28">
        <f t="shared" si="159"/>
        <v>231566.5</v>
      </c>
    </row>
    <row r="980" spans="1:28" x14ac:dyDescent="0.2">
      <c r="A980" s="25" t="str">
        <f t="shared" si="150"/>
        <v>Sutherland Fantin</v>
      </c>
      <c r="B980" s="25">
        <v>9107581297</v>
      </c>
      <c r="C980" s="25" t="s">
        <v>1884</v>
      </c>
      <c r="D980" s="25" t="s">
        <v>1885</v>
      </c>
      <c r="E980" s="25" t="s">
        <v>10</v>
      </c>
      <c r="F980" s="25">
        <v>113337</v>
      </c>
      <c r="G980" s="25">
        <f>COUNTIF([1]deals_closed!D:D,B980)</f>
        <v>29</v>
      </c>
      <c r="H980" s="26">
        <f>SUMIF([1]deals_closed!D:D,B980,[1]deals_closed!C:C)</f>
        <v>1194738</v>
      </c>
      <c r="I980" s="26">
        <f>VLOOKUP(E980,'[1]2018_commission_structure-Start'!$A$22:$I$24,9,FALSE)</f>
        <v>750000</v>
      </c>
      <c r="J980" s="26">
        <f t="shared" si="151"/>
        <v>937500</v>
      </c>
      <c r="K980" s="26">
        <f t="shared" si="152"/>
        <v>1125000</v>
      </c>
      <c r="L980" s="26">
        <f t="shared" si="153"/>
        <v>1500000</v>
      </c>
      <c r="M980" s="27">
        <f t="shared" si="154"/>
        <v>1.592984</v>
      </c>
      <c r="N980" s="25" t="str">
        <f t="shared" si="155"/>
        <v>150-200%</v>
      </c>
      <c r="O980" s="28">
        <f>MIN(H980,I980)*INDEX('[1]2018_commission_structure-Start'!$A$21:$I$24,MATCH($E980,'[1]2018_commission_structure-Start'!$A$21:$A$24,0),MATCH(O$1,'[1]2018_commission_structure-Start'!$A$21:$I$21,0))</f>
        <v>112500</v>
      </c>
      <c r="P980" s="26">
        <f>IF(H980&gt;I980,MIN(H980-I980,J980-I980)*INDEX('[1]2018_commission_structure-Start'!$A$21:$I$24,MATCH($E980,'[1]2018_commission_structure-Start'!$A$21:$A$24,0), MATCH(P$1,'[1]2018_commission_structure-Start'!$A$21:$I$21,0)),0)</f>
        <v>35625</v>
      </c>
      <c r="Q980" s="26">
        <f>IF($H980&gt;J980,MIN($H980-J980,K980-J980)*INDEX('[1]2018_commission_structure-Start'!$A$21:$I$24,MATCH($E980,'[1]2018_commission_structure-Start'!$A$21:$A$24,0), MATCH(Q$1,'[1]2018_commission_structure-Start'!$A$21:$I$21,0)),0)</f>
        <v>43125</v>
      </c>
      <c r="R980" s="26">
        <f>IF($H980&gt;K980,MIN($H980-K980,L980-K980)*INDEX('[1]2018_commission_structure-Start'!$A$21:$I$24,MATCH($E980,'[1]2018_commission_structure-Start'!$A$21:$A$24,0), MATCH(R$1,'[1]2018_commission_structure-Start'!$A$21:$I$21,0)),0)</f>
        <v>20921.399999999998</v>
      </c>
      <c r="S980" s="26">
        <f>IF(H980&gt;L980,(H980-L980)*INDEX('[1]2018_commission_structure-Start'!$A$21:$I$24,MATCH($E980,'[1]2018_commission_structure-Start'!$A$21:$A$24,0),MATCH(S$1,'[1]2018_commission_structure-Start'!$A$21:$I$21,0)),0)</f>
        <v>0</v>
      </c>
      <c r="T980" s="28">
        <f t="shared" si="156"/>
        <v>212171.4</v>
      </c>
      <c r="U980" s="28">
        <f t="shared" si="157"/>
        <v>325508.40000000002</v>
      </c>
      <c r="V980" s="28">
        <f>MIN(H980,I980)*INDEX('[1]2018_commission_structure-Start'!$A$15:$J$18,MATCH($E980,'[1]2018_commission_structure-Start'!$A$15:$A$18,0),MATCH(V$1,'[1]2018_commission_structure-Start'!$A$15:$J$15,0))</f>
        <v>112500</v>
      </c>
      <c r="W980" s="26">
        <f>IF($H980&gt;I980,MIN($H980-I980,J980-I980)*INDEX('[1]2018_commission_structure-Start'!$A$15:$J$18,MATCH($E980,'[1]2018_commission_structure-Start'!$A$15:$A$18,0),MATCH(W$1,'[1]2018_commission_structure-Start'!$A$15:$J$15,0)),0)</f>
        <v>41250</v>
      </c>
      <c r="X980" s="26">
        <f>IF($H980&gt;J980,MIN($H980-J980,K980-J980)*INDEX('[1]2018_commission_structure-Start'!$A$15:$J$18,MATCH($E980,'[1]2018_commission_structure-Start'!$A$15:$A$18,0),MATCH(X$1,'[1]2018_commission_structure-Start'!$A$15:$J$15,0)),0)</f>
        <v>46875</v>
      </c>
      <c r="Y980" s="26">
        <f>IF($H980&gt;K980,MIN($H980-K980,L980-K980)*INDEX('[1]2018_commission_structure-Start'!$A$15:$J$18,MATCH($E980,'[1]2018_commission_structure-Start'!$A$15:$A$18,0),MATCH(Y$1,'[1]2018_commission_structure-Start'!$A$15:$J$15,0)),0)</f>
        <v>23013.54</v>
      </c>
      <c r="Z980" s="26">
        <f>IF(H980&gt;L980,(H980-L980)*INDEX('[1]2018_commission_structure-Start'!$A$21:$I$24,MATCH($E980,'[1]2018_commission_structure-Start'!$A$21:$A$24,0),MATCH(Z$1,'[1]2018_commission_structure-Start'!$A$21:$I$21,0)),0)</f>
        <v>0</v>
      </c>
      <c r="AA980" s="28">
        <f t="shared" si="158"/>
        <v>223638.54</v>
      </c>
      <c r="AB980" s="28">
        <f t="shared" si="159"/>
        <v>336975.54000000004</v>
      </c>
    </row>
    <row r="981" spans="1:28" x14ac:dyDescent="0.2">
      <c r="A981" s="25" t="str">
        <f t="shared" si="150"/>
        <v>Hedwiga Plail</v>
      </c>
      <c r="B981" s="25">
        <v>3086393343</v>
      </c>
      <c r="C981" s="25" t="s">
        <v>1886</v>
      </c>
      <c r="D981" s="25" t="s">
        <v>1887</v>
      </c>
      <c r="E981" s="25" t="s">
        <v>10</v>
      </c>
      <c r="F981" s="25">
        <v>100553</v>
      </c>
      <c r="G981" s="25">
        <f>COUNTIF([1]deals_closed!D:D,B981)</f>
        <v>21</v>
      </c>
      <c r="H981" s="26">
        <f>SUMIF([1]deals_closed!D:D,B981,[1]deals_closed!C:C)</f>
        <v>615075</v>
      </c>
      <c r="I981" s="26">
        <f>VLOOKUP(E981,'[1]2018_commission_structure-Start'!$A$22:$I$24,9,FALSE)</f>
        <v>750000</v>
      </c>
      <c r="J981" s="26">
        <f t="shared" si="151"/>
        <v>937500</v>
      </c>
      <c r="K981" s="26">
        <f t="shared" si="152"/>
        <v>1125000</v>
      </c>
      <c r="L981" s="26">
        <f t="shared" si="153"/>
        <v>1500000</v>
      </c>
      <c r="M981" s="27">
        <f t="shared" si="154"/>
        <v>0.82010000000000005</v>
      </c>
      <c r="N981" s="25" t="str">
        <f t="shared" si="155"/>
        <v>0-100%</v>
      </c>
      <c r="O981" s="28">
        <f>MIN(H981,I981)*INDEX('[1]2018_commission_structure-Start'!$A$21:$I$24,MATCH($E981,'[1]2018_commission_structure-Start'!$A$21:$A$24,0),MATCH(O$1,'[1]2018_commission_structure-Start'!$A$21:$I$21,0))</f>
        <v>92261.25</v>
      </c>
      <c r="P981" s="26">
        <f>IF(H981&gt;I981,MIN(H981-I981,J981-I981)*INDEX('[1]2018_commission_structure-Start'!$A$21:$I$24,MATCH($E981,'[1]2018_commission_structure-Start'!$A$21:$A$24,0), MATCH(P$1,'[1]2018_commission_structure-Start'!$A$21:$I$21,0)),0)</f>
        <v>0</v>
      </c>
      <c r="Q981" s="26">
        <f>IF($H981&gt;J981,MIN($H981-J981,K981-J981)*INDEX('[1]2018_commission_structure-Start'!$A$21:$I$24,MATCH($E981,'[1]2018_commission_structure-Start'!$A$21:$A$24,0), MATCH(Q$1,'[1]2018_commission_structure-Start'!$A$21:$I$21,0)),0)</f>
        <v>0</v>
      </c>
      <c r="R981" s="26">
        <f>IF($H981&gt;K981,MIN($H981-K981,L981-K981)*INDEX('[1]2018_commission_structure-Start'!$A$21:$I$24,MATCH($E981,'[1]2018_commission_structure-Start'!$A$21:$A$24,0), MATCH(R$1,'[1]2018_commission_structure-Start'!$A$21:$I$21,0)),0)</f>
        <v>0</v>
      </c>
      <c r="S981" s="26">
        <f>IF(H981&gt;L981,(H981-L981)*INDEX('[1]2018_commission_structure-Start'!$A$21:$I$24,MATCH($E981,'[1]2018_commission_structure-Start'!$A$21:$A$24,0),MATCH(S$1,'[1]2018_commission_structure-Start'!$A$21:$I$21,0)),0)</f>
        <v>0</v>
      </c>
      <c r="T981" s="28">
        <f t="shared" si="156"/>
        <v>92261.25</v>
      </c>
      <c r="U981" s="28">
        <f t="shared" si="157"/>
        <v>192814.25</v>
      </c>
      <c r="V981" s="28">
        <f>MIN(H981,I981)*INDEX('[1]2018_commission_structure-Start'!$A$15:$J$18,MATCH($E981,'[1]2018_commission_structure-Start'!$A$15:$A$18,0),MATCH(V$1,'[1]2018_commission_structure-Start'!$A$15:$J$15,0))</f>
        <v>92261.25</v>
      </c>
      <c r="W981" s="26">
        <f>IF($H981&gt;I981,MIN($H981-I981,J981-I981)*INDEX('[1]2018_commission_structure-Start'!$A$15:$J$18,MATCH($E981,'[1]2018_commission_structure-Start'!$A$15:$A$18,0),MATCH(W$1,'[1]2018_commission_structure-Start'!$A$15:$J$15,0)),0)</f>
        <v>0</v>
      </c>
      <c r="X981" s="26">
        <f>IF($H981&gt;J981,MIN($H981-J981,K981-J981)*INDEX('[1]2018_commission_structure-Start'!$A$15:$J$18,MATCH($E981,'[1]2018_commission_structure-Start'!$A$15:$A$18,0),MATCH(X$1,'[1]2018_commission_structure-Start'!$A$15:$J$15,0)),0)</f>
        <v>0</v>
      </c>
      <c r="Y981" s="26">
        <f>IF($H981&gt;K981,MIN($H981-K981,L981-K981)*INDEX('[1]2018_commission_structure-Start'!$A$15:$J$18,MATCH($E981,'[1]2018_commission_structure-Start'!$A$15:$A$18,0),MATCH(Y$1,'[1]2018_commission_structure-Start'!$A$15:$J$15,0)),0)</f>
        <v>0</v>
      </c>
      <c r="Z981" s="26">
        <f>IF(H981&gt;L981,(H981-L981)*INDEX('[1]2018_commission_structure-Start'!$A$21:$I$24,MATCH($E981,'[1]2018_commission_structure-Start'!$A$21:$A$24,0),MATCH(Z$1,'[1]2018_commission_structure-Start'!$A$21:$I$21,0)),0)</f>
        <v>0</v>
      </c>
      <c r="AA981" s="28">
        <f t="shared" si="158"/>
        <v>92261.25</v>
      </c>
      <c r="AB981" s="28">
        <f t="shared" si="159"/>
        <v>192814.25</v>
      </c>
    </row>
    <row r="982" spans="1:28" x14ac:dyDescent="0.2">
      <c r="A982" s="25" t="str">
        <f t="shared" si="150"/>
        <v>Tucker Wurst</v>
      </c>
      <c r="B982" s="25">
        <v>5079859830</v>
      </c>
      <c r="C982" s="25" t="s">
        <v>1888</v>
      </c>
      <c r="D982" s="25" t="s">
        <v>1889</v>
      </c>
      <c r="E982" s="25" t="s">
        <v>7</v>
      </c>
      <c r="F982" s="25">
        <v>54395</v>
      </c>
      <c r="G982" s="25">
        <f>COUNTIF([1]deals_closed!D:D,B982)</f>
        <v>22</v>
      </c>
      <c r="H982" s="26">
        <f>SUMIF([1]deals_closed!D:D,B982,[1]deals_closed!C:C)</f>
        <v>838502</v>
      </c>
      <c r="I982" s="26">
        <f>VLOOKUP(E982,'[1]2018_commission_structure-Start'!$A$22:$I$24,9,FALSE)</f>
        <v>500000</v>
      </c>
      <c r="J982" s="26">
        <f t="shared" si="151"/>
        <v>625000</v>
      </c>
      <c r="K982" s="26">
        <f t="shared" si="152"/>
        <v>750000</v>
      </c>
      <c r="L982" s="26">
        <f t="shared" si="153"/>
        <v>1000000</v>
      </c>
      <c r="M982" s="27">
        <f t="shared" si="154"/>
        <v>1.6770039999999999</v>
      </c>
      <c r="N982" s="25" t="str">
        <f t="shared" si="155"/>
        <v>150-200%</v>
      </c>
      <c r="O982" s="28">
        <f>MIN(H982,I982)*INDEX('[1]2018_commission_structure-Start'!$A$21:$I$24,MATCH($E982,'[1]2018_commission_structure-Start'!$A$21:$A$24,0),MATCH(O$1,'[1]2018_commission_structure-Start'!$A$21:$I$21,0))</f>
        <v>50000</v>
      </c>
      <c r="P982" s="26">
        <f>IF(H982&gt;I982,MIN(H982-I982,J982-I982)*INDEX('[1]2018_commission_structure-Start'!$A$21:$I$24,MATCH($E982,'[1]2018_commission_structure-Start'!$A$21:$A$24,0), MATCH(P$1,'[1]2018_commission_structure-Start'!$A$21:$I$21,0)),0)</f>
        <v>18750</v>
      </c>
      <c r="Q982" s="26">
        <f>IF($H982&gt;J982,MIN($H982-J982,K982-J982)*INDEX('[1]2018_commission_structure-Start'!$A$21:$I$24,MATCH($E982,'[1]2018_commission_structure-Start'!$A$21:$A$24,0), MATCH(Q$1,'[1]2018_commission_structure-Start'!$A$21:$I$21,0)),0)</f>
        <v>22500</v>
      </c>
      <c r="R982" s="26">
        <f>IF($H982&gt;K982,MIN($H982-K982,L982-K982)*INDEX('[1]2018_commission_structure-Start'!$A$21:$I$24,MATCH($E982,'[1]2018_commission_structure-Start'!$A$21:$A$24,0), MATCH(R$1,'[1]2018_commission_structure-Start'!$A$21:$I$21,0)),0)</f>
        <v>19470.439999999999</v>
      </c>
      <c r="S982" s="26">
        <f>IF(H982&gt;L982,(H982-L982)*INDEX('[1]2018_commission_structure-Start'!$A$21:$I$24,MATCH($E982,'[1]2018_commission_structure-Start'!$A$21:$A$24,0),MATCH(S$1,'[1]2018_commission_structure-Start'!$A$21:$I$21,0)),0)</f>
        <v>0</v>
      </c>
      <c r="T982" s="28">
        <f t="shared" si="156"/>
        <v>110720.44</v>
      </c>
      <c r="U982" s="28">
        <f t="shared" si="157"/>
        <v>165115.44</v>
      </c>
      <c r="V982" s="28">
        <f>MIN(H982,I982)*INDEX('[1]2018_commission_structure-Start'!$A$15:$J$18,MATCH($E982,'[1]2018_commission_structure-Start'!$A$15:$A$18,0),MATCH(V$1,'[1]2018_commission_structure-Start'!$A$15:$J$15,0))</f>
        <v>60000</v>
      </c>
      <c r="W982" s="26">
        <f>IF($H982&gt;I982,MIN($H982-I982,J982-I982)*INDEX('[1]2018_commission_structure-Start'!$A$15:$J$18,MATCH($E982,'[1]2018_commission_structure-Start'!$A$15:$A$18,0),MATCH(W$1,'[1]2018_commission_structure-Start'!$A$15:$J$15,0)),0)</f>
        <v>21250</v>
      </c>
      <c r="X982" s="26">
        <f>IF($H982&gt;J982,MIN($H982-J982,K982-J982)*INDEX('[1]2018_commission_structure-Start'!$A$15:$J$18,MATCH($E982,'[1]2018_commission_structure-Start'!$A$15:$A$18,0),MATCH(X$1,'[1]2018_commission_structure-Start'!$A$15:$J$15,0)),0)</f>
        <v>25000</v>
      </c>
      <c r="Y982" s="26">
        <f>IF($H982&gt;K982,MIN($H982-K982,L982-K982)*INDEX('[1]2018_commission_structure-Start'!$A$15:$J$18,MATCH($E982,'[1]2018_commission_structure-Start'!$A$15:$A$18,0),MATCH(Y$1,'[1]2018_commission_structure-Start'!$A$15:$J$15,0)),0)</f>
        <v>19470.439999999999</v>
      </c>
      <c r="Z982" s="26">
        <f>IF(H982&gt;L982,(H982-L982)*INDEX('[1]2018_commission_structure-Start'!$A$21:$I$24,MATCH($E982,'[1]2018_commission_structure-Start'!$A$21:$A$24,0),MATCH(Z$1,'[1]2018_commission_structure-Start'!$A$21:$I$21,0)),0)</f>
        <v>0</v>
      </c>
      <c r="AA982" s="28">
        <f t="shared" si="158"/>
        <v>125720.44</v>
      </c>
      <c r="AB982" s="28">
        <f t="shared" si="159"/>
        <v>180115.44</v>
      </c>
    </row>
    <row r="983" spans="1:28" x14ac:dyDescent="0.2">
      <c r="A983" s="25" t="str">
        <f t="shared" si="150"/>
        <v>Row Giottini</v>
      </c>
      <c r="B983" s="25">
        <v>5412518958</v>
      </c>
      <c r="C983" s="25" t="s">
        <v>1890</v>
      </c>
      <c r="D983" s="25" t="s">
        <v>1891</v>
      </c>
      <c r="E983" s="25" t="s">
        <v>7</v>
      </c>
      <c r="F983" s="25">
        <v>34010</v>
      </c>
      <c r="G983" s="25">
        <f>COUNTIF([1]deals_closed!D:D,B983)</f>
        <v>31</v>
      </c>
      <c r="H983" s="26">
        <f>SUMIF([1]deals_closed!D:D,B983,[1]deals_closed!C:C)</f>
        <v>1064286</v>
      </c>
      <c r="I983" s="26">
        <f>VLOOKUP(E983,'[1]2018_commission_structure-Start'!$A$22:$I$24,9,FALSE)</f>
        <v>500000</v>
      </c>
      <c r="J983" s="26">
        <f t="shared" si="151"/>
        <v>625000</v>
      </c>
      <c r="K983" s="26">
        <f t="shared" si="152"/>
        <v>750000</v>
      </c>
      <c r="L983" s="26">
        <f t="shared" si="153"/>
        <v>1000000</v>
      </c>
      <c r="M983" s="27">
        <f t="shared" si="154"/>
        <v>2.1285720000000001</v>
      </c>
      <c r="N983" s="25" t="str">
        <f t="shared" si="155"/>
        <v>&gt;200%</v>
      </c>
      <c r="O983" s="28">
        <f>MIN(H983,I983)*INDEX('[1]2018_commission_structure-Start'!$A$21:$I$24,MATCH($E983,'[1]2018_commission_structure-Start'!$A$21:$A$24,0),MATCH(O$1,'[1]2018_commission_structure-Start'!$A$21:$I$21,0))</f>
        <v>50000</v>
      </c>
      <c r="P983" s="26">
        <f>IF(H983&gt;I983,MIN(H983-I983,J983-I983)*INDEX('[1]2018_commission_structure-Start'!$A$21:$I$24,MATCH($E983,'[1]2018_commission_structure-Start'!$A$21:$A$24,0), MATCH(P$1,'[1]2018_commission_structure-Start'!$A$21:$I$21,0)),0)</f>
        <v>18750</v>
      </c>
      <c r="Q983" s="26">
        <f>IF($H983&gt;J983,MIN($H983-J983,K983-J983)*INDEX('[1]2018_commission_structure-Start'!$A$21:$I$24,MATCH($E983,'[1]2018_commission_structure-Start'!$A$21:$A$24,0), MATCH(Q$1,'[1]2018_commission_structure-Start'!$A$21:$I$21,0)),0)</f>
        <v>22500</v>
      </c>
      <c r="R983" s="26">
        <f>IF($H983&gt;K983,MIN($H983-K983,L983-K983)*INDEX('[1]2018_commission_structure-Start'!$A$21:$I$24,MATCH($E983,'[1]2018_commission_structure-Start'!$A$21:$A$24,0), MATCH(R$1,'[1]2018_commission_structure-Start'!$A$21:$I$21,0)),0)</f>
        <v>55000</v>
      </c>
      <c r="S983" s="26">
        <f>IF(H983&gt;L983,(H983-L983)*INDEX('[1]2018_commission_structure-Start'!$A$21:$I$24,MATCH($E983,'[1]2018_commission_structure-Start'!$A$21:$A$24,0),MATCH(S$1,'[1]2018_commission_structure-Start'!$A$21:$I$21,0)),0)</f>
        <v>6428.6</v>
      </c>
      <c r="T983" s="28">
        <f t="shared" si="156"/>
        <v>152678.6</v>
      </c>
      <c r="U983" s="28">
        <f t="shared" si="157"/>
        <v>186688.6</v>
      </c>
      <c r="V983" s="28">
        <f>MIN(H983,I983)*INDEX('[1]2018_commission_structure-Start'!$A$15:$J$18,MATCH($E983,'[1]2018_commission_structure-Start'!$A$15:$A$18,0),MATCH(V$1,'[1]2018_commission_structure-Start'!$A$15:$J$15,0))</f>
        <v>60000</v>
      </c>
      <c r="W983" s="26">
        <f>IF($H983&gt;I983,MIN($H983-I983,J983-I983)*INDEX('[1]2018_commission_structure-Start'!$A$15:$J$18,MATCH($E983,'[1]2018_commission_structure-Start'!$A$15:$A$18,0),MATCH(W$1,'[1]2018_commission_structure-Start'!$A$15:$J$15,0)),0)</f>
        <v>21250</v>
      </c>
      <c r="X983" s="26">
        <f>IF($H983&gt;J983,MIN($H983-J983,K983-J983)*INDEX('[1]2018_commission_structure-Start'!$A$15:$J$18,MATCH($E983,'[1]2018_commission_structure-Start'!$A$15:$A$18,0),MATCH(X$1,'[1]2018_commission_structure-Start'!$A$15:$J$15,0)),0)</f>
        <v>25000</v>
      </c>
      <c r="Y983" s="26">
        <f>IF($H983&gt;K983,MIN($H983-K983,L983-K983)*INDEX('[1]2018_commission_structure-Start'!$A$15:$J$18,MATCH($E983,'[1]2018_commission_structure-Start'!$A$15:$A$18,0),MATCH(Y$1,'[1]2018_commission_structure-Start'!$A$15:$J$15,0)),0)</f>
        <v>55000</v>
      </c>
      <c r="Z983" s="26">
        <f>IF(H983&gt;L983,(H983-L983)*INDEX('[1]2018_commission_structure-Start'!$A$21:$I$24,MATCH($E983,'[1]2018_commission_structure-Start'!$A$21:$A$24,0),MATCH(Z$1,'[1]2018_commission_structure-Start'!$A$21:$I$21,0)),0)</f>
        <v>6428.6</v>
      </c>
      <c r="AA983" s="28">
        <f t="shared" si="158"/>
        <v>167678.6</v>
      </c>
      <c r="AB983" s="28">
        <f t="shared" si="159"/>
        <v>201688.6</v>
      </c>
    </row>
    <row r="984" spans="1:28" x14ac:dyDescent="0.2">
      <c r="A984" s="25" t="str">
        <f t="shared" si="150"/>
        <v>Tremaine Dyzart</v>
      </c>
      <c r="B984" s="25">
        <v>7573774818</v>
      </c>
      <c r="C984" s="25" t="s">
        <v>1892</v>
      </c>
      <c r="D984" s="25" t="s">
        <v>1893</v>
      </c>
      <c r="E984" s="25" t="s">
        <v>29</v>
      </c>
      <c r="F984" s="25">
        <v>66953</v>
      </c>
      <c r="G984" s="25">
        <f>COUNTIF([1]deals_closed!D:D,B984)</f>
        <v>25</v>
      </c>
      <c r="H984" s="26">
        <f>SUMIF([1]deals_closed!D:D,B984,[1]deals_closed!C:C)</f>
        <v>864106</v>
      </c>
      <c r="I984" s="26">
        <f>VLOOKUP(E984,'[1]2018_commission_structure-Start'!$A$22:$I$24,9,FALSE)</f>
        <v>600000</v>
      </c>
      <c r="J984" s="26">
        <f t="shared" si="151"/>
        <v>750000</v>
      </c>
      <c r="K984" s="26">
        <f t="shared" si="152"/>
        <v>900000</v>
      </c>
      <c r="L984" s="26">
        <f t="shared" si="153"/>
        <v>1200000</v>
      </c>
      <c r="M984" s="27">
        <f t="shared" si="154"/>
        <v>1.4401766666666667</v>
      </c>
      <c r="N984" s="25" t="str">
        <f t="shared" si="155"/>
        <v>125-150%</v>
      </c>
      <c r="O984" s="28">
        <f>MIN(H984,I984)*INDEX('[1]2018_commission_structure-Start'!$A$21:$I$24,MATCH($E984,'[1]2018_commission_structure-Start'!$A$21:$A$24,0),MATCH(O$1,'[1]2018_commission_structure-Start'!$A$21:$I$21,0))</f>
        <v>78000</v>
      </c>
      <c r="P984" s="26">
        <f>IF(H984&gt;I984,MIN(H984-I984,J984-I984)*INDEX('[1]2018_commission_structure-Start'!$A$21:$I$24,MATCH($E984,'[1]2018_commission_structure-Start'!$A$21:$A$24,0), MATCH(P$1,'[1]2018_commission_structure-Start'!$A$21:$I$21,0)),0)</f>
        <v>25500.000000000004</v>
      </c>
      <c r="Q984" s="26">
        <f>IF($H984&gt;J984,MIN($H984-J984,K984-J984)*INDEX('[1]2018_commission_structure-Start'!$A$21:$I$24,MATCH($E984,'[1]2018_commission_structure-Start'!$A$21:$A$24,0), MATCH(Q$1,'[1]2018_commission_structure-Start'!$A$21:$I$21,0)),0)</f>
        <v>23962.26</v>
      </c>
      <c r="R984" s="26">
        <f>IF($H984&gt;K984,MIN($H984-K984,L984-K984)*INDEX('[1]2018_commission_structure-Start'!$A$21:$I$24,MATCH($E984,'[1]2018_commission_structure-Start'!$A$21:$A$24,0), MATCH(R$1,'[1]2018_commission_structure-Start'!$A$21:$I$21,0)),0)</f>
        <v>0</v>
      </c>
      <c r="S984" s="26">
        <f>IF(H984&gt;L984,(H984-L984)*INDEX('[1]2018_commission_structure-Start'!$A$21:$I$24,MATCH($E984,'[1]2018_commission_structure-Start'!$A$21:$A$24,0),MATCH(S$1,'[1]2018_commission_structure-Start'!$A$21:$I$21,0)),0)</f>
        <v>0</v>
      </c>
      <c r="T984" s="28">
        <f t="shared" si="156"/>
        <v>127462.26</v>
      </c>
      <c r="U984" s="28">
        <f t="shared" si="157"/>
        <v>194415.26</v>
      </c>
      <c r="V984" s="28">
        <f>MIN(H984,I984)*INDEX('[1]2018_commission_structure-Start'!$A$15:$J$18,MATCH($E984,'[1]2018_commission_structure-Start'!$A$15:$A$18,0),MATCH(V$1,'[1]2018_commission_structure-Start'!$A$15:$J$15,0))</f>
        <v>90000</v>
      </c>
      <c r="W984" s="26">
        <f>IF($H984&gt;I984,MIN($H984-I984,J984-I984)*INDEX('[1]2018_commission_structure-Start'!$A$15:$J$18,MATCH($E984,'[1]2018_commission_structure-Start'!$A$15:$A$18,0),MATCH(W$1,'[1]2018_commission_structure-Start'!$A$15:$J$15,0)),0)</f>
        <v>27000</v>
      </c>
      <c r="X984" s="26">
        <f>IF($H984&gt;J984,MIN($H984-J984,K984-J984)*INDEX('[1]2018_commission_structure-Start'!$A$15:$J$18,MATCH($E984,'[1]2018_commission_structure-Start'!$A$15:$A$18,0),MATCH(X$1,'[1]2018_commission_structure-Start'!$A$15:$J$15,0)),0)</f>
        <v>28526.5</v>
      </c>
      <c r="Y984" s="26">
        <f>IF($H984&gt;K984,MIN($H984-K984,L984-K984)*INDEX('[1]2018_commission_structure-Start'!$A$15:$J$18,MATCH($E984,'[1]2018_commission_structure-Start'!$A$15:$A$18,0),MATCH(Y$1,'[1]2018_commission_structure-Start'!$A$15:$J$15,0)),0)</f>
        <v>0</v>
      </c>
      <c r="Z984" s="26">
        <f>IF(H984&gt;L984,(H984-L984)*INDEX('[1]2018_commission_structure-Start'!$A$21:$I$24,MATCH($E984,'[1]2018_commission_structure-Start'!$A$21:$A$24,0),MATCH(Z$1,'[1]2018_commission_structure-Start'!$A$21:$I$21,0)),0)</f>
        <v>0</v>
      </c>
      <c r="AA984" s="28">
        <f t="shared" si="158"/>
        <v>145526.5</v>
      </c>
      <c r="AB984" s="28">
        <f t="shared" si="159"/>
        <v>212479.5</v>
      </c>
    </row>
    <row r="985" spans="1:28" x14ac:dyDescent="0.2">
      <c r="A985" s="25" t="str">
        <f t="shared" si="150"/>
        <v>Pippo Huish</v>
      </c>
      <c r="B985" s="25">
        <v>4439073344</v>
      </c>
      <c r="C985" s="25" t="s">
        <v>1894</v>
      </c>
      <c r="D985" s="25" t="s">
        <v>1895</v>
      </c>
      <c r="E985" s="25" t="s">
        <v>7</v>
      </c>
      <c r="F985" s="25">
        <v>61002</v>
      </c>
      <c r="G985" s="25">
        <f>COUNTIF([1]deals_closed!D:D,B985)</f>
        <v>26</v>
      </c>
      <c r="H985" s="26">
        <f>SUMIF([1]deals_closed!D:D,B985,[1]deals_closed!C:C)</f>
        <v>924420</v>
      </c>
      <c r="I985" s="26">
        <f>VLOOKUP(E985,'[1]2018_commission_structure-Start'!$A$22:$I$24,9,FALSE)</f>
        <v>500000</v>
      </c>
      <c r="J985" s="26">
        <f t="shared" si="151"/>
        <v>625000</v>
      </c>
      <c r="K985" s="26">
        <f t="shared" si="152"/>
        <v>750000</v>
      </c>
      <c r="L985" s="26">
        <f t="shared" si="153"/>
        <v>1000000</v>
      </c>
      <c r="M985" s="27">
        <f t="shared" si="154"/>
        <v>1.84884</v>
      </c>
      <c r="N985" s="25" t="str">
        <f t="shared" si="155"/>
        <v>150-200%</v>
      </c>
      <c r="O985" s="28">
        <f>MIN(H985,I985)*INDEX('[1]2018_commission_structure-Start'!$A$21:$I$24,MATCH($E985,'[1]2018_commission_structure-Start'!$A$21:$A$24,0),MATCH(O$1,'[1]2018_commission_structure-Start'!$A$21:$I$21,0))</f>
        <v>50000</v>
      </c>
      <c r="P985" s="26">
        <f>IF(H985&gt;I985,MIN(H985-I985,J985-I985)*INDEX('[1]2018_commission_structure-Start'!$A$21:$I$24,MATCH($E985,'[1]2018_commission_structure-Start'!$A$21:$A$24,0), MATCH(P$1,'[1]2018_commission_structure-Start'!$A$21:$I$21,0)),0)</f>
        <v>18750</v>
      </c>
      <c r="Q985" s="26">
        <f>IF($H985&gt;J985,MIN($H985-J985,K985-J985)*INDEX('[1]2018_commission_structure-Start'!$A$21:$I$24,MATCH($E985,'[1]2018_commission_structure-Start'!$A$21:$A$24,0), MATCH(Q$1,'[1]2018_commission_structure-Start'!$A$21:$I$21,0)),0)</f>
        <v>22500</v>
      </c>
      <c r="R985" s="26">
        <f>IF($H985&gt;K985,MIN($H985-K985,L985-K985)*INDEX('[1]2018_commission_structure-Start'!$A$21:$I$24,MATCH($E985,'[1]2018_commission_structure-Start'!$A$21:$A$24,0), MATCH(R$1,'[1]2018_commission_structure-Start'!$A$21:$I$21,0)),0)</f>
        <v>38372.400000000001</v>
      </c>
      <c r="S985" s="26">
        <f>IF(H985&gt;L985,(H985-L985)*INDEX('[1]2018_commission_structure-Start'!$A$21:$I$24,MATCH($E985,'[1]2018_commission_structure-Start'!$A$21:$A$24,0),MATCH(S$1,'[1]2018_commission_structure-Start'!$A$21:$I$21,0)),0)</f>
        <v>0</v>
      </c>
      <c r="T985" s="28">
        <f t="shared" si="156"/>
        <v>129622.39999999999</v>
      </c>
      <c r="U985" s="28">
        <f t="shared" si="157"/>
        <v>190624.4</v>
      </c>
      <c r="V985" s="28">
        <f>MIN(H985,I985)*INDEX('[1]2018_commission_structure-Start'!$A$15:$J$18,MATCH($E985,'[1]2018_commission_structure-Start'!$A$15:$A$18,0),MATCH(V$1,'[1]2018_commission_structure-Start'!$A$15:$J$15,0))</f>
        <v>60000</v>
      </c>
      <c r="W985" s="26">
        <f>IF($H985&gt;I985,MIN($H985-I985,J985-I985)*INDEX('[1]2018_commission_structure-Start'!$A$15:$J$18,MATCH($E985,'[1]2018_commission_structure-Start'!$A$15:$A$18,0),MATCH(W$1,'[1]2018_commission_structure-Start'!$A$15:$J$15,0)),0)</f>
        <v>21250</v>
      </c>
      <c r="X985" s="26">
        <f>IF($H985&gt;J985,MIN($H985-J985,K985-J985)*INDEX('[1]2018_commission_structure-Start'!$A$15:$J$18,MATCH($E985,'[1]2018_commission_structure-Start'!$A$15:$A$18,0),MATCH(X$1,'[1]2018_commission_structure-Start'!$A$15:$J$15,0)),0)</f>
        <v>25000</v>
      </c>
      <c r="Y985" s="26">
        <f>IF($H985&gt;K985,MIN($H985-K985,L985-K985)*INDEX('[1]2018_commission_structure-Start'!$A$15:$J$18,MATCH($E985,'[1]2018_commission_structure-Start'!$A$15:$A$18,0),MATCH(Y$1,'[1]2018_commission_structure-Start'!$A$15:$J$15,0)),0)</f>
        <v>38372.400000000001</v>
      </c>
      <c r="Z985" s="26">
        <f>IF(H985&gt;L985,(H985-L985)*INDEX('[1]2018_commission_structure-Start'!$A$21:$I$24,MATCH($E985,'[1]2018_commission_structure-Start'!$A$21:$A$24,0),MATCH(Z$1,'[1]2018_commission_structure-Start'!$A$21:$I$21,0)),0)</f>
        <v>0</v>
      </c>
      <c r="AA985" s="28">
        <f t="shared" si="158"/>
        <v>144622.39999999999</v>
      </c>
      <c r="AB985" s="28">
        <f t="shared" si="159"/>
        <v>205624.4</v>
      </c>
    </row>
    <row r="986" spans="1:28" x14ac:dyDescent="0.2">
      <c r="A986" s="25" t="str">
        <f t="shared" si="150"/>
        <v>Cirilo Bolf</v>
      </c>
      <c r="B986" s="25">
        <v>885693418</v>
      </c>
      <c r="C986" s="25" t="s">
        <v>1896</v>
      </c>
      <c r="D986" s="25" t="s">
        <v>1897</v>
      </c>
      <c r="E986" s="25" t="s">
        <v>7</v>
      </c>
      <c r="F986" s="25">
        <v>55828</v>
      </c>
      <c r="G986" s="25">
        <f>COUNTIF([1]deals_closed!D:D,B986)</f>
        <v>17</v>
      </c>
      <c r="H986" s="26">
        <f>SUMIF([1]deals_closed!D:D,B986,[1]deals_closed!C:C)</f>
        <v>495757</v>
      </c>
      <c r="I986" s="26">
        <f>VLOOKUP(E986,'[1]2018_commission_structure-Start'!$A$22:$I$24,9,FALSE)</f>
        <v>500000</v>
      </c>
      <c r="J986" s="26">
        <f t="shared" si="151"/>
        <v>625000</v>
      </c>
      <c r="K986" s="26">
        <f t="shared" si="152"/>
        <v>750000</v>
      </c>
      <c r="L986" s="26">
        <f t="shared" si="153"/>
        <v>1000000</v>
      </c>
      <c r="M986" s="27">
        <f t="shared" si="154"/>
        <v>0.99151400000000001</v>
      </c>
      <c r="N986" s="25" t="str">
        <f t="shared" si="155"/>
        <v>0-100%</v>
      </c>
      <c r="O986" s="28">
        <f>MIN(H986,I986)*INDEX('[1]2018_commission_structure-Start'!$A$21:$I$24,MATCH($E986,'[1]2018_commission_structure-Start'!$A$21:$A$24,0),MATCH(O$1,'[1]2018_commission_structure-Start'!$A$21:$I$21,0))</f>
        <v>49575.700000000004</v>
      </c>
      <c r="P986" s="26">
        <f>IF(H986&gt;I986,MIN(H986-I986,J986-I986)*INDEX('[1]2018_commission_structure-Start'!$A$21:$I$24,MATCH($E986,'[1]2018_commission_structure-Start'!$A$21:$A$24,0), MATCH(P$1,'[1]2018_commission_structure-Start'!$A$21:$I$21,0)),0)</f>
        <v>0</v>
      </c>
      <c r="Q986" s="26">
        <f>IF($H986&gt;J986,MIN($H986-J986,K986-J986)*INDEX('[1]2018_commission_structure-Start'!$A$21:$I$24,MATCH($E986,'[1]2018_commission_structure-Start'!$A$21:$A$24,0), MATCH(Q$1,'[1]2018_commission_structure-Start'!$A$21:$I$21,0)),0)</f>
        <v>0</v>
      </c>
      <c r="R986" s="26">
        <f>IF($H986&gt;K986,MIN($H986-K986,L986-K986)*INDEX('[1]2018_commission_structure-Start'!$A$21:$I$24,MATCH($E986,'[1]2018_commission_structure-Start'!$A$21:$A$24,0), MATCH(R$1,'[1]2018_commission_structure-Start'!$A$21:$I$21,0)),0)</f>
        <v>0</v>
      </c>
      <c r="S986" s="26">
        <f>IF(H986&gt;L986,(H986-L986)*INDEX('[1]2018_commission_structure-Start'!$A$21:$I$24,MATCH($E986,'[1]2018_commission_structure-Start'!$A$21:$A$24,0),MATCH(S$1,'[1]2018_commission_structure-Start'!$A$21:$I$21,0)),0)</f>
        <v>0</v>
      </c>
      <c r="T986" s="28">
        <f t="shared" si="156"/>
        <v>49575.700000000004</v>
      </c>
      <c r="U986" s="28">
        <f t="shared" si="157"/>
        <v>105403.70000000001</v>
      </c>
      <c r="V986" s="28">
        <f>MIN(H986,I986)*INDEX('[1]2018_commission_structure-Start'!$A$15:$J$18,MATCH($E986,'[1]2018_commission_structure-Start'!$A$15:$A$18,0),MATCH(V$1,'[1]2018_commission_structure-Start'!$A$15:$J$15,0))</f>
        <v>59490.84</v>
      </c>
      <c r="W986" s="26">
        <f>IF($H986&gt;I986,MIN($H986-I986,J986-I986)*INDEX('[1]2018_commission_structure-Start'!$A$15:$J$18,MATCH($E986,'[1]2018_commission_structure-Start'!$A$15:$A$18,0),MATCH(W$1,'[1]2018_commission_structure-Start'!$A$15:$J$15,0)),0)</f>
        <v>0</v>
      </c>
      <c r="X986" s="26">
        <f>IF($H986&gt;J986,MIN($H986-J986,K986-J986)*INDEX('[1]2018_commission_structure-Start'!$A$15:$J$18,MATCH($E986,'[1]2018_commission_structure-Start'!$A$15:$A$18,0),MATCH(X$1,'[1]2018_commission_structure-Start'!$A$15:$J$15,0)),0)</f>
        <v>0</v>
      </c>
      <c r="Y986" s="26">
        <f>IF($H986&gt;K986,MIN($H986-K986,L986-K986)*INDEX('[1]2018_commission_structure-Start'!$A$15:$J$18,MATCH($E986,'[1]2018_commission_structure-Start'!$A$15:$A$18,0),MATCH(Y$1,'[1]2018_commission_structure-Start'!$A$15:$J$15,0)),0)</f>
        <v>0</v>
      </c>
      <c r="Z986" s="26">
        <f>IF(H986&gt;L986,(H986-L986)*INDEX('[1]2018_commission_structure-Start'!$A$21:$I$24,MATCH($E986,'[1]2018_commission_structure-Start'!$A$21:$A$24,0),MATCH(Z$1,'[1]2018_commission_structure-Start'!$A$21:$I$21,0)),0)</f>
        <v>0</v>
      </c>
      <c r="AA986" s="28">
        <f t="shared" si="158"/>
        <v>59490.84</v>
      </c>
      <c r="AB986" s="28">
        <f t="shared" si="159"/>
        <v>115318.84</v>
      </c>
    </row>
    <row r="987" spans="1:28" x14ac:dyDescent="0.2">
      <c r="A987" s="25" t="str">
        <f t="shared" si="150"/>
        <v>Artair Runcie</v>
      </c>
      <c r="B987" s="25">
        <v>140020098</v>
      </c>
      <c r="C987" s="25" t="s">
        <v>1898</v>
      </c>
      <c r="D987" s="25" t="s">
        <v>1899</v>
      </c>
      <c r="E987" s="25" t="s">
        <v>10</v>
      </c>
      <c r="F987" s="25">
        <v>114711</v>
      </c>
      <c r="G987" s="25">
        <f>COUNTIF([1]deals_closed!D:D,B987)</f>
        <v>22</v>
      </c>
      <c r="H987" s="26">
        <f>SUMIF([1]deals_closed!D:D,B987,[1]deals_closed!C:C)</f>
        <v>828299</v>
      </c>
      <c r="I987" s="26">
        <f>VLOOKUP(E987,'[1]2018_commission_structure-Start'!$A$22:$I$24,9,FALSE)</f>
        <v>750000</v>
      </c>
      <c r="J987" s="26">
        <f t="shared" si="151"/>
        <v>937500</v>
      </c>
      <c r="K987" s="26">
        <f t="shared" si="152"/>
        <v>1125000</v>
      </c>
      <c r="L987" s="26">
        <f t="shared" si="153"/>
        <v>1500000</v>
      </c>
      <c r="M987" s="27">
        <f t="shared" si="154"/>
        <v>1.1043986666666668</v>
      </c>
      <c r="N987" s="25" t="str">
        <f t="shared" si="155"/>
        <v>100-125%</v>
      </c>
      <c r="O987" s="28">
        <f>MIN(H987,I987)*INDEX('[1]2018_commission_structure-Start'!$A$21:$I$24,MATCH($E987,'[1]2018_commission_structure-Start'!$A$21:$A$24,0),MATCH(O$1,'[1]2018_commission_structure-Start'!$A$21:$I$21,0))</f>
        <v>112500</v>
      </c>
      <c r="P987" s="26">
        <f>IF(H987&gt;I987,MIN(H987-I987,J987-I987)*INDEX('[1]2018_commission_structure-Start'!$A$21:$I$24,MATCH($E987,'[1]2018_commission_structure-Start'!$A$21:$A$24,0), MATCH(P$1,'[1]2018_commission_structure-Start'!$A$21:$I$21,0)),0)</f>
        <v>14876.81</v>
      </c>
      <c r="Q987" s="26">
        <f>IF($H987&gt;J987,MIN($H987-J987,K987-J987)*INDEX('[1]2018_commission_structure-Start'!$A$21:$I$24,MATCH($E987,'[1]2018_commission_structure-Start'!$A$21:$A$24,0), MATCH(Q$1,'[1]2018_commission_structure-Start'!$A$21:$I$21,0)),0)</f>
        <v>0</v>
      </c>
      <c r="R987" s="26">
        <f>IF($H987&gt;K987,MIN($H987-K987,L987-K987)*INDEX('[1]2018_commission_structure-Start'!$A$21:$I$24,MATCH($E987,'[1]2018_commission_structure-Start'!$A$21:$A$24,0), MATCH(R$1,'[1]2018_commission_structure-Start'!$A$21:$I$21,0)),0)</f>
        <v>0</v>
      </c>
      <c r="S987" s="26">
        <f>IF(H987&gt;L987,(H987-L987)*INDEX('[1]2018_commission_structure-Start'!$A$21:$I$24,MATCH($E987,'[1]2018_commission_structure-Start'!$A$21:$A$24,0),MATCH(S$1,'[1]2018_commission_structure-Start'!$A$21:$I$21,0)),0)</f>
        <v>0</v>
      </c>
      <c r="T987" s="28">
        <f t="shared" si="156"/>
        <v>127376.81</v>
      </c>
      <c r="U987" s="28">
        <f t="shared" si="157"/>
        <v>242087.81</v>
      </c>
      <c r="V987" s="28">
        <f>MIN(H987,I987)*INDEX('[1]2018_commission_structure-Start'!$A$15:$J$18,MATCH($E987,'[1]2018_commission_structure-Start'!$A$15:$A$18,0),MATCH(V$1,'[1]2018_commission_structure-Start'!$A$15:$J$15,0))</f>
        <v>112500</v>
      </c>
      <c r="W987" s="26">
        <f>IF($H987&gt;I987,MIN($H987-I987,J987-I987)*INDEX('[1]2018_commission_structure-Start'!$A$15:$J$18,MATCH($E987,'[1]2018_commission_structure-Start'!$A$15:$A$18,0),MATCH(W$1,'[1]2018_commission_structure-Start'!$A$15:$J$15,0)),0)</f>
        <v>17225.78</v>
      </c>
      <c r="X987" s="26">
        <f>IF($H987&gt;J987,MIN($H987-J987,K987-J987)*INDEX('[1]2018_commission_structure-Start'!$A$15:$J$18,MATCH($E987,'[1]2018_commission_structure-Start'!$A$15:$A$18,0),MATCH(X$1,'[1]2018_commission_structure-Start'!$A$15:$J$15,0)),0)</f>
        <v>0</v>
      </c>
      <c r="Y987" s="26">
        <f>IF($H987&gt;K987,MIN($H987-K987,L987-K987)*INDEX('[1]2018_commission_structure-Start'!$A$15:$J$18,MATCH($E987,'[1]2018_commission_structure-Start'!$A$15:$A$18,0),MATCH(Y$1,'[1]2018_commission_structure-Start'!$A$15:$J$15,0)),0)</f>
        <v>0</v>
      </c>
      <c r="Z987" s="26">
        <f>IF(H987&gt;L987,(H987-L987)*INDEX('[1]2018_commission_structure-Start'!$A$21:$I$24,MATCH($E987,'[1]2018_commission_structure-Start'!$A$21:$A$24,0),MATCH(Z$1,'[1]2018_commission_structure-Start'!$A$21:$I$21,0)),0)</f>
        <v>0</v>
      </c>
      <c r="AA987" s="28">
        <f t="shared" si="158"/>
        <v>129725.78</v>
      </c>
      <c r="AB987" s="28">
        <f t="shared" si="159"/>
        <v>244436.78</v>
      </c>
    </row>
    <row r="988" spans="1:28" x14ac:dyDescent="0.2">
      <c r="A988" s="25" t="str">
        <f t="shared" si="150"/>
        <v>Bear Olczyk</v>
      </c>
      <c r="B988" s="25">
        <v>2763158331</v>
      </c>
      <c r="C988" s="25" t="s">
        <v>1900</v>
      </c>
      <c r="D988" s="25" t="s">
        <v>1901</v>
      </c>
      <c r="E988" s="25" t="s">
        <v>7</v>
      </c>
      <c r="F988" s="25">
        <v>63815</v>
      </c>
      <c r="G988" s="25">
        <f>COUNTIF([1]deals_closed!D:D,B988)</f>
        <v>30</v>
      </c>
      <c r="H988" s="26">
        <f>SUMIF([1]deals_closed!D:D,B988,[1]deals_closed!C:C)</f>
        <v>1025894</v>
      </c>
      <c r="I988" s="26">
        <f>VLOOKUP(E988,'[1]2018_commission_structure-Start'!$A$22:$I$24,9,FALSE)</f>
        <v>500000</v>
      </c>
      <c r="J988" s="26">
        <f t="shared" si="151"/>
        <v>625000</v>
      </c>
      <c r="K988" s="26">
        <f t="shared" si="152"/>
        <v>750000</v>
      </c>
      <c r="L988" s="26">
        <f t="shared" si="153"/>
        <v>1000000</v>
      </c>
      <c r="M988" s="27">
        <f t="shared" si="154"/>
        <v>2.0517880000000002</v>
      </c>
      <c r="N988" s="25" t="str">
        <f t="shared" si="155"/>
        <v>&gt;200%</v>
      </c>
      <c r="O988" s="28">
        <f>MIN(H988,I988)*INDEX('[1]2018_commission_structure-Start'!$A$21:$I$24,MATCH($E988,'[1]2018_commission_structure-Start'!$A$21:$A$24,0),MATCH(O$1,'[1]2018_commission_structure-Start'!$A$21:$I$21,0))</f>
        <v>50000</v>
      </c>
      <c r="P988" s="26">
        <f>IF(H988&gt;I988,MIN(H988-I988,J988-I988)*INDEX('[1]2018_commission_structure-Start'!$A$21:$I$24,MATCH($E988,'[1]2018_commission_structure-Start'!$A$21:$A$24,0), MATCH(P$1,'[1]2018_commission_structure-Start'!$A$21:$I$21,0)),0)</f>
        <v>18750</v>
      </c>
      <c r="Q988" s="26">
        <f>IF($H988&gt;J988,MIN($H988-J988,K988-J988)*INDEX('[1]2018_commission_structure-Start'!$A$21:$I$24,MATCH($E988,'[1]2018_commission_structure-Start'!$A$21:$A$24,0), MATCH(Q$1,'[1]2018_commission_structure-Start'!$A$21:$I$21,0)),0)</f>
        <v>22500</v>
      </c>
      <c r="R988" s="26">
        <f>IF($H988&gt;K988,MIN($H988-K988,L988-K988)*INDEX('[1]2018_commission_structure-Start'!$A$21:$I$24,MATCH($E988,'[1]2018_commission_structure-Start'!$A$21:$A$24,0), MATCH(R$1,'[1]2018_commission_structure-Start'!$A$21:$I$21,0)),0)</f>
        <v>55000</v>
      </c>
      <c r="S988" s="26">
        <f>IF(H988&gt;L988,(H988-L988)*INDEX('[1]2018_commission_structure-Start'!$A$21:$I$24,MATCH($E988,'[1]2018_commission_structure-Start'!$A$21:$A$24,0),MATCH(S$1,'[1]2018_commission_structure-Start'!$A$21:$I$21,0)),0)</f>
        <v>2589.4</v>
      </c>
      <c r="T988" s="28">
        <f t="shared" si="156"/>
        <v>148839.4</v>
      </c>
      <c r="U988" s="28">
        <f t="shared" si="157"/>
        <v>212654.4</v>
      </c>
      <c r="V988" s="28">
        <f>MIN(H988,I988)*INDEX('[1]2018_commission_structure-Start'!$A$15:$J$18,MATCH($E988,'[1]2018_commission_structure-Start'!$A$15:$A$18,0),MATCH(V$1,'[1]2018_commission_structure-Start'!$A$15:$J$15,0))</f>
        <v>60000</v>
      </c>
      <c r="W988" s="26">
        <f>IF($H988&gt;I988,MIN($H988-I988,J988-I988)*INDEX('[1]2018_commission_structure-Start'!$A$15:$J$18,MATCH($E988,'[1]2018_commission_structure-Start'!$A$15:$A$18,0),MATCH(W$1,'[1]2018_commission_structure-Start'!$A$15:$J$15,0)),0)</f>
        <v>21250</v>
      </c>
      <c r="X988" s="26">
        <f>IF($H988&gt;J988,MIN($H988-J988,K988-J988)*INDEX('[1]2018_commission_structure-Start'!$A$15:$J$18,MATCH($E988,'[1]2018_commission_structure-Start'!$A$15:$A$18,0),MATCH(X$1,'[1]2018_commission_structure-Start'!$A$15:$J$15,0)),0)</f>
        <v>25000</v>
      </c>
      <c r="Y988" s="26">
        <f>IF($H988&gt;K988,MIN($H988-K988,L988-K988)*INDEX('[1]2018_commission_structure-Start'!$A$15:$J$18,MATCH($E988,'[1]2018_commission_structure-Start'!$A$15:$A$18,0),MATCH(Y$1,'[1]2018_commission_structure-Start'!$A$15:$J$15,0)),0)</f>
        <v>55000</v>
      </c>
      <c r="Z988" s="26">
        <f>IF(H988&gt;L988,(H988-L988)*INDEX('[1]2018_commission_structure-Start'!$A$21:$I$24,MATCH($E988,'[1]2018_commission_structure-Start'!$A$21:$A$24,0),MATCH(Z$1,'[1]2018_commission_structure-Start'!$A$21:$I$21,0)),0)</f>
        <v>2589.4</v>
      </c>
      <c r="AA988" s="28">
        <f t="shared" si="158"/>
        <v>163839.4</v>
      </c>
      <c r="AB988" s="28">
        <f t="shared" si="159"/>
        <v>227654.39999999999</v>
      </c>
    </row>
    <row r="989" spans="1:28" x14ac:dyDescent="0.2">
      <c r="A989" s="25" t="str">
        <f t="shared" si="150"/>
        <v>Eryn Derle</v>
      </c>
      <c r="B989" s="25">
        <v>7567063646</v>
      </c>
      <c r="C989" s="25" t="s">
        <v>1902</v>
      </c>
      <c r="D989" s="25" t="s">
        <v>1903</v>
      </c>
      <c r="E989" s="25" t="s">
        <v>29</v>
      </c>
      <c r="F989" s="25">
        <v>58778</v>
      </c>
      <c r="G989" s="25">
        <f>COUNTIF([1]deals_closed!D:D,B989)</f>
        <v>20</v>
      </c>
      <c r="H989" s="26">
        <f>SUMIF([1]deals_closed!D:D,B989,[1]deals_closed!C:C)</f>
        <v>704698</v>
      </c>
      <c r="I989" s="26">
        <f>VLOOKUP(E989,'[1]2018_commission_structure-Start'!$A$22:$I$24,9,FALSE)</f>
        <v>600000</v>
      </c>
      <c r="J989" s="26">
        <f t="shared" si="151"/>
        <v>750000</v>
      </c>
      <c r="K989" s="26">
        <f t="shared" si="152"/>
        <v>900000</v>
      </c>
      <c r="L989" s="26">
        <f t="shared" si="153"/>
        <v>1200000</v>
      </c>
      <c r="M989" s="27">
        <f t="shared" si="154"/>
        <v>1.1744966666666667</v>
      </c>
      <c r="N989" s="25" t="str">
        <f t="shared" si="155"/>
        <v>100-125%</v>
      </c>
      <c r="O989" s="28">
        <f>MIN(H989,I989)*INDEX('[1]2018_commission_structure-Start'!$A$21:$I$24,MATCH($E989,'[1]2018_commission_structure-Start'!$A$21:$A$24,0),MATCH(O$1,'[1]2018_commission_structure-Start'!$A$21:$I$21,0))</f>
        <v>78000</v>
      </c>
      <c r="P989" s="26">
        <f>IF(H989&gt;I989,MIN(H989-I989,J989-I989)*INDEX('[1]2018_commission_structure-Start'!$A$21:$I$24,MATCH($E989,'[1]2018_commission_structure-Start'!$A$21:$A$24,0), MATCH(P$1,'[1]2018_commission_structure-Start'!$A$21:$I$21,0)),0)</f>
        <v>17798.66</v>
      </c>
      <c r="Q989" s="26">
        <f>IF($H989&gt;J989,MIN($H989-J989,K989-J989)*INDEX('[1]2018_commission_structure-Start'!$A$21:$I$24,MATCH($E989,'[1]2018_commission_structure-Start'!$A$21:$A$24,0), MATCH(Q$1,'[1]2018_commission_structure-Start'!$A$21:$I$21,0)),0)</f>
        <v>0</v>
      </c>
      <c r="R989" s="26">
        <f>IF($H989&gt;K989,MIN($H989-K989,L989-K989)*INDEX('[1]2018_commission_structure-Start'!$A$21:$I$24,MATCH($E989,'[1]2018_commission_structure-Start'!$A$21:$A$24,0), MATCH(R$1,'[1]2018_commission_structure-Start'!$A$21:$I$21,0)),0)</f>
        <v>0</v>
      </c>
      <c r="S989" s="26">
        <f>IF(H989&gt;L989,(H989-L989)*INDEX('[1]2018_commission_structure-Start'!$A$21:$I$24,MATCH($E989,'[1]2018_commission_structure-Start'!$A$21:$A$24,0),MATCH(S$1,'[1]2018_commission_structure-Start'!$A$21:$I$21,0)),0)</f>
        <v>0</v>
      </c>
      <c r="T989" s="28">
        <f t="shared" si="156"/>
        <v>95798.66</v>
      </c>
      <c r="U989" s="28">
        <f t="shared" si="157"/>
        <v>154576.66</v>
      </c>
      <c r="V989" s="28">
        <f>MIN(H989,I989)*INDEX('[1]2018_commission_structure-Start'!$A$15:$J$18,MATCH($E989,'[1]2018_commission_structure-Start'!$A$15:$A$18,0),MATCH(V$1,'[1]2018_commission_structure-Start'!$A$15:$J$15,0))</f>
        <v>90000</v>
      </c>
      <c r="W989" s="26">
        <f>IF($H989&gt;I989,MIN($H989-I989,J989-I989)*INDEX('[1]2018_commission_structure-Start'!$A$15:$J$18,MATCH($E989,'[1]2018_commission_structure-Start'!$A$15:$A$18,0),MATCH(W$1,'[1]2018_commission_structure-Start'!$A$15:$J$15,0)),0)</f>
        <v>18845.64</v>
      </c>
      <c r="X989" s="26">
        <f>IF($H989&gt;J989,MIN($H989-J989,K989-J989)*INDEX('[1]2018_commission_structure-Start'!$A$15:$J$18,MATCH($E989,'[1]2018_commission_structure-Start'!$A$15:$A$18,0),MATCH(X$1,'[1]2018_commission_structure-Start'!$A$15:$J$15,0)),0)</f>
        <v>0</v>
      </c>
      <c r="Y989" s="26">
        <f>IF($H989&gt;K989,MIN($H989-K989,L989-K989)*INDEX('[1]2018_commission_structure-Start'!$A$15:$J$18,MATCH($E989,'[1]2018_commission_structure-Start'!$A$15:$A$18,0),MATCH(Y$1,'[1]2018_commission_structure-Start'!$A$15:$J$15,0)),0)</f>
        <v>0</v>
      </c>
      <c r="Z989" s="26">
        <f>IF(H989&gt;L989,(H989-L989)*INDEX('[1]2018_commission_structure-Start'!$A$21:$I$24,MATCH($E989,'[1]2018_commission_structure-Start'!$A$21:$A$24,0),MATCH(Z$1,'[1]2018_commission_structure-Start'!$A$21:$I$21,0)),0)</f>
        <v>0</v>
      </c>
      <c r="AA989" s="28">
        <f t="shared" si="158"/>
        <v>108845.64</v>
      </c>
      <c r="AB989" s="28">
        <f t="shared" si="159"/>
        <v>167623.64000000001</v>
      </c>
    </row>
    <row r="990" spans="1:28" x14ac:dyDescent="0.2">
      <c r="A990" s="25" t="str">
        <f t="shared" si="150"/>
        <v>Sterling Bebbington</v>
      </c>
      <c r="B990" s="25">
        <v>1364767856</v>
      </c>
      <c r="C990" s="25" t="s">
        <v>1904</v>
      </c>
      <c r="D990" s="25" t="s">
        <v>1905</v>
      </c>
      <c r="E990" s="25" t="s">
        <v>7</v>
      </c>
      <c r="F990" s="25">
        <v>59415</v>
      </c>
      <c r="G990" s="25">
        <f>COUNTIF([1]deals_closed!D:D,B990)</f>
        <v>23</v>
      </c>
      <c r="H990" s="26">
        <f>SUMIF([1]deals_closed!D:D,B990,[1]deals_closed!C:C)</f>
        <v>708390</v>
      </c>
      <c r="I990" s="26">
        <f>VLOOKUP(E990,'[1]2018_commission_structure-Start'!$A$22:$I$24,9,FALSE)</f>
        <v>500000</v>
      </c>
      <c r="J990" s="26">
        <f t="shared" si="151"/>
        <v>625000</v>
      </c>
      <c r="K990" s="26">
        <f t="shared" si="152"/>
        <v>750000</v>
      </c>
      <c r="L990" s="26">
        <f t="shared" si="153"/>
        <v>1000000</v>
      </c>
      <c r="M990" s="27">
        <f t="shared" si="154"/>
        <v>1.4167799999999999</v>
      </c>
      <c r="N990" s="25" t="str">
        <f t="shared" si="155"/>
        <v>125-150%</v>
      </c>
      <c r="O990" s="28">
        <f>MIN(H990,I990)*INDEX('[1]2018_commission_structure-Start'!$A$21:$I$24,MATCH($E990,'[1]2018_commission_structure-Start'!$A$21:$A$24,0),MATCH(O$1,'[1]2018_commission_structure-Start'!$A$21:$I$21,0))</f>
        <v>50000</v>
      </c>
      <c r="P990" s="26">
        <f>IF(H990&gt;I990,MIN(H990-I990,J990-I990)*INDEX('[1]2018_commission_structure-Start'!$A$21:$I$24,MATCH($E990,'[1]2018_commission_structure-Start'!$A$21:$A$24,0), MATCH(P$1,'[1]2018_commission_structure-Start'!$A$21:$I$21,0)),0)</f>
        <v>18750</v>
      </c>
      <c r="Q990" s="26">
        <f>IF($H990&gt;J990,MIN($H990-J990,K990-J990)*INDEX('[1]2018_commission_structure-Start'!$A$21:$I$24,MATCH($E990,'[1]2018_commission_structure-Start'!$A$21:$A$24,0), MATCH(Q$1,'[1]2018_commission_structure-Start'!$A$21:$I$21,0)),0)</f>
        <v>15010.199999999999</v>
      </c>
      <c r="R990" s="26">
        <f>IF($H990&gt;K990,MIN($H990-K990,L990-K990)*INDEX('[1]2018_commission_structure-Start'!$A$21:$I$24,MATCH($E990,'[1]2018_commission_structure-Start'!$A$21:$A$24,0), MATCH(R$1,'[1]2018_commission_structure-Start'!$A$21:$I$21,0)),0)</f>
        <v>0</v>
      </c>
      <c r="S990" s="26">
        <f>IF(H990&gt;L990,(H990-L990)*INDEX('[1]2018_commission_structure-Start'!$A$21:$I$24,MATCH($E990,'[1]2018_commission_structure-Start'!$A$21:$A$24,0),MATCH(S$1,'[1]2018_commission_structure-Start'!$A$21:$I$21,0)),0)</f>
        <v>0</v>
      </c>
      <c r="T990" s="28">
        <f t="shared" si="156"/>
        <v>83760.2</v>
      </c>
      <c r="U990" s="28">
        <f t="shared" si="157"/>
        <v>143175.20000000001</v>
      </c>
      <c r="V990" s="28">
        <f>MIN(H990,I990)*INDEX('[1]2018_commission_structure-Start'!$A$15:$J$18,MATCH($E990,'[1]2018_commission_structure-Start'!$A$15:$A$18,0),MATCH(V$1,'[1]2018_commission_structure-Start'!$A$15:$J$15,0))</f>
        <v>60000</v>
      </c>
      <c r="W990" s="26">
        <f>IF($H990&gt;I990,MIN($H990-I990,J990-I990)*INDEX('[1]2018_commission_structure-Start'!$A$15:$J$18,MATCH($E990,'[1]2018_commission_structure-Start'!$A$15:$A$18,0),MATCH(W$1,'[1]2018_commission_structure-Start'!$A$15:$J$15,0)),0)</f>
        <v>21250</v>
      </c>
      <c r="X990" s="26">
        <f>IF($H990&gt;J990,MIN($H990-J990,K990-J990)*INDEX('[1]2018_commission_structure-Start'!$A$15:$J$18,MATCH($E990,'[1]2018_commission_structure-Start'!$A$15:$A$18,0),MATCH(X$1,'[1]2018_commission_structure-Start'!$A$15:$J$15,0)),0)</f>
        <v>16678</v>
      </c>
      <c r="Y990" s="26">
        <f>IF($H990&gt;K990,MIN($H990-K990,L990-K990)*INDEX('[1]2018_commission_structure-Start'!$A$15:$J$18,MATCH($E990,'[1]2018_commission_structure-Start'!$A$15:$A$18,0),MATCH(Y$1,'[1]2018_commission_structure-Start'!$A$15:$J$15,0)),0)</f>
        <v>0</v>
      </c>
      <c r="Z990" s="26">
        <f>IF(H990&gt;L990,(H990-L990)*INDEX('[1]2018_commission_structure-Start'!$A$21:$I$24,MATCH($E990,'[1]2018_commission_structure-Start'!$A$21:$A$24,0),MATCH(Z$1,'[1]2018_commission_structure-Start'!$A$21:$I$21,0)),0)</f>
        <v>0</v>
      </c>
      <c r="AA990" s="28">
        <f t="shared" si="158"/>
        <v>97928</v>
      </c>
      <c r="AB990" s="28">
        <f t="shared" si="159"/>
        <v>157343</v>
      </c>
    </row>
    <row r="991" spans="1:28" x14ac:dyDescent="0.2">
      <c r="A991" s="25" t="str">
        <f t="shared" si="150"/>
        <v>Chan Thorwarth</v>
      </c>
      <c r="B991" s="25">
        <v>2136806068</v>
      </c>
      <c r="C991" s="25" t="s">
        <v>1241</v>
      </c>
      <c r="D991" s="25" t="s">
        <v>1906</v>
      </c>
      <c r="E991" s="25" t="s">
        <v>29</v>
      </c>
      <c r="F991" s="25">
        <v>75616</v>
      </c>
      <c r="G991" s="25">
        <f>COUNTIF([1]deals_closed!D:D,B991)</f>
        <v>13</v>
      </c>
      <c r="H991" s="26">
        <f>SUMIF([1]deals_closed!D:D,B991,[1]deals_closed!C:C)</f>
        <v>478069</v>
      </c>
      <c r="I991" s="26">
        <f>VLOOKUP(E991,'[1]2018_commission_structure-Start'!$A$22:$I$24,9,FALSE)</f>
        <v>600000</v>
      </c>
      <c r="J991" s="26">
        <f t="shared" si="151"/>
        <v>750000</v>
      </c>
      <c r="K991" s="26">
        <f t="shared" si="152"/>
        <v>900000</v>
      </c>
      <c r="L991" s="26">
        <f t="shared" si="153"/>
        <v>1200000</v>
      </c>
      <c r="M991" s="27">
        <f t="shared" si="154"/>
        <v>0.79678166666666672</v>
      </c>
      <c r="N991" s="25" t="str">
        <f t="shared" si="155"/>
        <v>0-100%</v>
      </c>
      <c r="O991" s="28">
        <f>MIN(H991,I991)*INDEX('[1]2018_commission_structure-Start'!$A$21:$I$24,MATCH($E991,'[1]2018_commission_structure-Start'!$A$21:$A$24,0),MATCH(O$1,'[1]2018_commission_structure-Start'!$A$21:$I$21,0))</f>
        <v>62148.97</v>
      </c>
      <c r="P991" s="26">
        <f>IF(H991&gt;I991,MIN(H991-I991,J991-I991)*INDEX('[1]2018_commission_structure-Start'!$A$21:$I$24,MATCH($E991,'[1]2018_commission_structure-Start'!$A$21:$A$24,0), MATCH(P$1,'[1]2018_commission_structure-Start'!$A$21:$I$21,0)),0)</f>
        <v>0</v>
      </c>
      <c r="Q991" s="26">
        <f>IF($H991&gt;J991,MIN($H991-J991,K991-J991)*INDEX('[1]2018_commission_structure-Start'!$A$21:$I$24,MATCH($E991,'[1]2018_commission_structure-Start'!$A$21:$A$24,0), MATCH(Q$1,'[1]2018_commission_structure-Start'!$A$21:$I$21,0)),0)</f>
        <v>0</v>
      </c>
      <c r="R991" s="26">
        <f>IF($H991&gt;K991,MIN($H991-K991,L991-K991)*INDEX('[1]2018_commission_structure-Start'!$A$21:$I$24,MATCH($E991,'[1]2018_commission_structure-Start'!$A$21:$A$24,0), MATCH(R$1,'[1]2018_commission_structure-Start'!$A$21:$I$21,0)),0)</f>
        <v>0</v>
      </c>
      <c r="S991" s="26">
        <f>IF(H991&gt;L991,(H991-L991)*INDEX('[1]2018_commission_structure-Start'!$A$21:$I$24,MATCH($E991,'[1]2018_commission_structure-Start'!$A$21:$A$24,0),MATCH(S$1,'[1]2018_commission_structure-Start'!$A$21:$I$21,0)),0)</f>
        <v>0</v>
      </c>
      <c r="T991" s="28">
        <f t="shared" si="156"/>
        <v>62148.97</v>
      </c>
      <c r="U991" s="28">
        <f t="shared" si="157"/>
        <v>137764.97</v>
      </c>
      <c r="V991" s="28">
        <f>MIN(H991,I991)*INDEX('[1]2018_commission_structure-Start'!$A$15:$J$18,MATCH($E991,'[1]2018_commission_structure-Start'!$A$15:$A$18,0),MATCH(V$1,'[1]2018_commission_structure-Start'!$A$15:$J$15,0))</f>
        <v>71710.349999999991</v>
      </c>
      <c r="W991" s="26">
        <f>IF($H991&gt;I991,MIN($H991-I991,J991-I991)*INDEX('[1]2018_commission_structure-Start'!$A$15:$J$18,MATCH($E991,'[1]2018_commission_structure-Start'!$A$15:$A$18,0),MATCH(W$1,'[1]2018_commission_structure-Start'!$A$15:$J$15,0)),0)</f>
        <v>0</v>
      </c>
      <c r="X991" s="26">
        <f>IF($H991&gt;J991,MIN($H991-J991,K991-J991)*INDEX('[1]2018_commission_structure-Start'!$A$15:$J$18,MATCH($E991,'[1]2018_commission_structure-Start'!$A$15:$A$18,0),MATCH(X$1,'[1]2018_commission_structure-Start'!$A$15:$J$15,0)),0)</f>
        <v>0</v>
      </c>
      <c r="Y991" s="26">
        <f>IF($H991&gt;K991,MIN($H991-K991,L991-K991)*INDEX('[1]2018_commission_structure-Start'!$A$15:$J$18,MATCH($E991,'[1]2018_commission_structure-Start'!$A$15:$A$18,0),MATCH(Y$1,'[1]2018_commission_structure-Start'!$A$15:$J$15,0)),0)</f>
        <v>0</v>
      </c>
      <c r="Z991" s="26">
        <f>IF(H991&gt;L991,(H991-L991)*INDEX('[1]2018_commission_structure-Start'!$A$21:$I$24,MATCH($E991,'[1]2018_commission_structure-Start'!$A$21:$A$24,0),MATCH(Z$1,'[1]2018_commission_structure-Start'!$A$21:$I$21,0)),0)</f>
        <v>0</v>
      </c>
      <c r="AA991" s="28">
        <f t="shared" si="158"/>
        <v>71710.349999999991</v>
      </c>
      <c r="AB991" s="28">
        <f t="shared" si="159"/>
        <v>147326.34999999998</v>
      </c>
    </row>
    <row r="992" spans="1:28" x14ac:dyDescent="0.2">
      <c r="A992" s="25" t="str">
        <f t="shared" si="150"/>
        <v>Karlie Wennington</v>
      </c>
      <c r="B992" s="25">
        <v>5395528121</v>
      </c>
      <c r="C992" s="25" t="s">
        <v>1907</v>
      </c>
      <c r="D992" s="25" t="s">
        <v>1908</v>
      </c>
      <c r="E992" s="25" t="s">
        <v>7</v>
      </c>
      <c r="F992" s="25">
        <v>37393</v>
      </c>
      <c r="G992" s="25">
        <f>COUNTIF([1]deals_closed!D:D,B992)</f>
        <v>26</v>
      </c>
      <c r="H992" s="26">
        <f>SUMIF([1]deals_closed!D:D,B992,[1]deals_closed!C:C)</f>
        <v>1029294</v>
      </c>
      <c r="I992" s="26">
        <f>VLOOKUP(E992,'[1]2018_commission_structure-Start'!$A$22:$I$24,9,FALSE)</f>
        <v>500000</v>
      </c>
      <c r="J992" s="26">
        <f t="shared" si="151"/>
        <v>625000</v>
      </c>
      <c r="K992" s="26">
        <f t="shared" si="152"/>
        <v>750000</v>
      </c>
      <c r="L992" s="26">
        <f t="shared" si="153"/>
        <v>1000000</v>
      </c>
      <c r="M992" s="27">
        <f t="shared" si="154"/>
        <v>2.0585879999999999</v>
      </c>
      <c r="N992" s="25" t="str">
        <f t="shared" si="155"/>
        <v>&gt;200%</v>
      </c>
      <c r="O992" s="28">
        <f>MIN(H992,I992)*INDEX('[1]2018_commission_structure-Start'!$A$21:$I$24,MATCH($E992,'[1]2018_commission_structure-Start'!$A$21:$A$24,0),MATCH(O$1,'[1]2018_commission_structure-Start'!$A$21:$I$21,0))</f>
        <v>50000</v>
      </c>
      <c r="P992" s="26">
        <f>IF(H992&gt;I992,MIN(H992-I992,J992-I992)*INDEX('[1]2018_commission_structure-Start'!$A$21:$I$24,MATCH($E992,'[1]2018_commission_structure-Start'!$A$21:$A$24,0), MATCH(P$1,'[1]2018_commission_structure-Start'!$A$21:$I$21,0)),0)</f>
        <v>18750</v>
      </c>
      <c r="Q992" s="26">
        <f>IF($H992&gt;J992,MIN($H992-J992,K992-J992)*INDEX('[1]2018_commission_structure-Start'!$A$21:$I$24,MATCH($E992,'[1]2018_commission_structure-Start'!$A$21:$A$24,0), MATCH(Q$1,'[1]2018_commission_structure-Start'!$A$21:$I$21,0)),0)</f>
        <v>22500</v>
      </c>
      <c r="R992" s="26">
        <f>IF($H992&gt;K992,MIN($H992-K992,L992-K992)*INDEX('[1]2018_commission_structure-Start'!$A$21:$I$24,MATCH($E992,'[1]2018_commission_structure-Start'!$A$21:$A$24,0), MATCH(R$1,'[1]2018_commission_structure-Start'!$A$21:$I$21,0)),0)</f>
        <v>55000</v>
      </c>
      <c r="S992" s="26">
        <f>IF(H992&gt;L992,(H992-L992)*INDEX('[1]2018_commission_structure-Start'!$A$21:$I$24,MATCH($E992,'[1]2018_commission_structure-Start'!$A$21:$A$24,0),MATCH(S$1,'[1]2018_commission_structure-Start'!$A$21:$I$21,0)),0)</f>
        <v>2929.4</v>
      </c>
      <c r="T992" s="28">
        <f t="shared" si="156"/>
        <v>149179.4</v>
      </c>
      <c r="U992" s="28">
        <f t="shared" si="157"/>
        <v>186572.4</v>
      </c>
      <c r="V992" s="28">
        <f>MIN(H992,I992)*INDEX('[1]2018_commission_structure-Start'!$A$15:$J$18,MATCH($E992,'[1]2018_commission_structure-Start'!$A$15:$A$18,0),MATCH(V$1,'[1]2018_commission_structure-Start'!$A$15:$J$15,0))</f>
        <v>60000</v>
      </c>
      <c r="W992" s="26">
        <f>IF($H992&gt;I992,MIN($H992-I992,J992-I992)*INDEX('[1]2018_commission_structure-Start'!$A$15:$J$18,MATCH($E992,'[1]2018_commission_structure-Start'!$A$15:$A$18,0),MATCH(W$1,'[1]2018_commission_structure-Start'!$A$15:$J$15,0)),0)</f>
        <v>21250</v>
      </c>
      <c r="X992" s="26">
        <f>IF($H992&gt;J992,MIN($H992-J992,K992-J992)*INDEX('[1]2018_commission_structure-Start'!$A$15:$J$18,MATCH($E992,'[1]2018_commission_structure-Start'!$A$15:$A$18,0),MATCH(X$1,'[1]2018_commission_structure-Start'!$A$15:$J$15,0)),0)</f>
        <v>25000</v>
      </c>
      <c r="Y992" s="26">
        <f>IF($H992&gt;K992,MIN($H992-K992,L992-K992)*INDEX('[1]2018_commission_structure-Start'!$A$15:$J$18,MATCH($E992,'[1]2018_commission_structure-Start'!$A$15:$A$18,0),MATCH(Y$1,'[1]2018_commission_structure-Start'!$A$15:$J$15,0)),0)</f>
        <v>55000</v>
      </c>
      <c r="Z992" s="26">
        <f>IF(H992&gt;L992,(H992-L992)*INDEX('[1]2018_commission_structure-Start'!$A$21:$I$24,MATCH($E992,'[1]2018_commission_structure-Start'!$A$21:$A$24,0),MATCH(Z$1,'[1]2018_commission_structure-Start'!$A$21:$I$21,0)),0)</f>
        <v>2929.4</v>
      </c>
      <c r="AA992" s="28">
        <f t="shared" si="158"/>
        <v>164179.4</v>
      </c>
      <c r="AB992" s="28">
        <f t="shared" si="159"/>
        <v>201572.4</v>
      </c>
    </row>
    <row r="993" spans="1:28" x14ac:dyDescent="0.2">
      <c r="A993" s="25" t="str">
        <f t="shared" si="150"/>
        <v>Scot Lethem</v>
      </c>
      <c r="B993" s="25">
        <v>8256403403</v>
      </c>
      <c r="C993" s="25" t="s">
        <v>1605</v>
      </c>
      <c r="D993" s="25" t="s">
        <v>1909</v>
      </c>
      <c r="E993" s="25" t="s">
        <v>10</v>
      </c>
      <c r="F993" s="25">
        <v>116569</v>
      </c>
      <c r="G993" s="25">
        <f>COUNTIF([1]deals_closed!D:D,B993)</f>
        <v>31</v>
      </c>
      <c r="H993" s="26">
        <f>SUMIF([1]deals_closed!D:D,B993,[1]deals_closed!C:C)</f>
        <v>1224207</v>
      </c>
      <c r="I993" s="26">
        <f>VLOOKUP(E993,'[1]2018_commission_structure-Start'!$A$22:$I$24,9,FALSE)</f>
        <v>750000</v>
      </c>
      <c r="J993" s="26">
        <f t="shared" si="151"/>
        <v>937500</v>
      </c>
      <c r="K993" s="26">
        <f t="shared" si="152"/>
        <v>1125000</v>
      </c>
      <c r="L993" s="26">
        <f t="shared" si="153"/>
        <v>1500000</v>
      </c>
      <c r="M993" s="27">
        <f t="shared" si="154"/>
        <v>1.6322760000000001</v>
      </c>
      <c r="N993" s="25" t="str">
        <f t="shared" si="155"/>
        <v>150-200%</v>
      </c>
      <c r="O993" s="28">
        <f>MIN(H993,I993)*INDEX('[1]2018_commission_structure-Start'!$A$21:$I$24,MATCH($E993,'[1]2018_commission_structure-Start'!$A$21:$A$24,0),MATCH(O$1,'[1]2018_commission_structure-Start'!$A$21:$I$21,0))</f>
        <v>112500</v>
      </c>
      <c r="P993" s="26">
        <f>IF(H993&gt;I993,MIN(H993-I993,J993-I993)*INDEX('[1]2018_commission_structure-Start'!$A$21:$I$24,MATCH($E993,'[1]2018_commission_structure-Start'!$A$21:$A$24,0), MATCH(P$1,'[1]2018_commission_structure-Start'!$A$21:$I$21,0)),0)</f>
        <v>35625</v>
      </c>
      <c r="Q993" s="26">
        <f>IF($H993&gt;J993,MIN($H993-J993,K993-J993)*INDEX('[1]2018_commission_structure-Start'!$A$21:$I$24,MATCH($E993,'[1]2018_commission_structure-Start'!$A$21:$A$24,0), MATCH(Q$1,'[1]2018_commission_structure-Start'!$A$21:$I$21,0)),0)</f>
        <v>43125</v>
      </c>
      <c r="R993" s="26">
        <f>IF($H993&gt;K993,MIN($H993-K993,L993-K993)*INDEX('[1]2018_commission_structure-Start'!$A$21:$I$24,MATCH($E993,'[1]2018_commission_structure-Start'!$A$21:$A$24,0), MATCH(R$1,'[1]2018_commission_structure-Start'!$A$21:$I$21,0)),0)</f>
        <v>29762.1</v>
      </c>
      <c r="S993" s="26">
        <f>IF(H993&gt;L993,(H993-L993)*INDEX('[1]2018_commission_structure-Start'!$A$21:$I$24,MATCH($E993,'[1]2018_commission_structure-Start'!$A$21:$A$24,0),MATCH(S$1,'[1]2018_commission_structure-Start'!$A$21:$I$21,0)),0)</f>
        <v>0</v>
      </c>
      <c r="T993" s="28">
        <f t="shared" si="156"/>
        <v>221012.1</v>
      </c>
      <c r="U993" s="28">
        <f t="shared" si="157"/>
        <v>337581.1</v>
      </c>
      <c r="V993" s="28">
        <f>MIN(H993,I993)*INDEX('[1]2018_commission_structure-Start'!$A$15:$J$18,MATCH($E993,'[1]2018_commission_structure-Start'!$A$15:$A$18,0),MATCH(V$1,'[1]2018_commission_structure-Start'!$A$15:$J$15,0))</f>
        <v>112500</v>
      </c>
      <c r="W993" s="26">
        <f>IF($H993&gt;I993,MIN($H993-I993,J993-I993)*INDEX('[1]2018_commission_structure-Start'!$A$15:$J$18,MATCH($E993,'[1]2018_commission_structure-Start'!$A$15:$A$18,0),MATCH(W$1,'[1]2018_commission_structure-Start'!$A$15:$J$15,0)),0)</f>
        <v>41250</v>
      </c>
      <c r="X993" s="26">
        <f>IF($H993&gt;J993,MIN($H993-J993,K993-J993)*INDEX('[1]2018_commission_structure-Start'!$A$15:$J$18,MATCH($E993,'[1]2018_commission_structure-Start'!$A$15:$A$18,0),MATCH(X$1,'[1]2018_commission_structure-Start'!$A$15:$J$15,0)),0)</f>
        <v>46875</v>
      </c>
      <c r="Y993" s="26">
        <f>IF($H993&gt;K993,MIN($H993-K993,L993-K993)*INDEX('[1]2018_commission_structure-Start'!$A$15:$J$18,MATCH($E993,'[1]2018_commission_structure-Start'!$A$15:$A$18,0),MATCH(Y$1,'[1]2018_commission_structure-Start'!$A$15:$J$15,0)),0)</f>
        <v>32738.31</v>
      </c>
      <c r="Z993" s="26">
        <f>IF(H993&gt;L993,(H993-L993)*INDEX('[1]2018_commission_structure-Start'!$A$21:$I$24,MATCH($E993,'[1]2018_commission_structure-Start'!$A$21:$A$24,0),MATCH(Z$1,'[1]2018_commission_structure-Start'!$A$21:$I$21,0)),0)</f>
        <v>0</v>
      </c>
      <c r="AA993" s="28">
        <f t="shared" si="158"/>
        <v>233363.31</v>
      </c>
      <c r="AB993" s="28">
        <f t="shared" si="159"/>
        <v>349932.31</v>
      </c>
    </row>
    <row r="994" spans="1:28" x14ac:dyDescent="0.2">
      <c r="A994" s="25" t="str">
        <f t="shared" si="150"/>
        <v>Monique Hammelberg</v>
      </c>
      <c r="B994" s="25">
        <v>3101620996</v>
      </c>
      <c r="C994" s="25" t="s">
        <v>1910</v>
      </c>
      <c r="D994" s="25" t="s">
        <v>1911</v>
      </c>
      <c r="E994" s="25" t="s">
        <v>10</v>
      </c>
      <c r="F994" s="25">
        <v>96589</v>
      </c>
      <c r="G994" s="25">
        <f>COUNTIF([1]deals_closed!D:D,B994)</f>
        <v>20</v>
      </c>
      <c r="H994" s="26">
        <f>SUMIF([1]deals_closed!D:D,B994,[1]deals_closed!C:C)</f>
        <v>634736</v>
      </c>
      <c r="I994" s="26">
        <f>VLOOKUP(E994,'[1]2018_commission_structure-Start'!$A$22:$I$24,9,FALSE)</f>
        <v>750000</v>
      </c>
      <c r="J994" s="26">
        <f t="shared" si="151"/>
        <v>937500</v>
      </c>
      <c r="K994" s="26">
        <f t="shared" si="152"/>
        <v>1125000</v>
      </c>
      <c r="L994" s="26">
        <f t="shared" si="153"/>
        <v>1500000</v>
      </c>
      <c r="M994" s="27">
        <f t="shared" si="154"/>
        <v>0.84631466666666666</v>
      </c>
      <c r="N994" s="25" t="str">
        <f t="shared" si="155"/>
        <v>0-100%</v>
      </c>
      <c r="O994" s="28">
        <f>MIN(H994,I994)*INDEX('[1]2018_commission_structure-Start'!$A$21:$I$24,MATCH($E994,'[1]2018_commission_structure-Start'!$A$21:$A$24,0),MATCH(O$1,'[1]2018_commission_structure-Start'!$A$21:$I$21,0))</f>
        <v>95210.4</v>
      </c>
      <c r="P994" s="26">
        <f>IF(H994&gt;I994,MIN(H994-I994,J994-I994)*INDEX('[1]2018_commission_structure-Start'!$A$21:$I$24,MATCH($E994,'[1]2018_commission_structure-Start'!$A$21:$A$24,0), MATCH(P$1,'[1]2018_commission_structure-Start'!$A$21:$I$21,0)),0)</f>
        <v>0</v>
      </c>
      <c r="Q994" s="26">
        <f>IF($H994&gt;J994,MIN($H994-J994,K994-J994)*INDEX('[1]2018_commission_structure-Start'!$A$21:$I$24,MATCH($E994,'[1]2018_commission_structure-Start'!$A$21:$A$24,0), MATCH(Q$1,'[1]2018_commission_structure-Start'!$A$21:$I$21,0)),0)</f>
        <v>0</v>
      </c>
      <c r="R994" s="26">
        <f>IF($H994&gt;K994,MIN($H994-K994,L994-K994)*INDEX('[1]2018_commission_structure-Start'!$A$21:$I$24,MATCH($E994,'[1]2018_commission_structure-Start'!$A$21:$A$24,0), MATCH(R$1,'[1]2018_commission_structure-Start'!$A$21:$I$21,0)),0)</f>
        <v>0</v>
      </c>
      <c r="S994" s="26">
        <f>IF(H994&gt;L994,(H994-L994)*INDEX('[1]2018_commission_structure-Start'!$A$21:$I$24,MATCH($E994,'[1]2018_commission_structure-Start'!$A$21:$A$24,0),MATCH(S$1,'[1]2018_commission_structure-Start'!$A$21:$I$21,0)),0)</f>
        <v>0</v>
      </c>
      <c r="T994" s="28">
        <f t="shared" si="156"/>
        <v>95210.4</v>
      </c>
      <c r="U994" s="28">
        <f t="shared" si="157"/>
        <v>191799.4</v>
      </c>
      <c r="V994" s="28">
        <f>MIN(H994,I994)*INDEX('[1]2018_commission_structure-Start'!$A$15:$J$18,MATCH($E994,'[1]2018_commission_structure-Start'!$A$15:$A$18,0),MATCH(V$1,'[1]2018_commission_structure-Start'!$A$15:$J$15,0))</f>
        <v>95210.4</v>
      </c>
      <c r="W994" s="26">
        <f>IF($H994&gt;I994,MIN($H994-I994,J994-I994)*INDEX('[1]2018_commission_structure-Start'!$A$15:$J$18,MATCH($E994,'[1]2018_commission_structure-Start'!$A$15:$A$18,0),MATCH(W$1,'[1]2018_commission_structure-Start'!$A$15:$J$15,0)),0)</f>
        <v>0</v>
      </c>
      <c r="X994" s="26">
        <f>IF($H994&gt;J994,MIN($H994-J994,K994-J994)*INDEX('[1]2018_commission_structure-Start'!$A$15:$J$18,MATCH($E994,'[1]2018_commission_structure-Start'!$A$15:$A$18,0),MATCH(X$1,'[1]2018_commission_structure-Start'!$A$15:$J$15,0)),0)</f>
        <v>0</v>
      </c>
      <c r="Y994" s="26">
        <f>IF($H994&gt;K994,MIN($H994-K994,L994-K994)*INDEX('[1]2018_commission_structure-Start'!$A$15:$J$18,MATCH($E994,'[1]2018_commission_structure-Start'!$A$15:$A$18,0),MATCH(Y$1,'[1]2018_commission_structure-Start'!$A$15:$J$15,0)),0)</f>
        <v>0</v>
      </c>
      <c r="Z994" s="26">
        <f>IF(H994&gt;L994,(H994-L994)*INDEX('[1]2018_commission_structure-Start'!$A$21:$I$24,MATCH($E994,'[1]2018_commission_structure-Start'!$A$21:$A$24,0),MATCH(Z$1,'[1]2018_commission_structure-Start'!$A$21:$I$21,0)),0)</f>
        <v>0</v>
      </c>
      <c r="AA994" s="28">
        <f t="shared" si="158"/>
        <v>95210.4</v>
      </c>
      <c r="AB994" s="28">
        <f t="shared" si="159"/>
        <v>191799.4</v>
      </c>
    </row>
    <row r="995" spans="1:28" x14ac:dyDescent="0.2">
      <c r="A995" s="25" t="str">
        <f t="shared" si="150"/>
        <v>Chen Dicker</v>
      </c>
      <c r="B995" s="25">
        <v>7166957409</v>
      </c>
      <c r="C995" s="25" t="s">
        <v>1912</v>
      </c>
      <c r="D995" s="25" t="s">
        <v>1913</v>
      </c>
      <c r="E995" s="25" t="s">
        <v>10</v>
      </c>
      <c r="F995" s="25">
        <v>113321</v>
      </c>
      <c r="G995" s="25">
        <f>COUNTIF([1]deals_closed!D:D,B995)</f>
        <v>14</v>
      </c>
      <c r="H995" s="26">
        <f>SUMIF([1]deals_closed!D:D,B995,[1]deals_closed!C:C)</f>
        <v>489227</v>
      </c>
      <c r="I995" s="26">
        <f>VLOOKUP(E995,'[1]2018_commission_structure-Start'!$A$22:$I$24,9,FALSE)</f>
        <v>750000</v>
      </c>
      <c r="J995" s="26">
        <f t="shared" si="151"/>
        <v>937500</v>
      </c>
      <c r="K995" s="26">
        <f t="shared" si="152"/>
        <v>1125000</v>
      </c>
      <c r="L995" s="26">
        <f t="shared" si="153"/>
        <v>1500000</v>
      </c>
      <c r="M995" s="27">
        <f t="shared" si="154"/>
        <v>0.6523026666666667</v>
      </c>
      <c r="N995" s="25" t="str">
        <f t="shared" si="155"/>
        <v>0-100%</v>
      </c>
      <c r="O995" s="28">
        <f>MIN(H995,I995)*INDEX('[1]2018_commission_structure-Start'!$A$21:$I$24,MATCH($E995,'[1]2018_commission_structure-Start'!$A$21:$A$24,0),MATCH(O$1,'[1]2018_commission_structure-Start'!$A$21:$I$21,0))</f>
        <v>73384.05</v>
      </c>
      <c r="P995" s="26">
        <f>IF(H995&gt;I995,MIN(H995-I995,J995-I995)*INDEX('[1]2018_commission_structure-Start'!$A$21:$I$24,MATCH($E995,'[1]2018_commission_structure-Start'!$A$21:$A$24,0), MATCH(P$1,'[1]2018_commission_structure-Start'!$A$21:$I$21,0)),0)</f>
        <v>0</v>
      </c>
      <c r="Q995" s="26">
        <f>IF($H995&gt;J995,MIN($H995-J995,K995-J995)*INDEX('[1]2018_commission_structure-Start'!$A$21:$I$24,MATCH($E995,'[1]2018_commission_structure-Start'!$A$21:$A$24,0), MATCH(Q$1,'[1]2018_commission_structure-Start'!$A$21:$I$21,0)),0)</f>
        <v>0</v>
      </c>
      <c r="R995" s="26">
        <f>IF($H995&gt;K995,MIN($H995-K995,L995-K995)*INDEX('[1]2018_commission_structure-Start'!$A$21:$I$24,MATCH($E995,'[1]2018_commission_structure-Start'!$A$21:$A$24,0), MATCH(R$1,'[1]2018_commission_structure-Start'!$A$21:$I$21,0)),0)</f>
        <v>0</v>
      </c>
      <c r="S995" s="26">
        <f>IF(H995&gt;L995,(H995-L995)*INDEX('[1]2018_commission_structure-Start'!$A$21:$I$24,MATCH($E995,'[1]2018_commission_structure-Start'!$A$21:$A$24,0),MATCH(S$1,'[1]2018_commission_structure-Start'!$A$21:$I$21,0)),0)</f>
        <v>0</v>
      </c>
      <c r="T995" s="28">
        <f t="shared" si="156"/>
        <v>73384.05</v>
      </c>
      <c r="U995" s="28">
        <f t="shared" si="157"/>
        <v>186705.05</v>
      </c>
      <c r="V995" s="28">
        <f>MIN(H995,I995)*INDEX('[1]2018_commission_structure-Start'!$A$15:$J$18,MATCH($E995,'[1]2018_commission_structure-Start'!$A$15:$A$18,0),MATCH(V$1,'[1]2018_commission_structure-Start'!$A$15:$J$15,0))</f>
        <v>73384.05</v>
      </c>
      <c r="W995" s="26">
        <f>IF($H995&gt;I995,MIN($H995-I995,J995-I995)*INDEX('[1]2018_commission_structure-Start'!$A$15:$J$18,MATCH($E995,'[1]2018_commission_structure-Start'!$A$15:$A$18,0),MATCH(W$1,'[1]2018_commission_structure-Start'!$A$15:$J$15,0)),0)</f>
        <v>0</v>
      </c>
      <c r="X995" s="26">
        <f>IF($H995&gt;J995,MIN($H995-J995,K995-J995)*INDEX('[1]2018_commission_structure-Start'!$A$15:$J$18,MATCH($E995,'[1]2018_commission_structure-Start'!$A$15:$A$18,0),MATCH(X$1,'[1]2018_commission_structure-Start'!$A$15:$J$15,0)),0)</f>
        <v>0</v>
      </c>
      <c r="Y995" s="26">
        <f>IF($H995&gt;K995,MIN($H995-K995,L995-K995)*INDEX('[1]2018_commission_structure-Start'!$A$15:$J$18,MATCH($E995,'[1]2018_commission_structure-Start'!$A$15:$A$18,0),MATCH(Y$1,'[1]2018_commission_structure-Start'!$A$15:$J$15,0)),0)</f>
        <v>0</v>
      </c>
      <c r="Z995" s="26">
        <f>IF(H995&gt;L995,(H995-L995)*INDEX('[1]2018_commission_structure-Start'!$A$21:$I$24,MATCH($E995,'[1]2018_commission_structure-Start'!$A$21:$A$24,0),MATCH(Z$1,'[1]2018_commission_structure-Start'!$A$21:$I$21,0)),0)</f>
        <v>0</v>
      </c>
      <c r="AA995" s="28">
        <f t="shared" si="158"/>
        <v>73384.05</v>
      </c>
      <c r="AB995" s="28">
        <f t="shared" si="159"/>
        <v>186705.05</v>
      </c>
    </row>
    <row r="996" spans="1:28" x14ac:dyDescent="0.2">
      <c r="A996" s="25" t="str">
        <f t="shared" si="150"/>
        <v>Arleen Freezor</v>
      </c>
      <c r="B996" s="25">
        <v>8154943166</v>
      </c>
      <c r="C996" s="25" t="s">
        <v>1914</v>
      </c>
      <c r="D996" s="25" t="s">
        <v>1915</v>
      </c>
      <c r="E996" s="25" t="s">
        <v>7</v>
      </c>
      <c r="F996" s="25">
        <v>38259</v>
      </c>
      <c r="G996" s="25">
        <f>COUNTIF([1]deals_closed!D:D,B996)</f>
        <v>14</v>
      </c>
      <c r="H996" s="26">
        <f>SUMIF([1]deals_closed!D:D,B996,[1]deals_closed!C:C)</f>
        <v>518943</v>
      </c>
      <c r="I996" s="26">
        <f>VLOOKUP(E996,'[1]2018_commission_structure-Start'!$A$22:$I$24,9,FALSE)</f>
        <v>500000</v>
      </c>
      <c r="J996" s="26">
        <f t="shared" si="151"/>
        <v>625000</v>
      </c>
      <c r="K996" s="26">
        <f t="shared" si="152"/>
        <v>750000</v>
      </c>
      <c r="L996" s="26">
        <f t="shared" si="153"/>
        <v>1000000</v>
      </c>
      <c r="M996" s="27">
        <f t="shared" si="154"/>
        <v>1.0378860000000001</v>
      </c>
      <c r="N996" s="25" t="str">
        <f t="shared" si="155"/>
        <v>100-125%</v>
      </c>
      <c r="O996" s="28">
        <f>MIN(H996,I996)*INDEX('[1]2018_commission_structure-Start'!$A$21:$I$24,MATCH($E996,'[1]2018_commission_structure-Start'!$A$21:$A$24,0),MATCH(O$1,'[1]2018_commission_structure-Start'!$A$21:$I$21,0))</f>
        <v>50000</v>
      </c>
      <c r="P996" s="26">
        <f>IF(H996&gt;I996,MIN(H996-I996,J996-I996)*INDEX('[1]2018_commission_structure-Start'!$A$21:$I$24,MATCH($E996,'[1]2018_commission_structure-Start'!$A$21:$A$24,0), MATCH(P$1,'[1]2018_commission_structure-Start'!$A$21:$I$21,0)),0)</f>
        <v>2841.45</v>
      </c>
      <c r="Q996" s="26">
        <f>IF($H996&gt;J996,MIN($H996-J996,K996-J996)*INDEX('[1]2018_commission_structure-Start'!$A$21:$I$24,MATCH($E996,'[1]2018_commission_structure-Start'!$A$21:$A$24,0), MATCH(Q$1,'[1]2018_commission_structure-Start'!$A$21:$I$21,0)),0)</f>
        <v>0</v>
      </c>
      <c r="R996" s="26">
        <f>IF($H996&gt;K996,MIN($H996-K996,L996-K996)*INDEX('[1]2018_commission_structure-Start'!$A$21:$I$24,MATCH($E996,'[1]2018_commission_structure-Start'!$A$21:$A$24,0), MATCH(R$1,'[1]2018_commission_structure-Start'!$A$21:$I$21,0)),0)</f>
        <v>0</v>
      </c>
      <c r="S996" s="26">
        <f>IF(H996&gt;L996,(H996-L996)*INDEX('[1]2018_commission_structure-Start'!$A$21:$I$24,MATCH($E996,'[1]2018_commission_structure-Start'!$A$21:$A$24,0),MATCH(S$1,'[1]2018_commission_structure-Start'!$A$21:$I$21,0)),0)</f>
        <v>0</v>
      </c>
      <c r="T996" s="28">
        <f t="shared" si="156"/>
        <v>52841.45</v>
      </c>
      <c r="U996" s="28">
        <f t="shared" si="157"/>
        <v>91100.45</v>
      </c>
      <c r="V996" s="28">
        <f>MIN(H996,I996)*INDEX('[1]2018_commission_structure-Start'!$A$15:$J$18,MATCH($E996,'[1]2018_commission_structure-Start'!$A$15:$A$18,0),MATCH(V$1,'[1]2018_commission_structure-Start'!$A$15:$J$15,0))</f>
        <v>60000</v>
      </c>
      <c r="W996" s="26">
        <f>IF($H996&gt;I996,MIN($H996-I996,J996-I996)*INDEX('[1]2018_commission_structure-Start'!$A$15:$J$18,MATCH($E996,'[1]2018_commission_structure-Start'!$A$15:$A$18,0),MATCH(W$1,'[1]2018_commission_structure-Start'!$A$15:$J$15,0)),0)</f>
        <v>3220.3100000000004</v>
      </c>
      <c r="X996" s="26">
        <f>IF($H996&gt;J996,MIN($H996-J996,K996-J996)*INDEX('[1]2018_commission_structure-Start'!$A$15:$J$18,MATCH($E996,'[1]2018_commission_structure-Start'!$A$15:$A$18,0),MATCH(X$1,'[1]2018_commission_structure-Start'!$A$15:$J$15,0)),0)</f>
        <v>0</v>
      </c>
      <c r="Y996" s="26">
        <f>IF($H996&gt;K996,MIN($H996-K996,L996-K996)*INDEX('[1]2018_commission_structure-Start'!$A$15:$J$18,MATCH($E996,'[1]2018_commission_structure-Start'!$A$15:$A$18,0),MATCH(Y$1,'[1]2018_commission_structure-Start'!$A$15:$J$15,0)),0)</f>
        <v>0</v>
      </c>
      <c r="Z996" s="26">
        <f>IF(H996&gt;L996,(H996-L996)*INDEX('[1]2018_commission_structure-Start'!$A$21:$I$24,MATCH($E996,'[1]2018_commission_structure-Start'!$A$21:$A$24,0),MATCH(Z$1,'[1]2018_commission_structure-Start'!$A$21:$I$21,0)),0)</f>
        <v>0</v>
      </c>
      <c r="AA996" s="28">
        <f t="shared" si="158"/>
        <v>63220.31</v>
      </c>
      <c r="AB996" s="28">
        <f t="shared" si="159"/>
        <v>101479.31</v>
      </c>
    </row>
    <row r="997" spans="1:28" x14ac:dyDescent="0.2">
      <c r="A997" s="25" t="str">
        <f t="shared" si="150"/>
        <v>Trevor Greschik</v>
      </c>
      <c r="B997" s="25">
        <v>3772653790</v>
      </c>
      <c r="C997" s="25" t="s">
        <v>1916</v>
      </c>
      <c r="D997" s="25" t="s">
        <v>1917</v>
      </c>
      <c r="E997" s="25" t="s">
        <v>29</v>
      </c>
      <c r="F997" s="25">
        <v>68355</v>
      </c>
      <c r="G997" s="25">
        <f>COUNTIF([1]deals_closed!D:D,B997)</f>
        <v>22</v>
      </c>
      <c r="H997" s="26">
        <f>SUMIF([1]deals_closed!D:D,B997,[1]deals_closed!C:C)</f>
        <v>877959</v>
      </c>
      <c r="I997" s="26">
        <f>VLOOKUP(E997,'[1]2018_commission_structure-Start'!$A$22:$I$24,9,FALSE)</f>
        <v>600000</v>
      </c>
      <c r="J997" s="26">
        <f t="shared" si="151"/>
        <v>750000</v>
      </c>
      <c r="K997" s="26">
        <f t="shared" si="152"/>
        <v>900000</v>
      </c>
      <c r="L997" s="26">
        <f t="shared" si="153"/>
        <v>1200000</v>
      </c>
      <c r="M997" s="27">
        <f t="shared" si="154"/>
        <v>1.463265</v>
      </c>
      <c r="N997" s="25" t="str">
        <f t="shared" si="155"/>
        <v>125-150%</v>
      </c>
      <c r="O997" s="28">
        <f>MIN(H997,I997)*INDEX('[1]2018_commission_structure-Start'!$A$21:$I$24,MATCH($E997,'[1]2018_commission_structure-Start'!$A$21:$A$24,0),MATCH(O$1,'[1]2018_commission_structure-Start'!$A$21:$I$21,0))</f>
        <v>78000</v>
      </c>
      <c r="P997" s="26">
        <f>IF(H997&gt;I997,MIN(H997-I997,J997-I997)*INDEX('[1]2018_commission_structure-Start'!$A$21:$I$24,MATCH($E997,'[1]2018_commission_structure-Start'!$A$21:$A$24,0), MATCH(P$1,'[1]2018_commission_structure-Start'!$A$21:$I$21,0)),0)</f>
        <v>25500.000000000004</v>
      </c>
      <c r="Q997" s="26">
        <f>IF($H997&gt;J997,MIN($H997-J997,K997-J997)*INDEX('[1]2018_commission_structure-Start'!$A$21:$I$24,MATCH($E997,'[1]2018_commission_structure-Start'!$A$21:$A$24,0), MATCH(Q$1,'[1]2018_commission_structure-Start'!$A$21:$I$21,0)),0)</f>
        <v>26871.39</v>
      </c>
      <c r="R997" s="26">
        <f>IF($H997&gt;K997,MIN($H997-K997,L997-K997)*INDEX('[1]2018_commission_structure-Start'!$A$21:$I$24,MATCH($E997,'[1]2018_commission_structure-Start'!$A$21:$A$24,0), MATCH(R$1,'[1]2018_commission_structure-Start'!$A$21:$I$21,0)),0)</f>
        <v>0</v>
      </c>
      <c r="S997" s="26">
        <f>IF(H997&gt;L997,(H997-L997)*INDEX('[1]2018_commission_structure-Start'!$A$21:$I$24,MATCH($E997,'[1]2018_commission_structure-Start'!$A$21:$A$24,0),MATCH(S$1,'[1]2018_commission_structure-Start'!$A$21:$I$21,0)),0)</f>
        <v>0</v>
      </c>
      <c r="T997" s="28">
        <f t="shared" si="156"/>
        <v>130371.39</v>
      </c>
      <c r="U997" s="28">
        <f t="shared" si="157"/>
        <v>198726.39</v>
      </c>
      <c r="V997" s="28">
        <f>MIN(H997,I997)*INDEX('[1]2018_commission_structure-Start'!$A$15:$J$18,MATCH($E997,'[1]2018_commission_structure-Start'!$A$15:$A$18,0),MATCH(V$1,'[1]2018_commission_structure-Start'!$A$15:$J$15,0))</f>
        <v>90000</v>
      </c>
      <c r="W997" s="26">
        <f>IF($H997&gt;I997,MIN($H997-I997,J997-I997)*INDEX('[1]2018_commission_structure-Start'!$A$15:$J$18,MATCH($E997,'[1]2018_commission_structure-Start'!$A$15:$A$18,0),MATCH(W$1,'[1]2018_commission_structure-Start'!$A$15:$J$15,0)),0)</f>
        <v>27000</v>
      </c>
      <c r="X997" s="26">
        <f>IF($H997&gt;J997,MIN($H997-J997,K997-J997)*INDEX('[1]2018_commission_structure-Start'!$A$15:$J$18,MATCH($E997,'[1]2018_commission_structure-Start'!$A$15:$A$18,0),MATCH(X$1,'[1]2018_commission_structure-Start'!$A$15:$J$15,0)),0)</f>
        <v>31989.75</v>
      </c>
      <c r="Y997" s="26">
        <f>IF($H997&gt;K997,MIN($H997-K997,L997-K997)*INDEX('[1]2018_commission_structure-Start'!$A$15:$J$18,MATCH($E997,'[1]2018_commission_structure-Start'!$A$15:$A$18,0),MATCH(Y$1,'[1]2018_commission_structure-Start'!$A$15:$J$15,0)),0)</f>
        <v>0</v>
      </c>
      <c r="Z997" s="26">
        <f>IF(H997&gt;L997,(H997-L997)*INDEX('[1]2018_commission_structure-Start'!$A$21:$I$24,MATCH($E997,'[1]2018_commission_structure-Start'!$A$21:$A$24,0),MATCH(Z$1,'[1]2018_commission_structure-Start'!$A$21:$I$21,0)),0)</f>
        <v>0</v>
      </c>
      <c r="AA997" s="28">
        <f t="shared" si="158"/>
        <v>148989.75</v>
      </c>
      <c r="AB997" s="28">
        <f t="shared" si="159"/>
        <v>217344.75</v>
      </c>
    </row>
    <row r="998" spans="1:28" x14ac:dyDescent="0.2">
      <c r="A998" s="25" t="str">
        <f t="shared" si="150"/>
        <v>Burch Chat</v>
      </c>
      <c r="B998" s="25">
        <v>3642452728</v>
      </c>
      <c r="C998" s="25" t="s">
        <v>1918</v>
      </c>
      <c r="D998" s="25" t="s">
        <v>1919</v>
      </c>
      <c r="E998" s="25" t="s">
        <v>10</v>
      </c>
      <c r="F998" s="25">
        <v>84611</v>
      </c>
      <c r="G998" s="25">
        <f>COUNTIF([1]deals_closed!D:D,B998)</f>
        <v>18</v>
      </c>
      <c r="H998" s="26">
        <f>SUMIF([1]deals_closed!D:D,B998,[1]deals_closed!C:C)</f>
        <v>677142</v>
      </c>
      <c r="I998" s="26">
        <f>VLOOKUP(E998,'[1]2018_commission_structure-Start'!$A$22:$I$24,9,FALSE)</f>
        <v>750000</v>
      </c>
      <c r="J998" s="26">
        <f t="shared" si="151"/>
        <v>937500</v>
      </c>
      <c r="K998" s="26">
        <f t="shared" si="152"/>
        <v>1125000</v>
      </c>
      <c r="L998" s="26">
        <f t="shared" si="153"/>
        <v>1500000</v>
      </c>
      <c r="M998" s="27">
        <f t="shared" si="154"/>
        <v>0.90285599999999999</v>
      </c>
      <c r="N998" s="25" t="str">
        <f t="shared" si="155"/>
        <v>0-100%</v>
      </c>
      <c r="O998" s="28">
        <f>MIN(H998,I998)*INDEX('[1]2018_commission_structure-Start'!$A$21:$I$24,MATCH($E998,'[1]2018_commission_structure-Start'!$A$21:$A$24,0),MATCH(O$1,'[1]2018_commission_structure-Start'!$A$21:$I$21,0))</f>
        <v>101571.3</v>
      </c>
      <c r="P998" s="26">
        <f>IF(H998&gt;I998,MIN(H998-I998,J998-I998)*INDEX('[1]2018_commission_structure-Start'!$A$21:$I$24,MATCH($E998,'[1]2018_commission_structure-Start'!$A$21:$A$24,0), MATCH(P$1,'[1]2018_commission_structure-Start'!$A$21:$I$21,0)),0)</f>
        <v>0</v>
      </c>
      <c r="Q998" s="26">
        <f>IF($H998&gt;J998,MIN($H998-J998,K998-J998)*INDEX('[1]2018_commission_structure-Start'!$A$21:$I$24,MATCH($E998,'[1]2018_commission_structure-Start'!$A$21:$A$24,0), MATCH(Q$1,'[1]2018_commission_structure-Start'!$A$21:$I$21,0)),0)</f>
        <v>0</v>
      </c>
      <c r="R998" s="26">
        <f>IF($H998&gt;K998,MIN($H998-K998,L998-K998)*INDEX('[1]2018_commission_structure-Start'!$A$21:$I$24,MATCH($E998,'[1]2018_commission_structure-Start'!$A$21:$A$24,0), MATCH(R$1,'[1]2018_commission_structure-Start'!$A$21:$I$21,0)),0)</f>
        <v>0</v>
      </c>
      <c r="S998" s="26">
        <f>IF(H998&gt;L998,(H998-L998)*INDEX('[1]2018_commission_structure-Start'!$A$21:$I$24,MATCH($E998,'[1]2018_commission_structure-Start'!$A$21:$A$24,0),MATCH(S$1,'[1]2018_commission_structure-Start'!$A$21:$I$21,0)),0)</f>
        <v>0</v>
      </c>
      <c r="T998" s="28">
        <f t="shared" si="156"/>
        <v>101571.3</v>
      </c>
      <c r="U998" s="28">
        <f t="shared" si="157"/>
        <v>186182.3</v>
      </c>
      <c r="V998" s="28">
        <f>MIN(H998,I998)*INDEX('[1]2018_commission_structure-Start'!$A$15:$J$18,MATCH($E998,'[1]2018_commission_structure-Start'!$A$15:$A$18,0),MATCH(V$1,'[1]2018_commission_structure-Start'!$A$15:$J$15,0))</f>
        <v>101571.3</v>
      </c>
      <c r="W998" s="26">
        <f>IF($H998&gt;I998,MIN($H998-I998,J998-I998)*INDEX('[1]2018_commission_structure-Start'!$A$15:$J$18,MATCH($E998,'[1]2018_commission_structure-Start'!$A$15:$A$18,0),MATCH(W$1,'[1]2018_commission_structure-Start'!$A$15:$J$15,0)),0)</f>
        <v>0</v>
      </c>
      <c r="X998" s="26">
        <f>IF($H998&gt;J998,MIN($H998-J998,K998-J998)*INDEX('[1]2018_commission_structure-Start'!$A$15:$J$18,MATCH($E998,'[1]2018_commission_structure-Start'!$A$15:$A$18,0),MATCH(X$1,'[1]2018_commission_structure-Start'!$A$15:$J$15,0)),0)</f>
        <v>0</v>
      </c>
      <c r="Y998" s="26">
        <f>IF($H998&gt;K998,MIN($H998-K998,L998-K998)*INDEX('[1]2018_commission_structure-Start'!$A$15:$J$18,MATCH($E998,'[1]2018_commission_structure-Start'!$A$15:$A$18,0),MATCH(Y$1,'[1]2018_commission_structure-Start'!$A$15:$J$15,0)),0)</f>
        <v>0</v>
      </c>
      <c r="Z998" s="26">
        <f>IF(H998&gt;L998,(H998-L998)*INDEX('[1]2018_commission_structure-Start'!$A$21:$I$24,MATCH($E998,'[1]2018_commission_structure-Start'!$A$21:$A$24,0),MATCH(Z$1,'[1]2018_commission_structure-Start'!$A$21:$I$21,0)),0)</f>
        <v>0</v>
      </c>
      <c r="AA998" s="28">
        <f t="shared" si="158"/>
        <v>101571.3</v>
      </c>
      <c r="AB998" s="28">
        <f t="shared" si="159"/>
        <v>186182.3</v>
      </c>
    </row>
    <row r="999" spans="1:28" x14ac:dyDescent="0.2">
      <c r="A999" s="25" t="str">
        <f t="shared" si="150"/>
        <v>Marijn Avison</v>
      </c>
      <c r="B999" s="25">
        <v>2500807061</v>
      </c>
      <c r="C999" s="25" t="s">
        <v>1920</v>
      </c>
      <c r="D999" s="25" t="s">
        <v>1921</v>
      </c>
      <c r="E999" s="25" t="s">
        <v>10</v>
      </c>
      <c r="F999" s="25">
        <v>102862</v>
      </c>
      <c r="G999" s="25">
        <f>COUNTIF([1]deals_closed!D:D,B999)</f>
        <v>22</v>
      </c>
      <c r="H999" s="26">
        <f>SUMIF([1]deals_closed!D:D,B999,[1]deals_closed!C:C)</f>
        <v>976276</v>
      </c>
      <c r="I999" s="26">
        <f>VLOOKUP(E999,'[1]2018_commission_structure-Start'!$A$22:$I$24,9,FALSE)</f>
        <v>750000</v>
      </c>
      <c r="J999" s="26">
        <f t="shared" si="151"/>
        <v>937500</v>
      </c>
      <c r="K999" s="26">
        <f t="shared" si="152"/>
        <v>1125000</v>
      </c>
      <c r="L999" s="26">
        <f t="shared" si="153"/>
        <v>1500000</v>
      </c>
      <c r="M999" s="27">
        <f t="shared" si="154"/>
        <v>1.3017013333333334</v>
      </c>
      <c r="N999" s="25" t="str">
        <f t="shared" si="155"/>
        <v>125-150%</v>
      </c>
      <c r="O999" s="28">
        <f>MIN(H999,I999)*INDEX('[1]2018_commission_structure-Start'!$A$21:$I$24,MATCH($E999,'[1]2018_commission_structure-Start'!$A$21:$A$24,0),MATCH(O$1,'[1]2018_commission_structure-Start'!$A$21:$I$21,0))</f>
        <v>112500</v>
      </c>
      <c r="P999" s="26">
        <f>IF(H999&gt;I999,MIN(H999-I999,J999-I999)*INDEX('[1]2018_commission_structure-Start'!$A$21:$I$24,MATCH($E999,'[1]2018_commission_structure-Start'!$A$21:$A$24,0), MATCH(P$1,'[1]2018_commission_structure-Start'!$A$21:$I$21,0)),0)</f>
        <v>35625</v>
      </c>
      <c r="Q999" s="26">
        <f>IF($H999&gt;J999,MIN($H999-J999,K999-J999)*INDEX('[1]2018_commission_structure-Start'!$A$21:$I$24,MATCH($E999,'[1]2018_commission_structure-Start'!$A$21:$A$24,0), MATCH(Q$1,'[1]2018_commission_structure-Start'!$A$21:$I$21,0)),0)</f>
        <v>8918.48</v>
      </c>
      <c r="R999" s="26">
        <f>IF($H999&gt;K999,MIN($H999-K999,L999-K999)*INDEX('[1]2018_commission_structure-Start'!$A$21:$I$24,MATCH($E999,'[1]2018_commission_structure-Start'!$A$21:$A$24,0), MATCH(R$1,'[1]2018_commission_structure-Start'!$A$21:$I$21,0)),0)</f>
        <v>0</v>
      </c>
      <c r="S999" s="26">
        <f>IF(H999&gt;L999,(H999-L999)*INDEX('[1]2018_commission_structure-Start'!$A$21:$I$24,MATCH($E999,'[1]2018_commission_structure-Start'!$A$21:$A$24,0),MATCH(S$1,'[1]2018_commission_structure-Start'!$A$21:$I$21,0)),0)</f>
        <v>0</v>
      </c>
      <c r="T999" s="28">
        <f t="shared" si="156"/>
        <v>157043.48000000001</v>
      </c>
      <c r="U999" s="28">
        <f t="shared" si="157"/>
        <v>259905.48</v>
      </c>
      <c r="V999" s="28">
        <f>MIN(H999,I999)*INDEX('[1]2018_commission_structure-Start'!$A$15:$J$18,MATCH($E999,'[1]2018_commission_structure-Start'!$A$15:$A$18,0),MATCH(V$1,'[1]2018_commission_structure-Start'!$A$15:$J$15,0))</f>
        <v>112500</v>
      </c>
      <c r="W999" s="26">
        <f>IF($H999&gt;I999,MIN($H999-I999,J999-I999)*INDEX('[1]2018_commission_structure-Start'!$A$15:$J$18,MATCH($E999,'[1]2018_commission_structure-Start'!$A$15:$A$18,0),MATCH(W$1,'[1]2018_commission_structure-Start'!$A$15:$J$15,0)),0)</f>
        <v>41250</v>
      </c>
      <c r="X999" s="26">
        <f>IF($H999&gt;J999,MIN($H999-J999,K999-J999)*INDEX('[1]2018_commission_structure-Start'!$A$15:$J$18,MATCH($E999,'[1]2018_commission_structure-Start'!$A$15:$A$18,0),MATCH(X$1,'[1]2018_commission_structure-Start'!$A$15:$J$15,0)),0)</f>
        <v>9694</v>
      </c>
      <c r="Y999" s="26">
        <f>IF($H999&gt;K999,MIN($H999-K999,L999-K999)*INDEX('[1]2018_commission_structure-Start'!$A$15:$J$18,MATCH($E999,'[1]2018_commission_structure-Start'!$A$15:$A$18,0),MATCH(Y$1,'[1]2018_commission_structure-Start'!$A$15:$J$15,0)),0)</f>
        <v>0</v>
      </c>
      <c r="Z999" s="26">
        <f>IF(H999&gt;L999,(H999-L999)*INDEX('[1]2018_commission_structure-Start'!$A$21:$I$24,MATCH($E999,'[1]2018_commission_structure-Start'!$A$21:$A$24,0),MATCH(Z$1,'[1]2018_commission_structure-Start'!$A$21:$I$21,0)),0)</f>
        <v>0</v>
      </c>
      <c r="AA999" s="28">
        <f t="shared" si="158"/>
        <v>163444</v>
      </c>
      <c r="AB999" s="28">
        <f t="shared" si="159"/>
        <v>266306</v>
      </c>
    </row>
    <row r="1000" spans="1:28" x14ac:dyDescent="0.2">
      <c r="A1000" s="25" t="str">
        <f t="shared" si="150"/>
        <v>Heinrick Conelly</v>
      </c>
      <c r="B1000" s="25">
        <v>3991963221</v>
      </c>
      <c r="C1000" s="25" t="s">
        <v>1922</v>
      </c>
      <c r="D1000" s="25" t="s">
        <v>1923</v>
      </c>
      <c r="E1000" s="25" t="s">
        <v>10</v>
      </c>
      <c r="F1000" s="25">
        <v>117349</v>
      </c>
      <c r="G1000" s="25">
        <f>COUNTIF([1]deals_closed!D:D,B1000)</f>
        <v>18</v>
      </c>
      <c r="H1000" s="26">
        <f>SUMIF([1]deals_closed!D:D,B1000,[1]deals_closed!C:C)</f>
        <v>685881</v>
      </c>
      <c r="I1000" s="26">
        <f>VLOOKUP(E1000,'[1]2018_commission_structure-Start'!$A$22:$I$24,9,FALSE)</f>
        <v>750000</v>
      </c>
      <c r="J1000" s="26">
        <f t="shared" si="151"/>
        <v>937500</v>
      </c>
      <c r="K1000" s="26">
        <f t="shared" si="152"/>
        <v>1125000</v>
      </c>
      <c r="L1000" s="26">
        <f t="shared" si="153"/>
        <v>1500000</v>
      </c>
      <c r="M1000" s="27">
        <f t="shared" si="154"/>
        <v>0.91450799999999999</v>
      </c>
      <c r="N1000" s="25" t="str">
        <f t="shared" si="155"/>
        <v>0-100%</v>
      </c>
      <c r="O1000" s="28">
        <f>MIN(H1000,I1000)*INDEX('[1]2018_commission_structure-Start'!$A$21:$I$24,MATCH($E1000,'[1]2018_commission_structure-Start'!$A$21:$A$24,0),MATCH(O$1,'[1]2018_commission_structure-Start'!$A$21:$I$21,0))</f>
        <v>102882.15</v>
      </c>
      <c r="P1000" s="26">
        <f>IF(H1000&gt;I1000,MIN(H1000-I1000,J1000-I1000)*INDEX('[1]2018_commission_structure-Start'!$A$21:$I$24,MATCH($E1000,'[1]2018_commission_structure-Start'!$A$21:$A$24,0), MATCH(P$1,'[1]2018_commission_structure-Start'!$A$21:$I$21,0)),0)</f>
        <v>0</v>
      </c>
      <c r="Q1000" s="26">
        <f>IF($H1000&gt;J1000,MIN($H1000-J1000,K1000-J1000)*INDEX('[1]2018_commission_structure-Start'!$A$21:$I$24,MATCH($E1000,'[1]2018_commission_structure-Start'!$A$21:$A$24,0), MATCH(Q$1,'[1]2018_commission_structure-Start'!$A$21:$I$21,0)),0)</f>
        <v>0</v>
      </c>
      <c r="R1000" s="26">
        <f>IF($H1000&gt;K1000,MIN($H1000-K1000,L1000-K1000)*INDEX('[1]2018_commission_structure-Start'!$A$21:$I$24,MATCH($E1000,'[1]2018_commission_structure-Start'!$A$21:$A$24,0), MATCH(R$1,'[1]2018_commission_structure-Start'!$A$21:$I$21,0)),0)</f>
        <v>0</v>
      </c>
      <c r="S1000" s="26">
        <f>IF(H1000&gt;L1000,(H1000-L1000)*INDEX('[1]2018_commission_structure-Start'!$A$21:$I$24,MATCH($E1000,'[1]2018_commission_structure-Start'!$A$21:$A$24,0),MATCH(S$1,'[1]2018_commission_structure-Start'!$A$21:$I$21,0)),0)</f>
        <v>0</v>
      </c>
      <c r="T1000" s="28">
        <f t="shared" si="156"/>
        <v>102882.15</v>
      </c>
      <c r="U1000" s="28">
        <f t="shared" si="157"/>
        <v>220231.15</v>
      </c>
      <c r="V1000" s="28">
        <f>MIN(H1000,I1000)*INDEX('[1]2018_commission_structure-Start'!$A$15:$J$18,MATCH($E1000,'[1]2018_commission_structure-Start'!$A$15:$A$18,0),MATCH(V$1,'[1]2018_commission_structure-Start'!$A$15:$J$15,0))</f>
        <v>102882.15</v>
      </c>
      <c r="W1000" s="26">
        <f>IF($H1000&gt;I1000,MIN($H1000-I1000,J1000-I1000)*INDEX('[1]2018_commission_structure-Start'!$A$15:$J$18,MATCH($E1000,'[1]2018_commission_structure-Start'!$A$15:$A$18,0),MATCH(W$1,'[1]2018_commission_structure-Start'!$A$15:$J$15,0)),0)</f>
        <v>0</v>
      </c>
      <c r="X1000" s="26">
        <f>IF($H1000&gt;J1000,MIN($H1000-J1000,K1000-J1000)*INDEX('[1]2018_commission_structure-Start'!$A$15:$J$18,MATCH($E1000,'[1]2018_commission_structure-Start'!$A$15:$A$18,0),MATCH(X$1,'[1]2018_commission_structure-Start'!$A$15:$J$15,0)),0)</f>
        <v>0</v>
      </c>
      <c r="Y1000" s="26">
        <f>IF($H1000&gt;K1000,MIN($H1000-K1000,L1000-K1000)*INDEX('[1]2018_commission_structure-Start'!$A$15:$J$18,MATCH($E1000,'[1]2018_commission_structure-Start'!$A$15:$A$18,0),MATCH(Y$1,'[1]2018_commission_structure-Start'!$A$15:$J$15,0)),0)</f>
        <v>0</v>
      </c>
      <c r="Z1000" s="26">
        <f>IF(H1000&gt;L1000,(H1000-L1000)*INDEX('[1]2018_commission_structure-Start'!$A$21:$I$24,MATCH($E1000,'[1]2018_commission_structure-Start'!$A$21:$A$24,0),MATCH(Z$1,'[1]2018_commission_structure-Start'!$A$21:$I$21,0)),0)</f>
        <v>0</v>
      </c>
      <c r="AA1000" s="28">
        <f t="shared" si="158"/>
        <v>102882.15</v>
      </c>
      <c r="AB1000" s="28">
        <f t="shared" si="159"/>
        <v>220231.15</v>
      </c>
    </row>
    <row r="1001" spans="1:28" x14ac:dyDescent="0.2">
      <c r="A1001" s="25" t="str">
        <f t="shared" si="150"/>
        <v>Nealson Niezen</v>
      </c>
      <c r="B1001" s="25">
        <v>7374898193</v>
      </c>
      <c r="C1001" s="25" t="s">
        <v>1924</v>
      </c>
      <c r="D1001" s="25" t="s">
        <v>1925</v>
      </c>
      <c r="E1001" s="25" t="s">
        <v>29</v>
      </c>
      <c r="F1001" s="25">
        <v>50715</v>
      </c>
      <c r="G1001" s="25">
        <f>COUNTIF([1]deals_closed!D:D,B1001)</f>
        <v>22</v>
      </c>
      <c r="H1001" s="26">
        <f>SUMIF([1]deals_closed!D:D,B1001,[1]deals_closed!C:C)</f>
        <v>679046</v>
      </c>
      <c r="I1001" s="26">
        <f>VLOOKUP(E1001,'[1]2018_commission_structure-Start'!$A$22:$I$24,9,FALSE)</f>
        <v>600000</v>
      </c>
      <c r="J1001" s="26">
        <f t="shared" si="151"/>
        <v>750000</v>
      </c>
      <c r="K1001" s="26">
        <f t="shared" si="152"/>
        <v>900000</v>
      </c>
      <c r="L1001" s="26">
        <f t="shared" si="153"/>
        <v>1200000</v>
      </c>
      <c r="M1001" s="27">
        <f t="shared" si="154"/>
        <v>1.1317433333333333</v>
      </c>
      <c r="N1001" s="25" t="str">
        <f t="shared" si="155"/>
        <v>100-125%</v>
      </c>
      <c r="O1001" s="28">
        <f>MIN(H1001,I1001)*INDEX('[1]2018_commission_structure-Start'!$A$21:$I$24,MATCH($E1001,'[1]2018_commission_structure-Start'!$A$21:$A$24,0),MATCH(O$1,'[1]2018_commission_structure-Start'!$A$21:$I$21,0))</f>
        <v>78000</v>
      </c>
      <c r="P1001" s="26">
        <f>IF(H1001&gt;I1001,MIN(H1001-I1001,J1001-I1001)*INDEX('[1]2018_commission_structure-Start'!$A$21:$I$24,MATCH($E1001,'[1]2018_commission_structure-Start'!$A$21:$A$24,0), MATCH(P$1,'[1]2018_commission_structure-Start'!$A$21:$I$21,0)),0)</f>
        <v>13437.820000000002</v>
      </c>
      <c r="Q1001" s="26">
        <f>IF($H1001&gt;J1001,MIN($H1001-J1001,K1001-J1001)*INDEX('[1]2018_commission_structure-Start'!$A$21:$I$24,MATCH($E1001,'[1]2018_commission_structure-Start'!$A$21:$A$24,0), MATCH(Q$1,'[1]2018_commission_structure-Start'!$A$21:$I$21,0)),0)</f>
        <v>0</v>
      </c>
      <c r="R1001" s="26">
        <f>IF($H1001&gt;K1001,MIN($H1001-K1001,L1001-K1001)*INDEX('[1]2018_commission_structure-Start'!$A$21:$I$24,MATCH($E1001,'[1]2018_commission_structure-Start'!$A$21:$A$24,0), MATCH(R$1,'[1]2018_commission_structure-Start'!$A$21:$I$21,0)),0)</f>
        <v>0</v>
      </c>
      <c r="S1001" s="26">
        <f>IF(H1001&gt;L1001,(H1001-L1001)*INDEX('[1]2018_commission_structure-Start'!$A$21:$I$24,MATCH($E1001,'[1]2018_commission_structure-Start'!$A$21:$A$24,0),MATCH(S$1,'[1]2018_commission_structure-Start'!$A$21:$I$21,0)),0)</f>
        <v>0</v>
      </c>
      <c r="T1001" s="28">
        <f t="shared" si="156"/>
        <v>91437.82</v>
      </c>
      <c r="U1001" s="28">
        <f t="shared" si="157"/>
        <v>142152.82</v>
      </c>
      <c r="V1001" s="28">
        <f>MIN(H1001,I1001)*INDEX('[1]2018_commission_structure-Start'!$A$15:$J$18,MATCH($E1001,'[1]2018_commission_structure-Start'!$A$15:$A$18,0),MATCH(V$1,'[1]2018_commission_structure-Start'!$A$15:$J$15,0))</f>
        <v>90000</v>
      </c>
      <c r="W1001" s="26">
        <f>IF($H1001&gt;I1001,MIN($H1001-I1001,J1001-I1001)*INDEX('[1]2018_commission_structure-Start'!$A$15:$J$18,MATCH($E1001,'[1]2018_commission_structure-Start'!$A$15:$A$18,0),MATCH(W$1,'[1]2018_commission_structure-Start'!$A$15:$J$15,0)),0)</f>
        <v>14228.279999999999</v>
      </c>
      <c r="X1001" s="26">
        <f>IF($H1001&gt;J1001,MIN($H1001-J1001,K1001-J1001)*INDEX('[1]2018_commission_structure-Start'!$A$15:$J$18,MATCH($E1001,'[1]2018_commission_structure-Start'!$A$15:$A$18,0),MATCH(X$1,'[1]2018_commission_structure-Start'!$A$15:$J$15,0)),0)</f>
        <v>0</v>
      </c>
      <c r="Y1001" s="26">
        <f>IF($H1001&gt;K1001,MIN($H1001-K1001,L1001-K1001)*INDEX('[1]2018_commission_structure-Start'!$A$15:$J$18,MATCH($E1001,'[1]2018_commission_structure-Start'!$A$15:$A$18,0),MATCH(Y$1,'[1]2018_commission_structure-Start'!$A$15:$J$15,0)),0)</f>
        <v>0</v>
      </c>
      <c r="Z1001" s="26">
        <f>IF(H1001&gt;L1001,(H1001-L1001)*INDEX('[1]2018_commission_structure-Start'!$A$21:$I$24,MATCH($E1001,'[1]2018_commission_structure-Start'!$A$21:$A$24,0),MATCH(Z$1,'[1]2018_commission_structure-Start'!$A$21:$I$21,0)),0)</f>
        <v>0</v>
      </c>
      <c r="AA1001" s="28">
        <f t="shared" si="158"/>
        <v>104228.28</v>
      </c>
      <c r="AB1001" s="28">
        <f t="shared" si="159"/>
        <v>154943.28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04CF1-10BA-8F45-B302-92CA300E2A83}">
  <dimension ref="A3:E8"/>
  <sheetViews>
    <sheetView workbookViewId="0">
      <selection activeCell="D4" sqref="D4"/>
    </sheetView>
  </sheetViews>
  <sheetFormatPr baseColWidth="10" defaultRowHeight="15" x14ac:dyDescent="0.2"/>
  <cols>
    <col min="1" max="1" width="17" bestFit="1" customWidth="1"/>
    <col min="2" max="2" width="13.1640625" bestFit="1" customWidth="1"/>
    <col min="3" max="3" width="17.33203125" bestFit="1" customWidth="1"/>
    <col min="4" max="4" width="24.5" bestFit="1" customWidth="1"/>
    <col min="5" max="5" width="13.1640625" bestFit="1" customWidth="1"/>
  </cols>
  <sheetData>
    <row r="3" spans="1:5" x14ac:dyDescent="0.2">
      <c r="A3" s="17" t="s">
        <v>22328</v>
      </c>
      <c r="B3" t="s">
        <v>22346</v>
      </c>
      <c r="C3" t="s">
        <v>22348</v>
      </c>
      <c r="D3" t="s">
        <v>22350</v>
      </c>
      <c r="E3" t="s">
        <v>22353</v>
      </c>
    </row>
    <row r="4" spans="1:5" x14ac:dyDescent="0.2">
      <c r="A4" s="18" t="s">
        <v>7</v>
      </c>
      <c r="B4" s="19">
        <v>210180123</v>
      </c>
      <c r="C4" s="19">
        <v>678000.3967741935</v>
      </c>
      <c r="D4" s="19">
        <v>310</v>
      </c>
      <c r="E4" s="19">
        <v>155000000</v>
      </c>
    </row>
    <row r="5" spans="1:5" x14ac:dyDescent="0.2">
      <c r="A5" s="18" t="s">
        <v>29</v>
      </c>
      <c r="B5" s="19">
        <v>242195437</v>
      </c>
      <c r="C5" s="19">
        <v>706109.14577259473</v>
      </c>
      <c r="D5" s="19">
        <v>343</v>
      </c>
      <c r="E5" s="19">
        <v>205800000</v>
      </c>
    </row>
    <row r="6" spans="1:5" x14ac:dyDescent="0.2">
      <c r="A6" s="18" t="s">
        <v>10</v>
      </c>
      <c r="B6" s="19">
        <v>246768638</v>
      </c>
      <c r="C6" s="19">
        <v>711148.81268011522</v>
      </c>
      <c r="D6" s="19">
        <v>347</v>
      </c>
      <c r="E6" s="19">
        <v>260250000</v>
      </c>
    </row>
    <row r="7" spans="1:5" x14ac:dyDescent="0.2">
      <c r="A7" s="18" t="s">
        <v>22347</v>
      </c>
      <c r="B7" s="19"/>
      <c r="C7" s="19"/>
      <c r="D7" s="19"/>
      <c r="E7" s="19"/>
    </row>
    <row r="8" spans="1:5" x14ac:dyDescent="0.2">
      <c r="A8" s="18" t="s">
        <v>22329</v>
      </c>
      <c r="B8" s="19">
        <v>699144198</v>
      </c>
      <c r="C8" s="19">
        <v>699144.19799999997</v>
      </c>
      <c r="D8" s="19">
        <v>1000</v>
      </c>
      <c r="E8" s="19">
        <v>621050000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70012-483B-5547-A64B-8ECE67755893}">
  <dimension ref="A3:C20"/>
  <sheetViews>
    <sheetView workbookViewId="0">
      <selection activeCell="A3" sqref="A3"/>
    </sheetView>
  </sheetViews>
  <sheetFormatPr baseColWidth="10" defaultRowHeight="15" x14ac:dyDescent="0.2"/>
  <sheetData>
    <row r="3" spans="1:3" x14ac:dyDescent="0.2">
      <c r="A3" s="8"/>
      <c r="B3" s="9"/>
      <c r="C3" s="10"/>
    </row>
    <row r="4" spans="1:3" x14ac:dyDescent="0.2">
      <c r="A4" s="11"/>
      <c r="B4" s="12"/>
      <c r="C4" s="13"/>
    </row>
    <row r="5" spans="1:3" x14ac:dyDescent="0.2">
      <c r="A5" s="11"/>
      <c r="B5" s="12"/>
      <c r="C5" s="13"/>
    </row>
    <row r="6" spans="1:3" x14ac:dyDescent="0.2">
      <c r="A6" s="11"/>
      <c r="B6" s="12"/>
      <c r="C6" s="13"/>
    </row>
    <row r="7" spans="1:3" x14ac:dyDescent="0.2">
      <c r="A7" s="11"/>
      <c r="B7" s="12"/>
      <c r="C7" s="13"/>
    </row>
    <row r="8" spans="1:3" x14ac:dyDescent="0.2">
      <c r="A8" s="11"/>
      <c r="B8" s="12"/>
      <c r="C8" s="13"/>
    </row>
    <row r="9" spans="1:3" x14ac:dyDescent="0.2">
      <c r="A9" s="11"/>
      <c r="B9" s="12"/>
      <c r="C9" s="13"/>
    </row>
    <row r="10" spans="1:3" x14ac:dyDescent="0.2">
      <c r="A10" s="11"/>
      <c r="B10" s="12"/>
      <c r="C10" s="13"/>
    </row>
    <row r="11" spans="1:3" x14ac:dyDescent="0.2">
      <c r="A11" s="11"/>
      <c r="B11" s="12"/>
      <c r="C11" s="13"/>
    </row>
    <row r="12" spans="1:3" x14ac:dyDescent="0.2">
      <c r="A12" s="11"/>
      <c r="B12" s="12"/>
      <c r="C12" s="13"/>
    </row>
    <row r="13" spans="1:3" x14ac:dyDescent="0.2">
      <c r="A13" s="11"/>
      <c r="B13" s="12"/>
      <c r="C13" s="13"/>
    </row>
    <row r="14" spans="1:3" x14ac:dyDescent="0.2">
      <c r="A14" s="11"/>
      <c r="B14" s="12"/>
      <c r="C14" s="13"/>
    </row>
    <row r="15" spans="1:3" x14ac:dyDescent="0.2">
      <c r="A15" s="11"/>
      <c r="B15" s="12"/>
      <c r="C15" s="13"/>
    </row>
    <row r="16" spans="1:3" x14ac:dyDescent="0.2">
      <c r="A16" s="11"/>
      <c r="B16" s="12"/>
      <c r="C16" s="13"/>
    </row>
    <row r="17" spans="1:3" x14ac:dyDescent="0.2">
      <c r="A17" s="11"/>
      <c r="B17" s="12"/>
      <c r="C17" s="13"/>
    </row>
    <row r="18" spans="1:3" x14ac:dyDescent="0.2">
      <c r="A18" s="11"/>
      <c r="B18" s="12"/>
      <c r="C18" s="13"/>
    </row>
    <row r="19" spans="1:3" x14ac:dyDescent="0.2">
      <c r="A19" s="11"/>
      <c r="B19" s="12"/>
      <c r="C19" s="13"/>
    </row>
    <row r="20" spans="1:3" x14ac:dyDescent="0.2">
      <c r="A20" s="14"/>
      <c r="B20" s="15"/>
      <c r="C20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6A44-29BC-BD47-9037-73BD429C6EFE}">
  <dimension ref="A1:AB1001"/>
  <sheetViews>
    <sheetView topLeftCell="C1" workbookViewId="0">
      <selection activeCell="E889" sqref="E889"/>
    </sheetView>
  </sheetViews>
  <sheetFormatPr baseColWidth="10" defaultColWidth="11.1640625" defaultRowHeight="16" x14ac:dyDescent="0.2"/>
  <cols>
    <col min="1" max="1" width="22.5" style="25" bestFit="1" customWidth="1"/>
    <col min="2" max="6" width="11.1640625" style="25"/>
    <col min="7" max="7" width="18.5" style="25" bestFit="1" customWidth="1"/>
    <col min="8" max="8" width="14" style="25" bestFit="1" customWidth="1"/>
    <col min="9" max="9" width="13.6640625" style="25" bestFit="1" customWidth="1"/>
    <col min="10" max="10" width="12.5" style="25" bestFit="1" customWidth="1"/>
    <col min="11" max="12" width="14" style="25" bestFit="1" customWidth="1"/>
    <col min="13" max="15" width="11.1640625" style="25"/>
    <col min="16" max="17" width="12.5" style="25" bestFit="1" customWidth="1"/>
    <col min="18" max="18" width="11.5" style="25" bestFit="1" customWidth="1"/>
    <col min="19" max="19" width="14" style="25" bestFit="1" customWidth="1"/>
    <col min="20" max="21" width="11.1640625" style="25"/>
    <col min="22" max="22" width="12.5" style="25" bestFit="1" customWidth="1"/>
    <col min="23" max="23" width="13.5" style="25" bestFit="1" customWidth="1"/>
    <col min="24" max="26" width="11.5" style="25" bestFit="1" customWidth="1"/>
    <col min="27" max="16384" width="11.1640625" style="25"/>
  </cols>
  <sheetData>
    <row r="1" spans="1:28" x14ac:dyDescent="0.2">
      <c r="A1" s="21" t="s">
        <v>22333</v>
      </c>
      <c r="B1" s="22" t="s">
        <v>0</v>
      </c>
      <c r="C1" s="22" t="s">
        <v>1</v>
      </c>
      <c r="D1" s="22" t="s">
        <v>2</v>
      </c>
      <c r="E1" s="22" t="s">
        <v>3</v>
      </c>
      <c r="F1" s="22" t="s">
        <v>4</v>
      </c>
      <c r="G1" s="23" t="s">
        <v>22334</v>
      </c>
      <c r="H1" s="23" t="s">
        <v>22335</v>
      </c>
      <c r="I1" s="24" t="s">
        <v>22336</v>
      </c>
      <c r="J1" s="23" t="s">
        <v>22337</v>
      </c>
      <c r="K1" s="23" t="s">
        <v>22338</v>
      </c>
      <c r="L1" s="23" t="s">
        <v>22339</v>
      </c>
      <c r="M1" s="23" t="s">
        <v>22340</v>
      </c>
      <c r="N1" s="23" t="s">
        <v>22341</v>
      </c>
      <c r="O1" s="23" t="s">
        <v>22313</v>
      </c>
      <c r="P1" s="24" t="s">
        <v>22314</v>
      </c>
      <c r="Q1" s="24" t="s">
        <v>22315</v>
      </c>
      <c r="R1" s="24" t="s">
        <v>22316</v>
      </c>
      <c r="S1" s="24" t="s">
        <v>22317</v>
      </c>
      <c r="T1" s="24" t="s">
        <v>22342</v>
      </c>
      <c r="U1" s="24" t="s">
        <v>22343</v>
      </c>
      <c r="V1" s="21" t="s">
        <v>22313</v>
      </c>
      <c r="W1" s="21" t="s">
        <v>22314</v>
      </c>
      <c r="X1" s="21" t="s">
        <v>22315</v>
      </c>
      <c r="Y1" s="21" t="s">
        <v>22316</v>
      </c>
      <c r="Z1" s="21" t="s">
        <v>22317</v>
      </c>
      <c r="AA1" s="21" t="s">
        <v>22342</v>
      </c>
      <c r="AB1" s="21" t="s">
        <v>22343</v>
      </c>
    </row>
    <row r="2" spans="1:28" x14ac:dyDescent="0.2">
      <c r="A2" s="25" t="str">
        <f t="shared" ref="A2:A65" si="0">C2&amp;" "&amp;D2</f>
        <v>Elva Hamsher</v>
      </c>
      <c r="B2" s="25">
        <v>6734537986</v>
      </c>
      <c r="C2" s="25" t="s">
        <v>5</v>
      </c>
      <c r="D2" s="25" t="s">
        <v>6</v>
      </c>
      <c r="E2" s="25" t="s">
        <v>7</v>
      </c>
      <c r="F2" s="25">
        <v>54928</v>
      </c>
      <c r="G2" s="25">
        <f>COUNTIF([1]deals_closed!D:D,B2)</f>
        <v>19</v>
      </c>
      <c r="H2" s="26">
        <f>SUMIF([1]deals_closed!D:D,B2,[1]deals_closed!C:C)</f>
        <v>690078</v>
      </c>
      <c r="I2" s="26">
        <f>VLOOKUP(E2,'[1]2018_commission_structure-Start'!$A$22:$I$24,9,FALSE)</f>
        <v>500000</v>
      </c>
      <c r="J2" s="26">
        <f>I2*1.25</f>
        <v>625000</v>
      </c>
      <c r="K2" s="26">
        <f>I2*1.5</f>
        <v>750000</v>
      </c>
      <c r="L2" s="26">
        <f>I2*2</f>
        <v>1000000</v>
      </c>
      <c r="M2" s="27">
        <f>H2/I2</f>
        <v>1.3801559999999999</v>
      </c>
      <c r="N2" s="25" t="str">
        <f>IF(M2&lt;=1, "0-100%", IF(M2&lt;=1.25, "100-125%", IF(M2&lt;=1.5, "125-150%", IF(M2&lt;=2, "150-200%", "&gt;200%"))))</f>
        <v>125-150%</v>
      </c>
      <c r="O2" s="28">
        <f>MIN(H2,I2)*INDEX('[1]2018_commission_structure-Start'!$A$21:$I$24,MATCH($E2,'[1]2018_commission_structure-Start'!$A$21:$A$24,0),MATCH(O$1,'[1]2018_commission_structure-Start'!$A$21:$I$21,0))</f>
        <v>50000</v>
      </c>
      <c r="P2" s="26">
        <f>IF($H2&gt;I2,MIN($H2-I2,J2-I2)*INDEX('[1]2018_commission_structure-Start'!$A$21:$I$24,MATCH($E2,'[1]2018_commission_structure-Start'!$A$21:$A$24,0), MATCH(P$1,'[1]2018_commission_structure-Start'!$A$21:$I$21,0)),0)</f>
        <v>18750</v>
      </c>
      <c r="Q2" s="26">
        <f>IF($H2&gt;J2,MIN($H2-J2,K2-J2)*INDEX('[1]2018_commission_structure-Start'!$A$21:$I$24,MATCH($E2,'[1]2018_commission_structure-Start'!$A$21:$A$24,0), MATCH(Q$1,'[1]2018_commission_structure-Start'!$A$21:$I$21,0)),0)</f>
        <v>11714.039999999999</v>
      </c>
      <c r="R2" s="26">
        <f>IF($H2&gt;K2,MIN($H2-K2,L2-K2)*INDEX('[1]2018_commission_structure-Start'!$A$21:$I$24,MATCH($E2,'[1]2018_commission_structure-Start'!$A$21:$A$24,0), MATCH(R$1,'[1]2018_commission_structure-Start'!$A$21:$I$21,0)),0)</f>
        <v>0</v>
      </c>
      <c r="S2" s="26">
        <f>IF(H2&gt;L2,(H2-L2)*INDEX('[1]2018_commission_structure-Start'!$A$21:$I$24,MATCH($E2,'[1]2018_commission_structure-Start'!$A$21:$A$24,0),MATCH(S$1,'[1]2018_commission_structure-Start'!$A$21:$I$21,0)),0)</f>
        <v>0</v>
      </c>
      <c r="T2" s="28">
        <f>SUM(O2:S2)</f>
        <v>80464.039999999994</v>
      </c>
      <c r="U2" s="28">
        <f>T2+F2</f>
        <v>135392.03999999998</v>
      </c>
      <c r="V2" s="28">
        <f>MIN(H2,I2)*INDEX('[1]2018_commission_structure-Start'!$A$15:$J$18,MATCH($E2,'[1]2018_commission_structure-Start'!$A$15:$A$18,0),MATCH(V$1,'[1]2018_commission_structure-Start'!$A$15:$J$15,0))</f>
        <v>60000</v>
      </c>
      <c r="W2" s="26">
        <f>IF($H2&gt;I2,MIN($H2-I2,J2-I2)*INDEX('[1]2018_commission_structure-Start'!$A$15:$J$18,MATCH($E2,'[1]2018_commission_structure-Start'!$A$15:$A$18,0),MATCH(W$1,'[1]2018_commission_structure-Start'!$A$15:$J$15,0)),0)</f>
        <v>21250</v>
      </c>
      <c r="X2" s="26">
        <f>IF($H2&gt;J2,MIN($H2-J2,K2-J2)*INDEX('[1]2018_commission_structure-Start'!$A$15:$J$18,MATCH($E2,'[1]2018_commission_structure-Start'!$A$15:$A$18,0),MATCH(X$1,'[1]2018_commission_structure-Start'!$A$15:$J$15,0)),0)</f>
        <v>13015.6</v>
      </c>
      <c r="Y2" s="26">
        <f>IF($H2&gt;K2,MIN($H2-K2,L2-K2)*INDEX('[1]2018_commission_structure-Start'!$A$15:$J$18,MATCH($E2,'[1]2018_commission_structure-Start'!$A$15:$A$18,0),MATCH(Y$1,'[1]2018_commission_structure-Start'!$A$15:$J$15,0)),0)</f>
        <v>0</v>
      </c>
      <c r="Z2" s="26">
        <f>IF(H2&gt;L2,(H2-L2)*INDEX('[1]2018_commission_structure-Start'!$A$21:$I$24,MATCH($E2,'[1]2018_commission_structure-Start'!$A$21:$A$24,0),MATCH(Z$1,'[1]2018_commission_structure-Start'!$A$21:$I$21,0)),0)</f>
        <v>0</v>
      </c>
      <c r="AA2" s="28">
        <f>SUM(V2:Z2)</f>
        <v>94265.600000000006</v>
      </c>
      <c r="AB2" s="28">
        <f>AA2+F2</f>
        <v>149193.60000000001</v>
      </c>
    </row>
    <row r="3" spans="1:28" x14ac:dyDescent="0.2">
      <c r="A3" s="25" t="str">
        <f t="shared" si="0"/>
        <v>Bertie Turpey</v>
      </c>
      <c r="B3" s="25">
        <v>2480515559</v>
      </c>
      <c r="C3" s="25" t="s">
        <v>8</v>
      </c>
      <c r="D3" s="25" t="s">
        <v>9</v>
      </c>
      <c r="E3" s="25" t="s">
        <v>10</v>
      </c>
      <c r="F3" s="25">
        <v>80760</v>
      </c>
      <c r="G3" s="25">
        <f>COUNTIF([1]deals_closed!D:D,B3)</f>
        <v>27</v>
      </c>
      <c r="H3" s="26">
        <f>SUMIF([1]deals_closed!D:D,B3,[1]deals_closed!C:C)</f>
        <v>929293</v>
      </c>
      <c r="I3" s="26">
        <f>VLOOKUP(E3,'[1]2018_commission_structure-Start'!$A$22:$I$24,9,FALSE)</f>
        <v>750000</v>
      </c>
      <c r="J3" s="26">
        <f t="shared" ref="J3:J66" si="1">I3*1.25</f>
        <v>937500</v>
      </c>
      <c r="K3" s="26">
        <f t="shared" ref="K3:K66" si="2">I3*1.5</f>
        <v>1125000</v>
      </c>
      <c r="L3" s="26">
        <f t="shared" ref="L3:L66" si="3">I3*2</f>
        <v>1500000</v>
      </c>
      <c r="M3" s="27">
        <f t="shared" ref="M3:M66" si="4">H3/I3</f>
        <v>1.2390573333333332</v>
      </c>
      <c r="N3" s="25" t="str">
        <f t="shared" ref="N3:N66" si="5">IF(M3&lt;=1, "0-100%", IF(M3&lt;=1.25, "100-125%", IF(M3&lt;=1.5, "125-150%", IF(M3&lt;=2, "150-200%", "&gt;200%"))))</f>
        <v>100-125%</v>
      </c>
      <c r="O3" s="28">
        <f>MIN(H3,I3)*INDEX('[1]2018_commission_structure-Start'!$A$21:$I$24,MATCH($E3,'[1]2018_commission_structure-Start'!$A$21:$A$24,0),MATCH(O$1,'[1]2018_commission_structure-Start'!$A$21:$I$21,0))</f>
        <v>112500</v>
      </c>
      <c r="P3" s="26">
        <f>IF(H3&gt;I3,MIN(H3-I3,J3-I3)*INDEX('[1]2018_commission_structure-Start'!$A$21:$I$24,MATCH($E3,'[1]2018_commission_structure-Start'!$A$21:$A$24,0), MATCH(P$1,'[1]2018_commission_structure-Start'!$A$21:$I$21,0)),0)</f>
        <v>34065.67</v>
      </c>
      <c r="Q3" s="26">
        <f>IF($H3&gt;J3,MIN($H3-J3,K3-J3)*INDEX('[1]2018_commission_structure-Start'!$A$21:$I$24,MATCH($E3,'[1]2018_commission_structure-Start'!$A$21:$A$24,0), MATCH(Q$1,'[1]2018_commission_structure-Start'!$A$21:$I$21,0)),0)</f>
        <v>0</v>
      </c>
      <c r="R3" s="26">
        <f>IF($H3&gt;K3,MIN($H3-K3,L3-K3)*INDEX('[1]2018_commission_structure-Start'!$A$21:$I$24,MATCH($E3,'[1]2018_commission_structure-Start'!$A$21:$A$24,0), MATCH(R$1,'[1]2018_commission_structure-Start'!$A$21:$I$21,0)),0)</f>
        <v>0</v>
      </c>
      <c r="S3" s="26">
        <f>IF(H3&gt;L3,(H3-L3)*INDEX('[1]2018_commission_structure-Start'!$A$21:$I$24,MATCH($E3,'[1]2018_commission_structure-Start'!$A$21:$A$24,0),MATCH(S$1,'[1]2018_commission_structure-Start'!$A$21:$I$21,0)),0)</f>
        <v>0</v>
      </c>
      <c r="T3" s="28">
        <f t="shared" ref="T3:T66" si="6">SUM(O3:S3)</f>
        <v>146565.66999999998</v>
      </c>
      <c r="U3" s="28">
        <f t="shared" ref="U3:U66" si="7">T3+F3</f>
        <v>227325.66999999998</v>
      </c>
      <c r="V3" s="28">
        <f>MIN(H3,I3)*INDEX('[1]2018_commission_structure-Start'!$A$15:$J$18,MATCH($E3,'[1]2018_commission_structure-Start'!$A$15:$A$18,0),MATCH(V$1,'[1]2018_commission_structure-Start'!$A$15:$J$15,0))</f>
        <v>112500</v>
      </c>
      <c r="W3" s="26">
        <f>IF($H3&gt;I3,MIN($H3-I3,J3-I3)*INDEX('[1]2018_commission_structure-Start'!$A$15:$J$18,MATCH($E3,'[1]2018_commission_structure-Start'!$A$15:$A$18,0),MATCH(W$1,'[1]2018_commission_structure-Start'!$A$15:$J$15,0)),0)</f>
        <v>39444.46</v>
      </c>
      <c r="X3" s="26">
        <f>IF($H3&gt;J3,MIN($H3-J3,K3-J3)*INDEX('[1]2018_commission_structure-Start'!$A$15:$J$18,MATCH($E3,'[1]2018_commission_structure-Start'!$A$15:$A$18,0),MATCH(X$1,'[1]2018_commission_structure-Start'!$A$15:$J$15,0)),0)</f>
        <v>0</v>
      </c>
      <c r="Y3" s="26">
        <f>IF($H3&gt;K3,MIN($H3-K3,L3-K3)*INDEX('[1]2018_commission_structure-Start'!$A$15:$J$18,MATCH($E3,'[1]2018_commission_structure-Start'!$A$15:$A$18,0),MATCH(Y$1,'[1]2018_commission_structure-Start'!$A$15:$J$15,0)),0)</f>
        <v>0</v>
      </c>
      <c r="Z3" s="26">
        <f>IF(H3&gt;L3,(H3-L3)*INDEX('[1]2018_commission_structure-Start'!$A$21:$I$24,MATCH($E3,'[1]2018_commission_structure-Start'!$A$21:$A$24,0),MATCH(Z$1,'[1]2018_commission_structure-Start'!$A$21:$I$21,0)),0)</f>
        <v>0</v>
      </c>
      <c r="AA3" s="28">
        <f t="shared" ref="AA3:AA66" si="8">SUM(V3:Z3)</f>
        <v>151944.46</v>
      </c>
      <c r="AB3" s="28">
        <f t="shared" ref="AB3:AB66" si="9">AA3+F3</f>
        <v>232704.46</v>
      </c>
    </row>
    <row r="4" spans="1:28" x14ac:dyDescent="0.2">
      <c r="A4" s="25" t="str">
        <f t="shared" si="0"/>
        <v>Belita Kroll</v>
      </c>
      <c r="B4" s="25">
        <v>515647594</v>
      </c>
      <c r="C4" s="25" t="s">
        <v>11</v>
      </c>
      <c r="D4" s="25" t="s">
        <v>12</v>
      </c>
      <c r="E4" s="25" t="s">
        <v>10</v>
      </c>
      <c r="F4" s="25">
        <v>113453</v>
      </c>
      <c r="G4" s="25">
        <f>COUNTIF([1]deals_closed!D:D,B4)</f>
        <v>20</v>
      </c>
      <c r="H4" s="26">
        <f>SUMIF([1]deals_closed!D:D,B4,[1]deals_closed!C:C)</f>
        <v>737684</v>
      </c>
      <c r="I4" s="26">
        <f>VLOOKUP(E4,'[1]2018_commission_structure-Start'!$A$22:$I$24,9,FALSE)</f>
        <v>750000</v>
      </c>
      <c r="J4" s="26">
        <f t="shared" si="1"/>
        <v>937500</v>
      </c>
      <c r="K4" s="26">
        <f t="shared" si="2"/>
        <v>1125000</v>
      </c>
      <c r="L4" s="26">
        <f t="shared" si="3"/>
        <v>1500000</v>
      </c>
      <c r="M4" s="27">
        <f t="shared" si="4"/>
        <v>0.98357866666666671</v>
      </c>
      <c r="N4" s="25" t="str">
        <f t="shared" si="5"/>
        <v>0-100%</v>
      </c>
      <c r="O4" s="28">
        <f>MIN(H4,I4)*INDEX('[1]2018_commission_structure-Start'!$A$21:$I$24,MATCH($E4,'[1]2018_commission_structure-Start'!$A$21:$A$24,0),MATCH(O$1,'[1]2018_commission_structure-Start'!$A$21:$I$21,0))</f>
        <v>110652.59999999999</v>
      </c>
      <c r="P4" s="26">
        <f>IF(H4&gt;I4,MIN(H4-I4,J4-I4)*INDEX('[1]2018_commission_structure-Start'!$A$21:$I$24,MATCH($E4,'[1]2018_commission_structure-Start'!$A$21:$A$24,0), MATCH(P$1,'[1]2018_commission_structure-Start'!$A$21:$I$21,0)),0)</f>
        <v>0</v>
      </c>
      <c r="Q4" s="26">
        <f>IF($H4&gt;J4,MIN($H4-J4,K4-J4)*INDEX('[1]2018_commission_structure-Start'!$A$21:$I$24,MATCH($E4,'[1]2018_commission_structure-Start'!$A$21:$A$24,0), MATCH(Q$1,'[1]2018_commission_structure-Start'!$A$21:$I$21,0)),0)</f>
        <v>0</v>
      </c>
      <c r="R4" s="26">
        <f>IF($H4&gt;K4,MIN($H4-K4,L4-K4)*INDEX('[1]2018_commission_structure-Start'!$A$21:$I$24,MATCH($E4,'[1]2018_commission_structure-Start'!$A$21:$A$24,0), MATCH(R$1,'[1]2018_commission_structure-Start'!$A$21:$I$21,0)),0)</f>
        <v>0</v>
      </c>
      <c r="S4" s="26">
        <f>IF(H4&gt;L4,(H4-L4)*INDEX('[1]2018_commission_structure-Start'!$A$21:$I$24,MATCH($E4,'[1]2018_commission_structure-Start'!$A$21:$A$24,0),MATCH(S$1,'[1]2018_commission_structure-Start'!$A$21:$I$21,0)),0)</f>
        <v>0</v>
      </c>
      <c r="T4" s="28">
        <f t="shared" si="6"/>
        <v>110652.59999999999</v>
      </c>
      <c r="U4" s="28">
        <f t="shared" si="7"/>
        <v>224105.59999999998</v>
      </c>
      <c r="V4" s="28">
        <f>MIN(H4,I4)*INDEX('[1]2018_commission_structure-Start'!$A$15:$J$18,MATCH($E4,'[1]2018_commission_structure-Start'!$A$15:$A$18,0),MATCH(V$1,'[1]2018_commission_structure-Start'!$A$15:$J$15,0))</f>
        <v>110652.59999999999</v>
      </c>
      <c r="W4" s="26">
        <f>IF($H4&gt;I4,MIN($H4-I4,J4-I4)*INDEX('[1]2018_commission_structure-Start'!$A$15:$J$18,MATCH($E4,'[1]2018_commission_structure-Start'!$A$15:$A$18,0),MATCH(W$1,'[1]2018_commission_structure-Start'!$A$15:$J$15,0)),0)</f>
        <v>0</v>
      </c>
      <c r="X4" s="26">
        <f>IF($H4&gt;J4,MIN($H4-J4,K4-J4)*INDEX('[1]2018_commission_structure-Start'!$A$15:$J$18,MATCH($E4,'[1]2018_commission_structure-Start'!$A$15:$A$18,0),MATCH(X$1,'[1]2018_commission_structure-Start'!$A$15:$J$15,0)),0)</f>
        <v>0</v>
      </c>
      <c r="Y4" s="26">
        <f>IF($H4&gt;K4,MIN($H4-K4,L4-K4)*INDEX('[1]2018_commission_structure-Start'!$A$15:$J$18,MATCH($E4,'[1]2018_commission_structure-Start'!$A$15:$A$18,0),MATCH(Y$1,'[1]2018_commission_structure-Start'!$A$15:$J$15,0)),0)</f>
        <v>0</v>
      </c>
      <c r="Z4" s="26">
        <f>IF(H4&gt;L4,(H4-L4)*INDEX('[1]2018_commission_structure-Start'!$A$21:$I$24,MATCH($E4,'[1]2018_commission_structure-Start'!$A$21:$A$24,0),MATCH(Z$1,'[1]2018_commission_structure-Start'!$A$21:$I$21,0)),0)</f>
        <v>0</v>
      </c>
      <c r="AA4" s="28">
        <f t="shared" si="8"/>
        <v>110652.59999999999</v>
      </c>
      <c r="AB4" s="28">
        <f t="shared" si="9"/>
        <v>224105.59999999998</v>
      </c>
    </row>
    <row r="5" spans="1:28" x14ac:dyDescent="0.2">
      <c r="A5" s="25" t="str">
        <f t="shared" si="0"/>
        <v>Gothart Alven</v>
      </c>
      <c r="B5" s="25">
        <v>5153694038</v>
      </c>
      <c r="C5" s="25" t="s">
        <v>13</v>
      </c>
      <c r="D5" s="25" t="s">
        <v>14</v>
      </c>
      <c r="E5" s="25" t="s">
        <v>10</v>
      </c>
      <c r="F5" s="25">
        <v>105621</v>
      </c>
      <c r="G5" s="25">
        <f>COUNTIF([1]deals_closed!D:D,B5)</f>
        <v>20</v>
      </c>
      <c r="H5" s="26">
        <f>SUMIF([1]deals_closed!D:D,B5,[1]deals_closed!C:C)</f>
        <v>757866</v>
      </c>
      <c r="I5" s="26">
        <f>VLOOKUP(E5,'[1]2018_commission_structure-Start'!$A$22:$I$24,9,FALSE)</f>
        <v>750000</v>
      </c>
      <c r="J5" s="26">
        <f t="shared" si="1"/>
        <v>937500</v>
      </c>
      <c r="K5" s="26">
        <f t="shared" si="2"/>
        <v>1125000</v>
      </c>
      <c r="L5" s="26">
        <f t="shared" si="3"/>
        <v>1500000</v>
      </c>
      <c r="M5" s="27">
        <f t="shared" si="4"/>
        <v>1.0104880000000001</v>
      </c>
      <c r="N5" s="25" t="str">
        <f t="shared" si="5"/>
        <v>100-125%</v>
      </c>
      <c r="O5" s="28">
        <f>MIN(H5,I5)*INDEX('[1]2018_commission_structure-Start'!$A$21:$I$24,MATCH($E5,'[1]2018_commission_structure-Start'!$A$21:$A$24,0),MATCH(O$1,'[1]2018_commission_structure-Start'!$A$21:$I$21,0))</f>
        <v>112500</v>
      </c>
      <c r="P5" s="26">
        <f>IF(H5&gt;I5,MIN(H5-I5,J5-I5)*INDEX('[1]2018_commission_structure-Start'!$A$21:$I$24,MATCH($E5,'[1]2018_commission_structure-Start'!$A$21:$A$24,0), MATCH(P$1,'[1]2018_commission_structure-Start'!$A$21:$I$21,0)),0)</f>
        <v>1494.54</v>
      </c>
      <c r="Q5" s="26">
        <f>IF($H5&gt;J5,MIN($H5-J5,K5-J5)*INDEX('[1]2018_commission_structure-Start'!$A$21:$I$24,MATCH($E5,'[1]2018_commission_structure-Start'!$A$21:$A$24,0), MATCH(Q$1,'[1]2018_commission_structure-Start'!$A$21:$I$21,0)),0)</f>
        <v>0</v>
      </c>
      <c r="R5" s="26">
        <f>IF($H5&gt;K5,MIN($H5-K5,L5-K5)*INDEX('[1]2018_commission_structure-Start'!$A$21:$I$24,MATCH($E5,'[1]2018_commission_structure-Start'!$A$21:$A$24,0), MATCH(R$1,'[1]2018_commission_structure-Start'!$A$21:$I$21,0)),0)</f>
        <v>0</v>
      </c>
      <c r="S5" s="26">
        <f>IF(H5&gt;L5,(H5-L5)*INDEX('[1]2018_commission_structure-Start'!$A$21:$I$24,MATCH($E5,'[1]2018_commission_structure-Start'!$A$21:$A$24,0),MATCH(S$1,'[1]2018_commission_structure-Start'!$A$21:$I$21,0)),0)</f>
        <v>0</v>
      </c>
      <c r="T5" s="28">
        <f t="shared" si="6"/>
        <v>113994.54</v>
      </c>
      <c r="U5" s="28">
        <f t="shared" si="7"/>
        <v>219615.53999999998</v>
      </c>
      <c r="V5" s="28">
        <f>MIN(H5,I5)*INDEX('[1]2018_commission_structure-Start'!$A$15:$J$18,MATCH($E5,'[1]2018_commission_structure-Start'!$A$15:$A$18,0),MATCH(V$1,'[1]2018_commission_structure-Start'!$A$15:$J$15,0))</f>
        <v>112500</v>
      </c>
      <c r="W5" s="26">
        <f>IF($H5&gt;I5,MIN($H5-I5,J5-I5)*INDEX('[1]2018_commission_structure-Start'!$A$15:$J$18,MATCH($E5,'[1]2018_commission_structure-Start'!$A$15:$A$18,0),MATCH(W$1,'[1]2018_commission_structure-Start'!$A$15:$J$15,0)),0)</f>
        <v>1730.52</v>
      </c>
      <c r="X5" s="26">
        <f>IF($H5&gt;J5,MIN($H5-J5,K5-J5)*INDEX('[1]2018_commission_structure-Start'!$A$15:$J$18,MATCH($E5,'[1]2018_commission_structure-Start'!$A$15:$A$18,0),MATCH(X$1,'[1]2018_commission_structure-Start'!$A$15:$J$15,0)),0)</f>
        <v>0</v>
      </c>
      <c r="Y5" s="26">
        <f>IF($H5&gt;K5,MIN($H5-K5,L5-K5)*INDEX('[1]2018_commission_structure-Start'!$A$15:$J$18,MATCH($E5,'[1]2018_commission_structure-Start'!$A$15:$A$18,0),MATCH(Y$1,'[1]2018_commission_structure-Start'!$A$15:$J$15,0)),0)</f>
        <v>0</v>
      </c>
      <c r="Z5" s="26">
        <f>IF(H5&gt;L5,(H5-L5)*INDEX('[1]2018_commission_structure-Start'!$A$21:$I$24,MATCH($E5,'[1]2018_commission_structure-Start'!$A$21:$A$24,0),MATCH(Z$1,'[1]2018_commission_structure-Start'!$A$21:$I$21,0)),0)</f>
        <v>0</v>
      </c>
      <c r="AA5" s="28">
        <f t="shared" si="8"/>
        <v>114230.52</v>
      </c>
      <c r="AB5" s="28">
        <f t="shared" si="9"/>
        <v>219851.52000000002</v>
      </c>
    </row>
    <row r="6" spans="1:28" x14ac:dyDescent="0.2">
      <c r="A6" s="25" t="str">
        <f t="shared" si="0"/>
        <v>Orland Gommery</v>
      </c>
      <c r="B6" s="25">
        <v>3824197065</v>
      </c>
      <c r="C6" s="25" t="s">
        <v>15</v>
      </c>
      <c r="D6" s="25" t="s">
        <v>16</v>
      </c>
      <c r="E6" s="25" t="s">
        <v>10</v>
      </c>
      <c r="F6" s="25">
        <v>81431</v>
      </c>
      <c r="G6" s="25">
        <f>COUNTIF([1]deals_closed!D:D,B6)</f>
        <v>22</v>
      </c>
      <c r="H6" s="26">
        <f>SUMIF([1]deals_closed!D:D,B6,[1]deals_closed!C:C)</f>
        <v>764531</v>
      </c>
      <c r="I6" s="26">
        <f>VLOOKUP(E6,'[1]2018_commission_structure-Start'!$A$22:$I$24,9,FALSE)</f>
        <v>750000</v>
      </c>
      <c r="J6" s="26">
        <f t="shared" si="1"/>
        <v>937500</v>
      </c>
      <c r="K6" s="26">
        <f t="shared" si="2"/>
        <v>1125000</v>
      </c>
      <c r="L6" s="26">
        <f t="shared" si="3"/>
        <v>1500000</v>
      </c>
      <c r="M6" s="27">
        <f t="shared" si="4"/>
        <v>1.0193746666666668</v>
      </c>
      <c r="N6" s="25" t="str">
        <f t="shared" si="5"/>
        <v>100-125%</v>
      </c>
      <c r="O6" s="28">
        <f>MIN(H6,I6)*INDEX('[1]2018_commission_structure-Start'!$A$21:$I$24,MATCH($E6,'[1]2018_commission_structure-Start'!$A$21:$A$24,0),MATCH(O$1,'[1]2018_commission_structure-Start'!$A$21:$I$21,0))</f>
        <v>112500</v>
      </c>
      <c r="P6" s="26">
        <f>IF(H6&gt;I6,MIN(H6-I6,J6-I6)*INDEX('[1]2018_commission_structure-Start'!$A$21:$I$24,MATCH($E6,'[1]2018_commission_structure-Start'!$A$21:$A$24,0), MATCH(P$1,'[1]2018_commission_structure-Start'!$A$21:$I$21,0)),0)</f>
        <v>2760.89</v>
      </c>
      <c r="Q6" s="26">
        <f>IF($H6&gt;J6,MIN($H6-J6,K6-J6)*INDEX('[1]2018_commission_structure-Start'!$A$21:$I$24,MATCH($E6,'[1]2018_commission_structure-Start'!$A$21:$A$24,0), MATCH(Q$1,'[1]2018_commission_structure-Start'!$A$21:$I$21,0)),0)</f>
        <v>0</v>
      </c>
      <c r="R6" s="26">
        <f>IF($H6&gt;K6,MIN($H6-K6,L6-K6)*INDEX('[1]2018_commission_structure-Start'!$A$21:$I$24,MATCH($E6,'[1]2018_commission_structure-Start'!$A$21:$A$24,0), MATCH(R$1,'[1]2018_commission_structure-Start'!$A$21:$I$21,0)),0)</f>
        <v>0</v>
      </c>
      <c r="S6" s="26">
        <f>IF(H6&gt;L6,(H6-L6)*INDEX('[1]2018_commission_structure-Start'!$A$21:$I$24,MATCH($E6,'[1]2018_commission_structure-Start'!$A$21:$A$24,0),MATCH(S$1,'[1]2018_commission_structure-Start'!$A$21:$I$21,0)),0)</f>
        <v>0</v>
      </c>
      <c r="T6" s="28">
        <f t="shared" si="6"/>
        <v>115260.89</v>
      </c>
      <c r="U6" s="28">
        <f t="shared" si="7"/>
        <v>196691.89</v>
      </c>
      <c r="V6" s="28">
        <f>MIN(H6,I6)*INDEX('[1]2018_commission_structure-Start'!$A$15:$J$18,MATCH($E6,'[1]2018_commission_structure-Start'!$A$15:$A$18,0),MATCH(V$1,'[1]2018_commission_structure-Start'!$A$15:$J$15,0))</f>
        <v>112500</v>
      </c>
      <c r="W6" s="26">
        <f>IF($H6&gt;I6,MIN($H6-I6,J6-I6)*INDEX('[1]2018_commission_structure-Start'!$A$15:$J$18,MATCH($E6,'[1]2018_commission_structure-Start'!$A$15:$A$18,0),MATCH(W$1,'[1]2018_commission_structure-Start'!$A$15:$J$15,0)),0)</f>
        <v>3196.82</v>
      </c>
      <c r="X6" s="26">
        <f>IF($H6&gt;J6,MIN($H6-J6,K6-J6)*INDEX('[1]2018_commission_structure-Start'!$A$15:$J$18,MATCH($E6,'[1]2018_commission_structure-Start'!$A$15:$A$18,0),MATCH(X$1,'[1]2018_commission_structure-Start'!$A$15:$J$15,0)),0)</f>
        <v>0</v>
      </c>
      <c r="Y6" s="26">
        <f>IF($H6&gt;K6,MIN($H6-K6,L6-K6)*INDEX('[1]2018_commission_structure-Start'!$A$15:$J$18,MATCH($E6,'[1]2018_commission_structure-Start'!$A$15:$A$18,0),MATCH(Y$1,'[1]2018_commission_structure-Start'!$A$15:$J$15,0)),0)</f>
        <v>0</v>
      </c>
      <c r="Z6" s="26">
        <f>IF(H6&gt;L6,(H6-L6)*INDEX('[1]2018_commission_structure-Start'!$A$21:$I$24,MATCH($E6,'[1]2018_commission_structure-Start'!$A$21:$A$24,0),MATCH(Z$1,'[1]2018_commission_structure-Start'!$A$21:$I$21,0)),0)</f>
        <v>0</v>
      </c>
      <c r="AA6" s="28">
        <f t="shared" si="8"/>
        <v>115696.82</v>
      </c>
      <c r="AB6" s="28">
        <f t="shared" si="9"/>
        <v>197127.82</v>
      </c>
    </row>
    <row r="7" spans="1:28" x14ac:dyDescent="0.2">
      <c r="A7" s="25" t="str">
        <f t="shared" si="0"/>
        <v>Tobe Standen</v>
      </c>
      <c r="B7" s="25">
        <v>4475496373</v>
      </c>
      <c r="C7" s="25" t="s">
        <v>17</v>
      </c>
      <c r="D7" s="25" t="s">
        <v>18</v>
      </c>
      <c r="E7" s="25" t="s">
        <v>10</v>
      </c>
      <c r="F7" s="25">
        <v>110155</v>
      </c>
      <c r="G7" s="25">
        <f>COUNTIF([1]deals_closed!D:D,B7)</f>
        <v>13</v>
      </c>
      <c r="H7" s="26">
        <f>SUMIF([1]deals_closed!D:D,B7,[1]deals_closed!C:C)</f>
        <v>529764</v>
      </c>
      <c r="I7" s="26">
        <f>VLOOKUP(E7,'[1]2018_commission_structure-Start'!$A$22:$I$24,9,FALSE)</f>
        <v>750000</v>
      </c>
      <c r="J7" s="26">
        <f t="shared" si="1"/>
        <v>937500</v>
      </c>
      <c r="K7" s="26">
        <f t="shared" si="2"/>
        <v>1125000</v>
      </c>
      <c r="L7" s="26">
        <f t="shared" si="3"/>
        <v>1500000</v>
      </c>
      <c r="M7" s="27">
        <f t="shared" si="4"/>
        <v>0.70635199999999998</v>
      </c>
      <c r="N7" s="25" t="str">
        <f t="shared" si="5"/>
        <v>0-100%</v>
      </c>
      <c r="O7" s="28">
        <f>MIN(H7,I7)*INDEX('[1]2018_commission_structure-Start'!$A$21:$I$24,MATCH($E7,'[1]2018_commission_structure-Start'!$A$21:$A$24,0),MATCH(O$1,'[1]2018_commission_structure-Start'!$A$21:$I$21,0))</f>
        <v>79464.599999999991</v>
      </c>
      <c r="P7" s="26">
        <f>IF(H7&gt;I7,MIN(H7-I7,J7-I7)*INDEX('[1]2018_commission_structure-Start'!$A$21:$I$24,MATCH($E7,'[1]2018_commission_structure-Start'!$A$21:$A$24,0), MATCH(P$1,'[1]2018_commission_structure-Start'!$A$21:$I$21,0)),0)</f>
        <v>0</v>
      </c>
      <c r="Q7" s="26">
        <f>IF($H7&gt;J7,MIN($H7-J7,K7-J7)*INDEX('[1]2018_commission_structure-Start'!$A$21:$I$24,MATCH($E7,'[1]2018_commission_structure-Start'!$A$21:$A$24,0), MATCH(Q$1,'[1]2018_commission_structure-Start'!$A$21:$I$21,0)),0)</f>
        <v>0</v>
      </c>
      <c r="R7" s="26">
        <f>IF($H7&gt;K7,MIN($H7-K7,L7-K7)*INDEX('[1]2018_commission_structure-Start'!$A$21:$I$24,MATCH($E7,'[1]2018_commission_structure-Start'!$A$21:$A$24,0), MATCH(R$1,'[1]2018_commission_structure-Start'!$A$21:$I$21,0)),0)</f>
        <v>0</v>
      </c>
      <c r="S7" s="26">
        <f>IF(H7&gt;L7,(H7-L7)*INDEX('[1]2018_commission_structure-Start'!$A$21:$I$24,MATCH($E7,'[1]2018_commission_structure-Start'!$A$21:$A$24,0),MATCH(S$1,'[1]2018_commission_structure-Start'!$A$21:$I$21,0)),0)</f>
        <v>0</v>
      </c>
      <c r="T7" s="28">
        <f t="shared" si="6"/>
        <v>79464.599999999991</v>
      </c>
      <c r="U7" s="28">
        <f t="shared" si="7"/>
        <v>189619.59999999998</v>
      </c>
      <c r="V7" s="28">
        <f>MIN(H7,I7)*INDEX('[1]2018_commission_structure-Start'!$A$15:$J$18,MATCH($E7,'[1]2018_commission_structure-Start'!$A$15:$A$18,0),MATCH(V$1,'[1]2018_commission_structure-Start'!$A$15:$J$15,0))</f>
        <v>79464.599999999991</v>
      </c>
      <c r="W7" s="26">
        <f>IF($H7&gt;I7,MIN($H7-I7,J7-I7)*INDEX('[1]2018_commission_structure-Start'!$A$15:$J$18,MATCH($E7,'[1]2018_commission_structure-Start'!$A$15:$A$18,0),MATCH(W$1,'[1]2018_commission_structure-Start'!$A$15:$J$15,0)),0)</f>
        <v>0</v>
      </c>
      <c r="X7" s="26">
        <f>IF($H7&gt;J7,MIN($H7-J7,K7-J7)*INDEX('[1]2018_commission_structure-Start'!$A$15:$J$18,MATCH($E7,'[1]2018_commission_structure-Start'!$A$15:$A$18,0),MATCH(X$1,'[1]2018_commission_structure-Start'!$A$15:$J$15,0)),0)</f>
        <v>0</v>
      </c>
      <c r="Y7" s="26">
        <f>IF($H7&gt;K7,MIN($H7-K7,L7-K7)*INDEX('[1]2018_commission_structure-Start'!$A$15:$J$18,MATCH($E7,'[1]2018_commission_structure-Start'!$A$15:$A$18,0),MATCH(Y$1,'[1]2018_commission_structure-Start'!$A$15:$J$15,0)),0)</f>
        <v>0</v>
      </c>
      <c r="Z7" s="26">
        <f>IF(H7&gt;L7,(H7-L7)*INDEX('[1]2018_commission_structure-Start'!$A$21:$I$24,MATCH($E7,'[1]2018_commission_structure-Start'!$A$21:$A$24,0),MATCH(Z$1,'[1]2018_commission_structure-Start'!$A$21:$I$21,0)),0)</f>
        <v>0</v>
      </c>
      <c r="AA7" s="28">
        <f t="shared" si="8"/>
        <v>79464.599999999991</v>
      </c>
      <c r="AB7" s="28">
        <f t="shared" si="9"/>
        <v>189619.59999999998</v>
      </c>
    </row>
    <row r="8" spans="1:28" x14ac:dyDescent="0.2">
      <c r="A8" s="25" t="str">
        <f t="shared" si="0"/>
        <v>Foster Smith</v>
      </c>
      <c r="B8" s="25">
        <v>101658508</v>
      </c>
      <c r="C8" s="25" t="s">
        <v>19</v>
      </c>
      <c r="D8" s="25" t="s">
        <v>20</v>
      </c>
      <c r="E8" s="25" t="s">
        <v>7</v>
      </c>
      <c r="F8" s="25">
        <v>63106</v>
      </c>
      <c r="G8" s="25">
        <f>COUNTIF([1]deals_closed!D:D,B8)</f>
        <v>22</v>
      </c>
      <c r="H8" s="26">
        <f>SUMIF([1]deals_closed!D:D,B8,[1]deals_closed!C:C)</f>
        <v>703757</v>
      </c>
      <c r="I8" s="26">
        <f>VLOOKUP(E8,'[1]2018_commission_structure-Start'!$A$22:$I$24,9,FALSE)</f>
        <v>500000</v>
      </c>
      <c r="J8" s="26">
        <f t="shared" si="1"/>
        <v>625000</v>
      </c>
      <c r="K8" s="26">
        <f t="shared" si="2"/>
        <v>750000</v>
      </c>
      <c r="L8" s="26">
        <f t="shared" si="3"/>
        <v>1000000</v>
      </c>
      <c r="M8" s="27">
        <f t="shared" si="4"/>
        <v>1.4075139999999999</v>
      </c>
      <c r="N8" s="25" t="str">
        <f t="shared" si="5"/>
        <v>125-150%</v>
      </c>
      <c r="O8" s="28">
        <f>MIN(H8,I8)*INDEX('[1]2018_commission_structure-Start'!$A$21:$I$24,MATCH($E8,'[1]2018_commission_structure-Start'!$A$21:$A$24,0),MATCH(O$1,'[1]2018_commission_structure-Start'!$A$21:$I$21,0))</f>
        <v>50000</v>
      </c>
      <c r="P8" s="26">
        <f>IF(H8&gt;I8,MIN(H8-I8,J8-I8)*INDEX('[1]2018_commission_structure-Start'!$A$21:$I$24,MATCH($E8,'[1]2018_commission_structure-Start'!$A$21:$A$24,0), MATCH(P$1,'[1]2018_commission_structure-Start'!$A$21:$I$21,0)),0)</f>
        <v>18750</v>
      </c>
      <c r="Q8" s="26">
        <f>IF($H8&gt;J8,MIN($H8-J8,K8-J8)*INDEX('[1]2018_commission_structure-Start'!$A$21:$I$24,MATCH($E8,'[1]2018_commission_structure-Start'!$A$21:$A$24,0), MATCH(Q$1,'[1]2018_commission_structure-Start'!$A$21:$I$21,0)),0)</f>
        <v>14176.26</v>
      </c>
      <c r="R8" s="26">
        <f>IF($H8&gt;K8,MIN($H8-K8,L8-K8)*INDEX('[1]2018_commission_structure-Start'!$A$21:$I$24,MATCH($E8,'[1]2018_commission_structure-Start'!$A$21:$A$24,0), MATCH(R$1,'[1]2018_commission_structure-Start'!$A$21:$I$21,0)),0)</f>
        <v>0</v>
      </c>
      <c r="S8" s="26">
        <f>IF(H8&gt;L8,(H8-L8)*INDEX('[1]2018_commission_structure-Start'!$A$21:$I$24,MATCH($E8,'[1]2018_commission_structure-Start'!$A$21:$A$24,0),MATCH(S$1,'[1]2018_commission_structure-Start'!$A$21:$I$21,0)),0)</f>
        <v>0</v>
      </c>
      <c r="T8" s="28">
        <f t="shared" si="6"/>
        <v>82926.259999999995</v>
      </c>
      <c r="U8" s="28">
        <f t="shared" si="7"/>
        <v>146032.26</v>
      </c>
      <c r="V8" s="28">
        <f>MIN(H8,I8)*INDEX('[1]2018_commission_structure-Start'!$A$15:$J$18,MATCH($E8,'[1]2018_commission_structure-Start'!$A$15:$A$18,0),MATCH(V$1,'[1]2018_commission_structure-Start'!$A$15:$J$15,0))</f>
        <v>60000</v>
      </c>
      <c r="W8" s="26">
        <f>IF($H8&gt;I8,MIN($H8-I8,J8-I8)*INDEX('[1]2018_commission_structure-Start'!$A$15:$J$18,MATCH($E8,'[1]2018_commission_structure-Start'!$A$15:$A$18,0),MATCH(W$1,'[1]2018_commission_structure-Start'!$A$15:$J$15,0)),0)</f>
        <v>21250</v>
      </c>
      <c r="X8" s="26">
        <f>IF($H8&gt;J8,MIN($H8-J8,K8-J8)*INDEX('[1]2018_commission_structure-Start'!$A$15:$J$18,MATCH($E8,'[1]2018_commission_structure-Start'!$A$15:$A$18,0),MATCH(X$1,'[1]2018_commission_structure-Start'!$A$15:$J$15,0)),0)</f>
        <v>15751.400000000001</v>
      </c>
      <c r="Y8" s="26">
        <f>IF($H8&gt;K8,MIN($H8-K8,L8-K8)*INDEX('[1]2018_commission_structure-Start'!$A$15:$J$18,MATCH($E8,'[1]2018_commission_structure-Start'!$A$15:$A$18,0),MATCH(Y$1,'[1]2018_commission_structure-Start'!$A$15:$J$15,0)),0)</f>
        <v>0</v>
      </c>
      <c r="Z8" s="26">
        <f>IF(H8&gt;L8,(H8-L8)*INDEX('[1]2018_commission_structure-Start'!$A$21:$I$24,MATCH($E8,'[1]2018_commission_structure-Start'!$A$21:$A$24,0),MATCH(Z$1,'[1]2018_commission_structure-Start'!$A$21:$I$21,0)),0)</f>
        <v>0</v>
      </c>
      <c r="AA8" s="28">
        <f t="shared" si="8"/>
        <v>97001.4</v>
      </c>
      <c r="AB8" s="28">
        <f t="shared" si="9"/>
        <v>160107.4</v>
      </c>
    </row>
    <row r="9" spans="1:28" x14ac:dyDescent="0.2">
      <c r="A9" s="25" t="str">
        <f t="shared" si="0"/>
        <v>Salomi Rosenhaus</v>
      </c>
      <c r="B9" s="25">
        <v>7178607831</v>
      </c>
      <c r="C9" s="25" t="s">
        <v>21</v>
      </c>
      <c r="D9" s="25" t="s">
        <v>22</v>
      </c>
      <c r="E9" s="25" t="s">
        <v>10</v>
      </c>
      <c r="F9" s="25">
        <v>93727</v>
      </c>
      <c r="G9" s="25">
        <f>COUNTIF([1]deals_closed!D:D,B9)</f>
        <v>22</v>
      </c>
      <c r="H9" s="26">
        <f>SUMIF([1]deals_closed!D:D,B9,[1]deals_closed!C:C)</f>
        <v>777660</v>
      </c>
      <c r="I9" s="26">
        <f>VLOOKUP(E9,'[1]2018_commission_structure-Start'!$A$22:$I$24,9,FALSE)</f>
        <v>750000</v>
      </c>
      <c r="J9" s="26">
        <f t="shared" si="1"/>
        <v>937500</v>
      </c>
      <c r="K9" s="26">
        <f t="shared" si="2"/>
        <v>1125000</v>
      </c>
      <c r="L9" s="26">
        <f t="shared" si="3"/>
        <v>1500000</v>
      </c>
      <c r="M9" s="27">
        <f t="shared" si="4"/>
        <v>1.03688</v>
      </c>
      <c r="N9" s="25" t="str">
        <f t="shared" si="5"/>
        <v>100-125%</v>
      </c>
      <c r="O9" s="28">
        <f>MIN(H9,I9)*INDEX('[1]2018_commission_structure-Start'!$A$21:$I$24,MATCH($E9,'[1]2018_commission_structure-Start'!$A$21:$A$24,0),MATCH(O$1,'[1]2018_commission_structure-Start'!$A$21:$I$21,0))</f>
        <v>112500</v>
      </c>
      <c r="P9" s="26">
        <f>IF(H9&gt;I9,MIN(H9-I9,J9-I9)*INDEX('[1]2018_commission_structure-Start'!$A$21:$I$24,MATCH($E9,'[1]2018_commission_structure-Start'!$A$21:$A$24,0), MATCH(P$1,'[1]2018_commission_structure-Start'!$A$21:$I$21,0)),0)</f>
        <v>5255.4</v>
      </c>
      <c r="Q9" s="26">
        <f>IF($H9&gt;J9,MIN($H9-J9,K9-J9)*INDEX('[1]2018_commission_structure-Start'!$A$21:$I$24,MATCH($E9,'[1]2018_commission_structure-Start'!$A$21:$A$24,0), MATCH(Q$1,'[1]2018_commission_structure-Start'!$A$21:$I$21,0)),0)</f>
        <v>0</v>
      </c>
      <c r="R9" s="26">
        <f>IF($H9&gt;K9,MIN($H9-K9,L9-K9)*INDEX('[1]2018_commission_structure-Start'!$A$21:$I$24,MATCH($E9,'[1]2018_commission_structure-Start'!$A$21:$A$24,0), MATCH(R$1,'[1]2018_commission_structure-Start'!$A$21:$I$21,0)),0)</f>
        <v>0</v>
      </c>
      <c r="S9" s="26">
        <f>IF(H9&gt;L9,(H9-L9)*INDEX('[1]2018_commission_structure-Start'!$A$21:$I$24,MATCH($E9,'[1]2018_commission_structure-Start'!$A$21:$A$24,0),MATCH(S$1,'[1]2018_commission_structure-Start'!$A$21:$I$21,0)),0)</f>
        <v>0</v>
      </c>
      <c r="T9" s="28">
        <f t="shared" si="6"/>
        <v>117755.4</v>
      </c>
      <c r="U9" s="28">
        <f t="shared" si="7"/>
        <v>211482.4</v>
      </c>
      <c r="V9" s="28">
        <f>MIN(H9,I9)*INDEX('[1]2018_commission_structure-Start'!$A$15:$J$18,MATCH($E9,'[1]2018_commission_structure-Start'!$A$15:$A$18,0),MATCH(V$1,'[1]2018_commission_structure-Start'!$A$15:$J$15,0))</f>
        <v>112500</v>
      </c>
      <c r="W9" s="26">
        <f>IF($H9&gt;I9,MIN($H9-I9,J9-I9)*INDEX('[1]2018_commission_structure-Start'!$A$15:$J$18,MATCH($E9,'[1]2018_commission_structure-Start'!$A$15:$A$18,0),MATCH(W$1,'[1]2018_commission_structure-Start'!$A$15:$J$15,0)),0)</f>
        <v>6085.2</v>
      </c>
      <c r="X9" s="26">
        <f>IF($H9&gt;J9,MIN($H9-J9,K9-J9)*INDEX('[1]2018_commission_structure-Start'!$A$15:$J$18,MATCH($E9,'[1]2018_commission_structure-Start'!$A$15:$A$18,0),MATCH(X$1,'[1]2018_commission_structure-Start'!$A$15:$J$15,0)),0)</f>
        <v>0</v>
      </c>
      <c r="Y9" s="26">
        <f>IF($H9&gt;K9,MIN($H9-K9,L9-K9)*INDEX('[1]2018_commission_structure-Start'!$A$15:$J$18,MATCH($E9,'[1]2018_commission_structure-Start'!$A$15:$A$18,0),MATCH(Y$1,'[1]2018_commission_structure-Start'!$A$15:$J$15,0)),0)</f>
        <v>0</v>
      </c>
      <c r="Z9" s="26">
        <f>IF(H9&gt;L9,(H9-L9)*INDEX('[1]2018_commission_structure-Start'!$A$21:$I$24,MATCH($E9,'[1]2018_commission_structure-Start'!$A$21:$A$24,0),MATCH(Z$1,'[1]2018_commission_structure-Start'!$A$21:$I$21,0)),0)</f>
        <v>0</v>
      </c>
      <c r="AA9" s="28">
        <f t="shared" si="8"/>
        <v>118585.2</v>
      </c>
      <c r="AB9" s="28">
        <f t="shared" si="9"/>
        <v>212312.2</v>
      </c>
    </row>
    <row r="10" spans="1:28" x14ac:dyDescent="0.2">
      <c r="A10" s="25" t="str">
        <f t="shared" si="0"/>
        <v>Andria Zimmermanns</v>
      </c>
      <c r="B10" s="25">
        <v>4783377790</v>
      </c>
      <c r="C10" s="25" t="s">
        <v>23</v>
      </c>
      <c r="D10" s="25" t="s">
        <v>24</v>
      </c>
      <c r="E10" s="25" t="s">
        <v>10</v>
      </c>
      <c r="F10" s="25">
        <v>110817</v>
      </c>
      <c r="G10" s="25">
        <f>COUNTIF([1]deals_closed!D:D,B10)</f>
        <v>19</v>
      </c>
      <c r="H10" s="26">
        <f>SUMIF([1]deals_closed!D:D,B10,[1]deals_closed!C:C)</f>
        <v>713679</v>
      </c>
      <c r="I10" s="26">
        <f>VLOOKUP(E10,'[1]2018_commission_structure-Start'!$A$22:$I$24,9,FALSE)</f>
        <v>750000</v>
      </c>
      <c r="J10" s="26">
        <f t="shared" si="1"/>
        <v>937500</v>
      </c>
      <c r="K10" s="26">
        <f t="shared" si="2"/>
        <v>1125000</v>
      </c>
      <c r="L10" s="26">
        <f t="shared" si="3"/>
        <v>1500000</v>
      </c>
      <c r="M10" s="27">
        <f t="shared" si="4"/>
        <v>0.95157199999999997</v>
      </c>
      <c r="N10" s="25" t="str">
        <f t="shared" si="5"/>
        <v>0-100%</v>
      </c>
      <c r="O10" s="28">
        <f>MIN(H10,I10)*INDEX('[1]2018_commission_structure-Start'!$A$21:$I$24,MATCH($E10,'[1]2018_commission_structure-Start'!$A$21:$A$24,0),MATCH(O$1,'[1]2018_commission_structure-Start'!$A$21:$I$21,0))</f>
        <v>107051.84999999999</v>
      </c>
      <c r="P10" s="26">
        <f>IF(H10&gt;I10,MIN(H10-I10,J10-I10)*INDEX('[1]2018_commission_structure-Start'!$A$21:$I$24,MATCH($E10,'[1]2018_commission_structure-Start'!$A$21:$A$24,0), MATCH(P$1,'[1]2018_commission_structure-Start'!$A$21:$I$21,0)),0)</f>
        <v>0</v>
      </c>
      <c r="Q10" s="26">
        <f>IF($H10&gt;J10,MIN($H10-J10,K10-J10)*INDEX('[1]2018_commission_structure-Start'!$A$21:$I$24,MATCH($E10,'[1]2018_commission_structure-Start'!$A$21:$A$24,0), MATCH(Q$1,'[1]2018_commission_structure-Start'!$A$21:$I$21,0)),0)</f>
        <v>0</v>
      </c>
      <c r="R10" s="26">
        <f>IF($H10&gt;K10,MIN($H10-K10,L10-K10)*INDEX('[1]2018_commission_structure-Start'!$A$21:$I$24,MATCH($E10,'[1]2018_commission_structure-Start'!$A$21:$A$24,0), MATCH(R$1,'[1]2018_commission_structure-Start'!$A$21:$I$21,0)),0)</f>
        <v>0</v>
      </c>
      <c r="S10" s="26">
        <f>IF(H10&gt;L10,(H10-L10)*INDEX('[1]2018_commission_structure-Start'!$A$21:$I$24,MATCH($E10,'[1]2018_commission_structure-Start'!$A$21:$A$24,0),MATCH(S$1,'[1]2018_commission_structure-Start'!$A$21:$I$21,0)),0)</f>
        <v>0</v>
      </c>
      <c r="T10" s="28">
        <f t="shared" si="6"/>
        <v>107051.84999999999</v>
      </c>
      <c r="U10" s="28">
        <f t="shared" si="7"/>
        <v>217868.84999999998</v>
      </c>
      <c r="V10" s="28">
        <f>MIN(H10,I10)*INDEX('[1]2018_commission_structure-Start'!$A$15:$J$18,MATCH($E10,'[1]2018_commission_structure-Start'!$A$15:$A$18,0),MATCH(V$1,'[1]2018_commission_structure-Start'!$A$15:$J$15,0))</f>
        <v>107051.84999999999</v>
      </c>
      <c r="W10" s="26">
        <f>IF($H10&gt;I10,MIN($H10-I10,J10-I10)*INDEX('[1]2018_commission_structure-Start'!$A$15:$J$18,MATCH($E10,'[1]2018_commission_structure-Start'!$A$15:$A$18,0),MATCH(W$1,'[1]2018_commission_structure-Start'!$A$15:$J$15,0)),0)</f>
        <v>0</v>
      </c>
      <c r="X10" s="26">
        <f>IF($H10&gt;J10,MIN($H10-J10,K10-J10)*INDEX('[1]2018_commission_structure-Start'!$A$15:$J$18,MATCH($E10,'[1]2018_commission_structure-Start'!$A$15:$A$18,0),MATCH(X$1,'[1]2018_commission_structure-Start'!$A$15:$J$15,0)),0)</f>
        <v>0</v>
      </c>
      <c r="Y10" s="26">
        <f>IF($H10&gt;K10,MIN($H10-K10,L10-K10)*INDEX('[1]2018_commission_structure-Start'!$A$15:$J$18,MATCH($E10,'[1]2018_commission_structure-Start'!$A$15:$A$18,0),MATCH(Y$1,'[1]2018_commission_structure-Start'!$A$15:$J$15,0)),0)</f>
        <v>0</v>
      </c>
      <c r="Z10" s="26">
        <f>IF(H10&gt;L10,(H10-L10)*INDEX('[1]2018_commission_structure-Start'!$A$21:$I$24,MATCH($E10,'[1]2018_commission_structure-Start'!$A$21:$A$24,0),MATCH(Z$1,'[1]2018_commission_structure-Start'!$A$21:$I$21,0)),0)</f>
        <v>0</v>
      </c>
      <c r="AA10" s="28">
        <f t="shared" si="8"/>
        <v>107051.84999999999</v>
      </c>
      <c r="AB10" s="28">
        <f t="shared" si="9"/>
        <v>217868.84999999998</v>
      </c>
    </row>
    <row r="11" spans="1:28" x14ac:dyDescent="0.2">
      <c r="A11" s="25" t="str">
        <f t="shared" si="0"/>
        <v>Caddric Armytage</v>
      </c>
      <c r="B11" s="25">
        <v>9023313240</v>
      </c>
      <c r="C11" s="25" t="s">
        <v>25</v>
      </c>
      <c r="D11" s="25" t="s">
        <v>26</v>
      </c>
      <c r="E11" s="25" t="s">
        <v>10</v>
      </c>
      <c r="F11" s="25">
        <v>119728</v>
      </c>
      <c r="G11" s="25">
        <f>COUNTIF([1]deals_closed!D:D,B11)</f>
        <v>17</v>
      </c>
      <c r="H11" s="26">
        <f>SUMIF([1]deals_closed!D:D,B11,[1]deals_closed!C:C)</f>
        <v>714914</v>
      </c>
      <c r="I11" s="26">
        <f>VLOOKUP(E11,'[1]2018_commission_structure-Start'!$A$22:$I$24,9,FALSE)</f>
        <v>750000</v>
      </c>
      <c r="J11" s="26">
        <f t="shared" si="1"/>
        <v>937500</v>
      </c>
      <c r="K11" s="26">
        <f t="shared" si="2"/>
        <v>1125000</v>
      </c>
      <c r="L11" s="26">
        <f t="shared" si="3"/>
        <v>1500000</v>
      </c>
      <c r="M11" s="27">
        <f t="shared" si="4"/>
        <v>0.95321866666666666</v>
      </c>
      <c r="N11" s="25" t="str">
        <f t="shared" si="5"/>
        <v>0-100%</v>
      </c>
      <c r="O11" s="28">
        <f>MIN(H11,I11)*INDEX('[1]2018_commission_structure-Start'!$A$21:$I$24,MATCH($E11,'[1]2018_commission_structure-Start'!$A$21:$A$24,0),MATCH(O$1,'[1]2018_commission_structure-Start'!$A$21:$I$21,0))</f>
        <v>107237.09999999999</v>
      </c>
      <c r="P11" s="26">
        <f>IF(H11&gt;I11,MIN(H11-I11,J11-I11)*INDEX('[1]2018_commission_structure-Start'!$A$21:$I$24,MATCH($E11,'[1]2018_commission_structure-Start'!$A$21:$A$24,0), MATCH(P$1,'[1]2018_commission_structure-Start'!$A$21:$I$21,0)),0)</f>
        <v>0</v>
      </c>
      <c r="Q11" s="26">
        <f>IF($H11&gt;J11,MIN($H11-J11,K11-J11)*INDEX('[1]2018_commission_structure-Start'!$A$21:$I$24,MATCH($E11,'[1]2018_commission_structure-Start'!$A$21:$A$24,0), MATCH(Q$1,'[1]2018_commission_structure-Start'!$A$21:$I$21,0)),0)</f>
        <v>0</v>
      </c>
      <c r="R11" s="26">
        <f>IF($H11&gt;K11,MIN($H11-K11,L11-K11)*INDEX('[1]2018_commission_structure-Start'!$A$21:$I$24,MATCH($E11,'[1]2018_commission_structure-Start'!$A$21:$A$24,0), MATCH(R$1,'[1]2018_commission_structure-Start'!$A$21:$I$21,0)),0)</f>
        <v>0</v>
      </c>
      <c r="S11" s="26">
        <f>IF(H11&gt;L11,(H11-L11)*INDEX('[1]2018_commission_structure-Start'!$A$21:$I$24,MATCH($E11,'[1]2018_commission_structure-Start'!$A$21:$A$24,0),MATCH(S$1,'[1]2018_commission_structure-Start'!$A$21:$I$21,0)),0)</f>
        <v>0</v>
      </c>
      <c r="T11" s="28">
        <f t="shared" si="6"/>
        <v>107237.09999999999</v>
      </c>
      <c r="U11" s="28">
        <f t="shared" si="7"/>
        <v>226965.09999999998</v>
      </c>
      <c r="V11" s="28">
        <f>MIN(H11,I11)*INDEX('[1]2018_commission_structure-Start'!$A$15:$J$18,MATCH($E11,'[1]2018_commission_structure-Start'!$A$15:$A$18,0),MATCH(V$1,'[1]2018_commission_structure-Start'!$A$15:$J$15,0))</f>
        <v>107237.09999999999</v>
      </c>
      <c r="W11" s="26">
        <f>IF($H11&gt;I11,MIN($H11-I11,J11-I11)*INDEX('[1]2018_commission_structure-Start'!$A$15:$J$18,MATCH($E11,'[1]2018_commission_structure-Start'!$A$15:$A$18,0),MATCH(W$1,'[1]2018_commission_structure-Start'!$A$15:$J$15,0)),0)</f>
        <v>0</v>
      </c>
      <c r="X11" s="26">
        <f>IF($H11&gt;J11,MIN($H11-J11,K11-J11)*INDEX('[1]2018_commission_structure-Start'!$A$15:$J$18,MATCH($E11,'[1]2018_commission_structure-Start'!$A$15:$A$18,0),MATCH(X$1,'[1]2018_commission_structure-Start'!$A$15:$J$15,0)),0)</f>
        <v>0</v>
      </c>
      <c r="Y11" s="26">
        <f>IF($H11&gt;K11,MIN($H11-K11,L11-K11)*INDEX('[1]2018_commission_structure-Start'!$A$15:$J$18,MATCH($E11,'[1]2018_commission_structure-Start'!$A$15:$A$18,0),MATCH(Y$1,'[1]2018_commission_structure-Start'!$A$15:$J$15,0)),0)</f>
        <v>0</v>
      </c>
      <c r="Z11" s="26">
        <f>IF(H11&gt;L11,(H11-L11)*INDEX('[1]2018_commission_structure-Start'!$A$21:$I$24,MATCH($E11,'[1]2018_commission_structure-Start'!$A$21:$A$24,0),MATCH(Z$1,'[1]2018_commission_structure-Start'!$A$21:$I$21,0)),0)</f>
        <v>0</v>
      </c>
      <c r="AA11" s="28">
        <f t="shared" si="8"/>
        <v>107237.09999999999</v>
      </c>
      <c r="AB11" s="28">
        <f t="shared" si="9"/>
        <v>226965.09999999998</v>
      </c>
    </row>
    <row r="12" spans="1:28" x14ac:dyDescent="0.2">
      <c r="A12" s="25" t="str">
        <f t="shared" si="0"/>
        <v>Baird Hayhow</v>
      </c>
      <c r="B12" s="25">
        <v>2659144249</v>
      </c>
      <c r="C12" s="25" t="s">
        <v>27</v>
      </c>
      <c r="D12" s="25" t="s">
        <v>28</v>
      </c>
      <c r="E12" s="25" t="s">
        <v>29</v>
      </c>
      <c r="F12" s="25">
        <v>59822</v>
      </c>
      <c r="G12" s="25">
        <f>COUNTIF([1]deals_closed!D:D,B12)</f>
        <v>23</v>
      </c>
      <c r="H12" s="26">
        <f>SUMIF([1]deals_closed!D:D,B12,[1]deals_closed!C:C)</f>
        <v>871918</v>
      </c>
      <c r="I12" s="26">
        <f>VLOOKUP(E12,'[1]2018_commission_structure-Start'!$A$22:$I$24,9,FALSE)</f>
        <v>600000</v>
      </c>
      <c r="J12" s="26">
        <f t="shared" si="1"/>
        <v>750000</v>
      </c>
      <c r="K12" s="26">
        <f t="shared" si="2"/>
        <v>900000</v>
      </c>
      <c r="L12" s="26">
        <f t="shared" si="3"/>
        <v>1200000</v>
      </c>
      <c r="M12" s="27">
        <f t="shared" si="4"/>
        <v>1.4531966666666667</v>
      </c>
      <c r="N12" s="25" t="str">
        <f t="shared" si="5"/>
        <v>125-150%</v>
      </c>
      <c r="O12" s="28">
        <f>MIN(H12,I12)*INDEX('[1]2018_commission_structure-Start'!$A$21:$I$24,MATCH($E12,'[1]2018_commission_structure-Start'!$A$21:$A$24,0),MATCH(O$1,'[1]2018_commission_structure-Start'!$A$21:$I$21,0))</f>
        <v>78000</v>
      </c>
      <c r="P12" s="26">
        <f>IF(H12&gt;I12,MIN(H12-I12,J12-I12)*INDEX('[1]2018_commission_structure-Start'!$A$21:$I$24,MATCH($E12,'[1]2018_commission_structure-Start'!$A$21:$A$24,0), MATCH(P$1,'[1]2018_commission_structure-Start'!$A$21:$I$21,0)),0)</f>
        <v>25500.000000000004</v>
      </c>
      <c r="Q12" s="26">
        <f>IF($H12&gt;J12,MIN($H12-J12,K12-J12)*INDEX('[1]2018_commission_structure-Start'!$A$21:$I$24,MATCH($E12,'[1]2018_commission_structure-Start'!$A$21:$A$24,0), MATCH(Q$1,'[1]2018_commission_structure-Start'!$A$21:$I$21,0)),0)</f>
        <v>25602.78</v>
      </c>
      <c r="R12" s="26">
        <f>IF($H12&gt;K12,MIN($H12-K12,L12-K12)*INDEX('[1]2018_commission_structure-Start'!$A$21:$I$24,MATCH($E12,'[1]2018_commission_structure-Start'!$A$21:$A$24,0), MATCH(R$1,'[1]2018_commission_structure-Start'!$A$21:$I$21,0)),0)</f>
        <v>0</v>
      </c>
      <c r="S12" s="26">
        <f>IF(H12&gt;L12,(H12-L12)*INDEX('[1]2018_commission_structure-Start'!$A$21:$I$24,MATCH($E12,'[1]2018_commission_structure-Start'!$A$21:$A$24,0),MATCH(S$1,'[1]2018_commission_structure-Start'!$A$21:$I$21,0)),0)</f>
        <v>0</v>
      </c>
      <c r="T12" s="28">
        <f t="shared" si="6"/>
        <v>129102.78</v>
      </c>
      <c r="U12" s="28">
        <f t="shared" si="7"/>
        <v>188924.78</v>
      </c>
      <c r="V12" s="28">
        <f>MIN(H12,I12)*INDEX('[1]2018_commission_structure-Start'!$A$15:$J$18,MATCH($E12,'[1]2018_commission_structure-Start'!$A$15:$A$18,0),MATCH(V$1,'[1]2018_commission_structure-Start'!$A$15:$J$15,0))</f>
        <v>90000</v>
      </c>
      <c r="W12" s="26">
        <f>IF($H12&gt;I12,MIN($H12-I12,J12-I12)*INDEX('[1]2018_commission_structure-Start'!$A$15:$J$18,MATCH($E12,'[1]2018_commission_structure-Start'!$A$15:$A$18,0),MATCH(W$1,'[1]2018_commission_structure-Start'!$A$15:$J$15,0)),0)</f>
        <v>27000</v>
      </c>
      <c r="X12" s="26">
        <f>IF($H12&gt;J12,MIN($H12-J12,K12-J12)*INDEX('[1]2018_commission_structure-Start'!$A$15:$J$18,MATCH($E12,'[1]2018_commission_structure-Start'!$A$15:$A$18,0),MATCH(X$1,'[1]2018_commission_structure-Start'!$A$15:$J$15,0)),0)</f>
        <v>30479.5</v>
      </c>
      <c r="Y12" s="26">
        <f>IF($H12&gt;K12,MIN($H12-K12,L12-K12)*INDEX('[1]2018_commission_structure-Start'!$A$15:$J$18,MATCH($E12,'[1]2018_commission_structure-Start'!$A$15:$A$18,0),MATCH(Y$1,'[1]2018_commission_structure-Start'!$A$15:$J$15,0)),0)</f>
        <v>0</v>
      </c>
      <c r="Z12" s="26">
        <f>IF(H12&gt;L12,(H12-L12)*INDEX('[1]2018_commission_structure-Start'!$A$21:$I$24,MATCH($E12,'[1]2018_commission_structure-Start'!$A$21:$A$24,0),MATCH(Z$1,'[1]2018_commission_structure-Start'!$A$21:$I$21,0)),0)</f>
        <v>0</v>
      </c>
      <c r="AA12" s="28">
        <f t="shared" si="8"/>
        <v>147479.5</v>
      </c>
      <c r="AB12" s="28">
        <f t="shared" si="9"/>
        <v>207301.5</v>
      </c>
    </row>
    <row r="13" spans="1:28" x14ac:dyDescent="0.2">
      <c r="A13" s="25" t="str">
        <f t="shared" si="0"/>
        <v>Granger Norsworthy</v>
      </c>
      <c r="B13" s="25">
        <v>9892583027</v>
      </c>
      <c r="C13" s="25" t="s">
        <v>30</v>
      </c>
      <c r="D13" s="25" t="s">
        <v>31</v>
      </c>
      <c r="E13" s="25" t="s">
        <v>10</v>
      </c>
      <c r="F13" s="25">
        <v>96592</v>
      </c>
      <c r="G13" s="25">
        <f>COUNTIF([1]deals_closed!D:D,B13)</f>
        <v>21</v>
      </c>
      <c r="H13" s="26">
        <f>SUMIF([1]deals_closed!D:D,B13,[1]deals_closed!C:C)</f>
        <v>785055</v>
      </c>
      <c r="I13" s="26">
        <f>VLOOKUP(E13,'[1]2018_commission_structure-Start'!$A$22:$I$24,9,FALSE)</f>
        <v>750000</v>
      </c>
      <c r="J13" s="26">
        <f t="shared" si="1"/>
        <v>937500</v>
      </c>
      <c r="K13" s="26">
        <f t="shared" si="2"/>
        <v>1125000</v>
      </c>
      <c r="L13" s="26">
        <f t="shared" si="3"/>
        <v>1500000</v>
      </c>
      <c r="M13" s="27">
        <f t="shared" si="4"/>
        <v>1.04674</v>
      </c>
      <c r="N13" s="25" t="str">
        <f t="shared" si="5"/>
        <v>100-125%</v>
      </c>
      <c r="O13" s="28">
        <f>MIN(H13,I13)*INDEX('[1]2018_commission_structure-Start'!$A$21:$I$24,MATCH($E13,'[1]2018_commission_structure-Start'!$A$21:$A$24,0),MATCH(O$1,'[1]2018_commission_structure-Start'!$A$21:$I$21,0))</f>
        <v>112500</v>
      </c>
      <c r="P13" s="26">
        <f>IF(H13&gt;I13,MIN(H13-I13,J13-I13)*INDEX('[1]2018_commission_structure-Start'!$A$21:$I$24,MATCH($E13,'[1]2018_commission_structure-Start'!$A$21:$A$24,0), MATCH(P$1,'[1]2018_commission_structure-Start'!$A$21:$I$21,0)),0)</f>
        <v>6660.45</v>
      </c>
      <c r="Q13" s="26">
        <f>IF($H13&gt;J13,MIN($H13-J13,K13-J13)*INDEX('[1]2018_commission_structure-Start'!$A$21:$I$24,MATCH($E13,'[1]2018_commission_structure-Start'!$A$21:$A$24,0), MATCH(Q$1,'[1]2018_commission_structure-Start'!$A$21:$I$21,0)),0)</f>
        <v>0</v>
      </c>
      <c r="R13" s="26">
        <f>IF($H13&gt;K13,MIN($H13-K13,L13-K13)*INDEX('[1]2018_commission_structure-Start'!$A$21:$I$24,MATCH($E13,'[1]2018_commission_structure-Start'!$A$21:$A$24,0), MATCH(R$1,'[1]2018_commission_structure-Start'!$A$21:$I$21,0)),0)</f>
        <v>0</v>
      </c>
      <c r="S13" s="26">
        <f>IF(H13&gt;L13,(H13-L13)*INDEX('[1]2018_commission_structure-Start'!$A$21:$I$24,MATCH($E13,'[1]2018_commission_structure-Start'!$A$21:$A$24,0),MATCH(S$1,'[1]2018_commission_structure-Start'!$A$21:$I$21,0)),0)</f>
        <v>0</v>
      </c>
      <c r="T13" s="28">
        <f t="shared" si="6"/>
        <v>119160.45</v>
      </c>
      <c r="U13" s="28">
        <f t="shared" si="7"/>
        <v>215752.45</v>
      </c>
      <c r="V13" s="28">
        <f>MIN(H13,I13)*INDEX('[1]2018_commission_structure-Start'!$A$15:$J$18,MATCH($E13,'[1]2018_commission_structure-Start'!$A$15:$A$18,0),MATCH(V$1,'[1]2018_commission_structure-Start'!$A$15:$J$15,0))</f>
        <v>112500</v>
      </c>
      <c r="W13" s="26">
        <f>IF($H13&gt;I13,MIN($H13-I13,J13-I13)*INDEX('[1]2018_commission_structure-Start'!$A$15:$J$18,MATCH($E13,'[1]2018_commission_structure-Start'!$A$15:$A$18,0),MATCH(W$1,'[1]2018_commission_structure-Start'!$A$15:$J$15,0)),0)</f>
        <v>7712.1</v>
      </c>
      <c r="X13" s="26">
        <f>IF($H13&gt;J13,MIN($H13-J13,K13-J13)*INDEX('[1]2018_commission_structure-Start'!$A$15:$J$18,MATCH($E13,'[1]2018_commission_structure-Start'!$A$15:$A$18,0),MATCH(X$1,'[1]2018_commission_structure-Start'!$A$15:$J$15,0)),0)</f>
        <v>0</v>
      </c>
      <c r="Y13" s="26">
        <f>IF($H13&gt;K13,MIN($H13-K13,L13-K13)*INDEX('[1]2018_commission_structure-Start'!$A$15:$J$18,MATCH($E13,'[1]2018_commission_structure-Start'!$A$15:$A$18,0),MATCH(Y$1,'[1]2018_commission_structure-Start'!$A$15:$J$15,0)),0)</f>
        <v>0</v>
      </c>
      <c r="Z13" s="26">
        <f>IF(H13&gt;L13,(H13-L13)*INDEX('[1]2018_commission_structure-Start'!$A$21:$I$24,MATCH($E13,'[1]2018_commission_structure-Start'!$A$21:$A$24,0),MATCH(Z$1,'[1]2018_commission_structure-Start'!$A$21:$I$21,0)),0)</f>
        <v>0</v>
      </c>
      <c r="AA13" s="28">
        <f t="shared" si="8"/>
        <v>120212.1</v>
      </c>
      <c r="AB13" s="28">
        <f t="shared" si="9"/>
        <v>216804.1</v>
      </c>
    </row>
    <row r="14" spans="1:28" x14ac:dyDescent="0.2">
      <c r="A14" s="25" t="str">
        <f t="shared" si="0"/>
        <v>Doralynne Lexa</v>
      </c>
      <c r="B14" s="25">
        <v>3381164996</v>
      </c>
      <c r="C14" s="25" t="s">
        <v>32</v>
      </c>
      <c r="D14" s="25" t="s">
        <v>33</v>
      </c>
      <c r="E14" s="25" t="s">
        <v>10</v>
      </c>
      <c r="F14" s="25">
        <v>75882</v>
      </c>
      <c r="G14" s="25">
        <f>COUNTIF([1]deals_closed!D:D,B14)</f>
        <v>22</v>
      </c>
      <c r="H14" s="26">
        <f>SUMIF([1]deals_closed!D:D,B14,[1]deals_closed!C:C)</f>
        <v>734144</v>
      </c>
      <c r="I14" s="26">
        <f>VLOOKUP(E14,'[1]2018_commission_structure-Start'!$A$22:$I$24,9,FALSE)</f>
        <v>750000</v>
      </c>
      <c r="J14" s="26">
        <f t="shared" si="1"/>
        <v>937500</v>
      </c>
      <c r="K14" s="26">
        <f t="shared" si="2"/>
        <v>1125000</v>
      </c>
      <c r="L14" s="26">
        <f t="shared" si="3"/>
        <v>1500000</v>
      </c>
      <c r="M14" s="27">
        <f t="shared" si="4"/>
        <v>0.97885866666666665</v>
      </c>
      <c r="N14" s="25" t="str">
        <f t="shared" si="5"/>
        <v>0-100%</v>
      </c>
      <c r="O14" s="28">
        <f>MIN(H14,I14)*INDEX('[1]2018_commission_structure-Start'!$A$21:$I$24,MATCH($E14,'[1]2018_commission_structure-Start'!$A$21:$A$24,0),MATCH(O$1,'[1]2018_commission_structure-Start'!$A$21:$I$21,0))</f>
        <v>110121.59999999999</v>
      </c>
      <c r="P14" s="26">
        <f>IF(H14&gt;I14,MIN(H14-I14,J14-I14)*INDEX('[1]2018_commission_structure-Start'!$A$21:$I$24,MATCH($E14,'[1]2018_commission_structure-Start'!$A$21:$A$24,0), MATCH(P$1,'[1]2018_commission_structure-Start'!$A$21:$I$21,0)),0)</f>
        <v>0</v>
      </c>
      <c r="Q14" s="26">
        <f>IF($H14&gt;J14,MIN($H14-J14,K14-J14)*INDEX('[1]2018_commission_structure-Start'!$A$21:$I$24,MATCH($E14,'[1]2018_commission_structure-Start'!$A$21:$A$24,0), MATCH(Q$1,'[1]2018_commission_structure-Start'!$A$21:$I$21,0)),0)</f>
        <v>0</v>
      </c>
      <c r="R14" s="26">
        <f>IF($H14&gt;K14,MIN($H14-K14,L14-K14)*INDEX('[1]2018_commission_structure-Start'!$A$21:$I$24,MATCH($E14,'[1]2018_commission_structure-Start'!$A$21:$A$24,0), MATCH(R$1,'[1]2018_commission_structure-Start'!$A$21:$I$21,0)),0)</f>
        <v>0</v>
      </c>
      <c r="S14" s="26">
        <f>IF(H14&gt;L14,(H14-L14)*INDEX('[1]2018_commission_structure-Start'!$A$21:$I$24,MATCH($E14,'[1]2018_commission_structure-Start'!$A$21:$A$24,0),MATCH(S$1,'[1]2018_commission_structure-Start'!$A$21:$I$21,0)),0)</f>
        <v>0</v>
      </c>
      <c r="T14" s="28">
        <f t="shared" si="6"/>
        <v>110121.59999999999</v>
      </c>
      <c r="U14" s="28">
        <f t="shared" si="7"/>
        <v>186003.59999999998</v>
      </c>
      <c r="V14" s="28">
        <f>MIN(H14,I14)*INDEX('[1]2018_commission_structure-Start'!$A$15:$J$18,MATCH($E14,'[1]2018_commission_structure-Start'!$A$15:$A$18,0),MATCH(V$1,'[1]2018_commission_structure-Start'!$A$15:$J$15,0))</f>
        <v>110121.59999999999</v>
      </c>
      <c r="W14" s="26">
        <f>IF($H14&gt;I14,MIN($H14-I14,J14-I14)*INDEX('[1]2018_commission_structure-Start'!$A$15:$J$18,MATCH($E14,'[1]2018_commission_structure-Start'!$A$15:$A$18,0),MATCH(W$1,'[1]2018_commission_structure-Start'!$A$15:$J$15,0)),0)</f>
        <v>0</v>
      </c>
      <c r="X14" s="26">
        <f>IF($H14&gt;J14,MIN($H14-J14,K14-J14)*INDEX('[1]2018_commission_structure-Start'!$A$15:$J$18,MATCH($E14,'[1]2018_commission_structure-Start'!$A$15:$A$18,0),MATCH(X$1,'[1]2018_commission_structure-Start'!$A$15:$J$15,0)),0)</f>
        <v>0</v>
      </c>
      <c r="Y14" s="26">
        <f>IF($H14&gt;K14,MIN($H14-K14,L14-K14)*INDEX('[1]2018_commission_structure-Start'!$A$15:$J$18,MATCH($E14,'[1]2018_commission_structure-Start'!$A$15:$A$18,0),MATCH(Y$1,'[1]2018_commission_structure-Start'!$A$15:$J$15,0)),0)</f>
        <v>0</v>
      </c>
      <c r="Z14" s="26">
        <f>IF(H14&gt;L14,(H14-L14)*INDEX('[1]2018_commission_structure-Start'!$A$21:$I$24,MATCH($E14,'[1]2018_commission_structure-Start'!$A$21:$A$24,0),MATCH(Z$1,'[1]2018_commission_structure-Start'!$A$21:$I$21,0)),0)</f>
        <v>0</v>
      </c>
      <c r="AA14" s="28">
        <f t="shared" si="8"/>
        <v>110121.59999999999</v>
      </c>
      <c r="AB14" s="28">
        <f t="shared" si="9"/>
        <v>186003.59999999998</v>
      </c>
    </row>
    <row r="15" spans="1:28" x14ac:dyDescent="0.2">
      <c r="A15" s="25" t="str">
        <f t="shared" si="0"/>
        <v>Danit Fosserd</v>
      </c>
      <c r="B15" s="25">
        <v>3469413983</v>
      </c>
      <c r="C15" s="25" t="s">
        <v>34</v>
      </c>
      <c r="D15" s="25" t="s">
        <v>35</v>
      </c>
      <c r="E15" s="25" t="s">
        <v>7</v>
      </c>
      <c r="F15" s="25">
        <v>38104</v>
      </c>
      <c r="G15" s="25">
        <f>COUNTIF([1]deals_closed!D:D,B15)</f>
        <v>20</v>
      </c>
      <c r="H15" s="26">
        <f>SUMIF([1]deals_closed!D:D,B15,[1]deals_closed!C:C)</f>
        <v>665862</v>
      </c>
      <c r="I15" s="26">
        <f>VLOOKUP(E15,'[1]2018_commission_structure-Start'!$A$22:$I$24,9,FALSE)</f>
        <v>500000</v>
      </c>
      <c r="J15" s="26">
        <f t="shared" si="1"/>
        <v>625000</v>
      </c>
      <c r="K15" s="26">
        <f t="shared" si="2"/>
        <v>750000</v>
      </c>
      <c r="L15" s="26">
        <f t="shared" si="3"/>
        <v>1000000</v>
      </c>
      <c r="M15" s="27">
        <f t="shared" si="4"/>
        <v>1.3317239999999999</v>
      </c>
      <c r="N15" s="25" t="str">
        <f t="shared" si="5"/>
        <v>125-150%</v>
      </c>
      <c r="O15" s="28">
        <f>MIN(H15,I15)*INDEX('[1]2018_commission_structure-Start'!$A$21:$I$24,MATCH($E15,'[1]2018_commission_structure-Start'!$A$21:$A$24,0),MATCH(O$1,'[1]2018_commission_structure-Start'!$A$21:$I$21,0))</f>
        <v>50000</v>
      </c>
      <c r="P15" s="26">
        <f>IF(H15&gt;I15,MIN(H15-I15,J15-I15)*INDEX('[1]2018_commission_structure-Start'!$A$21:$I$24,MATCH($E15,'[1]2018_commission_structure-Start'!$A$21:$A$24,0), MATCH(P$1,'[1]2018_commission_structure-Start'!$A$21:$I$21,0)),0)</f>
        <v>18750</v>
      </c>
      <c r="Q15" s="26">
        <f>IF($H15&gt;J15,MIN($H15-J15,K15-J15)*INDEX('[1]2018_commission_structure-Start'!$A$21:$I$24,MATCH($E15,'[1]2018_commission_structure-Start'!$A$21:$A$24,0), MATCH(Q$1,'[1]2018_commission_structure-Start'!$A$21:$I$21,0)),0)</f>
        <v>7355.16</v>
      </c>
      <c r="R15" s="26">
        <f>IF($H15&gt;K15,MIN($H15-K15,L15-K15)*INDEX('[1]2018_commission_structure-Start'!$A$21:$I$24,MATCH($E15,'[1]2018_commission_structure-Start'!$A$21:$A$24,0), MATCH(R$1,'[1]2018_commission_structure-Start'!$A$21:$I$21,0)),0)</f>
        <v>0</v>
      </c>
      <c r="S15" s="26">
        <f>IF(H15&gt;L15,(H15-L15)*INDEX('[1]2018_commission_structure-Start'!$A$21:$I$24,MATCH($E15,'[1]2018_commission_structure-Start'!$A$21:$A$24,0),MATCH(S$1,'[1]2018_commission_structure-Start'!$A$21:$I$21,0)),0)</f>
        <v>0</v>
      </c>
      <c r="T15" s="28">
        <f t="shared" si="6"/>
        <v>76105.16</v>
      </c>
      <c r="U15" s="28">
        <f t="shared" si="7"/>
        <v>114209.16</v>
      </c>
      <c r="V15" s="28">
        <f>MIN(H15,I15)*INDEX('[1]2018_commission_structure-Start'!$A$15:$J$18,MATCH($E15,'[1]2018_commission_structure-Start'!$A$15:$A$18,0),MATCH(V$1,'[1]2018_commission_structure-Start'!$A$15:$J$15,0))</f>
        <v>60000</v>
      </c>
      <c r="W15" s="26">
        <f>IF($H15&gt;I15,MIN($H15-I15,J15-I15)*INDEX('[1]2018_commission_structure-Start'!$A$15:$J$18,MATCH($E15,'[1]2018_commission_structure-Start'!$A$15:$A$18,0),MATCH(W$1,'[1]2018_commission_structure-Start'!$A$15:$J$15,0)),0)</f>
        <v>21250</v>
      </c>
      <c r="X15" s="26">
        <f>IF($H15&gt;J15,MIN($H15-J15,K15-J15)*INDEX('[1]2018_commission_structure-Start'!$A$15:$J$18,MATCH($E15,'[1]2018_commission_structure-Start'!$A$15:$A$18,0),MATCH(X$1,'[1]2018_commission_structure-Start'!$A$15:$J$15,0)),0)</f>
        <v>8172.4000000000005</v>
      </c>
      <c r="Y15" s="26">
        <f>IF($H15&gt;K15,MIN($H15-K15,L15-K15)*INDEX('[1]2018_commission_structure-Start'!$A$15:$J$18,MATCH($E15,'[1]2018_commission_structure-Start'!$A$15:$A$18,0),MATCH(Y$1,'[1]2018_commission_structure-Start'!$A$15:$J$15,0)),0)</f>
        <v>0</v>
      </c>
      <c r="Z15" s="26">
        <f>IF(H15&gt;L15,(H15-L15)*INDEX('[1]2018_commission_structure-Start'!$A$21:$I$24,MATCH($E15,'[1]2018_commission_structure-Start'!$A$21:$A$24,0),MATCH(Z$1,'[1]2018_commission_structure-Start'!$A$21:$I$21,0)),0)</f>
        <v>0</v>
      </c>
      <c r="AA15" s="28">
        <f t="shared" si="8"/>
        <v>89422.399999999994</v>
      </c>
      <c r="AB15" s="28">
        <f t="shared" si="9"/>
        <v>127526.39999999999</v>
      </c>
    </row>
    <row r="16" spans="1:28" x14ac:dyDescent="0.2">
      <c r="A16" s="25" t="str">
        <f t="shared" si="0"/>
        <v>Court Brightwell</v>
      </c>
      <c r="B16" s="25">
        <v>1263903657</v>
      </c>
      <c r="C16" s="25" t="s">
        <v>36</v>
      </c>
      <c r="D16" s="25" t="s">
        <v>37</v>
      </c>
      <c r="E16" s="25" t="s">
        <v>10</v>
      </c>
      <c r="F16" s="25">
        <v>99988</v>
      </c>
      <c r="G16" s="25">
        <f>COUNTIF([1]deals_closed!D:D,B16)</f>
        <v>17</v>
      </c>
      <c r="H16" s="26">
        <f>SUMIF([1]deals_closed!D:D,B16,[1]deals_closed!C:C)</f>
        <v>661373</v>
      </c>
      <c r="I16" s="26">
        <f>VLOOKUP(E16,'[1]2018_commission_structure-Start'!$A$22:$I$24,9,FALSE)</f>
        <v>750000</v>
      </c>
      <c r="J16" s="26">
        <f t="shared" si="1"/>
        <v>937500</v>
      </c>
      <c r="K16" s="26">
        <f t="shared" si="2"/>
        <v>1125000</v>
      </c>
      <c r="L16" s="26">
        <f t="shared" si="3"/>
        <v>1500000</v>
      </c>
      <c r="M16" s="27">
        <f t="shared" si="4"/>
        <v>0.88183066666666665</v>
      </c>
      <c r="N16" s="25" t="str">
        <f t="shared" si="5"/>
        <v>0-100%</v>
      </c>
      <c r="O16" s="28">
        <f>MIN(H16,I16)*INDEX('[1]2018_commission_structure-Start'!$A$21:$I$24,MATCH($E16,'[1]2018_commission_structure-Start'!$A$21:$A$24,0),MATCH(O$1,'[1]2018_commission_structure-Start'!$A$21:$I$21,0))</f>
        <v>99205.95</v>
      </c>
      <c r="P16" s="26">
        <f>IF(H16&gt;I16,MIN(H16-I16,J16-I16)*INDEX('[1]2018_commission_structure-Start'!$A$21:$I$24,MATCH($E16,'[1]2018_commission_structure-Start'!$A$21:$A$24,0), MATCH(P$1,'[1]2018_commission_structure-Start'!$A$21:$I$21,0)),0)</f>
        <v>0</v>
      </c>
      <c r="Q16" s="26">
        <f>IF($H16&gt;J16,MIN($H16-J16,K16-J16)*INDEX('[1]2018_commission_structure-Start'!$A$21:$I$24,MATCH($E16,'[1]2018_commission_structure-Start'!$A$21:$A$24,0), MATCH(Q$1,'[1]2018_commission_structure-Start'!$A$21:$I$21,0)),0)</f>
        <v>0</v>
      </c>
      <c r="R16" s="26">
        <f>IF($H16&gt;K16,MIN($H16-K16,L16-K16)*INDEX('[1]2018_commission_structure-Start'!$A$21:$I$24,MATCH($E16,'[1]2018_commission_structure-Start'!$A$21:$A$24,0), MATCH(R$1,'[1]2018_commission_structure-Start'!$A$21:$I$21,0)),0)</f>
        <v>0</v>
      </c>
      <c r="S16" s="26">
        <f>IF(H16&gt;L16,(H16-L16)*INDEX('[1]2018_commission_structure-Start'!$A$21:$I$24,MATCH($E16,'[1]2018_commission_structure-Start'!$A$21:$A$24,0),MATCH(S$1,'[1]2018_commission_structure-Start'!$A$21:$I$21,0)),0)</f>
        <v>0</v>
      </c>
      <c r="T16" s="28">
        <f t="shared" si="6"/>
        <v>99205.95</v>
      </c>
      <c r="U16" s="28">
        <f t="shared" si="7"/>
        <v>199193.95</v>
      </c>
      <c r="V16" s="28">
        <f>MIN(H16,I16)*INDEX('[1]2018_commission_structure-Start'!$A$15:$J$18,MATCH($E16,'[1]2018_commission_structure-Start'!$A$15:$A$18,0),MATCH(V$1,'[1]2018_commission_structure-Start'!$A$15:$J$15,0))</f>
        <v>99205.95</v>
      </c>
      <c r="W16" s="26">
        <f>IF($H16&gt;I16,MIN($H16-I16,J16-I16)*INDEX('[1]2018_commission_structure-Start'!$A$15:$J$18,MATCH($E16,'[1]2018_commission_structure-Start'!$A$15:$A$18,0),MATCH(W$1,'[1]2018_commission_structure-Start'!$A$15:$J$15,0)),0)</f>
        <v>0</v>
      </c>
      <c r="X16" s="26">
        <f>IF($H16&gt;J16,MIN($H16-J16,K16-J16)*INDEX('[1]2018_commission_structure-Start'!$A$15:$J$18,MATCH($E16,'[1]2018_commission_structure-Start'!$A$15:$A$18,0),MATCH(X$1,'[1]2018_commission_structure-Start'!$A$15:$J$15,0)),0)</f>
        <v>0</v>
      </c>
      <c r="Y16" s="26">
        <f>IF($H16&gt;K16,MIN($H16-K16,L16-K16)*INDEX('[1]2018_commission_structure-Start'!$A$15:$J$18,MATCH($E16,'[1]2018_commission_structure-Start'!$A$15:$A$18,0),MATCH(Y$1,'[1]2018_commission_structure-Start'!$A$15:$J$15,0)),0)</f>
        <v>0</v>
      </c>
      <c r="Z16" s="26">
        <f>IF(H16&gt;L16,(H16-L16)*INDEX('[1]2018_commission_structure-Start'!$A$21:$I$24,MATCH($E16,'[1]2018_commission_structure-Start'!$A$21:$A$24,0),MATCH(Z$1,'[1]2018_commission_structure-Start'!$A$21:$I$21,0)),0)</f>
        <v>0</v>
      </c>
      <c r="AA16" s="28">
        <f t="shared" si="8"/>
        <v>99205.95</v>
      </c>
      <c r="AB16" s="28">
        <f t="shared" si="9"/>
        <v>199193.95</v>
      </c>
    </row>
    <row r="17" spans="1:28" x14ac:dyDescent="0.2">
      <c r="A17" s="25" t="str">
        <f t="shared" si="0"/>
        <v>Sandor D'Ambrogi</v>
      </c>
      <c r="B17" s="25">
        <v>8173067724</v>
      </c>
      <c r="C17" s="25" t="s">
        <v>38</v>
      </c>
      <c r="D17" s="25" t="s">
        <v>39</v>
      </c>
      <c r="E17" s="25" t="s">
        <v>7</v>
      </c>
      <c r="F17" s="25">
        <v>47147</v>
      </c>
      <c r="G17" s="25">
        <f>COUNTIF([1]deals_closed!D:D,B17)</f>
        <v>21</v>
      </c>
      <c r="H17" s="26">
        <f>SUMIF([1]deals_closed!D:D,B17,[1]deals_closed!C:C)</f>
        <v>760710</v>
      </c>
      <c r="I17" s="26">
        <f>VLOOKUP(E17,'[1]2018_commission_structure-Start'!$A$22:$I$24,9,FALSE)</f>
        <v>500000</v>
      </c>
      <c r="J17" s="26">
        <f t="shared" si="1"/>
        <v>625000</v>
      </c>
      <c r="K17" s="26">
        <f t="shared" si="2"/>
        <v>750000</v>
      </c>
      <c r="L17" s="26">
        <f t="shared" si="3"/>
        <v>1000000</v>
      </c>
      <c r="M17" s="27">
        <f t="shared" si="4"/>
        <v>1.52142</v>
      </c>
      <c r="N17" s="25" t="str">
        <f t="shared" si="5"/>
        <v>150-200%</v>
      </c>
      <c r="O17" s="28">
        <f>MIN(H17,I17)*INDEX('[1]2018_commission_structure-Start'!$A$21:$I$24,MATCH($E17,'[1]2018_commission_structure-Start'!$A$21:$A$24,0),MATCH(O$1,'[1]2018_commission_structure-Start'!$A$21:$I$21,0))</f>
        <v>50000</v>
      </c>
      <c r="P17" s="26">
        <f>IF(H17&gt;I17,MIN(H17-I17,J17-I17)*INDEX('[1]2018_commission_structure-Start'!$A$21:$I$24,MATCH($E17,'[1]2018_commission_structure-Start'!$A$21:$A$24,0), MATCH(P$1,'[1]2018_commission_structure-Start'!$A$21:$I$21,0)),0)</f>
        <v>18750</v>
      </c>
      <c r="Q17" s="26">
        <f>IF($H17&gt;J17,MIN($H17-J17,K17-J17)*INDEX('[1]2018_commission_structure-Start'!$A$21:$I$24,MATCH($E17,'[1]2018_commission_structure-Start'!$A$21:$A$24,0), MATCH(Q$1,'[1]2018_commission_structure-Start'!$A$21:$I$21,0)),0)</f>
        <v>22500</v>
      </c>
      <c r="R17" s="26">
        <f>IF($H17&gt;K17,MIN($H17-K17,L17-K17)*INDEX('[1]2018_commission_structure-Start'!$A$21:$I$24,MATCH($E17,'[1]2018_commission_structure-Start'!$A$21:$A$24,0), MATCH(R$1,'[1]2018_commission_structure-Start'!$A$21:$I$21,0)),0)</f>
        <v>2356.1999999999998</v>
      </c>
      <c r="S17" s="26">
        <f>IF(H17&gt;L17,(H17-L17)*INDEX('[1]2018_commission_structure-Start'!$A$21:$I$24,MATCH($E17,'[1]2018_commission_structure-Start'!$A$21:$A$24,0),MATCH(S$1,'[1]2018_commission_structure-Start'!$A$21:$I$21,0)),0)</f>
        <v>0</v>
      </c>
      <c r="T17" s="28">
        <f t="shared" si="6"/>
        <v>93606.2</v>
      </c>
      <c r="U17" s="28">
        <f t="shared" si="7"/>
        <v>140753.20000000001</v>
      </c>
      <c r="V17" s="28">
        <f>MIN(H17,I17)*INDEX('[1]2018_commission_structure-Start'!$A$15:$J$18,MATCH($E17,'[1]2018_commission_structure-Start'!$A$15:$A$18,0),MATCH(V$1,'[1]2018_commission_structure-Start'!$A$15:$J$15,0))</f>
        <v>60000</v>
      </c>
      <c r="W17" s="26">
        <f>IF($H17&gt;I17,MIN($H17-I17,J17-I17)*INDEX('[1]2018_commission_structure-Start'!$A$15:$J$18,MATCH($E17,'[1]2018_commission_structure-Start'!$A$15:$A$18,0),MATCH(W$1,'[1]2018_commission_structure-Start'!$A$15:$J$15,0)),0)</f>
        <v>21250</v>
      </c>
      <c r="X17" s="26">
        <f>IF($H17&gt;J17,MIN($H17-J17,K17-J17)*INDEX('[1]2018_commission_structure-Start'!$A$15:$J$18,MATCH($E17,'[1]2018_commission_structure-Start'!$A$15:$A$18,0),MATCH(X$1,'[1]2018_commission_structure-Start'!$A$15:$J$15,0)),0)</f>
        <v>25000</v>
      </c>
      <c r="Y17" s="26">
        <f>IF($H17&gt;K17,MIN($H17-K17,L17-K17)*INDEX('[1]2018_commission_structure-Start'!$A$15:$J$18,MATCH($E17,'[1]2018_commission_structure-Start'!$A$15:$A$18,0),MATCH(Y$1,'[1]2018_commission_structure-Start'!$A$15:$J$15,0)),0)</f>
        <v>2356.1999999999998</v>
      </c>
      <c r="Z17" s="26">
        <f>IF(H17&gt;L17,(H17-L17)*INDEX('[1]2018_commission_structure-Start'!$A$21:$I$24,MATCH($E17,'[1]2018_commission_structure-Start'!$A$21:$A$24,0),MATCH(Z$1,'[1]2018_commission_structure-Start'!$A$21:$I$21,0)),0)</f>
        <v>0</v>
      </c>
      <c r="AA17" s="28">
        <f t="shared" si="8"/>
        <v>108606.2</v>
      </c>
      <c r="AB17" s="28">
        <f t="shared" si="9"/>
        <v>155753.20000000001</v>
      </c>
    </row>
    <row r="18" spans="1:28" x14ac:dyDescent="0.2">
      <c r="A18" s="25" t="str">
        <f t="shared" si="0"/>
        <v>Read Muxworthy</v>
      </c>
      <c r="B18" s="25">
        <v>5149710571</v>
      </c>
      <c r="C18" s="25" t="s">
        <v>40</v>
      </c>
      <c r="D18" s="25" t="s">
        <v>41</v>
      </c>
      <c r="E18" s="25" t="s">
        <v>10</v>
      </c>
      <c r="F18" s="25">
        <v>119624</v>
      </c>
      <c r="G18" s="25">
        <f>COUNTIF([1]deals_closed!D:D,B18)</f>
        <v>14</v>
      </c>
      <c r="H18" s="26">
        <f>SUMIF([1]deals_closed!D:D,B18,[1]deals_closed!C:C)</f>
        <v>474138</v>
      </c>
      <c r="I18" s="26">
        <f>VLOOKUP(E18,'[1]2018_commission_structure-Start'!$A$22:$I$24,9,FALSE)</f>
        <v>750000</v>
      </c>
      <c r="J18" s="26">
        <f t="shared" si="1"/>
        <v>937500</v>
      </c>
      <c r="K18" s="26">
        <f t="shared" si="2"/>
        <v>1125000</v>
      </c>
      <c r="L18" s="26">
        <f t="shared" si="3"/>
        <v>1500000</v>
      </c>
      <c r="M18" s="27">
        <f t="shared" si="4"/>
        <v>0.63218399999999997</v>
      </c>
      <c r="N18" s="25" t="str">
        <f t="shared" si="5"/>
        <v>0-100%</v>
      </c>
      <c r="O18" s="28">
        <f>MIN(H18,I18)*INDEX('[1]2018_commission_structure-Start'!$A$21:$I$24,MATCH($E18,'[1]2018_commission_structure-Start'!$A$21:$A$24,0),MATCH(O$1,'[1]2018_commission_structure-Start'!$A$21:$I$21,0))</f>
        <v>71120.7</v>
      </c>
      <c r="P18" s="26">
        <f>IF(H18&gt;I18,MIN(H18-I18,J18-I18)*INDEX('[1]2018_commission_structure-Start'!$A$21:$I$24,MATCH($E18,'[1]2018_commission_structure-Start'!$A$21:$A$24,0), MATCH(P$1,'[1]2018_commission_structure-Start'!$A$21:$I$21,0)),0)</f>
        <v>0</v>
      </c>
      <c r="Q18" s="26">
        <f>IF($H18&gt;J18,MIN($H18-J18,K18-J18)*INDEX('[1]2018_commission_structure-Start'!$A$21:$I$24,MATCH($E18,'[1]2018_commission_structure-Start'!$A$21:$A$24,0), MATCH(Q$1,'[1]2018_commission_structure-Start'!$A$21:$I$21,0)),0)</f>
        <v>0</v>
      </c>
      <c r="R18" s="26">
        <f>IF($H18&gt;K18,MIN($H18-K18,L18-K18)*INDEX('[1]2018_commission_structure-Start'!$A$21:$I$24,MATCH($E18,'[1]2018_commission_structure-Start'!$A$21:$A$24,0), MATCH(R$1,'[1]2018_commission_structure-Start'!$A$21:$I$21,0)),0)</f>
        <v>0</v>
      </c>
      <c r="S18" s="26">
        <f>IF(H18&gt;L18,(H18-L18)*INDEX('[1]2018_commission_structure-Start'!$A$21:$I$24,MATCH($E18,'[1]2018_commission_structure-Start'!$A$21:$A$24,0),MATCH(S$1,'[1]2018_commission_structure-Start'!$A$21:$I$21,0)),0)</f>
        <v>0</v>
      </c>
      <c r="T18" s="28">
        <f t="shared" si="6"/>
        <v>71120.7</v>
      </c>
      <c r="U18" s="28">
        <f t="shared" si="7"/>
        <v>190744.7</v>
      </c>
      <c r="V18" s="28">
        <f>MIN(H18,I18)*INDEX('[1]2018_commission_structure-Start'!$A$15:$J$18,MATCH($E18,'[1]2018_commission_structure-Start'!$A$15:$A$18,0),MATCH(V$1,'[1]2018_commission_structure-Start'!$A$15:$J$15,0))</f>
        <v>71120.7</v>
      </c>
      <c r="W18" s="26">
        <f>IF($H18&gt;I18,MIN($H18-I18,J18-I18)*INDEX('[1]2018_commission_structure-Start'!$A$15:$J$18,MATCH($E18,'[1]2018_commission_structure-Start'!$A$15:$A$18,0),MATCH(W$1,'[1]2018_commission_structure-Start'!$A$15:$J$15,0)),0)</f>
        <v>0</v>
      </c>
      <c r="X18" s="26">
        <f>IF($H18&gt;J18,MIN($H18-J18,K18-J18)*INDEX('[1]2018_commission_structure-Start'!$A$15:$J$18,MATCH($E18,'[1]2018_commission_structure-Start'!$A$15:$A$18,0),MATCH(X$1,'[1]2018_commission_structure-Start'!$A$15:$J$15,0)),0)</f>
        <v>0</v>
      </c>
      <c r="Y18" s="26">
        <f>IF($H18&gt;K18,MIN($H18-K18,L18-K18)*INDEX('[1]2018_commission_structure-Start'!$A$15:$J$18,MATCH($E18,'[1]2018_commission_structure-Start'!$A$15:$A$18,0),MATCH(Y$1,'[1]2018_commission_structure-Start'!$A$15:$J$15,0)),0)</f>
        <v>0</v>
      </c>
      <c r="Z18" s="26">
        <f>IF(H18&gt;L18,(H18-L18)*INDEX('[1]2018_commission_structure-Start'!$A$21:$I$24,MATCH($E18,'[1]2018_commission_structure-Start'!$A$21:$A$24,0),MATCH(Z$1,'[1]2018_commission_structure-Start'!$A$21:$I$21,0)),0)</f>
        <v>0</v>
      </c>
      <c r="AA18" s="28">
        <f t="shared" si="8"/>
        <v>71120.7</v>
      </c>
      <c r="AB18" s="28">
        <f t="shared" si="9"/>
        <v>190744.7</v>
      </c>
    </row>
    <row r="19" spans="1:28" x14ac:dyDescent="0.2">
      <c r="A19" s="25" t="str">
        <f t="shared" si="0"/>
        <v>Brantley Cristofolini</v>
      </c>
      <c r="B19" s="25">
        <v>2739934548</v>
      </c>
      <c r="C19" s="25" t="s">
        <v>42</v>
      </c>
      <c r="D19" s="25" t="s">
        <v>43</v>
      </c>
      <c r="E19" s="25" t="s">
        <v>7</v>
      </c>
      <c r="F19" s="25">
        <v>50638</v>
      </c>
      <c r="G19" s="25">
        <f>COUNTIF([1]deals_closed!D:D,B19)</f>
        <v>16</v>
      </c>
      <c r="H19" s="26">
        <f>SUMIF([1]deals_closed!D:D,B19,[1]deals_closed!C:C)</f>
        <v>472412</v>
      </c>
      <c r="I19" s="26">
        <f>VLOOKUP(E19,'[1]2018_commission_structure-Start'!$A$22:$I$24,9,FALSE)</f>
        <v>500000</v>
      </c>
      <c r="J19" s="26">
        <f t="shared" si="1"/>
        <v>625000</v>
      </c>
      <c r="K19" s="26">
        <f t="shared" si="2"/>
        <v>750000</v>
      </c>
      <c r="L19" s="26">
        <f t="shared" si="3"/>
        <v>1000000</v>
      </c>
      <c r="M19" s="27">
        <f t="shared" si="4"/>
        <v>0.944824</v>
      </c>
      <c r="N19" s="25" t="str">
        <f t="shared" si="5"/>
        <v>0-100%</v>
      </c>
      <c r="O19" s="28">
        <f>MIN(H19,I19)*INDEX('[1]2018_commission_structure-Start'!$A$21:$I$24,MATCH($E19,'[1]2018_commission_structure-Start'!$A$21:$A$24,0),MATCH(O$1,'[1]2018_commission_structure-Start'!$A$21:$I$21,0))</f>
        <v>47241.200000000004</v>
      </c>
      <c r="P19" s="26">
        <f>IF(H19&gt;I19,MIN(H19-I19,J19-I19)*INDEX('[1]2018_commission_structure-Start'!$A$21:$I$24,MATCH($E19,'[1]2018_commission_structure-Start'!$A$21:$A$24,0), MATCH(P$1,'[1]2018_commission_structure-Start'!$A$21:$I$21,0)),0)</f>
        <v>0</v>
      </c>
      <c r="Q19" s="26">
        <f>IF($H19&gt;J19,MIN($H19-J19,K19-J19)*INDEX('[1]2018_commission_structure-Start'!$A$21:$I$24,MATCH($E19,'[1]2018_commission_structure-Start'!$A$21:$A$24,0), MATCH(Q$1,'[1]2018_commission_structure-Start'!$A$21:$I$21,0)),0)</f>
        <v>0</v>
      </c>
      <c r="R19" s="26">
        <f>IF($H19&gt;K19,MIN($H19-K19,L19-K19)*INDEX('[1]2018_commission_structure-Start'!$A$21:$I$24,MATCH($E19,'[1]2018_commission_structure-Start'!$A$21:$A$24,0), MATCH(R$1,'[1]2018_commission_structure-Start'!$A$21:$I$21,0)),0)</f>
        <v>0</v>
      </c>
      <c r="S19" s="26">
        <f>IF(H19&gt;L19,(H19-L19)*INDEX('[1]2018_commission_structure-Start'!$A$21:$I$24,MATCH($E19,'[1]2018_commission_structure-Start'!$A$21:$A$24,0),MATCH(S$1,'[1]2018_commission_structure-Start'!$A$21:$I$21,0)),0)</f>
        <v>0</v>
      </c>
      <c r="T19" s="28">
        <f t="shared" si="6"/>
        <v>47241.200000000004</v>
      </c>
      <c r="U19" s="28">
        <f t="shared" si="7"/>
        <v>97879.200000000012</v>
      </c>
      <c r="V19" s="28">
        <f>MIN(H19,I19)*INDEX('[1]2018_commission_structure-Start'!$A$15:$J$18,MATCH($E19,'[1]2018_commission_structure-Start'!$A$15:$A$18,0),MATCH(V$1,'[1]2018_commission_structure-Start'!$A$15:$J$15,0))</f>
        <v>56689.439999999995</v>
      </c>
      <c r="W19" s="26">
        <f>IF($H19&gt;I19,MIN($H19-I19,J19-I19)*INDEX('[1]2018_commission_structure-Start'!$A$15:$J$18,MATCH($E19,'[1]2018_commission_structure-Start'!$A$15:$A$18,0),MATCH(W$1,'[1]2018_commission_structure-Start'!$A$15:$J$15,0)),0)</f>
        <v>0</v>
      </c>
      <c r="X19" s="26">
        <f>IF($H19&gt;J19,MIN($H19-J19,K19-J19)*INDEX('[1]2018_commission_structure-Start'!$A$15:$J$18,MATCH($E19,'[1]2018_commission_structure-Start'!$A$15:$A$18,0),MATCH(X$1,'[1]2018_commission_structure-Start'!$A$15:$J$15,0)),0)</f>
        <v>0</v>
      </c>
      <c r="Y19" s="26">
        <f>IF($H19&gt;K19,MIN($H19-K19,L19-K19)*INDEX('[1]2018_commission_structure-Start'!$A$15:$J$18,MATCH($E19,'[1]2018_commission_structure-Start'!$A$15:$A$18,0),MATCH(Y$1,'[1]2018_commission_structure-Start'!$A$15:$J$15,0)),0)</f>
        <v>0</v>
      </c>
      <c r="Z19" s="26">
        <f>IF(H19&gt;L19,(H19-L19)*INDEX('[1]2018_commission_structure-Start'!$A$21:$I$24,MATCH($E19,'[1]2018_commission_structure-Start'!$A$21:$A$24,0),MATCH(Z$1,'[1]2018_commission_structure-Start'!$A$21:$I$21,0)),0)</f>
        <v>0</v>
      </c>
      <c r="AA19" s="28">
        <f t="shared" si="8"/>
        <v>56689.439999999995</v>
      </c>
      <c r="AB19" s="28">
        <f t="shared" si="9"/>
        <v>107327.44</v>
      </c>
    </row>
    <row r="20" spans="1:28" x14ac:dyDescent="0.2">
      <c r="A20" s="25" t="str">
        <f t="shared" si="0"/>
        <v>Rodrigo Rourke</v>
      </c>
      <c r="B20" s="25">
        <v>2259282237</v>
      </c>
      <c r="C20" s="25" t="s">
        <v>44</v>
      </c>
      <c r="D20" s="25" t="s">
        <v>45</v>
      </c>
      <c r="E20" s="25" t="s">
        <v>7</v>
      </c>
      <c r="F20" s="25">
        <v>54632</v>
      </c>
      <c r="G20" s="25">
        <f>COUNTIF([1]deals_closed!D:D,B20)</f>
        <v>28</v>
      </c>
      <c r="H20" s="26">
        <f>SUMIF([1]deals_closed!D:D,B20,[1]deals_closed!C:C)</f>
        <v>941481</v>
      </c>
      <c r="I20" s="26">
        <f>VLOOKUP(E20,'[1]2018_commission_structure-Start'!$A$22:$I$24,9,FALSE)</f>
        <v>500000</v>
      </c>
      <c r="J20" s="26">
        <f t="shared" si="1"/>
        <v>625000</v>
      </c>
      <c r="K20" s="26">
        <f t="shared" si="2"/>
        <v>750000</v>
      </c>
      <c r="L20" s="26">
        <f t="shared" si="3"/>
        <v>1000000</v>
      </c>
      <c r="M20" s="27">
        <f t="shared" si="4"/>
        <v>1.882962</v>
      </c>
      <c r="N20" s="25" t="str">
        <f t="shared" si="5"/>
        <v>150-200%</v>
      </c>
      <c r="O20" s="28">
        <f>MIN(H20,I20)*INDEX('[1]2018_commission_structure-Start'!$A$21:$I$24,MATCH($E20,'[1]2018_commission_structure-Start'!$A$21:$A$24,0),MATCH(O$1,'[1]2018_commission_structure-Start'!$A$21:$I$21,0))</f>
        <v>50000</v>
      </c>
      <c r="P20" s="26">
        <f>IF(H20&gt;I20,MIN(H20-I20,J20-I20)*INDEX('[1]2018_commission_structure-Start'!$A$21:$I$24,MATCH($E20,'[1]2018_commission_structure-Start'!$A$21:$A$24,0), MATCH(P$1,'[1]2018_commission_structure-Start'!$A$21:$I$21,0)),0)</f>
        <v>18750</v>
      </c>
      <c r="Q20" s="26">
        <f>IF($H20&gt;J20,MIN($H20-J20,K20-J20)*INDEX('[1]2018_commission_structure-Start'!$A$21:$I$24,MATCH($E20,'[1]2018_commission_structure-Start'!$A$21:$A$24,0), MATCH(Q$1,'[1]2018_commission_structure-Start'!$A$21:$I$21,0)),0)</f>
        <v>22500</v>
      </c>
      <c r="R20" s="26">
        <f>IF($H20&gt;K20,MIN($H20-K20,L20-K20)*INDEX('[1]2018_commission_structure-Start'!$A$21:$I$24,MATCH($E20,'[1]2018_commission_structure-Start'!$A$21:$A$24,0), MATCH(R$1,'[1]2018_commission_structure-Start'!$A$21:$I$21,0)),0)</f>
        <v>42125.82</v>
      </c>
      <c r="S20" s="26">
        <f>IF(H20&gt;L20,(H20-L20)*INDEX('[1]2018_commission_structure-Start'!$A$21:$I$24,MATCH($E20,'[1]2018_commission_structure-Start'!$A$21:$A$24,0),MATCH(S$1,'[1]2018_commission_structure-Start'!$A$21:$I$21,0)),0)</f>
        <v>0</v>
      </c>
      <c r="T20" s="28">
        <f t="shared" si="6"/>
        <v>133375.82</v>
      </c>
      <c r="U20" s="28">
        <f t="shared" si="7"/>
        <v>188007.82</v>
      </c>
      <c r="V20" s="28">
        <f>MIN(H20,I20)*INDEX('[1]2018_commission_structure-Start'!$A$15:$J$18,MATCH($E20,'[1]2018_commission_structure-Start'!$A$15:$A$18,0),MATCH(V$1,'[1]2018_commission_structure-Start'!$A$15:$J$15,0))</f>
        <v>60000</v>
      </c>
      <c r="W20" s="26">
        <f>IF($H20&gt;I20,MIN($H20-I20,J20-I20)*INDEX('[1]2018_commission_structure-Start'!$A$15:$J$18,MATCH($E20,'[1]2018_commission_structure-Start'!$A$15:$A$18,0),MATCH(W$1,'[1]2018_commission_structure-Start'!$A$15:$J$15,0)),0)</f>
        <v>21250</v>
      </c>
      <c r="X20" s="26">
        <f>IF($H20&gt;J20,MIN($H20-J20,K20-J20)*INDEX('[1]2018_commission_structure-Start'!$A$15:$J$18,MATCH($E20,'[1]2018_commission_structure-Start'!$A$15:$A$18,0),MATCH(X$1,'[1]2018_commission_structure-Start'!$A$15:$J$15,0)),0)</f>
        <v>25000</v>
      </c>
      <c r="Y20" s="26">
        <f>IF($H20&gt;K20,MIN($H20-K20,L20-K20)*INDEX('[1]2018_commission_structure-Start'!$A$15:$J$18,MATCH($E20,'[1]2018_commission_structure-Start'!$A$15:$A$18,0),MATCH(Y$1,'[1]2018_commission_structure-Start'!$A$15:$J$15,0)),0)</f>
        <v>42125.82</v>
      </c>
      <c r="Z20" s="26">
        <f>IF(H20&gt;L20,(H20-L20)*INDEX('[1]2018_commission_structure-Start'!$A$21:$I$24,MATCH($E20,'[1]2018_commission_structure-Start'!$A$21:$A$24,0),MATCH(Z$1,'[1]2018_commission_structure-Start'!$A$21:$I$21,0)),0)</f>
        <v>0</v>
      </c>
      <c r="AA20" s="28">
        <f t="shared" si="8"/>
        <v>148375.82</v>
      </c>
      <c r="AB20" s="28">
        <f t="shared" si="9"/>
        <v>203007.82</v>
      </c>
    </row>
    <row r="21" spans="1:28" x14ac:dyDescent="0.2">
      <c r="A21" s="25" t="str">
        <f t="shared" si="0"/>
        <v>Giles Fardy</v>
      </c>
      <c r="B21" s="25">
        <v>2314136845</v>
      </c>
      <c r="C21" s="25" t="s">
        <v>46</v>
      </c>
      <c r="D21" s="25" t="s">
        <v>47</v>
      </c>
      <c r="E21" s="25" t="s">
        <v>7</v>
      </c>
      <c r="F21" s="25">
        <v>59184</v>
      </c>
      <c r="G21" s="25">
        <f>COUNTIF([1]deals_closed!D:D,B21)</f>
        <v>20</v>
      </c>
      <c r="H21" s="26">
        <f>SUMIF([1]deals_closed!D:D,B21,[1]deals_closed!C:C)</f>
        <v>762746</v>
      </c>
      <c r="I21" s="26">
        <f>VLOOKUP(E21,'[1]2018_commission_structure-Start'!$A$22:$I$24,9,FALSE)</f>
        <v>500000</v>
      </c>
      <c r="J21" s="26">
        <f t="shared" si="1"/>
        <v>625000</v>
      </c>
      <c r="K21" s="26">
        <f t="shared" si="2"/>
        <v>750000</v>
      </c>
      <c r="L21" s="26">
        <f t="shared" si="3"/>
        <v>1000000</v>
      </c>
      <c r="M21" s="27">
        <f t="shared" si="4"/>
        <v>1.5254920000000001</v>
      </c>
      <c r="N21" s="25" t="str">
        <f t="shared" si="5"/>
        <v>150-200%</v>
      </c>
      <c r="O21" s="28">
        <f>MIN(H21,I21)*INDEX('[1]2018_commission_structure-Start'!$A$21:$I$24,MATCH($E21,'[1]2018_commission_structure-Start'!$A$21:$A$24,0),MATCH(O$1,'[1]2018_commission_structure-Start'!$A$21:$I$21,0))</f>
        <v>50000</v>
      </c>
      <c r="P21" s="26">
        <f>IF(H21&gt;I21,MIN(H21-I21,J21-I21)*INDEX('[1]2018_commission_structure-Start'!$A$21:$I$24,MATCH($E21,'[1]2018_commission_structure-Start'!$A$21:$A$24,0), MATCH(P$1,'[1]2018_commission_structure-Start'!$A$21:$I$21,0)),0)</f>
        <v>18750</v>
      </c>
      <c r="Q21" s="26">
        <f>IF($H21&gt;J21,MIN($H21-J21,K21-J21)*INDEX('[1]2018_commission_structure-Start'!$A$21:$I$24,MATCH($E21,'[1]2018_commission_structure-Start'!$A$21:$A$24,0), MATCH(Q$1,'[1]2018_commission_structure-Start'!$A$21:$I$21,0)),0)</f>
        <v>22500</v>
      </c>
      <c r="R21" s="26">
        <f>IF($H21&gt;K21,MIN($H21-K21,L21-K21)*INDEX('[1]2018_commission_structure-Start'!$A$21:$I$24,MATCH($E21,'[1]2018_commission_structure-Start'!$A$21:$A$24,0), MATCH(R$1,'[1]2018_commission_structure-Start'!$A$21:$I$21,0)),0)</f>
        <v>2804.12</v>
      </c>
      <c r="S21" s="26">
        <f>IF(H21&gt;L21,(H21-L21)*INDEX('[1]2018_commission_structure-Start'!$A$21:$I$24,MATCH($E21,'[1]2018_commission_structure-Start'!$A$21:$A$24,0),MATCH(S$1,'[1]2018_commission_structure-Start'!$A$21:$I$21,0)),0)</f>
        <v>0</v>
      </c>
      <c r="T21" s="28">
        <f t="shared" si="6"/>
        <v>94054.12</v>
      </c>
      <c r="U21" s="28">
        <f t="shared" si="7"/>
        <v>153238.12</v>
      </c>
      <c r="V21" s="28">
        <f>MIN(H21,I21)*INDEX('[1]2018_commission_structure-Start'!$A$15:$J$18,MATCH($E21,'[1]2018_commission_structure-Start'!$A$15:$A$18,0),MATCH(V$1,'[1]2018_commission_structure-Start'!$A$15:$J$15,0))</f>
        <v>60000</v>
      </c>
      <c r="W21" s="26">
        <f>IF($H21&gt;I21,MIN($H21-I21,J21-I21)*INDEX('[1]2018_commission_structure-Start'!$A$15:$J$18,MATCH($E21,'[1]2018_commission_structure-Start'!$A$15:$A$18,0),MATCH(W$1,'[1]2018_commission_structure-Start'!$A$15:$J$15,0)),0)</f>
        <v>21250</v>
      </c>
      <c r="X21" s="26">
        <f>IF($H21&gt;J21,MIN($H21-J21,K21-J21)*INDEX('[1]2018_commission_structure-Start'!$A$15:$J$18,MATCH($E21,'[1]2018_commission_structure-Start'!$A$15:$A$18,0),MATCH(X$1,'[1]2018_commission_structure-Start'!$A$15:$J$15,0)),0)</f>
        <v>25000</v>
      </c>
      <c r="Y21" s="26">
        <f>IF($H21&gt;K21,MIN($H21-K21,L21-K21)*INDEX('[1]2018_commission_structure-Start'!$A$15:$J$18,MATCH($E21,'[1]2018_commission_structure-Start'!$A$15:$A$18,0),MATCH(Y$1,'[1]2018_commission_structure-Start'!$A$15:$J$15,0)),0)</f>
        <v>2804.12</v>
      </c>
      <c r="Z21" s="26">
        <f>IF(H21&gt;L21,(H21-L21)*INDEX('[1]2018_commission_structure-Start'!$A$21:$I$24,MATCH($E21,'[1]2018_commission_structure-Start'!$A$21:$A$24,0),MATCH(Z$1,'[1]2018_commission_structure-Start'!$A$21:$I$21,0)),0)</f>
        <v>0</v>
      </c>
      <c r="AA21" s="28">
        <f t="shared" si="8"/>
        <v>109054.12</v>
      </c>
      <c r="AB21" s="28">
        <f t="shared" si="9"/>
        <v>168238.12</v>
      </c>
    </row>
    <row r="22" spans="1:28" x14ac:dyDescent="0.2">
      <c r="A22" s="25" t="str">
        <f t="shared" si="0"/>
        <v>Agretha Pevreal</v>
      </c>
      <c r="B22" s="25">
        <v>1074899180</v>
      </c>
      <c r="C22" s="25" t="s">
        <v>48</v>
      </c>
      <c r="D22" s="25" t="s">
        <v>49</v>
      </c>
      <c r="E22" s="25" t="s">
        <v>10</v>
      </c>
      <c r="F22" s="25">
        <v>84090</v>
      </c>
      <c r="G22" s="25">
        <f>COUNTIF([1]deals_closed!D:D,B22)</f>
        <v>19</v>
      </c>
      <c r="H22" s="26">
        <f>SUMIF([1]deals_closed!D:D,B22,[1]deals_closed!C:C)</f>
        <v>592375</v>
      </c>
      <c r="I22" s="26">
        <f>VLOOKUP(E22,'[1]2018_commission_structure-Start'!$A$22:$I$24,9,FALSE)</f>
        <v>750000</v>
      </c>
      <c r="J22" s="26">
        <f t="shared" si="1"/>
        <v>937500</v>
      </c>
      <c r="K22" s="26">
        <f t="shared" si="2"/>
        <v>1125000</v>
      </c>
      <c r="L22" s="26">
        <f t="shared" si="3"/>
        <v>1500000</v>
      </c>
      <c r="M22" s="27">
        <f t="shared" si="4"/>
        <v>0.78983333333333339</v>
      </c>
      <c r="N22" s="25" t="str">
        <f t="shared" si="5"/>
        <v>0-100%</v>
      </c>
      <c r="O22" s="28">
        <f>MIN(H22,I22)*INDEX('[1]2018_commission_structure-Start'!$A$21:$I$24,MATCH($E22,'[1]2018_commission_structure-Start'!$A$21:$A$24,0),MATCH(O$1,'[1]2018_commission_structure-Start'!$A$21:$I$21,0))</f>
        <v>88856.25</v>
      </c>
      <c r="P22" s="26">
        <f>IF(H22&gt;I22,MIN(H22-I22,J22-I22)*INDEX('[1]2018_commission_structure-Start'!$A$21:$I$24,MATCH($E22,'[1]2018_commission_structure-Start'!$A$21:$A$24,0), MATCH(P$1,'[1]2018_commission_structure-Start'!$A$21:$I$21,0)),0)</f>
        <v>0</v>
      </c>
      <c r="Q22" s="26">
        <f>IF($H22&gt;J22,MIN($H22-J22,K22-J22)*INDEX('[1]2018_commission_structure-Start'!$A$21:$I$24,MATCH($E22,'[1]2018_commission_structure-Start'!$A$21:$A$24,0), MATCH(Q$1,'[1]2018_commission_structure-Start'!$A$21:$I$21,0)),0)</f>
        <v>0</v>
      </c>
      <c r="R22" s="26">
        <f>IF($H22&gt;K22,MIN($H22-K22,L22-K22)*INDEX('[1]2018_commission_structure-Start'!$A$21:$I$24,MATCH($E22,'[1]2018_commission_structure-Start'!$A$21:$A$24,0), MATCH(R$1,'[1]2018_commission_structure-Start'!$A$21:$I$21,0)),0)</f>
        <v>0</v>
      </c>
      <c r="S22" s="26">
        <f>IF(H22&gt;L22,(H22-L22)*INDEX('[1]2018_commission_structure-Start'!$A$21:$I$24,MATCH($E22,'[1]2018_commission_structure-Start'!$A$21:$A$24,0),MATCH(S$1,'[1]2018_commission_structure-Start'!$A$21:$I$21,0)),0)</f>
        <v>0</v>
      </c>
      <c r="T22" s="28">
        <f t="shared" si="6"/>
        <v>88856.25</v>
      </c>
      <c r="U22" s="28">
        <f t="shared" si="7"/>
        <v>172946.25</v>
      </c>
      <c r="V22" s="28">
        <f>MIN(H22,I22)*INDEX('[1]2018_commission_structure-Start'!$A$15:$J$18,MATCH($E22,'[1]2018_commission_structure-Start'!$A$15:$A$18,0),MATCH(V$1,'[1]2018_commission_structure-Start'!$A$15:$J$15,0))</f>
        <v>88856.25</v>
      </c>
      <c r="W22" s="26">
        <f>IF($H22&gt;I22,MIN($H22-I22,J22-I22)*INDEX('[1]2018_commission_structure-Start'!$A$15:$J$18,MATCH($E22,'[1]2018_commission_structure-Start'!$A$15:$A$18,0),MATCH(W$1,'[1]2018_commission_structure-Start'!$A$15:$J$15,0)),0)</f>
        <v>0</v>
      </c>
      <c r="X22" s="26">
        <f>IF($H22&gt;J22,MIN($H22-J22,K22-J22)*INDEX('[1]2018_commission_structure-Start'!$A$15:$J$18,MATCH($E22,'[1]2018_commission_structure-Start'!$A$15:$A$18,0),MATCH(X$1,'[1]2018_commission_structure-Start'!$A$15:$J$15,0)),0)</f>
        <v>0</v>
      </c>
      <c r="Y22" s="26">
        <f>IF($H22&gt;K22,MIN($H22-K22,L22-K22)*INDEX('[1]2018_commission_structure-Start'!$A$15:$J$18,MATCH($E22,'[1]2018_commission_structure-Start'!$A$15:$A$18,0),MATCH(Y$1,'[1]2018_commission_structure-Start'!$A$15:$J$15,0)),0)</f>
        <v>0</v>
      </c>
      <c r="Z22" s="26">
        <f>IF(H22&gt;L22,(H22-L22)*INDEX('[1]2018_commission_structure-Start'!$A$21:$I$24,MATCH($E22,'[1]2018_commission_structure-Start'!$A$21:$A$24,0),MATCH(Z$1,'[1]2018_commission_structure-Start'!$A$21:$I$21,0)),0)</f>
        <v>0</v>
      </c>
      <c r="AA22" s="28">
        <f t="shared" si="8"/>
        <v>88856.25</v>
      </c>
      <c r="AB22" s="28">
        <f t="shared" si="9"/>
        <v>172946.25</v>
      </c>
    </row>
    <row r="23" spans="1:28" x14ac:dyDescent="0.2">
      <c r="A23" s="25" t="str">
        <f t="shared" si="0"/>
        <v>Adelice Baudinet</v>
      </c>
      <c r="B23" s="25">
        <v>8128449354</v>
      </c>
      <c r="C23" s="25" t="s">
        <v>50</v>
      </c>
      <c r="D23" s="25" t="s">
        <v>51</v>
      </c>
      <c r="E23" s="25" t="s">
        <v>10</v>
      </c>
      <c r="F23" s="25">
        <v>119330</v>
      </c>
      <c r="G23" s="25">
        <f>COUNTIF([1]deals_closed!D:D,B23)</f>
        <v>20</v>
      </c>
      <c r="H23" s="26">
        <f>SUMIF([1]deals_closed!D:D,B23,[1]deals_closed!C:C)</f>
        <v>770020</v>
      </c>
      <c r="I23" s="26">
        <f>VLOOKUP(E23,'[1]2018_commission_structure-Start'!$A$22:$I$24,9,FALSE)</f>
        <v>750000</v>
      </c>
      <c r="J23" s="26">
        <f t="shared" si="1"/>
        <v>937500</v>
      </c>
      <c r="K23" s="26">
        <f t="shared" si="2"/>
        <v>1125000</v>
      </c>
      <c r="L23" s="26">
        <f t="shared" si="3"/>
        <v>1500000</v>
      </c>
      <c r="M23" s="27">
        <f t="shared" si="4"/>
        <v>1.0266933333333332</v>
      </c>
      <c r="N23" s="25" t="str">
        <f t="shared" si="5"/>
        <v>100-125%</v>
      </c>
      <c r="O23" s="28">
        <f>MIN(H23,I23)*INDEX('[1]2018_commission_structure-Start'!$A$21:$I$24,MATCH($E23,'[1]2018_commission_structure-Start'!$A$21:$A$24,0),MATCH(O$1,'[1]2018_commission_structure-Start'!$A$21:$I$21,0))</f>
        <v>112500</v>
      </c>
      <c r="P23" s="26">
        <f>IF(H23&gt;I23,MIN(H23-I23,J23-I23)*INDEX('[1]2018_commission_structure-Start'!$A$21:$I$24,MATCH($E23,'[1]2018_commission_structure-Start'!$A$21:$A$24,0), MATCH(P$1,'[1]2018_commission_structure-Start'!$A$21:$I$21,0)),0)</f>
        <v>3803.8</v>
      </c>
      <c r="Q23" s="26">
        <f>IF($H23&gt;J23,MIN($H23-J23,K23-J23)*INDEX('[1]2018_commission_structure-Start'!$A$21:$I$24,MATCH($E23,'[1]2018_commission_structure-Start'!$A$21:$A$24,0), MATCH(Q$1,'[1]2018_commission_structure-Start'!$A$21:$I$21,0)),0)</f>
        <v>0</v>
      </c>
      <c r="R23" s="26">
        <f>IF($H23&gt;K23,MIN($H23-K23,L23-K23)*INDEX('[1]2018_commission_structure-Start'!$A$21:$I$24,MATCH($E23,'[1]2018_commission_structure-Start'!$A$21:$A$24,0), MATCH(R$1,'[1]2018_commission_structure-Start'!$A$21:$I$21,0)),0)</f>
        <v>0</v>
      </c>
      <c r="S23" s="26">
        <f>IF(H23&gt;L23,(H23-L23)*INDEX('[1]2018_commission_structure-Start'!$A$21:$I$24,MATCH($E23,'[1]2018_commission_structure-Start'!$A$21:$A$24,0),MATCH(S$1,'[1]2018_commission_structure-Start'!$A$21:$I$21,0)),0)</f>
        <v>0</v>
      </c>
      <c r="T23" s="28">
        <f t="shared" si="6"/>
        <v>116303.8</v>
      </c>
      <c r="U23" s="28">
        <f t="shared" si="7"/>
        <v>235633.8</v>
      </c>
      <c r="V23" s="28">
        <f>MIN(H23,I23)*INDEX('[1]2018_commission_structure-Start'!$A$15:$J$18,MATCH($E23,'[1]2018_commission_structure-Start'!$A$15:$A$18,0),MATCH(V$1,'[1]2018_commission_structure-Start'!$A$15:$J$15,0))</f>
        <v>112500</v>
      </c>
      <c r="W23" s="26">
        <f>IF($H23&gt;I23,MIN($H23-I23,J23-I23)*INDEX('[1]2018_commission_structure-Start'!$A$15:$J$18,MATCH($E23,'[1]2018_commission_structure-Start'!$A$15:$A$18,0),MATCH(W$1,'[1]2018_commission_structure-Start'!$A$15:$J$15,0)),0)</f>
        <v>4404.3999999999996</v>
      </c>
      <c r="X23" s="26">
        <f>IF($H23&gt;J23,MIN($H23-J23,K23-J23)*INDEX('[1]2018_commission_structure-Start'!$A$15:$J$18,MATCH($E23,'[1]2018_commission_structure-Start'!$A$15:$A$18,0),MATCH(X$1,'[1]2018_commission_structure-Start'!$A$15:$J$15,0)),0)</f>
        <v>0</v>
      </c>
      <c r="Y23" s="26">
        <f>IF($H23&gt;K23,MIN($H23-K23,L23-K23)*INDEX('[1]2018_commission_structure-Start'!$A$15:$J$18,MATCH($E23,'[1]2018_commission_structure-Start'!$A$15:$A$18,0),MATCH(Y$1,'[1]2018_commission_structure-Start'!$A$15:$J$15,0)),0)</f>
        <v>0</v>
      </c>
      <c r="Z23" s="26">
        <f>IF(H23&gt;L23,(H23-L23)*INDEX('[1]2018_commission_structure-Start'!$A$21:$I$24,MATCH($E23,'[1]2018_commission_structure-Start'!$A$21:$A$24,0),MATCH(Z$1,'[1]2018_commission_structure-Start'!$A$21:$I$21,0)),0)</f>
        <v>0</v>
      </c>
      <c r="AA23" s="28">
        <f t="shared" si="8"/>
        <v>116904.4</v>
      </c>
      <c r="AB23" s="28">
        <f t="shared" si="9"/>
        <v>236234.4</v>
      </c>
    </row>
    <row r="24" spans="1:28" x14ac:dyDescent="0.2">
      <c r="A24" s="25" t="str">
        <f t="shared" si="0"/>
        <v>Latrina Shropsheir</v>
      </c>
      <c r="B24" s="25">
        <v>1266227768</v>
      </c>
      <c r="C24" s="25" t="s">
        <v>52</v>
      </c>
      <c r="D24" s="25" t="s">
        <v>53</v>
      </c>
      <c r="E24" s="25" t="s">
        <v>29</v>
      </c>
      <c r="F24" s="25">
        <v>64839</v>
      </c>
      <c r="G24" s="25">
        <f>COUNTIF([1]deals_closed!D:D,B24)</f>
        <v>12</v>
      </c>
      <c r="H24" s="26">
        <f>SUMIF([1]deals_closed!D:D,B24,[1]deals_closed!C:C)</f>
        <v>329383</v>
      </c>
      <c r="I24" s="26">
        <f>VLOOKUP(E24,'[1]2018_commission_structure-Start'!$A$22:$I$24,9,FALSE)</f>
        <v>600000</v>
      </c>
      <c r="J24" s="26">
        <f t="shared" si="1"/>
        <v>750000</v>
      </c>
      <c r="K24" s="26">
        <f t="shared" si="2"/>
        <v>900000</v>
      </c>
      <c r="L24" s="26">
        <f t="shared" si="3"/>
        <v>1200000</v>
      </c>
      <c r="M24" s="27">
        <f t="shared" si="4"/>
        <v>0.54897166666666664</v>
      </c>
      <c r="N24" s="25" t="str">
        <f t="shared" si="5"/>
        <v>0-100%</v>
      </c>
      <c r="O24" s="28">
        <f>MIN(H24,I24)*INDEX('[1]2018_commission_structure-Start'!$A$21:$I$24,MATCH($E24,'[1]2018_commission_structure-Start'!$A$21:$A$24,0),MATCH(O$1,'[1]2018_commission_structure-Start'!$A$21:$I$21,0))</f>
        <v>42819.79</v>
      </c>
      <c r="P24" s="26">
        <f>IF(H24&gt;I24,MIN(H24-I24,J24-I24)*INDEX('[1]2018_commission_structure-Start'!$A$21:$I$24,MATCH($E24,'[1]2018_commission_structure-Start'!$A$21:$A$24,0), MATCH(P$1,'[1]2018_commission_structure-Start'!$A$21:$I$21,0)),0)</f>
        <v>0</v>
      </c>
      <c r="Q24" s="26">
        <f>IF($H24&gt;J24,MIN($H24-J24,K24-J24)*INDEX('[1]2018_commission_structure-Start'!$A$21:$I$24,MATCH($E24,'[1]2018_commission_structure-Start'!$A$21:$A$24,0), MATCH(Q$1,'[1]2018_commission_structure-Start'!$A$21:$I$21,0)),0)</f>
        <v>0</v>
      </c>
      <c r="R24" s="26">
        <f>IF($H24&gt;K24,MIN($H24-K24,L24-K24)*INDEX('[1]2018_commission_structure-Start'!$A$21:$I$24,MATCH($E24,'[1]2018_commission_structure-Start'!$A$21:$A$24,0), MATCH(R$1,'[1]2018_commission_structure-Start'!$A$21:$I$21,0)),0)</f>
        <v>0</v>
      </c>
      <c r="S24" s="26">
        <f>IF(H24&gt;L24,(H24-L24)*INDEX('[1]2018_commission_structure-Start'!$A$21:$I$24,MATCH($E24,'[1]2018_commission_structure-Start'!$A$21:$A$24,0),MATCH(S$1,'[1]2018_commission_structure-Start'!$A$21:$I$21,0)),0)</f>
        <v>0</v>
      </c>
      <c r="T24" s="28">
        <f t="shared" si="6"/>
        <v>42819.79</v>
      </c>
      <c r="U24" s="28">
        <f t="shared" si="7"/>
        <v>107658.79000000001</v>
      </c>
      <c r="V24" s="28">
        <f>MIN(H24,I24)*INDEX('[1]2018_commission_structure-Start'!$A$15:$J$18,MATCH($E24,'[1]2018_commission_structure-Start'!$A$15:$A$18,0),MATCH(V$1,'[1]2018_commission_structure-Start'!$A$15:$J$15,0))</f>
        <v>49407.45</v>
      </c>
      <c r="W24" s="26">
        <f>IF($H24&gt;I24,MIN($H24-I24,J24-I24)*INDEX('[1]2018_commission_structure-Start'!$A$15:$J$18,MATCH($E24,'[1]2018_commission_structure-Start'!$A$15:$A$18,0),MATCH(W$1,'[1]2018_commission_structure-Start'!$A$15:$J$15,0)),0)</f>
        <v>0</v>
      </c>
      <c r="X24" s="26">
        <f>IF($H24&gt;J24,MIN($H24-J24,K24-J24)*INDEX('[1]2018_commission_structure-Start'!$A$15:$J$18,MATCH($E24,'[1]2018_commission_structure-Start'!$A$15:$A$18,0),MATCH(X$1,'[1]2018_commission_structure-Start'!$A$15:$J$15,0)),0)</f>
        <v>0</v>
      </c>
      <c r="Y24" s="26">
        <f>IF($H24&gt;K24,MIN($H24-K24,L24-K24)*INDEX('[1]2018_commission_structure-Start'!$A$15:$J$18,MATCH($E24,'[1]2018_commission_structure-Start'!$A$15:$A$18,0),MATCH(Y$1,'[1]2018_commission_structure-Start'!$A$15:$J$15,0)),0)</f>
        <v>0</v>
      </c>
      <c r="Z24" s="26">
        <f>IF(H24&gt;L24,(H24-L24)*INDEX('[1]2018_commission_structure-Start'!$A$21:$I$24,MATCH($E24,'[1]2018_commission_structure-Start'!$A$21:$A$24,0),MATCH(Z$1,'[1]2018_commission_structure-Start'!$A$21:$I$21,0)),0)</f>
        <v>0</v>
      </c>
      <c r="AA24" s="28">
        <f t="shared" si="8"/>
        <v>49407.45</v>
      </c>
      <c r="AB24" s="28">
        <f t="shared" si="9"/>
        <v>114246.45</v>
      </c>
    </row>
    <row r="25" spans="1:28" x14ac:dyDescent="0.2">
      <c r="A25" s="25" t="str">
        <f t="shared" si="0"/>
        <v>Pet Tellenbrook</v>
      </c>
      <c r="B25" s="25">
        <v>7273123196</v>
      </c>
      <c r="C25" s="25" t="s">
        <v>54</v>
      </c>
      <c r="D25" s="25" t="s">
        <v>55</v>
      </c>
      <c r="E25" s="25" t="s">
        <v>10</v>
      </c>
      <c r="F25" s="25">
        <v>83514</v>
      </c>
      <c r="G25" s="25">
        <f>COUNTIF([1]deals_closed!D:D,B25)</f>
        <v>24</v>
      </c>
      <c r="H25" s="26">
        <f>SUMIF([1]deals_closed!D:D,B25,[1]deals_closed!C:C)</f>
        <v>841603</v>
      </c>
      <c r="I25" s="26">
        <f>VLOOKUP(E25,'[1]2018_commission_structure-Start'!$A$22:$I$24,9,FALSE)</f>
        <v>750000</v>
      </c>
      <c r="J25" s="26">
        <f t="shared" si="1"/>
        <v>937500</v>
      </c>
      <c r="K25" s="26">
        <f t="shared" si="2"/>
        <v>1125000</v>
      </c>
      <c r="L25" s="26">
        <f t="shared" si="3"/>
        <v>1500000</v>
      </c>
      <c r="M25" s="27">
        <f t="shared" si="4"/>
        <v>1.1221373333333333</v>
      </c>
      <c r="N25" s="25" t="str">
        <f t="shared" si="5"/>
        <v>100-125%</v>
      </c>
      <c r="O25" s="28">
        <f>MIN(H25,I25)*INDEX('[1]2018_commission_structure-Start'!$A$21:$I$24,MATCH($E25,'[1]2018_commission_structure-Start'!$A$21:$A$24,0),MATCH(O$1,'[1]2018_commission_structure-Start'!$A$21:$I$21,0))</f>
        <v>112500</v>
      </c>
      <c r="P25" s="26">
        <f>IF(H25&gt;I25,MIN(H25-I25,J25-I25)*INDEX('[1]2018_commission_structure-Start'!$A$21:$I$24,MATCH($E25,'[1]2018_commission_structure-Start'!$A$21:$A$24,0), MATCH(P$1,'[1]2018_commission_structure-Start'!$A$21:$I$21,0)),0)</f>
        <v>17404.57</v>
      </c>
      <c r="Q25" s="26">
        <f>IF($H25&gt;J25,MIN($H25-J25,K25-J25)*INDEX('[1]2018_commission_structure-Start'!$A$21:$I$24,MATCH($E25,'[1]2018_commission_structure-Start'!$A$21:$A$24,0), MATCH(Q$1,'[1]2018_commission_structure-Start'!$A$21:$I$21,0)),0)</f>
        <v>0</v>
      </c>
      <c r="R25" s="26">
        <f>IF($H25&gt;K25,MIN($H25-K25,L25-K25)*INDEX('[1]2018_commission_structure-Start'!$A$21:$I$24,MATCH($E25,'[1]2018_commission_structure-Start'!$A$21:$A$24,0), MATCH(R$1,'[1]2018_commission_structure-Start'!$A$21:$I$21,0)),0)</f>
        <v>0</v>
      </c>
      <c r="S25" s="26">
        <f>IF(H25&gt;L25,(H25-L25)*INDEX('[1]2018_commission_structure-Start'!$A$21:$I$24,MATCH($E25,'[1]2018_commission_structure-Start'!$A$21:$A$24,0),MATCH(S$1,'[1]2018_commission_structure-Start'!$A$21:$I$21,0)),0)</f>
        <v>0</v>
      </c>
      <c r="T25" s="28">
        <f t="shared" si="6"/>
        <v>129904.57</v>
      </c>
      <c r="U25" s="28">
        <f t="shared" si="7"/>
        <v>213418.57</v>
      </c>
      <c r="V25" s="28">
        <f>MIN(H25,I25)*INDEX('[1]2018_commission_structure-Start'!$A$15:$J$18,MATCH($E25,'[1]2018_commission_structure-Start'!$A$15:$A$18,0),MATCH(V$1,'[1]2018_commission_structure-Start'!$A$15:$J$15,0))</f>
        <v>112500</v>
      </c>
      <c r="W25" s="26">
        <f>IF($H25&gt;I25,MIN($H25-I25,J25-I25)*INDEX('[1]2018_commission_structure-Start'!$A$15:$J$18,MATCH($E25,'[1]2018_commission_structure-Start'!$A$15:$A$18,0),MATCH(W$1,'[1]2018_commission_structure-Start'!$A$15:$J$15,0)),0)</f>
        <v>20152.66</v>
      </c>
      <c r="X25" s="26">
        <f>IF($H25&gt;J25,MIN($H25-J25,K25-J25)*INDEX('[1]2018_commission_structure-Start'!$A$15:$J$18,MATCH($E25,'[1]2018_commission_structure-Start'!$A$15:$A$18,0),MATCH(X$1,'[1]2018_commission_structure-Start'!$A$15:$J$15,0)),0)</f>
        <v>0</v>
      </c>
      <c r="Y25" s="26">
        <f>IF($H25&gt;K25,MIN($H25-K25,L25-K25)*INDEX('[1]2018_commission_structure-Start'!$A$15:$J$18,MATCH($E25,'[1]2018_commission_structure-Start'!$A$15:$A$18,0),MATCH(Y$1,'[1]2018_commission_structure-Start'!$A$15:$J$15,0)),0)</f>
        <v>0</v>
      </c>
      <c r="Z25" s="26">
        <f>IF(H25&gt;L25,(H25-L25)*INDEX('[1]2018_commission_structure-Start'!$A$21:$I$24,MATCH($E25,'[1]2018_commission_structure-Start'!$A$21:$A$24,0),MATCH(Z$1,'[1]2018_commission_structure-Start'!$A$21:$I$21,0)),0)</f>
        <v>0</v>
      </c>
      <c r="AA25" s="28">
        <f t="shared" si="8"/>
        <v>132652.66</v>
      </c>
      <c r="AB25" s="28">
        <f t="shared" si="9"/>
        <v>216166.66</v>
      </c>
    </row>
    <row r="26" spans="1:28" x14ac:dyDescent="0.2">
      <c r="A26" s="25" t="str">
        <f t="shared" si="0"/>
        <v>Rory Hadwick</v>
      </c>
      <c r="B26" s="25">
        <v>1841759848</v>
      </c>
      <c r="C26" s="25" t="s">
        <v>56</v>
      </c>
      <c r="D26" s="25" t="s">
        <v>57</v>
      </c>
      <c r="E26" s="25" t="s">
        <v>7</v>
      </c>
      <c r="F26" s="25">
        <v>40716</v>
      </c>
      <c r="G26" s="25">
        <f>COUNTIF([1]deals_closed!D:D,B26)</f>
        <v>13</v>
      </c>
      <c r="H26" s="26">
        <f>SUMIF([1]deals_closed!D:D,B26,[1]deals_closed!C:C)</f>
        <v>543853</v>
      </c>
      <c r="I26" s="26">
        <f>VLOOKUP(E26,'[1]2018_commission_structure-Start'!$A$22:$I$24,9,FALSE)</f>
        <v>500000</v>
      </c>
      <c r="J26" s="26">
        <f t="shared" si="1"/>
        <v>625000</v>
      </c>
      <c r="K26" s="26">
        <f t="shared" si="2"/>
        <v>750000</v>
      </c>
      <c r="L26" s="26">
        <f t="shared" si="3"/>
        <v>1000000</v>
      </c>
      <c r="M26" s="27">
        <f t="shared" si="4"/>
        <v>1.0877060000000001</v>
      </c>
      <c r="N26" s="25" t="str">
        <f t="shared" si="5"/>
        <v>100-125%</v>
      </c>
      <c r="O26" s="28">
        <f>MIN(H26,I26)*INDEX('[1]2018_commission_structure-Start'!$A$21:$I$24,MATCH($E26,'[1]2018_commission_structure-Start'!$A$21:$A$24,0),MATCH(O$1,'[1]2018_commission_structure-Start'!$A$21:$I$21,0))</f>
        <v>50000</v>
      </c>
      <c r="P26" s="26">
        <f>IF(H26&gt;I26,MIN(H26-I26,J26-I26)*INDEX('[1]2018_commission_structure-Start'!$A$21:$I$24,MATCH($E26,'[1]2018_commission_structure-Start'!$A$21:$A$24,0), MATCH(P$1,'[1]2018_commission_structure-Start'!$A$21:$I$21,0)),0)</f>
        <v>6577.95</v>
      </c>
      <c r="Q26" s="26">
        <f>IF($H26&gt;J26,MIN($H26-J26,K26-J26)*INDEX('[1]2018_commission_structure-Start'!$A$21:$I$24,MATCH($E26,'[1]2018_commission_structure-Start'!$A$21:$A$24,0), MATCH(Q$1,'[1]2018_commission_structure-Start'!$A$21:$I$21,0)),0)</f>
        <v>0</v>
      </c>
      <c r="R26" s="26">
        <f>IF($H26&gt;K26,MIN($H26-K26,L26-K26)*INDEX('[1]2018_commission_structure-Start'!$A$21:$I$24,MATCH($E26,'[1]2018_commission_structure-Start'!$A$21:$A$24,0), MATCH(R$1,'[1]2018_commission_structure-Start'!$A$21:$I$21,0)),0)</f>
        <v>0</v>
      </c>
      <c r="S26" s="26">
        <f>IF(H26&gt;L26,(H26-L26)*INDEX('[1]2018_commission_structure-Start'!$A$21:$I$24,MATCH($E26,'[1]2018_commission_structure-Start'!$A$21:$A$24,0),MATCH(S$1,'[1]2018_commission_structure-Start'!$A$21:$I$21,0)),0)</f>
        <v>0</v>
      </c>
      <c r="T26" s="28">
        <f t="shared" si="6"/>
        <v>56577.95</v>
      </c>
      <c r="U26" s="28">
        <f t="shared" si="7"/>
        <v>97293.95</v>
      </c>
      <c r="V26" s="28">
        <f>MIN(H26,I26)*INDEX('[1]2018_commission_structure-Start'!$A$15:$J$18,MATCH($E26,'[1]2018_commission_structure-Start'!$A$15:$A$18,0),MATCH(V$1,'[1]2018_commission_structure-Start'!$A$15:$J$15,0))</f>
        <v>60000</v>
      </c>
      <c r="W26" s="26">
        <f>IF($H26&gt;I26,MIN($H26-I26,J26-I26)*INDEX('[1]2018_commission_structure-Start'!$A$15:$J$18,MATCH($E26,'[1]2018_commission_structure-Start'!$A$15:$A$18,0),MATCH(W$1,'[1]2018_commission_structure-Start'!$A$15:$J$15,0)),0)</f>
        <v>7455.01</v>
      </c>
      <c r="X26" s="26">
        <f>IF($H26&gt;J26,MIN($H26-J26,K26-J26)*INDEX('[1]2018_commission_structure-Start'!$A$15:$J$18,MATCH($E26,'[1]2018_commission_structure-Start'!$A$15:$A$18,0),MATCH(X$1,'[1]2018_commission_structure-Start'!$A$15:$J$15,0)),0)</f>
        <v>0</v>
      </c>
      <c r="Y26" s="26">
        <f>IF($H26&gt;K26,MIN($H26-K26,L26-K26)*INDEX('[1]2018_commission_structure-Start'!$A$15:$J$18,MATCH($E26,'[1]2018_commission_structure-Start'!$A$15:$A$18,0),MATCH(Y$1,'[1]2018_commission_structure-Start'!$A$15:$J$15,0)),0)</f>
        <v>0</v>
      </c>
      <c r="Z26" s="26">
        <f>IF(H26&gt;L26,(H26-L26)*INDEX('[1]2018_commission_structure-Start'!$A$21:$I$24,MATCH($E26,'[1]2018_commission_structure-Start'!$A$21:$A$24,0),MATCH(Z$1,'[1]2018_commission_structure-Start'!$A$21:$I$21,0)),0)</f>
        <v>0</v>
      </c>
      <c r="AA26" s="28">
        <f t="shared" si="8"/>
        <v>67455.009999999995</v>
      </c>
      <c r="AB26" s="28">
        <f t="shared" si="9"/>
        <v>108171.01</v>
      </c>
    </row>
    <row r="27" spans="1:28" x14ac:dyDescent="0.2">
      <c r="A27" s="25" t="str">
        <f t="shared" si="0"/>
        <v>Gabriela McVicker</v>
      </c>
      <c r="B27" s="25">
        <v>7560031153</v>
      </c>
      <c r="C27" s="25" t="s">
        <v>58</v>
      </c>
      <c r="D27" s="25" t="s">
        <v>59</v>
      </c>
      <c r="E27" s="25" t="s">
        <v>10</v>
      </c>
      <c r="F27" s="25">
        <v>94464</v>
      </c>
      <c r="G27" s="25">
        <f>COUNTIF([1]deals_closed!D:D,B27)</f>
        <v>14</v>
      </c>
      <c r="H27" s="26">
        <f>SUMIF([1]deals_closed!D:D,B27,[1]deals_closed!C:C)</f>
        <v>425190</v>
      </c>
      <c r="I27" s="26">
        <f>VLOOKUP(E27,'[1]2018_commission_structure-Start'!$A$22:$I$24,9,FALSE)</f>
        <v>750000</v>
      </c>
      <c r="J27" s="26">
        <f t="shared" si="1"/>
        <v>937500</v>
      </c>
      <c r="K27" s="26">
        <f t="shared" si="2"/>
        <v>1125000</v>
      </c>
      <c r="L27" s="26">
        <f t="shared" si="3"/>
        <v>1500000</v>
      </c>
      <c r="M27" s="27">
        <f t="shared" si="4"/>
        <v>0.56691999999999998</v>
      </c>
      <c r="N27" s="25" t="str">
        <f t="shared" si="5"/>
        <v>0-100%</v>
      </c>
      <c r="O27" s="28">
        <f>MIN(H27,I27)*INDEX('[1]2018_commission_structure-Start'!$A$21:$I$24,MATCH($E27,'[1]2018_commission_structure-Start'!$A$21:$A$24,0),MATCH(O$1,'[1]2018_commission_structure-Start'!$A$21:$I$21,0))</f>
        <v>63778.5</v>
      </c>
      <c r="P27" s="26">
        <f>IF(H27&gt;I27,MIN(H27-I27,J27-I27)*INDEX('[1]2018_commission_structure-Start'!$A$21:$I$24,MATCH($E27,'[1]2018_commission_structure-Start'!$A$21:$A$24,0), MATCH(P$1,'[1]2018_commission_structure-Start'!$A$21:$I$21,0)),0)</f>
        <v>0</v>
      </c>
      <c r="Q27" s="26">
        <f>IF($H27&gt;J27,MIN($H27-J27,K27-J27)*INDEX('[1]2018_commission_structure-Start'!$A$21:$I$24,MATCH($E27,'[1]2018_commission_structure-Start'!$A$21:$A$24,0), MATCH(Q$1,'[1]2018_commission_structure-Start'!$A$21:$I$21,0)),0)</f>
        <v>0</v>
      </c>
      <c r="R27" s="26">
        <f>IF($H27&gt;K27,MIN($H27-K27,L27-K27)*INDEX('[1]2018_commission_structure-Start'!$A$21:$I$24,MATCH($E27,'[1]2018_commission_structure-Start'!$A$21:$A$24,0), MATCH(R$1,'[1]2018_commission_structure-Start'!$A$21:$I$21,0)),0)</f>
        <v>0</v>
      </c>
      <c r="S27" s="26">
        <f>IF(H27&gt;L27,(H27-L27)*INDEX('[1]2018_commission_structure-Start'!$A$21:$I$24,MATCH($E27,'[1]2018_commission_structure-Start'!$A$21:$A$24,0),MATCH(S$1,'[1]2018_commission_structure-Start'!$A$21:$I$21,0)),0)</f>
        <v>0</v>
      </c>
      <c r="T27" s="28">
        <f t="shared" si="6"/>
        <v>63778.5</v>
      </c>
      <c r="U27" s="28">
        <f t="shared" si="7"/>
        <v>158242.5</v>
      </c>
      <c r="V27" s="28">
        <f>MIN(H27,I27)*INDEX('[1]2018_commission_structure-Start'!$A$15:$J$18,MATCH($E27,'[1]2018_commission_structure-Start'!$A$15:$A$18,0),MATCH(V$1,'[1]2018_commission_structure-Start'!$A$15:$J$15,0))</f>
        <v>63778.5</v>
      </c>
      <c r="W27" s="26">
        <f>IF($H27&gt;I27,MIN($H27-I27,J27-I27)*INDEX('[1]2018_commission_structure-Start'!$A$15:$J$18,MATCH($E27,'[1]2018_commission_structure-Start'!$A$15:$A$18,0),MATCH(W$1,'[1]2018_commission_structure-Start'!$A$15:$J$15,0)),0)</f>
        <v>0</v>
      </c>
      <c r="X27" s="26">
        <f>IF($H27&gt;J27,MIN($H27-J27,K27-J27)*INDEX('[1]2018_commission_structure-Start'!$A$15:$J$18,MATCH($E27,'[1]2018_commission_structure-Start'!$A$15:$A$18,0),MATCH(X$1,'[1]2018_commission_structure-Start'!$A$15:$J$15,0)),0)</f>
        <v>0</v>
      </c>
      <c r="Y27" s="26">
        <f>IF($H27&gt;K27,MIN($H27-K27,L27-K27)*INDEX('[1]2018_commission_structure-Start'!$A$15:$J$18,MATCH($E27,'[1]2018_commission_structure-Start'!$A$15:$A$18,0),MATCH(Y$1,'[1]2018_commission_structure-Start'!$A$15:$J$15,0)),0)</f>
        <v>0</v>
      </c>
      <c r="Z27" s="26">
        <f>IF(H27&gt;L27,(H27-L27)*INDEX('[1]2018_commission_structure-Start'!$A$21:$I$24,MATCH($E27,'[1]2018_commission_structure-Start'!$A$21:$A$24,0),MATCH(Z$1,'[1]2018_commission_structure-Start'!$A$21:$I$21,0)),0)</f>
        <v>0</v>
      </c>
      <c r="AA27" s="28">
        <f t="shared" si="8"/>
        <v>63778.5</v>
      </c>
      <c r="AB27" s="28">
        <f t="shared" si="9"/>
        <v>158242.5</v>
      </c>
    </row>
    <row r="28" spans="1:28" x14ac:dyDescent="0.2">
      <c r="A28" s="25" t="str">
        <f t="shared" si="0"/>
        <v>Tracey Phelip</v>
      </c>
      <c r="B28" s="25">
        <v>2022565827</v>
      </c>
      <c r="C28" s="25" t="s">
        <v>60</v>
      </c>
      <c r="D28" s="25" t="s">
        <v>61</v>
      </c>
      <c r="E28" s="25" t="s">
        <v>29</v>
      </c>
      <c r="F28" s="25">
        <v>53277</v>
      </c>
      <c r="G28" s="25">
        <f>COUNTIF([1]deals_closed!D:D,B28)</f>
        <v>13</v>
      </c>
      <c r="H28" s="26">
        <f>SUMIF([1]deals_closed!D:D,B28,[1]deals_closed!C:C)</f>
        <v>543827</v>
      </c>
      <c r="I28" s="26">
        <f>VLOOKUP(E28,'[1]2018_commission_structure-Start'!$A$22:$I$24,9,FALSE)</f>
        <v>600000</v>
      </c>
      <c r="J28" s="26">
        <f t="shared" si="1"/>
        <v>750000</v>
      </c>
      <c r="K28" s="26">
        <f t="shared" si="2"/>
        <v>900000</v>
      </c>
      <c r="L28" s="26">
        <f t="shared" si="3"/>
        <v>1200000</v>
      </c>
      <c r="M28" s="27">
        <f t="shared" si="4"/>
        <v>0.90637833333333329</v>
      </c>
      <c r="N28" s="25" t="str">
        <f t="shared" si="5"/>
        <v>0-100%</v>
      </c>
      <c r="O28" s="28">
        <f>MIN(H28,I28)*INDEX('[1]2018_commission_structure-Start'!$A$21:$I$24,MATCH($E28,'[1]2018_commission_structure-Start'!$A$21:$A$24,0),MATCH(O$1,'[1]2018_commission_structure-Start'!$A$21:$I$21,0))</f>
        <v>70697.510000000009</v>
      </c>
      <c r="P28" s="26">
        <f>IF(H28&gt;I28,MIN(H28-I28,J28-I28)*INDEX('[1]2018_commission_structure-Start'!$A$21:$I$24,MATCH($E28,'[1]2018_commission_structure-Start'!$A$21:$A$24,0), MATCH(P$1,'[1]2018_commission_structure-Start'!$A$21:$I$21,0)),0)</f>
        <v>0</v>
      </c>
      <c r="Q28" s="26">
        <f>IF($H28&gt;J28,MIN($H28-J28,K28-J28)*INDEX('[1]2018_commission_structure-Start'!$A$21:$I$24,MATCH($E28,'[1]2018_commission_structure-Start'!$A$21:$A$24,0), MATCH(Q$1,'[1]2018_commission_structure-Start'!$A$21:$I$21,0)),0)</f>
        <v>0</v>
      </c>
      <c r="R28" s="26">
        <f>IF($H28&gt;K28,MIN($H28-K28,L28-K28)*INDEX('[1]2018_commission_structure-Start'!$A$21:$I$24,MATCH($E28,'[1]2018_commission_structure-Start'!$A$21:$A$24,0), MATCH(R$1,'[1]2018_commission_structure-Start'!$A$21:$I$21,0)),0)</f>
        <v>0</v>
      </c>
      <c r="S28" s="26">
        <f>IF(H28&gt;L28,(H28-L28)*INDEX('[1]2018_commission_structure-Start'!$A$21:$I$24,MATCH($E28,'[1]2018_commission_structure-Start'!$A$21:$A$24,0),MATCH(S$1,'[1]2018_commission_structure-Start'!$A$21:$I$21,0)),0)</f>
        <v>0</v>
      </c>
      <c r="T28" s="28">
        <f t="shared" si="6"/>
        <v>70697.510000000009</v>
      </c>
      <c r="U28" s="28">
        <f t="shared" si="7"/>
        <v>123974.51000000001</v>
      </c>
      <c r="V28" s="28">
        <f>MIN(H28,I28)*INDEX('[1]2018_commission_structure-Start'!$A$15:$J$18,MATCH($E28,'[1]2018_commission_structure-Start'!$A$15:$A$18,0),MATCH(V$1,'[1]2018_commission_structure-Start'!$A$15:$J$15,0))</f>
        <v>81574.05</v>
      </c>
      <c r="W28" s="26">
        <f>IF($H28&gt;I28,MIN($H28-I28,J28-I28)*INDEX('[1]2018_commission_structure-Start'!$A$15:$J$18,MATCH($E28,'[1]2018_commission_structure-Start'!$A$15:$A$18,0),MATCH(W$1,'[1]2018_commission_structure-Start'!$A$15:$J$15,0)),0)</f>
        <v>0</v>
      </c>
      <c r="X28" s="26">
        <f>IF($H28&gt;J28,MIN($H28-J28,K28-J28)*INDEX('[1]2018_commission_structure-Start'!$A$15:$J$18,MATCH($E28,'[1]2018_commission_structure-Start'!$A$15:$A$18,0),MATCH(X$1,'[1]2018_commission_structure-Start'!$A$15:$J$15,0)),0)</f>
        <v>0</v>
      </c>
      <c r="Y28" s="26">
        <f>IF($H28&gt;K28,MIN($H28-K28,L28-K28)*INDEX('[1]2018_commission_structure-Start'!$A$15:$J$18,MATCH($E28,'[1]2018_commission_structure-Start'!$A$15:$A$18,0),MATCH(Y$1,'[1]2018_commission_structure-Start'!$A$15:$J$15,0)),0)</f>
        <v>0</v>
      </c>
      <c r="Z28" s="26">
        <f>IF(H28&gt;L28,(H28-L28)*INDEX('[1]2018_commission_structure-Start'!$A$21:$I$24,MATCH($E28,'[1]2018_commission_structure-Start'!$A$21:$A$24,0),MATCH(Z$1,'[1]2018_commission_structure-Start'!$A$21:$I$21,0)),0)</f>
        <v>0</v>
      </c>
      <c r="AA28" s="28">
        <f t="shared" si="8"/>
        <v>81574.05</v>
      </c>
      <c r="AB28" s="28">
        <f t="shared" si="9"/>
        <v>134851.04999999999</v>
      </c>
    </row>
    <row r="29" spans="1:28" x14ac:dyDescent="0.2">
      <c r="A29" s="25" t="str">
        <f t="shared" si="0"/>
        <v>Birdie Jesper</v>
      </c>
      <c r="B29" s="25">
        <v>8977805007</v>
      </c>
      <c r="C29" s="25" t="s">
        <v>62</v>
      </c>
      <c r="D29" s="25" t="s">
        <v>63</v>
      </c>
      <c r="E29" s="25" t="s">
        <v>29</v>
      </c>
      <c r="F29" s="25">
        <v>67739</v>
      </c>
      <c r="G29" s="25">
        <f>COUNTIF([1]deals_closed!D:D,B29)</f>
        <v>17</v>
      </c>
      <c r="H29" s="26">
        <f>SUMIF([1]deals_closed!D:D,B29,[1]deals_closed!C:C)</f>
        <v>602144</v>
      </c>
      <c r="I29" s="26">
        <f>VLOOKUP(E29,'[1]2018_commission_structure-Start'!$A$22:$I$24,9,FALSE)</f>
        <v>600000</v>
      </c>
      <c r="J29" s="26">
        <f t="shared" si="1"/>
        <v>750000</v>
      </c>
      <c r="K29" s="26">
        <f t="shared" si="2"/>
        <v>900000</v>
      </c>
      <c r="L29" s="26">
        <f t="shared" si="3"/>
        <v>1200000</v>
      </c>
      <c r="M29" s="27">
        <f t="shared" si="4"/>
        <v>1.0035733333333334</v>
      </c>
      <c r="N29" s="25" t="str">
        <f t="shared" si="5"/>
        <v>100-125%</v>
      </c>
      <c r="O29" s="28">
        <f>MIN(H29,I29)*INDEX('[1]2018_commission_structure-Start'!$A$21:$I$24,MATCH($E29,'[1]2018_commission_structure-Start'!$A$21:$A$24,0),MATCH(O$1,'[1]2018_commission_structure-Start'!$A$21:$I$21,0))</f>
        <v>78000</v>
      </c>
      <c r="P29" s="26">
        <f>IF(H29&gt;I29,MIN(H29-I29,J29-I29)*INDEX('[1]2018_commission_structure-Start'!$A$21:$I$24,MATCH($E29,'[1]2018_commission_structure-Start'!$A$21:$A$24,0), MATCH(P$1,'[1]2018_commission_structure-Start'!$A$21:$I$21,0)),0)</f>
        <v>364.48</v>
      </c>
      <c r="Q29" s="26">
        <f>IF($H29&gt;J29,MIN($H29-J29,K29-J29)*INDEX('[1]2018_commission_structure-Start'!$A$21:$I$24,MATCH($E29,'[1]2018_commission_structure-Start'!$A$21:$A$24,0), MATCH(Q$1,'[1]2018_commission_structure-Start'!$A$21:$I$21,0)),0)</f>
        <v>0</v>
      </c>
      <c r="R29" s="26">
        <f>IF($H29&gt;K29,MIN($H29-K29,L29-K29)*INDEX('[1]2018_commission_structure-Start'!$A$21:$I$24,MATCH($E29,'[1]2018_commission_structure-Start'!$A$21:$A$24,0), MATCH(R$1,'[1]2018_commission_structure-Start'!$A$21:$I$21,0)),0)</f>
        <v>0</v>
      </c>
      <c r="S29" s="26">
        <f>IF(H29&gt;L29,(H29-L29)*INDEX('[1]2018_commission_structure-Start'!$A$21:$I$24,MATCH($E29,'[1]2018_commission_structure-Start'!$A$21:$A$24,0),MATCH(S$1,'[1]2018_commission_structure-Start'!$A$21:$I$21,0)),0)</f>
        <v>0</v>
      </c>
      <c r="T29" s="28">
        <f t="shared" si="6"/>
        <v>78364.479999999996</v>
      </c>
      <c r="U29" s="28">
        <f t="shared" si="7"/>
        <v>146103.47999999998</v>
      </c>
      <c r="V29" s="28">
        <f>MIN(H29,I29)*INDEX('[1]2018_commission_structure-Start'!$A$15:$J$18,MATCH($E29,'[1]2018_commission_structure-Start'!$A$15:$A$18,0),MATCH(V$1,'[1]2018_commission_structure-Start'!$A$15:$J$15,0))</f>
        <v>90000</v>
      </c>
      <c r="W29" s="26">
        <f>IF($H29&gt;I29,MIN($H29-I29,J29-I29)*INDEX('[1]2018_commission_structure-Start'!$A$15:$J$18,MATCH($E29,'[1]2018_commission_structure-Start'!$A$15:$A$18,0),MATCH(W$1,'[1]2018_commission_structure-Start'!$A$15:$J$15,0)),0)</f>
        <v>385.91999999999996</v>
      </c>
      <c r="X29" s="26">
        <f>IF($H29&gt;J29,MIN($H29-J29,K29-J29)*INDEX('[1]2018_commission_structure-Start'!$A$15:$J$18,MATCH($E29,'[1]2018_commission_structure-Start'!$A$15:$A$18,0),MATCH(X$1,'[1]2018_commission_structure-Start'!$A$15:$J$15,0)),0)</f>
        <v>0</v>
      </c>
      <c r="Y29" s="26">
        <f>IF($H29&gt;K29,MIN($H29-K29,L29-K29)*INDEX('[1]2018_commission_structure-Start'!$A$15:$J$18,MATCH($E29,'[1]2018_commission_structure-Start'!$A$15:$A$18,0),MATCH(Y$1,'[1]2018_commission_structure-Start'!$A$15:$J$15,0)),0)</f>
        <v>0</v>
      </c>
      <c r="Z29" s="26">
        <f>IF(H29&gt;L29,(H29-L29)*INDEX('[1]2018_commission_structure-Start'!$A$21:$I$24,MATCH($E29,'[1]2018_commission_structure-Start'!$A$21:$A$24,0),MATCH(Z$1,'[1]2018_commission_structure-Start'!$A$21:$I$21,0)),0)</f>
        <v>0</v>
      </c>
      <c r="AA29" s="28">
        <f t="shared" si="8"/>
        <v>90385.919999999998</v>
      </c>
      <c r="AB29" s="28">
        <f t="shared" si="9"/>
        <v>158124.91999999998</v>
      </c>
    </row>
    <row r="30" spans="1:28" x14ac:dyDescent="0.2">
      <c r="A30" s="25" t="str">
        <f t="shared" si="0"/>
        <v>Mil Tichelaar</v>
      </c>
      <c r="B30" s="25">
        <v>1598957961</v>
      </c>
      <c r="C30" s="25" t="s">
        <v>64</v>
      </c>
      <c r="D30" s="25" t="s">
        <v>65</v>
      </c>
      <c r="E30" s="25" t="s">
        <v>10</v>
      </c>
      <c r="F30" s="25">
        <v>75679</v>
      </c>
      <c r="G30" s="25">
        <f>COUNTIF([1]deals_closed!D:D,B30)</f>
        <v>30</v>
      </c>
      <c r="H30" s="26">
        <f>SUMIF([1]deals_closed!D:D,B30,[1]deals_closed!C:C)</f>
        <v>1143449</v>
      </c>
      <c r="I30" s="26">
        <f>VLOOKUP(E30,'[1]2018_commission_structure-Start'!$A$22:$I$24,9,FALSE)</f>
        <v>750000</v>
      </c>
      <c r="J30" s="26">
        <f t="shared" si="1"/>
        <v>937500</v>
      </c>
      <c r="K30" s="26">
        <f t="shared" si="2"/>
        <v>1125000</v>
      </c>
      <c r="L30" s="26">
        <f t="shared" si="3"/>
        <v>1500000</v>
      </c>
      <c r="M30" s="27">
        <f t="shared" si="4"/>
        <v>1.5245986666666667</v>
      </c>
      <c r="N30" s="25" t="str">
        <f t="shared" si="5"/>
        <v>150-200%</v>
      </c>
      <c r="O30" s="28">
        <f>MIN(H30,I30)*INDEX('[1]2018_commission_structure-Start'!$A$21:$I$24,MATCH($E30,'[1]2018_commission_structure-Start'!$A$21:$A$24,0),MATCH(O$1,'[1]2018_commission_structure-Start'!$A$21:$I$21,0))</f>
        <v>112500</v>
      </c>
      <c r="P30" s="26">
        <f>IF(H30&gt;I30,MIN(H30-I30,J30-I30)*INDEX('[1]2018_commission_structure-Start'!$A$21:$I$24,MATCH($E30,'[1]2018_commission_structure-Start'!$A$21:$A$24,0), MATCH(P$1,'[1]2018_commission_structure-Start'!$A$21:$I$21,0)),0)</f>
        <v>35625</v>
      </c>
      <c r="Q30" s="26">
        <f>IF($H30&gt;J30,MIN($H30-J30,K30-J30)*INDEX('[1]2018_commission_structure-Start'!$A$21:$I$24,MATCH($E30,'[1]2018_commission_structure-Start'!$A$21:$A$24,0), MATCH(Q$1,'[1]2018_commission_structure-Start'!$A$21:$I$21,0)),0)</f>
        <v>43125</v>
      </c>
      <c r="R30" s="26">
        <f>IF($H30&gt;K30,MIN($H30-K30,L30-K30)*INDEX('[1]2018_commission_structure-Start'!$A$21:$I$24,MATCH($E30,'[1]2018_commission_structure-Start'!$A$21:$A$24,0), MATCH(R$1,'[1]2018_commission_structure-Start'!$A$21:$I$21,0)),0)</f>
        <v>5534.7</v>
      </c>
      <c r="S30" s="26">
        <f>IF(H30&gt;L30,(H30-L30)*INDEX('[1]2018_commission_structure-Start'!$A$21:$I$24,MATCH($E30,'[1]2018_commission_structure-Start'!$A$21:$A$24,0),MATCH(S$1,'[1]2018_commission_structure-Start'!$A$21:$I$21,0)),0)</f>
        <v>0</v>
      </c>
      <c r="T30" s="28">
        <f t="shared" si="6"/>
        <v>196784.7</v>
      </c>
      <c r="U30" s="28">
        <f t="shared" si="7"/>
        <v>272463.7</v>
      </c>
      <c r="V30" s="28">
        <f>MIN(H30,I30)*INDEX('[1]2018_commission_structure-Start'!$A$15:$J$18,MATCH($E30,'[1]2018_commission_structure-Start'!$A$15:$A$18,0),MATCH(V$1,'[1]2018_commission_structure-Start'!$A$15:$J$15,0))</f>
        <v>112500</v>
      </c>
      <c r="W30" s="26">
        <f>IF($H30&gt;I30,MIN($H30-I30,J30-I30)*INDEX('[1]2018_commission_structure-Start'!$A$15:$J$18,MATCH($E30,'[1]2018_commission_structure-Start'!$A$15:$A$18,0),MATCH(W$1,'[1]2018_commission_structure-Start'!$A$15:$J$15,0)),0)</f>
        <v>41250</v>
      </c>
      <c r="X30" s="26">
        <f>IF($H30&gt;J30,MIN($H30-J30,K30-J30)*INDEX('[1]2018_commission_structure-Start'!$A$15:$J$18,MATCH($E30,'[1]2018_commission_structure-Start'!$A$15:$A$18,0),MATCH(X$1,'[1]2018_commission_structure-Start'!$A$15:$J$15,0)),0)</f>
        <v>46875</v>
      </c>
      <c r="Y30" s="26">
        <f>IF($H30&gt;K30,MIN($H30-K30,L30-K30)*INDEX('[1]2018_commission_structure-Start'!$A$15:$J$18,MATCH($E30,'[1]2018_commission_structure-Start'!$A$15:$A$18,0),MATCH(Y$1,'[1]2018_commission_structure-Start'!$A$15:$J$15,0)),0)</f>
        <v>6088.17</v>
      </c>
      <c r="Z30" s="26">
        <f>IF(H30&gt;L30,(H30-L30)*INDEX('[1]2018_commission_structure-Start'!$A$21:$I$24,MATCH($E30,'[1]2018_commission_structure-Start'!$A$21:$A$24,0),MATCH(Z$1,'[1]2018_commission_structure-Start'!$A$21:$I$21,0)),0)</f>
        <v>0</v>
      </c>
      <c r="AA30" s="28">
        <f t="shared" si="8"/>
        <v>206713.17</v>
      </c>
      <c r="AB30" s="28">
        <f t="shared" si="9"/>
        <v>282392.17000000004</v>
      </c>
    </row>
    <row r="31" spans="1:28" x14ac:dyDescent="0.2">
      <c r="A31" s="25" t="str">
        <f t="shared" si="0"/>
        <v>Harlan Mein</v>
      </c>
      <c r="B31" s="25">
        <v>3516592710</v>
      </c>
      <c r="C31" s="25" t="s">
        <v>66</v>
      </c>
      <c r="D31" s="25" t="s">
        <v>67</v>
      </c>
      <c r="E31" s="25" t="s">
        <v>7</v>
      </c>
      <c r="F31" s="25">
        <v>38904</v>
      </c>
      <c r="G31" s="25">
        <f>COUNTIF([1]deals_closed!D:D,B31)</f>
        <v>22</v>
      </c>
      <c r="H31" s="26">
        <f>SUMIF([1]deals_closed!D:D,B31,[1]deals_closed!C:C)</f>
        <v>794444</v>
      </c>
      <c r="I31" s="26">
        <f>VLOOKUP(E31,'[1]2018_commission_structure-Start'!$A$22:$I$24,9,FALSE)</f>
        <v>500000</v>
      </c>
      <c r="J31" s="26">
        <f t="shared" si="1"/>
        <v>625000</v>
      </c>
      <c r="K31" s="26">
        <f t="shared" si="2"/>
        <v>750000</v>
      </c>
      <c r="L31" s="26">
        <f t="shared" si="3"/>
        <v>1000000</v>
      </c>
      <c r="M31" s="27">
        <f t="shared" si="4"/>
        <v>1.5888880000000001</v>
      </c>
      <c r="N31" s="25" t="str">
        <f t="shared" si="5"/>
        <v>150-200%</v>
      </c>
      <c r="O31" s="28">
        <f>MIN(H31,I31)*INDEX('[1]2018_commission_structure-Start'!$A$21:$I$24,MATCH($E31,'[1]2018_commission_structure-Start'!$A$21:$A$24,0),MATCH(O$1,'[1]2018_commission_structure-Start'!$A$21:$I$21,0))</f>
        <v>50000</v>
      </c>
      <c r="P31" s="26">
        <f>IF(H31&gt;I31,MIN(H31-I31,J31-I31)*INDEX('[1]2018_commission_structure-Start'!$A$21:$I$24,MATCH($E31,'[1]2018_commission_structure-Start'!$A$21:$A$24,0), MATCH(P$1,'[1]2018_commission_structure-Start'!$A$21:$I$21,0)),0)</f>
        <v>18750</v>
      </c>
      <c r="Q31" s="26">
        <f>IF($H31&gt;J31,MIN($H31-J31,K31-J31)*INDEX('[1]2018_commission_structure-Start'!$A$21:$I$24,MATCH($E31,'[1]2018_commission_structure-Start'!$A$21:$A$24,0), MATCH(Q$1,'[1]2018_commission_structure-Start'!$A$21:$I$21,0)),0)</f>
        <v>22500</v>
      </c>
      <c r="R31" s="26">
        <f>IF($H31&gt;K31,MIN($H31-K31,L31-K31)*INDEX('[1]2018_commission_structure-Start'!$A$21:$I$24,MATCH($E31,'[1]2018_commission_structure-Start'!$A$21:$A$24,0), MATCH(R$1,'[1]2018_commission_structure-Start'!$A$21:$I$21,0)),0)</f>
        <v>9777.68</v>
      </c>
      <c r="S31" s="26">
        <f>IF(H31&gt;L31,(H31-L31)*INDEX('[1]2018_commission_structure-Start'!$A$21:$I$24,MATCH($E31,'[1]2018_commission_structure-Start'!$A$21:$A$24,0),MATCH(S$1,'[1]2018_commission_structure-Start'!$A$21:$I$21,0)),0)</f>
        <v>0</v>
      </c>
      <c r="T31" s="28">
        <f t="shared" si="6"/>
        <v>101027.68</v>
      </c>
      <c r="U31" s="28">
        <f t="shared" si="7"/>
        <v>139931.68</v>
      </c>
      <c r="V31" s="28">
        <f>MIN(H31,I31)*INDEX('[1]2018_commission_structure-Start'!$A$15:$J$18,MATCH($E31,'[1]2018_commission_structure-Start'!$A$15:$A$18,0),MATCH(V$1,'[1]2018_commission_structure-Start'!$A$15:$J$15,0))</f>
        <v>60000</v>
      </c>
      <c r="W31" s="26">
        <f>IF($H31&gt;I31,MIN($H31-I31,J31-I31)*INDEX('[1]2018_commission_structure-Start'!$A$15:$J$18,MATCH($E31,'[1]2018_commission_structure-Start'!$A$15:$A$18,0),MATCH(W$1,'[1]2018_commission_structure-Start'!$A$15:$J$15,0)),0)</f>
        <v>21250</v>
      </c>
      <c r="X31" s="26">
        <f>IF($H31&gt;J31,MIN($H31-J31,K31-J31)*INDEX('[1]2018_commission_structure-Start'!$A$15:$J$18,MATCH($E31,'[1]2018_commission_structure-Start'!$A$15:$A$18,0),MATCH(X$1,'[1]2018_commission_structure-Start'!$A$15:$J$15,0)),0)</f>
        <v>25000</v>
      </c>
      <c r="Y31" s="26">
        <f>IF($H31&gt;K31,MIN($H31-K31,L31-K31)*INDEX('[1]2018_commission_structure-Start'!$A$15:$J$18,MATCH($E31,'[1]2018_commission_structure-Start'!$A$15:$A$18,0),MATCH(Y$1,'[1]2018_commission_structure-Start'!$A$15:$J$15,0)),0)</f>
        <v>9777.68</v>
      </c>
      <c r="Z31" s="26">
        <f>IF(H31&gt;L31,(H31-L31)*INDEX('[1]2018_commission_structure-Start'!$A$21:$I$24,MATCH($E31,'[1]2018_commission_structure-Start'!$A$21:$A$24,0),MATCH(Z$1,'[1]2018_commission_structure-Start'!$A$21:$I$21,0)),0)</f>
        <v>0</v>
      </c>
      <c r="AA31" s="28">
        <f t="shared" si="8"/>
        <v>116027.68</v>
      </c>
      <c r="AB31" s="28">
        <f t="shared" si="9"/>
        <v>154931.68</v>
      </c>
    </row>
    <row r="32" spans="1:28" x14ac:dyDescent="0.2">
      <c r="A32" s="25" t="str">
        <f t="shared" si="0"/>
        <v>Rasla Shutte</v>
      </c>
      <c r="B32" s="25">
        <v>3379645060</v>
      </c>
      <c r="C32" s="25" t="s">
        <v>68</v>
      </c>
      <c r="D32" s="25" t="s">
        <v>69</v>
      </c>
      <c r="E32" s="25" t="s">
        <v>7</v>
      </c>
      <c r="F32" s="25">
        <v>45353</v>
      </c>
      <c r="G32" s="25">
        <f>COUNTIF([1]deals_closed!D:D,B32)</f>
        <v>23</v>
      </c>
      <c r="H32" s="26">
        <f>SUMIF([1]deals_closed!D:D,B32,[1]deals_closed!C:C)</f>
        <v>852910</v>
      </c>
      <c r="I32" s="26">
        <f>VLOOKUP(E32,'[1]2018_commission_structure-Start'!$A$22:$I$24,9,FALSE)</f>
        <v>500000</v>
      </c>
      <c r="J32" s="26">
        <f t="shared" si="1"/>
        <v>625000</v>
      </c>
      <c r="K32" s="26">
        <f t="shared" si="2"/>
        <v>750000</v>
      </c>
      <c r="L32" s="26">
        <f t="shared" si="3"/>
        <v>1000000</v>
      </c>
      <c r="M32" s="27">
        <f t="shared" si="4"/>
        <v>1.7058199999999999</v>
      </c>
      <c r="N32" s="25" t="str">
        <f t="shared" si="5"/>
        <v>150-200%</v>
      </c>
      <c r="O32" s="28">
        <f>MIN(H32,I32)*INDEX('[1]2018_commission_structure-Start'!$A$21:$I$24,MATCH($E32,'[1]2018_commission_structure-Start'!$A$21:$A$24,0),MATCH(O$1,'[1]2018_commission_structure-Start'!$A$21:$I$21,0))</f>
        <v>50000</v>
      </c>
      <c r="P32" s="26">
        <f>IF(H32&gt;I32,MIN(H32-I32,J32-I32)*INDEX('[1]2018_commission_structure-Start'!$A$21:$I$24,MATCH($E32,'[1]2018_commission_structure-Start'!$A$21:$A$24,0), MATCH(P$1,'[1]2018_commission_structure-Start'!$A$21:$I$21,0)),0)</f>
        <v>18750</v>
      </c>
      <c r="Q32" s="26">
        <f>IF($H32&gt;J32,MIN($H32-J32,K32-J32)*INDEX('[1]2018_commission_structure-Start'!$A$21:$I$24,MATCH($E32,'[1]2018_commission_structure-Start'!$A$21:$A$24,0), MATCH(Q$1,'[1]2018_commission_structure-Start'!$A$21:$I$21,0)),0)</f>
        <v>22500</v>
      </c>
      <c r="R32" s="26">
        <f>IF($H32&gt;K32,MIN($H32-K32,L32-K32)*INDEX('[1]2018_commission_structure-Start'!$A$21:$I$24,MATCH($E32,'[1]2018_commission_structure-Start'!$A$21:$A$24,0), MATCH(R$1,'[1]2018_commission_structure-Start'!$A$21:$I$21,0)),0)</f>
        <v>22640.2</v>
      </c>
      <c r="S32" s="26">
        <f>IF(H32&gt;L32,(H32-L32)*INDEX('[1]2018_commission_structure-Start'!$A$21:$I$24,MATCH($E32,'[1]2018_commission_structure-Start'!$A$21:$A$24,0),MATCH(S$1,'[1]2018_commission_structure-Start'!$A$21:$I$21,0)),0)</f>
        <v>0</v>
      </c>
      <c r="T32" s="28">
        <f t="shared" si="6"/>
        <v>113890.2</v>
      </c>
      <c r="U32" s="28">
        <f t="shared" si="7"/>
        <v>159243.20000000001</v>
      </c>
      <c r="V32" s="28">
        <f>MIN(H32,I32)*INDEX('[1]2018_commission_structure-Start'!$A$15:$J$18,MATCH($E32,'[1]2018_commission_structure-Start'!$A$15:$A$18,0),MATCH(V$1,'[1]2018_commission_structure-Start'!$A$15:$J$15,0))</f>
        <v>60000</v>
      </c>
      <c r="W32" s="26">
        <f>IF($H32&gt;I32,MIN($H32-I32,J32-I32)*INDEX('[1]2018_commission_structure-Start'!$A$15:$J$18,MATCH($E32,'[1]2018_commission_structure-Start'!$A$15:$A$18,0),MATCH(W$1,'[1]2018_commission_structure-Start'!$A$15:$J$15,0)),0)</f>
        <v>21250</v>
      </c>
      <c r="X32" s="26">
        <f>IF($H32&gt;J32,MIN($H32-J32,K32-J32)*INDEX('[1]2018_commission_structure-Start'!$A$15:$J$18,MATCH($E32,'[1]2018_commission_structure-Start'!$A$15:$A$18,0),MATCH(X$1,'[1]2018_commission_structure-Start'!$A$15:$J$15,0)),0)</f>
        <v>25000</v>
      </c>
      <c r="Y32" s="26">
        <f>IF($H32&gt;K32,MIN($H32-K32,L32-K32)*INDEX('[1]2018_commission_structure-Start'!$A$15:$J$18,MATCH($E32,'[1]2018_commission_structure-Start'!$A$15:$A$18,0),MATCH(Y$1,'[1]2018_commission_structure-Start'!$A$15:$J$15,0)),0)</f>
        <v>22640.2</v>
      </c>
      <c r="Z32" s="26">
        <f>IF(H32&gt;L32,(H32-L32)*INDEX('[1]2018_commission_structure-Start'!$A$21:$I$24,MATCH($E32,'[1]2018_commission_structure-Start'!$A$21:$A$24,0),MATCH(Z$1,'[1]2018_commission_structure-Start'!$A$21:$I$21,0)),0)</f>
        <v>0</v>
      </c>
      <c r="AA32" s="28">
        <f t="shared" si="8"/>
        <v>128890.2</v>
      </c>
      <c r="AB32" s="28">
        <f t="shared" si="9"/>
        <v>174243.20000000001</v>
      </c>
    </row>
    <row r="33" spans="1:28" x14ac:dyDescent="0.2">
      <c r="A33" s="25" t="str">
        <f t="shared" si="0"/>
        <v>Garrot Redrup</v>
      </c>
      <c r="B33" s="25">
        <v>85304042</v>
      </c>
      <c r="C33" s="25" t="s">
        <v>70</v>
      </c>
      <c r="D33" s="25" t="s">
        <v>71</v>
      </c>
      <c r="E33" s="25" t="s">
        <v>29</v>
      </c>
      <c r="F33" s="25">
        <v>69710</v>
      </c>
      <c r="G33" s="25">
        <f>COUNTIF([1]deals_closed!D:D,B33)</f>
        <v>18</v>
      </c>
      <c r="H33" s="26">
        <f>SUMIF([1]deals_closed!D:D,B33,[1]deals_closed!C:C)</f>
        <v>624543</v>
      </c>
      <c r="I33" s="26">
        <f>VLOOKUP(E33,'[1]2018_commission_structure-Start'!$A$22:$I$24,9,FALSE)</f>
        <v>600000</v>
      </c>
      <c r="J33" s="26">
        <f t="shared" si="1"/>
        <v>750000</v>
      </c>
      <c r="K33" s="26">
        <f t="shared" si="2"/>
        <v>900000</v>
      </c>
      <c r="L33" s="26">
        <f t="shared" si="3"/>
        <v>1200000</v>
      </c>
      <c r="M33" s="27">
        <f t="shared" si="4"/>
        <v>1.040905</v>
      </c>
      <c r="N33" s="25" t="str">
        <f t="shared" si="5"/>
        <v>100-125%</v>
      </c>
      <c r="O33" s="28">
        <f>MIN(H33,I33)*INDEX('[1]2018_commission_structure-Start'!$A$21:$I$24,MATCH($E33,'[1]2018_commission_structure-Start'!$A$21:$A$24,0),MATCH(O$1,'[1]2018_commission_structure-Start'!$A$21:$I$21,0))</f>
        <v>78000</v>
      </c>
      <c r="P33" s="26">
        <f>IF(H33&gt;I33,MIN(H33-I33,J33-I33)*INDEX('[1]2018_commission_structure-Start'!$A$21:$I$24,MATCH($E33,'[1]2018_commission_structure-Start'!$A$21:$A$24,0), MATCH(P$1,'[1]2018_commission_structure-Start'!$A$21:$I$21,0)),0)</f>
        <v>4172.3100000000004</v>
      </c>
      <c r="Q33" s="26">
        <f>IF($H33&gt;J33,MIN($H33-J33,K33-J33)*INDEX('[1]2018_commission_structure-Start'!$A$21:$I$24,MATCH($E33,'[1]2018_commission_structure-Start'!$A$21:$A$24,0), MATCH(Q$1,'[1]2018_commission_structure-Start'!$A$21:$I$21,0)),0)</f>
        <v>0</v>
      </c>
      <c r="R33" s="26">
        <f>IF($H33&gt;K33,MIN($H33-K33,L33-K33)*INDEX('[1]2018_commission_structure-Start'!$A$21:$I$24,MATCH($E33,'[1]2018_commission_structure-Start'!$A$21:$A$24,0), MATCH(R$1,'[1]2018_commission_structure-Start'!$A$21:$I$21,0)),0)</f>
        <v>0</v>
      </c>
      <c r="S33" s="26">
        <f>IF(H33&gt;L33,(H33-L33)*INDEX('[1]2018_commission_structure-Start'!$A$21:$I$24,MATCH($E33,'[1]2018_commission_structure-Start'!$A$21:$A$24,0),MATCH(S$1,'[1]2018_commission_structure-Start'!$A$21:$I$21,0)),0)</f>
        <v>0</v>
      </c>
      <c r="T33" s="28">
        <f t="shared" si="6"/>
        <v>82172.31</v>
      </c>
      <c r="U33" s="28">
        <f t="shared" si="7"/>
        <v>151882.31</v>
      </c>
      <c r="V33" s="28">
        <f>MIN(H33,I33)*INDEX('[1]2018_commission_structure-Start'!$A$15:$J$18,MATCH($E33,'[1]2018_commission_structure-Start'!$A$15:$A$18,0),MATCH(V$1,'[1]2018_commission_structure-Start'!$A$15:$J$15,0))</f>
        <v>90000</v>
      </c>
      <c r="W33" s="26">
        <f>IF($H33&gt;I33,MIN($H33-I33,J33-I33)*INDEX('[1]2018_commission_structure-Start'!$A$15:$J$18,MATCH($E33,'[1]2018_commission_structure-Start'!$A$15:$A$18,0),MATCH(W$1,'[1]2018_commission_structure-Start'!$A$15:$J$15,0)),0)</f>
        <v>4417.74</v>
      </c>
      <c r="X33" s="26">
        <f>IF($H33&gt;J33,MIN($H33-J33,K33-J33)*INDEX('[1]2018_commission_structure-Start'!$A$15:$J$18,MATCH($E33,'[1]2018_commission_structure-Start'!$A$15:$A$18,0),MATCH(X$1,'[1]2018_commission_structure-Start'!$A$15:$J$15,0)),0)</f>
        <v>0</v>
      </c>
      <c r="Y33" s="26">
        <f>IF($H33&gt;K33,MIN($H33-K33,L33-K33)*INDEX('[1]2018_commission_structure-Start'!$A$15:$J$18,MATCH($E33,'[1]2018_commission_structure-Start'!$A$15:$A$18,0),MATCH(Y$1,'[1]2018_commission_structure-Start'!$A$15:$J$15,0)),0)</f>
        <v>0</v>
      </c>
      <c r="Z33" s="26">
        <f>IF(H33&gt;L33,(H33-L33)*INDEX('[1]2018_commission_structure-Start'!$A$21:$I$24,MATCH($E33,'[1]2018_commission_structure-Start'!$A$21:$A$24,0),MATCH(Z$1,'[1]2018_commission_structure-Start'!$A$21:$I$21,0)),0)</f>
        <v>0</v>
      </c>
      <c r="AA33" s="28">
        <f t="shared" si="8"/>
        <v>94417.74</v>
      </c>
      <c r="AB33" s="28">
        <f t="shared" si="9"/>
        <v>164127.74</v>
      </c>
    </row>
    <row r="34" spans="1:28" x14ac:dyDescent="0.2">
      <c r="A34" s="25" t="str">
        <f t="shared" si="0"/>
        <v>Odell Matterdace</v>
      </c>
      <c r="B34" s="25">
        <v>2130919499</v>
      </c>
      <c r="C34" s="25" t="s">
        <v>72</v>
      </c>
      <c r="D34" s="25" t="s">
        <v>73</v>
      </c>
      <c r="E34" s="25" t="s">
        <v>29</v>
      </c>
      <c r="F34" s="25">
        <v>76111</v>
      </c>
      <c r="G34" s="25">
        <f>COUNTIF([1]deals_closed!D:D,B34)</f>
        <v>13</v>
      </c>
      <c r="H34" s="26">
        <f>SUMIF([1]deals_closed!D:D,B34,[1]deals_closed!C:C)</f>
        <v>523769</v>
      </c>
      <c r="I34" s="26">
        <f>VLOOKUP(E34,'[1]2018_commission_structure-Start'!$A$22:$I$24,9,FALSE)</f>
        <v>600000</v>
      </c>
      <c r="J34" s="26">
        <f t="shared" si="1"/>
        <v>750000</v>
      </c>
      <c r="K34" s="26">
        <f t="shared" si="2"/>
        <v>900000</v>
      </c>
      <c r="L34" s="26">
        <f t="shared" si="3"/>
        <v>1200000</v>
      </c>
      <c r="M34" s="27">
        <f t="shared" si="4"/>
        <v>0.87294833333333333</v>
      </c>
      <c r="N34" s="25" t="str">
        <f t="shared" si="5"/>
        <v>0-100%</v>
      </c>
      <c r="O34" s="28">
        <f>MIN(H34,I34)*INDEX('[1]2018_commission_structure-Start'!$A$21:$I$24,MATCH($E34,'[1]2018_commission_structure-Start'!$A$21:$A$24,0),MATCH(O$1,'[1]2018_commission_structure-Start'!$A$21:$I$21,0))</f>
        <v>68089.97</v>
      </c>
      <c r="P34" s="26">
        <f>IF(H34&gt;I34,MIN(H34-I34,J34-I34)*INDEX('[1]2018_commission_structure-Start'!$A$21:$I$24,MATCH($E34,'[1]2018_commission_structure-Start'!$A$21:$A$24,0), MATCH(P$1,'[1]2018_commission_structure-Start'!$A$21:$I$21,0)),0)</f>
        <v>0</v>
      </c>
      <c r="Q34" s="26">
        <f>IF($H34&gt;J34,MIN($H34-J34,K34-J34)*INDEX('[1]2018_commission_structure-Start'!$A$21:$I$24,MATCH($E34,'[1]2018_commission_structure-Start'!$A$21:$A$24,0), MATCH(Q$1,'[1]2018_commission_structure-Start'!$A$21:$I$21,0)),0)</f>
        <v>0</v>
      </c>
      <c r="R34" s="26">
        <f>IF($H34&gt;K34,MIN($H34-K34,L34-K34)*INDEX('[1]2018_commission_structure-Start'!$A$21:$I$24,MATCH($E34,'[1]2018_commission_structure-Start'!$A$21:$A$24,0), MATCH(R$1,'[1]2018_commission_structure-Start'!$A$21:$I$21,0)),0)</f>
        <v>0</v>
      </c>
      <c r="S34" s="26">
        <f>IF(H34&gt;L34,(H34-L34)*INDEX('[1]2018_commission_structure-Start'!$A$21:$I$24,MATCH($E34,'[1]2018_commission_structure-Start'!$A$21:$A$24,0),MATCH(S$1,'[1]2018_commission_structure-Start'!$A$21:$I$21,0)),0)</f>
        <v>0</v>
      </c>
      <c r="T34" s="28">
        <f t="shared" si="6"/>
        <v>68089.97</v>
      </c>
      <c r="U34" s="28">
        <f t="shared" si="7"/>
        <v>144200.97</v>
      </c>
      <c r="V34" s="28">
        <f>MIN(H34,I34)*INDEX('[1]2018_commission_structure-Start'!$A$15:$J$18,MATCH($E34,'[1]2018_commission_structure-Start'!$A$15:$A$18,0),MATCH(V$1,'[1]2018_commission_structure-Start'!$A$15:$J$15,0))</f>
        <v>78565.349999999991</v>
      </c>
      <c r="W34" s="26">
        <f>IF($H34&gt;I34,MIN($H34-I34,J34-I34)*INDEX('[1]2018_commission_structure-Start'!$A$15:$J$18,MATCH($E34,'[1]2018_commission_structure-Start'!$A$15:$A$18,0),MATCH(W$1,'[1]2018_commission_structure-Start'!$A$15:$J$15,0)),0)</f>
        <v>0</v>
      </c>
      <c r="X34" s="26">
        <f>IF($H34&gt;J34,MIN($H34-J34,K34-J34)*INDEX('[1]2018_commission_structure-Start'!$A$15:$J$18,MATCH($E34,'[1]2018_commission_structure-Start'!$A$15:$A$18,0),MATCH(X$1,'[1]2018_commission_structure-Start'!$A$15:$J$15,0)),0)</f>
        <v>0</v>
      </c>
      <c r="Y34" s="26">
        <f>IF($H34&gt;K34,MIN($H34-K34,L34-K34)*INDEX('[1]2018_commission_structure-Start'!$A$15:$J$18,MATCH($E34,'[1]2018_commission_structure-Start'!$A$15:$A$18,0),MATCH(Y$1,'[1]2018_commission_structure-Start'!$A$15:$J$15,0)),0)</f>
        <v>0</v>
      </c>
      <c r="Z34" s="26">
        <f>IF(H34&gt;L34,(H34-L34)*INDEX('[1]2018_commission_structure-Start'!$A$21:$I$24,MATCH($E34,'[1]2018_commission_structure-Start'!$A$21:$A$24,0),MATCH(Z$1,'[1]2018_commission_structure-Start'!$A$21:$I$21,0)),0)</f>
        <v>0</v>
      </c>
      <c r="AA34" s="28">
        <f t="shared" si="8"/>
        <v>78565.349999999991</v>
      </c>
      <c r="AB34" s="28">
        <f t="shared" si="9"/>
        <v>154676.34999999998</v>
      </c>
    </row>
    <row r="35" spans="1:28" x14ac:dyDescent="0.2">
      <c r="A35" s="25" t="str">
        <f t="shared" si="0"/>
        <v>Arlette Blinder</v>
      </c>
      <c r="B35" s="25">
        <v>7074056774</v>
      </c>
      <c r="C35" s="25" t="s">
        <v>74</v>
      </c>
      <c r="D35" s="25" t="s">
        <v>75</v>
      </c>
      <c r="E35" s="25" t="s">
        <v>10</v>
      </c>
      <c r="F35" s="25">
        <v>98182</v>
      </c>
      <c r="G35" s="25">
        <f>COUNTIF([1]deals_closed!D:D,B35)</f>
        <v>15</v>
      </c>
      <c r="H35" s="26">
        <f>SUMIF([1]deals_closed!D:D,B35,[1]deals_closed!C:C)</f>
        <v>540083</v>
      </c>
      <c r="I35" s="26">
        <f>VLOOKUP(E35,'[1]2018_commission_structure-Start'!$A$22:$I$24,9,FALSE)</f>
        <v>750000</v>
      </c>
      <c r="J35" s="26">
        <f t="shared" si="1"/>
        <v>937500</v>
      </c>
      <c r="K35" s="26">
        <f t="shared" si="2"/>
        <v>1125000</v>
      </c>
      <c r="L35" s="26">
        <f t="shared" si="3"/>
        <v>1500000</v>
      </c>
      <c r="M35" s="27">
        <f t="shared" si="4"/>
        <v>0.72011066666666668</v>
      </c>
      <c r="N35" s="25" t="str">
        <f t="shared" si="5"/>
        <v>0-100%</v>
      </c>
      <c r="O35" s="28">
        <f>MIN(H35,I35)*INDEX('[1]2018_commission_structure-Start'!$A$21:$I$24,MATCH($E35,'[1]2018_commission_structure-Start'!$A$21:$A$24,0),MATCH(O$1,'[1]2018_commission_structure-Start'!$A$21:$I$21,0))</f>
        <v>81012.45</v>
      </c>
      <c r="P35" s="26">
        <f>IF(H35&gt;I35,MIN(H35-I35,J35-I35)*INDEX('[1]2018_commission_structure-Start'!$A$21:$I$24,MATCH($E35,'[1]2018_commission_structure-Start'!$A$21:$A$24,0), MATCH(P$1,'[1]2018_commission_structure-Start'!$A$21:$I$21,0)),0)</f>
        <v>0</v>
      </c>
      <c r="Q35" s="26">
        <f>IF($H35&gt;J35,MIN($H35-J35,K35-J35)*INDEX('[1]2018_commission_structure-Start'!$A$21:$I$24,MATCH($E35,'[1]2018_commission_structure-Start'!$A$21:$A$24,0), MATCH(Q$1,'[1]2018_commission_structure-Start'!$A$21:$I$21,0)),0)</f>
        <v>0</v>
      </c>
      <c r="R35" s="26">
        <f>IF($H35&gt;K35,MIN($H35-K35,L35-K35)*INDEX('[1]2018_commission_structure-Start'!$A$21:$I$24,MATCH($E35,'[1]2018_commission_structure-Start'!$A$21:$A$24,0), MATCH(R$1,'[1]2018_commission_structure-Start'!$A$21:$I$21,0)),0)</f>
        <v>0</v>
      </c>
      <c r="S35" s="26">
        <f>IF(H35&gt;L35,(H35-L35)*INDEX('[1]2018_commission_structure-Start'!$A$21:$I$24,MATCH($E35,'[1]2018_commission_structure-Start'!$A$21:$A$24,0),MATCH(S$1,'[1]2018_commission_structure-Start'!$A$21:$I$21,0)),0)</f>
        <v>0</v>
      </c>
      <c r="T35" s="28">
        <f t="shared" si="6"/>
        <v>81012.45</v>
      </c>
      <c r="U35" s="28">
        <f t="shared" si="7"/>
        <v>179194.45</v>
      </c>
      <c r="V35" s="28">
        <f>MIN(H35,I35)*INDEX('[1]2018_commission_structure-Start'!$A$15:$J$18,MATCH($E35,'[1]2018_commission_structure-Start'!$A$15:$A$18,0),MATCH(V$1,'[1]2018_commission_structure-Start'!$A$15:$J$15,0))</f>
        <v>81012.45</v>
      </c>
      <c r="W35" s="26">
        <f>IF($H35&gt;I35,MIN($H35-I35,J35-I35)*INDEX('[1]2018_commission_structure-Start'!$A$15:$J$18,MATCH($E35,'[1]2018_commission_structure-Start'!$A$15:$A$18,0),MATCH(W$1,'[1]2018_commission_structure-Start'!$A$15:$J$15,0)),0)</f>
        <v>0</v>
      </c>
      <c r="X35" s="26">
        <f>IF($H35&gt;J35,MIN($H35-J35,K35-J35)*INDEX('[1]2018_commission_structure-Start'!$A$15:$J$18,MATCH($E35,'[1]2018_commission_structure-Start'!$A$15:$A$18,0),MATCH(X$1,'[1]2018_commission_structure-Start'!$A$15:$J$15,0)),0)</f>
        <v>0</v>
      </c>
      <c r="Y35" s="26">
        <f>IF($H35&gt;K35,MIN($H35-K35,L35-K35)*INDEX('[1]2018_commission_structure-Start'!$A$15:$J$18,MATCH($E35,'[1]2018_commission_structure-Start'!$A$15:$A$18,0),MATCH(Y$1,'[1]2018_commission_structure-Start'!$A$15:$J$15,0)),0)</f>
        <v>0</v>
      </c>
      <c r="Z35" s="26">
        <f>IF(H35&gt;L35,(H35-L35)*INDEX('[1]2018_commission_structure-Start'!$A$21:$I$24,MATCH($E35,'[1]2018_commission_structure-Start'!$A$21:$A$24,0),MATCH(Z$1,'[1]2018_commission_structure-Start'!$A$21:$I$21,0)),0)</f>
        <v>0</v>
      </c>
      <c r="AA35" s="28">
        <f t="shared" si="8"/>
        <v>81012.45</v>
      </c>
      <c r="AB35" s="28">
        <f t="shared" si="9"/>
        <v>179194.45</v>
      </c>
    </row>
    <row r="36" spans="1:28" x14ac:dyDescent="0.2">
      <c r="A36" s="25" t="str">
        <f t="shared" si="0"/>
        <v>Dorothea Gheeraert</v>
      </c>
      <c r="B36" s="25">
        <v>2450711406</v>
      </c>
      <c r="C36" s="25" t="s">
        <v>76</v>
      </c>
      <c r="D36" s="25" t="s">
        <v>77</v>
      </c>
      <c r="E36" s="25" t="s">
        <v>10</v>
      </c>
      <c r="F36" s="25">
        <v>106013</v>
      </c>
      <c r="G36" s="25">
        <f>COUNTIF([1]deals_closed!D:D,B36)</f>
        <v>24</v>
      </c>
      <c r="H36" s="26">
        <f>SUMIF([1]deals_closed!D:D,B36,[1]deals_closed!C:C)</f>
        <v>860270</v>
      </c>
      <c r="I36" s="26">
        <f>VLOOKUP(E36,'[1]2018_commission_structure-Start'!$A$22:$I$24,9,FALSE)</f>
        <v>750000</v>
      </c>
      <c r="J36" s="26">
        <f t="shared" si="1"/>
        <v>937500</v>
      </c>
      <c r="K36" s="26">
        <f t="shared" si="2"/>
        <v>1125000</v>
      </c>
      <c r="L36" s="26">
        <f t="shared" si="3"/>
        <v>1500000</v>
      </c>
      <c r="M36" s="27">
        <f t="shared" si="4"/>
        <v>1.1470266666666666</v>
      </c>
      <c r="N36" s="25" t="str">
        <f t="shared" si="5"/>
        <v>100-125%</v>
      </c>
      <c r="O36" s="28">
        <f>MIN(H36,I36)*INDEX('[1]2018_commission_structure-Start'!$A$21:$I$24,MATCH($E36,'[1]2018_commission_structure-Start'!$A$21:$A$24,0),MATCH(O$1,'[1]2018_commission_structure-Start'!$A$21:$I$21,0))</f>
        <v>112500</v>
      </c>
      <c r="P36" s="26">
        <f>IF(H36&gt;I36,MIN(H36-I36,J36-I36)*INDEX('[1]2018_commission_structure-Start'!$A$21:$I$24,MATCH($E36,'[1]2018_commission_structure-Start'!$A$21:$A$24,0), MATCH(P$1,'[1]2018_commission_structure-Start'!$A$21:$I$21,0)),0)</f>
        <v>20951.3</v>
      </c>
      <c r="Q36" s="26">
        <f>IF($H36&gt;J36,MIN($H36-J36,K36-J36)*INDEX('[1]2018_commission_structure-Start'!$A$21:$I$24,MATCH($E36,'[1]2018_commission_structure-Start'!$A$21:$A$24,0), MATCH(Q$1,'[1]2018_commission_structure-Start'!$A$21:$I$21,0)),0)</f>
        <v>0</v>
      </c>
      <c r="R36" s="26">
        <f>IF($H36&gt;K36,MIN($H36-K36,L36-K36)*INDEX('[1]2018_commission_structure-Start'!$A$21:$I$24,MATCH($E36,'[1]2018_commission_structure-Start'!$A$21:$A$24,0), MATCH(R$1,'[1]2018_commission_structure-Start'!$A$21:$I$21,0)),0)</f>
        <v>0</v>
      </c>
      <c r="S36" s="26">
        <f>IF(H36&gt;L36,(H36-L36)*INDEX('[1]2018_commission_structure-Start'!$A$21:$I$24,MATCH($E36,'[1]2018_commission_structure-Start'!$A$21:$A$24,0),MATCH(S$1,'[1]2018_commission_structure-Start'!$A$21:$I$21,0)),0)</f>
        <v>0</v>
      </c>
      <c r="T36" s="28">
        <f t="shared" si="6"/>
        <v>133451.29999999999</v>
      </c>
      <c r="U36" s="28">
        <f t="shared" si="7"/>
        <v>239464.3</v>
      </c>
      <c r="V36" s="28">
        <f>MIN(H36,I36)*INDEX('[1]2018_commission_structure-Start'!$A$15:$J$18,MATCH($E36,'[1]2018_commission_structure-Start'!$A$15:$A$18,0),MATCH(V$1,'[1]2018_commission_structure-Start'!$A$15:$J$15,0))</f>
        <v>112500</v>
      </c>
      <c r="W36" s="26">
        <f>IF($H36&gt;I36,MIN($H36-I36,J36-I36)*INDEX('[1]2018_commission_structure-Start'!$A$15:$J$18,MATCH($E36,'[1]2018_commission_structure-Start'!$A$15:$A$18,0),MATCH(W$1,'[1]2018_commission_structure-Start'!$A$15:$J$15,0)),0)</f>
        <v>24259.4</v>
      </c>
      <c r="X36" s="26">
        <f>IF($H36&gt;J36,MIN($H36-J36,K36-J36)*INDEX('[1]2018_commission_structure-Start'!$A$15:$J$18,MATCH($E36,'[1]2018_commission_structure-Start'!$A$15:$A$18,0),MATCH(X$1,'[1]2018_commission_structure-Start'!$A$15:$J$15,0)),0)</f>
        <v>0</v>
      </c>
      <c r="Y36" s="26">
        <f>IF($H36&gt;K36,MIN($H36-K36,L36-K36)*INDEX('[1]2018_commission_structure-Start'!$A$15:$J$18,MATCH($E36,'[1]2018_commission_structure-Start'!$A$15:$A$18,0),MATCH(Y$1,'[1]2018_commission_structure-Start'!$A$15:$J$15,0)),0)</f>
        <v>0</v>
      </c>
      <c r="Z36" s="26">
        <f>IF(H36&gt;L36,(H36-L36)*INDEX('[1]2018_commission_structure-Start'!$A$21:$I$24,MATCH($E36,'[1]2018_commission_structure-Start'!$A$21:$A$24,0),MATCH(Z$1,'[1]2018_commission_structure-Start'!$A$21:$I$21,0)),0)</f>
        <v>0</v>
      </c>
      <c r="AA36" s="28">
        <f t="shared" si="8"/>
        <v>136759.4</v>
      </c>
      <c r="AB36" s="28">
        <f t="shared" si="9"/>
        <v>242772.4</v>
      </c>
    </row>
    <row r="37" spans="1:28" x14ac:dyDescent="0.2">
      <c r="A37" s="25" t="str">
        <f t="shared" si="0"/>
        <v>Chancey Yarrell</v>
      </c>
      <c r="B37" s="25">
        <v>2294342399</v>
      </c>
      <c r="C37" s="25" t="s">
        <v>78</v>
      </c>
      <c r="D37" s="25" t="s">
        <v>79</v>
      </c>
      <c r="E37" s="25" t="s">
        <v>29</v>
      </c>
      <c r="F37" s="25">
        <v>74676</v>
      </c>
      <c r="G37" s="25">
        <f>COUNTIF([1]deals_closed!D:D,B37)</f>
        <v>16</v>
      </c>
      <c r="H37" s="26">
        <f>SUMIF([1]deals_closed!D:D,B37,[1]deals_closed!C:C)</f>
        <v>470117</v>
      </c>
      <c r="I37" s="26">
        <f>VLOOKUP(E37,'[1]2018_commission_structure-Start'!$A$22:$I$24,9,FALSE)</f>
        <v>600000</v>
      </c>
      <c r="J37" s="26">
        <f t="shared" si="1"/>
        <v>750000</v>
      </c>
      <c r="K37" s="26">
        <f t="shared" si="2"/>
        <v>900000</v>
      </c>
      <c r="L37" s="26">
        <f t="shared" si="3"/>
        <v>1200000</v>
      </c>
      <c r="M37" s="27">
        <f t="shared" si="4"/>
        <v>0.78352833333333338</v>
      </c>
      <c r="N37" s="25" t="str">
        <f t="shared" si="5"/>
        <v>0-100%</v>
      </c>
      <c r="O37" s="28">
        <f>MIN(H37,I37)*INDEX('[1]2018_commission_structure-Start'!$A$21:$I$24,MATCH($E37,'[1]2018_commission_structure-Start'!$A$21:$A$24,0),MATCH(O$1,'[1]2018_commission_structure-Start'!$A$21:$I$21,0))</f>
        <v>61115.21</v>
      </c>
      <c r="P37" s="26">
        <f>IF(H37&gt;I37,MIN(H37-I37,J37-I37)*INDEX('[1]2018_commission_structure-Start'!$A$21:$I$24,MATCH($E37,'[1]2018_commission_structure-Start'!$A$21:$A$24,0), MATCH(P$1,'[1]2018_commission_structure-Start'!$A$21:$I$21,0)),0)</f>
        <v>0</v>
      </c>
      <c r="Q37" s="26">
        <f>IF($H37&gt;J37,MIN($H37-J37,K37-J37)*INDEX('[1]2018_commission_structure-Start'!$A$21:$I$24,MATCH($E37,'[1]2018_commission_structure-Start'!$A$21:$A$24,0), MATCH(Q$1,'[1]2018_commission_structure-Start'!$A$21:$I$21,0)),0)</f>
        <v>0</v>
      </c>
      <c r="R37" s="26">
        <f>IF($H37&gt;K37,MIN($H37-K37,L37-K37)*INDEX('[1]2018_commission_structure-Start'!$A$21:$I$24,MATCH($E37,'[1]2018_commission_structure-Start'!$A$21:$A$24,0), MATCH(R$1,'[1]2018_commission_structure-Start'!$A$21:$I$21,0)),0)</f>
        <v>0</v>
      </c>
      <c r="S37" s="26">
        <f>IF(H37&gt;L37,(H37-L37)*INDEX('[1]2018_commission_structure-Start'!$A$21:$I$24,MATCH($E37,'[1]2018_commission_structure-Start'!$A$21:$A$24,0),MATCH(S$1,'[1]2018_commission_structure-Start'!$A$21:$I$21,0)),0)</f>
        <v>0</v>
      </c>
      <c r="T37" s="28">
        <f t="shared" si="6"/>
        <v>61115.21</v>
      </c>
      <c r="U37" s="28">
        <f t="shared" si="7"/>
        <v>135791.21</v>
      </c>
      <c r="V37" s="28">
        <f>MIN(H37,I37)*INDEX('[1]2018_commission_structure-Start'!$A$15:$J$18,MATCH($E37,'[1]2018_commission_structure-Start'!$A$15:$A$18,0),MATCH(V$1,'[1]2018_commission_structure-Start'!$A$15:$J$15,0))</f>
        <v>70517.55</v>
      </c>
      <c r="W37" s="26">
        <f>IF($H37&gt;I37,MIN($H37-I37,J37-I37)*INDEX('[1]2018_commission_structure-Start'!$A$15:$J$18,MATCH($E37,'[1]2018_commission_structure-Start'!$A$15:$A$18,0),MATCH(W$1,'[1]2018_commission_structure-Start'!$A$15:$J$15,0)),0)</f>
        <v>0</v>
      </c>
      <c r="X37" s="26">
        <f>IF($H37&gt;J37,MIN($H37-J37,K37-J37)*INDEX('[1]2018_commission_structure-Start'!$A$15:$J$18,MATCH($E37,'[1]2018_commission_structure-Start'!$A$15:$A$18,0),MATCH(X$1,'[1]2018_commission_structure-Start'!$A$15:$J$15,0)),0)</f>
        <v>0</v>
      </c>
      <c r="Y37" s="26">
        <f>IF($H37&gt;K37,MIN($H37-K37,L37-K37)*INDEX('[1]2018_commission_structure-Start'!$A$15:$J$18,MATCH($E37,'[1]2018_commission_structure-Start'!$A$15:$A$18,0),MATCH(Y$1,'[1]2018_commission_structure-Start'!$A$15:$J$15,0)),0)</f>
        <v>0</v>
      </c>
      <c r="Z37" s="26">
        <f>IF(H37&gt;L37,(H37-L37)*INDEX('[1]2018_commission_structure-Start'!$A$21:$I$24,MATCH($E37,'[1]2018_commission_structure-Start'!$A$21:$A$24,0),MATCH(Z$1,'[1]2018_commission_structure-Start'!$A$21:$I$21,0)),0)</f>
        <v>0</v>
      </c>
      <c r="AA37" s="28">
        <f t="shared" si="8"/>
        <v>70517.55</v>
      </c>
      <c r="AB37" s="28">
        <f t="shared" si="9"/>
        <v>145193.54999999999</v>
      </c>
    </row>
    <row r="38" spans="1:28" x14ac:dyDescent="0.2">
      <c r="A38" s="25" t="str">
        <f t="shared" si="0"/>
        <v>Elva Delepine</v>
      </c>
      <c r="B38" s="25">
        <v>5280433926</v>
      </c>
      <c r="C38" s="25" t="s">
        <v>5</v>
      </c>
      <c r="D38" s="25" t="s">
        <v>80</v>
      </c>
      <c r="E38" s="25" t="s">
        <v>29</v>
      </c>
      <c r="F38" s="25">
        <v>51804</v>
      </c>
      <c r="G38" s="25">
        <f>COUNTIF([1]deals_closed!D:D,B38)</f>
        <v>16</v>
      </c>
      <c r="H38" s="26">
        <f>SUMIF([1]deals_closed!D:D,B38,[1]deals_closed!C:C)</f>
        <v>573666</v>
      </c>
      <c r="I38" s="26">
        <f>VLOOKUP(E38,'[1]2018_commission_structure-Start'!$A$22:$I$24,9,FALSE)</f>
        <v>600000</v>
      </c>
      <c r="J38" s="26">
        <f t="shared" si="1"/>
        <v>750000</v>
      </c>
      <c r="K38" s="26">
        <f t="shared" si="2"/>
        <v>900000</v>
      </c>
      <c r="L38" s="26">
        <f t="shared" si="3"/>
        <v>1200000</v>
      </c>
      <c r="M38" s="27">
        <f t="shared" si="4"/>
        <v>0.95611000000000002</v>
      </c>
      <c r="N38" s="25" t="str">
        <f t="shared" si="5"/>
        <v>0-100%</v>
      </c>
      <c r="O38" s="28">
        <f>MIN(H38,I38)*INDEX('[1]2018_commission_structure-Start'!$A$21:$I$24,MATCH($E38,'[1]2018_commission_structure-Start'!$A$21:$A$24,0),MATCH(O$1,'[1]2018_commission_structure-Start'!$A$21:$I$21,0))</f>
        <v>74576.58</v>
      </c>
      <c r="P38" s="26">
        <f>IF(H38&gt;I38,MIN(H38-I38,J38-I38)*INDEX('[1]2018_commission_structure-Start'!$A$21:$I$24,MATCH($E38,'[1]2018_commission_structure-Start'!$A$21:$A$24,0), MATCH(P$1,'[1]2018_commission_structure-Start'!$A$21:$I$21,0)),0)</f>
        <v>0</v>
      </c>
      <c r="Q38" s="26">
        <f>IF($H38&gt;J38,MIN($H38-J38,K38-J38)*INDEX('[1]2018_commission_structure-Start'!$A$21:$I$24,MATCH($E38,'[1]2018_commission_structure-Start'!$A$21:$A$24,0), MATCH(Q$1,'[1]2018_commission_structure-Start'!$A$21:$I$21,0)),0)</f>
        <v>0</v>
      </c>
      <c r="R38" s="26">
        <f>IF($H38&gt;K38,MIN($H38-K38,L38-K38)*INDEX('[1]2018_commission_structure-Start'!$A$21:$I$24,MATCH($E38,'[1]2018_commission_structure-Start'!$A$21:$A$24,0), MATCH(R$1,'[1]2018_commission_structure-Start'!$A$21:$I$21,0)),0)</f>
        <v>0</v>
      </c>
      <c r="S38" s="26">
        <f>IF(H38&gt;L38,(H38-L38)*INDEX('[1]2018_commission_structure-Start'!$A$21:$I$24,MATCH($E38,'[1]2018_commission_structure-Start'!$A$21:$A$24,0),MATCH(S$1,'[1]2018_commission_structure-Start'!$A$21:$I$21,0)),0)</f>
        <v>0</v>
      </c>
      <c r="T38" s="28">
        <f t="shared" si="6"/>
        <v>74576.58</v>
      </c>
      <c r="U38" s="28">
        <f t="shared" si="7"/>
        <v>126380.58</v>
      </c>
      <c r="V38" s="28">
        <f>MIN(H38,I38)*INDEX('[1]2018_commission_structure-Start'!$A$15:$J$18,MATCH($E38,'[1]2018_commission_structure-Start'!$A$15:$A$18,0),MATCH(V$1,'[1]2018_commission_structure-Start'!$A$15:$J$15,0))</f>
        <v>86049.9</v>
      </c>
      <c r="W38" s="26">
        <f>IF($H38&gt;I38,MIN($H38-I38,J38-I38)*INDEX('[1]2018_commission_structure-Start'!$A$15:$J$18,MATCH($E38,'[1]2018_commission_structure-Start'!$A$15:$A$18,0),MATCH(W$1,'[1]2018_commission_structure-Start'!$A$15:$J$15,0)),0)</f>
        <v>0</v>
      </c>
      <c r="X38" s="26">
        <f>IF($H38&gt;J38,MIN($H38-J38,K38-J38)*INDEX('[1]2018_commission_structure-Start'!$A$15:$J$18,MATCH($E38,'[1]2018_commission_structure-Start'!$A$15:$A$18,0),MATCH(X$1,'[1]2018_commission_structure-Start'!$A$15:$J$15,0)),0)</f>
        <v>0</v>
      </c>
      <c r="Y38" s="26">
        <f>IF($H38&gt;K38,MIN($H38-K38,L38-K38)*INDEX('[1]2018_commission_structure-Start'!$A$15:$J$18,MATCH($E38,'[1]2018_commission_structure-Start'!$A$15:$A$18,0),MATCH(Y$1,'[1]2018_commission_structure-Start'!$A$15:$J$15,0)),0)</f>
        <v>0</v>
      </c>
      <c r="Z38" s="26">
        <f>IF(H38&gt;L38,(H38-L38)*INDEX('[1]2018_commission_structure-Start'!$A$21:$I$24,MATCH($E38,'[1]2018_commission_structure-Start'!$A$21:$A$24,0),MATCH(Z$1,'[1]2018_commission_structure-Start'!$A$21:$I$21,0)),0)</f>
        <v>0</v>
      </c>
      <c r="AA38" s="28">
        <f t="shared" si="8"/>
        <v>86049.9</v>
      </c>
      <c r="AB38" s="28">
        <f t="shared" si="9"/>
        <v>137853.9</v>
      </c>
    </row>
    <row r="39" spans="1:28" x14ac:dyDescent="0.2">
      <c r="A39" s="25" t="str">
        <f t="shared" si="0"/>
        <v>Eddy Van Arsdale</v>
      </c>
      <c r="B39" s="25">
        <v>4037854406</v>
      </c>
      <c r="C39" s="25" t="s">
        <v>81</v>
      </c>
      <c r="D39" s="25" t="s">
        <v>82</v>
      </c>
      <c r="E39" s="25" t="s">
        <v>29</v>
      </c>
      <c r="F39" s="25">
        <v>64311</v>
      </c>
      <c r="G39" s="25">
        <f>COUNTIF([1]deals_closed!D:D,B39)</f>
        <v>23</v>
      </c>
      <c r="H39" s="26">
        <f>SUMIF([1]deals_closed!D:D,B39,[1]deals_closed!C:C)</f>
        <v>793311</v>
      </c>
      <c r="I39" s="26">
        <f>VLOOKUP(E39,'[1]2018_commission_structure-Start'!$A$22:$I$24,9,FALSE)</f>
        <v>600000</v>
      </c>
      <c r="J39" s="26">
        <f t="shared" si="1"/>
        <v>750000</v>
      </c>
      <c r="K39" s="26">
        <f t="shared" si="2"/>
        <v>900000</v>
      </c>
      <c r="L39" s="26">
        <f t="shared" si="3"/>
        <v>1200000</v>
      </c>
      <c r="M39" s="27">
        <f t="shared" si="4"/>
        <v>1.3221849999999999</v>
      </c>
      <c r="N39" s="25" t="str">
        <f t="shared" si="5"/>
        <v>125-150%</v>
      </c>
      <c r="O39" s="28">
        <f>MIN(H39,I39)*INDEX('[1]2018_commission_structure-Start'!$A$21:$I$24,MATCH($E39,'[1]2018_commission_structure-Start'!$A$21:$A$24,0),MATCH(O$1,'[1]2018_commission_structure-Start'!$A$21:$I$21,0))</f>
        <v>78000</v>
      </c>
      <c r="P39" s="26">
        <f>IF(H39&gt;I39,MIN(H39-I39,J39-I39)*INDEX('[1]2018_commission_structure-Start'!$A$21:$I$24,MATCH($E39,'[1]2018_commission_structure-Start'!$A$21:$A$24,0), MATCH(P$1,'[1]2018_commission_structure-Start'!$A$21:$I$21,0)),0)</f>
        <v>25500.000000000004</v>
      </c>
      <c r="Q39" s="26">
        <f>IF($H39&gt;J39,MIN($H39-J39,K39-J39)*INDEX('[1]2018_commission_structure-Start'!$A$21:$I$24,MATCH($E39,'[1]2018_commission_structure-Start'!$A$21:$A$24,0), MATCH(Q$1,'[1]2018_commission_structure-Start'!$A$21:$I$21,0)),0)</f>
        <v>9095.31</v>
      </c>
      <c r="R39" s="26">
        <f>IF($H39&gt;K39,MIN($H39-K39,L39-K39)*INDEX('[1]2018_commission_structure-Start'!$A$21:$I$24,MATCH($E39,'[1]2018_commission_structure-Start'!$A$21:$A$24,0), MATCH(R$1,'[1]2018_commission_structure-Start'!$A$21:$I$21,0)),0)</f>
        <v>0</v>
      </c>
      <c r="S39" s="26">
        <f>IF(H39&gt;L39,(H39-L39)*INDEX('[1]2018_commission_structure-Start'!$A$21:$I$24,MATCH($E39,'[1]2018_commission_structure-Start'!$A$21:$A$24,0),MATCH(S$1,'[1]2018_commission_structure-Start'!$A$21:$I$21,0)),0)</f>
        <v>0</v>
      </c>
      <c r="T39" s="28">
        <f t="shared" si="6"/>
        <v>112595.31</v>
      </c>
      <c r="U39" s="28">
        <f t="shared" si="7"/>
        <v>176906.31</v>
      </c>
      <c r="V39" s="28">
        <f>MIN(H39,I39)*INDEX('[1]2018_commission_structure-Start'!$A$15:$J$18,MATCH($E39,'[1]2018_commission_structure-Start'!$A$15:$A$18,0),MATCH(V$1,'[1]2018_commission_structure-Start'!$A$15:$J$15,0))</f>
        <v>90000</v>
      </c>
      <c r="W39" s="26">
        <f>IF($H39&gt;I39,MIN($H39-I39,J39-I39)*INDEX('[1]2018_commission_structure-Start'!$A$15:$J$18,MATCH($E39,'[1]2018_commission_structure-Start'!$A$15:$A$18,0),MATCH(W$1,'[1]2018_commission_structure-Start'!$A$15:$J$15,0)),0)</f>
        <v>27000</v>
      </c>
      <c r="X39" s="26">
        <f>IF($H39&gt;J39,MIN($H39-J39,K39-J39)*INDEX('[1]2018_commission_structure-Start'!$A$15:$J$18,MATCH($E39,'[1]2018_commission_structure-Start'!$A$15:$A$18,0),MATCH(X$1,'[1]2018_commission_structure-Start'!$A$15:$J$15,0)),0)</f>
        <v>10827.75</v>
      </c>
      <c r="Y39" s="26">
        <f>IF($H39&gt;K39,MIN($H39-K39,L39-K39)*INDEX('[1]2018_commission_structure-Start'!$A$15:$J$18,MATCH($E39,'[1]2018_commission_structure-Start'!$A$15:$A$18,0),MATCH(Y$1,'[1]2018_commission_structure-Start'!$A$15:$J$15,0)),0)</f>
        <v>0</v>
      </c>
      <c r="Z39" s="26">
        <f>IF(H39&gt;L39,(H39-L39)*INDEX('[1]2018_commission_structure-Start'!$A$21:$I$24,MATCH($E39,'[1]2018_commission_structure-Start'!$A$21:$A$24,0),MATCH(Z$1,'[1]2018_commission_structure-Start'!$A$21:$I$21,0)),0)</f>
        <v>0</v>
      </c>
      <c r="AA39" s="28">
        <f t="shared" si="8"/>
        <v>127827.75</v>
      </c>
      <c r="AB39" s="28">
        <f t="shared" si="9"/>
        <v>192138.75</v>
      </c>
    </row>
    <row r="40" spans="1:28" x14ac:dyDescent="0.2">
      <c r="A40" s="25" t="str">
        <f t="shared" si="0"/>
        <v>Robinette Speller</v>
      </c>
      <c r="B40" s="25">
        <v>9958099322</v>
      </c>
      <c r="C40" s="25" t="s">
        <v>83</v>
      </c>
      <c r="D40" s="25" t="s">
        <v>84</v>
      </c>
      <c r="E40" s="25" t="s">
        <v>29</v>
      </c>
      <c r="F40" s="25">
        <v>77249</v>
      </c>
      <c r="G40" s="25">
        <f>COUNTIF([1]deals_closed!D:D,B40)</f>
        <v>21</v>
      </c>
      <c r="H40" s="26">
        <f>SUMIF([1]deals_closed!D:D,B40,[1]deals_closed!C:C)</f>
        <v>734340</v>
      </c>
      <c r="I40" s="26">
        <f>VLOOKUP(E40,'[1]2018_commission_structure-Start'!$A$22:$I$24,9,FALSE)</f>
        <v>600000</v>
      </c>
      <c r="J40" s="26">
        <f t="shared" si="1"/>
        <v>750000</v>
      </c>
      <c r="K40" s="26">
        <f t="shared" si="2"/>
        <v>900000</v>
      </c>
      <c r="L40" s="26">
        <f t="shared" si="3"/>
        <v>1200000</v>
      </c>
      <c r="M40" s="27">
        <f t="shared" si="4"/>
        <v>1.2239</v>
      </c>
      <c r="N40" s="25" t="str">
        <f t="shared" si="5"/>
        <v>100-125%</v>
      </c>
      <c r="O40" s="28">
        <f>MIN(H40,I40)*INDEX('[1]2018_commission_structure-Start'!$A$21:$I$24,MATCH($E40,'[1]2018_commission_structure-Start'!$A$21:$A$24,0),MATCH(O$1,'[1]2018_commission_structure-Start'!$A$21:$I$21,0))</f>
        <v>78000</v>
      </c>
      <c r="P40" s="26">
        <f>IF(H40&gt;I40,MIN(H40-I40,J40-I40)*INDEX('[1]2018_commission_structure-Start'!$A$21:$I$24,MATCH($E40,'[1]2018_commission_structure-Start'!$A$21:$A$24,0), MATCH(P$1,'[1]2018_commission_structure-Start'!$A$21:$I$21,0)),0)</f>
        <v>22837.800000000003</v>
      </c>
      <c r="Q40" s="26">
        <f>IF($H40&gt;J40,MIN($H40-J40,K40-J40)*INDEX('[1]2018_commission_structure-Start'!$A$21:$I$24,MATCH($E40,'[1]2018_commission_structure-Start'!$A$21:$A$24,0), MATCH(Q$1,'[1]2018_commission_structure-Start'!$A$21:$I$21,0)),0)</f>
        <v>0</v>
      </c>
      <c r="R40" s="26">
        <f>IF($H40&gt;K40,MIN($H40-K40,L40-K40)*INDEX('[1]2018_commission_structure-Start'!$A$21:$I$24,MATCH($E40,'[1]2018_commission_structure-Start'!$A$21:$A$24,0), MATCH(R$1,'[1]2018_commission_structure-Start'!$A$21:$I$21,0)),0)</f>
        <v>0</v>
      </c>
      <c r="S40" s="26">
        <f>IF(H40&gt;L40,(H40-L40)*INDEX('[1]2018_commission_structure-Start'!$A$21:$I$24,MATCH($E40,'[1]2018_commission_structure-Start'!$A$21:$A$24,0),MATCH(S$1,'[1]2018_commission_structure-Start'!$A$21:$I$21,0)),0)</f>
        <v>0</v>
      </c>
      <c r="T40" s="28">
        <f t="shared" si="6"/>
        <v>100837.8</v>
      </c>
      <c r="U40" s="28">
        <f t="shared" si="7"/>
        <v>178086.8</v>
      </c>
      <c r="V40" s="28">
        <f>MIN(H40,I40)*INDEX('[1]2018_commission_structure-Start'!$A$15:$J$18,MATCH($E40,'[1]2018_commission_structure-Start'!$A$15:$A$18,0),MATCH(V$1,'[1]2018_commission_structure-Start'!$A$15:$J$15,0))</f>
        <v>90000</v>
      </c>
      <c r="W40" s="26">
        <f>IF($H40&gt;I40,MIN($H40-I40,J40-I40)*INDEX('[1]2018_commission_structure-Start'!$A$15:$J$18,MATCH($E40,'[1]2018_commission_structure-Start'!$A$15:$A$18,0),MATCH(W$1,'[1]2018_commission_structure-Start'!$A$15:$J$15,0)),0)</f>
        <v>24181.200000000001</v>
      </c>
      <c r="X40" s="26">
        <f>IF($H40&gt;J40,MIN($H40-J40,K40-J40)*INDEX('[1]2018_commission_structure-Start'!$A$15:$J$18,MATCH($E40,'[1]2018_commission_structure-Start'!$A$15:$A$18,0),MATCH(X$1,'[1]2018_commission_structure-Start'!$A$15:$J$15,0)),0)</f>
        <v>0</v>
      </c>
      <c r="Y40" s="26">
        <f>IF($H40&gt;K40,MIN($H40-K40,L40-K40)*INDEX('[1]2018_commission_structure-Start'!$A$15:$J$18,MATCH($E40,'[1]2018_commission_structure-Start'!$A$15:$A$18,0),MATCH(Y$1,'[1]2018_commission_structure-Start'!$A$15:$J$15,0)),0)</f>
        <v>0</v>
      </c>
      <c r="Z40" s="26">
        <f>IF(H40&gt;L40,(H40-L40)*INDEX('[1]2018_commission_structure-Start'!$A$21:$I$24,MATCH($E40,'[1]2018_commission_structure-Start'!$A$21:$A$24,0),MATCH(Z$1,'[1]2018_commission_structure-Start'!$A$21:$I$21,0)),0)</f>
        <v>0</v>
      </c>
      <c r="AA40" s="28">
        <f t="shared" si="8"/>
        <v>114181.2</v>
      </c>
      <c r="AB40" s="28">
        <f t="shared" si="9"/>
        <v>191430.2</v>
      </c>
    </row>
    <row r="41" spans="1:28" x14ac:dyDescent="0.2">
      <c r="A41" s="25" t="str">
        <f t="shared" si="0"/>
        <v>Aluino Sheerin</v>
      </c>
      <c r="B41" s="25">
        <v>2402470968</v>
      </c>
      <c r="C41" s="25" t="s">
        <v>85</v>
      </c>
      <c r="D41" s="25" t="s">
        <v>86</v>
      </c>
      <c r="E41" s="25" t="s">
        <v>10</v>
      </c>
      <c r="F41" s="25">
        <v>99023</v>
      </c>
      <c r="G41" s="25">
        <f>COUNTIF([1]deals_closed!D:D,B41)</f>
        <v>22</v>
      </c>
      <c r="H41" s="26">
        <f>SUMIF([1]deals_closed!D:D,B41,[1]deals_closed!C:C)</f>
        <v>774576</v>
      </c>
      <c r="I41" s="26">
        <f>VLOOKUP(E41,'[1]2018_commission_structure-Start'!$A$22:$I$24,9,FALSE)</f>
        <v>750000</v>
      </c>
      <c r="J41" s="26">
        <f t="shared" si="1"/>
        <v>937500</v>
      </c>
      <c r="K41" s="26">
        <f t="shared" si="2"/>
        <v>1125000</v>
      </c>
      <c r="L41" s="26">
        <f t="shared" si="3"/>
        <v>1500000</v>
      </c>
      <c r="M41" s="27">
        <f t="shared" si="4"/>
        <v>1.0327679999999999</v>
      </c>
      <c r="N41" s="25" t="str">
        <f t="shared" si="5"/>
        <v>100-125%</v>
      </c>
      <c r="O41" s="28">
        <f>MIN(H41,I41)*INDEX('[1]2018_commission_structure-Start'!$A$21:$I$24,MATCH($E41,'[1]2018_commission_structure-Start'!$A$21:$A$24,0),MATCH(O$1,'[1]2018_commission_structure-Start'!$A$21:$I$21,0))</f>
        <v>112500</v>
      </c>
      <c r="P41" s="26">
        <f>IF(H41&gt;I41,MIN(H41-I41,J41-I41)*INDEX('[1]2018_commission_structure-Start'!$A$21:$I$24,MATCH($E41,'[1]2018_commission_structure-Start'!$A$21:$A$24,0), MATCH(P$1,'[1]2018_commission_structure-Start'!$A$21:$I$21,0)),0)</f>
        <v>4669.4400000000005</v>
      </c>
      <c r="Q41" s="26">
        <f>IF($H41&gt;J41,MIN($H41-J41,K41-J41)*INDEX('[1]2018_commission_structure-Start'!$A$21:$I$24,MATCH($E41,'[1]2018_commission_structure-Start'!$A$21:$A$24,0), MATCH(Q$1,'[1]2018_commission_structure-Start'!$A$21:$I$21,0)),0)</f>
        <v>0</v>
      </c>
      <c r="R41" s="26">
        <f>IF($H41&gt;K41,MIN($H41-K41,L41-K41)*INDEX('[1]2018_commission_structure-Start'!$A$21:$I$24,MATCH($E41,'[1]2018_commission_structure-Start'!$A$21:$A$24,0), MATCH(R$1,'[1]2018_commission_structure-Start'!$A$21:$I$21,0)),0)</f>
        <v>0</v>
      </c>
      <c r="S41" s="26">
        <f>IF(H41&gt;L41,(H41-L41)*INDEX('[1]2018_commission_structure-Start'!$A$21:$I$24,MATCH($E41,'[1]2018_commission_structure-Start'!$A$21:$A$24,0),MATCH(S$1,'[1]2018_commission_structure-Start'!$A$21:$I$21,0)),0)</f>
        <v>0</v>
      </c>
      <c r="T41" s="28">
        <f t="shared" si="6"/>
        <v>117169.44</v>
      </c>
      <c r="U41" s="28">
        <f t="shared" si="7"/>
        <v>216192.44</v>
      </c>
      <c r="V41" s="28">
        <f>MIN(H41,I41)*INDEX('[1]2018_commission_structure-Start'!$A$15:$J$18,MATCH($E41,'[1]2018_commission_structure-Start'!$A$15:$A$18,0),MATCH(V$1,'[1]2018_commission_structure-Start'!$A$15:$J$15,0))</f>
        <v>112500</v>
      </c>
      <c r="W41" s="26">
        <f>IF($H41&gt;I41,MIN($H41-I41,J41-I41)*INDEX('[1]2018_commission_structure-Start'!$A$15:$J$18,MATCH($E41,'[1]2018_commission_structure-Start'!$A$15:$A$18,0),MATCH(W$1,'[1]2018_commission_structure-Start'!$A$15:$J$15,0)),0)</f>
        <v>5406.72</v>
      </c>
      <c r="X41" s="26">
        <f>IF($H41&gt;J41,MIN($H41-J41,K41-J41)*INDEX('[1]2018_commission_structure-Start'!$A$15:$J$18,MATCH($E41,'[1]2018_commission_structure-Start'!$A$15:$A$18,0),MATCH(X$1,'[1]2018_commission_structure-Start'!$A$15:$J$15,0)),0)</f>
        <v>0</v>
      </c>
      <c r="Y41" s="26">
        <f>IF($H41&gt;K41,MIN($H41-K41,L41-K41)*INDEX('[1]2018_commission_structure-Start'!$A$15:$J$18,MATCH($E41,'[1]2018_commission_structure-Start'!$A$15:$A$18,0),MATCH(Y$1,'[1]2018_commission_structure-Start'!$A$15:$J$15,0)),0)</f>
        <v>0</v>
      </c>
      <c r="Z41" s="26">
        <f>IF(H41&gt;L41,(H41-L41)*INDEX('[1]2018_commission_structure-Start'!$A$21:$I$24,MATCH($E41,'[1]2018_commission_structure-Start'!$A$21:$A$24,0),MATCH(Z$1,'[1]2018_commission_structure-Start'!$A$21:$I$21,0)),0)</f>
        <v>0</v>
      </c>
      <c r="AA41" s="28">
        <f t="shared" si="8"/>
        <v>117906.72</v>
      </c>
      <c r="AB41" s="28">
        <f t="shared" si="9"/>
        <v>216929.72</v>
      </c>
    </row>
    <row r="42" spans="1:28" x14ac:dyDescent="0.2">
      <c r="A42" s="25" t="str">
        <f t="shared" si="0"/>
        <v>Hermina Bowditch</v>
      </c>
      <c r="B42" s="25">
        <v>9686840923</v>
      </c>
      <c r="C42" s="25" t="s">
        <v>87</v>
      </c>
      <c r="D42" s="25" t="s">
        <v>88</v>
      </c>
      <c r="E42" s="25" t="s">
        <v>10</v>
      </c>
      <c r="F42" s="25">
        <v>79755</v>
      </c>
      <c r="G42" s="25">
        <f>COUNTIF([1]deals_closed!D:D,B42)</f>
        <v>15</v>
      </c>
      <c r="H42" s="26">
        <f>SUMIF([1]deals_closed!D:D,B42,[1]deals_closed!C:C)</f>
        <v>573607</v>
      </c>
      <c r="I42" s="26">
        <f>VLOOKUP(E42,'[1]2018_commission_structure-Start'!$A$22:$I$24,9,FALSE)</f>
        <v>750000</v>
      </c>
      <c r="J42" s="26">
        <f t="shared" si="1"/>
        <v>937500</v>
      </c>
      <c r="K42" s="26">
        <f t="shared" si="2"/>
        <v>1125000</v>
      </c>
      <c r="L42" s="26">
        <f t="shared" si="3"/>
        <v>1500000</v>
      </c>
      <c r="M42" s="27">
        <f t="shared" si="4"/>
        <v>0.76480933333333334</v>
      </c>
      <c r="N42" s="25" t="str">
        <f t="shared" si="5"/>
        <v>0-100%</v>
      </c>
      <c r="O42" s="28">
        <f>MIN(H42,I42)*INDEX('[1]2018_commission_structure-Start'!$A$21:$I$24,MATCH($E42,'[1]2018_commission_structure-Start'!$A$21:$A$24,0),MATCH(O$1,'[1]2018_commission_structure-Start'!$A$21:$I$21,0))</f>
        <v>86041.05</v>
      </c>
      <c r="P42" s="26">
        <f>IF(H42&gt;I42,MIN(H42-I42,J42-I42)*INDEX('[1]2018_commission_structure-Start'!$A$21:$I$24,MATCH($E42,'[1]2018_commission_structure-Start'!$A$21:$A$24,0), MATCH(P$1,'[1]2018_commission_structure-Start'!$A$21:$I$21,0)),0)</f>
        <v>0</v>
      </c>
      <c r="Q42" s="26">
        <f>IF($H42&gt;J42,MIN($H42-J42,K42-J42)*INDEX('[1]2018_commission_structure-Start'!$A$21:$I$24,MATCH($E42,'[1]2018_commission_structure-Start'!$A$21:$A$24,0), MATCH(Q$1,'[1]2018_commission_structure-Start'!$A$21:$I$21,0)),0)</f>
        <v>0</v>
      </c>
      <c r="R42" s="26">
        <f>IF($H42&gt;K42,MIN($H42-K42,L42-K42)*INDEX('[1]2018_commission_structure-Start'!$A$21:$I$24,MATCH($E42,'[1]2018_commission_structure-Start'!$A$21:$A$24,0), MATCH(R$1,'[1]2018_commission_structure-Start'!$A$21:$I$21,0)),0)</f>
        <v>0</v>
      </c>
      <c r="S42" s="26">
        <f>IF(H42&gt;L42,(H42-L42)*INDEX('[1]2018_commission_structure-Start'!$A$21:$I$24,MATCH($E42,'[1]2018_commission_structure-Start'!$A$21:$A$24,0),MATCH(S$1,'[1]2018_commission_structure-Start'!$A$21:$I$21,0)),0)</f>
        <v>0</v>
      </c>
      <c r="T42" s="28">
        <f t="shared" si="6"/>
        <v>86041.05</v>
      </c>
      <c r="U42" s="28">
        <f t="shared" si="7"/>
        <v>165796.04999999999</v>
      </c>
      <c r="V42" s="28">
        <f>MIN(H42,I42)*INDEX('[1]2018_commission_structure-Start'!$A$15:$J$18,MATCH($E42,'[1]2018_commission_structure-Start'!$A$15:$A$18,0),MATCH(V$1,'[1]2018_commission_structure-Start'!$A$15:$J$15,0))</f>
        <v>86041.05</v>
      </c>
      <c r="W42" s="26">
        <f>IF($H42&gt;I42,MIN($H42-I42,J42-I42)*INDEX('[1]2018_commission_structure-Start'!$A$15:$J$18,MATCH($E42,'[1]2018_commission_structure-Start'!$A$15:$A$18,0),MATCH(W$1,'[1]2018_commission_structure-Start'!$A$15:$J$15,0)),0)</f>
        <v>0</v>
      </c>
      <c r="X42" s="26">
        <f>IF($H42&gt;J42,MIN($H42-J42,K42-J42)*INDEX('[1]2018_commission_structure-Start'!$A$15:$J$18,MATCH($E42,'[1]2018_commission_structure-Start'!$A$15:$A$18,0),MATCH(X$1,'[1]2018_commission_structure-Start'!$A$15:$J$15,0)),0)</f>
        <v>0</v>
      </c>
      <c r="Y42" s="26">
        <f>IF($H42&gt;K42,MIN($H42-K42,L42-K42)*INDEX('[1]2018_commission_structure-Start'!$A$15:$J$18,MATCH($E42,'[1]2018_commission_structure-Start'!$A$15:$A$18,0),MATCH(Y$1,'[1]2018_commission_structure-Start'!$A$15:$J$15,0)),0)</f>
        <v>0</v>
      </c>
      <c r="Z42" s="26">
        <f>IF(H42&gt;L42,(H42-L42)*INDEX('[1]2018_commission_structure-Start'!$A$21:$I$24,MATCH($E42,'[1]2018_commission_structure-Start'!$A$21:$A$24,0),MATCH(Z$1,'[1]2018_commission_structure-Start'!$A$21:$I$21,0)),0)</f>
        <v>0</v>
      </c>
      <c r="AA42" s="28">
        <f t="shared" si="8"/>
        <v>86041.05</v>
      </c>
      <c r="AB42" s="28">
        <f t="shared" si="9"/>
        <v>165796.04999999999</v>
      </c>
    </row>
    <row r="43" spans="1:28" x14ac:dyDescent="0.2">
      <c r="A43" s="25" t="str">
        <f t="shared" si="0"/>
        <v>Danny Snoddin</v>
      </c>
      <c r="B43" s="25">
        <v>8093156364</v>
      </c>
      <c r="C43" s="25" t="s">
        <v>89</v>
      </c>
      <c r="D43" s="25" t="s">
        <v>90</v>
      </c>
      <c r="E43" s="25" t="s">
        <v>7</v>
      </c>
      <c r="F43" s="25">
        <v>64144</v>
      </c>
      <c r="G43" s="25">
        <f>COUNTIF([1]deals_closed!D:D,B43)</f>
        <v>15</v>
      </c>
      <c r="H43" s="26">
        <f>SUMIF([1]deals_closed!D:D,B43,[1]deals_closed!C:C)</f>
        <v>610909</v>
      </c>
      <c r="I43" s="26">
        <f>VLOOKUP(E43,'[1]2018_commission_structure-Start'!$A$22:$I$24,9,FALSE)</f>
        <v>500000</v>
      </c>
      <c r="J43" s="26">
        <f t="shared" si="1"/>
        <v>625000</v>
      </c>
      <c r="K43" s="26">
        <f t="shared" si="2"/>
        <v>750000</v>
      </c>
      <c r="L43" s="26">
        <f t="shared" si="3"/>
        <v>1000000</v>
      </c>
      <c r="M43" s="27">
        <f t="shared" si="4"/>
        <v>1.2218180000000001</v>
      </c>
      <c r="N43" s="25" t="str">
        <f t="shared" si="5"/>
        <v>100-125%</v>
      </c>
      <c r="O43" s="28">
        <f>MIN(H43,I43)*INDEX('[1]2018_commission_structure-Start'!$A$21:$I$24,MATCH($E43,'[1]2018_commission_structure-Start'!$A$21:$A$24,0),MATCH(O$1,'[1]2018_commission_structure-Start'!$A$21:$I$21,0))</f>
        <v>50000</v>
      </c>
      <c r="P43" s="26">
        <f>IF(H43&gt;I43,MIN(H43-I43,J43-I43)*INDEX('[1]2018_commission_structure-Start'!$A$21:$I$24,MATCH($E43,'[1]2018_commission_structure-Start'!$A$21:$A$24,0), MATCH(P$1,'[1]2018_commission_structure-Start'!$A$21:$I$21,0)),0)</f>
        <v>16636.349999999999</v>
      </c>
      <c r="Q43" s="26">
        <f>IF($H43&gt;J43,MIN($H43-J43,K43-J43)*INDEX('[1]2018_commission_structure-Start'!$A$21:$I$24,MATCH($E43,'[1]2018_commission_structure-Start'!$A$21:$A$24,0), MATCH(Q$1,'[1]2018_commission_structure-Start'!$A$21:$I$21,0)),0)</f>
        <v>0</v>
      </c>
      <c r="R43" s="26">
        <f>IF($H43&gt;K43,MIN($H43-K43,L43-K43)*INDEX('[1]2018_commission_structure-Start'!$A$21:$I$24,MATCH($E43,'[1]2018_commission_structure-Start'!$A$21:$A$24,0), MATCH(R$1,'[1]2018_commission_structure-Start'!$A$21:$I$21,0)),0)</f>
        <v>0</v>
      </c>
      <c r="S43" s="26">
        <f>IF(H43&gt;L43,(H43-L43)*INDEX('[1]2018_commission_structure-Start'!$A$21:$I$24,MATCH($E43,'[1]2018_commission_structure-Start'!$A$21:$A$24,0),MATCH(S$1,'[1]2018_commission_structure-Start'!$A$21:$I$21,0)),0)</f>
        <v>0</v>
      </c>
      <c r="T43" s="28">
        <f t="shared" si="6"/>
        <v>66636.350000000006</v>
      </c>
      <c r="U43" s="28">
        <f t="shared" si="7"/>
        <v>130780.35</v>
      </c>
      <c r="V43" s="28">
        <f>MIN(H43,I43)*INDEX('[1]2018_commission_structure-Start'!$A$15:$J$18,MATCH($E43,'[1]2018_commission_structure-Start'!$A$15:$A$18,0),MATCH(V$1,'[1]2018_commission_structure-Start'!$A$15:$J$15,0))</f>
        <v>60000</v>
      </c>
      <c r="W43" s="26">
        <f>IF($H43&gt;I43,MIN($H43-I43,J43-I43)*INDEX('[1]2018_commission_structure-Start'!$A$15:$J$18,MATCH($E43,'[1]2018_commission_structure-Start'!$A$15:$A$18,0),MATCH(W$1,'[1]2018_commission_structure-Start'!$A$15:$J$15,0)),0)</f>
        <v>18854.530000000002</v>
      </c>
      <c r="X43" s="26">
        <f>IF($H43&gt;J43,MIN($H43-J43,K43-J43)*INDEX('[1]2018_commission_structure-Start'!$A$15:$J$18,MATCH($E43,'[1]2018_commission_structure-Start'!$A$15:$A$18,0),MATCH(X$1,'[1]2018_commission_structure-Start'!$A$15:$J$15,0)),0)</f>
        <v>0</v>
      </c>
      <c r="Y43" s="26">
        <f>IF($H43&gt;K43,MIN($H43-K43,L43-K43)*INDEX('[1]2018_commission_structure-Start'!$A$15:$J$18,MATCH($E43,'[1]2018_commission_structure-Start'!$A$15:$A$18,0),MATCH(Y$1,'[1]2018_commission_structure-Start'!$A$15:$J$15,0)),0)</f>
        <v>0</v>
      </c>
      <c r="Z43" s="26">
        <f>IF(H43&gt;L43,(H43-L43)*INDEX('[1]2018_commission_structure-Start'!$A$21:$I$24,MATCH($E43,'[1]2018_commission_structure-Start'!$A$21:$A$24,0),MATCH(Z$1,'[1]2018_commission_structure-Start'!$A$21:$I$21,0)),0)</f>
        <v>0</v>
      </c>
      <c r="AA43" s="28">
        <f t="shared" si="8"/>
        <v>78854.53</v>
      </c>
      <c r="AB43" s="28">
        <f t="shared" si="9"/>
        <v>142998.53</v>
      </c>
    </row>
    <row r="44" spans="1:28" x14ac:dyDescent="0.2">
      <c r="A44" s="25" t="str">
        <f t="shared" si="0"/>
        <v>Benedikt Leisk</v>
      </c>
      <c r="B44" s="25">
        <v>6733929554</v>
      </c>
      <c r="C44" s="25" t="s">
        <v>91</v>
      </c>
      <c r="D44" s="25" t="s">
        <v>92</v>
      </c>
      <c r="E44" s="25" t="s">
        <v>29</v>
      </c>
      <c r="F44" s="25">
        <v>74110</v>
      </c>
      <c r="G44" s="25">
        <f>COUNTIF([1]deals_closed!D:D,B44)</f>
        <v>17</v>
      </c>
      <c r="H44" s="26">
        <f>SUMIF([1]deals_closed!D:D,B44,[1]deals_closed!C:C)</f>
        <v>580579</v>
      </c>
      <c r="I44" s="26">
        <f>VLOOKUP(E44,'[1]2018_commission_structure-Start'!$A$22:$I$24,9,FALSE)</f>
        <v>600000</v>
      </c>
      <c r="J44" s="26">
        <f t="shared" si="1"/>
        <v>750000</v>
      </c>
      <c r="K44" s="26">
        <f t="shared" si="2"/>
        <v>900000</v>
      </c>
      <c r="L44" s="26">
        <f t="shared" si="3"/>
        <v>1200000</v>
      </c>
      <c r="M44" s="27">
        <f t="shared" si="4"/>
        <v>0.96763166666666667</v>
      </c>
      <c r="N44" s="25" t="str">
        <f t="shared" si="5"/>
        <v>0-100%</v>
      </c>
      <c r="O44" s="28">
        <f>MIN(H44,I44)*INDEX('[1]2018_commission_structure-Start'!$A$21:$I$24,MATCH($E44,'[1]2018_commission_structure-Start'!$A$21:$A$24,0),MATCH(O$1,'[1]2018_commission_structure-Start'!$A$21:$I$21,0))</f>
        <v>75475.27</v>
      </c>
      <c r="P44" s="26">
        <f>IF(H44&gt;I44,MIN(H44-I44,J44-I44)*INDEX('[1]2018_commission_structure-Start'!$A$21:$I$24,MATCH($E44,'[1]2018_commission_structure-Start'!$A$21:$A$24,0), MATCH(P$1,'[1]2018_commission_structure-Start'!$A$21:$I$21,0)),0)</f>
        <v>0</v>
      </c>
      <c r="Q44" s="26">
        <f>IF($H44&gt;J44,MIN($H44-J44,K44-J44)*INDEX('[1]2018_commission_structure-Start'!$A$21:$I$24,MATCH($E44,'[1]2018_commission_structure-Start'!$A$21:$A$24,0), MATCH(Q$1,'[1]2018_commission_structure-Start'!$A$21:$I$21,0)),0)</f>
        <v>0</v>
      </c>
      <c r="R44" s="26">
        <f>IF($H44&gt;K44,MIN($H44-K44,L44-K44)*INDEX('[1]2018_commission_structure-Start'!$A$21:$I$24,MATCH($E44,'[1]2018_commission_structure-Start'!$A$21:$A$24,0), MATCH(R$1,'[1]2018_commission_structure-Start'!$A$21:$I$21,0)),0)</f>
        <v>0</v>
      </c>
      <c r="S44" s="26">
        <f>IF(H44&gt;L44,(H44-L44)*INDEX('[1]2018_commission_structure-Start'!$A$21:$I$24,MATCH($E44,'[1]2018_commission_structure-Start'!$A$21:$A$24,0),MATCH(S$1,'[1]2018_commission_structure-Start'!$A$21:$I$21,0)),0)</f>
        <v>0</v>
      </c>
      <c r="T44" s="28">
        <f t="shared" si="6"/>
        <v>75475.27</v>
      </c>
      <c r="U44" s="28">
        <f t="shared" si="7"/>
        <v>149585.27000000002</v>
      </c>
      <c r="V44" s="28">
        <f>MIN(H44,I44)*INDEX('[1]2018_commission_structure-Start'!$A$15:$J$18,MATCH($E44,'[1]2018_commission_structure-Start'!$A$15:$A$18,0),MATCH(V$1,'[1]2018_commission_structure-Start'!$A$15:$J$15,0))</f>
        <v>87086.849999999991</v>
      </c>
      <c r="W44" s="26">
        <f>IF($H44&gt;I44,MIN($H44-I44,J44-I44)*INDEX('[1]2018_commission_structure-Start'!$A$15:$J$18,MATCH($E44,'[1]2018_commission_structure-Start'!$A$15:$A$18,0),MATCH(W$1,'[1]2018_commission_structure-Start'!$A$15:$J$15,0)),0)</f>
        <v>0</v>
      </c>
      <c r="X44" s="26">
        <f>IF($H44&gt;J44,MIN($H44-J44,K44-J44)*INDEX('[1]2018_commission_structure-Start'!$A$15:$J$18,MATCH($E44,'[1]2018_commission_structure-Start'!$A$15:$A$18,0),MATCH(X$1,'[1]2018_commission_structure-Start'!$A$15:$J$15,0)),0)</f>
        <v>0</v>
      </c>
      <c r="Y44" s="26">
        <f>IF($H44&gt;K44,MIN($H44-K44,L44-K44)*INDEX('[1]2018_commission_structure-Start'!$A$15:$J$18,MATCH($E44,'[1]2018_commission_structure-Start'!$A$15:$A$18,0),MATCH(Y$1,'[1]2018_commission_structure-Start'!$A$15:$J$15,0)),0)</f>
        <v>0</v>
      </c>
      <c r="Z44" s="26">
        <f>IF(H44&gt;L44,(H44-L44)*INDEX('[1]2018_commission_structure-Start'!$A$21:$I$24,MATCH($E44,'[1]2018_commission_structure-Start'!$A$21:$A$24,0),MATCH(Z$1,'[1]2018_commission_structure-Start'!$A$21:$I$21,0)),0)</f>
        <v>0</v>
      </c>
      <c r="AA44" s="28">
        <f t="shared" si="8"/>
        <v>87086.849999999991</v>
      </c>
      <c r="AB44" s="28">
        <f t="shared" si="9"/>
        <v>161196.84999999998</v>
      </c>
    </row>
    <row r="45" spans="1:28" x14ac:dyDescent="0.2">
      <c r="A45" s="25" t="str">
        <f t="shared" si="0"/>
        <v>Arden Lackner</v>
      </c>
      <c r="B45" s="25">
        <v>7892446737</v>
      </c>
      <c r="C45" s="25" t="s">
        <v>93</v>
      </c>
      <c r="D45" s="25" t="s">
        <v>94</v>
      </c>
      <c r="E45" s="25" t="s">
        <v>29</v>
      </c>
      <c r="F45" s="25">
        <v>78253</v>
      </c>
      <c r="G45" s="25">
        <f>COUNTIF([1]deals_closed!D:D,B45)</f>
        <v>27</v>
      </c>
      <c r="H45" s="26">
        <f>SUMIF([1]deals_closed!D:D,B45,[1]deals_closed!C:C)</f>
        <v>993865</v>
      </c>
      <c r="I45" s="26">
        <f>VLOOKUP(E45,'[1]2018_commission_structure-Start'!$A$22:$I$24,9,FALSE)</f>
        <v>600000</v>
      </c>
      <c r="J45" s="26">
        <f t="shared" si="1"/>
        <v>750000</v>
      </c>
      <c r="K45" s="26">
        <f t="shared" si="2"/>
        <v>900000</v>
      </c>
      <c r="L45" s="26">
        <f t="shared" si="3"/>
        <v>1200000</v>
      </c>
      <c r="M45" s="27">
        <f t="shared" si="4"/>
        <v>1.6564416666666666</v>
      </c>
      <c r="N45" s="25" t="str">
        <f t="shared" si="5"/>
        <v>150-200%</v>
      </c>
      <c r="O45" s="28">
        <f>MIN(H45,I45)*INDEX('[1]2018_commission_structure-Start'!$A$21:$I$24,MATCH($E45,'[1]2018_commission_structure-Start'!$A$21:$A$24,0),MATCH(O$1,'[1]2018_commission_structure-Start'!$A$21:$I$21,0))</f>
        <v>78000</v>
      </c>
      <c r="P45" s="26">
        <f>IF(H45&gt;I45,MIN(H45-I45,J45-I45)*INDEX('[1]2018_commission_structure-Start'!$A$21:$I$24,MATCH($E45,'[1]2018_commission_structure-Start'!$A$21:$A$24,0), MATCH(P$1,'[1]2018_commission_structure-Start'!$A$21:$I$21,0)),0)</f>
        <v>25500.000000000004</v>
      </c>
      <c r="Q45" s="26">
        <f>IF($H45&gt;J45,MIN($H45-J45,K45-J45)*INDEX('[1]2018_commission_structure-Start'!$A$21:$I$24,MATCH($E45,'[1]2018_commission_structure-Start'!$A$21:$A$24,0), MATCH(Q$1,'[1]2018_commission_structure-Start'!$A$21:$I$21,0)),0)</f>
        <v>31500</v>
      </c>
      <c r="R45" s="26">
        <f>IF($H45&gt;K45,MIN($H45-K45,L45-K45)*INDEX('[1]2018_commission_structure-Start'!$A$21:$I$24,MATCH($E45,'[1]2018_commission_structure-Start'!$A$21:$A$24,0), MATCH(R$1,'[1]2018_commission_structure-Start'!$A$21:$I$21,0)),0)</f>
        <v>24404.9</v>
      </c>
      <c r="S45" s="26">
        <f>IF(H45&gt;L45,(H45-L45)*INDEX('[1]2018_commission_structure-Start'!$A$21:$I$24,MATCH($E45,'[1]2018_commission_structure-Start'!$A$21:$A$24,0),MATCH(S$1,'[1]2018_commission_structure-Start'!$A$21:$I$21,0)),0)</f>
        <v>0</v>
      </c>
      <c r="T45" s="28">
        <f t="shared" si="6"/>
        <v>159404.9</v>
      </c>
      <c r="U45" s="28">
        <f t="shared" si="7"/>
        <v>237657.9</v>
      </c>
      <c r="V45" s="28">
        <f>MIN(H45,I45)*INDEX('[1]2018_commission_structure-Start'!$A$15:$J$18,MATCH($E45,'[1]2018_commission_structure-Start'!$A$15:$A$18,0),MATCH(V$1,'[1]2018_commission_structure-Start'!$A$15:$J$15,0))</f>
        <v>90000</v>
      </c>
      <c r="W45" s="26">
        <f>IF($H45&gt;I45,MIN($H45-I45,J45-I45)*INDEX('[1]2018_commission_structure-Start'!$A$15:$J$18,MATCH($E45,'[1]2018_commission_structure-Start'!$A$15:$A$18,0),MATCH(W$1,'[1]2018_commission_structure-Start'!$A$15:$J$15,0)),0)</f>
        <v>27000</v>
      </c>
      <c r="X45" s="26">
        <f>IF($H45&gt;J45,MIN($H45-J45,K45-J45)*INDEX('[1]2018_commission_structure-Start'!$A$15:$J$18,MATCH($E45,'[1]2018_commission_structure-Start'!$A$15:$A$18,0),MATCH(X$1,'[1]2018_commission_structure-Start'!$A$15:$J$15,0)),0)</f>
        <v>37500</v>
      </c>
      <c r="Y45" s="26">
        <f>IF($H45&gt;K45,MIN($H45-K45,L45-K45)*INDEX('[1]2018_commission_structure-Start'!$A$15:$J$18,MATCH($E45,'[1]2018_commission_structure-Start'!$A$15:$A$18,0),MATCH(Y$1,'[1]2018_commission_structure-Start'!$A$15:$J$15,0)),0)</f>
        <v>28159.5</v>
      </c>
      <c r="Z45" s="26">
        <f>IF(H45&gt;L45,(H45-L45)*INDEX('[1]2018_commission_structure-Start'!$A$21:$I$24,MATCH($E45,'[1]2018_commission_structure-Start'!$A$21:$A$24,0),MATCH(Z$1,'[1]2018_commission_structure-Start'!$A$21:$I$21,0)),0)</f>
        <v>0</v>
      </c>
      <c r="AA45" s="28">
        <f t="shared" si="8"/>
        <v>182659.5</v>
      </c>
      <c r="AB45" s="28">
        <f t="shared" si="9"/>
        <v>260912.5</v>
      </c>
    </row>
    <row r="46" spans="1:28" x14ac:dyDescent="0.2">
      <c r="A46" s="25" t="str">
        <f t="shared" si="0"/>
        <v>Murielle Jorez</v>
      </c>
      <c r="B46" s="25">
        <v>9803956825</v>
      </c>
      <c r="C46" s="25" t="s">
        <v>95</v>
      </c>
      <c r="D46" s="25" t="s">
        <v>96</v>
      </c>
      <c r="E46" s="25" t="s">
        <v>7</v>
      </c>
      <c r="F46" s="25">
        <v>47103</v>
      </c>
      <c r="G46" s="25">
        <f>COUNTIF([1]deals_closed!D:D,B46)</f>
        <v>23</v>
      </c>
      <c r="H46" s="26">
        <f>SUMIF([1]deals_closed!D:D,B46,[1]deals_closed!C:C)</f>
        <v>909806</v>
      </c>
      <c r="I46" s="26">
        <f>VLOOKUP(E46,'[1]2018_commission_structure-Start'!$A$22:$I$24,9,FALSE)</f>
        <v>500000</v>
      </c>
      <c r="J46" s="26">
        <f t="shared" si="1"/>
        <v>625000</v>
      </c>
      <c r="K46" s="26">
        <f t="shared" si="2"/>
        <v>750000</v>
      </c>
      <c r="L46" s="26">
        <f t="shared" si="3"/>
        <v>1000000</v>
      </c>
      <c r="M46" s="27">
        <f t="shared" si="4"/>
        <v>1.819612</v>
      </c>
      <c r="N46" s="25" t="str">
        <f t="shared" si="5"/>
        <v>150-200%</v>
      </c>
      <c r="O46" s="28">
        <f>MIN(H46,I46)*INDEX('[1]2018_commission_structure-Start'!$A$21:$I$24,MATCH($E46,'[1]2018_commission_structure-Start'!$A$21:$A$24,0),MATCH(O$1,'[1]2018_commission_structure-Start'!$A$21:$I$21,0))</f>
        <v>50000</v>
      </c>
      <c r="P46" s="26">
        <f>IF(H46&gt;I46,MIN(H46-I46,J46-I46)*INDEX('[1]2018_commission_structure-Start'!$A$21:$I$24,MATCH($E46,'[1]2018_commission_structure-Start'!$A$21:$A$24,0), MATCH(P$1,'[1]2018_commission_structure-Start'!$A$21:$I$21,0)),0)</f>
        <v>18750</v>
      </c>
      <c r="Q46" s="26">
        <f>IF($H46&gt;J46,MIN($H46-J46,K46-J46)*INDEX('[1]2018_commission_structure-Start'!$A$21:$I$24,MATCH($E46,'[1]2018_commission_structure-Start'!$A$21:$A$24,0), MATCH(Q$1,'[1]2018_commission_structure-Start'!$A$21:$I$21,0)),0)</f>
        <v>22500</v>
      </c>
      <c r="R46" s="26">
        <f>IF($H46&gt;K46,MIN($H46-K46,L46-K46)*INDEX('[1]2018_commission_structure-Start'!$A$21:$I$24,MATCH($E46,'[1]2018_commission_structure-Start'!$A$21:$A$24,0), MATCH(R$1,'[1]2018_commission_structure-Start'!$A$21:$I$21,0)),0)</f>
        <v>35157.32</v>
      </c>
      <c r="S46" s="26">
        <f>IF(H46&gt;L46,(H46-L46)*INDEX('[1]2018_commission_structure-Start'!$A$21:$I$24,MATCH($E46,'[1]2018_commission_structure-Start'!$A$21:$A$24,0),MATCH(S$1,'[1]2018_commission_structure-Start'!$A$21:$I$21,0)),0)</f>
        <v>0</v>
      </c>
      <c r="T46" s="28">
        <f t="shared" si="6"/>
        <v>126407.32</v>
      </c>
      <c r="U46" s="28">
        <f t="shared" si="7"/>
        <v>173510.32</v>
      </c>
      <c r="V46" s="28">
        <f>MIN(H46,I46)*INDEX('[1]2018_commission_structure-Start'!$A$15:$J$18,MATCH($E46,'[1]2018_commission_structure-Start'!$A$15:$A$18,0),MATCH(V$1,'[1]2018_commission_structure-Start'!$A$15:$J$15,0))</f>
        <v>60000</v>
      </c>
      <c r="W46" s="26">
        <f>IF($H46&gt;I46,MIN($H46-I46,J46-I46)*INDEX('[1]2018_commission_structure-Start'!$A$15:$J$18,MATCH($E46,'[1]2018_commission_structure-Start'!$A$15:$A$18,0),MATCH(W$1,'[1]2018_commission_structure-Start'!$A$15:$J$15,0)),0)</f>
        <v>21250</v>
      </c>
      <c r="X46" s="26">
        <f>IF($H46&gt;J46,MIN($H46-J46,K46-J46)*INDEX('[1]2018_commission_structure-Start'!$A$15:$J$18,MATCH($E46,'[1]2018_commission_structure-Start'!$A$15:$A$18,0),MATCH(X$1,'[1]2018_commission_structure-Start'!$A$15:$J$15,0)),0)</f>
        <v>25000</v>
      </c>
      <c r="Y46" s="26">
        <f>IF($H46&gt;K46,MIN($H46-K46,L46-K46)*INDEX('[1]2018_commission_structure-Start'!$A$15:$J$18,MATCH($E46,'[1]2018_commission_structure-Start'!$A$15:$A$18,0),MATCH(Y$1,'[1]2018_commission_structure-Start'!$A$15:$J$15,0)),0)</f>
        <v>35157.32</v>
      </c>
      <c r="Z46" s="26">
        <f>IF(H46&gt;L46,(H46-L46)*INDEX('[1]2018_commission_structure-Start'!$A$21:$I$24,MATCH($E46,'[1]2018_commission_structure-Start'!$A$21:$A$24,0),MATCH(Z$1,'[1]2018_commission_structure-Start'!$A$21:$I$21,0)),0)</f>
        <v>0</v>
      </c>
      <c r="AA46" s="28">
        <f t="shared" si="8"/>
        <v>141407.32</v>
      </c>
      <c r="AB46" s="28">
        <f t="shared" si="9"/>
        <v>188510.32</v>
      </c>
    </row>
    <row r="47" spans="1:28" x14ac:dyDescent="0.2">
      <c r="A47" s="25" t="str">
        <f t="shared" si="0"/>
        <v>Clarke Hemphall</v>
      </c>
      <c r="B47" s="25">
        <v>4085082426</v>
      </c>
      <c r="C47" s="25" t="s">
        <v>97</v>
      </c>
      <c r="D47" s="25" t="s">
        <v>98</v>
      </c>
      <c r="E47" s="25" t="s">
        <v>29</v>
      </c>
      <c r="F47" s="25">
        <v>64047</v>
      </c>
      <c r="G47" s="25">
        <f>COUNTIF([1]deals_closed!D:D,B47)</f>
        <v>28</v>
      </c>
      <c r="H47" s="26">
        <f>SUMIF([1]deals_closed!D:D,B47,[1]deals_closed!C:C)</f>
        <v>1002125</v>
      </c>
      <c r="I47" s="26">
        <f>VLOOKUP(E47,'[1]2018_commission_structure-Start'!$A$22:$I$24,9,FALSE)</f>
        <v>600000</v>
      </c>
      <c r="J47" s="26">
        <f t="shared" si="1"/>
        <v>750000</v>
      </c>
      <c r="K47" s="26">
        <f t="shared" si="2"/>
        <v>900000</v>
      </c>
      <c r="L47" s="26">
        <f t="shared" si="3"/>
        <v>1200000</v>
      </c>
      <c r="M47" s="27">
        <f t="shared" si="4"/>
        <v>1.6702083333333333</v>
      </c>
      <c r="N47" s="25" t="str">
        <f t="shared" si="5"/>
        <v>150-200%</v>
      </c>
      <c r="O47" s="28">
        <f>MIN(H47,I47)*INDEX('[1]2018_commission_structure-Start'!$A$21:$I$24,MATCH($E47,'[1]2018_commission_structure-Start'!$A$21:$A$24,0),MATCH(O$1,'[1]2018_commission_structure-Start'!$A$21:$I$21,0))</f>
        <v>78000</v>
      </c>
      <c r="P47" s="26">
        <f>IF(H47&gt;I47,MIN(H47-I47,J47-I47)*INDEX('[1]2018_commission_structure-Start'!$A$21:$I$24,MATCH($E47,'[1]2018_commission_structure-Start'!$A$21:$A$24,0), MATCH(P$1,'[1]2018_commission_structure-Start'!$A$21:$I$21,0)),0)</f>
        <v>25500.000000000004</v>
      </c>
      <c r="Q47" s="26">
        <f>IF($H47&gt;J47,MIN($H47-J47,K47-J47)*INDEX('[1]2018_commission_structure-Start'!$A$21:$I$24,MATCH($E47,'[1]2018_commission_structure-Start'!$A$21:$A$24,0), MATCH(Q$1,'[1]2018_commission_structure-Start'!$A$21:$I$21,0)),0)</f>
        <v>31500</v>
      </c>
      <c r="R47" s="26">
        <f>IF($H47&gt;K47,MIN($H47-K47,L47-K47)*INDEX('[1]2018_commission_structure-Start'!$A$21:$I$24,MATCH($E47,'[1]2018_commission_structure-Start'!$A$21:$A$24,0), MATCH(R$1,'[1]2018_commission_structure-Start'!$A$21:$I$21,0)),0)</f>
        <v>26552.5</v>
      </c>
      <c r="S47" s="26">
        <f>IF(H47&gt;L47,(H47-L47)*INDEX('[1]2018_commission_structure-Start'!$A$21:$I$24,MATCH($E47,'[1]2018_commission_structure-Start'!$A$21:$A$24,0),MATCH(S$1,'[1]2018_commission_structure-Start'!$A$21:$I$21,0)),0)</f>
        <v>0</v>
      </c>
      <c r="T47" s="28">
        <f t="shared" si="6"/>
        <v>161552.5</v>
      </c>
      <c r="U47" s="28">
        <f t="shared" si="7"/>
        <v>225599.5</v>
      </c>
      <c r="V47" s="28">
        <f>MIN(H47,I47)*INDEX('[1]2018_commission_structure-Start'!$A$15:$J$18,MATCH($E47,'[1]2018_commission_structure-Start'!$A$15:$A$18,0),MATCH(V$1,'[1]2018_commission_structure-Start'!$A$15:$J$15,0))</f>
        <v>90000</v>
      </c>
      <c r="W47" s="26">
        <f>IF($H47&gt;I47,MIN($H47-I47,J47-I47)*INDEX('[1]2018_commission_structure-Start'!$A$15:$J$18,MATCH($E47,'[1]2018_commission_structure-Start'!$A$15:$A$18,0),MATCH(W$1,'[1]2018_commission_structure-Start'!$A$15:$J$15,0)),0)</f>
        <v>27000</v>
      </c>
      <c r="X47" s="26">
        <f>IF($H47&gt;J47,MIN($H47-J47,K47-J47)*INDEX('[1]2018_commission_structure-Start'!$A$15:$J$18,MATCH($E47,'[1]2018_commission_structure-Start'!$A$15:$A$18,0),MATCH(X$1,'[1]2018_commission_structure-Start'!$A$15:$J$15,0)),0)</f>
        <v>37500</v>
      </c>
      <c r="Y47" s="26">
        <f>IF($H47&gt;K47,MIN($H47-K47,L47-K47)*INDEX('[1]2018_commission_structure-Start'!$A$15:$J$18,MATCH($E47,'[1]2018_commission_structure-Start'!$A$15:$A$18,0),MATCH(Y$1,'[1]2018_commission_structure-Start'!$A$15:$J$15,0)),0)</f>
        <v>30637.5</v>
      </c>
      <c r="Z47" s="26">
        <f>IF(H47&gt;L47,(H47-L47)*INDEX('[1]2018_commission_structure-Start'!$A$21:$I$24,MATCH($E47,'[1]2018_commission_structure-Start'!$A$21:$A$24,0),MATCH(Z$1,'[1]2018_commission_structure-Start'!$A$21:$I$21,0)),0)</f>
        <v>0</v>
      </c>
      <c r="AA47" s="28">
        <f t="shared" si="8"/>
        <v>185137.5</v>
      </c>
      <c r="AB47" s="28">
        <f t="shared" si="9"/>
        <v>249184.5</v>
      </c>
    </row>
    <row r="48" spans="1:28" x14ac:dyDescent="0.2">
      <c r="A48" s="25" t="str">
        <f t="shared" si="0"/>
        <v>Nelly Prando</v>
      </c>
      <c r="B48" s="25">
        <v>2565093969</v>
      </c>
      <c r="C48" s="25" t="s">
        <v>99</v>
      </c>
      <c r="D48" s="25" t="s">
        <v>100</v>
      </c>
      <c r="E48" s="25" t="s">
        <v>7</v>
      </c>
      <c r="F48" s="25">
        <v>46352</v>
      </c>
      <c r="G48" s="25">
        <f>COUNTIF([1]deals_closed!D:D,B48)</f>
        <v>25</v>
      </c>
      <c r="H48" s="26">
        <f>SUMIF([1]deals_closed!D:D,B48,[1]deals_closed!C:C)</f>
        <v>935138</v>
      </c>
      <c r="I48" s="26">
        <f>VLOOKUP(E48,'[1]2018_commission_structure-Start'!$A$22:$I$24,9,FALSE)</f>
        <v>500000</v>
      </c>
      <c r="J48" s="26">
        <f t="shared" si="1"/>
        <v>625000</v>
      </c>
      <c r="K48" s="26">
        <f t="shared" si="2"/>
        <v>750000</v>
      </c>
      <c r="L48" s="26">
        <f t="shared" si="3"/>
        <v>1000000</v>
      </c>
      <c r="M48" s="27">
        <f t="shared" si="4"/>
        <v>1.870276</v>
      </c>
      <c r="N48" s="25" t="str">
        <f t="shared" si="5"/>
        <v>150-200%</v>
      </c>
      <c r="O48" s="28">
        <f>MIN(H48,I48)*INDEX('[1]2018_commission_structure-Start'!$A$21:$I$24,MATCH($E48,'[1]2018_commission_structure-Start'!$A$21:$A$24,0),MATCH(O$1,'[1]2018_commission_structure-Start'!$A$21:$I$21,0))</f>
        <v>50000</v>
      </c>
      <c r="P48" s="26">
        <f>IF(H48&gt;I48,MIN(H48-I48,J48-I48)*INDEX('[1]2018_commission_structure-Start'!$A$21:$I$24,MATCH($E48,'[1]2018_commission_structure-Start'!$A$21:$A$24,0), MATCH(P$1,'[1]2018_commission_structure-Start'!$A$21:$I$21,0)),0)</f>
        <v>18750</v>
      </c>
      <c r="Q48" s="26">
        <f>IF($H48&gt;J48,MIN($H48-J48,K48-J48)*INDEX('[1]2018_commission_structure-Start'!$A$21:$I$24,MATCH($E48,'[1]2018_commission_structure-Start'!$A$21:$A$24,0), MATCH(Q$1,'[1]2018_commission_structure-Start'!$A$21:$I$21,0)),0)</f>
        <v>22500</v>
      </c>
      <c r="R48" s="26">
        <f>IF($H48&gt;K48,MIN($H48-K48,L48-K48)*INDEX('[1]2018_commission_structure-Start'!$A$21:$I$24,MATCH($E48,'[1]2018_commission_structure-Start'!$A$21:$A$24,0), MATCH(R$1,'[1]2018_commission_structure-Start'!$A$21:$I$21,0)),0)</f>
        <v>40730.36</v>
      </c>
      <c r="S48" s="26">
        <f>IF(H48&gt;L48,(H48-L48)*INDEX('[1]2018_commission_structure-Start'!$A$21:$I$24,MATCH($E48,'[1]2018_commission_structure-Start'!$A$21:$A$24,0),MATCH(S$1,'[1]2018_commission_structure-Start'!$A$21:$I$21,0)),0)</f>
        <v>0</v>
      </c>
      <c r="T48" s="28">
        <f t="shared" si="6"/>
        <v>131980.35999999999</v>
      </c>
      <c r="U48" s="28">
        <f t="shared" si="7"/>
        <v>178332.36</v>
      </c>
      <c r="V48" s="28">
        <f>MIN(H48,I48)*INDEX('[1]2018_commission_structure-Start'!$A$15:$J$18,MATCH($E48,'[1]2018_commission_structure-Start'!$A$15:$A$18,0),MATCH(V$1,'[1]2018_commission_structure-Start'!$A$15:$J$15,0))</f>
        <v>60000</v>
      </c>
      <c r="W48" s="26">
        <f>IF($H48&gt;I48,MIN($H48-I48,J48-I48)*INDEX('[1]2018_commission_structure-Start'!$A$15:$J$18,MATCH($E48,'[1]2018_commission_structure-Start'!$A$15:$A$18,0),MATCH(W$1,'[1]2018_commission_structure-Start'!$A$15:$J$15,0)),0)</f>
        <v>21250</v>
      </c>
      <c r="X48" s="26">
        <f>IF($H48&gt;J48,MIN($H48-J48,K48-J48)*INDEX('[1]2018_commission_structure-Start'!$A$15:$J$18,MATCH($E48,'[1]2018_commission_structure-Start'!$A$15:$A$18,0),MATCH(X$1,'[1]2018_commission_structure-Start'!$A$15:$J$15,0)),0)</f>
        <v>25000</v>
      </c>
      <c r="Y48" s="26">
        <f>IF($H48&gt;K48,MIN($H48-K48,L48-K48)*INDEX('[1]2018_commission_structure-Start'!$A$15:$J$18,MATCH($E48,'[1]2018_commission_structure-Start'!$A$15:$A$18,0),MATCH(Y$1,'[1]2018_commission_structure-Start'!$A$15:$J$15,0)),0)</f>
        <v>40730.36</v>
      </c>
      <c r="Z48" s="26">
        <f>IF(H48&gt;L48,(H48-L48)*INDEX('[1]2018_commission_structure-Start'!$A$21:$I$24,MATCH($E48,'[1]2018_commission_structure-Start'!$A$21:$A$24,0),MATCH(Z$1,'[1]2018_commission_structure-Start'!$A$21:$I$21,0)),0)</f>
        <v>0</v>
      </c>
      <c r="AA48" s="28">
        <f t="shared" si="8"/>
        <v>146980.35999999999</v>
      </c>
      <c r="AB48" s="28">
        <f t="shared" si="9"/>
        <v>193332.36</v>
      </c>
    </row>
    <row r="49" spans="1:28" x14ac:dyDescent="0.2">
      <c r="A49" s="25" t="str">
        <f t="shared" si="0"/>
        <v>Baudoin Normanville</v>
      </c>
      <c r="B49" s="25">
        <v>6973806759</v>
      </c>
      <c r="C49" s="25" t="s">
        <v>101</v>
      </c>
      <c r="D49" s="25" t="s">
        <v>102</v>
      </c>
      <c r="E49" s="25" t="s">
        <v>7</v>
      </c>
      <c r="F49" s="25">
        <v>45164</v>
      </c>
      <c r="G49" s="25">
        <f>COUNTIF([1]deals_closed!D:D,B49)</f>
        <v>19</v>
      </c>
      <c r="H49" s="26">
        <f>SUMIF([1]deals_closed!D:D,B49,[1]deals_closed!C:C)</f>
        <v>637085</v>
      </c>
      <c r="I49" s="26">
        <f>VLOOKUP(E49,'[1]2018_commission_structure-Start'!$A$22:$I$24,9,FALSE)</f>
        <v>500000</v>
      </c>
      <c r="J49" s="26">
        <f t="shared" si="1"/>
        <v>625000</v>
      </c>
      <c r="K49" s="26">
        <f t="shared" si="2"/>
        <v>750000</v>
      </c>
      <c r="L49" s="26">
        <f t="shared" si="3"/>
        <v>1000000</v>
      </c>
      <c r="M49" s="27">
        <f t="shared" si="4"/>
        <v>1.27417</v>
      </c>
      <c r="N49" s="25" t="str">
        <f t="shared" si="5"/>
        <v>125-150%</v>
      </c>
      <c r="O49" s="28">
        <f>MIN(H49,I49)*INDEX('[1]2018_commission_structure-Start'!$A$21:$I$24,MATCH($E49,'[1]2018_commission_structure-Start'!$A$21:$A$24,0),MATCH(O$1,'[1]2018_commission_structure-Start'!$A$21:$I$21,0))</f>
        <v>50000</v>
      </c>
      <c r="P49" s="26">
        <f>IF(H49&gt;I49,MIN(H49-I49,J49-I49)*INDEX('[1]2018_commission_structure-Start'!$A$21:$I$24,MATCH($E49,'[1]2018_commission_structure-Start'!$A$21:$A$24,0), MATCH(P$1,'[1]2018_commission_structure-Start'!$A$21:$I$21,0)),0)</f>
        <v>18750</v>
      </c>
      <c r="Q49" s="26">
        <f>IF($H49&gt;J49,MIN($H49-J49,K49-J49)*INDEX('[1]2018_commission_structure-Start'!$A$21:$I$24,MATCH($E49,'[1]2018_commission_structure-Start'!$A$21:$A$24,0), MATCH(Q$1,'[1]2018_commission_structure-Start'!$A$21:$I$21,0)),0)</f>
        <v>2175.2999999999997</v>
      </c>
      <c r="R49" s="26">
        <f>IF($H49&gt;K49,MIN($H49-K49,L49-K49)*INDEX('[1]2018_commission_structure-Start'!$A$21:$I$24,MATCH($E49,'[1]2018_commission_structure-Start'!$A$21:$A$24,0), MATCH(R$1,'[1]2018_commission_structure-Start'!$A$21:$I$21,0)),0)</f>
        <v>0</v>
      </c>
      <c r="S49" s="26">
        <f>IF(H49&gt;L49,(H49-L49)*INDEX('[1]2018_commission_structure-Start'!$A$21:$I$24,MATCH($E49,'[1]2018_commission_structure-Start'!$A$21:$A$24,0),MATCH(S$1,'[1]2018_commission_structure-Start'!$A$21:$I$21,0)),0)</f>
        <v>0</v>
      </c>
      <c r="T49" s="28">
        <f t="shared" si="6"/>
        <v>70925.3</v>
      </c>
      <c r="U49" s="28">
        <f t="shared" si="7"/>
        <v>116089.3</v>
      </c>
      <c r="V49" s="28">
        <f>MIN(H49,I49)*INDEX('[1]2018_commission_structure-Start'!$A$15:$J$18,MATCH($E49,'[1]2018_commission_structure-Start'!$A$15:$A$18,0),MATCH(V$1,'[1]2018_commission_structure-Start'!$A$15:$J$15,0))</f>
        <v>60000</v>
      </c>
      <c r="W49" s="26">
        <f>IF($H49&gt;I49,MIN($H49-I49,J49-I49)*INDEX('[1]2018_commission_structure-Start'!$A$15:$J$18,MATCH($E49,'[1]2018_commission_structure-Start'!$A$15:$A$18,0),MATCH(W$1,'[1]2018_commission_structure-Start'!$A$15:$J$15,0)),0)</f>
        <v>21250</v>
      </c>
      <c r="X49" s="26">
        <f>IF($H49&gt;J49,MIN($H49-J49,K49-J49)*INDEX('[1]2018_commission_structure-Start'!$A$15:$J$18,MATCH($E49,'[1]2018_commission_structure-Start'!$A$15:$A$18,0),MATCH(X$1,'[1]2018_commission_structure-Start'!$A$15:$J$15,0)),0)</f>
        <v>2417</v>
      </c>
      <c r="Y49" s="26">
        <f>IF($H49&gt;K49,MIN($H49-K49,L49-K49)*INDEX('[1]2018_commission_structure-Start'!$A$15:$J$18,MATCH($E49,'[1]2018_commission_structure-Start'!$A$15:$A$18,0),MATCH(Y$1,'[1]2018_commission_structure-Start'!$A$15:$J$15,0)),0)</f>
        <v>0</v>
      </c>
      <c r="Z49" s="26">
        <f>IF(H49&gt;L49,(H49-L49)*INDEX('[1]2018_commission_structure-Start'!$A$21:$I$24,MATCH($E49,'[1]2018_commission_structure-Start'!$A$21:$A$24,0),MATCH(Z$1,'[1]2018_commission_structure-Start'!$A$21:$I$21,0)),0)</f>
        <v>0</v>
      </c>
      <c r="AA49" s="28">
        <f t="shared" si="8"/>
        <v>83667</v>
      </c>
      <c r="AB49" s="28">
        <f t="shared" si="9"/>
        <v>128831</v>
      </c>
    </row>
    <row r="50" spans="1:28" x14ac:dyDescent="0.2">
      <c r="A50" s="25" t="str">
        <f t="shared" si="0"/>
        <v>Shanan St Clair</v>
      </c>
      <c r="B50" s="25">
        <v>4823073274</v>
      </c>
      <c r="C50" s="25" t="s">
        <v>103</v>
      </c>
      <c r="D50" s="25" t="s">
        <v>104</v>
      </c>
      <c r="E50" s="25" t="s">
        <v>7</v>
      </c>
      <c r="F50" s="25">
        <v>62323</v>
      </c>
      <c r="G50" s="25">
        <f>COUNTIF([1]deals_closed!D:D,B50)</f>
        <v>16</v>
      </c>
      <c r="H50" s="26">
        <f>SUMIF([1]deals_closed!D:D,B50,[1]deals_closed!C:C)</f>
        <v>625171</v>
      </c>
      <c r="I50" s="26">
        <f>VLOOKUP(E50,'[1]2018_commission_structure-Start'!$A$22:$I$24,9,FALSE)</f>
        <v>500000</v>
      </c>
      <c r="J50" s="26">
        <f t="shared" si="1"/>
        <v>625000</v>
      </c>
      <c r="K50" s="26">
        <f t="shared" si="2"/>
        <v>750000</v>
      </c>
      <c r="L50" s="26">
        <f t="shared" si="3"/>
        <v>1000000</v>
      </c>
      <c r="M50" s="27">
        <f t="shared" si="4"/>
        <v>1.2503420000000001</v>
      </c>
      <c r="N50" s="25" t="str">
        <f t="shared" si="5"/>
        <v>125-150%</v>
      </c>
      <c r="O50" s="28">
        <f>MIN(H50,I50)*INDEX('[1]2018_commission_structure-Start'!$A$21:$I$24,MATCH($E50,'[1]2018_commission_structure-Start'!$A$21:$A$24,0),MATCH(O$1,'[1]2018_commission_structure-Start'!$A$21:$I$21,0))</f>
        <v>50000</v>
      </c>
      <c r="P50" s="26">
        <f>IF(H50&gt;I50,MIN(H50-I50,J50-I50)*INDEX('[1]2018_commission_structure-Start'!$A$21:$I$24,MATCH($E50,'[1]2018_commission_structure-Start'!$A$21:$A$24,0), MATCH(P$1,'[1]2018_commission_structure-Start'!$A$21:$I$21,0)),0)</f>
        <v>18750</v>
      </c>
      <c r="Q50" s="26">
        <f>IF($H50&gt;J50,MIN($H50-J50,K50-J50)*INDEX('[1]2018_commission_structure-Start'!$A$21:$I$24,MATCH($E50,'[1]2018_commission_structure-Start'!$A$21:$A$24,0), MATCH(Q$1,'[1]2018_commission_structure-Start'!$A$21:$I$21,0)),0)</f>
        <v>30.779999999999998</v>
      </c>
      <c r="R50" s="26">
        <f>IF($H50&gt;K50,MIN($H50-K50,L50-K50)*INDEX('[1]2018_commission_structure-Start'!$A$21:$I$24,MATCH($E50,'[1]2018_commission_structure-Start'!$A$21:$A$24,0), MATCH(R$1,'[1]2018_commission_structure-Start'!$A$21:$I$21,0)),0)</f>
        <v>0</v>
      </c>
      <c r="S50" s="26">
        <f>IF(H50&gt;L50,(H50-L50)*INDEX('[1]2018_commission_structure-Start'!$A$21:$I$24,MATCH($E50,'[1]2018_commission_structure-Start'!$A$21:$A$24,0),MATCH(S$1,'[1]2018_commission_structure-Start'!$A$21:$I$21,0)),0)</f>
        <v>0</v>
      </c>
      <c r="T50" s="28">
        <f t="shared" si="6"/>
        <v>68780.78</v>
      </c>
      <c r="U50" s="28">
        <f t="shared" si="7"/>
        <v>131103.78</v>
      </c>
      <c r="V50" s="28">
        <f>MIN(H50,I50)*INDEX('[1]2018_commission_structure-Start'!$A$15:$J$18,MATCH($E50,'[1]2018_commission_structure-Start'!$A$15:$A$18,0),MATCH(V$1,'[1]2018_commission_structure-Start'!$A$15:$J$15,0))</f>
        <v>60000</v>
      </c>
      <c r="W50" s="26">
        <f>IF($H50&gt;I50,MIN($H50-I50,J50-I50)*INDEX('[1]2018_commission_structure-Start'!$A$15:$J$18,MATCH($E50,'[1]2018_commission_structure-Start'!$A$15:$A$18,0),MATCH(W$1,'[1]2018_commission_structure-Start'!$A$15:$J$15,0)),0)</f>
        <v>21250</v>
      </c>
      <c r="X50" s="26">
        <f>IF($H50&gt;J50,MIN($H50-J50,K50-J50)*INDEX('[1]2018_commission_structure-Start'!$A$15:$J$18,MATCH($E50,'[1]2018_commission_structure-Start'!$A$15:$A$18,0),MATCH(X$1,'[1]2018_commission_structure-Start'!$A$15:$J$15,0)),0)</f>
        <v>34.200000000000003</v>
      </c>
      <c r="Y50" s="26">
        <f>IF($H50&gt;K50,MIN($H50-K50,L50-K50)*INDEX('[1]2018_commission_structure-Start'!$A$15:$J$18,MATCH($E50,'[1]2018_commission_structure-Start'!$A$15:$A$18,0),MATCH(Y$1,'[1]2018_commission_structure-Start'!$A$15:$J$15,0)),0)</f>
        <v>0</v>
      </c>
      <c r="Z50" s="26">
        <f>IF(H50&gt;L50,(H50-L50)*INDEX('[1]2018_commission_structure-Start'!$A$21:$I$24,MATCH($E50,'[1]2018_commission_structure-Start'!$A$21:$A$24,0),MATCH(Z$1,'[1]2018_commission_structure-Start'!$A$21:$I$21,0)),0)</f>
        <v>0</v>
      </c>
      <c r="AA50" s="28">
        <f t="shared" si="8"/>
        <v>81284.2</v>
      </c>
      <c r="AB50" s="28">
        <f t="shared" si="9"/>
        <v>143607.20000000001</v>
      </c>
    </row>
    <row r="51" spans="1:28" x14ac:dyDescent="0.2">
      <c r="A51" s="25" t="str">
        <f t="shared" si="0"/>
        <v>Ashli Clynter</v>
      </c>
      <c r="B51" s="25">
        <v>8858733592</v>
      </c>
      <c r="C51" s="25" t="s">
        <v>105</v>
      </c>
      <c r="D51" s="25" t="s">
        <v>106</v>
      </c>
      <c r="E51" s="25" t="s">
        <v>29</v>
      </c>
      <c r="F51" s="25">
        <v>66730</v>
      </c>
      <c r="G51" s="25">
        <f>COUNTIF([1]deals_closed!D:D,B51)</f>
        <v>21</v>
      </c>
      <c r="H51" s="26">
        <f>SUMIF([1]deals_closed!D:D,B51,[1]deals_closed!C:C)</f>
        <v>723173</v>
      </c>
      <c r="I51" s="26">
        <f>VLOOKUP(E51,'[1]2018_commission_structure-Start'!$A$22:$I$24,9,FALSE)</f>
        <v>600000</v>
      </c>
      <c r="J51" s="26">
        <f t="shared" si="1"/>
        <v>750000</v>
      </c>
      <c r="K51" s="26">
        <f t="shared" si="2"/>
        <v>900000</v>
      </c>
      <c r="L51" s="26">
        <f t="shared" si="3"/>
        <v>1200000</v>
      </c>
      <c r="M51" s="27">
        <f t="shared" si="4"/>
        <v>1.2052883333333333</v>
      </c>
      <c r="N51" s="25" t="str">
        <f t="shared" si="5"/>
        <v>100-125%</v>
      </c>
      <c r="O51" s="28">
        <f>MIN(H51,I51)*INDEX('[1]2018_commission_structure-Start'!$A$21:$I$24,MATCH($E51,'[1]2018_commission_structure-Start'!$A$21:$A$24,0),MATCH(O$1,'[1]2018_commission_structure-Start'!$A$21:$I$21,0))</f>
        <v>78000</v>
      </c>
      <c r="P51" s="26">
        <f>IF(H51&gt;I51,MIN(H51-I51,J51-I51)*INDEX('[1]2018_commission_structure-Start'!$A$21:$I$24,MATCH($E51,'[1]2018_commission_structure-Start'!$A$21:$A$24,0), MATCH(P$1,'[1]2018_commission_structure-Start'!$A$21:$I$21,0)),0)</f>
        <v>20939.41</v>
      </c>
      <c r="Q51" s="26">
        <f>IF($H51&gt;J51,MIN($H51-J51,K51-J51)*INDEX('[1]2018_commission_structure-Start'!$A$21:$I$24,MATCH($E51,'[1]2018_commission_structure-Start'!$A$21:$A$24,0), MATCH(Q$1,'[1]2018_commission_structure-Start'!$A$21:$I$21,0)),0)</f>
        <v>0</v>
      </c>
      <c r="R51" s="26">
        <f>IF($H51&gt;K51,MIN($H51-K51,L51-K51)*INDEX('[1]2018_commission_structure-Start'!$A$21:$I$24,MATCH($E51,'[1]2018_commission_structure-Start'!$A$21:$A$24,0), MATCH(R$1,'[1]2018_commission_structure-Start'!$A$21:$I$21,0)),0)</f>
        <v>0</v>
      </c>
      <c r="S51" s="26">
        <f>IF(H51&gt;L51,(H51-L51)*INDEX('[1]2018_commission_structure-Start'!$A$21:$I$24,MATCH($E51,'[1]2018_commission_structure-Start'!$A$21:$A$24,0),MATCH(S$1,'[1]2018_commission_structure-Start'!$A$21:$I$21,0)),0)</f>
        <v>0</v>
      </c>
      <c r="T51" s="28">
        <f t="shared" si="6"/>
        <v>98939.41</v>
      </c>
      <c r="U51" s="28">
        <f t="shared" si="7"/>
        <v>165669.41</v>
      </c>
      <c r="V51" s="28">
        <f>MIN(H51,I51)*INDEX('[1]2018_commission_structure-Start'!$A$15:$J$18,MATCH($E51,'[1]2018_commission_structure-Start'!$A$15:$A$18,0),MATCH(V$1,'[1]2018_commission_structure-Start'!$A$15:$J$15,0))</f>
        <v>90000</v>
      </c>
      <c r="W51" s="26">
        <f>IF($H51&gt;I51,MIN($H51-I51,J51-I51)*INDEX('[1]2018_commission_structure-Start'!$A$15:$J$18,MATCH($E51,'[1]2018_commission_structure-Start'!$A$15:$A$18,0),MATCH(W$1,'[1]2018_commission_structure-Start'!$A$15:$J$15,0)),0)</f>
        <v>22171.14</v>
      </c>
      <c r="X51" s="26">
        <f>IF($H51&gt;J51,MIN($H51-J51,K51-J51)*INDEX('[1]2018_commission_structure-Start'!$A$15:$J$18,MATCH($E51,'[1]2018_commission_structure-Start'!$A$15:$A$18,0),MATCH(X$1,'[1]2018_commission_structure-Start'!$A$15:$J$15,0)),0)</f>
        <v>0</v>
      </c>
      <c r="Y51" s="26">
        <f>IF($H51&gt;K51,MIN($H51-K51,L51-K51)*INDEX('[1]2018_commission_structure-Start'!$A$15:$J$18,MATCH($E51,'[1]2018_commission_structure-Start'!$A$15:$A$18,0),MATCH(Y$1,'[1]2018_commission_structure-Start'!$A$15:$J$15,0)),0)</f>
        <v>0</v>
      </c>
      <c r="Z51" s="26">
        <f>IF(H51&gt;L51,(H51-L51)*INDEX('[1]2018_commission_structure-Start'!$A$21:$I$24,MATCH($E51,'[1]2018_commission_structure-Start'!$A$21:$A$24,0),MATCH(Z$1,'[1]2018_commission_structure-Start'!$A$21:$I$21,0)),0)</f>
        <v>0</v>
      </c>
      <c r="AA51" s="28">
        <f t="shared" si="8"/>
        <v>112171.14</v>
      </c>
      <c r="AB51" s="28">
        <f t="shared" si="9"/>
        <v>178901.14</v>
      </c>
    </row>
    <row r="52" spans="1:28" x14ac:dyDescent="0.2">
      <c r="A52" s="25" t="str">
        <f t="shared" si="0"/>
        <v>Carmen Ferrick</v>
      </c>
      <c r="B52" s="25">
        <v>4786629839</v>
      </c>
      <c r="C52" s="25" t="s">
        <v>107</v>
      </c>
      <c r="D52" s="25" t="s">
        <v>108</v>
      </c>
      <c r="E52" s="25" t="s">
        <v>7</v>
      </c>
      <c r="F52" s="25">
        <v>47140</v>
      </c>
      <c r="G52" s="25">
        <f>COUNTIF([1]deals_closed!D:D,B52)</f>
        <v>26</v>
      </c>
      <c r="H52" s="26">
        <f>SUMIF([1]deals_closed!D:D,B52,[1]deals_closed!C:C)</f>
        <v>968216</v>
      </c>
      <c r="I52" s="26">
        <f>VLOOKUP(E52,'[1]2018_commission_structure-Start'!$A$22:$I$24,9,FALSE)</f>
        <v>500000</v>
      </c>
      <c r="J52" s="26">
        <f t="shared" si="1"/>
        <v>625000</v>
      </c>
      <c r="K52" s="26">
        <f t="shared" si="2"/>
        <v>750000</v>
      </c>
      <c r="L52" s="26">
        <f t="shared" si="3"/>
        <v>1000000</v>
      </c>
      <c r="M52" s="27">
        <f t="shared" si="4"/>
        <v>1.9364319999999999</v>
      </c>
      <c r="N52" s="25" t="str">
        <f t="shared" si="5"/>
        <v>150-200%</v>
      </c>
      <c r="O52" s="28">
        <f>MIN(H52,I52)*INDEX('[1]2018_commission_structure-Start'!$A$21:$I$24,MATCH($E52,'[1]2018_commission_structure-Start'!$A$21:$A$24,0),MATCH(O$1,'[1]2018_commission_structure-Start'!$A$21:$I$21,0))</f>
        <v>50000</v>
      </c>
      <c r="P52" s="26">
        <f>IF(H52&gt;I52,MIN(H52-I52,J52-I52)*INDEX('[1]2018_commission_structure-Start'!$A$21:$I$24,MATCH($E52,'[1]2018_commission_structure-Start'!$A$21:$A$24,0), MATCH(P$1,'[1]2018_commission_structure-Start'!$A$21:$I$21,0)),0)</f>
        <v>18750</v>
      </c>
      <c r="Q52" s="26">
        <f>IF($H52&gt;J52,MIN($H52-J52,K52-J52)*INDEX('[1]2018_commission_structure-Start'!$A$21:$I$24,MATCH($E52,'[1]2018_commission_structure-Start'!$A$21:$A$24,0), MATCH(Q$1,'[1]2018_commission_structure-Start'!$A$21:$I$21,0)),0)</f>
        <v>22500</v>
      </c>
      <c r="R52" s="26">
        <f>IF($H52&gt;K52,MIN($H52-K52,L52-K52)*INDEX('[1]2018_commission_structure-Start'!$A$21:$I$24,MATCH($E52,'[1]2018_commission_structure-Start'!$A$21:$A$24,0), MATCH(R$1,'[1]2018_commission_structure-Start'!$A$21:$I$21,0)),0)</f>
        <v>48007.519999999997</v>
      </c>
      <c r="S52" s="26">
        <f>IF(H52&gt;L52,(H52-L52)*INDEX('[1]2018_commission_structure-Start'!$A$21:$I$24,MATCH($E52,'[1]2018_commission_structure-Start'!$A$21:$A$24,0),MATCH(S$1,'[1]2018_commission_structure-Start'!$A$21:$I$21,0)),0)</f>
        <v>0</v>
      </c>
      <c r="T52" s="28">
        <f t="shared" si="6"/>
        <v>139257.51999999999</v>
      </c>
      <c r="U52" s="28">
        <f t="shared" si="7"/>
        <v>186397.52</v>
      </c>
      <c r="V52" s="28">
        <f>MIN(H52,I52)*INDEX('[1]2018_commission_structure-Start'!$A$15:$J$18,MATCH($E52,'[1]2018_commission_structure-Start'!$A$15:$A$18,0),MATCH(V$1,'[1]2018_commission_structure-Start'!$A$15:$J$15,0))</f>
        <v>60000</v>
      </c>
      <c r="W52" s="26">
        <f>IF($H52&gt;I52,MIN($H52-I52,J52-I52)*INDEX('[1]2018_commission_structure-Start'!$A$15:$J$18,MATCH($E52,'[1]2018_commission_structure-Start'!$A$15:$A$18,0),MATCH(W$1,'[1]2018_commission_structure-Start'!$A$15:$J$15,0)),0)</f>
        <v>21250</v>
      </c>
      <c r="X52" s="26">
        <f>IF($H52&gt;J52,MIN($H52-J52,K52-J52)*INDEX('[1]2018_commission_structure-Start'!$A$15:$J$18,MATCH($E52,'[1]2018_commission_structure-Start'!$A$15:$A$18,0),MATCH(X$1,'[1]2018_commission_structure-Start'!$A$15:$J$15,0)),0)</f>
        <v>25000</v>
      </c>
      <c r="Y52" s="26">
        <f>IF($H52&gt;K52,MIN($H52-K52,L52-K52)*INDEX('[1]2018_commission_structure-Start'!$A$15:$J$18,MATCH($E52,'[1]2018_commission_structure-Start'!$A$15:$A$18,0),MATCH(Y$1,'[1]2018_commission_structure-Start'!$A$15:$J$15,0)),0)</f>
        <v>48007.519999999997</v>
      </c>
      <c r="Z52" s="26">
        <f>IF(H52&gt;L52,(H52-L52)*INDEX('[1]2018_commission_structure-Start'!$A$21:$I$24,MATCH($E52,'[1]2018_commission_structure-Start'!$A$21:$A$24,0),MATCH(Z$1,'[1]2018_commission_structure-Start'!$A$21:$I$21,0)),0)</f>
        <v>0</v>
      </c>
      <c r="AA52" s="28">
        <f t="shared" si="8"/>
        <v>154257.51999999999</v>
      </c>
      <c r="AB52" s="28">
        <f t="shared" si="9"/>
        <v>201397.52</v>
      </c>
    </row>
    <row r="53" spans="1:28" x14ac:dyDescent="0.2">
      <c r="A53" s="25" t="str">
        <f t="shared" si="0"/>
        <v>Derry Staniforth</v>
      </c>
      <c r="B53" s="25">
        <v>9151658844</v>
      </c>
      <c r="C53" s="25" t="s">
        <v>109</v>
      </c>
      <c r="D53" s="25" t="s">
        <v>110</v>
      </c>
      <c r="E53" s="25" t="s">
        <v>29</v>
      </c>
      <c r="F53" s="25">
        <v>50141</v>
      </c>
      <c r="G53" s="25">
        <f>COUNTIF([1]deals_closed!D:D,B53)</f>
        <v>25</v>
      </c>
      <c r="H53" s="26">
        <f>SUMIF([1]deals_closed!D:D,B53,[1]deals_closed!C:C)</f>
        <v>1019541</v>
      </c>
      <c r="I53" s="26">
        <f>VLOOKUP(E53,'[1]2018_commission_structure-Start'!$A$22:$I$24,9,FALSE)</f>
        <v>600000</v>
      </c>
      <c r="J53" s="26">
        <f t="shared" si="1"/>
        <v>750000</v>
      </c>
      <c r="K53" s="26">
        <f t="shared" si="2"/>
        <v>900000</v>
      </c>
      <c r="L53" s="26">
        <f t="shared" si="3"/>
        <v>1200000</v>
      </c>
      <c r="M53" s="27">
        <f t="shared" si="4"/>
        <v>1.6992350000000001</v>
      </c>
      <c r="N53" s="25" t="str">
        <f t="shared" si="5"/>
        <v>150-200%</v>
      </c>
      <c r="O53" s="28">
        <f>MIN(H53,I53)*INDEX('[1]2018_commission_structure-Start'!$A$21:$I$24,MATCH($E53,'[1]2018_commission_structure-Start'!$A$21:$A$24,0),MATCH(O$1,'[1]2018_commission_structure-Start'!$A$21:$I$21,0))</f>
        <v>78000</v>
      </c>
      <c r="P53" s="26">
        <f>IF(H53&gt;I53,MIN(H53-I53,J53-I53)*INDEX('[1]2018_commission_structure-Start'!$A$21:$I$24,MATCH($E53,'[1]2018_commission_structure-Start'!$A$21:$A$24,0), MATCH(P$1,'[1]2018_commission_structure-Start'!$A$21:$I$21,0)),0)</f>
        <v>25500.000000000004</v>
      </c>
      <c r="Q53" s="26">
        <f>IF($H53&gt;J53,MIN($H53-J53,K53-J53)*INDEX('[1]2018_commission_structure-Start'!$A$21:$I$24,MATCH($E53,'[1]2018_commission_structure-Start'!$A$21:$A$24,0), MATCH(Q$1,'[1]2018_commission_structure-Start'!$A$21:$I$21,0)),0)</f>
        <v>31500</v>
      </c>
      <c r="R53" s="26">
        <f>IF($H53&gt;K53,MIN($H53-K53,L53-K53)*INDEX('[1]2018_commission_structure-Start'!$A$21:$I$24,MATCH($E53,'[1]2018_commission_structure-Start'!$A$21:$A$24,0), MATCH(R$1,'[1]2018_commission_structure-Start'!$A$21:$I$21,0)),0)</f>
        <v>31080.66</v>
      </c>
      <c r="S53" s="26">
        <f>IF(H53&gt;L53,(H53-L53)*INDEX('[1]2018_commission_structure-Start'!$A$21:$I$24,MATCH($E53,'[1]2018_commission_structure-Start'!$A$21:$A$24,0),MATCH(S$1,'[1]2018_commission_structure-Start'!$A$21:$I$21,0)),0)</f>
        <v>0</v>
      </c>
      <c r="T53" s="28">
        <f t="shared" si="6"/>
        <v>166080.66</v>
      </c>
      <c r="U53" s="28">
        <f t="shared" si="7"/>
        <v>216221.66</v>
      </c>
      <c r="V53" s="28">
        <f>MIN(H53,I53)*INDEX('[1]2018_commission_structure-Start'!$A$15:$J$18,MATCH($E53,'[1]2018_commission_structure-Start'!$A$15:$A$18,0),MATCH(V$1,'[1]2018_commission_structure-Start'!$A$15:$J$15,0))</f>
        <v>90000</v>
      </c>
      <c r="W53" s="26">
        <f>IF($H53&gt;I53,MIN($H53-I53,J53-I53)*INDEX('[1]2018_commission_structure-Start'!$A$15:$J$18,MATCH($E53,'[1]2018_commission_structure-Start'!$A$15:$A$18,0),MATCH(W$1,'[1]2018_commission_structure-Start'!$A$15:$J$15,0)),0)</f>
        <v>27000</v>
      </c>
      <c r="X53" s="26">
        <f>IF($H53&gt;J53,MIN($H53-J53,K53-J53)*INDEX('[1]2018_commission_structure-Start'!$A$15:$J$18,MATCH($E53,'[1]2018_commission_structure-Start'!$A$15:$A$18,0),MATCH(X$1,'[1]2018_commission_structure-Start'!$A$15:$J$15,0)),0)</f>
        <v>37500</v>
      </c>
      <c r="Y53" s="26">
        <f>IF($H53&gt;K53,MIN($H53-K53,L53-K53)*INDEX('[1]2018_commission_structure-Start'!$A$15:$J$18,MATCH($E53,'[1]2018_commission_structure-Start'!$A$15:$A$18,0),MATCH(Y$1,'[1]2018_commission_structure-Start'!$A$15:$J$15,0)),0)</f>
        <v>35862.299999999996</v>
      </c>
      <c r="Z53" s="26">
        <f>IF(H53&gt;L53,(H53-L53)*INDEX('[1]2018_commission_structure-Start'!$A$21:$I$24,MATCH($E53,'[1]2018_commission_structure-Start'!$A$21:$A$24,0),MATCH(Z$1,'[1]2018_commission_structure-Start'!$A$21:$I$21,0)),0)</f>
        <v>0</v>
      </c>
      <c r="AA53" s="28">
        <f t="shared" si="8"/>
        <v>190362.3</v>
      </c>
      <c r="AB53" s="28">
        <f t="shared" si="9"/>
        <v>240503.3</v>
      </c>
    </row>
    <row r="54" spans="1:28" x14ac:dyDescent="0.2">
      <c r="A54" s="25" t="str">
        <f t="shared" si="0"/>
        <v>Manya Orbell</v>
      </c>
      <c r="B54" s="25">
        <v>7132417177</v>
      </c>
      <c r="C54" s="25" t="s">
        <v>111</v>
      </c>
      <c r="D54" s="25" t="s">
        <v>112</v>
      </c>
      <c r="E54" s="25" t="s">
        <v>7</v>
      </c>
      <c r="F54" s="25">
        <v>52665</v>
      </c>
      <c r="G54" s="25">
        <f>COUNTIF([1]deals_closed!D:D,B54)</f>
        <v>18</v>
      </c>
      <c r="H54" s="26">
        <f>SUMIF([1]deals_closed!D:D,B54,[1]deals_closed!C:C)</f>
        <v>561559</v>
      </c>
      <c r="I54" s="26">
        <f>VLOOKUP(E54,'[1]2018_commission_structure-Start'!$A$22:$I$24,9,FALSE)</f>
        <v>500000</v>
      </c>
      <c r="J54" s="26">
        <f t="shared" si="1"/>
        <v>625000</v>
      </c>
      <c r="K54" s="26">
        <f t="shared" si="2"/>
        <v>750000</v>
      </c>
      <c r="L54" s="26">
        <f t="shared" si="3"/>
        <v>1000000</v>
      </c>
      <c r="M54" s="27">
        <f t="shared" si="4"/>
        <v>1.1231180000000001</v>
      </c>
      <c r="N54" s="25" t="str">
        <f t="shared" si="5"/>
        <v>100-125%</v>
      </c>
      <c r="O54" s="28">
        <f>MIN(H54,I54)*INDEX('[1]2018_commission_structure-Start'!$A$21:$I$24,MATCH($E54,'[1]2018_commission_structure-Start'!$A$21:$A$24,0),MATCH(O$1,'[1]2018_commission_structure-Start'!$A$21:$I$21,0))</f>
        <v>50000</v>
      </c>
      <c r="P54" s="26">
        <f>IF(H54&gt;I54,MIN(H54-I54,J54-I54)*INDEX('[1]2018_commission_structure-Start'!$A$21:$I$24,MATCH($E54,'[1]2018_commission_structure-Start'!$A$21:$A$24,0), MATCH(P$1,'[1]2018_commission_structure-Start'!$A$21:$I$21,0)),0)</f>
        <v>9233.85</v>
      </c>
      <c r="Q54" s="26">
        <f>IF($H54&gt;J54,MIN($H54-J54,K54-J54)*INDEX('[1]2018_commission_structure-Start'!$A$21:$I$24,MATCH($E54,'[1]2018_commission_structure-Start'!$A$21:$A$24,0), MATCH(Q$1,'[1]2018_commission_structure-Start'!$A$21:$I$21,0)),0)</f>
        <v>0</v>
      </c>
      <c r="R54" s="26">
        <f>IF($H54&gt;K54,MIN($H54-K54,L54-K54)*INDEX('[1]2018_commission_structure-Start'!$A$21:$I$24,MATCH($E54,'[1]2018_commission_structure-Start'!$A$21:$A$24,0), MATCH(R$1,'[1]2018_commission_structure-Start'!$A$21:$I$21,0)),0)</f>
        <v>0</v>
      </c>
      <c r="S54" s="26">
        <f>IF(H54&gt;L54,(H54-L54)*INDEX('[1]2018_commission_structure-Start'!$A$21:$I$24,MATCH($E54,'[1]2018_commission_structure-Start'!$A$21:$A$24,0),MATCH(S$1,'[1]2018_commission_structure-Start'!$A$21:$I$21,0)),0)</f>
        <v>0</v>
      </c>
      <c r="T54" s="28">
        <f t="shared" si="6"/>
        <v>59233.85</v>
      </c>
      <c r="U54" s="28">
        <f t="shared" si="7"/>
        <v>111898.85</v>
      </c>
      <c r="V54" s="28">
        <f>MIN(H54,I54)*INDEX('[1]2018_commission_structure-Start'!$A$15:$J$18,MATCH($E54,'[1]2018_commission_structure-Start'!$A$15:$A$18,0),MATCH(V$1,'[1]2018_commission_structure-Start'!$A$15:$J$15,0))</f>
        <v>60000</v>
      </c>
      <c r="W54" s="26">
        <f>IF($H54&gt;I54,MIN($H54-I54,J54-I54)*INDEX('[1]2018_commission_structure-Start'!$A$15:$J$18,MATCH($E54,'[1]2018_commission_structure-Start'!$A$15:$A$18,0),MATCH(W$1,'[1]2018_commission_structure-Start'!$A$15:$J$15,0)),0)</f>
        <v>10465.030000000001</v>
      </c>
      <c r="X54" s="26">
        <f>IF($H54&gt;J54,MIN($H54-J54,K54-J54)*INDEX('[1]2018_commission_structure-Start'!$A$15:$J$18,MATCH($E54,'[1]2018_commission_structure-Start'!$A$15:$A$18,0),MATCH(X$1,'[1]2018_commission_structure-Start'!$A$15:$J$15,0)),0)</f>
        <v>0</v>
      </c>
      <c r="Y54" s="26">
        <f>IF($H54&gt;K54,MIN($H54-K54,L54-K54)*INDEX('[1]2018_commission_structure-Start'!$A$15:$J$18,MATCH($E54,'[1]2018_commission_structure-Start'!$A$15:$A$18,0),MATCH(Y$1,'[1]2018_commission_structure-Start'!$A$15:$J$15,0)),0)</f>
        <v>0</v>
      </c>
      <c r="Z54" s="26">
        <f>IF(H54&gt;L54,(H54-L54)*INDEX('[1]2018_commission_structure-Start'!$A$21:$I$24,MATCH($E54,'[1]2018_commission_structure-Start'!$A$21:$A$24,0),MATCH(Z$1,'[1]2018_commission_structure-Start'!$A$21:$I$21,0)),0)</f>
        <v>0</v>
      </c>
      <c r="AA54" s="28">
        <f t="shared" si="8"/>
        <v>70465.03</v>
      </c>
      <c r="AB54" s="28">
        <f t="shared" si="9"/>
        <v>123130.03</v>
      </c>
    </row>
    <row r="55" spans="1:28" x14ac:dyDescent="0.2">
      <c r="A55" s="25" t="str">
        <f t="shared" si="0"/>
        <v>Bryn Tomas</v>
      </c>
      <c r="B55" s="25">
        <v>6596440737</v>
      </c>
      <c r="C55" s="25" t="s">
        <v>113</v>
      </c>
      <c r="D55" s="25" t="s">
        <v>114</v>
      </c>
      <c r="E55" s="25" t="s">
        <v>7</v>
      </c>
      <c r="F55" s="25">
        <v>34438</v>
      </c>
      <c r="G55" s="25">
        <f>COUNTIF([1]deals_closed!D:D,B55)</f>
        <v>27</v>
      </c>
      <c r="H55" s="26">
        <f>SUMIF([1]deals_closed!D:D,B55,[1]deals_closed!C:C)</f>
        <v>915219</v>
      </c>
      <c r="I55" s="26">
        <f>VLOOKUP(E55,'[1]2018_commission_structure-Start'!$A$22:$I$24,9,FALSE)</f>
        <v>500000</v>
      </c>
      <c r="J55" s="26">
        <f t="shared" si="1"/>
        <v>625000</v>
      </c>
      <c r="K55" s="26">
        <f t="shared" si="2"/>
        <v>750000</v>
      </c>
      <c r="L55" s="26">
        <f t="shared" si="3"/>
        <v>1000000</v>
      </c>
      <c r="M55" s="27">
        <f t="shared" si="4"/>
        <v>1.830438</v>
      </c>
      <c r="N55" s="25" t="str">
        <f t="shared" si="5"/>
        <v>150-200%</v>
      </c>
      <c r="O55" s="28">
        <f>MIN(H55,I55)*INDEX('[1]2018_commission_structure-Start'!$A$21:$I$24,MATCH($E55,'[1]2018_commission_structure-Start'!$A$21:$A$24,0),MATCH(O$1,'[1]2018_commission_structure-Start'!$A$21:$I$21,0))</f>
        <v>50000</v>
      </c>
      <c r="P55" s="26">
        <f>IF(H55&gt;I55,MIN(H55-I55,J55-I55)*INDEX('[1]2018_commission_structure-Start'!$A$21:$I$24,MATCH($E55,'[1]2018_commission_structure-Start'!$A$21:$A$24,0), MATCH(P$1,'[1]2018_commission_structure-Start'!$A$21:$I$21,0)),0)</f>
        <v>18750</v>
      </c>
      <c r="Q55" s="26">
        <f>IF($H55&gt;J55,MIN($H55-J55,K55-J55)*INDEX('[1]2018_commission_structure-Start'!$A$21:$I$24,MATCH($E55,'[1]2018_commission_structure-Start'!$A$21:$A$24,0), MATCH(Q$1,'[1]2018_commission_structure-Start'!$A$21:$I$21,0)),0)</f>
        <v>22500</v>
      </c>
      <c r="R55" s="26">
        <f>IF($H55&gt;K55,MIN($H55-K55,L55-K55)*INDEX('[1]2018_commission_structure-Start'!$A$21:$I$24,MATCH($E55,'[1]2018_commission_structure-Start'!$A$21:$A$24,0), MATCH(R$1,'[1]2018_commission_structure-Start'!$A$21:$I$21,0)),0)</f>
        <v>36348.18</v>
      </c>
      <c r="S55" s="26">
        <f>IF(H55&gt;L55,(H55-L55)*INDEX('[1]2018_commission_structure-Start'!$A$21:$I$24,MATCH($E55,'[1]2018_commission_structure-Start'!$A$21:$A$24,0),MATCH(S$1,'[1]2018_commission_structure-Start'!$A$21:$I$21,0)),0)</f>
        <v>0</v>
      </c>
      <c r="T55" s="28">
        <f t="shared" si="6"/>
        <v>127598.18</v>
      </c>
      <c r="U55" s="28">
        <f t="shared" si="7"/>
        <v>162036.18</v>
      </c>
      <c r="V55" s="28">
        <f>MIN(H55,I55)*INDEX('[1]2018_commission_structure-Start'!$A$15:$J$18,MATCH($E55,'[1]2018_commission_structure-Start'!$A$15:$A$18,0),MATCH(V$1,'[1]2018_commission_structure-Start'!$A$15:$J$15,0))</f>
        <v>60000</v>
      </c>
      <c r="W55" s="26">
        <f>IF($H55&gt;I55,MIN($H55-I55,J55-I55)*INDEX('[1]2018_commission_structure-Start'!$A$15:$J$18,MATCH($E55,'[1]2018_commission_structure-Start'!$A$15:$A$18,0),MATCH(W$1,'[1]2018_commission_structure-Start'!$A$15:$J$15,0)),0)</f>
        <v>21250</v>
      </c>
      <c r="X55" s="26">
        <f>IF($H55&gt;J55,MIN($H55-J55,K55-J55)*INDEX('[1]2018_commission_structure-Start'!$A$15:$J$18,MATCH($E55,'[1]2018_commission_structure-Start'!$A$15:$A$18,0),MATCH(X$1,'[1]2018_commission_structure-Start'!$A$15:$J$15,0)),0)</f>
        <v>25000</v>
      </c>
      <c r="Y55" s="26">
        <f>IF($H55&gt;K55,MIN($H55-K55,L55-K55)*INDEX('[1]2018_commission_structure-Start'!$A$15:$J$18,MATCH($E55,'[1]2018_commission_structure-Start'!$A$15:$A$18,0),MATCH(Y$1,'[1]2018_commission_structure-Start'!$A$15:$J$15,0)),0)</f>
        <v>36348.18</v>
      </c>
      <c r="Z55" s="26">
        <f>IF(H55&gt;L55,(H55-L55)*INDEX('[1]2018_commission_structure-Start'!$A$21:$I$24,MATCH($E55,'[1]2018_commission_structure-Start'!$A$21:$A$24,0),MATCH(Z$1,'[1]2018_commission_structure-Start'!$A$21:$I$21,0)),0)</f>
        <v>0</v>
      </c>
      <c r="AA55" s="28">
        <f t="shared" si="8"/>
        <v>142598.18</v>
      </c>
      <c r="AB55" s="28">
        <f t="shared" si="9"/>
        <v>177036.18</v>
      </c>
    </row>
    <row r="56" spans="1:28" x14ac:dyDescent="0.2">
      <c r="A56" s="25" t="str">
        <f t="shared" si="0"/>
        <v>Genni Glader</v>
      </c>
      <c r="B56" s="25">
        <v>4504361140</v>
      </c>
      <c r="C56" s="25" t="s">
        <v>115</v>
      </c>
      <c r="D56" s="25" t="s">
        <v>116</v>
      </c>
      <c r="E56" s="25" t="s">
        <v>7</v>
      </c>
      <c r="F56" s="25">
        <v>45337</v>
      </c>
      <c r="G56" s="25">
        <f>COUNTIF([1]deals_closed!D:D,B56)</f>
        <v>17</v>
      </c>
      <c r="H56" s="26">
        <f>SUMIF([1]deals_closed!D:D,B56,[1]deals_closed!C:C)</f>
        <v>574785</v>
      </c>
      <c r="I56" s="26">
        <f>VLOOKUP(E56,'[1]2018_commission_structure-Start'!$A$22:$I$24,9,FALSE)</f>
        <v>500000</v>
      </c>
      <c r="J56" s="26">
        <f t="shared" si="1"/>
        <v>625000</v>
      </c>
      <c r="K56" s="26">
        <f t="shared" si="2"/>
        <v>750000</v>
      </c>
      <c r="L56" s="26">
        <f t="shared" si="3"/>
        <v>1000000</v>
      </c>
      <c r="M56" s="27">
        <f t="shared" si="4"/>
        <v>1.14957</v>
      </c>
      <c r="N56" s="25" t="str">
        <f t="shared" si="5"/>
        <v>100-125%</v>
      </c>
      <c r="O56" s="28">
        <f>MIN(H56,I56)*INDEX('[1]2018_commission_structure-Start'!$A$21:$I$24,MATCH($E56,'[1]2018_commission_structure-Start'!$A$21:$A$24,0),MATCH(O$1,'[1]2018_commission_structure-Start'!$A$21:$I$21,0))</f>
        <v>50000</v>
      </c>
      <c r="P56" s="26">
        <f>IF(H56&gt;I56,MIN(H56-I56,J56-I56)*INDEX('[1]2018_commission_structure-Start'!$A$21:$I$24,MATCH($E56,'[1]2018_commission_structure-Start'!$A$21:$A$24,0), MATCH(P$1,'[1]2018_commission_structure-Start'!$A$21:$I$21,0)),0)</f>
        <v>11217.75</v>
      </c>
      <c r="Q56" s="26">
        <f>IF($H56&gt;J56,MIN($H56-J56,K56-J56)*INDEX('[1]2018_commission_structure-Start'!$A$21:$I$24,MATCH($E56,'[1]2018_commission_structure-Start'!$A$21:$A$24,0), MATCH(Q$1,'[1]2018_commission_structure-Start'!$A$21:$I$21,0)),0)</f>
        <v>0</v>
      </c>
      <c r="R56" s="26">
        <f>IF($H56&gt;K56,MIN($H56-K56,L56-K56)*INDEX('[1]2018_commission_structure-Start'!$A$21:$I$24,MATCH($E56,'[1]2018_commission_structure-Start'!$A$21:$A$24,0), MATCH(R$1,'[1]2018_commission_structure-Start'!$A$21:$I$21,0)),0)</f>
        <v>0</v>
      </c>
      <c r="S56" s="26">
        <f>IF(H56&gt;L56,(H56-L56)*INDEX('[1]2018_commission_structure-Start'!$A$21:$I$24,MATCH($E56,'[1]2018_commission_structure-Start'!$A$21:$A$24,0),MATCH(S$1,'[1]2018_commission_structure-Start'!$A$21:$I$21,0)),0)</f>
        <v>0</v>
      </c>
      <c r="T56" s="28">
        <f t="shared" si="6"/>
        <v>61217.75</v>
      </c>
      <c r="U56" s="28">
        <f t="shared" si="7"/>
        <v>106554.75</v>
      </c>
      <c r="V56" s="28">
        <f>MIN(H56,I56)*INDEX('[1]2018_commission_structure-Start'!$A$15:$J$18,MATCH($E56,'[1]2018_commission_structure-Start'!$A$15:$A$18,0),MATCH(V$1,'[1]2018_commission_structure-Start'!$A$15:$J$15,0))</f>
        <v>60000</v>
      </c>
      <c r="W56" s="26">
        <f>IF($H56&gt;I56,MIN($H56-I56,J56-I56)*INDEX('[1]2018_commission_structure-Start'!$A$15:$J$18,MATCH($E56,'[1]2018_commission_structure-Start'!$A$15:$A$18,0),MATCH(W$1,'[1]2018_commission_structure-Start'!$A$15:$J$15,0)),0)</f>
        <v>12713.45</v>
      </c>
      <c r="X56" s="26">
        <f>IF($H56&gt;J56,MIN($H56-J56,K56-J56)*INDEX('[1]2018_commission_structure-Start'!$A$15:$J$18,MATCH($E56,'[1]2018_commission_structure-Start'!$A$15:$A$18,0),MATCH(X$1,'[1]2018_commission_structure-Start'!$A$15:$J$15,0)),0)</f>
        <v>0</v>
      </c>
      <c r="Y56" s="26">
        <f>IF($H56&gt;K56,MIN($H56-K56,L56-K56)*INDEX('[1]2018_commission_structure-Start'!$A$15:$J$18,MATCH($E56,'[1]2018_commission_structure-Start'!$A$15:$A$18,0),MATCH(Y$1,'[1]2018_commission_structure-Start'!$A$15:$J$15,0)),0)</f>
        <v>0</v>
      </c>
      <c r="Z56" s="26">
        <f>IF(H56&gt;L56,(H56-L56)*INDEX('[1]2018_commission_structure-Start'!$A$21:$I$24,MATCH($E56,'[1]2018_commission_structure-Start'!$A$21:$A$24,0),MATCH(Z$1,'[1]2018_commission_structure-Start'!$A$21:$I$21,0)),0)</f>
        <v>0</v>
      </c>
      <c r="AA56" s="28">
        <f t="shared" si="8"/>
        <v>72713.45</v>
      </c>
      <c r="AB56" s="28">
        <f t="shared" si="9"/>
        <v>118050.45</v>
      </c>
    </row>
    <row r="57" spans="1:28" x14ac:dyDescent="0.2">
      <c r="A57" s="25" t="str">
        <f t="shared" si="0"/>
        <v>Becki Grigorini</v>
      </c>
      <c r="B57" s="25">
        <v>4986200380</v>
      </c>
      <c r="C57" s="25" t="s">
        <v>117</v>
      </c>
      <c r="D57" s="25" t="s">
        <v>118</v>
      </c>
      <c r="E57" s="25" t="s">
        <v>29</v>
      </c>
      <c r="F57" s="25">
        <v>72309</v>
      </c>
      <c r="G57" s="25">
        <f>COUNTIF([1]deals_closed!D:D,B57)</f>
        <v>23</v>
      </c>
      <c r="H57" s="26">
        <f>SUMIF([1]deals_closed!D:D,B57,[1]deals_closed!C:C)</f>
        <v>804790</v>
      </c>
      <c r="I57" s="26">
        <f>VLOOKUP(E57,'[1]2018_commission_structure-Start'!$A$22:$I$24,9,FALSE)</f>
        <v>600000</v>
      </c>
      <c r="J57" s="26">
        <f t="shared" si="1"/>
        <v>750000</v>
      </c>
      <c r="K57" s="26">
        <f t="shared" si="2"/>
        <v>900000</v>
      </c>
      <c r="L57" s="26">
        <f t="shared" si="3"/>
        <v>1200000</v>
      </c>
      <c r="M57" s="27">
        <f t="shared" si="4"/>
        <v>1.3413166666666667</v>
      </c>
      <c r="N57" s="25" t="str">
        <f t="shared" si="5"/>
        <v>125-150%</v>
      </c>
      <c r="O57" s="28">
        <f>MIN(H57,I57)*INDEX('[1]2018_commission_structure-Start'!$A$21:$I$24,MATCH($E57,'[1]2018_commission_structure-Start'!$A$21:$A$24,0),MATCH(O$1,'[1]2018_commission_structure-Start'!$A$21:$I$21,0))</f>
        <v>78000</v>
      </c>
      <c r="P57" s="26">
        <f>IF(H57&gt;I57,MIN(H57-I57,J57-I57)*INDEX('[1]2018_commission_structure-Start'!$A$21:$I$24,MATCH($E57,'[1]2018_commission_structure-Start'!$A$21:$A$24,0), MATCH(P$1,'[1]2018_commission_structure-Start'!$A$21:$I$21,0)),0)</f>
        <v>25500.000000000004</v>
      </c>
      <c r="Q57" s="26">
        <f>IF($H57&gt;J57,MIN($H57-J57,K57-J57)*INDEX('[1]2018_commission_structure-Start'!$A$21:$I$24,MATCH($E57,'[1]2018_commission_structure-Start'!$A$21:$A$24,0), MATCH(Q$1,'[1]2018_commission_structure-Start'!$A$21:$I$21,0)),0)</f>
        <v>11505.9</v>
      </c>
      <c r="R57" s="26">
        <f>IF($H57&gt;K57,MIN($H57-K57,L57-K57)*INDEX('[1]2018_commission_structure-Start'!$A$21:$I$24,MATCH($E57,'[1]2018_commission_structure-Start'!$A$21:$A$24,0), MATCH(R$1,'[1]2018_commission_structure-Start'!$A$21:$I$21,0)),0)</f>
        <v>0</v>
      </c>
      <c r="S57" s="26">
        <f>IF(H57&gt;L57,(H57-L57)*INDEX('[1]2018_commission_structure-Start'!$A$21:$I$24,MATCH($E57,'[1]2018_commission_structure-Start'!$A$21:$A$24,0),MATCH(S$1,'[1]2018_commission_structure-Start'!$A$21:$I$21,0)),0)</f>
        <v>0</v>
      </c>
      <c r="T57" s="28">
        <f t="shared" si="6"/>
        <v>115005.9</v>
      </c>
      <c r="U57" s="28">
        <f t="shared" si="7"/>
        <v>187314.9</v>
      </c>
      <c r="V57" s="28">
        <f>MIN(H57,I57)*INDEX('[1]2018_commission_structure-Start'!$A$15:$J$18,MATCH($E57,'[1]2018_commission_structure-Start'!$A$15:$A$18,0),MATCH(V$1,'[1]2018_commission_structure-Start'!$A$15:$J$15,0))</f>
        <v>90000</v>
      </c>
      <c r="W57" s="26">
        <f>IF($H57&gt;I57,MIN($H57-I57,J57-I57)*INDEX('[1]2018_commission_structure-Start'!$A$15:$J$18,MATCH($E57,'[1]2018_commission_structure-Start'!$A$15:$A$18,0),MATCH(W$1,'[1]2018_commission_structure-Start'!$A$15:$J$15,0)),0)</f>
        <v>27000</v>
      </c>
      <c r="X57" s="26">
        <f>IF($H57&gt;J57,MIN($H57-J57,K57-J57)*INDEX('[1]2018_commission_structure-Start'!$A$15:$J$18,MATCH($E57,'[1]2018_commission_structure-Start'!$A$15:$A$18,0),MATCH(X$1,'[1]2018_commission_structure-Start'!$A$15:$J$15,0)),0)</f>
        <v>13697.5</v>
      </c>
      <c r="Y57" s="26">
        <f>IF($H57&gt;K57,MIN($H57-K57,L57-K57)*INDEX('[1]2018_commission_structure-Start'!$A$15:$J$18,MATCH($E57,'[1]2018_commission_structure-Start'!$A$15:$A$18,0),MATCH(Y$1,'[1]2018_commission_structure-Start'!$A$15:$J$15,0)),0)</f>
        <v>0</v>
      </c>
      <c r="Z57" s="26">
        <f>IF(H57&gt;L57,(H57-L57)*INDEX('[1]2018_commission_structure-Start'!$A$21:$I$24,MATCH($E57,'[1]2018_commission_structure-Start'!$A$21:$A$24,0),MATCH(Z$1,'[1]2018_commission_structure-Start'!$A$21:$I$21,0)),0)</f>
        <v>0</v>
      </c>
      <c r="AA57" s="28">
        <f t="shared" si="8"/>
        <v>130697.5</v>
      </c>
      <c r="AB57" s="28">
        <f t="shared" si="9"/>
        <v>203006.5</v>
      </c>
    </row>
    <row r="58" spans="1:28" x14ac:dyDescent="0.2">
      <c r="A58" s="25" t="str">
        <f t="shared" si="0"/>
        <v>Golda Devigne</v>
      </c>
      <c r="B58" s="25">
        <v>2804488179</v>
      </c>
      <c r="C58" s="25" t="s">
        <v>119</v>
      </c>
      <c r="D58" s="25" t="s">
        <v>120</v>
      </c>
      <c r="E58" s="25" t="s">
        <v>10</v>
      </c>
      <c r="F58" s="25">
        <v>104547</v>
      </c>
      <c r="G58" s="25">
        <f>COUNTIF([1]deals_closed!D:D,B58)</f>
        <v>20</v>
      </c>
      <c r="H58" s="26">
        <f>SUMIF([1]deals_closed!D:D,B58,[1]deals_closed!C:C)</f>
        <v>610321</v>
      </c>
      <c r="I58" s="26">
        <f>VLOOKUP(E58,'[1]2018_commission_structure-Start'!$A$22:$I$24,9,FALSE)</f>
        <v>750000</v>
      </c>
      <c r="J58" s="26">
        <f t="shared" si="1"/>
        <v>937500</v>
      </c>
      <c r="K58" s="26">
        <f t="shared" si="2"/>
        <v>1125000</v>
      </c>
      <c r="L58" s="26">
        <f t="shared" si="3"/>
        <v>1500000</v>
      </c>
      <c r="M58" s="27">
        <f t="shared" si="4"/>
        <v>0.81376133333333334</v>
      </c>
      <c r="N58" s="25" t="str">
        <f t="shared" si="5"/>
        <v>0-100%</v>
      </c>
      <c r="O58" s="28">
        <f>MIN(H58,I58)*INDEX('[1]2018_commission_structure-Start'!$A$21:$I$24,MATCH($E58,'[1]2018_commission_structure-Start'!$A$21:$A$24,0),MATCH(O$1,'[1]2018_commission_structure-Start'!$A$21:$I$21,0))</f>
        <v>91548.15</v>
      </c>
      <c r="P58" s="26">
        <f>IF(H58&gt;I58,MIN(H58-I58,J58-I58)*INDEX('[1]2018_commission_structure-Start'!$A$21:$I$24,MATCH($E58,'[1]2018_commission_structure-Start'!$A$21:$A$24,0), MATCH(P$1,'[1]2018_commission_structure-Start'!$A$21:$I$21,0)),0)</f>
        <v>0</v>
      </c>
      <c r="Q58" s="26">
        <f>IF($H58&gt;J58,MIN($H58-J58,K58-J58)*INDEX('[1]2018_commission_structure-Start'!$A$21:$I$24,MATCH($E58,'[1]2018_commission_structure-Start'!$A$21:$A$24,0), MATCH(Q$1,'[1]2018_commission_structure-Start'!$A$21:$I$21,0)),0)</f>
        <v>0</v>
      </c>
      <c r="R58" s="26">
        <f>IF($H58&gt;K58,MIN($H58-K58,L58-K58)*INDEX('[1]2018_commission_structure-Start'!$A$21:$I$24,MATCH($E58,'[1]2018_commission_structure-Start'!$A$21:$A$24,0), MATCH(R$1,'[1]2018_commission_structure-Start'!$A$21:$I$21,0)),0)</f>
        <v>0</v>
      </c>
      <c r="S58" s="26">
        <f>IF(H58&gt;L58,(H58-L58)*INDEX('[1]2018_commission_structure-Start'!$A$21:$I$24,MATCH($E58,'[1]2018_commission_structure-Start'!$A$21:$A$24,0),MATCH(S$1,'[1]2018_commission_structure-Start'!$A$21:$I$21,0)),0)</f>
        <v>0</v>
      </c>
      <c r="T58" s="28">
        <f t="shared" si="6"/>
        <v>91548.15</v>
      </c>
      <c r="U58" s="28">
        <f t="shared" si="7"/>
        <v>196095.15</v>
      </c>
      <c r="V58" s="28">
        <f>MIN(H58,I58)*INDEX('[1]2018_commission_structure-Start'!$A$15:$J$18,MATCH($E58,'[1]2018_commission_structure-Start'!$A$15:$A$18,0),MATCH(V$1,'[1]2018_commission_structure-Start'!$A$15:$J$15,0))</f>
        <v>91548.15</v>
      </c>
      <c r="W58" s="26">
        <f>IF($H58&gt;I58,MIN($H58-I58,J58-I58)*INDEX('[1]2018_commission_structure-Start'!$A$15:$J$18,MATCH($E58,'[1]2018_commission_structure-Start'!$A$15:$A$18,0),MATCH(W$1,'[1]2018_commission_structure-Start'!$A$15:$J$15,0)),0)</f>
        <v>0</v>
      </c>
      <c r="X58" s="26">
        <f>IF($H58&gt;J58,MIN($H58-J58,K58-J58)*INDEX('[1]2018_commission_structure-Start'!$A$15:$J$18,MATCH($E58,'[1]2018_commission_structure-Start'!$A$15:$A$18,0),MATCH(X$1,'[1]2018_commission_structure-Start'!$A$15:$J$15,0)),0)</f>
        <v>0</v>
      </c>
      <c r="Y58" s="26">
        <f>IF($H58&gt;K58,MIN($H58-K58,L58-K58)*INDEX('[1]2018_commission_structure-Start'!$A$15:$J$18,MATCH($E58,'[1]2018_commission_structure-Start'!$A$15:$A$18,0),MATCH(Y$1,'[1]2018_commission_structure-Start'!$A$15:$J$15,0)),0)</f>
        <v>0</v>
      </c>
      <c r="Z58" s="26">
        <f>IF(H58&gt;L58,(H58-L58)*INDEX('[1]2018_commission_structure-Start'!$A$21:$I$24,MATCH($E58,'[1]2018_commission_structure-Start'!$A$21:$A$24,0),MATCH(Z$1,'[1]2018_commission_structure-Start'!$A$21:$I$21,0)),0)</f>
        <v>0</v>
      </c>
      <c r="AA58" s="28">
        <f t="shared" si="8"/>
        <v>91548.15</v>
      </c>
      <c r="AB58" s="28">
        <f t="shared" si="9"/>
        <v>196095.15</v>
      </c>
    </row>
    <row r="59" spans="1:28" x14ac:dyDescent="0.2">
      <c r="A59" s="25" t="str">
        <f t="shared" si="0"/>
        <v>Ruthi Torrance</v>
      </c>
      <c r="B59" s="25">
        <v>6214787945</v>
      </c>
      <c r="C59" s="25" t="s">
        <v>121</v>
      </c>
      <c r="D59" s="25" t="s">
        <v>122</v>
      </c>
      <c r="E59" s="25" t="s">
        <v>29</v>
      </c>
      <c r="F59" s="25">
        <v>63850</v>
      </c>
      <c r="G59" s="25">
        <f>COUNTIF([1]deals_closed!D:D,B59)</f>
        <v>19</v>
      </c>
      <c r="H59" s="26">
        <f>SUMIF([1]deals_closed!D:D,B59,[1]deals_closed!C:C)</f>
        <v>743904</v>
      </c>
      <c r="I59" s="26">
        <f>VLOOKUP(E59,'[1]2018_commission_structure-Start'!$A$22:$I$24,9,FALSE)</f>
        <v>600000</v>
      </c>
      <c r="J59" s="26">
        <f t="shared" si="1"/>
        <v>750000</v>
      </c>
      <c r="K59" s="26">
        <f t="shared" si="2"/>
        <v>900000</v>
      </c>
      <c r="L59" s="26">
        <f t="shared" si="3"/>
        <v>1200000</v>
      </c>
      <c r="M59" s="27">
        <f t="shared" si="4"/>
        <v>1.2398400000000001</v>
      </c>
      <c r="N59" s="25" t="str">
        <f t="shared" si="5"/>
        <v>100-125%</v>
      </c>
      <c r="O59" s="28">
        <f>MIN(H59,I59)*INDEX('[1]2018_commission_structure-Start'!$A$21:$I$24,MATCH($E59,'[1]2018_commission_structure-Start'!$A$21:$A$24,0),MATCH(O$1,'[1]2018_commission_structure-Start'!$A$21:$I$21,0))</f>
        <v>78000</v>
      </c>
      <c r="P59" s="26">
        <f>IF(H59&gt;I59,MIN(H59-I59,J59-I59)*INDEX('[1]2018_commission_structure-Start'!$A$21:$I$24,MATCH($E59,'[1]2018_commission_structure-Start'!$A$21:$A$24,0), MATCH(P$1,'[1]2018_commission_structure-Start'!$A$21:$I$21,0)),0)</f>
        <v>24463.68</v>
      </c>
      <c r="Q59" s="26">
        <f>IF($H59&gt;J59,MIN($H59-J59,K59-J59)*INDEX('[1]2018_commission_structure-Start'!$A$21:$I$24,MATCH($E59,'[1]2018_commission_structure-Start'!$A$21:$A$24,0), MATCH(Q$1,'[1]2018_commission_structure-Start'!$A$21:$I$21,0)),0)</f>
        <v>0</v>
      </c>
      <c r="R59" s="26">
        <f>IF($H59&gt;K59,MIN($H59-K59,L59-K59)*INDEX('[1]2018_commission_structure-Start'!$A$21:$I$24,MATCH($E59,'[1]2018_commission_structure-Start'!$A$21:$A$24,0), MATCH(R$1,'[1]2018_commission_structure-Start'!$A$21:$I$21,0)),0)</f>
        <v>0</v>
      </c>
      <c r="S59" s="26">
        <f>IF(H59&gt;L59,(H59-L59)*INDEX('[1]2018_commission_structure-Start'!$A$21:$I$24,MATCH($E59,'[1]2018_commission_structure-Start'!$A$21:$A$24,0),MATCH(S$1,'[1]2018_commission_structure-Start'!$A$21:$I$21,0)),0)</f>
        <v>0</v>
      </c>
      <c r="T59" s="28">
        <f t="shared" si="6"/>
        <v>102463.67999999999</v>
      </c>
      <c r="U59" s="28">
        <f t="shared" si="7"/>
        <v>166313.68</v>
      </c>
      <c r="V59" s="28">
        <f>MIN(H59,I59)*INDEX('[1]2018_commission_structure-Start'!$A$15:$J$18,MATCH($E59,'[1]2018_commission_structure-Start'!$A$15:$A$18,0),MATCH(V$1,'[1]2018_commission_structure-Start'!$A$15:$J$15,0))</f>
        <v>90000</v>
      </c>
      <c r="W59" s="26">
        <f>IF($H59&gt;I59,MIN($H59-I59,J59-I59)*INDEX('[1]2018_commission_structure-Start'!$A$15:$J$18,MATCH($E59,'[1]2018_commission_structure-Start'!$A$15:$A$18,0),MATCH(W$1,'[1]2018_commission_structure-Start'!$A$15:$J$15,0)),0)</f>
        <v>25902.719999999998</v>
      </c>
      <c r="X59" s="26">
        <f>IF($H59&gt;J59,MIN($H59-J59,K59-J59)*INDEX('[1]2018_commission_structure-Start'!$A$15:$J$18,MATCH($E59,'[1]2018_commission_structure-Start'!$A$15:$A$18,0),MATCH(X$1,'[1]2018_commission_structure-Start'!$A$15:$J$15,0)),0)</f>
        <v>0</v>
      </c>
      <c r="Y59" s="26">
        <f>IF($H59&gt;K59,MIN($H59-K59,L59-K59)*INDEX('[1]2018_commission_structure-Start'!$A$15:$J$18,MATCH($E59,'[1]2018_commission_structure-Start'!$A$15:$A$18,0),MATCH(Y$1,'[1]2018_commission_structure-Start'!$A$15:$J$15,0)),0)</f>
        <v>0</v>
      </c>
      <c r="Z59" s="26">
        <f>IF(H59&gt;L59,(H59-L59)*INDEX('[1]2018_commission_structure-Start'!$A$21:$I$24,MATCH($E59,'[1]2018_commission_structure-Start'!$A$21:$A$24,0),MATCH(Z$1,'[1]2018_commission_structure-Start'!$A$21:$I$21,0)),0)</f>
        <v>0</v>
      </c>
      <c r="AA59" s="28">
        <f t="shared" si="8"/>
        <v>115902.72</v>
      </c>
      <c r="AB59" s="28">
        <f t="shared" si="9"/>
        <v>179752.72</v>
      </c>
    </row>
    <row r="60" spans="1:28" x14ac:dyDescent="0.2">
      <c r="A60" s="25" t="str">
        <f t="shared" si="0"/>
        <v>Georgiana Nutten</v>
      </c>
      <c r="B60" s="25">
        <v>8346855079</v>
      </c>
      <c r="C60" s="25" t="s">
        <v>123</v>
      </c>
      <c r="D60" s="25" t="s">
        <v>124</v>
      </c>
      <c r="E60" s="25" t="s">
        <v>7</v>
      </c>
      <c r="F60" s="25">
        <v>37411</v>
      </c>
      <c r="G60" s="25">
        <f>COUNTIF([1]deals_closed!D:D,B60)</f>
        <v>23</v>
      </c>
      <c r="H60" s="26">
        <f>SUMIF([1]deals_closed!D:D,B60,[1]deals_closed!C:C)</f>
        <v>644872</v>
      </c>
      <c r="I60" s="26">
        <f>VLOOKUP(E60,'[1]2018_commission_structure-Start'!$A$22:$I$24,9,FALSE)</f>
        <v>500000</v>
      </c>
      <c r="J60" s="26">
        <f t="shared" si="1"/>
        <v>625000</v>
      </c>
      <c r="K60" s="26">
        <f t="shared" si="2"/>
        <v>750000</v>
      </c>
      <c r="L60" s="26">
        <f t="shared" si="3"/>
        <v>1000000</v>
      </c>
      <c r="M60" s="27">
        <f t="shared" si="4"/>
        <v>1.289744</v>
      </c>
      <c r="N60" s="25" t="str">
        <f t="shared" si="5"/>
        <v>125-150%</v>
      </c>
      <c r="O60" s="28">
        <f>MIN(H60,I60)*INDEX('[1]2018_commission_structure-Start'!$A$21:$I$24,MATCH($E60,'[1]2018_commission_structure-Start'!$A$21:$A$24,0),MATCH(O$1,'[1]2018_commission_structure-Start'!$A$21:$I$21,0))</f>
        <v>50000</v>
      </c>
      <c r="P60" s="26">
        <f>IF(H60&gt;I60,MIN(H60-I60,J60-I60)*INDEX('[1]2018_commission_structure-Start'!$A$21:$I$24,MATCH($E60,'[1]2018_commission_structure-Start'!$A$21:$A$24,0), MATCH(P$1,'[1]2018_commission_structure-Start'!$A$21:$I$21,0)),0)</f>
        <v>18750</v>
      </c>
      <c r="Q60" s="26">
        <f>IF($H60&gt;J60,MIN($H60-J60,K60-J60)*INDEX('[1]2018_commission_structure-Start'!$A$21:$I$24,MATCH($E60,'[1]2018_commission_structure-Start'!$A$21:$A$24,0), MATCH(Q$1,'[1]2018_commission_structure-Start'!$A$21:$I$21,0)),0)</f>
        <v>3576.96</v>
      </c>
      <c r="R60" s="26">
        <f>IF($H60&gt;K60,MIN($H60-K60,L60-K60)*INDEX('[1]2018_commission_structure-Start'!$A$21:$I$24,MATCH($E60,'[1]2018_commission_structure-Start'!$A$21:$A$24,0), MATCH(R$1,'[1]2018_commission_structure-Start'!$A$21:$I$21,0)),0)</f>
        <v>0</v>
      </c>
      <c r="S60" s="26">
        <f>IF(H60&gt;L60,(H60-L60)*INDEX('[1]2018_commission_structure-Start'!$A$21:$I$24,MATCH($E60,'[1]2018_commission_structure-Start'!$A$21:$A$24,0),MATCH(S$1,'[1]2018_commission_structure-Start'!$A$21:$I$21,0)),0)</f>
        <v>0</v>
      </c>
      <c r="T60" s="28">
        <f t="shared" si="6"/>
        <v>72326.960000000006</v>
      </c>
      <c r="U60" s="28">
        <f t="shared" si="7"/>
        <v>109737.96</v>
      </c>
      <c r="V60" s="28">
        <f>MIN(H60,I60)*INDEX('[1]2018_commission_structure-Start'!$A$15:$J$18,MATCH($E60,'[1]2018_commission_structure-Start'!$A$15:$A$18,0),MATCH(V$1,'[1]2018_commission_structure-Start'!$A$15:$J$15,0))</f>
        <v>60000</v>
      </c>
      <c r="W60" s="26">
        <f>IF($H60&gt;I60,MIN($H60-I60,J60-I60)*INDEX('[1]2018_commission_structure-Start'!$A$15:$J$18,MATCH($E60,'[1]2018_commission_structure-Start'!$A$15:$A$18,0),MATCH(W$1,'[1]2018_commission_structure-Start'!$A$15:$J$15,0)),0)</f>
        <v>21250</v>
      </c>
      <c r="X60" s="26">
        <f>IF($H60&gt;J60,MIN($H60-J60,K60-J60)*INDEX('[1]2018_commission_structure-Start'!$A$15:$J$18,MATCH($E60,'[1]2018_commission_structure-Start'!$A$15:$A$18,0),MATCH(X$1,'[1]2018_commission_structure-Start'!$A$15:$J$15,0)),0)</f>
        <v>3974.4</v>
      </c>
      <c r="Y60" s="26">
        <f>IF($H60&gt;K60,MIN($H60-K60,L60-K60)*INDEX('[1]2018_commission_structure-Start'!$A$15:$J$18,MATCH($E60,'[1]2018_commission_structure-Start'!$A$15:$A$18,0),MATCH(Y$1,'[1]2018_commission_structure-Start'!$A$15:$J$15,0)),0)</f>
        <v>0</v>
      </c>
      <c r="Z60" s="26">
        <f>IF(H60&gt;L60,(H60-L60)*INDEX('[1]2018_commission_structure-Start'!$A$21:$I$24,MATCH($E60,'[1]2018_commission_structure-Start'!$A$21:$A$24,0),MATCH(Z$1,'[1]2018_commission_structure-Start'!$A$21:$I$21,0)),0)</f>
        <v>0</v>
      </c>
      <c r="AA60" s="28">
        <f t="shared" si="8"/>
        <v>85224.4</v>
      </c>
      <c r="AB60" s="28">
        <f t="shared" si="9"/>
        <v>122635.4</v>
      </c>
    </row>
    <row r="61" spans="1:28" x14ac:dyDescent="0.2">
      <c r="A61" s="25" t="str">
        <f t="shared" si="0"/>
        <v>Diane Corben</v>
      </c>
      <c r="B61" s="25">
        <v>8644362151</v>
      </c>
      <c r="C61" s="25" t="s">
        <v>125</v>
      </c>
      <c r="D61" s="25" t="s">
        <v>126</v>
      </c>
      <c r="E61" s="25" t="s">
        <v>10</v>
      </c>
      <c r="F61" s="25">
        <v>95999</v>
      </c>
      <c r="G61" s="25">
        <f>COUNTIF([1]deals_closed!D:D,B61)</f>
        <v>20</v>
      </c>
      <c r="H61" s="26">
        <f>SUMIF([1]deals_closed!D:D,B61,[1]deals_closed!C:C)</f>
        <v>827180</v>
      </c>
      <c r="I61" s="26">
        <f>VLOOKUP(E61,'[1]2018_commission_structure-Start'!$A$22:$I$24,9,FALSE)</f>
        <v>750000</v>
      </c>
      <c r="J61" s="26">
        <f t="shared" si="1"/>
        <v>937500</v>
      </c>
      <c r="K61" s="26">
        <f t="shared" si="2"/>
        <v>1125000</v>
      </c>
      <c r="L61" s="26">
        <f t="shared" si="3"/>
        <v>1500000</v>
      </c>
      <c r="M61" s="27">
        <f t="shared" si="4"/>
        <v>1.1029066666666667</v>
      </c>
      <c r="N61" s="25" t="str">
        <f t="shared" si="5"/>
        <v>100-125%</v>
      </c>
      <c r="O61" s="28">
        <f>MIN(H61,I61)*INDEX('[1]2018_commission_structure-Start'!$A$21:$I$24,MATCH($E61,'[1]2018_commission_structure-Start'!$A$21:$A$24,0),MATCH(O$1,'[1]2018_commission_structure-Start'!$A$21:$I$21,0))</f>
        <v>112500</v>
      </c>
      <c r="P61" s="26">
        <f>IF(H61&gt;I61,MIN(H61-I61,J61-I61)*INDEX('[1]2018_commission_structure-Start'!$A$21:$I$24,MATCH($E61,'[1]2018_commission_structure-Start'!$A$21:$A$24,0), MATCH(P$1,'[1]2018_commission_structure-Start'!$A$21:$I$21,0)),0)</f>
        <v>14664.2</v>
      </c>
      <c r="Q61" s="26">
        <f>IF($H61&gt;J61,MIN($H61-J61,K61-J61)*INDEX('[1]2018_commission_structure-Start'!$A$21:$I$24,MATCH($E61,'[1]2018_commission_structure-Start'!$A$21:$A$24,0), MATCH(Q$1,'[1]2018_commission_structure-Start'!$A$21:$I$21,0)),0)</f>
        <v>0</v>
      </c>
      <c r="R61" s="26">
        <f>IF($H61&gt;K61,MIN($H61-K61,L61-K61)*INDEX('[1]2018_commission_structure-Start'!$A$21:$I$24,MATCH($E61,'[1]2018_commission_structure-Start'!$A$21:$A$24,0), MATCH(R$1,'[1]2018_commission_structure-Start'!$A$21:$I$21,0)),0)</f>
        <v>0</v>
      </c>
      <c r="S61" s="26">
        <f>IF(H61&gt;L61,(H61-L61)*INDEX('[1]2018_commission_structure-Start'!$A$21:$I$24,MATCH($E61,'[1]2018_commission_structure-Start'!$A$21:$A$24,0),MATCH(S$1,'[1]2018_commission_structure-Start'!$A$21:$I$21,0)),0)</f>
        <v>0</v>
      </c>
      <c r="T61" s="28">
        <f t="shared" si="6"/>
        <v>127164.2</v>
      </c>
      <c r="U61" s="28">
        <f t="shared" si="7"/>
        <v>223163.2</v>
      </c>
      <c r="V61" s="28">
        <f>MIN(H61,I61)*INDEX('[1]2018_commission_structure-Start'!$A$15:$J$18,MATCH($E61,'[1]2018_commission_structure-Start'!$A$15:$A$18,0),MATCH(V$1,'[1]2018_commission_structure-Start'!$A$15:$J$15,0))</f>
        <v>112500</v>
      </c>
      <c r="W61" s="26">
        <f>IF($H61&gt;I61,MIN($H61-I61,J61-I61)*INDEX('[1]2018_commission_structure-Start'!$A$15:$J$18,MATCH($E61,'[1]2018_commission_structure-Start'!$A$15:$A$18,0),MATCH(W$1,'[1]2018_commission_structure-Start'!$A$15:$J$15,0)),0)</f>
        <v>16979.599999999999</v>
      </c>
      <c r="X61" s="26">
        <f>IF($H61&gt;J61,MIN($H61-J61,K61-J61)*INDEX('[1]2018_commission_structure-Start'!$A$15:$J$18,MATCH($E61,'[1]2018_commission_structure-Start'!$A$15:$A$18,0),MATCH(X$1,'[1]2018_commission_structure-Start'!$A$15:$J$15,0)),0)</f>
        <v>0</v>
      </c>
      <c r="Y61" s="26">
        <f>IF($H61&gt;K61,MIN($H61-K61,L61-K61)*INDEX('[1]2018_commission_structure-Start'!$A$15:$J$18,MATCH($E61,'[1]2018_commission_structure-Start'!$A$15:$A$18,0),MATCH(Y$1,'[1]2018_commission_structure-Start'!$A$15:$J$15,0)),0)</f>
        <v>0</v>
      </c>
      <c r="Z61" s="26">
        <f>IF(H61&gt;L61,(H61-L61)*INDEX('[1]2018_commission_structure-Start'!$A$21:$I$24,MATCH($E61,'[1]2018_commission_structure-Start'!$A$21:$A$24,0),MATCH(Z$1,'[1]2018_commission_structure-Start'!$A$21:$I$21,0)),0)</f>
        <v>0</v>
      </c>
      <c r="AA61" s="28">
        <f t="shared" si="8"/>
        <v>129479.6</v>
      </c>
      <c r="AB61" s="28">
        <f t="shared" si="9"/>
        <v>225478.6</v>
      </c>
    </row>
    <row r="62" spans="1:28" x14ac:dyDescent="0.2">
      <c r="A62" s="25" t="str">
        <f t="shared" si="0"/>
        <v>Joletta Lounds</v>
      </c>
      <c r="B62" s="25">
        <v>5948190226</v>
      </c>
      <c r="C62" s="25" t="s">
        <v>127</v>
      </c>
      <c r="D62" s="25" t="s">
        <v>128</v>
      </c>
      <c r="E62" s="25" t="s">
        <v>7</v>
      </c>
      <c r="F62" s="25">
        <v>41088</v>
      </c>
      <c r="G62" s="25">
        <f>COUNTIF([1]deals_closed!D:D,B62)</f>
        <v>22</v>
      </c>
      <c r="H62" s="26">
        <f>SUMIF([1]deals_closed!D:D,B62,[1]deals_closed!C:C)</f>
        <v>699928</v>
      </c>
      <c r="I62" s="26">
        <f>VLOOKUP(E62,'[1]2018_commission_structure-Start'!$A$22:$I$24,9,FALSE)</f>
        <v>500000</v>
      </c>
      <c r="J62" s="26">
        <f t="shared" si="1"/>
        <v>625000</v>
      </c>
      <c r="K62" s="26">
        <f t="shared" si="2"/>
        <v>750000</v>
      </c>
      <c r="L62" s="26">
        <f t="shared" si="3"/>
        <v>1000000</v>
      </c>
      <c r="M62" s="27">
        <f t="shared" si="4"/>
        <v>1.399856</v>
      </c>
      <c r="N62" s="25" t="str">
        <f t="shared" si="5"/>
        <v>125-150%</v>
      </c>
      <c r="O62" s="28">
        <f>MIN(H62,I62)*INDEX('[1]2018_commission_structure-Start'!$A$21:$I$24,MATCH($E62,'[1]2018_commission_structure-Start'!$A$21:$A$24,0),MATCH(O$1,'[1]2018_commission_structure-Start'!$A$21:$I$21,0))</f>
        <v>50000</v>
      </c>
      <c r="P62" s="26">
        <f>IF(H62&gt;I62,MIN(H62-I62,J62-I62)*INDEX('[1]2018_commission_structure-Start'!$A$21:$I$24,MATCH($E62,'[1]2018_commission_structure-Start'!$A$21:$A$24,0), MATCH(P$1,'[1]2018_commission_structure-Start'!$A$21:$I$21,0)),0)</f>
        <v>18750</v>
      </c>
      <c r="Q62" s="26">
        <f>IF($H62&gt;J62,MIN($H62-J62,K62-J62)*INDEX('[1]2018_commission_structure-Start'!$A$21:$I$24,MATCH($E62,'[1]2018_commission_structure-Start'!$A$21:$A$24,0), MATCH(Q$1,'[1]2018_commission_structure-Start'!$A$21:$I$21,0)),0)</f>
        <v>13487.039999999999</v>
      </c>
      <c r="R62" s="26">
        <f>IF($H62&gt;K62,MIN($H62-K62,L62-K62)*INDEX('[1]2018_commission_structure-Start'!$A$21:$I$24,MATCH($E62,'[1]2018_commission_structure-Start'!$A$21:$A$24,0), MATCH(R$1,'[1]2018_commission_structure-Start'!$A$21:$I$21,0)),0)</f>
        <v>0</v>
      </c>
      <c r="S62" s="26">
        <f>IF(H62&gt;L62,(H62-L62)*INDEX('[1]2018_commission_structure-Start'!$A$21:$I$24,MATCH($E62,'[1]2018_commission_structure-Start'!$A$21:$A$24,0),MATCH(S$1,'[1]2018_commission_structure-Start'!$A$21:$I$21,0)),0)</f>
        <v>0</v>
      </c>
      <c r="T62" s="28">
        <f t="shared" si="6"/>
        <v>82237.039999999994</v>
      </c>
      <c r="U62" s="28">
        <f t="shared" si="7"/>
        <v>123325.04</v>
      </c>
      <c r="V62" s="28">
        <f>MIN(H62,I62)*INDEX('[1]2018_commission_structure-Start'!$A$15:$J$18,MATCH($E62,'[1]2018_commission_structure-Start'!$A$15:$A$18,0),MATCH(V$1,'[1]2018_commission_structure-Start'!$A$15:$J$15,0))</f>
        <v>60000</v>
      </c>
      <c r="W62" s="26">
        <f>IF($H62&gt;I62,MIN($H62-I62,J62-I62)*INDEX('[1]2018_commission_structure-Start'!$A$15:$J$18,MATCH($E62,'[1]2018_commission_structure-Start'!$A$15:$A$18,0),MATCH(W$1,'[1]2018_commission_structure-Start'!$A$15:$J$15,0)),0)</f>
        <v>21250</v>
      </c>
      <c r="X62" s="26">
        <f>IF($H62&gt;J62,MIN($H62-J62,K62-J62)*INDEX('[1]2018_commission_structure-Start'!$A$15:$J$18,MATCH($E62,'[1]2018_commission_structure-Start'!$A$15:$A$18,0),MATCH(X$1,'[1]2018_commission_structure-Start'!$A$15:$J$15,0)),0)</f>
        <v>14985.6</v>
      </c>
      <c r="Y62" s="26">
        <f>IF($H62&gt;K62,MIN($H62-K62,L62-K62)*INDEX('[1]2018_commission_structure-Start'!$A$15:$J$18,MATCH($E62,'[1]2018_commission_structure-Start'!$A$15:$A$18,0),MATCH(Y$1,'[1]2018_commission_structure-Start'!$A$15:$J$15,0)),0)</f>
        <v>0</v>
      </c>
      <c r="Z62" s="26">
        <f>IF(H62&gt;L62,(H62-L62)*INDEX('[1]2018_commission_structure-Start'!$A$21:$I$24,MATCH($E62,'[1]2018_commission_structure-Start'!$A$21:$A$24,0),MATCH(Z$1,'[1]2018_commission_structure-Start'!$A$21:$I$21,0)),0)</f>
        <v>0</v>
      </c>
      <c r="AA62" s="28">
        <f t="shared" si="8"/>
        <v>96235.6</v>
      </c>
      <c r="AB62" s="28">
        <f t="shared" si="9"/>
        <v>137323.6</v>
      </c>
    </row>
    <row r="63" spans="1:28" x14ac:dyDescent="0.2">
      <c r="A63" s="25" t="str">
        <f t="shared" si="0"/>
        <v>Rochella Galland</v>
      </c>
      <c r="B63" s="25">
        <v>7367438190</v>
      </c>
      <c r="C63" s="25" t="s">
        <v>129</v>
      </c>
      <c r="D63" s="25" t="s">
        <v>130</v>
      </c>
      <c r="E63" s="25" t="s">
        <v>7</v>
      </c>
      <c r="F63" s="25">
        <v>47043</v>
      </c>
      <c r="G63" s="25">
        <f>COUNTIF([1]deals_closed!D:D,B63)</f>
        <v>24</v>
      </c>
      <c r="H63" s="26">
        <f>SUMIF([1]deals_closed!D:D,B63,[1]deals_closed!C:C)</f>
        <v>758395</v>
      </c>
      <c r="I63" s="26">
        <f>VLOOKUP(E63,'[1]2018_commission_structure-Start'!$A$22:$I$24,9,FALSE)</f>
        <v>500000</v>
      </c>
      <c r="J63" s="26">
        <f t="shared" si="1"/>
        <v>625000</v>
      </c>
      <c r="K63" s="26">
        <f t="shared" si="2"/>
        <v>750000</v>
      </c>
      <c r="L63" s="26">
        <f t="shared" si="3"/>
        <v>1000000</v>
      </c>
      <c r="M63" s="27">
        <f t="shared" si="4"/>
        <v>1.5167900000000001</v>
      </c>
      <c r="N63" s="25" t="str">
        <f t="shared" si="5"/>
        <v>150-200%</v>
      </c>
      <c r="O63" s="28">
        <f>MIN(H63,I63)*INDEX('[1]2018_commission_structure-Start'!$A$21:$I$24,MATCH($E63,'[1]2018_commission_structure-Start'!$A$21:$A$24,0),MATCH(O$1,'[1]2018_commission_structure-Start'!$A$21:$I$21,0))</f>
        <v>50000</v>
      </c>
      <c r="P63" s="26">
        <f>IF(H63&gt;I63,MIN(H63-I63,J63-I63)*INDEX('[1]2018_commission_structure-Start'!$A$21:$I$24,MATCH($E63,'[1]2018_commission_structure-Start'!$A$21:$A$24,0), MATCH(P$1,'[1]2018_commission_structure-Start'!$A$21:$I$21,0)),0)</f>
        <v>18750</v>
      </c>
      <c r="Q63" s="26">
        <f>IF($H63&gt;J63,MIN($H63-J63,K63-J63)*INDEX('[1]2018_commission_structure-Start'!$A$21:$I$24,MATCH($E63,'[1]2018_commission_structure-Start'!$A$21:$A$24,0), MATCH(Q$1,'[1]2018_commission_structure-Start'!$A$21:$I$21,0)),0)</f>
        <v>22500</v>
      </c>
      <c r="R63" s="26">
        <f>IF($H63&gt;K63,MIN($H63-K63,L63-K63)*INDEX('[1]2018_commission_structure-Start'!$A$21:$I$24,MATCH($E63,'[1]2018_commission_structure-Start'!$A$21:$A$24,0), MATCH(R$1,'[1]2018_commission_structure-Start'!$A$21:$I$21,0)),0)</f>
        <v>1846.9</v>
      </c>
      <c r="S63" s="26">
        <f>IF(H63&gt;L63,(H63-L63)*INDEX('[1]2018_commission_structure-Start'!$A$21:$I$24,MATCH($E63,'[1]2018_commission_structure-Start'!$A$21:$A$24,0),MATCH(S$1,'[1]2018_commission_structure-Start'!$A$21:$I$21,0)),0)</f>
        <v>0</v>
      </c>
      <c r="T63" s="28">
        <f t="shared" si="6"/>
        <v>93096.9</v>
      </c>
      <c r="U63" s="28">
        <f t="shared" si="7"/>
        <v>140139.9</v>
      </c>
      <c r="V63" s="28">
        <f>MIN(H63,I63)*INDEX('[1]2018_commission_structure-Start'!$A$15:$J$18,MATCH($E63,'[1]2018_commission_structure-Start'!$A$15:$A$18,0),MATCH(V$1,'[1]2018_commission_structure-Start'!$A$15:$J$15,0))</f>
        <v>60000</v>
      </c>
      <c r="W63" s="26">
        <f>IF($H63&gt;I63,MIN($H63-I63,J63-I63)*INDEX('[1]2018_commission_structure-Start'!$A$15:$J$18,MATCH($E63,'[1]2018_commission_structure-Start'!$A$15:$A$18,0),MATCH(W$1,'[1]2018_commission_structure-Start'!$A$15:$J$15,0)),0)</f>
        <v>21250</v>
      </c>
      <c r="X63" s="26">
        <f>IF($H63&gt;J63,MIN($H63-J63,K63-J63)*INDEX('[1]2018_commission_structure-Start'!$A$15:$J$18,MATCH($E63,'[1]2018_commission_structure-Start'!$A$15:$A$18,0),MATCH(X$1,'[1]2018_commission_structure-Start'!$A$15:$J$15,0)),0)</f>
        <v>25000</v>
      </c>
      <c r="Y63" s="26">
        <f>IF($H63&gt;K63,MIN($H63-K63,L63-K63)*INDEX('[1]2018_commission_structure-Start'!$A$15:$J$18,MATCH($E63,'[1]2018_commission_structure-Start'!$A$15:$A$18,0),MATCH(Y$1,'[1]2018_commission_structure-Start'!$A$15:$J$15,0)),0)</f>
        <v>1846.9</v>
      </c>
      <c r="Z63" s="26">
        <f>IF(H63&gt;L63,(H63-L63)*INDEX('[1]2018_commission_structure-Start'!$A$21:$I$24,MATCH($E63,'[1]2018_commission_structure-Start'!$A$21:$A$24,0),MATCH(Z$1,'[1]2018_commission_structure-Start'!$A$21:$I$21,0)),0)</f>
        <v>0</v>
      </c>
      <c r="AA63" s="28">
        <f t="shared" si="8"/>
        <v>108096.9</v>
      </c>
      <c r="AB63" s="28">
        <f t="shared" si="9"/>
        <v>155139.9</v>
      </c>
    </row>
    <row r="64" spans="1:28" x14ac:dyDescent="0.2">
      <c r="A64" s="25" t="str">
        <f t="shared" si="0"/>
        <v>Timmie Howis</v>
      </c>
      <c r="B64" s="25">
        <v>9624054975</v>
      </c>
      <c r="C64" s="25" t="s">
        <v>131</v>
      </c>
      <c r="D64" s="25" t="s">
        <v>132</v>
      </c>
      <c r="E64" s="25" t="s">
        <v>29</v>
      </c>
      <c r="F64" s="25">
        <v>73192</v>
      </c>
      <c r="G64" s="25">
        <f>COUNTIF([1]deals_closed!D:D,B64)</f>
        <v>24</v>
      </c>
      <c r="H64" s="26">
        <f>SUMIF([1]deals_closed!D:D,B64,[1]deals_closed!C:C)</f>
        <v>911285</v>
      </c>
      <c r="I64" s="26">
        <f>VLOOKUP(E64,'[1]2018_commission_structure-Start'!$A$22:$I$24,9,FALSE)</f>
        <v>600000</v>
      </c>
      <c r="J64" s="26">
        <f t="shared" si="1"/>
        <v>750000</v>
      </c>
      <c r="K64" s="26">
        <f t="shared" si="2"/>
        <v>900000</v>
      </c>
      <c r="L64" s="26">
        <f t="shared" si="3"/>
        <v>1200000</v>
      </c>
      <c r="M64" s="27">
        <f t="shared" si="4"/>
        <v>1.5188083333333333</v>
      </c>
      <c r="N64" s="25" t="str">
        <f t="shared" si="5"/>
        <v>150-200%</v>
      </c>
      <c r="O64" s="28">
        <f>MIN(H64,I64)*INDEX('[1]2018_commission_structure-Start'!$A$21:$I$24,MATCH($E64,'[1]2018_commission_structure-Start'!$A$21:$A$24,0),MATCH(O$1,'[1]2018_commission_structure-Start'!$A$21:$I$21,0))</f>
        <v>78000</v>
      </c>
      <c r="P64" s="26">
        <f>IF(H64&gt;I64,MIN(H64-I64,J64-I64)*INDEX('[1]2018_commission_structure-Start'!$A$21:$I$24,MATCH($E64,'[1]2018_commission_structure-Start'!$A$21:$A$24,0), MATCH(P$1,'[1]2018_commission_structure-Start'!$A$21:$I$21,0)),0)</f>
        <v>25500.000000000004</v>
      </c>
      <c r="Q64" s="26">
        <f>IF($H64&gt;J64,MIN($H64-J64,K64-J64)*INDEX('[1]2018_commission_structure-Start'!$A$21:$I$24,MATCH($E64,'[1]2018_commission_structure-Start'!$A$21:$A$24,0), MATCH(Q$1,'[1]2018_commission_structure-Start'!$A$21:$I$21,0)),0)</f>
        <v>31500</v>
      </c>
      <c r="R64" s="26">
        <f>IF($H64&gt;K64,MIN($H64-K64,L64-K64)*INDEX('[1]2018_commission_structure-Start'!$A$21:$I$24,MATCH($E64,'[1]2018_commission_structure-Start'!$A$21:$A$24,0), MATCH(R$1,'[1]2018_commission_structure-Start'!$A$21:$I$21,0)),0)</f>
        <v>2934.1</v>
      </c>
      <c r="S64" s="26">
        <f>IF(H64&gt;L64,(H64-L64)*INDEX('[1]2018_commission_structure-Start'!$A$21:$I$24,MATCH($E64,'[1]2018_commission_structure-Start'!$A$21:$A$24,0),MATCH(S$1,'[1]2018_commission_structure-Start'!$A$21:$I$21,0)),0)</f>
        <v>0</v>
      </c>
      <c r="T64" s="28">
        <f t="shared" si="6"/>
        <v>137934.1</v>
      </c>
      <c r="U64" s="28">
        <f t="shared" si="7"/>
        <v>211126.1</v>
      </c>
      <c r="V64" s="28">
        <f>MIN(H64,I64)*INDEX('[1]2018_commission_structure-Start'!$A$15:$J$18,MATCH($E64,'[1]2018_commission_structure-Start'!$A$15:$A$18,0),MATCH(V$1,'[1]2018_commission_structure-Start'!$A$15:$J$15,0))</f>
        <v>90000</v>
      </c>
      <c r="W64" s="26">
        <f>IF($H64&gt;I64,MIN($H64-I64,J64-I64)*INDEX('[1]2018_commission_structure-Start'!$A$15:$J$18,MATCH($E64,'[1]2018_commission_structure-Start'!$A$15:$A$18,0),MATCH(W$1,'[1]2018_commission_structure-Start'!$A$15:$J$15,0)),0)</f>
        <v>27000</v>
      </c>
      <c r="X64" s="26">
        <f>IF($H64&gt;J64,MIN($H64-J64,K64-J64)*INDEX('[1]2018_commission_structure-Start'!$A$15:$J$18,MATCH($E64,'[1]2018_commission_structure-Start'!$A$15:$A$18,0),MATCH(X$1,'[1]2018_commission_structure-Start'!$A$15:$J$15,0)),0)</f>
        <v>37500</v>
      </c>
      <c r="Y64" s="26">
        <f>IF($H64&gt;K64,MIN($H64-K64,L64-K64)*INDEX('[1]2018_commission_structure-Start'!$A$15:$J$18,MATCH($E64,'[1]2018_commission_structure-Start'!$A$15:$A$18,0),MATCH(Y$1,'[1]2018_commission_structure-Start'!$A$15:$J$15,0)),0)</f>
        <v>3385.5</v>
      </c>
      <c r="Z64" s="26">
        <f>IF(H64&gt;L64,(H64-L64)*INDEX('[1]2018_commission_structure-Start'!$A$21:$I$24,MATCH($E64,'[1]2018_commission_structure-Start'!$A$21:$A$24,0),MATCH(Z$1,'[1]2018_commission_structure-Start'!$A$21:$I$21,0)),0)</f>
        <v>0</v>
      </c>
      <c r="AA64" s="28">
        <f t="shared" si="8"/>
        <v>157885.5</v>
      </c>
      <c r="AB64" s="28">
        <f t="shared" si="9"/>
        <v>231077.5</v>
      </c>
    </row>
    <row r="65" spans="1:28" x14ac:dyDescent="0.2">
      <c r="A65" s="25" t="str">
        <f t="shared" si="0"/>
        <v>Yolanthe Ingrey</v>
      </c>
      <c r="B65" s="25">
        <v>6084639828</v>
      </c>
      <c r="C65" s="25" t="s">
        <v>133</v>
      </c>
      <c r="D65" s="25" t="s">
        <v>134</v>
      </c>
      <c r="E65" s="25" t="s">
        <v>29</v>
      </c>
      <c r="F65" s="25">
        <v>67908</v>
      </c>
      <c r="G65" s="25">
        <f>COUNTIF([1]deals_closed!D:D,B65)</f>
        <v>24</v>
      </c>
      <c r="H65" s="26">
        <f>SUMIF([1]deals_closed!D:D,B65,[1]deals_closed!C:C)</f>
        <v>866306</v>
      </c>
      <c r="I65" s="26">
        <f>VLOOKUP(E65,'[1]2018_commission_structure-Start'!$A$22:$I$24,9,FALSE)</f>
        <v>600000</v>
      </c>
      <c r="J65" s="26">
        <f t="shared" si="1"/>
        <v>750000</v>
      </c>
      <c r="K65" s="26">
        <f t="shared" si="2"/>
        <v>900000</v>
      </c>
      <c r="L65" s="26">
        <f t="shared" si="3"/>
        <v>1200000</v>
      </c>
      <c r="M65" s="27">
        <f t="shared" si="4"/>
        <v>1.4438433333333334</v>
      </c>
      <c r="N65" s="25" t="str">
        <f t="shared" si="5"/>
        <v>125-150%</v>
      </c>
      <c r="O65" s="28">
        <f>MIN(H65,I65)*INDEX('[1]2018_commission_structure-Start'!$A$21:$I$24,MATCH($E65,'[1]2018_commission_structure-Start'!$A$21:$A$24,0),MATCH(O$1,'[1]2018_commission_structure-Start'!$A$21:$I$21,0))</f>
        <v>78000</v>
      </c>
      <c r="P65" s="26">
        <f>IF(H65&gt;I65,MIN(H65-I65,J65-I65)*INDEX('[1]2018_commission_structure-Start'!$A$21:$I$24,MATCH($E65,'[1]2018_commission_structure-Start'!$A$21:$A$24,0), MATCH(P$1,'[1]2018_commission_structure-Start'!$A$21:$I$21,0)),0)</f>
        <v>25500.000000000004</v>
      </c>
      <c r="Q65" s="26">
        <f>IF($H65&gt;J65,MIN($H65-J65,K65-J65)*INDEX('[1]2018_commission_structure-Start'!$A$21:$I$24,MATCH($E65,'[1]2018_commission_structure-Start'!$A$21:$A$24,0), MATCH(Q$1,'[1]2018_commission_structure-Start'!$A$21:$I$21,0)),0)</f>
        <v>24424.26</v>
      </c>
      <c r="R65" s="26">
        <f>IF($H65&gt;K65,MIN($H65-K65,L65-K65)*INDEX('[1]2018_commission_structure-Start'!$A$21:$I$24,MATCH($E65,'[1]2018_commission_structure-Start'!$A$21:$A$24,0), MATCH(R$1,'[1]2018_commission_structure-Start'!$A$21:$I$21,0)),0)</f>
        <v>0</v>
      </c>
      <c r="S65" s="26">
        <f>IF(H65&gt;L65,(H65-L65)*INDEX('[1]2018_commission_structure-Start'!$A$21:$I$24,MATCH($E65,'[1]2018_commission_structure-Start'!$A$21:$A$24,0),MATCH(S$1,'[1]2018_commission_structure-Start'!$A$21:$I$21,0)),0)</f>
        <v>0</v>
      </c>
      <c r="T65" s="28">
        <f t="shared" si="6"/>
        <v>127924.26</v>
      </c>
      <c r="U65" s="28">
        <f t="shared" si="7"/>
        <v>195832.26</v>
      </c>
      <c r="V65" s="28">
        <f>MIN(H65,I65)*INDEX('[1]2018_commission_structure-Start'!$A$15:$J$18,MATCH($E65,'[1]2018_commission_structure-Start'!$A$15:$A$18,0),MATCH(V$1,'[1]2018_commission_structure-Start'!$A$15:$J$15,0))</f>
        <v>90000</v>
      </c>
      <c r="W65" s="26">
        <f>IF($H65&gt;I65,MIN($H65-I65,J65-I65)*INDEX('[1]2018_commission_structure-Start'!$A$15:$J$18,MATCH($E65,'[1]2018_commission_structure-Start'!$A$15:$A$18,0),MATCH(W$1,'[1]2018_commission_structure-Start'!$A$15:$J$15,0)),0)</f>
        <v>27000</v>
      </c>
      <c r="X65" s="26">
        <f>IF($H65&gt;J65,MIN($H65-J65,K65-J65)*INDEX('[1]2018_commission_structure-Start'!$A$15:$J$18,MATCH($E65,'[1]2018_commission_structure-Start'!$A$15:$A$18,0),MATCH(X$1,'[1]2018_commission_structure-Start'!$A$15:$J$15,0)),0)</f>
        <v>29076.5</v>
      </c>
      <c r="Y65" s="26">
        <f>IF($H65&gt;K65,MIN($H65-K65,L65-K65)*INDEX('[1]2018_commission_structure-Start'!$A$15:$J$18,MATCH($E65,'[1]2018_commission_structure-Start'!$A$15:$A$18,0),MATCH(Y$1,'[1]2018_commission_structure-Start'!$A$15:$J$15,0)),0)</f>
        <v>0</v>
      </c>
      <c r="Z65" s="26">
        <f>IF(H65&gt;L65,(H65-L65)*INDEX('[1]2018_commission_structure-Start'!$A$21:$I$24,MATCH($E65,'[1]2018_commission_structure-Start'!$A$21:$A$24,0),MATCH(Z$1,'[1]2018_commission_structure-Start'!$A$21:$I$21,0)),0)</f>
        <v>0</v>
      </c>
      <c r="AA65" s="28">
        <f t="shared" si="8"/>
        <v>146076.5</v>
      </c>
      <c r="AB65" s="28">
        <f t="shared" si="9"/>
        <v>213984.5</v>
      </c>
    </row>
    <row r="66" spans="1:28" x14ac:dyDescent="0.2">
      <c r="A66" s="25" t="str">
        <f t="shared" ref="A66:A129" si="10">C66&amp;" "&amp;D66</f>
        <v>Beatrice Watkin</v>
      </c>
      <c r="B66" s="25">
        <v>2547511673</v>
      </c>
      <c r="C66" s="25" t="s">
        <v>135</v>
      </c>
      <c r="D66" s="25" t="s">
        <v>136</v>
      </c>
      <c r="E66" s="25" t="s">
        <v>29</v>
      </c>
      <c r="F66" s="25">
        <v>71416</v>
      </c>
      <c r="G66" s="25">
        <f>COUNTIF([1]deals_closed!D:D,B66)</f>
        <v>14</v>
      </c>
      <c r="H66" s="26">
        <f>SUMIF([1]deals_closed!D:D,B66,[1]deals_closed!C:C)</f>
        <v>492390</v>
      </c>
      <c r="I66" s="26">
        <f>VLOOKUP(E66,'[1]2018_commission_structure-Start'!$A$22:$I$24,9,FALSE)</f>
        <v>600000</v>
      </c>
      <c r="J66" s="26">
        <f t="shared" si="1"/>
        <v>750000</v>
      </c>
      <c r="K66" s="26">
        <f t="shared" si="2"/>
        <v>900000</v>
      </c>
      <c r="L66" s="26">
        <f t="shared" si="3"/>
        <v>1200000</v>
      </c>
      <c r="M66" s="27">
        <f t="shared" si="4"/>
        <v>0.82064999999999999</v>
      </c>
      <c r="N66" s="25" t="str">
        <f t="shared" si="5"/>
        <v>0-100%</v>
      </c>
      <c r="O66" s="28">
        <f>MIN(H66,I66)*INDEX('[1]2018_commission_structure-Start'!$A$21:$I$24,MATCH($E66,'[1]2018_commission_structure-Start'!$A$21:$A$24,0),MATCH(O$1,'[1]2018_commission_structure-Start'!$A$21:$I$21,0))</f>
        <v>64010.700000000004</v>
      </c>
      <c r="P66" s="26">
        <f>IF(H66&gt;I66,MIN(H66-I66,J66-I66)*INDEX('[1]2018_commission_structure-Start'!$A$21:$I$24,MATCH($E66,'[1]2018_commission_structure-Start'!$A$21:$A$24,0), MATCH(P$1,'[1]2018_commission_structure-Start'!$A$21:$I$21,0)),0)</f>
        <v>0</v>
      </c>
      <c r="Q66" s="26">
        <f>IF($H66&gt;J66,MIN($H66-J66,K66-J66)*INDEX('[1]2018_commission_structure-Start'!$A$21:$I$24,MATCH($E66,'[1]2018_commission_structure-Start'!$A$21:$A$24,0), MATCH(Q$1,'[1]2018_commission_structure-Start'!$A$21:$I$21,0)),0)</f>
        <v>0</v>
      </c>
      <c r="R66" s="26">
        <f>IF($H66&gt;K66,MIN($H66-K66,L66-K66)*INDEX('[1]2018_commission_structure-Start'!$A$21:$I$24,MATCH($E66,'[1]2018_commission_structure-Start'!$A$21:$A$24,0), MATCH(R$1,'[1]2018_commission_structure-Start'!$A$21:$I$21,0)),0)</f>
        <v>0</v>
      </c>
      <c r="S66" s="26">
        <f>IF(H66&gt;L66,(H66-L66)*INDEX('[1]2018_commission_structure-Start'!$A$21:$I$24,MATCH($E66,'[1]2018_commission_structure-Start'!$A$21:$A$24,0),MATCH(S$1,'[1]2018_commission_structure-Start'!$A$21:$I$21,0)),0)</f>
        <v>0</v>
      </c>
      <c r="T66" s="28">
        <f t="shared" si="6"/>
        <v>64010.700000000004</v>
      </c>
      <c r="U66" s="28">
        <f t="shared" si="7"/>
        <v>135426.70000000001</v>
      </c>
      <c r="V66" s="28">
        <f>MIN(H66,I66)*INDEX('[1]2018_commission_structure-Start'!$A$15:$J$18,MATCH($E66,'[1]2018_commission_structure-Start'!$A$15:$A$18,0),MATCH(V$1,'[1]2018_commission_structure-Start'!$A$15:$J$15,0))</f>
        <v>73858.5</v>
      </c>
      <c r="W66" s="26">
        <f>IF($H66&gt;I66,MIN($H66-I66,J66-I66)*INDEX('[1]2018_commission_structure-Start'!$A$15:$J$18,MATCH($E66,'[1]2018_commission_structure-Start'!$A$15:$A$18,0),MATCH(W$1,'[1]2018_commission_structure-Start'!$A$15:$J$15,0)),0)</f>
        <v>0</v>
      </c>
      <c r="X66" s="26">
        <f>IF($H66&gt;J66,MIN($H66-J66,K66-J66)*INDEX('[1]2018_commission_structure-Start'!$A$15:$J$18,MATCH($E66,'[1]2018_commission_structure-Start'!$A$15:$A$18,0),MATCH(X$1,'[1]2018_commission_structure-Start'!$A$15:$J$15,0)),0)</f>
        <v>0</v>
      </c>
      <c r="Y66" s="26">
        <f>IF($H66&gt;K66,MIN($H66-K66,L66-K66)*INDEX('[1]2018_commission_structure-Start'!$A$15:$J$18,MATCH($E66,'[1]2018_commission_structure-Start'!$A$15:$A$18,0),MATCH(Y$1,'[1]2018_commission_structure-Start'!$A$15:$J$15,0)),0)</f>
        <v>0</v>
      </c>
      <c r="Z66" s="26">
        <f>IF(H66&gt;L66,(H66-L66)*INDEX('[1]2018_commission_structure-Start'!$A$21:$I$24,MATCH($E66,'[1]2018_commission_structure-Start'!$A$21:$A$24,0),MATCH(Z$1,'[1]2018_commission_structure-Start'!$A$21:$I$21,0)),0)</f>
        <v>0</v>
      </c>
      <c r="AA66" s="28">
        <f t="shared" si="8"/>
        <v>73858.5</v>
      </c>
      <c r="AB66" s="28">
        <f t="shared" si="9"/>
        <v>145274.5</v>
      </c>
    </row>
    <row r="67" spans="1:28" x14ac:dyDescent="0.2">
      <c r="A67" s="25" t="str">
        <f t="shared" si="10"/>
        <v>Jaquenetta Gorelli</v>
      </c>
      <c r="B67" s="25">
        <v>7033916019</v>
      </c>
      <c r="C67" s="25" t="s">
        <v>137</v>
      </c>
      <c r="D67" s="25" t="s">
        <v>138</v>
      </c>
      <c r="E67" s="25" t="s">
        <v>29</v>
      </c>
      <c r="F67" s="25">
        <v>57801</v>
      </c>
      <c r="G67" s="25">
        <f>COUNTIF([1]deals_closed!D:D,B67)</f>
        <v>9</v>
      </c>
      <c r="H67" s="26">
        <f>SUMIF([1]deals_closed!D:D,B67,[1]deals_closed!C:C)</f>
        <v>277209</v>
      </c>
      <c r="I67" s="26">
        <f>VLOOKUP(E67,'[1]2018_commission_structure-Start'!$A$22:$I$24,9,FALSE)</f>
        <v>600000</v>
      </c>
      <c r="J67" s="26">
        <f t="shared" ref="J67:J130" si="11">I67*1.25</f>
        <v>750000</v>
      </c>
      <c r="K67" s="26">
        <f t="shared" ref="K67:K130" si="12">I67*1.5</f>
        <v>900000</v>
      </c>
      <c r="L67" s="26">
        <f t="shared" ref="L67:L130" si="13">I67*2</f>
        <v>1200000</v>
      </c>
      <c r="M67" s="27">
        <f t="shared" ref="M67:M130" si="14">H67/I67</f>
        <v>0.46201500000000001</v>
      </c>
      <c r="N67" s="25" t="str">
        <f t="shared" ref="N67:N130" si="15">IF(M67&lt;=1, "0-100%", IF(M67&lt;=1.25, "100-125%", IF(M67&lt;=1.5, "125-150%", IF(M67&lt;=2, "150-200%", "&gt;200%"))))</f>
        <v>0-100%</v>
      </c>
      <c r="O67" s="28">
        <f>MIN(H67,I67)*INDEX('[1]2018_commission_structure-Start'!$A$21:$I$24,MATCH($E67,'[1]2018_commission_structure-Start'!$A$21:$A$24,0),MATCH(O$1,'[1]2018_commission_structure-Start'!$A$21:$I$21,0))</f>
        <v>36037.17</v>
      </c>
      <c r="P67" s="26">
        <f>IF(H67&gt;I67,MIN(H67-I67,J67-I67)*INDEX('[1]2018_commission_structure-Start'!$A$21:$I$24,MATCH($E67,'[1]2018_commission_structure-Start'!$A$21:$A$24,0), MATCH(P$1,'[1]2018_commission_structure-Start'!$A$21:$I$21,0)),0)</f>
        <v>0</v>
      </c>
      <c r="Q67" s="26">
        <f>IF($H67&gt;J67,MIN($H67-J67,K67-J67)*INDEX('[1]2018_commission_structure-Start'!$A$21:$I$24,MATCH($E67,'[1]2018_commission_structure-Start'!$A$21:$A$24,0), MATCH(Q$1,'[1]2018_commission_structure-Start'!$A$21:$I$21,0)),0)</f>
        <v>0</v>
      </c>
      <c r="R67" s="26">
        <f>IF($H67&gt;K67,MIN($H67-K67,L67-K67)*INDEX('[1]2018_commission_structure-Start'!$A$21:$I$24,MATCH($E67,'[1]2018_commission_structure-Start'!$A$21:$A$24,0), MATCH(R$1,'[1]2018_commission_structure-Start'!$A$21:$I$21,0)),0)</f>
        <v>0</v>
      </c>
      <c r="S67" s="26">
        <f>IF(H67&gt;L67,(H67-L67)*INDEX('[1]2018_commission_structure-Start'!$A$21:$I$24,MATCH($E67,'[1]2018_commission_structure-Start'!$A$21:$A$24,0),MATCH(S$1,'[1]2018_commission_structure-Start'!$A$21:$I$21,0)),0)</f>
        <v>0</v>
      </c>
      <c r="T67" s="28">
        <f t="shared" ref="T67:T130" si="16">SUM(O67:S67)</f>
        <v>36037.17</v>
      </c>
      <c r="U67" s="28">
        <f t="shared" ref="U67:U130" si="17">T67+F67</f>
        <v>93838.17</v>
      </c>
      <c r="V67" s="28">
        <f>MIN(H67,I67)*INDEX('[1]2018_commission_structure-Start'!$A$15:$J$18,MATCH($E67,'[1]2018_commission_structure-Start'!$A$15:$A$18,0),MATCH(V$1,'[1]2018_commission_structure-Start'!$A$15:$J$15,0))</f>
        <v>41581.35</v>
      </c>
      <c r="W67" s="26">
        <f>IF($H67&gt;I67,MIN($H67-I67,J67-I67)*INDEX('[1]2018_commission_structure-Start'!$A$15:$J$18,MATCH($E67,'[1]2018_commission_structure-Start'!$A$15:$A$18,0),MATCH(W$1,'[1]2018_commission_structure-Start'!$A$15:$J$15,0)),0)</f>
        <v>0</v>
      </c>
      <c r="X67" s="26">
        <f>IF($H67&gt;J67,MIN($H67-J67,K67-J67)*INDEX('[1]2018_commission_structure-Start'!$A$15:$J$18,MATCH($E67,'[1]2018_commission_structure-Start'!$A$15:$A$18,0),MATCH(X$1,'[1]2018_commission_structure-Start'!$A$15:$J$15,0)),0)</f>
        <v>0</v>
      </c>
      <c r="Y67" s="26">
        <f>IF($H67&gt;K67,MIN($H67-K67,L67-K67)*INDEX('[1]2018_commission_structure-Start'!$A$15:$J$18,MATCH($E67,'[1]2018_commission_structure-Start'!$A$15:$A$18,0),MATCH(Y$1,'[1]2018_commission_structure-Start'!$A$15:$J$15,0)),0)</f>
        <v>0</v>
      </c>
      <c r="Z67" s="26">
        <f>IF(H67&gt;L67,(H67-L67)*INDEX('[1]2018_commission_structure-Start'!$A$21:$I$24,MATCH($E67,'[1]2018_commission_structure-Start'!$A$21:$A$24,0),MATCH(Z$1,'[1]2018_commission_structure-Start'!$A$21:$I$21,0)),0)</f>
        <v>0</v>
      </c>
      <c r="AA67" s="28">
        <f t="shared" ref="AA67:AA130" si="18">SUM(V67:Z67)</f>
        <v>41581.35</v>
      </c>
      <c r="AB67" s="28">
        <f t="shared" ref="AB67:AB130" si="19">AA67+F67</f>
        <v>99382.35</v>
      </c>
    </row>
    <row r="68" spans="1:28" x14ac:dyDescent="0.2">
      <c r="A68" s="25" t="str">
        <f t="shared" si="10"/>
        <v>Titus Murray</v>
      </c>
      <c r="B68" s="25">
        <v>7160109333</v>
      </c>
      <c r="C68" s="25" t="s">
        <v>139</v>
      </c>
      <c r="D68" s="25" t="s">
        <v>140</v>
      </c>
      <c r="E68" s="25" t="s">
        <v>10</v>
      </c>
      <c r="F68" s="25">
        <v>116881</v>
      </c>
      <c r="G68" s="25">
        <f>COUNTIF([1]deals_closed!D:D,B68)</f>
        <v>25</v>
      </c>
      <c r="H68" s="26">
        <f>SUMIF([1]deals_closed!D:D,B68,[1]deals_closed!C:C)</f>
        <v>825812</v>
      </c>
      <c r="I68" s="26">
        <f>VLOOKUP(E68,'[1]2018_commission_structure-Start'!$A$22:$I$24,9,FALSE)</f>
        <v>750000</v>
      </c>
      <c r="J68" s="26">
        <f t="shared" si="11"/>
        <v>937500</v>
      </c>
      <c r="K68" s="26">
        <f t="shared" si="12"/>
        <v>1125000</v>
      </c>
      <c r="L68" s="26">
        <f t="shared" si="13"/>
        <v>1500000</v>
      </c>
      <c r="M68" s="27">
        <f t="shared" si="14"/>
        <v>1.1010826666666667</v>
      </c>
      <c r="N68" s="25" t="str">
        <f t="shared" si="15"/>
        <v>100-125%</v>
      </c>
      <c r="O68" s="28">
        <f>MIN(H68,I68)*INDEX('[1]2018_commission_structure-Start'!$A$21:$I$24,MATCH($E68,'[1]2018_commission_structure-Start'!$A$21:$A$24,0),MATCH(O$1,'[1]2018_commission_structure-Start'!$A$21:$I$21,0))</f>
        <v>112500</v>
      </c>
      <c r="P68" s="26">
        <f>IF(H68&gt;I68,MIN(H68-I68,J68-I68)*INDEX('[1]2018_commission_structure-Start'!$A$21:$I$24,MATCH($E68,'[1]2018_commission_structure-Start'!$A$21:$A$24,0), MATCH(P$1,'[1]2018_commission_structure-Start'!$A$21:$I$21,0)),0)</f>
        <v>14404.28</v>
      </c>
      <c r="Q68" s="26">
        <f>IF($H68&gt;J68,MIN($H68-J68,K68-J68)*INDEX('[1]2018_commission_structure-Start'!$A$21:$I$24,MATCH($E68,'[1]2018_commission_structure-Start'!$A$21:$A$24,0), MATCH(Q$1,'[1]2018_commission_structure-Start'!$A$21:$I$21,0)),0)</f>
        <v>0</v>
      </c>
      <c r="R68" s="26">
        <f>IF($H68&gt;K68,MIN($H68-K68,L68-K68)*INDEX('[1]2018_commission_structure-Start'!$A$21:$I$24,MATCH($E68,'[1]2018_commission_structure-Start'!$A$21:$A$24,0), MATCH(R$1,'[1]2018_commission_structure-Start'!$A$21:$I$21,0)),0)</f>
        <v>0</v>
      </c>
      <c r="S68" s="26">
        <f>IF(H68&gt;L68,(H68-L68)*INDEX('[1]2018_commission_structure-Start'!$A$21:$I$24,MATCH($E68,'[1]2018_commission_structure-Start'!$A$21:$A$24,0),MATCH(S$1,'[1]2018_commission_structure-Start'!$A$21:$I$21,0)),0)</f>
        <v>0</v>
      </c>
      <c r="T68" s="28">
        <f t="shared" si="16"/>
        <v>126904.28</v>
      </c>
      <c r="U68" s="28">
        <f t="shared" si="17"/>
        <v>243785.28</v>
      </c>
      <c r="V68" s="28">
        <f>MIN(H68,I68)*INDEX('[1]2018_commission_structure-Start'!$A$15:$J$18,MATCH($E68,'[1]2018_commission_structure-Start'!$A$15:$A$18,0),MATCH(V$1,'[1]2018_commission_structure-Start'!$A$15:$J$15,0))</f>
        <v>112500</v>
      </c>
      <c r="W68" s="26">
        <f>IF($H68&gt;I68,MIN($H68-I68,J68-I68)*INDEX('[1]2018_commission_structure-Start'!$A$15:$J$18,MATCH($E68,'[1]2018_commission_structure-Start'!$A$15:$A$18,0),MATCH(W$1,'[1]2018_commission_structure-Start'!$A$15:$J$15,0)),0)</f>
        <v>16678.64</v>
      </c>
      <c r="X68" s="26">
        <f>IF($H68&gt;J68,MIN($H68-J68,K68-J68)*INDEX('[1]2018_commission_structure-Start'!$A$15:$J$18,MATCH($E68,'[1]2018_commission_structure-Start'!$A$15:$A$18,0),MATCH(X$1,'[1]2018_commission_structure-Start'!$A$15:$J$15,0)),0)</f>
        <v>0</v>
      </c>
      <c r="Y68" s="26">
        <f>IF($H68&gt;K68,MIN($H68-K68,L68-K68)*INDEX('[1]2018_commission_structure-Start'!$A$15:$J$18,MATCH($E68,'[1]2018_commission_structure-Start'!$A$15:$A$18,0),MATCH(Y$1,'[1]2018_commission_structure-Start'!$A$15:$J$15,0)),0)</f>
        <v>0</v>
      </c>
      <c r="Z68" s="26">
        <f>IF(H68&gt;L68,(H68-L68)*INDEX('[1]2018_commission_structure-Start'!$A$21:$I$24,MATCH($E68,'[1]2018_commission_structure-Start'!$A$21:$A$24,0),MATCH(Z$1,'[1]2018_commission_structure-Start'!$A$21:$I$21,0)),0)</f>
        <v>0</v>
      </c>
      <c r="AA68" s="28">
        <f t="shared" si="18"/>
        <v>129178.64</v>
      </c>
      <c r="AB68" s="28">
        <f t="shared" si="19"/>
        <v>246059.64</v>
      </c>
    </row>
    <row r="69" spans="1:28" x14ac:dyDescent="0.2">
      <c r="A69" s="25" t="str">
        <f t="shared" si="10"/>
        <v>Konstance Iacovelli</v>
      </c>
      <c r="B69" s="25">
        <v>6852060985</v>
      </c>
      <c r="C69" s="25" t="s">
        <v>141</v>
      </c>
      <c r="D69" s="25" t="s">
        <v>142</v>
      </c>
      <c r="E69" s="25" t="s">
        <v>29</v>
      </c>
      <c r="F69" s="25">
        <v>59859</v>
      </c>
      <c r="G69" s="25">
        <f>COUNTIF([1]deals_closed!D:D,B69)</f>
        <v>17</v>
      </c>
      <c r="H69" s="26">
        <f>SUMIF([1]deals_closed!D:D,B69,[1]deals_closed!C:C)</f>
        <v>623497</v>
      </c>
      <c r="I69" s="26">
        <f>VLOOKUP(E69,'[1]2018_commission_structure-Start'!$A$22:$I$24,9,FALSE)</f>
        <v>600000</v>
      </c>
      <c r="J69" s="26">
        <f t="shared" si="11"/>
        <v>750000</v>
      </c>
      <c r="K69" s="26">
        <f t="shared" si="12"/>
        <v>900000</v>
      </c>
      <c r="L69" s="26">
        <f t="shared" si="13"/>
        <v>1200000</v>
      </c>
      <c r="M69" s="27">
        <f t="shared" si="14"/>
        <v>1.0391616666666668</v>
      </c>
      <c r="N69" s="25" t="str">
        <f t="shared" si="15"/>
        <v>100-125%</v>
      </c>
      <c r="O69" s="28">
        <f>MIN(H69,I69)*INDEX('[1]2018_commission_structure-Start'!$A$21:$I$24,MATCH($E69,'[1]2018_commission_structure-Start'!$A$21:$A$24,0),MATCH(O$1,'[1]2018_commission_structure-Start'!$A$21:$I$21,0))</f>
        <v>78000</v>
      </c>
      <c r="P69" s="26">
        <f>IF(H69&gt;I69,MIN(H69-I69,J69-I69)*INDEX('[1]2018_commission_structure-Start'!$A$21:$I$24,MATCH($E69,'[1]2018_commission_structure-Start'!$A$21:$A$24,0), MATCH(P$1,'[1]2018_commission_structure-Start'!$A$21:$I$21,0)),0)</f>
        <v>3994.4900000000002</v>
      </c>
      <c r="Q69" s="26">
        <f>IF($H69&gt;J69,MIN($H69-J69,K69-J69)*INDEX('[1]2018_commission_structure-Start'!$A$21:$I$24,MATCH($E69,'[1]2018_commission_structure-Start'!$A$21:$A$24,0), MATCH(Q$1,'[1]2018_commission_structure-Start'!$A$21:$I$21,0)),0)</f>
        <v>0</v>
      </c>
      <c r="R69" s="26">
        <f>IF($H69&gt;K69,MIN($H69-K69,L69-K69)*INDEX('[1]2018_commission_structure-Start'!$A$21:$I$24,MATCH($E69,'[1]2018_commission_structure-Start'!$A$21:$A$24,0), MATCH(R$1,'[1]2018_commission_structure-Start'!$A$21:$I$21,0)),0)</f>
        <v>0</v>
      </c>
      <c r="S69" s="26">
        <f>IF(H69&gt;L69,(H69-L69)*INDEX('[1]2018_commission_structure-Start'!$A$21:$I$24,MATCH($E69,'[1]2018_commission_structure-Start'!$A$21:$A$24,0),MATCH(S$1,'[1]2018_commission_structure-Start'!$A$21:$I$21,0)),0)</f>
        <v>0</v>
      </c>
      <c r="T69" s="28">
        <f t="shared" si="16"/>
        <v>81994.490000000005</v>
      </c>
      <c r="U69" s="28">
        <f t="shared" si="17"/>
        <v>141853.49</v>
      </c>
      <c r="V69" s="28">
        <f>MIN(H69,I69)*INDEX('[1]2018_commission_structure-Start'!$A$15:$J$18,MATCH($E69,'[1]2018_commission_structure-Start'!$A$15:$A$18,0),MATCH(V$1,'[1]2018_commission_structure-Start'!$A$15:$J$15,0))</f>
        <v>90000</v>
      </c>
      <c r="W69" s="26">
        <f>IF($H69&gt;I69,MIN($H69-I69,J69-I69)*INDEX('[1]2018_commission_structure-Start'!$A$15:$J$18,MATCH($E69,'[1]2018_commission_structure-Start'!$A$15:$A$18,0),MATCH(W$1,'[1]2018_commission_structure-Start'!$A$15:$J$15,0)),0)</f>
        <v>4229.46</v>
      </c>
      <c r="X69" s="26">
        <f>IF($H69&gt;J69,MIN($H69-J69,K69-J69)*INDEX('[1]2018_commission_structure-Start'!$A$15:$J$18,MATCH($E69,'[1]2018_commission_structure-Start'!$A$15:$A$18,0),MATCH(X$1,'[1]2018_commission_structure-Start'!$A$15:$J$15,0)),0)</f>
        <v>0</v>
      </c>
      <c r="Y69" s="26">
        <f>IF($H69&gt;K69,MIN($H69-K69,L69-K69)*INDEX('[1]2018_commission_structure-Start'!$A$15:$J$18,MATCH($E69,'[1]2018_commission_structure-Start'!$A$15:$A$18,0),MATCH(Y$1,'[1]2018_commission_structure-Start'!$A$15:$J$15,0)),0)</f>
        <v>0</v>
      </c>
      <c r="Z69" s="26">
        <f>IF(H69&gt;L69,(H69-L69)*INDEX('[1]2018_commission_structure-Start'!$A$21:$I$24,MATCH($E69,'[1]2018_commission_structure-Start'!$A$21:$A$24,0),MATCH(Z$1,'[1]2018_commission_structure-Start'!$A$21:$I$21,0)),0)</f>
        <v>0</v>
      </c>
      <c r="AA69" s="28">
        <f t="shared" si="18"/>
        <v>94229.46</v>
      </c>
      <c r="AB69" s="28">
        <f t="shared" si="19"/>
        <v>154088.46000000002</v>
      </c>
    </row>
    <row r="70" spans="1:28" x14ac:dyDescent="0.2">
      <c r="A70" s="25" t="str">
        <f t="shared" si="10"/>
        <v>Culley Bernardotti</v>
      </c>
      <c r="B70" s="25">
        <v>3219601650</v>
      </c>
      <c r="C70" s="25" t="s">
        <v>143</v>
      </c>
      <c r="D70" s="25" t="s">
        <v>144</v>
      </c>
      <c r="E70" s="25" t="s">
        <v>29</v>
      </c>
      <c r="F70" s="25">
        <v>55807</v>
      </c>
      <c r="G70" s="25">
        <f>COUNTIF([1]deals_closed!D:D,B70)</f>
        <v>28</v>
      </c>
      <c r="H70" s="26">
        <f>SUMIF([1]deals_closed!D:D,B70,[1]deals_closed!C:C)</f>
        <v>1006770</v>
      </c>
      <c r="I70" s="26">
        <f>VLOOKUP(E70,'[1]2018_commission_structure-Start'!$A$22:$I$24,9,FALSE)</f>
        <v>600000</v>
      </c>
      <c r="J70" s="26">
        <f t="shared" si="11"/>
        <v>750000</v>
      </c>
      <c r="K70" s="26">
        <f t="shared" si="12"/>
        <v>900000</v>
      </c>
      <c r="L70" s="26">
        <f t="shared" si="13"/>
        <v>1200000</v>
      </c>
      <c r="M70" s="27">
        <f t="shared" si="14"/>
        <v>1.6779500000000001</v>
      </c>
      <c r="N70" s="25" t="str">
        <f t="shared" si="15"/>
        <v>150-200%</v>
      </c>
      <c r="O70" s="28">
        <f>MIN(H70,I70)*INDEX('[1]2018_commission_structure-Start'!$A$21:$I$24,MATCH($E70,'[1]2018_commission_structure-Start'!$A$21:$A$24,0),MATCH(O$1,'[1]2018_commission_structure-Start'!$A$21:$I$21,0))</f>
        <v>78000</v>
      </c>
      <c r="P70" s="26">
        <f>IF(H70&gt;I70,MIN(H70-I70,J70-I70)*INDEX('[1]2018_commission_structure-Start'!$A$21:$I$24,MATCH($E70,'[1]2018_commission_structure-Start'!$A$21:$A$24,0), MATCH(P$1,'[1]2018_commission_structure-Start'!$A$21:$I$21,0)),0)</f>
        <v>25500.000000000004</v>
      </c>
      <c r="Q70" s="26">
        <f>IF($H70&gt;J70,MIN($H70-J70,K70-J70)*INDEX('[1]2018_commission_structure-Start'!$A$21:$I$24,MATCH($E70,'[1]2018_commission_structure-Start'!$A$21:$A$24,0), MATCH(Q$1,'[1]2018_commission_structure-Start'!$A$21:$I$21,0)),0)</f>
        <v>31500</v>
      </c>
      <c r="R70" s="26">
        <f>IF($H70&gt;K70,MIN($H70-K70,L70-K70)*INDEX('[1]2018_commission_structure-Start'!$A$21:$I$24,MATCH($E70,'[1]2018_commission_structure-Start'!$A$21:$A$24,0), MATCH(R$1,'[1]2018_commission_structure-Start'!$A$21:$I$21,0)),0)</f>
        <v>27760.2</v>
      </c>
      <c r="S70" s="26">
        <f>IF(H70&gt;L70,(H70-L70)*INDEX('[1]2018_commission_structure-Start'!$A$21:$I$24,MATCH($E70,'[1]2018_commission_structure-Start'!$A$21:$A$24,0),MATCH(S$1,'[1]2018_commission_structure-Start'!$A$21:$I$21,0)),0)</f>
        <v>0</v>
      </c>
      <c r="T70" s="28">
        <f t="shared" si="16"/>
        <v>162760.20000000001</v>
      </c>
      <c r="U70" s="28">
        <f t="shared" si="17"/>
        <v>218567.2</v>
      </c>
      <c r="V70" s="28">
        <f>MIN(H70,I70)*INDEX('[1]2018_commission_structure-Start'!$A$15:$J$18,MATCH($E70,'[1]2018_commission_structure-Start'!$A$15:$A$18,0),MATCH(V$1,'[1]2018_commission_structure-Start'!$A$15:$J$15,0))</f>
        <v>90000</v>
      </c>
      <c r="W70" s="26">
        <f>IF($H70&gt;I70,MIN($H70-I70,J70-I70)*INDEX('[1]2018_commission_structure-Start'!$A$15:$J$18,MATCH($E70,'[1]2018_commission_structure-Start'!$A$15:$A$18,0),MATCH(W$1,'[1]2018_commission_structure-Start'!$A$15:$J$15,0)),0)</f>
        <v>27000</v>
      </c>
      <c r="X70" s="26">
        <f>IF($H70&gt;J70,MIN($H70-J70,K70-J70)*INDEX('[1]2018_commission_structure-Start'!$A$15:$J$18,MATCH($E70,'[1]2018_commission_structure-Start'!$A$15:$A$18,0),MATCH(X$1,'[1]2018_commission_structure-Start'!$A$15:$J$15,0)),0)</f>
        <v>37500</v>
      </c>
      <c r="Y70" s="26">
        <f>IF($H70&gt;K70,MIN($H70-K70,L70-K70)*INDEX('[1]2018_commission_structure-Start'!$A$15:$J$18,MATCH($E70,'[1]2018_commission_structure-Start'!$A$15:$A$18,0),MATCH(Y$1,'[1]2018_commission_structure-Start'!$A$15:$J$15,0)),0)</f>
        <v>32031</v>
      </c>
      <c r="Z70" s="26">
        <f>IF(H70&gt;L70,(H70-L70)*INDEX('[1]2018_commission_structure-Start'!$A$21:$I$24,MATCH($E70,'[1]2018_commission_structure-Start'!$A$21:$A$24,0),MATCH(Z$1,'[1]2018_commission_structure-Start'!$A$21:$I$21,0)),0)</f>
        <v>0</v>
      </c>
      <c r="AA70" s="28">
        <f t="shared" si="18"/>
        <v>186531</v>
      </c>
      <c r="AB70" s="28">
        <f t="shared" si="19"/>
        <v>242338</v>
      </c>
    </row>
    <row r="71" spans="1:28" x14ac:dyDescent="0.2">
      <c r="A71" s="25" t="str">
        <f t="shared" si="10"/>
        <v>Vladamir Van Castele</v>
      </c>
      <c r="B71" s="25">
        <v>9966428720</v>
      </c>
      <c r="C71" s="25" t="s">
        <v>145</v>
      </c>
      <c r="D71" s="25" t="s">
        <v>146</v>
      </c>
      <c r="E71" s="25" t="s">
        <v>10</v>
      </c>
      <c r="F71" s="25">
        <v>121579</v>
      </c>
      <c r="G71" s="25">
        <f>COUNTIF([1]deals_closed!D:D,B71)</f>
        <v>18</v>
      </c>
      <c r="H71" s="26">
        <f>SUMIF([1]deals_closed!D:D,B71,[1]deals_closed!C:C)</f>
        <v>557797</v>
      </c>
      <c r="I71" s="26">
        <f>VLOOKUP(E71,'[1]2018_commission_structure-Start'!$A$22:$I$24,9,FALSE)</f>
        <v>750000</v>
      </c>
      <c r="J71" s="26">
        <f t="shared" si="11"/>
        <v>937500</v>
      </c>
      <c r="K71" s="26">
        <f t="shared" si="12"/>
        <v>1125000</v>
      </c>
      <c r="L71" s="26">
        <f t="shared" si="13"/>
        <v>1500000</v>
      </c>
      <c r="M71" s="27">
        <f t="shared" si="14"/>
        <v>0.74372933333333335</v>
      </c>
      <c r="N71" s="25" t="str">
        <f t="shared" si="15"/>
        <v>0-100%</v>
      </c>
      <c r="O71" s="28">
        <f>MIN(H71,I71)*INDEX('[1]2018_commission_structure-Start'!$A$21:$I$24,MATCH($E71,'[1]2018_commission_structure-Start'!$A$21:$A$24,0),MATCH(O$1,'[1]2018_commission_structure-Start'!$A$21:$I$21,0))</f>
        <v>83669.55</v>
      </c>
      <c r="P71" s="26">
        <f>IF(H71&gt;I71,MIN(H71-I71,J71-I71)*INDEX('[1]2018_commission_structure-Start'!$A$21:$I$24,MATCH($E71,'[1]2018_commission_structure-Start'!$A$21:$A$24,0), MATCH(P$1,'[1]2018_commission_structure-Start'!$A$21:$I$21,0)),0)</f>
        <v>0</v>
      </c>
      <c r="Q71" s="26">
        <f>IF($H71&gt;J71,MIN($H71-J71,K71-J71)*INDEX('[1]2018_commission_structure-Start'!$A$21:$I$24,MATCH($E71,'[1]2018_commission_structure-Start'!$A$21:$A$24,0), MATCH(Q$1,'[1]2018_commission_structure-Start'!$A$21:$I$21,0)),0)</f>
        <v>0</v>
      </c>
      <c r="R71" s="26">
        <f>IF($H71&gt;K71,MIN($H71-K71,L71-K71)*INDEX('[1]2018_commission_structure-Start'!$A$21:$I$24,MATCH($E71,'[1]2018_commission_structure-Start'!$A$21:$A$24,0), MATCH(R$1,'[1]2018_commission_structure-Start'!$A$21:$I$21,0)),0)</f>
        <v>0</v>
      </c>
      <c r="S71" s="26">
        <f>IF(H71&gt;L71,(H71-L71)*INDEX('[1]2018_commission_structure-Start'!$A$21:$I$24,MATCH($E71,'[1]2018_commission_structure-Start'!$A$21:$A$24,0),MATCH(S$1,'[1]2018_commission_structure-Start'!$A$21:$I$21,0)),0)</f>
        <v>0</v>
      </c>
      <c r="T71" s="28">
        <f t="shared" si="16"/>
        <v>83669.55</v>
      </c>
      <c r="U71" s="28">
        <f t="shared" si="17"/>
        <v>205248.55</v>
      </c>
      <c r="V71" s="28">
        <f>MIN(H71,I71)*INDEX('[1]2018_commission_structure-Start'!$A$15:$J$18,MATCH($E71,'[1]2018_commission_structure-Start'!$A$15:$A$18,0),MATCH(V$1,'[1]2018_commission_structure-Start'!$A$15:$J$15,0))</f>
        <v>83669.55</v>
      </c>
      <c r="W71" s="26">
        <f>IF($H71&gt;I71,MIN($H71-I71,J71-I71)*INDEX('[1]2018_commission_structure-Start'!$A$15:$J$18,MATCH($E71,'[1]2018_commission_structure-Start'!$A$15:$A$18,0),MATCH(W$1,'[1]2018_commission_structure-Start'!$A$15:$J$15,0)),0)</f>
        <v>0</v>
      </c>
      <c r="X71" s="26">
        <f>IF($H71&gt;J71,MIN($H71-J71,K71-J71)*INDEX('[1]2018_commission_structure-Start'!$A$15:$J$18,MATCH($E71,'[1]2018_commission_structure-Start'!$A$15:$A$18,0),MATCH(X$1,'[1]2018_commission_structure-Start'!$A$15:$J$15,0)),0)</f>
        <v>0</v>
      </c>
      <c r="Y71" s="26">
        <f>IF($H71&gt;K71,MIN($H71-K71,L71-K71)*INDEX('[1]2018_commission_structure-Start'!$A$15:$J$18,MATCH($E71,'[1]2018_commission_structure-Start'!$A$15:$A$18,0),MATCH(Y$1,'[1]2018_commission_structure-Start'!$A$15:$J$15,0)),0)</f>
        <v>0</v>
      </c>
      <c r="Z71" s="26">
        <f>IF(H71&gt;L71,(H71-L71)*INDEX('[1]2018_commission_structure-Start'!$A$21:$I$24,MATCH($E71,'[1]2018_commission_structure-Start'!$A$21:$A$24,0),MATCH(Z$1,'[1]2018_commission_structure-Start'!$A$21:$I$21,0)),0)</f>
        <v>0</v>
      </c>
      <c r="AA71" s="28">
        <f t="shared" si="18"/>
        <v>83669.55</v>
      </c>
      <c r="AB71" s="28">
        <f t="shared" si="19"/>
        <v>205248.55</v>
      </c>
    </row>
    <row r="72" spans="1:28" x14ac:dyDescent="0.2">
      <c r="A72" s="25" t="str">
        <f t="shared" si="10"/>
        <v>Katya Sheaf</v>
      </c>
      <c r="B72" s="25">
        <v>5002048994</v>
      </c>
      <c r="C72" s="25" t="s">
        <v>147</v>
      </c>
      <c r="D72" s="25" t="s">
        <v>148</v>
      </c>
      <c r="E72" s="25" t="s">
        <v>10</v>
      </c>
      <c r="F72" s="25">
        <v>89494</v>
      </c>
      <c r="G72" s="25">
        <f>COUNTIF([1]deals_closed!D:D,B72)</f>
        <v>17</v>
      </c>
      <c r="H72" s="26">
        <f>SUMIF([1]deals_closed!D:D,B72,[1]deals_closed!C:C)</f>
        <v>625859</v>
      </c>
      <c r="I72" s="26">
        <f>VLOOKUP(E72,'[1]2018_commission_structure-Start'!$A$22:$I$24,9,FALSE)</f>
        <v>750000</v>
      </c>
      <c r="J72" s="26">
        <f t="shared" si="11"/>
        <v>937500</v>
      </c>
      <c r="K72" s="26">
        <f t="shared" si="12"/>
        <v>1125000</v>
      </c>
      <c r="L72" s="26">
        <f t="shared" si="13"/>
        <v>1500000</v>
      </c>
      <c r="M72" s="27">
        <f t="shared" si="14"/>
        <v>0.8344786666666667</v>
      </c>
      <c r="N72" s="25" t="str">
        <f t="shared" si="15"/>
        <v>0-100%</v>
      </c>
      <c r="O72" s="28">
        <f>MIN(H72,I72)*INDEX('[1]2018_commission_structure-Start'!$A$21:$I$24,MATCH($E72,'[1]2018_commission_structure-Start'!$A$21:$A$24,0),MATCH(O$1,'[1]2018_commission_structure-Start'!$A$21:$I$21,0))</f>
        <v>93878.849999999991</v>
      </c>
      <c r="P72" s="26">
        <f>IF(H72&gt;I72,MIN(H72-I72,J72-I72)*INDEX('[1]2018_commission_structure-Start'!$A$21:$I$24,MATCH($E72,'[1]2018_commission_structure-Start'!$A$21:$A$24,0), MATCH(P$1,'[1]2018_commission_structure-Start'!$A$21:$I$21,0)),0)</f>
        <v>0</v>
      </c>
      <c r="Q72" s="26">
        <f>IF($H72&gt;J72,MIN($H72-J72,K72-J72)*INDEX('[1]2018_commission_structure-Start'!$A$21:$I$24,MATCH($E72,'[1]2018_commission_structure-Start'!$A$21:$A$24,0), MATCH(Q$1,'[1]2018_commission_structure-Start'!$A$21:$I$21,0)),0)</f>
        <v>0</v>
      </c>
      <c r="R72" s="26">
        <f>IF($H72&gt;K72,MIN($H72-K72,L72-K72)*INDEX('[1]2018_commission_structure-Start'!$A$21:$I$24,MATCH($E72,'[1]2018_commission_structure-Start'!$A$21:$A$24,0), MATCH(R$1,'[1]2018_commission_structure-Start'!$A$21:$I$21,0)),0)</f>
        <v>0</v>
      </c>
      <c r="S72" s="26">
        <f>IF(H72&gt;L72,(H72-L72)*INDEX('[1]2018_commission_structure-Start'!$A$21:$I$24,MATCH($E72,'[1]2018_commission_structure-Start'!$A$21:$A$24,0),MATCH(S$1,'[1]2018_commission_structure-Start'!$A$21:$I$21,0)),0)</f>
        <v>0</v>
      </c>
      <c r="T72" s="28">
        <f t="shared" si="16"/>
        <v>93878.849999999991</v>
      </c>
      <c r="U72" s="28">
        <f t="shared" si="17"/>
        <v>183372.84999999998</v>
      </c>
      <c r="V72" s="28">
        <f>MIN(H72,I72)*INDEX('[1]2018_commission_structure-Start'!$A$15:$J$18,MATCH($E72,'[1]2018_commission_structure-Start'!$A$15:$A$18,0),MATCH(V$1,'[1]2018_commission_structure-Start'!$A$15:$J$15,0))</f>
        <v>93878.849999999991</v>
      </c>
      <c r="W72" s="26">
        <f>IF($H72&gt;I72,MIN($H72-I72,J72-I72)*INDEX('[1]2018_commission_structure-Start'!$A$15:$J$18,MATCH($E72,'[1]2018_commission_structure-Start'!$A$15:$A$18,0),MATCH(W$1,'[1]2018_commission_structure-Start'!$A$15:$J$15,0)),0)</f>
        <v>0</v>
      </c>
      <c r="X72" s="26">
        <f>IF($H72&gt;J72,MIN($H72-J72,K72-J72)*INDEX('[1]2018_commission_structure-Start'!$A$15:$J$18,MATCH($E72,'[1]2018_commission_structure-Start'!$A$15:$A$18,0),MATCH(X$1,'[1]2018_commission_structure-Start'!$A$15:$J$15,0)),0)</f>
        <v>0</v>
      </c>
      <c r="Y72" s="26">
        <f>IF($H72&gt;K72,MIN($H72-K72,L72-K72)*INDEX('[1]2018_commission_structure-Start'!$A$15:$J$18,MATCH($E72,'[1]2018_commission_structure-Start'!$A$15:$A$18,0),MATCH(Y$1,'[1]2018_commission_structure-Start'!$A$15:$J$15,0)),0)</f>
        <v>0</v>
      </c>
      <c r="Z72" s="26">
        <f>IF(H72&gt;L72,(H72-L72)*INDEX('[1]2018_commission_structure-Start'!$A$21:$I$24,MATCH($E72,'[1]2018_commission_structure-Start'!$A$21:$A$24,0),MATCH(Z$1,'[1]2018_commission_structure-Start'!$A$21:$I$21,0)),0)</f>
        <v>0</v>
      </c>
      <c r="AA72" s="28">
        <f t="shared" si="18"/>
        <v>93878.849999999991</v>
      </c>
      <c r="AB72" s="28">
        <f t="shared" si="19"/>
        <v>183372.84999999998</v>
      </c>
    </row>
    <row r="73" spans="1:28" x14ac:dyDescent="0.2">
      <c r="A73" s="25" t="str">
        <f t="shared" si="10"/>
        <v>Kristal Guitonneau</v>
      </c>
      <c r="B73" s="25">
        <v>4482855448</v>
      </c>
      <c r="C73" s="25" t="s">
        <v>149</v>
      </c>
      <c r="D73" s="25" t="s">
        <v>150</v>
      </c>
      <c r="E73" s="25" t="s">
        <v>7</v>
      </c>
      <c r="F73" s="25">
        <v>42742</v>
      </c>
      <c r="G73" s="25">
        <f>COUNTIF([1]deals_closed!D:D,B73)</f>
        <v>19</v>
      </c>
      <c r="H73" s="26">
        <f>SUMIF([1]deals_closed!D:D,B73,[1]deals_closed!C:C)</f>
        <v>765283</v>
      </c>
      <c r="I73" s="26">
        <f>VLOOKUP(E73,'[1]2018_commission_structure-Start'!$A$22:$I$24,9,FALSE)</f>
        <v>500000</v>
      </c>
      <c r="J73" s="26">
        <f t="shared" si="11"/>
        <v>625000</v>
      </c>
      <c r="K73" s="26">
        <f t="shared" si="12"/>
        <v>750000</v>
      </c>
      <c r="L73" s="26">
        <f t="shared" si="13"/>
        <v>1000000</v>
      </c>
      <c r="M73" s="27">
        <f t="shared" si="14"/>
        <v>1.5305660000000001</v>
      </c>
      <c r="N73" s="25" t="str">
        <f t="shared" si="15"/>
        <v>150-200%</v>
      </c>
      <c r="O73" s="28">
        <f>MIN(H73,I73)*INDEX('[1]2018_commission_structure-Start'!$A$21:$I$24,MATCH($E73,'[1]2018_commission_structure-Start'!$A$21:$A$24,0),MATCH(O$1,'[1]2018_commission_structure-Start'!$A$21:$I$21,0))</f>
        <v>50000</v>
      </c>
      <c r="P73" s="26">
        <f>IF(H73&gt;I73,MIN(H73-I73,J73-I73)*INDEX('[1]2018_commission_structure-Start'!$A$21:$I$24,MATCH($E73,'[1]2018_commission_structure-Start'!$A$21:$A$24,0), MATCH(P$1,'[1]2018_commission_structure-Start'!$A$21:$I$21,0)),0)</f>
        <v>18750</v>
      </c>
      <c r="Q73" s="26">
        <f>IF($H73&gt;J73,MIN($H73-J73,K73-J73)*INDEX('[1]2018_commission_structure-Start'!$A$21:$I$24,MATCH($E73,'[1]2018_commission_structure-Start'!$A$21:$A$24,0), MATCH(Q$1,'[1]2018_commission_structure-Start'!$A$21:$I$21,0)),0)</f>
        <v>22500</v>
      </c>
      <c r="R73" s="26">
        <f>IF($H73&gt;K73,MIN($H73-K73,L73-K73)*INDEX('[1]2018_commission_structure-Start'!$A$21:$I$24,MATCH($E73,'[1]2018_commission_structure-Start'!$A$21:$A$24,0), MATCH(R$1,'[1]2018_commission_structure-Start'!$A$21:$I$21,0)),0)</f>
        <v>3362.26</v>
      </c>
      <c r="S73" s="26">
        <f>IF(H73&gt;L73,(H73-L73)*INDEX('[1]2018_commission_structure-Start'!$A$21:$I$24,MATCH($E73,'[1]2018_commission_structure-Start'!$A$21:$A$24,0),MATCH(S$1,'[1]2018_commission_structure-Start'!$A$21:$I$21,0)),0)</f>
        <v>0</v>
      </c>
      <c r="T73" s="28">
        <f t="shared" si="16"/>
        <v>94612.26</v>
      </c>
      <c r="U73" s="28">
        <f t="shared" si="17"/>
        <v>137354.26</v>
      </c>
      <c r="V73" s="28">
        <f>MIN(H73,I73)*INDEX('[1]2018_commission_structure-Start'!$A$15:$J$18,MATCH($E73,'[1]2018_commission_structure-Start'!$A$15:$A$18,0),MATCH(V$1,'[1]2018_commission_structure-Start'!$A$15:$J$15,0))</f>
        <v>60000</v>
      </c>
      <c r="W73" s="26">
        <f>IF($H73&gt;I73,MIN($H73-I73,J73-I73)*INDEX('[1]2018_commission_structure-Start'!$A$15:$J$18,MATCH($E73,'[1]2018_commission_structure-Start'!$A$15:$A$18,0),MATCH(W$1,'[1]2018_commission_structure-Start'!$A$15:$J$15,0)),0)</f>
        <v>21250</v>
      </c>
      <c r="X73" s="26">
        <f>IF($H73&gt;J73,MIN($H73-J73,K73-J73)*INDEX('[1]2018_commission_structure-Start'!$A$15:$J$18,MATCH($E73,'[1]2018_commission_structure-Start'!$A$15:$A$18,0),MATCH(X$1,'[1]2018_commission_structure-Start'!$A$15:$J$15,0)),0)</f>
        <v>25000</v>
      </c>
      <c r="Y73" s="26">
        <f>IF($H73&gt;K73,MIN($H73-K73,L73-K73)*INDEX('[1]2018_commission_structure-Start'!$A$15:$J$18,MATCH($E73,'[1]2018_commission_structure-Start'!$A$15:$A$18,0),MATCH(Y$1,'[1]2018_commission_structure-Start'!$A$15:$J$15,0)),0)</f>
        <v>3362.26</v>
      </c>
      <c r="Z73" s="26">
        <f>IF(H73&gt;L73,(H73-L73)*INDEX('[1]2018_commission_structure-Start'!$A$21:$I$24,MATCH($E73,'[1]2018_commission_structure-Start'!$A$21:$A$24,0),MATCH(Z$1,'[1]2018_commission_structure-Start'!$A$21:$I$21,0)),0)</f>
        <v>0</v>
      </c>
      <c r="AA73" s="28">
        <f t="shared" si="18"/>
        <v>109612.26</v>
      </c>
      <c r="AB73" s="28">
        <f t="shared" si="19"/>
        <v>152354.26</v>
      </c>
    </row>
    <row r="74" spans="1:28" x14ac:dyDescent="0.2">
      <c r="A74" s="25" t="str">
        <f t="shared" si="10"/>
        <v>Drake Rawlison</v>
      </c>
      <c r="B74" s="25">
        <v>9072843924</v>
      </c>
      <c r="C74" s="25" t="s">
        <v>151</v>
      </c>
      <c r="D74" s="25" t="s">
        <v>152</v>
      </c>
      <c r="E74" s="25" t="s">
        <v>7</v>
      </c>
      <c r="F74" s="25">
        <v>40376</v>
      </c>
      <c r="G74" s="25">
        <f>COUNTIF([1]deals_closed!D:D,B74)</f>
        <v>11</v>
      </c>
      <c r="H74" s="26">
        <f>SUMIF([1]deals_closed!D:D,B74,[1]deals_closed!C:C)</f>
        <v>281806</v>
      </c>
      <c r="I74" s="26">
        <f>VLOOKUP(E74,'[1]2018_commission_structure-Start'!$A$22:$I$24,9,FALSE)</f>
        <v>500000</v>
      </c>
      <c r="J74" s="26">
        <f t="shared" si="11"/>
        <v>625000</v>
      </c>
      <c r="K74" s="26">
        <f t="shared" si="12"/>
        <v>750000</v>
      </c>
      <c r="L74" s="26">
        <f t="shared" si="13"/>
        <v>1000000</v>
      </c>
      <c r="M74" s="27">
        <f t="shared" si="14"/>
        <v>0.563612</v>
      </c>
      <c r="N74" s="25" t="str">
        <f t="shared" si="15"/>
        <v>0-100%</v>
      </c>
      <c r="O74" s="28">
        <f>MIN(H74,I74)*INDEX('[1]2018_commission_structure-Start'!$A$21:$I$24,MATCH($E74,'[1]2018_commission_structure-Start'!$A$21:$A$24,0),MATCH(O$1,'[1]2018_commission_structure-Start'!$A$21:$I$21,0))</f>
        <v>28180.600000000002</v>
      </c>
      <c r="P74" s="26">
        <f>IF(H74&gt;I74,MIN(H74-I74,J74-I74)*INDEX('[1]2018_commission_structure-Start'!$A$21:$I$24,MATCH($E74,'[1]2018_commission_structure-Start'!$A$21:$A$24,0), MATCH(P$1,'[1]2018_commission_structure-Start'!$A$21:$I$21,0)),0)</f>
        <v>0</v>
      </c>
      <c r="Q74" s="26">
        <f>IF($H74&gt;J74,MIN($H74-J74,K74-J74)*INDEX('[1]2018_commission_structure-Start'!$A$21:$I$24,MATCH($E74,'[1]2018_commission_structure-Start'!$A$21:$A$24,0), MATCH(Q$1,'[1]2018_commission_structure-Start'!$A$21:$I$21,0)),0)</f>
        <v>0</v>
      </c>
      <c r="R74" s="26">
        <f>IF($H74&gt;K74,MIN($H74-K74,L74-K74)*INDEX('[1]2018_commission_structure-Start'!$A$21:$I$24,MATCH($E74,'[1]2018_commission_structure-Start'!$A$21:$A$24,0), MATCH(R$1,'[1]2018_commission_structure-Start'!$A$21:$I$21,0)),0)</f>
        <v>0</v>
      </c>
      <c r="S74" s="26">
        <f>IF(H74&gt;L74,(H74-L74)*INDEX('[1]2018_commission_structure-Start'!$A$21:$I$24,MATCH($E74,'[1]2018_commission_structure-Start'!$A$21:$A$24,0),MATCH(S$1,'[1]2018_commission_structure-Start'!$A$21:$I$21,0)),0)</f>
        <v>0</v>
      </c>
      <c r="T74" s="28">
        <f t="shared" si="16"/>
        <v>28180.600000000002</v>
      </c>
      <c r="U74" s="28">
        <f t="shared" si="17"/>
        <v>68556.600000000006</v>
      </c>
      <c r="V74" s="28">
        <f>MIN(H74,I74)*INDEX('[1]2018_commission_structure-Start'!$A$15:$J$18,MATCH($E74,'[1]2018_commission_structure-Start'!$A$15:$A$18,0),MATCH(V$1,'[1]2018_commission_structure-Start'!$A$15:$J$15,0))</f>
        <v>33816.720000000001</v>
      </c>
      <c r="W74" s="26">
        <f>IF($H74&gt;I74,MIN($H74-I74,J74-I74)*INDEX('[1]2018_commission_structure-Start'!$A$15:$J$18,MATCH($E74,'[1]2018_commission_structure-Start'!$A$15:$A$18,0),MATCH(W$1,'[1]2018_commission_structure-Start'!$A$15:$J$15,0)),0)</f>
        <v>0</v>
      </c>
      <c r="X74" s="26">
        <f>IF($H74&gt;J74,MIN($H74-J74,K74-J74)*INDEX('[1]2018_commission_structure-Start'!$A$15:$J$18,MATCH($E74,'[1]2018_commission_structure-Start'!$A$15:$A$18,0),MATCH(X$1,'[1]2018_commission_structure-Start'!$A$15:$J$15,0)),0)</f>
        <v>0</v>
      </c>
      <c r="Y74" s="26">
        <f>IF($H74&gt;K74,MIN($H74-K74,L74-K74)*INDEX('[1]2018_commission_structure-Start'!$A$15:$J$18,MATCH($E74,'[1]2018_commission_structure-Start'!$A$15:$A$18,0),MATCH(Y$1,'[1]2018_commission_structure-Start'!$A$15:$J$15,0)),0)</f>
        <v>0</v>
      </c>
      <c r="Z74" s="26">
        <f>IF(H74&gt;L74,(H74-L74)*INDEX('[1]2018_commission_structure-Start'!$A$21:$I$24,MATCH($E74,'[1]2018_commission_structure-Start'!$A$21:$A$24,0),MATCH(Z$1,'[1]2018_commission_structure-Start'!$A$21:$I$21,0)),0)</f>
        <v>0</v>
      </c>
      <c r="AA74" s="28">
        <f t="shared" si="18"/>
        <v>33816.720000000001</v>
      </c>
      <c r="AB74" s="28">
        <f t="shared" si="19"/>
        <v>74192.72</v>
      </c>
    </row>
    <row r="75" spans="1:28" x14ac:dyDescent="0.2">
      <c r="A75" s="25" t="str">
        <f t="shared" si="10"/>
        <v>Denney Whetland</v>
      </c>
      <c r="B75" s="25">
        <v>6801140183</v>
      </c>
      <c r="C75" s="25" t="s">
        <v>153</v>
      </c>
      <c r="D75" s="25" t="s">
        <v>154</v>
      </c>
      <c r="E75" s="25" t="s">
        <v>7</v>
      </c>
      <c r="F75" s="25">
        <v>57548</v>
      </c>
      <c r="G75" s="25">
        <f>COUNTIF([1]deals_closed!D:D,B75)</f>
        <v>15</v>
      </c>
      <c r="H75" s="26">
        <f>SUMIF([1]deals_closed!D:D,B75,[1]deals_closed!C:C)</f>
        <v>531790</v>
      </c>
      <c r="I75" s="26">
        <f>VLOOKUP(E75,'[1]2018_commission_structure-Start'!$A$22:$I$24,9,FALSE)</f>
        <v>500000</v>
      </c>
      <c r="J75" s="26">
        <f t="shared" si="11"/>
        <v>625000</v>
      </c>
      <c r="K75" s="26">
        <f t="shared" si="12"/>
        <v>750000</v>
      </c>
      <c r="L75" s="26">
        <f t="shared" si="13"/>
        <v>1000000</v>
      </c>
      <c r="M75" s="27">
        <f t="shared" si="14"/>
        <v>1.06358</v>
      </c>
      <c r="N75" s="25" t="str">
        <f t="shared" si="15"/>
        <v>100-125%</v>
      </c>
      <c r="O75" s="28">
        <f>MIN(H75,I75)*INDEX('[1]2018_commission_structure-Start'!$A$21:$I$24,MATCH($E75,'[1]2018_commission_structure-Start'!$A$21:$A$24,0),MATCH(O$1,'[1]2018_commission_structure-Start'!$A$21:$I$21,0))</f>
        <v>50000</v>
      </c>
      <c r="P75" s="26">
        <f>IF(H75&gt;I75,MIN(H75-I75,J75-I75)*INDEX('[1]2018_commission_structure-Start'!$A$21:$I$24,MATCH($E75,'[1]2018_commission_structure-Start'!$A$21:$A$24,0), MATCH(P$1,'[1]2018_commission_structure-Start'!$A$21:$I$21,0)),0)</f>
        <v>4768.5</v>
      </c>
      <c r="Q75" s="26">
        <f>IF($H75&gt;J75,MIN($H75-J75,K75-J75)*INDEX('[1]2018_commission_structure-Start'!$A$21:$I$24,MATCH($E75,'[1]2018_commission_structure-Start'!$A$21:$A$24,0), MATCH(Q$1,'[1]2018_commission_structure-Start'!$A$21:$I$21,0)),0)</f>
        <v>0</v>
      </c>
      <c r="R75" s="26">
        <f>IF($H75&gt;K75,MIN($H75-K75,L75-K75)*INDEX('[1]2018_commission_structure-Start'!$A$21:$I$24,MATCH($E75,'[1]2018_commission_structure-Start'!$A$21:$A$24,0), MATCH(R$1,'[1]2018_commission_structure-Start'!$A$21:$I$21,0)),0)</f>
        <v>0</v>
      </c>
      <c r="S75" s="26">
        <f>IF(H75&gt;L75,(H75-L75)*INDEX('[1]2018_commission_structure-Start'!$A$21:$I$24,MATCH($E75,'[1]2018_commission_structure-Start'!$A$21:$A$24,0),MATCH(S$1,'[1]2018_commission_structure-Start'!$A$21:$I$21,0)),0)</f>
        <v>0</v>
      </c>
      <c r="T75" s="28">
        <f t="shared" si="16"/>
        <v>54768.5</v>
      </c>
      <c r="U75" s="28">
        <f t="shared" si="17"/>
        <v>112316.5</v>
      </c>
      <c r="V75" s="28">
        <f>MIN(H75,I75)*INDEX('[1]2018_commission_structure-Start'!$A$15:$J$18,MATCH($E75,'[1]2018_commission_structure-Start'!$A$15:$A$18,0),MATCH(V$1,'[1]2018_commission_structure-Start'!$A$15:$J$15,0))</f>
        <v>60000</v>
      </c>
      <c r="W75" s="26">
        <f>IF($H75&gt;I75,MIN($H75-I75,J75-I75)*INDEX('[1]2018_commission_structure-Start'!$A$15:$J$18,MATCH($E75,'[1]2018_commission_structure-Start'!$A$15:$A$18,0),MATCH(W$1,'[1]2018_commission_structure-Start'!$A$15:$J$15,0)),0)</f>
        <v>5404.3</v>
      </c>
      <c r="X75" s="26">
        <f>IF($H75&gt;J75,MIN($H75-J75,K75-J75)*INDEX('[1]2018_commission_structure-Start'!$A$15:$J$18,MATCH($E75,'[1]2018_commission_structure-Start'!$A$15:$A$18,0),MATCH(X$1,'[1]2018_commission_structure-Start'!$A$15:$J$15,0)),0)</f>
        <v>0</v>
      </c>
      <c r="Y75" s="26">
        <f>IF($H75&gt;K75,MIN($H75-K75,L75-K75)*INDEX('[1]2018_commission_structure-Start'!$A$15:$J$18,MATCH($E75,'[1]2018_commission_structure-Start'!$A$15:$A$18,0),MATCH(Y$1,'[1]2018_commission_structure-Start'!$A$15:$J$15,0)),0)</f>
        <v>0</v>
      </c>
      <c r="Z75" s="26">
        <f>IF(H75&gt;L75,(H75-L75)*INDEX('[1]2018_commission_structure-Start'!$A$21:$I$24,MATCH($E75,'[1]2018_commission_structure-Start'!$A$21:$A$24,0),MATCH(Z$1,'[1]2018_commission_structure-Start'!$A$21:$I$21,0)),0)</f>
        <v>0</v>
      </c>
      <c r="AA75" s="28">
        <f t="shared" si="18"/>
        <v>65404.3</v>
      </c>
      <c r="AB75" s="28">
        <f t="shared" si="19"/>
        <v>122952.3</v>
      </c>
    </row>
    <row r="76" spans="1:28" x14ac:dyDescent="0.2">
      <c r="A76" s="25" t="str">
        <f t="shared" si="10"/>
        <v>Zachariah Lared</v>
      </c>
      <c r="B76" s="25">
        <v>6510701464</v>
      </c>
      <c r="C76" s="25" t="s">
        <v>155</v>
      </c>
      <c r="D76" s="25" t="s">
        <v>156</v>
      </c>
      <c r="E76" s="25" t="s">
        <v>7</v>
      </c>
      <c r="F76" s="25">
        <v>45866</v>
      </c>
      <c r="G76" s="25">
        <f>COUNTIF([1]deals_closed!D:D,B76)</f>
        <v>19</v>
      </c>
      <c r="H76" s="26">
        <f>SUMIF([1]deals_closed!D:D,B76,[1]deals_closed!C:C)</f>
        <v>660630</v>
      </c>
      <c r="I76" s="26">
        <f>VLOOKUP(E76,'[1]2018_commission_structure-Start'!$A$22:$I$24,9,FALSE)</f>
        <v>500000</v>
      </c>
      <c r="J76" s="26">
        <f t="shared" si="11"/>
        <v>625000</v>
      </c>
      <c r="K76" s="26">
        <f t="shared" si="12"/>
        <v>750000</v>
      </c>
      <c r="L76" s="26">
        <f t="shared" si="13"/>
        <v>1000000</v>
      </c>
      <c r="M76" s="27">
        <f t="shared" si="14"/>
        <v>1.3212600000000001</v>
      </c>
      <c r="N76" s="25" t="str">
        <f t="shared" si="15"/>
        <v>125-150%</v>
      </c>
      <c r="O76" s="28">
        <f>MIN(H76,I76)*INDEX('[1]2018_commission_structure-Start'!$A$21:$I$24,MATCH($E76,'[1]2018_commission_structure-Start'!$A$21:$A$24,0),MATCH(O$1,'[1]2018_commission_structure-Start'!$A$21:$I$21,0))</f>
        <v>50000</v>
      </c>
      <c r="P76" s="26">
        <f>IF(H76&gt;I76,MIN(H76-I76,J76-I76)*INDEX('[1]2018_commission_structure-Start'!$A$21:$I$24,MATCH($E76,'[1]2018_commission_structure-Start'!$A$21:$A$24,0), MATCH(P$1,'[1]2018_commission_structure-Start'!$A$21:$I$21,0)),0)</f>
        <v>18750</v>
      </c>
      <c r="Q76" s="26">
        <f>IF($H76&gt;J76,MIN($H76-J76,K76-J76)*INDEX('[1]2018_commission_structure-Start'!$A$21:$I$24,MATCH($E76,'[1]2018_commission_structure-Start'!$A$21:$A$24,0), MATCH(Q$1,'[1]2018_commission_structure-Start'!$A$21:$I$21,0)),0)</f>
        <v>6413.4</v>
      </c>
      <c r="R76" s="26">
        <f>IF($H76&gt;K76,MIN($H76-K76,L76-K76)*INDEX('[1]2018_commission_structure-Start'!$A$21:$I$24,MATCH($E76,'[1]2018_commission_structure-Start'!$A$21:$A$24,0), MATCH(R$1,'[1]2018_commission_structure-Start'!$A$21:$I$21,0)),0)</f>
        <v>0</v>
      </c>
      <c r="S76" s="26">
        <f>IF(H76&gt;L76,(H76-L76)*INDEX('[1]2018_commission_structure-Start'!$A$21:$I$24,MATCH($E76,'[1]2018_commission_structure-Start'!$A$21:$A$24,0),MATCH(S$1,'[1]2018_commission_structure-Start'!$A$21:$I$21,0)),0)</f>
        <v>0</v>
      </c>
      <c r="T76" s="28">
        <f t="shared" si="16"/>
        <v>75163.399999999994</v>
      </c>
      <c r="U76" s="28">
        <f t="shared" si="17"/>
        <v>121029.4</v>
      </c>
      <c r="V76" s="28">
        <f>MIN(H76,I76)*INDEX('[1]2018_commission_structure-Start'!$A$15:$J$18,MATCH($E76,'[1]2018_commission_structure-Start'!$A$15:$A$18,0),MATCH(V$1,'[1]2018_commission_structure-Start'!$A$15:$J$15,0))</f>
        <v>60000</v>
      </c>
      <c r="W76" s="26">
        <f>IF($H76&gt;I76,MIN($H76-I76,J76-I76)*INDEX('[1]2018_commission_structure-Start'!$A$15:$J$18,MATCH($E76,'[1]2018_commission_structure-Start'!$A$15:$A$18,0),MATCH(W$1,'[1]2018_commission_structure-Start'!$A$15:$J$15,0)),0)</f>
        <v>21250</v>
      </c>
      <c r="X76" s="26">
        <f>IF($H76&gt;J76,MIN($H76-J76,K76-J76)*INDEX('[1]2018_commission_structure-Start'!$A$15:$J$18,MATCH($E76,'[1]2018_commission_structure-Start'!$A$15:$A$18,0),MATCH(X$1,'[1]2018_commission_structure-Start'!$A$15:$J$15,0)),0)</f>
        <v>7126</v>
      </c>
      <c r="Y76" s="26">
        <f>IF($H76&gt;K76,MIN($H76-K76,L76-K76)*INDEX('[1]2018_commission_structure-Start'!$A$15:$J$18,MATCH($E76,'[1]2018_commission_structure-Start'!$A$15:$A$18,0),MATCH(Y$1,'[1]2018_commission_structure-Start'!$A$15:$J$15,0)),0)</f>
        <v>0</v>
      </c>
      <c r="Z76" s="26">
        <f>IF(H76&gt;L76,(H76-L76)*INDEX('[1]2018_commission_structure-Start'!$A$21:$I$24,MATCH($E76,'[1]2018_commission_structure-Start'!$A$21:$A$24,0),MATCH(Z$1,'[1]2018_commission_structure-Start'!$A$21:$I$21,0)),0)</f>
        <v>0</v>
      </c>
      <c r="AA76" s="28">
        <f t="shared" si="18"/>
        <v>88376</v>
      </c>
      <c r="AB76" s="28">
        <f t="shared" si="19"/>
        <v>134242</v>
      </c>
    </row>
    <row r="77" spans="1:28" x14ac:dyDescent="0.2">
      <c r="A77" s="25" t="str">
        <f t="shared" si="10"/>
        <v>Neil Doctor</v>
      </c>
      <c r="B77" s="25">
        <v>3996818513</v>
      </c>
      <c r="C77" s="25" t="s">
        <v>157</v>
      </c>
      <c r="D77" s="25" t="s">
        <v>158</v>
      </c>
      <c r="E77" s="25" t="s">
        <v>10</v>
      </c>
      <c r="F77" s="25">
        <v>94317</v>
      </c>
      <c r="G77" s="25">
        <f>COUNTIF([1]deals_closed!D:D,B77)</f>
        <v>29</v>
      </c>
      <c r="H77" s="26">
        <f>SUMIF([1]deals_closed!D:D,B77,[1]deals_closed!C:C)</f>
        <v>997332</v>
      </c>
      <c r="I77" s="26">
        <f>VLOOKUP(E77,'[1]2018_commission_structure-Start'!$A$22:$I$24,9,FALSE)</f>
        <v>750000</v>
      </c>
      <c r="J77" s="26">
        <f t="shared" si="11"/>
        <v>937500</v>
      </c>
      <c r="K77" s="26">
        <f t="shared" si="12"/>
        <v>1125000</v>
      </c>
      <c r="L77" s="26">
        <f t="shared" si="13"/>
        <v>1500000</v>
      </c>
      <c r="M77" s="27">
        <f t="shared" si="14"/>
        <v>1.3297760000000001</v>
      </c>
      <c r="N77" s="25" t="str">
        <f t="shared" si="15"/>
        <v>125-150%</v>
      </c>
      <c r="O77" s="28">
        <f>MIN(H77,I77)*INDEX('[1]2018_commission_structure-Start'!$A$21:$I$24,MATCH($E77,'[1]2018_commission_structure-Start'!$A$21:$A$24,0),MATCH(O$1,'[1]2018_commission_structure-Start'!$A$21:$I$21,0))</f>
        <v>112500</v>
      </c>
      <c r="P77" s="26">
        <f>IF(H77&gt;I77,MIN(H77-I77,J77-I77)*INDEX('[1]2018_commission_structure-Start'!$A$21:$I$24,MATCH($E77,'[1]2018_commission_structure-Start'!$A$21:$A$24,0), MATCH(P$1,'[1]2018_commission_structure-Start'!$A$21:$I$21,0)),0)</f>
        <v>35625</v>
      </c>
      <c r="Q77" s="26">
        <f>IF($H77&gt;J77,MIN($H77-J77,K77-J77)*INDEX('[1]2018_commission_structure-Start'!$A$21:$I$24,MATCH($E77,'[1]2018_commission_structure-Start'!$A$21:$A$24,0), MATCH(Q$1,'[1]2018_commission_structure-Start'!$A$21:$I$21,0)),0)</f>
        <v>13761.36</v>
      </c>
      <c r="R77" s="26">
        <f>IF($H77&gt;K77,MIN($H77-K77,L77-K77)*INDEX('[1]2018_commission_structure-Start'!$A$21:$I$24,MATCH($E77,'[1]2018_commission_structure-Start'!$A$21:$A$24,0), MATCH(R$1,'[1]2018_commission_structure-Start'!$A$21:$I$21,0)),0)</f>
        <v>0</v>
      </c>
      <c r="S77" s="26">
        <f>IF(H77&gt;L77,(H77-L77)*INDEX('[1]2018_commission_structure-Start'!$A$21:$I$24,MATCH($E77,'[1]2018_commission_structure-Start'!$A$21:$A$24,0),MATCH(S$1,'[1]2018_commission_structure-Start'!$A$21:$I$21,0)),0)</f>
        <v>0</v>
      </c>
      <c r="T77" s="28">
        <f t="shared" si="16"/>
        <v>161886.35999999999</v>
      </c>
      <c r="U77" s="28">
        <f t="shared" si="17"/>
        <v>256203.36</v>
      </c>
      <c r="V77" s="28">
        <f>MIN(H77,I77)*INDEX('[1]2018_commission_structure-Start'!$A$15:$J$18,MATCH($E77,'[1]2018_commission_structure-Start'!$A$15:$A$18,0),MATCH(V$1,'[1]2018_commission_structure-Start'!$A$15:$J$15,0))</f>
        <v>112500</v>
      </c>
      <c r="W77" s="26">
        <f>IF($H77&gt;I77,MIN($H77-I77,J77-I77)*INDEX('[1]2018_commission_structure-Start'!$A$15:$J$18,MATCH($E77,'[1]2018_commission_structure-Start'!$A$15:$A$18,0),MATCH(W$1,'[1]2018_commission_structure-Start'!$A$15:$J$15,0)),0)</f>
        <v>41250</v>
      </c>
      <c r="X77" s="26">
        <f>IF($H77&gt;J77,MIN($H77-J77,K77-J77)*INDEX('[1]2018_commission_structure-Start'!$A$15:$J$18,MATCH($E77,'[1]2018_commission_structure-Start'!$A$15:$A$18,0),MATCH(X$1,'[1]2018_commission_structure-Start'!$A$15:$J$15,0)),0)</f>
        <v>14958</v>
      </c>
      <c r="Y77" s="26">
        <f>IF($H77&gt;K77,MIN($H77-K77,L77-K77)*INDEX('[1]2018_commission_structure-Start'!$A$15:$J$18,MATCH($E77,'[1]2018_commission_structure-Start'!$A$15:$A$18,0),MATCH(Y$1,'[1]2018_commission_structure-Start'!$A$15:$J$15,0)),0)</f>
        <v>0</v>
      </c>
      <c r="Z77" s="26">
        <f>IF(H77&gt;L77,(H77-L77)*INDEX('[1]2018_commission_structure-Start'!$A$21:$I$24,MATCH($E77,'[1]2018_commission_structure-Start'!$A$21:$A$24,0),MATCH(Z$1,'[1]2018_commission_structure-Start'!$A$21:$I$21,0)),0)</f>
        <v>0</v>
      </c>
      <c r="AA77" s="28">
        <f t="shared" si="18"/>
        <v>168708</v>
      </c>
      <c r="AB77" s="28">
        <f t="shared" si="19"/>
        <v>263025</v>
      </c>
    </row>
    <row r="78" spans="1:28" x14ac:dyDescent="0.2">
      <c r="A78" s="25" t="str">
        <f t="shared" si="10"/>
        <v>Brewer Torres</v>
      </c>
      <c r="B78" s="25">
        <v>5372344725</v>
      </c>
      <c r="C78" s="25" t="s">
        <v>159</v>
      </c>
      <c r="D78" s="25" t="s">
        <v>160</v>
      </c>
      <c r="E78" s="25" t="s">
        <v>7</v>
      </c>
      <c r="F78" s="25">
        <v>42683</v>
      </c>
      <c r="G78" s="25">
        <f>COUNTIF([1]deals_closed!D:D,B78)</f>
        <v>19</v>
      </c>
      <c r="H78" s="26">
        <f>SUMIF([1]deals_closed!D:D,B78,[1]deals_closed!C:C)</f>
        <v>762516</v>
      </c>
      <c r="I78" s="26">
        <f>VLOOKUP(E78,'[1]2018_commission_structure-Start'!$A$22:$I$24,9,FALSE)</f>
        <v>500000</v>
      </c>
      <c r="J78" s="26">
        <f t="shared" si="11"/>
        <v>625000</v>
      </c>
      <c r="K78" s="26">
        <f t="shared" si="12"/>
        <v>750000</v>
      </c>
      <c r="L78" s="26">
        <f t="shared" si="13"/>
        <v>1000000</v>
      </c>
      <c r="M78" s="27">
        <f t="shared" si="14"/>
        <v>1.5250319999999999</v>
      </c>
      <c r="N78" s="25" t="str">
        <f t="shared" si="15"/>
        <v>150-200%</v>
      </c>
      <c r="O78" s="28">
        <f>MIN(H78,I78)*INDEX('[1]2018_commission_structure-Start'!$A$21:$I$24,MATCH($E78,'[1]2018_commission_structure-Start'!$A$21:$A$24,0),MATCH(O$1,'[1]2018_commission_structure-Start'!$A$21:$I$21,0))</f>
        <v>50000</v>
      </c>
      <c r="P78" s="26">
        <f>IF(H78&gt;I78,MIN(H78-I78,J78-I78)*INDEX('[1]2018_commission_structure-Start'!$A$21:$I$24,MATCH($E78,'[1]2018_commission_structure-Start'!$A$21:$A$24,0), MATCH(P$1,'[1]2018_commission_structure-Start'!$A$21:$I$21,0)),0)</f>
        <v>18750</v>
      </c>
      <c r="Q78" s="26">
        <f>IF($H78&gt;J78,MIN($H78-J78,K78-J78)*INDEX('[1]2018_commission_structure-Start'!$A$21:$I$24,MATCH($E78,'[1]2018_commission_structure-Start'!$A$21:$A$24,0), MATCH(Q$1,'[1]2018_commission_structure-Start'!$A$21:$I$21,0)),0)</f>
        <v>22500</v>
      </c>
      <c r="R78" s="26">
        <f>IF($H78&gt;K78,MIN($H78-K78,L78-K78)*INDEX('[1]2018_commission_structure-Start'!$A$21:$I$24,MATCH($E78,'[1]2018_commission_structure-Start'!$A$21:$A$24,0), MATCH(R$1,'[1]2018_commission_structure-Start'!$A$21:$I$21,0)),0)</f>
        <v>2753.52</v>
      </c>
      <c r="S78" s="26">
        <f>IF(H78&gt;L78,(H78-L78)*INDEX('[1]2018_commission_structure-Start'!$A$21:$I$24,MATCH($E78,'[1]2018_commission_structure-Start'!$A$21:$A$24,0),MATCH(S$1,'[1]2018_commission_structure-Start'!$A$21:$I$21,0)),0)</f>
        <v>0</v>
      </c>
      <c r="T78" s="28">
        <f t="shared" si="16"/>
        <v>94003.520000000004</v>
      </c>
      <c r="U78" s="28">
        <f t="shared" si="17"/>
        <v>136686.52000000002</v>
      </c>
      <c r="V78" s="28">
        <f>MIN(H78,I78)*INDEX('[1]2018_commission_structure-Start'!$A$15:$J$18,MATCH($E78,'[1]2018_commission_structure-Start'!$A$15:$A$18,0),MATCH(V$1,'[1]2018_commission_structure-Start'!$A$15:$J$15,0))</f>
        <v>60000</v>
      </c>
      <c r="W78" s="26">
        <f>IF($H78&gt;I78,MIN($H78-I78,J78-I78)*INDEX('[1]2018_commission_structure-Start'!$A$15:$J$18,MATCH($E78,'[1]2018_commission_structure-Start'!$A$15:$A$18,0),MATCH(W$1,'[1]2018_commission_structure-Start'!$A$15:$J$15,0)),0)</f>
        <v>21250</v>
      </c>
      <c r="X78" s="26">
        <f>IF($H78&gt;J78,MIN($H78-J78,K78-J78)*INDEX('[1]2018_commission_structure-Start'!$A$15:$J$18,MATCH($E78,'[1]2018_commission_structure-Start'!$A$15:$A$18,0),MATCH(X$1,'[1]2018_commission_structure-Start'!$A$15:$J$15,0)),0)</f>
        <v>25000</v>
      </c>
      <c r="Y78" s="26">
        <f>IF($H78&gt;K78,MIN($H78-K78,L78-K78)*INDEX('[1]2018_commission_structure-Start'!$A$15:$J$18,MATCH($E78,'[1]2018_commission_structure-Start'!$A$15:$A$18,0),MATCH(Y$1,'[1]2018_commission_structure-Start'!$A$15:$J$15,0)),0)</f>
        <v>2753.52</v>
      </c>
      <c r="Z78" s="26">
        <f>IF(H78&gt;L78,(H78-L78)*INDEX('[1]2018_commission_structure-Start'!$A$21:$I$24,MATCH($E78,'[1]2018_commission_structure-Start'!$A$21:$A$24,0),MATCH(Z$1,'[1]2018_commission_structure-Start'!$A$21:$I$21,0)),0)</f>
        <v>0</v>
      </c>
      <c r="AA78" s="28">
        <f t="shared" si="18"/>
        <v>109003.52</v>
      </c>
      <c r="AB78" s="28">
        <f t="shared" si="19"/>
        <v>151686.52000000002</v>
      </c>
    </row>
    <row r="79" spans="1:28" x14ac:dyDescent="0.2">
      <c r="A79" s="25" t="str">
        <f t="shared" si="10"/>
        <v>Leticia Szymanzyk</v>
      </c>
      <c r="B79" s="25">
        <v>1839046880</v>
      </c>
      <c r="C79" s="25" t="s">
        <v>161</v>
      </c>
      <c r="D79" s="25" t="s">
        <v>162</v>
      </c>
      <c r="E79" s="25" t="s">
        <v>7</v>
      </c>
      <c r="F79" s="25">
        <v>64858</v>
      </c>
      <c r="G79" s="25">
        <f>COUNTIF([1]deals_closed!D:D,B79)</f>
        <v>14</v>
      </c>
      <c r="H79" s="26">
        <f>SUMIF([1]deals_closed!D:D,B79,[1]deals_closed!C:C)</f>
        <v>380502</v>
      </c>
      <c r="I79" s="26">
        <f>VLOOKUP(E79,'[1]2018_commission_structure-Start'!$A$22:$I$24,9,FALSE)</f>
        <v>500000</v>
      </c>
      <c r="J79" s="26">
        <f t="shared" si="11"/>
        <v>625000</v>
      </c>
      <c r="K79" s="26">
        <f t="shared" si="12"/>
        <v>750000</v>
      </c>
      <c r="L79" s="26">
        <f t="shared" si="13"/>
        <v>1000000</v>
      </c>
      <c r="M79" s="27">
        <f t="shared" si="14"/>
        <v>0.76100400000000001</v>
      </c>
      <c r="N79" s="25" t="str">
        <f t="shared" si="15"/>
        <v>0-100%</v>
      </c>
      <c r="O79" s="28">
        <f>MIN(H79,I79)*INDEX('[1]2018_commission_structure-Start'!$A$21:$I$24,MATCH($E79,'[1]2018_commission_structure-Start'!$A$21:$A$24,0),MATCH(O$1,'[1]2018_commission_structure-Start'!$A$21:$I$21,0))</f>
        <v>38050.200000000004</v>
      </c>
      <c r="P79" s="26">
        <f>IF(H79&gt;I79,MIN(H79-I79,J79-I79)*INDEX('[1]2018_commission_structure-Start'!$A$21:$I$24,MATCH($E79,'[1]2018_commission_structure-Start'!$A$21:$A$24,0), MATCH(P$1,'[1]2018_commission_structure-Start'!$A$21:$I$21,0)),0)</f>
        <v>0</v>
      </c>
      <c r="Q79" s="26">
        <f>IF($H79&gt;J79,MIN($H79-J79,K79-J79)*INDEX('[1]2018_commission_structure-Start'!$A$21:$I$24,MATCH($E79,'[1]2018_commission_structure-Start'!$A$21:$A$24,0), MATCH(Q$1,'[1]2018_commission_structure-Start'!$A$21:$I$21,0)),0)</f>
        <v>0</v>
      </c>
      <c r="R79" s="26">
        <f>IF($H79&gt;K79,MIN($H79-K79,L79-K79)*INDEX('[1]2018_commission_structure-Start'!$A$21:$I$24,MATCH($E79,'[1]2018_commission_structure-Start'!$A$21:$A$24,0), MATCH(R$1,'[1]2018_commission_structure-Start'!$A$21:$I$21,0)),0)</f>
        <v>0</v>
      </c>
      <c r="S79" s="26">
        <f>IF(H79&gt;L79,(H79-L79)*INDEX('[1]2018_commission_structure-Start'!$A$21:$I$24,MATCH($E79,'[1]2018_commission_structure-Start'!$A$21:$A$24,0),MATCH(S$1,'[1]2018_commission_structure-Start'!$A$21:$I$21,0)),0)</f>
        <v>0</v>
      </c>
      <c r="T79" s="28">
        <f t="shared" si="16"/>
        <v>38050.200000000004</v>
      </c>
      <c r="U79" s="28">
        <f t="shared" si="17"/>
        <v>102908.20000000001</v>
      </c>
      <c r="V79" s="28">
        <f>MIN(H79,I79)*INDEX('[1]2018_commission_structure-Start'!$A$15:$J$18,MATCH($E79,'[1]2018_commission_structure-Start'!$A$15:$A$18,0),MATCH(V$1,'[1]2018_commission_structure-Start'!$A$15:$J$15,0))</f>
        <v>45660.24</v>
      </c>
      <c r="W79" s="26">
        <f>IF($H79&gt;I79,MIN($H79-I79,J79-I79)*INDEX('[1]2018_commission_structure-Start'!$A$15:$J$18,MATCH($E79,'[1]2018_commission_structure-Start'!$A$15:$A$18,0),MATCH(W$1,'[1]2018_commission_structure-Start'!$A$15:$J$15,0)),0)</f>
        <v>0</v>
      </c>
      <c r="X79" s="26">
        <f>IF($H79&gt;J79,MIN($H79-J79,K79-J79)*INDEX('[1]2018_commission_structure-Start'!$A$15:$J$18,MATCH($E79,'[1]2018_commission_structure-Start'!$A$15:$A$18,0),MATCH(X$1,'[1]2018_commission_structure-Start'!$A$15:$J$15,0)),0)</f>
        <v>0</v>
      </c>
      <c r="Y79" s="26">
        <f>IF($H79&gt;K79,MIN($H79-K79,L79-K79)*INDEX('[1]2018_commission_structure-Start'!$A$15:$J$18,MATCH($E79,'[1]2018_commission_structure-Start'!$A$15:$A$18,0),MATCH(Y$1,'[1]2018_commission_structure-Start'!$A$15:$J$15,0)),0)</f>
        <v>0</v>
      </c>
      <c r="Z79" s="26">
        <f>IF(H79&gt;L79,(H79-L79)*INDEX('[1]2018_commission_structure-Start'!$A$21:$I$24,MATCH($E79,'[1]2018_commission_structure-Start'!$A$21:$A$24,0),MATCH(Z$1,'[1]2018_commission_structure-Start'!$A$21:$I$21,0)),0)</f>
        <v>0</v>
      </c>
      <c r="AA79" s="28">
        <f t="shared" si="18"/>
        <v>45660.24</v>
      </c>
      <c r="AB79" s="28">
        <f t="shared" si="19"/>
        <v>110518.23999999999</v>
      </c>
    </row>
    <row r="80" spans="1:28" x14ac:dyDescent="0.2">
      <c r="A80" s="25" t="str">
        <f t="shared" si="10"/>
        <v>Constantin Laurisch</v>
      </c>
      <c r="B80" s="25">
        <v>5074304008</v>
      </c>
      <c r="C80" s="25" t="s">
        <v>163</v>
      </c>
      <c r="D80" s="25" t="s">
        <v>164</v>
      </c>
      <c r="E80" s="25" t="s">
        <v>29</v>
      </c>
      <c r="F80" s="25">
        <v>62375</v>
      </c>
      <c r="G80" s="25">
        <f>COUNTIF([1]deals_closed!D:D,B80)</f>
        <v>20</v>
      </c>
      <c r="H80" s="26">
        <f>SUMIF([1]deals_closed!D:D,B80,[1]deals_closed!C:C)</f>
        <v>844242</v>
      </c>
      <c r="I80" s="26">
        <f>VLOOKUP(E80,'[1]2018_commission_structure-Start'!$A$22:$I$24,9,FALSE)</f>
        <v>600000</v>
      </c>
      <c r="J80" s="26">
        <f t="shared" si="11"/>
        <v>750000</v>
      </c>
      <c r="K80" s="26">
        <f t="shared" si="12"/>
        <v>900000</v>
      </c>
      <c r="L80" s="26">
        <f t="shared" si="13"/>
        <v>1200000</v>
      </c>
      <c r="M80" s="27">
        <f t="shared" si="14"/>
        <v>1.40707</v>
      </c>
      <c r="N80" s="25" t="str">
        <f t="shared" si="15"/>
        <v>125-150%</v>
      </c>
      <c r="O80" s="28">
        <f>MIN(H80,I80)*INDEX('[1]2018_commission_structure-Start'!$A$21:$I$24,MATCH($E80,'[1]2018_commission_structure-Start'!$A$21:$A$24,0),MATCH(O$1,'[1]2018_commission_structure-Start'!$A$21:$I$21,0))</f>
        <v>78000</v>
      </c>
      <c r="P80" s="26">
        <f>IF(H80&gt;I80,MIN(H80-I80,J80-I80)*INDEX('[1]2018_commission_structure-Start'!$A$21:$I$24,MATCH($E80,'[1]2018_commission_structure-Start'!$A$21:$A$24,0), MATCH(P$1,'[1]2018_commission_structure-Start'!$A$21:$I$21,0)),0)</f>
        <v>25500.000000000004</v>
      </c>
      <c r="Q80" s="26">
        <f>IF($H80&gt;J80,MIN($H80-J80,K80-J80)*INDEX('[1]2018_commission_structure-Start'!$A$21:$I$24,MATCH($E80,'[1]2018_commission_structure-Start'!$A$21:$A$24,0), MATCH(Q$1,'[1]2018_commission_structure-Start'!$A$21:$I$21,0)),0)</f>
        <v>19790.82</v>
      </c>
      <c r="R80" s="26">
        <f>IF($H80&gt;K80,MIN($H80-K80,L80-K80)*INDEX('[1]2018_commission_structure-Start'!$A$21:$I$24,MATCH($E80,'[1]2018_commission_structure-Start'!$A$21:$A$24,0), MATCH(R$1,'[1]2018_commission_structure-Start'!$A$21:$I$21,0)),0)</f>
        <v>0</v>
      </c>
      <c r="S80" s="26">
        <f>IF(H80&gt;L80,(H80-L80)*INDEX('[1]2018_commission_structure-Start'!$A$21:$I$24,MATCH($E80,'[1]2018_commission_structure-Start'!$A$21:$A$24,0),MATCH(S$1,'[1]2018_commission_structure-Start'!$A$21:$I$21,0)),0)</f>
        <v>0</v>
      </c>
      <c r="T80" s="28">
        <f t="shared" si="16"/>
        <v>123290.82</v>
      </c>
      <c r="U80" s="28">
        <f t="shared" si="17"/>
        <v>185665.82</v>
      </c>
      <c r="V80" s="28">
        <f>MIN(H80,I80)*INDEX('[1]2018_commission_structure-Start'!$A$15:$J$18,MATCH($E80,'[1]2018_commission_structure-Start'!$A$15:$A$18,0),MATCH(V$1,'[1]2018_commission_structure-Start'!$A$15:$J$15,0))</f>
        <v>90000</v>
      </c>
      <c r="W80" s="26">
        <f>IF($H80&gt;I80,MIN($H80-I80,J80-I80)*INDEX('[1]2018_commission_structure-Start'!$A$15:$J$18,MATCH($E80,'[1]2018_commission_structure-Start'!$A$15:$A$18,0),MATCH(W$1,'[1]2018_commission_structure-Start'!$A$15:$J$15,0)),0)</f>
        <v>27000</v>
      </c>
      <c r="X80" s="26">
        <f>IF($H80&gt;J80,MIN($H80-J80,K80-J80)*INDEX('[1]2018_commission_structure-Start'!$A$15:$J$18,MATCH($E80,'[1]2018_commission_structure-Start'!$A$15:$A$18,0),MATCH(X$1,'[1]2018_commission_structure-Start'!$A$15:$J$15,0)),0)</f>
        <v>23560.5</v>
      </c>
      <c r="Y80" s="26">
        <f>IF($H80&gt;K80,MIN($H80-K80,L80-K80)*INDEX('[1]2018_commission_structure-Start'!$A$15:$J$18,MATCH($E80,'[1]2018_commission_structure-Start'!$A$15:$A$18,0),MATCH(Y$1,'[1]2018_commission_structure-Start'!$A$15:$J$15,0)),0)</f>
        <v>0</v>
      </c>
      <c r="Z80" s="26">
        <f>IF(H80&gt;L80,(H80-L80)*INDEX('[1]2018_commission_structure-Start'!$A$21:$I$24,MATCH($E80,'[1]2018_commission_structure-Start'!$A$21:$A$24,0),MATCH(Z$1,'[1]2018_commission_structure-Start'!$A$21:$I$21,0)),0)</f>
        <v>0</v>
      </c>
      <c r="AA80" s="28">
        <f t="shared" si="18"/>
        <v>140560.5</v>
      </c>
      <c r="AB80" s="28">
        <f t="shared" si="19"/>
        <v>202935.5</v>
      </c>
    </row>
    <row r="81" spans="1:28" x14ac:dyDescent="0.2">
      <c r="A81" s="25" t="str">
        <f t="shared" si="10"/>
        <v>Bonny Oxteby</v>
      </c>
      <c r="B81" s="25">
        <v>2423731264</v>
      </c>
      <c r="C81" s="25" t="s">
        <v>165</v>
      </c>
      <c r="D81" s="25" t="s">
        <v>166</v>
      </c>
      <c r="E81" s="25" t="s">
        <v>10</v>
      </c>
      <c r="F81" s="25">
        <v>124700</v>
      </c>
      <c r="G81" s="25">
        <f>COUNTIF([1]deals_closed!D:D,B81)</f>
        <v>15</v>
      </c>
      <c r="H81" s="26">
        <f>SUMIF([1]deals_closed!D:D,B81,[1]deals_closed!C:C)</f>
        <v>588818</v>
      </c>
      <c r="I81" s="26">
        <f>VLOOKUP(E81,'[1]2018_commission_structure-Start'!$A$22:$I$24,9,FALSE)</f>
        <v>750000</v>
      </c>
      <c r="J81" s="26">
        <f t="shared" si="11"/>
        <v>937500</v>
      </c>
      <c r="K81" s="26">
        <f t="shared" si="12"/>
        <v>1125000</v>
      </c>
      <c r="L81" s="26">
        <f t="shared" si="13"/>
        <v>1500000</v>
      </c>
      <c r="M81" s="27">
        <f t="shared" si="14"/>
        <v>0.78509066666666671</v>
      </c>
      <c r="N81" s="25" t="str">
        <f t="shared" si="15"/>
        <v>0-100%</v>
      </c>
      <c r="O81" s="28">
        <f>MIN(H81,I81)*INDEX('[1]2018_commission_structure-Start'!$A$21:$I$24,MATCH($E81,'[1]2018_commission_structure-Start'!$A$21:$A$24,0),MATCH(O$1,'[1]2018_commission_structure-Start'!$A$21:$I$21,0))</f>
        <v>88322.7</v>
      </c>
      <c r="P81" s="26">
        <f>IF(H81&gt;I81,MIN(H81-I81,J81-I81)*INDEX('[1]2018_commission_structure-Start'!$A$21:$I$24,MATCH($E81,'[1]2018_commission_structure-Start'!$A$21:$A$24,0), MATCH(P$1,'[1]2018_commission_structure-Start'!$A$21:$I$21,0)),0)</f>
        <v>0</v>
      </c>
      <c r="Q81" s="26">
        <f>IF($H81&gt;J81,MIN($H81-J81,K81-J81)*INDEX('[1]2018_commission_structure-Start'!$A$21:$I$24,MATCH($E81,'[1]2018_commission_structure-Start'!$A$21:$A$24,0), MATCH(Q$1,'[1]2018_commission_structure-Start'!$A$21:$I$21,0)),0)</f>
        <v>0</v>
      </c>
      <c r="R81" s="26">
        <f>IF($H81&gt;K81,MIN($H81-K81,L81-K81)*INDEX('[1]2018_commission_structure-Start'!$A$21:$I$24,MATCH($E81,'[1]2018_commission_structure-Start'!$A$21:$A$24,0), MATCH(R$1,'[1]2018_commission_structure-Start'!$A$21:$I$21,0)),0)</f>
        <v>0</v>
      </c>
      <c r="S81" s="26">
        <f>IF(H81&gt;L81,(H81-L81)*INDEX('[1]2018_commission_structure-Start'!$A$21:$I$24,MATCH($E81,'[1]2018_commission_structure-Start'!$A$21:$A$24,0),MATCH(S$1,'[1]2018_commission_structure-Start'!$A$21:$I$21,0)),0)</f>
        <v>0</v>
      </c>
      <c r="T81" s="28">
        <f t="shared" si="16"/>
        <v>88322.7</v>
      </c>
      <c r="U81" s="28">
        <f t="shared" si="17"/>
        <v>213022.7</v>
      </c>
      <c r="V81" s="28">
        <f>MIN(H81,I81)*INDEX('[1]2018_commission_structure-Start'!$A$15:$J$18,MATCH($E81,'[1]2018_commission_structure-Start'!$A$15:$A$18,0),MATCH(V$1,'[1]2018_commission_structure-Start'!$A$15:$J$15,0))</f>
        <v>88322.7</v>
      </c>
      <c r="W81" s="26">
        <f>IF($H81&gt;I81,MIN($H81-I81,J81-I81)*INDEX('[1]2018_commission_structure-Start'!$A$15:$J$18,MATCH($E81,'[1]2018_commission_structure-Start'!$A$15:$A$18,0),MATCH(W$1,'[1]2018_commission_structure-Start'!$A$15:$J$15,0)),0)</f>
        <v>0</v>
      </c>
      <c r="X81" s="26">
        <f>IF($H81&gt;J81,MIN($H81-J81,K81-J81)*INDEX('[1]2018_commission_structure-Start'!$A$15:$J$18,MATCH($E81,'[1]2018_commission_structure-Start'!$A$15:$A$18,0),MATCH(X$1,'[1]2018_commission_structure-Start'!$A$15:$J$15,0)),0)</f>
        <v>0</v>
      </c>
      <c r="Y81" s="26">
        <f>IF($H81&gt;K81,MIN($H81-K81,L81-K81)*INDEX('[1]2018_commission_structure-Start'!$A$15:$J$18,MATCH($E81,'[1]2018_commission_structure-Start'!$A$15:$A$18,0),MATCH(Y$1,'[1]2018_commission_structure-Start'!$A$15:$J$15,0)),0)</f>
        <v>0</v>
      </c>
      <c r="Z81" s="26">
        <f>IF(H81&gt;L81,(H81-L81)*INDEX('[1]2018_commission_structure-Start'!$A$21:$I$24,MATCH($E81,'[1]2018_commission_structure-Start'!$A$21:$A$24,0),MATCH(Z$1,'[1]2018_commission_structure-Start'!$A$21:$I$21,0)),0)</f>
        <v>0</v>
      </c>
      <c r="AA81" s="28">
        <f t="shared" si="18"/>
        <v>88322.7</v>
      </c>
      <c r="AB81" s="28">
        <f t="shared" si="19"/>
        <v>213022.7</v>
      </c>
    </row>
    <row r="82" spans="1:28" x14ac:dyDescent="0.2">
      <c r="A82" s="25" t="str">
        <f t="shared" si="10"/>
        <v>Newton Shillabear</v>
      </c>
      <c r="B82" s="25">
        <v>4159390110</v>
      </c>
      <c r="C82" s="25" t="s">
        <v>167</v>
      </c>
      <c r="D82" s="25" t="s">
        <v>168</v>
      </c>
      <c r="E82" s="25" t="s">
        <v>10</v>
      </c>
      <c r="F82" s="25">
        <v>114184</v>
      </c>
      <c r="G82" s="25">
        <f>COUNTIF([1]deals_closed!D:D,B82)</f>
        <v>21</v>
      </c>
      <c r="H82" s="26">
        <f>SUMIF([1]deals_closed!D:D,B82,[1]deals_closed!C:C)</f>
        <v>709663</v>
      </c>
      <c r="I82" s="26">
        <f>VLOOKUP(E82,'[1]2018_commission_structure-Start'!$A$22:$I$24,9,FALSE)</f>
        <v>750000</v>
      </c>
      <c r="J82" s="26">
        <f t="shared" si="11"/>
        <v>937500</v>
      </c>
      <c r="K82" s="26">
        <f t="shared" si="12"/>
        <v>1125000</v>
      </c>
      <c r="L82" s="26">
        <f t="shared" si="13"/>
        <v>1500000</v>
      </c>
      <c r="M82" s="27">
        <f t="shared" si="14"/>
        <v>0.94621733333333335</v>
      </c>
      <c r="N82" s="25" t="str">
        <f t="shared" si="15"/>
        <v>0-100%</v>
      </c>
      <c r="O82" s="28">
        <f>MIN(H82,I82)*INDEX('[1]2018_commission_structure-Start'!$A$21:$I$24,MATCH($E82,'[1]2018_commission_structure-Start'!$A$21:$A$24,0),MATCH(O$1,'[1]2018_commission_structure-Start'!$A$21:$I$21,0))</f>
        <v>106449.45</v>
      </c>
      <c r="P82" s="26">
        <f>IF(H82&gt;I82,MIN(H82-I82,J82-I82)*INDEX('[1]2018_commission_structure-Start'!$A$21:$I$24,MATCH($E82,'[1]2018_commission_structure-Start'!$A$21:$A$24,0), MATCH(P$1,'[1]2018_commission_structure-Start'!$A$21:$I$21,0)),0)</f>
        <v>0</v>
      </c>
      <c r="Q82" s="26">
        <f>IF($H82&gt;J82,MIN($H82-J82,K82-J82)*INDEX('[1]2018_commission_structure-Start'!$A$21:$I$24,MATCH($E82,'[1]2018_commission_structure-Start'!$A$21:$A$24,0), MATCH(Q$1,'[1]2018_commission_structure-Start'!$A$21:$I$21,0)),0)</f>
        <v>0</v>
      </c>
      <c r="R82" s="26">
        <f>IF($H82&gt;K82,MIN($H82-K82,L82-K82)*INDEX('[1]2018_commission_structure-Start'!$A$21:$I$24,MATCH($E82,'[1]2018_commission_structure-Start'!$A$21:$A$24,0), MATCH(R$1,'[1]2018_commission_structure-Start'!$A$21:$I$21,0)),0)</f>
        <v>0</v>
      </c>
      <c r="S82" s="26">
        <f>IF(H82&gt;L82,(H82-L82)*INDEX('[1]2018_commission_structure-Start'!$A$21:$I$24,MATCH($E82,'[1]2018_commission_structure-Start'!$A$21:$A$24,0),MATCH(S$1,'[1]2018_commission_structure-Start'!$A$21:$I$21,0)),0)</f>
        <v>0</v>
      </c>
      <c r="T82" s="28">
        <f t="shared" si="16"/>
        <v>106449.45</v>
      </c>
      <c r="U82" s="28">
        <f t="shared" si="17"/>
        <v>220633.45</v>
      </c>
      <c r="V82" s="28">
        <f>MIN(H82,I82)*INDEX('[1]2018_commission_structure-Start'!$A$15:$J$18,MATCH($E82,'[1]2018_commission_structure-Start'!$A$15:$A$18,0),MATCH(V$1,'[1]2018_commission_structure-Start'!$A$15:$J$15,0))</f>
        <v>106449.45</v>
      </c>
      <c r="W82" s="26">
        <f>IF($H82&gt;I82,MIN($H82-I82,J82-I82)*INDEX('[1]2018_commission_structure-Start'!$A$15:$J$18,MATCH($E82,'[1]2018_commission_structure-Start'!$A$15:$A$18,0),MATCH(W$1,'[1]2018_commission_structure-Start'!$A$15:$J$15,0)),0)</f>
        <v>0</v>
      </c>
      <c r="X82" s="26">
        <f>IF($H82&gt;J82,MIN($H82-J82,K82-J82)*INDEX('[1]2018_commission_structure-Start'!$A$15:$J$18,MATCH($E82,'[1]2018_commission_structure-Start'!$A$15:$A$18,0),MATCH(X$1,'[1]2018_commission_structure-Start'!$A$15:$J$15,0)),0)</f>
        <v>0</v>
      </c>
      <c r="Y82" s="26">
        <f>IF($H82&gt;K82,MIN($H82-K82,L82-K82)*INDEX('[1]2018_commission_structure-Start'!$A$15:$J$18,MATCH($E82,'[1]2018_commission_structure-Start'!$A$15:$A$18,0),MATCH(Y$1,'[1]2018_commission_structure-Start'!$A$15:$J$15,0)),0)</f>
        <v>0</v>
      </c>
      <c r="Z82" s="26">
        <f>IF(H82&gt;L82,(H82-L82)*INDEX('[1]2018_commission_structure-Start'!$A$21:$I$24,MATCH($E82,'[1]2018_commission_structure-Start'!$A$21:$A$24,0),MATCH(Z$1,'[1]2018_commission_structure-Start'!$A$21:$I$21,0)),0)</f>
        <v>0</v>
      </c>
      <c r="AA82" s="28">
        <f t="shared" si="18"/>
        <v>106449.45</v>
      </c>
      <c r="AB82" s="28">
        <f t="shared" si="19"/>
        <v>220633.45</v>
      </c>
    </row>
    <row r="83" spans="1:28" x14ac:dyDescent="0.2">
      <c r="A83" s="25" t="str">
        <f t="shared" si="10"/>
        <v>Dyane Rival</v>
      </c>
      <c r="B83" s="25">
        <v>25254650</v>
      </c>
      <c r="C83" s="25" t="s">
        <v>169</v>
      </c>
      <c r="D83" s="25" t="s">
        <v>170</v>
      </c>
      <c r="E83" s="25" t="s">
        <v>10</v>
      </c>
      <c r="F83" s="25">
        <v>90630</v>
      </c>
      <c r="G83" s="25">
        <f>COUNTIF([1]deals_closed!D:D,B83)</f>
        <v>18</v>
      </c>
      <c r="H83" s="26">
        <f>SUMIF([1]deals_closed!D:D,B83,[1]deals_closed!C:C)</f>
        <v>614970</v>
      </c>
      <c r="I83" s="26">
        <f>VLOOKUP(E83,'[1]2018_commission_structure-Start'!$A$22:$I$24,9,FALSE)</f>
        <v>750000</v>
      </c>
      <c r="J83" s="26">
        <f t="shared" si="11"/>
        <v>937500</v>
      </c>
      <c r="K83" s="26">
        <f t="shared" si="12"/>
        <v>1125000</v>
      </c>
      <c r="L83" s="26">
        <f t="shared" si="13"/>
        <v>1500000</v>
      </c>
      <c r="M83" s="27">
        <f t="shared" si="14"/>
        <v>0.81996000000000002</v>
      </c>
      <c r="N83" s="25" t="str">
        <f t="shared" si="15"/>
        <v>0-100%</v>
      </c>
      <c r="O83" s="28">
        <f>MIN(H83,I83)*INDEX('[1]2018_commission_structure-Start'!$A$21:$I$24,MATCH($E83,'[1]2018_commission_structure-Start'!$A$21:$A$24,0),MATCH(O$1,'[1]2018_commission_structure-Start'!$A$21:$I$21,0))</f>
        <v>92245.5</v>
      </c>
      <c r="P83" s="26">
        <f>IF(H83&gt;I83,MIN(H83-I83,J83-I83)*INDEX('[1]2018_commission_structure-Start'!$A$21:$I$24,MATCH($E83,'[1]2018_commission_structure-Start'!$A$21:$A$24,0), MATCH(P$1,'[1]2018_commission_structure-Start'!$A$21:$I$21,0)),0)</f>
        <v>0</v>
      </c>
      <c r="Q83" s="26">
        <f>IF($H83&gt;J83,MIN($H83-J83,K83-J83)*INDEX('[1]2018_commission_structure-Start'!$A$21:$I$24,MATCH($E83,'[1]2018_commission_structure-Start'!$A$21:$A$24,0), MATCH(Q$1,'[1]2018_commission_structure-Start'!$A$21:$I$21,0)),0)</f>
        <v>0</v>
      </c>
      <c r="R83" s="26">
        <f>IF($H83&gt;K83,MIN($H83-K83,L83-K83)*INDEX('[1]2018_commission_structure-Start'!$A$21:$I$24,MATCH($E83,'[1]2018_commission_structure-Start'!$A$21:$A$24,0), MATCH(R$1,'[1]2018_commission_structure-Start'!$A$21:$I$21,0)),0)</f>
        <v>0</v>
      </c>
      <c r="S83" s="26">
        <f>IF(H83&gt;L83,(H83-L83)*INDEX('[1]2018_commission_structure-Start'!$A$21:$I$24,MATCH($E83,'[1]2018_commission_structure-Start'!$A$21:$A$24,0),MATCH(S$1,'[1]2018_commission_structure-Start'!$A$21:$I$21,0)),0)</f>
        <v>0</v>
      </c>
      <c r="T83" s="28">
        <f t="shared" si="16"/>
        <v>92245.5</v>
      </c>
      <c r="U83" s="28">
        <f t="shared" si="17"/>
        <v>182875.5</v>
      </c>
      <c r="V83" s="28">
        <f>MIN(H83,I83)*INDEX('[1]2018_commission_structure-Start'!$A$15:$J$18,MATCH($E83,'[1]2018_commission_structure-Start'!$A$15:$A$18,0),MATCH(V$1,'[1]2018_commission_structure-Start'!$A$15:$J$15,0))</f>
        <v>92245.5</v>
      </c>
      <c r="W83" s="26">
        <f>IF($H83&gt;I83,MIN($H83-I83,J83-I83)*INDEX('[1]2018_commission_structure-Start'!$A$15:$J$18,MATCH($E83,'[1]2018_commission_structure-Start'!$A$15:$A$18,0),MATCH(W$1,'[1]2018_commission_structure-Start'!$A$15:$J$15,0)),0)</f>
        <v>0</v>
      </c>
      <c r="X83" s="26">
        <f>IF($H83&gt;J83,MIN($H83-J83,K83-J83)*INDEX('[1]2018_commission_structure-Start'!$A$15:$J$18,MATCH($E83,'[1]2018_commission_structure-Start'!$A$15:$A$18,0),MATCH(X$1,'[1]2018_commission_structure-Start'!$A$15:$J$15,0)),0)</f>
        <v>0</v>
      </c>
      <c r="Y83" s="26">
        <f>IF($H83&gt;K83,MIN($H83-K83,L83-K83)*INDEX('[1]2018_commission_structure-Start'!$A$15:$J$18,MATCH($E83,'[1]2018_commission_structure-Start'!$A$15:$A$18,0),MATCH(Y$1,'[1]2018_commission_structure-Start'!$A$15:$J$15,0)),0)</f>
        <v>0</v>
      </c>
      <c r="Z83" s="26">
        <f>IF(H83&gt;L83,(H83-L83)*INDEX('[1]2018_commission_structure-Start'!$A$21:$I$24,MATCH($E83,'[1]2018_commission_structure-Start'!$A$21:$A$24,0),MATCH(Z$1,'[1]2018_commission_structure-Start'!$A$21:$I$21,0)),0)</f>
        <v>0</v>
      </c>
      <c r="AA83" s="28">
        <f t="shared" si="18"/>
        <v>92245.5</v>
      </c>
      <c r="AB83" s="28">
        <f t="shared" si="19"/>
        <v>182875.5</v>
      </c>
    </row>
    <row r="84" spans="1:28" x14ac:dyDescent="0.2">
      <c r="A84" s="25" t="str">
        <f t="shared" si="10"/>
        <v>Cindy Pentecost</v>
      </c>
      <c r="B84" s="25">
        <v>4192443678</v>
      </c>
      <c r="C84" s="25" t="s">
        <v>171</v>
      </c>
      <c r="D84" s="25" t="s">
        <v>172</v>
      </c>
      <c r="E84" s="25" t="s">
        <v>29</v>
      </c>
      <c r="F84" s="25">
        <v>75878</v>
      </c>
      <c r="G84" s="25">
        <f>COUNTIF([1]deals_closed!D:D,B84)</f>
        <v>24</v>
      </c>
      <c r="H84" s="26">
        <f>SUMIF([1]deals_closed!D:D,B84,[1]deals_closed!C:C)</f>
        <v>971092</v>
      </c>
      <c r="I84" s="26">
        <f>VLOOKUP(E84,'[1]2018_commission_structure-Start'!$A$22:$I$24,9,FALSE)</f>
        <v>600000</v>
      </c>
      <c r="J84" s="26">
        <f t="shared" si="11"/>
        <v>750000</v>
      </c>
      <c r="K84" s="26">
        <f t="shared" si="12"/>
        <v>900000</v>
      </c>
      <c r="L84" s="26">
        <f t="shared" si="13"/>
        <v>1200000</v>
      </c>
      <c r="M84" s="27">
        <f t="shared" si="14"/>
        <v>1.6184866666666666</v>
      </c>
      <c r="N84" s="25" t="str">
        <f t="shared" si="15"/>
        <v>150-200%</v>
      </c>
      <c r="O84" s="28">
        <f>MIN(H84,I84)*INDEX('[1]2018_commission_structure-Start'!$A$21:$I$24,MATCH($E84,'[1]2018_commission_structure-Start'!$A$21:$A$24,0),MATCH(O$1,'[1]2018_commission_structure-Start'!$A$21:$I$21,0))</f>
        <v>78000</v>
      </c>
      <c r="P84" s="26">
        <f>IF(H84&gt;I84,MIN(H84-I84,J84-I84)*INDEX('[1]2018_commission_structure-Start'!$A$21:$I$24,MATCH($E84,'[1]2018_commission_structure-Start'!$A$21:$A$24,0), MATCH(P$1,'[1]2018_commission_structure-Start'!$A$21:$I$21,0)),0)</f>
        <v>25500.000000000004</v>
      </c>
      <c r="Q84" s="26">
        <f>IF($H84&gt;J84,MIN($H84-J84,K84-J84)*INDEX('[1]2018_commission_structure-Start'!$A$21:$I$24,MATCH($E84,'[1]2018_commission_structure-Start'!$A$21:$A$24,0), MATCH(Q$1,'[1]2018_commission_structure-Start'!$A$21:$I$21,0)),0)</f>
        <v>31500</v>
      </c>
      <c r="R84" s="26">
        <f>IF($H84&gt;K84,MIN($H84-K84,L84-K84)*INDEX('[1]2018_commission_structure-Start'!$A$21:$I$24,MATCH($E84,'[1]2018_commission_structure-Start'!$A$21:$A$24,0), MATCH(R$1,'[1]2018_commission_structure-Start'!$A$21:$I$21,0)),0)</f>
        <v>18483.920000000002</v>
      </c>
      <c r="S84" s="26">
        <f>IF(H84&gt;L84,(H84-L84)*INDEX('[1]2018_commission_structure-Start'!$A$21:$I$24,MATCH($E84,'[1]2018_commission_structure-Start'!$A$21:$A$24,0),MATCH(S$1,'[1]2018_commission_structure-Start'!$A$21:$I$21,0)),0)</f>
        <v>0</v>
      </c>
      <c r="T84" s="28">
        <f t="shared" si="16"/>
        <v>153483.92000000001</v>
      </c>
      <c r="U84" s="28">
        <f t="shared" si="17"/>
        <v>229361.92000000001</v>
      </c>
      <c r="V84" s="28">
        <f>MIN(H84,I84)*INDEX('[1]2018_commission_structure-Start'!$A$15:$J$18,MATCH($E84,'[1]2018_commission_structure-Start'!$A$15:$A$18,0),MATCH(V$1,'[1]2018_commission_structure-Start'!$A$15:$J$15,0))</f>
        <v>90000</v>
      </c>
      <c r="W84" s="26">
        <f>IF($H84&gt;I84,MIN($H84-I84,J84-I84)*INDEX('[1]2018_commission_structure-Start'!$A$15:$J$18,MATCH($E84,'[1]2018_commission_structure-Start'!$A$15:$A$18,0),MATCH(W$1,'[1]2018_commission_structure-Start'!$A$15:$J$15,0)),0)</f>
        <v>27000</v>
      </c>
      <c r="X84" s="26">
        <f>IF($H84&gt;J84,MIN($H84-J84,K84-J84)*INDEX('[1]2018_commission_structure-Start'!$A$15:$J$18,MATCH($E84,'[1]2018_commission_structure-Start'!$A$15:$A$18,0),MATCH(X$1,'[1]2018_commission_structure-Start'!$A$15:$J$15,0)),0)</f>
        <v>37500</v>
      </c>
      <c r="Y84" s="26">
        <f>IF($H84&gt;K84,MIN($H84-K84,L84-K84)*INDEX('[1]2018_commission_structure-Start'!$A$15:$J$18,MATCH($E84,'[1]2018_commission_structure-Start'!$A$15:$A$18,0),MATCH(Y$1,'[1]2018_commission_structure-Start'!$A$15:$J$15,0)),0)</f>
        <v>21327.599999999999</v>
      </c>
      <c r="Z84" s="26">
        <f>IF(H84&gt;L84,(H84-L84)*INDEX('[1]2018_commission_structure-Start'!$A$21:$I$24,MATCH($E84,'[1]2018_commission_structure-Start'!$A$21:$A$24,0),MATCH(Z$1,'[1]2018_commission_structure-Start'!$A$21:$I$21,0)),0)</f>
        <v>0</v>
      </c>
      <c r="AA84" s="28">
        <f t="shared" si="18"/>
        <v>175827.6</v>
      </c>
      <c r="AB84" s="28">
        <f t="shared" si="19"/>
        <v>251705.60000000001</v>
      </c>
    </row>
    <row r="85" spans="1:28" x14ac:dyDescent="0.2">
      <c r="A85" s="25" t="str">
        <f t="shared" si="10"/>
        <v>Arlene Charlin</v>
      </c>
      <c r="B85" s="25">
        <v>4076701275</v>
      </c>
      <c r="C85" s="25" t="s">
        <v>173</v>
      </c>
      <c r="D85" s="25" t="s">
        <v>174</v>
      </c>
      <c r="E85" s="25" t="s">
        <v>7</v>
      </c>
      <c r="F85" s="25">
        <v>51875</v>
      </c>
      <c r="G85" s="25">
        <f>COUNTIF([1]deals_closed!D:D,B85)</f>
        <v>19</v>
      </c>
      <c r="H85" s="26">
        <f>SUMIF([1]deals_closed!D:D,B85,[1]deals_closed!C:C)</f>
        <v>632643</v>
      </c>
      <c r="I85" s="26">
        <f>VLOOKUP(E85,'[1]2018_commission_structure-Start'!$A$22:$I$24,9,FALSE)</f>
        <v>500000</v>
      </c>
      <c r="J85" s="26">
        <f t="shared" si="11"/>
        <v>625000</v>
      </c>
      <c r="K85" s="26">
        <f t="shared" si="12"/>
        <v>750000</v>
      </c>
      <c r="L85" s="26">
        <f t="shared" si="13"/>
        <v>1000000</v>
      </c>
      <c r="M85" s="27">
        <f t="shared" si="14"/>
        <v>1.2652859999999999</v>
      </c>
      <c r="N85" s="25" t="str">
        <f t="shared" si="15"/>
        <v>125-150%</v>
      </c>
      <c r="O85" s="28">
        <f>MIN(H85,I85)*INDEX('[1]2018_commission_structure-Start'!$A$21:$I$24,MATCH($E85,'[1]2018_commission_structure-Start'!$A$21:$A$24,0),MATCH(O$1,'[1]2018_commission_structure-Start'!$A$21:$I$21,0))</f>
        <v>50000</v>
      </c>
      <c r="P85" s="26">
        <f>IF(H85&gt;I85,MIN(H85-I85,J85-I85)*INDEX('[1]2018_commission_structure-Start'!$A$21:$I$24,MATCH($E85,'[1]2018_commission_structure-Start'!$A$21:$A$24,0), MATCH(P$1,'[1]2018_commission_structure-Start'!$A$21:$I$21,0)),0)</f>
        <v>18750</v>
      </c>
      <c r="Q85" s="26">
        <f>IF($H85&gt;J85,MIN($H85-J85,K85-J85)*INDEX('[1]2018_commission_structure-Start'!$A$21:$I$24,MATCH($E85,'[1]2018_commission_structure-Start'!$A$21:$A$24,0), MATCH(Q$1,'[1]2018_commission_structure-Start'!$A$21:$I$21,0)),0)</f>
        <v>1375.74</v>
      </c>
      <c r="R85" s="26">
        <f>IF($H85&gt;K85,MIN($H85-K85,L85-K85)*INDEX('[1]2018_commission_structure-Start'!$A$21:$I$24,MATCH($E85,'[1]2018_commission_structure-Start'!$A$21:$A$24,0), MATCH(R$1,'[1]2018_commission_structure-Start'!$A$21:$I$21,0)),0)</f>
        <v>0</v>
      </c>
      <c r="S85" s="26">
        <f>IF(H85&gt;L85,(H85-L85)*INDEX('[1]2018_commission_structure-Start'!$A$21:$I$24,MATCH($E85,'[1]2018_commission_structure-Start'!$A$21:$A$24,0),MATCH(S$1,'[1]2018_commission_structure-Start'!$A$21:$I$21,0)),0)</f>
        <v>0</v>
      </c>
      <c r="T85" s="28">
        <f t="shared" si="16"/>
        <v>70125.740000000005</v>
      </c>
      <c r="U85" s="28">
        <f t="shared" si="17"/>
        <v>122000.74</v>
      </c>
      <c r="V85" s="28">
        <f>MIN(H85,I85)*INDEX('[1]2018_commission_structure-Start'!$A$15:$J$18,MATCH($E85,'[1]2018_commission_structure-Start'!$A$15:$A$18,0),MATCH(V$1,'[1]2018_commission_structure-Start'!$A$15:$J$15,0))</f>
        <v>60000</v>
      </c>
      <c r="W85" s="26">
        <f>IF($H85&gt;I85,MIN($H85-I85,J85-I85)*INDEX('[1]2018_commission_structure-Start'!$A$15:$J$18,MATCH($E85,'[1]2018_commission_structure-Start'!$A$15:$A$18,0),MATCH(W$1,'[1]2018_commission_structure-Start'!$A$15:$J$15,0)),0)</f>
        <v>21250</v>
      </c>
      <c r="X85" s="26">
        <f>IF($H85&gt;J85,MIN($H85-J85,K85-J85)*INDEX('[1]2018_commission_structure-Start'!$A$15:$J$18,MATCH($E85,'[1]2018_commission_structure-Start'!$A$15:$A$18,0),MATCH(X$1,'[1]2018_commission_structure-Start'!$A$15:$J$15,0)),0)</f>
        <v>1528.6000000000001</v>
      </c>
      <c r="Y85" s="26">
        <f>IF($H85&gt;K85,MIN($H85-K85,L85-K85)*INDEX('[1]2018_commission_structure-Start'!$A$15:$J$18,MATCH($E85,'[1]2018_commission_structure-Start'!$A$15:$A$18,0),MATCH(Y$1,'[1]2018_commission_structure-Start'!$A$15:$J$15,0)),0)</f>
        <v>0</v>
      </c>
      <c r="Z85" s="26">
        <f>IF(H85&gt;L85,(H85-L85)*INDEX('[1]2018_commission_structure-Start'!$A$21:$I$24,MATCH($E85,'[1]2018_commission_structure-Start'!$A$21:$A$24,0),MATCH(Z$1,'[1]2018_commission_structure-Start'!$A$21:$I$21,0)),0)</f>
        <v>0</v>
      </c>
      <c r="AA85" s="28">
        <f t="shared" si="18"/>
        <v>82778.600000000006</v>
      </c>
      <c r="AB85" s="28">
        <f t="shared" si="19"/>
        <v>134653.6</v>
      </c>
    </row>
    <row r="86" spans="1:28" x14ac:dyDescent="0.2">
      <c r="A86" s="25" t="str">
        <f t="shared" si="10"/>
        <v>Loree Bertelet</v>
      </c>
      <c r="B86" s="25">
        <v>4185019157</v>
      </c>
      <c r="C86" s="25" t="s">
        <v>175</v>
      </c>
      <c r="D86" s="25" t="s">
        <v>176</v>
      </c>
      <c r="E86" s="25" t="s">
        <v>7</v>
      </c>
      <c r="F86" s="25">
        <v>52111</v>
      </c>
      <c r="G86" s="25">
        <f>COUNTIF([1]deals_closed!D:D,B86)</f>
        <v>26</v>
      </c>
      <c r="H86" s="26">
        <f>SUMIF([1]deals_closed!D:D,B86,[1]deals_closed!C:C)</f>
        <v>1001970</v>
      </c>
      <c r="I86" s="26">
        <f>VLOOKUP(E86,'[1]2018_commission_structure-Start'!$A$22:$I$24,9,FALSE)</f>
        <v>500000</v>
      </c>
      <c r="J86" s="26">
        <f t="shared" si="11"/>
        <v>625000</v>
      </c>
      <c r="K86" s="26">
        <f t="shared" si="12"/>
        <v>750000</v>
      </c>
      <c r="L86" s="26">
        <f t="shared" si="13"/>
        <v>1000000</v>
      </c>
      <c r="M86" s="27">
        <f t="shared" si="14"/>
        <v>2.0039400000000001</v>
      </c>
      <c r="N86" s="25" t="str">
        <f t="shared" si="15"/>
        <v>&gt;200%</v>
      </c>
      <c r="O86" s="28">
        <f>MIN(H86,I86)*INDEX('[1]2018_commission_structure-Start'!$A$21:$I$24,MATCH($E86,'[1]2018_commission_structure-Start'!$A$21:$A$24,0),MATCH(O$1,'[1]2018_commission_structure-Start'!$A$21:$I$21,0))</f>
        <v>50000</v>
      </c>
      <c r="P86" s="26">
        <f>IF(H86&gt;I86,MIN(H86-I86,J86-I86)*INDEX('[1]2018_commission_structure-Start'!$A$21:$I$24,MATCH($E86,'[1]2018_commission_structure-Start'!$A$21:$A$24,0), MATCH(P$1,'[1]2018_commission_structure-Start'!$A$21:$I$21,0)),0)</f>
        <v>18750</v>
      </c>
      <c r="Q86" s="26">
        <f>IF($H86&gt;J86,MIN($H86-J86,K86-J86)*INDEX('[1]2018_commission_structure-Start'!$A$21:$I$24,MATCH($E86,'[1]2018_commission_structure-Start'!$A$21:$A$24,0), MATCH(Q$1,'[1]2018_commission_structure-Start'!$A$21:$I$21,0)),0)</f>
        <v>22500</v>
      </c>
      <c r="R86" s="26">
        <f>IF($H86&gt;K86,MIN($H86-K86,L86-K86)*INDEX('[1]2018_commission_structure-Start'!$A$21:$I$24,MATCH($E86,'[1]2018_commission_structure-Start'!$A$21:$A$24,0), MATCH(R$1,'[1]2018_commission_structure-Start'!$A$21:$I$21,0)),0)</f>
        <v>55000</v>
      </c>
      <c r="S86" s="26">
        <f>IF(H86&gt;L86,(H86-L86)*INDEX('[1]2018_commission_structure-Start'!$A$21:$I$24,MATCH($E86,'[1]2018_commission_structure-Start'!$A$21:$A$24,0),MATCH(S$1,'[1]2018_commission_structure-Start'!$A$21:$I$21,0)),0)</f>
        <v>197</v>
      </c>
      <c r="T86" s="28">
        <f t="shared" si="16"/>
        <v>146447</v>
      </c>
      <c r="U86" s="28">
        <f t="shared" si="17"/>
        <v>198558</v>
      </c>
      <c r="V86" s="28">
        <f>MIN(H86,I86)*INDEX('[1]2018_commission_structure-Start'!$A$15:$J$18,MATCH($E86,'[1]2018_commission_structure-Start'!$A$15:$A$18,0),MATCH(V$1,'[1]2018_commission_structure-Start'!$A$15:$J$15,0))</f>
        <v>60000</v>
      </c>
      <c r="W86" s="26">
        <f>IF($H86&gt;I86,MIN($H86-I86,J86-I86)*INDEX('[1]2018_commission_structure-Start'!$A$15:$J$18,MATCH($E86,'[1]2018_commission_structure-Start'!$A$15:$A$18,0),MATCH(W$1,'[1]2018_commission_structure-Start'!$A$15:$J$15,0)),0)</f>
        <v>21250</v>
      </c>
      <c r="X86" s="26">
        <f>IF($H86&gt;J86,MIN($H86-J86,K86-J86)*INDEX('[1]2018_commission_structure-Start'!$A$15:$J$18,MATCH($E86,'[1]2018_commission_structure-Start'!$A$15:$A$18,0),MATCH(X$1,'[1]2018_commission_structure-Start'!$A$15:$J$15,0)),0)</f>
        <v>25000</v>
      </c>
      <c r="Y86" s="26">
        <f>IF($H86&gt;K86,MIN($H86-K86,L86-K86)*INDEX('[1]2018_commission_structure-Start'!$A$15:$J$18,MATCH($E86,'[1]2018_commission_structure-Start'!$A$15:$A$18,0),MATCH(Y$1,'[1]2018_commission_structure-Start'!$A$15:$J$15,0)),0)</f>
        <v>55000</v>
      </c>
      <c r="Z86" s="26">
        <f>IF(H86&gt;L86,(H86-L86)*INDEX('[1]2018_commission_structure-Start'!$A$21:$I$24,MATCH($E86,'[1]2018_commission_structure-Start'!$A$21:$A$24,0),MATCH(Z$1,'[1]2018_commission_structure-Start'!$A$21:$I$21,0)),0)</f>
        <v>197</v>
      </c>
      <c r="AA86" s="28">
        <f t="shared" si="18"/>
        <v>161447</v>
      </c>
      <c r="AB86" s="28">
        <f t="shared" si="19"/>
        <v>213558</v>
      </c>
    </row>
    <row r="87" spans="1:28" x14ac:dyDescent="0.2">
      <c r="A87" s="25" t="str">
        <f t="shared" si="10"/>
        <v>Pepillo Keaysell</v>
      </c>
      <c r="B87" s="25">
        <v>713650656</v>
      </c>
      <c r="C87" s="25" t="s">
        <v>177</v>
      </c>
      <c r="D87" s="25" t="s">
        <v>178</v>
      </c>
      <c r="E87" s="25" t="s">
        <v>29</v>
      </c>
      <c r="F87" s="25">
        <v>55601</v>
      </c>
      <c r="G87" s="25">
        <f>COUNTIF([1]deals_closed!D:D,B87)</f>
        <v>15</v>
      </c>
      <c r="H87" s="26">
        <f>SUMIF([1]deals_closed!D:D,B87,[1]deals_closed!C:C)</f>
        <v>428438</v>
      </c>
      <c r="I87" s="26">
        <f>VLOOKUP(E87,'[1]2018_commission_structure-Start'!$A$22:$I$24,9,FALSE)</f>
        <v>600000</v>
      </c>
      <c r="J87" s="26">
        <f t="shared" si="11"/>
        <v>750000</v>
      </c>
      <c r="K87" s="26">
        <f t="shared" si="12"/>
        <v>900000</v>
      </c>
      <c r="L87" s="26">
        <f t="shared" si="13"/>
        <v>1200000</v>
      </c>
      <c r="M87" s="27">
        <f t="shared" si="14"/>
        <v>0.71406333333333338</v>
      </c>
      <c r="N87" s="25" t="str">
        <f t="shared" si="15"/>
        <v>0-100%</v>
      </c>
      <c r="O87" s="28">
        <f>MIN(H87,I87)*INDEX('[1]2018_commission_structure-Start'!$A$21:$I$24,MATCH($E87,'[1]2018_commission_structure-Start'!$A$21:$A$24,0),MATCH(O$1,'[1]2018_commission_structure-Start'!$A$21:$I$21,0))</f>
        <v>55696.94</v>
      </c>
      <c r="P87" s="26">
        <f>IF(H87&gt;I87,MIN(H87-I87,J87-I87)*INDEX('[1]2018_commission_structure-Start'!$A$21:$I$24,MATCH($E87,'[1]2018_commission_structure-Start'!$A$21:$A$24,0), MATCH(P$1,'[1]2018_commission_structure-Start'!$A$21:$I$21,0)),0)</f>
        <v>0</v>
      </c>
      <c r="Q87" s="26">
        <f>IF($H87&gt;J87,MIN($H87-J87,K87-J87)*INDEX('[1]2018_commission_structure-Start'!$A$21:$I$24,MATCH($E87,'[1]2018_commission_structure-Start'!$A$21:$A$24,0), MATCH(Q$1,'[1]2018_commission_structure-Start'!$A$21:$I$21,0)),0)</f>
        <v>0</v>
      </c>
      <c r="R87" s="26">
        <f>IF($H87&gt;K87,MIN($H87-K87,L87-K87)*INDEX('[1]2018_commission_structure-Start'!$A$21:$I$24,MATCH($E87,'[1]2018_commission_structure-Start'!$A$21:$A$24,0), MATCH(R$1,'[1]2018_commission_structure-Start'!$A$21:$I$21,0)),0)</f>
        <v>0</v>
      </c>
      <c r="S87" s="26">
        <f>IF(H87&gt;L87,(H87-L87)*INDEX('[1]2018_commission_structure-Start'!$A$21:$I$24,MATCH($E87,'[1]2018_commission_structure-Start'!$A$21:$A$24,0),MATCH(S$1,'[1]2018_commission_structure-Start'!$A$21:$I$21,0)),0)</f>
        <v>0</v>
      </c>
      <c r="T87" s="28">
        <f t="shared" si="16"/>
        <v>55696.94</v>
      </c>
      <c r="U87" s="28">
        <f t="shared" si="17"/>
        <v>111297.94</v>
      </c>
      <c r="V87" s="28">
        <f>MIN(H87,I87)*INDEX('[1]2018_commission_structure-Start'!$A$15:$J$18,MATCH($E87,'[1]2018_commission_structure-Start'!$A$15:$A$18,0),MATCH(V$1,'[1]2018_commission_structure-Start'!$A$15:$J$15,0))</f>
        <v>64265.7</v>
      </c>
      <c r="W87" s="26">
        <f>IF($H87&gt;I87,MIN($H87-I87,J87-I87)*INDEX('[1]2018_commission_structure-Start'!$A$15:$J$18,MATCH($E87,'[1]2018_commission_structure-Start'!$A$15:$A$18,0),MATCH(W$1,'[1]2018_commission_structure-Start'!$A$15:$J$15,0)),0)</f>
        <v>0</v>
      </c>
      <c r="X87" s="26">
        <f>IF($H87&gt;J87,MIN($H87-J87,K87-J87)*INDEX('[1]2018_commission_structure-Start'!$A$15:$J$18,MATCH($E87,'[1]2018_commission_structure-Start'!$A$15:$A$18,0),MATCH(X$1,'[1]2018_commission_structure-Start'!$A$15:$J$15,0)),0)</f>
        <v>0</v>
      </c>
      <c r="Y87" s="26">
        <f>IF($H87&gt;K87,MIN($H87-K87,L87-K87)*INDEX('[1]2018_commission_structure-Start'!$A$15:$J$18,MATCH($E87,'[1]2018_commission_structure-Start'!$A$15:$A$18,0),MATCH(Y$1,'[1]2018_commission_structure-Start'!$A$15:$J$15,0)),0)</f>
        <v>0</v>
      </c>
      <c r="Z87" s="26">
        <f>IF(H87&gt;L87,(H87-L87)*INDEX('[1]2018_commission_structure-Start'!$A$21:$I$24,MATCH($E87,'[1]2018_commission_structure-Start'!$A$21:$A$24,0),MATCH(Z$1,'[1]2018_commission_structure-Start'!$A$21:$I$21,0)),0)</f>
        <v>0</v>
      </c>
      <c r="AA87" s="28">
        <f t="shared" si="18"/>
        <v>64265.7</v>
      </c>
      <c r="AB87" s="28">
        <f t="shared" si="19"/>
        <v>119866.7</v>
      </c>
    </row>
    <row r="88" spans="1:28" x14ac:dyDescent="0.2">
      <c r="A88" s="25" t="str">
        <f t="shared" si="10"/>
        <v>Giordano Rubie</v>
      </c>
      <c r="B88" s="25">
        <v>8322342209</v>
      </c>
      <c r="C88" s="25" t="s">
        <v>179</v>
      </c>
      <c r="D88" s="25" t="s">
        <v>180</v>
      </c>
      <c r="E88" s="25" t="s">
        <v>7</v>
      </c>
      <c r="F88" s="25">
        <v>42322</v>
      </c>
      <c r="G88" s="25">
        <f>COUNTIF([1]deals_closed!D:D,B88)</f>
        <v>21</v>
      </c>
      <c r="H88" s="26">
        <f>SUMIF([1]deals_closed!D:D,B88,[1]deals_closed!C:C)</f>
        <v>807637</v>
      </c>
      <c r="I88" s="26">
        <f>VLOOKUP(E88,'[1]2018_commission_structure-Start'!$A$22:$I$24,9,FALSE)</f>
        <v>500000</v>
      </c>
      <c r="J88" s="26">
        <f t="shared" si="11"/>
        <v>625000</v>
      </c>
      <c r="K88" s="26">
        <f t="shared" si="12"/>
        <v>750000</v>
      </c>
      <c r="L88" s="26">
        <f t="shared" si="13"/>
        <v>1000000</v>
      </c>
      <c r="M88" s="27">
        <f t="shared" si="14"/>
        <v>1.6152740000000001</v>
      </c>
      <c r="N88" s="25" t="str">
        <f t="shared" si="15"/>
        <v>150-200%</v>
      </c>
      <c r="O88" s="28">
        <f>MIN(H88,I88)*INDEX('[1]2018_commission_structure-Start'!$A$21:$I$24,MATCH($E88,'[1]2018_commission_structure-Start'!$A$21:$A$24,0),MATCH(O$1,'[1]2018_commission_structure-Start'!$A$21:$I$21,0))</f>
        <v>50000</v>
      </c>
      <c r="P88" s="26">
        <f>IF(H88&gt;I88,MIN(H88-I88,J88-I88)*INDEX('[1]2018_commission_structure-Start'!$A$21:$I$24,MATCH($E88,'[1]2018_commission_structure-Start'!$A$21:$A$24,0), MATCH(P$1,'[1]2018_commission_structure-Start'!$A$21:$I$21,0)),0)</f>
        <v>18750</v>
      </c>
      <c r="Q88" s="26">
        <f>IF($H88&gt;J88,MIN($H88-J88,K88-J88)*INDEX('[1]2018_commission_structure-Start'!$A$21:$I$24,MATCH($E88,'[1]2018_commission_structure-Start'!$A$21:$A$24,0), MATCH(Q$1,'[1]2018_commission_structure-Start'!$A$21:$I$21,0)),0)</f>
        <v>22500</v>
      </c>
      <c r="R88" s="26">
        <f>IF($H88&gt;K88,MIN($H88-K88,L88-K88)*INDEX('[1]2018_commission_structure-Start'!$A$21:$I$24,MATCH($E88,'[1]2018_commission_structure-Start'!$A$21:$A$24,0), MATCH(R$1,'[1]2018_commission_structure-Start'!$A$21:$I$21,0)),0)</f>
        <v>12680.14</v>
      </c>
      <c r="S88" s="26">
        <f>IF(H88&gt;L88,(H88-L88)*INDEX('[1]2018_commission_structure-Start'!$A$21:$I$24,MATCH($E88,'[1]2018_commission_structure-Start'!$A$21:$A$24,0),MATCH(S$1,'[1]2018_commission_structure-Start'!$A$21:$I$21,0)),0)</f>
        <v>0</v>
      </c>
      <c r="T88" s="28">
        <f t="shared" si="16"/>
        <v>103930.14</v>
      </c>
      <c r="U88" s="28">
        <f t="shared" si="17"/>
        <v>146252.14000000001</v>
      </c>
      <c r="V88" s="28">
        <f>MIN(H88,I88)*INDEX('[1]2018_commission_structure-Start'!$A$15:$J$18,MATCH($E88,'[1]2018_commission_structure-Start'!$A$15:$A$18,0),MATCH(V$1,'[1]2018_commission_structure-Start'!$A$15:$J$15,0))</f>
        <v>60000</v>
      </c>
      <c r="W88" s="26">
        <f>IF($H88&gt;I88,MIN($H88-I88,J88-I88)*INDEX('[1]2018_commission_structure-Start'!$A$15:$J$18,MATCH($E88,'[1]2018_commission_structure-Start'!$A$15:$A$18,0),MATCH(W$1,'[1]2018_commission_structure-Start'!$A$15:$J$15,0)),0)</f>
        <v>21250</v>
      </c>
      <c r="X88" s="26">
        <f>IF($H88&gt;J88,MIN($H88-J88,K88-J88)*INDEX('[1]2018_commission_structure-Start'!$A$15:$J$18,MATCH($E88,'[1]2018_commission_structure-Start'!$A$15:$A$18,0),MATCH(X$1,'[1]2018_commission_structure-Start'!$A$15:$J$15,0)),0)</f>
        <v>25000</v>
      </c>
      <c r="Y88" s="26">
        <f>IF($H88&gt;K88,MIN($H88-K88,L88-K88)*INDEX('[1]2018_commission_structure-Start'!$A$15:$J$18,MATCH($E88,'[1]2018_commission_structure-Start'!$A$15:$A$18,0),MATCH(Y$1,'[1]2018_commission_structure-Start'!$A$15:$J$15,0)),0)</f>
        <v>12680.14</v>
      </c>
      <c r="Z88" s="26">
        <f>IF(H88&gt;L88,(H88-L88)*INDEX('[1]2018_commission_structure-Start'!$A$21:$I$24,MATCH($E88,'[1]2018_commission_structure-Start'!$A$21:$A$24,0),MATCH(Z$1,'[1]2018_commission_structure-Start'!$A$21:$I$21,0)),0)</f>
        <v>0</v>
      </c>
      <c r="AA88" s="28">
        <f t="shared" si="18"/>
        <v>118930.14</v>
      </c>
      <c r="AB88" s="28">
        <f t="shared" si="19"/>
        <v>161252.14000000001</v>
      </c>
    </row>
    <row r="89" spans="1:28" x14ac:dyDescent="0.2">
      <c r="A89" s="25" t="str">
        <f t="shared" si="10"/>
        <v>Trisha Hinchshaw</v>
      </c>
      <c r="B89" s="25">
        <v>5764917026</v>
      </c>
      <c r="C89" s="25" t="s">
        <v>181</v>
      </c>
      <c r="D89" s="25" t="s">
        <v>182</v>
      </c>
      <c r="E89" s="25" t="s">
        <v>7</v>
      </c>
      <c r="F89" s="25">
        <v>37046</v>
      </c>
      <c r="G89" s="25">
        <f>COUNTIF([1]deals_closed!D:D,B89)</f>
        <v>21</v>
      </c>
      <c r="H89" s="26">
        <f>SUMIF([1]deals_closed!D:D,B89,[1]deals_closed!C:C)</f>
        <v>599671</v>
      </c>
      <c r="I89" s="26">
        <f>VLOOKUP(E89,'[1]2018_commission_structure-Start'!$A$22:$I$24,9,FALSE)</f>
        <v>500000</v>
      </c>
      <c r="J89" s="26">
        <f t="shared" si="11"/>
        <v>625000</v>
      </c>
      <c r="K89" s="26">
        <f t="shared" si="12"/>
        <v>750000</v>
      </c>
      <c r="L89" s="26">
        <f t="shared" si="13"/>
        <v>1000000</v>
      </c>
      <c r="M89" s="27">
        <f t="shared" si="14"/>
        <v>1.1993419999999999</v>
      </c>
      <c r="N89" s="25" t="str">
        <f t="shared" si="15"/>
        <v>100-125%</v>
      </c>
      <c r="O89" s="28">
        <f>MIN(H89,I89)*INDEX('[1]2018_commission_structure-Start'!$A$21:$I$24,MATCH($E89,'[1]2018_commission_structure-Start'!$A$21:$A$24,0),MATCH(O$1,'[1]2018_commission_structure-Start'!$A$21:$I$21,0))</f>
        <v>50000</v>
      </c>
      <c r="P89" s="26">
        <f>IF(H89&gt;I89,MIN(H89-I89,J89-I89)*INDEX('[1]2018_commission_structure-Start'!$A$21:$I$24,MATCH($E89,'[1]2018_commission_structure-Start'!$A$21:$A$24,0), MATCH(P$1,'[1]2018_commission_structure-Start'!$A$21:$I$21,0)),0)</f>
        <v>14950.65</v>
      </c>
      <c r="Q89" s="26">
        <f>IF($H89&gt;J89,MIN($H89-J89,K89-J89)*INDEX('[1]2018_commission_structure-Start'!$A$21:$I$24,MATCH($E89,'[1]2018_commission_structure-Start'!$A$21:$A$24,0), MATCH(Q$1,'[1]2018_commission_structure-Start'!$A$21:$I$21,0)),0)</f>
        <v>0</v>
      </c>
      <c r="R89" s="26">
        <f>IF($H89&gt;K89,MIN($H89-K89,L89-K89)*INDEX('[1]2018_commission_structure-Start'!$A$21:$I$24,MATCH($E89,'[1]2018_commission_structure-Start'!$A$21:$A$24,0), MATCH(R$1,'[1]2018_commission_structure-Start'!$A$21:$I$21,0)),0)</f>
        <v>0</v>
      </c>
      <c r="S89" s="26">
        <f>IF(H89&gt;L89,(H89-L89)*INDEX('[1]2018_commission_structure-Start'!$A$21:$I$24,MATCH($E89,'[1]2018_commission_structure-Start'!$A$21:$A$24,0),MATCH(S$1,'[1]2018_commission_structure-Start'!$A$21:$I$21,0)),0)</f>
        <v>0</v>
      </c>
      <c r="T89" s="28">
        <f t="shared" si="16"/>
        <v>64950.65</v>
      </c>
      <c r="U89" s="28">
        <f t="shared" si="17"/>
        <v>101996.65</v>
      </c>
      <c r="V89" s="28">
        <f>MIN(H89,I89)*INDEX('[1]2018_commission_structure-Start'!$A$15:$J$18,MATCH($E89,'[1]2018_commission_structure-Start'!$A$15:$A$18,0),MATCH(V$1,'[1]2018_commission_structure-Start'!$A$15:$J$15,0))</f>
        <v>60000</v>
      </c>
      <c r="W89" s="26">
        <f>IF($H89&gt;I89,MIN($H89-I89,J89-I89)*INDEX('[1]2018_commission_structure-Start'!$A$15:$J$18,MATCH($E89,'[1]2018_commission_structure-Start'!$A$15:$A$18,0),MATCH(W$1,'[1]2018_commission_structure-Start'!$A$15:$J$15,0)),0)</f>
        <v>16944.07</v>
      </c>
      <c r="X89" s="26">
        <f>IF($H89&gt;J89,MIN($H89-J89,K89-J89)*INDEX('[1]2018_commission_structure-Start'!$A$15:$J$18,MATCH($E89,'[1]2018_commission_structure-Start'!$A$15:$A$18,0),MATCH(X$1,'[1]2018_commission_structure-Start'!$A$15:$J$15,0)),0)</f>
        <v>0</v>
      </c>
      <c r="Y89" s="26">
        <f>IF($H89&gt;K89,MIN($H89-K89,L89-K89)*INDEX('[1]2018_commission_structure-Start'!$A$15:$J$18,MATCH($E89,'[1]2018_commission_structure-Start'!$A$15:$A$18,0),MATCH(Y$1,'[1]2018_commission_structure-Start'!$A$15:$J$15,0)),0)</f>
        <v>0</v>
      </c>
      <c r="Z89" s="26">
        <f>IF(H89&gt;L89,(H89-L89)*INDEX('[1]2018_commission_structure-Start'!$A$21:$I$24,MATCH($E89,'[1]2018_commission_structure-Start'!$A$21:$A$24,0),MATCH(Z$1,'[1]2018_commission_structure-Start'!$A$21:$I$21,0)),0)</f>
        <v>0</v>
      </c>
      <c r="AA89" s="28">
        <f t="shared" si="18"/>
        <v>76944.070000000007</v>
      </c>
      <c r="AB89" s="28">
        <f t="shared" si="19"/>
        <v>113990.07</v>
      </c>
    </row>
    <row r="90" spans="1:28" x14ac:dyDescent="0.2">
      <c r="A90" s="25" t="str">
        <f t="shared" si="10"/>
        <v>Nathalie Bowerbank</v>
      </c>
      <c r="B90" s="25">
        <v>3935718624</v>
      </c>
      <c r="C90" s="25" t="s">
        <v>183</v>
      </c>
      <c r="D90" s="25" t="s">
        <v>184</v>
      </c>
      <c r="E90" s="25" t="s">
        <v>7</v>
      </c>
      <c r="F90" s="25">
        <v>44845</v>
      </c>
      <c r="G90" s="25">
        <f>COUNTIF([1]deals_closed!D:D,B90)</f>
        <v>35</v>
      </c>
      <c r="H90" s="26">
        <f>SUMIF([1]deals_closed!D:D,B90,[1]deals_closed!C:C)</f>
        <v>1230202</v>
      </c>
      <c r="I90" s="26">
        <f>VLOOKUP(E90,'[1]2018_commission_structure-Start'!$A$22:$I$24,9,FALSE)</f>
        <v>500000</v>
      </c>
      <c r="J90" s="26">
        <f t="shared" si="11"/>
        <v>625000</v>
      </c>
      <c r="K90" s="26">
        <f t="shared" si="12"/>
        <v>750000</v>
      </c>
      <c r="L90" s="26">
        <f t="shared" si="13"/>
        <v>1000000</v>
      </c>
      <c r="M90" s="27">
        <f t="shared" si="14"/>
        <v>2.460404</v>
      </c>
      <c r="N90" s="25" t="str">
        <f t="shared" si="15"/>
        <v>&gt;200%</v>
      </c>
      <c r="O90" s="28">
        <f>MIN(H90,I90)*INDEX('[1]2018_commission_structure-Start'!$A$21:$I$24,MATCH($E90,'[1]2018_commission_structure-Start'!$A$21:$A$24,0),MATCH(O$1,'[1]2018_commission_structure-Start'!$A$21:$I$21,0))</f>
        <v>50000</v>
      </c>
      <c r="P90" s="26">
        <f>IF(H90&gt;I90,MIN(H90-I90,J90-I90)*INDEX('[1]2018_commission_structure-Start'!$A$21:$I$24,MATCH($E90,'[1]2018_commission_structure-Start'!$A$21:$A$24,0), MATCH(P$1,'[1]2018_commission_structure-Start'!$A$21:$I$21,0)),0)</f>
        <v>18750</v>
      </c>
      <c r="Q90" s="26">
        <f>IF($H90&gt;J90,MIN($H90-J90,K90-J90)*INDEX('[1]2018_commission_structure-Start'!$A$21:$I$24,MATCH($E90,'[1]2018_commission_structure-Start'!$A$21:$A$24,0), MATCH(Q$1,'[1]2018_commission_structure-Start'!$A$21:$I$21,0)),0)</f>
        <v>22500</v>
      </c>
      <c r="R90" s="26">
        <f>IF($H90&gt;K90,MIN($H90-K90,L90-K90)*INDEX('[1]2018_commission_structure-Start'!$A$21:$I$24,MATCH($E90,'[1]2018_commission_structure-Start'!$A$21:$A$24,0), MATCH(R$1,'[1]2018_commission_structure-Start'!$A$21:$I$21,0)),0)</f>
        <v>55000</v>
      </c>
      <c r="S90" s="26">
        <f>IF(H90&gt;L90,(H90-L90)*INDEX('[1]2018_commission_structure-Start'!$A$21:$I$24,MATCH($E90,'[1]2018_commission_structure-Start'!$A$21:$A$24,0),MATCH(S$1,'[1]2018_commission_structure-Start'!$A$21:$I$21,0)),0)</f>
        <v>23020.2</v>
      </c>
      <c r="T90" s="28">
        <f t="shared" si="16"/>
        <v>169270.2</v>
      </c>
      <c r="U90" s="28">
        <f t="shared" si="17"/>
        <v>214115.20000000001</v>
      </c>
      <c r="V90" s="28">
        <f>MIN(H90,I90)*INDEX('[1]2018_commission_structure-Start'!$A$15:$J$18,MATCH($E90,'[1]2018_commission_structure-Start'!$A$15:$A$18,0),MATCH(V$1,'[1]2018_commission_structure-Start'!$A$15:$J$15,0))</f>
        <v>60000</v>
      </c>
      <c r="W90" s="26">
        <f>IF($H90&gt;I90,MIN($H90-I90,J90-I90)*INDEX('[1]2018_commission_structure-Start'!$A$15:$J$18,MATCH($E90,'[1]2018_commission_structure-Start'!$A$15:$A$18,0),MATCH(W$1,'[1]2018_commission_structure-Start'!$A$15:$J$15,0)),0)</f>
        <v>21250</v>
      </c>
      <c r="X90" s="26">
        <f>IF($H90&gt;J90,MIN($H90-J90,K90-J90)*INDEX('[1]2018_commission_structure-Start'!$A$15:$J$18,MATCH($E90,'[1]2018_commission_structure-Start'!$A$15:$A$18,0),MATCH(X$1,'[1]2018_commission_structure-Start'!$A$15:$J$15,0)),0)</f>
        <v>25000</v>
      </c>
      <c r="Y90" s="26">
        <f>IF($H90&gt;K90,MIN($H90-K90,L90-K90)*INDEX('[1]2018_commission_structure-Start'!$A$15:$J$18,MATCH($E90,'[1]2018_commission_structure-Start'!$A$15:$A$18,0),MATCH(Y$1,'[1]2018_commission_structure-Start'!$A$15:$J$15,0)),0)</f>
        <v>55000</v>
      </c>
      <c r="Z90" s="26">
        <f>IF(H90&gt;L90,(H90-L90)*INDEX('[1]2018_commission_structure-Start'!$A$21:$I$24,MATCH($E90,'[1]2018_commission_structure-Start'!$A$21:$A$24,0),MATCH(Z$1,'[1]2018_commission_structure-Start'!$A$21:$I$21,0)),0)</f>
        <v>23020.2</v>
      </c>
      <c r="AA90" s="28">
        <f t="shared" si="18"/>
        <v>184270.2</v>
      </c>
      <c r="AB90" s="28">
        <f t="shared" si="19"/>
        <v>229115.2</v>
      </c>
    </row>
    <row r="91" spans="1:28" x14ac:dyDescent="0.2">
      <c r="A91" s="25" t="str">
        <f t="shared" si="10"/>
        <v>Carlin Vivash</v>
      </c>
      <c r="B91" s="25">
        <v>2976436541</v>
      </c>
      <c r="C91" s="25" t="s">
        <v>185</v>
      </c>
      <c r="D91" s="25" t="s">
        <v>186</v>
      </c>
      <c r="E91" s="25" t="s">
        <v>10</v>
      </c>
      <c r="F91" s="25">
        <v>77783</v>
      </c>
      <c r="G91" s="25">
        <f>COUNTIF([1]deals_closed!D:D,B91)</f>
        <v>12</v>
      </c>
      <c r="H91" s="26">
        <f>SUMIF([1]deals_closed!D:D,B91,[1]deals_closed!C:C)</f>
        <v>417788</v>
      </c>
      <c r="I91" s="26">
        <f>VLOOKUP(E91,'[1]2018_commission_structure-Start'!$A$22:$I$24,9,FALSE)</f>
        <v>750000</v>
      </c>
      <c r="J91" s="26">
        <f t="shared" si="11"/>
        <v>937500</v>
      </c>
      <c r="K91" s="26">
        <f t="shared" si="12"/>
        <v>1125000</v>
      </c>
      <c r="L91" s="26">
        <f t="shared" si="13"/>
        <v>1500000</v>
      </c>
      <c r="M91" s="27">
        <f t="shared" si="14"/>
        <v>0.55705066666666669</v>
      </c>
      <c r="N91" s="25" t="str">
        <f t="shared" si="15"/>
        <v>0-100%</v>
      </c>
      <c r="O91" s="28">
        <f>MIN(H91,I91)*INDEX('[1]2018_commission_structure-Start'!$A$21:$I$24,MATCH($E91,'[1]2018_commission_structure-Start'!$A$21:$A$24,0),MATCH(O$1,'[1]2018_commission_structure-Start'!$A$21:$I$21,0))</f>
        <v>62668.2</v>
      </c>
      <c r="P91" s="26">
        <f>IF(H91&gt;I91,MIN(H91-I91,J91-I91)*INDEX('[1]2018_commission_structure-Start'!$A$21:$I$24,MATCH($E91,'[1]2018_commission_structure-Start'!$A$21:$A$24,0), MATCH(P$1,'[1]2018_commission_structure-Start'!$A$21:$I$21,0)),0)</f>
        <v>0</v>
      </c>
      <c r="Q91" s="26">
        <f>IF($H91&gt;J91,MIN($H91-J91,K91-J91)*INDEX('[1]2018_commission_structure-Start'!$A$21:$I$24,MATCH($E91,'[1]2018_commission_structure-Start'!$A$21:$A$24,0), MATCH(Q$1,'[1]2018_commission_structure-Start'!$A$21:$I$21,0)),0)</f>
        <v>0</v>
      </c>
      <c r="R91" s="26">
        <f>IF($H91&gt;K91,MIN($H91-K91,L91-K91)*INDEX('[1]2018_commission_structure-Start'!$A$21:$I$24,MATCH($E91,'[1]2018_commission_structure-Start'!$A$21:$A$24,0), MATCH(R$1,'[1]2018_commission_structure-Start'!$A$21:$I$21,0)),0)</f>
        <v>0</v>
      </c>
      <c r="S91" s="26">
        <f>IF(H91&gt;L91,(H91-L91)*INDEX('[1]2018_commission_structure-Start'!$A$21:$I$24,MATCH($E91,'[1]2018_commission_structure-Start'!$A$21:$A$24,0),MATCH(S$1,'[1]2018_commission_structure-Start'!$A$21:$I$21,0)),0)</f>
        <v>0</v>
      </c>
      <c r="T91" s="28">
        <f t="shared" si="16"/>
        <v>62668.2</v>
      </c>
      <c r="U91" s="28">
        <f t="shared" si="17"/>
        <v>140451.20000000001</v>
      </c>
      <c r="V91" s="28">
        <f>MIN(H91,I91)*INDEX('[1]2018_commission_structure-Start'!$A$15:$J$18,MATCH($E91,'[1]2018_commission_structure-Start'!$A$15:$A$18,0),MATCH(V$1,'[1]2018_commission_structure-Start'!$A$15:$J$15,0))</f>
        <v>62668.2</v>
      </c>
      <c r="W91" s="26">
        <f>IF($H91&gt;I91,MIN($H91-I91,J91-I91)*INDEX('[1]2018_commission_structure-Start'!$A$15:$J$18,MATCH($E91,'[1]2018_commission_structure-Start'!$A$15:$A$18,0),MATCH(W$1,'[1]2018_commission_structure-Start'!$A$15:$J$15,0)),0)</f>
        <v>0</v>
      </c>
      <c r="X91" s="26">
        <f>IF($H91&gt;J91,MIN($H91-J91,K91-J91)*INDEX('[1]2018_commission_structure-Start'!$A$15:$J$18,MATCH($E91,'[1]2018_commission_structure-Start'!$A$15:$A$18,0),MATCH(X$1,'[1]2018_commission_structure-Start'!$A$15:$J$15,0)),0)</f>
        <v>0</v>
      </c>
      <c r="Y91" s="26">
        <f>IF($H91&gt;K91,MIN($H91-K91,L91-K91)*INDEX('[1]2018_commission_structure-Start'!$A$15:$J$18,MATCH($E91,'[1]2018_commission_structure-Start'!$A$15:$A$18,0),MATCH(Y$1,'[1]2018_commission_structure-Start'!$A$15:$J$15,0)),0)</f>
        <v>0</v>
      </c>
      <c r="Z91" s="26">
        <f>IF(H91&gt;L91,(H91-L91)*INDEX('[1]2018_commission_structure-Start'!$A$21:$I$24,MATCH($E91,'[1]2018_commission_structure-Start'!$A$21:$A$24,0),MATCH(Z$1,'[1]2018_commission_structure-Start'!$A$21:$I$21,0)),0)</f>
        <v>0</v>
      </c>
      <c r="AA91" s="28">
        <f t="shared" si="18"/>
        <v>62668.2</v>
      </c>
      <c r="AB91" s="28">
        <f t="shared" si="19"/>
        <v>140451.20000000001</v>
      </c>
    </row>
    <row r="92" spans="1:28" x14ac:dyDescent="0.2">
      <c r="A92" s="25" t="str">
        <f t="shared" si="10"/>
        <v>Duane Geoghegan</v>
      </c>
      <c r="B92" s="25">
        <v>6718456802</v>
      </c>
      <c r="C92" s="25" t="s">
        <v>187</v>
      </c>
      <c r="D92" s="25" t="s">
        <v>188</v>
      </c>
      <c r="E92" s="25" t="s">
        <v>29</v>
      </c>
      <c r="F92" s="25">
        <v>55542</v>
      </c>
      <c r="G92" s="25">
        <f>COUNTIF([1]deals_closed!D:D,B92)</f>
        <v>20</v>
      </c>
      <c r="H92" s="26">
        <f>SUMIF([1]deals_closed!D:D,B92,[1]deals_closed!C:C)</f>
        <v>774805</v>
      </c>
      <c r="I92" s="26">
        <f>VLOOKUP(E92,'[1]2018_commission_structure-Start'!$A$22:$I$24,9,FALSE)</f>
        <v>600000</v>
      </c>
      <c r="J92" s="26">
        <f t="shared" si="11"/>
        <v>750000</v>
      </c>
      <c r="K92" s="26">
        <f t="shared" si="12"/>
        <v>900000</v>
      </c>
      <c r="L92" s="26">
        <f t="shared" si="13"/>
        <v>1200000</v>
      </c>
      <c r="M92" s="27">
        <f t="shared" si="14"/>
        <v>1.2913416666666666</v>
      </c>
      <c r="N92" s="25" t="str">
        <f t="shared" si="15"/>
        <v>125-150%</v>
      </c>
      <c r="O92" s="28">
        <f>MIN(H92,I92)*INDEX('[1]2018_commission_structure-Start'!$A$21:$I$24,MATCH($E92,'[1]2018_commission_structure-Start'!$A$21:$A$24,0),MATCH(O$1,'[1]2018_commission_structure-Start'!$A$21:$I$21,0))</f>
        <v>78000</v>
      </c>
      <c r="P92" s="26">
        <f>IF(H92&gt;I92,MIN(H92-I92,J92-I92)*INDEX('[1]2018_commission_structure-Start'!$A$21:$I$24,MATCH($E92,'[1]2018_commission_structure-Start'!$A$21:$A$24,0), MATCH(P$1,'[1]2018_commission_structure-Start'!$A$21:$I$21,0)),0)</f>
        <v>25500.000000000004</v>
      </c>
      <c r="Q92" s="26">
        <f>IF($H92&gt;J92,MIN($H92-J92,K92-J92)*INDEX('[1]2018_commission_structure-Start'!$A$21:$I$24,MATCH($E92,'[1]2018_commission_structure-Start'!$A$21:$A$24,0), MATCH(Q$1,'[1]2018_commission_structure-Start'!$A$21:$I$21,0)),0)</f>
        <v>5209.05</v>
      </c>
      <c r="R92" s="26">
        <f>IF($H92&gt;K92,MIN($H92-K92,L92-K92)*INDEX('[1]2018_commission_structure-Start'!$A$21:$I$24,MATCH($E92,'[1]2018_commission_structure-Start'!$A$21:$A$24,0), MATCH(R$1,'[1]2018_commission_structure-Start'!$A$21:$I$21,0)),0)</f>
        <v>0</v>
      </c>
      <c r="S92" s="26">
        <f>IF(H92&gt;L92,(H92-L92)*INDEX('[1]2018_commission_structure-Start'!$A$21:$I$24,MATCH($E92,'[1]2018_commission_structure-Start'!$A$21:$A$24,0),MATCH(S$1,'[1]2018_commission_structure-Start'!$A$21:$I$21,0)),0)</f>
        <v>0</v>
      </c>
      <c r="T92" s="28">
        <f t="shared" si="16"/>
        <v>108709.05</v>
      </c>
      <c r="U92" s="28">
        <f t="shared" si="17"/>
        <v>164251.04999999999</v>
      </c>
      <c r="V92" s="28">
        <f>MIN(H92,I92)*INDEX('[1]2018_commission_structure-Start'!$A$15:$J$18,MATCH($E92,'[1]2018_commission_structure-Start'!$A$15:$A$18,0),MATCH(V$1,'[1]2018_commission_structure-Start'!$A$15:$J$15,0))</f>
        <v>90000</v>
      </c>
      <c r="W92" s="26">
        <f>IF($H92&gt;I92,MIN($H92-I92,J92-I92)*INDEX('[1]2018_commission_structure-Start'!$A$15:$J$18,MATCH($E92,'[1]2018_commission_structure-Start'!$A$15:$A$18,0),MATCH(W$1,'[1]2018_commission_structure-Start'!$A$15:$J$15,0)),0)</f>
        <v>27000</v>
      </c>
      <c r="X92" s="26">
        <f>IF($H92&gt;J92,MIN($H92-J92,K92-J92)*INDEX('[1]2018_commission_structure-Start'!$A$15:$J$18,MATCH($E92,'[1]2018_commission_structure-Start'!$A$15:$A$18,0),MATCH(X$1,'[1]2018_commission_structure-Start'!$A$15:$J$15,0)),0)</f>
        <v>6201.25</v>
      </c>
      <c r="Y92" s="26">
        <f>IF($H92&gt;K92,MIN($H92-K92,L92-K92)*INDEX('[1]2018_commission_structure-Start'!$A$15:$J$18,MATCH($E92,'[1]2018_commission_structure-Start'!$A$15:$A$18,0),MATCH(Y$1,'[1]2018_commission_structure-Start'!$A$15:$J$15,0)),0)</f>
        <v>0</v>
      </c>
      <c r="Z92" s="26">
        <f>IF(H92&gt;L92,(H92-L92)*INDEX('[1]2018_commission_structure-Start'!$A$21:$I$24,MATCH($E92,'[1]2018_commission_structure-Start'!$A$21:$A$24,0),MATCH(Z$1,'[1]2018_commission_structure-Start'!$A$21:$I$21,0)),0)</f>
        <v>0</v>
      </c>
      <c r="AA92" s="28">
        <f t="shared" si="18"/>
        <v>123201.25</v>
      </c>
      <c r="AB92" s="28">
        <f t="shared" si="19"/>
        <v>178743.25</v>
      </c>
    </row>
    <row r="93" spans="1:28" x14ac:dyDescent="0.2">
      <c r="A93" s="25" t="str">
        <f t="shared" si="10"/>
        <v>Carey Bennellick</v>
      </c>
      <c r="B93" s="25">
        <v>6789690301</v>
      </c>
      <c r="C93" s="25" t="s">
        <v>189</v>
      </c>
      <c r="D93" s="25" t="s">
        <v>190</v>
      </c>
      <c r="E93" s="25" t="s">
        <v>10</v>
      </c>
      <c r="F93" s="25">
        <v>110711</v>
      </c>
      <c r="G93" s="25">
        <f>COUNTIF([1]deals_closed!D:D,B93)</f>
        <v>21</v>
      </c>
      <c r="H93" s="26">
        <f>SUMIF([1]deals_closed!D:D,B93,[1]deals_closed!C:C)</f>
        <v>760918</v>
      </c>
      <c r="I93" s="26">
        <f>VLOOKUP(E93,'[1]2018_commission_structure-Start'!$A$22:$I$24,9,FALSE)</f>
        <v>750000</v>
      </c>
      <c r="J93" s="26">
        <f t="shared" si="11"/>
        <v>937500</v>
      </c>
      <c r="K93" s="26">
        <f t="shared" si="12"/>
        <v>1125000</v>
      </c>
      <c r="L93" s="26">
        <f t="shared" si="13"/>
        <v>1500000</v>
      </c>
      <c r="M93" s="27">
        <f t="shared" si="14"/>
        <v>1.0145573333333333</v>
      </c>
      <c r="N93" s="25" t="str">
        <f t="shared" si="15"/>
        <v>100-125%</v>
      </c>
      <c r="O93" s="28">
        <f>MIN(H93,I93)*INDEX('[1]2018_commission_structure-Start'!$A$21:$I$24,MATCH($E93,'[1]2018_commission_structure-Start'!$A$21:$A$24,0),MATCH(O$1,'[1]2018_commission_structure-Start'!$A$21:$I$21,0))</f>
        <v>112500</v>
      </c>
      <c r="P93" s="26">
        <f>IF(H93&gt;I93,MIN(H93-I93,J93-I93)*INDEX('[1]2018_commission_structure-Start'!$A$21:$I$24,MATCH($E93,'[1]2018_commission_structure-Start'!$A$21:$A$24,0), MATCH(P$1,'[1]2018_commission_structure-Start'!$A$21:$I$21,0)),0)</f>
        <v>2074.42</v>
      </c>
      <c r="Q93" s="26">
        <f>IF($H93&gt;J93,MIN($H93-J93,K93-J93)*INDEX('[1]2018_commission_structure-Start'!$A$21:$I$24,MATCH($E93,'[1]2018_commission_structure-Start'!$A$21:$A$24,0), MATCH(Q$1,'[1]2018_commission_structure-Start'!$A$21:$I$21,0)),0)</f>
        <v>0</v>
      </c>
      <c r="R93" s="26">
        <f>IF($H93&gt;K93,MIN($H93-K93,L93-K93)*INDEX('[1]2018_commission_structure-Start'!$A$21:$I$24,MATCH($E93,'[1]2018_commission_structure-Start'!$A$21:$A$24,0), MATCH(R$1,'[1]2018_commission_structure-Start'!$A$21:$I$21,0)),0)</f>
        <v>0</v>
      </c>
      <c r="S93" s="26">
        <f>IF(H93&gt;L93,(H93-L93)*INDEX('[1]2018_commission_structure-Start'!$A$21:$I$24,MATCH($E93,'[1]2018_commission_structure-Start'!$A$21:$A$24,0),MATCH(S$1,'[1]2018_commission_structure-Start'!$A$21:$I$21,0)),0)</f>
        <v>0</v>
      </c>
      <c r="T93" s="28">
        <f t="shared" si="16"/>
        <v>114574.42</v>
      </c>
      <c r="U93" s="28">
        <f t="shared" si="17"/>
        <v>225285.41999999998</v>
      </c>
      <c r="V93" s="28">
        <f>MIN(H93,I93)*INDEX('[1]2018_commission_structure-Start'!$A$15:$J$18,MATCH($E93,'[1]2018_commission_structure-Start'!$A$15:$A$18,0),MATCH(V$1,'[1]2018_commission_structure-Start'!$A$15:$J$15,0))</f>
        <v>112500</v>
      </c>
      <c r="W93" s="26">
        <f>IF($H93&gt;I93,MIN($H93-I93,J93-I93)*INDEX('[1]2018_commission_structure-Start'!$A$15:$J$18,MATCH($E93,'[1]2018_commission_structure-Start'!$A$15:$A$18,0),MATCH(W$1,'[1]2018_commission_structure-Start'!$A$15:$J$15,0)),0)</f>
        <v>2401.96</v>
      </c>
      <c r="X93" s="26">
        <f>IF($H93&gt;J93,MIN($H93-J93,K93-J93)*INDEX('[1]2018_commission_structure-Start'!$A$15:$J$18,MATCH($E93,'[1]2018_commission_structure-Start'!$A$15:$A$18,0),MATCH(X$1,'[1]2018_commission_structure-Start'!$A$15:$J$15,0)),0)</f>
        <v>0</v>
      </c>
      <c r="Y93" s="26">
        <f>IF($H93&gt;K93,MIN($H93-K93,L93-K93)*INDEX('[1]2018_commission_structure-Start'!$A$15:$J$18,MATCH($E93,'[1]2018_commission_structure-Start'!$A$15:$A$18,0),MATCH(Y$1,'[1]2018_commission_structure-Start'!$A$15:$J$15,0)),0)</f>
        <v>0</v>
      </c>
      <c r="Z93" s="26">
        <f>IF(H93&gt;L93,(H93-L93)*INDEX('[1]2018_commission_structure-Start'!$A$21:$I$24,MATCH($E93,'[1]2018_commission_structure-Start'!$A$21:$A$24,0),MATCH(Z$1,'[1]2018_commission_structure-Start'!$A$21:$I$21,0)),0)</f>
        <v>0</v>
      </c>
      <c r="AA93" s="28">
        <f t="shared" si="18"/>
        <v>114901.96</v>
      </c>
      <c r="AB93" s="28">
        <f t="shared" si="19"/>
        <v>225612.96000000002</v>
      </c>
    </row>
    <row r="94" spans="1:28" x14ac:dyDescent="0.2">
      <c r="A94" s="25" t="str">
        <f t="shared" si="10"/>
        <v>Bobine Congrave</v>
      </c>
      <c r="B94" s="25">
        <v>8044612831</v>
      </c>
      <c r="C94" s="25" t="s">
        <v>191</v>
      </c>
      <c r="D94" s="25" t="s">
        <v>192</v>
      </c>
      <c r="E94" s="25" t="s">
        <v>10</v>
      </c>
      <c r="F94" s="25">
        <v>120683</v>
      </c>
      <c r="G94" s="25">
        <f>COUNTIF([1]deals_closed!D:D,B94)</f>
        <v>21</v>
      </c>
      <c r="H94" s="26">
        <f>SUMIF([1]deals_closed!D:D,B94,[1]deals_closed!C:C)</f>
        <v>742017</v>
      </c>
      <c r="I94" s="26">
        <f>VLOOKUP(E94,'[1]2018_commission_structure-Start'!$A$22:$I$24,9,FALSE)</f>
        <v>750000</v>
      </c>
      <c r="J94" s="26">
        <f t="shared" si="11"/>
        <v>937500</v>
      </c>
      <c r="K94" s="26">
        <f t="shared" si="12"/>
        <v>1125000</v>
      </c>
      <c r="L94" s="26">
        <f t="shared" si="13"/>
        <v>1500000</v>
      </c>
      <c r="M94" s="27">
        <f t="shared" si="14"/>
        <v>0.98935600000000001</v>
      </c>
      <c r="N94" s="25" t="str">
        <f t="shared" si="15"/>
        <v>0-100%</v>
      </c>
      <c r="O94" s="28">
        <f>MIN(H94,I94)*INDEX('[1]2018_commission_structure-Start'!$A$21:$I$24,MATCH($E94,'[1]2018_commission_structure-Start'!$A$21:$A$24,0),MATCH(O$1,'[1]2018_commission_structure-Start'!$A$21:$I$21,0))</f>
        <v>111302.55</v>
      </c>
      <c r="P94" s="26">
        <f>IF(H94&gt;I94,MIN(H94-I94,J94-I94)*INDEX('[1]2018_commission_structure-Start'!$A$21:$I$24,MATCH($E94,'[1]2018_commission_structure-Start'!$A$21:$A$24,0), MATCH(P$1,'[1]2018_commission_structure-Start'!$A$21:$I$21,0)),0)</f>
        <v>0</v>
      </c>
      <c r="Q94" s="26">
        <f>IF($H94&gt;J94,MIN($H94-J94,K94-J94)*INDEX('[1]2018_commission_structure-Start'!$A$21:$I$24,MATCH($E94,'[1]2018_commission_structure-Start'!$A$21:$A$24,0), MATCH(Q$1,'[1]2018_commission_structure-Start'!$A$21:$I$21,0)),0)</f>
        <v>0</v>
      </c>
      <c r="R94" s="26">
        <f>IF($H94&gt;K94,MIN($H94-K94,L94-K94)*INDEX('[1]2018_commission_structure-Start'!$A$21:$I$24,MATCH($E94,'[1]2018_commission_structure-Start'!$A$21:$A$24,0), MATCH(R$1,'[1]2018_commission_structure-Start'!$A$21:$I$21,0)),0)</f>
        <v>0</v>
      </c>
      <c r="S94" s="26">
        <f>IF(H94&gt;L94,(H94-L94)*INDEX('[1]2018_commission_structure-Start'!$A$21:$I$24,MATCH($E94,'[1]2018_commission_structure-Start'!$A$21:$A$24,0),MATCH(S$1,'[1]2018_commission_structure-Start'!$A$21:$I$21,0)),0)</f>
        <v>0</v>
      </c>
      <c r="T94" s="28">
        <f t="shared" si="16"/>
        <v>111302.55</v>
      </c>
      <c r="U94" s="28">
        <f t="shared" si="17"/>
        <v>231985.55</v>
      </c>
      <c r="V94" s="28">
        <f>MIN(H94,I94)*INDEX('[1]2018_commission_structure-Start'!$A$15:$J$18,MATCH($E94,'[1]2018_commission_structure-Start'!$A$15:$A$18,0),MATCH(V$1,'[1]2018_commission_structure-Start'!$A$15:$J$15,0))</f>
        <v>111302.55</v>
      </c>
      <c r="W94" s="26">
        <f>IF($H94&gt;I94,MIN($H94-I94,J94-I94)*INDEX('[1]2018_commission_structure-Start'!$A$15:$J$18,MATCH($E94,'[1]2018_commission_structure-Start'!$A$15:$A$18,0),MATCH(W$1,'[1]2018_commission_structure-Start'!$A$15:$J$15,0)),0)</f>
        <v>0</v>
      </c>
      <c r="X94" s="26">
        <f>IF($H94&gt;J94,MIN($H94-J94,K94-J94)*INDEX('[1]2018_commission_structure-Start'!$A$15:$J$18,MATCH($E94,'[1]2018_commission_structure-Start'!$A$15:$A$18,0),MATCH(X$1,'[1]2018_commission_structure-Start'!$A$15:$J$15,0)),0)</f>
        <v>0</v>
      </c>
      <c r="Y94" s="26">
        <f>IF($H94&gt;K94,MIN($H94-K94,L94-K94)*INDEX('[1]2018_commission_structure-Start'!$A$15:$J$18,MATCH($E94,'[1]2018_commission_structure-Start'!$A$15:$A$18,0),MATCH(Y$1,'[1]2018_commission_structure-Start'!$A$15:$J$15,0)),0)</f>
        <v>0</v>
      </c>
      <c r="Z94" s="26">
        <f>IF(H94&gt;L94,(H94-L94)*INDEX('[1]2018_commission_structure-Start'!$A$21:$I$24,MATCH($E94,'[1]2018_commission_structure-Start'!$A$21:$A$24,0),MATCH(Z$1,'[1]2018_commission_structure-Start'!$A$21:$I$21,0)),0)</f>
        <v>0</v>
      </c>
      <c r="AA94" s="28">
        <f t="shared" si="18"/>
        <v>111302.55</v>
      </c>
      <c r="AB94" s="28">
        <f t="shared" si="19"/>
        <v>231985.55</v>
      </c>
    </row>
    <row r="95" spans="1:28" x14ac:dyDescent="0.2">
      <c r="A95" s="25" t="str">
        <f t="shared" si="10"/>
        <v>Arvy Phittiplace</v>
      </c>
      <c r="B95" s="25">
        <v>7888574610</v>
      </c>
      <c r="C95" s="25" t="s">
        <v>193</v>
      </c>
      <c r="D95" s="25" t="s">
        <v>194</v>
      </c>
      <c r="E95" s="25" t="s">
        <v>7</v>
      </c>
      <c r="F95" s="25">
        <v>43872</v>
      </c>
      <c r="G95" s="25">
        <f>COUNTIF([1]deals_closed!D:D,B95)</f>
        <v>27</v>
      </c>
      <c r="H95" s="26">
        <f>SUMIF([1]deals_closed!D:D,B95,[1]deals_closed!C:C)</f>
        <v>952586</v>
      </c>
      <c r="I95" s="26">
        <f>VLOOKUP(E95,'[1]2018_commission_structure-Start'!$A$22:$I$24,9,FALSE)</f>
        <v>500000</v>
      </c>
      <c r="J95" s="26">
        <f t="shared" si="11"/>
        <v>625000</v>
      </c>
      <c r="K95" s="26">
        <f t="shared" si="12"/>
        <v>750000</v>
      </c>
      <c r="L95" s="26">
        <f t="shared" si="13"/>
        <v>1000000</v>
      </c>
      <c r="M95" s="27">
        <f t="shared" si="14"/>
        <v>1.9051720000000001</v>
      </c>
      <c r="N95" s="25" t="str">
        <f t="shared" si="15"/>
        <v>150-200%</v>
      </c>
      <c r="O95" s="28">
        <f>MIN(H95,I95)*INDEX('[1]2018_commission_structure-Start'!$A$21:$I$24,MATCH($E95,'[1]2018_commission_structure-Start'!$A$21:$A$24,0),MATCH(O$1,'[1]2018_commission_structure-Start'!$A$21:$I$21,0))</f>
        <v>50000</v>
      </c>
      <c r="P95" s="26">
        <f>IF(H95&gt;I95,MIN(H95-I95,J95-I95)*INDEX('[1]2018_commission_structure-Start'!$A$21:$I$24,MATCH($E95,'[1]2018_commission_structure-Start'!$A$21:$A$24,0), MATCH(P$1,'[1]2018_commission_structure-Start'!$A$21:$I$21,0)),0)</f>
        <v>18750</v>
      </c>
      <c r="Q95" s="26">
        <f>IF($H95&gt;J95,MIN($H95-J95,K95-J95)*INDEX('[1]2018_commission_structure-Start'!$A$21:$I$24,MATCH($E95,'[1]2018_commission_structure-Start'!$A$21:$A$24,0), MATCH(Q$1,'[1]2018_commission_structure-Start'!$A$21:$I$21,0)),0)</f>
        <v>22500</v>
      </c>
      <c r="R95" s="26">
        <f>IF($H95&gt;K95,MIN($H95-K95,L95-K95)*INDEX('[1]2018_commission_structure-Start'!$A$21:$I$24,MATCH($E95,'[1]2018_commission_structure-Start'!$A$21:$A$24,0), MATCH(R$1,'[1]2018_commission_structure-Start'!$A$21:$I$21,0)),0)</f>
        <v>44568.92</v>
      </c>
      <c r="S95" s="26">
        <f>IF(H95&gt;L95,(H95-L95)*INDEX('[1]2018_commission_structure-Start'!$A$21:$I$24,MATCH($E95,'[1]2018_commission_structure-Start'!$A$21:$A$24,0),MATCH(S$1,'[1]2018_commission_structure-Start'!$A$21:$I$21,0)),0)</f>
        <v>0</v>
      </c>
      <c r="T95" s="28">
        <f t="shared" si="16"/>
        <v>135818.91999999998</v>
      </c>
      <c r="U95" s="28">
        <f t="shared" si="17"/>
        <v>179690.91999999998</v>
      </c>
      <c r="V95" s="28">
        <f>MIN(H95,I95)*INDEX('[1]2018_commission_structure-Start'!$A$15:$J$18,MATCH($E95,'[1]2018_commission_structure-Start'!$A$15:$A$18,0),MATCH(V$1,'[1]2018_commission_structure-Start'!$A$15:$J$15,0))</f>
        <v>60000</v>
      </c>
      <c r="W95" s="26">
        <f>IF($H95&gt;I95,MIN($H95-I95,J95-I95)*INDEX('[1]2018_commission_structure-Start'!$A$15:$J$18,MATCH($E95,'[1]2018_commission_structure-Start'!$A$15:$A$18,0),MATCH(W$1,'[1]2018_commission_structure-Start'!$A$15:$J$15,0)),0)</f>
        <v>21250</v>
      </c>
      <c r="X95" s="26">
        <f>IF($H95&gt;J95,MIN($H95-J95,K95-J95)*INDEX('[1]2018_commission_structure-Start'!$A$15:$J$18,MATCH($E95,'[1]2018_commission_structure-Start'!$A$15:$A$18,0),MATCH(X$1,'[1]2018_commission_structure-Start'!$A$15:$J$15,0)),0)</f>
        <v>25000</v>
      </c>
      <c r="Y95" s="26">
        <f>IF($H95&gt;K95,MIN($H95-K95,L95-K95)*INDEX('[1]2018_commission_structure-Start'!$A$15:$J$18,MATCH($E95,'[1]2018_commission_structure-Start'!$A$15:$A$18,0),MATCH(Y$1,'[1]2018_commission_structure-Start'!$A$15:$J$15,0)),0)</f>
        <v>44568.92</v>
      </c>
      <c r="Z95" s="26">
        <f>IF(H95&gt;L95,(H95-L95)*INDEX('[1]2018_commission_structure-Start'!$A$21:$I$24,MATCH($E95,'[1]2018_commission_structure-Start'!$A$21:$A$24,0),MATCH(Z$1,'[1]2018_commission_structure-Start'!$A$21:$I$21,0)),0)</f>
        <v>0</v>
      </c>
      <c r="AA95" s="28">
        <f t="shared" si="18"/>
        <v>150818.91999999998</v>
      </c>
      <c r="AB95" s="28">
        <f t="shared" si="19"/>
        <v>194690.91999999998</v>
      </c>
    </row>
    <row r="96" spans="1:28" x14ac:dyDescent="0.2">
      <c r="A96" s="25" t="str">
        <f t="shared" si="10"/>
        <v>Beatrice MacRorie</v>
      </c>
      <c r="B96" s="25">
        <v>3569619966</v>
      </c>
      <c r="C96" s="25" t="s">
        <v>135</v>
      </c>
      <c r="D96" s="25" t="s">
        <v>195</v>
      </c>
      <c r="E96" s="25" t="s">
        <v>10</v>
      </c>
      <c r="F96" s="25">
        <v>93357</v>
      </c>
      <c r="G96" s="25">
        <f>COUNTIF([1]deals_closed!D:D,B96)</f>
        <v>18</v>
      </c>
      <c r="H96" s="26">
        <f>SUMIF([1]deals_closed!D:D,B96,[1]deals_closed!C:C)</f>
        <v>596012</v>
      </c>
      <c r="I96" s="26">
        <f>VLOOKUP(E96,'[1]2018_commission_structure-Start'!$A$22:$I$24,9,FALSE)</f>
        <v>750000</v>
      </c>
      <c r="J96" s="26">
        <f t="shared" si="11"/>
        <v>937500</v>
      </c>
      <c r="K96" s="26">
        <f t="shared" si="12"/>
        <v>1125000</v>
      </c>
      <c r="L96" s="26">
        <f t="shared" si="13"/>
        <v>1500000</v>
      </c>
      <c r="M96" s="27">
        <f t="shared" si="14"/>
        <v>0.79468266666666665</v>
      </c>
      <c r="N96" s="25" t="str">
        <f t="shared" si="15"/>
        <v>0-100%</v>
      </c>
      <c r="O96" s="28">
        <f>MIN(H96,I96)*INDEX('[1]2018_commission_structure-Start'!$A$21:$I$24,MATCH($E96,'[1]2018_commission_structure-Start'!$A$21:$A$24,0),MATCH(O$1,'[1]2018_commission_structure-Start'!$A$21:$I$21,0))</f>
        <v>89401.8</v>
      </c>
      <c r="P96" s="26">
        <f>IF(H96&gt;I96,MIN(H96-I96,J96-I96)*INDEX('[1]2018_commission_structure-Start'!$A$21:$I$24,MATCH($E96,'[1]2018_commission_structure-Start'!$A$21:$A$24,0), MATCH(P$1,'[1]2018_commission_structure-Start'!$A$21:$I$21,0)),0)</f>
        <v>0</v>
      </c>
      <c r="Q96" s="26">
        <f>IF($H96&gt;J96,MIN($H96-J96,K96-J96)*INDEX('[1]2018_commission_structure-Start'!$A$21:$I$24,MATCH($E96,'[1]2018_commission_structure-Start'!$A$21:$A$24,0), MATCH(Q$1,'[1]2018_commission_structure-Start'!$A$21:$I$21,0)),0)</f>
        <v>0</v>
      </c>
      <c r="R96" s="26">
        <f>IF($H96&gt;K96,MIN($H96-K96,L96-K96)*INDEX('[1]2018_commission_structure-Start'!$A$21:$I$24,MATCH($E96,'[1]2018_commission_structure-Start'!$A$21:$A$24,0), MATCH(R$1,'[1]2018_commission_structure-Start'!$A$21:$I$21,0)),0)</f>
        <v>0</v>
      </c>
      <c r="S96" s="26">
        <f>IF(H96&gt;L96,(H96-L96)*INDEX('[1]2018_commission_structure-Start'!$A$21:$I$24,MATCH($E96,'[1]2018_commission_structure-Start'!$A$21:$A$24,0),MATCH(S$1,'[1]2018_commission_structure-Start'!$A$21:$I$21,0)),0)</f>
        <v>0</v>
      </c>
      <c r="T96" s="28">
        <f t="shared" si="16"/>
        <v>89401.8</v>
      </c>
      <c r="U96" s="28">
        <f t="shared" si="17"/>
        <v>182758.8</v>
      </c>
      <c r="V96" s="28">
        <f>MIN(H96,I96)*INDEX('[1]2018_commission_structure-Start'!$A$15:$J$18,MATCH($E96,'[1]2018_commission_structure-Start'!$A$15:$A$18,0),MATCH(V$1,'[1]2018_commission_structure-Start'!$A$15:$J$15,0))</f>
        <v>89401.8</v>
      </c>
      <c r="W96" s="26">
        <f>IF($H96&gt;I96,MIN($H96-I96,J96-I96)*INDEX('[1]2018_commission_structure-Start'!$A$15:$J$18,MATCH($E96,'[1]2018_commission_structure-Start'!$A$15:$A$18,0),MATCH(W$1,'[1]2018_commission_structure-Start'!$A$15:$J$15,0)),0)</f>
        <v>0</v>
      </c>
      <c r="X96" s="26">
        <f>IF($H96&gt;J96,MIN($H96-J96,K96-J96)*INDEX('[1]2018_commission_structure-Start'!$A$15:$J$18,MATCH($E96,'[1]2018_commission_structure-Start'!$A$15:$A$18,0),MATCH(X$1,'[1]2018_commission_structure-Start'!$A$15:$J$15,0)),0)</f>
        <v>0</v>
      </c>
      <c r="Y96" s="26">
        <f>IF($H96&gt;K96,MIN($H96-K96,L96-K96)*INDEX('[1]2018_commission_structure-Start'!$A$15:$J$18,MATCH($E96,'[1]2018_commission_structure-Start'!$A$15:$A$18,0),MATCH(Y$1,'[1]2018_commission_structure-Start'!$A$15:$J$15,0)),0)</f>
        <v>0</v>
      </c>
      <c r="Z96" s="26">
        <f>IF(H96&gt;L96,(H96-L96)*INDEX('[1]2018_commission_structure-Start'!$A$21:$I$24,MATCH($E96,'[1]2018_commission_structure-Start'!$A$21:$A$24,0),MATCH(Z$1,'[1]2018_commission_structure-Start'!$A$21:$I$21,0)),0)</f>
        <v>0</v>
      </c>
      <c r="AA96" s="28">
        <f t="shared" si="18"/>
        <v>89401.8</v>
      </c>
      <c r="AB96" s="28">
        <f t="shared" si="19"/>
        <v>182758.8</v>
      </c>
    </row>
    <row r="97" spans="1:28" x14ac:dyDescent="0.2">
      <c r="A97" s="25" t="str">
        <f t="shared" si="10"/>
        <v>Thoma Worcester</v>
      </c>
      <c r="B97" s="25">
        <v>549857826</v>
      </c>
      <c r="C97" s="25" t="s">
        <v>196</v>
      </c>
      <c r="D97" s="25" t="s">
        <v>197</v>
      </c>
      <c r="E97" s="25" t="s">
        <v>7</v>
      </c>
      <c r="F97" s="25">
        <v>62151</v>
      </c>
      <c r="G97" s="25">
        <f>COUNTIF([1]deals_closed!D:D,B97)</f>
        <v>26</v>
      </c>
      <c r="H97" s="26">
        <f>SUMIF([1]deals_closed!D:D,B97,[1]deals_closed!C:C)</f>
        <v>951272</v>
      </c>
      <c r="I97" s="26">
        <f>VLOOKUP(E97,'[1]2018_commission_structure-Start'!$A$22:$I$24,9,FALSE)</f>
        <v>500000</v>
      </c>
      <c r="J97" s="26">
        <f t="shared" si="11"/>
        <v>625000</v>
      </c>
      <c r="K97" s="26">
        <f t="shared" si="12"/>
        <v>750000</v>
      </c>
      <c r="L97" s="26">
        <f t="shared" si="13"/>
        <v>1000000</v>
      </c>
      <c r="M97" s="27">
        <f t="shared" si="14"/>
        <v>1.902544</v>
      </c>
      <c r="N97" s="25" t="str">
        <f t="shared" si="15"/>
        <v>150-200%</v>
      </c>
      <c r="O97" s="28">
        <f>MIN(H97,I97)*INDEX('[1]2018_commission_structure-Start'!$A$21:$I$24,MATCH($E97,'[1]2018_commission_structure-Start'!$A$21:$A$24,0),MATCH(O$1,'[1]2018_commission_structure-Start'!$A$21:$I$21,0))</f>
        <v>50000</v>
      </c>
      <c r="P97" s="26">
        <f>IF(H97&gt;I97,MIN(H97-I97,J97-I97)*INDEX('[1]2018_commission_structure-Start'!$A$21:$I$24,MATCH($E97,'[1]2018_commission_structure-Start'!$A$21:$A$24,0), MATCH(P$1,'[1]2018_commission_structure-Start'!$A$21:$I$21,0)),0)</f>
        <v>18750</v>
      </c>
      <c r="Q97" s="26">
        <f>IF($H97&gt;J97,MIN($H97-J97,K97-J97)*INDEX('[1]2018_commission_structure-Start'!$A$21:$I$24,MATCH($E97,'[1]2018_commission_structure-Start'!$A$21:$A$24,0), MATCH(Q$1,'[1]2018_commission_structure-Start'!$A$21:$I$21,0)),0)</f>
        <v>22500</v>
      </c>
      <c r="R97" s="26">
        <f>IF($H97&gt;K97,MIN($H97-K97,L97-K97)*INDEX('[1]2018_commission_structure-Start'!$A$21:$I$24,MATCH($E97,'[1]2018_commission_structure-Start'!$A$21:$A$24,0), MATCH(R$1,'[1]2018_commission_structure-Start'!$A$21:$I$21,0)),0)</f>
        <v>44279.840000000004</v>
      </c>
      <c r="S97" s="26">
        <f>IF(H97&gt;L97,(H97-L97)*INDEX('[1]2018_commission_structure-Start'!$A$21:$I$24,MATCH($E97,'[1]2018_commission_structure-Start'!$A$21:$A$24,0),MATCH(S$1,'[1]2018_commission_structure-Start'!$A$21:$I$21,0)),0)</f>
        <v>0</v>
      </c>
      <c r="T97" s="28">
        <f t="shared" si="16"/>
        <v>135529.84</v>
      </c>
      <c r="U97" s="28">
        <f t="shared" si="17"/>
        <v>197680.84</v>
      </c>
      <c r="V97" s="28">
        <f>MIN(H97,I97)*INDEX('[1]2018_commission_structure-Start'!$A$15:$J$18,MATCH($E97,'[1]2018_commission_structure-Start'!$A$15:$A$18,0),MATCH(V$1,'[1]2018_commission_structure-Start'!$A$15:$J$15,0))</f>
        <v>60000</v>
      </c>
      <c r="W97" s="26">
        <f>IF($H97&gt;I97,MIN($H97-I97,J97-I97)*INDEX('[1]2018_commission_structure-Start'!$A$15:$J$18,MATCH($E97,'[1]2018_commission_structure-Start'!$A$15:$A$18,0),MATCH(W$1,'[1]2018_commission_structure-Start'!$A$15:$J$15,0)),0)</f>
        <v>21250</v>
      </c>
      <c r="X97" s="26">
        <f>IF($H97&gt;J97,MIN($H97-J97,K97-J97)*INDEX('[1]2018_commission_structure-Start'!$A$15:$J$18,MATCH($E97,'[1]2018_commission_structure-Start'!$A$15:$A$18,0),MATCH(X$1,'[1]2018_commission_structure-Start'!$A$15:$J$15,0)),0)</f>
        <v>25000</v>
      </c>
      <c r="Y97" s="26">
        <f>IF($H97&gt;K97,MIN($H97-K97,L97-K97)*INDEX('[1]2018_commission_structure-Start'!$A$15:$J$18,MATCH($E97,'[1]2018_commission_structure-Start'!$A$15:$A$18,0),MATCH(Y$1,'[1]2018_commission_structure-Start'!$A$15:$J$15,0)),0)</f>
        <v>44279.840000000004</v>
      </c>
      <c r="Z97" s="26">
        <f>IF(H97&gt;L97,(H97-L97)*INDEX('[1]2018_commission_structure-Start'!$A$21:$I$24,MATCH($E97,'[1]2018_commission_structure-Start'!$A$21:$A$24,0),MATCH(Z$1,'[1]2018_commission_structure-Start'!$A$21:$I$21,0)),0)</f>
        <v>0</v>
      </c>
      <c r="AA97" s="28">
        <f t="shared" si="18"/>
        <v>150529.84</v>
      </c>
      <c r="AB97" s="28">
        <f t="shared" si="19"/>
        <v>212680.84</v>
      </c>
    </row>
    <row r="98" spans="1:28" x14ac:dyDescent="0.2">
      <c r="A98" s="25" t="str">
        <f t="shared" si="10"/>
        <v>Tessie Farre</v>
      </c>
      <c r="B98" s="25">
        <v>5561472151</v>
      </c>
      <c r="C98" s="25" t="s">
        <v>198</v>
      </c>
      <c r="D98" s="25" t="s">
        <v>199</v>
      </c>
      <c r="E98" s="25" t="s">
        <v>29</v>
      </c>
      <c r="F98" s="25">
        <v>56655</v>
      </c>
      <c r="G98" s="25">
        <f>COUNTIF([1]deals_closed!D:D,B98)</f>
        <v>19</v>
      </c>
      <c r="H98" s="26">
        <f>SUMIF([1]deals_closed!D:D,B98,[1]deals_closed!C:C)</f>
        <v>662396</v>
      </c>
      <c r="I98" s="26">
        <f>VLOOKUP(E98,'[1]2018_commission_structure-Start'!$A$22:$I$24,9,FALSE)</f>
        <v>600000</v>
      </c>
      <c r="J98" s="26">
        <f t="shared" si="11"/>
        <v>750000</v>
      </c>
      <c r="K98" s="26">
        <f t="shared" si="12"/>
        <v>900000</v>
      </c>
      <c r="L98" s="26">
        <f t="shared" si="13"/>
        <v>1200000</v>
      </c>
      <c r="M98" s="27">
        <f t="shared" si="14"/>
        <v>1.1039933333333334</v>
      </c>
      <c r="N98" s="25" t="str">
        <f t="shared" si="15"/>
        <v>100-125%</v>
      </c>
      <c r="O98" s="28">
        <f>MIN(H98,I98)*INDEX('[1]2018_commission_structure-Start'!$A$21:$I$24,MATCH($E98,'[1]2018_commission_structure-Start'!$A$21:$A$24,0),MATCH(O$1,'[1]2018_commission_structure-Start'!$A$21:$I$21,0))</f>
        <v>78000</v>
      </c>
      <c r="P98" s="26">
        <f>IF(H98&gt;I98,MIN(H98-I98,J98-I98)*INDEX('[1]2018_commission_structure-Start'!$A$21:$I$24,MATCH($E98,'[1]2018_commission_structure-Start'!$A$21:$A$24,0), MATCH(P$1,'[1]2018_commission_structure-Start'!$A$21:$I$21,0)),0)</f>
        <v>10607.320000000002</v>
      </c>
      <c r="Q98" s="26">
        <f>IF($H98&gt;J98,MIN($H98-J98,K98-J98)*INDEX('[1]2018_commission_structure-Start'!$A$21:$I$24,MATCH($E98,'[1]2018_commission_structure-Start'!$A$21:$A$24,0), MATCH(Q$1,'[1]2018_commission_structure-Start'!$A$21:$I$21,0)),0)</f>
        <v>0</v>
      </c>
      <c r="R98" s="26">
        <f>IF($H98&gt;K98,MIN($H98-K98,L98-K98)*INDEX('[1]2018_commission_structure-Start'!$A$21:$I$24,MATCH($E98,'[1]2018_commission_structure-Start'!$A$21:$A$24,0), MATCH(R$1,'[1]2018_commission_structure-Start'!$A$21:$I$21,0)),0)</f>
        <v>0</v>
      </c>
      <c r="S98" s="26">
        <f>IF(H98&gt;L98,(H98-L98)*INDEX('[1]2018_commission_structure-Start'!$A$21:$I$24,MATCH($E98,'[1]2018_commission_structure-Start'!$A$21:$A$24,0),MATCH(S$1,'[1]2018_commission_structure-Start'!$A$21:$I$21,0)),0)</f>
        <v>0</v>
      </c>
      <c r="T98" s="28">
        <f t="shared" si="16"/>
        <v>88607.32</v>
      </c>
      <c r="U98" s="28">
        <f t="shared" si="17"/>
        <v>145262.32</v>
      </c>
      <c r="V98" s="28">
        <f>MIN(H98,I98)*INDEX('[1]2018_commission_structure-Start'!$A$15:$J$18,MATCH($E98,'[1]2018_commission_structure-Start'!$A$15:$A$18,0),MATCH(V$1,'[1]2018_commission_structure-Start'!$A$15:$J$15,0))</f>
        <v>90000</v>
      </c>
      <c r="W98" s="26">
        <f>IF($H98&gt;I98,MIN($H98-I98,J98-I98)*INDEX('[1]2018_commission_structure-Start'!$A$15:$J$18,MATCH($E98,'[1]2018_commission_structure-Start'!$A$15:$A$18,0),MATCH(W$1,'[1]2018_commission_structure-Start'!$A$15:$J$15,0)),0)</f>
        <v>11231.279999999999</v>
      </c>
      <c r="X98" s="26">
        <f>IF($H98&gt;J98,MIN($H98-J98,K98-J98)*INDEX('[1]2018_commission_structure-Start'!$A$15:$J$18,MATCH($E98,'[1]2018_commission_structure-Start'!$A$15:$A$18,0),MATCH(X$1,'[1]2018_commission_structure-Start'!$A$15:$J$15,0)),0)</f>
        <v>0</v>
      </c>
      <c r="Y98" s="26">
        <f>IF($H98&gt;K98,MIN($H98-K98,L98-K98)*INDEX('[1]2018_commission_structure-Start'!$A$15:$J$18,MATCH($E98,'[1]2018_commission_structure-Start'!$A$15:$A$18,0),MATCH(Y$1,'[1]2018_commission_structure-Start'!$A$15:$J$15,0)),0)</f>
        <v>0</v>
      </c>
      <c r="Z98" s="26">
        <f>IF(H98&gt;L98,(H98-L98)*INDEX('[1]2018_commission_structure-Start'!$A$21:$I$24,MATCH($E98,'[1]2018_commission_structure-Start'!$A$21:$A$24,0),MATCH(Z$1,'[1]2018_commission_structure-Start'!$A$21:$I$21,0)),0)</f>
        <v>0</v>
      </c>
      <c r="AA98" s="28">
        <f t="shared" si="18"/>
        <v>101231.28</v>
      </c>
      <c r="AB98" s="28">
        <f t="shared" si="19"/>
        <v>157886.28</v>
      </c>
    </row>
    <row r="99" spans="1:28" x14ac:dyDescent="0.2">
      <c r="A99" s="25" t="str">
        <f t="shared" si="10"/>
        <v>Stanislas Colleer</v>
      </c>
      <c r="B99" s="25">
        <v>1085075834</v>
      </c>
      <c r="C99" s="25" t="s">
        <v>200</v>
      </c>
      <c r="D99" s="25" t="s">
        <v>201</v>
      </c>
      <c r="E99" s="25" t="s">
        <v>29</v>
      </c>
      <c r="F99" s="25">
        <v>56213</v>
      </c>
      <c r="G99" s="25">
        <f>COUNTIF([1]deals_closed!D:D,B99)</f>
        <v>16</v>
      </c>
      <c r="H99" s="26">
        <f>SUMIF([1]deals_closed!D:D,B99,[1]deals_closed!C:C)</f>
        <v>551017</v>
      </c>
      <c r="I99" s="26">
        <f>VLOOKUP(E99,'[1]2018_commission_structure-Start'!$A$22:$I$24,9,FALSE)</f>
        <v>600000</v>
      </c>
      <c r="J99" s="26">
        <f t="shared" si="11"/>
        <v>750000</v>
      </c>
      <c r="K99" s="26">
        <f t="shared" si="12"/>
        <v>900000</v>
      </c>
      <c r="L99" s="26">
        <f t="shared" si="13"/>
        <v>1200000</v>
      </c>
      <c r="M99" s="27">
        <f t="shared" si="14"/>
        <v>0.91836166666666663</v>
      </c>
      <c r="N99" s="25" t="str">
        <f t="shared" si="15"/>
        <v>0-100%</v>
      </c>
      <c r="O99" s="28">
        <f>MIN(H99,I99)*INDEX('[1]2018_commission_structure-Start'!$A$21:$I$24,MATCH($E99,'[1]2018_commission_structure-Start'!$A$21:$A$24,0),MATCH(O$1,'[1]2018_commission_structure-Start'!$A$21:$I$21,0))</f>
        <v>71632.210000000006</v>
      </c>
      <c r="P99" s="26">
        <f>IF(H99&gt;I99,MIN(H99-I99,J99-I99)*INDEX('[1]2018_commission_structure-Start'!$A$21:$I$24,MATCH($E99,'[1]2018_commission_structure-Start'!$A$21:$A$24,0), MATCH(P$1,'[1]2018_commission_structure-Start'!$A$21:$I$21,0)),0)</f>
        <v>0</v>
      </c>
      <c r="Q99" s="26">
        <f>IF($H99&gt;J99,MIN($H99-J99,K99-J99)*INDEX('[1]2018_commission_structure-Start'!$A$21:$I$24,MATCH($E99,'[1]2018_commission_structure-Start'!$A$21:$A$24,0), MATCH(Q$1,'[1]2018_commission_structure-Start'!$A$21:$I$21,0)),0)</f>
        <v>0</v>
      </c>
      <c r="R99" s="26">
        <f>IF($H99&gt;K99,MIN($H99-K99,L99-K99)*INDEX('[1]2018_commission_structure-Start'!$A$21:$I$24,MATCH($E99,'[1]2018_commission_structure-Start'!$A$21:$A$24,0), MATCH(R$1,'[1]2018_commission_structure-Start'!$A$21:$I$21,0)),0)</f>
        <v>0</v>
      </c>
      <c r="S99" s="26">
        <f>IF(H99&gt;L99,(H99-L99)*INDEX('[1]2018_commission_structure-Start'!$A$21:$I$24,MATCH($E99,'[1]2018_commission_structure-Start'!$A$21:$A$24,0),MATCH(S$1,'[1]2018_commission_structure-Start'!$A$21:$I$21,0)),0)</f>
        <v>0</v>
      </c>
      <c r="T99" s="28">
        <f t="shared" si="16"/>
        <v>71632.210000000006</v>
      </c>
      <c r="U99" s="28">
        <f t="shared" si="17"/>
        <v>127845.21</v>
      </c>
      <c r="V99" s="28">
        <f>MIN(H99,I99)*INDEX('[1]2018_commission_structure-Start'!$A$15:$J$18,MATCH($E99,'[1]2018_commission_structure-Start'!$A$15:$A$18,0),MATCH(V$1,'[1]2018_commission_structure-Start'!$A$15:$J$15,0))</f>
        <v>82652.55</v>
      </c>
      <c r="W99" s="26">
        <f>IF($H99&gt;I99,MIN($H99-I99,J99-I99)*INDEX('[1]2018_commission_structure-Start'!$A$15:$J$18,MATCH($E99,'[1]2018_commission_structure-Start'!$A$15:$A$18,0),MATCH(W$1,'[1]2018_commission_structure-Start'!$A$15:$J$15,0)),0)</f>
        <v>0</v>
      </c>
      <c r="X99" s="26">
        <f>IF($H99&gt;J99,MIN($H99-J99,K99-J99)*INDEX('[1]2018_commission_structure-Start'!$A$15:$J$18,MATCH($E99,'[1]2018_commission_structure-Start'!$A$15:$A$18,0),MATCH(X$1,'[1]2018_commission_structure-Start'!$A$15:$J$15,0)),0)</f>
        <v>0</v>
      </c>
      <c r="Y99" s="26">
        <f>IF($H99&gt;K99,MIN($H99-K99,L99-K99)*INDEX('[1]2018_commission_structure-Start'!$A$15:$J$18,MATCH($E99,'[1]2018_commission_structure-Start'!$A$15:$A$18,0),MATCH(Y$1,'[1]2018_commission_structure-Start'!$A$15:$J$15,0)),0)</f>
        <v>0</v>
      </c>
      <c r="Z99" s="26">
        <f>IF(H99&gt;L99,(H99-L99)*INDEX('[1]2018_commission_structure-Start'!$A$21:$I$24,MATCH($E99,'[1]2018_commission_structure-Start'!$A$21:$A$24,0),MATCH(Z$1,'[1]2018_commission_structure-Start'!$A$21:$I$21,0)),0)</f>
        <v>0</v>
      </c>
      <c r="AA99" s="28">
        <f t="shared" si="18"/>
        <v>82652.55</v>
      </c>
      <c r="AB99" s="28">
        <f t="shared" si="19"/>
        <v>138865.54999999999</v>
      </c>
    </row>
    <row r="100" spans="1:28" x14ac:dyDescent="0.2">
      <c r="A100" s="25" t="str">
        <f t="shared" si="10"/>
        <v>Berk Remnant</v>
      </c>
      <c r="B100" s="25">
        <v>9782845590</v>
      </c>
      <c r="C100" s="25" t="s">
        <v>202</v>
      </c>
      <c r="D100" s="25" t="s">
        <v>203</v>
      </c>
      <c r="E100" s="25" t="s">
        <v>10</v>
      </c>
      <c r="F100" s="25">
        <v>97594</v>
      </c>
      <c r="G100" s="25">
        <f>COUNTIF([1]deals_closed!D:D,B100)</f>
        <v>18</v>
      </c>
      <c r="H100" s="26">
        <f>SUMIF([1]deals_closed!D:D,B100,[1]deals_closed!C:C)</f>
        <v>727563</v>
      </c>
      <c r="I100" s="26">
        <f>VLOOKUP(E100,'[1]2018_commission_structure-Start'!$A$22:$I$24,9,FALSE)</f>
        <v>750000</v>
      </c>
      <c r="J100" s="26">
        <f t="shared" si="11"/>
        <v>937500</v>
      </c>
      <c r="K100" s="26">
        <f t="shared" si="12"/>
        <v>1125000</v>
      </c>
      <c r="L100" s="26">
        <f t="shared" si="13"/>
        <v>1500000</v>
      </c>
      <c r="M100" s="27">
        <f t="shared" si="14"/>
        <v>0.97008399999999995</v>
      </c>
      <c r="N100" s="25" t="str">
        <f t="shared" si="15"/>
        <v>0-100%</v>
      </c>
      <c r="O100" s="28">
        <f>MIN(H100,I100)*INDEX('[1]2018_commission_structure-Start'!$A$21:$I$24,MATCH($E100,'[1]2018_commission_structure-Start'!$A$21:$A$24,0),MATCH(O$1,'[1]2018_commission_structure-Start'!$A$21:$I$21,0))</f>
        <v>109134.45</v>
      </c>
      <c r="P100" s="26">
        <f>IF(H100&gt;I100,MIN(H100-I100,J100-I100)*INDEX('[1]2018_commission_structure-Start'!$A$21:$I$24,MATCH($E100,'[1]2018_commission_structure-Start'!$A$21:$A$24,0), MATCH(P$1,'[1]2018_commission_structure-Start'!$A$21:$I$21,0)),0)</f>
        <v>0</v>
      </c>
      <c r="Q100" s="26">
        <f>IF($H100&gt;J100,MIN($H100-J100,K100-J100)*INDEX('[1]2018_commission_structure-Start'!$A$21:$I$24,MATCH($E100,'[1]2018_commission_structure-Start'!$A$21:$A$24,0), MATCH(Q$1,'[1]2018_commission_structure-Start'!$A$21:$I$21,0)),0)</f>
        <v>0</v>
      </c>
      <c r="R100" s="26">
        <f>IF($H100&gt;K100,MIN($H100-K100,L100-K100)*INDEX('[1]2018_commission_structure-Start'!$A$21:$I$24,MATCH($E100,'[1]2018_commission_structure-Start'!$A$21:$A$24,0), MATCH(R$1,'[1]2018_commission_structure-Start'!$A$21:$I$21,0)),0)</f>
        <v>0</v>
      </c>
      <c r="S100" s="26">
        <f>IF(H100&gt;L100,(H100-L100)*INDEX('[1]2018_commission_structure-Start'!$A$21:$I$24,MATCH($E100,'[1]2018_commission_structure-Start'!$A$21:$A$24,0),MATCH(S$1,'[1]2018_commission_structure-Start'!$A$21:$I$21,0)),0)</f>
        <v>0</v>
      </c>
      <c r="T100" s="28">
        <f t="shared" si="16"/>
        <v>109134.45</v>
      </c>
      <c r="U100" s="28">
        <f t="shared" si="17"/>
        <v>206728.45</v>
      </c>
      <c r="V100" s="28">
        <f>MIN(H100,I100)*INDEX('[1]2018_commission_structure-Start'!$A$15:$J$18,MATCH($E100,'[1]2018_commission_structure-Start'!$A$15:$A$18,0),MATCH(V$1,'[1]2018_commission_structure-Start'!$A$15:$J$15,0))</f>
        <v>109134.45</v>
      </c>
      <c r="W100" s="26">
        <f>IF($H100&gt;I100,MIN($H100-I100,J100-I100)*INDEX('[1]2018_commission_structure-Start'!$A$15:$J$18,MATCH($E100,'[1]2018_commission_structure-Start'!$A$15:$A$18,0),MATCH(W$1,'[1]2018_commission_structure-Start'!$A$15:$J$15,0)),0)</f>
        <v>0</v>
      </c>
      <c r="X100" s="26">
        <f>IF($H100&gt;J100,MIN($H100-J100,K100-J100)*INDEX('[1]2018_commission_structure-Start'!$A$15:$J$18,MATCH($E100,'[1]2018_commission_structure-Start'!$A$15:$A$18,0),MATCH(X$1,'[1]2018_commission_structure-Start'!$A$15:$J$15,0)),0)</f>
        <v>0</v>
      </c>
      <c r="Y100" s="26">
        <f>IF($H100&gt;K100,MIN($H100-K100,L100-K100)*INDEX('[1]2018_commission_structure-Start'!$A$15:$J$18,MATCH($E100,'[1]2018_commission_structure-Start'!$A$15:$A$18,0),MATCH(Y$1,'[1]2018_commission_structure-Start'!$A$15:$J$15,0)),0)</f>
        <v>0</v>
      </c>
      <c r="Z100" s="26">
        <f>IF(H100&gt;L100,(H100-L100)*INDEX('[1]2018_commission_structure-Start'!$A$21:$I$24,MATCH($E100,'[1]2018_commission_structure-Start'!$A$21:$A$24,0),MATCH(Z$1,'[1]2018_commission_structure-Start'!$A$21:$I$21,0)),0)</f>
        <v>0</v>
      </c>
      <c r="AA100" s="28">
        <f t="shared" si="18"/>
        <v>109134.45</v>
      </c>
      <c r="AB100" s="28">
        <f t="shared" si="19"/>
        <v>206728.45</v>
      </c>
    </row>
    <row r="101" spans="1:28" x14ac:dyDescent="0.2">
      <c r="A101" s="25" t="str">
        <f t="shared" si="10"/>
        <v>Yehudit Dawdary</v>
      </c>
      <c r="B101" s="25">
        <v>115757341</v>
      </c>
      <c r="C101" s="25" t="s">
        <v>204</v>
      </c>
      <c r="D101" s="25" t="s">
        <v>205</v>
      </c>
      <c r="E101" s="25" t="s">
        <v>7</v>
      </c>
      <c r="F101" s="25">
        <v>45592</v>
      </c>
      <c r="G101" s="25">
        <f>COUNTIF([1]deals_closed!D:D,B101)</f>
        <v>17</v>
      </c>
      <c r="H101" s="26">
        <f>SUMIF([1]deals_closed!D:D,B101,[1]deals_closed!C:C)</f>
        <v>584140</v>
      </c>
      <c r="I101" s="26">
        <f>VLOOKUP(E101,'[1]2018_commission_structure-Start'!$A$22:$I$24,9,FALSE)</f>
        <v>500000</v>
      </c>
      <c r="J101" s="26">
        <f t="shared" si="11"/>
        <v>625000</v>
      </c>
      <c r="K101" s="26">
        <f t="shared" si="12"/>
        <v>750000</v>
      </c>
      <c r="L101" s="26">
        <f t="shared" si="13"/>
        <v>1000000</v>
      </c>
      <c r="M101" s="27">
        <f t="shared" si="14"/>
        <v>1.16828</v>
      </c>
      <c r="N101" s="25" t="str">
        <f t="shared" si="15"/>
        <v>100-125%</v>
      </c>
      <c r="O101" s="28">
        <f>MIN(H101,I101)*INDEX('[1]2018_commission_structure-Start'!$A$21:$I$24,MATCH($E101,'[1]2018_commission_structure-Start'!$A$21:$A$24,0),MATCH(O$1,'[1]2018_commission_structure-Start'!$A$21:$I$21,0))</f>
        <v>50000</v>
      </c>
      <c r="P101" s="26">
        <f>IF(H101&gt;I101,MIN(H101-I101,J101-I101)*INDEX('[1]2018_commission_structure-Start'!$A$21:$I$24,MATCH($E101,'[1]2018_commission_structure-Start'!$A$21:$A$24,0), MATCH(P$1,'[1]2018_commission_structure-Start'!$A$21:$I$21,0)),0)</f>
        <v>12621</v>
      </c>
      <c r="Q101" s="26">
        <f>IF($H101&gt;J101,MIN($H101-J101,K101-J101)*INDEX('[1]2018_commission_structure-Start'!$A$21:$I$24,MATCH($E101,'[1]2018_commission_structure-Start'!$A$21:$A$24,0), MATCH(Q$1,'[1]2018_commission_structure-Start'!$A$21:$I$21,0)),0)</f>
        <v>0</v>
      </c>
      <c r="R101" s="26">
        <f>IF($H101&gt;K101,MIN($H101-K101,L101-K101)*INDEX('[1]2018_commission_structure-Start'!$A$21:$I$24,MATCH($E101,'[1]2018_commission_structure-Start'!$A$21:$A$24,0), MATCH(R$1,'[1]2018_commission_structure-Start'!$A$21:$I$21,0)),0)</f>
        <v>0</v>
      </c>
      <c r="S101" s="26">
        <f>IF(H101&gt;L101,(H101-L101)*INDEX('[1]2018_commission_structure-Start'!$A$21:$I$24,MATCH($E101,'[1]2018_commission_structure-Start'!$A$21:$A$24,0),MATCH(S$1,'[1]2018_commission_structure-Start'!$A$21:$I$21,0)),0)</f>
        <v>0</v>
      </c>
      <c r="T101" s="28">
        <f t="shared" si="16"/>
        <v>62621</v>
      </c>
      <c r="U101" s="28">
        <f t="shared" si="17"/>
        <v>108213</v>
      </c>
      <c r="V101" s="28">
        <f>MIN(H101,I101)*INDEX('[1]2018_commission_structure-Start'!$A$15:$J$18,MATCH($E101,'[1]2018_commission_structure-Start'!$A$15:$A$18,0),MATCH(V$1,'[1]2018_commission_structure-Start'!$A$15:$J$15,0))</f>
        <v>60000</v>
      </c>
      <c r="W101" s="26">
        <f>IF($H101&gt;I101,MIN($H101-I101,J101-I101)*INDEX('[1]2018_commission_structure-Start'!$A$15:$J$18,MATCH($E101,'[1]2018_commission_structure-Start'!$A$15:$A$18,0),MATCH(W$1,'[1]2018_commission_structure-Start'!$A$15:$J$15,0)),0)</f>
        <v>14303.800000000001</v>
      </c>
      <c r="X101" s="26">
        <f>IF($H101&gt;J101,MIN($H101-J101,K101-J101)*INDEX('[1]2018_commission_structure-Start'!$A$15:$J$18,MATCH($E101,'[1]2018_commission_structure-Start'!$A$15:$A$18,0),MATCH(X$1,'[1]2018_commission_structure-Start'!$A$15:$J$15,0)),0)</f>
        <v>0</v>
      </c>
      <c r="Y101" s="26">
        <f>IF($H101&gt;K101,MIN($H101-K101,L101-K101)*INDEX('[1]2018_commission_structure-Start'!$A$15:$J$18,MATCH($E101,'[1]2018_commission_structure-Start'!$A$15:$A$18,0),MATCH(Y$1,'[1]2018_commission_structure-Start'!$A$15:$J$15,0)),0)</f>
        <v>0</v>
      </c>
      <c r="Z101" s="26">
        <f>IF(H101&gt;L101,(H101-L101)*INDEX('[1]2018_commission_structure-Start'!$A$21:$I$24,MATCH($E101,'[1]2018_commission_structure-Start'!$A$21:$A$24,0),MATCH(Z$1,'[1]2018_commission_structure-Start'!$A$21:$I$21,0)),0)</f>
        <v>0</v>
      </c>
      <c r="AA101" s="28">
        <f t="shared" si="18"/>
        <v>74303.8</v>
      </c>
      <c r="AB101" s="28">
        <f t="shared" si="19"/>
        <v>119895.8</v>
      </c>
    </row>
    <row r="102" spans="1:28" x14ac:dyDescent="0.2">
      <c r="A102" s="25" t="str">
        <f t="shared" si="10"/>
        <v>Melina Shapter</v>
      </c>
      <c r="B102" s="25">
        <v>1755716656</v>
      </c>
      <c r="C102" s="25" t="s">
        <v>206</v>
      </c>
      <c r="D102" s="25" t="s">
        <v>207</v>
      </c>
      <c r="E102" s="25" t="s">
        <v>7</v>
      </c>
      <c r="F102" s="25">
        <v>47083</v>
      </c>
      <c r="G102" s="25">
        <f>COUNTIF([1]deals_closed!D:D,B102)</f>
        <v>20</v>
      </c>
      <c r="H102" s="26">
        <f>SUMIF([1]deals_closed!D:D,B102,[1]deals_closed!C:C)</f>
        <v>720615</v>
      </c>
      <c r="I102" s="26">
        <f>VLOOKUP(E102,'[1]2018_commission_structure-Start'!$A$22:$I$24,9,FALSE)</f>
        <v>500000</v>
      </c>
      <c r="J102" s="26">
        <f t="shared" si="11"/>
        <v>625000</v>
      </c>
      <c r="K102" s="26">
        <f t="shared" si="12"/>
        <v>750000</v>
      </c>
      <c r="L102" s="26">
        <f t="shared" si="13"/>
        <v>1000000</v>
      </c>
      <c r="M102" s="27">
        <f t="shared" si="14"/>
        <v>1.44123</v>
      </c>
      <c r="N102" s="25" t="str">
        <f t="shared" si="15"/>
        <v>125-150%</v>
      </c>
      <c r="O102" s="28">
        <f>MIN(H102,I102)*INDEX('[1]2018_commission_structure-Start'!$A$21:$I$24,MATCH($E102,'[1]2018_commission_structure-Start'!$A$21:$A$24,0),MATCH(O$1,'[1]2018_commission_structure-Start'!$A$21:$I$21,0))</f>
        <v>50000</v>
      </c>
      <c r="P102" s="26">
        <f>IF(H102&gt;I102,MIN(H102-I102,J102-I102)*INDEX('[1]2018_commission_structure-Start'!$A$21:$I$24,MATCH($E102,'[1]2018_commission_structure-Start'!$A$21:$A$24,0), MATCH(P$1,'[1]2018_commission_structure-Start'!$A$21:$I$21,0)),0)</f>
        <v>18750</v>
      </c>
      <c r="Q102" s="26">
        <f>IF($H102&gt;J102,MIN($H102-J102,K102-J102)*INDEX('[1]2018_commission_structure-Start'!$A$21:$I$24,MATCH($E102,'[1]2018_commission_structure-Start'!$A$21:$A$24,0), MATCH(Q$1,'[1]2018_commission_structure-Start'!$A$21:$I$21,0)),0)</f>
        <v>17210.7</v>
      </c>
      <c r="R102" s="26">
        <f>IF($H102&gt;K102,MIN($H102-K102,L102-K102)*INDEX('[1]2018_commission_structure-Start'!$A$21:$I$24,MATCH($E102,'[1]2018_commission_structure-Start'!$A$21:$A$24,0), MATCH(R$1,'[1]2018_commission_structure-Start'!$A$21:$I$21,0)),0)</f>
        <v>0</v>
      </c>
      <c r="S102" s="26">
        <f>IF(H102&gt;L102,(H102-L102)*INDEX('[1]2018_commission_structure-Start'!$A$21:$I$24,MATCH($E102,'[1]2018_commission_structure-Start'!$A$21:$A$24,0),MATCH(S$1,'[1]2018_commission_structure-Start'!$A$21:$I$21,0)),0)</f>
        <v>0</v>
      </c>
      <c r="T102" s="28">
        <f t="shared" si="16"/>
        <v>85960.7</v>
      </c>
      <c r="U102" s="28">
        <f t="shared" si="17"/>
        <v>133043.70000000001</v>
      </c>
      <c r="V102" s="28">
        <f>MIN(H102,I102)*INDEX('[1]2018_commission_structure-Start'!$A$15:$J$18,MATCH($E102,'[1]2018_commission_structure-Start'!$A$15:$A$18,0),MATCH(V$1,'[1]2018_commission_structure-Start'!$A$15:$J$15,0))</f>
        <v>60000</v>
      </c>
      <c r="W102" s="26">
        <f>IF($H102&gt;I102,MIN($H102-I102,J102-I102)*INDEX('[1]2018_commission_structure-Start'!$A$15:$J$18,MATCH($E102,'[1]2018_commission_structure-Start'!$A$15:$A$18,0),MATCH(W$1,'[1]2018_commission_structure-Start'!$A$15:$J$15,0)),0)</f>
        <v>21250</v>
      </c>
      <c r="X102" s="26">
        <f>IF($H102&gt;J102,MIN($H102-J102,K102-J102)*INDEX('[1]2018_commission_structure-Start'!$A$15:$J$18,MATCH($E102,'[1]2018_commission_structure-Start'!$A$15:$A$18,0),MATCH(X$1,'[1]2018_commission_structure-Start'!$A$15:$J$15,0)),0)</f>
        <v>19123</v>
      </c>
      <c r="Y102" s="26">
        <f>IF($H102&gt;K102,MIN($H102-K102,L102-K102)*INDEX('[1]2018_commission_structure-Start'!$A$15:$J$18,MATCH($E102,'[1]2018_commission_structure-Start'!$A$15:$A$18,0),MATCH(Y$1,'[1]2018_commission_structure-Start'!$A$15:$J$15,0)),0)</f>
        <v>0</v>
      </c>
      <c r="Z102" s="26">
        <f>IF(H102&gt;L102,(H102-L102)*INDEX('[1]2018_commission_structure-Start'!$A$21:$I$24,MATCH($E102,'[1]2018_commission_structure-Start'!$A$21:$A$24,0),MATCH(Z$1,'[1]2018_commission_structure-Start'!$A$21:$I$21,0)),0)</f>
        <v>0</v>
      </c>
      <c r="AA102" s="28">
        <f t="shared" si="18"/>
        <v>100373</v>
      </c>
      <c r="AB102" s="28">
        <f t="shared" si="19"/>
        <v>147456</v>
      </c>
    </row>
    <row r="103" spans="1:28" x14ac:dyDescent="0.2">
      <c r="A103" s="25" t="str">
        <f t="shared" si="10"/>
        <v>Jaimie Lisimore</v>
      </c>
      <c r="B103" s="25">
        <v>3145039288</v>
      </c>
      <c r="C103" s="25" t="s">
        <v>208</v>
      </c>
      <c r="D103" s="25" t="s">
        <v>209</v>
      </c>
      <c r="E103" s="25" t="s">
        <v>7</v>
      </c>
      <c r="F103" s="25">
        <v>43162</v>
      </c>
      <c r="G103" s="25">
        <f>COUNTIF([1]deals_closed!D:D,B103)</f>
        <v>21</v>
      </c>
      <c r="H103" s="26">
        <f>SUMIF([1]deals_closed!D:D,B103,[1]deals_closed!C:C)</f>
        <v>729900</v>
      </c>
      <c r="I103" s="26">
        <f>VLOOKUP(E103,'[1]2018_commission_structure-Start'!$A$22:$I$24,9,FALSE)</f>
        <v>500000</v>
      </c>
      <c r="J103" s="26">
        <f t="shared" si="11"/>
        <v>625000</v>
      </c>
      <c r="K103" s="26">
        <f t="shared" si="12"/>
        <v>750000</v>
      </c>
      <c r="L103" s="26">
        <f t="shared" si="13"/>
        <v>1000000</v>
      </c>
      <c r="M103" s="27">
        <f t="shared" si="14"/>
        <v>1.4598</v>
      </c>
      <c r="N103" s="25" t="str">
        <f t="shared" si="15"/>
        <v>125-150%</v>
      </c>
      <c r="O103" s="28">
        <f>MIN(H103,I103)*INDEX('[1]2018_commission_structure-Start'!$A$21:$I$24,MATCH($E103,'[1]2018_commission_structure-Start'!$A$21:$A$24,0),MATCH(O$1,'[1]2018_commission_structure-Start'!$A$21:$I$21,0))</f>
        <v>50000</v>
      </c>
      <c r="P103" s="26">
        <f>IF(H103&gt;I103,MIN(H103-I103,J103-I103)*INDEX('[1]2018_commission_structure-Start'!$A$21:$I$24,MATCH($E103,'[1]2018_commission_structure-Start'!$A$21:$A$24,0), MATCH(P$1,'[1]2018_commission_structure-Start'!$A$21:$I$21,0)),0)</f>
        <v>18750</v>
      </c>
      <c r="Q103" s="26">
        <f>IF($H103&gt;J103,MIN($H103-J103,K103-J103)*INDEX('[1]2018_commission_structure-Start'!$A$21:$I$24,MATCH($E103,'[1]2018_commission_structure-Start'!$A$21:$A$24,0), MATCH(Q$1,'[1]2018_commission_structure-Start'!$A$21:$I$21,0)),0)</f>
        <v>18882</v>
      </c>
      <c r="R103" s="26">
        <f>IF($H103&gt;K103,MIN($H103-K103,L103-K103)*INDEX('[1]2018_commission_structure-Start'!$A$21:$I$24,MATCH($E103,'[1]2018_commission_structure-Start'!$A$21:$A$24,0), MATCH(R$1,'[1]2018_commission_structure-Start'!$A$21:$I$21,0)),0)</f>
        <v>0</v>
      </c>
      <c r="S103" s="26">
        <f>IF(H103&gt;L103,(H103-L103)*INDEX('[1]2018_commission_structure-Start'!$A$21:$I$24,MATCH($E103,'[1]2018_commission_structure-Start'!$A$21:$A$24,0),MATCH(S$1,'[1]2018_commission_structure-Start'!$A$21:$I$21,0)),0)</f>
        <v>0</v>
      </c>
      <c r="T103" s="28">
        <f t="shared" si="16"/>
        <v>87632</v>
      </c>
      <c r="U103" s="28">
        <f t="shared" si="17"/>
        <v>130794</v>
      </c>
      <c r="V103" s="28">
        <f>MIN(H103,I103)*INDEX('[1]2018_commission_structure-Start'!$A$15:$J$18,MATCH($E103,'[1]2018_commission_structure-Start'!$A$15:$A$18,0),MATCH(V$1,'[1]2018_commission_structure-Start'!$A$15:$J$15,0))</f>
        <v>60000</v>
      </c>
      <c r="W103" s="26">
        <f>IF($H103&gt;I103,MIN($H103-I103,J103-I103)*INDEX('[1]2018_commission_structure-Start'!$A$15:$J$18,MATCH($E103,'[1]2018_commission_structure-Start'!$A$15:$A$18,0),MATCH(W$1,'[1]2018_commission_structure-Start'!$A$15:$J$15,0)),0)</f>
        <v>21250</v>
      </c>
      <c r="X103" s="26">
        <f>IF($H103&gt;J103,MIN($H103-J103,K103-J103)*INDEX('[1]2018_commission_structure-Start'!$A$15:$J$18,MATCH($E103,'[1]2018_commission_structure-Start'!$A$15:$A$18,0),MATCH(X$1,'[1]2018_commission_structure-Start'!$A$15:$J$15,0)),0)</f>
        <v>20980</v>
      </c>
      <c r="Y103" s="26">
        <f>IF($H103&gt;K103,MIN($H103-K103,L103-K103)*INDEX('[1]2018_commission_structure-Start'!$A$15:$J$18,MATCH($E103,'[1]2018_commission_structure-Start'!$A$15:$A$18,0),MATCH(Y$1,'[1]2018_commission_structure-Start'!$A$15:$J$15,0)),0)</f>
        <v>0</v>
      </c>
      <c r="Z103" s="26">
        <f>IF(H103&gt;L103,(H103-L103)*INDEX('[1]2018_commission_structure-Start'!$A$21:$I$24,MATCH($E103,'[1]2018_commission_structure-Start'!$A$21:$A$24,0),MATCH(Z$1,'[1]2018_commission_structure-Start'!$A$21:$I$21,0)),0)</f>
        <v>0</v>
      </c>
      <c r="AA103" s="28">
        <f t="shared" si="18"/>
        <v>102230</v>
      </c>
      <c r="AB103" s="28">
        <f t="shared" si="19"/>
        <v>145392</v>
      </c>
    </row>
    <row r="104" spans="1:28" x14ac:dyDescent="0.2">
      <c r="A104" s="25" t="str">
        <f t="shared" si="10"/>
        <v>Cymbre Giampietro</v>
      </c>
      <c r="B104" s="25">
        <v>8047841793</v>
      </c>
      <c r="C104" s="25" t="s">
        <v>210</v>
      </c>
      <c r="D104" s="25" t="s">
        <v>211</v>
      </c>
      <c r="E104" s="25" t="s">
        <v>7</v>
      </c>
      <c r="F104" s="25">
        <v>46338</v>
      </c>
      <c r="G104" s="25">
        <f>COUNTIF([1]deals_closed!D:D,B104)</f>
        <v>18</v>
      </c>
      <c r="H104" s="26">
        <f>SUMIF([1]deals_closed!D:D,B104,[1]deals_closed!C:C)</f>
        <v>608630</v>
      </c>
      <c r="I104" s="26">
        <f>VLOOKUP(E104,'[1]2018_commission_structure-Start'!$A$22:$I$24,9,FALSE)</f>
        <v>500000</v>
      </c>
      <c r="J104" s="26">
        <f t="shared" si="11"/>
        <v>625000</v>
      </c>
      <c r="K104" s="26">
        <f t="shared" si="12"/>
        <v>750000</v>
      </c>
      <c r="L104" s="26">
        <f t="shared" si="13"/>
        <v>1000000</v>
      </c>
      <c r="M104" s="27">
        <f t="shared" si="14"/>
        <v>1.21726</v>
      </c>
      <c r="N104" s="25" t="str">
        <f t="shared" si="15"/>
        <v>100-125%</v>
      </c>
      <c r="O104" s="28">
        <f>MIN(H104,I104)*INDEX('[1]2018_commission_structure-Start'!$A$21:$I$24,MATCH($E104,'[1]2018_commission_structure-Start'!$A$21:$A$24,0),MATCH(O$1,'[1]2018_commission_structure-Start'!$A$21:$I$21,0))</f>
        <v>50000</v>
      </c>
      <c r="P104" s="26">
        <f>IF(H104&gt;I104,MIN(H104-I104,J104-I104)*INDEX('[1]2018_commission_structure-Start'!$A$21:$I$24,MATCH($E104,'[1]2018_commission_structure-Start'!$A$21:$A$24,0), MATCH(P$1,'[1]2018_commission_structure-Start'!$A$21:$I$21,0)),0)</f>
        <v>16294.5</v>
      </c>
      <c r="Q104" s="26">
        <f>IF($H104&gt;J104,MIN($H104-J104,K104-J104)*INDEX('[1]2018_commission_structure-Start'!$A$21:$I$24,MATCH($E104,'[1]2018_commission_structure-Start'!$A$21:$A$24,0), MATCH(Q$1,'[1]2018_commission_structure-Start'!$A$21:$I$21,0)),0)</f>
        <v>0</v>
      </c>
      <c r="R104" s="26">
        <f>IF($H104&gt;K104,MIN($H104-K104,L104-K104)*INDEX('[1]2018_commission_structure-Start'!$A$21:$I$24,MATCH($E104,'[1]2018_commission_structure-Start'!$A$21:$A$24,0), MATCH(R$1,'[1]2018_commission_structure-Start'!$A$21:$I$21,0)),0)</f>
        <v>0</v>
      </c>
      <c r="S104" s="26">
        <f>IF(H104&gt;L104,(H104-L104)*INDEX('[1]2018_commission_structure-Start'!$A$21:$I$24,MATCH($E104,'[1]2018_commission_structure-Start'!$A$21:$A$24,0),MATCH(S$1,'[1]2018_commission_structure-Start'!$A$21:$I$21,0)),0)</f>
        <v>0</v>
      </c>
      <c r="T104" s="28">
        <f t="shared" si="16"/>
        <v>66294.5</v>
      </c>
      <c r="U104" s="28">
        <f t="shared" si="17"/>
        <v>112632.5</v>
      </c>
      <c r="V104" s="28">
        <f>MIN(H104,I104)*INDEX('[1]2018_commission_structure-Start'!$A$15:$J$18,MATCH($E104,'[1]2018_commission_structure-Start'!$A$15:$A$18,0),MATCH(V$1,'[1]2018_commission_structure-Start'!$A$15:$J$15,0))</f>
        <v>60000</v>
      </c>
      <c r="W104" s="26">
        <f>IF($H104&gt;I104,MIN($H104-I104,J104-I104)*INDEX('[1]2018_commission_structure-Start'!$A$15:$J$18,MATCH($E104,'[1]2018_commission_structure-Start'!$A$15:$A$18,0),MATCH(W$1,'[1]2018_commission_structure-Start'!$A$15:$J$15,0)),0)</f>
        <v>18467.100000000002</v>
      </c>
      <c r="X104" s="26">
        <f>IF($H104&gt;J104,MIN($H104-J104,K104-J104)*INDEX('[1]2018_commission_structure-Start'!$A$15:$J$18,MATCH($E104,'[1]2018_commission_structure-Start'!$A$15:$A$18,0),MATCH(X$1,'[1]2018_commission_structure-Start'!$A$15:$J$15,0)),0)</f>
        <v>0</v>
      </c>
      <c r="Y104" s="26">
        <f>IF($H104&gt;K104,MIN($H104-K104,L104-K104)*INDEX('[1]2018_commission_structure-Start'!$A$15:$J$18,MATCH($E104,'[1]2018_commission_structure-Start'!$A$15:$A$18,0),MATCH(Y$1,'[1]2018_commission_structure-Start'!$A$15:$J$15,0)),0)</f>
        <v>0</v>
      </c>
      <c r="Z104" s="26">
        <f>IF(H104&gt;L104,(H104-L104)*INDEX('[1]2018_commission_structure-Start'!$A$21:$I$24,MATCH($E104,'[1]2018_commission_structure-Start'!$A$21:$A$24,0),MATCH(Z$1,'[1]2018_commission_structure-Start'!$A$21:$I$21,0)),0)</f>
        <v>0</v>
      </c>
      <c r="AA104" s="28">
        <f t="shared" si="18"/>
        <v>78467.100000000006</v>
      </c>
      <c r="AB104" s="28">
        <f t="shared" si="19"/>
        <v>124805.1</v>
      </c>
    </row>
    <row r="105" spans="1:28" x14ac:dyDescent="0.2">
      <c r="A105" s="25" t="str">
        <f t="shared" si="10"/>
        <v>Hunt Bachura</v>
      </c>
      <c r="B105" s="25">
        <v>9617190826</v>
      </c>
      <c r="C105" s="25" t="s">
        <v>212</v>
      </c>
      <c r="D105" s="25" t="s">
        <v>213</v>
      </c>
      <c r="E105" s="25" t="s">
        <v>29</v>
      </c>
      <c r="F105" s="25">
        <v>57033</v>
      </c>
      <c r="G105" s="25">
        <f>COUNTIF([1]deals_closed!D:D,B105)</f>
        <v>16</v>
      </c>
      <c r="H105" s="26">
        <f>SUMIF([1]deals_closed!D:D,B105,[1]deals_closed!C:C)</f>
        <v>621858</v>
      </c>
      <c r="I105" s="26">
        <f>VLOOKUP(E105,'[1]2018_commission_structure-Start'!$A$22:$I$24,9,FALSE)</f>
        <v>600000</v>
      </c>
      <c r="J105" s="26">
        <f t="shared" si="11"/>
        <v>750000</v>
      </c>
      <c r="K105" s="26">
        <f t="shared" si="12"/>
        <v>900000</v>
      </c>
      <c r="L105" s="26">
        <f t="shared" si="13"/>
        <v>1200000</v>
      </c>
      <c r="M105" s="27">
        <f t="shared" si="14"/>
        <v>1.03643</v>
      </c>
      <c r="N105" s="25" t="str">
        <f t="shared" si="15"/>
        <v>100-125%</v>
      </c>
      <c r="O105" s="28">
        <f>MIN(H105,I105)*INDEX('[1]2018_commission_structure-Start'!$A$21:$I$24,MATCH($E105,'[1]2018_commission_structure-Start'!$A$21:$A$24,0),MATCH(O$1,'[1]2018_commission_structure-Start'!$A$21:$I$21,0))</f>
        <v>78000</v>
      </c>
      <c r="P105" s="26">
        <f>IF(H105&gt;I105,MIN(H105-I105,J105-I105)*INDEX('[1]2018_commission_structure-Start'!$A$21:$I$24,MATCH($E105,'[1]2018_commission_structure-Start'!$A$21:$A$24,0), MATCH(P$1,'[1]2018_commission_structure-Start'!$A$21:$I$21,0)),0)</f>
        <v>3715.86</v>
      </c>
      <c r="Q105" s="26">
        <f>IF($H105&gt;J105,MIN($H105-J105,K105-J105)*INDEX('[1]2018_commission_structure-Start'!$A$21:$I$24,MATCH($E105,'[1]2018_commission_structure-Start'!$A$21:$A$24,0), MATCH(Q$1,'[1]2018_commission_structure-Start'!$A$21:$I$21,0)),0)</f>
        <v>0</v>
      </c>
      <c r="R105" s="26">
        <f>IF($H105&gt;K105,MIN($H105-K105,L105-K105)*INDEX('[1]2018_commission_structure-Start'!$A$21:$I$24,MATCH($E105,'[1]2018_commission_structure-Start'!$A$21:$A$24,0), MATCH(R$1,'[1]2018_commission_structure-Start'!$A$21:$I$21,0)),0)</f>
        <v>0</v>
      </c>
      <c r="S105" s="26">
        <f>IF(H105&gt;L105,(H105-L105)*INDEX('[1]2018_commission_structure-Start'!$A$21:$I$24,MATCH($E105,'[1]2018_commission_structure-Start'!$A$21:$A$24,0),MATCH(S$1,'[1]2018_commission_structure-Start'!$A$21:$I$21,0)),0)</f>
        <v>0</v>
      </c>
      <c r="T105" s="28">
        <f t="shared" si="16"/>
        <v>81715.86</v>
      </c>
      <c r="U105" s="28">
        <f t="shared" si="17"/>
        <v>138748.85999999999</v>
      </c>
      <c r="V105" s="28">
        <f>MIN(H105,I105)*INDEX('[1]2018_commission_structure-Start'!$A$15:$J$18,MATCH($E105,'[1]2018_commission_structure-Start'!$A$15:$A$18,0),MATCH(V$1,'[1]2018_commission_structure-Start'!$A$15:$J$15,0))</f>
        <v>90000</v>
      </c>
      <c r="W105" s="26">
        <f>IF($H105&gt;I105,MIN($H105-I105,J105-I105)*INDEX('[1]2018_commission_structure-Start'!$A$15:$J$18,MATCH($E105,'[1]2018_commission_structure-Start'!$A$15:$A$18,0),MATCH(W$1,'[1]2018_commission_structure-Start'!$A$15:$J$15,0)),0)</f>
        <v>3934.44</v>
      </c>
      <c r="X105" s="26">
        <f>IF($H105&gt;J105,MIN($H105-J105,K105-J105)*INDEX('[1]2018_commission_structure-Start'!$A$15:$J$18,MATCH($E105,'[1]2018_commission_structure-Start'!$A$15:$A$18,0),MATCH(X$1,'[1]2018_commission_structure-Start'!$A$15:$J$15,0)),0)</f>
        <v>0</v>
      </c>
      <c r="Y105" s="26">
        <f>IF($H105&gt;K105,MIN($H105-K105,L105-K105)*INDEX('[1]2018_commission_structure-Start'!$A$15:$J$18,MATCH($E105,'[1]2018_commission_structure-Start'!$A$15:$A$18,0),MATCH(Y$1,'[1]2018_commission_structure-Start'!$A$15:$J$15,0)),0)</f>
        <v>0</v>
      </c>
      <c r="Z105" s="26">
        <f>IF(H105&gt;L105,(H105-L105)*INDEX('[1]2018_commission_structure-Start'!$A$21:$I$24,MATCH($E105,'[1]2018_commission_structure-Start'!$A$21:$A$24,0),MATCH(Z$1,'[1]2018_commission_structure-Start'!$A$21:$I$21,0)),0)</f>
        <v>0</v>
      </c>
      <c r="AA105" s="28">
        <f t="shared" si="18"/>
        <v>93934.44</v>
      </c>
      <c r="AB105" s="28">
        <f t="shared" si="19"/>
        <v>150967.44</v>
      </c>
    </row>
    <row r="106" spans="1:28" x14ac:dyDescent="0.2">
      <c r="A106" s="25" t="str">
        <f t="shared" si="10"/>
        <v>Jae Reihm</v>
      </c>
      <c r="B106" s="25">
        <v>8658719154</v>
      </c>
      <c r="C106" s="25" t="s">
        <v>214</v>
      </c>
      <c r="D106" s="25" t="s">
        <v>215</v>
      </c>
      <c r="E106" s="25" t="s">
        <v>10</v>
      </c>
      <c r="F106" s="25">
        <v>114511</v>
      </c>
      <c r="G106" s="25">
        <f>COUNTIF([1]deals_closed!D:D,B106)</f>
        <v>15</v>
      </c>
      <c r="H106" s="26">
        <f>SUMIF([1]deals_closed!D:D,B106,[1]deals_closed!C:C)</f>
        <v>551370</v>
      </c>
      <c r="I106" s="26">
        <f>VLOOKUP(E106,'[1]2018_commission_structure-Start'!$A$22:$I$24,9,FALSE)</f>
        <v>750000</v>
      </c>
      <c r="J106" s="26">
        <f t="shared" si="11"/>
        <v>937500</v>
      </c>
      <c r="K106" s="26">
        <f t="shared" si="12"/>
        <v>1125000</v>
      </c>
      <c r="L106" s="26">
        <f t="shared" si="13"/>
        <v>1500000</v>
      </c>
      <c r="M106" s="27">
        <f t="shared" si="14"/>
        <v>0.73516000000000004</v>
      </c>
      <c r="N106" s="25" t="str">
        <f t="shared" si="15"/>
        <v>0-100%</v>
      </c>
      <c r="O106" s="28">
        <f>MIN(H106,I106)*INDEX('[1]2018_commission_structure-Start'!$A$21:$I$24,MATCH($E106,'[1]2018_commission_structure-Start'!$A$21:$A$24,0),MATCH(O$1,'[1]2018_commission_structure-Start'!$A$21:$I$21,0))</f>
        <v>82705.5</v>
      </c>
      <c r="P106" s="26">
        <f>IF(H106&gt;I106,MIN(H106-I106,J106-I106)*INDEX('[1]2018_commission_structure-Start'!$A$21:$I$24,MATCH($E106,'[1]2018_commission_structure-Start'!$A$21:$A$24,0), MATCH(P$1,'[1]2018_commission_structure-Start'!$A$21:$I$21,0)),0)</f>
        <v>0</v>
      </c>
      <c r="Q106" s="26">
        <f>IF($H106&gt;J106,MIN($H106-J106,K106-J106)*INDEX('[1]2018_commission_structure-Start'!$A$21:$I$24,MATCH($E106,'[1]2018_commission_structure-Start'!$A$21:$A$24,0), MATCH(Q$1,'[1]2018_commission_structure-Start'!$A$21:$I$21,0)),0)</f>
        <v>0</v>
      </c>
      <c r="R106" s="26">
        <f>IF($H106&gt;K106,MIN($H106-K106,L106-K106)*INDEX('[1]2018_commission_structure-Start'!$A$21:$I$24,MATCH($E106,'[1]2018_commission_structure-Start'!$A$21:$A$24,0), MATCH(R$1,'[1]2018_commission_structure-Start'!$A$21:$I$21,0)),0)</f>
        <v>0</v>
      </c>
      <c r="S106" s="26">
        <f>IF(H106&gt;L106,(H106-L106)*INDEX('[1]2018_commission_structure-Start'!$A$21:$I$24,MATCH($E106,'[1]2018_commission_structure-Start'!$A$21:$A$24,0),MATCH(S$1,'[1]2018_commission_structure-Start'!$A$21:$I$21,0)),0)</f>
        <v>0</v>
      </c>
      <c r="T106" s="28">
        <f t="shared" si="16"/>
        <v>82705.5</v>
      </c>
      <c r="U106" s="28">
        <f t="shared" si="17"/>
        <v>197216.5</v>
      </c>
      <c r="V106" s="28">
        <f>MIN(H106,I106)*INDEX('[1]2018_commission_structure-Start'!$A$15:$J$18,MATCH($E106,'[1]2018_commission_structure-Start'!$A$15:$A$18,0),MATCH(V$1,'[1]2018_commission_structure-Start'!$A$15:$J$15,0))</f>
        <v>82705.5</v>
      </c>
      <c r="W106" s="26">
        <f>IF($H106&gt;I106,MIN($H106-I106,J106-I106)*INDEX('[1]2018_commission_structure-Start'!$A$15:$J$18,MATCH($E106,'[1]2018_commission_structure-Start'!$A$15:$A$18,0),MATCH(W$1,'[1]2018_commission_structure-Start'!$A$15:$J$15,0)),0)</f>
        <v>0</v>
      </c>
      <c r="X106" s="26">
        <f>IF($H106&gt;J106,MIN($H106-J106,K106-J106)*INDEX('[1]2018_commission_structure-Start'!$A$15:$J$18,MATCH($E106,'[1]2018_commission_structure-Start'!$A$15:$A$18,0),MATCH(X$1,'[1]2018_commission_structure-Start'!$A$15:$J$15,0)),0)</f>
        <v>0</v>
      </c>
      <c r="Y106" s="26">
        <f>IF($H106&gt;K106,MIN($H106-K106,L106-K106)*INDEX('[1]2018_commission_structure-Start'!$A$15:$J$18,MATCH($E106,'[1]2018_commission_structure-Start'!$A$15:$A$18,0),MATCH(Y$1,'[1]2018_commission_structure-Start'!$A$15:$J$15,0)),0)</f>
        <v>0</v>
      </c>
      <c r="Z106" s="26">
        <f>IF(H106&gt;L106,(H106-L106)*INDEX('[1]2018_commission_structure-Start'!$A$21:$I$24,MATCH($E106,'[1]2018_commission_structure-Start'!$A$21:$A$24,0),MATCH(Z$1,'[1]2018_commission_structure-Start'!$A$21:$I$21,0)),0)</f>
        <v>0</v>
      </c>
      <c r="AA106" s="28">
        <f t="shared" si="18"/>
        <v>82705.5</v>
      </c>
      <c r="AB106" s="28">
        <f t="shared" si="19"/>
        <v>197216.5</v>
      </c>
    </row>
    <row r="107" spans="1:28" x14ac:dyDescent="0.2">
      <c r="A107" s="25" t="str">
        <f t="shared" si="10"/>
        <v>Obadiah Swinnard</v>
      </c>
      <c r="B107" s="25">
        <v>8482007106</v>
      </c>
      <c r="C107" s="25" t="s">
        <v>216</v>
      </c>
      <c r="D107" s="25" t="s">
        <v>217</v>
      </c>
      <c r="E107" s="25" t="s">
        <v>10</v>
      </c>
      <c r="F107" s="25">
        <v>80762</v>
      </c>
      <c r="G107" s="25">
        <f>COUNTIF([1]deals_closed!D:D,B107)</f>
        <v>19</v>
      </c>
      <c r="H107" s="26">
        <f>SUMIF([1]deals_closed!D:D,B107,[1]deals_closed!C:C)</f>
        <v>672476</v>
      </c>
      <c r="I107" s="26">
        <f>VLOOKUP(E107,'[1]2018_commission_structure-Start'!$A$22:$I$24,9,FALSE)</f>
        <v>750000</v>
      </c>
      <c r="J107" s="26">
        <f t="shared" si="11"/>
        <v>937500</v>
      </c>
      <c r="K107" s="26">
        <f t="shared" si="12"/>
        <v>1125000</v>
      </c>
      <c r="L107" s="26">
        <f t="shared" si="13"/>
        <v>1500000</v>
      </c>
      <c r="M107" s="27">
        <f t="shared" si="14"/>
        <v>0.89663466666666669</v>
      </c>
      <c r="N107" s="25" t="str">
        <f t="shared" si="15"/>
        <v>0-100%</v>
      </c>
      <c r="O107" s="28">
        <f>MIN(H107,I107)*INDEX('[1]2018_commission_structure-Start'!$A$21:$I$24,MATCH($E107,'[1]2018_commission_structure-Start'!$A$21:$A$24,0),MATCH(O$1,'[1]2018_commission_structure-Start'!$A$21:$I$21,0))</f>
        <v>100871.4</v>
      </c>
      <c r="P107" s="26">
        <f>IF(H107&gt;I107,MIN(H107-I107,J107-I107)*INDEX('[1]2018_commission_structure-Start'!$A$21:$I$24,MATCH($E107,'[1]2018_commission_structure-Start'!$A$21:$A$24,0), MATCH(P$1,'[1]2018_commission_structure-Start'!$A$21:$I$21,0)),0)</f>
        <v>0</v>
      </c>
      <c r="Q107" s="26">
        <f>IF($H107&gt;J107,MIN($H107-J107,K107-J107)*INDEX('[1]2018_commission_structure-Start'!$A$21:$I$24,MATCH($E107,'[1]2018_commission_structure-Start'!$A$21:$A$24,0), MATCH(Q$1,'[1]2018_commission_structure-Start'!$A$21:$I$21,0)),0)</f>
        <v>0</v>
      </c>
      <c r="R107" s="26">
        <f>IF($H107&gt;K107,MIN($H107-K107,L107-K107)*INDEX('[1]2018_commission_structure-Start'!$A$21:$I$24,MATCH($E107,'[1]2018_commission_structure-Start'!$A$21:$A$24,0), MATCH(R$1,'[1]2018_commission_structure-Start'!$A$21:$I$21,0)),0)</f>
        <v>0</v>
      </c>
      <c r="S107" s="26">
        <f>IF(H107&gt;L107,(H107-L107)*INDEX('[1]2018_commission_structure-Start'!$A$21:$I$24,MATCH($E107,'[1]2018_commission_structure-Start'!$A$21:$A$24,0),MATCH(S$1,'[1]2018_commission_structure-Start'!$A$21:$I$21,0)),0)</f>
        <v>0</v>
      </c>
      <c r="T107" s="28">
        <f t="shared" si="16"/>
        <v>100871.4</v>
      </c>
      <c r="U107" s="28">
        <f t="shared" si="17"/>
        <v>181633.4</v>
      </c>
      <c r="V107" s="28">
        <f>MIN(H107,I107)*INDEX('[1]2018_commission_structure-Start'!$A$15:$J$18,MATCH($E107,'[1]2018_commission_structure-Start'!$A$15:$A$18,0),MATCH(V$1,'[1]2018_commission_structure-Start'!$A$15:$J$15,0))</f>
        <v>100871.4</v>
      </c>
      <c r="W107" s="26">
        <f>IF($H107&gt;I107,MIN($H107-I107,J107-I107)*INDEX('[1]2018_commission_structure-Start'!$A$15:$J$18,MATCH($E107,'[1]2018_commission_structure-Start'!$A$15:$A$18,0),MATCH(W$1,'[1]2018_commission_structure-Start'!$A$15:$J$15,0)),0)</f>
        <v>0</v>
      </c>
      <c r="X107" s="26">
        <f>IF($H107&gt;J107,MIN($H107-J107,K107-J107)*INDEX('[1]2018_commission_structure-Start'!$A$15:$J$18,MATCH($E107,'[1]2018_commission_structure-Start'!$A$15:$A$18,0),MATCH(X$1,'[1]2018_commission_structure-Start'!$A$15:$J$15,0)),0)</f>
        <v>0</v>
      </c>
      <c r="Y107" s="26">
        <f>IF($H107&gt;K107,MIN($H107-K107,L107-K107)*INDEX('[1]2018_commission_structure-Start'!$A$15:$J$18,MATCH($E107,'[1]2018_commission_structure-Start'!$A$15:$A$18,0),MATCH(Y$1,'[1]2018_commission_structure-Start'!$A$15:$J$15,0)),0)</f>
        <v>0</v>
      </c>
      <c r="Z107" s="26">
        <f>IF(H107&gt;L107,(H107-L107)*INDEX('[1]2018_commission_structure-Start'!$A$21:$I$24,MATCH($E107,'[1]2018_commission_structure-Start'!$A$21:$A$24,0),MATCH(Z$1,'[1]2018_commission_structure-Start'!$A$21:$I$21,0)),0)</f>
        <v>0</v>
      </c>
      <c r="AA107" s="28">
        <f t="shared" si="18"/>
        <v>100871.4</v>
      </c>
      <c r="AB107" s="28">
        <f t="shared" si="19"/>
        <v>181633.4</v>
      </c>
    </row>
    <row r="108" spans="1:28" x14ac:dyDescent="0.2">
      <c r="A108" s="25" t="str">
        <f t="shared" si="10"/>
        <v>Meredith Samudio</v>
      </c>
      <c r="B108" s="25">
        <v>9516781780</v>
      </c>
      <c r="C108" s="25" t="s">
        <v>218</v>
      </c>
      <c r="D108" s="25" t="s">
        <v>219</v>
      </c>
      <c r="E108" s="25" t="s">
        <v>29</v>
      </c>
      <c r="F108" s="25">
        <v>55345</v>
      </c>
      <c r="G108" s="25">
        <f>COUNTIF([1]deals_closed!D:D,B108)</f>
        <v>22</v>
      </c>
      <c r="H108" s="26">
        <f>SUMIF([1]deals_closed!D:D,B108,[1]deals_closed!C:C)</f>
        <v>879851</v>
      </c>
      <c r="I108" s="26">
        <f>VLOOKUP(E108,'[1]2018_commission_structure-Start'!$A$22:$I$24,9,FALSE)</f>
        <v>600000</v>
      </c>
      <c r="J108" s="26">
        <f t="shared" si="11"/>
        <v>750000</v>
      </c>
      <c r="K108" s="26">
        <f t="shared" si="12"/>
        <v>900000</v>
      </c>
      <c r="L108" s="26">
        <f t="shared" si="13"/>
        <v>1200000</v>
      </c>
      <c r="M108" s="27">
        <f t="shared" si="14"/>
        <v>1.4664183333333334</v>
      </c>
      <c r="N108" s="25" t="str">
        <f t="shared" si="15"/>
        <v>125-150%</v>
      </c>
      <c r="O108" s="28">
        <f>MIN(H108,I108)*INDEX('[1]2018_commission_structure-Start'!$A$21:$I$24,MATCH($E108,'[1]2018_commission_structure-Start'!$A$21:$A$24,0),MATCH(O$1,'[1]2018_commission_structure-Start'!$A$21:$I$21,0))</f>
        <v>78000</v>
      </c>
      <c r="P108" s="26">
        <f>IF(H108&gt;I108,MIN(H108-I108,J108-I108)*INDEX('[1]2018_commission_structure-Start'!$A$21:$I$24,MATCH($E108,'[1]2018_commission_structure-Start'!$A$21:$A$24,0), MATCH(P$1,'[1]2018_commission_structure-Start'!$A$21:$I$21,0)),0)</f>
        <v>25500.000000000004</v>
      </c>
      <c r="Q108" s="26">
        <f>IF($H108&gt;J108,MIN($H108-J108,K108-J108)*INDEX('[1]2018_commission_structure-Start'!$A$21:$I$24,MATCH($E108,'[1]2018_commission_structure-Start'!$A$21:$A$24,0), MATCH(Q$1,'[1]2018_commission_structure-Start'!$A$21:$I$21,0)),0)</f>
        <v>27268.71</v>
      </c>
      <c r="R108" s="26">
        <f>IF($H108&gt;K108,MIN($H108-K108,L108-K108)*INDEX('[1]2018_commission_structure-Start'!$A$21:$I$24,MATCH($E108,'[1]2018_commission_structure-Start'!$A$21:$A$24,0), MATCH(R$1,'[1]2018_commission_structure-Start'!$A$21:$I$21,0)),0)</f>
        <v>0</v>
      </c>
      <c r="S108" s="26">
        <f>IF(H108&gt;L108,(H108-L108)*INDEX('[1]2018_commission_structure-Start'!$A$21:$I$24,MATCH($E108,'[1]2018_commission_structure-Start'!$A$21:$A$24,0),MATCH(S$1,'[1]2018_commission_structure-Start'!$A$21:$I$21,0)),0)</f>
        <v>0</v>
      </c>
      <c r="T108" s="28">
        <f t="shared" si="16"/>
        <v>130768.70999999999</v>
      </c>
      <c r="U108" s="28">
        <f t="shared" si="17"/>
        <v>186113.71</v>
      </c>
      <c r="V108" s="28">
        <f>MIN(H108,I108)*INDEX('[1]2018_commission_structure-Start'!$A$15:$J$18,MATCH($E108,'[1]2018_commission_structure-Start'!$A$15:$A$18,0),MATCH(V$1,'[1]2018_commission_structure-Start'!$A$15:$J$15,0))</f>
        <v>90000</v>
      </c>
      <c r="W108" s="26">
        <f>IF($H108&gt;I108,MIN($H108-I108,J108-I108)*INDEX('[1]2018_commission_structure-Start'!$A$15:$J$18,MATCH($E108,'[1]2018_commission_structure-Start'!$A$15:$A$18,0),MATCH(W$1,'[1]2018_commission_structure-Start'!$A$15:$J$15,0)),0)</f>
        <v>27000</v>
      </c>
      <c r="X108" s="26">
        <f>IF($H108&gt;J108,MIN($H108-J108,K108-J108)*INDEX('[1]2018_commission_structure-Start'!$A$15:$J$18,MATCH($E108,'[1]2018_commission_structure-Start'!$A$15:$A$18,0),MATCH(X$1,'[1]2018_commission_structure-Start'!$A$15:$J$15,0)),0)</f>
        <v>32462.75</v>
      </c>
      <c r="Y108" s="26">
        <f>IF($H108&gt;K108,MIN($H108-K108,L108-K108)*INDEX('[1]2018_commission_structure-Start'!$A$15:$J$18,MATCH($E108,'[1]2018_commission_structure-Start'!$A$15:$A$18,0),MATCH(Y$1,'[1]2018_commission_structure-Start'!$A$15:$J$15,0)),0)</f>
        <v>0</v>
      </c>
      <c r="Z108" s="26">
        <f>IF(H108&gt;L108,(H108-L108)*INDEX('[1]2018_commission_structure-Start'!$A$21:$I$24,MATCH($E108,'[1]2018_commission_structure-Start'!$A$21:$A$24,0),MATCH(Z$1,'[1]2018_commission_structure-Start'!$A$21:$I$21,0)),0)</f>
        <v>0</v>
      </c>
      <c r="AA108" s="28">
        <f t="shared" si="18"/>
        <v>149462.75</v>
      </c>
      <c r="AB108" s="28">
        <f t="shared" si="19"/>
        <v>204807.75</v>
      </c>
    </row>
    <row r="109" spans="1:28" x14ac:dyDescent="0.2">
      <c r="A109" s="25" t="str">
        <f t="shared" si="10"/>
        <v>Rudolfo Yanyushkin</v>
      </c>
      <c r="B109" s="25">
        <v>7180536660</v>
      </c>
      <c r="C109" s="25" t="s">
        <v>220</v>
      </c>
      <c r="D109" s="25" t="s">
        <v>221</v>
      </c>
      <c r="E109" s="25" t="s">
        <v>7</v>
      </c>
      <c r="F109" s="25">
        <v>34861</v>
      </c>
      <c r="G109" s="25">
        <f>COUNTIF([1]deals_closed!D:D,B109)</f>
        <v>20</v>
      </c>
      <c r="H109" s="26">
        <f>SUMIF([1]deals_closed!D:D,B109,[1]deals_closed!C:C)</f>
        <v>697052</v>
      </c>
      <c r="I109" s="26">
        <f>VLOOKUP(E109,'[1]2018_commission_structure-Start'!$A$22:$I$24,9,FALSE)</f>
        <v>500000</v>
      </c>
      <c r="J109" s="26">
        <f t="shared" si="11"/>
        <v>625000</v>
      </c>
      <c r="K109" s="26">
        <f t="shared" si="12"/>
        <v>750000</v>
      </c>
      <c r="L109" s="26">
        <f t="shared" si="13"/>
        <v>1000000</v>
      </c>
      <c r="M109" s="27">
        <f t="shared" si="14"/>
        <v>1.394104</v>
      </c>
      <c r="N109" s="25" t="str">
        <f t="shared" si="15"/>
        <v>125-150%</v>
      </c>
      <c r="O109" s="28">
        <f>MIN(H109,I109)*INDEX('[1]2018_commission_structure-Start'!$A$21:$I$24,MATCH($E109,'[1]2018_commission_structure-Start'!$A$21:$A$24,0),MATCH(O$1,'[1]2018_commission_structure-Start'!$A$21:$I$21,0))</f>
        <v>50000</v>
      </c>
      <c r="P109" s="26">
        <f>IF(H109&gt;I109,MIN(H109-I109,J109-I109)*INDEX('[1]2018_commission_structure-Start'!$A$21:$I$24,MATCH($E109,'[1]2018_commission_structure-Start'!$A$21:$A$24,0), MATCH(P$1,'[1]2018_commission_structure-Start'!$A$21:$I$21,0)),0)</f>
        <v>18750</v>
      </c>
      <c r="Q109" s="26">
        <f>IF($H109&gt;J109,MIN($H109-J109,K109-J109)*INDEX('[1]2018_commission_structure-Start'!$A$21:$I$24,MATCH($E109,'[1]2018_commission_structure-Start'!$A$21:$A$24,0), MATCH(Q$1,'[1]2018_commission_structure-Start'!$A$21:$I$21,0)),0)</f>
        <v>12969.359999999999</v>
      </c>
      <c r="R109" s="26">
        <f>IF($H109&gt;K109,MIN($H109-K109,L109-K109)*INDEX('[1]2018_commission_structure-Start'!$A$21:$I$24,MATCH($E109,'[1]2018_commission_structure-Start'!$A$21:$A$24,0), MATCH(R$1,'[1]2018_commission_structure-Start'!$A$21:$I$21,0)),0)</f>
        <v>0</v>
      </c>
      <c r="S109" s="26">
        <f>IF(H109&gt;L109,(H109-L109)*INDEX('[1]2018_commission_structure-Start'!$A$21:$I$24,MATCH($E109,'[1]2018_commission_structure-Start'!$A$21:$A$24,0),MATCH(S$1,'[1]2018_commission_structure-Start'!$A$21:$I$21,0)),0)</f>
        <v>0</v>
      </c>
      <c r="T109" s="28">
        <f t="shared" si="16"/>
        <v>81719.360000000001</v>
      </c>
      <c r="U109" s="28">
        <f t="shared" si="17"/>
        <v>116580.36</v>
      </c>
      <c r="V109" s="28">
        <f>MIN(H109,I109)*INDEX('[1]2018_commission_structure-Start'!$A$15:$J$18,MATCH($E109,'[1]2018_commission_structure-Start'!$A$15:$A$18,0),MATCH(V$1,'[1]2018_commission_structure-Start'!$A$15:$J$15,0))</f>
        <v>60000</v>
      </c>
      <c r="W109" s="26">
        <f>IF($H109&gt;I109,MIN($H109-I109,J109-I109)*INDEX('[1]2018_commission_structure-Start'!$A$15:$J$18,MATCH($E109,'[1]2018_commission_structure-Start'!$A$15:$A$18,0),MATCH(W$1,'[1]2018_commission_structure-Start'!$A$15:$J$15,0)),0)</f>
        <v>21250</v>
      </c>
      <c r="X109" s="26">
        <f>IF($H109&gt;J109,MIN($H109-J109,K109-J109)*INDEX('[1]2018_commission_structure-Start'!$A$15:$J$18,MATCH($E109,'[1]2018_commission_structure-Start'!$A$15:$A$18,0),MATCH(X$1,'[1]2018_commission_structure-Start'!$A$15:$J$15,0)),0)</f>
        <v>14410.400000000001</v>
      </c>
      <c r="Y109" s="26">
        <f>IF($H109&gt;K109,MIN($H109-K109,L109-K109)*INDEX('[1]2018_commission_structure-Start'!$A$15:$J$18,MATCH($E109,'[1]2018_commission_structure-Start'!$A$15:$A$18,0),MATCH(Y$1,'[1]2018_commission_structure-Start'!$A$15:$J$15,0)),0)</f>
        <v>0</v>
      </c>
      <c r="Z109" s="26">
        <f>IF(H109&gt;L109,(H109-L109)*INDEX('[1]2018_commission_structure-Start'!$A$21:$I$24,MATCH($E109,'[1]2018_commission_structure-Start'!$A$21:$A$24,0),MATCH(Z$1,'[1]2018_commission_structure-Start'!$A$21:$I$21,0)),0)</f>
        <v>0</v>
      </c>
      <c r="AA109" s="28">
        <f t="shared" si="18"/>
        <v>95660.4</v>
      </c>
      <c r="AB109" s="28">
        <f t="shared" si="19"/>
        <v>130521.4</v>
      </c>
    </row>
    <row r="110" spans="1:28" x14ac:dyDescent="0.2">
      <c r="A110" s="25" t="str">
        <f t="shared" si="10"/>
        <v>Emanuele Garfitt</v>
      </c>
      <c r="B110" s="25">
        <v>3597778305</v>
      </c>
      <c r="C110" s="25" t="s">
        <v>222</v>
      </c>
      <c r="D110" s="25" t="s">
        <v>223</v>
      </c>
      <c r="E110" s="25" t="s">
        <v>10</v>
      </c>
      <c r="F110" s="25">
        <v>101808</v>
      </c>
      <c r="G110" s="25">
        <f>COUNTIF([1]deals_closed!D:D,B110)</f>
        <v>29</v>
      </c>
      <c r="H110" s="26">
        <f>SUMIF([1]deals_closed!D:D,B110,[1]deals_closed!C:C)</f>
        <v>1153023</v>
      </c>
      <c r="I110" s="26">
        <f>VLOOKUP(E110,'[1]2018_commission_structure-Start'!$A$22:$I$24,9,FALSE)</f>
        <v>750000</v>
      </c>
      <c r="J110" s="26">
        <f t="shared" si="11"/>
        <v>937500</v>
      </c>
      <c r="K110" s="26">
        <f t="shared" si="12"/>
        <v>1125000</v>
      </c>
      <c r="L110" s="26">
        <f t="shared" si="13"/>
        <v>1500000</v>
      </c>
      <c r="M110" s="27">
        <f t="shared" si="14"/>
        <v>1.537364</v>
      </c>
      <c r="N110" s="25" t="str">
        <f t="shared" si="15"/>
        <v>150-200%</v>
      </c>
      <c r="O110" s="28">
        <f>MIN(H110,I110)*INDEX('[1]2018_commission_structure-Start'!$A$21:$I$24,MATCH($E110,'[1]2018_commission_structure-Start'!$A$21:$A$24,0),MATCH(O$1,'[1]2018_commission_structure-Start'!$A$21:$I$21,0))</f>
        <v>112500</v>
      </c>
      <c r="P110" s="26">
        <f>IF(H110&gt;I110,MIN(H110-I110,J110-I110)*INDEX('[1]2018_commission_structure-Start'!$A$21:$I$24,MATCH($E110,'[1]2018_commission_structure-Start'!$A$21:$A$24,0), MATCH(P$1,'[1]2018_commission_structure-Start'!$A$21:$I$21,0)),0)</f>
        <v>35625</v>
      </c>
      <c r="Q110" s="26">
        <f>IF($H110&gt;J110,MIN($H110-J110,K110-J110)*INDEX('[1]2018_commission_structure-Start'!$A$21:$I$24,MATCH($E110,'[1]2018_commission_structure-Start'!$A$21:$A$24,0), MATCH(Q$1,'[1]2018_commission_structure-Start'!$A$21:$I$21,0)),0)</f>
        <v>43125</v>
      </c>
      <c r="R110" s="26">
        <f>IF($H110&gt;K110,MIN($H110-K110,L110-K110)*INDEX('[1]2018_commission_structure-Start'!$A$21:$I$24,MATCH($E110,'[1]2018_commission_structure-Start'!$A$21:$A$24,0), MATCH(R$1,'[1]2018_commission_structure-Start'!$A$21:$I$21,0)),0)</f>
        <v>8406.9</v>
      </c>
      <c r="S110" s="26">
        <f>IF(H110&gt;L110,(H110-L110)*INDEX('[1]2018_commission_structure-Start'!$A$21:$I$24,MATCH($E110,'[1]2018_commission_structure-Start'!$A$21:$A$24,0),MATCH(S$1,'[1]2018_commission_structure-Start'!$A$21:$I$21,0)),0)</f>
        <v>0</v>
      </c>
      <c r="T110" s="28">
        <f t="shared" si="16"/>
        <v>199656.9</v>
      </c>
      <c r="U110" s="28">
        <f t="shared" si="17"/>
        <v>301464.90000000002</v>
      </c>
      <c r="V110" s="28">
        <f>MIN(H110,I110)*INDEX('[1]2018_commission_structure-Start'!$A$15:$J$18,MATCH($E110,'[1]2018_commission_structure-Start'!$A$15:$A$18,0),MATCH(V$1,'[1]2018_commission_structure-Start'!$A$15:$J$15,0))</f>
        <v>112500</v>
      </c>
      <c r="W110" s="26">
        <f>IF($H110&gt;I110,MIN($H110-I110,J110-I110)*INDEX('[1]2018_commission_structure-Start'!$A$15:$J$18,MATCH($E110,'[1]2018_commission_structure-Start'!$A$15:$A$18,0),MATCH(W$1,'[1]2018_commission_structure-Start'!$A$15:$J$15,0)),0)</f>
        <v>41250</v>
      </c>
      <c r="X110" s="26">
        <f>IF($H110&gt;J110,MIN($H110-J110,K110-J110)*INDEX('[1]2018_commission_structure-Start'!$A$15:$J$18,MATCH($E110,'[1]2018_commission_structure-Start'!$A$15:$A$18,0),MATCH(X$1,'[1]2018_commission_structure-Start'!$A$15:$J$15,0)),0)</f>
        <v>46875</v>
      </c>
      <c r="Y110" s="26">
        <f>IF($H110&gt;K110,MIN($H110-K110,L110-K110)*INDEX('[1]2018_commission_structure-Start'!$A$15:$J$18,MATCH($E110,'[1]2018_commission_structure-Start'!$A$15:$A$18,0),MATCH(Y$1,'[1]2018_commission_structure-Start'!$A$15:$J$15,0)),0)</f>
        <v>9247.59</v>
      </c>
      <c r="Z110" s="26">
        <f>IF(H110&gt;L110,(H110-L110)*INDEX('[1]2018_commission_structure-Start'!$A$21:$I$24,MATCH($E110,'[1]2018_commission_structure-Start'!$A$21:$A$24,0),MATCH(Z$1,'[1]2018_commission_structure-Start'!$A$21:$I$21,0)),0)</f>
        <v>0</v>
      </c>
      <c r="AA110" s="28">
        <f t="shared" si="18"/>
        <v>209872.59</v>
      </c>
      <c r="AB110" s="28">
        <f t="shared" si="19"/>
        <v>311680.58999999997</v>
      </c>
    </row>
    <row r="111" spans="1:28" x14ac:dyDescent="0.2">
      <c r="A111" s="25" t="str">
        <f t="shared" si="10"/>
        <v>Clem Girth</v>
      </c>
      <c r="B111" s="25">
        <v>9293760045</v>
      </c>
      <c r="C111" s="25" t="s">
        <v>224</v>
      </c>
      <c r="D111" s="25" t="s">
        <v>225</v>
      </c>
      <c r="E111" s="25" t="s">
        <v>7</v>
      </c>
      <c r="F111" s="25">
        <v>48405</v>
      </c>
      <c r="G111" s="25">
        <f>COUNTIF([1]deals_closed!D:D,B111)</f>
        <v>18</v>
      </c>
      <c r="H111" s="26">
        <f>SUMIF([1]deals_closed!D:D,B111,[1]deals_closed!C:C)</f>
        <v>583650</v>
      </c>
      <c r="I111" s="26">
        <f>VLOOKUP(E111,'[1]2018_commission_structure-Start'!$A$22:$I$24,9,FALSE)</f>
        <v>500000</v>
      </c>
      <c r="J111" s="26">
        <f t="shared" si="11"/>
        <v>625000</v>
      </c>
      <c r="K111" s="26">
        <f t="shared" si="12"/>
        <v>750000</v>
      </c>
      <c r="L111" s="26">
        <f t="shared" si="13"/>
        <v>1000000</v>
      </c>
      <c r="M111" s="27">
        <f t="shared" si="14"/>
        <v>1.1673</v>
      </c>
      <c r="N111" s="25" t="str">
        <f t="shared" si="15"/>
        <v>100-125%</v>
      </c>
      <c r="O111" s="28">
        <f>MIN(H111,I111)*INDEX('[1]2018_commission_structure-Start'!$A$21:$I$24,MATCH($E111,'[1]2018_commission_structure-Start'!$A$21:$A$24,0),MATCH(O$1,'[1]2018_commission_structure-Start'!$A$21:$I$21,0))</f>
        <v>50000</v>
      </c>
      <c r="P111" s="26">
        <f>IF(H111&gt;I111,MIN(H111-I111,J111-I111)*INDEX('[1]2018_commission_structure-Start'!$A$21:$I$24,MATCH($E111,'[1]2018_commission_structure-Start'!$A$21:$A$24,0), MATCH(P$1,'[1]2018_commission_structure-Start'!$A$21:$I$21,0)),0)</f>
        <v>12547.5</v>
      </c>
      <c r="Q111" s="26">
        <f>IF($H111&gt;J111,MIN($H111-J111,K111-J111)*INDEX('[1]2018_commission_structure-Start'!$A$21:$I$24,MATCH($E111,'[1]2018_commission_structure-Start'!$A$21:$A$24,0), MATCH(Q$1,'[1]2018_commission_structure-Start'!$A$21:$I$21,0)),0)</f>
        <v>0</v>
      </c>
      <c r="R111" s="26">
        <f>IF($H111&gt;K111,MIN($H111-K111,L111-K111)*INDEX('[1]2018_commission_structure-Start'!$A$21:$I$24,MATCH($E111,'[1]2018_commission_structure-Start'!$A$21:$A$24,0), MATCH(R$1,'[1]2018_commission_structure-Start'!$A$21:$I$21,0)),0)</f>
        <v>0</v>
      </c>
      <c r="S111" s="26">
        <f>IF(H111&gt;L111,(H111-L111)*INDEX('[1]2018_commission_structure-Start'!$A$21:$I$24,MATCH($E111,'[1]2018_commission_structure-Start'!$A$21:$A$24,0),MATCH(S$1,'[1]2018_commission_structure-Start'!$A$21:$I$21,0)),0)</f>
        <v>0</v>
      </c>
      <c r="T111" s="28">
        <f t="shared" si="16"/>
        <v>62547.5</v>
      </c>
      <c r="U111" s="28">
        <f t="shared" si="17"/>
        <v>110952.5</v>
      </c>
      <c r="V111" s="28">
        <f>MIN(H111,I111)*INDEX('[1]2018_commission_structure-Start'!$A$15:$J$18,MATCH($E111,'[1]2018_commission_structure-Start'!$A$15:$A$18,0),MATCH(V$1,'[1]2018_commission_structure-Start'!$A$15:$J$15,0))</f>
        <v>60000</v>
      </c>
      <c r="W111" s="26">
        <f>IF($H111&gt;I111,MIN($H111-I111,J111-I111)*INDEX('[1]2018_commission_structure-Start'!$A$15:$J$18,MATCH($E111,'[1]2018_commission_structure-Start'!$A$15:$A$18,0),MATCH(W$1,'[1]2018_commission_structure-Start'!$A$15:$J$15,0)),0)</f>
        <v>14220.500000000002</v>
      </c>
      <c r="X111" s="26">
        <f>IF($H111&gt;J111,MIN($H111-J111,K111-J111)*INDEX('[1]2018_commission_structure-Start'!$A$15:$J$18,MATCH($E111,'[1]2018_commission_structure-Start'!$A$15:$A$18,0),MATCH(X$1,'[1]2018_commission_structure-Start'!$A$15:$J$15,0)),0)</f>
        <v>0</v>
      </c>
      <c r="Y111" s="26">
        <f>IF($H111&gt;K111,MIN($H111-K111,L111-K111)*INDEX('[1]2018_commission_structure-Start'!$A$15:$J$18,MATCH($E111,'[1]2018_commission_structure-Start'!$A$15:$A$18,0),MATCH(Y$1,'[1]2018_commission_structure-Start'!$A$15:$J$15,0)),0)</f>
        <v>0</v>
      </c>
      <c r="Z111" s="26">
        <f>IF(H111&gt;L111,(H111-L111)*INDEX('[1]2018_commission_structure-Start'!$A$21:$I$24,MATCH($E111,'[1]2018_commission_structure-Start'!$A$21:$A$24,0),MATCH(Z$1,'[1]2018_commission_structure-Start'!$A$21:$I$21,0)),0)</f>
        <v>0</v>
      </c>
      <c r="AA111" s="28">
        <f t="shared" si="18"/>
        <v>74220.5</v>
      </c>
      <c r="AB111" s="28">
        <f t="shared" si="19"/>
        <v>122625.5</v>
      </c>
    </row>
    <row r="112" spans="1:28" x14ac:dyDescent="0.2">
      <c r="A112" s="25" t="str">
        <f t="shared" si="10"/>
        <v>Yuri Tampin</v>
      </c>
      <c r="B112" s="25">
        <v>5064247826</v>
      </c>
      <c r="C112" s="25" t="s">
        <v>226</v>
      </c>
      <c r="D112" s="25" t="s">
        <v>227</v>
      </c>
      <c r="E112" s="25" t="s">
        <v>10</v>
      </c>
      <c r="F112" s="25">
        <v>91225</v>
      </c>
      <c r="G112" s="25">
        <f>COUNTIF([1]deals_closed!D:D,B112)</f>
        <v>22</v>
      </c>
      <c r="H112" s="26">
        <f>SUMIF([1]deals_closed!D:D,B112,[1]deals_closed!C:C)</f>
        <v>870237</v>
      </c>
      <c r="I112" s="26">
        <f>VLOOKUP(E112,'[1]2018_commission_structure-Start'!$A$22:$I$24,9,FALSE)</f>
        <v>750000</v>
      </c>
      <c r="J112" s="26">
        <f t="shared" si="11"/>
        <v>937500</v>
      </c>
      <c r="K112" s="26">
        <f t="shared" si="12"/>
        <v>1125000</v>
      </c>
      <c r="L112" s="26">
        <f t="shared" si="13"/>
        <v>1500000</v>
      </c>
      <c r="M112" s="27">
        <f t="shared" si="14"/>
        <v>1.1603159999999999</v>
      </c>
      <c r="N112" s="25" t="str">
        <f t="shared" si="15"/>
        <v>100-125%</v>
      </c>
      <c r="O112" s="28">
        <f>MIN(H112,I112)*INDEX('[1]2018_commission_structure-Start'!$A$21:$I$24,MATCH($E112,'[1]2018_commission_structure-Start'!$A$21:$A$24,0),MATCH(O$1,'[1]2018_commission_structure-Start'!$A$21:$I$21,0))</f>
        <v>112500</v>
      </c>
      <c r="P112" s="26">
        <f>IF(H112&gt;I112,MIN(H112-I112,J112-I112)*INDEX('[1]2018_commission_structure-Start'!$A$21:$I$24,MATCH($E112,'[1]2018_commission_structure-Start'!$A$21:$A$24,0), MATCH(P$1,'[1]2018_commission_structure-Start'!$A$21:$I$21,0)),0)</f>
        <v>22845.03</v>
      </c>
      <c r="Q112" s="26">
        <f>IF($H112&gt;J112,MIN($H112-J112,K112-J112)*INDEX('[1]2018_commission_structure-Start'!$A$21:$I$24,MATCH($E112,'[1]2018_commission_structure-Start'!$A$21:$A$24,0), MATCH(Q$1,'[1]2018_commission_structure-Start'!$A$21:$I$21,0)),0)</f>
        <v>0</v>
      </c>
      <c r="R112" s="26">
        <f>IF($H112&gt;K112,MIN($H112-K112,L112-K112)*INDEX('[1]2018_commission_structure-Start'!$A$21:$I$24,MATCH($E112,'[1]2018_commission_structure-Start'!$A$21:$A$24,0), MATCH(R$1,'[1]2018_commission_structure-Start'!$A$21:$I$21,0)),0)</f>
        <v>0</v>
      </c>
      <c r="S112" s="26">
        <f>IF(H112&gt;L112,(H112-L112)*INDEX('[1]2018_commission_structure-Start'!$A$21:$I$24,MATCH($E112,'[1]2018_commission_structure-Start'!$A$21:$A$24,0),MATCH(S$1,'[1]2018_commission_structure-Start'!$A$21:$I$21,0)),0)</f>
        <v>0</v>
      </c>
      <c r="T112" s="28">
        <f t="shared" si="16"/>
        <v>135345.03</v>
      </c>
      <c r="U112" s="28">
        <f t="shared" si="17"/>
        <v>226570.03</v>
      </c>
      <c r="V112" s="28">
        <f>MIN(H112,I112)*INDEX('[1]2018_commission_structure-Start'!$A$15:$J$18,MATCH($E112,'[1]2018_commission_structure-Start'!$A$15:$A$18,0),MATCH(V$1,'[1]2018_commission_structure-Start'!$A$15:$J$15,0))</f>
        <v>112500</v>
      </c>
      <c r="W112" s="26">
        <f>IF($H112&gt;I112,MIN($H112-I112,J112-I112)*INDEX('[1]2018_commission_structure-Start'!$A$15:$J$18,MATCH($E112,'[1]2018_commission_structure-Start'!$A$15:$A$18,0),MATCH(W$1,'[1]2018_commission_structure-Start'!$A$15:$J$15,0)),0)</f>
        <v>26452.14</v>
      </c>
      <c r="X112" s="26">
        <f>IF($H112&gt;J112,MIN($H112-J112,K112-J112)*INDEX('[1]2018_commission_structure-Start'!$A$15:$J$18,MATCH($E112,'[1]2018_commission_structure-Start'!$A$15:$A$18,0),MATCH(X$1,'[1]2018_commission_structure-Start'!$A$15:$J$15,0)),0)</f>
        <v>0</v>
      </c>
      <c r="Y112" s="26">
        <f>IF($H112&gt;K112,MIN($H112-K112,L112-K112)*INDEX('[1]2018_commission_structure-Start'!$A$15:$J$18,MATCH($E112,'[1]2018_commission_structure-Start'!$A$15:$A$18,0),MATCH(Y$1,'[1]2018_commission_structure-Start'!$A$15:$J$15,0)),0)</f>
        <v>0</v>
      </c>
      <c r="Z112" s="26">
        <f>IF(H112&gt;L112,(H112-L112)*INDEX('[1]2018_commission_structure-Start'!$A$21:$I$24,MATCH($E112,'[1]2018_commission_structure-Start'!$A$21:$A$24,0),MATCH(Z$1,'[1]2018_commission_structure-Start'!$A$21:$I$21,0)),0)</f>
        <v>0</v>
      </c>
      <c r="AA112" s="28">
        <f t="shared" si="18"/>
        <v>138952.14000000001</v>
      </c>
      <c r="AB112" s="28">
        <f t="shared" si="19"/>
        <v>230177.14</v>
      </c>
    </row>
    <row r="113" spans="1:28" x14ac:dyDescent="0.2">
      <c r="A113" s="25" t="str">
        <f t="shared" si="10"/>
        <v>Robbyn Didball</v>
      </c>
      <c r="B113" s="25">
        <v>7769010411</v>
      </c>
      <c r="C113" s="25" t="s">
        <v>228</v>
      </c>
      <c r="D113" s="25" t="s">
        <v>229</v>
      </c>
      <c r="E113" s="25" t="s">
        <v>29</v>
      </c>
      <c r="F113" s="25">
        <v>67024</v>
      </c>
      <c r="G113" s="25">
        <f>COUNTIF([1]deals_closed!D:D,B113)</f>
        <v>21</v>
      </c>
      <c r="H113" s="26">
        <f>SUMIF([1]deals_closed!D:D,B113,[1]deals_closed!C:C)</f>
        <v>809800</v>
      </c>
      <c r="I113" s="26">
        <f>VLOOKUP(E113,'[1]2018_commission_structure-Start'!$A$22:$I$24,9,FALSE)</f>
        <v>600000</v>
      </c>
      <c r="J113" s="26">
        <f t="shared" si="11"/>
        <v>750000</v>
      </c>
      <c r="K113" s="26">
        <f t="shared" si="12"/>
        <v>900000</v>
      </c>
      <c r="L113" s="26">
        <f t="shared" si="13"/>
        <v>1200000</v>
      </c>
      <c r="M113" s="27">
        <f t="shared" si="14"/>
        <v>1.3496666666666666</v>
      </c>
      <c r="N113" s="25" t="str">
        <f t="shared" si="15"/>
        <v>125-150%</v>
      </c>
      <c r="O113" s="28">
        <f>MIN(H113,I113)*INDEX('[1]2018_commission_structure-Start'!$A$21:$I$24,MATCH($E113,'[1]2018_commission_structure-Start'!$A$21:$A$24,0),MATCH(O$1,'[1]2018_commission_structure-Start'!$A$21:$I$21,0))</f>
        <v>78000</v>
      </c>
      <c r="P113" s="26">
        <f>IF(H113&gt;I113,MIN(H113-I113,J113-I113)*INDEX('[1]2018_commission_structure-Start'!$A$21:$I$24,MATCH($E113,'[1]2018_commission_structure-Start'!$A$21:$A$24,0), MATCH(P$1,'[1]2018_commission_structure-Start'!$A$21:$I$21,0)),0)</f>
        <v>25500.000000000004</v>
      </c>
      <c r="Q113" s="26">
        <f>IF($H113&gt;J113,MIN($H113-J113,K113-J113)*INDEX('[1]2018_commission_structure-Start'!$A$21:$I$24,MATCH($E113,'[1]2018_commission_structure-Start'!$A$21:$A$24,0), MATCH(Q$1,'[1]2018_commission_structure-Start'!$A$21:$I$21,0)),0)</f>
        <v>12558</v>
      </c>
      <c r="R113" s="26">
        <f>IF($H113&gt;K113,MIN($H113-K113,L113-K113)*INDEX('[1]2018_commission_structure-Start'!$A$21:$I$24,MATCH($E113,'[1]2018_commission_structure-Start'!$A$21:$A$24,0), MATCH(R$1,'[1]2018_commission_structure-Start'!$A$21:$I$21,0)),0)</f>
        <v>0</v>
      </c>
      <c r="S113" s="26">
        <f>IF(H113&gt;L113,(H113-L113)*INDEX('[1]2018_commission_structure-Start'!$A$21:$I$24,MATCH($E113,'[1]2018_commission_structure-Start'!$A$21:$A$24,0),MATCH(S$1,'[1]2018_commission_structure-Start'!$A$21:$I$21,0)),0)</f>
        <v>0</v>
      </c>
      <c r="T113" s="28">
        <f t="shared" si="16"/>
        <v>116058</v>
      </c>
      <c r="U113" s="28">
        <f t="shared" si="17"/>
        <v>183082</v>
      </c>
      <c r="V113" s="28">
        <f>MIN(H113,I113)*INDEX('[1]2018_commission_structure-Start'!$A$15:$J$18,MATCH($E113,'[1]2018_commission_structure-Start'!$A$15:$A$18,0),MATCH(V$1,'[1]2018_commission_structure-Start'!$A$15:$J$15,0))</f>
        <v>90000</v>
      </c>
      <c r="W113" s="26">
        <f>IF($H113&gt;I113,MIN($H113-I113,J113-I113)*INDEX('[1]2018_commission_structure-Start'!$A$15:$J$18,MATCH($E113,'[1]2018_commission_structure-Start'!$A$15:$A$18,0),MATCH(W$1,'[1]2018_commission_structure-Start'!$A$15:$J$15,0)),0)</f>
        <v>27000</v>
      </c>
      <c r="X113" s="26">
        <f>IF($H113&gt;J113,MIN($H113-J113,K113-J113)*INDEX('[1]2018_commission_structure-Start'!$A$15:$J$18,MATCH($E113,'[1]2018_commission_structure-Start'!$A$15:$A$18,0),MATCH(X$1,'[1]2018_commission_structure-Start'!$A$15:$J$15,0)),0)</f>
        <v>14950</v>
      </c>
      <c r="Y113" s="26">
        <f>IF($H113&gt;K113,MIN($H113-K113,L113-K113)*INDEX('[1]2018_commission_structure-Start'!$A$15:$J$18,MATCH($E113,'[1]2018_commission_structure-Start'!$A$15:$A$18,0),MATCH(Y$1,'[1]2018_commission_structure-Start'!$A$15:$J$15,0)),0)</f>
        <v>0</v>
      </c>
      <c r="Z113" s="26">
        <f>IF(H113&gt;L113,(H113-L113)*INDEX('[1]2018_commission_structure-Start'!$A$21:$I$24,MATCH($E113,'[1]2018_commission_structure-Start'!$A$21:$A$24,0),MATCH(Z$1,'[1]2018_commission_structure-Start'!$A$21:$I$21,0)),0)</f>
        <v>0</v>
      </c>
      <c r="AA113" s="28">
        <f t="shared" si="18"/>
        <v>131950</v>
      </c>
      <c r="AB113" s="28">
        <f t="shared" si="19"/>
        <v>198974</v>
      </c>
    </row>
    <row r="114" spans="1:28" x14ac:dyDescent="0.2">
      <c r="A114" s="25" t="str">
        <f t="shared" si="10"/>
        <v>Kelsey Hassur</v>
      </c>
      <c r="B114" s="25">
        <v>5764488419</v>
      </c>
      <c r="C114" s="25" t="s">
        <v>230</v>
      </c>
      <c r="D114" s="25" t="s">
        <v>231</v>
      </c>
      <c r="E114" s="25" t="s">
        <v>10</v>
      </c>
      <c r="F114" s="25">
        <v>113526</v>
      </c>
      <c r="G114" s="25">
        <f>COUNTIF([1]deals_closed!D:D,B114)</f>
        <v>22</v>
      </c>
      <c r="H114" s="26">
        <f>SUMIF([1]deals_closed!D:D,B114,[1]deals_closed!C:C)</f>
        <v>660983</v>
      </c>
      <c r="I114" s="26">
        <f>VLOOKUP(E114,'[1]2018_commission_structure-Start'!$A$22:$I$24,9,FALSE)</f>
        <v>750000</v>
      </c>
      <c r="J114" s="26">
        <f t="shared" si="11"/>
        <v>937500</v>
      </c>
      <c r="K114" s="26">
        <f t="shared" si="12"/>
        <v>1125000</v>
      </c>
      <c r="L114" s="26">
        <f t="shared" si="13"/>
        <v>1500000</v>
      </c>
      <c r="M114" s="27">
        <f t="shared" si="14"/>
        <v>0.88131066666666669</v>
      </c>
      <c r="N114" s="25" t="str">
        <f t="shared" si="15"/>
        <v>0-100%</v>
      </c>
      <c r="O114" s="28">
        <f>MIN(H114,I114)*INDEX('[1]2018_commission_structure-Start'!$A$21:$I$24,MATCH($E114,'[1]2018_commission_structure-Start'!$A$21:$A$24,0),MATCH(O$1,'[1]2018_commission_structure-Start'!$A$21:$I$21,0))</f>
        <v>99147.45</v>
      </c>
      <c r="P114" s="26">
        <f>IF(H114&gt;I114,MIN(H114-I114,J114-I114)*INDEX('[1]2018_commission_structure-Start'!$A$21:$I$24,MATCH($E114,'[1]2018_commission_structure-Start'!$A$21:$A$24,0), MATCH(P$1,'[1]2018_commission_structure-Start'!$A$21:$I$21,0)),0)</f>
        <v>0</v>
      </c>
      <c r="Q114" s="26">
        <f>IF($H114&gt;J114,MIN($H114-J114,K114-J114)*INDEX('[1]2018_commission_structure-Start'!$A$21:$I$24,MATCH($E114,'[1]2018_commission_structure-Start'!$A$21:$A$24,0), MATCH(Q$1,'[1]2018_commission_structure-Start'!$A$21:$I$21,0)),0)</f>
        <v>0</v>
      </c>
      <c r="R114" s="26">
        <f>IF($H114&gt;K114,MIN($H114-K114,L114-K114)*INDEX('[1]2018_commission_structure-Start'!$A$21:$I$24,MATCH($E114,'[1]2018_commission_structure-Start'!$A$21:$A$24,0), MATCH(R$1,'[1]2018_commission_structure-Start'!$A$21:$I$21,0)),0)</f>
        <v>0</v>
      </c>
      <c r="S114" s="26">
        <f>IF(H114&gt;L114,(H114-L114)*INDEX('[1]2018_commission_structure-Start'!$A$21:$I$24,MATCH($E114,'[1]2018_commission_structure-Start'!$A$21:$A$24,0),MATCH(S$1,'[1]2018_commission_structure-Start'!$A$21:$I$21,0)),0)</f>
        <v>0</v>
      </c>
      <c r="T114" s="28">
        <f t="shared" si="16"/>
        <v>99147.45</v>
      </c>
      <c r="U114" s="28">
        <f t="shared" si="17"/>
        <v>212673.45</v>
      </c>
      <c r="V114" s="28">
        <f>MIN(H114,I114)*INDEX('[1]2018_commission_structure-Start'!$A$15:$J$18,MATCH($E114,'[1]2018_commission_structure-Start'!$A$15:$A$18,0),MATCH(V$1,'[1]2018_commission_structure-Start'!$A$15:$J$15,0))</f>
        <v>99147.45</v>
      </c>
      <c r="W114" s="26">
        <f>IF($H114&gt;I114,MIN($H114-I114,J114-I114)*INDEX('[1]2018_commission_structure-Start'!$A$15:$J$18,MATCH($E114,'[1]2018_commission_structure-Start'!$A$15:$A$18,0),MATCH(W$1,'[1]2018_commission_structure-Start'!$A$15:$J$15,0)),0)</f>
        <v>0</v>
      </c>
      <c r="X114" s="26">
        <f>IF($H114&gt;J114,MIN($H114-J114,K114-J114)*INDEX('[1]2018_commission_structure-Start'!$A$15:$J$18,MATCH($E114,'[1]2018_commission_structure-Start'!$A$15:$A$18,0),MATCH(X$1,'[1]2018_commission_structure-Start'!$A$15:$J$15,0)),0)</f>
        <v>0</v>
      </c>
      <c r="Y114" s="26">
        <f>IF($H114&gt;K114,MIN($H114-K114,L114-K114)*INDEX('[1]2018_commission_structure-Start'!$A$15:$J$18,MATCH($E114,'[1]2018_commission_structure-Start'!$A$15:$A$18,0),MATCH(Y$1,'[1]2018_commission_structure-Start'!$A$15:$J$15,0)),0)</f>
        <v>0</v>
      </c>
      <c r="Z114" s="26">
        <f>IF(H114&gt;L114,(H114-L114)*INDEX('[1]2018_commission_structure-Start'!$A$21:$I$24,MATCH($E114,'[1]2018_commission_structure-Start'!$A$21:$A$24,0),MATCH(Z$1,'[1]2018_commission_structure-Start'!$A$21:$I$21,0)),0)</f>
        <v>0</v>
      </c>
      <c r="AA114" s="28">
        <f t="shared" si="18"/>
        <v>99147.45</v>
      </c>
      <c r="AB114" s="28">
        <f t="shared" si="19"/>
        <v>212673.45</v>
      </c>
    </row>
    <row r="115" spans="1:28" x14ac:dyDescent="0.2">
      <c r="A115" s="25" t="str">
        <f t="shared" si="10"/>
        <v>Celine Ennew</v>
      </c>
      <c r="B115" s="25">
        <v>1053331541</v>
      </c>
      <c r="C115" s="25" t="s">
        <v>232</v>
      </c>
      <c r="D115" s="25" t="s">
        <v>233</v>
      </c>
      <c r="E115" s="25" t="s">
        <v>7</v>
      </c>
      <c r="F115" s="25">
        <v>59443</v>
      </c>
      <c r="G115" s="25">
        <f>COUNTIF([1]deals_closed!D:D,B115)</f>
        <v>25</v>
      </c>
      <c r="H115" s="26">
        <f>SUMIF([1]deals_closed!D:D,B115,[1]deals_closed!C:C)</f>
        <v>914251</v>
      </c>
      <c r="I115" s="26">
        <f>VLOOKUP(E115,'[1]2018_commission_structure-Start'!$A$22:$I$24,9,FALSE)</f>
        <v>500000</v>
      </c>
      <c r="J115" s="26">
        <f t="shared" si="11"/>
        <v>625000</v>
      </c>
      <c r="K115" s="26">
        <f t="shared" si="12"/>
        <v>750000</v>
      </c>
      <c r="L115" s="26">
        <f t="shared" si="13"/>
        <v>1000000</v>
      </c>
      <c r="M115" s="27">
        <f t="shared" si="14"/>
        <v>1.8285020000000001</v>
      </c>
      <c r="N115" s="25" t="str">
        <f t="shared" si="15"/>
        <v>150-200%</v>
      </c>
      <c r="O115" s="28">
        <f>MIN(H115,I115)*INDEX('[1]2018_commission_structure-Start'!$A$21:$I$24,MATCH($E115,'[1]2018_commission_structure-Start'!$A$21:$A$24,0),MATCH(O$1,'[1]2018_commission_structure-Start'!$A$21:$I$21,0))</f>
        <v>50000</v>
      </c>
      <c r="P115" s="26">
        <f>IF(H115&gt;I115,MIN(H115-I115,J115-I115)*INDEX('[1]2018_commission_structure-Start'!$A$21:$I$24,MATCH($E115,'[1]2018_commission_structure-Start'!$A$21:$A$24,0), MATCH(P$1,'[1]2018_commission_structure-Start'!$A$21:$I$21,0)),0)</f>
        <v>18750</v>
      </c>
      <c r="Q115" s="26">
        <f>IF($H115&gt;J115,MIN($H115-J115,K115-J115)*INDEX('[1]2018_commission_structure-Start'!$A$21:$I$24,MATCH($E115,'[1]2018_commission_structure-Start'!$A$21:$A$24,0), MATCH(Q$1,'[1]2018_commission_structure-Start'!$A$21:$I$21,0)),0)</f>
        <v>22500</v>
      </c>
      <c r="R115" s="26">
        <f>IF($H115&gt;K115,MIN($H115-K115,L115-K115)*INDEX('[1]2018_commission_structure-Start'!$A$21:$I$24,MATCH($E115,'[1]2018_commission_structure-Start'!$A$21:$A$24,0), MATCH(R$1,'[1]2018_commission_structure-Start'!$A$21:$I$21,0)),0)</f>
        <v>36135.22</v>
      </c>
      <c r="S115" s="26">
        <f>IF(H115&gt;L115,(H115-L115)*INDEX('[1]2018_commission_structure-Start'!$A$21:$I$24,MATCH($E115,'[1]2018_commission_structure-Start'!$A$21:$A$24,0),MATCH(S$1,'[1]2018_commission_structure-Start'!$A$21:$I$21,0)),0)</f>
        <v>0</v>
      </c>
      <c r="T115" s="28">
        <f t="shared" si="16"/>
        <v>127385.22</v>
      </c>
      <c r="U115" s="28">
        <f t="shared" si="17"/>
        <v>186828.22</v>
      </c>
      <c r="V115" s="28">
        <f>MIN(H115,I115)*INDEX('[1]2018_commission_structure-Start'!$A$15:$J$18,MATCH($E115,'[1]2018_commission_structure-Start'!$A$15:$A$18,0),MATCH(V$1,'[1]2018_commission_structure-Start'!$A$15:$J$15,0))</f>
        <v>60000</v>
      </c>
      <c r="W115" s="26">
        <f>IF($H115&gt;I115,MIN($H115-I115,J115-I115)*INDEX('[1]2018_commission_structure-Start'!$A$15:$J$18,MATCH($E115,'[1]2018_commission_structure-Start'!$A$15:$A$18,0),MATCH(W$1,'[1]2018_commission_structure-Start'!$A$15:$J$15,0)),0)</f>
        <v>21250</v>
      </c>
      <c r="X115" s="26">
        <f>IF($H115&gt;J115,MIN($H115-J115,K115-J115)*INDEX('[1]2018_commission_structure-Start'!$A$15:$J$18,MATCH($E115,'[1]2018_commission_structure-Start'!$A$15:$A$18,0),MATCH(X$1,'[1]2018_commission_structure-Start'!$A$15:$J$15,0)),0)</f>
        <v>25000</v>
      </c>
      <c r="Y115" s="26">
        <f>IF($H115&gt;K115,MIN($H115-K115,L115-K115)*INDEX('[1]2018_commission_structure-Start'!$A$15:$J$18,MATCH($E115,'[1]2018_commission_structure-Start'!$A$15:$A$18,0),MATCH(Y$1,'[1]2018_commission_structure-Start'!$A$15:$J$15,0)),0)</f>
        <v>36135.22</v>
      </c>
      <c r="Z115" s="26">
        <f>IF(H115&gt;L115,(H115-L115)*INDEX('[1]2018_commission_structure-Start'!$A$21:$I$24,MATCH($E115,'[1]2018_commission_structure-Start'!$A$21:$A$24,0),MATCH(Z$1,'[1]2018_commission_structure-Start'!$A$21:$I$21,0)),0)</f>
        <v>0</v>
      </c>
      <c r="AA115" s="28">
        <f t="shared" si="18"/>
        <v>142385.22</v>
      </c>
      <c r="AB115" s="28">
        <f t="shared" si="19"/>
        <v>201828.22</v>
      </c>
    </row>
    <row r="116" spans="1:28" x14ac:dyDescent="0.2">
      <c r="A116" s="25" t="str">
        <f t="shared" si="10"/>
        <v>Vally Pinel</v>
      </c>
      <c r="B116" s="25">
        <v>4406664351</v>
      </c>
      <c r="C116" s="25" t="s">
        <v>234</v>
      </c>
      <c r="D116" s="25" t="s">
        <v>235</v>
      </c>
      <c r="E116" s="25" t="s">
        <v>29</v>
      </c>
      <c r="F116" s="25">
        <v>72749</v>
      </c>
      <c r="G116" s="25">
        <f>COUNTIF([1]deals_closed!D:D,B116)</f>
        <v>19</v>
      </c>
      <c r="H116" s="26">
        <f>SUMIF([1]deals_closed!D:D,B116,[1]deals_closed!C:C)</f>
        <v>683114</v>
      </c>
      <c r="I116" s="26">
        <f>VLOOKUP(E116,'[1]2018_commission_structure-Start'!$A$22:$I$24,9,FALSE)</f>
        <v>600000</v>
      </c>
      <c r="J116" s="26">
        <f t="shared" si="11"/>
        <v>750000</v>
      </c>
      <c r="K116" s="26">
        <f t="shared" si="12"/>
        <v>900000</v>
      </c>
      <c r="L116" s="26">
        <f t="shared" si="13"/>
        <v>1200000</v>
      </c>
      <c r="M116" s="27">
        <f t="shared" si="14"/>
        <v>1.1385233333333333</v>
      </c>
      <c r="N116" s="25" t="str">
        <f t="shared" si="15"/>
        <v>100-125%</v>
      </c>
      <c r="O116" s="28">
        <f>MIN(H116,I116)*INDEX('[1]2018_commission_structure-Start'!$A$21:$I$24,MATCH($E116,'[1]2018_commission_structure-Start'!$A$21:$A$24,0),MATCH(O$1,'[1]2018_commission_structure-Start'!$A$21:$I$21,0))</f>
        <v>78000</v>
      </c>
      <c r="P116" s="26">
        <f>IF(H116&gt;I116,MIN(H116-I116,J116-I116)*INDEX('[1]2018_commission_structure-Start'!$A$21:$I$24,MATCH($E116,'[1]2018_commission_structure-Start'!$A$21:$A$24,0), MATCH(P$1,'[1]2018_commission_structure-Start'!$A$21:$I$21,0)),0)</f>
        <v>14129.380000000001</v>
      </c>
      <c r="Q116" s="26">
        <f>IF($H116&gt;J116,MIN($H116-J116,K116-J116)*INDEX('[1]2018_commission_structure-Start'!$A$21:$I$24,MATCH($E116,'[1]2018_commission_structure-Start'!$A$21:$A$24,0), MATCH(Q$1,'[1]2018_commission_structure-Start'!$A$21:$I$21,0)),0)</f>
        <v>0</v>
      </c>
      <c r="R116" s="26">
        <f>IF($H116&gt;K116,MIN($H116-K116,L116-K116)*INDEX('[1]2018_commission_structure-Start'!$A$21:$I$24,MATCH($E116,'[1]2018_commission_structure-Start'!$A$21:$A$24,0), MATCH(R$1,'[1]2018_commission_structure-Start'!$A$21:$I$21,0)),0)</f>
        <v>0</v>
      </c>
      <c r="S116" s="26">
        <f>IF(H116&gt;L116,(H116-L116)*INDEX('[1]2018_commission_structure-Start'!$A$21:$I$24,MATCH($E116,'[1]2018_commission_structure-Start'!$A$21:$A$24,0),MATCH(S$1,'[1]2018_commission_structure-Start'!$A$21:$I$21,0)),0)</f>
        <v>0</v>
      </c>
      <c r="T116" s="28">
        <f t="shared" si="16"/>
        <v>92129.38</v>
      </c>
      <c r="U116" s="28">
        <f t="shared" si="17"/>
        <v>164878.38</v>
      </c>
      <c r="V116" s="28">
        <f>MIN(H116,I116)*INDEX('[1]2018_commission_structure-Start'!$A$15:$J$18,MATCH($E116,'[1]2018_commission_structure-Start'!$A$15:$A$18,0),MATCH(V$1,'[1]2018_commission_structure-Start'!$A$15:$J$15,0))</f>
        <v>90000</v>
      </c>
      <c r="W116" s="26">
        <f>IF($H116&gt;I116,MIN($H116-I116,J116-I116)*INDEX('[1]2018_commission_structure-Start'!$A$15:$J$18,MATCH($E116,'[1]2018_commission_structure-Start'!$A$15:$A$18,0),MATCH(W$1,'[1]2018_commission_structure-Start'!$A$15:$J$15,0)),0)</f>
        <v>14960.519999999999</v>
      </c>
      <c r="X116" s="26">
        <f>IF($H116&gt;J116,MIN($H116-J116,K116-J116)*INDEX('[1]2018_commission_structure-Start'!$A$15:$J$18,MATCH($E116,'[1]2018_commission_structure-Start'!$A$15:$A$18,0),MATCH(X$1,'[1]2018_commission_structure-Start'!$A$15:$J$15,0)),0)</f>
        <v>0</v>
      </c>
      <c r="Y116" s="26">
        <f>IF($H116&gt;K116,MIN($H116-K116,L116-K116)*INDEX('[1]2018_commission_structure-Start'!$A$15:$J$18,MATCH($E116,'[1]2018_commission_structure-Start'!$A$15:$A$18,0),MATCH(Y$1,'[1]2018_commission_structure-Start'!$A$15:$J$15,0)),0)</f>
        <v>0</v>
      </c>
      <c r="Z116" s="26">
        <f>IF(H116&gt;L116,(H116-L116)*INDEX('[1]2018_commission_structure-Start'!$A$21:$I$24,MATCH($E116,'[1]2018_commission_structure-Start'!$A$21:$A$24,0),MATCH(Z$1,'[1]2018_commission_structure-Start'!$A$21:$I$21,0)),0)</f>
        <v>0</v>
      </c>
      <c r="AA116" s="28">
        <f t="shared" si="18"/>
        <v>104960.52</v>
      </c>
      <c r="AB116" s="28">
        <f t="shared" si="19"/>
        <v>177709.52000000002</v>
      </c>
    </row>
    <row r="117" spans="1:28" x14ac:dyDescent="0.2">
      <c r="A117" s="25" t="str">
        <f t="shared" si="10"/>
        <v>Alleen Pymar</v>
      </c>
      <c r="B117" s="25">
        <v>589071254</v>
      </c>
      <c r="C117" s="25" t="s">
        <v>236</v>
      </c>
      <c r="D117" s="25" t="s">
        <v>237</v>
      </c>
      <c r="E117" s="25" t="s">
        <v>10</v>
      </c>
      <c r="F117" s="25">
        <v>109778</v>
      </c>
      <c r="G117" s="25">
        <f>COUNTIF([1]deals_closed!D:D,B117)</f>
        <v>16</v>
      </c>
      <c r="H117" s="26">
        <f>SUMIF([1]deals_closed!D:D,B117,[1]deals_closed!C:C)</f>
        <v>616018</v>
      </c>
      <c r="I117" s="26">
        <f>VLOOKUP(E117,'[1]2018_commission_structure-Start'!$A$22:$I$24,9,FALSE)</f>
        <v>750000</v>
      </c>
      <c r="J117" s="26">
        <f t="shared" si="11"/>
        <v>937500</v>
      </c>
      <c r="K117" s="26">
        <f t="shared" si="12"/>
        <v>1125000</v>
      </c>
      <c r="L117" s="26">
        <f t="shared" si="13"/>
        <v>1500000</v>
      </c>
      <c r="M117" s="27">
        <f t="shared" si="14"/>
        <v>0.82135733333333338</v>
      </c>
      <c r="N117" s="25" t="str">
        <f t="shared" si="15"/>
        <v>0-100%</v>
      </c>
      <c r="O117" s="28">
        <f>MIN(H117,I117)*INDEX('[1]2018_commission_structure-Start'!$A$21:$I$24,MATCH($E117,'[1]2018_commission_structure-Start'!$A$21:$A$24,0),MATCH(O$1,'[1]2018_commission_structure-Start'!$A$21:$I$21,0))</f>
        <v>92402.7</v>
      </c>
      <c r="P117" s="26">
        <f>IF(H117&gt;I117,MIN(H117-I117,J117-I117)*INDEX('[1]2018_commission_structure-Start'!$A$21:$I$24,MATCH($E117,'[1]2018_commission_structure-Start'!$A$21:$A$24,0), MATCH(P$1,'[1]2018_commission_structure-Start'!$A$21:$I$21,0)),0)</f>
        <v>0</v>
      </c>
      <c r="Q117" s="26">
        <f>IF($H117&gt;J117,MIN($H117-J117,K117-J117)*INDEX('[1]2018_commission_structure-Start'!$A$21:$I$24,MATCH($E117,'[1]2018_commission_structure-Start'!$A$21:$A$24,0), MATCH(Q$1,'[1]2018_commission_structure-Start'!$A$21:$I$21,0)),0)</f>
        <v>0</v>
      </c>
      <c r="R117" s="26">
        <f>IF($H117&gt;K117,MIN($H117-K117,L117-K117)*INDEX('[1]2018_commission_structure-Start'!$A$21:$I$24,MATCH($E117,'[1]2018_commission_structure-Start'!$A$21:$A$24,0), MATCH(R$1,'[1]2018_commission_structure-Start'!$A$21:$I$21,0)),0)</f>
        <v>0</v>
      </c>
      <c r="S117" s="26">
        <f>IF(H117&gt;L117,(H117-L117)*INDEX('[1]2018_commission_structure-Start'!$A$21:$I$24,MATCH($E117,'[1]2018_commission_structure-Start'!$A$21:$A$24,0),MATCH(S$1,'[1]2018_commission_structure-Start'!$A$21:$I$21,0)),0)</f>
        <v>0</v>
      </c>
      <c r="T117" s="28">
        <f t="shared" si="16"/>
        <v>92402.7</v>
      </c>
      <c r="U117" s="28">
        <f t="shared" si="17"/>
        <v>202180.7</v>
      </c>
      <c r="V117" s="28">
        <f>MIN(H117,I117)*INDEX('[1]2018_commission_structure-Start'!$A$15:$J$18,MATCH($E117,'[1]2018_commission_structure-Start'!$A$15:$A$18,0),MATCH(V$1,'[1]2018_commission_structure-Start'!$A$15:$J$15,0))</f>
        <v>92402.7</v>
      </c>
      <c r="W117" s="26">
        <f>IF($H117&gt;I117,MIN($H117-I117,J117-I117)*INDEX('[1]2018_commission_structure-Start'!$A$15:$J$18,MATCH($E117,'[1]2018_commission_structure-Start'!$A$15:$A$18,0),MATCH(W$1,'[1]2018_commission_structure-Start'!$A$15:$J$15,0)),0)</f>
        <v>0</v>
      </c>
      <c r="X117" s="26">
        <f>IF($H117&gt;J117,MIN($H117-J117,K117-J117)*INDEX('[1]2018_commission_structure-Start'!$A$15:$J$18,MATCH($E117,'[1]2018_commission_structure-Start'!$A$15:$A$18,0),MATCH(X$1,'[1]2018_commission_structure-Start'!$A$15:$J$15,0)),0)</f>
        <v>0</v>
      </c>
      <c r="Y117" s="26">
        <f>IF($H117&gt;K117,MIN($H117-K117,L117-K117)*INDEX('[1]2018_commission_structure-Start'!$A$15:$J$18,MATCH($E117,'[1]2018_commission_structure-Start'!$A$15:$A$18,0),MATCH(Y$1,'[1]2018_commission_structure-Start'!$A$15:$J$15,0)),0)</f>
        <v>0</v>
      </c>
      <c r="Z117" s="26">
        <f>IF(H117&gt;L117,(H117-L117)*INDEX('[1]2018_commission_structure-Start'!$A$21:$I$24,MATCH($E117,'[1]2018_commission_structure-Start'!$A$21:$A$24,0),MATCH(Z$1,'[1]2018_commission_structure-Start'!$A$21:$I$21,0)),0)</f>
        <v>0</v>
      </c>
      <c r="AA117" s="28">
        <f t="shared" si="18"/>
        <v>92402.7</v>
      </c>
      <c r="AB117" s="28">
        <f t="shared" si="19"/>
        <v>202180.7</v>
      </c>
    </row>
    <row r="118" spans="1:28" x14ac:dyDescent="0.2">
      <c r="A118" s="25" t="str">
        <f t="shared" si="10"/>
        <v>Rickert Fairley</v>
      </c>
      <c r="B118" s="25">
        <v>7325246862</v>
      </c>
      <c r="C118" s="25" t="s">
        <v>238</v>
      </c>
      <c r="D118" s="25" t="s">
        <v>239</v>
      </c>
      <c r="E118" s="25" t="s">
        <v>10</v>
      </c>
      <c r="F118" s="25">
        <v>113658</v>
      </c>
      <c r="G118" s="25">
        <f>COUNTIF([1]deals_closed!D:D,B118)</f>
        <v>11</v>
      </c>
      <c r="H118" s="26">
        <f>SUMIF([1]deals_closed!D:D,B118,[1]deals_closed!C:C)</f>
        <v>393982</v>
      </c>
      <c r="I118" s="26">
        <f>VLOOKUP(E118,'[1]2018_commission_structure-Start'!$A$22:$I$24,9,FALSE)</f>
        <v>750000</v>
      </c>
      <c r="J118" s="26">
        <f t="shared" si="11"/>
        <v>937500</v>
      </c>
      <c r="K118" s="26">
        <f t="shared" si="12"/>
        <v>1125000</v>
      </c>
      <c r="L118" s="26">
        <f t="shared" si="13"/>
        <v>1500000</v>
      </c>
      <c r="M118" s="27">
        <f t="shared" si="14"/>
        <v>0.52530933333333329</v>
      </c>
      <c r="N118" s="25" t="str">
        <f t="shared" si="15"/>
        <v>0-100%</v>
      </c>
      <c r="O118" s="28">
        <f>MIN(H118,I118)*INDEX('[1]2018_commission_structure-Start'!$A$21:$I$24,MATCH($E118,'[1]2018_commission_structure-Start'!$A$21:$A$24,0),MATCH(O$1,'[1]2018_commission_structure-Start'!$A$21:$I$21,0))</f>
        <v>59097.299999999996</v>
      </c>
      <c r="P118" s="26">
        <f>IF(H118&gt;I118,MIN(H118-I118,J118-I118)*INDEX('[1]2018_commission_structure-Start'!$A$21:$I$24,MATCH($E118,'[1]2018_commission_structure-Start'!$A$21:$A$24,0), MATCH(P$1,'[1]2018_commission_structure-Start'!$A$21:$I$21,0)),0)</f>
        <v>0</v>
      </c>
      <c r="Q118" s="26">
        <f>IF($H118&gt;J118,MIN($H118-J118,K118-J118)*INDEX('[1]2018_commission_structure-Start'!$A$21:$I$24,MATCH($E118,'[1]2018_commission_structure-Start'!$A$21:$A$24,0), MATCH(Q$1,'[1]2018_commission_structure-Start'!$A$21:$I$21,0)),0)</f>
        <v>0</v>
      </c>
      <c r="R118" s="26">
        <f>IF($H118&gt;K118,MIN($H118-K118,L118-K118)*INDEX('[1]2018_commission_structure-Start'!$A$21:$I$24,MATCH($E118,'[1]2018_commission_structure-Start'!$A$21:$A$24,0), MATCH(R$1,'[1]2018_commission_structure-Start'!$A$21:$I$21,0)),0)</f>
        <v>0</v>
      </c>
      <c r="S118" s="26">
        <f>IF(H118&gt;L118,(H118-L118)*INDEX('[1]2018_commission_structure-Start'!$A$21:$I$24,MATCH($E118,'[1]2018_commission_structure-Start'!$A$21:$A$24,0),MATCH(S$1,'[1]2018_commission_structure-Start'!$A$21:$I$21,0)),0)</f>
        <v>0</v>
      </c>
      <c r="T118" s="28">
        <f t="shared" si="16"/>
        <v>59097.299999999996</v>
      </c>
      <c r="U118" s="28">
        <f t="shared" si="17"/>
        <v>172755.3</v>
      </c>
      <c r="V118" s="28">
        <f>MIN(H118,I118)*INDEX('[1]2018_commission_structure-Start'!$A$15:$J$18,MATCH($E118,'[1]2018_commission_structure-Start'!$A$15:$A$18,0),MATCH(V$1,'[1]2018_commission_structure-Start'!$A$15:$J$15,0))</f>
        <v>59097.299999999996</v>
      </c>
      <c r="W118" s="26">
        <f>IF($H118&gt;I118,MIN($H118-I118,J118-I118)*INDEX('[1]2018_commission_structure-Start'!$A$15:$J$18,MATCH($E118,'[1]2018_commission_structure-Start'!$A$15:$A$18,0),MATCH(W$1,'[1]2018_commission_structure-Start'!$A$15:$J$15,0)),0)</f>
        <v>0</v>
      </c>
      <c r="X118" s="26">
        <f>IF($H118&gt;J118,MIN($H118-J118,K118-J118)*INDEX('[1]2018_commission_structure-Start'!$A$15:$J$18,MATCH($E118,'[1]2018_commission_structure-Start'!$A$15:$A$18,0),MATCH(X$1,'[1]2018_commission_structure-Start'!$A$15:$J$15,0)),0)</f>
        <v>0</v>
      </c>
      <c r="Y118" s="26">
        <f>IF($H118&gt;K118,MIN($H118-K118,L118-K118)*INDEX('[1]2018_commission_structure-Start'!$A$15:$J$18,MATCH($E118,'[1]2018_commission_structure-Start'!$A$15:$A$18,0),MATCH(Y$1,'[1]2018_commission_structure-Start'!$A$15:$J$15,0)),0)</f>
        <v>0</v>
      </c>
      <c r="Z118" s="26">
        <f>IF(H118&gt;L118,(H118-L118)*INDEX('[1]2018_commission_structure-Start'!$A$21:$I$24,MATCH($E118,'[1]2018_commission_structure-Start'!$A$21:$A$24,0),MATCH(Z$1,'[1]2018_commission_structure-Start'!$A$21:$I$21,0)),0)</f>
        <v>0</v>
      </c>
      <c r="AA118" s="28">
        <f t="shared" si="18"/>
        <v>59097.299999999996</v>
      </c>
      <c r="AB118" s="28">
        <f t="shared" si="19"/>
        <v>172755.3</v>
      </c>
    </row>
    <row r="119" spans="1:28" x14ac:dyDescent="0.2">
      <c r="A119" s="25" t="str">
        <f t="shared" si="10"/>
        <v>Lavinia Chasier</v>
      </c>
      <c r="B119" s="25">
        <v>8733080267</v>
      </c>
      <c r="C119" s="25" t="s">
        <v>240</v>
      </c>
      <c r="D119" s="25" t="s">
        <v>241</v>
      </c>
      <c r="E119" s="25" t="s">
        <v>7</v>
      </c>
      <c r="F119" s="25">
        <v>49825</v>
      </c>
      <c r="G119" s="25">
        <f>COUNTIF([1]deals_closed!D:D,B119)</f>
        <v>18</v>
      </c>
      <c r="H119" s="26">
        <f>SUMIF([1]deals_closed!D:D,B119,[1]deals_closed!C:C)</f>
        <v>721356</v>
      </c>
      <c r="I119" s="26">
        <f>VLOOKUP(E119,'[1]2018_commission_structure-Start'!$A$22:$I$24,9,FALSE)</f>
        <v>500000</v>
      </c>
      <c r="J119" s="26">
        <f t="shared" si="11"/>
        <v>625000</v>
      </c>
      <c r="K119" s="26">
        <f t="shared" si="12"/>
        <v>750000</v>
      </c>
      <c r="L119" s="26">
        <f t="shared" si="13"/>
        <v>1000000</v>
      </c>
      <c r="M119" s="27">
        <f t="shared" si="14"/>
        <v>1.442712</v>
      </c>
      <c r="N119" s="25" t="str">
        <f t="shared" si="15"/>
        <v>125-150%</v>
      </c>
      <c r="O119" s="28">
        <f>MIN(H119,I119)*INDEX('[1]2018_commission_structure-Start'!$A$21:$I$24,MATCH($E119,'[1]2018_commission_structure-Start'!$A$21:$A$24,0),MATCH(O$1,'[1]2018_commission_structure-Start'!$A$21:$I$21,0))</f>
        <v>50000</v>
      </c>
      <c r="P119" s="26">
        <f>IF(H119&gt;I119,MIN(H119-I119,J119-I119)*INDEX('[1]2018_commission_structure-Start'!$A$21:$I$24,MATCH($E119,'[1]2018_commission_structure-Start'!$A$21:$A$24,0), MATCH(P$1,'[1]2018_commission_structure-Start'!$A$21:$I$21,0)),0)</f>
        <v>18750</v>
      </c>
      <c r="Q119" s="26">
        <f>IF($H119&gt;J119,MIN($H119-J119,K119-J119)*INDEX('[1]2018_commission_structure-Start'!$A$21:$I$24,MATCH($E119,'[1]2018_commission_structure-Start'!$A$21:$A$24,0), MATCH(Q$1,'[1]2018_commission_structure-Start'!$A$21:$I$21,0)),0)</f>
        <v>17344.079999999998</v>
      </c>
      <c r="R119" s="26">
        <f>IF($H119&gt;K119,MIN($H119-K119,L119-K119)*INDEX('[1]2018_commission_structure-Start'!$A$21:$I$24,MATCH($E119,'[1]2018_commission_structure-Start'!$A$21:$A$24,0), MATCH(R$1,'[1]2018_commission_structure-Start'!$A$21:$I$21,0)),0)</f>
        <v>0</v>
      </c>
      <c r="S119" s="26">
        <f>IF(H119&gt;L119,(H119-L119)*INDEX('[1]2018_commission_structure-Start'!$A$21:$I$24,MATCH($E119,'[1]2018_commission_structure-Start'!$A$21:$A$24,0),MATCH(S$1,'[1]2018_commission_structure-Start'!$A$21:$I$21,0)),0)</f>
        <v>0</v>
      </c>
      <c r="T119" s="28">
        <f t="shared" si="16"/>
        <v>86094.080000000002</v>
      </c>
      <c r="U119" s="28">
        <f t="shared" si="17"/>
        <v>135919.08000000002</v>
      </c>
      <c r="V119" s="28">
        <f>MIN(H119,I119)*INDEX('[1]2018_commission_structure-Start'!$A$15:$J$18,MATCH($E119,'[1]2018_commission_structure-Start'!$A$15:$A$18,0),MATCH(V$1,'[1]2018_commission_structure-Start'!$A$15:$J$15,0))</f>
        <v>60000</v>
      </c>
      <c r="W119" s="26">
        <f>IF($H119&gt;I119,MIN($H119-I119,J119-I119)*INDEX('[1]2018_commission_structure-Start'!$A$15:$J$18,MATCH($E119,'[1]2018_commission_structure-Start'!$A$15:$A$18,0),MATCH(W$1,'[1]2018_commission_structure-Start'!$A$15:$J$15,0)),0)</f>
        <v>21250</v>
      </c>
      <c r="X119" s="26">
        <f>IF($H119&gt;J119,MIN($H119-J119,K119-J119)*INDEX('[1]2018_commission_structure-Start'!$A$15:$J$18,MATCH($E119,'[1]2018_commission_structure-Start'!$A$15:$A$18,0),MATCH(X$1,'[1]2018_commission_structure-Start'!$A$15:$J$15,0)),0)</f>
        <v>19271.2</v>
      </c>
      <c r="Y119" s="26">
        <f>IF($H119&gt;K119,MIN($H119-K119,L119-K119)*INDEX('[1]2018_commission_structure-Start'!$A$15:$J$18,MATCH($E119,'[1]2018_commission_structure-Start'!$A$15:$A$18,0),MATCH(Y$1,'[1]2018_commission_structure-Start'!$A$15:$J$15,0)),0)</f>
        <v>0</v>
      </c>
      <c r="Z119" s="26">
        <f>IF(H119&gt;L119,(H119-L119)*INDEX('[1]2018_commission_structure-Start'!$A$21:$I$24,MATCH($E119,'[1]2018_commission_structure-Start'!$A$21:$A$24,0),MATCH(Z$1,'[1]2018_commission_structure-Start'!$A$21:$I$21,0)),0)</f>
        <v>0</v>
      </c>
      <c r="AA119" s="28">
        <f t="shared" si="18"/>
        <v>100521.2</v>
      </c>
      <c r="AB119" s="28">
        <f t="shared" si="19"/>
        <v>150346.20000000001</v>
      </c>
    </row>
    <row r="120" spans="1:28" x14ac:dyDescent="0.2">
      <c r="A120" s="25" t="str">
        <f t="shared" si="10"/>
        <v>Aristotle Vibert</v>
      </c>
      <c r="B120" s="25">
        <v>4162153728</v>
      </c>
      <c r="C120" s="25" t="s">
        <v>242</v>
      </c>
      <c r="D120" s="25" t="s">
        <v>243</v>
      </c>
      <c r="E120" s="25" t="s">
        <v>10</v>
      </c>
      <c r="F120" s="25">
        <v>95348</v>
      </c>
      <c r="G120" s="25">
        <f>COUNTIF([1]deals_closed!D:D,B120)</f>
        <v>30</v>
      </c>
      <c r="H120" s="26">
        <f>SUMIF([1]deals_closed!D:D,B120,[1]deals_closed!C:C)</f>
        <v>1096136</v>
      </c>
      <c r="I120" s="26">
        <f>VLOOKUP(E120,'[1]2018_commission_structure-Start'!$A$22:$I$24,9,FALSE)</f>
        <v>750000</v>
      </c>
      <c r="J120" s="26">
        <f t="shared" si="11"/>
        <v>937500</v>
      </c>
      <c r="K120" s="26">
        <f t="shared" si="12"/>
        <v>1125000</v>
      </c>
      <c r="L120" s="26">
        <f t="shared" si="13"/>
        <v>1500000</v>
      </c>
      <c r="M120" s="27">
        <f t="shared" si="14"/>
        <v>1.4615146666666667</v>
      </c>
      <c r="N120" s="25" t="str">
        <f t="shared" si="15"/>
        <v>125-150%</v>
      </c>
      <c r="O120" s="28">
        <f>MIN(H120,I120)*INDEX('[1]2018_commission_structure-Start'!$A$21:$I$24,MATCH($E120,'[1]2018_commission_structure-Start'!$A$21:$A$24,0),MATCH(O$1,'[1]2018_commission_structure-Start'!$A$21:$I$21,0))</f>
        <v>112500</v>
      </c>
      <c r="P120" s="26">
        <f>IF(H120&gt;I120,MIN(H120-I120,J120-I120)*INDEX('[1]2018_commission_structure-Start'!$A$21:$I$24,MATCH($E120,'[1]2018_commission_structure-Start'!$A$21:$A$24,0), MATCH(P$1,'[1]2018_commission_structure-Start'!$A$21:$I$21,0)),0)</f>
        <v>35625</v>
      </c>
      <c r="Q120" s="26">
        <f>IF($H120&gt;J120,MIN($H120-J120,K120-J120)*INDEX('[1]2018_commission_structure-Start'!$A$21:$I$24,MATCH($E120,'[1]2018_commission_structure-Start'!$A$21:$A$24,0), MATCH(Q$1,'[1]2018_commission_structure-Start'!$A$21:$I$21,0)),0)</f>
        <v>36486.28</v>
      </c>
      <c r="R120" s="26">
        <f>IF($H120&gt;K120,MIN($H120-K120,L120-K120)*INDEX('[1]2018_commission_structure-Start'!$A$21:$I$24,MATCH($E120,'[1]2018_commission_structure-Start'!$A$21:$A$24,0), MATCH(R$1,'[1]2018_commission_structure-Start'!$A$21:$I$21,0)),0)</f>
        <v>0</v>
      </c>
      <c r="S120" s="26">
        <f>IF(H120&gt;L120,(H120-L120)*INDEX('[1]2018_commission_structure-Start'!$A$21:$I$24,MATCH($E120,'[1]2018_commission_structure-Start'!$A$21:$A$24,0),MATCH(S$1,'[1]2018_commission_structure-Start'!$A$21:$I$21,0)),0)</f>
        <v>0</v>
      </c>
      <c r="T120" s="28">
        <f t="shared" si="16"/>
        <v>184611.28</v>
      </c>
      <c r="U120" s="28">
        <f t="shared" si="17"/>
        <v>279959.28000000003</v>
      </c>
      <c r="V120" s="28">
        <f>MIN(H120,I120)*INDEX('[1]2018_commission_structure-Start'!$A$15:$J$18,MATCH($E120,'[1]2018_commission_structure-Start'!$A$15:$A$18,0),MATCH(V$1,'[1]2018_commission_structure-Start'!$A$15:$J$15,0))</f>
        <v>112500</v>
      </c>
      <c r="W120" s="26">
        <f>IF($H120&gt;I120,MIN($H120-I120,J120-I120)*INDEX('[1]2018_commission_structure-Start'!$A$15:$J$18,MATCH($E120,'[1]2018_commission_structure-Start'!$A$15:$A$18,0),MATCH(W$1,'[1]2018_commission_structure-Start'!$A$15:$J$15,0)),0)</f>
        <v>41250</v>
      </c>
      <c r="X120" s="26">
        <f>IF($H120&gt;J120,MIN($H120-J120,K120-J120)*INDEX('[1]2018_commission_structure-Start'!$A$15:$J$18,MATCH($E120,'[1]2018_commission_structure-Start'!$A$15:$A$18,0),MATCH(X$1,'[1]2018_commission_structure-Start'!$A$15:$J$15,0)),0)</f>
        <v>39659</v>
      </c>
      <c r="Y120" s="26">
        <f>IF($H120&gt;K120,MIN($H120-K120,L120-K120)*INDEX('[1]2018_commission_structure-Start'!$A$15:$J$18,MATCH($E120,'[1]2018_commission_structure-Start'!$A$15:$A$18,0),MATCH(Y$1,'[1]2018_commission_structure-Start'!$A$15:$J$15,0)),0)</f>
        <v>0</v>
      </c>
      <c r="Z120" s="26">
        <f>IF(H120&gt;L120,(H120-L120)*INDEX('[1]2018_commission_structure-Start'!$A$21:$I$24,MATCH($E120,'[1]2018_commission_structure-Start'!$A$21:$A$24,0),MATCH(Z$1,'[1]2018_commission_structure-Start'!$A$21:$I$21,0)),0)</f>
        <v>0</v>
      </c>
      <c r="AA120" s="28">
        <f t="shared" si="18"/>
        <v>193409</v>
      </c>
      <c r="AB120" s="28">
        <f t="shared" si="19"/>
        <v>288757</v>
      </c>
    </row>
    <row r="121" spans="1:28" x14ac:dyDescent="0.2">
      <c r="A121" s="25" t="str">
        <f t="shared" si="10"/>
        <v>Baxter Toulamain</v>
      </c>
      <c r="B121" s="25">
        <v>2493113470</v>
      </c>
      <c r="C121" s="25" t="s">
        <v>244</v>
      </c>
      <c r="D121" s="25" t="s">
        <v>245</v>
      </c>
      <c r="E121" s="25" t="s">
        <v>29</v>
      </c>
      <c r="F121" s="25">
        <v>62403</v>
      </c>
      <c r="G121" s="25">
        <f>COUNTIF([1]deals_closed!D:D,B121)</f>
        <v>23</v>
      </c>
      <c r="H121" s="26">
        <f>SUMIF([1]deals_closed!D:D,B121,[1]deals_closed!C:C)</f>
        <v>778958</v>
      </c>
      <c r="I121" s="26">
        <f>VLOOKUP(E121,'[1]2018_commission_structure-Start'!$A$22:$I$24,9,FALSE)</f>
        <v>600000</v>
      </c>
      <c r="J121" s="26">
        <f t="shared" si="11"/>
        <v>750000</v>
      </c>
      <c r="K121" s="26">
        <f t="shared" si="12"/>
        <v>900000</v>
      </c>
      <c r="L121" s="26">
        <f t="shared" si="13"/>
        <v>1200000</v>
      </c>
      <c r="M121" s="27">
        <f t="shared" si="14"/>
        <v>1.2982633333333333</v>
      </c>
      <c r="N121" s="25" t="str">
        <f t="shared" si="15"/>
        <v>125-150%</v>
      </c>
      <c r="O121" s="28">
        <f>MIN(H121,I121)*INDEX('[1]2018_commission_structure-Start'!$A$21:$I$24,MATCH($E121,'[1]2018_commission_structure-Start'!$A$21:$A$24,0),MATCH(O$1,'[1]2018_commission_structure-Start'!$A$21:$I$21,0))</f>
        <v>78000</v>
      </c>
      <c r="P121" s="26">
        <f>IF(H121&gt;I121,MIN(H121-I121,J121-I121)*INDEX('[1]2018_commission_structure-Start'!$A$21:$I$24,MATCH($E121,'[1]2018_commission_structure-Start'!$A$21:$A$24,0), MATCH(P$1,'[1]2018_commission_structure-Start'!$A$21:$I$21,0)),0)</f>
        <v>25500.000000000004</v>
      </c>
      <c r="Q121" s="26">
        <f>IF($H121&gt;J121,MIN($H121-J121,K121-J121)*INDEX('[1]2018_commission_structure-Start'!$A$21:$I$24,MATCH($E121,'[1]2018_commission_structure-Start'!$A$21:$A$24,0), MATCH(Q$1,'[1]2018_commission_structure-Start'!$A$21:$I$21,0)),0)</f>
        <v>6081.1799999999994</v>
      </c>
      <c r="R121" s="26">
        <f>IF($H121&gt;K121,MIN($H121-K121,L121-K121)*INDEX('[1]2018_commission_structure-Start'!$A$21:$I$24,MATCH($E121,'[1]2018_commission_structure-Start'!$A$21:$A$24,0), MATCH(R$1,'[1]2018_commission_structure-Start'!$A$21:$I$21,0)),0)</f>
        <v>0</v>
      </c>
      <c r="S121" s="26">
        <f>IF(H121&gt;L121,(H121-L121)*INDEX('[1]2018_commission_structure-Start'!$A$21:$I$24,MATCH($E121,'[1]2018_commission_structure-Start'!$A$21:$A$24,0),MATCH(S$1,'[1]2018_commission_structure-Start'!$A$21:$I$21,0)),0)</f>
        <v>0</v>
      </c>
      <c r="T121" s="28">
        <f t="shared" si="16"/>
        <v>109581.18</v>
      </c>
      <c r="U121" s="28">
        <f t="shared" si="17"/>
        <v>171984.18</v>
      </c>
      <c r="V121" s="28">
        <f>MIN(H121,I121)*INDEX('[1]2018_commission_structure-Start'!$A$15:$J$18,MATCH($E121,'[1]2018_commission_structure-Start'!$A$15:$A$18,0),MATCH(V$1,'[1]2018_commission_structure-Start'!$A$15:$J$15,0))</f>
        <v>90000</v>
      </c>
      <c r="W121" s="26">
        <f>IF($H121&gt;I121,MIN($H121-I121,J121-I121)*INDEX('[1]2018_commission_structure-Start'!$A$15:$J$18,MATCH($E121,'[1]2018_commission_structure-Start'!$A$15:$A$18,0),MATCH(W$1,'[1]2018_commission_structure-Start'!$A$15:$J$15,0)),0)</f>
        <v>27000</v>
      </c>
      <c r="X121" s="26">
        <f>IF($H121&gt;J121,MIN($H121-J121,K121-J121)*INDEX('[1]2018_commission_structure-Start'!$A$15:$J$18,MATCH($E121,'[1]2018_commission_structure-Start'!$A$15:$A$18,0),MATCH(X$1,'[1]2018_commission_structure-Start'!$A$15:$J$15,0)),0)</f>
        <v>7239.5</v>
      </c>
      <c r="Y121" s="26">
        <f>IF($H121&gt;K121,MIN($H121-K121,L121-K121)*INDEX('[1]2018_commission_structure-Start'!$A$15:$J$18,MATCH($E121,'[1]2018_commission_structure-Start'!$A$15:$A$18,0),MATCH(Y$1,'[1]2018_commission_structure-Start'!$A$15:$J$15,0)),0)</f>
        <v>0</v>
      </c>
      <c r="Z121" s="26">
        <f>IF(H121&gt;L121,(H121-L121)*INDEX('[1]2018_commission_structure-Start'!$A$21:$I$24,MATCH($E121,'[1]2018_commission_structure-Start'!$A$21:$A$24,0),MATCH(Z$1,'[1]2018_commission_structure-Start'!$A$21:$I$21,0)),0)</f>
        <v>0</v>
      </c>
      <c r="AA121" s="28">
        <f t="shared" si="18"/>
        <v>124239.5</v>
      </c>
      <c r="AB121" s="28">
        <f t="shared" si="19"/>
        <v>186642.5</v>
      </c>
    </row>
    <row r="122" spans="1:28" x14ac:dyDescent="0.2">
      <c r="A122" s="25" t="str">
        <f t="shared" si="10"/>
        <v>Shelly Dabs</v>
      </c>
      <c r="B122" s="25">
        <v>9153408497</v>
      </c>
      <c r="C122" s="25" t="s">
        <v>246</v>
      </c>
      <c r="D122" s="25" t="s">
        <v>247</v>
      </c>
      <c r="E122" s="25" t="s">
        <v>10</v>
      </c>
      <c r="F122" s="25">
        <v>96381</v>
      </c>
      <c r="G122" s="25">
        <f>COUNTIF([1]deals_closed!D:D,B122)</f>
        <v>30</v>
      </c>
      <c r="H122" s="26">
        <f>SUMIF([1]deals_closed!D:D,B122,[1]deals_closed!C:C)</f>
        <v>963557</v>
      </c>
      <c r="I122" s="26">
        <f>VLOOKUP(E122,'[1]2018_commission_structure-Start'!$A$22:$I$24,9,FALSE)</f>
        <v>750000</v>
      </c>
      <c r="J122" s="26">
        <f t="shared" si="11"/>
        <v>937500</v>
      </c>
      <c r="K122" s="26">
        <f t="shared" si="12"/>
        <v>1125000</v>
      </c>
      <c r="L122" s="26">
        <f t="shared" si="13"/>
        <v>1500000</v>
      </c>
      <c r="M122" s="27">
        <f t="shared" si="14"/>
        <v>1.2847426666666666</v>
      </c>
      <c r="N122" s="25" t="str">
        <f t="shared" si="15"/>
        <v>125-150%</v>
      </c>
      <c r="O122" s="28">
        <f>MIN(H122,I122)*INDEX('[1]2018_commission_structure-Start'!$A$21:$I$24,MATCH($E122,'[1]2018_commission_structure-Start'!$A$21:$A$24,0),MATCH(O$1,'[1]2018_commission_structure-Start'!$A$21:$I$21,0))</f>
        <v>112500</v>
      </c>
      <c r="P122" s="26">
        <f>IF(H122&gt;I122,MIN(H122-I122,J122-I122)*INDEX('[1]2018_commission_structure-Start'!$A$21:$I$24,MATCH($E122,'[1]2018_commission_structure-Start'!$A$21:$A$24,0), MATCH(P$1,'[1]2018_commission_structure-Start'!$A$21:$I$21,0)),0)</f>
        <v>35625</v>
      </c>
      <c r="Q122" s="26">
        <f>IF($H122&gt;J122,MIN($H122-J122,K122-J122)*INDEX('[1]2018_commission_structure-Start'!$A$21:$I$24,MATCH($E122,'[1]2018_commission_structure-Start'!$A$21:$A$24,0), MATCH(Q$1,'[1]2018_commission_structure-Start'!$A$21:$I$21,0)),0)</f>
        <v>5993.1100000000006</v>
      </c>
      <c r="R122" s="26">
        <f>IF($H122&gt;K122,MIN($H122-K122,L122-K122)*INDEX('[1]2018_commission_structure-Start'!$A$21:$I$24,MATCH($E122,'[1]2018_commission_structure-Start'!$A$21:$A$24,0), MATCH(R$1,'[1]2018_commission_structure-Start'!$A$21:$I$21,0)),0)</f>
        <v>0</v>
      </c>
      <c r="S122" s="26">
        <f>IF(H122&gt;L122,(H122-L122)*INDEX('[1]2018_commission_structure-Start'!$A$21:$I$24,MATCH($E122,'[1]2018_commission_structure-Start'!$A$21:$A$24,0),MATCH(S$1,'[1]2018_commission_structure-Start'!$A$21:$I$21,0)),0)</f>
        <v>0</v>
      </c>
      <c r="T122" s="28">
        <f t="shared" si="16"/>
        <v>154118.10999999999</v>
      </c>
      <c r="U122" s="28">
        <f t="shared" si="17"/>
        <v>250499.11</v>
      </c>
      <c r="V122" s="28">
        <f>MIN(H122,I122)*INDEX('[1]2018_commission_structure-Start'!$A$15:$J$18,MATCH($E122,'[1]2018_commission_structure-Start'!$A$15:$A$18,0),MATCH(V$1,'[1]2018_commission_structure-Start'!$A$15:$J$15,0))</f>
        <v>112500</v>
      </c>
      <c r="W122" s="26">
        <f>IF($H122&gt;I122,MIN($H122-I122,J122-I122)*INDEX('[1]2018_commission_structure-Start'!$A$15:$J$18,MATCH($E122,'[1]2018_commission_structure-Start'!$A$15:$A$18,0),MATCH(W$1,'[1]2018_commission_structure-Start'!$A$15:$J$15,0)),0)</f>
        <v>41250</v>
      </c>
      <c r="X122" s="26">
        <f>IF($H122&gt;J122,MIN($H122-J122,K122-J122)*INDEX('[1]2018_commission_structure-Start'!$A$15:$J$18,MATCH($E122,'[1]2018_commission_structure-Start'!$A$15:$A$18,0),MATCH(X$1,'[1]2018_commission_structure-Start'!$A$15:$J$15,0)),0)</f>
        <v>6514.25</v>
      </c>
      <c r="Y122" s="26">
        <f>IF($H122&gt;K122,MIN($H122-K122,L122-K122)*INDEX('[1]2018_commission_structure-Start'!$A$15:$J$18,MATCH($E122,'[1]2018_commission_structure-Start'!$A$15:$A$18,0),MATCH(Y$1,'[1]2018_commission_structure-Start'!$A$15:$J$15,0)),0)</f>
        <v>0</v>
      </c>
      <c r="Z122" s="26">
        <f>IF(H122&gt;L122,(H122-L122)*INDEX('[1]2018_commission_structure-Start'!$A$21:$I$24,MATCH($E122,'[1]2018_commission_structure-Start'!$A$21:$A$24,0),MATCH(Z$1,'[1]2018_commission_structure-Start'!$A$21:$I$21,0)),0)</f>
        <v>0</v>
      </c>
      <c r="AA122" s="28">
        <f t="shared" si="18"/>
        <v>160264.25</v>
      </c>
      <c r="AB122" s="28">
        <f t="shared" si="19"/>
        <v>256645.25</v>
      </c>
    </row>
    <row r="123" spans="1:28" x14ac:dyDescent="0.2">
      <c r="A123" s="25" t="str">
        <f t="shared" si="10"/>
        <v>Osmond Bayfield</v>
      </c>
      <c r="B123" s="25">
        <v>274599287</v>
      </c>
      <c r="C123" s="25" t="s">
        <v>248</v>
      </c>
      <c r="D123" s="25" t="s">
        <v>249</v>
      </c>
      <c r="E123" s="25" t="s">
        <v>29</v>
      </c>
      <c r="F123" s="25">
        <v>79938</v>
      </c>
      <c r="G123" s="25">
        <f>COUNTIF([1]deals_closed!D:D,B123)</f>
        <v>22</v>
      </c>
      <c r="H123" s="26">
        <f>SUMIF([1]deals_closed!D:D,B123,[1]deals_closed!C:C)</f>
        <v>876505</v>
      </c>
      <c r="I123" s="26">
        <f>VLOOKUP(E123,'[1]2018_commission_structure-Start'!$A$22:$I$24,9,FALSE)</f>
        <v>600000</v>
      </c>
      <c r="J123" s="26">
        <f t="shared" si="11"/>
        <v>750000</v>
      </c>
      <c r="K123" s="26">
        <f t="shared" si="12"/>
        <v>900000</v>
      </c>
      <c r="L123" s="26">
        <f t="shared" si="13"/>
        <v>1200000</v>
      </c>
      <c r="M123" s="27">
        <f t="shared" si="14"/>
        <v>1.4608416666666666</v>
      </c>
      <c r="N123" s="25" t="str">
        <f t="shared" si="15"/>
        <v>125-150%</v>
      </c>
      <c r="O123" s="28">
        <f>MIN(H123,I123)*INDEX('[1]2018_commission_structure-Start'!$A$21:$I$24,MATCH($E123,'[1]2018_commission_structure-Start'!$A$21:$A$24,0),MATCH(O$1,'[1]2018_commission_structure-Start'!$A$21:$I$21,0))</f>
        <v>78000</v>
      </c>
      <c r="P123" s="26">
        <f>IF(H123&gt;I123,MIN(H123-I123,J123-I123)*INDEX('[1]2018_commission_structure-Start'!$A$21:$I$24,MATCH($E123,'[1]2018_commission_structure-Start'!$A$21:$A$24,0), MATCH(P$1,'[1]2018_commission_structure-Start'!$A$21:$I$21,0)),0)</f>
        <v>25500.000000000004</v>
      </c>
      <c r="Q123" s="26">
        <f>IF($H123&gt;J123,MIN($H123-J123,K123-J123)*INDEX('[1]2018_commission_structure-Start'!$A$21:$I$24,MATCH($E123,'[1]2018_commission_structure-Start'!$A$21:$A$24,0), MATCH(Q$1,'[1]2018_commission_structure-Start'!$A$21:$I$21,0)),0)</f>
        <v>26566.05</v>
      </c>
      <c r="R123" s="26">
        <f>IF($H123&gt;K123,MIN($H123-K123,L123-K123)*INDEX('[1]2018_commission_structure-Start'!$A$21:$I$24,MATCH($E123,'[1]2018_commission_structure-Start'!$A$21:$A$24,0), MATCH(R$1,'[1]2018_commission_structure-Start'!$A$21:$I$21,0)),0)</f>
        <v>0</v>
      </c>
      <c r="S123" s="26">
        <f>IF(H123&gt;L123,(H123-L123)*INDEX('[1]2018_commission_structure-Start'!$A$21:$I$24,MATCH($E123,'[1]2018_commission_structure-Start'!$A$21:$A$24,0),MATCH(S$1,'[1]2018_commission_structure-Start'!$A$21:$I$21,0)),0)</f>
        <v>0</v>
      </c>
      <c r="T123" s="28">
        <f t="shared" si="16"/>
        <v>130066.05</v>
      </c>
      <c r="U123" s="28">
        <f t="shared" si="17"/>
        <v>210004.05</v>
      </c>
      <c r="V123" s="28">
        <f>MIN(H123,I123)*INDEX('[1]2018_commission_structure-Start'!$A$15:$J$18,MATCH($E123,'[1]2018_commission_structure-Start'!$A$15:$A$18,0),MATCH(V$1,'[1]2018_commission_structure-Start'!$A$15:$J$15,0))</f>
        <v>90000</v>
      </c>
      <c r="W123" s="26">
        <f>IF($H123&gt;I123,MIN($H123-I123,J123-I123)*INDEX('[1]2018_commission_structure-Start'!$A$15:$J$18,MATCH($E123,'[1]2018_commission_structure-Start'!$A$15:$A$18,0),MATCH(W$1,'[1]2018_commission_structure-Start'!$A$15:$J$15,0)),0)</f>
        <v>27000</v>
      </c>
      <c r="X123" s="26">
        <f>IF($H123&gt;J123,MIN($H123-J123,K123-J123)*INDEX('[1]2018_commission_structure-Start'!$A$15:$J$18,MATCH($E123,'[1]2018_commission_structure-Start'!$A$15:$A$18,0),MATCH(X$1,'[1]2018_commission_structure-Start'!$A$15:$J$15,0)),0)</f>
        <v>31626.25</v>
      </c>
      <c r="Y123" s="26">
        <f>IF($H123&gt;K123,MIN($H123-K123,L123-K123)*INDEX('[1]2018_commission_structure-Start'!$A$15:$J$18,MATCH($E123,'[1]2018_commission_structure-Start'!$A$15:$A$18,0),MATCH(Y$1,'[1]2018_commission_structure-Start'!$A$15:$J$15,0)),0)</f>
        <v>0</v>
      </c>
      <c r="Z123" s="26">
        <f>IF(H123&gt;L123,(H123-L123)*INDEX('[1]2018_commission_structure-Start'!$A$21:$I$24,MATCH($E123,'[1]2018_commission_structure-Start'!$A$21:$A$24,0),MATCH(Z$1,'[1]2018_commission_structure-Start'!$A$21:$I$21,0)),0)</f>
        <v>0</v>
      </c>
      <c r="AA123" s="28">
        <f t="shared" si="18"/>
        <v>148626.25</v>
      </c>
      <c r="AB123" s="28">
        <f t="shared" si="19"/>
        <v>228564.25</v>
      </c>
    </row>
    <row r="124" spans="1:28" x14ac:dyDescent="0.2">
      <c r="A124" s="25" t="str">
        <f t="shared" si="10"/>
        <v>Prentiss Lockery</v>
      </c>
      <c r="B124" s="25">
        <v>9317454674</v>
      </c>
      <c r="C124" s="25" t="s">
        <v>250</v>
      </c>
      <c r="D124" s="25" t="s">
        <v>251</v>
      </c>
      <c r="E124" s="25" t="s">
        <v>7</v>
      </c>
      <c r="F124" s="25">
        <v>33116</v>
      </c>
      <c r="G124" s="25">
        <f>COUNTIF([1]deals_closed!D:D,B124)</f>
        <v>15</v>
      </c>
      <c r="H124" s="26">
        <f>SUMIF([1]deals_closed!D:D,B124,[1]deals_closed!C:C)</f>
        <v>543471</v>
      </c>
      <c r="I124" s="26">
        <f>VLOOKUP(E124,'[1]2018_commission_structure-Start'!$A$22:$I$24,9,FALSE)</f>
        <v>500000</v>
      </c>
      <c r="J124" s="26">
        <f t="shared" si="11"/>
        <v>625000</v>
      </c>
      <c r="K124" s="26">
        <f t="shared" si="12"/>
        <v>750000</v>
      </c>
      <c r="L124" s="26">
        <f t="shared" si="13"/>
        <v>1000000</v>
      </c>
      <c r="M124" s="27">
        <f t="shared" si="14"/>
        <v>1.0869420000000001</v>
      </c>
      <c r="N124" s="25" t="str">
        <f t="shared" si="15"/>
        <v>100-125%</v>
      </c>
      <c r="O124" s="28">
        <f>MIN(H124,I124)*INDEX('[1]2018_commission_structure-Start'!$A$21:$I$24,MATCH($E124,'[1]2018_commission_structure-Start'!$A$21:$A$24,0),MATCH(O$1,'[1]2018_commission_structure-Start'!$A$21:$I$21,0))</f>
        <v>50000</v>
      </c>
      <c r="P124" s="26">
        <f>IF(H124&gt;I124,MIN(H124-I124,J124-I124)*INDEX('[1]2018_commission_structure-Start'!$A$21:$I$24,MATCH($E124,'[1]2018_commission_structure-Start'!$A$21:$A$24,0), MATCH(P$1,'[1]2018_commission_structure-Start'!$A$21:$I$21,0)),0)</f>
        <v>6520.65</v>
      </c>
      <c r="Q124" s="26">
        <f>IF($H124&gt;J124,MIN($H124-J124,K124-J124)*INDEX('[1]2018_commission_structure-Start'!$A$21:$I$24,MATCH($E124,'[1]2018_commission_structure-Start'!$A$21:$A$24,0), MATCH(Q$1,'[1]2018_commission_structure-Start'!$A$21:$I$21,0)),0)</f>
        <v>0</v>
      </c>
      <c r="R124" s="26">
        <f>IF($H124&gt;K124,MIN($H124-K124,L124-K124)*INDEX('[1]2018_commission_structure-Start'!$A$21:$I$24,MATCH($E124,'[1]2018_commission_structure-Start'!$A$21:$A$24,0), MATCH(R$1,'[1]2018_commission_structure-Start'!$A$21:$I$21,0)),0)</f>
        <v>0</v>
      </c>
      <c r="S124" s="26">
        <f>IF(H124&gt;L124,(H124-L124)*INDEX('[1]2018_commission_structure-Start'!$A$21:$I$24,MATCH($E124,'[1]2018_commission_structure-Start'!$A$21:$A$24,0),MATCH(S$1,'[1]2018_commission_structure-Start'!$A$21:$I$21,0)),0)</f>
        <v>0</v>
      </c>
      <c r="T124" s="28">
        <f t="shared" si="16"/>
        <v>56520.65</v>
      </c>
      <c r="U124" s="28">
        <f t="shared" si="17"/>
        <v>89636.65</v>
      </c>
      <c r="V124" s="28">
        <f>MIN(H124,I124)*INDEX('[1]2018_commission_structure-Start'!$A$15:$J$18,MATCH($E124,'[1]2018_commission_structure-Start'!$A$15:$A$18,0),MATCH(V$1,'[1]2018_commission_structure-Start'!$A$15:$J$15,0))</f>
        <v>60000</v>
      </c>
      <c r="W124" s="26">
        <f>IF($H124&gt;I124,MIN($H124-I124,J124-I124)*INDEX('[1]2018_commission_structure-Start'!$A$15:$J$18,MATCH($E124,'[1]2018_commission_structure-Start'!$A$15:$A$18,0),MATCH(W$1,'[1]2018_commission_structure-Start'!$A$15:$J$15,0)),0)</f>
        <v>7390.0700000000006</v>
      </c>
      <c r="X124" s="26">
        <f>IF($H124&gt;J124,MIN($H124-J124,K124-J124)*INDEX('[1]2018_commission_structure-Start'!$A$15:$J$18,MATCH($E124,'[1]2018_commission_structure-Start'!$A$15:$A$18,0),MATCH(X$1,'[1]2018_commission_structure-Start'!$A$15:$J$15,0)),0)</f>
        <v>0</v>
      </c>
      <c r="Y124" s="26">
        <f>IF($H124&gt;K124,MIN($H124-K124,L124-K124)*INDEX('[1]2018_commission_structure-Start'!$A$15:$J$18,MATCH($E124,'[1]2018_commission_structure-Start'!$A$15:$A$18,0),MATCH(Y$1,'[1]2018_commission_structure-Start'!$A$15:$J$15,0)),0)</f>
        <v>0</v>
      </c>
      <c r="Z124" s="26">
        <f>IF(H124&gt;L124,(H124-L124)*INDEX('[1]2018_commission_structure-Start'!$A$21:$I$24,MATCH($E124,'[1]2018_commission_structure-Start'!$A$21:$A$24,0),MATCH(Z$1,'[1]2018_commission_structure-Start'!$A$21:$I$21,0)),0)</f>
        <v>0</v>
      </c>
      <c r="AA124" s="28">
        <f t="shared" si="18"/>
        <v>67390.070000000007</v>
      </c>
      <c r="AB124" s="28">
        <f t="shared" si="19"/>
        <v>100506.07</v>
      </c>
    </row>
    <row r="125" spans="1:28" x14ac:dyDescent="0.2">
      <c r="A125" s="25" t="str">
        <f t="shared" si="10"/>
        <v>Bobette Advani</v>
      </c>
      <c r="B125" s="25">
        <v>5779075530</v>
      </c>
      <c r="C125" s="25" t="s">
        <v>252</v>
      </c>
      <c r="D125" s="25" t="s">
        <v>253</v>
      </c>
      <c r="E125" s="25" t="s">
        <v>7</v>
      </c>
      <c r="F125" s="25">
        <v>41802</v>
      </c>
      <c r="G125" s="25">
        <f>COUNTIF([1]deals_closed!D:D,B125)</f>
        <v>25</v>
      </c>
      <c r="H125" s="26">
        <f>SUMIF([1]deals_closed!D:D,B125,[1]deals_closed!C:C)</f>
        <v>919261</v>
      </c>
      <c r="I125" s="26">
        <f>VLOOKUP(E125,'[1]2018_commission_structure-Start'!$A$22:$I$24,9,FALSE)</f>
        <v>500000</v>
      </c>
      <c r="J125" s="26">
        <f t="shared" si="11"/>
        <v>625000</v>
      </c>
      <c r="K125" s="26">
        <f t="shared" si="12"/>
        <v>750000</v>
      </c>
      <c r="L125" s="26">
        <f t="shared" si="13"/>
        <v>1000000</v>
      </c>
      <c r="M125" s="27">
        <f t="shared" si="14"/>
        <v>1.838522</v>
      </c>
      <c r="N125" s="25" t="str">
        <f t="shared" si="15"/>
        <v>150-200%</v>
      </c>
      <c r="O125" s="28">
        <f>MIN(H125,I125)*INDEX('[1]2018_commission_structure-Start'!$A$21:$I$24,MATCH($E125,'[1]2018_commission_structure-Start'!$A$21:$A$24,0),MATCH(O$1,'[1]2018_commission_structure-Start'!$A$21:$I$21,0))</f>
        <v>50000</v>
      </c>
      <c r="P125" s="26">
        <f>IF(H125&gt;I125,MIN(H125-I125,J125-I125)*INDEX('[1]2018_commission_structure-Start'!$A$21:$I$24,MATCH($E125,'[1]2018_commission_structure-Start'!$A$21:$A$24,0), MATCH(P$1,'[1]2018_commission_structure-Start'!$A$21:$I$21,0)),0)</f>
        <v>18750</v>
      </c>
      <c r="Q125" s="26">
        <f>IF($H125&gt;J125,MIN($H125-J125,K125-J125)*INDEX('[1]2018_commission_structure-Start'!$A$21:$I$24,MATCH($E125,'[1]2018_commission_structure-Start'!$A$21:$A$24,0), MATCH(Q$1,'[1]2018_commission_structure-Start'!$A$21:$I$21,0)),0)</f>
        <v>22500</v>
      </c>
      <c r="R125" s="26">
        <f>IF($H125&gt;K125,MIN($H125-K125,L125-K125)*INDEX('[1]2018_commission_structure-Start'!$A$21:$I$24,MATCH($E125,'[1]2018_commission_structure-Start'!$A$21:$A$24,0), MATCH(R$1,'[1]2018_commission_structure-Start'!$A$21:$I$21,0)),0)</f>
        <v>37237.42</v>
      </c>
      <c r="S125" s="26">
        <f>IF(H125&gt;L125,(H125-L125)*INDEX('[1]2018_commission_structure-Start'!$A$21:$I$24,MATCH($E125,'[1]2018_commission_structure-Start'!$A$21:$A$24,0),MATCH(S$1,'[1]2018_commission_structure-Start'!$A$21:$I$21,0)),0)</f>
        <v>0</v>
      </c>
      <c r="T125" s="28">
        <f t="shared" si="16"/>
        <v>128487.42</v>
      </c>
      <c r="U125" s="28">
        <f t="shared" si="17"/>
        <v>170289.41999999998</v>
      </c>
      <c r="V125" s="28">
        <f>MIN(H125,I125)*INDEX('[1]2018_commission_structure-Start'!$A$15:$J$18,MATCH($E125,'[1]2018_commission_structure-Start'!$A$15:$A$18,0),MATCH(V$1,'[1]2018_commission_structure-Start'!$A$15:$J$15,0))</f>
        <v>60000</v>
      </c>
      <c r="W125" s="26">
        <f>IF($H125&gt;I125,MIN($H125-I125,J125-I125)*INDEX('[1]2018_commission_structure-Start'!$A$15:$J$18,MATCH($E125,'[1]2018_commission_structure-Start'!$A$15:$A$18,0),MATCH(W$1,'[1]2018_commission_structure-Start'!$A$15:$J$15,0)),0)</f>
        <v>21250</v>
      </c>
      <c r="X125" s="26">
        <f>IF($H125&gt;J125,MIN($H125-J125,K125-J125)*INDEX('[1]2018_commission_structure-Start'!$A$15:$J$18,MATCH($E125,'[1]2018_commission_structure-Start'!$A$15:$A$18,0),MATCH(X$1,'[1]2018_commission_structure-Start'!$A$15:$J$15,0)),0)</f>
        <v>25000</v>
      </c>
      <c r="Y125" s="26">
        <f>IF($H125&gt;K125,MIN($H125-K125,L125-K125)*INDEX('[1]2018_commission_structure-Start'!$A$15:$J$18,MATCH($E125,'[1]2018_commission_structure-Start'!$A$15:$A$18,0),MATCH(Y$1,'[1]2018_commission_structure-Start'!$A$15:$J$15,0)),0)</f>
        <v>37237.42</v>
      </c>
      <c r="Z125" s="26">
        <f>IF(H125&gt;L125,(H125-L125)*INDEX('[1]2018_commission_structure-Start'!$A$21:$I$24,MATCH($E125,'[1]2018_commission_structure-Start'!$A$21:$A$24,0),MATCH(Z$1,'[1]2018_commission_structure-Start'!$A$21:$I$21,0)),0)</f>
        <v>0</v>
      </c>
      <c r="AA125" s="28">
        <f t="shared" si="18"/>
        <v>143487.41999999998</v>
      </c>
      <c r="AB125" s="28">
        <f t="shared" si="19"/>
        <v>185289.41999999998</v>
      </c>
    </row>
    <row r="126" spans="1:28" x14ac:dyDescent="0.2">
      <c r="A126" s="25" t="str">
        <f t="shared" si="10"/>
        <v>Gradey Frazier</v>
      </c>
      <c r="B126" s="25">
        <v>4472356473</v>
      </c>
      <c r="C126" s="25" t="s">
        <v>254</v>
      </c>
      <c r="D126" s="25" t="s">
        <v>255</v>
      </c>
      <c r="E126" s="25" t="s">
        <v>10</v>
      </c>
      <c r="F126" s="25">
        <v>79672</v>
      </c>
      <c r="G126" s="25">
        <f>COUNTIF([1]deals_closed!D:D,B126)</f>
        <v>17</v>
      </c>
      <c r="H126" s="26">
        <f>SUMIF([1]deals_closed!D:D,B126,[1]deals_closed!C:C)</f>
        <v>609192</v>
      </c>
      <c r="I126" s="26">
        <f>VLOOKUP(E126,'[1]2018_commission_structure-Start'!$A$22:$I$24,9,FALSE)</f>
        <v>750000</v>
      </c>
      <c r="J126" s="26">
        <f t="shared" si="11"/>
        <v>937500</v>
      </c>
      <c r="K126" s="26">
        <f t="shared" si="12"/>
        <v>1125000</v>
      </c>
      <c r="L126" s="26">
        <f t="shared" si="13"/>
        <v>1500000</v>
      </c>
      <c r="M126" s="27">
        <f t="shared" si="14"/>
        <v>0.81225599999999998</v>
      </c>
      <c r="N126" s="25" t="str">
        <f t="shared" si="15"/>
        <v>0-100%</v>
      </c>
      <c r="O126" s="28">
        <f>MIN(H126,I126)*INDEX('[1]2018_commission_structure-Start'!$A$21:$I$24,MATCH($E126,'[1]2018_commission_structure-Start'!$A$21:$A$24,0),MATCH(O$1,'[1]2018_commission_structure-Start'!$A$21:$I$21,0))</f>
        <v>91378.8</v>
      </c>
      <c r="P126" s="26">
        <f>IF(H126&gt;I126,MIN(H126-I126,J126-I126)*INDEX('[1]2018_commission_structure-Start'!$A$21:$I$24,MATCH($E126,'[1]2018_commission_structure-Start'!$A$21:$A$24,0), MATCH(P$1,'[1]2018_commission_structure-Start'!$A$21:$I$21,0)),0)</f>
        <v>0</v>
      </c>
      <c r="Q126" s="26">
        <f>IF($H126&gt;J126,MIN($H126-J126,K126-J126)*INDEX('[1]2018_commission_structure-Start'!$A$21:$I$24,MATCH($E126,'[1]2018_commission_structure-Start'!$A$21:$A$24,0), MATCH(Q$1,'[1]2018_commission_structure-Start'!$A$21:$I$21,0)),0)</f>
        <v>0</v>
      </c>
      <c r="R126" s="26">
        <f>IF($H126&gt;K126,MIN($H126-K126,L126-K126)*INDEX('[1]2018_commission_structure-Start'!$A$21:$I$24,MATCH($E126,'[1]2018_commission_structure-Start'!$A$21:$A$24,0), MATCH(R$1,'[1]2018_commission_structure-Start'!$A$21:$I$21,0)),0)</f>
        <v>0</v>
      </c>
      <c r="S126" s="26">
        <f>IF(H126&gt;L126,(H126-L126)*INDEX('[1]2018_commission_structure-Start'!$A$21:$I$24,MATCH($E126,'[1]2018_commission_structure-Start'!$A$21:$A$24,0),MATCH(S$1,'[1]2018_commission_structure-Start'!$A$21:$I$21,0)),0)</f>
        <v>0</v>
      </c>
      <c r="T126" s="28">
        <f t="shared" si="16"/>
        <v>91378.8</v>
      </c>
      <c r="U126" s="28">
        <f t="shared" si="17"/>
        <v>171050.8</v>
      </c>
      <c r="V126" s="28">
        <f>MIN(H126,I126)*INDEX('[1]2018_commission_structure-Start'!$A$15:$J$18,MATCH($E126,'[1]2018_commission_structure-Start'!$A$15:$A$18,0),MATCH(V$1,'[1]2018_commission_structure-Start'!$A$15:$J$15,0))</f>
        <v>91378.8</v>
      </c>
      <c r="W126" s="26">
        <f>IF($H126&gt;I126,MIN($H126-I126,J126-I126)*INDEX('[1]2018_commission_structure-Start'!$A$15:$J$18,MATCH($E126,'[1]2018_commission_structure-Start'!$A$15:$A$18,0),MATCH(W$1,'[1]2018_commission_structure-Start'!$A$15:$J$15,0)),0)</f>
        <v>0</v>
      </c>
      <c r="X126" s="26">
        <f>IF($H126&gt;J126,MIN($H126-J126,K126-J126)*INDEX('[1]2018_commission_structure-Start'!$A$15:$J$18,MATCH($E126,'[1]2018_commission_structure-Start'!$A$15:$A$18,0),MATCH(X$1,'[1]2018_commission_structure-Start'!$A$15:$J$15,0)),0)</f>
        <v>0</v>
      </c>
      <c r="Y126" s="26">
        <f>IF($H126&gt;K126,MIN($H126-K126,L126-K126)*INDEX('[1]2018_commission_structure-Start'!$A$15:$J$18,MATCH($E126,'[1]2018_commission_structure-Start'!$A$15:$A$18,0),MATCH(Y$1,'[1]2018_commission_structure-Start'!$A$15:$J$15,0)),0)</f>
        <v>0</v>
      </c>
      <c r="Z126" s="26">
        <f>IF(H126&gt;L126,(H126-L126)*INDEX('[1]2018_commission_structure-Start'!$A$21:$I$24,MATCH($E126,'[1]2018_commission_structure-Start'!$A$21:$A$24,0),MATCH(Z$1,'[1]2018_commission_structure-Start'!$A$21:$I$21,0)),0)</f>
        <v>0</v>
      </c>
      <c r="AA126" s="28">
        <f t="shared" si="18"/>
        <v>91378.8</v>
      </c>
      <c r="AB126" s="28">
        <f t="shared" si="19"/>
        <v>171050.8</v>
      </c>
    </row>
    <row r="127" spans="1:28" x14ac:dyDescent="0.2">
      <c r="A127" s="25" t="str">
        <f t="shared" si="10"/>
        <v>Marty Denson</v>
      </c>
      <c r="B127" s="25">
        <v>9963057691</v>
      </c>
      <c r="C127" s="25" t="s">
        <v>256</v>
      </c>
      <c r="D127" s="25" t="s">
        <v>257</v>
      </c>
      <c r="E127" s="25" t="s">
        <v>29</v>
      </c>
      <c r="F127" s="25">
        <v>64506</v>
      </c>
      <c r="G127" s="25">
        <f>COUNTIF([1]deals_closed!D:D,B127)</f>
        <v>17</v>
      </c>
      <c r="H127" s="26">
        <f>SUMIF([1]deals_closed!D:D,B127,[1]deals_closed!C:C)</f>
        <v>637475</v>
      </c>
      <c r="I127" s="26">
        <f>VLOOKUP(E127,'[1]2018_commission_structure-Start'!$A$22:$I$24,9,FALSE)</f>
        <v>600000</v>
      </c>
      <c r="J127" s="26">
        <f t="shared" si="11"/>
        <v>750000</v>
      </c>
      <c r="K127" s="26">
        <f t="shared" si="12"/>
        <v>900000</v>
      </c>
      <c r="L127" s="26">
        <f t="shared" si="13"/>
        <v>1200000</v>
      </c>
      <c r="M127" s="27">
        <f t="shared" si="14"/>
        <v>1.0624583333333333</v>
      </c>
      <c r="N127" s="25" t="str">
        <f t="shared" si="15"/>
        <v>100-125%</v>
      </c>
      <c r="O127" s="28">
        <f>MIN(H127,I127)*INDEX('[1]2018_commission_structure-Start'!$A$21:$I$24,MATCH($E127,'[1]2018_commission_structure-Start'!$A$21:$A$24,0),MATCH(O$1,'[1]2018_commission_structure-Start'!$A$21:$I$21,0))</f>
        <v>78000</v>
      </c>
      <c r="P127" s="26">
        <f>IF(H127&gt;I127,MIN(H127-I127,J127-I127)*INDEX('[1]2018_commission_structure-Start'!$A$21:$I$24,MATCH($E127,'[1]2018_commission_structure-Start'!$A$21:$A$24,0), MATCH(P$1,'[1]2018_commission_structure-Start'!$A$21:$I$21,0)),0)</f>
        <v>6370.7500000000009</v>
      </c>
      <c r="Q127" s="26">
        <f>IF($H127&gt;J127,MIN($H127-J127,K127-J127)*INDEX('[1]2018_commission_structure-Start'!$A$21:$I$24,MATCH($E127,'[1]2018_commission_structure-Start'!$A$21:$A$24,0), MATCH(Q$1,'[1]2018_commission_structure-Start'!$A$21:$I$21,0)),0)</f>
        <v>0</v>
      </c>
      <c r="R127" s="26">
        <f>IF($H127&gt;K127,MIN($H127-K127,L127-K127)*INDEX('[1]2018_commission_structure-Start'!$A$21:$I$24,MATCH($E127,'[1]2018_commission_structure-Start'!$A$21:$A$24,0), MATCH(R$1,'[1]2018_commission_structure-Start'!$A$21:$I$21,0)),0)</f>
        <v>0</v>
      </c>
      <c r="S127" s="26">
        <f>IF(H127&gt;L127,(H127-L127)*INDEX('[1]2018_commission_structure-Start'!$A$21:$I$24,MATCH($E127,'[1]2018_commission_structure-Start'!$A$21:$A$24,0),MATCH(S$1,'[1]2018_commission_structure-Start'!$A$21:$I$21,0)),0)</f>
        <v>0</v>
      </c>
      <c r="T127" s="28">
        <f t="shared" si="16"/>
        <v>84370.75</v>
      </c>
      <c r="U127" s="28">
        <f t="shared" si="17"/>
        <v>148876.75</v>
      </c>
      <c r="V127" s="28">
        <f>MIN(H127,I127)*INDEX('[1]2018_commission_structure-Start'!$A$15:$J$18,MATCH($E127,'[1]2018_commission_structure-Start'!$A$15:$A$18,0),MATCH(V$1,'[1]2018_commission_structure-Start'!$A$15:$J$15,0))</f>
        <v>90000</v>
      </c>
      <c r="W127" s="26">
        <f>IF($H127&gt;I127,MIN($H127-I127,J127-I127)*INDEX('[1]2018_commission_structure-Start'!$A$15:$J$18,MATCH($E127,'[1]2018_commission_structure-Start'!$A$15:$A$18,0),MATCH(W$1,'[1]2018_commission_structure-Start'!$A$15:$J$15,0)),0)</f>
        <v>6745.5</v>
      </c>
      <c r="X127" s="26">
        <f>IF($H127&gt;J127,MIN($H127-J127,K127-J127)*INDEX('[1]2018_commission_structure-Start'!$A$15:$J$18,MATCH($E127,'[1]2018_commission_structure-Start'!$A$15:$A$18,0),MATCH(X$1,'[1]2018_commission_structure-Start'!$A$15:$J$15,0)),0)</f>
        <v>0</v>
      </c>
      <c r="Y127" s="26">
        <f>IF($H127&gt;K127,MIN($H127-K127,L127-K127)*INDEX('[1]2018_commission_structure-Start'!$A$15:$J$18,MATCH($E127,'[1]2018_commission_structure-Start'!$A$15:$A$18,0),MATCH(Y$1,'[1]2018_commission_structure-Start'!$A$15:$J$15,0)),0)</f>
        <v>0</v>
      </c>
      <c r="Z127" s="26">
        <f>IF(H127&gt;L127,(H127-L127)*INDEX('[1]2018_commission_structure-Start'!$A$21:$I$24,MATCH($E127,'[1]2018_commission_structure-Start'!$A$21:$A$24,0),MATCH(Z$1,'[1]2018_commission_structure-Start'!$A$21:$I$21,0)),0)</f>
        <v>0</v>
      </c>
      <c r="AA127" s="28">
        <f t="shared" si="18"/>
        <v>96745.5</v>
      </c>
      <c r="AB127" s="28">
        <f t="shared" si="19"/>
        <v>161251.5</v>
      </c>
    </row>
    <row r="128" spans="1:28" x14ac:dyDescent="0.2">
      <c r="A128" s="25" t="str">
        <f t="shared" si="10"/>
        <v>Lucita Edington</v>
      </c>
      <c r="B128" s="25">
        <v>6041314951</v>
      </c>
      <c r="C128" s="25" t="s">
        <v>258</v>
      </c>
      <c r="D128" s="25" t="s">
        <v>259</v>
      </c>
      <c r="E128" s="25" t="s">
        <v>29</v>
      </c>
      <c r="F128" s="25">
        <v>76999</v>
      </c>
      <c r="G128" s="25">
        <f>COUNTIF([1]deals_closed!D:D,B128)</f>
        <v>23</v>
      </c>
      <c r="H128" s="26">
        <f>SUMIF([1]deals_closed!D:D,B128,[1]deals_closed!C:C)</f>
        <v>876325</v>
      </c>
      <c r="I128" s="26">
        <f>VLOOKUP(E128,'[1]2018_commission_structure-Start'!$A$22:$I$24,9,FALSE)</f>
        <v>600000</v>
      </c>
      <c r="J128" s="26">
        <f t="shared" si="11"/>
        <v>750000</v>
      </c>
      <c r="K128" s="26">
        <f t="shared" si="12"/>
        <v>900000</v>
      </c>
      <c r="L128" s="26">
        <f t="shared" si="13"/>
        <v>1200000</v>
      </c>
      <c r="M128" s="27">
        <f t="shared" si="14"/>
        <v>1.4605416666666666</v>
      </c>
      <c r="N128" s="25" t="str">
        <f t="shared" si="15"/>
        <v>125-150%</v>
      </c>
      <c r="O128" s="28">
        <f>MIN(H128,I128)*INDEX('[1]2018_commission_structure-Start'!$A$21:$I$24,MATCH($E128,'[1]2018_commission_structure-Start'!$A$21:$A$24,0),MATCH(O$1,'[1]2018_commission_structure-Start'!$A$21:$I$21,0))</f>
        <v>78000</v>
      </c>
      <c r="P128" s="26">
        <f>IF(H128&gt;I128,MIN(H128-I128,J128-I128)*INDEX('[1]2018_commission_structure-Start'!$A$21:$I$24,MATCH($E128,'[1]2018_commission_structure-Start'!$A$21:$A$24,0), MATCH(P$1,'[1]2018_commission_structure-Start'!$A$21:$I$21,0)),0)</f>
        <v>25500.000000000004</v>
      </c>
      <c r="Q128" s="26">
        <f>IF($H128&gt;J128,MIN($H128-J128,K128-J128)*INDEX('[1]2018_commission_structure-Start'!$A$21:$I$24,MATCH($E128,'[1]2018_commission_structure-Start'!$A$21:$A$24,0), MATCH(Q$1,'[1]2018_commission_structure-Start'!$A$21:$I$21,0)),0)</f>
        <v>26528.25</v>
      </c>
      <c r="R128" s="26">
        <f>IF($H128&gt;K128,MIN($H128-K128,L128-K128)*INDEX('[1]2018_commission_structure-Start'!$A$21:$I$24,MATCH($E128,'[1]2018_commission_structure-Start'!$A$21:$A$24,0), MATCH(R$1,'[1]2018_commission_structure-Start'!$A$21:$I$21,0)),0)</f>
        <v>0</v>
      </c>
      <c r="S128" s="26">
        <f>IF(H128&gt;L128,(H128-L128)*INDEX('[1]2018_commission_structure-Start'!$A$21:$I$24,MATCH($E128,'[1]2018_commission_structure-Start'!$A$21:$A$24,0),MATCH(S$1,'[1]2018_commission_structure-Start'!$A$21:$I$21,0)),0)</f>
        <v>0</v>
      </c>
      <c r="T128" s="28">
        <f t="shared" si="16"/>
        <v>130028.25</v>
      </c>
      <c r="U128" s="28">
        <f t="shared" si="17"/>
        <v>207027.25</v>
      </c>
      <c r="V128" s="28">
        <f>MIN(H128,I128)*INDEX('[1]2018_commission_structure-Start'!$A$15:$J$18,MATCH($E128,'[1]2018_commission_structure-Start'!$A$15:$A$18,0),MATCH(V$1,'[1]2018_commission_structure-Start'!$A$15:$J$15,0))</f>
        <v>90000</v>
      </c>
      <c r="W128" s="26">
        <f>IF($H128&gt;I128,MIN($H128-I128,J128-I128)*INDEX('[1]2018_commission_structure-Start'!$A$15:$J$18,MATCH($E128,'[1]2018_commission_structure-Start'!$A$15:$A$18,0),MATCH(W$1,'[1]2018_commission_structure-Start'!$A$15:$J$15,0)),0)</f>
        <v>27000</v>
      </c>
      <c r="X128" s="26">
        <f>IF($H128&gt;J128,MIN($H128-J128,K128-J128)*INDEX('[1]2018_commission_structure-Start'!$A$15:$J$18,MATCH($E128,'[1]2018_commission_structure-Start'!$A$15:$A$18,0),MATCH(X$1,'[1]2018_commission_structure-Start'!$A$15:$J$15,0)),0)</f>
        <v>31581.25</v>
      </c>
      <c r="Y128" s="26">
        <f>IF($H128&gt;K128,MIN($H128-K128,L128-K128)*INDEX('[1]2018_commission_structure-Start'!$A$15:$J$18,MATCH($E128,'[1]2018_commission_structure-Start'!$A$15:$A$18,0),MATCH(Y$1,'[1]2018_commission_structure-Start'!$A$15:$J$15,0)),0)</f>
        <v>0</v>
      </c>
      <c r="Z128" s="26">
        <f>IF(H128&gt;L128,(H128-L128)*INDEX('[1]2018_commission_structure-Start'!$A$21:$I$24,MATCH($E128,'[1]2018_commission_structure-Start'!$A$21:$A$24,0),MATCH(Z$1,'[1]2018_commission_structure-Start'!$A$21:$I$21,0)),0)</f>
        <v>0</v>
      </c>
      <c r="AA128" s="28">
        <f t="shared" si="18"/>
        <v>148581.25</v>
      </c>
      <c r="AB128" s="28">
        <f t="shared" si="19"/>
        <v>225580.25</v>
      </c>
    </row>
    <row r="129" spans="1:28" x14ac:dyDescent="0.2">
      <c r="A129" s="25" t="str">
        <f t="shared" si="10"/>
        <v>Klement Garrison</v>
      </c>
      <c r="B129" s="25">
        <v>228985188</v>
      </c>
      <c r="C129" s="25" t="s">
        <v>260</v>
      </c>
      <c r="D129" s="25" t="s">
        <v>261</v>
      </c>
      <c r="E129" s="25" t="s">
        <v>29</v>
      </c>
      <c r="F129" s="25">
        <v>57755</v>
      </c>
      <c r="G129" s="25">
        <f>COUNTIF([1]deals_closed!D:D,B129)</f>
        <v>25</v>
      </c>
      <c r="H129" s="26">
        <f>SUMIF([1]deals_closed!D:D,B129,[1]deals_closed!C:C)</f>
        <v>944716</v>
      </c>
      <c r="I129" s="26">
        <f>VLOOKUP(E129,'[1]2018_commission_structure-Start'!$A$22:$I$24,9,FALSE)</f>
        <v>600000</v>
      </c>
      <c r="J129" s="26">
        <f t="shared" si="11"/>
        <v>750000</v>
      </c>
      <c r="K129" s="26">
        <f t="shared" si="12"/>
        <v>900000</v>
      </c>
      <c r="L129" s="26">
        <f t="shared" si="13"/>
        <v>1200000</v>
      </c>
      <c r="M129" s="27">
        <f t="shared" si="14"/>
        <v>1.5745266666666666</v>
      </c>
      <c r="N129" s="25" t="str">
        <f t="shared" si="15"/>
        <v>150-200%</v>
      </c>
      <c r="O129" s="28">
        <f>MIN(H129,I129)*INDEX('[1]2018_commission_structure-Start'!$A$21:$I$24,MATCH($E129,'[1]2018_commission_structure-Start'!$A$21:$A$24,0),MATCH(O$1,'[1]2018_commission_structure-Start'!$A$21:$I$21,0))</f>
        <v>78000</v>
      </c>
      <c r="P129" s="26">
        <f>IF(H129&gt;I129,MIN(H129-I129,J129-I129)*INDEX('[1]2018_commission_structure-Start'!$A$21:$I$24,MATCH($E129,'[1]2018_commission_structure-Start'!$A$21:$A$24,0), MATCH(P$1,'[1]2018_commission_structure-Start'!$A$21:$I$21,0)),0)</f>
        <v>25500.000000000004</v>
      </c>
      <c r="Q129" s="26">
        <f>IF($H129&gt;J129,MIN($H129-J129,K129-J129)*INDEX('[1]2018_commission_structure-Start'!$A$21:$I$24,MATCH($E129,'[1]2018_commission_structure-Start'!$A$21:$A$24,0), MATCH(Q$1,'[1]2018_commission_structure-Start'!$A$21:$I$21,0)),0)</f>
        <v>31500</v>
      </c>
      <c r="R129" s="26">
        <f>IF($H129&gt;K129,MIN($H129-K129,L129-K129)*INDEX('[1]2018_commission_structure-Start'!$A$21:$I$24,MATCH($E129,'[1]2018_commission_structure-Start'!$A$21:$A$24,0), MATCH(R$1,'[1]2018_commission_structure-Start'!$A$21:$I$21,0)),0)</f>
        <v>11626.16</v>
      </c>
      <c r="S129" s="26">
        <f>IF(H129&gt;L129,(H129-L129)*INDEX('[1]2018_commission_structure-Start'!$A$21:$I$24,MATCH($E129,'[1]2018_commission_structure-Start'!$A$21:$A$24,0),MATCH(S$1,'[1]2018_commission_structure-Start'!$A$21:$I$21,0)),0)</f>
        <v>0</v>
      </c>
      <c r="T129" s="28">
        <f t="shared" si="16"/>
        <v>146626.16</v>
      </c>
      <c r="U129" s="28">
        <f t="shared" si="17"/>
        <v>204381.16</v>
      </c>
      <c r="V129" s="28">
        <f>MIN(H129,I129)*INDEX('[1]2018_commission_structure-Start'!$A$15:$J$18,MATCH($E129,'[1]2018_commission_structure-Start'!$A$15:$A$18,0),MATCH(V$1,'[1]2018_commission_structure-Start'!$A$15:$J$15,0))</f>
        <v>90000</v>
      </c>
      <c r="W129" s="26">
        <f>IF($H129&gt;I129,MIN($H129-I129,J129-I129)*INDEX('[1]2018_commission_structure-Start'!$A$15:$J$18,MATCH($E129,'[1]2018_commission_structure-Start'!$A$15:$A$18,0),MATCH(W$1,'[1]2018_commission_structure-Start'!$A$15:$J$15,0)),0)</f>
        <v>27000</v>
      </c>
      <c r="X129" s="26">
        <f>IF($H129&gt;J129,MIN($H129-J129,K129-J129)*INDEX('[1]2018_commission_structure-Start'!$A$15:$J$18,MATCH($E129,'[1]2018_commission_structure-Start'!$A$15:$A$18,0),MATCH(X$1,'[1]2018_commission_structure-Start'!$A$15:$J$15,0)),0)</f>
        <v>37500</v>
      </c>
      <c r="Y129" s="26">
        <f>IF($H129&gt;K129,MIN($H129-K129,L129-K129)*INDEX('[1]2018_commission_structure-Start'!$A$15:$J$18,MATCH($E129,'[1]2018_commission_structure-Start'!$A$15:$A$18,0),MATCH(Y$1,'[1]2018_commission_structure-Start'!$A$15:$J$15,0)),0)</f>
        <v>13414.8</v>
      </c>
      <c r="Z129" s="26">
        <f>IF(H129&gt;L129,(H129-L129)*INDEX('[1]2018_commission_structure-Start'!$A$21:$I$24,MATCH($E129,'[1]2018_commission_structure-Start'!$A$21:$A$24,0),MATCH(Z$1,'[1]2018_commission_structure-Start'!$A$21:$I$21,0)),0)</f>
        <v>0</v>
      </c>
      <c r="AA129" s="28">
        <f t="shared" si="18"/>
        <v>167914.8</v>
      </c>
      <c r="AB129" s="28">
        <f t="shared" si="19"/>
        <v>225669.8</v>
      </c>
    </row>
    <row r="130" spans="1:28" x14ac:dyDescent="0.2">
      <c r="A130" s="25" t="str">
        <f t="shared" ref="A130:A193" si="20">C130&amp;" "&amp;D130</f>
        <v>Helen Delwater</v>
      </c>
      <c r="B130" s="25">
        <v>4445486779</v>
      </c>
      <c r="C130" s="25" t="s">
        <v>262</v>
      </c>
      <c r="D130" s="25" t="s">
        <v>263</v>
      </c>
      <c r="E130" s="25" t="s">
        <v>10</v>
      </c>
      <c r="F130" s="25">
        <v>104472</v>
      </c>
      <c r="G130" s="25">
        <f>COUNTIF([1]deals_closed!D:D,B130)</f>
        <v>19</v>
      </c>
      <c r="H130" s="26">
        <f>SUMIF([1]deals_closed!D:D,B130,[1]deals_closed!C:C)</f>
        <v>638646</v>
      </c>
      <c r="I130" s="26">
        <f>VLOOKUP(E130,'[1]2018_commission_structure-Start'!$A$22:$I$24,9,FALSE)</f>
        <v>750000</v>
      </c>
      <c r="J130" s="26">
        <f t="shared" si="11"/>
        <v>937500</v>
      </c>
      <c r="K130" s="26">
        <f t="shared" si="12"/>
        <v>1125000</v>
      </c>
      <c r="L130" s="26">
        <f t="shared" si="13"/>
        <v>1500000</v>
      </c>
      <c r="M130" s="27">
        <f t="shared" si="14"/>
        <v>0.85152799999999995</v>
      </c>
      <c r="N130" s="25" t="str">
        <f t="shared" si="15"/>
        <v>0-100%</v>
      </c>
      <c r="O130" s="28">
        <f>MIN(H130,I130)*INDEX('[1]2018_commission_structure-Start'!$A$21:$I$24,MATCH($E130,'[1]2018_commission_structure-Start'!$A$21:$A$24,0),MATCH(O$1,'[1]2018_commission_structure-Start'!$A$21:$I$21,0))</f>
        <v>95796.9</v>
      </c>
      <c r="P130" s="26">
        <f>IF(H130&gt;I130,MIN(H130-I130,J130-I130)*INDEX('[1]2018_commission_structure-Start'!$A$21:$I$24,MATCH($E130,'[1]2018_commission_structure-Start'!$A$21:$A$24,0), MATCH(P$1,'[1]2018_commission_structure-Start'!$A$21:$I$21,0)),0)</f>
        <v>0</v>
      </c>
      <c r="Q130" s="26">
        <f>IF($H130&gt;J130,MIN($H130-J130,K130-J130)*INDEX('[1]2018_commission_structure-Start'!$A$21:$I$24,MATCH($E130,'[1]2018_commission_structure-Start'!$A$21:$A$24,0), MATCH(Q$1,'[1]2018_commission_structure-Start'!$A$21:$I$21,0)),0)</f>
        <v>0</v>
      </c>
      <c r="R130" s="26">
        <f>IF($H130&gt;K130,MIN($H130-K130,L130-K130)*INDEX('[1]2018_commission_structure-Start'!$A$21:$I$24,MATCH($E130,'[1]2018_commission_structure-Start'!$A$21:$A$24,0), MATCH(R$1,'[1]2018_commission_structure-Start'!$A$21:$I$21,0)),0)</f>
        <v>0</v>
      </c>
      <c r="S130" s="26">
        <f>IF(H130&gt;L130,(H130-L130)*INDEX('[1]2018_commission_structure-Start'!$A$21:$I$24,MATCH($E130,'[1]2018_commission_structure-Start'!$A$21:$A$24,0),MATCH(S$1,'[1]2018_commission_structure-Start'!$A$21:$I$21,0)),0)</f>
        <v>0</v>
      </c>
      <c r="T130" s="28">
        <f t="shared" si="16"/>
        <v>95796.9</v>
      </c>
      <c r="U130" s="28">
        <f t="shared" si="17"/>
        <v>200268.9</v>
      </c>
      <c r="V130" s="28">
        <f>MIN(H130,I130)*INDEX('[1]2018_commission_structure-Start'!$A$15:$J$18,MATCH($E130,'[1]2018_commission_structure-Start'!$A$15:$A$18,0),MATCH(V$1,'[1]2018_commission_structure-Start'!$A$15:$J$15,0))</f>
        <v>95796.9</v>
      </c>
      <c r="W130" s="26">
        <f>IF($H130&gt;I130,MIN($H130-I130,J130-I130)*INDEX('[1]2018_commission_structure-Start'!$A$15:$J$18,MATCH($E130,'[1]2018_commission_structure-Start'!$A$15:$A$18,0),MATCH(W$1,'[1]2018_commission_structure-Start'!$A$15:$J$15,0)),0)</f>
        <v>0</v>
      </c>
      <c r="X130" s="26">
        <f>IF($H130&gt;J130,MIN($H130-J130,K130-J130)*INDEX('[1]2018_commission_structure-Start'!$A$15:$J$18,MATCH($E130,'[1]2018_commission_structure-Start'!$A$15:$A$18,0),MATCH(X$1,'[1]2018_commission_structure-Start'!$A$15:$J$15,0)),0)</f>
        <v>0</v>
      </c>
      <c r="Y130" s="26">
        <f>IF($H130&gt;K130,MIN($H130-K130,L130-K130)*INDEX('[1]2018_commission_structure-Start'!$A$15:$J$18,MATCH($E130,'[1]2018_commission_structure-Start'!$A$15:$A$18,0),MATCH(Y$1,'[1]2018_commission_structure-Start'!$A$15:$J$15,0)),0)</f>
        <v>0</v>
      </c>
      <c r="Z130" s="26">
        <f>IF(H130&gt;L130,(H130-L130)*INDEX('[1]2018_commission_structure-Start'!$A$21:$I$24,MATCH($E130,'[1]2018_commission_structure-Start'!$A$21:$A$24,0),MATCH(Z$1,'[1]2018_commission_structure-Start'!$A$21:$I$21,0)),0)</f>
        <v>0</v>
      </c>
      <c r="AA130" s="28">
        <f t="shared" si="18"/>
        <v>95796.9</v>
      </c>
      <c r="AB130" s="28">
        <f t="shared" si="19"/>
        <v>200268.9</v>
      </c>
    </row>
    <row r="131" spans="1:28" x14ac:dyDescent="0.2">
      <c r="A131" s="25" t="str">
        <f t="shared" si="20"/>
        <v>Caroline Glidden</v>
      </c>
      <c r="B131" s="25">
        <v>6279928705</v>
      </c>
      <c r="C131" s="25" t="s">
        <v>264</v>
      </c>
      <c r="D131" s="25" t="s">
        <v>265</v>
      </c>
      <c r="E131" s="25" t="s">
        <v>29</v>
      </c>
      <c r="F131" s="25">
        <v>79834</v>
      </c>
      <c r="G131" s="25">
        <f>COUNTIF([1]deals_closed!D:D,B131)</f>
        <v>31</v>
      </c>
      <c r="H131" s="26">
        <f>SUMIF([1]deals_closed!D:D,B131,[1]deals_closed!C:C)</f>
        <v>1128878</v>
      </c>
      <c r="I131" s="26">
        <f>VLOOKUP(E131,'[1]2018_commission_structure-Start'!$A$22:$I$24,9,FALSE)</f>
        <v>600000</v>
      </c>
      <c r="J131" s="26">
        <f t="shared" ref="J131:J194" si="21">I131*1.25</f>
        <v>750000</v>
      </c>
      <c r="K131" s="26">
        <f t="shared" ref="K131:K194" si="22">I131*1.5</f>
        <v>900000</v>
      </c>
      <c r="L131" s="26">
        <f t="shared" ref="L131:L194" si="23">I131*2</f>
        <v>1200000</v>
      </c>
      <c r="M131" s="27">
        <f t="shared" ref="M131:M194" si="24">H131/I131</f>
        <v>1.8814633333333333</v>
      </c>
      <c r="N131" s="25" t="str">
        <f t="shared" ref="N131:N194" si="25">IF(M131&lt;=1, "0-100%", IF(M131&lt;=1.25, "100-125%", IF(M131&lt;=1.5, "125-150%", IF(M131&lt;=2, "150-200%", "&gt;200%"))))</f>
        <v>150-200%</v>
      </c>
      <c r="O131" s="28">
        <f>MIN(H131,I131)*INDEX('[1]2018_commission_structure-Start'!$A$21:$I$24,MATCH($E131,'[1]2018_commission_structure-Start'!$A$21:$A$24,0),MATCH(O$1,'[1]2018_commission_structure-Start'!$A$21:$I$21,0))</f>
        <v>78000</v>
      </c>
      <c r="P131" s="26">
        <f>IF(H131&gt;I131,MIN(H131-I131,J131-I131)*INDEX('[1]2018_commission_structure-Start'!$A$21:$I$24,MATCH($E131,'[1]2018_commission_structure-Start'!$A$21:$A$24,0), MATCH(P$1,'[1]2018_commission_structure-Start'!$A$21:$I$21,0)),0)</f>
        <v>25500.000000000004</v>
      </c>
      <c r="Q131" s="26">
        <f>IF($H131&gt;J131,MIN($H131-J131,K131-J131)*INDEX('[1]2018_commission_structure-Start'!$A$21:$I$24,MATCH($E131,'[1]2018_commission_structure-Start'!$A$21:$A$24,0), MATCH(Q$1,'[1]2018_commission_structure-Start'!$A$21:$I$21,0)),0)</f>
        <v>31500</v>
      </c>
      <c r="R131" s="26">
        <f>IF($H131&gt;K131,MIN($H131-K131,L131-K131)*INDEX('[1]2018_commission_structure-Start'!$A$21:$I$24,MATCH($E131,'[1]2018_commission_structure-Start'!$A$21:$A$24,0), MATCH(R$1,'[1]2018_commission_structure-Start'!$A$21:$I$21,0)),0)</f>
        <v>59508.28</v>
      </c>
      <c r="S131" s="26">
        <f>IF(H131&gt;L131,(H131-L131)*INDEX('[1]2018_commission_structure-Start'!$A$21:$I$24,MATCH($E131,'[1]2018_commission_structure-Start'!$A$21:$A$24,0),MATCH(S$1,'[1]2018_commission_structure-Start'!$A$21:$I$21,0)),0)</f>
        <v>0</v>
      </c>
      <c r="T131" s="28">
        <f t="shared" ref="T131:T194" si="26">SUM(O131:S131)</f>
        <v>194508.28</v>
      </c>
      <c r="U131" s="28">
        <f t="shared" ref="U131:U194" si="27">T131+F131</f>
        <v>274342.28000000003</v>
      </c>
      <c r="V131" s="28">
        <f>MIN(H131,I131)*INDEX('[1]2018_commission_structure-Start'!$A$15:$J$18,MATCH($E131,'[1]2018_commission_structure-Start'!$A$15:$A$18,0),MATCH(V$1,'[1]2018_commission_structure-Start'!$A$15:$J$15,0))</f>
        <v>90000</v>
      </c>
      <c r="W131" s="26">
        <f>IF($H131&gt;I131,MIN($H131-I131,J131-I131)*INDEX('[1]2018_commission_structure-Start'!$A$15:$J$18,MATCH($E131,'[1]2018_commission_structure-Start'!$A$15:$A$18,0),MATCH(W$1,'[1]2018_commission_structure-Start'!$A$15:$J$15,0)),0)</f>
        <v>27000</v>
      </c>
      <c r="X131" s="26">
        <f>IF($H131&gt;J131,MIN($H131-J131,K131-J131)*INDEX('[1]2018_commission_structure-Start'!$A$15:$J$18,MATCH($E131,'[1]2018_commission_structure-Start'!$A$15:$A$18,0),MATCH(X$1,'[1]2018_commission_structure-Start'!$A$15:$J$15,0)),0)</f>
        <v>37500</v>
      </c>
      <c r="Y131" s="26">
        <f>IF($H131&gt;K131,MIN($H131-K131,L131-K131)*INDEX('[1]2018_commission_structure-Start'!$A$15:$J$18,MATCH($E131,'[1]2018_commission_structure-Start'!$A$15:$A$18,0),MATCH(Y$1,'[1]2018_commission_structure-Start'!$A$15:$J$15,0)),0)</f>
        <v>68663.399999999994</v>
      </c>
      <c r="Z131" s="26">
        <f>IF(H131&gt;L131,(H131-L131)*INDEX('[1]2018_commission_structure-Start'!$A$21:$I$24,MATCH($E131,'[1]2018_commission_structure-Start'!$A$21:$A$24,0),MATCH(Z$1,'[1]2018_commission_structure-Start'!$A$21:$I$21,0)),0)</f>
        <v>0</v>
      </c>
      <c r="AA131" s="28">
        <f t="shared" ref="AA131:AA194" si="28">SUM(V131:Z131)</f>
        <v>223163.4</v>
      </c>
      <c r="AB131" s="28">
        <f t="shared" ref="AB131:AB194" si="29">AA131+F131</f>
        <v>302997.40000000002</v>
      </c>
    </row>
    <row r="132" spans="1:28" x14ac:dyDescent="0.2">
      <c r="A132" s="25" t="str">
        <f t="shared" si="20"/>
        <v>Augustine Layne</v>
      </c>
      <c r="B132" s="25">
        <v>4499766028</v>
      </c>
      <c r="C132" s="25" t="s">
        <v>266</v>
      </c>
      <c r="D132" s="25" t="s">
        <v>267</v>
      </c>
      <c r="E132" s="25" t="s">
        <v>7</v>
      </c>
      <c r="F132" s="25">
        <v>53063</v>
      </c>
      <c r="G132" s="25">
        <f>COUNTIF([1]deals_closed!D:D,B132)</f>
        <v>17</v>
      </c>
      <c r="H132" s="26">
        <f>SUMIF([1]deals_closed!D:D,B132,[1]deals_closed!C:C)</f>
        <v>613556</v>
      </c>
      <c r="I132" s="26">
        <f>VLOOKUP(E132,'[1]2018_commission_structure-Start'!$A$22:$I$24,9,FALSE)</f>
        <v>500000</v>
      </c>
      <c r="J132" s="26">
        <f t="shared" si="21"/>
        <v>625000</v>
      </c>
      <c r="K132" s="26">
        <f t="shared" si="22"/>
        <v>750000</v>
      </c>
      <c r="L132" s="26">
        <f t="shared" si="23"/>
        <v>1000000</v>
      </c>
      <c r="M132" s="27">
        <f t="shared" si="24"/>
        <v>1.227112</v>
      </c>
      <c r="N132" s="25" t="str">
        <f t="shared" si="25"/>
        <v>100-125%</v>
      </c>
      <c r="O132" s="28">
        <f>MIN(H132,I132)*INDEX('[1]2018_commission_structure-Start'!$A$21:$I$24,MATCH($E132,'[1]2018_commission_structure-Start'!$A$21:$A$24,0),MATCH(O$1,'[1]2018_commission_structure-Start'!$A$21:$I$21,0))</f>
        <v>50000</v>
      </c>
      <c r="P132" s="26">
        <f>IF(H132&gt;I132,MIN(H132-I132,J132-I132)*INDEX('[1]2018_commission_structure-Start'!$A$21:$I$24,MATCH($E132,'[1]2018_commission_structure-Start'!$A$21:$A$24,0), MATCH(P$1,'[1]2018_commission_structure-Start'!$A$21:$I$21,0)),0)</f>
        <v>17033.399999999998</v>
      </c>
      <c r="Q132" s="26">
        <f>IF($H132&gt;J132,MIN($H132-J132,K132-J132)*INDEX('[1]2018_commission_structure-Start'!$A$21:$I$24,MATCH($E132,'[1]2018_commission_structure-Start'!$A$21:$A$24,0), MATCH(Q$1,'[1]2018_commission_structure-Start'!$A$21:$I$21,0)),0)</f>
        <v>0</v>
      </c>
      <c r="R132" s="26">
        <f>IF($H132&gt;K132,MIN($H132-K132,L132-K132)*INDEX('[1]2018_commission_structure-Start'!$A$21:$I$24,MATCH($E132,'[1]2018_commission_structure-Start'!$A$21:$A$24,0), MATCH(R$1,'[1]2018_commission_structure-Start'!$A$21:$I$21,0)),0)</f>
        <v>0</v>
      </c>
      <c r="S132" s="26">
        <f>IF(H132&gt;L132,(H132-L132)*INDEX('[1]2018_commission_structure-Start'!$A$21:$I$24,MATCH($E132,'[1]2018_commission_structure-Start'!$A$21:$A$24,0),MATCH(S$1,'[1]2018_commission_structure-Start'!$A$21:$I$21,0)),0)</f>
        <v>0</v>
      </c>
      <c r="T132" s="28">
        <f t="shared" si="26"/>
        <v>67033.399999999994</v>
      </c>
      <c r="U132" s="28">
        <f t="shared" si="27"/>
        <v>120096.4</v>
      </c>
      <c r="V132" s="28">
        <f>MIN(H132,I132)*INDEX('[1]2018_commission_structure-Start'!$A$15:$J$18,MATCH($E132,'[1]2018_commission_structure-Start'!$A$15:$A$18,0),MATCH(V$1,'[1]2018_commission_structure-Start'!$A$15:$J$15,0))</f>
        <v>60000</v>
      </c>
      <c r="W132" s="26">
        <f>IF($H132&gt;I132,MIN($H132-I132,J132-I132)*INDEX('[1]2018_commission_structure-Start'!$A$15:$J$18,MATCH($E132,'[1]2018_commission_structure-Start'!$A$15:$A$18,0),MATCH(W$1,'[1]2018_commission_structure-Start'!$A$15:$J$15,0)),0)</f>
        <v>19304.52</v>
      </c>
      <c r="X132" s="26">
        <f>IF($H132&gt;J132,MIN($H132-J132,K132-J132)*INDEX('[1]2018_commission_structure-Start'!$A$15:$J$18,MATCH($E132,'[1]2018_commission_structure-Start'!$A$15:$A$18,0),MATCH(X$1,'[1]2018_commission_structure-Start'!$A$15:$J$15,0)),0)</f>
        <v>0</v>
      </c>
      <c r="Y132" s="26">
        <f>IF($H132&gt;K132,MIN($H132-K132,L132-K132)*INDEX('[1]2018_commission_structure-Start'!$A$15:$J$18,MATCH($E132,'[1]2018_commission_structure-Start'!$A$15:$A$18,0),MATCH(Y$1,'[1]2018_commission_structure-Start'!$A$15:$J$15,0)),0)</f>
        <v>0</v>
      </c>
      <c r="Z132" s="26">
        <f>IF(H132&gt;L132,(H132-L132)*INDEX('[1]2018_commission_structure-Start'!$A$21:$I$24,MATCH($E132,'[1]2018_commission_structure-Start'!$A$21:$A$24,0),MATCH(Z$1,'[1]2018_commission_structure-Start'!$A$21:$I$21,0)),0)</f>
        <v>0</v>
      </c>
      <c r="AA132" s="28">
        <f t="shared" si="28"/>
        <v>79304.52</v>
      </c>
      <c r="AB132" s="28">
        <f t="shared" si="29"/>
        <v>132367.52000000002</v>
      </c>
    </row>
    <row r="133" spans="1:28" x14ac:dyDescent="0.2">
      <c r="A133" s="25" t="str">
        <f t="shared" si="20"/>
        <v>Kathrine McDougald</v>
      </c>
      <c r="B133" s="25">
        <v>4656574848</v>
      </c>
      <c r="C133" s="25" t="s">
        <v>268</v>
      </c>
      <c r="D133" s="25" t="s">
        <v>269</v>
      </c>
      <c r="E133" s="25" t="s">
        <v>7</v>
      </c>
      <c r="F133" s="25">
        <v>62869</v>
      </c>
      <c r="G133" s="25">
        <f>COUNTIF([1]deals_closed!D:D,B133)</f>
        <v>17</v>
      </c>
      <c r="H133" s="26">
        <f>SUMIF([1]deals_closed!D:D,B133,[1]deals_closed!C:C)</f>
        <v>551295</v>
      </c>
      <c r="I133" s="26">
        <f>VLOOKUP(E133,'[1]2018_commission_structure-Start'!$A$22:$I$24,9,FALSE)</f>
        <v>500000</v>
      </c>
      <c r="J133" s="26">
        <f t="shared" si="21"/>
        <v>625000</v>
      </c>
      <c r="K133" s="26">
        <f t="shared" si="22"/>
        <v>750000</v>
      </c>
      <c r="L133" s="26">
        <f t="shared" si="23"/>
        <v>1000000</v>
      </c>
      <c r="M133" s="27">
        <f t="shared" si="24"/>
        <v>1.10259</v>
      </c>
      <c r="N133" s="25" t="str">
        <f t="shared" si="25"/>
        <v>100-125%</v>
      </c>
      <c r="O133" s="28">
        <f>MIN(H133,I133)*INDEX('[1]2018_commission_structure-Start'!$A$21:$I$24,MATCH($E133,'[1]2018_commission_structure-Start'!$A$21:$A$24,0),MATCH(O$1,'[1]2018_commission_structure-Start'!$A$21:$I$21,0))</f>
        <v>50000</v>
      </c>
      <c r="P133" s="26">
        <f>IF(H133&gt;I133,MIN(H133-I133,J133-I133)*INDEX('[1]2018_commission_structure-Start'!$A$21:$I$24,MATCH($E133,'[1]2018_commission_structure-Start'!$A$21:$A$24,0), MATCH(P$1,'[1]2018_commission_structure-Start'!$A$21:$I$21,0)),0)</f>
        <v>7694.25</v>
      </c>
      <c r="Q133" s="26">
        <f>IF($H133&gt;J133,MIN($H133-J133,K133-J133)*INDEX('[1]2018_commission_structure-Start'!$A$21:$I$24,MATCH($E133,'[1]2018_commission_structure-Start'!$A$21:$A$24,0), MATCH(Q$1,'[1]2018_commission_structure-Start'!$A$21:$I$21,0)),0)</f>
        <v>0</v>
      </c>
      <c r="R133" s="26">
        <f>IF($H133&gt;K133,MIN($H133-K133,L133-K133)*INDEX('[1]2018_commission_structure-Start'!$A$21:$I$24,MATCH($E133,'[1]2018_commission_structure-Start'!$A$21:$A$24,0), MATCH(R$1,'[1]2018_commission_structure-Start'!$A$21:$I$21,0)),0)</f>
        <v>0</v>
      </c>
      <c r="S133" s="26">
        <f>IF(H133&gt;L133,(H133-L133)*INDEX('[1]2018_commission_structure-Start'!$A$21:$I$24,MATCH($E133,'[1]2018_commission_structure-Start'!$A$21:$A$24,0),MATCH(S$1,'[1]2018_commission_structure-Start'!$A$21:$I$21,0)),0)</f>
        <v>0</v>
      </c>
      <c r="T133" s="28">
        <f t="shared" si="26"/>
        <v>57694.25</v>
      </c>
      <c r="U133" s="28">
        <f t="shared" si="27"/>
        <v>120563.25</v>
      </c>
      <c r="V133" s="28">
        <f>MIN(H133,I133)*INDEX('[1]2018_commission_structure-Start'!$A$15:$J$18,MATCH($E133,'[1]2018_commission_structure-Start'!$A$15:$A$18,0),MATCH(V$1,'[1]2018_commission_structure-Start'!$A$15:$J$15,0))</f>
        <v>60000</v>
      </c>
      <c r="W133" s="26">
        <f>IF($H133&gt;I133,MIN($H133-I133,J133-I133)*INDEX('[1]2018_commission_structure-Start'!$A$15:$J$18,MATCH($E133,'[1]2018_commission_structure-Start'!$A$15:$A$18,0),MATCH(W$1,'[1]2018_commission_structure-Start'!$A$15:$J$15,0)),0)</f>
        <v>8720.1500000000015</v>
      </c>
      <c r="X133" s="26">
        <f>IF($H133&gt;J133,MIN($H133-J133,K133-J133)*INDEX('[1]2018_commission_structure-Start'!$A$15:$J$18,MATCH($E133,'[1]2018_commission_structure-Start'!$A$15:$A$18,0),MATCH(X$1,'[1]2018_commission_structure-Start'!$A$15:$J$15,0)),0)</f>
        <v>0</v>
      </c>
      <c r="Y133" s="26">
        <f>IF($H133&gt;K133,MIN($H133-K133,L133-K133)*INDEX('[1]2018_commission_structure-Start'!$A$15:$J$18,MATCH($E133,'[1]2018_commission_structure-Start'!$A$15:$A$18,0),MATCH(Y$1,'[1]2018_commission_structure-Start'!$A$15:$J$15,0)),0)</f>
        <v>0</v>
      </c>
      <c r="Z133" s="26">
        <f>IF(H133&gt;L133,(H133-L133)*INDEX('[1]2018_commission_structure-Start'!$A$21:$I$24,MATCH($E133,'[1]2018_commission_structure-Start'!$A$21:$A$24,0),MATCH(Z$1,'[1]2018_commission_structure-Start'!$A$21:$I$21,0)),0)</f>
        <v>0</v>
      </c>
      <c r="AA133" s="28">
        <f t="shared" si="28"/>
        <v>68720.149999999994</v>
      </c>
      <c r="AB133" s="28">
        <f t="shared" si="29"/>
        <v>131589.15</v>
      </c>
    </row>
    <row r="134" spans="1:28" x14ac:dyDescent="0.2">
      <c r="A134" s="25" t="str">
        <f t="shared" si="20"/>
        <v>Keefer Edmonson</v>
      </c>
      <c r="B134" s="25">
        <v>5209112160</v>
      </c>
      <c r="C134" s="25" t="s">
        <v>270</v>
      </c>
      <c r="D134" s="25" t="s">
        <v>271</v>
      </c>
      <c r="E134" s="25" t="s">
        <v>10</v>
      </c>
      <c r="F134" s="25">
        <v>123127</v>
      </c>
      <c r="G134" s="25">
        <f>COUNTIF([1]deals_closed!D:D,B134)</f>
        <v>29</v>
      </c>
      <c r="H134" s="26">
        <f>SUMIF([1]deals_closed!D:D,B134,[1]deals_closed!C:C)</f>
        <v>1082264</v>
      </c>
      <c r="I134" s="26">
        <f>VLOOKUP(E134,'[1]2018_commission_structure-Start'!$A$22:$I$24,9,FALSE)</f>
        <v>750000</v>
      </c>
      <c r="J134" s="26">
        <f t="shared" si="21"/>
        <v>937500</v>
      </c>
      <c r="K134" s="26">
        <f t="shared" si="22"/>
        <v>1125000</v>
      </c>
      <c r="L134" s="26">
        <f t="shared" si="23"/>
        <v>1500000</v>
      </c>
      <c r="M134" s="27">
        <f t="shared" si="24"/>
        <v>1.4430186666666667</v>
      </c>
      <c r="N134" s="25" t="str">
        <f t="shared" si="25"/>
        <v>125-150%</v>
      </c>
      <c r="O134" s="28">
        <f>MIN(H134,I134)*INDEX('[1]2018_commission_structure-Start'!$A$21:$I$24,MATCH($E134,'[1]2018_commission_structure-Start'!$A$21:$A$24,0),MATCH(O$1,'[1]2018_commission_structure-Start'!$A$21:$I$21,0))</f>
        <v>112500</v>
      </c>
      <c r="P134" s="26">
        <f>IF(H134&gt;I134,MIN(H134-I134,J134-I134)*INDEX('[1]2018_commission_structure-Start'!$A$21:$I$24,MATCH($E134,'[1]2018_commission_structure-Start'!$A$21:$A$24,0), MATCH(P$1,'[1]2018_commission_structure-Start'!$A$21:$I$21,0)),0)</f>
        <v>35625</v>
      </c>
      <c r="Q134" s="26">
        <f>IF($H134&gt;J134,MIN($H134-J134,K134-J134)*INDEX('[1]2018_commission_structure-Start'!$A$21:$I$24,MATCH($E134,'[1]2018_commission_structure-Start'!$A$21:$A$24,0), MATCH(Q$1,'[1]2018_commission_structure-Start'!$A$21:$I$21,0)),0)</f>
        <v>33295.72</v>
      </c>
      <c r="R134" s="26">
        <f>IF($H134&gt;K134,MIN($H134-K134,L134-K134)*INDEX('[1]2018_commission_structure-Start'!$A$21:$I$24,MATCH($E134,'[1]2018_commission_structure-Start'!$A$21:$A$24,0), MATCH(R$1,'[1]2018_commission_structure-Start'!$A$21:$I$21,0)),0)</f>
        <v>0</v>
      </c>
      <c r="S134" s="26">
        <f>IF(H134&gt;L134,(H134-L134)*INDEX('[1]2018_commission_structure-Start'!$A$21:$I$24,MATCH($E134,'[1]2018_commission_structure-Start'!$A$21:$A$24,0),MATCH(S$1,'[1]2018_commission_structure-Start'!$A$21:$I$21,0)),0)</f>
        <v>0</v>
      </c>
      <c r="T134" s="28">
        <f t="shared" si="26"/>
        <v>181420.72</v>
      </c>
      <c r="U134" s="28">
        <f t="shared" si="27"/>
        <v>304547.71999999997</v>
      </c>
      <c r="V134" s="28">
        <f>MIN(H134,I134)*INDEX('[1]2018_commission_structure-Start'!$A$15:$J$18,MATCH($E134,'[1]2018_commission_structure-Start'!$A$15:$A$18,0),MATCH(V$1,'[1]2018_commission_structure-Start'!$A$15:$J$15,0))</f>
        <v>112500</v>
      </c>
      <c r="W134" s="26">
        <f>IF($H134&gt;I134,MIN($H134-I134,J134-I134)*INDEX('[1]2018_commission_structure-Start'!$A$15:$J$18,MATCH($E134,'[1]2018_commission_structure-Start'!$A$15:$A$18,0),MATCH(W$1,'[1]2018_commission_structure-Start'!$A$15:$J$15,0)),0)</f>
        <v>41250</v>
      </c>
      <c r="X134" s="26">
        <f>IF($H134&gt;J134,MIN($H134-J134,K134-J134)*INDEX('[1]2018_commission_structure-Start'!$A$15:$J$18,MATCH($E134,'[1]2018_commission_structure-Start'!$A$15:$A$18,0),MATCH(X$1,'[1]2018_commission_structure-Start'!$A$15:$J$15,0)),0)</f>
        <v>36191</v>
      </c>
      <c r="Y134" s="26">
        <f>IF($H134&gt;K134,MIN($H134-K134,L134-K134)*INDEX('[1]2018_commission_structure-Start'!$A$15:$J$18,MATCH($E134,'[1]2018_commission_structure-Start'!$A$15:$A$18,0),MATCH(Y$1,'[1]2018_commission_structure-Start'!$A$15:$J$15,0)),0)</f>
        <v>0</v>
      </c>
      <c r="Z134" s="26">
        <f>IF(H134&gt;L134,(H134-L134)*INDEX('[1]2018_commission_structure-Start'!$A$21:$I$24,MATCH($E134,'[1]2018_commission_structure-Start'!$A$21:$A$24,0),MATCH(Z$1,'[1]2018_commission_structure-Start'!$A$21:$I$21,0)),0)</f>
        <v>0</v>
      </c>
      <c r="AA134" s="28">
        <f t="shared" si="28"/>
        <v>189941</v>
      </c>
      <c r="AB134" s="28">
        <f t="shared" si="29"/>
        <v>313068</v>
      </c>
    </row>
    <row r="135" spans="1:28" x14ac:dyDescent="0.2">
      <c r="A135" s="25" t="str">
        <f t="shared" si="20"/>
        <v>Murdock Gorton</v>
      </c>
      <c r="B135" s="25">
        <v>325547246</v>
      </c>
      <c r="C135" s="25" t="s">
        <v>272</v>
      </c>
      <c r="D135" s="25" t="s">
        <v>273</v>
      </c>
      <c r="E135" s="25" t="s">
        <v>10</v>
      </c>
      <c r="F135" s="25">
        <v>89591</v>
      </c>
      <c r="G135" s="25">
        <f>COUNTIF([1]deals_closed!D:D,B135)</f>
        <v>25</v>
      </c>
      <c r="H135" s="26">
        <f>SUMIF([1]deals_closed!D:D,B135,[1]deals_closed!C:C)</f>
        <v>983343</v>
      </c>
      <c r="I135" s="26">
        <f>VLOOKUP(E135,'[1]2018_commission_structure-Start'!$A$22:$I$24,9,FALSE)</f>
        <v>750000</v>
      </c>
      <c r="J135" s="26">
        <f t="shared" si="21"/>
        <v>937500</v>
      </c>
      <c r="K135" s="26">
        <f t="shared" si="22"/>
        <v>1125000</v>
      </c>
      <c r="L135" s="26">
        <f t="shared" si="23"/>
        <v>1500000</v>
      </c>
      <c r="M135" s="27">
        <f t="shared" si="24"/>
        <v>1.311124</v>
      </c>
      <c r="N135" s="25" t="str">
        <f t="shared" si="25"/>
        <v>125-150%</v>
      </c>
      <c r="O135" s="28">
        <f>MIN(H135,I135)*INDEX('[1]2018_commission_structure-Start'!$A$21:$I$24,MATCH($E135,'[1]2018_commission_structure-Start'!$A$21:$A$24,0),MATCH(O$1,'[1]2018_commission_structure-Start'!$A$21:$I$21,0))</f>
        <v>112500</v>
      </c>
      <c r="P135" s="26">
        <f>IF(H135&gt;I135,MIN(H135-I135,J135-I135)*INDEX('[1]2018_commission_structure-Start'!$A$21:$I$24,MATCH($E135,'[1]2018_commission_structure-Start'!$A$21:$A$24,0), MATCH(P$1,'[1]2018_commission_structure-Start'!$A$21:$I$21,0)),0)</f>
        <v>35625</v>
      </c>
      <c r="Q135" s="26">
        <f>IF($H135&gt;J135,MIN($H135-J135,K135-J135)*INDEX('[1]2018_commission_structure-Start'!$A$21:$I$24,MATCH($E135,'[1]2018_commission_structure-Start'!$A$21:$A$24,0), MATCH(Q$1,'[1]2018_commission_structure-Start'!$A$21:$I$21,0)),0)</f>
        <v>10543.890000000001</v>
      </c>
      <c r="R135" s="26">
        <f>IF($H135&gt;K135,MIN($H135-K135,L135-K135)*INDEX('[1]2018_commission_structure-Start'!$A$21:$I$24,MATCH($E135,'[1]2018_commission_structure-Start'!$A$21:$A$24,0), MATCH(R$1,'[1]2018_commission_structure-Start'!$A$21:$I$21,0)),0)</f>
        <v>0</v>
      </c>
      <c r="S135" s="26">
        <f>IF(H135&gt;L135,(H135-L135)*INDEX('[1]2018_commission_structure-Start'!$A$21:$I$24,MATCH($E135,'[1]2018_commission_structure-Start'!$A$21:$A$24,0),MATCH(S$1,'[1]2018_commission_structure-Start'!$A$21:$I$21,0)),0)</f>
        <v>0</v>
      </c>
      <c r="T135" s="28">
        <f t="shared" si="26"/>
        <v>158668.89000000001</v>
      </c>
      <c r="U135" s="28">
        <f t="shared" si="27"/>
        <v>248259.89</v>
      </c>
      <c r="V135" s="28">
        <f>MIN(H135,I135)*INDEX('[1]2018_commission_structure-Start'!$A$15:$J$18,MATCH($E135,'[1]2018_commission_structure-Start'!$A$15:$A$18,0),MATCH(V$1,'[1]2018_commission_structure-Start'!$A$15:$J$15,0))</f>
        <v>112500</v>
      </c>
      <c r="W135" s="26">
        <f>IF($H135&gt;I135,MIN($H135-I135,J135-I135)*INDEX('[1]2018_commission_structure-Start'!$A$15:$J$18,MATCH($E135,'[1]2018_commission_structure-Start'!$A$15:$A$18,0),MATCH(W$1,'[1]2018_commission_structure-Start'!$A$15:$J$15,0)),0)</f>
        <v>41250</v>
      </c>
      <c r="X135" s="26">
        <f>IF($H135&gt;J135,MIN($H135-J135,K135-J135)*INDEX('[1]2018_commission_structure-Start'!$A$15:$J$18,MATCH($E135,'[1]2018_commission_structure-Start'!$A$15:$A$18,0),MATCH(X$1,'[1]2018_commission_structure-Start'!$A$15:$J$15,0)),0)</f>
        <v>11460.75</v>
      </c>
      <c r="Y135" s="26">
        <f>IF($H135&gt;K135,MIN($H135-K135,L135-K135)*INDEX('[1]2018_commission_structure-Start'!$A$15:$J$18,MATCH($E135,'[1]2018_commission_structure-Start'!$A$15:$A$18,0),MATCH(Y$1,'[1]2018_commission_structure-Start'!$A$15:$J$15,0)),0)</f>
        <v>0</v>
      </c>
      <c r="Z135" s="26">
        <f>IF(H135&gt;L135,(H135-L135)*INDEX('[1]2018_commission_structure-Start'!$A$21:$I$24,MATCH($E135,'[1]2018_commission_structure-Start'!$A$21:$A$24,0),MATCH(Z$1,'[1]2018_commission_structure-Start'!$A$21:$I$21,0)),0)</f>
        <v>0</v>
      </c>
      <c r="AA135" s="28">
        <f t="shared" si="28"/>
        <v>165210.75</v>
      </c>
      <c r="AB135" s="28">
        <f t="shared" si="29"/>
        <v>254801.75</v>
      </c>
    </row>
    <row r="136" spans="1:28" x14ac:dyDescent="0.2">
      <c r="A136" s="25" t="str">
        <f t="shared" si="20"/>
        <v>Lammond Tangye</v>
      </c>
      <c r="B136" s="25">
        <v>3271497702</v>
      </c>
      <c r="C136" s="25" t="s">
        <v>274</v>
      </c>
      <c r="D136" s="25" t="s">
        <v>275</v>
      </c>
      <c r="E136" s="25" t="s">
        <v>10</v>
      </c>
      <c r="F136" s="25">
        <v>86830</v>
      </c>
      <c r="G136" s="25">
        <f>COUNTIF([1]deals_closed!D:D,B136)</f>
        <v>18</v>
      </c>
      <c r="H136" s="26">
        <f>SUMIF([1]deals_closed!D:D,B136,[1]deals_closed!C:C)</f>
        <v>654001</v>
      </c>
      <c r="I136" s="26">
        <f>VLOOKUP(E136,'[1]2018_commission_structure-Start'!$A$22:$I$24,9,FALSE)</f>
        <v>750000</v>
      </c>
      <c r="J136" s="26">
        <f t="shared" si="21"/>
        <v>937500</v>
      </c>
      <c r="K136" s="26">
        <f t="shared" si="22"/>
        <v>1125000</v>
      </c>
      <c r="L136" s="26">
        <f t="shared" si="23"/>
        <v>1500000</v>
      </c>
      <c r="M136" s="27">
        <f t="shared" si="24"/>
        <v>0.87200133333333329</v>
      </c>
      <c r="N136" s="25" t="str">
        <f t="shared" si="25"/>
        <v>0-100%</v>
      </c>
      <c r="O136" s="28">
        <f>MIN(H136,I136)*INDEX('[1]2018_commission_structure-Start'!$A$21:$I$24,MATCH($E136,'[1]2018_commission_structure-Start'!$A$21:$A$24,0),MATCH(O$1,'[1]2018_commission_structure-Start'!$A$21:$I$21,0))</f>
        <v>98100.15</v>
      </c>
      <c r="P136" s="26">
        <f>IF(H136&gt;I136,MIN(H136-I136,J136-I136)*INDEX('[1]2018_commission_structure-Start'!$A$21:$I$24,MATCH($E136,'[1]2018_commission_structure-Start'!$A$21:$A$24,0), MATCH(P$1,'[1]2018_commission_structure-Start'!$A$21:$I$21,0)),0)</f>
        <v>0</v>
      </c>
      <c r="Q136" s="26">
        <f>IF($H136&gt;J136,MIN($H136-J136,K136-J136)*INDEX('[1]2018_commission_structure-Start'!$A$21:$I$24,MATCH($E136,'[1]2018_commission_structure-Start'!$A$21:$A$24,0), MATCH(Q$1,'[1]2018_commission_structure-Start'!$A$21:$I$21,0)),0)</f>
        <v>0</v>
      </c>
      <c r="R136" s="26">
        <f>IF($H136&gt;K136,MIN($H136-K136,L136-K136)*INDEX('[1]2018_commission_structure-Start'!$A$21:$I$24,MATCH($E136,'[1]2018_commission_structure-Start'!$A$21:$A$24,0), MATCH(R$1,'[1]2018_commission_structure-Start'!$A$21:$I$21,0)),0)</f>
        <v>0</v>
      </c>
      <c r="S136" s="26">
        <f>IF(H136&gt;L136,(H136-L136)*INDEX('[1]2018_commission_structure-Start'!$A$21:$I$24,MATCH($E136,'[1]2018_commission_structure-Start'!$A$21:$A$24,0),MATCH(S$1,'[1]2018_commission_structure-Start'!$A$21:$I$21,0)),0)</f>
        <v>0</v>
      </c>
      <c r="T136" s="28">
        <f t="shared" si="26"/>
        <v>98100.15</v>
      </c>
      <c r="U136" s="28">
        <f t="shared" si="27"/>
        <v>184930.15</v>
      </c>
      <c r="V136" s="28">
        <f>MIN(H136,I136)*INDEX('[1]2018_commission_structure-Start'!$A$15:$J$18,MATCH($E136,'[1]2018_commission_structure-Start'!$A$15:$A$18,0),MATCH(V$1,'[1]2018_commission_structure-Start'!$A$15:$J$15,0))</f>
        <v>98100.15</v>
      </c>
      <c r="W136" s="26">
        <f>IF($H136&gt;I136,MIN($H136-I136,J136-I136)*INDEX('[1]2018_commission_structure-Start'!$A$15:$J$18,MATCH($E136,'[1]2018_commission_structure-Start'!$A$15:$A$18,0),MATCH(W$1,'[1]2018_commission_structure-Start'!$A$15:$J$15,0)),0)</f>
        <v>0</v>
      </c>
      <c r="X136" s="26">
        <f>IF($H136&gt;J136,MIN($H136-J136,K136-J136)*INDEX('[1]2018_commission_structure-Start'!$A$15:$J$18,MATCH($E136,'[1]2018_commission_structure-Start'!$A$15:$A$18,0),MATCH(X$1,'[1]2018_commission_structure-Start'!$A$15:$J$15,0)),0)</f>
        <v>0</v>
      </c>
      <c r="Y136" s="26">
        <f>IF($H136&gt;K136,MIN($H136-K136,L136-K136)*INDEX('[1]2018_commission_structure-Start'!$A$15:$J$18,MATCH($E136,'[1]2018_commission_structure-Start'!$A$15:$A$18,0),MATCH(Y$1,'[1]2018_commission_structure-Start'!$A$15:$J$15,0)),0)</f>
        <v>0</v>
      </c>
      <c r="Z136" s="26">
        <f>IF(H136&gt;L136,(H136-L136)*INDEX('[1]2018_commission_structure-Start'!$A$21:$I$24,MATCH($E136,'[1]2018_commission_structure-Start'!$A$21:$A$24,0),MATCH(Z$1,'[1]2018_commission_structure-Start'!$A$21:$I$21,0)),0)</f>
        <v>0</v>
      </c>
      <c r="AA136" s="28">
        <f t="shared" si="28"/>
        <v>98100.15</v>
      </c>
      <c r="AB136" s="28">
        <f t="shared" si="29"/>
        <v>184930.15</v>
      </c>
    </row>
    <row r="137" spans="1:28" x14ac:dyDescent="0.2">
      <c r="A137" s="25" t="str">
        <f t="shared" si="20"/>
        <v>Rodina Minchin</v>
      </c>
      <c r="B137" s="25">
        <v>6275593709</v>
      </c>
      <c r="C137" s="25" t="s">
        <v>276</v>
      </c>
      <c r="D137" s="25" t="s">
        <v>277</v>
      </c>
      <c r="E137" s="25" t="s">
        <v>10</v>
      </c>
      <c r="F137" s="25">
        <v>121384</v>
      </c>
      <c r="G137" s="25">
        <f>COUNTIF([1]deals_closed!D:D,B137)</f>
        <v>14</v>
      </c>
      <c r="H137" s="26">
        <f>SUMIF([1]deals_closed!D:D,B137,[1]deals_closed!C:C)</f>
        <v>529473</v>
      </c>
      <c r="I137" s="26">
        <f>VLOOKUP(E137,'[1]2018_commission_structure-Start'!$A$22:$I$24,9,FALSE)</f>
        <v>750000</v>
      </c>
      <c r="J137" s="26">
        <f t="shared" si="21"/>
        <v>937500</v>
      </c>
      <c r="K137" s="26">
        <f t="shared" si="22"/>
        <v>1125000</v>
      </c>
      <c r="L137" s="26">
        <f t="shared" si="23"/>
        <v>1500000</v>
      </c>
      <c r="M137" s="27">
        <f t="shared" si="24"/>
        <v>0.70596400000000004</v>
      </c>
      <c r="N137" s="25" t="str">
        <f t="shared" si="25"/>
        <v>0-100%</v>
      </c>
      <c r="O137" s="28">
        <f>MIN(H137,I137)*INDEX('[1]2018_commission_structure-Start'!$A$21:$I$24,MATCH($E137,'[1]2018_commission_structure-Start'!$A$21:$A$24,0),MATCH(O$1,'[1]2018_commission_structure-Start'!$A$21:$I$21,0))</f>
        <v>79420.95</v>
      </c>
      <c r="P137" s="26">
        <f>IF(H137&gt;I137,MIN(H137-I137,J137-I137)*INDEX('[1]2018_commission_structure-Start'!$A$21:$I$24,MATCH($E137,'[1]2018_commission_structure-Start'!$A$21:$A$24,0), MATCH(P$1,'[1]2018_commission_structure-Start'!$A$21:$I$21,0)),0)</f>
        <v>0</v>
      </c>
      <c r="Q137" s="26">
        <f>IF($H137&gt;J137,MIN($H137-J137,K137-J137)*INDEX('[1]2018_commission_structure-Start'!$A$21:$I$24,MATCH($E137,'[1]2018_commission_structure-Start'!$A$21:$A$24,0), MATCH(Q$1,'[1]2018_commission_structure-Start'!$A$21:$I$21,0)),0)</f>
        <v>0</v>
      </c>
      <c r="R137" s="26">
        <f>IF($H137&gt;K137,MIN($H137-K137,L137-K137)*INDEX('[1]2018_commission_structure-Start'!$A$21:$I$24,MATCH($E137,'[1]2018_commission_structure-Start'!$A$21:$A$24,0), MATCH(R$1,'[1]2018_commission_structure-Start'!$A$21:$I$21,0)),0)</f>
        <v>0</v>
      </c>
      <c r="S137" s="26">
        <f>IF(H137&gt;L137,(H137-L137)*INDEX('[1]2018_commission_structure-Start'!$A$21:$I$24,MATCH($E137,'[1]2018_commission_structure-Start'!$A$21:$A$24,0),MATCH(S$1,'[1]2018_commission_structure-Start'!$A$21:$I$21,0)),0)</f>
        <v>0</v>
      </c>
      <c r="T137" s="28">
        <f t="shared" si="26"/>
        <v>79420.95</v>
      </c>
      <c r="U137" s="28">
        <f t="shared" si="27"/>
        <v>200804.95</v>
      </c>
      <c r="V137" s="28">
        <f>MIN(H137,I137)*INDEX('[1]2018_commission_structure-Start'!$A$15:$J$18,MATCH($E137,'[1]2018_commission_structure-Start'!$A$15:$A$18,0),MATCH(V$1,'[1]2018_commission_structure-Start'!$A$15:$J$15,0))</f>
        <v>79420.95</v>
      </c>
      <c r="W137" s="26">
        <f>IF($H137&gt;I137,MIN($H137-I137,J137-I137)*INDEX('[1]2018_commission_structure-Start'!$A$15:$J$18,MATCH($E137,'[1]2018_commission_structure-Start'!$A$15:$A$18,0),MATCH(W$1,'[1]2018_commission_structure-Start'!$A$15:$J$15,0)),0)</f>
        <v>0</v>
      </c>
      <c r="X137" s="26">
        <f>IF($H137&gt;J137,MIN($H137-J137,K137-J137)*INDEX('[1]2018_commission_structure-Start'!$A$15:$J$18,MATCH($E137,'[1]2018_commission_structure-Start'!$A$15:$A$18,0),MATCH(X$1,'[1]2018_commission_structure-Start'!$A$15:$J$15,0)),0)</f>
        <v>0</v>
      </c>
      <c r="Y137" s="26">
        <f>IF($H137&gt;K137,MIN($H137-K137,L137-K137)*INDEX('[1]2018_commission_structure-Start'!$A$15:$J$18,MATCH($E137,'[1]2018_commission_structure-Start'!$A$15:$A$18,0),MATCH(Y$1,'[1]2018_commission_structure-Start'!$A$15:$J$15,0)),0)</f>
        <v>0</v>
      </c>
      <c r="Z137" s="26">
        <f>IF(H137&gt;L137,(H137-L137)*INDEX('[1]2018_commission_structure-Start'!$A$21:$I$24,MATCH($E137,'[1]2018_commission_structure-Start'!$A$21:$A$24,0),MATCH(Z$1,'[1]2018_commission_structure-Start'!$A$21:$I$21,0)),0)</f>
        <v>0</v>
      </c>
      <c r="AA137" s="28">
        <f t="shared" si="28"/>
        <v>79420.95</v>
      </c>
      <c r="AB137" s="28">
        <f t="shared" si="29"/>
        <v>200804.95</v>
      </c>
    </row>
    <row r="138" spans="1:28" x14ac:dyDescent="0.2">
      <c r="A138" s="25" t="str">
        <f t="shared" si="20"/>
        <v>Bernhard Hannan</v>
      </c>
      <c r="B138" s="25">
        <v>9766606919</v>
      </c>
      <c r="C138" s="25" t="s">
        <v>278</v>
      </c>
      <c r="D138" s="25" t="s">
        <v>279</v>
      </c>
      <c r="E138" s="25" t="s">
        <v>29</v>
      </c>
      <c r="F138" s="25">
        <v>76509</v>
      </c>
      <c r="G138" s="25">
        <f>COUNTIF([1]deals_closed!D:D,B138)</f>
        <v>19</v>
      </c>
      <c r="H138" s="26">
        <f>SUMIF([1]deals_closed!D:D,B138,[1]deals_closed!C:C)</f>
        <v>666454</v>
      </c>
      <c r="I138" s="26">
        <f>VLOOKUP(E138,'[1]2018_commission_structure-Start'!$A$22:$I$24,9,FALSE)</f>
        <v>600000</v>
      </c>
      <c r="J138" s="26">
        <f t="shared" si="21"/>
        <v>750000</v>
      </c>
      <c r="K138" s="26">
        <f t="shared" si="22"/>
        <v>900000</v>
      </c>
      <c r="L138" s="26">
        <f t="shared" si="23"/>
        <v>1200000</v>
      </c>
      <c r="M138" s="27">
        <f t="shared" si="24"/>
        <v>1.1107566666666666</v>
      </c>
      <c r="N138" s="25" t="str">
        <f t="shared" si="25"/>
        <v>100-125%</v>
      </c>
      <c r="O138" s="28">
        <f>MIN(H138,I138)*INDEX('[1]2018_commission_structure-Start'!$A$21:$I$24,MATCH($E138,'[1]2018_commission_structure-Start'!$A$21:$A$24,0),MATCH(O$1,'[1]2018_commission_structure-Start'!$A$21:$I$21,0))</f>
        <v>78000</v>
      </c>
      <c r="P138" s="26">
        <f>IF(H138&gt;I138,MIN(H138-I138,J138-I138)*INDEX('[1]2018_commission_structure-Start'!$A$21:$I$24,MATCH($E138,'[1]2018_commission_structure-Start'!$A$21:$A$24,0), MATCH(P$1,'[1]2018_commission_structure-Start'!$A$21:$I$21,0)),0)</f>
        <v>11297.18</v>
      </c>
      <c r="Q138" s="26">
        <f>IF($H138&gt;J138,MIN($H138-J138,K138-J138)*INDEX('[1]2018_commission_structure-Start'!$A$21:$I$24,MATCH($E138,'[1]2018_commission_structure-Start'!$A$21:$A$24,0), MATCH(Q$1,'[1]2018_commission_structure-Start'!$A$21:$I$21,0)),0)</f>
        <v>0</v>
      </c>
      <c r="R138" s="26">
        <f>IF($H138&gt;K138,MIN($H138-K138,L138-K138)*INDEX('[1]2018_commission_structure-Start'!$A$21:$I$24,MATCH($E138,'[1]2018_commission_structure-Start'!$A$21:$A$24,0), MATCH(R$1,'[1]2018_commission_structure-Start'!$A$21:$I$21,0)),0)</f>
        <v>0</v>
      </c>
      <c r="S138" s="26">
        <f>IF(H138&gt;L138,(H138-L138)*INDEX('[1]2018_commission_structure-Start'!$A$21:$I$24,MATCH($E138,'[1]2018_commission_structure-Start'!$A$21:$A$24,0),MATCH(S$1,'[1]2018_commission_structure-Start'!$A$21:$I$21,0)),0)</f>
        <v>0</v>
      </c>
      <c r="T138" s="28">
        <f t="shared" si="26"/>
        <v>89297.18</v>
      </c>
      <c r="U138" s="28">
        <f t="shared" si="27"/>
        <v>165806.18</v>
      </c>
      <c r="V138" s="28">
        <f>MIN(H138,I138)*INDEX('[1]2018_commission_structure-Start'!$A$15:$J$18,MATCH($E138,'[1]2018_commission_structure-Start'!$A$15:$A$18,0),MATCH(V$1,'[1]2018_commission_structure-Start'!$A$15:$J$15,0))</f>
        <v>90000</v>
      </c>
      <c r="W138" s="26">
        <f>IF($H138&gt;I138,MIN($H138-I138,J138-I138)*INDEX('[1]2018_commission_structure-Start'!$A$15:$J$18,MATCH($E138,'[1]2018_commission_structure-Start'!$A$15:$A$18,0),MATCH(W$1,'[1]2018_commission_structure-Start'!$A$15:$J$15,0)),0)</f>
        <v>11961.72</v>
      </c>
      <c r="X138" s="26">
        <f>IF($H138&gt;J138,MIN($H138-J138,K138-J138)*INDEX('[1]2018_commission_structure-Start'!$A$15:$J$18,MATCH($E138,'[1]2018_commission_structure-Start'!$A$15:$A$18,0),MATCH(X$1,'[1]2018_commission_structure-Start'!$A$15:$J$15,0)),0)</f>
        <v>0</v>
      </c>
      <c r="Y138" s="26">
        <f>IF($H138&gt;K138,MIN($H138-K138,L138-K138)*INDEX('[1]2018_commission_structure-Start'!$A$15:$J$18,MATCH($E138,'[1]2018_commission_structure-Start'!$A$15:$A$18,0),MATCH(Y$1,'[1]2018_commission_structure-Start'!$A$15:$J$15,0)),0)</f>
        <v>0</v>
      </c>
      <c r="Z138" s="26">
        <f>IF(H138&gt;L138,(H138-L138)*INDEX('[1]2018_commission_structure-Start'!$A$21:$I$24,MATCH($E138,'[1]2018_commission_structure-Start'!$A$21:$A$24,0),MATCH(Z$1,'[1]2018_commission_structure-Start'!$A$21:$I$21,0)),0)</f>
        <v>0</v>
      </c>
      <c r="AA138" s="28">
        <f t="shared" si="28"/>
        <v>101961.72</v>
      </c>
      <c r="AB138" s="28">
        <f t="shared" si="29"/>
        <v>178470.72</v>
      </c>
    </row>
    <row r="139" spans="1:28" x14ac:dyDescent="0.2">
      <c r="A139" s="25" t="str">
        <f t="shared" si="20"/>
        <v>Titos Collaton</v>
      </c>
      <c r="B139" s="25">
        <v>9381484503</v>
      </c>
      <c r="C139" s="25" t="s">
        <v>280</v>
      </c>
      <c r="D139" s="25" t="s">
        <v>281</v>
      </c>
      <c r="E139" s="25" t="s">
        <v>10</v>
      </c>
      <c r="F139" s="25">
        <v>121954</v>
      </c>
      <c r="G139" s="25">
        <f>COUNTIF([1]deals_closed!D:D,B139)</f>
        <v>18</v>
      </c>
      <c r="H139" s="26">
        <f>SUMIF([1]deals_closed!D:D,B139,[1]deals_closed!C:C)</f>
        <v>517010</v>
      </c>
      <c r="I139" s="26">
        <f>VLOOKUP(E139,'[1]2018_commission_structure-Start'!$A$22:$I$24,9,FALSE)</f>
        <v>750000</v>
      </c>
      <c r="J139" s="26">
        <f t="shared" si="21"/>
        <v>937500</v>
      </c>
      <c r="K139" s="26">
        <f t="shared" si="22"/>
        <v>1125000</v>
      </c>
      <c r="L139" s="26">
        <f t="shared" si="23"/>
        <v>1500000</v>
      </c>
      <c r="M139" s="27">
        <f t="shared" si="24"/>
        <v>0.68934666666666666</v>
      </c>
      <c r="N139" s="25" t="str">
        <f t="shared" si="25"/>
        <v>0-100%</v>
      </c>
      <c r="O139" s="28">
        <f>MIN(H139,I139)*INDEX('[1]2018_commission_structure-Start'!$A$21:$I$24,MATCH($E139,'[1]2018_commission_structure-Start'!$A$21:$A$24,0),MATCH(O$1,'[1]2018_commission_structure-Start'!$A$21:$I$21,0))</f>
        <v>77551.5</v>
      </c>
      <c r="P139" s="26">
        <f>IF(H139&gt;I139,MIN(H139-I139,J139-I139)*INDEX('[1]2018_commission_structure-Start'!$A$21:$I$24,MATCH($E139,'[1]2018_commission_structure-Start'!$A$21:$A$24,0), MATCH(P$1,'[1]2018_commission_structure-Start'!$A$21:$I$21,0)),0)</f>
        <v>0</v>
      </c>
      <c r="Q139" s="26">
        <f>IF($H139&gt;J139,MIN($H139-J139,K139-J139)*INDEX('[1]2018_commission_structure-Start'!$A$21:$I$24,MATCH($E139,'[1]2018_commission_structure-Start'!$A$21:$A$24,0), MATCH(Q$1,'[1]2018_commission_structure-Start'!$A$21:$I$21,0)),0)</f>
        <v>0</v>
      </c>
      <c r="R139" s="26">
        <f>IF($H139&gt;K139,MIN($H139-K139,L139-K139)*INDEX('[1]2018_commission_structure-Start'!$A$21:$I$24,MATCH($E139,'[1]2018_commission_structure-Start'!$A$21:$A$24,0), MATCH(R$1,'[1]2018_commission_structure-Start'!$A$21:$I$21,0)),0)</f>
        <v>0</v>
      </c>
      <c r="S139" s="26">
        <f>IF(H139&gt;L139,(H139-L139)*INDEX('[1]2018_commission_structure-Start'!$A$21:$I$24,MATCH($E139,'[1]2018_commission_structure-Start'!$A$21:$A$24,0),MATCH(S$1,'[1]2018_commission_structure-Start'!$A$21:$I$21,0)),0)</f>
        <v>0</v>
      </c>
      <c r="T139" s="28">
        <f t="shared" si="26"/>
        <v>77551.5</v>
      </c>
      <c r="U139" s="28">
        <f t="shared" si="27"/>
        <v>199505.5</v>
      </c>
      <c r="V139" s="28">
        <f>MIN(H139,I139)*INDEX('[1]2018_commission_structure-Start'!$A$15:$J$18,MATCH($E139,'[1]2018_commission_structure-Start'!$A$15:$A$18,0),MATCH(V$1,'[1]2018_commission_structure-Start'!$A$15:$J$15,0))</f>
        <v>77551.5</v>
      </c>
      <c r="W139" s="26">
        <f>IF($H139&gt;I139,MIN($H139-I139,J139-I139)*INDEX('[1]2018_commission_structure-Start'!$A$15:$J$18,MATCH($E139,'[1]2018_commission_structure-Start'!$A$15:$A$18,0),MATCH(W$1,'[1]2018_commission_structure-Start'!$A$15:$J$15,0)),0)</f>
        <v>0</v>
      </c>
      <c r="X139" s="26">
        <f>IF($H139&gt;J139,MIN($H139-J139,K139-J139)*INDEX('[1]2018_commission_structure-Start'!$A$15:$J$18,MATCH($E139,'[1]2018_commission_structure-Start'!$A$15:$A$18,0),MATCH(X$1,'[1]2018_commission_structure-Start'!$A$15:$J$15,0)),0)</f>
        <v>0</v>
      </c>
      <c r="Y139" s="26">
        <f>IF($H139&gt;K139,MIN($H139-K139,L139-K139)*INDEX('[1]2018_commission_structure-Start'!$A$15:$J$18,MATCH($E139,'[1]2018_commission_structure-Start'!$A$15:$A$18,0),MATCH(Y$1,'[1]2018_commission_structure-Start'!$A$15:$J$15,0)),0)</f>
        <v>0</v>
      </c>
      <c r="Z139" s="26">
        <f>IF(H139&gt;L139,(H139-L139)*INDEX('[1]2018_commission_structure-Start'!$A$21:$I$24,MATCH($E139,'[1]2018_commission_structure-Start'!$A$21:$A$24,0),MATCH(Z$1,'[1]2018_commission_structure-Start'!$A$21:$I$21,0)),0)</f>
        <v>0</v>
      </c>
      <c r="AA139" s="28">
        <f t="shared" si="28"/>
        <v>77551.5</v>
      </c>
      <c r="AB139" s="28">
        <f t="shared" si="29"/>
        <v>199505.5</v>
      </c>
    </row>
    <row r="140" spans="1:28" x14ac:dyDescent="0.2">
      <c r="A140" s="25" t="str">
        <f t="shared" si="20"/>
        <v>Maximilianus Hamlington</v>
      </c>
      <c r="B140" s="25">
        <v>146065492</v>
      </c>
      <c r="C140" s="25" t="s">
        <v>282</v>
      </c>
      <c r="D140" s="25" t="s">
        <v>283</v>
      </c>
      <c r="E140" s="25" t="s">
        <v>10</v>
      </c>
      <c r="F140" s="25">
        <v>117391</v>
      </c>
      <c r="G140" s="25">
        <f>COUNTIF([1]deals_closed!D:D,B140)</f>
        <v>14</v>
      </c>
      <c r="H140" s="26">
        <f>SUMIF([1]deals_closed!D:D,B140,[1]deals_closed!C:C)</f>
        <v>537360</v>
      </c>
      <c r="I140" s="26">
        <f>VLOOKUP(E140,'[1]2018_commission_structure-Start'!$A$22:$I$24,9,FALSE)</f>
        <v>750000</v>
      </c>
      <c r="J140" s="26">
        <f t="shared" si="21"/>
        <v>937500</v>
      </c>
      <c r="K140" s="26">
        <f t="shared" si="22"/>
        <v>1125000</v>
      </c>
      <c r="L140" s="26">
        <f t="shared" si="23"/>
        <v>1500000</v>
      </c>
      <c r="M140" s="27">
        <f t="shared" si="24"/>
        <v>0.71648000000000001</v>
      </c>
      <c r="N140" s="25" t="str">
        <f t="shared" si="25"/>
        <v>0-100%</v>
      </c>
      <c r="O140" s="28">
        <f>MIN(H140,I140)*INDEX('[1]2018_commission_structure-Start'!$A$21:$I$24,MATCH($E140,'[1]2018_commission_structure-Start'!$A$21:$A$24,0),MATCH(O$1,'[1]2018_commission_structure-Start'!$A$21:$I$21,0))</f>
        <v>80604</v>
      </c>
      <c r="P140" s="26">
        <f>IF(H140&gt;I140,MIN(H140-I140,J140-I140)*INDEX('[1]2018_commission_structure-Start'!$A$21:$I$24,MATCH($E140,'[1]2018_commission_structure-Start'!$A$21:$A$24,0), MATCH(P$1,'[1]2018_commission_structure-Start'!$A$21:$I$21,0)),0)</f>
        <v>0</v>
      </c>
      <c r="Q140" s="26">
        <f>IF($H140&gt;J140,MIN($H140-J140,K140-J140)*INDEX('[1]2018_commission_structure-Start'!$A$21:$I$24,MATCH($E140,'[1]2018_commission_structure-Start'!$A$21:$A$24,0), MATCH(Q$1,'[1]2018_commission_structure-Start'!$A$21:$I$21,0)),0)</f>
        <v>0</v>
      </c>
      <c r="R140" s="26">
        <f>IF($H140&gt;K140,MIN($H140-K140,L140-K140)*INDEX('[1]2018_commission_structure-Start'!$A$21:$I$24,MATCH($E140,'[1]2018_commission_structure-Start'!$A$21:$A$24,0), MATCH(R$1,'[1]2018_commission_structure-Start'!$A$21:$I$21,0)),0)</f>
        <v>0</v>
      </c>
      <c r="S140" s="26">
        <f>IF(H140&gt;L140,(H140-L140)*INDEX('[1]2018_commission_structure-Start'!$A$21:$I$24,MATCH($E140,'[1]2018_commission_structure-Start'!$A$21:$A$24,0),MATCH(S$1,'[1]2018_commission_structure-Start'!$A$21:$I$21,0)),0)</f>
        <v>0</v>
      </c>
      <c r="T140" s="28">
        <f t="shared" si="26"/>
        <v>80604</v>
      </c>
      <c r="U140" s="28">
        <f t="shared" si="27"/>
        <v>197995</v>
      </c>
      <c r="V140" s="28">
        <f>MIN(H140,I140)*INDEX('[1]2018_commission_structure-Start'!$A$15:$J$18,MATCH($E140,'[1]2018_commission_structure-Start'!$A$15:$A$18,0),MATCH(V$1,'[1]2018_commission_structure-Start'!$A$15:$J$15,0))</f>
        <v>80604</v>
      </c>
      <c r="W140" s="26">
        <f>IF($H140&gt;I140,MIN($H140-I140,J140-I140)*INDEX('[1]2018_commission_structure-Start'!$A$15:$J$18,MATCH($E140,'[1]2018_commission_structure-Start'!$A$15:$A$18,0),MATCH(W$1,'[1]2018_commission_structure-Start'!$A$15:$J$15,0)),0)</f>
        <v>0</v>
      </c>
      <c r="X140" s="26">
        <f>IF($H140&gt;J140,MIN($H140-J140,K140-J140)*INDEX('[1]2018_commission_structure-Start'!$A$15:$J$18,MATCH($E140,'[1]2018_commission_structure-Start'!$A$15:$A$18,0),MATCH(X$1,'[1]2018_commission_structure-Start'!$A$15:$J$15,0)),0)</f>
        <v>0</v>
      </c>
      <c r="Y140" s="26">
        <f>IF($H140&gt;K140,MIN($H140-K140,L140-K140)*INDEX('[1]2018_commission_structure-Start'!$A$15:$J$18,MATCH($E140,'[1]2018_commission_structure-Start'!$A$15:$A$18,0),MATCH(Y$1,'[1]2018_commission_structure-Start'!$A$15:$J$15,0)),0)</f>
        <v>0</v>
      </c>
      <c r="Z140" s="26">
        <f>IF(H140&gt;L140,(H140-L140)*INDEX('[1]2018_commission_structure-Start'!$A$21:$I$24,MATCH($E140,'[1]2018_commission_structure-Start'!$A$21:$A$24,0),MATCH(Z$1,'[1]2018_commission_structure-Start'!$A$21:$I$21,0)),0)</f>
        <v>0</v>
      </c>
      <c r="AA140" s="28">
        <f t="shared" si="28"/>
        <v>80604</v>
      </c>
      <c r="AB140" s="28">
        <f t="shared" si="29"/>
        <v>197995</v>
      </c>
    </row>
    <row r="141" spans="1:28" x14ac:dyDescent="0.2">
      <c r="A141" s="25" t="str">
        <f t="shared" si="20"/>
        <v>Tait Brewitt</v>
      </c>
      <c r="B141" s="25">
        <v>6408517315</v>
      </c>
      <c r="C141" s="25" t="s">
        <v>284</v>
      </c>
      <c r="D141" s="25" t="s">
        <v>285</v>
      </c>
      <c r="E141" s="25" t="s">
        <v>10</v>
      </c>
      <c r="F141" s="25">
        <v>122626</v>
      </c>
      <c r="G141" s="25">
        <f>COUNTIF([1]deals_closed!D:D,B141)</f>
        <v>21</v>
      </c>
      <c r="H141" s="26">
        <f>SUMIF([1]deals_closed!D:D,B141,[1]deals_closed!C:C)</f>
        <v>788532</v>
      </c>
      <c r="I141" s="26">
        <f>VLOOKUP(E141,'[1]2018_commission_structure-Start'!$A$22:$I$24,9,FALSE)</f>
        <v>750000</v>
      </c>
      <c r="J141" s="26">
        <f t="shared" si="21"/>
        <v>937500</v>
      </c>
      <c r="K141" s="26">
        <f t="shared" si="22"/>
        <v>1125000</v>
      </c>
      <c r="L141" s="26">
        <f t="shared" si="23"/>
        <v>1500000</v>
      </c>
      <c r="M141" s="27">
        <f t="shared" si="24"/>
        <v>1.0513760000000001</v>
      </c>
      <c r="N141" s="25" t="str">
        <f t="shared" si="25"/>
        <v>100-125%</v>
      </c>
      <c r="O141" s="28">
        <f>MIN(H141,I141)*INDEX('[1]2018_commission_structure-Start'!$A$21:$I$24,MATCH($E141,'[1]2018_commission_structure-Start'!$A$21:$A$24,0),MATCH(O$1,'[1]2018_commission_structure-Start'!$A$21:$I$21,0))</f>
        <v>112500</v>
      </c>
      <c r="P141" s="26">
        <f>IF(H141&gt;I141,MIN(H141-I141,J141-I141)*INDEX('[1]2018_commission_structure-Start'!$A$21:$I$24,MATCH($E141,'[1]2018_commission_structure-Start'!$A$21:$A$24,0), MATCH(P$1,'[1]2018_commission_structure-Start'!$A$21:$I$21,0)),0)</f>
        <v>7321.08</v>
      </c>
      <c r="Q141" s="26">
        <f>IF($H141&gt;J141,MIN($H141-J141,K141-J141)*INDEX('[1]2018_commission_structure-Start'!$A$21:$I$24,MATCH($E141,'[1]2018_commission_structure-Start'!$A$21:$A$24,0), MATCH(Q$1,'[1]2018_commission_structure-Start'!$A$21:$I$21,0)),0)</f>
        <v>0</v>
      </c>
      <c r="R141" s="26">
        <f>IF($H141&gt;K141,MIN($H141-K141,L141-K141)*INDEX('[1]2018_commission_structure-Start'!$A$21:$I$24,MATCH($E141,'[1]2018_commission_structure-Start'!$A$21:$A$24,0), MATCH(R$1,'[1]2018_commission_structure-Start'!$A$21:$I$21,0)),0)</f>
        <v>0</v>
      </c>
      <c r="S141" s="26">
        <f>IF(H141&gt;L141,(H141-L141)*INDEX('[1]2018_commission_structure-Start'!$A$21:$I$24,MATCH($E141,'[1]2018_commission_structure-Start'!$A$21:$A$24,0),MATCH(S$1,'[1]2018_commission_structure-Start'!$A$21:$I$21,0)),0)</f>
        <v>0</v>
      </c>
      <c r="T141" s="28">
        <f t="shared" si="26"/>
        <v>119821.08</v>
      </c>
      <c r="U141" s="28">
        <f t="shared" si="27"/>
        <v>242447.08000000002</v>
      </c>
      <c r="V141" s="28">
        <f>MIN(H141,I141)*INDEX('[1]2018_commission_structure-Start'!$A$15:$J$18,MATCH($E141,'[1]2018_commission_structure-Start'!$A$15:$A$18,0),MATCH(V$1,'[1]2018_commission_structure-Start'!$A$15:$J$15,0))</f>
        <v>112500</v>
      </c>
      <c r="W141" s="26">
        <f>IF($H141&gt;I141,MIN($H141-I141,J141-I141)*INDEX('[1]2018_commission_structure-Start'!$A$15:$J$18,MATCH($E141,'[1]2018_commission_structure-Start'!$A$15:$A$18,0),MATCH(W$1,'[1]2018_commission_structure-Start'!$A$15:$J$15,0)),0)</f>
        <v>8477.0400000000009</v>
      </c>
      <c r="X141" s="26">
        <f>IF($H141&gt;J141,MIN($H141-J141,K141-J141)*INDEX('[1]2018_commission_structure-Start'!$A$15:$J$18,MATCH($E141,'[1]2018_commission_structure-Start'!$A$15:$A$18,0),MATCH(X$1,'[1]2018_commission_structure-Start'!$A$15:$J$15,0)),0)</f>
        <v>0</v>
      </c>
      <c r="Y141" s="26">
        <f>IF($H141&gt;K141,MIN($H141-K141,L141-K141)*INDEX('[1]2018_commission_structure-Start'!$A$15:$J$18,MATCH($E141,'[1]2018_commission_structure-Start'!$A$15:$A$18,0),MATCH(Y$1,'[1]2018_commission_structure-Start'!$A$15:$J$15,0)),0)</f>
        <v>0</v>
      </c>
      <c r="Z141" s="26">
        <f>IF(H141&gt;L141,(H141-L141)*INDEX('[1]2018_commission_structure-Start'!$A$21:$I$24,MATCH($E141,'[1]2018_commission_structure-Start'!$A$21:$A$24,0),MATCH(Z$1,'[1]2018_commission_structure-Start'!$A$21:$I$21,0)),0)</f>
        <v>0</v>
      </c>
      <c r="AA141" s="28">
        <f t="shared" si="28"/>
        <v>120977.04000000001</v>
      </c>
      <c r="AB141" s="28">
        <f t="shared" si="29"/>
        <v>243603.04</v>
      </c>
    </row>
    <row r="142" spans="1:28" x14ac:dyDescent="0.2">
      <c r="A142" s="25" t="str">
        <f t="shared" si="20"/>
        <v>Camila MacGillespie</v>
      </c>
      <c r="B142" s="25">
        <v>5837501576</v>
      </c>
      <c r="C142" s="25" t="s">
        <v>286</v>
      </c>
      <c r="D142" s="25" t="s">
        <v>287</v>
      </c>
      <c r="E142" s="25" t="s">
        <v>7</v>
      </c>
      <c r="F142" s="25">
        <v>52489</v>
      </c>
      <c r="G142" s="25">
        <f>COUNTIF([1]deals_closed!D:D,B142)</f>
        <v>29</v>
      </c>
      <c r="H142" s="26">
        <f>SUMIF([1]deals_closed!D:D,B142,[1]deals_closed!C:C)</f>
        <v>974290</v>
      </c>
      <c r="I142" s="26">
        <f>VLOOKUP(E142,'[1]2018_commission_structure-Start'!$A$22:$I$24,9,FALSE)</f>
        <v>500000</v>
      </c>
      <c r="J142" s="26">
        <f t="shared" si="21"/>
        <v>625000</v>
      </c>
      <c r="K142" s="26">
        <f t="shared" si="22"/>
        <v>750000</v>
      </c>
      <c r="L142" s="26">
        <f t="shared" si="23"/>
        <v>1000000</v>
      </c>
      <c r="M142" s="27">
        <f t="shared" si="24"/>
        <v>1.94858</v>
      </c>
      <c r="N142" s="25" t="str">
        <f t="shared" si="25"/>
        <v>150-200%</v>
      </c>
      <c r="O142" s="28">
        <f>MIN(H142,I142)*INDEX('[1]2018_commission_structure-Start'!$A$21:$I$24,MATCH($E142,'[1]2018_commission_structure-Start'!$A$21:$A$24,0),MATCH(O$1,'[1]2018_commission_structure-Start'!$A$21:$I$21,0))</f>
        <v>50000</v>
      </c>
      <c r="P142" s="26">
        <f>IF(H142&gt;I142,MIN(H142-I142,J142-I142)*INDEX('[1]2018_commission_structure-Start'!$A$21:$I$24,MATCH($E142,'[1]2018_commission_structure-Start'!$A$21:$A$24,0), MATCH(P$1,'[1]2018_commission_structure-Start'!$A$21:$I$21,0)),0)</f>
        <v>18750</v>
      </c>
      <c r="Q142" s="26">
        <f>IF($H142&gt;J142,MIN($H142-J142,K142-J142)*INDEX('[1]2018_commission_structure-Start'!$A$21:$I$24,MATCH($E142,'[1]2018_commission_structure-Start'!$A$21:$A$24,0), MATCH(Q$1,'[1]2018_commission_structure-Start'!$A$21:$I$21,0)),0)</f>
        <v>22500</v>
      </c>
      <c r="R142" s="26">
        <f>IF($H142&gt;K142,MIN($H142-K142,L142-K142)*INDEX('[1]2018_commission_structure-Start'!$A$21:$I$24,MATCH($E142,'[1]2018_commission_structure-Start'!$A$21:$A$24,0), MATCH(R$1,'[1]2018_commission_structure-Start'!$A$21:$I$21,0)),0)</f>
        <v>49343.8</v>
      </c>
      <c r="S142" s="26">
        <f>IF(H142&gt;L142,(H142-L142)*INDEX('[1]2018_commission_structure-Start'!$A$21:$I$24,MATCH($E142,'[1]2018_commission_structure-Start'!$A$21:$A$24,0),MATCH(S$1,'[1]2018_commission_structure-Start'!$A$21:$I$21,0)),0)</f>
        <v>0</v>
      </c>
      <c r="T142" s="28">
        <f t="shared" si="26"/>
        <v>140593.79999999999</v>
      </c>
      <c r="U142" s="28">
        <f t="shared" si="27"/>
        <v>193082.8</v>
      </c>
      <c r="V142" s="28">
        <f>MIN(H142,I142)*INDEX('[1]2018_commission_structure-Start'!$A$15:$J$18,MATCH($E142,'[1]2018_commission_structure-Start'!$A$15:$A$18,0),MATCH(V$1,'[1]2018_commission_structure-Start'!$A$15:$J$15,0))</f>
        <v>60000</v>
      </c>
      <c r="W142" s="26">
        <f>IF($H142&gt;I142,MIN($H142-I142,J142-I142)*INDEX('[1]2018_commission_structure-Start'!$A$15:$J$18,MATCH($E142,'[1]2018_commission_structure-Start'!$A$15:$A$18,0),MATCH(W$1,'[1]2018_commission_structure-Start'!$A$15:$J$15,0)),0)</f>
        <v>21250</v>
      </c>
      <c r="X142" s="26">
        <f>IF($H142&gt;J142,MIN($H142-J142,K142-J142)*INDEX('[1]2018_commission_structure-Start'!$A$15:$J$18,MATCH($E142,'[1]2018_commission_structure-Start'!$A$15:$A$18,0),MATCH(X$1,'[1]2018_commission_structure-Start'!$A$15:$J$15,0)),0)</f>
        <v>25000</v>
      </c>
      <c r="Y142" s="26">
        <f>IF($H142&gt;K142,MIN($H142-K142,L142-K142)*INDEX('[1]2018_commission_structure-Start'!$A$15:$J$18,MATCH($E142,'[1]2018_commission_structure-Start'!$A$15:$A$18,0),MATCH(Y$1,'[1]2018_commission_structure-Start'!$A$15:$J$15,0)),0)</f>
        <v>49343.8</v>
      </c>
      <c r="Z142" s="26">
        <f>IF(H142&gt;L142,(H142-L142)*INDEX('[1]2018_commission_structure-Start'!$A$21:$I$24,MATCH($E142,'[1]2018_commission_structure-Start'!$A$21:$A$24,0),MATCH(Z$1,'[1]2018_commission_structure-Start'!$A$21:$I$21,0)),0)</f>
        <v>0</v>
      </c>
      <c r="AA142" s="28">
        <f t="shared" si="28"/>
        <v>155593.79999999999</v>
      </c>
      <c r="AB142" s="28">
        <f t="shared" si="29"/>
        <v>208082.8</v>
      </c>
    </row>
    <row r="143" spans="1:28" x14ac:dyDescent="0.2">
      <c r="A143" s="25" t="str">
        <f t="shared" si="20"/>
        <v>Cull Slott</v>
      </c>
      <c r="B143" s="25">
        <v>3738218785</v>
      </c>
      <c r="C143" s="25" t="s">
        <v>288</v>
      </c>
      <c r="D143" s="25" t="s">
        <v>289</v>
      </c>
      <c r="E143" s="25" t="s">
        <v>7</v>
      </c>
      <c r="F143" s="25">
        <v>64849</v>
      </c>
      <c r="G143" s="25">
        <f>COUNTIF([1]deals_closed!D:D,B143)</f>
        <v>18</v>
      </c>
      <c r="H143" s="26">
        <f>SUMIF([1]deals_closed!D:D,B143,[1]deals_closed!C:C)</f>
        <v>718775</v>
      </c>
      <c r="I143" s="26">
        <f>VLOOKUP(E143,'[1]2018_commission_structure-Start'!$A$22:$I$24,9,FALSE)</f>
        <v>500000</v>
      </c>
      <c r="J143" s="26">
        <f t="shared" si="21"/>
        <v>625000</v>
      </c>
      <c r="K143" s="26">
        <f t="shared" si="22"/>
        <v>750000</v>
      </c>
      <c r="L143" s="26">
        <f t="shared" si="23"/>
        <v>1000000</v>
      </c>
      <c r="M143" s="27">
        <f t="shared" si="24"/>
        <v>1.4375500000000001</v>
      </c>
      <c r="N143" s="25" t="str">
        <f t="shared" si="25"/>
        <v>125-150%</v>
      </c>
      <c r="O143" s="28">
        <f>MIN(H143,I143)*INDEX('[1]2018_commission_structure-Start'!$A$21:$I$24,MATCH($E143,'[1]2018_commission_structure-Start'!$A$21:$A$24,0),MATCH(O$1,'[1]2018_commission_structure-Start'!$A$21:$I$21,0))</f>
        <v>50000</v>
      </c>
      <c r="P143" s="26">
        <f>IF(H143&gt;I143,MIN(H143-I143,J143-I143)*INDEX('[1]2018_commission_structure-Start'!$A$21:$I$24,MATCH($E143,'[1]2018_commission_structure-Start'!$A$21:$A$24,0), MATCH(P$1,'[1]2018_commission_structure-Start'!$A$21:$I$21,0)),0)</f>
        <v>18750</v>
      </c>
      <c r="Q143" s="26">
        <f>IF($H143&gt;J143,MIN($H143-J143,K143-J143)*INDEX('[1]2018_commission_structure-Start'!$A$21:$I$24,MATCH($E143,'[1]2018_commission_structure-Start'!$A$21:$A$24,0), MATCH(Q$1,'[1]2018_commission_structure-Start'!$A$21:$I$21,0)),0)</f>
        <v>16879.5</v>
      </c>
      <c r="R143" s="26">
        <f>IF($H143&gt;K143,MIN($H143-K143,L143-K143)*INDEX('[1]2018_commission_structure-Start'!$A$21:$I$24,MATCH($E143,'[1]2018_commission_structure-Start'!$A$21:$A$24,0), MATCH(R$1,'[1]2018_commission_structure-Start'!$A$21:$I$21,0)),0)</f>
        <v>0</v>
      </c>
      <c r="S143" s="26">
        <f>IF(H143&gt;L143,(H143-L143)*INDEX('[1]2018_commission_structure-Start'!$A$21:$I$24,MATCH($E143,'[1]2018_commission_structure-Start'!$A$21:$A$24,0),MATCH(S$1,'[1]2018_commission_structure-Start'!$A$21:$I$21,0)),0)</f>
        <v>0</v>
      </c>
      <c r="T143" s="28">
        <f t="shared" si="26"/>
        <v>85629.5</v>
      </c>
      <c r="U143" s="28">
        <f t="shared" si="27"/>
        <v>150478.5</v>
      </c>
      <c r="V143" s="28">
        <f>MIN(H143,I143)*INDEX('[1]2018_commission_structure-Start'!$A$15:$J$18,MATCH($E143,'[1]2018_commission_structure-Start'!$A$15:$A$18,0),MATCH(V$1,'[1]2018_commission_structure-Start'!$A$15:$J$15,0))</f>
        <v>60000</v>
      </c>
      <c r="W143" s="26">
        <f>IF($H143&gt;I143,MIN($H143-I143,J143-I143)*INDEX('[1]2018_commission_structure-Start'!$A$15:$J$18,MATCH($E143,'[1]2018_commission_structure-Start'!$A$15:$A$18,0),MATCH(W$1,'[1]2018_commission_structure-Start'!$A$15:$J$15,0)),0)</f>
        <v>21250</v>
      </c>
      <c r="X143" s="26">
        <f>IF($H143&gt;J143,MIN($H143-J143,K143-J143)*INDEX('[1]2018_commission_structure-Start'!$A$15:$J$18,MATCH($E143,'[1]2018_commission_structure-Start'!$A$15:$A$18,0),MATCH(X$1,'[1]2018_commission_structure-Start'!$A$15:$J$15,0)),0)</f>
        <v>18755</v>
      </c>
      <c r="Y143" s="26">
        <f>IF($H143&gt;K143,MIN($H143-K143,L143-K143)*INDEX('[1]2018_commission_structure-Start'!$A$15:$J$18,MATCH($E143,'[1]2018_commission_structure-Start'!$A$15:$A$18,0),MATCH(Y$1,'[1]2018_commission_structure-Start'!$A$15:$J$15,0)),0)</f>
        <v>0</v>
      </c>
      <c r="Z143" s="26">
        <f>IF(H143&gt;L143,(H143-L143)*INDEX('[1]2018_commission_structure-Start'!$A$21:$I$24,MATCH($E143,'[1]2018_commission_structure-Start'!$A$21:$A$24,0),MATCH(Z$1,'[1]2018_commission_structure-Start'!$A$21:$I$21,0)),0)</f>
        <v>0</v>
      </c>
      <c r="AA143" s="28">
        <f t="shared" si="28"/>
        <v>100005</v>
      </c>
      <c r="AB143" s="28">
        <f t="shared" si="29"/>
        <v>164854</v>
      </c>
    </row>
    <row r="144" spans="1:28" x14ac:dyDescent="0.2">
      <c r="A144" s="25" t="str">
        <f t="shared" si="20"/>
        <v>Jolee Gladyer</v>
      </c>
      <c r="B144" s="25">
        <v>8971738782</v>
      </c>
      <c r="C144" s="25" t="s">
        <v>290</v>
      </c>
      <c r="D144" s="25" t="s">
        <v>291</v>
      </c>
      <c r="E144" s="25" t="s">
        <v>10</v>
      </c>
      <c r="F144" s="25">
        <v>124815</v>
      </c>
      <c r="G144" s="25">
        <f>COUNTIF([1]deals_closed!D:D,B144)</f>
        <v>25</v>
      </c>
      <c r="H144" s="26">
        <f>SUMIF([1]deals_closed!D:D,B144,[1]deals_closed!C:C)</f>
        <v>945309</v>
      </c>
      <c r="I144" s="26">
        <f>VLOOKUP(E144,'[1]2018_commission_structure-Start'!$A$22:$I$24,9,FALSE)</f>
        <v>750000</v>
      </c>
      <c r="J144" s="26">
        <f t="shared" si="21"/>
        <v>937500</v>
      </c>
      <c r="K144" s="26">
        <f t="shared" si="22"/>
        <v>1125000</v>
      </c>
      <c r="L144" s="26">
        <f t="shared" si="23"/>
        <v>1500000</v>
      </c>
      <c r="M144" s="27">
        <f t="shared" si="24"/>
        <v>1.2604120000000001</v>
      </c>
      <c r="N144" s="25" t="str">
        <f t="shared" si="25"/>
        <v>125-150%</v>
      </c>
      <c r="O144" s="28">
        <f>MIN(H144,I144)*INDEX('[1]2018_commission_structure-Start'!$A$21:$I$24,MATCH($E144,'[1]2018_commission_structure-Start'!$A$21:$A$24,0),MATCH(O$1,'[1]2018_commission_structure-Start'!$A$21:$I$21,0))</f>
        <v>112500</v>
      </c>
      <c r="P144" s="26">
        <f>IF(H144&gt;I144,MIN(H144-I144,J144-I144)*INDEX('[1]2018_commission_structure-Start'!$A$21:$I$24,MATCH($E144,'[1]2018_commission_structure-Start'!$A$21:$A$24,0), MATCH(P$1,'[1]2018_commission_structure-Start'!$A$21:$I$21,0)),0)</f>
        <v>35625</v>
      </c>
      <c r="Q144" s="26">
        <f>IF($H144&gt;J144,MIN($H144-J144,K144-J144)*INDEX('[1]2018_commission_structure-Start'!$A$21:$I$24,MATCH($E144,'[1]2018_commission_structure-Start'!$A$21:$A$24,0), MATCH(Q$1,'[1]2018_commission_structure-Start'!$A$21:$I$21,0)),0)</f>
        <v>1796.0700000000002</v>
      </c>
      <c r="R144" s="26">
        <f>IF($H144&gt;K144,MIN($H144-K144,L144-K144)*INDEX('[1]2018_commission_structure-Start'!$A$21:$I$24,MATCH($E144,'[1]2018_commission_structure-Start'!$A$21:$A$24,0), MATCH(R$1,'[1]2018_commission_structure-Start'!$A$21:$I$21,0)),0)</f>
        <v>0</v>
      </c>
      <c r="S144" s="26">
        <f>IF(H144&gt;L144,(H144-L144)*INDEX('[1]2018_commission_structure-Start'!$A$21:$I$24,MATCH($E144,'[1]2018_commission_structure-Start'!$A$21:$A$24,0),MATCH(S$1,'[1]2018_commission_structure-Start'!$A$21:$I$21,0)),0)</f>
        <v>0</v>
      </c>
      <c r="T144" s="28">
        <f t="shared" si="26"/>
        <v>149921.07</v>
      </c>
      <c r="U144" s="28">
        <f t="shared" si="27"/>
        <v>274736.07</v>
      </c>
      <c r="V144" s="28">
        <f>MIN(H144,I144)*INDEX('[1]2018_commission_structure-Start'!$A$15:$J$18,MATCH($E144,'[1]2018_commission_structure-Start'!$A$15:$A$18,0),MATCH(V$1,'[1]2018_commission_structure-Start'!$A$15:$J$15,0))</f>
        <v>112500</v>
      </c>
      <c r="W144" s="26">
        <f>IF($H144&gt;I144,MIN($H144-I144,J144-I144)*INDEX('[1]2018_commission_structure-Start'!$A$15:$J$18,MATCH($E144,'[1]2018_commission_structure-Start'!$A$15:$A$18,0),MATCH(W$1,'[1]2018_commission_structure-Start'!$A$15:$J$15,0)),0)</f>
        <v>41250</v>
      </c>
      <c r="X144" s="26">
        <f>IF($H144&gt;J144,MIN($H144-J144,K144-J144)*INDEX('[1]2018_commission_structure-Start'!$A$15:$J$18,MATCH($E144,'[1]2018_commission_structure-Start'!$A$15:$A$18,0),MATCH(X$1,'[1]2018_commission_structure-Start'!$A$15:$J$15,0)),0)</f>
        <v>1952.25</v>
      </c>
      <c r="Y144" s="26">
        <f>IF($H144&gt;K144,MIN($H144-K144,L144-K144)*INDEX('[1]2018_commission_structure-Start'!$A$15:$J$18,MATCH($E144,'[1]2018_commission_structure-Start'!$A$15:$A$18,0),MATCH(Y$1,'[1]2018_commission_structure-Start'!$A$15:$J$15,0)),0)</f>
        <v>0</v>
      </c>
      <c r="Z144" s="26">
        <f>IF(H144&gt;L144,(H144-L144)*INDEX('[1]2018_commission_structure-Start'!$A$21:$I$24,MATCH($E144,'[1]2018_commission_structure-Start'!$A$21:$A$24,0),MATCH(Z$1,'[1]2018_commission_structure-Start'!$A$21:$I$21,0)),0)</f>
        <v>0</v>
      </c>
      <c r="AA144" s="28">
        <f t="shared" si="28"/>
        <v>155702.25</v>
      </c>
      <c r="AB144" s="28">
        <f t="shared" si="29"/>
        <v>280517.25</v>
      </c>
    </row>
    <row r="145" spans="1:28" x14ac:dyDescent="0.2">
      <c r="A145" s="25" t="str">
        <f t="shared" si="20"/>
        <v>Glenn O'Murtagh</v>
      </c>
      <c r="B145" s="25">
        <v>3288836432</v>
      </c>
      <c r="C145" s="25" t="s">
        <v>292</v>
      </c>
      <c r="D145" s="25" t="s">
        <v>293</v>
      </c>
      <c r="E145" s="25" t="s">
        <v>10</v>
      </c>
      <c r="F145" s="25">
        <v>102601</v>
      </c>
      <c r="G145" s="25">
        <f>COUNTIF([1]deals_closed!D:D,B145)</f>
        <v>13</v>
      </c>
      <c r="H145" s="26">
        <f>SUMIF([1]deals_closed!D:D,B145,[1]deals_closed!C:C)</f>
        <v>499816</v>
      </c>
      <c r="I145" s="26">
        <f>VLOOKUP(E145,'[1]2018_commission_structure-Start'!$A$22:$I$24,9,FALSE)</f>
        <v>750000</v>
      </c>
      <c r="J145" s="26">
        <f t="shared" si="21"/>
        <v>937500</v>
      </c>
      <c r="K145" s="26">
        <f t="shared" si="22"/>
        <v>1125000</v>
      </c>
      <c r="L145" s="26">
        <f t="shared" si="23"/>
        <v>1500000</v>
      </c>
      <c r="M145" s="27">
        <f t="shared" si="24"/>
        <v>0.66642133333333331</v>
      </c>
      <c r="N145" s="25" t="str">
        <f t="shared" si="25"/>
        <v>0-100%</v>
      </c>
      <c r="O145" s="28">
        <f>MIN(H145,I145)*INDEX('[1]2018_commission_structure-Start'!$A$21:$I$24,MATCH($E145,'[1]2018_commission_structure-Start'!$A$21:$A$24,0),MATCH(O$1,'[1]2018_commission_structure-Start'!$A$21:$I$21,0))</f>
        <v>74972.399999999994</v>
      </c>
      <c r="P145" s="26">
        <f>IF(H145&gt;I145,MIN(H145-I145,J145-I145)*INDEX('[1]2018_commission_structure-Start'!$A$21:$I$24,MATCH($E145,'[1]2018_commission_structure-Start'!$A$21:$A$24,0), MATCH(P$1,'[1]2018_commission_structure-Start'!$A$21:$I$21,0)),0)</f>
        <v>0</v>
      </c>
      <c r="Q145" s="26">
        <f>IF($H145&gt;J145,MIN($H145-J145,K145-J145)*INDEX('[1]2018_commission_structure-Start'!$A$21:$I$24,MATCH($E145,'[1]2018_commission_structure-Start'!$A$21:$A$24,0), MATCH(Q$1,'[1]2018_commission_structure-Start'!$A$21:$I$21,0)),0)</f>
        <v>0</v>
      </c>
      <c r="R145" s="26">
        <f>IF($H145&gt;K145,MIN($H145-K145,L145-K145)*INDEX('[1]2018_commission_structure-Start'!$A$21:$I$24,MATCH($E145,'[1]2018_commission_structure-Start'!$A$21:$A$24,0), MATCH(R$1,'[1]2018_commission_structure-Start'!$A$21:$I$21,0)),0)</f>
        <v>0</v>
      </c>
      <c r="S145" s="26">
        <f>IF(H145&gt;L145,(H145-L145)*INDEX('[1]2018_commission_structure-Start'!$A$21:$I$24,MATCH($E145,'[1]2018_commission_structure-Start'!$A$21:$A$24,0),MATCH(S$1,'[1]2018_commission_structure-Start'!$A$21:$I$21,0)),0)</f>
        <v>0</v>
      </c>
      <c r="T145" s="28">
        <f t="shared" si="26"/>
        <v>74972.399999999994</v>
      </c>
      <c r="U145" s="28">
        <f t="shared" si="27"/>
        <v>177573.4</v>
      </c>
      <c r="V145" s="28">
        <f>MIN(H145,I145)*INDEX('[1]2018_commission_structure-Start'!$A$15:$J$18,MATCH($E145,'[1]2018_commission_structure-Start'!$A$15:$A$18,0),MATCH(V$1,'[1]2018_commission_structure-Start'!$A$15:$J$15,0))</f>
        <v>74972.399999999994</v>
      </c>
      <c r="W145" s="26">
        <f>IF($H145&gt;I145,MIN($H145-I145,J145-I145)*INDEX('[1]2018_commission_structure-Start'!$A$15:$J$18,MATCH($E145,'[1]2018_commission_structure-Start'!$A$15:$A$18,0),MATCH(W$1,'[1]2018_commission_structure-Start'!$A$15:$J$15,0)),0)</f>
        <v>0</v>
      </c>
      <c r="X145" s="26">
        <f>IF($H145&gt;J145,MIN($H145-J145,K145-J145)*INDEX('[1]2018_commission_structure-Start'!$A$15:$J$18,MATCH($E145,'[1]2018_commission_structure-Start'!$A$15:$A$18,0),MATCH(X$1,'[1]2018_commission_structure-Start'!$A$15:$J$15,0)),0)</f>
        <v>0</v>
      </c>
      <c r="Y145" s="26">
        <f>IF($H145&gt;K145,MIN($H145-K145,L145-K145)*INDEX('[1]2018_commission_structure-Start'!$A$15:$J$18,MATCH($E145,'[1]2018_commission_structure-Start'!$A$15:$A$18,0),MATCH(Y$1,'[1]2018_commission_structure-Start'!$A$15:$J$15,0)),0)</f>
        <v>0</v>
      </c>
      <c r="Z145" s="26">
        <f>IF(H145&gt;L145,(H145-L145)*INDEX('[1]2018_commission_structure-Start'!$A$21:$I$24,MATCH($E145,'[1]2018_commission_structure-Start'!$A$21:$A$24,0),MATCH(Z$1,'[1]2018_commission_structure-Start'!$A$21:$I$21,0)),0)</f>
        <v>0</v>
      </c>
      <c r="AA145" s="28">
        <f t="shared" si="28"/>
        <v>74972.399999999994</v>
      </c>
      <c r="AB145" s="28">
        <f t="shared" si="29"/>
        <v>177573.4</v>
      </c>
    </row>
    <row r="146" spans="1:28" x14ac:dyDescent="0.2">
      <c r="A146" s="25" t="str">
        <f t="shared" si="20"/>
        <v>Jermain Ruthven</v>
      </c>
      <c r="B146" s="25">
        <v>4730395069</v>
      </c>
      <c r="C146" s="25" t="s">
        <v>294</v>
      </c>
      <c r="D146" s="25" t="s">
        <v>295</v>
      </c>
      <c r="E146" s="25" t="s">
        <v>7</v>
      </c>
      <c r="F146" s="25">
        <v>44355</v>
      </c>
      <c r="G146" s="25">
        <f>COUNTIF([1]deals_closed!D:D,B146)</f>
        <v>18</v>
      </c>
      <c r="H146" s="26">
        <f>SUMIF([1]deals_closed!D:D,B146,[1]deals_closed!C:C)</f>
        <v>644768</v>
      </c>
      <c r="I146" s="26">
        <f>VLOOKUP(E146,'[1]2018_commission_structure-Start'!$A$22:$I$24,9,FALSE)</f>
        <v>500000</v>
      </c>
      <c r="J146" s="26">
        <f t="shared" si="21"/>
        <v>625000</v>
      </c>
      <c r="K146" s="26">
        <f t="shared" si="22"/>
        <v>750000</v>
      </c>
      <c r="L146" s="26">
        <f t="shared" si="23"/>
        <v>1000000</v>
      </c>
      <c r="M146" s="27">
        <f t="shared" si="24"/>
        <v>1.289536</v>
      </c>
      <c r="N146" s="25" t="str">
        <f t="shared" si="25"/>
        <v>125-150%</v>
      </c>
      <c r="O146" s="28">
        <f>MIN(H146,I146)*INDEX('[1]2018_commission_structure-Start'!$A$21:$I$24,MATCH($E146,'[1]2018_commission_structure-Start'!$A$21:$A$24,0),MATCH(O$1,'[1]2018_commission_structure-Start'!$A$21:$I$21,0))</f>
        <v>50000</v>
      </c>
      <c r="P146" s="26">
        <f>IF(H146&gt;I146,MIN(H146-I146,J146-I146)*INDEX('[1]2018_commission_structure-Start'!$A$21:$I$24,MATCH($E146,'[1]2018_commission_structure-Start'!$A$21:$A$24,0), MATCH(P$1,'[1]2018_commission_structure-Start'!$A$21:$I$21,0)),0)</f>
        <v>18750</v>
      </c>
      <c r="Q146" s="26">
        <f>IF($H146&gt;J146,MIN($H146-J146,K146-J146)*INDEX('[1]2018_commission_structure-Start'!$A$21:$I$24,MATCH($E146,'[1]2018_commission_structure-Start'!$A$21:$A$24,0), MATCH(Q$1,'[1]2018_commission_structure-Start'!$A$21:$I$21,0)),0)</f>
        <v>3558.24</v>
      </c>
      <c r="R146" s="26">
        <f>IF($H146&gt;K146,MIN($H146-K146,L146-K146)*INDEX('[1]2018_commission_structure-Start'!$A$21:$I$24,MATCH($E146,'[1]2018_commission_structure-Start'!$A$21:$A$24,0), MATCH(R$1,'[1]2018_commission_structure-Start'!$A$21:$I$21,0)),0)</f>
        <v>0</v>
      </c>
      <c r="S146" s="26">
        <f>IF(H146&gt;L146,(H146-L146)*INDEX('[1]2018_commission_structure-Start'!$A$21:$I$24,MATCH($E146,'[1]2018_commission_structure-Start'!$A$21:$A$24,0),MATCH(S$1,'[1]2018_commission_structure-Start'!$A$21:$I$21,0)),0)</f>
        <v>0</v>
      </c>
      <c r="T146" s="28">
        <f t="shared" si="26"/>
        <v>72308.240000000005</v>
      </c>
      <c r="U146" s="28">
        <f t="shared" si="27"/>
        <v>116663.24</v>
      </c>
      <c r="V146" s="28">
        <f>MIN(H146,I146)*INDEX('[1]2018_commission_structure-Start'!$A$15:$J$18,MATCH($E146,'[1]2018_commission_structure-Start'!$A$15:$A$18,0),MATCH(V$1,'[1]2018_commission_structure-Start'!$A$15:$J$15,0))</f>
        <v>60000</v>
      </c>
      <c r="W146" s="26">
        <f>IF($H146&gt;I146,MIN($H146-I146,J146-I146)*INDEX('[1]2018_commission_structure-Start'!$A$15:$J$18,MATCH($E146,'[1]2018_commission_structure-Start'!$A$15:$A$18,0),MATCH(W$1,'[1]2018_commission_structure-Start'!$A$15:$J$15,0)),0)</f>
        <v>21250</v>
      </c>
      <c r="X146" s="26">
        <f>IF($H146&gt;J146,MIN($H146-J146,K146-J146)*INDEX('[1]2018_commission_structure-Start'!$A$15:$J$18,MATCH($E146,'[1]2018_commission_structure-Start'!$A$15:$A$18,0),MATCH(X$1,'[1]2018_commission_structure-Start'!$A$15:$J$15,0)),0)</f>
        <v>3953.6000000000004</v>
      </c>
      <c r="Y146" s="26">
        <f>IF($H146&gt;K146,MIN($H146-K146,L146-K146)*INDEX('[1]2018_commission_structure-Start'!$A$15:$J$18,MATCH($E146,'[1]2018_commission_structure-Start'!$A$15:$A$18,0),MATCH(Y$1,'[1]2018_commission_structure-Start'!$A$15:$J$15,0)),0)</f>
        <v>0</v>
      </c>
      <c r="Z146" s="26">
        <f>IF(H146&gt;L146,(H146-L146)*INDEX('[1]2018_commission_structure-Start'!$A$21:$I$24,MATCH($E146,'[1]2018_commission_structure-Start'!$A$21:$A$24,0),MATCH(Z$1,'[1]2018_commission_structure-Start'!$A$21:$I$21,0)),0)</f>
        <v>0</v>
      </c>
      <c r="AA146" s="28">
        <f t="shared" si="28"/>
        <v>85203.6</v>
      </c>
      <c r="AB146" s="28">
        <f t="shared" si="29"/>
        <v>129558.6</v>
      </c>
    </row>
    <row r="147" spans="1:28" x14ac:dyDescent="0.2">
      <c r="A147" s="25" t="str">
        <f t="shared" si="20"/>
        <v>Zita Crossgrove</v>
      </c>
      <c r="B147" s="25">
        <v>7670936274</v>
      </c>
      <c r="C147" s="25" t="s">
        <v>296</v>
      </c>
      <c r="D147" s="25" t="s">
        <v>297</v>
      </c>
      <c r="E147" s="25" t="s">
        <v>10</v>
      </c>
      <c r="F147" s="25">
        <v>109917</v>
      </c>
      <c r="G147" s="25">
        <f>COUNTIF([1]deals_closed!D:D,B147)</f>
        <v>17</v>
      </c>
      <c r="H147" s="26">
        <f>SUMIF([1]deals_closed!D:D,B147,[1]deals_closed!C:C)</f>
        <v>577152</v>
      </c>
      <c r="I147" s="26">
        <f>VLOOKUP(E147,'[1]2018_commission_structure-Start'!$A$22:$I$24,9,FALSE)</f>
        <v>750000</v>
      </c>
      <c r="J147" s="26">
        <f t="shared" si="21"/>
        <v>937500</v>
      </c>
      <c r="K147" s="26">
        <f t="shared" si="22"/>
        <v>1125000</v>
      </c>
      <c r="L147" s="26">
        <f t="shared" si="23"/>
        <v>1500000</v>
      </c>
      <c r="M147" s="27">
        <f t="shared" si="24"/>
        <v>0.769536</v>
      </c>
      <c r="N147" s="25" t="str">
        <f t="shared" si="25"/>
        <v>0-100%</v>
      </c>
      <c r="O147" s="28">
        <f>MIN(H147,I147)*INDEX('[1]2018_commission_structure-Start'!$A$21:$I$24,MATCH($E147,'[1]2018_commission_structure-Start'!$A$21:$A$24,0),MATCH(O$1,'[1]2018_commission_structure-Start'!$A$21:$I$21,0))</f>
        <v>86572.800000000003</v>
      </c>
      <c r="P147" s="26">
        <f>IF(H147&gt;I147,MIN(H147-I147,J147-I147)*INDEX('[1]2018_commission_structure-Start'!$A$21:$I$24,MATCH($E147,'[1]2018_commission_structure-Start'!$A$21:$A$24,0), MATCH(P$1,'[1]2018_commission_structure-Start'!$A$21:$I$21,0)),0)</f>
        <v>0</v>
      </c>
      <c r="Q147" s="26">
        <f>IF($H147&gt;J147,MIN($H147-J147,K147-J147)*INDEX('[1]2018_commission_structure-Start'!$A$21:$I$24,MATCH($E147,'[1]2018_commission_structure-Start'!$A$21:$A$24,0), MATCH(Q$1,'[1]2018_commission_structure-Start'!$A$21:$I$21,0)),0)</f>
        <v>0</v>
      </c>
      <c r="R147" s="26">
        <f>IF($H147&gt;K147,MIN($H147-K147,L147-K147)*INDEX('[1]2018_commission_structure-Start'!$A$21:$I$24,MATCH($E147,'[1]2018_commission_structure-Start'!$A$21:$A$24,0), MATCH(R$1,'[1]2018_commission_structure-Start'!$A$21:$I$21,0)),0)</f>
        <v>0</v>
      </c>
      <c r="S147" s="26">
        <f>IF(H147&gt;L147,(H147-L147)*INDEX('[1]2018_commission_structure-Start'!$A$21:$I$24,MATCH($E147,'[1]2018_commission_structure-Start'!$A$21:$A$24,0),MATCH(S$1,'[1]2018_commission_structure-Start'!$A$21:$I$21,0)),0)</f>
        <v>0</v>
      </c>
      <c r="T147" s="28">
        <f t="shared" si="26"/>
        <v>86572.800000000003</v>
      </c>
      <c r="U147" s="28">
        <f t="shared" si="27"/>
        <v>196489.8</v>
      </c>
      <c r="V147" s="28">
        <f>MIN(H147,I147)*INDEX('[1]2018_commission_structure-Start'!$A$15:$J$18,MATCH($E147,'[1]2018_commission_structure-Start'!$A$15:$A$18,0),MATCH(V$1,'[1]2018_commission_structure-Start'!$A$15:$J$15,0))</f>
        <v>86572.800000000003</v>
      </c>
      <c r="W147" s="26">
        <f>IF($H147&gt;I147,MIN($H147-I147,J147-I147)*INDEX('[1]2018_commission_structure-Start'!$A$15:$J$18,MATCH($E147,'[1]2018_commission_structure-Start'!$A$15:$A$18,0),MATCH(W$1,'[1]2018_commission_structure-Start'!$A$15:$J$15,0)),0)</f>
        <v>0</v>
      </c>
      <c r="X147" s="26">
        <f>IF($H147&gt;J147,MIN($H147-J147,K147-J147)*INDEX('[1]2018_commission_structure-Start'!$A$15:$J$18,MATCH($E147,'[1]2018_commission_structure-Start'!$A$15:$A$18,0),MATCH(X$1,'[1]2018_commission_structure-Start'!$A$15:$J$15,0)),0)</f>
        <v>0</v>
      </c>
      <c r="Y147" s="26">
        <f>IF($H147&gt;K147,MIN($H147-K147,L147-K147)*INDEX('[1]2018_commission_structure-Start'!$A$15:$J$18,MATCH($E147,'[1]2018_commission_structure-Start'!$A$15:$A$18,0),MATCH(Y$1,'[1]2018_commission_structure-Start'!$A$15:$J$15,0)),0)</f>
        <v>0</v>
      </c>
      <c r="Z147" s="26">
        <f>IF(H147&gt;L147,(H147-L147)*INDEX('[1]2018_commission_structure-Start'!$A$21:$I$24,MATCH($E147,'[1]2018_commission_structure-Start'!$A$21:$A$24,0),MATCH(Z$1,'[1]2018_commission_structure-Start'!$A$21:$I$21,0)),0)</f>
        <v>0</v>
      </c>
      <c r="AA147" s="28">
        <f t="shared" si="28"/>
        <v>86572.800000000003</v>
      </c>
      <c r="AB147" s="28">
        <f t="shared" si="29"/>
        <v>196489.8</v>
      </c>
    </row>
    <row r="148" spans="1:28" x14ac:dyDescent="0.2">
      <c r="A148" s="25" t="str">
        <f t="shared" si="20"/>
        <v>Esra Snibson</v>
      </c>
      <c r="B148" s="25">
        <v>826490107</v>
      </c>
      <c r="C148" s="25" t="s">
        <v>298</v>
      </c>
      <c r="D148" s="25" t="s">
        <v>299</v>
      </c>
      <c r="E148" s="25" t="s">
        <v>7</v>
      </c>
      <c r="F148" s="25">
        <v>32485</v>
      </c>
      <c r="G148" s="25">
        <f>COUNTIF([1]deals_closed!D:D,B148)</f>
        <v>22</v>
      </c>
      <c r="H148" s="26">
        <f>SUMIF([1]deals_closed!D:D,B148,[1]deals_closed!C:C)</f>
        <v>823922</v>
      </c>
      <c r="I148" s="26">
        <f>VLOOKUP(E148,'[1]2018_commission_structure-Start'!$A$22:$I$24,9,FALSE)</f>
        <v>500000</v>
      </c>
      <c r="J148" s="26">
        <f t="shared" si="21"/>
        <v>625000</v>
      </c>
      <c r="K148" s="26">
        <f t="shared" si="22"/>
        <v>750000</v>
      </c>
      <c r="L148" s="26">
        <f t="shared" si="23"/>
        <v>1000000</v>
      </c>
      <c r="M148" s="27">
        <f t="shared" si="24"/>
        <v>1.6478440000000001</v>
      </c>
      <c r="N148" s="25" t="str">
        <f t="shared" si="25"/>
        <v>150-200%</v>
      </c>
      <c r="O148" s="28">
        <f>MIN(H148,I148)*INDEX('[1]2018_commission_structure-Start'!$A$21:$I$24,MATCH($E148,'[1]2018_commission_structure-Start'!$A$21:$A$24,0),MATCH(O$1,'[1]2018_commission_structure-Start'!$A$21:$I$21,0))</f>
        <v>50000</v>
      </c>
      <c r="P148" s="26">
        <f>IF(H148&gt;I148,MIN(H148-I148,J148-I148)*INDEX('[1]2018_commission_structure-Start'!$A$21:$I$24,MATCH($E148,'[1]2018_commission_structure-Start'!$A$21:$A$24,0), MATCH(P$1,'[1]2018_commission_structure-Start'!$A$21:$I$21,0)),0)</f>
        <v>18750</v>
      </c>
      <c r="Q148" s="26">
        <f>IF($H148&gt;J148,MIN($H148-J148,K148-J148)*INDEX('[1]2018_commission_structure-Start'!$A$21:$I$24,MATCH($E148,'[1]2018_commission_structure-Start'!$A$21:$A$24,0), MATCH(Q$1,'[1]2018_commission_structure-Start'!$A$21:$I$21,0)),0)</f>
        <v>22500</v>
      </c>
      <c r="R148" s="26">
        <f>IF($H148&gt;K148,MIN($H148-K148,L148-K148)*INDEX('[1]2018_commission_structure-Start'!$A$21:$I$24,MATCH($E148,'[1]2018_commission_structure-Start'!$A$21:$A$24,0), MATCH(R$1,'[1]2018_commission_structure-Start'!$A$21:$I$21,0)),0)</f>
        <v>16262.84</v>
      </c>
      <c r="S148" s="26">
        <f>IF(H148&gt;L148,(H148-L148)*INDEX('[1]2018_commission_structure-Start'!$A$21:$I$24,MATCH($E148,'[1]2018_commission_structure-Start'!$A$21:$A$24,0),MATCH(S$1,'[1]2018_commission_structure-Start'!$A$21:$I$21,0)),0)</f>
        <v>0</v>
      </c>
      <c r="T148" s="28">
        <f t="shared" si="26"/>
        <v>107512.84</v>
      </c>
      <c r="U148" s="28">
        <f t="shared" si="27"/>
        <v>139997.84</v>
      </c>
      <c r="V148" s="28">
        <f>MIN(H148,I148)*INDEX('[1]2018_commission_structure-Start'!$A$15:$J$18,MATCH($E148,'[1]2018_commission_structure-Start'!$A$15:$A$18,0),MATCH(V$1,'[1]2018_commission_structure-Start'!$A$15:$J$15,0))</f>
        <v>60000</v>
      </c>
      <c r="W148" s="26">
        <f>IF($H148&gt;I148,MIN($H148-I148,J148-I148)*INDEX('[1]2018_commission_structure-Start'!$A$15:$J$18,MATCH($E148,'[1]2018_commission_structure-Start'!$A$15:$A$18,0),MATCH(W$1,'[1]2018_commission_structure-Start'!$A$15:$J$15,0)),0)</f>
        <v>21250</v>
      </c>
      <c r="X148" s="26">
        <f>IF($H148&gt;J148,MIN($H148-J148,K148-J148)*INDEX('[1]2018_commission_structure-Start'!$A$15:$J$18,MATCH($E148,'[1]2018_commission_structure-Start'!$A$15:$A$18,0),MATCH(X$1,'[1]2018_commission_structure-Start'!$A$15:$J$15,0)),0)</f>
        <v>25000</v>
      </c>
      <c r="Y148" s="26">
        <f>IF($H148&gt;K148,MIN($H148-K148,L148-K148)*INDEX('[1]2018_commission_structure-Start'!$A$15:$J$18,MATCH($E148,'[1]2018_commission_structure-Start'!$A$15:$A$18,0),MATCH(Y$1,'[1]2018_commission_structure-Start'!$A$15:$J$15,0)),0)</f>
        <v>16262.84</v>
      </c>
      <c r="Z148" s="26">
        <f>IF(H148&gt;L148,(H148-L148)*INDEX('[1]2018_commission_structure-Start'!$A$21:$I$24,MATCH($E148,'[1]2018_commission_structure-Start'!$A$21:$A$24,0),MATCH(Z$1,'[1]2018_commission_structure-Start'!$A$21:$I$21,0)),0)</f>
        <v>0</v>
      </c>
      <c r="AA148" s="28">
        <f t="shared" si="28"/>
        <v>122512.84</v>
      </c>
      <c r="AB148" s="28">
        <f t="shared" si="29"/>
        <v>154997.84</v>
      </c>
    </row>
    <row r="149" spans="1:28" x14ac:dyDescent="0.2">
      <c r="A149" s="25" t="str">
        <f t="shared" si="20"/>
        <v>Barbabra Cramond</v>
      </c>
      <c r="B149" s="25">
        <v>9089601147</v>
      </c>
      <c r="C149" s="25" t="s">
        <v>300</v>
      </c>
      <c r="D149" s="25" t="s">
        <v>301</v>
      </c>
      <c r="E149" s="25" t="s">
        <v>29</v>
      </c>
      <c r="F149" s="25">
        <v>70306</v>
      </c>
      <c r="G149" s="25">
        <f>COUNTIF([1]deals_closed!D:D,B149)</f>
        <v>17</v>
      </c>
      <c r="H149" s="26">
        <f>SUMIF([1]deals_closed!D:D,B149,[1]deals_closed!C:C)</f>
        <v>518120</v>
      </c>
      <c r="I149" s="26">
        <f>VLOOKUP(E149,'[1]2018_commission_structure-Start'!$A$22:$I$24,9,FALSE)</f>
        <v>600000</v>
      </c>
      <c r="J149" s="26">
        <f t="shared" si="21"/>
        <v>750000</v>
      </c>
      <c r="K149" s="26">
        <f t="shared" si="22"/>
        <v>900000</v>
      </c>
      <c r="L149" s="26">
        <f t="shared" si="23"/>
        <v>1200000</v>
      </c>
      <c r="M149" s="27">
        <f t="shared" si="24"/>
        <v>0.86353333333333337</v>
      </c>
      <c r="N149" s="25" t="str">
        <f t="shared" si="25"/>
        <v>0-100%</v>
      </c>
      <c r="O149" s="28">
        <f>MIN(H149,I149)*INDEX('[1]2018_commission_structure-Start'!$A$21:$I$24,MATCH($E149,'[1]2018_commission_structure-Start'!$A$21:$A$24,0),MATCH(O$1,'[1]2018_commission_structure-Start'!$A$21:$I$21,0))</f>
        <v>67355.600000000006</v>
      </c>
      <c r="P149" s="26">
        <f>IF(H149&gt;I149,MIN(H149-I149,J149-I149)*INDEX('[1]2018_commission_structure-Start'!$A$21:$I$24,MATCH($E149,'[1]2018_commission_structure-Start'!$A$21:$A$24,0), MATCH(P$1,'[1]2018_commission_structure-Start'!$A$21:$I$21,0)),0)</f>
        <v>0</v>
      </c>
      <c r="Q149" s="26">
        <f>IF($H149&gt;J149,MIN($H149-J149,K149-J149)*INDEX('[1]2018_commission_structure-Start'!$A$21:$I$24,MATCH($E149,'[1]2018_commission_structure-Start'!$A$21:$A$24,0), MATCH(Q$1,'[1]2018_commission_structure-Start'!$A$21:$I$21,0)),0)</f>
        <v>0</v>
      </c>
      <c r="R149" s="26">
        <f>IF($H149&gt;K149,MIN($H149-K149,L149-K149)*INDEX('[1]2018_commission_structure-Start'!$A$21:$I$24,MATCH($E149,'[1]2018_commission_structure-Start'!$A$21:$A$24,0), MATCH(R$1,'[1]2018_commission_structure-Start'!$A$21:$I$21,0)),0)</f>
        <v>0</v>
      </c>
      <c r="S149" s="26">
        <f>IF(H149&gt;L149,(H149-L149)*INDEX('[1]2018_commission_structure-Start'!$A$21:$I$24,MATCH($E149,'[1]2018_commission_structure-Start'!$A$21:$A$24,0),MATCH(S$1,'[1]2018_commission_structure-Start'!$A$21:$I$21,0)),0)</f>
        <v>0</v>
      </c>
      <c r="T149" s="28">
        <f t="shared" si="26"/>
        <v>67355.600000000006</v>
      </c>
      <c r="U149" s="28">
        <f t="shared" si="27"/>
        <v>137661.6</v>
      </c>
      <c r="V149" s="28">
        <f>MIN(H149,I149)*INDEX('[1]2018_commission_structure-Start'!$A$15:$J$18,MATCH($E149,'[1]2018_commission_structure-Start'!$A$15:$A$18,0),MATCH(V$1,'[1]2018_commission_structure-Start'!$A$15:$J$15,0))</f>
        <v>77718</v>
      </c>
      <c r="W149" s="26">
        <f>IF($H149&gt;I149,MIN($H149-I149,J149-I149)*INDEX('[1]2018_commission_structure-Start'!$A$15:$J$18,MATCH($E149,'[1]2018_commission_structure-Start'!$A$15:$A$18,0),MATCH(W$1,'[1]2018_commission_structure-Start'!$A$15:$J$15,0)),0)</f>
        <v>0</v>
      </c>
      <c r="X149" s="26">
        <f>IF($H149&gt;J149,MIN($H149-J149,K149-J149)*INDEX('[1]2018_commission_structure-Start'!$A$15:$J$18,MATCH($E149,'[1]2018_commission_structure-Start'!$A$15:$A$18,0),MATCH(X$1,'[1]2018_commission_structure-Start'!$A$15:$J$15,0)),0)</f>
        <v>0</v>
      </c>
      <c r="Y149" s="26">
        <f>IF($H149&gt;K149,MIN($H149-K149,L149-K149)*INDEX('[1]2018_commission_structure-Start'!$A$15:$J$18,MATCH($E149,'[1]2018_commission_structure-Start'!$A$15:$A$18,0),MATCH(Y$1,'[1]2018_commission_structure-Start'!$A$15:$J$15,0)),0)</f>
        <v>0</v>
      </c>
      <c r="Z149" s="26">
        <f>IF(H149&gt;L149,(H149-L149)*INDEX('[1]2018_commission_structure-Start'!$A$21:$I$24,MATCH($E149,'[1]2018_commission_structure-Start'!$A$21:$A$24,0),MATCH(Z$1,'[1]2018_commission_structure-Start'!$A$21:$I$21,0)),0)</f>
        <v>0</v>
      </c>
      <c r="AA149" s="28">
        <f t="shared" si="28"/>
        <v>77718</v>
      </c>
      <c r="AB149" s="28">
        <f t="shared" si="29"/>
        <v>148024</v>
      </c>
    </row>
    <row r="150" spans="1:28" x14ac:dyDescent="0.2">
      <c r="A150" s="25" t="str">
        <f t="shared" si="20"/>
        <v>Meredith Giraudot</v>
      </c>
      <c r="B150" s="25">
        <v>6173504774</v>
      </c>
      <c r="C150" s="25" t="s">
        <v>218</v>
      </c>
      <c r="D150" s="25" t="s">
        <v>302</v>
      </c>
      <c r="E150" s="25" t="s">
        <v>10</v>
      </c>
      <c r="F150" s="25">
        <v>124928</v>
      </c>
      <c r="G150" s="25">
        <f>COUNTIF([1]deals_closed!D:D,B150)</f>
        <v>22</v>
      </c>
      <c r="H150" s="26">
        <f>SUMIF([1]deals_closed!D:D,B150,[1]deals_closed!C:C)</f>
        <v>582051</v>
      </c>
      <c r="I150" s="26">
        <f>VLOOKUP(E150,'[1]2018_commission_structure-Start'!$A$22:$I$24,9,FALSE)</f>
        <v>750000</v>
      </c>
      <c r="J150" s="26">
        <f t="shared" si="21"/>
        <v>937500</v>
      </c>
      <c r="K150" s="26">
        <f t="shared" si="22"/>
        <v>1125000</v>
      </c>
      <c r="L150" s="26">
        <f t="shared" si="23"/>
        <v>1500000</v>
      </c>
      <c r="M150" s="27">
        <f t="shared" si="24"/>
        <v>0.77606799999999998</v>
      </c>
      <c r="N150" s="25" t="str">
        <f t="shared" si="25"/>
        <v>0-100%</v>
      </c>
      <c r="O150" s="28">
        <f>MIN(H150,I150)*INDEX('[1]2018_commission_structure-Start'!$A$21:$I$24,MATCH($E150,'[1]2018_commission_structure-Start'!$A$21:$A$24,0),MATCH(O$1,'[1]2018_commission_structure-Start'!$A$21:$I$21,0))</f>
        <v>87307.65</v>
      </c>
      <c r="P150" s="26">
        <f>IF(H150&gt;I150,MIN(H150-I150,J150-I150)*INDEX('[1]2018_commission_structure-Start'!$A$21:$I$24,MATCH($E150,'[1]2018_commission_structure-Start'!$A$21:$A$24,0), MATCH(P$1,'[1]2018_commission_structure-Start'!$A$21:$I$21,0)),0)</f>
        <v>0</v>
      </c>
      <c r="Q150" s="26">
        <f>IF($H150&gt;J150,MIN($H150-J150,K150-J150)*INDEX('[1]2018_commission_structure-Start'!$A$21:$I$24,MATCH($E150,'[1]2018_commission_structure-Start'!$A$21:$A$24,0), MATCH(Q$1,'[1]2018_commission_structure-Start'!$A$21:$I$21,0)),0)</f>
        <v>0</v>
      </c>
      <c r="R150" s="26">
        <f>IF($H150&gt;K150,MIN($H150-K150,L150-K150)*INDEX('[1]2018_commission_structure-Start'!$A$21:$I$24,MATCH($E150,'[1]2018_commission_structure-Start'!$A$21:$A$24,0), MATCH(R$1,'[1]2018_commission_structure-Start'!$A$21:$I$21,0)),0)</f>
        <v>0</v>
      </c>
      <c r="S150" s="26">
        <f>IF(H150&gt;L150,(H150-L150)*INDEX('[1]2018_commission_structure-Start'!$A$21:$I$24,MATCH($E150,'[1]2018_commission_structure-Start'!$A$21:$A$24,0),MATCH(S$1,'[1]2018_commission_structure-Start'!$A$21:$I$21,0)),0)</f>
        <v>0</v>
      </c>
      <c r="T150" s="28">
        <f t="shared" si="26"/>
        <v>87307.65</v>
      </c>
      <c r="U150" s="28">
        <f t="shared" si="27"/>
        <v>212235.65</v>
      </c>
      <c r="V150" s="28">
        <f>MIN(H150,I150)*INDEX('[1]2018_commission_structure-Start'!$A$15:$J$18,MATCH($E150,'[1]2018_commission_structure-Start'!$A$15:$A$18,0),MATCH(V$1,'[1]2018_commission_structure-Start'!$A$15:$J$15,0))</f>
        <v>87307.65</v>
      </c>
      <c r="W150" s="26">
        <f>IF($H150&gt;I150,MIN($H150-I150,J150-I150)*INDEX('[1]2018_commission_structure-Start'!$A$15:$J$18,MATCH($E150,'[1]2018_commission_structure-Start'!$A$15:$A$18,0),MATCH(W$1,'[1]2018_commission_structure-Start'!$A$15:$J$15,0)),0)</f>
        <v>0</v>
      </c>
      <c r="X150" s="26">
        <f>IF($H150&gt;J150,MIN($H150-J150,K150-J150)*INDEX('[1]2018_commission_structure-Start'!$A$15:$J$18,MATCH($E150,'[1]2018_commission_structure-Start'!$A$15:$A$18,0),MATCH(X$1,'[1]2018_commission_structure-Start'!$A$15:$J$15,0)),0)</f>
        <v>0</v>
      </c>
      <c r="Y150" s="26">
        <f>IF($H150&gt;K150,MIN($H150-K150,L150-K150)*INDEX('[1]2018_commission_structure-Start'!$A$15:$J$18,MATCH($E150,'[1]2018_commission_structure-Start'!$A$15:$A$18,0),MATCH(Y$1,'[1]2018_commission_structure-Start'!$A$15:$J$15,0)),0)</f>
        <v>0</v>
      </c>
      <c r="Z150" s="26">
        <f>IF(H150&gt;L150,(H150-L150)*INDEX('[1]2018_commission_structure-Start'!$A$21:$I$24,MATCH($E150,'[1]2018_commission_structure-Start'!$A$21:$A$24,0),MATCH(Z$1,'[1]2018_commission_structure-Start'!$A$21:$I$21,0)),0)</f>
        <v>0</v>
      </c>
      <c r="AA150" s="28">
        <f t="shared" si="28"/>
        <v>87307.65</v>
      </c>
      <c r="AB150" s="28">
        <f t="shared" si="29"/>
        <v>212235.65</v>
      </c>
    </row>
    <row r="151" spans="1:28" x14ac:dyDescent="0.2">
      <c r="A151" s="25" t="str">
        <f t="shared" si="20"/>
        <v>Nial Antonazzi</v>
      </c>
      <c r="B151" s="25">
        <v>4009257075</v>
      </c>
      <c r="C151" s="25" t="s">
        <v>303</v>
      </c>
      <c r="D151" s="25" t="s">
        <v>304</v>
      </c>
      <c r="E151" s="25" t="s">
        <v>10</v>
      </c>
      <c r="F151" s="25">
        <v>114572</v>
      </c>
      <c r="G151" s="25">
        <f>COUNTIF([1]deals_closed!D:D,B151)</f>
        <v>25</v>
      </c>
      <c r="H151" s="26">
        <f>SUMIF([1]deals_closed!D:D,B151,[1]deals_closed!C:C)</f>
        <v>921122</v>
      </c>
      <c r="I151" s="26">
        <f>VLOOKUP(E151,'[1]2018_commission_structure-Start'!$A$22:$I$24,9,FALSE)</f>
        <v>750000</v>
      </c>
      <c r="J151" s="26">
        <f t="shared" si="21"/>
        <v>937500</v>
      </c>
      <c r="K151" s="26">
        <f t="shared" si="22"/>
        <v>1125000</v>
      </c>
      <c r="L151" s="26">
        <f t="shared" si="23"/>
        <v>1500000</v>
      </c>
      <c r="M151" s="27">
        <f t="shared" si="24"/>
        <v>1.2281626666666667</v>
      </c>
      <c r="N151" s="25" t="str">
        <f t="shared" si="25"/>
        <v>100-125%</v>
      </c>
      <c r="O151" s="28">
        <f>MIN(H151,I151)*INDEX('[1]2018_commission_structure-Start'!$A$21:$I$24,MATCH($E151,'[1]2018_commission_structure-Start'!$A$21:$A$24,0),MATCH(O$1,'[1]2018_commission_structure-Start'!$A$21:$I$21,0))</f>
        <v>112500</v>
      </c>
      <c r="P151" s="26">
        <f>IF(H151&gt;I151,MIN(H151-I151,J151-I151)*INDEX('[1]2018_commission_structure-Start'!$A$21:$I$24,MATCH($E151,'[1]2018_commission_structure-Start'!$A$21:$A$24,0), MATCH(P$1,'[1]2018_commission_structure-Start'!$A$21:$I$21,0)),0)</f>
        <v>32513.18</v>
      </c>
      <c r="Q151" s="26">
        <f>IF($H151&gt;J151,MIN($H151-J151,K151-J151)*INDEX('[1]2018_commission_structure-Start'!$A$21:$I$24,MATCH($E151,'[1]2018_commission_structure-Start'!$A$21:$A$24,0), MATCH(Q$1,'[1]2018_commission_structure-Start'!$A$21:$I$21,0)),0)</f>
        <v>0</v>
      </c>
      <c r="R151" s="26">
        <f>IF($H151&gt;K151,MIN($H151-K151,L151-K151)*INDEX('[1]2018_commission_structure-Start'!$A$21:$I$24,MATCH($E151,'[1]2018_commission_structure-Start'!$A$21:$A$24,0), MATCH(R$1,'[1]2018_commission_structure-Start'!$A$21:$I$21,0)),0)</f>
        <v>0</v>
      </c>
      <c r="S151" s="26">
        <f>IF(H151&gt;L151,(H151-L151)*INDEX('[1]2018_commission_structure-Start'!$A$21:$I$24,MATCH($E151,'[1]2018_commission_structure-Start'!$A$21:$A$24,0),MATCH(S$1,'[1]2018_commission_structure-Start'!$A$21:$I$21,0)),0)</f>
        <v>0</v>
      </c>
      <c r="T151" s="28">
        <f t="shared" si="26"/>
        <v>145013.18</v>
      </c>
      <c r="U151" s="28">
        <f t="shared" si="27"/>
        <v>259585.18</v>
      </c>
      <c r="V151" s="28">
        <f>MIN(H151,I151)*INDEX('[1]2018_commission_structure-Start'!$A$15:$J$18,MATCH($E151,'[1]2018_commission_structure-Start'!$A$15:$A$18,0),MATCH(V$1,'[1]2018_commission_structure-Start'!$A$15:$J$15,0))</f>
        <v>112500</v>
      </c>
      <c r="W151" s="26">
        <f>IF($H151&gt;I151,MIN($H151-I151,J151-I151)*INDEX('[1]2018_commission_structure-Start'!$A$15:$J$18,MATCH($E151,'[1]2018_commission_structure-Start'!$A$15:$A$18,0),MATCH(W$1,'[1]2018_commission_structure-Start'!$A$15:$J$15,0)),0)</f>
        <v>37646.840000000004</v>
      </c>
      <c r="X151" s="26">
        <f>IF($H151&gt;J151,MIN($H151-J151,K151-J151)*INDEX('[1]2018_commission_structure-Start'!$A$15:$J$18,MATCH($E151,'[1]2018_commission_structure-Start'!$A$15:$A$18,0),MATCH(X$1,'[1]2018_commission_structure-Start'!$A$15:$J$15,0)),0)</f>
        <v>0</v>
      </c>
      <c r="Y151" s="26">
        <f>IF($H151&gt;K151,MIN($H151-K151,L151-K151)*INDEX('[1]2018_commission_structure-Start'!$A$15:$J$18,MATCH($E151,'[1]2018_commission_structure-Start'!$A$15:$A$18,0),MATCH(Y$1,'[1]2018_commission_structure-Start'!$A$15:$J$15,0)),0)</f>
        <v>0</v>
      </c>
      <c r="Z151" s="26">
        <f>IF(H151&gt;L151,(H151-L151)*INDEX('[1]2018_commission_structure-Start'!$A$21:$I$24,MATCH($E151,'[1]2018_commission_structure-Start'!$A$21:$A$24,0),MATCH(Z$1,'[1]2018_commission_structure-Start'!$A$21:$I$21,0)),0)</f>
        <v>0</v>
      </c>
      <c r="AA151" s="28">
        <f t="shared" si="28"/>
        <v>150146.84</v>
      </c>
      <c r="AB151" s="28">
        <f t="shared" si="29"/>
        <v>264718.83999999997</v>
      </c>
    </row>
    <row r="152" spans="1:28" x14ac:dyDescent="0.2">
      <c r="A152" s="25" t="str">
        <f t="shared" si="20"/>
        <v>Denni Sadd</v>
      </c>
      <c r="B152" s="25">
        <v>3746690722</v>
      </c>
      <c r="C152" s="25" t="s">
        <v>305</v>
      </c>
      <c r="D152" s="25" t="s">
        <v>306</v>
      </c>
      <c r="E152" s="25" t="s">
        <v>10</v>
      </c>
      <c r="F152" s="25">
        <v>118063</v>
      </c>
      <c r="G152" s="25">
        <f>COUNTIF([1]deals_closed!D:D,B152)</f>
        <v>20</v>
      </c>
      <c r="H152" s="26">
        <f>SUMIF([1]deals_closed!D:D,B152,[1]deals_closed!C:C)</f>
        <v>745121</v>
      </c>
      <c r="I152" s="26">
        <f>VLOOKUP(E152,'[1]2018_commission_structure-Start'!$A$22:$I$24,9,FALSE)</f>
        <v>750000</v>
      </c>
      <c r="J152" s="26">
        <f t="shared" si="21"/>
        <v>937500</v>
      </c>
      <c r="K152" s="26">
        <f t="shared" si="22"/>
        <v>1125000</v>
      </c>
      <c r="L152" s="26">
        <f t="shared" si="23"/>
        <v>1500000</v>
      </c>
      <c r="M152" s="27">
        <f t="shared" si="24"/>
        <v>0.99349466666666664</v>
      </c>
      <c r="N152" s="25" t="str">
        <f t="shared" si="25"/>
        <v>0-100%</v>
      </c>
      <c r="O152" s="28">
        <f>MIN(H152,I152)*INDEX('[1]2018_commission_structure-Start'!$A$21:$I$24,MATCH($E152,'[1]2018_commission_structure-Start'!$A$21:$A$24,0),MATCH(O$1,'[1]2018_commission_structure-Start'!$A$21:$I$21,0))</f>
        <v>111768.15</v>
      </c>
      <c r="P152" s="26">
        <f>IF(H152&gt;I152,MIN(H152-I152,J152-I152)*INDEX('[1]2018_commission_structure-Start'!$A$21:$I$24,MATCH($E152,'[1]2018_commission_structure-Start'!$A$21:$A$24,0), MATCH(P$1,'[1]2018_commission_structure-Start'!$A$21:$I$21,0)),0)</f>
        <v>0</v>
      </c>
      <c r="Q152" s="26">
        <f>IF($H152&gt;J152,MIN($H152-J152,K152-J152)*INDEX('[1]2018_commission_structure-Start'!$A$21:$I$24,MATCH($E152,'[1]2018_commission_structure-Start'!$A$21:$A$24,0), MATCH(Q$1,'[1]2018_commission_structure-Start'!$A$21:$I$21,0)),0)</f>
        <v>0</v>
      </c>
      <c r="R152" s="26">
        <f>IF($H152&gt;K152,MIN($H152-K152,L152-K152)*INDEX('[1]2018_commission_structure-Start'!$A$21:$I$24,MATCH($E152,'[1]2018_commission_structure-Start'!$A$21:$A$24,0), MATCH(R$1,'[1]2018_commission_structure-Start'!$A$21:$I$21,0)),0)</f>
        <v>0</v>
      </c>
      <c r="S152" s="26">
        <f>IF(H152&gt;L152,(H152-L152)*INDEX('[1]2018_commission_structure-Start'!$A$21:$I$24,MATCH($E152,'[1]2018_commission_structure-Start'!$A$21:$A$24,0),MATCH(S$1,'[1]2018_commission_structure-Start'!$A$21:$I$21,0)),0)</f>
        <v>0</v>
      </c>
      <c r="T152" s="28">
        <f t="shared" si="26"/>
        <v>111768.15</v>
      </c>
      <c r="U152" s="28">
        <f t="shared" si="27"/>
        <v>229831.15</v>
      </c>
      <c r="V152" s="28">
        <f>MIN(H152,I152)*INDEX('[1]2018_commission_structure-Start'!$A$15:$J$18,MATCH($E152,'[1]2018_commission_structure-Start'!$A$15:$A$18,0),MATCH(V$1,'[1]2018_commission_structure-Start'!$A$15:$J$15,0))</f>
        <v>111768.15</v>
      </c>
      <c r="W152" s="26">
        <f>IF($H152&gt;I152,MIN($H152-I152,J152-I152)*INDEX('[1]2018_commission_structure-Start'!$A$15:$J$18,MATCH($E152,'[1]2018_commission_structure-Start'!$A$15:$A$18,0),MATCH(W$1,'[1]2018_commission_structure-Start'!$A$15:$J$15,0)),0)</f>
        <v>0</v>
      </c>
      <c r="X152" s="26">
        <f>IF($H152&gt;J152,MIN($H152-J152,K152-J152)*INDEX('[1]2018_commission_structure-Start'!$A$15:$J$18,MATCH($E152,'[1]2018_commission_structure-Start'!$A$15:$A$18,0),MATCH(X$1,'[1]2018_commission_structure-Start'!$A$15:$J$15,0)),0)</f>
        <v>0</v>
      </c>
      <c r="Y152" s="26">
        <f>IF($H152&gt;K152,MIN($H152-K152,L152-K152)*INDEX('[1]2018_commission_structure-Start'!$A$15:$J$18,MATCH($E152,'[1]2018_commission_structure-Start'!$A$15:$A$18,0),MATCH(Y$1,'[1]2018_commission_structure-Start'!$A$15:$J$15,0)),0)</f>
        <v>0</v>
      </c>
      <c r="Z152" s="26">
        <f>IF(H152&gt;L152,(H152-L152)*INDEX('[1]2018_commission_structure-Start'!$A$21:$I$24,MATCH($E152,'[1]2018_commission_structure-Start'!$A$21:$A$24,0),MATCH(Z$1,'[1]2018_commission_structure-Start'!$A$21:$I$21,0)),0)</f>
        <v>0</v>
      </c>
      <c r="AA152" s="28">
        <f t="shared" si="28"/>
        <v>111768.15</v>
      </c>
      <c r="AB152" s="28">
        <f t="shared" si="29"/>
        <v>229831.15</v>
      </c>
    </row>
    <row r="153" spans="1:28" x14ac:dyDescent="0.2">
      <c r="A153" s="25" t="str">
        <f t="shared" si="20"/>
        <v>Erroll Tirkin</v>
      </c>
      <c r="B153" s="25">
        <v>1923178164</v>
      </c>
      <c r="C153" s="25" t="s">
        <v>307</v>
      </c>
      <c r="D153" s="25" t="s">
        <v>308</v>
      </c>
      <c r="E153" s="25" t="s">
        <v>10</v>
      </c>
      <c r="F153" s="25">
        <v>111852</v>
      </c>
      <c r="G153" s="25">
        <f>COUNTIF([1]deals_closed!D:D,B153)</f>
        <v>18</v>
      </c>
      <c r="H153" s="26">
        <f>SUMIF([1]deals_closed!D:D,B153,[1]deals_closed!C:C)</f>
        <v>605464</v>
      </c>
      <c r="I153" s="26">
        <f>VLOOKUP(E153,'[1]2018_commission_structure-Start'!$A$22:$I$24,9,FALSE)</f>
        <v>750000</v>
      </c>
      <c r="J153" s="26">
        <f t="shared" si="21"/>
        <v>937500</v>
      </c>
      <c r="K153" s="26">
        <f t="shared" si="22"/>
        <v>1125000</v>
      </c>
      <c r="L153" s="26">
        <f t="shared" si="23"/>
        <v>1500000</v>
      </c>
      <c r="M153" s="27">
        <f t="shared" si="24"/>
        <v>0.8072853333333333</v>
      </c>
      <c r="N153" s="25" t="str">
        <f t="shared" si="25"/>
        <v>0-100%</v>
      </c>
      <c r="O153" s="28">
        <f>MIN(H153,I153)*INDEX('[1]2018_commission_structure-Start'!$A$21:$I$24,MATCH($E153,'[1]2018_commission_structure-Start'!$A$21:$A$24,0),MATCH(O$1,'[1]2018_commission_structure-Start'!$A$21:$I$21,0))</f>
        <v>90819.599999999991</v>
      </c>
      <c r="P153" s="26">
        <f>IF(H153&gt;I153,MIN(H153-I153,J153-I153)*INDEX('[1]2018_commission_structure-Start'!$A$21:$I$24,MATCH($E153,'[1]2018_commission_structure-Start'!$A$21:$A$24,0), MATCH(P$1,'[1]2018_commission_structure-Start'!$A$21:$I$21,0)),0)</f>
        <v>0</v>
      </c>
      <c r="Q153" s="26">
        <f>IF($H153&gt;J153,MIN($H153-J153,K153-J153)*INDEX('[1]2018_commission_structure-Start'!$A$21:$I$24,MATCH($E153,'[1]2018_commission_structure-Start'!$A$21:$A$24,0), MATCH(Q$1,'[1]2018_commission_structure-Start'!$A$21:$I$21,0)),0)</f>
        <v>0</v>
      </c>
      <c r="R153" s="26">
        <f>IF($H153&gt;K153,MIN($H153-K153,L153-K153)*INDEX('[1]2018_commission_structure-Start'!$A$21:$I$24,MATCH($E153,'[1]2018_commission_structure-Start'!$A$21:$A$24,0), MATCH(R$1,'[1]2018_commission_structure-Start'!$A$21:$I$21,0)),0)</f>
        <v>0</v>
      </c>
      <c r="S153" s="26">
        <f>IF(H153&gt;L153,(H153-L153)*INDEX('[1]2018_commission_structure-Start'!$A$21:$I$24,MATCH($E153,'[1]2018_commission_structure-Start'!$A$21:$A$24,0),MATCH(S$1,'[1]2018_commission_structure-Start'!$A$21:$I$21,0)),0)</f>
        <v>0</v>
      </c>
      <c r="T153" s="28">
        <f t="shared" si="26"/>
        <v>90819.599999999991</v>
      </c>
      <c r="U153" s="28">
        <f t="shared" si="27"/>
        <v>202671.59999999998</v>
      </c>
      <c r="V153" s="28">
        <f>MIN(H153,I153)*INDEX('[1]2018_commission_structure-Start'!$A$15:$J$18,MATCH($E153,'[1]2018_commission_structure-Start'!$A$15:$A$18,0),MATCH(V$1,'[1]2018_commission_structure-Start'!$A$15:$J$15,0))</f>
        <v>90819.599999999991</v>
      </c>
      <c r="W153" s="26">
        <f>IF($H153&gt;I153,MIN($H153-I153,J153-I153)*INDEX('[1]2018_commission_structure-Start'!$A$15:$J$18,MATCH($E153,'[1]2018_commission_structure-Start'!$A$15:$A$18,0),MATCH(W$1,'[1]2018_commission_structure-Start'!$A$15:$J$15,0)),0)</f>
        <v>0</v>
      </c>
      <c r="X153" s="26">
        <f>IF($H153&gt;J153,MIN($H153-J153,K153-J153)*INDEX('[1]2018_commission_structure-Start'!$A$15:$J$18,MATCH($E153,'[1]2018_commission_structure-Start'!$A$15:$A$18,0),MATCH(X$1,'[1]2018_commission_structure-Start'!$A$15:$J$15,0)),0)</f>
        <v>0</v>
      </c>
      <c r="Y153" s="26">
        <f>IF($H153&gt;K153,MIN($H153-K153,L153-K153)*INDEX('[1]2018_commission_structure-Start'!$A$15:$J$18,MATCH($E153,'[1]2018_commission_structure-Start'!$A$15:$A$18,0),MATCH(Y$1,'[1]2018_commission_structure-Start'!$A$15:$J$15,0)),0)</f>
        <v>0</v>
      </c>
      <c r="Z153" s="26">
        <f>IF(H153&gt;L153,(H153-L153)*INDEX('[1]2018_commission_structure-Start'!$A$21:$I$24,MATCH($E153,'[1]2018_commission_structure-Start'!$A$21:$A$24,0),MATCH(Z$1,'[1]2018_commission_structure-Start'!$A$21:$I$21,0)),0)</f>
        <v>0</v>
      </c>
      <c r="AA153" s="28">
        <f t="shared" si="28"/>
        <v>90819.599999999991</v>
      </c>
      <c r="AB153" s="28">
        <f t="shared" si="29"/>
        <v>202671.59999999998</v>
      </c>
    </row>
    <row r="154" spans="1:28" x14ac:dyDescent="0.2">
      <c r="A154" s="25" t="str">
        <f t="shared" si="20"/>
        <v>Kevon Perl</v>
      </c>
      <c r="B154" s="25">
        <v>879297433</v>
      </c>
      <c r="C154" s="25" t="s">
        <v>309</v>
      </c>
      <c r="D154" s="25" t="s">
        <v>310</v>
      </c>
      <c r="E154" s="25" t="s">
        <v>7</v>
      </c>
      <c r="F154" s="25">
        <v>44360</v>
      </c>
      <c r="G154" s="25">
        <f>COUNTIF([1]deals_closed!D:D,B154)</f>
        <v>19</v>
      </c>
      <c r="H154" s="26">
        <f>SUMIF([1]deals_closed!D:D,B154,[1]deals_closed!C:C)</f>
        <v>703216</v>
      </c>
      <c r="I154" s="26">
        <f>VLOOKUP(E154,'[1]2018_commission_structure-Start'!$A$22:$I$24,9,FALSE)</f>
        <v>500000</v>
      </c>
      <c r="J154" s="26">
        <f t="shared" si="21"/>
        <v>625000</v>
      </c>
      <c r="K154" s="26">
        <f t="shared" si="22"/>
        <v>750000</v>
      </c>
      <c r="L154" s="26">
        <f t="shared" si="23"/>
        <v>1000000</v>
      </c>
      <c r="M154" s="27">
        <f t="shared" si="24"/>
        <v>1.4064319999999999</v>
      </c>
      <c r="N154" s="25" t="str">
        <f t="shared" si="25"/>
        <v>125-150%</v>
      </c>
      <c r="O154" s="28">
        <f>MIN(H154,I154)*INDEX('[1]2018_commission_structure-Start'!$A$21:$I$24,MATCH($E154,'[1]2018_commission_structure-Start'!$A$21:$A$24,0),MATCH(O$1,'[1]2018_commission_structure-Start'!$A$21:$I$21,0))</f>
        <v>50000</v>
      </c>
      <c r="P154" s="26">
        <f>IF(H154&gt;I154,MIN(H154-I154,J154-I154)*INDEX('[1]2018_commission_structure-Start'!$A$21:$I$24,MATCH($E154,'[1]2018_commission_structure-Start'!$A$21:$A$24,0), MATCH(P$1,'[1]2018_commission_structure-Start'!$A$21:$I$21,0)),0)</f>
        <v>18750</v>
      </c>
      <c r="Q154" s="26">
        <f>IF($H154&gt;J154,MIN($H154-J154,K154-J154)*INDEX('[1]2018_commission_structure-Start'!$A$21:$I$24,MATCH($E154,'[1]2018_commission_structure-Start'!$A$21:$A$24,0), MATCH(Q$1,'[1]2018_commission_structure-Start'!$A$21:$I$21,0)),0)</f>
        <v>14078.88</v>
      </c>
      <c r="R154" s="26">
        <f>IF($H154&gt;K154,MIN($H154-K154,L154-K154)*INDEX('[1]2018_commission_structure-Start'!$A$21:$I$24,MATCH($E154,'[1]2018_commission_structure-Start'!$A$21:$A$24,0), MATCH(R$1,'[1]2018_commission_structure-Start'!$A$21:$I$21,0)),0)</f>
        <v>0</v>
      </c>
      <c r="S154" s="26">
        <f>IF(H154&gt;L154,(H154-L154)*INDEX('[1]2018_commission_structure-Start'!$A$21:$I$24,MATCH($E154,'[1]2018_commission_structure-Start'!$A$21:$A$24,0),MATCH(S$1,'[1]2018_commission_structure-Start'!$A$21:$I$21,0)),0)</f>
        <v>0</v>
      </c>
      <c r="T154" s="28">
        <f t="shared" si="26"/>
        <v>82828.88</v>
      </c>
      <c r="U154" s="28">
        <f t="shared" si="27"/>
        <v>127188.88</v>
      </c>
      <c r="V154" s="28">
        <f>MIN(H154,I154)*INDEX('[1]2018_commission_structure-Start'!$A$15:$J$18,MATCH($E154,'[1]2018_commission_structure-Start'!$A$15:$A$18,0),MATCH(V$1,'[1]2018_commission_structure-Start'!$A$15:$J$15,0))</f>
        <v>60000</v>
      </c>
      <c r="W154" s="26">
        <f>IF($H154&gt;I154,MIN($H154-I154,J154-I154)*INDEX('[1]2018_commission_structure-Start'!$A$15:$J$18,MATCH($E154,'[1]2018_commission_structure-Start'!$A$15:$A$18,0),MATCH(W$1,'[1]2018_commission_structure-Start'!$A$15:$J$15,0)),0)</f>
        <v>21250</v>
      </c>
      <c r="X154" s="26">
        <f>IF($H154&gt;J154,MIN($H154-J154,K154-J154)*INDEX('[1]2018_commission_structure-Start'!$A$15:$J$18,MATCH($E154,'[1]2018_commission_structure-Start'!$A$15:$A$18,0),MATCH(X$1,'[1]2018_commission_structure-Start'!$A$15:$J$15,0)),0)</f>
        <v>15643.2</v>
      </c>
      <c r="Y154" s="26">
        <f>IF($H154&gt;K154,MIN($H154-K154,L154-K154)*INDEX('[1]2018_commission_structure-Start'!$A$15:$J$18,MATCH($E154,'[1]2018_commission_structure-Start'!$A$15:$A$18,0),MATCH(Y$1,'[1]2018_commission_structure-Start'!$A$15:$J$15,0)),0)</f>
        <v>0</v>
      </c>
      <c r="Z154" s="26">
        <f>IF(H154&gt;L154,(H154-L154)*INDEX('[1]2018_commission_structure-Start'!$A$21:$I$24,MATCH($E154,'[1]2018_commission_structure-Start'!$A$21:$A$24,0),MATCH(Z$1,'[1]2018_commission_structure-Start'!$A$21:$I$21,0)),0)</f>
        <v>0</v>
      </c>
      <c r="AA154" s="28">
        <f t="shared" si="28"/>
        <v>96893.2</v>
      </c>
      <c r="AB154" s="28">
        <f t="shared" si="29"/>
        <v>141253.20000000001</v>
      </c>
    </row>
    <row r="155" spans="1:28" x14ac:dyDescent="0.2">
      <c r="A155" s="25" t="str">
        <f t="shared" si="20"/>
        <v>Amberly Pillman</v>
      </c>
      <c r="B155" s="25">
        <v>6978367184</v>
      </c>
      <c r="C155" s="25" t="s">
        <v>311</v>
      </c>
      <c r="D155" s="25" t="s">
        <v>312</v>
      </c>
      <c r="E155" s="25" t="s">
        <v>10</v>
      </c>
      <c r="F155" s="25">
        <v>92573</v>
      </c>
      <c r="G155" s="25">
        <f>COUNTIF([1]deals_closed!D:D,B155)</f>
        <v>14</v>
      </c>
      <c r="H155" s="26">
        <f>SUMIF([1]deals_closed!D:D,B155,[1]deals_closed!C:C)</f>
        <v>488220</v>
      </c>
      <c r="I155" s="26">
        <f>VLOOKUP(E155,'[1]2018_commission_structure-Start'!$A$22:$I$24,9,FALSE)</f>
        <v>750000</v>
      </c>
      <c r="J155" s="26">
        <f t="shared" si="21"/>
        <v>937500</v>
      </c>
      <c r="K155" s="26">
        <f t="shared" si="22"/>
        <v>1125000</v>
      </c>
      <c r="L155" s="26">
        <f t="shared" si="23"/>
        <v>1500000</v>
      </c>
      <c r="M155" s="27">
        <f t="shared" si="24"/>
        <v>0.65095999999999998</v>
      </c>
      <c r="N155" s="25" t="str">
        <f t="shared" si="25"/>
        <v>0-100%</v>
      </c>
      <c r="O155" s="28">
        <f>MIN(H155,I155)*INDEX('[1]2018_commission_structure-Start'!$A$21:$I$24,MATCH($E155,'[1]2018_commission_structure-Start'!$A$21:$A$24,0),MATCH(O$1,'[1]2018_commission_structure-Start'!$A$21:$I$21,0))</f>
        <v>73233</v>
      </c>
      <c r="P155" s="26">
        <f>IF(H155&gt;I155,MIN(H155-I155,J155-I155)*INDEX('[1]2018_commission_structure-Start'!$A$21:$I$24,MATCH($E155,'[1]2018_commission_structure-Start'!$A$21:$A$24,0), MATCH(P$1,'[1]2018_commission_structure-Start'!$A$21:$I$21,0)),0)</f>
        <v>0</v>
      </c>
      <c r="Q155" s="26">
        <f>IF($H155&gt;J155,MIN($H155-J155,K155-J155)*INDEX('[1]2018_commission_structure-Start'!$A$21:$I$24,MATCH($E155,'[1]2018_commission_structure-Start'!$A$21:$A$24,0), MATCH(Q$1,'[1]2018_commission_structure-Start'!$A$21:$I$21,0)),0)</f>
        <v>0</v>
      </c>
      <c r="R155" s="26">
        <f>IF($H155&gt;K155,MIN($H155-K155,L155-K155)*INDEX('[1]2018_commission_structure-Start'!$A$21:$I$24,MATCH($E155,'[1]2018_commission_structure-Start'!$A$21:$A$24,0), MATCH(R$1,'[1]2018_commission_structure-Start'!$A$21:$I$21,0)),0)</f>
        <v>0</v>
      </c>
      <c r="S155" s="26">
        <f>IF(H155&gt;L155,(H155-L155)*INDEX('[1]2018_commission_structure-Start'!$A$21:$I$24,MATCH($E155,'[1]2018_commission_structure-Start'!$A$21:$A$24,0),MATCH(S$1,'[1]2018_commission_structure-Start'!$A$21:$I$21,0)),0)</f>
        <v>0</v>
      </c>
      <c r="T155" s="28">
        <f t="shared" si="26"/>
        <v>73233</v>
      </c>
      <c r="U155" s="28">
        <f t="shared" si="27"/>
        <v>165806</v>
      </c>
      <c r="V155" s="28">
        <f>MIN(H155,I155)*INDEX('[1]2018_commission_structure-Start'!$A$15:$J$18,MATCH($E155,'[1]2018_commission_structure-Start'!$A$15:$A$18,0),MATCH(V$1,'[1]2018_commission_structure-Start'!$A$15:$J$15,0))</f>
        <v>73233</v>
      </c>
      <c r="W155" s="26">
        <f>IF($H155&gt;I155,MIN($H155-I155,J155-I155)*INDEX('[1]2018_commission_structure-Start'!$A$15:$J$18,MATCH($E155,'[1]2018_commission_structure-Start'!$A$15:$A$18,0),MATCH(W$1,'[1]2018_commission_structure-Start'!$A$15:$J$15,0)),0)</f>
        <v>0</v>
      </c>
      <c r="X155" s="26">
        <f>IF($H155&gt;J155,MIN($H155-J155,K155-J155)*INDEX('[1]2018_commission_structure-Start'!$A$15:$J$18,MATCH($E155,'[1]2018_commission_structure-Start'!$A$15:$A$18,0),MATCH(X$1,'[1]2018_commission_structure-Start'!$A$15:$J$15,0)),0)</f>
        <v>0</v>
      </c>
      <c r="Y155" s="26">
        <f>IF($H155&gt;K155,MIN($H155-K155,L155-K155)*INDEX('[1]2018_commission_structure-Start'!$A$15:$J$18,MATCH($E155,'[1]2018_commission_structure-Start'!$A$15:$A$18,0),MATCH(Y$1,'[1]2018_commission_structure-Start'!$A$15:$J$15,0)),0)</f>
        <v>0</v>
      </c>
      <c r="Z155" s="26">
        <f>IF(H155&gt;L155,(H155-L155)*INDEX('[1]2018_commission_structure-Start'!$A$21:$I$24,MATCH($E155,'[1]2018_commission_structure-Start'!$A$21:$A$24,0),MATCH(Z$1,'[1]2018_commission_structure-Start'!$A$21:$I$21,0)),0)</f>
        <v>0</v>
      </c>
      <c r="AA155" s="28">
        <f t="shared" si="28"/>
        <v>73233</v>
      </c>
      <c r="AB155" s="28">
        <f t="shared" si="29"/>
        <v>165806</v>
      </c>
    </row>
    <row r="156" spans="1:28" x14ac:dyDescent="0.2">
      <c r="A156" s="25" t="str">
        <f t="shared" si="20"/>
        <v>Darcy Crosier</v>
      </c>
      <c r="B156" s="25">
        <v>6815475379</v>
      </c>
      <c r="C156" s="25" t="s">
        <v>313</v>
      </c>
      <c r="D156" s="25" t="s">
        <v>314</v>
      </c>
      <c r="E156" s="25" t="s">
        <v>10</v>
      </c>
      <c r="F156" s="25">
        <v>108360</v>
      </c>
      <c r="G156" s="25">
        <f>COUNTIF([1]deals_closed!D:D,B156)</f>
        <v>22</v>
      </c>
      <c r="H156" s="26">
        <f>SUMIF([1]deals_closed!D:D,B156,[1]deals_closed!C:C)</f>
        <v>721111</v>
      </c>
      <c r="I156" s="26">
        <f>VLOOKUP(E156,'[1]2018_commission_structure-Start'!$A$22:$I$24,9,FALSE)</f>
        <v>750000</v>
      </c>
      <c r="J156" s="26">
        <f t="shared" si="21"/>
        <v>937500</v>
      </c>
      <c r="K156" s="26">
        <f t="shared" si="22"/>
        <v>1125000</v>
      </c>
      <c r="L156" s="26">
        <f t="shared" si="23"/>
        <v>1500000</v>
      </c>
      <c r="M156" s="27">
        <f t="shared" si="24"/>
        <v>0.9614813333333333</v>
      </c>
      <c r="N156" s="25" t="str">
        <f t="shared" si="25"/>
        <v>0-100%</v>
      </c>
      <c r="O156" s="28">
        <f>MIN(H156,I156)*INDEX('[1]2018_commission_structure-Start'!$A$21:$I$24,MATCH($E156,'[1]2018_commission_structure-Start'!$A$21:$A$24,0),MATCH(O$1,'[1]2018_commission_structure-Start'!$A$21:$I$21,0))</f>
        <v>108166.65</v>
      </c>
      <c r="P156" s="26">
        <f>IF(H156&gt;I156,MIN(H156-I156,J156-I156)*INDEX('[1]2018_commission_structure-Start'!$A$21:$I$24,MATCH($E156,'[1]2018_commission_structure-Start'!$A$21:$A$24,0), MATCH(P$1,'[1]2018_commission_structure-Start'!$A$21:$I$21,0)),0)</f>
        <v>0</v>
      </c>
      <c r="Q156" s="26">
        <f>IF($H156&gt;J156,MIN($H156-J156,K156-J156)*INDEX('[1]2018_commission_structure-Start'!$A$21:$I$24,MATCH($E156,'[1]2018_commission_structure-Start'!$A$21:$A$24,0), MATCH(Q$1,'[1]2018_commission_structure-Start'!$A$21:$I$21,0)),0)</f>
        <v>0</v>
      </c>
      <c r="R156" s="26">
        <f>IF($H156&gt;K156,MIN($H156-K156,L156-K156)*INDEX('[1]2018_commission_structure-Start'!$A$21:$I$24,MATCH($E156,'[1]2018_commission_structure-Start'!$A$21:$A$24,0), MATCH(R$1,'[1]2018_commission_structure-Start'!$A$21:$I$21,0)),0)</f>
        <v>0</v>
      </c>
      <c r="S156" s="26">
        <f>IF(H156&gt;L156,(H156-L156)*INDEX('[1]2018_commission_structure-Start'!$A$21:$I$24,MATCH($E156,'[1]2018_commission_structure-Start'!$A$21:$A$24,0),MATCH(S$1,'[1]2018_commission_structure-Start'!$A$21:$I$21,0)),0)</f>
        <v>0</v>
      </c>
      <c r="T156" s="28">
        <f t="shared" si="26"/>
        <v>108166.65</v>
      </c>
      <c r="U156" s="28">
        <f t="shared" si="27"/>
        <v>216526.65</v>
      </c>
      <c r="V156" s="28">
        <f>MIN(H156,I156)*INDEX('[1]2018_commission_structure-Start'!$A$15:$J$18,MATCH($E156,'[1]2018_commission_structure-Start'!$A$15:$A$18,0),MATCH(V$1,'[1]2018_commission_structure-Start'!$A$15:$J$15,0))</f>
        <v>108166.65</v>
      </c>
      <c r="W156" s="26">
        <f>IF($H156&gt;I156,MIN($H156-I156,J156-I156)*INDEX('[1]2018_commission_structure-Start'!$A$15:$J$18,MATCH($E156,'[1]2018_commission_structure-Start'!$A$15:$A$18,0),MATCH(W$1,'[1]2018_commission_structure-Start'!$A$15:$J$15,0)),0)</f>
        <v>0</v>
      </c>
      <c r="X156" s="26">
        <f>IF($H156&gt;J156,MIN($H156-J156,K156-J156)*INDEX('[1]2018_commission_structure-Start'!$A$15:$J$18,MATCH($E156,'[1]2018_commission_structure-Start'!$A$15:$A$18,0),MATCH(X$1,'[1]2018_commission_structure-Start'!$A$15:$J$15,0)),0)</f>
        <v>0</v>
      </c>
      <c r="Y156" s="26">
        <f>IF($H156&gt;K156,MIN($H156-K156,L156-K156)*INDEX('[1]2018_commission_structure-Start'!$A$15:$J$18,MATCH($E156,'[1]2018_commission_structure-Start'!$A$15:$A$18,0),MATCH(Y$1,'[1]2018_commission_structure-Start'!$A$15:$J$15,0)),0)</f>
        <v>0</v>
      </c>
      <c r="Z156" s="26">
        <f>IF(H156&gt;L156,(H156-L156)*INDEX('[1]2018_commission_structure-Start'!$A$21:$I$24,MATCH($E156,'[1]2018_commission_structure-Start'!$A$21:$A$24,0),MATCH(Z$1,'[1]2018_commission_structure-Start'!$A$21:$I$21,0)),0)</f>
        <v>0</v>
      </c>
      <c r="AA156" s="28">
        <f t="shared" si="28"/>
        <v>108166.65</v>
      </c>
      <c r="AB156" s="28">
        <f t="shared" si="29"/>
        <v>216526.65</v>
      </c>
    </row>
    <row r="157" spans="1:28" x14ac:dyDescent="0.2">
      <c r="A157" s="25" t="str">
        <f t="shared" si="20"/>
        <v>De Devereux</v>
      </c>
      <c r="B157" s="25">
        <v>3545427749</v>
      </c>
      <c r="C157" s="25" t="s">
        <v>315</v>
      </c>
      <c r="D157" s="25" t="s">
        <v>316</v>
      </c>
      <c r="E157" s="25" t="s">
        <v>7</v>
      </c>
      <c r="F157" s="25">
        <v>31483</v>
      </c>
      <c r="G157" s="25">
        <f>COUNTIF([1]deals_closed!D:D,B157)</f>
        <v>23</v>
      </c>
      <c r="H157" s="26">
        <f>SUMIF([1]deals_closed!D:D,B157,[1]deals_closed!C:C)</f>
        <v>854322</v>
      </c>
      <c r="I157" s="26">
        <f>VLOOKUP(E157,'[1]2018_commission_structure-Start'!$A$22:$I$24,9,FALSE)</f>
        <v>500000</v>
      </c>
      <c r="J157" s="26">
        <f t="shared" si="21"/>
        <v>625000</v>
      </c>
      <c r="K157" s="26">
        <f t="shared" si="22"/>
        <v>750000</v>
      </c>
      <c r="L157" s="26">
        <f t="shared" si="23"/>
        <v>1000000</v>
      </c>
      <c r="M157" s="27">
        <f t="shared" si="24"/>
        <v>1.7086440000000001</v>
      </c>
      <c r="N157" s="25" t="str">
        <f t="shared" si="25"/>
        <v>150-200%</v>
      </c>
      <c r="O157" s="28">
        <f>MIN(H157,I157)*INDEX('[1]2018_commission_structure-Start'!$A$21:$I$24,MATCH($E157,'[1]2018_commission_structure-Start'!$A$21:$A$24,0),MATCH(O$1,'[1]2018_commission_structure-Start'!$A$21:$I$21,0))</f>
        <v>50000</v>
      </c>
      <c r="P157" s="26">
        <f>IF(H157&gt;I157,MIN(H157-I157,J157-I157)*INDEX('[1]2018_commission_structure-Start'!$A$21:$I$24,MATCH($E157,'[1]2018_commission_structure-Start'!$A$21:$A$24,0), MATCH(P$1,'[1]2018_commission_structure-Start'!$A$21:$I$21,0)),0)</f>
        <v>18750</v>
      </c>
      <c r="Q157" s="26">
        <f>IF($H157&gt;J157,MIN($H157-J157,K157-J157)*INDEX('[1]2018_commission_structure-Start'!$A$21:$I$24,MATCH($E157,'[1]2018_commission_structure-Start'!$A$21:$A$24,0), MATCH(Q$1,'[1]2018_commission_structure-Start'!$A$21:$I$21,0)),0)</f>
        <v>22500</v>
      </c>
      <c r="R157" s="26">
        <f>IF($H157&gt;K157,MIN($H157-K157,L157-K157)*INDEX('[1]2018_commission_structure-Start'!$A$21:$I$24,MATCH($E157,'[1]2018_commission_structure-Start'!$A$21:$A$24,0), MATCH(R$1,'[1]2018_commission_structure-Start'!$A$21:$I$21,0)),0)</f>
        <v>22950.84</v>
      </c>
      <c r="S157" s="26">
        <f>IF(H157&gt;L157,(H157-L157)*INDEX('[1]2018_commission_structure-Start'!$A$21:$I$24,MATCH($E157,'[1]2018_commission_structure-Start'!$A$21:$A$24,0),MATCH(S$1,'[1]2018_commission_structure-Start'!$A$21:$I$21,0)),0)</f>
        <v>0</v>
      </c>
      <c r="T157" s="28">
        <f t="shared" si="26"/>
        <v>114200.84</v>
      </c>
      <c r="U157" s="28">
        <f t="shared" si="27"/>
        <v>145683.84</v>
      </c>
      <c r="V157" s="28">
        <f>MIN(H157,I157)*INDEX('[1]2018_commission_structure-Start'!$A$15:$J$18,MATCH($E157,'[1]2018_commission_structure-Start'!$A$15:$A$18,0),MATCH(V$1,'[1]2018_commission_structure-Start'!$A$15:$J$15,0))</f>
        <v>60000</v>
      </c>
      <c r="W157" s="26">
        <f>IF($H157&gt;I157,MIN($H157-I157,J157-I157)*INDEX('[1]2018_commission_structure-Start'!$A$15:$J$18,MATCH($E157,'[1]2018_commission_structure-Start'!$A$15:$A$18,0),MATCH(W$1,'[1]2018_commission_structure-Start'!$A$15:$J$15,0)),0)</f>
        <v>21250</v>
      </c>
      <c r="X157" s="26">
        <f>IF($H157&gt;J157,MIN($H157-J157,K157-J157)*INDEX('[1]2018_commission_structure-Start'!$A$15:$J$18,MATCH($E157,'[1]2018_commission_structure-Start'!$A$15:$A$18,0),MATCH(X$1,'[1]2018_commission_structure-Start'!$A$15:$J$15,0)),0)</f>
        <v>25000</v>
      </c>
      <c r="Y157" s="26">
        <f>IF($H157&gt;K157,MIN($H157-K157,L157-K157)*INDEX('[1]2018_commission_structure-Start'!$A$15:$J$18,MATCH($E157,'[1]2018_commission_structure-Start'!$A$15:$A$18,0),MATCH(Y$1,'[1]2018_commission_structure-Start'!$A$15:$J$15,0)),0)</f>
        <v>22950.84</v>
      </c>
      <c r="Z157" s="26">
        <f>IF(H157&gt;L157,(H157-L157)*INDEX('[1]2018_commission_structure-Start'!$A$21:$I$24,MATCH($E157,'[1]2018_commission_structure-Start'!$A$21:$A$24,0),MATCH(Z$1,'[1]2018_commission_structure-Start'!$A$21:$I$21,0)),0)</f>
        <v>0</v>
      </c>
      <c r="AA157" s="28">
        <f t="shared" si="28"/>
        <v>129200.84</v>
      </c>
      <c r="AB157" s="28">
        <f t="shared" si="29"/>
        <v>160683.84</v>
      </c>
    </row>
    <row r="158" spans="1:28" x14ac:dyDescent="0.2">
      <c r="A158" s="25" t="str">
        <f t="shared" si="20"/>
        <v>Jami Swinbourne</v>
      </c>
      <c r="B158" s="25">
        <v>2117567142</v>
      </c>
      <c r="C158" s="25" t="s">
        <v>317</v>
      </c>
      <c r="D158" s="25" t="s">
        <v>318</v>
      </c>
      <c r="E158" s="25" t="s">
        <v>29</v>
      </c>
      <c r="F158" s="25">
        <v>50931</v>
      </c>
      <c r="G158" s="25">
        <f>COUNTIF([1]deals_closed!D:D,B158)</f>
        <v>21</v>
      </c>
      <c r="H158" s="26">
        <f>SUMIF([1]deals_closed!D:D,B158,[1]deals_closed!C:C)</f>
        <v>741013</v>
      </c>
      <c r="I158" s="26">
        <f>VLOOKUP(E158,'[1]2018_commission_structure-Start'!$A$22:$I$24,9,FALSE)</f>
        <v>600000</v>
      </c>
      <c r="J158" s="26">
        <f t="shared" si="21"/>
        <v>750000</v>
      </c>
      <c r="K158" s="26">
        <f t="shared" si="22"/>
        <v>900000</v>
      </c>
      <c r="L158" s="26">
        <f t="shared" si="23"/>
        <v>1200000</v>
      </c>
      <c r="M158" s="27">
        <f t="shared" si="24"/>
        <v>1.2350216666666667</v>
      </c>
      <c r="N158" s="25" t="str">
        <f t="shared" si="25"/>
        <v>100-125%</v>
      </c>
      <c r="O158" s="28">
        <f>MIN(H158,I158)*INDEX('[1]2018_commission_structure-Start'!$A$21:$I$24,MATCH($E158,'[1]2018_commission_structure-Start'!$A$21:$A$24,0),MATCH(O$1,'[1]2018_commission_structure-Start'!$A$21:$I$21,0))</f>
        <v>78000</v>
      </c>
      <c r="P158" s="26">
        <f>IF(H158&gt;I158,MIN(H158-I158,J158-I158)*INDEX('[1]2018_commission_structure-Start'!$A$21:$I$24,MATCH($E158,'[1]2018_commission_structure-Start'!$A$21:$A$24,0), MATCH(P$1,'[1]2018_commission_structure-Start'!$A$21:$I$21,0)),0)</f>
        <v>23972.210000000003</v>
      </c>
      <c r="Q158" s="26">
        <f>IF($H158&gt;J158,MIN($H158-J158,K158-J158)*INDEX('[1]2018_commission_structure-Start'!$A$21:$I$24,MATCH($E158,'[1]2018_commission_structure-Start'!$A$21:$A$24,0), MATCH(Q$1,'[1]2018_commission_structure-Start'!$A$21:$I$21,0)),0)</f>
        <v>0</v>
      </c>
      <c r="R158" s="26">
        <f>IF($H158&gt;K158,MIN($H158-K158,L158-K158)*INDEX('[1]2018_commission_structure-Start'!$A$21:$I$24,MATCH($E158,'[1]2018_commission_structure-Start'!$A$21:$A$24,0), MATCH(R$1,'[1]2018_commission_structure-Start'!$A$21:$I$21,0)),0)</f>
        <v>0</v>
      </c>
      <c r="S158" s="26">
        <f>IF(H158&gt;L158,(H158-L158)*INDEX('[1]2018_commission_structure-Start'!$A$21:$I$24,MATCH($E158,'[1]2018_commission_structure-Start'!$A$21:$A$24,0),MATCH(S$1,'[1]2018_commission_structure-Start'!$A$21:$I$21,0)),0)</f>
        <v>0</v>
      </c>
      <c r="T158" s="28">
        <f t="shared" si="26"/>
        <v>101972.21</v>
      </c>
      <c r="U158" s="28">
        <f t="shared" si="27"/>
        <v>152903.21000000002</v>
      </c>
      <c r="V158" s="28">
        <f>MIN(H158,I158)*INDEX('[1]2018_commission_structure-Start'!$A$15:$J$18,MATCH($E158,'[1]2018_commission_structure-Start'!$A$15:$A$18,0),MATCH(V$1,'[1]2018_commission_structure-Start'!$A$15:$J$15,0))</f>
        <v>90000</v>
      </c>
      <c r="W158" s="26">
        <f>IF($H158&gt;I158,MIN($H158-I158,J158-I158)*INDEX('[1]2018_commission_structure-Start'!$A$15:$J$18,MATCH($E158,'[1]2018_commission_structure-Start'!$A$15:$A$18,0),MATCH(W$1,'[1]2018_commission_structure-Start'!$A$15:$J$15,0)),0)</f>
        <v>25382.34</v>
      </c>
      <c r="X158" s="26">
        <f>IF($H158&gt;J158,MIN($H158-J158,K158-J158)*INDEX('[1]2018_commission_structure-Start'!$A$15:$J$18,MATCH($E158,'[1]2018_commission_structure-Start'!$A$15:$A$18,0),MATCH(X$1,'[1]2018_commission_structure-Start'!$A$15:$J$15,0)),0)</f>
        <v>0</v>
      </c>
      <c r="Y158" s="26">
        <f>IF($H158&gt;K158,MIN($H158-K158,L158-K158)*INDEX('[1]2018_commission_structure-Start'!$A$15:$J$18,MATCH($E158,'[1]2018_commission_structure-Start'!$A$15:$A$18,0),MATCH(Y$1,'[1]2018_commission_structure-Start'!$A$15:$J$15,0)),0)</f>
        <v>0</v>
      </c>
      <c r="Z158" s="26">
        <f>IF(H158&gt;L158,(H158-L158)*INDEX('[1]2018_commission_structure-Start'!$A$21:$I$24,MATCH($E158,'[1]2018_commission_structure-Start'!$A$21:$A$24,0),MATCH(Z$1,'[1]2018_commission_structure-Start'!$A$21:$I$21,0)),0)</f>
        <v>0</v>
      </c>
      <c r="AA158" s="28">
        <f t="shared" si="28"/>
        <v>115382.34</v>
      </c>
      <c r="AB158" s="28">
        <f t="shared" si="29"/>
        <v>166313.34</v>
      </c>
    </row>
    <row r="159" spans="1:28" x14ac:dyDescent="0.2">
      <c r="A159" s="25" t="str">
        <f t="shared" si="20"/>
        <v>Bridgette Stivers</v>
      </c>
      <c r="B159" s="25">
        <v>3843300291</v>
      </c>
      <c r="C159" s="25" t="s">
        <v>319</v>
      </c>
      <c r="D159" s="25" t="s">
        <v>320</v>
      </c>
      <c r="E159" s="25" t="s">
        <v>29</v>
      </c>
      <c r="F159" s="25">
        <v>64631</v>
      </c>
      <c r="G159" s="25">
        <f>COUNTIF([1]deals_closed!D:D,B159)</f>
        <v>22</v>
      </c>
      <c r="H159" s="26">
        <f>SUMIF([1]deals_closed!D:D,B159,[1]deals_closed!C:C)</f>
        <v>724036</v>
      </c>
      <c r="I159" s="26">
        <f>VLOOKUP(E159,'[1]2018_commission_structure-Start'!$A$22:$I$24,9,FALSE)</f>
        <v>600000</v>
      </c>
      <c r="J159" s="26">
        <f t="shared" si="21"/>
        <v>750000</v>
      </c>
      <c r="K159" s="26">
        <f t="shared" si="22"/>
        <v>900000</v>
      </c>
      <c r="L159" s="26">
        <f t="shared" si="23"/>
        <v>1200000</v>
      </c>
      <c r="M159" s="27">
        <f t="shared" si="24"/>
        <v>1.2067266666666667</v>
      </c>
      <c r="N159" s="25" t="str">
        <f t="shared" si="25"/>
        <v>100-125%</v>
      </c>
      <c r="O159" s="28">
        <f>MIN(H159,I159)*INDEX('[1]2018_commission_structure-Start'!$A$21:$I$24,MATCH($E159,'[1]2018_commission_structure-Start'!$A$21:$A$24,0),MATCH(O$1,'[1]2018_commission_structure-Start'!$A$21:$I$21,0))</f>
        <v>78000</v>
      </c>
      <c r="P159" s="26">
        <f>IF(H159&gt;I159,MIN(H159-I159,J159-I159)*INDEX('[1]2018_commission_structure-Start'!$A$21:$I$24,MATCH($E159,'[1]2018_commission_structure-Start'!$A$21:$A$24,0), MATCH(P$1,'[1]2018_commission_structure-Start'!$A$21:$I$21,0)),0)</f>
        <v>21086.120000000003</v>
      </c>
      <c r="Q159" s="26">
        <f>IF($H159&gt;J159,MIN($H159-J159,K159-J159)*INDEX('[1]2018_commission_structure-Start'!$A$21:$I$24,MATCH($E159,'[1]2018_commission_structure-Start'!$A$21:$A$24,0), MATCH(Q$1,'[1]2018_commission_structure-Start'!$A$21:$I$21,0)),0)</f>
        <v>0</v>
      </c>
      <c r="R159" s="26">
        <f>IF($H159&gt;K159,MIN($H159-K159,L159-K159)*INDEX('[1]2018_commission_structure-Start'!$A$21:$I$24,MATCH($E159,'[1]2018_commission_structure-Start'!$A$21:$A$24,0), MATCH(R$1,'[1]2018_commission_structure-Start'!$A$21:$I$21,0)),0)</f>
        <v>0</v>
      </c>
      <c r="S159" s="26">
        <f>IF(H159&gt;L159,(H159-L159)*INDEX('[1]2018_commission_structure-Start'!$A$21:$I$24,MATCH($E159,'[1]2018_commission_structure-Start'!$A$21:$A$24,0),MATCH(S$1,'[1]2018_commission_structure-Start'!$A$21:$I$21,0)),0)</f>
        <v>0</v>
      </c>
      <c r="T159" s="28">
        <f t="shared" si="26"/>
        <v>99086.12</v>
      </c>
      <c r="U159" s="28">
        <f t="shared" si="27"/>
        <v>163717.12</v>
      </c>
      <c r="V159" s="28">
        <f>MIN(H159,I159)*INDEX('[1]2018_commission_structure-Start'!$A$15:$J$18,MATCH($E159,'[1]2018_commission_structure-Start'!$A$15:$A$18,0),MATCH(V$1,'[1]2018_commission_structure-Start'!$A$15:$J$15,0))</f>
        <v>90000</v>
      </c>
      <c r="W159" s="26">
        <f>IF($H159&gt;I159,MIN($H159-I159,J159-I159)*INDEX('[1]2018_commission_structure-Start'!$A$15:$J$18,MATCH($E159,'[1]2018_commission_structure-Start'!$A$15:$A$18,0),MATCH(W$1,'[1]2018_commission_structure-Start'!$A$15:$J$15,0)),0)</f>
        <v>22326.48</v>
      </c>
      <c r="X159" s="26">
        <f>IF($H159&gt;J159,MIN($H159-J159,K159-J159)*INDEX('[1]2018_commission_structure-Start'!$A$15:$J$18,MATCH($E159,'[1]2018_commission_structure-Start'!$A$15:$A$18,0),MATCH(X$1,'[1]2018_commission_structure-Start'!$A$15:$J$15,0)),0)</f>
        <v>0</v>
      </c>
      <c r="Y159" s="26">
        <f>IF($H159&gt;K159,MIN($H159-K159,L159-K159)*INDEX('[1]2018_commission_structure-Start'!$A$15:$J$18,MATCH($E159,'[1]2018_commission_structure-Start'!$A$15:$A$18,0),MATCH(Y$1,'[1]2018_commission_structure-Start'!$A$15:$J$15,0)),0)</f>
        <v>0</v>
      </c>
      <c r="Z159" s="26">
        <f>IF(H159&gt;L159,(H159-L159)*INDEX('[1]2018_commission_structure-Start'!$A$21:$I$24,MATCH($E159,'[1]2018_commission_structure-Start'!$A$21:$A$24,0),MATCH(Z$1,'[1]2018_commission_structure-Start'!$A$21:$I$21,0)),0)</f>
        <v>0</v>
      </c>
      <c r="AA159" s="28">
        <f t="shared" si="28"/>
        <v>112326.48</v>
      </c>
      <c r="AB159" s="28">
        <f t="shared" si="29"/>
        <v>176957.47999999998</v>
      </c>
    </row>
    <row r="160" spans="1:28" x14ac:dyDescent="0.2">
      <c r="A160" s="25" t="str">
        <f t="shared" si="20"/>
        <v>Westley Affleck</v>
      </c>
      <c r="B160" s="25">
        <v>4849214614</v>
      </c>
      <c r="C160" s="25" t="s">
        <v>321</v>
      </c>
      <c r="D160" s="25" t="s">
        <v>322</v>
      </c>
      <c r="E160" s="25" t="s">
        <v>7</v>
      </c>
      <c r="F160" s="25">
        <v>46473</v>
      </c>
      <c r="G160" s="25">
        <f>COUNTIF([1]deals_closed!D:D,B160)</f>
        <v>18</v>
      </c>
      <c r="H160" s="26">
        <f>SUMIF([1]deals_closed!D:D,B160,[1]deals_closed!C:C)</f>
        <v>714034</v>
      </c>
      <c r="I160" s="26">
        <f>VLOOKUP(E160,'[1]2018_commission_structure-Start'!$A$22:$I$24,9,FALSE)</f>
        <v>500000</v>
      </c>
      <c r="J160" s="26">
        <f t="shared" si="21"/>
        <v>625000</v>
      </c>
      <c r="K160" s="26">
        <f t="shared" si="22"/>
        <v>750000</v>
      </c>
      <c r="L160" s="26">
        <f t="shared" si="23"/>
        <v>1000000</v>
      </c>
      <c r="M160" s="27">
        <f t="shared" si="24"/>
        <v>1.4280679999999999</v>
      </c>
      <c r="N160" s="25" t="str">
        <f t="shared" si="25"/>
        <v>125-150%</v>
      </c>
      <c r="O160" s="28">
        <f>MIN(H160,I160)*INDEX('[1]2018_commission_structure-Start'!$A$21:$I$24,MATCH($E160,'[1]2018_commission_structure-Start'!$A$21:$A$24,0),MATCH(O$1,'[1]2018_commission_structure-Start'!$A$21:$I$21,0))</f>
        <v>50000</v>
      </c>
      <c r="P160" s="26">
        <f>IF(H160&gt;I160,MIN(H160-I160,J160-I160)*INDEX('[1]2018_commission_structure-Start'!$A$21:$I$24,MATCH($E160,'[1]2018_commission_structure-Start'!$A$21:$A$24,0), MATCH(P$1,'[1]2018_commission_structure-Start'!$A$21:$I$21,0)),0)</f>
        <v>18750</v>
      </c>
      <c r="Q160" s="26">
        <f>IF($H160&gt;J160,MIN($H160-J160,K160-J160)*INDEX('[1]2018_commission_structure-Start'!$A$21:$I$24,MATCH($E160,'[1]2018_commission_structure-Start'!$A$21:$A$24,0), MATCH(Q$1,'[1]2018_commission_structure-Start'!$A$21:$I$21,0)),0)</f>
        <v>16026.119999999999</v>
      </c>
      <c r="R160" s="26">
        <f>IF($H160&gt;K160,MIN($H160-K160,L160-K160)*INDEX('[1]2018_commission_structure-Start'!$A$21:$I$24,MATCH($E160,'[1]2018_commission_structure-Start'!$A$21:$A$24,0), MATCH(R$1,'[1]2018_commission_structure-Start'!$A$21:$I$21,0)),0)</f>
        <v>0</v>
      </c>
      <c r="S160" s="26">
        <f>IF(H160&gt;L160,(H160-L160)*INDEX('[1]2018_commission_structure-Start'!$A$21:$I$24,MATCH($E160,'[1]2018_commission_structure-Start'!$A$21:$A$24,0),MATCH(S$1,'[1]2018_commission_structure-Start'!$A$21:$I$21,0)),0)</f>
        <v>0</v>
      </c>
      <c r="T160" s="28">
        <f t="shared" si="26"/>
        <v>84776.12</v>
      </c>
      <c r="U160" s="28">
        <f t="shared" si="27"/>
        <v>131249.12</v>
      </c>
      <c r="V160" s="28">
        <f>MIN(H160,I160)*INDEX('[1]2018_commission_structure-Start'!$A$15:$J$18,MATCH($E160,'[1]2018_commission_structure-Start'!$A$15:$A$18,0),MATCH(V$1,'[1]2018_commission_structure-Start'!$A$15:$J$15,0))</f>
        <v>60000</v>
      </c>
      <c r="W160" s="26">
        <f>IF($H160&gt;I160,MIN($H160-I160,J160-I160)*INDEX('[1]2018_commission_structure-Start'!$A$15:$J$18,MATCH($E160,'[1]2018_commission_structure-Start'!$A$15:$A$18,0),MATCH(W$1,'[1]2018_commission_structure-Start'!$A$15:$J$15,0)),0)</f>
        <v>21250</v>
      </c>
      <c r="X160" s="26">
        <f>IF($H160&gt;J160,MIN($H160-J160,K160-J160)*INDEX('[1]2018_commission_structure-Start'!$A$15:$J$18,MATCH($E160,'[1]2018_commission_structure-Start'!$A$15:$A$18,0),MATCH(X$1,'[1]2018_commission_structure-Start'!$A$15:$J$15,0)),0)</f>
        <v>17806.8</v>
      </c>
      <c r="Y160" s="26">
        <f>IF($H160&gt;K160,MIN($H160-K160,L160-K160)*INDEX('[1]2018_commission_structure-Start'!$A$15:$J$18,MATCH($E160,'[1]2018_commission_structure-Start'!$A$15:$A$18,0),MATCH(Y$1,'[1]2018_commission_structure-Start'!$A$15:$J$15,0)),0)</f>
        <v>0</v>
      </c>
      <c r="Z160" s="26">
        <f>IF(H160&gt;L160,(H160-L160)*INDEX('[1]2018_commission_structure-Start'!$A$21:$I$24,MATCH($E160,'[1]2018_commission_structure-Start'!$A$21:$A$24,0),MATCH(Z$1,'[1]2018_commission_structure-Start'!$A$21:$I$21,0)),0)</f>
        <v>0</v>
      </c>
      <c r="AA160" s="28">
        <f t="shared" si="28"/>
        <v>99056.8</v>
      </c>
      <c r="AB160" s="28">
        <f t="shared" si="29"/>
        <v>145529.79999999999</v>
      </c>
    </row>
    <row r="161" spans="1:28" x14ac:dyDescent="0.2">
      <c r="A161" s="25" t="str">
        <f t="shared" si="20"/>
        <v>Tabbatha Battaille</v>
      </c>
      <c r="B161" s="25">
        <v>2510440322</v>
      </c>
      <c r="C161" s="25" t="s">
        <v>323</v>
      </c>
      <c r="D161" s="25" t="s">
        <v>324</v>
      </c>
      <c r="E161" s="25" t="s">
        <v>29</v>
      </c>
      <c r="F161" s="25">
        <v>69480</v>
      </c>
      <c r="G161" s="25">
        <f>COUNTIF([1]deals_closed!D:D,B161)</f>
        <v>20</v>
      </c>
      <c r="H161" s="26">
        <f>SUMIF([1]deals_closed!D:D,B161,[1]deals_closed!C:C)</f>
        <v>722942</v>
      </c>
      <c r="I161" s="26">
        <f>VLOOKUP(E161,'[1]2018_commission_structure-Start'!$A$22:$I$24,9,FALSE)</f>
        <v>600000</v>
      </c>
      <c r="J161" s="26">
        <f t="shared" si="21"/>
        <v>750000</v>
      </c>
      <c r="K161" s="26">
        <f t="shared" si="22"/>
        <v>900000</v>
      </c>
      <c r="L161" s="26">
        <f t="shared" si="23"/>
        <v>1200000</v>
      </c>
      <c r="M161" s="27">
        <f t="shared" si="24"/>
        <v>1.2049033333333334</v>
      </c>
      <c r="N161" s="25" t="str">
        <f t="shared" si="25"/>
        <v>100-125%</v>
      </c>
      <c r="O161" s="28">
        <f>MIN(H161,I161)*INDEX('[1]2018_commission_structure-Start'!$A$21:$I$24,MATCH($E161,'[1]2018_commission_structure-Start'!$A$21:$A$24,0),MATCH(O$1,'[1]2018_commission_structure-Start'!$A$21:$I$21,0))</f>
        <v>78000</v>
      </c>
      <c r="P161" s="26">
        <f>IF(H161&gt;I161,MIN(H161-I161,J161-I161)*INDEX('[1]2018_commission_structure-Start'!$A$21:$I$24,MATCH($E161,'[1]2018_commission_structure-Start'!$A$21:$A$24,0), MATCH(P$1,'[1]2018_commission_structure-Start'!$A$21:$I$21,0)),0)</f>
        <v>20900.140000000003</v>
      </c>
      <c r="Q161" s="26">
        <f>IF($H161&gt;J161,MIN($H161-J161,K161-J161)*INDEX('[1]2018_commission_structure-Start'!$A$21:$I$24,MATCH($E161,'[1]2018_commission_structure-Start'!$A$21:$A$24,0), MATCH(Q$1,'[1]2018_commission_structure-Start'!$A$21:$I$21,0)),0)</f>
        <v>0</v>
      </c>
      <c r="R161" s="26">
        <f>IF($H161&gt;K161,MIN($H161-K161,L161-K161)*INDEX('[1]2018_commission_structure-Start'!$A$21:$I$24,MATCH($E161,'[1]2018_commission_structure-Start'!$A$21:$A$24,0), MATCH(R$1,'[1]2018_commission_structure-Start'!$A$21:$I$21,0)),0)</f>
        <v>0</v>
      </c>
      <c r="S161" s="26">
        <f>IF(H161&gt;L161,(H161-L161)*INDEX('[1]2018_commission_structure-Start'!$A$21:$I$24,MATCH($E161,'[1]2018_commission_structure-Start'!$A$21:$A$24,0),MATCH(S$1,'[1]2018_commission_structure-Start'!$A$21:$I$21,0)),0)</f>
        <v>0</v>
      </c>
      <c r="T161" s="28">
        <f t="shared" si="26"/>
        <v>98900.14</v>
      </c>
      <c r="U161" s="28">
        <f t="shared" si="27"/>
        <v>168380.14</v>
      </c>
      <c r="V161" s="28">
        <f>MIN(H161,I161)*INDEX('[1]2018_commission_structure-Start'!$A$15:$J$18,MATCH($E161,'[1]2018_commission_structure-Start'!$A$15:$A$18,0),MATCH(V$1,'[1]2018_commission_structure-Start'!$A$15:$J$15,0))</f>
        <v>90000</v>
      </c>
      <c r="W161" s="26">
        <f>IF($H161&gt;I161,MIN($H161-I161,J161-I161)*INDEX('[1]2018_commission_structure-Start'!$A$15:$J$18,MATCH($E161,'[1]2018_commission_structure-Start'!$A$15:$A$18,0),MATCH(W$1,'[1]2018_commission_structure-Start'!$A$15:$J$15,0)),0)</f>
        <v>22129.559999999998</v>
      </c>
      <c r="X161" s="26">
        <f>IF($H161&gt;J161,MIN($H161-J161,K161-J161)*INDEX('[1]2018_commission_structure-Start'!$A$15:$J$18,MATCH($E161,'[1]2018_commission_structure-Start'!$A$15:$A$18,0),MATCH(X$1,'[1]2018_commission_structure-Start'!$A$15:$J$15,0)),0)</f>
        <v>0</v>
      </c>
      <c r="Y161" s="26">
        <f>IF($H161&gt;K161,MIN($H161-K161,L161-K161)*INDEX('[1]2018_commission_structure-Start'!$A$15:$J$18,MATCH($E161,'[1]2018_commission_structure-Start'!$A$15:$A$18,0),MATCH(Y$1,'[1]2018_commission_structure-Start'!$A$15:$J$15,0)),0)</f>
        <v>0</v>
      </c>
      <c r="Z161" s="26">
        <f>IF(H161&gt;L161,(H161-L161)*INDEX('[1]2018_commission_structure-Start'!$A$21:$I$24,MATCH($E161,'[1]2018_commission_structure-Start'!$A$21:$A$24,0),MATCH(Z$1,'[1]2018_commission_structure-Start'!$A$21:$I$21,0)),0)</f>
        <v>0</v>
      </c>
      <c r="AA161" s="28">
        <f t="shared" si="28"/>
        <v>112129.56</v>
      </c>
      <c r="AB161" s="28">
        <f t="shared" si="29"/>
        <v>181609.56</v>
      </c>
    </row>
    <row r="162" spans="1:28" x14ac:dyDescent="0.2">
      <c r="A162" s="25" t="str">
        <f t="shared" si="20"/>
        <v>Gennifer Gaythwaite</v>
      </c>
      <c r="B162" s="25">
        <v>495702854</v>
      </c>
      <c r="C162" s="25" t="s">
        <v>325</v>
      </c>
      <c r="D162" s="25" t="s">
        <v>326</v>
      </c>
      <c r="E162" s="25" t="s">
        <v>7</v>
      </c>
      <c r="F162" s="25">
        <v>39500</v>
      </c>
      <c r="G162" s="25">
        <f>COUNTIF([1]deals_closed!D:D,B162)</f>
        <v>23</v>
      </c>
      <c r="H162" s="26">
        <f>SUMIF([1]deals_closed!D:D,B162,[1]deals_closed!C:C)</f>
        <v>906546</v>
      </c>
      <c r="I162" s="26">
        <f>VLOOKUP(E162,'[1]2018_commission_structure-Start'!$A$22:$I$24,9,FALSE)</f>
        <v>500000</v>
      </c>
      <c r="J162" s="26">
        <f t="shared" si="21"/>
        <v>625000</v>
      </c>
      <c r="K162" s="26">
        <f t="shared" si="22"/>
        <v>750000</v>
      </c>
      <c r="L162" s="26">
        <f t="shared" si="23"/>
        <v>1000000</v>
      </c>
      <c r="M162" s="27">
        <f t="shared" si="24"/>
        <v>1.8130919999999999</v>
      </c>
      <c r="N162" s="25" t="str">
        <f t="shared" si="25"/>
        <v>150-200%</v>
      </c>
      <c r="O162" s="28">
        <f>MIN(H162,I162)*INDEX('[1]2018_commission_structure-Start'!$A$21:$I$24,MATCH($E162,'[1]2018_commission_structure-Start'!$A$21:$A$24,0),MATCH(O$1,'[1]2018_commission_structure-Start'!$A$21:$I$21,0))</f>
        <v>50000</v>
      </c>
      <c r="P162" s="26">
        <f>IF(H162&gt;I162,MIN(H162-I162,J162-I162)*INDEX('[1]2018_commission_structure-Start'!$A$21:$I$24,MATCH($E162,'[1]2018_commission_structure-Start'!$A$21:$A$24,0), MATCH(P$1,'[1]2018_commission_structure-Start'!$A$21:$I$21,0)),0)</f>
        <v>18750</v>
      </c>
      <c r="Q162" s="26">
        <f>IF($H162&gt;J162,MIN($H162-J162,K162-J162)*INDEX('[1]2018_commission_structure-Start'!$A$21:$I$24,MATCH($E162,'[1]2018_commission_structure-Start'!$A$21:$A$24,0), MATCH(Q$1,'[1]2018_commission_structure-Start'!$A$21:$I$21,0)),0)</f>
        <v>22500</v>
      </c>
      <c r="R162" s="26">
        <f>IF($H162&gt;K162,MIN($H162-K162,L162-K162)*INDEX('[1]2018_commission_structure-Start'!$A$21:$I$24,MATCH($E162,'[1]2018_commission_structure-Start'!$A$21:$A$24,0), MATCH(R$1,'[1]2018_commission_structure-Start'!$A$21:$I$21,0)),0)</f>
        <v>34440.120000000003</v>
      </c>
      <c r="S162" s="26">
        <f>IF(H162&gt;L162,(H162-L162)*INDEX('[1]2018_commission_structure-Start'!$A$21:$I$24,MATCH($E162,'[1]2018_commission_structure-Start'!$A$21:$A$24,0),MATCH(S$1,'[1]2018_commission_structure-Start'!$A$21:$I$21,0)),0)</f>
        <v>0</v>
      </c>
      <c r="T162" s="28">
        <f t="shared" si="26"/>
        <v>125690.12</v>
      </c>
      <c r="U162" s="28">
        <f t="shared" si="27"/>
        <v>165190.12</v>
      </c>
      <c r="V162" s="28">
        <f>MIN(H162,I162)*INDEX('[1]2018_commission_structure-Start'!$A$15:$J$18,MATCH($E162,'[1]2018_commission_structure-Start'!$A$15:$A$18,0),MATCH(V$1,'[1]2018_commission_structure-Start'!$A$15:$J$15,0))</f>
        <v>60000</v>
      </c>
      <c r="W162" s="26">
        <f>IF($H162&gt;I162,MIN($H162-I162,J162-I162)*INDEX('[1]2018_commission_structure-Start'!$A$15:$J$18,MATCH($E162,'[1]2018_commission_structure-Start'!$A$15:$A$18,0),MATCH(W$1,'[1]2018_commission_structure-Start'!$A$15:$J$15,0)),0)</f>
        <v>21250</v>
      </c>
      <c r="X162" s="26">
        <f>IF($H162&gt;J162,MIN($H162-J162,K162-J162)*INDEX('[1]2018_commission_structure-Start'!$A$15:$J$18,MATCH($E162,'[1]2018_commission_structure-Start'!$A$15:$A$18,0),MATCH(X$1,'[1]2018_commission_structure-Start'!$A$15:$J$15,0)),0)</f>
        <v>25000</v>
      </c>
      <c r="Y162" s="26">
        <f>IF($H162&gt;K162,MIN($H162-K162,L162-K162)*INDEX('[1]2018_commission_structure-Start'!$A$15:$J$18,MATCH($E162,'[1]2018_commission_structure-Start'!$A$15:$A$18,0),MATCH(Y$1,'[1]2018_commission_structure-Start'!$A$15:$J$15,0)),0)</f>
        <v>34440.120000000003</v>
      </c>
      <c r="Z162" s="26">
        <f>IF(H162&gt;L162,(H162-L162)*INDEX('[1]2018_commission_structure-Start'!$A$21:$I$24,MATCH($E162,'[1]2018_commission_structure-Start'!$A$21:$A$24,0),MATCH(Z$1,'[1]2018_commission_structure-Start'!$A$21:$I$21,0)),0)</f>
        <v>0</v>
      </c>
      <c r="AA162" s="28">
        <f t="shared" si="28"/>
        <v>140690.12</v>
      </c>
      <c r="AB162" s="28">
        <f t="shared" si="29"/>
        <v>180190.12</v>
      </c>
    </row>
    <row r="163" spans="1:28" x14ac:dyDescent="0.2">
      <c r="A163" s="25" t="str">
        <f t="shared" si="20"/>
        <v>Noami Pauletti</v>
      </c>
      <c r="B163" s="25">
        <v>8895721314</v>
      </c>
      <c r="C163" s="25" t="s">
        <v>327</v>
      </c>
      <c r="D163" s="25" t="s">
        <v>328</v>
      </c>
      <c r="E163" s="25" t="s">
        <v>29</v>
      </c>
      <c r="F163" s="25">
        <v>55660</v>
      </c>
      <c r="G163" s="25">
        <f>COUNTIF([1]deals_closed!D:D,B163)</f>
        <v>23</v>
      </c>
      <c r="H163" s="26">
        <f>SUMIF([1]deals_closed!D:D,B163,[1]deals_closed!C:C)</f>
        <v>847352</v>
      </c>
      <c r="I163" s="26">
        <f>VLOOKUP(E163,'[1]2018_commission_structure-Start'!$A$22:$I$24,9,FALSE)</f>
        <v>600000</v>
      </c>
      <c r="J163" s="26">
        <f t="shared" si="21"/>
        <v>750000</v>
      </c>
      <c r="K163" s="26">
        <f t="shared" si="22"/>
        <v>900000</v>
      </c>
      <c r="L163" s="26">
        <f t="shared" si="23"/>
        <v>1200000</v>
      </c>
      <c r="M163" s="27">
        <f t="shared" si="24"/>
        <v>1.4122533333333334</v>
      </c>
      <c r="N163" s="25" t="str">
        <f t="shared" si="25"/>
        <v>125-150%</v>
      </c>
      <c r="O163" s="28">
        <f>MIN(H163,I163)*INDEX('[1]2018_commission_structure-Start'!$A$21:$I$24,MATCH($E163,'[1]2018_commission_structure-Start'!$A$21:$A$24,0),MATCH(O$1,'[1]2018_commission_structure-Start'!$A$21:$I$21,0))</f>
        <v>78000</v>
      </c>
      <c r="P163" s="26">
        <f>IF(H163&gt;I163,MIN(H163-I163,J163-I163)*INDEX('[1]2018_commission_structure-Start'!$A$21:$I$24,MATCH($E163,'[1]2018_commission_structure-Start'!$A$21:$A$24,0), MATCH(P$1,'[1]2018_commission_structure-Start'!$A$21:$I$21,0)),0)</f>
        <v>25500.000000000004</v>
      </c>
      <c r="Q163" s="26">
        <f>IF($H163&gt;J163,MIN($H163-J163,K163-J163)*INDEX('[1]2018_commission_structure-Start'!$A$21:$I$24,MATCH($E163,'[1]2018_commission_structure-Start'!$A$21:$A$24,0), MATCH(Q$1,'[1]2018_commission_structure-Start'!$A$21:$I$21,0)),0)</f>
        <v>20443.919999999998</v>
      </c>
      <c r="R163" s="26">
        <f>IF($H163&gt;K163,MIN($H163-K163,L163-K163)*INDEX('[1]2018_commission_structure-Start'!$A$21:$I$24,MATCH($E163,'[1]2018_commission_structure-Start'!$A$21:$A$24,0), MATCH(R$1,'[1]2018_commission_structure-Start'!$A$21:$I$21,0)),0)</f>
        <v>0</v>
      </c>
      <c r="S163" s="26">
        <f>IF(H163&gt;L163,(H163-L163)*INDEX('[1]2018_commission_structure-Start'!$A$21:$I$24,MATCH($E163,'[1]2018_commission_structure-Start'!$A$21:$A$24,0),MATCH(S$1,'[1]2018_commission_structure-Start'!$A$21:$I$21,0)),0)</f>
        <v>0</v>
      </c>
      <c r="T163" s="28">
        <f t="shared" si="26"/>
        <v>123943.92</v>
      </c>
      <c r="U163" s="28">
        <f t="shared" si="27"/>
        <v>179603.91999999998</v>
      </c>
      <c r="V163" s="28">
        <f>MIN(H163,I163)*INDEX('[1]2018_commission_structure-Start'!$A$15:$J$18,MATCH($E163,'[1]2018_commission_structure-Start'!$A$15:$A$18,0),MATCH(V$1,'[1]2018_commission_structure-Start'!$A$15:$J$15,0))</f>
        <v>90000</v>
      </c>
      <c r="W163" s="26">
        <f>IF($H163&gt;I163,MIN($H163-I163,J163-I163)*INDEX('[1]2018_commission_structure-Start'!$A$15:$J$18,MATCH($E163,'[1]2018_commission_structure-Start'!$A$15:$A$18,0),MATCH(W$1,'[1]2018_commission_structure-Start'!$A$15:$J$15,0)),0)</f>
        <v>27000</v>
      </c>
      <c r="X163" s="26">
        <f>IF($H163&gt;J163,MIN($H163-J163,K163-J163)*INDEX('[1]2018_commission_structure-Start'!$A$15:$J$18,MATCH($E163,'[1]2018_commission_structure-Start'!$A$15:$A$18,0),MATCH(X$1,'[1]2018_commission_structure-Start'!$A$15:$J$15,0)),0)</f>
        <v>24338</v>
      </c>
      <c r="Y163" s="26">
        <f>IF($H163&gt;K163,MIN($H163-K163,L163-K163)*INDEX('[1]2018_commission_structure-Start'!$A$15:$J$18,MATCH($E163,'[1]2018_commission_structure-Start'!$A$15:$A$18,0),MATCH(Y$1,'[1]2018_commission_structure-Start'!$A$15:$J$15,0)),0)</f>
        <v>0</v>
      </c>
      <c r="Z163" s="26">
        <f>IF(H163&gt;L163,(H163-L163)*INDEX('[1]2018_commission_structure-Start'!$A$21:$I$24,MATCH($E163,'[1]2018_commission_structure-Start'!$A$21:$A$24,0),MATCH(Z$1,'[1]2018_commission_structure-Start'!$A$21:$I$21,0)),0)</f>
        <v>0</v>
      </c>
      <c r="AA163" s="28">
        <f t="shared" si="28"/>
        <v>141338</v>
      </c>
      <c r="AB163" s="28">
        <f t="shared" si="29"/>
        <v>196998</v>
      </c>
    </row>
    <row r="164" spans="1:28" x14ac:dyDescent="0.2">
      <c r="A164" s="25" t="str">
        <f t="shared" si="20"/>
        <v>Chalmers Durrad</v>
      </c>
      <c r="B164" s="25">
        <v>9238967105</v>
      </c>
      <c r="C164" s="25" t="s">
        <v>329</v>
      </c>
      <c r="D164" s="25" t="s">
        <v>330</v>
      </c>
      <c r="E164" s="25" t="s">
        <v>10</v>
      </c>
      <c r="F164" s="25">
        <v>106881</v>
      </c>
      <c r="G164" s="25">
        <f>COUNTIF([1]deals_closed!D:D,B164)</f>
        <v>20</v>
      </c>
      <c r="H164" s="26">
        <f>SUMIF([1]deals_closed!D:D,B164,[1]deals_closed!C:C)</f>
        <v>692731</v>
      </c>
      <c r="I164" s="26">
        <f>VLOOKUP(E164,'[1]2018_commission_structure-Start'!$A$22:$I$24,9,FALSE)</f>
        <v>750000</v>
      </c>
      <c r="J164" s="26">
        <f t="shared" si="21"/>
        <v>937500</v>
      </c>
      <c r="K164" s="26">
        <f t="shared" si="22"/>
        <v>1125000</v>
      </c>
      <c r="L164" s="26">
        <f t="shared" si="23"/>
        <v>1500000</v>
      </c>
      <c r="M164" s="27">
        <f t="shared" si="24"/>
        <v>0.92364133333333331</v>
      </c>
      <c r="N164" s="25" t="str">
        <f t="shared" si="25"/>
        <v>0-100%</v>
      </c>
      <c r="O164" s="28">
        <f>MIN(H164,I164)*INDEX('[1]2018_commission_structure-Start'!$A$21:$I$24,MATCH($E164,'[1]2018_commission_structure-Start'!$A$21:$A$24,0),MATCH(O$1,'[1]2018_commission_structure-Start'!$A$21:$I$21,0))</f>
        <v>103909.65</v>
      </c>
      <c r="P164" s="26">
        <f>IF(H164&gt;I164,MIN(H164-I164,J164-I164)*INDEX('[1]2018_commission_structure-Start'!$A$21:$I$24,MATCH($E164,'[1]2018_commission_structure-Start'!$A$21:$A$24,0), MATCH(P$1,'[1]2018_commission_structure-Start'!$A$21:$I$21,0)),0)</f>
        <v>0</v>
      </c>
      <c r="Q164" s="26">
        <f>IF($H164&gt;J164,MIN($H164-J164,K164-J164)*INDEX('[1]2018_commission_structure-Start'!$A$21:$I$24,MATCH($E164,'[1]2018_commission_structure-Start'!$A$21:$A$24,0), MATCH(Q$1,'[1]2018_commission_structure-Start'!$A$21:$I$21,0)),0)</f>
        <v>0</v>
      </c>
      <c r="R164" s="26">
        <f>IF($H164&gt;K164,MIN($H164-K164,L164-K164)*INDEX('[1]2018_commission_structure-Start'!$A$21:$I$24,MATCH($E164,'[1]2018_commission_structure-Start'!$A$21:$A$24,0), MATCH(R$1,'[1]2018_commission_structure-Start'!$A$21:$I$21,0)),0)</f>
        <v>0</v>
      </c>
      <c r="S164" s="26">
        <f>IF(H164&gt;L164,(H164-L164)*INDEX('[1]2018_commission_structure-Start'!$A$21:$I$24,MATCH($E164,'[1]2018_commission_structure-Start'!$A$21:$A$24,0),MATCH(S$1,'[1]2018_commission_structure-Start'!$A$21:$I$21,0)),0)</f>
        <v>0</v>
      </c>
      <c r="T164" s="28">
        <f t="shared" si="26"/>
        <v>103909.65</v>
      </c>
      <c r="U164" s="28">
        <f t="shared" si="27"/>
        <v>210790.65</v>
      </c>
      <c r="V164" s="28">
        <f>MIN(H164,I164)*INDEX('[1]2018_commission_structure-Start'!$A$15:$J$18,MATCH($E164,'[1]2018_commission_structure-Start'!$A$15:$A$18,0),MATCH(V$1,'[1]2018_commission_structure-Start'!$A$15:$J$15,0))</f>
        <v>103909.65</v>
      </c>
      <c r="W164" s="26">
        <f>IF($H164&gt;I164,MIN($H164-I164,J164-I164)*INDEX('[1]2018_commission_structure-Start'!$A$15:$J$18,MATCH($E164,'[1]2018_commission_structure-Start'!$A$15:$A$18,0),MATCH(W$1,'[1]2018_commission_structure-Start'!$A$15:$J$15,0)),0)</f>
        <v>0</v>
      </c>
      <c r="X164" s="26">
        <f>IF($H164&gt;J164,MIN($H164-J164,K164-J164)*INDEX('[1]2018_commission_structure-Start'!$A$15:$J$18,MATCH($E164,'[1]2018_commission_structure-Start'!$A$15:$A$18,0),MATCH(X$1,'[1]2018_commission_structure-Start'!$A$15:$J$15,0)),0)</f>
        <v>0</v>
      </c>
      <c r="Y164" s="26">
        <f>IF($H164&gt;K164,MIN($H164-K164,L164-K164)*INDEX('[1]2018_commission_structure-Start'!$A$15:$J$18,MATCH($E164,'[1]2018_commission_structure-Start'!$A$15:$A$18,0),MATCH(Y$1,'[1]2018_commission_structure-Start'!$A$15:$J$15,0)),0)</f>
        <v>0</v>
      </c>
      <c r="Z164" s="26">
        <f>IF(H164&gt;L164,(H164-L164)*INDEX('[1]2018_commission_structure-Start'!$A$21:$I$24,MATCH($E164,'[1]2018_commission_structure-Start'!$A$21:$A$24,0),MATCH(Z$1,'[1]2018_commission_structure-Start'!$A$21:$I$21,0)),0)</f>
        <v>0</v>
      </c>
      <c r="AA164" s="28">
        <f t="shared" si="28"/>
        <v>103909.65</v>
      </c>
      <c r="AB164" s="28">
        <f t="shared" si="29"/>
        <v>210790.65</v>
      </c>
    </row>
    <row r="165" spans="1:28" x14ac:dyDescent="0.2">
      <c r="A165" s="25" t="str">
        <f t="shared" si="20"/>
        <v>Andres Sackett</v>
      </c>
      <c r="B165" s="25">
        <v>2083520173</v>
      </c>
      <c r="C165" s="25" t="s">
        <v>331</v>
      </c>
      <c r="D165" s="25" t="s">
        <v>332</v>
      </c>
      <c r="E165" s="25" t="s">
        <v>7</v>
      </c>
      <c r="F165" s="25">
        <v>63812</v>
      </c>
      <c r="G165" s="25">
        <f>COUNTIF([1]deals_closed!D:D,B165)</f>
        <v>20</v>
      </c>
      <c r="H165" s="26">
        <f>SUMIF([1]deals_closed!D:D,B165,[1]deals_closed!C:C)</f>
        <v>730595</v>
      </c>
      <c r="I165" s="26">
        <f>VLOOKUP(E165,'[1]2018_commission_structure-Start'!$A$22:$I$24,9,FALSE)</f>
        <v>500000</v>
      </c>
      <c r="J165" s="26">
        <f t="shared" si="21"/>
        <v>625000</v>
      </c>
      <c r="K165" s="26">
        <f t="shared" si="22"/>
        <v>750000</v>
      </c>
      <c r="L165" s="26">
        <f t="shared" si="23"/>
        <v>1000000</v>
      </c>
      <c r="M165" s="27">
        <f t="shared" si="24"/>
        <v>1.46119</v>
      </c>
      <c r="N165" s="25" t="str">
        <f t="shared" si="25"/>
        <v>125-150%</v>
      </c>
      <c r="O165" s="28">
        <f>MIN(H165,I165)*INDEX('[1]2018_commission_structure-Start'!$A$21:$I$24,MATCH($E165,'[1]2018_commission_structure-Start'!$A$21:$A$24,0),MATCH(O$1,'[1]2018_commission_structure-Start'!$A$21:$I$21,0))</f>
        <v>50000</v>
      </c>
      <c r="P165" s="26">
        <f>IF(H165&gt;I165,MIN(H165-I165,J165-I165)*INDEX('[1]2018_commission_structure-Start'!$A$21:$I$24,MATCH($E165,'[1]2018_commission_structure-Start'!$A$21:$A$24,0), MATCH(P$1,'[1]2018_commission_structure-Start'!$A$21:$I$21,0)),0)</f>
        <v>18750</v>
      </c>
      <c r="Q165" s="26">
        <f>IF($H165&gt;J165,MIN($H165-J165,K165-J165)*INDEX('[1]2018_commission_structure-Start'!$A$21:$I$24,MATCH($E165,'[1]2018_commission_structure-Start'!$A$21:$A$24,0), MATCH(Q$1,'[1]2018_commission_structure-Start'!$A$21:$I$21,0)),0)</f>
        <v>19007.099999999999</v>
      </c>
      <c r="R165" s="26">
        <f>IF($H165&gt;K165,MIN($H165-K165,L165-K165)*INDEX('[1]2018_commission_structure-Start'!$A$21:$I$24,MATCH($E165,'[1]2018_commission_structure-Start'!$A$21:$A$24,0), MATCH(R$1,'[1]2018_commission_structure-Start'!$A$21:$I$21,0)),0)</f>
        <v>0</v>
      </c>
      <c r="S165" s="26">
        <f>IF(H165&gt;L165,(H165-L165)*INDEX('[1]2018_commission_structure-Start'!$A$21:$I$24,MATCH($E165,'[1]2018_commission_structure-Start'!$A$21:$A$24,0),MATCH(S$1,'[1]2018_commission_structure-Start'!$A$21:$I$21,0)),0)</f>
        <v>0</v>
      </c>
      <c r="T165" s="28">
        <f t="shared" si="26"/>
        <v>87757.1</v>
      </c>
      <c r="U165" s="28">
        <f t="shared" si="27"/>
        <v>151569.1</v>
      </c>
      <c r="V165" s="28">
        <f>MIN(H165,I165)*INDEX('[1]2018_commission_structure-Start'!$A$15:$J$18,MATCH($E165,'[1]2018_commission_structure-Start'!$A$15:$A$18,0),MATCH(V$1,'[1]2018_commission_structure-Start'!$A$15:$J$15,0))</f>
        <v>60000</v>
      </c>
      <c r="W165" s="26">
        <f>IF($H165&gt;I165,MIN($H165-I165,J165-I165)*INDEX('[1]2018_commission_structure-Start'!$A$15:$J$18,MATCH($E165,'[1]2018_commission_structure-Start'!$A$15:$A$18,0),MATCH(W$1,'[1]2018_commission_structure-Start'!$A$15:$J$15,0)),0)</f>
        <v>21250</v>
      </c>
      <c r="X165" s="26">
        <f>IF($H165&gt;J165,MIN($H165-J165,K165-J165)*INDEX('[1]2018_commission_structure-Start'!$A$15:$J$18,MATCH($E165,'[1]2018_commission_structure-Start'!$A$15:$A$18,0),MATCH(X$1,'[1]2018_commission_structure-Start'!$A$15:$J$15,0)),0)</f>
        <v>21119</v>
      </c>
      <c r="Y165" s="26">
        <f>IF($H165&gt;K165,MIN($H165-K165,L165-K165)*INDEX('[1]2018_commission_structure-Start'!$A$15:$J$18,MATCH($E165,'[1]2018_commission_structure-Start'!$A$15:$A$18,0),MATCH(Y$1,'[1]2018_commission_structure-Start'!$A$15:$J$15,0)),0)</f>
        <v>0</v>
      </c>
      <c r="Z165" s="26">
        <f>IF(H165&gt;L165,(H165-L165)*INDEX('[1]2018_commission_structure-Start'!$A$21:$I$24,MATCH($E165,'[1]2018_commission_structure-Start'!$A$21:$A$24,0),MATCH(Z$1,'[1]2018_commission_structure-Start'!$A$21:$I$21,0)),0)</f>
        <v>0</v>
      </c>
      <c r="AA165" s="28">
        <f t="shared" si="28"/>
        <v>102369</v>
      </c>
      <c r="AB165" s="28">
        <f t="shared" si="29"/>
        <v>166181</v>
      </c>
    </row>
    <row r="166" spans="1:28" x14ac:dyDescent="0.2">
      <c r="A166" s="25" t="str">
        <f t="shared" si="20"/>
        <v>Teriann Portress</v>
      </c>
      <c r="B166" s="25">
        <v>8377113392</v>
      </c>
      <c r="C166" s="25" t="s">
        <v>333</v>
      </c>
      <c r="D166" s="25" t="s">
        <v>334</v>
      </c>
      <c r="E166" s="25" t="s">
        <v>7</v>
      </c>
      <c r="F166" s="25">
        <v>62282</v>
      </c>
      <c r="G166" s="25">
        <f>COUNTIF([1]deals_closed!D:D,B166)</f>
        <v>21</v>
      </c>
      <c r="H166" s="26">
        <f>SUMIF([1]deals_closed!D:D,B166,[1]deals_closed!C:C)</f>
        <v>758216</v>
      </c>
      <c r="I166" s="26">
        <f>VLOOKUP(E166,'[1]2018_commission_structure-Start'!$A$22:$I$24,9,FALSE)</f>
        <v>500000</v>
      </c>
      <c r="J166" s="26">
        <f t="shared" si="21"/>
        <v>625000</v>
      </c>
      <c r="K166" s="26">
        <f t="shared" si="22"/>
        <v>750000</v>
      </c>
      <c r="L166" s="26">
        <f t="shared" si="23"/>
        <v>1000000</v>
      </c>
      <c r="M166" s="27">
        <f t="shared" si="24"/>
        <v>1.516432</v>
      </c>
      <c r="N166" s="25" t="str">
        <f t="shared" si="25"/>
        <v>150-200%</v>
      </c>
      <c r="O166" s="28">
        <f>MIN(H166,I166)*INDEX('[1]2018_commission_structure-Start'!$A$21:$I$24,MATCH($E166,'[1]2018_commission_structure-Start'!$A$21:$A$24,0),MATCH(O$1,'[1]2018_commission_structure-Start'!$A$21:$I$21,0))</f>
        <v>50000</v>
      </c>
      <c r="P166" s="26">
        <f>IF(H166&gt;I166,MIN(H166-I166,J166-I166)*INDEX('[1]2018_commission_structure-Start'!$A$21:$I$24,MATCH($E166,'[1]2018_commission_structure-Start'!$A$21:$A$24,0), MATCH(P$1,'[1]2018_commission_structure-Start'!$A$21:$I$21,0)),0)</f>
        <v>18750</v>
      </c>
      <c r="Q166" s="26">
        <f>IF($H166&gt;J166,MIN($H166-J166,K166-J166)*INDEX('[1]2018_commission_structure-Start'!$A$21:$I$24,MATCH($E166,'[1]2018_commission_structure-Start'!$A$21:$A$24,0), MATCH(Q$1,'[1]2018_commission_structure-Start'!$A$21:$I$21,0)),0)</f>
        <v>22500</v>
      </c>
      <c r="R166" s="26">
        <f>IF($H166&gt;K166,MIN($H166-K166,L166-K166)*INDEX('[1]2018_commission_structure-Start'!$A$21:$I$24,MATCH($E166,'[1]2018_commission_structure-Start'!$A$21:$A$24,0), MATCH(R$1,'[1]2018_commission_structure-Start'!$A$21:$I$21,0)),0)</f>
        <v>1807.52</v>
      </c>
      <c r="S166" s="26">
        <f>IF(H166&gt;L166,(H166-L166)*INDEX('[1]2018_commission_structure-Start'!$A$21:$I$24,MATCH($E166,'[1]2018_commission_structure-Start'!$A$21:$A$24,0),MATCH(S$1,'[1]2018_commission_structure-Start'!$A$21:$I$21,0)),0)</f>
        <v>0</v>
      </c>
      <c r="T166" s="28">
        <f t="shared" si="26"/>
        <v>93057.52</v>
      </c>
      <c r="U166" s="28">
        <f t="shared" si="27"/>
        <v>155339.52000000002</v>
      </c>
      <c r="V166" s="28">
        <f>MIN(H166,I166)*INDEX('[1]2018_commission_structure-Start'!$A$15:$J$18,MATCH($E166,'[1]2018_commission_structure-Start'!$A$15:$A$18,0),MATCH(V$1,'[1]2018_commission_structure-Start'!$A$15:$J$15,0))</f>
        <v>60000</v>
      </c>
      <c r="W166" s="26">
        <f>IF($H166&gt;I166,MIN($H166-I166,J166-I166)*INDEX('[1]2018_commission_structure-Start'!$A$15:$J$18,MATCH($E166,'[1]2018_commission_structure-Start'!$A$15:$A$18,0),MATCH(W$1,'[1]2018_commission_structure-Start'!$A$15:$J$15,0)),0)</f>
        <v>21250</v>
      </c>
      <c r="X166" s="26">
        <f>IF($H166&gt;J166,MIN($H166-J166,K166-J166)*INDEX('[1]2018_commission_structure-Start'!$A$15:$J$18,MATCH($E166,'[1]2018_commission_structure-Start'!$A$15:$A$18,0),MATCH(X$1,'[1]2018_commission_structure-Start'!$A$15:$J$15,0)),0)</f>
        <v>25000</v>
      </c>
      <c r="Y166" s="26">
        <f>IF($H166&gt;K166,MIN($H166-K166,L166-K166)*INDEX('[1]2018_commission_structure-Start'!$A$15:$J$18,MATCH($E166,'[1]2018_commission_structure-Start'!$A$15:$A$18,0),MATCH(Y$1,'[1]2018_commission_structure-Start'!$A$15:$J$15,0)),0)</f>
        <v>1807.52</v>
      </c>
      <c r="Z166" s="26">
        <f>IF(H166&gt;L166,(H166-L166)*INDEX('[1]2018_commission_structure-Start'!$A$21:$I$24,MATCH($E166,'[1]2018_commission_structure-Start'!$A$21:$A$24,0),MATCH(Z$1,'[1]2018_commission_structure-Start'!$A$21:$I$21,0)),0)</f>
        <v>0</v>
      </c>
      <c r="AA166" s="28">
        <f t="shared" si="28"/>
        <v>108057.52</v>
      </c>
      <c r="AB166" s="28">
        <f t="shared" si="29"/>
        <v>170339.52000000002</v>
      </c>
    </row>
    <row r="167" spans="1:28" x14ac:dyDescent="0.2">
      <c r="A167" s="25" t="str">
        <f t="shared" si="20"/>
        <v>Hobie Munnis</v>
      </c>
      <c r="B167" s="25">
        <v>8617243198</v>
      </c>
      <c r="C167" s="25" t="s">
        <v>335</v>
      </c>
      <c r="D167" s="25" t="s">
        <v>336</v>
      </c>
      <c r="E167" s="25" t="s">
        <v>10</v>
      </c>
      <c r="F167" s="25">
        <v>75707</v>
      </c>
      <c r="G167" s="25">
        <f>COUNTIF([1]deals_closed!D:D,B167)</f>
        <v>21</v>
      </c>
      <c r="H167" s="26">
        <f>SUMIF([1]deals_closed!D:D,B167,[1]deals_closed!C:C)</f>
        <v>781397</v>
      </c>
      <c r="I167" s="26">
        <f>VLOOKUP(E167,'[1]2018_commission_structure-Start'!$A$22:$I$24,9,FALSE)</f>
        <v>750000</v>
      </c>
      <c r="J167" s="26">
        <f t="shared" si="21"/>
        <v>937500</v>
      </c>
      <c r="K167" s="26">
        <f t="shared" si="22"/>
        <v>1125000</v>
      </c>
      <c r="L167" s="26">
        <f t="shared" si="23"/>
        <v>1500000</v>
      </c>
      <c r="M167" s="27">
        <f t="shared" si="24"/>
        <v>1.0418626666666666</v>
      </c>
      <c r="N167" s="25" t="str">
        <f t="shared" si="25"/>
        <v>100-125%</v>
      </c>
      <c r="O167" s="28">
        <f>MIN(H167,I167)*INDEX('[1]2018_commission_structure-Start'!$A$21:$I$24,MATCH($E167,'[1]2018_commission_structure-Start'!$A$21:$A$24,0),MATCH(O$1,'[1]2018_commission_structure-Start'!$A$21:$I$21,0))</f>
        <v>112500</v>
      </c>
      <c r="P167" s="26">
        <f>IF(H167&gt;I167,MIN(H167-I167,J167-I167)*INDEX('[1]2018_commission_structure-Start'!$A$21:$I$24,MATCH($E167,'[1]2018_commission_structure-Start'!$A$21:$A$24,0), MATCH(P$1,'[1]2018_commission_structure-Start'!$A$21:$I$21,0)),0)</f>
        <v>5965.43</v>
      </c>
      <c r="Q167" s="26">
        <f>IF($H167&gt;J167,MIN($H167-J167,K167-J167)*INDEX('[1]2018_commission_structure-Start'!$A$21:$I$24,MATCH($E167,'[1]2018_commission_structure-Start'!$A$21:$A$24,0), MATCH(Q$1,'[1]2018_commission_structure-Start'!$A$21:$I$21,0)),0)</f>
        <v>0</v>
      </c>
      <c r="R167" s="26">
        <f>IF($H167&gt;K167,MIN($H167-K167,L167-K167)*INDEX('[1]2018_commission_structure-Start'!$A$21:$I$24,MATCH($E167,'[1]2018_commission_structure-Start'!$A$21:$A$24,0), MATCH(R$1,'[1]2018_commission_structure-Start'!$A$21:$I$21,0)),0)</f>
        <v>0</v>
      </c>
      <c r="S167" s="26">
        <f>IF(H167&gt;L167,(H167-L167)*INDEX('[1]2018_commission_structure-Start'!$A$21:$I$24,MATCH($E167,'[1]2018_commission_structure-Start'!$A$21:$A$24,0),MATCH(S$1,'[1]2018_commission_structure-Start'!$A$21:$I$21,0)),0)</f>
        <v>0</v>
      </c>
      <c r="T167" s="28">
        <f t="shared" si="26"/>
        <v>118465.43</v>
      </c>
      <c r="U167" s="28">
        <f t="shared" si="27"/>
        <v>194172.43</v>
      </c>
      <c r="V167" s="28">
        <f>MIN(H167,I167)*INDEX('[1]2018_commission_structure-Start'!$A$15:$J$18,MATCH($E167,'[1]2018_commission_structure-Start'!$A$15:$A$18,0),MATCH(V$1,'[1]2018_commission_structure-Start'!$A$15:$J$15,0))</f>
        <v>112500</v>
      </c>
      <c r="W167" s="26">
        <f>IF($H167&gt;I167,MIN($H167-I167,J167-I167)*INDEX('[1]2018_commission_structure-Start'!$A$15:$J$18,MATCH($E167,'[1]2018_commission_structure-Start'!$A$15:$A$18,0),MATCH(W$1,'[1]2018_commission_structure-Start'!$A$15:$J$15,0)),0)</f>
        <v>6907.34</v>
      </c>
      <c r="X167" s="26">
        <f>IF($H167&gt;J167,MIN($H167-J167,K167-J167)*INDEX('[1]2018_commission_structure-Start'!$A$15:$J$18,MATCH($E167,'[1]2018_commission_structure-Start'!$A$15:$A$18,0),MATCH(X$1,'[1]2018_commission_structure-Start'!$A$15:$J$15,0)),0)</f>
        <v>0</v>
      </c>
      <c r="Y167" s="26">
        <f>IF($H167&gt;K167,MIN($H167-K167,L167-K167)*INDEX('[1]2018_commission_structure-Start'!$A$15:$J$18,MATCH($E167,'[1]2018_commission_structure-Start'!$A$15:$A$18,0),MATCH(Y$1,'[1]2018_commission_structure-Start'!$A$15:$J$15,0)),0)</f>
        <v>0</v>
      </c>
      <c r="Z167" s="26">
        <f>IF(H167&gt;L167,(H167-L167)*INDEX('[1]2018_commission_structure-Start'!$A$21:$I$24,MATCH($E167,'[1]2018_commission_structure-Start'!$A$21:$A$24,0),MATCH(Z$1,'[1]2018_commission_structure-Start'!$A$21:$I$21,0)),0)</f>
        <v>0</v>
      </c>
      <c r="AA167" s="28">
        <f t="shared" si="28"/>
        <v>119407.34</v>
      </c>
      <c r="AB167" s="28">
        <f t="shared" si="29"/>
        <v>195114.34</v>
      </c>
    </row>
    <row r="168" spans="1:28" x14ac:dyDescent="0.2">
      <c r="A168" s="25" t="str">
        <f t="shared" si="20"/>
        <v>Katlin Garthland</v>
      </c>
      <c r="B168" s="25">
        <v>244523738</v>
      </c>
      <c r="C168" s="25" t="s">
        <v>337</v>
      </c>
      <c r="D168" s="25" t="s">
        <v>338</v>
      </c>
      <c r="E168" s="25" t="s">
        <v>7</v>
      </c>
      <c r="F168" s="25">
        <v>49959</v>
      </c>
      <c r="G168" s="25">
        <f>COUNTIF([1]deals_closed!D:D,B168)</f>
        <v>23</v>
      </c>
      <c r="H168" s="26">
        <f>SUMIF([1]deals_closed!D:D,B168,[1]deals_closed!C:C)</f>
        <v>854570</v>
      </c>
      <c r="I168" s="26">
        <f>VLOOKUP(E168,'[1]2018_commission_structure-Start'!$A$22:$I$24,9,FALSE)</f>
        <v>500000</v>
      </c>
      <c r="J168" s="26">
        <f t="shared" si="21"/>
        <v>625000</v>
      </c>
      <c r="K168" s="26">
        <f t="shared" si="22"/>
        <v>750000</v>
      </c>
      <c r="L168" s="26">
        <f t="shared" si="23"/>
        <v>1000000</v>
      </c>
      <c r="M168" s="27">
        <f t="shared" si="24"/>
        <v>1.7091400000000001</v>
      </c>
      <c r="N168" s="25" t="str">
        <f t="shared" si="25"/>
        <v>150-200%</v>
      </c>
      <c r="O168" s="28">
        <f>MIN(H168,I168)*INDEX('[1]2018_commission_structure-Start'!$A$21:$I$24,MATCH($E168,'[1]2018_commission_structure-Start'!$A$21:$A$24,0),MATCH(O$1,'[1]2018_commission_structure-Start'!$A$21:$I$21,0))</f>
        <v>50000</v>
      </c>
      <c r="P168" s="26">
        <f>IF(H168&gt;I168,MIN(H168-I168,J168-I168)*INDEX('[1]2018_commission_structure-Start'!$A$21:$I$24,MATCH($E168,'[1]2018_commission_structure-Start'!$A$21:$A$24,0), MATCH(P$1,'[1]2018_commission_structure-Start'!$A$21:$I$21,0)),0)</f>
        <v>18750</v>
      </c>
      <c r="Q168" s="26">
        <f>IF($H168&gt;J168,MIN($H168-J168,K168-J168)*INDEX('[1]2018_commission_structure-Start'!$A$21:$I$24,MATCH($E168,'[1]2018_commission_structure-Start'!$A$21:$A$24,0), MATCH(Q$1,'[1]2018_commission_structure-Start'!$A$21:$I$21,0)),0)</f>
        <v>22500</v>
      </c>
      <c r="R168" s="26">
        <f>IF($H168&gt;K168,MIN($H168-K168,L168-K168)*INDEX('[1]2018_commission_structure-Start'!$A$21:$I$24,MATCH($E168,'[1]2018_commission_structure-Start'!$A$21:$A$24,0), MATCH(R$1,'[1]2018_commission_structure-Start'!$A$21:$I$21,0)),0)</f>
        <v>23005.4</v>
      </c>
      <c r="S168" s="26">
        <f>IF(H168&gt;L168,(H168-L168)*INDEX('[1]2018_commission_structure-Start'!$A$21:$I$24,MATCH($E168,'[1]2018_commission_structure-Start'!$A$21:$A$24,0),MATCH(S$1,'[1]2018_commission_structure-Start'!$A$21:$I$21,0)),0)</f>
        <v>0</v>
      </c>
      <c r="T168" s="28">
        <f t="shared" si="26"/>
        <v>114255.4</v>
      </c>
      <c r="U168" s="28">
        <f t="shared" si="27"/>
        <v>164214.39999999999</v>
      </c>
      <c r="V168" s="28">
        <f>MIN(H168,I168)*INDEX('[1]2018_commission_structure-Start'!$A$15:$J$18,MATCH($E168,'[1]2018_commission_structure-Start'!$A$15:$A$18,0),MATCH(V$1,'[1]2018_commission_structure-Start'!$A$15:$J$15,0))</f>
        <v>60000</v>
      </c>
      <c r="W168" s="26">
        <f>IF($H168&gt;I168,MIN($H168-I168,J168-I168)*INDEX('[1]2018_commission_structure-Start'!$A$15:$J$18,MATCH($E168,'[1]2018_commission_structure-Start'!$A$15:$A$18,0),MATCH(W$1,'[1]2018_commission_structure-Start'!$A$15:$J$15,0)),0)</f>
        <v>21250</v>
      </c>
      <c r="X168" s="26">
        <f>IF($H168&gt;J168,MIN($H168-J168,K168-J168)*INDEX('[1]2018_commission_structure-Start'!$A$15:$J$18,MATCH($E168,'[1]2018_commission_structure-Start'!$A$15:$A$18,0),MATCH(X$1,'[1]2018_commission_structure-Start'!$A$15:$J$15,0)),0)</f>
        <v>25000</v>
      </c>
      <c r="Y168" s="26">
        <f>IF($H168&gt;K168,MIN($H168-K168,L168-K168)*INDEX('[1]2018_commission_structure-Start'!$A$15:$J$18,MATCH($E168,'[1]2018_commission_structure-Start'!$A$15:$A$18,0),MATCH(Y$1,'[1]2018_commission_structure-Start'!$A$15:$J$15,0)),0)</f>
        <v>23005.4</v>
      </c>
      <c r="Z168" s="26">
        <f>IF(H168&gt;L168,(H168-L168)*INDEX('[1]2018_commission_structure-Start'!$A$21:$I$24,MATCH($E168,'[1]2018_commission_structure-Start'!$A$21:$A$24,0),MATCH(Z$1,'[1]2018_commission_structure-Start'!$A$21:$I$21,0)),0)</f>
        <v>0</v>
      </c>
      <c r="AA168" s="28">
        <f t="shared" si="28"/>
        <v>129255.4</v>
      </c>
      <c r="AB168" s="28">
        <f t="shared" si="29"/>
        <v>179214.4</v>
      </c>
    </row>
    <row r="169" spans="1:28" x14ac:dyDescent="0.2">
      <c r="A169" s="25" t="str">
        <f t="shared" si="20"/>
        <v>Jo ann Laurand</v>
      </c>
      <c r="B169" s="25">
        <v>7493076952</v>
      </c>
      <c r="C169" s="25" t="s">
        <v>339</v>
      </c>
      <c r="D169" s="25" t="s">
        <v>340</v>
      </c>
      <c r="E169" s="25" t="s">
        <v>29</v>
      </c>
      <c r="F169" s="25">
        <v>57201</v>
      </c>
      <c r="G169" s="25">
        <f>COUNTIF([1]deals_closed!D:D,B169)</f>
        <v>22</v>
      </c>
      <c r="H169" s="26">
        <f>SUMIF([1]deals_closed!D:D,B169,[1]deals_closed!C:C)</f>
        <v>735952</v>
      </c>
      <c r="I169" s="26">
        <f>VLOOKUP(E169,'[1]2018_commission_structure-Start'!$A$22:$I$24,9,FALSE)</f>
        <v>600000</v>
      </c>
      <c r="J169" s="26">
        <f t="shared" si="21"/>
        <v>750000</v>
      </c>
      <c r="K169" s="26">
        <f t="shared" si="22"/>
        <v>900000</v>
      </c>
      <c r="L169" s="26">
        <f t="shared" si="23"/>
        <v>1200000</v>
      </c>
      <c r="M169" s="27">
        <f t="shared" si="24"/>
        <v>1.2265866666666667</v>
      </c>
      <c r="N169" s="25" t="str">
        <f t="shared" si="25"/>
        <v>100-125%</v>
      </c>
      <c r="O169" s="28">
        <f>MIN(H169,I169)*INDEX('[1]2018_commission_structure-Start'!$A$21:$I$24,MATCH($E169,'[1]2018_commission_structure-Start'!$A$21:$A$24,0),MATCH(O$1,'[1]2018_commission_structure-Start'!$A$21:$I$21,0))</f>
        <v>78000</v>
      </c>
      <c r="P169" s="26">
        <f>IF(H169&gt;I169,MIN(H169-I169,J169-I169)*INDEX('[1]2018_commission_structure-Start'!$A$21:$I$24,MATCH($E169,'[1]2018_commission_structure-Start'!$A$21:$A$24,0), MATCH(P$1,'[1]2018_commission_structure-Start'!$A$21:$I$21,0)),0)</f>
        <v>23111.84</v>
      </c>
      <c r="Q169" s="26">
        <f>IF($H169&gt;J169,MIN($H169-J169,K169-J169)*INDEX('[1]2018_commission_structure-Start'!$A$21:$I$24,MATCH($E169,'[1]2018_commission_structure-Start'!$A$21:$A$24,0), MATCH(Q$1,'[1]2018_commission_structure-Start'!$A$21:$I$21,0)),0)</f>
        <v>0</v>
      </c>
      <c r="R169" s="26">
        <f>IF($H169&gt;K169,MIN($H169-K169,L169-K169)*INDEX('[1]2018_commission_structure-Start'!$A$21:$I$24,MATCH($E169,'[1]2018_commission_structure-Start'!$A$21:$A$24,0), MATCH(R$1,'[1]2018_commission_structure-Start'!$A$21:$I$21,0)),0)</f>
        <v>0</v>
      </c>
      <c r="S169" s="26">
        <f>IF(H169&gt;L169,(H169-L169)*INDEX('[1]2018_commission_structure-Start'!$A$21:$I$24,MATCH($E169,'[1]2018_commission_structure-Start'!$A$21:$A$24,0),MATCH(S$1,'[1]2018_commission_structure-Start'!$A$21:$I$21,0)),0)</f>
        <v>0</v>
      </c>
      <c r="T169" s="28">
        <f t="shared" si="26"/>
        <v>101111.84</v>
      </c>
      <c r="U169" s="28">
        <f t="shared" si="27"/>
        <v>158312.84</v>
      </c>
      <c r="V169" s="28">
        <f>MIN(H169,I169)*INDEX('[1]2018_commission_structure-Start'!$A$15:$J$18,MATCH($E169,'[1]2018_commission_structure-Start'!$A$15:$A$18,0),MATCH(V$1,'[1]2018_commission_structure-Start'!$A$15:$J$15,0))</f>
        <v>90000</v>
      </c>
      <c r="W169" s="26">
        <f>IF($H169&gt;I169,MIN($H169-I169,J169-I169)*INDEX('[1]2018_commission_structure-Start'!$A$15:$J$18,MATCH($E169,'[1]2018_commission_structure-Start'!$A$15:$A$18,0),MATCH(W$1,'[1]2018_commission_structure-Start'!$A$15:$J$15,0)),0)</f>
        <v>24471.360000000001</v>
      </c>
      <c r="X169" s="26">
        <f>IF($H169&gt;J169,MIN($H169-J169,K169-J169)*INDEX('[1]2018_commission_structure-Start'!$A$15:$J$18,MATCH($E169,'[1]2018_commission_structure-Start'!$A$15:$A$18,0),MATCH(X$1,'[1]2018_commission_structure-Start'!$A$15:$J$15,0)),0)</f>
        <v>0</v>
      </c>
      <c r="Y169" s="26">
        <f>IF($H169&gt;K169,MIN($H169-K169,L169-K169)*INDEX('[1]2018_commission_structure-Start'!$A$15:$J$18,MATCH($E169,'[1]2018_commission_structure-Start'!$A$15:$A$18,0),MATCH(Y$1,'[1]2018_commission_structure-Start'!$A$15:$J$15,0)),0)</f>
        <v>0</v>
      </c>
      <c r="Z169" s="26">
        <f>IF(H169&gt;L169,(H169-L169)*INDEX('[1]2018_commission_structure-Start'!$A$21:$I$24,MATCH($E169,'[1]2018_commission_structure-Start'!$A$21:$A$24,0),MATCH(Z$1,'[1]2018_commission_structure-Start'!$A$21:$I$21,0)),0)</f>
        <v>0</v>
      </c>
      <c r="AA169" s="28">
        <f t="shared" si="28"/>
        <v>114471.36</v>
      </c>
      <c r="AB169" s="28">
        <f t="shared" si="29"/>
        <v>171672.36</v>
      </c>
    </row>
    <row r="170" spans="1:28" x14ac:dyDescent="0.2">
      <c r="A170" s="25" t="str">
        <f t="shared" si="20"/>
        <v>Estele Murcott</v>
      </c>
      <c r="B170" s="25">
        <v>3513651333</v>
      </c>
      <c r="C170" s="25" t="s">
        <v>341</v>
      </c>
      <c r="D170" s="25" t="s">
        <v>342</v>
      </c>
      <c r="E170" s="25" t="s">
        <v>29</v>
      </c>
      <c r="F170" s="25">
        <v>61705</v>
      </c>
      <c r="G170" s="25">
        <f>COUNTIF([1]deals_closed!D:D,B170)</f>
        <v>13</v>
      </c>
      <c r="H170" s="26">
        <f>SUMIF([1]deals_closed!D:D,B170,[1]deals_closed!C:C)</f>
        <v>397375</v>
      </c>
      <c r="I170" s="26">
        <f>VLOOKUP(E170,'[1]2018_commission_structure-Start'!$A$22:$I$24,9,FALSE)</f>
        <v>600000</v>
      </c>
      <c r="J170" s="26">
        <f t="shared" si="21"/>
        <v>750000</v>
      </c>
      <c r="K170" s="26">
        <f t="shared" si="22"/>
        <v>900000</v>
      </c>
      <c r="L170" s="26">
        <f t="shared" si="23"/>
        <v>1200000</v>
      </c>
      <c r="M170" s="27">
        <f t="shared" si="24"/>
        <v>0.66229166666666661</v>
      </c>
      <c r="N170" s="25" t="str">
        <f t="shared" si="25"/>
        <v>0-100%</v>
      </c>
      <c r="O170" s="28">
        <f>MIN(H170,I170)*INDEX('[1]2018_commission_structure-Start'!$A$21:$I$24,MATCH($E170,'[1]2018_commission_structure-Start'!$A$21:$A$24,0),MATCH(O$1,'[1]2018_commission_structure-Start'!$A$21:$I$21,0))</f>
        <v>51658.75</v>
      </c>
      <c r="P170" s="26">
        <f>IF(H170&gt;I170,MIN(H170-I170,J170-I170)*INDEX('[1]2018_commission_structure-Start'!$A$21:$I$24,MATCH($E170,'[1]2018_commission_structure-Start'!$A$21:$A$24,0), MATCH(P$1,'[1]2018_commission_structure-Start'!$A$21:$I$21,0)),0)</f>
        <v>0</v>
      </c>
      <c r="Q170" s="26">
        <f>IF($H170&gt;J170,MIN($H170-J170,K170-J170)*INDEX('[1]2018_commission_structure-Start'!$A$21:$I$24,MATCH($E170,'[1]2018_commission_structure-Start'!$A$21:$A$24,0), MATCH(Q$1,'[1]2018_commission_structure-Start'!$A$21:$I$21,0)),0)</f>
        <v>0</v>
      </c>
      <c r="R170" s="26">
        <f>IF($H170&gt;K170,MIN($H170-K170,L170-K170)*INDEX('[1]2018_commission_structure-Start'!$A$21:$I$24,MATCH($E170,'[1]2018_commission_structure-Start'!$A$21:$A$24,0), MATCH(R$1,'[1]2018_commission_structure-Start'!$A$21:$I$21,0)),0)</f>
        <v>0</v>
      </c>
      <c r="S170" s="26">
        <f>IF(H170&gt;L170,(H170-L170)*INDEX('[1]2018_commission_structure-Start'!$A$21:$I$24,MATCH($E170,'[1]2018_commission_structure-Start'!$A$21:$A$24,0),MATCH(S$1,'[1]2018_commission_structure-Start'!$A$21:$I$21,0)),0)</f>
        <v>0</v>
      </c>
      <c r="T170" s="28">
        <f t="shared" si="26"/>
        <v>51658.75</v>
      </c>
      <c r="U170" s="28">
        <f t="shared" si="27"/>
        <v>113363.75</v>
      </c>
      <c r="V170" s="28">
        <f>MIN(H170,I170)*INDEX('[1]2018_commission_structure-Start'!$A$15:$J$18,MATCH($E170,'[1]2018_commission_structure-Start'!$A$15:$A$18,0),MATCH(V$1,'[1]2018_commission_structure-Start'!$A$15:$J$15,0))</f>
        <v>59606.25</v>
      </c>
      <c r="W170" s="26">
        <f>IF($H170&gt;I170,MIN($H170-I170,J170-I170)*INDEX('[1]2018_commission_structure-Start'!$A$15:$J$18,MATCH($E170,'[1]2018_commission_structure-Start'!$A$15:$A$18,0),MATCH(W$1,'[1]2018_commission_structure-Start'!$A$15:$J$15,0)),0)</f>
        <v>0</v>
      </c>
      <c r="X170" s="26">
        <f>IF($H170&gt;J170,MIN($H170-J170,K170-J170)*INDEX('[1]2018_commission_structure-Start'!$A$15:$J$18,MATCH($E170,'[1]2018_commission_structure-Start'!$A$15:$A$18,0),MATCH(X$1,'[1]2018_commission_structure-Start'!$A$15:$J$15,0)),0)</f>
        <v>0</v>
      </c>
      <c r="Y170" s="26">
        <f>IF($H170&gt;K170,MIN($H170-K170,L170-K170)*INDEX('[1]2018_commission_structure-Start'!$A$15:$J$18,MATCH($E170,'[1]2018_commission_structure-Start'!$A$15:$A$18,0),MATCH(Y$1,'[1]2018_commission_structure-Start'!$A$15:$J$15,0)),0)</f>
        <v>0</v>
      </c>
      <c r="Z170" s="26">
        <f>IF(H170&gt;L170,(H170-L170)*INDEX('[1]2018_commission_structure-Start'!$A$21:$I$24,MATCH($E170,'[1]2018_commission_structure-Start'!$A$21:$A$24,0),MATCH(Z$1,'[1]2018_commission_structure-Start'!$A$21:$I$21,0)),0)</f>
        <v>0</v>
      </c>
      <c r="AA170" s="28">
        <f t="shared" si="28"/>
        <v>59606.25</v>
      </c>
      <c r="AB170" s="28">
        <f t="shared" si="29"/>
        <v>121311.25</v>
      </c>
    </row>
    <row r="171" spans="1:28" x14ac:dyDescent="0.2">
      <c r="A171" s="25" t="str">
        <f t="shared" si="20"/>
        <v>Keven Chatters</v>
      </c>
      <c r="B171" s="25">
        <v>4039266773</v>
      </c>
      <c r="C171" s="25" t="s">
        <v>343</v>
      </c>
      <c r="D171" s="25" t="s">
        <v>344</v>
      </c>
      <c r="E171" s="25" t="s">
        <v>29</v>
      </c>
      <c r="F171" s="25">
        <v>70198</v>
      </c>
      <c r="G171" s="25">
        <f>COUNTIF([1]deals_closed!D:D,B171)</f>
        <v>18</v>
      </c>
      <c r="H171" s="26">
        <f>SUMIF([1]deals_closed!D:D,B171,[1]deals_closed!C:C)</f>
        <v>554263</v>
      </c>
      <c r="I171" s="26">
        <f>VLOOKUP(E171,'[1]2018_commission_structure-Start'!$A$22:$I$24,9,FALSE)</f>
        <v>600000</v>
      </c>
      <c r="J171" s="26">
        <f t="shared" si="21"/>
        <v>750000</v>
      </c>
      <c r="K171" s="26">
        <f t="shared" si="22"/>
        <v>900000</v>
      </c>
      <c r="L171" s="26">
        <f t="shared" si="23"/>
        <v>1200000</v>
      </c>
      <c r="M171" s="27">
        <f t="shared" si="24"/>
        <v>0.92377166666666666</v>
      </c>
      <c r="N171" s="25" t="str">
        <f t="shared" si="25"/>
        <v>0-100%</v>
      </c>
      <c r="O171" s="28">
        <f>MIN(H171,I171)*INDEX('[1]2018_commission_structure-Start'!$A$21:$I$24,MATCH($E171,'[1]2018_commission_structure-Start'!$A$21:$A$24,0),MATCH(O$1,'[1]2018_commission_structure-Start'!$A$21:$I$21,0))</f>
        <v>72054.19</v>
      </c>
      <c r="P171" s="26">
        <f>IF(H171&gt;I171,MIN(H171-I171,J171-I171)*INDEX('[1]2018_commission_structure-Start'!$A$21:$I$24,MATCH($E171,'[1]2018_commission_structure-Start'!$A$21:$A$24,0), MATCH(P$1,'[1]2018_commission_structure-Start'!$A$21:$I$21,0)),0)</f>
        <v>0</v>
      </c>
      <c r="Q171" s="26">
        <f>IF($H171&gt;J171,MIN($H171-J171,K171-J171)*INDEX('[1]2018_commission_structure-Start'!$A$21:$I$24,MATCH($E171,'[1]2018_commission_structure-Start'!$A$21:$A$24,0), MATCH(Q$1,'[1]2018_commission_structure-Start'!$A$21:$I$21,0)),0)</f>
        <v>0</v>
      </c>
      <c r="R171" s="26">
        <f>IF($H171&gt;K171,MIN($H171-K171,L171-K171)*INDEX('[1]2018_commission_structure-Start'!$A$21:$I$24,MATCH($E171,'[1]2018_commission_structure-Start'!$A$21:$A$24,0), MATCH(R$1,'[1]2018_commission_structure-Start'!$A$21:$I$21,0)),0)</f>
        <v>0</v>
      </c>
      <c r="S171" s="26">
        <f>IF(H171&gt;L171,(H171-L171)*INDEX('[1]2018_commission_structure-Start'!$A$21:$I$24,MATCH($E171,'[1]2018_commission_structure-Start'!$A$21:$A$24,0),MATCH(S$1,'[1]2018_commission_structure-Start'!$A$21:$I$21,0)),0)</f>
        <v>0</v>
      </c>
      <c r="T171" s="28">
        <f t="shared" si="26"/>
        <v>72054.19</v>
      </c>
      <c r="U171" s="28">
        <f t="shared" si="27"/>
        <v>142252.19</v>
      </c>
      <c r="V171" s="28">
        <f>MIN(H171,I171)*INDEX('[1]2018_commission_structure-Start'!$A$15:$J$18,MATCH($E171,'[1]2018_commission_structure-Start'!$A$15:$A$18,0),MATCH(V$1,'[1]2018_commission_structure-Start'!$A$15:$J$15,0))</f>
        <v>83139.45</v>
      </c>
      <c r="W171" s="26">
        <f>IF($H171&gt;I171,MIN($H171-I171,J171-I171)*INDEX('[1]2018_commission_structure-Start'!$A$15:$J$18,MATCH($E171,'[1]2018_commission_structure-Start'!$A$15:$A$18,0),MATCH(W$1,'[1]2018_commission_structure-Start'!$A$15:$J$15,0)),0)</f>
        <v>0</v>
      </c>
      <c r="X171" s="26">
        <f>IF($H171&gt;J171,MIN($H171-J171,K171-J171)*INDEX('[1]2018_commission_structure-Start'!$A$15:$J$18,MATCH($E171,'[1]2018_commission_structure-Start'!$A$15:$A$18,0),MATCH(X$1,'[1]2018_commission_structure-Start'!$A$15:$J$15,0)),0)</f>
        <v>0</v>
      </c>
      <c r="Y171" s="26">
        <f>IF($H171&gt;K171,MIN($H171-K171,L171-K171)*INDEX('[1]2018_commission_structure-Start'!$A$15:$J$18,MATCH($E171,'[1]2018_commission_structure-Start'!$A$15:$A$18,0),MATCH(Y$1,'[1]2018_commission_structure-Start'!$A$15:$J$15,0)),0)</f>
        <v>0</v>
      </c>
      <c r="Z171" s="26">
        <f>IF(H171&gt;L171,(H171-L171)*INDEX('[1]2018_commission_structure-Start'!$A$21:$I$24,MATCH($E171,'[1]2018_commission_structure-Start'!$A$21:$A$24,0),MATCH(Z$1,'[1]2018_commission_structure-Start'!$A$21:$I$21,0)),0)</f>
        <v>0</v>
      </c>
      <c r="AA171" s="28">
        <f t="shared" si="28"/>
        <v>83139.45</v>
      </c>
      <c r="AB171" s="28">
        <f t="shared" si="29"/>
        <v>153337.45000000001</v>
      </c>
    </row>
    <row r="172" spans="1:28" x14ac:dyDescent="0.2">
      <c r="A172" s="25" t="str">
        <f t="shared" si="20"/>
        <v>Brien Prate</v>
      </c>
      <c r="B172" s="25">
        <v>6271204627</v>
      </c>
      <c r="C172" s="25" t="s">
        <v>345</v>
      </c>
      <c r="D172" s="25" t="s">
        <v>346</v>
      </c>
      <c r="E172" s="25" t="s">
        <v>29</v>
      </c>
      <c r="F172" s="25">
        <v>77962</v>
      </c>
      <c r="G172" s="25">
        <f>COUNTIF([1]deals_closed!D:D,B172)</f>
        <v>23</v>
      </c>
      <c r="H172" s="26">
        <f>SUMIF([1]deals_closed!D:D,B172,[1]deals_closed!C:C)</f>
        <v>762296</v>
      </c>
      <c r="I172" s="26">
        <f>VLOOKUP(E172,'[1]2018_commission_structure-Start'!$A$22:$I$24,9,FALSE)</f>
        <v>600000</v>
      </c>
      <c r="J172" s="26">
        <f t="shared" si="21"/>
        <v>750000</v>
      </c>
      <c r="K172" s="26">
        <f t="shared" si="22"/>
        <v>900000</v>
      </c>
      <c r="L172" s="26">
        <f t="shared" si="23"/>
        <v>1200000</v>
      </c>
      <c r="M172" s="27">
        <f t="shared" si="24"/>
        <v>1.2704933333333333</v>
      </c>
      <c r="N172" s="25" t="str">
        <f t="shared" si="25"/>
        <v>125-150%</v>
      </c>
      <c r="O172" s="28">
        <f>MIN(H172,I172)*INDEX('[1]2018_commission_structure-Start'!$A$21:$I$24,MATCH($E172,'[1]2018_commission_structure-Start'!$A$21:$A$24,0),MATCH(O$1,'[1]2018_commission_structure-Start'!$A$21:$I$21,0))</f>
        <v>78000</v>
      </c>
      <c r="P172" s="26">
        <f>IF(H172&gt;I172,MIN(H172-I172,J172-I172)*INDEX('[1]2018_commission_structure-Start'!$A$21:$I$24,MATCH($E172,'[1]2018_commission_structure-Start'!$A$21:$A$24,0), MATCH(P$1,'[1]2018_commission_structure-Start'!$A$21:$I$21,0)),0)</f>
        <v>25500.000000000004</v>
      </c>
      <c r="Q172" s="26">
        <f>IF($H172&gt;J172,MIN($H172-J172,K172-J172)*INDEX('[1]2018_commission_structure-Start'!$A$21:$I$24,MATCH($E172,'[1]2018_commission_structure-Start'!$A$21:$A$24,0), MATCH(Q$1,'[1]2018_commission_structure-Start'!$A$21:$I$21,0)),0)</f>
        <v>2582.16</v>
      </c>
      <c r="R172" s="26">
        <f>IF($H172&gt;K172,MIN($H172-K172,L172-K172)*INDEX('[1]2018_commission_structure-Start'!$A$21:$I$24,MATCH($E172,'[1]2018_commission_structure-Start'!$A$21:$A$24,0), MATCH(R$1,'[1]2018_commission_structure-Start'!$A$21:$I$21,0)),0)</f>
        <v>0</v>
      </c>
      <c r="S172" s="26">
        <f>IF(H172&gt;L172,(H172-L172)*INDEX('[1]2018_commission_structure-Start'!$A$21:$I$24,MATCH($E172,'[1]2018_commission_structure-Start'!$A$21:$A$24,0),MATCH(S$1,'[1]2018_commission_structure-Start'!$A$21:$I$21,0)),0)</f>
        <v>0</v>
      </c>
      <c r="T172" s="28">
        <f t="shared" si="26"/>
        <v>106082.16</v>
      </c>
      <c r="U172" s="28">
        <f t="shared" si="27"/>
        <v>184044.16</v>
      </c>
      <c r="V172" s="28">
        <f>MIN(H172,I172)*INDEX('[1]2018_commission_structure-Start'!$A$15:$J$18,MATCH($E172,'[1]2018_commission_structure-Start'!$A$15:$A$18,0),MATCH(V$1,'[1]2018_commission_structure-Start'!$A$15:$J$15,0))</f>
        <v>90000</v>
      </c>
      <c r="W172" s="26">
        <f>IF($H172&gt;I172,MIN($H172-I172,J172-I172)*INDEX('[1]2018_commission_structure-Start'!$A$15:$J$18,MATCH($E172,'[1]2018_commission_structure-Start'!$A$15:$A$18,0),MATCH(W$1,'[1]2018_commission_structure-Start'!$A$15:$J$15,0)),0)</f>
        <v>27000</v>
      </c>
      <c r="X172" s="26">
        <f>IF($H172&gt;J172,MIN($H172-J172,K172-J172)*INDEX('[1]2018_commission_structure-Start'!$A$15:$J$18,MATCH($E172,'[1]2018_commission_structure-Start'!$A$15:$A$18,0),MATCH(X$1,'[1]2018_commission_structure-Start'!$A$15:$J$15,0)),0)</f>
        <v>3074</v>
      </c>
      <c r="Y172" s="26">
        <f>IF($H172&gt;K172,MIN($H172-K172,L172-K172)*INDEX('[1]2018_commission_structure-Start'!$A$15:$J$18,MATCH($E172,'[1]2018_commission_structure-Start'!$A$15:$A$18,0),MATCH(Y$1,'[1]2018_commission_structure-Start'!$A$15:$J$15,0)),0)</f>
        <v>0</v>
      </c>
      <c r="Z172" s="26">
        <f>IF(H172&gt;L172,(H172-L172)*INDEX('[1]2018_commission_structure-Start'!$A$21:$I$24,MATCH($E172,'[1]2018_commission_structure-Start'!$A$21:$A$24,0),MATCH(Z$1,'[1]2018_commission_structure-Start'!$A$21:$I$21,0)),0)</f>
        <v>0</v>
      </c>
      <c r="AA172" s="28">
        <f t="shared" si="28"/>
        <v>120074</v>
      </c>
      <c r="AB172" s="28">
        <f t="shared" si="29"/>
        <v>198036</v>
      </c>
    </row>
    <row r="173" spans="1:28" x14ac:dyDescent="0.2">
      <c r="A173" s="25" t="str">
        <f t="shared" si="20"/>
        <v>Chev McConnal</v>
      </c>
      <c r="B173" s="25">
        <v>7263964236</v>
      </c>
      <c r="C173" s="25" t="s">
        <v>347</v>
      </c>
      <c r="D173" s="25" t="s">
        <v>348</v>
      </c>
      <c r="E173" s="25" t="s">
        <v>10</v>
      </c>
      <c r="F173" s="25">
        <v>93512</v>
      </c>
      <c r="G173" s="25">
        <f>COUNTIF([1]deals_closed!D:D,B173)</f>
        <v>15</v>
      </c>
      <c r="H173" s="26">
        <f>SUMIF([1]deals_closed!D:D,B173,[1]deals_closed!C:C)</f>
        <v>400606</v>
      </c>
      <c r="I173" s="26">
        <f>VLOOKUP(E173,'[1]2018_commission_structure-Start'!$A$22:$I$24,9,FALSE)</f>
        <v>750000</v>
      </c>
      <c r="J173" s="26">
        <f t="shared" si="21"/>
        <v>937500</v>
      </c>
      <c r="K173" s="26">
        <f t="shared" si="22"/>
        <v>1125000</v>
      </c>
      <c r="L173" s="26">
        <f t="shared" si="23"/>
        <v>1500000</v>
      </c>
      <c r="M173" s="27">
        <f t="shared" si="24"/>
        <v>0.53414133333333336</v>
      </c>
      <c r="N173" s="25" t="str">
        <f t="shared" si="25"/>
        <v>0-100%</v>
      </c>
      <c r="O173" s="28">
        <f>MIN(H173,I173)*INDEX('[1]2018_commission_structure-Start'!$A$21:$I$24,MATCH($E173,'[1]2018_commission_structure-Start'!$A$21:$A$24,0),MATCH(O$1,'[1]2018_commission_structure-Start'!$A$21:$I$21,0))</f>
        <v>60090.899999999994</v>
      </c>
      <c r="P173" s="26">
        <f>IF(H173&gt;I173,MIN(H173-I173,J173-I173)*INDEX('[1]2018_commission_structure-Start'!$A$21:$I$24,MATCH($E173,'[1]2018_commission_structure-Start'!$A$21:$A$24,0), MATCH(P$1,'[1]2018_commission_structure-Start'!$A$21:$I$21,0)),0)</f>
        <v>0</v>
      </c>
      <c r="Q173" s="26">
        <f>IF($H173&gt;J173,MIN($H173-J173,K173-J173)*INDEX('[1]2018_commission_structure-Start'!$A$21:$I$24,MATCH($E173,'[1]2018_commission_structure-Start'!$A$21:$A$24,0), MATCH(Q$1,'[1]2018_commission_structure-Start'!$A$21:$I$21,0)),0)</f>
        <v>0</v>
      </c>
      <c r="R173" s="26">
        <f>IF($H173&gt;K173,MIN($H173-K173,L173-K173)*INDEX('[1]2018_commission_structure-Start'!$A$21:$I$24,MATCH($E173,'[1]2018_commission_structure-Start'!$A$21:$A$24,0), MATCH(R$1,'[1]2018_commission_structure-Start'!$A$21:$I$21,0)),0)</f>
        <v>0</v>
      </c>
      <c r="S173" s="26">
        <f>IF(H173&gt;L173,(H173-L173)*INDEX('[1]2018_commission_structure-Start'!$A$21:$I$24,MATCH($E173,'[1]2018_commission_structure-Start'!$A$21:$A$24,0),MATCH(S$1,'[1]2018_commission_structure-Start'!$A$21:$I$21,0)),0)</f>
        <v>0</v>
      </c>
      <c r="T173" s="28">
        <f t="shared" si="26"/>
        <v>60090.899999999994</v>
      </c>
      <c r="U173" s="28">
        <f t="shared" si="27"/>
        <v>153602.9</v>
      </c>
      <c r="V173" s="28">
        <f>MIN(H173,I173)*INDEX('[1]2018_commission_structure-Start'!$A$15:$J$18,MATCH($E173,'[1]2018_commission_structure-Start'!$A$15:$A$18,0),MATCH(V$1,'[1]2018_commission_structure-Start'!$A$15:$J$15,0))</f>
        <v>60090.899999999994</v>
      </c>
      <c r="W173" s="26">
        <f>IF($H173&gt;I173,MIN($H173-I173,J173-I173)*INDEX('[1]2018_commission_structure-Start'!$A$15:$J$18,MATCH($E173,'[1]2018_commission_structure-Start'!$A$15:$A$18,0),MATCH(W$1,'[1]2018_commission_structure-Start'!$A$15:$J$15,0)),0)</f>
        <v>0</v>
      </c>
      <c r="X173" s="26">
        <f>IF($H173&gt;J173,MIN($H173-J173,K173-J173)*INDEX('[1]2018_commission_structure-Start'!$A$15:$J$18,MATCH($E173,'[1]2018_commission_structure-Start'!$A$15:$A$18,0),MATCH(X$1,'[1]2018_commission_structure-Start'!$A$15:$J$15,0)),0)</f>
        <v>0</v>
      </c>
      <c r="Y173" s="26">
        <f>IF($H173&gt;K173,MIN($H173-K173,L173-K173)*INDEX('[1]2018_commission_structure-Start'!$A$15:$J$18,MATCH($E173,'[1]2018_commission_structure-Start'!$A$15:$A$18,0),MATCH(Y$1,'[1]2018_commission_structure-Start'!$A$15:$J$15,0)),0)</f>
        <v>0</v>
      </c>
      <c r="Z173" s="26">
        <f>IF(H173&gt;L173,(H173-L173)*INDEX('[1]2018_commission_structure-Start'!$A$21:$I$24,MATCH($E173,'[1]2018_commission_structure-Start'!$A$21:$A$24,0),MATCH(Z$1,'[1]2018_commission_structure-Start'!$A$21:$I$21,0)),0)</f>
        <v>0</v>
      </c>
      <c r="AA173" s="28">
        <f t="shared" si="28"/>
        <v>60090.899999999994</v>
      </c>
      <c r="AB173" s="28">
        <f t="shared" si="29"/>
        <v>153602.9</v>
      </c>
    </row>
    <row r="174" spans="1:28" x14ac:dyDescent="0.2">
      <c r="A174" s="25" t="str">
        <f t="shared" si="20"/>
        <v>Clemmie Harrap</v>
      </c>
      <c r="B174" s="25">
        <v>7000350199</v>
      </c>
      <c r="C174" s="25" t="s">
        <v>349</v>
      </c>
      <c r="D174" s="25" t="s">
        <v>350</v>
      </c>
      <c r="E174" s="25" t="s">
        <v>7</v>
      </c>
      <c r="F174" s="25">
        <v>46470</v>
      </c>
      <c r="G174" s="25">
        <f>COUNTIF([1]deals_closed!D:D,B174)</f>
        <v>19</v>
      </c>
      <c r="H174" s="26">
        <f>SUMIF([1]deals_closed!D:D,B174,[1]deals_closed!C:C)</f>
        <v>725008</v>
      </c>
      <c r="I174" s="26">
        <f>VLOOKUP(E174,'[1]2018_commission_structure-Start'!$A$22:$I$24,9,FALSE)</f>
        <v>500000</v>
      </c>
      <c r="J174" s="26">
        <f t="shared" si="21"/>
        <v>625000</v>
      </c>
      <c r="K174" s="26">
        <f t="shared" si="22"/>
        <v>750000</v>
      </c>
      <c r="L174" s="26">
        <f t="shared" si="23"/>
        <v>1000000</v>
      </c>
      <c r="M174" s="27">
        <f t="shared" si="24"/>
        <v>1.450016</v>
      </c>
      <c r="N174" s="25" t="str">
        <f t="shared" si="25"/>
        <v>125-150%</v>
      </c>
      <c r="O174" s="28">
        <f>MIN(H174,I174)*INDEX('[1]2018_commission_structure-Start'!$A$21:$I$24,MATCH($E174,'[1]2018_commission_structure-Start'!$A$21:$A$24,0),MATCH(O$1,'[1]2018_commission_structure-Start'!$A$21:$I$21,0))</f>
        <v>50000</v>
      </c>
      <c r="P174" s="26">
        <f>IF(H174&gt;I174,MIN(H174-I174,J174-I174)*INDEX('[1]2018_commission_structure-Start'!$A$21:$I$24,MATCH($E174,'[1]2018_commission_structure-Start'!$A$21:$A$24,0), MATCH(P$1,'[1]2018_commission_structure-Start'!$A$21:$I$21,0)),0)</f>
        <v>18750</v>
      </c>
      <c r="Q174" s="26">
        <f>IF($H174&gt;J174,MIN($H174-J174,K174-J174)*INDEX('[1]2018_commission_structure-Start'!$A$21:$I$24,MATCH($E174,'[1]2018_commission_structure-Start'!$A$21:$A$24,0), MATCH(Q$1,'[1]2018_commission_structure-Start'!$A$21:$I$21,0)),0)</f>
        <v>18001.439999999999</v>
      </c>
      <c r="R174" s="26">
        <f>IF($H174&gt;K174,MIN($H174-K174,L174-K174)*INDEX('[1]2018_commission_structure-Start'!$A$21:$I$24,MATCH($E174,'[1]2018_commission_structure-Start'!$A$21:$A$24,0), MATCH(R$1,'[1]2018_commission_structure-Start'!$A$21:$I$21,0)),0)</f>
        <v>0</v>
      </c>
      <c r="S174" s="26">
        <f>IF(H174&gt;L174,(H174-L174)*INDEX('[1]2018_commission_structure-Start'!$A$21:$I$24,MATCH($E174,'[1]2018_commission_structure-Start'!$A$21:$A$24,0),MATCH(S$1,'[1]2018_commission_structure-Start'!$A$21:$I$21,0)),0)</f>
        <v>0</v>
      </c>
      <c r="T174" s="28">
        <f t="shared" si="26"/>
        <v>86751.44</v>
      </c>
      <c r="U174" s="28">
        <f t="shared" si="27"/>
        <v>133221.44</v>
      </c>
      <c r="V174" s="28">
        <f>MIN(H174,I174)*INDEX('[1]2018_commission_structure-Start'!$A$15:$J$18,MATCH($E174,'[1]2018_commission_structure-Start'!$A$15:$A$18,0),MATCH(V$1,'[1]2018_commission_structure-Start'!$A$15:$J$15,0))</f>
        <v>60000</v>
      </c>
      <c r="W174" s="26">
        <f>IF($H174&gt;I174,MIN($H174-I174,J174-I174)*INDEX('[1]2018_commission_structure-Start'!$A$15:$J$18,MATCH($E174,'[1]2018_commission_structure-Start'!$A$15:$A$18,0),MATCH(W$1,'[1]2018_commission_structure-Start'!$A$15:$J$15,0)),0)</f>
        <v>21250</v>
      </c>
      <c r="X174" s="26">
        <f>IF($H174&gt;J174,MIN($H174-J174,K174-J174)*INDEX('[1]2018_commission_structure-Start'!$A$15:$J$18,MATCH($E174,'[1]2018_commission_structure-Start'!$A$15:$A$18,0),MATCH(X$1,'[1]2018_commission_structure-Start'!$A$15:$J$15,0)),0)</f>
        <v>20001.600000000002</v>
      </c>
      <c r="Y174" s="26">
        <f>IF($H174&gt;K174,MIN($H174-K174,L174-K174)*INDEX('[1]2018_commission_structure-Start'!$A$15:$J$18,MATCH($E174,'[1]2018_commission_structure-Start'!$A$15:$A$18,0),MATCH(Y$1,'[1]2018_commission_structure-Start'!$A$15:$J$15,0)),0)</f>
        <v>0</v>
      </c>
      <c r="Z174" s="26">
        <f>IF(H174&gt;L174,(H174-L174)*INDEX('[1]2018_commission_structure-Start'!$A$21:$I$24,MATCH($E174,'[1]2018_commission_structure-Start'!$A$21:$A$24,0),MATCH(Z$1,'[1]2018_commission_structure-Start'!$A$21:$I$21,0)),0)</f>
        <v>0</v>
      </c>
      <c r="AA174" s="28">
        <f t="shared" si="28"/>
        <v>101251.6</v>
      </c>
      <c r="AB174" s="28">
        <f t="shared" si="29"/>
        <v>147721.60000000001</v>
      </c>
    </row>
    <row r="175" spans="1:28" x14ac:dyDescent="0.2">
      <c r="A175" s="25" t="str">
        <f t="shared" si="20"/>
        <v>Shelley Schuh</v>
      </c>
      <c r="B175" s="25">
        <v>1469328364</v>
      </c>
      <c r="C175" s="25" t="s">
        <v>351</v>
      </c>
      <c r="D175" s="25" t="s">
        <v>352</v>
      </c>
      <c r="E175" s="25" t="s">
        <v>10</v>
      </c>
      <c r="F175" s="25">
        <v>82805</v>
      </c>
      <c r="G175" s="25">
        <f>COUNTIF([1]deals_closed!D:D,B175)</f>
        <v>23</v>
      </c>
      <c r="H175" s="26">
        <f>SUMIF([1]deals_closed!D:D,B175,[1]deals_closed!C:C)</f>
        <v>924403</v>
      </c>
      <c r="I175" s="26">
        <f>VLOOKUP(E175,'[1]2018_commission_structure-Start'!$A$22:$I$24,9,FALSE)</f>
        <v>750000</v>
      </c>
      <c r="J175" s="26">
        <f t="shared" si="21"/>
        <v>937500</v>
      </c>
      <c r="K175" s="26">
        <f t="shared" si="22"/>
        <v>1125000</v>
      </c>
      <c r="L175" s="26">
        <f t="shared" si="23"/>
        <v>1500000</v>
      </c>
      <c r="M175" s="27">
        <f t="shared" si="24"/>
        <v>1.2325373333333334</v>
      </c>
      <c r="N175" s="25" t="str">
        <f t="shared" si="25"/>
        <v>100-125%</v>
      </c>
      <c r="O175" s="28">
        <f>MIN(H175,I175)*INDEX('[1]2018_commission_structure-Start'!$A$21:$I$24,MATCH($E175,'[1]2018_commission_structure-Start'!$A$21:$A$24,0),MATCH(O$1,'[1]2018_commission_structure-Start'!$A$21:$I$21,0))</f>
        <v>112500</v>
      </c>
      <c r="P175" s="26">
        <f>IF(H175&gt;I175,MIN(H175-I175,J175-I175)*INDEX('[1]2018_commission_structure-Start'!$A$21:$I$24,MATCH($E175,'[1]2018_commission_structure-Start'!$A$21:$A$24,0), MATCH(P$1,'[1]2018_commission_structure-Start'!$A$21:$I$21,0)),0)</f>
        <v>33136.57</v>
      </c>
      <c r="Q175" s="26">
        <f>IF($H175&gt;J175,MIN($H175-J175,K175-J175)*INDEX('[1]2018_commission_structure-Start'!$A$21:$I$24,MATCH($E175,'[1]2018_commission_structure-Start'!$A$21:$A$24,0), MATCH(Q$1,'[1]2018_commission_structure-Start'!$A$21:$I$21,0)),0)</f>
        <v>0</v>
      </c>
      <c r="R175" s="26">
        <f>IF($H175&gt;K175,MIN($H175-K175,L175-K175)*INDEX('[1]2018_commission_structure-Start'!$A$21:$I$24,MATCH($E175,'[1]2018_commission_structure-Start'!$A$21:$A$24,0), MATCH(R$1,'[1]2018_commission_structure-Start'!$A$21:$I$21,0)),0)</f>
        <v>0</v>
      </c>
      <c r="S175" s="26">
        <f>IF(H175&gt;L175,(H175-L175)*INDEX('[1]2018_commission_structure-Start'!$A$21:$I$24,MATCH($E175,'[1]2018_commission_structure-Start'!$A$21:$A$24,0),MATCH(S$1,'[1]2018_commission_structure-Start'!$A$21:$I$21,0)),0)</f>
        <v>0</v>
      </c>
      <c r="T175" s="28">
        <f t="shared" si="26"/>
        <v>145636.57</v>
      </c>
      <c r="U175" s="28">
        <f t="shared" si="27"/>
        <v>228441.57</v>
      </c>
      <c r="V175" s="28">
        <f>MIN(H175,I175)*INDEX('[1]2018_commission_structure-Start'!$A$15:$J$18,MATCH($E175,'[1]2018_commission_structure-Start'!$A$15:$A$18,0),MATCH(V$1,'[1]2018_commission_structure-Start'!$A$15:$J$15,0))</f>
        <v>112500</v>
      </c>
      <c r="W175" s="26">
        <f>IF($H175&gt;I175,MIN($H175-I175,J175-I175)*INDEX('[1]2018_commission_structure-Start'!$A$15:$J$18,MATCH($E175,'[1]2018_commission_structure-Start'!$A$15:$A$18,0),MATCH(W$1,'[1]2018_commission_structure-Start'!$A$15:$J$15,0)),0)</f>
        <v>38368.660000000003</v>
      </c>
      <c r="X175" s="26">
        <f>IF($H175&gt;J175,MIN($H175-J175,K175-J175)*INDEX('[1]2018_commission_structure-Start'!$A$15:$J$18,MATCH($E175,'[1]2018_commission_structure-Start'!$A$15:$A$18,0),MATCH(X$1,'[1]2018_commission_structure-Start'!$A$15:$J$15,0)),0)</f>
        <v>0</v>
      </c>
      <c r="Y175" s="26">
        <f>IF($H175&gt;K175,MIN($H175-K175,L175-K175)*INDEX('[1]2018_commission_structure-Start'!$A$15:$J$18,MATCH($E175,'[1]2018_commission_structure-Start'!$A$15:$A$18,0),MATCH(Y$1,'[1]2018_commission_structure-Start'!$A$15:$J$15,0)),0)</f>
        <v>0</v>
      </c>
      <c r="Z175" s="26">
        <f>IF(H175&gt;L175,(H175-L175)*INDEX('[1]2018_commission_structure-Start'!$A$21:$I$24,MATCH($E175,'[1]2018_commission_structure-Start'!$A$21:$A$24,0),MATCH(Z$1,'[1]2018_commission_structure-Start'!$A$21:$I$21,0)),0)</f>
        <v>0</v>
      </c>
      <c r="AA175" s="28">
        <f t="shared" si="28"/>
        <v>150868.66</v>
      </c>
      <c r="AB175" s="28">
        <f t="shared" si="29"/>
        <v>233673.66</v>
      </c>
    </row>
    <row r="176" spans="1:28" x14ac:dyDescent="0.2">
      <c r="A176" s="25" t="str">
        <f t="shared" si="20"/>
        <v>Leilah Elsy</v>
      </c>
      <c r="B176" s="25">
        <v>6988089128</v>
      </c>
      <c r="C176" s="25" t="s">
        <v>353</v>
      </c>
      <c r="D176" s="25" t="s">
        <v>354</v>
      </c>
      <c r="E176" s="25" t="s">
        <v>10</v>
      </c>
      <c r="F176" s="25">
        <v>89492</v>
      </c>
      <c r="G176" s="25">
        <f>COUNTIF([1]deals_closed!D:D,B176)</f>
        <v>22</v>
      </c>
      <c r="H176" s="26">
        <f>SUMIF([1]deals_closed!D:D,B176,[1]deals_closed!C:C)</f>
        <v>826224</v>
      </c>
      <c r="I176" s="26">
        <f>VLOOKUP(E176,'[1]2018_commission_structure-Start'!$A$22:$I$24,9,FALSE)</f>
        <v>750000</v>
      </c>
      <c r="J176" s="26">
        <f t="shared" si="21"/>
        <v>937500</v>
      </c>
      <c r="K176" s="26">
        <f t="shared" si="22"/>
        <v>1125000</v>
      </c>
      <c r="L176" s="26">
        <f t="shared" si="23"/>
        <v>1500000</v>
      </c>
      <c r="M176" s="27">
        <f t="shared" si="24"/>
        <v>1.1016319999999999</v>
      </c>
      <c r="N176" s="25" t="str">
        <f t="shared" si="25"/>
        <v>100-125%</v>
      </c>
      <c r="O176" s="28">
        <f>MIN(H176,I176)*INDEX('[1]2018_commission_structure-Start'!$A$21:$I$24,MATCH($E176,'[1]2018_commission_structure-Start'!$A$21:$A$24,0),MATCH(O$1,'[1]2018_commission_structure-Start'!$A$21:$I$21,0))</f>
        <v>112500</v>
      </c>
      <c r="P176" s="26">
        <f>IF(H176&gt;I176,MIN(H176-I176,J176-I176)*INDEX('[1]2018_commission_structure-Start'!$A$21:$I$24,MATCH($E176,'[1]2018_commission_structure-Start'!$A$21:$A$24,0), MATCH(P$1,'[1]2018_commission_structure-Start'!$A$21:$I$21,0)),0)</f>
        <v>14482.56</v>
      </c>
      <c r="Q176" s="26">
        <f>IF($H176&gt;J176,MIN($H176-J176,K176-J176)*INDEX('[1]2018_commission_structure-Start'!$A$21:$I$24,MATCH($E176,'[1]2018_commission_structure-Start'!$A$21:$A$24,0), MATCH(Q$1,'[1]2018_commission_structure-Start'!$A$21:$I$21,0)),0)</f>
        <v>0</v>
      </c>
      <c r="R176" s="26">
        <f>IF($H176&gt;K176,MIN($H176-K176,L176-K176)*INDEX('[1]2018_commission_structure-Start'!$A$21:$I$24,MATCH($E176,'[1]2018_commission_structure-Start'!$A$21:$A$24,0), MATCH(R$1,'[1]2018_commission_structure-Start'!$A$21:$I$21,0)),0)</f>
        <v>0</v>
      </c>
      <c r="S176" s="26">
        <f>IF(H176&gt;L176,(H176-L176)*INDEX('[1]2018_commission_structure-Start'!$A$21:$I$24,MATCH($E176,'[1]2018_commission_structure-Start'!$A$21:$A$24,0),MATCH(S$1,'[1]2018_commission_structure-Start'!$A$21:$I$21,0)),0)</f>
        <v>0</v>
      </c>
      <c r="T176" s="28">
        <f t="shared" si="26"/>
        <v>126982.56</v>
      </c>
      <c r="U176" s="28">
        <f t="shared" si="27"/>
        <v>216474.56</v>
      </c>
      <c r="V176" s="28">
        <f>MIN(H176,I176)*INDEX('[1]2018_commission_structure-Start'!$A$15:$J$18,MATCH($E176,'[1]2018_commission_structure-Start'!$A$15:$A$18,0),MATCH(V$1,'[1]2018_commission_structure-Start'!$A$15:$J$15,0))</f>
        <v>112500</v>
      </c>
      <c r="W176" s="26">
        <f>IF($H176&gt;I176,MIN($H176-I176,J176-I176)*INDEX('[1]2018_commission_structure-Start'!$A$15:$J$18,MATCH($E176,'[1]2018_commission_structure-Start'!$A$15:$A$18,0),MATCH(W$1,'[1]2018_commission_structure-Start'!$A$15:$J$15,0)),0)</f>
        <v>16769.28</v>
      </c>
      <c r="X176" s="26">
        <f>IF($H176&gt;J176,MIN($H176-J176,K176-J176)*INDEX('[1]2018_commission_structure-Start'!$A$15:$J$18,MATCH($E176,'[1]2018_commission_structure-Start'!$A$15:$A$18,0),MATCH(X$1,'[1]2018_commission_structure-Start'!$A$15:$J$15,0)),0)</f>
        <v>0</v>
      </c>
      <c r="Y176" s="26">
        <f>IF($H176&gt;K176,MIN($H176-K176,L176-K176)*INDEX('[1]2018_commission_structure-Start'!$A$15:$J$18,MATCH($E176,'[1]2018_commission_structure-Start'!$A$15:$A$18,0),MATCH(Y$1,'[1]2018_commission_structure-Start'!$A$15:$J$15,0)),0)</f>
        <v>0</v>
      </c>
      <c r="Z176" s="26">
        <f>IF(H176&gt;L176,(H176-L176)*INDEX('[1]2018_commission_structure-Start'!$A$21:$I$24,MATCH($E176,'[1]2018_commission_structure-Start'!$A$21:$A$24,0),MATCH(Z$1,'[1]2018_commission_structure-Start'!$A$21:$I$21,0)),0)</f>
        <v>0</v>
      </c>
      <c r="AA176" s="28">
        <f t="shared" si="28"/>
        <v>129269.28</v>
      </c>
      <c r="AB176" s="28">
        <f t="shared" si="29"/>
        <v>218761.28</v>
      </c>
    </row>
    <row r="177" spans="1:28" x14ac:dyDescent="0.2">
      <c r="A177" s="25" t="str">
        <f t="shared" si="20"/>
        <v>Raviv Jandel</v>
      </c>
      <c r="B177" s="25">
        <v>3219526055</v>
      </c>
      <c r="C177" s="25" t="s">
        <v>355</v>
      </c>
      <c r="D177" s="25" t="s">
        <v>356</v>
      </c>
      <c r="E177" s="25" t="s">
        <v>7</v>
      </c>
      <c r="F177" s="25">
        <v>38331</v>
      </c>
      <c r="G177" s="25">
        <f>COUNTIF([1]deals_closed!D:D,B177)</f>
        <v>21</v>
      </c>
      <c r="H177" s="26">
        <f>SUMIF([1]deals_closed!D:D,B177,[1]deals_closed!C:C)</f>
        <v>665283</v>
      </c>
      <c r="I177" s="26">
        <f>VLOOKUP(E177,'[1]2018_commission_structure-Start'!$A$22:$I$24,9,FALSE)</f>
        <v>500000</v>
      </c>
      <c r="J177" s="26">
        <f t="shared" si="21"/>
        <v>625000</v>
      </c>
      <c r="K177" s="26">
        <f t="shared" si="22"/>
        <v>750000</v>
      </c>
      <c r="L177" s="26">
        <f t="shared" si="23"/>
        <v>1000000</v>
      </c>
      <c r="M177" s="27">
        <f t="shared" si="24"/>
        <v>1.3305659999999999</v>
      </c>
      <c r="N177" s="25" t="str">
        <f t="shared" si="25"/>
        <v>125-150%</v>
      </c>
      <c r="O177" s="28">
        <f>MIN(H177,I177)*INDEX('[1]2018_commission_structure-Start'!$A$21:$I$24,MATCH($E177,'[1]2018_commission_structure-Start'!$A$21:$A$24,0),MATCH(O$1,'[1]2018_commission_structure-Start'!$A$21:$I$21,0))</f>
        <v>50000</v>
      </c>
      <c r="P177" s="26">
        <f>IF(H177&gt;I177,MIN(H177-I177,J177-I177)*INDEX('[1]2018_commission_structure-Start'!$A$21:$I$24,MATCH($E177,'[1]2018_commission_structure-Start'!$A$21:$A$24,0), MATCH(P$1,'[1]2018_commission_structure-Start'!$A$21:$I$21,0)),0)</f>
        <v>18750</v>
      </c>
      <c r="Q177" s="26">
        <f>IF($H177&gt;J177,MIN($H177-J177,K177-J177)*INDEX('[1]2018_commission_structure-Start'!$A$21:$I$24,MATCH($E177,'[1]2018_commission_structure-Start'!$A$21:$A$24,0), MATCH(Q$1,'[1]2018_commission_structure-Start'!$A$21:$I$21,0)),0)</f>
        <v>7250.94</v>
      </c>
      <c r="R177" s="26">
        <f>IF($H177&gt;K177,MIN($H177-K177,L177-K177)*INDEX('[1]2018_commission_structure-Start'!$A$21:$I$24,MATCH($E177,'[1]2018_commission_structure-Start'!$A$21:$A$24,0), MATCH(R$1,'[1]2018_commission_structure-Start'!$A$21:$I$21,0)),0)</f>
        <v>0</v>
      </c>
      <c r="S177" s="26">
        <f>IF(H177&gt;L177,(H177-L177)*INDEX('[1]2018_commission_structure-Start'!$A$21:$I$24,MATCH($E177,'[1]2018_commission_structure-Start'!$A$21:$A$24,0),MATCH(S$1,'[1]2018_commission_structure-Start'!$A$21:$I$21,0)),0)</f>
        <v>0</v>
      </c>
      <c r="T177" s="28">
        <f t="shared" si="26"/>
        <v>76000.94</v>
      </c>
      <c r="U177" s="28">
        <f t="shared" si="27"/>
        <v>114331.94</v>
      </c>
      <c r="V177" s="28">
        <f>MIN(H177,I177)*INDEX('[1]2018_commission_structure-Start'!$A$15:$J$18,MATCH($E177,'[1]2018_commission_structure-Start'!$A$15:$A$18,0),MATCH(V$1,'[1]2018_commission_structure-Start'!$A$15:$J$15,0))</f>
        <v>60000</v>
      </c>
      <c r="W177" s="26">
        <f>IF($H177&gt;I177,MIN($H177-I177,J177-I177)*INDEX('[1]2018_commission_structure-Start'!$A$15:$J$18,MATCH($E177,'[1]2018_commission_structure-Start'!$A$15:$A$18,0),MATCH(W$1,'[1]2018_commission_structure-Start'!$A$15:$J$15,0)),0)</f>
        <v>21250</v>
      </c>
      <c r="X177" s="26">
        <f>IF($H177&gt;J177,MIN($H177-J177,K177-J177)*INDEX('[1]2018_commission_structure-Start'!$A$15:$J$18,MATCH($E177,'[1]2018_commission_structure-Start'!$A$15:$A$18,0),MATCH(X$1,'[1]2018_commission_structure-Start'!$A$15:$J$15,0)),0)</f>
        <v>8056.6</v>
      </c>
      <c r="Y177" s="26">
        <f>IF($H177&gt;K177,MIN($H177-K177,L177-K177)*INDEX('[1]2018_commission_structure-Start'!$A$15:$J$18,MATCH($E177,'[1]2018_commission_structure-Start'!$A$15:$A$18,0),MATCH(Y$1,'[1]2018_commission_structure-Start'!$A$15:$J$15,0)),0)</f>
        <v>0</v>
      </c>
      <c r="Z177" s="26">
        <f>IF(H177&gt;L177,(H177-L177)*INDEX('[1]2018_commission_structure-Start'!$A$21:$I$24,MATCH($E177,'[1]2018_commission_structure-Start'!$A$21:$A$24,0),MATCH(Z$1,'[1]2018_commission_structure-Start'!$A$21:$I$21,0)),0)</f>
        <v>0</v>
      </c>
      <c r="AA177" s="28">
        <f t="shared" si="28"/>
        <v>89306.6</v>
      </c>
      <c r="AB177" s="28">
        <f t="shared" si="29"/>
        <v>127637.6</v>
      </c>
    </row>
    <row r="178" spans="1:28" x14ac:dyDescent="0.2">
      <c r="A178" s="25" t="str">
        <f t="shared" si="20"/>
        <v>Filmore Kinvig</v>
      </c>
      <c r="B178" s="25">
        <v>8694120054</v>
      </c>
      <c r="C178" s="25" t="s">
        <v>357</v>
      </c>
      <c r="D178" s="25" t="s">
        <v>358</v>
      </c>
      <c r="E178" s="25" t="s">
        <v>10</v>
      </c>
      <c r="F178" s="25">
        <v>114348</v>
      </c>
      <c r="G178" s="25">
        <f>COUNTIF([1]deals_closed!D:D,B178)</f>
        <v>22</v>
      </c>
      <c r="H178" s="26">
        <f>SUMIF([1]deals_closed!D:D,B178,[1]deals_closed!C:C)</f>
        <v>767904</v>
      </c>
      <c r="I178" s="26">
        <f>VLOOKUP(E178,'[1]2018_commission_structure-Start'!$A$22:$I$24,9,FALSE)</f>
        <v>750000</v>
      </c>
      <c r="J178" s="26">
        <f t="shared" si="21"/>
        <v>937500</v>
      </c>
      <c r="K178" s="26">
        <f t="shared" si="22"/>
        <v>1125000</v>
      </c>
      <c r="L178" s="26">
        <f t="shared" si="23"/>
        <v>1500000</v>
      </c>
      <c r="M178" s="27">
        <f t="shared" si="24"/>
        <v>1.0238719999999999</v>
      </c>
      <c r="N178" s="25" t="str">
        <f t="shared" si="25"/>
        <v>100-125%</v>
      </c>
      <c r="O178" s="28">
        <f>MIN(H178,I178)*INDEX('[1]2018_commission_structure-Start'!$A$21:$I$24,MATCH($E178,'[1]2018_commission_structure-Start'!$A$21:$A$24,0),MATCH(O$1,'[1]2018_commission_structure-Start'!$A$21:$I$21,0))</f>
        <v>112500</v>
      </c>
      <c r="P178" s="26">
        <f>IF(H178&gt;I178,MIN(H178-I178,J178-I178)*INDEX('[1]2018_commission_structure-Start'!$A$21:$I$24,MATCH($E178,'[1]2018_commission_structure-Start'!$A$21:$A$24,0), MATCH(P$1,'[1]2018_commission_structure-Start'!$A$21:$I$21,0)),0)</f>
        <v>3401.76</v>
      </c>
      <c r="Q178" s="26">
        <f>IF($H178&gt;J178,MIN($H178-J178,K178-J178)*INDEX('[1]2018_commission_structure-Start'!$A$21:$I$24,MATCH($E178,'[1]2018_commission_structure-Start'!$A$21:$A$24,0), MATCH(Q$1,'[1]2018_commission_structure-Start'!$A$21:$I$21,0)),0)</f>
        <v>0</v>
      </c>
      <c r="R178" s="26">
        <f>IF($H178&gt;K178,MIN($H178-K178,L178-K178)*INDEX('[1]2018_commission_structure-Start'!$A$21:$I$24,MATCH($E178,'[1]2018_commission_structure-Start'!$A$21:$A$24,0), MATCH(R$1,'[1]2018_commission_structure-Start'!$A$21:$I$21,0)),0)</f>
        <v>0</v>
      </c>
      <c r="S178" s="26">
        <f>IF(H178&gt;L178,(H178-L178)*INDEX('[1]2018_commission_structure-Start'!$A$21:$I$24,MATCH($E178,'[1]2018_commission_structure-Start'!$A$21:$A$24,0),MATCH(S$1,'[1]2018_commission_structure-Start'!$A$21:$I$21,0)),0)</f>
        <v>0</v>
      </c>
      <c r="T178" s="28">
        <f t="shared" si="26"/>
        <v>115901.75999999999</v>
      </c>
      <c r="U178" s="28">
        <f t="shared" si="27"/>
        <v>230249.76</v>
      </c>
      <c r="V178" s="28">
        <f>MIN(H178,I178)*INDEX('[1]2018_commission_structure-Start'!$A$15:$J$18,MATCH($E178,'[1]2018_commission_structure-Start'!$A$15:$A$18,0),MATCH(V$1,'[1]2018_commission_structure-Start'!$A$15:$J$15,0))</f>
        <v>112500</v>
      </c>
      <c r="W178" s="26">
        <f>IF($H178&gt;I178,MIN($H178-I178,J178-I178)*INDEX('[1]2018_commission_structure-Start'!$A$15:$J$18,MATCH($E178,'[1]2018_commission_structure-Start'!$A$15:$A$18,0),MATCH(W$1,'[1]2018_commission_structure-Start'!$A$15:$J$15,0)),0)</f>
        <v>3938.88</v>
      </c>
      <c r="X178" s="26">
        <f>IF($H178&gt;J178,MIN($H178-J178,K178-J178)*INDEX('[1]2018_commission_structure-Start'!$A$15:$J$18,MATCH($E178,'[1]2018_commission_structure-Start'!$A$15:$A$18,0),MATCH(X$1,'[1]2018_commission_structure-Start'!$A$15:$J$15,0)),0)</f>
        <v>0</v>
      </c>
      <c r="Y178" s="26">
        <f>IF($H178&gt;K178,MIN($H178-K178,L178-K178)*INDEX('[1]2018_commission_structure-Start'!$A$15:$J$18,MATCH($E178,'[1]2018_commission_structure-Start'!$A$15:$A$18,0),MATCH(Y$1,'[1]2018_commission_structure-Start'!$A$15:$J$15,0)),0)</f>
        <v>0</v>
      </c>
      <c r="Z178" s="26">
        <f>IF(H178&gt;L178,(H178-L178)*INDEX('[1]2018_commission_structure-Start'!$A$21:$I$24,MATCH($E178,'[1]2018_commission_structure-Start'!$A$21:$A$24,0),MATCH(Z$1,'[1]2018_commission_structure-Start'!$A$21:$I$21,0)),0)</f>
        <v>0</v>
      </c>
      <c r="AA178" s="28">
        <f t="shared" si="28"/>
        <v>116438.88</v>
      </c>
      <c r="AB178" s="28">
        <f t="shared" si="29"/>
        <v>230786.88</v>
      </c>
    </row>
    <row r="179" spans="1:28" x14ac:dyDescent="0.2">
      <c r="A179" s="25" t="str">
        <f t="shared" si="20"/>
        <v>Inger Chatenet</v>
      </c>
      <c r="B179" s="25">
        <v>2702941109</v>
      </c>
      <c r="C179" s="25" t="s">
        <v>359</v>
      </c>
      <c r="D179" s="25" t="s">
        <v>360</v>
      </c>
      <c r="E179" s="25" t="s">
        <v>10</v>
      </c>
      <c r="F179" s="25">
        <v>89034</v>
      </c>
      <c r="G179" s="25">
        <f>COUNTIF([1]deals_closed!D:D,B179)</f>
        <v>25</v>
      </c>
      <c r="H179" s="26">
        <f>SUMIF([1]deals_closed!D:D,B179,[1]deals_closed!C:C)</f>
        <v>851032</v>
      </c>
      <c r="I179" s="26">
        <f>VLOOKUP(E179,'[1]2018_commission_structure-Start'!$A$22:$I$24,9,FALSE)</f>
        <v>750000</v>
      </c>
      <c r="J179" s="26">
        <f t="shared" si="21"/>
        <v>937500</v>
      </c>
      <c r="K179" s="26">
        <f t="shared" si="22"/>
        <v>1125000</v>
      </c>
      <c r="L179" s="26">
        <f t="shared" si="23"/>
        <v>1500000</v>
      </c>
      <c r="M179" s="27">
        <f t="shared" si="24"/>
        <v>1.1347093333333333</v>
      </c>
      <c r="N179" s="25" t="str">
        <f t="shared" si="25"/>
        <v>100-125%</v>
      </c>
      <c r="O179" s="28">
        <f>MIN(H179,I179)*INDEX('[1]2018_commission_structure-Start'!$A$21:$I$24,MATCH($E179,'[1]2018_commission_structure-Start'!$A$21:$A$24,0),MATCH(O$1,'[1]2018_commission_structure-Start'!$A$21:$I$21,0))</f>
        <v>112500</v>
      </c>
      <c r="P179" s="26">
        <f>IF(H179&gt;I179,MIN(H179-I179,J179-I179)*INDEX('[1]2018_commission_structure-Start'!$A$21:$I$24,MATCH($E179,'[1]2018_commission_structure-Start'!$A$21:$A$24,0), MATCH(P$1,'[1]2018_commission_structure-Start'!$A$21:$I$21,0)),0)</f>
        <v>19196.080000000002</v>
      </c>
      <c r="Q179" s="26">
        <f>IF($H179&gt;J179,MIN($H179-J179,K179-J179)*INDEX('[1]2018_commission_structure-Start'!$A$21:$I$24,MATCH($E179,'[1]2018_commission_structure-Start'!$A$21:$A$24,0), MATCH(Q$1,'[1]2018_commission_structure-Start'!$A$21:$I$21,0)),0)</f>
        <v>0</v>
      </c>
      <c r="R179" s="26">
        <f>IF($H179&gt;K179,MIN($H179-K179,L179-K179)*INDEX('[1]2018_commission_structure-Start'!$A$21:$I$24,MATCH($E179,'[1]2018_commission_structure-Start'!$A$21:$A$24,0), MATCH(R$1,'[1]2018_commission_structure-Start'!$A$21:$I$21,0)),0)</f>
        <v>0</v>
      </c>
      <c r="S179" s="26">
        <f>IF(H179&gt;L179,(H179-L179)*INDEX('[1]2018_commission_structure-Start'!$A$21:$I$24,MATCH($E179,'[1]2018_commission_structure-Start'!$A$21:$A$24,0),MATCH(S$1,'[1]2018_commission_structure-Start'!$A$21:$I$21,0)),0)</f>
        <v>0</v>
      </c>
      <c r="T179" s="28">
        <f t="shared" si="26"/>
        <v>131696.08000000002</v>
      </c>
      <c r="U179" s="28">
        <f t="shared" si="27"/>
        <v>220730.08000000002</v>
      </c>
      <c r="V179" s="28">
        <f>MIN(H179,I179)*INDEX('[1]2018_commission_structure-Start'!$A$15:$J$18,MATCH($E179,'[1]2018_commission_structure-Start'!$A$15:$A$18,0),MATCH(V$1,'[1]2018_commission_structure-Start'!$A$15:$J$15,0))</f>
        <v>112500</v>
      </c>
      <c r="W179" s="26">
        <f>IF($H179&gt;I179,MIN($H179-I179,J179-I179)*INDEX('[1]2018_commission_structure-Start'!$A$15:$J$18,MATCH($E179,'[1]2018_commission_structure-Start'!$A$15:$A$18,0),MATCH(W$1,'[1]2018_commission_structure-Start'!$A$15:$J$15,0)),0)</f>
        <v>22227.040000000001</v>
      </c>
      <c r="X179" s="26">
        <f>IF($H179&gt;J179,MIN($H179-J179,K179-J179)*INDEX('[1]2018_commission_structure-Start'!$A$15:$J$18,MATCH($E179,'[1]2018_commission_structure-Start'!$A$15:$A$18,0),MATCH(X$1,'[1]2018_commission_structure-Start'!$A$15:$J$15,0)),0)</f>
        <v>0</v>
      </c>
      <c r="Y179" s="26">
        <f>IF($H179&gt;K179,MIN($H179-K179,L179-K179)*INDEX('[1]2018_commission_structure-Start'!$A$15:$J$18,MATCH($E179,'[1]2018_commission_structure-Start'!$A$15:$A$18,0),MATCH(Y$1,'[1]2018_commission_structure-Start'!$A$15:$J$15,0)),0)</f>
        <v>0</v>
      </c>
      <c r="Z179" s="26">
        <f>IF(H179&gt;L179,(H179-L179)*INDEX('[1]2018_commission_structure-Start'!$A$21:$I$24,MATCH($E179,'[1]2018_commission_structure-Start'!$A$21:$A$24,0),MATCH(Z$1,'[1]2018_commission_structure-Start'!$A$21:$I$21,0)),0)</f>
        <v>0</v>
      </c>
      <c r="AA179" s="28">
        <f t="shared" si="28"/>
        <v>134727.04000000001</v>
      </c>
      <c r="AB179" s="28">
        <f t="shared" si="29"/>
        <v>223761.04</v>
      </c>
    </row>
    <row r="180" spans="1:28" x14ac:dyDescent="0.2">
      <c r="A180" s="25" t="str">
        <f t="shared" si="20"/>
        <v>Coleman Blunderfield</v>
      </c>
      <c r="B180" s="25">
        <v>481875921</v>
      </c>
      <c r="C180" s="25" t="s">
        <v>361</v>
      </c>
      <c r="D180" s="25" t="s">
        <v>362</v>
      </c>
      <c r="E180" s="25" t="s">
        <v>10</v>
      </c>
      <c r="F180" s="25">
        <v>84575</v>
      </c>
      <c r="G180" s="25">
        <f>COUNTIF([1]deals_closed!D:D,B180)</f>
        <v>16</v>
      </c>
      <c r="H180" s="26">
        <f>SUMIF([1]deals_closed!D:D,B180,[1]deals_closed!C:C)</f>
        <v>540953</v>
      </c>
      <c r="I180" s="26">
        <f>VLOOKUP(E180,'[1]2018_commission_structure-Start'!$A$22:$I$24,9,FALSE)</f>
        <v>750000</v>
      </c>
      <c r="J180" s="26">
        <f t="shared" si="21"/>
        <v>937500</v>
      </c>
      <c r="K180" s="26">
        <f t="shared" si="22"/>
        <v>1125000</v>
      </c>
      <c r="L180" s="26">
        <f t="shared" si="23"/>
        <v>1500000</v>
      </c>
      <c r="M180" s="27">
        <f t="shared" si="24"/>
        <v>0.72127066666666662</v>
      </c>
      <c r="N180" s="25" t="str">
        <f t="shared" si="25"/>
        <v>0-100%</v>
      </c>
      <c r="O180" s="28">
        <f>MIN(H180,I180)*INDEX('[1]2018_commission_structure-Start'!$A$21:$I$24,MATCH($E180,'[1]2018_commission_structure-Start'!$A$21:$A$24,0),MATCH(O$1,'[1]2018_commission_structure-Start'!$A$21:$I$21,0))</f>
        <v>81142.95</v>
      </c>
      <c r="P180" s="26">
        <f>IF(H180&gt;I180,MIN(H180-I180,J180-I180)*INDEX('[1]2018_commission_structure-Start'!$A$21:$I$24,MATCH($E180,'[1]2018_commission_structure-Start'!$A$21:$A$24,0), MATCH(P$1,'[1]2018_commission_structure-Start'!$A$21:$I$21,0)),0)</f>
        <v>0</v>
      </c>
      <c r="Q180" s="26">
        <f>IF($H180&gt;J180,MIN($H180-J180,K180-J180)*INDEX('[1]2018_commission_structure-Start'!$A$21:$I$24,MATCH($E180,'[1]2018_commission_structure-Start'!$A$21:$A$24,0), MATCH(Q$1,'[1]2018_commission_structure-Start'!$A$21:$I$21,0)),0)</f>
        <v>0</v>
      </c>
      <c r="R180" s="26">
        <f>IF($H180&gt;K180,MIN($H180-K180,L180-K180)*INDEX('[1]2018_commission_structure-Start'!$A$21:$I$24,MATCH($E180,'[1]2018_commission_structure-Start'!$A$21:$A$24,0), MATCH(R$1,'[1]2018_commission_structure-Start'!$A$21:$I$21,0)),0)</f>
        <v>0</v>
      </c>
      <c r="S180" s="26">
        <f>IF(H180&gt;L180,(H180-L180)*INDEX('[1]2018_commission_structure-Start'!$A$21:$I$24,MATCH($E180,'[1]2018_commission_structure-Start'!$A$21:$A$24,0),MATCH(S$1,'[1]2018_commission_structure-Start'!$A$21:$I$21,0)),0)</f>
        <v>0</v>
      </c>
      <c r="T180" s="28">
        <f t="shared" si="26"/>
        <v>81142.95</v>
      </c>
      <c r="U180" s="28">
        <f t="shared" si="27"/>
        <v>165717.95000000001</v>
      </c>
      <c r="V180" s="28">
        <f>MIN(H180,I180)*INDEX('[1]2018_commission_structure-Start'!$A$15:$J$18,MATCH($E180,'[1]2018_commission_structure-Start'!$A$15:$A$18,0),MATCH(V$1,'[1]2018_commission_structure-Start'!$A$15:$J$15,0))</f>
        <v>81142.95</v>
      </c>
      <c r="W180" s="26">
        <f>IF($H180&gt;I180,MIN($H180-I180,J180-I180)*INDEX('[1]2018_commission_structure-Start'!$A$15:$J$18,MATCH($E180,'[1]2018_commission_structure-Start'!$A$15:$A$18,0),MATCH(W$1,'[1]2018_commission_structure-Start'!$A$15:$J$15,0)),0)</f>
        <v>0</v>
      </c>
      <c r="X180" s="26">
        <f>IF($H180&gt;J180,MIN($H180-J180,K180-J180)*INDEX('[1]2018_commission_structure-Start'!$A$15:$J$18,MATCH($E180,'[1]2018_commission_structure-Start'!$A$15:$A$18,0),MATCH(X$1,'[1]2018_commission_structure-Start'!$A$15:$J$15,0)),0)</f>
        <v>0</v>
      </c>
      <c r="Y180" s="26">
        <f>IF($H180&gt;K180,MIN($H180-K180,L180-K180)*INDEX('[1]2018_commission_structure-Start'!$A$15:$J$18,MATCH($E180,'[1]2018_commission_structure-Start'!$A$15:$A$18,0),MATCH(Y$1,'[1]2018_commission_structure-Start'!$A$15:$J$15,0)),0)</f>
        <v>0</v>
      </c>
      <c r="Z180" s="26">
        <f>IF(H180&gt;L180,(H180-L180)*INDEX('[1]2018_commission_structure-Start'!$A$21:$I$24,MATCH($E180,'[1]2018_commission_structure-Start'!$A$21:$A$24,0),MATCH(Z$1,'[1]2018_commission_structure-Start'!$A$21:$I$21,0)),0)</f>
        <v>0</v>
      </c>
      <c r="AA180" s="28">
        <f t="shared" si="28"/>
        <v>81142.95</v>
      </c>
      <c r="AB180" s="28">
        <f t="shared" si="29"/>
        <v>165717.95000000001</v>
      </c>
    </row>
    <row r="181" spans="1:28" x14ac:dyDescent="0.2">
      <c r="A181" s="25" t="str">
        <f t="shared" si="20"/>
        <v>Cate Devall</v>
      </c>
      <c r="B181" s="25">
        <v>3986480021</v>
      </c>
      <c r="C181" s="25" t="s">
        <v>363</v>
      </c>
      <c r="D181" s="25" t="s">
        <v>364</v>
      </c>
      <c r="E181" s="25" t="s">
        <v>29</v>
      </c>
      <c r="F181" s="25">
        <v>59679</v>
      </c>
      <c r="G181" s="25">
        <f>COUNTIF([1]deals_closed!D:D,B181)</f>
        <v>23</v>
      </c>
      <c r="H181" s="26">
        <f>SUMIF([1]deals_closed!D:D,B181,[1]deals_closed!C:C)</f>
        <v>908049</v>
      </c>
      <c r="I181" s="26">
        <f>VLOOKUP(E181,'[1]2018_commission_structure-Start'!$A$22:$I$24,9,FALSE)</f>
        <v>600000</v>
      </c>
      <c r="J181" s="26">
        <f t="shared" si="21"/>
        <v>750000</v>
      </c>
      <c r="K181" s="26">
        <f t="shared" si="22"/>
        <v>900000</v>
      </c>
      <c r="L181" s="26">
        <f t="shared" si="23"/>
        <v>1200000</v>
      </c>
      <c r="M181" s="27">
        <f t="shared" si="24"/>
        <v>1.513415</v>
      </c>
      <c r="N181" s="25" t="str">
        <f t="shared" si="25"/>
        <v>150-200%</v>
      </c>
      <c r="O181" s="28">
        <f>MIN(H181,I181)*INDEX('[1]2018_commission_structure-Start'!$A$21:$I$24,MATCH($E181,'[1]2018_commission_structure-Start'!$A$21:$A$24,0),MATCH(O$1,'[1]2018_commission_structure-Start'!$A$21:$I$21,0))</f>
        <v>78000</v>
      </c>
      <c r="P181" s="26">
        <f>IF(H181&gt;I181,MIN(H181-I181,J181-I181)*INDEX('[1]2018_commission_structure-Start'!$A$21:$I$24,MATCH($E181,'[1]2018_commission_structure-Start'!$A$21:$A$24,0), MATCH(P$1,'[1]2018_commission_structure-Start'!$A$21:$I$21,0)),0)</f>
        <v>25500.000000000004</v>
      </c>
      <c r="Q181" s="26">
        <f>IF($H181&gt;J181,MIN($H181-J181,K181-J181)*INDEX('[1]2018_commission_structure-Start'!$A$21:$I$24,MATCH($E181,'[1]2018_commission_structure-Start'!$A$21:$A$24,0), MATCH(Q$1,'[1]2018_commission_structure-Start'!$A$21:$I$21,0)),0)</f>
        <v>31500</v>
      </c>
      <c r="R181" s="26">
        <f>IF($H181&gt;K181,MIN($H181-K181,L181-K181)*INDEX('[1]2018_commission_structure-Start'!$A$21:$I$24,MATCH($E181,'[1]2018_commission_structure-Start'!$A$21:$A$24,0), MATCH(R$1,'[1]2018_commission_structure-Start'!$A$21:$I$21,0)),0)</f>
        <v>2092.7400000000002</v>
      </c>
      <c r="S181" s="26">
        <f>IF(H181&gt;L181,(H181-L181)*INDEX('[1]2018_commission_structure-Start'!$A$21:$I$24,MATCH($E181,'[1]2018_commission_structure-Start'!$A$21:$A$24,0),MATCH(S$1,'[1]2018_commission_structure-Start'!$A$21:$I$21,0)),0)</f>
        <v>0</v>
      </c>
      <c r="T181" s="28">
        <f t="shared" si="26"/>
        <v>137092.74</v>
      </c>
      <c r="U181" s="28">
        <f t="shared" si="27"/>
        <v>196771.74</v>
      </c>
      <c r="V181" s="28">
        <f>MIN(H181,I181)*INDEX('[1]2018_commission_structure-Start'!$A$15:$J$18,MATCH($E181,'[1]2018_commission_structure-Start'!$A$15:$A$18,0),MATCH(V$1,'[1]2018_commission_structure-Start'!$A$15:$J$15,0))</f>
        <v>90000</v>
      </c>
      <c r="W181" s="26">
        <f>IF($H181&gt;I181,MIN($H181-I181,J181-I181)*INDEX('[1]2018_commission_structure-Start'!$A$15:$J$18,MATCH($E181,'[1]2018_commission_structure-Start'!$A$15:$A$18,0),MATCH(W$1,'[1]2018_commission_structure-Start'!$A$15:$J$15,0)),0)</f>
        <v>27000</v>
      </c>
      <c r="X181" s="26">
        <f>IF($H181&gt;J181,MIN($H181-J181,K181-J181)*INDEX('[1]2018_commission_structure-Start'!$A$15:$J$18,MATCH($E181,'[1]2018_commission_structure-Start'!$A$15:$A$18,0),MATCH(X$1,'[1]2018_commission_structure-Start'!$A$15:$J$15,0)),0)</f>
        <v>37500</v>
      </c>
      <c r="Y181" s="26">
        <f>IF($H181&gt;K181,MIN($H181-K181,L181-K181)*INDEX('[1]2018_commission_structure-Start'!$A$15:$J$18,MATCH($E181,'[1]2018_commission_structure-Start'!$A$15:$A$18,0),MATCH(Y$1,'[1]2018_commission_structure-Start'!$A$15:$J$15,0)),0)</f>
        <v>2414.6999999999998</v>
      </c>
      <c r="Z181" s="26">
        <f>IF(H181&gt;L181,(H181-L181)*INDEX('[1]2018_commission_structure-Start'!$A$21:$I$24,MATCH($E181,'[1]2018_commission_structure-Start'!$A$21:$A$24,0),MATCH(Z$1,'[1]2018_commission_structure-Start'!$A$21:$I$21,0)),0)</f>
        <v>0</v>
      </c>
      <c r="AA181" s="28">
        <f t="shared" si="28"/>
        <v>156914.70000000001</v>
      </c>
      <c r="AB181" s="28">
        <f t="shared" si="29"/>
        <v>216593.7</v>
      </c>
    </row>
    <row r="182" spans="1:28" x14ac:dyDescent="0.2">
      <c r="A182" s="25" t="str">
        <f t="shared" si="20"/>
        <v>Mathew Russ</v>
      </c>
      <c r="B182" s="25">
        <v>1829869566</v>
      </c>
      <c r="C182" s="25" t="s">
        <v>365</v>
      </c>
      <c r="D182" s="25" t="s">
        <v>366</v>
      </c>
      <c r="E182" s="25" t="s">
        <v>29</v>
      </c>
      <c r="F182" s="25">
        <v>55569</v>
      </c>
      <c r="G182" s="25">
        <f>COUNTIF([1]deals_closed!D:D,B182)</f>
        <v>12</v>
      </c>
      <c r="H182" s="26">
        <f>SUMIF([1]deals_closed!D:D,B182,[1]deals_closed!C:C)</f>
        <v>336646</v>
      </c>
      <c r="I182" s="26">
        <f>VLOOKUP(E182,'[1]2018_commission_structure-Start'!$A$22:$I$24,9,FALSE)</f>
        <v>600000</v>
      </c>
      <c r="J182" s="26">
        <f t="shared" si="21"/>
        <v>750000</v>
      </c>
      <c r="K182" s="26">
        <f t="shared" si="22"/>
        <v>900000</v>
      </c>
      <c r="L182" s="26">
        <f t="shared" si="23"/>
        <v>1200000</v>
      </c>
      <c r="M182" s="27">
        <f t="shared" si="24"/>
        <v>0.56107666666666667</v>
      </c>
      <c r="N182" s="25" t="str">
        <f t="shared" si="25"/>
        <v>0-100%</v>
      </c>
      <c r="O182" s="28">
        <f>MIN(H182,I182)*INDEX('[1]2018_commission_structure-Start'!$A$21:$I$24,MATCH($E182,'[1]2018_commission_structure-Start'!$A$21:$A$24,0),MATCH(O$1,'[1]2018_commission_structure-Start'!$A$21:$I$21,0))</f>
        <v>43763.98</v>
      </c>
      <c r="P182" s="26">
        <f>IF(H182&gt;I182,MIN(H182-I182,J182-I182)*INDEX('[1]2018_commission_structure-Start'!$A$21:$I$24,MATCH($E182,'[1]2018_commission_structure-Start'!$A$21:$A$24,0), MATCH(P$1,'[1]2018_commission_structure-Start'!$A$21:$I$21,0)),0)</f>
        <v>0</v>
      </c>
      <c r="Q182" s="26">
        <f>IF($H182&gt;J182,MIN($H182-J182,K182-J182)*INDEX('[1]2018_commission_structure-Start'!$A$21:$I$24,MATCH($E182,'[1]2018_commission_structure-Start'!$A$21:$A$24,0), MATCH(Q$1,'[1]2018_commission_structure-Start'!$A$21:$I$21,0)),0)</f>
        <v>0</v>
      </c>
      <c r="R182" s="26">
        <f>IF($H182&gt;K182,MIN($H182-K182,L182-K182)*INDEX('[1]2018_commission_structure-Start'!$A$21:$I$24,MATCH($E182,'[1]2018_commission_structure-Start'!$A$21:$A$24,0), MATCH(R$1,'[1]2018_commission_structure-Start'!$A$21:$I$21,0)),0)</f>
        <v>0</v>
      </c>
      <c r="S182" s="26">
        <f>IF(H182&gt;L182,(H182-L182)*INDEX('[1]2018_commission_structure-Start'!$A$21:$I$24,MATCH($E182,'[1]2018_commission_structure-Start'!$A$21:$A$24,0),MATCH(S$1,'[1]2018_commission_structure-Start'!$A$21:$I$21,0)),0)</f>
        <v>0</v>
      </c>
      <c r="T182" s="28">
        <f t="shared" si="26"/>
        <v>43763.98</v>
      </c>
      <c r="U182" s="28">
        <f t="shared" si="27"/>
        <v>99332.98000000001</v>
      </c>
      <c r="V182" s="28">
        <f>MIN(H182,I182)*INDEX('[1]2018_commission_structure-Start'!$A$15:$J$18,MATCH($E182,'[1]2018_commission_structure-Start'!$A$15:$A$18,0),MATCH(V$1,'[1]2018_commission_structure-Start'!$A$15:$J$15,0))</f>
        <v>50496.9</v>
      </c>
      <c r="W182" s="26">
        <f>IF($H182&gt;I182,MIN($H182-I182,J182-I182)*INDEX('[1]2018_commission_structure-Start'!$A$15:$J$18,MATCH($E182,'[1]2018_commission_structure-Start'!$A$15:$A$18,0),MATCH(W$1,'[1]2018_commission_structure-Start'!$A$15:$J$15,0)),0)</f>
        <v>0</v>
      </c>
      <c r="X182" s="26">
        <f>IF($H182&gt;J182,MIN($H182-J182,K182-J182)*INDEX('[1]2018_commission_structure-Start'!$A$15:$J$18,MATCH($E182,'[1]2018_commission_structure-Start'!$A$15:$A$18,0),MATCH(X$1,'[1]2018_commission_structure-Start'!$A$15:$J$15,0)),0)</f>
        <v>0</v>
      </c>
      <c r="Y182" s="26">
        <f>IF($H182&gt;K182,MIN($H182-K182,L182-K182)*INDEX('[1]2018_commission_structure-Start'!$A$15:$J$18,MATCH($E182,'[1]2018_commission_structure-Start'!$A$15:$A$18,0),MATCH(Y$1,'[1]2018_commission_structure-Start'!$A$15:$J$15,0)),0)</f>
        <v>0</v>
      </c>
      <c r="Z182" s="26">
        <f>IF(H182&gt;L182,(H182-L182)*INDEX('[1]2018_commission_structure-Start'!$A$21:$I$24,MATCH($E182,'[1]2018_commission_structure-Start'!$A$21:$A$24,0),MATCH(Z$1,'[1]2018_commission_structure-Start'!$A$21:$I$21,0)),0)</f>
        <v>0</v>
      </c>
      <c r="AA182" s="28">
        <f t="shared" si="28"/>
        <v>50496.9</v>
      </c>
      <c r="AB182" s="28">
        <f t="shared" si="29"/>
        <v>106065.9</v>
      </c>
    </row>
    <row r="183" spans="1:28" x14ac:dyDescent="0.2">
      <c r="A183" s="25" t="str">
        <f t="shared" si="20"/>
        <v>Marlon Rhodus</v>
      </c>
      <c r="B183" s="25">
        <v>3273288531</v>
      </c>
      <c r="C183" s="25" t="s">
        <v>367</v>
      </c>
      <c r="D183" s="25" t="s">
        <v>368</v>
      </c>
      <c r="E183" s="25" t="s">
        <v>29</v>
      </c>
      <c r="F183" s="25">
        <v>50699</v>
      </c>
      <c r="G183" s="25">
        <f>COUNTIF([1]deals_closed!D:D,B183)</f>
        <v>19</v>
      </c>
      <c r="H183" s="26">
        <f>SUMIF([1]deals_closed!D:D,B183,[1]deals_closed!C:C)</f>
        <v>677823</v>
      </c>
      <c r="I183" s="26">
        <f>VLOOKUP(E183,'[1]2018_commission_structure-Start'!$A$22:$I$24,9,FALSE)</f>
        <v>600000</v>
      </c>
      <c r="J183" s="26">
        <f t="shared" si="21"/>
        <v>750000</v>
      </c>
      <c r="K183" s="26">
        <f t="shared" si="22"/>
        <v>900000</v>
      </c>
      <c r="L183" s="26">
        <f t="shared" si="23"/>
        <v>1200000</v>
      </c>
      <c r="M183" s="27">
        <f t="shared" si="24"/>
        <v>1.129705</v>
      </c>
      <c r="N183" s="25" t="str">
        <f t="shared" si="25"/>
        <v>100-125%</v>
      </c>
      <c r="O183" s="28">
        <f>MIN(H183,I183)*INDEX('[1]2018_commission_structure-Start'!$A$21:$I$24,MATCH($E183,'[1]2018_commission_structure-Start'!$A$21:$A$24,0),MATCH(O$1,'[1]2018_commission_structure-Start'!$A$21:$I$21,0))</f>
        <v>78000</v>
      </c>
      <c r="P183" s="26">
        <f>IF(H183&gt;I183,MIN(H183-I183,J183-I183)*INDEX('[1]2018_commission_structure-Start'!$A$21:$I$24,MATCH($E183,'[1]2018_commission_structure-Start'!$A$21:$A$24,0), MATCH(P$1,'[1]2018_commission_structure-Start'!$A$21:$I$21,0)),0)</f>
        <v>13229.910000000002</v>
      </c>
      <c r="Q183" s="26">
        <f>IF($H183&gt;J183,MIN($H183-J183,K183-J183)*INDEX('[1]2018_commission_structure-Start'!$A$21:$I$24,MATCH($E183,'[1]2018_commission_structure-Start'!$A$21:$A$24,0), MATCH(Q$1,'[1]2018_commission_structure-Start'!$A$21:$I$21,0)),0)</f>
        <v>0</v>
      </c>
      <c r="R183" s="26">
        <f>IF($H183&gt;K183,MIN($H183-K183,L183-K183)*INDEX('[1]2018_commission_structure-Start'!$A$21:$I$24,MATCH($E183,'[1]2018_commission_structure-Start'!$A$21:$A$24,0), MATCH(R$1,'[1]2018_commission_structure-Start'!$A$21:$I$21,0)),0)</f>
        <v>0</v>
      </c>
      <c r="S183" s="26">
        <f>IF(H183&gt;L183,(H183-L183)*INDEX('[1]2018_commission_structure-Start'!$A$21:$I$24,MATCH($E183,'[1]2018_commission_structure-Start'!$A$21:$A$24,0),MATCH(S$1,'[1]2018_commission_structure-Start'!$A$21:$I$21,0)),0)</f>
        <v>0</v>
      </c>
      <c r="T183" s="28">
        <f t="shared" si="26"/>
        <v>91229.91</v>
      </c>
      <c r="U183" s="28">
        <f t="shared" si="27"/>
        <v>141928.91</v>
      </c>
      <c r="V183" s="28">
        <f>MIN(H183,I183)*INDEX('[1]2018_commission_structure-Start'!$A$15:$J$18,MATCH($E183,'[1]2018_commission_structure-Start'!$A$15:$A$18,0),MATCH(V$1,'[1]2018_commission_structure-Start'!$A$15:$J$15,0))</f>
        <v>90000</v>
      </c>
      <c r="W183" s="26">
        <f>IF($H183&gt;I183,MIN($H183-I183,J183-I183)*INDEX('[1]2018_commission_structure-Start'!$A$15:$J$18,MATCH($E183,'[1]2018_commission_structure-Start'!$A$15:$A$18,0),MATCH(W$1,'[1]2018_commission_structure-Start'!$A$15:$J$15,0)),0)</f>
        <v>14008.14</v>
      </c>
      <c r="X183" s="26">
        <f>IF($H183&gt;J183,MIN($H183-J183,K183-J183)*INDEX('[1]2018_commission_structure-Start'!$A$15:$J$18,MATCH($E183,'[1]2018_commission_structure-Start'!$A$15:$A$18,0),MATCH(X$1,'[1]2018_commission_structure-Start'!$A$15:$J$15,0)),0)</f>
        <v>0</v>
      </c>
      <c r="Y183" s="26">
        <f>IF($H183&gt;K183,MIN($H183-K183,L183-K183)*INDEX('[1]2018_commission_structure-Start'!$A$15:$J$18,MATCH($E183,'[1]2018_commission_structure-Start'!$A$15:$A$18,0),MATCH(Y$1,'[1]2018_commission_structure-Start'!$A$15:$J$15,0)),0)</f>
        <v>0</v>
      </c>
      <c r="Z183" s="26">
        <f>IF(H183&gt;L183,(H183-L183)*INDEX('[1]2018_commission_structure-Start'!$A$21:$I$24,MATCH($E183,'[1]2018_commission_structure-Start'!$A$21:$A$24,0),MATCH(Z$1,'[1]2018_commission_structure-Start'!$A$21:$I$21,0)),0)</f>
        <v>0</v>
      </c>
      <c r="AA183" s="28">
        <f t="shared" si="28"/>
        <v>104008.14</v>
      </c>
      <c r="AB183" s="28">
        <f t="shared" si="29"/>
        <v>154707.14000000001</v>
      </c>
    </row>
    <row r="184" spans="1:28" x14ac:dyDescent="0.2">
      <c r="A184" s="25" t="str">
        <f t="shared" si="20"/>
        <v>Mattias Cheers</v>
      </c>
      <c r="B184" s="25">
        <v>9412192312</v>
      </c>
      <c r="C184" s="25" t="s">
        <v>369</v>
      </c>
      <c r="D184" s="25" t="s">
        <v>370</v>
      </c>
      <c r="E184" s="25" t="s">
        <v>7</v>
      </c>
      <c r="F184" s="25">
        <v>44442</v>
      </c>
      <c r="G184" s="25">
        <f>COUNTIF([1]deals_closed!D:D,B184)</f>
        <v>26</v>
      </c>
      <c r="H184" s="26">
        <f>SUMIF([1]deals_closed!D:D,B184,[1]deals_closed!C:C)</f>
        <v>1100641</v>
      </c>
      <c r="I184" s="26">
        <f>VLOOKUP(E184,'[1]2018_commission_structure-Start'!$A$22:$I$24,9,FALSE)</f>
        <v>500000</v>
      </c>
      <c r="J184" s="26">
        <f t="shared" si="21"/>
        <v>625000</v>
      </c>
      <c r="K184" s="26">
        <f t="shared" si="22"/>
        <v>750000</v>
      </c>
      <c r="L184" s="26">
        <f t="shared" si="23"/>
        <v>1000000</v>
      </c>
      <c r="M184" s="27">
        <f t="shared" si="24"/>
        <v>2.201282</v>
      </c>
      <c r="N184" s="25" t="str">
        <f t="shared" si="25"/>
        <v>&gt;200%</v>
      </c>
      <c r="O184" s="28">
        <f>MIN(H184,I184)*INDEX('[1]2018_commission_structure-Start'!$A$21:$I$24,MATCH($E184,'[1]2018_commission_structure-Start'!$A$21:$A$24,0),MATCH(O$1,'[1]2018_commission_structure-Start'!$A$21:$I$21,0))</f>
        <v>50000</v>
      </c>
      <c r="P184" s="26">
        <f>IF(H184&gt;I184,MIN(H184-I184,J184-I184)*INDEX('[1]2018_commission_structure-Start'!$A$21:$I$24,MATCH($E184,'[1]2018_commission_structure-Start'!$A$21:$A$24,0), MATCH(P$1,'[1]2018_commission_structure-Start'!$A$21:$I$21,0)),0)</f>
        <v>18750</v>
      </c>
      <c r="Q184" s="26">
        <f>IF($H184&gt;J184,MIN($H184-J184,K184-J184)*INDEX('[1]2018_commission_structure-Start'!$A$21:$I$24,MATCH($E184,'[1]2018_commission_structure-Start'!$A$21:$A$24,0), MATCH(Q$1,'[1]2018_commission_structure-Start'!$A$21:$I$21,0)),0)</f>
        <v>22500</v>
      </c>
      <c r="R184" s="26">
        <f>IF($H184&gt;K184,MIN($H184-K184,L184-K184)*INDEX('[1]2018_commission_structure-Start'!$A$21:$I$24,MATCH($E184,'[1]2018_commission_structure-Start'!$A$21:$A$24,0), MATCH(R$1,'[1]2018_commission_structure-Start'!$A$21:$I$21,0)),0)</f>
        <v>55000</v>
      </c>
      <c r="S184" s="26">
        <f>IF(H184&gt;L184,(H184-L184)*INDEX('[1]2018_commission_structure-Start'!$A$21:$I$24,MATCH($E184,'[1]2018_commission_structure-Start'!$A$21:$A$24,0),MATCH(S$1,'[1]2018_commission_structure-Start'!$A$21:$I$21,0)),0)</f>
        <v>10064.1</v>
      </c>
      <c r="T184" s="28">
        <f t="shared" si="26"/>
        <v>156314.1</v>
      </c>
      <c r="U184" s="28">
        <f t="shared" si="27"/>
        <v>200756.1</v>
      </c>
      <c r="V184" s="28">
        <f>MIN(H184,I184)*INDEX('[1]2018_commission_structure-Start'!$A$15:$J$18,MATCH($E184,'[1]2018_commission_structure-Start'!$A$15:$A$18,0),MATCH(V$1,'[1]2018_commission_structure-Start'!$A$15:$J$15,0))</f>
        <v>60000</v>
      </c>
      <c r="W184" s="26">
        <f>IF($H184&gt;I184,MIN($H184-I184,J184-I184)*INDEX('[1]2018_commission_structure-Start'!$A$15:$J$18,MATCH($E184,'[1]2018_commission_structure-Start'!$A$15:$A$18,0),MATCH(W$1,'[1]2018_commission_structure-Start'!$A$15:$J$15,0)),0)</f>
        <v>21250</v>
      </c>
      <c r="X184" s="26">
        <f>IF($H184&gt;J184,MIN($H184-J184,K184-J184)*INDEX('[1]2018_commission_structure-Start'!$A$15:$J$18,MATCH($E184,'[1]2018_commission_structure-Start'!$A$15:$A$18,0),MATCH(X$1,'[1]2018_commission_structure-Start'!$A$15:$J$15,0)),0)</f>
        <v>25000</v>
      </c>
      <c r="Y184" s="26">
        <f>IF($H184&gt;K184,MIN($H184-K184,L184-K184)*INDEX('[1]2018_commission_structure-Start'!$A$15:$J$18,MATCH($E184,'[1]2018_commission_structure-Start'!$A$15:$A$18,0),MATCH(Y$1,'[1]2018_commission_structure-Start'!$A$15:$J$15,0)),0)</f>
        <v>55000</v>
      </c>
      <c r="Z184" s="26">
        <f>IF(H184&gt;L184,(H184-L184)*INDEX('[1]2018_commission_structure-Start'!$A$21:$I$24,MATCH($E184,'[1]2018_commission_structure-Start'!$A$21:$A$24,0),MATCH(Z$1,'[1]2018_commission_structure-Start'!$A$21:$I$21,0)),0)</f>
        <v>10064.1</v>
      </c>
      <c r="AA184" s="28">
        <f t="shared" si="28"/>
        <v>171314.1</v>
      </c>
      <c r="AB184" s="28">
        <f t="shared" si="29"/>
        <v>215756.1</v>
      </c>
    </row>
    <row r="185" spans="1:28" x14ac:dyDescent="0.2">
      <c r="A185" s="25" t="str">
        <f t="shared" si="20"/>
        <v>Ranice Exton</v>
      </c>
      <c r="B185" s="25">
        <v>1062607929</v>
      </c>
      <c r="C185" s="25" t="s">
        <v>371</v>
      </c>
      <c r="D185" s="25" t="s">
        <v>372</v>
      </c>
      <c r="E185" s="25" t="s">
        <v>10</v>
      </c>
      <c r="F185" s="25">
        <v>101824</v>
      </c>
      <c r="G185" s="25">
        <f>COUNTIF([1]deals_closed!D:D,B185)</f>
        <v>29</v>
      </c>
      <c r="H185" s="26">
        <f>SUMIF([1]deals_closed!D:D,B185,[1]deals_closed!C:C)</f>
        <v>995076</v>
      </c>
      <c r="I185" s="26">
        <f>VLOOKUP(E185,'[1]2018_commission_structure-Start'!$A$22:$I$24,9,FALSE)</f>
        <v>750000</v>
      </c>
      <c r="J185" s="26">
        <f t="shared" si="21"/>
        <v>937500</v>
      </c>
      <c r="K185" s="26">
        <f t="shared" si="22"/>
        <v>1125000</v>
      </c>
      <c r="L185" s="26">
        <f t="shared" si="23"/>
        <v>1500000</v>
      </c>
      <c r="M185" s="27">
        <f t="shared" si="24"/>
        <v>1.3267679999999999</v>
      </c>
      <c r="N185" s="25" t="str">
        <f t="shared" si="25"/>
        <v>125-150%</v>
      </c>
      <c r="O185" s="28">
        <f>MIN(H185,I185)*INDEX('[1]2018_commission_structure-Start'!$A$21:$I$24,MATCH($E185,'[1]2018_commission_structure-Start'!$A$21:$A$24,0),MATCH(O$1,'[1]2018_commission_structure-Start'!$A$21:$I$21,0))</f>
        <v>112500</v>
      </c>
      <c r="P185" s="26">
        <f>IF(H185&gt;I185,MIN(H185-I185,J185-I185)*INDEX('[1]2018_commission_structure-Start'!$A$21:$I$24,MATCH($E185,'[1]2018_commission_structure-Start'!$A$21:$A$24,0), MATCH(P$1,'[1]2018_commission_structure-Start'!$A$21:$I$21,0)),0)</f>
        <v>35625</v>
      </c>
      <c r="Q185" s="26">
        <f>IF($H185&gt;J185,MIN($H185-J185,K185-J185)*INDEX('[1]2018_commission_structure-Start'!$A$21:$I$24,MATCH($E185,'[1]2018_commission_structure-Start'!$A$21:$A$24,0), MATCH(Q$1,'[1]2018_commission_structure-Start'!$A$21:$I$21,0)),0)</f>
        <v>13242.480000000001</v>
      </c>
      <c r="R185" s="26">
        <f>IF($H185&gt;K185,MIN($H185-K185,L185-K185)*INDEX('[1]2018_commission_structure-Start'!$A$21:$I$24,MATCH($E185,'[1]2018_commission_structure-Start'!$A$21:$A$24,0), MATCH(R$1,'[1]2018_commission_structure-Start'!$A$21:$I$21,0)),0)</f>
        <v>0</v>
      </c>
      <c r="S185" s="26">
        <f>IF(H185&gt;L185,(H185-L185)*INDEX('[1]2018_commission_structure-Start'!$A$21:$I$24,MATCH($E185,'[1]2018_commission_structure-Start'!$A$21:$A$24,0),MATCH(S$1,'[1]2018_commission_structure-Start'!$A$21:$I$21,0)),0)</f>
        <v>0</v>
      </c>
      <c r="T185" s="28">
        <f t="shared" si="26"/>
        <v>161367.48000000001</v>
      </c>
      <c r="U185" s="28">
        <f t="shared" si="27"/>
        <v>263191.48</v>
      </c>
      <c r="V185" s="28">
        <f>MIN(H185,I185)*INDEX('[1]2018_commission_structure-Start'!$A$15:$J$18,MATCH($E185,'[1]2018_commission_structure-Start'!$A$15:$A$18,0),MATCH(V$1,'[1]2018_commission_structure-Start'!$A$15:$J$15,0))</f>
        <v>112500</v>
      </c>
      <c r="W185" s="26">
        <f>IF($H185&gt;I185,MIN($H185-I185,J185-I185)*INDEX('[1]2018_commission_structure-Start'!$A$15:$J$18,MATCH($E185,'[1]2018_commission_structure-Start'!$A$15:$A$18,0),MATCH(W$1,'[1]2018_commission_structure-Start'!$A$15:$J$15,0)),0)</f>
        <v>41250</v>
      </c>
      <c r="X185" s="26">
        <f>IF($H185&gt;J185,MIN($H185-J185,K185-J185)*INDEX('[1]2018_commission_structure-Start'!$A$15:$J$18,MATCH($E185,'[1]2018_commission_structure-Start'!$A$15:$A$18,0),MATCH(X$1,'[1]2018_commission_structure-Start'!$A$15:$J$15,0)),0)</f>
        <v>14394</v>
      </c>
      <c r="Y185" s="26">
        <f>IF($H185&gt;K185,MIN($H185-K185,L185-K185)*INDEX('[1]2018_commission_structure-Start'!$A$15:$J$18,MATCH($E185,'[1]2018_commission_structure-Start'!$A$15:$A$18,0),MATCH(Y$1,'[1]2018_commission_structure-Start'!$A$15:$J$15,0)),0)</f>
        <v>0</v>
      </c>
      <c r="Z185" s="26">
        <f>IF(H185&gt;L185,(H185-L185)*INDEX('[1]2018_commission_structure-Start'!$A$21:$I$24,MATCH($E185,'[1]2018_commission_structure-Start'!$A$21:$A$24,0),MATCH(Z$1,'[1]2018_commission_structure-Start'!$A$21:$I$21,0)),0)</f>
        <v>0</v>
      </c>
      <c r="AA185" s="28">
        <f t="shared" si="28"/>
        <v>168144</v>
      </c>
      <c r="AB185" s="28">
        <f t="shared" si="29"/>
        <v>269968</v>
      </c>
    </row>
    <row r="186" spans="1:28" x14ac:dyDescent="0.2">
      <c r="A186" s="25" t="str">
        <f t="shared" si="20"/>
        <v>Beverlie Viccary</v>
      </c>
      <c r="B186" s="25">
        <v>2279888742</v>
      </c>
      <c r="C186" s="25" t="s">
        <v>373</v>
      </c>
      <c r="D186" s="25" t="s">
        <v>374</v>
      </c>
      <c r="E186" s="25" t="s">
        <v>29</v>
      </c>
      <c r="F186" s="25">
        <v>57415</v>
      </c>
      <c r="G186" s="25">
        <f>COUNTIF([1]deals_closed!D:D,B186)</f>
        <v>22</v>
      </c>
      <c r="H186" s="26">
        <f>SUMIF([1]deals_closed!D:D,B186,[1]deals_closed!C:C)</f>
        <v>895634</v>
      </c>
      <c r="I186" s="26">
        <f>VLOOKUP(E186,'[1]2018_commission_structure-Start'!$A$22:$I$24,9,FALSE)</f>
        <v>600000</v>
      </c>
      <c r="J186" s="26">
        <f t="shared" si="21"/>
        <v>750000</v>
      </c>
      <c r="K186" s="26">
        <f t="shared" si="22"/>
        <v>900000</v>
      </c>
      <c r="L186" s="26">
        <f t="shared" si="23"/>
        <v>1200000</v>
      </c>
      <c r="M186" s="27">
        <f t="shared" si="24"/>
        <v>1.4927233333333334</v>
      </c>
      <c r="N186" s="25" t="str">
        <f t="shared" si="25"/>
        <v>125-150%</v>
      </c>
      <c r="O186" s="28">
        <f>MIN(H186,I186)*INDEX('[1]2018_commission_structure-Start'!$A$21:$I$24,MATCH($E186,'[1]2018_commission_structure-Start'!$A$21:$A$24,0),MATCH(O$1,'[1]2018_commission_structure-Start'!$A$21:$I$21,0))</f>
        <v>78000</v>
      </c>
      <c r="P186" s="26">
        <f>IF(H186&gt;I186,MIN(H186-I186,J186-I186)*INDEX('[1]2018_commission_structure-Start'!$A$21:$I$24,MATCH($E186,'[1]2018_commission_structure-Start'!$A$21:$A$24,0), MATCH(P$1,'[1]2018_commission_structure-Start'!$A$21:$I$21,0)),0)</f>
        <v>25500.000000000004</v>
      </c>
      <c r="Q186" s="26">
        <f>IF($H186&gt;J186,MIN($H186-J186,K186-J186)*INDEX('[1]2018_commission_structure-Start'!$A$21:$I$24,MATCH($E186,'[1]2018_commission_structure-Start'!$A$21:$A$24,0), MATCH(Q$1,'[1]2018_commission_structure-Start'!$A$21:$I$21,0)),0)</f>
        <v>30583.14</v>
      </c>
      <c r="R186" s="26">
        <f>IF($H186&gt;K186,MIN($H186-K186,L186-K186)*INDEX('[1]2018_commission_structure-Start'!$A$21:$I$24,MATCH($E186,'[1]2018_commission_structure-Start'!$A$21:$A$24,0), MATCH(R$1,'[1]2018_commission_structure-Start'!$A$21:$I$21,0)),0)</f>
        <v>0</v>
      </c>
      <c r="S186" s="26">
        <f>IF(H186&gt;L186,(H186-L186)*INDEX('[1]2018_commission_structure-Start'!$A$21:$I$24,MATCH($E186,'[1]2018_commission_structure-Start'!$A$21:$A$24,0),MATCH(S$1,'[1]2018_commission_structure-Start'!$A$21:$I$21,0)),0)</f>
        <v>0</v>
      </c>
      <c r="T186" s="28">
        <f t="shared" si="26"/>
        <v>134083.14000000001</v>
      </c>
      <c r="U186" s="28">
        <f t="shared" si="27"/>
        <v>191498.14</v>
      </c>
      <c r="V186" s="28">
        <f>MIN(H186,I186)*INDEX('[1]2018_commission_structure-Start'!$A$15:$J$18,MATCH($E186,'[1]2018_commission_structure-Start'!$A$15:$A$18,0),MATCH(V$1,'[1]2018_commission_structure-Start'!$A$15:$J$15,0))</f>
        <v>90000</v>
      </c>
      <c r="W186" s="26">
        <f>IF($H186&gt;I186,MIN($H186-I186,J186-I186)*INDEX('[1]2018_commission_structure-Start'!$A$15:$J$18,MATCH($E186,'[1]2018_commission_structure-Start'!$A$15:$A$18,0),MATCH(W$1,'[1]2018_commission_structure-Start'!$A$15:$J$15,0)),0)</f>
        <v>27000</v>
      </c>
      <c r="X186" s="26">
        <f>IF($H186&gt;J186,MIN($H186-J186,K186-J186)*INDEX('[1]2018_commission_structure-Start'!$A$15:$J$18,MATCH($E186,'[1]2018_commission_structure-Start'!$A$15:$A$18,0),MATCH(X$1,'[1]2018_commission_structure-Start'!$A$15:$J$15,0)),0)</f>
        <v>36408.5</v>
      </c>
      <c r="Y186" s="26">
        <f>IF($H186&gt;K186,MIN($H186-K186,L186-K186)*INDEX('[1]2018_commission_structure-Start'!$A$15:$J$18,MATCH($E186,'[1]2018_commission_structure-Start'!$A$15:$A$18,0),MATCH(Y$1,'[1]2018_commission_structure-Start'!$A$15:$J$15,0)),0)</f>
        <v>0</v>
      </c>
      <c r="Z186" s="26">
        <f>IF(H186&gt;L186,(H186-L186)*INDEX('[1]2018_commission_structure-Start'!$A$21:$I$24,MATCH($E186,'[1]2018_commission_structure-Start'!$A$21:$A$24,0),MATCH(Z$1,'[1]2018_commission_structure-Start'!$A$21:$I$21,0)),0)</f>
        <v>0</v>
      </c>
      <c r="AA186" s="28">
        <f t="shared" si="28"/>
        <v>153408.5</v>
      </c>
      <c r="AB186" s="28">
        <f t="shared" si="29"/>
        <v>210823.5</v>
      </c>
    </row>
    <row r="187" spans="1:28" x14ac:dyDescent="0.2">
      <c r="A187" s="25" t="str">
        <f t="shared" si="20"/>
        <v>Jana Polding</v>
      </c>
      <c r="B187" s="25">
        <v>583595162</v>
      </c>
      <c r="C187" s="25" t="s">
        <v>375</v>
      </c>
      <c r="D187" s="25" t="s">
        <v>376</v>
      </c>
      <c r="E187" s="25" t="s">
        <v>7</v>
      </c>
      <c r="F187" s="25">
        <v>47531</v>
      </c>
      <c r="G187" s="25">
        <f>COUNTIF([1]deals_closed!D:D,B187)</f>
        <v>19</v>
      </c>
      <c r="H187" s="26">
        <f>SUMIF([1]deals_closed!D:D,B187,[1]deals_closed!C:C)</f>
        <v>543496</v>
      </c>
      <c r="I187" s="26">
        <f>VLOOKUP(E187,'[1]2018_commission_structure-Start'!$A$22:$I$24,9,FALSE)</f>
        <v>500000</v>
      </c>
      <c r="J187" s="26">
        <f t="shared" si="21"/>
        <v>625000</v>
      </c>
      <c r="K187" s="26">
        <f t="shared" si="22"/>
        <v>750000</v>
      </c>
      <c r="L187" s="26">
        <f t="shared" si="23"/>
        <v>1000000</v>
      </c>
      <c r="M187" s="27">
        <f t="shared" si="24"/>
        <v>1.086992</v>
      </c>
      <c r="N187" s="25" t="str">
        <f t="shared" si="25"/>
        <v>100-125%</v>
      </c>
      <c r="O187" s="28">
        <f>MIN(H187,I187)*INDEX('[1]2018_commission_structure-Start'!$A$21:$I$24,MATCH($E187,'[1]2018_commission_structure-Start'!$A$21:$A$24,0),MATCH(O$1,'[1]2018_commission_structure-Start'!$A$21:$I$21,0))</f>
        <v>50000</v>
      </c>
      <c r="P187" s="26">
        <f>IF(H187&gt;I187,MIN(H187-I187,J187-I187)*INDEX('[1]2018_commission_structure-Start'!$A$21:$I$24,MATCH($E187,'[1]2018_commission_structure-Start'!$A$21:$A$24,0), MATCH(P$1,'[1]2018_commission_structure-Start'!$A$21:$I$21,0)),0)</f>
        <v>6524.4</v>
      </c>
      <c r="Q187" s="26">
        <f>IF($H187&gt;J187,MIN($H187-J187,K187-J187)*INDEX('[1]2018_commission_structure-Start'!$A$21:$I$24,MATCH($E187,'[1]2018_commission_structure-Start'!$A$21:$A$24,0), MATCH(Q$1,'[1]2018_commission_structure-Start'!$A$21:$I$21,0)),0)</f>
        <v>0</v>
      </c>
      <c r="R187" s="26">
        <f>IF($H187&gt;K187,MIN($H187-K187,L187-K187)*INDEX('[1]2018_commission_structure-Start'!$A$21:$I$24,MATCH($E187,'[1]2018_commission_structure-Start'!$A$21:$A$24,0), MATCH(R$1,'[1]2018_commission_structure-Start'!$A$21:$I$21,0)),0)</f>
        <v>0</v>
      </c>
      <c r="S187" s="26">
        <f>IF(H187&gt;L187,(H187-L187)*INDEX('[1]2018_commission_structure-Start'!$A$21:$I$24,MATCH($E187,'[1]2018_commission_structure-Start'!$A$21:$A$24,0),MATCH(S$1,'[1]2018_commission_structure-Start'!$A$21:$I$21,0)),0)</f>
        <v>0</v>
      </c>
      <c r="T187" s="28">
        <f t="shared" si="26"/>
        <v>56524.4</v>
      </c>
      <c r="U187" s="28">
        <f t="shared" si="27"/>
        <v>104055.4</v>
      </c>
      <c r="V187" s="28">
        <f>MIN(H187,I187)*INDEX('[1]2018_commission_structure-Start'!$A$15:$J$18,MATCH($E187,'[1]2018_commission_structure-Start'!$A$15:$A$18,0),MATCH(V$1,'[1]2018_commission_structure-Start'!$A$15:$J$15,0))</f>
        <v>60000</v>
      </c>
      <c r="W187" s="26">
        <f>IF($H187&gt;I187,MIN($H187-I187,J187-I187)*INDEX('[1]2018_commission_structure-Start'!$A$15:$J$18,MATCH($E187,'[1]2018_commission_structure-Start'!$A$15:$A$18,0),MATCH(W$1,'[1]2018_commission_structure-Start'!$A$15:$J$15,0)),0)</f>
        <v>7394.3200000000006</v>
      </c>
      <c r="X187" s="26">
        <f>IF($H187&gt;J187,MIN($H187-J187,K187-J187)*INDEX('[1]2018_commission_structure-Start'!$A$15:$J$18,MATCH($E187,'[1]2018_commission_structure-Start'!$A$15:$A$18,0),MATCH(X$1,'[1]2018_commission_structure-Start'!$A$15:$J$15,0)),0)</f>
        <v>0</v>
      </c>
      <c r="Y187" s="26">
        <f>IF($H187&gt;K187,MIN($H187-K187,L187-K187)*INDEX('[1]2018_commission_structure-Start'!$A$15:$J$18,MATCH($E187,'[1]2018_commission_structure-Start'!$A$15:$A$18,0),MATCH(Y$1,'[1]2018_commission_structure-Start'!$A$15:$J$15,0)),0)</f>
        <v>0</v>
      </c>
      <c r="Z187" s="26">
        <f>IF(H187&gt;L187,(H187-L187)*INDEX('[1]2018_commission_structure-Start'!$A$21:$I$24,MATCH($E187,'[1]2018_commission_structure-Start'!$A$21:$A$24,0),MATCH(Z$1,'[1]2018_commission_structure-Start'!$A$21:$I$21,0)),0)</f>
        <v>0</v>
      </c>
      <c r="AA187" s="28">
        <f t="shared" si="28"/>
        <v>67394.320000000007</v>
      </c>
      <c r="AB187" s="28">
        <f t="shared" si="29"/>
        <v>114925.32</v>
      </c>
    </row>
    <row r="188" spans="1:28" x14ac:dyDescent="0.2">
      <c r="A188" s="25" t="str">
        <f t="shared" si="20"/>
        <v>Durant Poag</v>
      </c>
      <c r="B188" s="25">
        <v>9984023702</v>
      </c>
      <c r="C188" s="25" t="s">
        <v>377</v>
      </c>
      <c r="D188" s="25" t="s">
        <v>378</v>
      </c>
      <c r="E188" s="25" t="s">
        <v>7</v>
      </c>
      <c r="F188" s="25">
        <v>41342</v>
      </c>
      <c r="G188" s="25">
        <f>COUNTIF([1]deals_closed!D:D,B188)</f>
        <v>20</v>
      </c>
      <c r="H188" s="26">
        <f>SUMIF([1]deals_closed!D:D,B188,[1]deals_closed!C:C)</f>
        <v>625865</v>
      </c>
      <c r="I188" s="26">
        <f>VLOOKUP(E188,'[1]2018_commission_structure-Start'!$A$22:$I$24,9,FALSE)</f>
        <v>500000</v>
      </c>
      <c r="J188" s="26">
        <f t="shared" si="21"/>
        <v>625000</v>
      </c>
      <c r="K188" s="26">
        <f t="shared" si="22"/>
        <v>750000</v>
      </c>
      <c r="L188" s="26">
        <f t="shared" si="23"/>
        <v>1000000</v>
      </c>
      <c r="M188" s="27">
        <f t="shared" si="24"/>
        <v>1.25173</v>
      </c>
      <c r="N188" s="25" t="str">
        <f t="shared" si="25"/>
        <v>125-150%</v>
      </c>
      <c r="O188" s="28">
        <f>MIN(H188,I188)*INDEX('[1]2018_commission_structure-Start'!$A$21:$I$24,MATCH($E188,'[1]2018_commission_structure-Start'!$A$21:$A$24,0),MATCH(O$1,'[1]2018_commission_structure-Start'!$A$21:$I$21,0))</f>
        <v>50000</v>
      </c>
      <c r="P188" s="26">
        <f>IF(H188&gt;I188,MIN(H188-I188,J188-I188)*INDEX('[1]2018_commission_structure-Start'!$A$21:$I$24,MATCH($E188,'[1]2018_commission_structure-Start'!$A$21:$A$24,0), MATCH(P$1,'[1]2018_commission_structure-Start'!$A$21:$I$21,0)),0)</f>
        <v>18750</v>
      </c>
      <c r="Q188" s="26">
        <f>IF($H188&gt;J188,MIN($H188-J188,K188-J188)*INDEX('[1]2018_commission_structure-Start'!$A$21:$I$24,MATCH($E188,'[1]2018_commission_structure-Start'!$A$21:$A$24,0), MATCH(Q$1,'[1]2018_commission_structure-Start'!$A$21:$I$21,0)),0)</f>
        <v>155.69999999999999</v>
      </c>
      <c r="R188" s="26">
        <f>IF($H188&gt;K188,MIN($H188-K188,L188-K188)*INDEX('[1]2018_commission_structure-Start'!$A$21:$I$24,MATCH($E188,'[1]2018_commission_structure-Start'!$A$21:$A$24,0), MATCH(R$1,'[1]2018_commission_structure-Start'!$A$21:$I$21,0)),0)</f>
        <v>0</v>
      </c>
      <c r="S188" s="26">
        <f>IF(H188&gt;L188,(H188-L188)*INDEX('[1]2018_commission_structure-Start'!$A$21:$I$24,MATCH($E188,'[1]2018_commission_structure-Start'!$A$21:$A$24,0),MATCH(S$1,'[1]2018_commission_structure-Start'!$A$21:$I$21,0)),0)</f>
        <v>0</v>
      </c>
      <c r="T188" s="28">
        <f t="shared" si="26"/>
        <v>68905.7</v>
      </c>
      <c r="U188" s="28">
        <f t="shared" si="27"/>
        <v>110247.7</v>
      </c>
      <c r="V188" s="28">
        <f>MIN(H188,I188)*INDEX('[1]2018_commission_structure-Start'!$A$15:$J$18,MATCH($E188,'[1]2018_commission_structure-Start'!$A$15:$A$18,0),MATCH(V$1,'[1]2018_commission_structure-Start'!$A$15:$J$15,0))</f>
        <v>60000</v>
      </c>
      <c r="W188" s="26">
        <f>IF($H188&gt;I188,MIN($H188-I188,J188-I188)*INDEX('[1]2018_commission_structure-Start'!$A$15:$J$18,MATCH($E188,'[1]2018_commission_structure-Start'!$A$15:$A$18,0),MATCH(W$1,'[1]2018_commission_structure-Start'!$A$15:$J$15,0)),0)</f>
        <v>21250</v>
      </c>
      <c r="X188" s="26">
        <f>IF($H188&gt;J188,MIN($H188-J188,K188-J188)*INDEX('[1]2018_commission_structure-Start'!$A$15:$J$18,MATCH($E188,'[1]2018_commission_structure-Start'!$A$15:$A$18,0),MATCH(X$1,'[1]2018_commission_structure-Start'!$A$15:$J$15,0)),0)</f>
        <v>173</v>
      </c>
      <c r="Y188" s="26">
        <f>IF($H188&gt;K188,MIN($H188-K188,L188-K188)*INDEX('[1]2018_commission_structure-Start'!$A$15:$J$18,MATCH($E188,'[1]2018_commission_structure-Start'!$A$15:$A$18,0),MATCH(Y$1,'[1]2018_commission_structure-Start'!$A$15:$J$15,0)),0)</f>
        <v>0</v>
      </c>
      <c r="Z188" s="26">
        <f>IF(H188&gt;L188,(H188-L188)*INDEX('[1]2018_commission_structure-Start'!$A$21:$I$24,MATCH($E188,'[1]2018_commission_structure-Start'!$A$21:$A$24,0),MATCH(Z$1,'[1]2018_commission_structure-Start'!$A$21:$I$21,0)),0)</f>
        <v>0</v>
      </c>
      <c r="AA188" s="28">
        <f t="shared" si="28"/>
        <v>81423</v>
      </c>
      <c r="AB188" s="28">
        <f t="shared" si="29"/>
        <v>122765</v>
      </c>
    </row>
    <row r="189" spans="1:28" x14ac:dyDescent="0.2">
      <c r="A189" s="25" t="str">
        <f t="shared" si="20"/>
        <v>Vanni Cheston</v>
      </c>
      <c r="B189" s="25">
        <v>9267164694</v>
      </c>
      <c r="C189" s="25" t="s">
        <v>379</v>
      </c>
      <c r="D189" s="25" t="s">
        <v>380</v>
      </c>
      <c r="E189" s="25" t="s">
        <v>7</v>
      </c>
      <c r="F189" s="25">
        <v>58087</v>
      </c>
      <c r="G189" s="25">
        <f>COUNTIF([1]deals_closed!D:D,B189)</f>
        <v>23</v>
      </c>
      <c r="H189" s="26">
        <f>SUMIF([1]deals_closed!D:D,B189,[1]deals_closed!C:C)</f>
        <v>795625</v>
      </c>
      <c r="I189" s="26">
        <f>VLOOKUP(E189,'[1]2018_commission_structure-Start'!$A$22:$I$24,9,FALSE)</f>
        <v>500000</v>
      </c>
      <c r="J189" s="26">
        <f t="shared" si="21"/>
        <v>625000</v>
      </c>
      <c r="K189" s="26">
        <f t="shared" si="22"/>
        <v>750000</v>
      </c>
      <c r="L189" s="26">
        <f t="shared" si="23"/>
        <v>1000000</v>
      </c>
      <c r="M189" s="27">
        <f t="shared" si="24"/>
        <v>1.5912500000000001</v>
      </c>
      <c r="N189" s="25" t="str">
        <f t="shared" si="25"/>
        <v>150-200%</v>
      </c>
      <c r="O189" s="28">
        <f>MIN(H189,I189)*INDEX('[1]2018_commission_structure-Start'!$A$21:$I$24,MATCH($E189,'[1]2018_commission_structure-Start'!$A$21:$A$24,0),MATCH(O$1,'[1]2018_commission_structure-Start'!$A$21:$I$21,0))</f>
        <v>50000</v>
      </c>
      <c r="P189" s="26">
        <f>IF(H189&gt;I189,MIN(H189-I189,J189-I189)*INDEX('[1]2018_commission_structure-Start'!$A$21:$I$24,MATCH($E189,'[1]2018_commission_structure-Start'!$A$21:$A$24,0), MATCH(P$1,'[1]2018_commission_structure-Start'!$A$21:$I$21,0)),0)</f>
        <v>18750</v>
      </c>
      <c r="Q189" s="26">
        <f>IF($H189&gt;J189,MIN($H189-J189,K189-J189)*INDEX('[1]2018_commission_structure-Start'!$A$21:$I$24,MATCH($E189,'[1]2018_commission_structure-Start'!$A$21:$A$24,0), MATCH(Q$1,'[1]2018_commission_structure-Start'!$A$21:$I$21,0)),0)</f>
        <v>22500</v>
      </c>
      <c r="R189" s="26">
        <f>IF($H189&gt;K189,MIN($H189-K189,L189-K189)*INDEX('[1]2018_commission_structure-Start'!$A$21:$I$24,MATCH($E189,'[1]2018_commission_structure-Start'!$A$21:$A$24,0), MATCH(R$1,'[1]2018_commission_structure-Start'!$A$21:$I$21,0)),0)</f>
        <v>10037.5</v>
      </c>
      <c r="S189" s="26">
        <f>IF(H189&gt;L189,(H189-L189)*INDEX('[1]2018_commission_structure-Start'!$A$21:$I$24,MATCH($E189,'[1]2018_commission_structure-Start'!$A$21:$A$24,0),MATCH(S$1,'[1]2018_commission_structure-Start'!$A$21:$I$21,0)),0)</f>
        <v>0</v>
      </c>
      <c r="T189" s="28">
        <f t="shared" si="26"/>
        <v>101287.5</v>
      </c>
      <c r="U189" s="28">
        <f t="shared" si="27"/>
        <v>159374.5</v>
      </c>
      <c r="V189" s="28">
        <f>MIN(H189,I189)*INDEX('[1]2018_commission_structure-Start'!$A$15:$J$18,MATCH($E189,'[1]2018_commission_structure-Start'!$A$15:$A$18,0),MATCH(V$1,'[1]2018_commission_structure-Start'!$A$15:$J$15,0))</f>
        <v>60000</v>
      </c>
      <c r="W189" s="26">
        <f>IF($H189&gt;I189,MIN($H189-I189,J189-I189)*INDEX('[1]2018_commission_structure-Start'!$A$15:$J$18,MATCH($E189,'[1]2018_commission_structure-Start'!$A$15:$A$18,0),MATCH(W$1,'[1]2018_commission_structure-Start'!$A$15:$J$15,0)),0)</f>
        <v>21250</v>
      </c>
      <c r="X189" s="26">
        <f>IF($H189&gt;J189,MIN($H189-J189,K189-J189)*INDEX('[1]2018_commission_structure-Start'!$A$15:$J$18,MATCH($E189,'[1]2018_commission_structure-Start'!$A$15:$A$18,0),MATCH(X$1,'[1]2018_commission_structure-Start'!$A$15:$J$15,0)),0)</f>
        <v>25000</v>
      </c>
      <c r="Y189" s="26">
        <f>IF($H189&gt;K189,MIN($H189-K189,L189-K189)*INDEX('[1]2018_commission_structure-Start'!$A$15:$J$18,MATCH($E189,'[1]2018_commission_structure-Start'!$A$15:$A$18,0),MATCH(Y$1,'[1]2018_commission_structure-Start'!$A$15:$J$15,0)),0)</f>
        <v>10037.5</v>
      </c>
      <c r="Z189" s="26">
        <f>IF(H189&gt;L189,(H189-L189)*INDEX('[1]2018_commission_structure-Start'!$A$21:$I$24,MATCH($E189,'[1]2018_commission_structure-Start'!$A$21:$A$24,0),MATCH(Z$1,'[1]2018_commission_structure-Start'!$A$21:$I$21,0)),0)</f>
        <v>0</v>
      </c>
      <c r="AA189" s="28">
        <f t="shared" si="28"/>
        <v>116287.5</v>
      </c>
      <c r="AB189" s="28">
        <f t="shared" si="29"/>
        <v>174374.5</v>
      </c>
    </row>
    <row r="190" spans="1:28" x14ac:dyDescent="0.2">
      <c r="A190" s="25" t="str">
        <f t="shared" si="20"/>
        <v>Massimiliano McIver</v>
      </c>
      <c r="B190" s="25">
        <v>1855604000</v>
      </c>
      <c r="C190" s="25" t="s">
        <v>381</v>
      </c>
      <c r="D190" s="25" t="s">
        <v>382</v>
      </c>
      <c r="E190" s="25" t="s">
        <v>10</v>
      </c>
      <c r="F190" s="25">
        <v>102711</v>
      </c>
      <c r="G190" s="25">
        <f>COUNTIF([1]deals_closed!D:D,B190)</f>
        <v>18</v>
      </c>
      <c r="H190" s="26">
        <f>SUMIF([1]deals_closed!D:D,B190,[1]deals_closed!C:C)</f>
        <v>659526</v>
      </c>
      <c r="I190" s="26">
        <f>VLOOKUP(E190,'[1]2018_commission_structure-Start'!$A$22:$I$24,9,FALSE)</f>
        <v>750000</v>
      </c>
      <c r="J190" s="26">
        <f t="shared" si="21"/>
        <v>937500</v>
      </c>
      <c r="K190" s="26">
        <f t="shared" si="22"/>
        <v>1125000</v>
      </c>
      <c r="L190" s="26">
        <f t="shared" si="23"/>
        <v>1500000</v>
      </c>
      <c r="M190" s="27">
        <f t="shared" si="24"/>
        <v>0.87936800000000004</v>
      </c>
      <c r="N190" s="25" t="str">
        <f t="shared" si="25"/>
        <v>0-100%</v>
      </c>
      <c r="O190" s="28">
        <f>MIN(H190,I190)*INDEX('[1]2018_commission_structure-Start'!$A$21:$I$24,MATCH($E190,'[1]2018_commission_structure-Start'!$A$21:$A$24,0),MATCH(O$1,'[1]2018_commission_structure-Start'!$A$21:$I$21,0))</f>
        <v>98928.9</v>
      </c>
      <c r="P190" s="26">
        <f>IF(H190&gt;I190,MIN(H190-I190,J190-I190)*INDEX('[1]2018_commission_structure-Start'!$A$21:$I$24,MATCH($E190,'[1]2018_commission_structure-Start'!$A$21:$A$24,0), MATCH(P$1,'[1]2018_commission_structure-Start'!$A$21:$I$21,0)),0)</f>
        <v>0</v>
      </c>
      <c r="Q190" s="26">
        <f>IF($H190&gt;J190,MIN($H190-J190,K190-J190)*INDEX('[1]2018_commission_structure-Start'!$A$21:$I$24,MATCH($E190,'[1]2018_commission_structure-Start'!$A$21:$A$24,0), MATCH(Q$1,'[1]2018_commission_structure-Start'!$A$21:$I$21,0)),0)</f>
        <v>0</v>
      </c>
      <c r="R190" s="26">
        <f>IF($H190&gt;K190,MIN($H190-K190,L190-K190)*INDEX('[1]2018_commission_structure-Start'!$A$21:$I$24,MATCH($E190,'[1]2018_commission_structure-Start'!$A$21:$A$24,0), MATCH(R$1,'[1]2018_commission_structure-Start'!$A$21:$I$21,0)),0)</f>
        <v>0</v>
      </c>
      <c r="S190" s="26">
        <f>IF(H190&gt;L190,(H190-L190)*INDEX('[1]2018_commission_structure-Start'!$A$21:$I$24,MATCH($E190,'[1]2018_commission_structure-Start'!$A$21:$A$24,0),MATCH(S$1,'[1]2018_commission_structure-Start'!$A$21:$I$21,0)),0)</f>
        <v>0</v>
      </c>
      <c r="T190" s="28">
        <f t="shared" si="26"/>
        <v>98928.9</v>
      </c>
      <c r="U190" s="28">
        <f t="shared" si="27"/>
        <v>201639.9</v>
      </c>
      <c r="V190" s="28">
        <f>MIN(H190,I190)*INDEX('[1]2018_commission_structure-Start'!$A$15:$J$18,MATCH($E190,'[1]2018_commission_structure-Start'!$A$15:$A$18,0),MATCH(V$1,'[1]2018_commission_structure-Start'!$A$15:$J$15,0))</f>
        <v>98928.9</v>
      </c>
      <c r="W190" s="26">
        <f>IF($H190&gt;I190,MIN($H190-I190,J190-I190)*INDEX('[1]2018_commission_structure-Start'!$A$15:$J$18,MATCH($E190,'[1]2018_commission_structure-Start'!$A$15:$A$18,0),MATCH(W$1,'[1]2018_commission_structure-Start'!$A$15:$J$15,0)),0)</f>
        <v>0</v>
      </c>
      <c r="X190" s="26">
        <f>IF($H190&gt;J190,MIN($H190-J190,K190-J190)*INDEX('[1]2018_commission_structure-Start'!$A$15:$J$18,MATCH($E190,'[1]2018_commission_structure-Start'!$A$15:$A$18,0),MATCH(X$1,'[1]2018_commission_structure-Start'!$A$15:$J$15,0)),0)</f>
        <v>0</v>
      </c>
      <c r="Y190" s="26">
        <f>IF($H190&gt;K190,MIN($H190-K190,L190-K190)*INDEX('[1]2018_commission_structure-Start'!$A$15:$J$18,MATCH($E190,'[1]2018_commission_structure-Start'!$A$15:$A$18,0),MATCH(Y$1,'[1]2018_commission_structure-Start'!$A$15:$J$15,0)),0)</f>
        <v>0</v>
      </c>
      <c r="Z190" s="26">
        <f>IF(H190&gt;L190,(H190-L190)*INDEX('[1]2018_commission_structure-Start'!$A$21:$I$24,MATCH($E190,'[1]2018_commission_structure-Start'!$A$21:$A$24,0),MATCH(Z$1,'[1]2018_commission_structure-Start'!$A$21:$I$21,0)),0)</f>
        <v>0</v>
      </c>
      <c r="AA190" s="28">
        <f t="shared" si="28"/>
        <v>98928.9</v>
      </c>
      <c r="AB190" s="28">
        <f t="shared" si="29"/>
        <v>201639.9</v>
      </c>
    </row>
    <row r="191" spans="1:28" x14ac:dyDescent="0.2">
      <c r="A191" s="25" t="str">
        <f t="shared" si="20"/>
        <v>Giffer Toke</v>
      </c>
      <c r="B191" s="25">
        <v>9855833406</v>
      </c>
      <c r="C191" s="25" t="s">
        <v>383</v>
      </c>
      <c r="D191" s="25" t="s">
        <v>384</v>
      </c>
      <c r="E191" s="25" t="s">
        <v>10</v>
      </c>
      <c r="F191" s="25">
        <v>78771</v>
      </c>
      <c r="G191" s="25">
        <f>COUNTIF([1]deals_closed!D:D,B191)</f>
        <v>14</v>
      </c>
      <c r="H191" s="26">
        <f>SUMIF([1]deals_closed!D:D,B191,[1]deals_closed!C:C)</f>
        <v>506627</v>
      </c>
      <c r="I191" s="26">
        <f>VLOOKUP(E191,'[1]2018_commission_structure-Start'!$A$22:$I$24,9,FALSE)</f>
        <v>750000</v>
      </c>
      <c r="J191" s="26">
        <f t="shared" si="21"/>
        <v>937500</v>
      </c>
      <c r="K191" s="26">
        <f t="shared" si="22"/>
        <v>1125000</v>
      </c>
      <c r="L191" s="26">
        <f t="shared" si="23"/>
        <v>1500000</v>
      </c>
      <c r="M191" s="27">
        <f t="shared" si="24"/>
        <v>0.6755026666666667</v>
      </c>
      <c r="N191" s="25" t="str">
        <f t="shared" si="25"/>
        <v>0-100%</v>
      </c>
      <c r="O191" s="28">
        <f>MIN(H191,I191)*INDEX('[1]2018_commission_structure-Start'!$A$21:$I$24,MATCH($E191,'[1]2018_commission_structure-Start'!$A$21:$A$24,0),MATCH(O$1,'[1]2018_commission_structure-Start'!$A$21:$I$21,0))</f>
        <v>75994.05</v>
      </c>
      <c r="P191" s="26">
        <f>IF(H191&gt;I191,MIN(H191-I191,J191-I191)*INDEX('[1]2018_commission_structure-Start'!$A$21:$I$24,MATCH($E191,'[1]2018_commission_structure-Start'!$A$21:$A$24,0), MATCH(P$1,'[1]2018_commission_structure-Start'!$A$21:$I$21,0)),0)</f>
        <v>0</v>
      </c>
      <c r="Q191" s="26">
        <f>IF($H191&gt;J191,MIN($H191-J191,K191-J191)*INDEX('[1]2018_commission_structure-Start'!$A$21:$I$24,MATCH($E191,'[1]2018_commission_structure-Start'!$A$21:$A$24,0), MATCH(Q$1,'[1]2018_commission_structure-Start'!$A$21:$I$21,0)),0)</f>
        <v>0</v>
      </c>
      <c r="R191" s="26">
        <f>IF($H191&gt;K191,MIN($H191-K191,L191-K191)*INDEX('[1]2018_commission_structure-Start'!$A$21:$I$24,MATCH($E191,'[1]2018_commission_structure-Start'!$A$21:$A$24,0), MATCH(R$1,'[1]2018_commission_structure-Start'!$A$21:$I$21,0)),0)</f>
        <v>0</v>
      </c>
      <c r="S191" s="26">
        <f>IF(H191&gt;L191,(H191-L191)*INDEX('[1]2018_commission_structure-Start'!$A$21:$I$24,MATCH($E191,'[1]2018_commission_structure-Start'!$A$21:$A$24,0),MATCH(S$1,'[1]2018_commission_structure-Start'!$A$21:$I$21,0)),0)</f>
        <v>0</v>
      </c>
      <c r="T191" s="28">
        <f t="shared" si="26"/>
        <v>75994.05</v>
      </c>
      <c r="U191" s="28">
        <f t="shared" si="27"/>
        <v>154765.04999999999</v>
      </c>
      <c r="V191" s="28">
        <f>MIN(H191,I191)*INDEX('[1]2018_commission_structure-Start'!$A$15:$J$18,MATCH($E191,'[1]2018_commission_structure-Start'!$A$15:$A$18,0),MATCH(V$1,'[1]2018_commission_structure-Start'!$A$15:$J$15,0))</f>
        <v>75994.05</v>
      </c>
      <c r="W191" s="26">
        <f>IF($H191&gt;I191,MIN($H191-I191,J191-I191)*INDEX('[1]2018_commission_structure-Start'!$A$15:$J$18,MATCH($E191,'[1]2018_commission_structure-Start'!$A$15:$A$18,0),MATCH(W$1,'[1]2018_commission_structure-Start'!$A$15:$J$15,0)),0)</f>
        <v>0</v>
      </c>
      <c r="X191" s="26">
        <f>IF($H191&gt;J191,MIN($H191-J191,K191-J191)*INDEX('[1]2018_commission_structure-Start'!$A$15:$J$18,MATCH($E191,'[1]2018_commission_structure-Start'!$A$15:$A$18,0),MATCH(X$1,'[1]2018_commission_structure-Start'!$A$15:$J$15,0)),0)</f>
        <v>0</v>
      </c>
      <c r="Y191" s="26">
        <f>IF($H191&gt;K191,MIN($H191-K191,L191-K191)*INDEX('[1]2018_commission_structure-Start'!$A$15:$J$18,MATCH($E191,'[1]2018_commission_structure-Start'!$A$15:$A$18,0),MATCH(Y$1,'[1]2018_commission_structure-Start'!$A$15:$J$15,0)),0)</f>
        <v>0</v>
      </c>
      <c r="Z191" s="26">
        <f>IF(H191&gt;L191,(H191-L191)*INDEX('[1]2018_commission_structure-Start'!$A$21:$I$24,MATCH($E191,'[1]2018_commission_structure-Start'!$A$21:$A$24,0),MATCH(Z$1,'[1]2018_commission_structure-Start'!$A$21:$I$21,0)),0)</f>
        <v>0</v>
      </c>
      <c r="AA191" s="28">
        <f t="shared" si="28"/>
        <v>75994.05</v>
      </c>
      <c r="AB191" s="28">
        <f t="shared" si="29"/>
        <v>154765.04999999999</v>
      </c>
    </row>
    <row r="192" spans="1:28" x14ac:dyDescent="0.2">
      <c r="A192" s="25" t="str">
        <f t="shared" si="20"/>
        <v>Raquel Beelby</v>
      </c>
      <c r="B192" s="25">
        <v>1895483948</v>
      </c>
      <c r="C192" s="25" t="s">
        <v>385</v>
      </c>
      <c r="D192" s="25" t="s">
        <v>386</v>
      </c>
      <c r="E192" s="25" t="s">
        <v>10</v>
      </c>
      <c r="F192" s="25">
        <v>110414</v>
      </c>
      <c r="G192" s="25">
        <f>COUNTIF([1]deals_closed!D:D,B192)</f>
        <v>21</v>
      </c>
      <c r="H192" s="26">
        <f>SUMIF([1]deals_closed!D:D,B192,[1]deals_closed!C:C)</f>
        <v>777563</v>
      </c>
      <c r="I192" s="26">
        <f>VLOOKUP(E192,'[1]2018_commission_structure-Start'!$A$22:$I$24,9,FALSE)</f>
        <v>750000</v>
      </c>
      <c r="J192" s="26">
        <f t="shared" si="21"/>
        <v>937500</v>
      </c>
      <c r="K192" s="26">
        <f t="shared" si="22"/>
        <v>1125000</v>
      </c>
      <c r="L192" s="26">
        <f t="shared" si="23"/>
        <v>1500000</v>
      </c>
      <c r="M192" s="27">
        <f t="shared" si="24"/>
        <v>1.0367506666666666</v>
      </c>
      <c r="N192" s="25" t="str">
        <f t="shared" si="25"/>
        <v>100-125%</v>
      </c>
      <c r="O192" s="28">
        <f>MIN(H192,I192)*INDEX('[1]2018_commission_structure-Start'!$A$21:$I$24,MATCH($E192,'[1]2018_commission_structure-Start'!$A$21:$A$24,0),MATCH(O$1,'[1]2018_commission_structure-Start'!$A$21:$I$21,0))</f>
        <v>112500</v>
      </c>
      <c r="P192" s="26">
        <f>IF(H192&gt;I192,MIN(H192-I192,J192-I192)*INDEX('[1]2018_commission_structure-Start'!$A$21:$I$24,MATCH($E192,'[1]2018_commission_structure-Start'!$A$21:$A$24,0), MATCH(P$1,'[1]2018_commission_structure-Start'!$A$21:$I$21,0)),0)</f>
        <v>5236.97</v>
      </c>
      <c r="Q192" s="26">
        <f>IF($H192&gt;J192,MIN($H192-J192,K192-J192)*INDEX('[1]2018_commission_structure-Start'!$A$21:$I$24,MATCH($E192,'[1]2018_commission_structure-Start'!$A$21:$A$24,0), MATCH(Q$1,'[1]2018_commission_structure-Start'!$A$21:$I$21,0)),0)</f>
        <v>0</v>
      </c>
      <c r="R192" s="26">
        <f>IF($H192&gt;K192,MIN($H192-K192,L192-K192)*INDEX('[1]2018_commission_structure-Start'!$A$21:$I$24,MATCH($E192,'[1]2018_commission_structure-Start'!$A$21:$A$24,0), MATCH(R$1,'[1]2018_commission_structure-Start'!$A$21:$I$21,0)),0)</f>
        <v>0</v>
      </c>
      <c r="S192" s="26">
        <f>IF(H192&gt;L192,(H192-L192)*INDEX('[1]2018_commission_structure-Start'!$A$21:$I$24,MATCH($E192,'[1]2018_commission_structure-Start'!$A$21:$A$24,0),MATCH(S$1,'[1]2018_commission_structure-Start'!$A$21:$I$21,0)),0)</f>
        <v>0</v>
      </c>
      <c r="T192" s="28">
        <f t="shared" si="26"/>
        <v>117736.97</v>
      </c>
      <c r="U192" s="28">
        <f t="shared" si="27"/>
        <v>228150.97</v>
      </c>
      <c r="V192" s="28">
        <f>MIN(H192,I192)*INDEX('[1]2018_commission_structure-Start'!$A$15:$J$18,MATCH($E192,'[1]2018_commission_structure-Start'!$A$15:$A$18,0),MATCH(V$1,'[1]2018_commission_structure-Start'!$A$15:$J$15,0))</f>
        <v>112500</v>
      </c>
      <c r="W192" s="26">
        <f>IF($H192&gt;I192,MIN($H192-I192,J192-I192)*INDEX('[1]2018_commission_structure-Start'!$A$15:$J$18,MATCH($E192,'[1]2018_commission_structure-Start'!$A$15:$A$18,0),MATCH(W$1,'[1]2018_commission_structure-Start'!$A$15:$J$15,0)),0)</f>
        <v>6063.86</v>
      </c>
      <c r="X192" s="26">
        <f>IF($H192&gt;J192,MIN($H192-J192,K192-J192)*INDEX('[1]2018_commission_structure-Start'!$A$15:$J$18,MATCH($E192,'[1]2018_commission_structure-Start'!$A$15:$A$18,0),MATCH(X$1,'[1]2018_commission_structure-Start'!$A$15:$J$15,0)),0)</f>
        <v>0</v>
      </c>
      <c r="Y192" s="26">
        <f>IF($H192&gt;K192,MIN($H192-K192,L192-K192)*INDEX('[1]2018_commission_structure-Start'!$A$15:$J$18,MATCH($E192,'[1]2018_commission_structure-Start'!$A$15:$A$18,0),MATCH(Y$1,'[1]2018_commission_structure-Start'!$A$15:$J$15,0)),0)</f>
        <v>0</v>
      </c>
      <c r="Z192" s="26">
        <f>IF(H192&gt;L192,(H192-L192)*INDEX('[1]2018_commission_structure-Start'!$A$21:$I$24,MATCH($E192,'[1]2018_commission_structure-Start'!$A$21:$A$24,0),MATCH(Z$1,'[1]2018_commission_structure-Start'!$A$21:$I$21,0)),0)</f>
        <v>0</v>
      </c>
      <c r="AA192" s="28">
        <f t="shared" si="28"/>
        <v>118563.86</v>
      </c>
      <c r="AB192" s="28">
        <f t="shared" si="29"/>
        <v>228977.86</v>
      </c>
    </row>
    <row r="193" spans="1:28" x14ac:dyDescent="0.2">
      <c r="A193" s="25" t="str">
        <f t="shared" si="20"/>
        <v>Leyla MacAree</v>
      </c>
      <c r="B193" s="25">
        <v>357531329</v>
      </c>
      <c r="C193" s="25" t="s">
        <v>387</v>
      </c>
      <c r="D193" s="25" t="s">
        <v>388</v>
      </c>
      <c r="E193" s="25" t="s">
        <v>7</v>
      </c>
      <c r="F193" s="25">
        <v>45512</v>
      </c>
      <c r="G193" s="25">
        <f>COUNTIF([1]deals_closed!D:D,B193)</f>
        <v>21</v>
      </c>
      <c r="H193" s="26">
        <f>SUMIF([1]deals_closed!D:D,B193,[1]deals_closed!C:C)</f>
        <v>750884</v>
      </c>
      <c r="I193" s="26">
        <f>VLOOKUP(E193,'[1]2018_commission_structure-Start'!$A$22:$I$24,9,FALSE)</f>
        <v>500000</v>
      </c>
      <c r="J193" s="26">
        <f t="shared" si="21"/>
        <v>625000</v>
      </c>
      <c r="K193" s="26">
        <f t="shared" si="22"/>
        <v>750000</v>
      </c>
      <c r="L193" s="26">
        <f t="shared" si="23"/>
        <v>1000000</v>
      </c>
      <c r="M193" s="27">
        <f t="shared" si="24"/>
        <v>1.501768</v>
      </c>
      <c r="N193" s="25" t="str">
        <f t="shared" si="25"/>
        <v>150-200%</v>
      </c>
      <c r="O193" s="28">
        <f>MIN(H193,I193)*INDEX('[1]2018_commission_structure-Start'!$A$21:$I$24,MATCH($E193,'[1]2018_commission_structure-Start'!$A$21:$A$24,0),MATCH(O$1,'[1]2018_commission_structure-Start'!$A$21:$I$21,0))</f>
        <v>50000</v>
      </c>
      <c r="P193" s="26">
        <f>IF(H193&gt;I193,MIN(H193-I193,J193-I193)*INDEX('[1]2018_commission_structure-Start'!$A$21:$I$24,MATCH($E193,'[1]2018_commission_structure-Start'!$A$21:$A$24,0), MATCH(P$1,'[1]2018_commission_structure-Start'!$A$21:$I$21,0)),0)</f>
        <v>18750</v>
      </c>
      <c r="Q193" s="26">
        <f>IF($H193&gt;J193,MIN($H193-J193,K193-J193)*INDEX('[1]2018_commission_structure-Start'!$A$21:$I$24,MATCH($E193,'[1]2018_commission_structure-Start'!$A$21:$A$24,0), MATCH(Q$1,'[1]2018_commission_structure-Start'!$A$21:$I$21,0)),0)</f>
        <v>22500</v>
      </c>
      <c r="R193" s="26">
        <f>IF($H193&gt;K193,MIN($H193-K193,L193-K193)*INDEX('[1]2018_commission_structure-Start'!$A$21:$I$24,MATCH($E193,'[1]2018_commission_structure-Start'!$A$21:$A$24,0), MATCH(R$1,'[1]2018_commission_structure-Start'!$A$21:$I$21,0)),0)</f>
        <v>194.48</v>
      </c>
      <c r="S193" s="26">
        <f>IF(H193&gt;L193,(H193-L193)*INDEX('[1]2018_commission_structure-Start'!$A$21:$I$24,MATCH($E193,'[1]2018_commission_structure-Start'!$A$21:$A$24,0),MATCH(S$1,'[1]2018_commission_structure-Start'!$A$21:$I$21,0)),0)</f>
        <v>0</v>
      </c>
      <c r="T193" s="28">
        <f t="shared" si="26"/>
        <v>91444.479999999996</v>
      </c>
      <c r="U193" s="28">
        <f t="shared" si="27"/>
        <v>136956.47999999998</v>
      </c>
      <c r="V193" s="28">
        <f>MIN(H193,I193)*INDEX('[1]2018_commission_structure-Start'!$A$15:$J$18,MATCH($E193,'[1]2018_commission_structure-Start'!$A$15:$A$18,0),MATCH(V$1,'[1]2018_commission_structure-Start'!$A$15:$J$15,0))</f>
        <v>60000</v>
      </c>
      <c r="W193" s="26">
        <f>IF($H193&gt;I193,MIN($H193-I193,J193-I193)*INDEX('[1]2018_commission_structure-Start'!$A$15:$J$18,MATCH($E193,'[1]2018_commission_structure-Start'!$A$15:$A$18,0),MATCH(W$1,'[1]2018_commission_structure-Start'!$A$15:$J$15,0)),0)</f>
        <v>21250</v>
      </c>
      <c r="X193" s="26">
        <f>IF($H193&gt;J193,MIN($H193-J193,K193-J193)*INDEX('[1]2018_commission_structure-Start'!$A$15:$J$18,MATCH($E193,'[1]2018_commission_structure-Start'!$A$15:$A$18,0),MATCH(X$1,'[1]2018_commission_structure-Start'!$A$15:$J$15,0)),0)</f>
        <v>25000</v>
      </c>
      <c r="Y193" s="26">
        <f>IF($H193&gt;K193,MIN($H193-K193,L193-K193)*INDEX('[1]2018_commission_structure-Start'!$A$15:$J$18,MATCH($E193,'[1]2018_commission_structure-Start'!$A$15:$A$18,0),MATCH(Y$1,'[1]2018_commission_structure-Start'!$A$15:$J$15,0)),0)</f>
        <v>194.48</v>
      </c>
      <c r="Z193" s="26">
        <f>IF(H193&gt;L193,(H193-L193)*INDEX('[1]2018_commission_structure-Start'!$A$21:$I$24,MATCH($E193,'[1]2018_commission_structure-Start'!$A$21:$A$24,0),MATCH(Z$1,'[1]2018_commission_structure-Start'!$A$21:$I$21,0)),0)</f>
        <v>0</v>
      </c>
      <c r="AA193" s="28">
        <f t="shared" si="28"/>
        <v>106444.48</v>
      </c>
      <c r="AB193" s="28">
        <f t="shared" si="29"/>
        <v>151956.47999999998</v>
      </c>
    </row>
    <row r="194" spans="1:28" x14ac:dyDescent="0.2">
      <c r="A194" s="25" t="str">
        <f t="shared" ref="A194:A257" si="30">C194&amp;" "&amp;D194</f>
        <v>Denys Siggers</v>
      </c>
      <c r="B194" s="25">
        <v>3292353998</v>
      </c>
      <c r="C194" s="25" t="s">
        <v>389</v>
      </c>
      <c r="D194" s="25" t="s">
        <v>390</v>
      </c>
      <c r="E194" s="25" t="s">
        <v>29</v>
      </c>
      <c r="F194" s="25">
        <v>66896</v>
      </c>
      <c r="G194" s="25">
        <f>COUNTIF([1]deals_closed!D:D,B194)</f>
        <v>16</v>
      </c>
      <c r="H194" s="26">
        <f>SUMIF([1]deals_closed!D:D,B194,[1]deals_closed!C:C)</f>
        <v>550598</v>
      </c>
      <c r="I194" s="26">
        <f>VLOOKUP(E194,'[1]2018_commission_structure-Start'!$A$22:$I$24,9,FALSE)</f>
        <v>600000</v>
      </c>
      <c r="J194" s="26">
        <f t="shared" si="21"/>
        <v>750000</v>
      </c>
      <c r="K194" s="26">
        <f t="shared" si="22"/>
        <v>900000</v>
      </c>
      <c r="L194" s="26">
        <f t="shared" si="23"/>
        <v>1200000</v>
      </c>
      <c r="M194" s="27">
        <f t="shared" si="24"/>
        <v>0.91766333333333339</v>
      </c>
      <c r="N194" s="25" t="str">
        <f t="shared" si="25"/>
        <v>0-100%</v>
      </c>
      <c r="O194" s="28">
        <f>MIN(H194,I194)*INDEX('[1]2018_commission_structure-Start'!$A$21:$I$24,MATCH($E194,'[1]2018_commission_structure-Start'!$A$21:$A$24,0),MATCH(O$1,'[1]2018_commission_structure-Start'!$A$21:$I$21,0))</f>
        <v>71577.740000000005</v>
      </c>
      <c r="P194" s="26">
        <f>IF(H194&gt;I194,MIN(H194-I194,J194-I194)*INDEX('[1]2018_commission_structure-Start'!$A$21:$I$24,MATCH($E194,'[1]2018_commission_structure-Start'!$A$21:$A$24,0), MATCH(P$1,'[1]2018_commission_structure-Start'!$A$21:$I$21,0)),0)</f>
        <v>0</v>
      </c>
      <c r="Q194" s="26">
        <f>IF($H194&gt;J194,MIN($H194-J194,K194-J194)*INDEX('[1]2018_commission_structure-Start'!$A$21:$I$24,MATCH($E194,'[1]2018_commission_structure-Start'!$A$21:$A$24,0), MATCH(Q$1,'[1]2018_commission_structure-Start'!$A$21:$I$21,0)),0)</f>
        <v>0</v>
      </c>
      <c r="R194" s="26">
        <f>IF($H194&gt;K194,MIN($H194-K194,L194-K194)*INDEX('[1]2018_commission_structure-Start'!$A$21:$I$24,MATCH($E194,'[1]2018_commission_structure-Start'!$A$21:$A$24,0), MATCH(R$1,'[1]2018_commission_structure-Start'!$A$21:$I$21,0)),0)</f>
        <v>0</v>
      </c>
      <c r="S194" s="26">
        <f>IF(H194&gt;L194,(H194-L194)*INDEX('[1]2018_commission_structure-Start'!$A$21:$I$24,MATCH($E194,'[1]2018_commission_structure-Start'!$A$21:$A$24,0),MATCH(S$1,'[1]2018_commission_structure-Start'!$A$21:$I$21,0)),0)</f>
        <v>0</v>
      </c>
      <c r="T194" s="28">
        <f t="shared" si="26"/>
        <v>71577.740000000005</v>
      </c>
      <c r="U194" s="28">
        <f t="shared" si="27"/>
        <v>138473.74</v>
      </c>
      <c r="V194" s="28">
        <f>MIN(H194,I194)*INDEX('[1]2018_commission_structure-Start'!$A$15:$J$18,MATCH($E194,'[1]2018_commission_structure-Start'!$A$15:$A$18,0),MATCH(V$1,'[1]2018_commission_structure-Start'!$A$15:$J$15,0))</f>
        <v>82589.7</v>
      </c>
      <c r="W194" s="26">
        <f>IF($H194&gt;I194,MIN($H194-I194,J194-I194)*INDEX('[1]2018_commission_structure-Start'!$A$15:$J$18,MATCH($E194,'[1]2018_commission_structure-Start'!$A$15:$A$18,0),MATCH(W$1,'[1]2018_commission_structure-Start'!$A$15:$J$15,0)),0)</f>
        <v>0</v>
      </c>
      <c r="X194" s="26">
        <f>IF($H194&gt;J194,MIN($H194-J194,K194-J194)*INDEX('[1]2018_commission_structure-Start'!$A$15:$J$18,MATCH($E194,'[1]2018_commission_structure-Start'!$A$15:$A$18,0),MATCH(X$1,'[1]2018_commission_structure-Start'!$A$15:$J$15,0)),0)</f>
        <v>0</v>
      </c>
      <c r="Y194" s="26">
        <f>IF($H194&gt;K194,MIN($H194-K194,L194-K194)*INDEX('[1]2018_commission_structure-Start'!$A$15:$J$18,MATCH($E194,'[1]2018_commission_structure-Start'!$A$15:$A$18,0),MATCH(Y$1,'[1]2018_commission_structure-Start'!$A$15:$J$15,0)),0)</f>
        <v>0</v>
      </c>
      <c r="Z194" s="26">
        <f>IF(H194&gt;L194,(H194-L194)*INDEX('[1]2018_commission_structure-Start'!$A$21:$I$24,MATCH($E194,'[1]2018_commission_structure-Start'!$A$21:$A$24,0),MATCH(Z$1,'[1]2018_commission_structure-Start'!$A$21:$I$21,0)),0)</f>
        <v>0</v>
      </c>
      <c r="AA194" s="28">
        <f t="shared" si="28"/>
        <v>82589.7</v>
      </c>
      <c r="AB194" s="28">
        <f t="shared" si="29"/>
        <v>149485.70000000001</v>
      </c>
    </row>
    <row r="195" spans="1:28" x14ac:dyDescent="0.2">
      <c r="A195" s="25" t="str">
        <f t="shared" si="30"/>
        <v>Carmelia Quainton</v>
      </c>
      <c r="B195" s="25">
        <v>5353923685</v>
      </c>
      <c r="C195" s="25" t="s">
        <v>391</v>
      </c>
      <c r="D195" s="25" t="s">
        <v>392</v>
      </c>
      <c r="E195" s="25" t="s">
        <v>10</v>
      </c>
      <c r="F195" s="25">
        <v>80043</v>
      </c>
      <c r="G195" s="25">
        <f>COUNTIF([1]deals_closed!D:D,B195)</f>
        <v>22</v>
      </c>
      <c r="H195" s="26">
        <f>SUMIF([1]deals_closed!D:D,B195,[1]deals_closed!C:C)</f>
        <v>776116</v>
      </c>
      <c r="I195" s="26">
        <f>VLOOKUP(E195,'[1]2018_commission_structure-Start'!$A$22:$I$24,9,FALSE)</f>
        <v>750000</v>
      </c>
      <c r="J195" s="26">
        <f t="shared" ref="J195:J258" si="31">I195*1.25</f>
        <v>937500</v>
      </c>
      <c r="K195" s="26">
        <f t="shared" ref="K195:K258" si="32">I195*1.5</f>
        <v>1125000</v>
      </c>
      <c r="L195" s="26">
        <f t="shared" ref="L195:L258" si="33">I195*2</f>
        <v>1500000</v>
      </c>
      <c r="M195" s="27">
        <f t="shared" ref="M195:M258" si="34">H195/I195</f>
        <v>1.0348213333333334</v>
      </c>
      <c r="N195" s="25" t="str">
        <f t="shared" ref="N195:N258" si="35">IF(M195&lt;=1, "0-100%", IF(M195&lt;=1.25, "100-125%", IF(M195&lt;=1.5, "125-150%", IF(M195&lt;=2, "150-200%", "&gt;200%"))))</f>
        <v>100-125%</v>
      </c>
      <c r="O195" s="28">
        <f>MIN(H195,I195)*INDEX('[1]2018_commission_structure-Start'!$A$21:$I$24,MATCH($E195,'[1]2018_commission_structure-Start'!$A$21:$A$24,0),MATCH(O$1,'[1]2018_commission_structure-Start'!$A$21:$I$21,0))</f>
        <v>112500</v>
      </c>
      <c r="P195" s="26">
        <f>IF(H195&gt;I195,MIN(H195-I195,J195-I195)*INDEX('[1]2018_commission_structure-Start'!$A$21:$I$24,MATCH($E195,'[1]2018_commission_structure-Start'!$A$21:$A$24,0), MATCH(P$1,'[1]2018_commission_structure-Start'!$A$21:$I$21,0)),0)</f>
        <v>4962.04</v>
      </c>
      <c r="Q195" s="26">
        <f>IF($H195&gt;J195,MIN($H195-J195,K195-J195)*INDEX('[1]2018_commission_structure-Start'!$A$21:$I$24,MATCH($E195,'[1]2018_commission_structure-Start'!$A$21:$A$24,0), MATCH(Q$1,'[1]2018_commission_structure-Start'!$A$21:$I$21,0)),0)</f>
        <v>0</v>
      </c>
      <c r="R195" s="26">
        <f>IF($H195&gt;K195,MIN($H195-K195,L195-K195)*INDEX('[1]2018_commission_structure-Start'!$A$21:$I$24,MATCH($E195,'[1]2018_commission_structure-Start'!$A$21:$A$24,0), MATCH(R$1,'[1]2018_commission_structure-Start'!$A$21:$I$21,0)),0)</f>
        <v>0</v>
      </c>
      <c r="S195" s="26">
        <f>IF(H195&gt;L195,(H195-L195)*INDEX('[1]2018_commission_structure-Start'!$A$21:$I$24,MATCH($E195,'[1]2018_commission_structure-Start'!$A$21:$A$24,0),MATCH(S$1,'[1]2018_commission_structure-Start'!$A$21:$I$21,0)),0)</f>
        <v>0</v>
      </c>
      <c r="T195" s="28">
        <f t="shared" ref="T195:T258" si="36">SUM(O195:S195)</f>
        <v>117462.04</v>
      </c>
      <c r="U195" s="28">
        <f t="shared" ref="U195:U258" si="37">T195+F195</f>
        <v>197505.03999999998</v>
      </c>
      <c r="V195" s="28">
        <f>MIN(H195,I195)*INDEX('[1]2018_commission_structure-Start'!$A$15:$J$18,MATCH($E195,'[1]2018_commission_structure-Start'!$A$15:$A$18,0),MATCH(V$1,'[1]2018_commission_structure-Start'!$A$15:$J$15,0))</f>
        <v>112500</v>
      </c>
      <c r="W195" s="26">
        <f>IF($H195&gt;I195,MIN($H195-I195,J195-I195)*INDEX('[1]2018_commission_structure-Start'!$A$15:$J$18,MATCH($E195,'[1]2018_commission_structure-Start'!$A$15:$A$18,0),MATCH(W$1,'[1]2018_commission_structure-Start'!$A$15:$J$15,0)),0)</f>
        <v>5745.52</v>
      </c>
      <c r="X195" s="26">
        <f>IF($H195&gt;J195,MIN($H195-J195,K195-J195)*INDEX('[1]2018_commission_structure-Start'!$A$15:$J$18,MATCH($E195,'[1]2018_commission_structure-Start'!$A$15:$A$18,0),MATCH(X$1,'[1]2018_commission_structure-Start'!$A$15:$J$15,0)),0)</f>
        <v>0</v>
      </c>
      <c r="Y195" s="26">
        <f>IF($H195&gt;K195,MIN($H195-K195,L195-K195)*INDEX('[1]2018_commission_structure-Start'!$A$15:$J$18,MATCH($E195,'[1]2018_commission_structure-Start'!$A$15:$A$18,0),MATCH(Y$1,'[1]2018_commission_structure-Start'!$A$15:$J$15,0)),0)</f>
        <v>0</v>
      </c>
      <c r="Z195" s="26">
        <f>IF(H195&gt;L195,(H195-L195)*INDEX('[1]2018_commission_structure-Start'!$A$21:$I$24,MATCH($E195,'[1]2018_commission_structure-Start'!$A$21:$A$24,0),MATCH(Z$1,'[1]2018_commission_structure-Start'!$A$21:$I$21,0)),0)</f>
        <v>0</v>
      </c>
      <c r="AA195" s="28">
        <f t="shared" ref="AA195:AA258" si="38">SUM(V195:Z195)</f>
        <v>118245.52</v>
      </c>
      <c r="AB195" s="28">
        <f t="shared" ref="AB195:AB258" si="39">AA195+F195</f>
        <v>198288.52000000002</v>
      </c>
    </row>
    <row r="196" spans="1:28" x14ac:dyDescent="0.2">
      <c r="A196" s="25" t="str">
        <f t="shared" si="30"/>
        <v>Vale Lesek</v>
      </c>
      <c r="B196" s="25">
        <v>4795089876</v>
      </c>
      <c r="C196" s="25" t="s">
        <v>393</v>
      </c>
      <c r="D196" s="25" t="s">
        <v>394</v>
      </c>
      <c r="E196" s="25" t="s">
        <v>29</v>
      </c>
      <c r="F196" s="25">
        <v>74505</v>
      </c>
      <c r="G196" s="25">
        <f>COUNTIF([1]deals_closed!D:D,B196)</f>
        <v>21</v>
      </c>
      <c r="H196" s="26">
        <f>SUMIF([1]deals_closed!D:D,B196,[1]deals_closed!C:C)</f>
        <v>808131</v>
      </c>
      <c r="I196" s="26">
        <f>VLOOKUP(E196,'[1]2018_commission_structure-Start'!$A$22:$I$24,9,FALSE)</f>
        <v>600000</v>
      </c>
      <c r="J196" s="26">
        <f t="shared" si="31"/>
        <v>750000</v>
      </c>
      <c r="K196" s="26">
        <f t="shared" si="32"/>
        <v>900000</v>
      </c>
      <c r="L196" s="26">
        <f t="shared" si="33"/>
        <v>1200000</v>
      </c>
      <c r="M196" s="27">
        <f t="shared" si="34"/>
        <v>1.3468850000000001</v>
      </c>
      <c r="N196" s="25" t="str">
        <f t="shared" si="35"/>
        <v>125-150%</v>
      </c>
      <c r="O196" s="28">
        <f>MIN(H196,I196)*INDEX('[1]2018_commission_structure-Start'!$A$21:$I$24,MATCH($E196,'[1]2018_commission_structure-Start'!$A$21:$A$24,0),MATCH(O$1,'[1]2018_commission_structure-Start'!$A$21:$I$21,0))</f>
        <v>78000</v>
      </c>
      <c r="P196" s="26">
        <f>IF(H196&gt;I196,MIN(H196-I196,J196-I196)*INDEX('[1]2018_commission_structure-Start'!$A$21:$I$24,MATCH($E196,'[1]2018_commission_structure-Start'!$A$21:$A$24,0), MATCH(P$1,'[1]2018_commission_structure-Start'!$A$21:$I$21,0)),0)</f>
        <v>25500.000000000004</v>
      </c>
      <c r="Q196" s="26">
        <f>IF($H196&gt;J196,MIN($H196-J196,K196-J196)*INDEX('[1]2018_commission_structure-Start'!$A$21:$I$24,MATCH($E196,'[1]2018_commission_structure-Start'!$A$21:$A$24,0), MATCH(Q$1,'[1]2018_commission_structure-Start'!$A$21:$I$21,0)),0)</f>
        <v>12207.51</v>
      </c>
      <c r="R196" s="26">
        <f>IF($H196&gt;K196,MIN($H196-K196,L196-K196)*INDEX('[1]2018_commission_structure-Start'!$A$21:$I$24,MATCH($E196,'[1]2018_commission_structure-Start'!$A$21:$A$24,0), MATCH(R$1,'[1]2018_commission_structure-Start'!$A$21:$I$21,0)),0)</f>
        <v>0</v>
      </c>
      <c r="S196" s="26">
        <f>IF(H196&gt;L196,(H196-L196)*INDEX('[1]2018_commission_structure-Start'!$A$21:$I$24,MATCH($E196,'[1]2018_commission_structure-Start'!$A$21:$A$24,0),MATCH(S$1,'[1]2018_commission_structure-Start'!$A$21:$I$21,0)),0)</f>
        <v>0</v>
      </c>
      <c r="T196" s="28">
        <f t="shared" si="36"/>
        <v>115707.51</v>
      </c>
      <c r="U196" s="28">
        <f t="shared" si="37"/>
        <v>190212.51</v>
      </c>
      <c r="V196" s="28">
        <f>MIN(H196,I196)*INDEX('[1]2018_commission_structure-Start'!$A$15:$J$18,MATCH($E196,'[1]2018_commission_structure-Start'!$A$15:$A$18,0),MATCH(V$1,'[1]2018_commission_structure-Start'!$A$15:$J$15,0))</f>
        <v>90000</v>
      </c>
      <c r="W196" s="26">
        <f>IF($H196&gt;I196,MIN($H196-I196,J196-I196)*INDEX('[1]2018_commission_structure-Start'!$A$15:$J$18,MATCH($E196,'[1]2018_commission_structure-Start'!$A$15:$A$18,0),MATCH(W$1,'[1]2018_commission_structure-Start'!$A$15:$J$15,0)),0)</f>
        <v>27000</v>
      </c>
      <c r="X196" s="26">
        <f>IF($H196&gt;J196,MIN($H196-J196,K196-J196)*INDEX('[1]2018_commission_structure-Start'!$A$15:$J$18,MATCH($E196,'[1]2018_commission_structure-Start'!$A$15:$A$18,0),MATCH(X$1,'[1]2018_commission_structure-Start'!$A$15:$J$15,0)),0)</f>
        <v>14532.75</v>
      </c>
      <c r="Y196" s="26">
        <f>IF($H196&gt;K196,MIN($H196-K196,L196-K196)*INDEX('[1]2018_commission_structure-Start'!$A$15:$J$18,MATCH($E196,'[1]2018_commission_structure-Start'!$A$15:$A$18,0),MATCH(Y$1,'[1]2018_commission_structure-Start'!$A$15:$J$15,0)),0)</f>
        <v>0</v>
      </c>
      <c r="Z196" s="26">
        <f>IF(H196&gt;L196,(H196-L196)*INDEX('[1]2018_commission_structure-Start'!$A$21:$I$24,MATCH($E196,'[1]2018_commission_structure-Start'!$A$21:$A$24,0),MATCH(Z$1,'[1]2018_commission_structure-Start'!$A$21:$I$21,0)),0)</f>
        <v>0</v>
      </c>
      <c r="AA196" s="28">
        <f t="shared" si="38"/>
        <v>131532.75</v>
      </c>
      <c r="AB196" s="28">
        <f t="shared" si="39"/>
        <v>206037.75</v>
      </c>
    </row>
    <row r="197" spans="1:28" x14ac:dyDescent="0.2">
      <c r="A197" s="25" t="str">
        <f t="shared" si="30"/>
        <v>Gonzalo Dudson</v>
      </c>
      <c r="B197" s="25">
        <v>4029727026</v>
      </c>
      <c r="C197" s="25" t="s">
        <v>395</v>
      </c>
      <c r="D197" s="25" t="s">
        <v>396</v>
      </c>
      <c r="E197" s="25" t="s">
        <v>29</v>
      </c>
      <c r="F197" s="25">
        <v>77473</v>
      </c>
      <c r="G197" s="25">
        <f>COUNTIF([1]deals_closed!D:D,B197)</f>
        <v>21</v>
      </c>
      <c r="H197" s="26">
        <f>SUMIF([1]deals_closed!D:D,B197,[1]deals_closed!C:C)</f>
        <v>704311</v>
      </c>
      <c r="I197" s="26">
        <f>VLOOKUP(E197,'[1]2018_commission_structure-Start'!$A$22:$I$24,9,FALSE)</f>
        <v>600000</v>
      </c>
      <c r="J197" s="26">
        <f t="shared" si="31"/>
        <v>750000</v>
      </c>
      <c r="K197" s="26">
        <f t="shared" si="32"/>
        <v>900000</v>
      </c>
      <c r="L197" s="26">
        <f t="shared" si="33"/>
        <v>1200000</v>
      </c>
      <c r="M197" s="27">
        <f t="shared" si="34"/>
        <v>1.1738516666666667</v>
      </c>
      <c r="N197" s="25" t="str">
        <f t="shared" si="35"/>
        <v>100-125%</v>
      </c>
      <c r="O197" s="28">
        <f>MIN(H197,I197)*INDEX('[1]2018_commission_structure-Start'!$A$21:$I$24,MATCH($E197,'[1]2018_commission_structure-Start'!$A$21:$A$24,0),MATCH(O$1,'[1]2018_commission_structure-Start'!$A$21:$I$21,0))</f>
        <v>78000</v>
      </c>
      <c r="P197" s="26">
        <f>IF(H197&gt;I197,MIN(H197-I197,J197-I197)*INDEX('[1]2018_commission_structure-Start'!$A$21:$I$24,MATCH($E197,'[1]2018_commission_structure-Start'!$A$21:$A$24,0), MATCH(P$1,'[1]2018_commission_structure-Start'!$A$21:$I$21,0)),0)</f>
        <v>17732.870000000003</v>
      </c>
      <c r="Q197" s="26">
        <f>IF($H197&gt;J197,MIN($H197-J197,K197-J197)*INDEX('[1]2018_commission_structure-Start'!$A$21:$I$24,MATCH($E197,'[1]2018_commission_structure-Start'!$A$21:$A$24,0), MATCH(Q$1,'[1]2018_commission_structure-Start'!$A$21:$I$21,0)),0)</f>
        <v>0</v>
      </c>
      <c r="R197" s="26">
        <f>IF($H197&gt;K197,MIN($H197-K197,L197-K197)*INDEX('[1]2018_commission_structure-Start'!$A$21:$I$24,MATCH($E197,'[1]2018_commission_structure-Start'!$A$21:$A$24,0), MATCH(R$1,'[1]2018_commission_structure-Start'!$A$21:$I$21,0)),0)</f>
        <v>0</v>
      </c>
      <c r="S197" s="26">
        <f>IF(H197&gt;L197,(H197-L197)*INDEX('[1]2018_commission_structure-Start'!$A$21:$I$24,MATCH($E197,'[1]2018_commission_structure-Start'!$A$21:$A$24,0),MATCH(S$1,'[1]2018_commission_structure-Start'!$A$21:$I$21,0)),0)</f>
        <v>0</v>
      </c>
      <c r="T197" s="28">
        <f t="shared" si="36"/>
        <v>95732.87</v>
      </c>
      <c r="U197" s="28">
        <f t="shared" si="37"/>
        <v>173205.87</v>
      </c>
      <c r="V197" s="28">
        <f>MIN(H197,I197)*INDEX('[1]2018_commission_structure-Start'!$A$15:$J$18,MATCH($E197,'[1]2018_commission_structure-Start'!$A$15:$A$18,0),MATCH(V$1,'[1]2018_commission_structure-Start'!$A$15:$J$15,0))</f>
        <v>90000</v>
      </c>
      <c r="W197" s="26">
        <f>IF($H197&gt;I197,MIN($H197-I197,J197-I197)*INDEX('[1]2018_commission_structure-Start'!$A$15:$J$18,MATCH($E197,'[1]2018_commission_structure-Start'!$A$15:$A$18,0),MATCH(W$1,'[1]2018_commission_structure-Start'!$A$15:$J$15,0)),0)</f>
        <v>18775.98</v>
      </c>
      <c r="X197" s="26">
        <f>IF($H197&gt;J197,MIN($H197-J197,K197-J197)*INDEX('[1]2018_commission_structure-Start'!$A$15:$J$18,MATCH($E197,'[1]2018_commission_structure-Start'!$A$15:$A$18,0),MATCH(X$1,'[1]2018_commission_structure-Start'!$A$15:$J$15,0)),0)</f>
        <v>0</v>
      </c>
      <c r="Y197" s="26">
        <f>IF($H197&gt;K197,MIN($H197-K197,L197-K197)*INDEX('[1]2018_commission_structure-Start'!$A$15:$J$18,MATCH($E197,'[1]2018_commission_structure-Start'!$A$15:$A$18,0),MATCH(Y$1,'[1]2018_commission_structure-Start'!$A$15:$J$15,0)),0)</f>
        <v>0</v>
      </c>
      <c r="Z197" s="26">
        <f>IF(H197&gt;L197,(H197-L197)*INDEX('[1]2018_commission_structure-Start'!$A$21:$I$24,MATCH($E197,'[1]2018_commission_structure-Start'!$A$21:$A$24,0),MATCH(Z$1,'[1]2018_commission_structure-Start'!$A$21:$I$21,0)),0)</f>
        <v>0</v>
      </c>
      <c r="AA197" s="28">
        <f t="shared" si="38"/>
        <v>108775.98</v>
      </c>
      <c r="AB197" s="28">
        <f t="shared" si="39"/>
        <v>186248.97999999998</v>
      </c>
    </row>
    <row r="198" spans="1:28" x14ac:dyDescent="0.2">
      <c r="A198" s="25" t="str">
        <f t="shared" si="30"/>
        <v>Glenn Gillespie</v>
      </c>
      <c r="B198" s="25">
        <v>2670196322</v>
      </c>
      <c r="C198" s="25" t="s">
        <v>292</v>
      </c>
      <c r="D198" s="25" t="s">
        <v>397</v>
      </c>
      <c r="E198" s="25" t="s">
        <v>7</v>
      </c>
      <c r="F198" s="25">
        <v>50840</v>
      </c>
      <c r="G198" s="25">
        <f>COUNTIF([1]deals_closed!D:D,B198)</f>
        <v>24</v>
      </c>
      <c r="H198" s="26">
        <f>SUMIF([1]deals_closed!D:D,B198,[1]deals_closed!C:C)</f>
        <v>895817</v>
      </c>
      <c r="I198" s="26">
        <f>VLOOKUP(E198,'[1]2018_commission_structure-Start'!$A$22:$I$24,9,FALSE)</f>
        <v>500000</v>
      </c>
      <c r="J198" s="26">
        <f t="shared" si="31"/>
        <v>625000</v>
      </c>
      <c r="K198" s="26">
        <f t="shared" si="32"/>
        <v>750000</v>
      </c>
      <c r="L198" s="26">
        <f t="shared" si="33"/>
        <v>1000000</v>
      </c>
      <c r="M198" s="27">
        <f t="shared" si="34"/>
        <v>1.7916339999999999</v>
      </c>
      <c r="N198" s="25" t="str">
        <f t="shared" si="35"/>
        <v>150-200%</v>
      </c>
      <c r="O198" s="28">
        <f>MIN(H198,I198)*INDEX('[1]2018_commission_structure-Start'!$A$21:$I$24,MATCH($E198,'[1]2018_commission_structure-Start'!$A$21:$A$24,0),MATCH(O$1,'[1]2018_commission_structure-Start'!$A$21:$I$21,0))</f>
        <v>50000</v>
      </c>
      <c r="P198" s="26">
        <f>IF(H198&gt;I198,MIN(H198-I198,J198-I198)*INDEX('[1]2018_commission_structure-Start'!$A$21:$I$24,MATCH($E198,'[1]2018_commission_structure-Start'!$A$21:$A$24,0), MATCH(P$1,'[1]2018_commission_structure-Start'!$A$21:$I$21,0)),0)</f>
        <v>18750</v>
      </c>
      <c r="Q198" s="26">
        <f>IF($H198&gt;J198,MIN($H198-J198,K198-J198)*INDEX('[1]2018_commission_structure-Start'!$A$21:$I$24,MATCH($E198,'[1]2018_commission_structure-Start'!$A$21:$A$24,0), MATCH(Q$1,'[1]2018_commission_structure-Start'!$A$21:$I$21,0)),0)</f>
        <v>22500</v>
      </c>
      <c r="R198" s="26">
        <f>IF($H198&gt;K198,MIN($H198-K198,L198-K198)*INDEX('[1]2018_commission_structure-Start'!$A$21:$I$24,MATCH($E198,'[1]2018_commission_structure-Start'!$A$21:$A$24,0), MATCH(R$1,'[1]2018_commission_structure-Start'!$A$21:$I$21,0)),0)</f>
        <v>32079.74</v>
      </c>
      <c r="S198" s="26">
        <f>IF(H198&gt;L198,(H198-L198)*INDEX('[1]2018_commission_structure-Start'!$A$21:$I$24,MATCH($E198,'[1]2018_commission_structure-Start'!$A$21:$A$24,0),MATCH(S$1,'[1]2018_commission_structure-Start'!$A$21:$I$21,0)),0)</f>
        <v>0</v>
      </c>
      <c r="T198" s="28">
        <f t="shared" si="36"/>
        <v>123329.74</v>
      </c>
      <c r="U198" s="28">
        <f t="shared" si="37"/>
        <v>174169.74</v>
      </c>
      <c r="V198" s="28">
        <f>MIN(H198,I198)*INDEX('[1]2018_commission_structure-Start'!$A$15:$J$18,MATCH($E198,'[1]2018_commission_structure-Start'!$A$15:$A$18,0),MATCH(V$1,'[1]2018_commission_structure-Start'!$A$15:$J$15,0))</f>
        <v>60000</v>
      </c>
      <c r="W198" s="26">
        <f>IF($H198&gt;I198,MIN($H198-I198,J198-I198)*INDEX('[1]2018_commission_structure-Start'!$A$15:$J$18,MATCH($E198,'[1]2018_commission_structure-Start'!$A$15:$A$18,0),MATCH(W$1,'[1]2018_commission_structure-Start'!$A$15:$J$15,0)),0)</f>
        <v>21250</v>
      </c>
      <c r="X198" s="26">
        <f>IF($H198&gt;J198,MIN($H198-J198,K198-J198)*INDEX('[1]2018_commission_structure-Start'!$A$15:$J$18,MATCH($E198,'[1]2018_commission_structure-Start'!$A$15:$A$18,0),MATCH(X$1,'[1]2018_commission_structure-Start'!$A$15:$J$15,0)),0)</f>
        <v>25000</v>
      </c>
      <c r="Y198" s="26">
        <f>IF($H198&gt;K198,MIN($H198-K198,L198-K198)*INDEX('[1]2018_commission_structure-Start'!$A$15:$J$18,MATCH($E198,'[1]2018_commission_structure-Start'!$A$15:$A$18,0),MATCH(Y$1,'[1]2018_commission_structure-Start'!$A$15:$J$15,0)),0)</f>
        <v>32079.74</v>
      </c>
      <c r="Z198" s="26">
        <f>IF(H198&gt;L198,(H198-L198)*INDEX('[1]2018_commission_structure-Start'!$A$21:$I$24,MATCH($E198,'[1]2018_commission_structure-Start'!$A$21:$A$24,0),MATCH(Z$1,'[1]2018_commission_structure-Start'!$A$21:$I$21,0)),0)</f>
        <v>0</v>
      </c>
      <c r="AA198" s="28">
        <f t="shared" si="38"/>
        <v>138329.74</v>
      </c>
      <c r="AB198" s="28">
        <f t="shared" si="39"/>
        <v>189169.74</v>
      </c>
    </row>
    <row r="199" spans="1:28" x14ac:dyDescent="0.2">
      <c r="A199" s="25" t="str">
        <f t="shared" si="30"/>
        <v>Gris Dewsnap</v>
      </c>
      <c r="B199" s="25">
        <v>2297168497</v>
      </c>
      <c r="C199" s="25" t="s">
        <v>398</v>
      </c>
      <c r="D199" s="25" t="s">
        <v>399</v>
      </c>
      <c r="E199" s="25" t="s">
        <v>7</v>
      </c>
      <c r="F199" s="25">
        <v>52584</v>
      </c>
      <c r="G199" s="25">
        <f>COUNTIF([1]deals_closed!D:D,B199)</f>
        <v>17</v>
      </c>
      <c r="H199" s="26">
        <f>SUMIF([1]deals_closed!D:D,B199,[1]deals_closed!C:C)</f>
        <v>596801</v>
      </c>
      <c r="I199" s="26">
        <f>VLOOKUP(E199,'[1]2018_commission_structure-Start'!$A$22:$I$24,9,FALSE)</f>
        <v>500000</v>
      </c>
      <c r="J199" s="26">
        <f t="shared" si="31"/>
        <v>625000</v>
      </c>
      <c r="K199" s="26">
        <f t="shared" si="32"/>
        <v>750000</v>
      </c>
      <c r="L199" s="26">
        <f t="shared" si="33"/>
        <v>1000000</v>
      </c>
      <c r="M199" s="27">
        <f t="shared" si="34"/>
        <v>1.1936020000000001</v>
      </c>
      <c r="N199" s="25" t="str">
        <f t="shared" si="35"/>
        <v>100-125%</v>
      </c>
      <c r="O199" s="28">
        <f>MIN(H199,I199)*INDEX('[1]2018_commission_structure-Start'!$A$21:$I$24,MATCH($E199,'[1]2018_commission_structure-Start'!$A$21:$A$24,0),MATCH(O$1,'[1]2018_commission_structure-Start'!$A$21:$I$21,0))</f>
        <v>50000</v>
      </c>
      <c r="P199" s="26">
        <f>IF(H199&gt;I199,MIN(H199-I199,J199-I199)*INDEX('[1]2018_commission_structure-Start'!$A$21:$I$24,MATCH($E199,'[1]2018_commission_structure-Start'!$A$21:$A$24,0), MATCH(P$1,'[1]2018_commission_structure-Start'!$A$21:$I$21,0)),0)</f>
        <v>14520.15</v>
      </c>
      <c r="Q199" s="26">
        <f>IF($H199&gt;J199,MIN($H199-J199,K199-J199)*INDEX('[1]2018_commission_structure-Start'!$A$21:$I$24,MATCH($E199,'[1]2018_commission_structure-Start'!$A$21:$A$24,0), MATCH(Q$1,'[1]2018_commission_structure-Start'!$A$21:$I$21,0)),0)</f>
        <v>0</v>
      </c>
      <c r="R199" s="26">
        <f>IF($H199&gt;K199,MIN($H199-K199,L199-K199)*INDEX('[1]2018_commission_structure-Start'!$A$21:$I$24,MATCH($E199,'[1]2018_commission_structure-Start'!$A$21:$A$24,0), MATCH(R$1,'[1]2018_commission_structure-Start'!$A$21:$I$21,0)),0)</f>
        <v>0</v>
      </c>
      <c r="S199" s="26">
        <f>IF(H199&gt;L199,(H199-L199)*INDEX('[1]2018_commission_structure-Start'!$A$21:$I$24,MATCH($E199,'[1]2018_commission_structure-Start'!$A$21:$A$24,0),MATCH(S$1,'[1]2018_commission_structure-Start'!$A$21:$I$21,0)),0)</f>
        <v>0</v>
      </c>
      <c r="T199" s="28">
        <f t="shared" si="36"/>
        <v>64520.15</v>
      </c>
      <c r="U199" s="28">
        <f t="shared" si="37"/>
        <v>117104.15</v>
      </c>
      <c r="V199" s="28">
        <f>MIN(H199,I199)*INDEX('[1]2018_commission_structure-Start'!$A$15:$J$18,MATCH($E199,'[1]2018_commission_structure-Start'!$A$15:$A$18,0),MATCH(V$1,'[1]2018_commission_structure-Start'!$A$15:$J$15,0))</f>
        <v>60000</v>
      </c>
      <c r="W199" s="26">
        <f>IF($H199&gt;I199,MIN($H199-I199,J199-I199)*INDEX('[1]2018_commission_structure-Start'!$A$15:$J$18,MATCH($E199,'[1]2018_commission_structure-Start'!$A$15:$A$18,0),MATCH(W$1,'[1]2018_commission_structure-Start'!$A$15:$J$15,0)),0)</f>
        <v>16456.170000000002</v>
      </c>
      <c r="X199" s="26">
        <f>IF($H199&gt;J199,MIN($H199-J199,K199-J199)*INDEX('[1]2018_commission_structure-Start'!$A$15:$J$18,MATCH($E199,'[1]2018_commission_structure-Start'!$A$15:$A$18,0),MATCH(X$1,'[1]2018_commission_structure-Start'!$A$15:$J$15,0)),0)</f>
        <v>0</v>
      </c>
      <c r="Y199" s="26">
        <f>IF($H199&gt;K199,MIN($H199-K199,L199-K199)*INDEX('[1]2018_commission_structure-Start'!$A$15:$J$18,MATCH($E199,'[1]2018_commission_structure-Start'!$A$15:$A$18,0),MATCH(Y$1,'[1]2018_commission_structure-Start'!$A$15:$J$15,0)),0)</f>
        <v>0</v>
      </c>
      <c r="Z199" s="26">
        <f>IF(H199&gt;L199,(H199-L199)*INDEX('[1]2018_commission_structure-Start'!$A$21:$I$24,MATCH($E199,'[1]2018_commission_structure-Start'!$A$21:$A$24,0),MATCH(Z$1,'[1]2018_commission_structure-Start'!$A$21:$I$21,0)),0)</f>
        <v>0</v>
      </c>
      <c r="AA199" s="28">
        <f t="shared" si="38"/>
        <v>76456.17</v>
      </c>
      <c r="AB199" s="28">
        <f t="shared" si="39"/>
        <v>129040.17</v>
      </c>
    </row>
    <row r="200" spans="1:28" x14ac:dyDescent="0.2">
      <c r="A200" s="25" t="str">
        <f t="shared" si="30"/>
        <v>Izak Newbigging</v>
      </c>
      <c r="B200" s="25">
        <v>2012142672</v>
      </c>
      <c r="C200" s="25" t="s">
        <v>400</v>
      </c>
      <c r="D200" s="25" t="s">
        <v>401</v>
      </c>
      <c r="E200" s="25" t="s">
        <v>29</v>
      </c>
      <c r="F200" s="25">
        <v>55915</v>
      </c>
      <c r="G200" s="25">
        <f>COUNTIF([1]deals_closed!D:D,B200)</f>
        <v>23</v>
      </c>
      <c r="H200" s="26">
        <f>SUMIF([1]deals_closed!D:D,B200,[1]deals_closed!C:C)</f>
        <v>868613</v>
      </c>
      <c r="I200" s="26">
        <f>VLOOKUP(E200,'[1]2018_commission_structure-Start'!$A$22:$I$24,9,FALSE)</f>
        <v>600000</v>
      </c>
      <c r="J200" s="26">
        <f t="shared" si="31"/>
        <v>750000</v>
      </c>
      <c r="K200" s="26">
        <f t="shared" si="32"/>
        <v>900000</v>
      </c>
      <c r="L200" s="26">
        <f t="shared" si="33"/>
        <v>1200000</v>
      </c>
      <c r="M200" s="27">
        <f t="shared" si="34"/>
        <v>1.4476883333333332</v>
      </c>
      <c r="N200" s="25" t="str">
        <f t="shared" si="35"/>
        <v>125-150%</v>
      </c>
      <c r="O200" s="28">
        <f>MIN(H200,I200)*INDEX('[1]2018_commission_structure-Start'!$A$21:$I$24,MATCH($E200,'[1]2018_commission_structure-Start'!$A$21:$A$24,0),MATCH(O$1,'[1]2018_commission_structure-Start'!$A$21:$I$21,0))</f>
        <v>78000</v>
      </c>
      <c r="P200" s="26">
        <f>IF(H200&gt;I200,MIN(H200-I200,J200-I200)*INDEX('[1]2018_commission_structure-Start'!$A$21:$I$24,MATCH($E200,'[1]2018_commission_structure-Start'!$A$21:$A$24,0), MATCH(P$1,'[1]2018_commission_structure-Start'!$A$21:$I$21,0)),0)</f>
        <v>25500.000000000004</v>
      </c>
      <c r="Q200" s="26">
        <f>IF($H200&gt;J200,MIN($H200-J200,K200-J200)*INDEX('[1]2018_commission_structure-Start'!$A$21:$I$24,MATCH($E200,'[1]2018_commission_structure-Start'!$A$21:$A$24,0), MATCH(Q$1,'[1]2018_commission_structure-Start'!$A$21:$I$21,0)),0)</f>
        <v>24908.73</v>
      </c>
      <c r="R200" s="26">
        <f>IF($H200&gt;K200,MIN($H200-K200,L200-K200)*INDEX('[1]2018_commission_structure-Start'!$A$21:$I$24,MATCH($E200,'[1]2018_commission_structure-Start'!$A$21:$A$24,0), MATCH(R$1,'[1]2018_commission_structure-Start'!$A$21:$I$21,0)),0)</f>
        <v>0</v>
      </c>
      <c r="S200" s="26">
        <f>IF(H200&gt;L200,(H200-L200)*INDEX('[1]2018_commission_structure-Start'!$A$21:$I$24,MATCH($E200,'[1]2018_commission_structure-Start'!$A$21:$A$24,0),MATCH(S$1,'[1]2018_commission_structure-Start'!$A$21:$I$21,0)),0)</f>
        <v>0</v>
      </c>
      <c r="T200" s="28">
        <f t="shared" si="36"/>
        <v>128408.73</v>
      </c>
      <c r="U200" s="28">
        <f t="shared" si="37"/>
        <v>184323.72999999998</v>
      </c>
      <c r="V200" s="28">
        <f>MIN(H200,I200)*INDEX('[1]2018_commission_structure-Start'!$A$15:$J$18,MATCH($E200,'[1]2018_commission_structure-Start'!$A$15:$A$18,0),MATCH(V$1,'[1]2018_commission_structure-Start'!$A$15:$J$15,0))</f>
        <v>90000</v>
      </c>
      <c r="W200" s="26">
        <f>IF($H200&gt;I200,MIN($H200-I200,J200-I200)*INDEX('[1]2018_commission_structure-Start'!$A$15:$J$18,MATCH($E200,'[1]2018_commission_structure-Start'!$A$15:$A$18,0),MATCH(W$1,'[1]2018_commission_structure-Start'!$A$15:$J$15,0)),0)</f>
        <v>27000</v>
      </c>
      <c r="X200" s="26">
        <f>IF($H200&gt;J200,MIN($H200-J200,K200-J200)*INDEX('[1]2018_commission_structure-Start'!$A$15:$J$18,MATCH($E200,'[1]2018_commission_structure-Start'!$A$15:$A$18,0),MATCH(X$1,'[1]2018_commission_structure-Start'!$A$15:$J$15,0)),0)</f>
        <v>29653.25</v>
      </c>
      <c r="Y200" s="26">
        <f>IF($H200&gt;K200,MIN($H200-K200,L200-K200)*INDEX('[1]2018_commission_structure-Start'!$A$15:$J$18,MATCH($E200,'[1]2018_commission_structure-Start'!$A$15:$A$18,0),MATCH(Y$1,'[1]2018_commission_structure-Start'!$A$15:$J$15,0)),0)</f>
        <v>0</v>
      </c>
      <c r="Z200" s="26">
        <f>IF(H200&gt;L200,(H200-L200)*INDEX('[1]2018_commission_structure-Start'!$A$21:$I$24,MATCH($E200,'[1]2018_commission_structure-Start'!$A$21:$A$24,0),MATCH(Z$1,'[1]2018_commission_structure-Start'!$A$21:$I$21,0)),0)</f>
        <v>0</v>
      </c>
      <c r="AA200" s="28">
        <f t="shared" si="38"/>
        <v>146653.25</v>
      </c>
      <c r="AB200" s="28">
        <f t="shared" si="39"/>
        <v>202568.25</v>
      </c>
    </row>
    <row r="201" spans="1:28" x14ac:dyDescent="0.2">
      <c r="A201" s="25" t="str">
        <f t="shared" si="30"/>
        <v>Elsey Sanchez</v>
      </c>
      <c r="B201" s="25">
        <v>6410530811</v>
      </c>
      <c r="C201" s="25" t="s">
        <v>402</v>
      </c>
      <c r="D201" s="25" t="s">
        <v>403</v>
      </c>
      <c r="E201" s="25" t="s">
        <v>7</v>
      </c>
      <c r="F201" s="25">
        <v>37671</v>
      </c>
      <c r="G201" s="25">
        <f>COUNTIF([1]deals_closed!D:D,B201)</f>
        <v>22</v>
      </c>
      <c r="H201" s="26">
        <f>SUMIF([1]deals_closed!D:D,B201,[1]deals_closed!C:C)</f>
        <v>810883</v>
      </c>
      <c r="I201" s="26">
        <f>VLOOKUP(E201,'[1]2018_commission_structure-Start'!$A$22:$I$24,9,FALSE)</f>
        <v>500000</v>
      </c>
      <c r="J201" s="26">
        <f t="shared" si="31"/>
        <v>625000</v>
      </c>
      <c r="K201" s="26">
        <f t="shared" si="32"/>
        <v>750000</v>
      </c>
      <c r="L201" s="26">
        <f t="shared" si="33"/>
        <v>1000000</v>
      </c>
      <c r="M201" s="27">
        <f t="shared" si="34"/>
        <v>1.621766</v>
      </c>
      <c r="N201" s="25" t="str">
        <f t="shared" si="35"/>
        <v>150-200%</v>
      </c>
      <c r="O201" s="28">
        <f>MIN(H201,I201)*INDEX('[1]2018_commission_structure-Start'!$A$21:$I$24,MATCH($E201,'[1]2018_commission_structure-Start'!$A$21:$A$24,0),MATCH(O$1,'[1]2018_commission_structure-Start'!$A$21:$I$21,0))</f>
        <v>50000</v>
      </c>
      <c r="P201" s="26">
        <f>IF(H201&gt;I201,MIN(H201-I201,J201-I201)*INDEX('[1]2018_commission_structure-Start'!$A$21:$I$24,MATCH($E201,'[1]2018_commission_structure-Start'!$A$21:$A$24,0), MATCH(P$1,'[1]2018_commission_structure-Start'!$A$21:$I$21,0)),0)</f>
        <v>18750</v>
      </c>
      <c r="Q201" s="26">
        <f>IF($H201&gt;J201,MIN($H201-J201,K201-J201)*INDEX('[1]2018_commission_structure-Start'!$A$21:$I$24,MATCH($E201,'[1]2018_commission_structure-Start'!$A$21:$A$24,0), MATCH(Q$1,'[1]2018_commission_structure-Start'!$A$21:$I$21,0)),0)</f>
        <v>22500</v>
      </c>
      <c r="R201" s="26">
        <f>IF($H201&gt;K201,MIN($H201-K201,L201-K201)*INDEX('[1]2018_commission_structure-Start'!$A$21:$I$24,MATCH($E201,'[1]2018_commission_structure-Start'!$A$21:$A$24,0), MATCH(R$1,'[1]2018_commission_structure-Start'!$A$21:$I$21,0)),0)</f>
        <v>13394.26</v>
      </c>
      <c r="S201" s="26">
        <f>IF(H201&gt;L201,(H201-L201)*INDEX('[1]2018_commission_structure-Start'!$A$21:$I$24,MATCH($E201,'[1]2018_commission_structure-Start'!$A$21:$A$24,0),MATCH(S$1,'[1]2018_commission_structure-Start'!$A$21:$I$21,0)),0)</f>
        <v>0</v>
      </c>
      <c r="T201" s="28">
        <f t="shared" si="36"/>
        <v>104644.26</v>
      </c>
      <c r="U201" s="28">
        <f t="shared" si="37"/>
        <v>142315.26</v>
      </c>
      <c r="V201" s="28">
        <f>MIN(H201,I201)*INDEX('[1]2018_commission_structure-Start'!$A$15:$J$18,MATCH($E201,'[1]2018_commission_structure-Start'!$A$15:$A$18,0),MATCH(V$1,'[1]2018_commission_structure-Start'!$A$15:$J$15,0))</f>
        <v>60000</v>
      </c>
      <c r="W201" s="26">
        <f>IF($H201&gt;I201,MIN($H201-I201,J201-I201)*INDEX('[1]2018_commission_structure-Start'!$A$15:$J$18,MATCH($E201,'[1]2018_commission_structure-Start'!$A$15:$A$18,0),MATCH(W$1,'[1]2018_commission_structure-Start'!$A$15:$J$15,0)),0)</f>
        <v>21250</v>
      </c>
      <c r="X201" s="26">
        <f>IF($H201&gt;J201,MIN($H201-J201,K201-J201)*INDEX('[1]2018_commission_structure-Start'!$A$15:$J$18,MATCH($E201,'[1]2018_commission_structure-Start'!$A$15:$A$18,0),MATCH(X$1,'[1]2018_commission_structure-Start'!$A$15:$J$15,0)),0)</f>
        <v>25000</v>
      </c>
      <c r="Y201" s="26">
        <f>IF($H201&gt;K201,MIN($H201-K201,L201-K201)*INDEX('[1]2018_commission_structure-Start'!$A$15:$J$18,MATCH($E201,'[1]2018_commission_structure-Start'!$A$15:$A$18,0),MATCH(Y$1,'[1]2018_commission_structure-Start'!$A$15:$J$15,0)),0)</f>
        <v>13394.26</v>
      </c>
      <c r="Z201" s="26">
        <f>IF(H201&gt;L201,(H201-L201)*INDEX('[1]2018_commission_structure-Start'!$A$21:$I$24,MATCH($E201,'[1]2018_commission_structure-Start'!$A$21:$A$24,0),MATCH(Z$1,'[1]2018_commission_structure-Start'!$A$21:$I$21,0)),0)</f>
        <v>0</v>
      </c>
      <c r="AA201" s="28">
        <f t="shared" si="38"/>
        <v>119644.26</v>
      </c>
      <c r="AB201" s="28">
        <f t="shared" si="39"/>
        <v>157315.26</v>
      </c>
    </row>
    <row r="202" spans="1:28" x14ac:dyDescent="0.2">
      <c r="A202" s="25" t="str">
        <f t="shared" si="30"/>
        <v>Rafaela Neagle</v>
      </c>
      <c r="B202" s="25">
        <v>6183510505</v>
      </c>
      <c r="C202" s="25" t="s">
        <v>404</v>
      </c>
      <c r="D202" s="25" t="s">
        <v>405</v>
      </c>
      <c r="E202" s="25" t="s">
        <v>10</v>
      </c>
      <c r="F202" s="25">
        <v>97468</v>
      </c>
      <c r="G202" s="25">
        <f>COUNTIF([1]deals_closed!D:D,B202)</f>
        <v>32</v>
      </c>
      <c r="H202" s="26">
        <f>SUMIF([1]deals_closed!D:D,B202,[1]deals_closed!C:C)</f>
        <v>1116037</v>
      </c>
      <c r="I202" s="26">
        <f>VLOOKUP(E202,'[1]2018_commission_structure-Start'!$A$22:$I$24,9,FALSE)</f>
        <v>750000</v>
      </c>
      <c r="J202" s="26">
        <f t="shared" si="31"/>
        <v>937500</v>
      </c>
      <c r="K202" s="26">
        <f t="shared" si="32"/>
        <v>1125000</v>
      </c>
      <c r="L202" s="26">
        <f t="shared" si="33"/>
        <v>1500000</v>
      </c>
      <c r="M202" s="27">
        <f t="shared" si="34"/>
        <v>1.4880493333333333</v>
      </c>
      <c r="N202" s="25" t="str">
        <f t="shared" si="35"/>
        <v>125-150%</v>
      </c>
      <c r="O202" s="28">
        <f>MIN(H202,I202)*INDEX('[1]2018_commission_structure-Start'!$A$21:$I$24,MATCH($E202,'[1]2018_commission_structure-Start'!$A$21:$A$24,0),MATCH(O$1,'[1]2018_commission_structure-Start'!$A$21:$I$21,0))</f>
        <v>112500</v>
      </c>
      <c r="P202" s="26">
        <f>IF(H202&gt;I202,MIN(H202-I202,J202-I202)*INDEX('[1]2018_commission_structure-Start'!$A$21:$I$24,MATCH($E202,'[1]2018_commission_structure-Start'!$A$21:$A$24,0), MATCH(P$1,'[1]2018_commission_structure-Start'!$A$21:$I$21,0)),0)</f>
        <v>35625</v>
      </c>
      <c r="Q202" s="26">
        <f>IF($H202&gt;J202,MIN($H202-J202,K202-J202)*INDEX('[1]2018_commission_structure-Start'!$A$21:$I$24,MATCH($E202,'[1]2018_commission_structure-Start'!$A$21:$A$24,0), MATCH(Q$1,'[1]2018_commission_structure-Start'!$A$21:$I$21,0)),0)</f>
        <v>41063.51</v>
      </c>
      <c r="R202" s="26">
        <f>IF($H202&gt;K202,MIN($H202-K202,L202-K202)*INDEX('[1]2018_commission_structure-Start'!$A$21:$I$24,MATCH($E202,'[1]2018_commission_structure-Start'!$A$21:$A$24,0), MATCH(R$1,'[1]2018_commission_structure-Start'!$A$21:$I$21,0)),0)</f>
        <v>0</v>
      </c>
      <c r="S202" s="26">
        <f>IF(H202&gt;L202,(H202-L202)*INDEX('[1]2018_commission_structure-Start'!$A$21:$I$24,MATCH($E202,'[1]2018_commission_structure-Start'!$A$21:$A$24,0),MATCH(S$1,'[1]2018_commission_structure-Start'!$A$21:$I$21,0)),0)</f>
        <v>0</v>
      </c>
      <c r="T202" s="28">
        <f t="shared" si="36"/>
        <v>189188.51</v>
      </c>
      <c r="U202" s="28">
        <f t="shared" si="37"/>
        <v>286656.51</v>
      </c>
      <c r="V202" s="28">
        <f>MIN(H202,I202)*INDEX('[1]2018_commission_structure-Start'!$A$15:$J$18,MATCH($E202,'[1]2018_commission_structure-Start'!$A$15:$A$18,0),MATCH(V$1,'[1]2018_commission_structure-Start'!$A$15:$J$15,0))</f>
        <v>112500</v>
      </c>
      <c r="W202" s="26">
        <f>IF($H202&gt;I202,MIN($H202-I202,J202-I202)*INDEX('[1]2018_commission_structure-Start'!$A$15:$J$18,MATCH($E202,'[1]2018_commission_structure-Start'!$A$15:$A$18,0),MATCH(W$1,'[1]2018_commission_structure-Start'!$A$15:$J$15,0)),0)</f>
        <v>41250</v>
      </c>
      <c r="X202" s="26">
        <f>IF($H202&gt;J202,MIN($H202-J202,K202-J202)*INDEX('[1]2018_commission_structure-Start'!$A$15:$J$18,MATCH($E202,'[1]2018_commission_structure-Start'!$A$15:$A$18,0),MATCH(X$1,'[1]2018_commission_structure-Start'!$A$15:$J$15,0)),0)</f>
        <v>44634.25</v>
      </c>
      <c r="Y202" s="26">
        <f>IF($H202&gt;K202,MIN($H202-K202,L202-K202)*INDEX('[1]2018_commission_structure-Start'!$A$15:$J$18,MATCH($E202,'[1]2018_commission_structure-Start'!$A$15:$A$18,0),MATCH(Y$1,'[1]2018_commission_structure-Start'!$A$15:$J$15,0)),0)</f>
        <v>0</v>
      </c>
      <c r="Z202" s="26">
        <f>IF(H202&gt;L202,(H202-L202)*INDEX('[1]2018_commission_structure-Start'!$A$21:$I$24,MATCH($E202,'[1]2018_commission_structure-Start'!$A$21:$A$24,0),MATCH(Z$1,'[1]2018_commission_structure-Start'!$A$21:$I$21,0)),0)</f>
        <v>0</v>
      </c>
      <c r="AA202" s="28">
        <f t="shared" si="38"/>
        <v>198384.25</v>
      </c>
      <c r="AB202" s="28">
        <f t="shared" si="39"/>
        <v>295852.25</v>
      </c>
    </row>
    <row r="203" spans="1:28" x14ac:dyDescent="0.2">
      <c r="A203" s="25" t="str">
        <f t="shared" si="30"/>
        <v>Orel Henrie</v>
      </c>
      <c r="B203" s="25">
        <v>7707009371</v>
      </c>
      <c r="C203" s="25" t="s">
        <v>406</v>
      </c>
      <c r="D203" s="25" t="s">
        <v>407</v>
      </c>
      <c r="E203" s="25" t="s">
        <v>10</v>
      </c>
      <c r="F203" s="25">
        <v>119934</v>
      </c>
      <c r="G203" s="25">
        <f>COUNTIF([1]deals_closed!D:D,B203)</f>
        <v>16</v>
      </c>
      <c r="H203" s="26">
        <f>SUMIF([1]deals_closed!D:D,B203,[1]deals_closed!C:C)</f>
        <v>511004</v>
      </c>
      <c r="I203" s="26">
        <f>VLOOKUP(E203,'[1]2018_commission_structure-Start'!$A$22:$I$24,9,FALSE)</f>
        <v>750000</v>
      </c>
      <c r="J203" s="26">
        <f t="shared" si="31"/>
        <v>937500</v>
      </c>
      <c r="K203" s="26">
        <f t="shared" si="32"/>
        <v>1125000</v>
      </c>
      <c r="L203" s="26">
        <f t="shared" si="33"/>
        <v>1500000</v>
      </c>
      <c r="M203" s="27">
        <f t="shared" si="34"/>
        <v>0.68133866666666665</v>
      </c>
      <c r="N203" s="25" t="str">
        <f t="shared" si="35"/>
        <v>0-100%</v>
      </c>
      <c r="O203" s="28">
        <f>MIN(H203,I203)*INDEX('[1]2018_commission_structure-Start'!$A$21:$I$24,MATCH($E203,'[1]2018_commission_structure-Start'!$A$21:$A$24,0),MATCH(O$1,'[1]2018_commission_structure-Start'!$A$21:$I$21,0))</f>
        <v>76650.599999999991</v>
      </c>
      <c r="P203" s="26">
        <f>IF(H203&gt;I203,MIN(H203-I203,J203-I203)*INDEX('[1]2018_commission_structure-Start'!$A$21:$I$24,MATCH($E203,'[1]2018_commission_structure-Start'!$A$21:$A$24,0), MATCH(P$1,'[1]2018_commission_structure-Start'!$A$21:$I$21,0)),0)</f>
        <v>0</v>
      </c>
      <c r="Q203" s="26">
        <f>IF($H203&gt;J203,MIN($H203-J203,K203-J203)*INDEX('[1]2018_commission_structure-Start'!$A$21:$I$24,MATCH($E203,'[1]2018_commission_structure-Start'!$A$21:$A$24,0), MATCH(Q$1,'[1]2018_commission_structure-Start'!$A$21:$I$21,0)),0)</f>
        <v>0</v>
      </c>
      <c r="R203" s="26">
        <f>IF($H203&gt;K203,MIN($H203-K203,L203-K203)*INDEX('[1]2018_commission_structure-Start'!$A$21:$I$24,MATCH($E203,'[1]2018_commission_structure-Start'!$A$21:$A$24,0), MATCH(R$1,'[1]2018_commission_structure-Start'!$A$21:$I$21,0)),0)</f>
        <v>0</v>
      </c>
      <c r="S203" s="26">
        <f>IF(H203&gt;L203,(H203-L203)*INDEX('[1]2018_commission_structure-Start'!$A$21:$I$24,MATCH($E203,'[1]2018_commission_structure-Start'!$A$21:$A$24,0),MATCH(S$1,'[1]2018_commission_structure-Start'!$A$21:$I$21,0)),0)</f>
        <v>0</v>
      </c>
      <c r="T203" s="28">
        <f t="shared" si="36"/>
        <v>76650.599999999991</v>
      </c>
      <c r="U203" s="28">
        <f t="shared" si="37"/>
        <v>196584.59999999998</v>
      </c>
      <c r="V203" s="28">
        <f>MIN(H203,I203)*INDEX('[1]2018_commission_structure-Start'!$A$15:$J$18,MATCH($E203,'[1]2018_commission_structure-Start'!$A$15:$A$18,0),MATCH(V$1,'[1]2018_commission_structure-Start'!$A$15:$J$15,0))</f>
        <v>76650.599999999991</v>
      </c>
      <c r="W203" s="26">
        <f>IF($H203&gt;I203,MIN($H203-I203,J203-I203)*INDEX('[1]2018_commission_structure-Start'!$A$15:$J$18,MATCH($E203,'[1]2018_commission_structure-Start'!$A$15:$A$18,0),MATCH(W$1,'[1]2018_commission_structure-Start'!$A$15:$J$15,0)),0)</f>
        <v>0</v>
      </c>
      <c r="X203" s="26">
        <f>IF($H203&gt;J203,MIN($H203-J203,K203-J203)*INDEX('[1]2018_commission_structure-Start'!$A$15:$J$18,MATCH($E203,'[1]2018_commission_structure-Start'!$A$15:$A$18,0),MATCH(X$1,'[1]2018_commission_structure-Start'!$A$15:$J$15,0)),0)</f>
        <v>0</v>
      </c>
      <c r="Y203" s="26">
        <f>IF($H203&gt;K203,MIN($H203-K203,L203-K203)*INDEX('[1]2018_commission_structure-Start'!$A$15:$J$18,MATCH($E203,'[1]2018_commission_structure-Start'!$A$15:$A$18,0),MATCH(Y$1,'[1]2018_commission_structure-Start'!$A$15:$J$15,0)),0)</f>
        <v>0</v>
      </c>
      <c r="Z203" s="26">
        <f>IF(H203&gt;L203,(H203-L203)*INDEX('[1]2018_commission_structure-Start'!$A$21:$I$24,MATCH($E203,'[1]2018_commission_structure-Start'!$A$21:$A$24,0),MATCH(Z$1,'[1]2018_commission_structure-Start'!$A$21:$I$21,0)),0)</f>
        <v>0</v>
      </c>
      <c r="AA203" s="28">
        <f t="shared" si="38"/>
        <v>76650.599999999991</v>
      </c>
      <c r="AB203" s="28">
        <f t="shared" si="39"/>
        <v>196584.59999999998</v>
      </c>
    </row>
    <row r="204" spans="1:28" x14ac:dyDescent="0.2">
      <c r="A204" s="25" t="str">
        <f t="shared" si="30"/>
        <v>Farand Okie</v>
      </c>
      <c r="B204" s="25">
        <v>7865341539</v>
      </c>
      <c r="C204" s="25" t="s">
        <v>408</v>
      </c>
      <c r="D204" s="25" t="s">
        <v>409</v>
      </c>
      <c r="E204" s="25" t="s">
        <v>7</v>
      </c>
      <c r="F204" s="25">
        <v>64631</v>
      </c>
      <c r="G204" s="25">
        <f>COUNTIF([1]deals_closed!D:D,B204)</f>
        <v>13</v>
      </c>
      <c r="H204" s="26">
        <f>SUMIF([1]deals_closed!D:D,B204,[1]deals_closed!C:C)</f>
        <v>577150</v>
      </c>
      <c r="I204" s="26">
        <f>VLOOKUP(E204,'[1]2018_commission_structure-Start'!$A$22:$I$24,9,FALSE)</f>
        <v>500000</v>
      </c>
      <c r="J204" s="26">
        <f t="shared" si="31"/>
        <v>625000</v>
      </c>
      <c r="K204" s="26">
        <f t="shared" si="32"/>
        <v>750000</v>
      </c>
      <c r="L204" s="26">
        <f t="shared" si="33"/>
        <v>1000000</v>
      </c>
      <c r="M204" s="27">
        <f t="shared" si="34"/>
        <v>1.1543000000000001</v>
      </c>
      <c r="N204" s="25" t="str">
        <f t="shared" si="35"/>
        <v>100-125%</v>
      </c>
      <c r="O204" s="28">
        <f>MIN(H204,I204)*INDEX('[1]2018_commission_structure-Start'!$A$21:$I$24,MATCH($E204,'[1]2018_commission_structure-Start'!$A$21:$A$24,0),MATCH(O$1,'[1]2018_commission_structure-Start'!$A$21:$I$21,0))</f>
        <v>50000</v>
      </c>
      <c r="P204" s="26">
        <f>IF(H204&gt;I204,MIN(H204-I204,J204-I204)*INDEX('[1]2018_commission_structure-Start'!$A$21:$I$24,MATCH($E204,'[1]2018_commission_structure-Start'!$A$21:$A$24,0), MATCH(P$1,'[1]2018_commission_structure-Start'!$A$21:$I$21,0)),0)</f>
        <v>11572.5</v>
      </c>
      <c r="Q204" s="26">
        <f>IF($H204&gt;J204,MIN($H204-J204,K204-J204)*INDEX('[1]2018_commission_structure-Start'!$A$21:$I$24,MATCH($E204,'[1]2018_commission_structure-Start'!$A$21:$A$24,0), MATCH(Q$1,'[1]2018_commission_structure-Start'!$A$21:$I$21,0)),0)</f>
        <v>0</v>
      </c>
      <c r="R204" s="26">
        <f>IF($H204&gt;K204,MIN($H204-K204,L204-K204)*INDEX('[1]2018_commission_structure-Start'!$A$21:$I$24,MATCH($E204,'[1]2018_commission_structure-Start'!$A$21:$A$24,0), MATCH(R$1,'[1]2018_commission_structure-Start'!$A$21:$I$21,0)),0)</f>
        <v>0</v>
      </c>
      <c r="S204" s="26">
        <f>IF(H204&gt;L204,(H204-L204)*INDEX('[1]2018_commission_structure-Start'!$A$21:$I$24,MATCH($E204,'[1]2018_commission_structure-Start'!$A$21:$A$24,0),MATCH(S$1,'[1]2018_commission_structure-Start'!$A$21:$I$21,0)),0)</f>
        <v>0</v>
      </c>
      <c r="T204" s="28">
        <f t="shared" si="36"/>
        <v>61572.5</v>
      </c>
      <c r="U204" s="28">
        <f t="shared" si="37"/>
        <v>126203.5</v>
      </c>
      <c r="V204" s="28">
        <f>MIN(H204,I204)*INDEX('[1]2018_commission_structure-Start'!$A$15:$J$18,MATCH($E204,'[1]2018_commission_structure-Start'!$A$15:$A$18,0),MATCH(V$1,'[1]2018_commission_structure-Start'!$A$15:$J$15,0))</f>
        <v>60000</v>
      </c>
      <c r="W204" s="26">
        <f>IF($H204&gt;I204,MIN($H204-I204,J204-I204)*INDEX('[1]2018_commission_structure-Start'!$A$15:$J$18,MATCH($E204,'[1]2018_commission_structure-Start'!$A$15:$A$18,0),MATCH(W$1,'[1]2018_commission_structure-Start'!$A$15:$J$15,0)),0)</f>
        <v>13115.500000000002</v>
      </c>
      <c r="X204" s="26">
        <f>IF($H204&gt;J204,MIN($H204-J204,K204-J204)*INDEX('[1]2018_commission_structure-Start'!$A$15:$J$18,MATCH($E204,'[1]2018_commission_structure-Start'!$A$15:$A$18,0),MATCH(X$1,'[1]2018_commission_structure-Start'!$A$15:$J$15,0)),0)</f>
        <v>0</v>
      </c>
      <c r="Y204" s="26">
        <f>IF($H204&gt;K204,MIN($H204-K204,L204-K204)*INDEX('[1]2018_commission_structure-Start'!$A$15:$J$18,MATCH($E204,'[1]2018_commission_structure-Start'!$A$15:$A$18,0),MATCH(Y$1,'[1]2018_commission_structure-Start'!$A$15:$J$15,0)),0)</f>
        <v>0</v>
      </c>
      <c r="Z204" s="26">
        <f>IF(H204&gt;L204,(H204-L204)*INDEX('[1]2018_commission_structure-Start'!$A$21:$I$24,MATCH($E204,'[1]2018_commission_structure-Start'!$A$21:$A$24,0),MATCH(Z$1,'[1]2018_commission_structure-Start'!$A$21:$I$21,0)),0)</f>
        <v>0</v>
      </c>
      <c r="AA204" s="28">
        <f t="shared" si="38"/>
        <v>73115.5</v>
      </c>
      <c r="AB204" s="28">
        <f t="shared" si="39"/>
        <v>137746.5</v>
      </c>
    </row>
    <row r="205" spans="1:28" x14ac:dyDescent="0.2">
      <c r="A205" s="25" t="str">
        <f t="shared" si="30"/>
        <v>Pietrek Eborn</v>
      </c>
      <c r="B205" s="25">
        <v>8750494546</v>
      </c>
      <c r="C205" s="25" t="s">
        <v>410</v>
      </c>
      <c r="D205" s="25" t="s">
        <v>411</v>
      </c>
      <c r="E205" s="25" t="s">
        <v>29</v>
      </c>
      <c r="F205" s="25">
        <v>54058</v>
      </c>
      <c r="G205" s="25">
        <f>COUNTIF([1]deals_closed!D:D,B205)</f>
        <v>32</v>
      </c>
      <c r="H205" s="26">
        <f>SUMIF([1]deals_closed!D:D,B205,[1]deals_closed!C:C)</f>
        <v>1012954</v>
      </c>
      <c r="I205" s="26">
        <f>VLOOKUP(E205,'[1]2018_commission_structure-Start'!$A$22:$I$24,9,FALSE)</f>
        <v>600000</v>
      </c>
      <c r="J205" s="26">
        <f t="shared" si="31"/>
        <v>750000</v>
      </c>
      <c r="K205" s="26">
        <f t="shared" si="32"/>
        <v>900000</v>
      </c>
      <c r="L205" s="26">
        <f t="shared" si="33"/>
        <v>1200000</v>
      </c>
      <c r="M205" s="27">
        <f t="shared" si="34"/>
        <v>1.6882566666666667</v>
      </c>
      <c r="N205" s="25" t="str">
        <f t="shared" si="35"/>
        <v>150-200%</v>
      </c>
      <c r="O205" s="28">
        <f>MIN(H205,I205)*INDEX('[1]2018_commission_structure-Start'!$A$21:$I$24,MATCH($E205,'[1]2018_commission_structure-Start'!$A$21:$A$24,0),MATCH(O$1,'[1]2018_commission_structure-Start'!$A$21:$I$21,0))</f>
        <v>78000</v>
      </c>
      <c r="P205" s="26">
        <f>IF(H205&gt;I205,MIN(H205-I205,J205-I205)*INDEX('[1]2018_commission_structure-Start'!$A$21:$I$24,MATCH($E205,'[1]2018_commission_structure-Start'!$A$21:$A$24,0), MATCH(P$1,'[1]2018_commission_structure-Start'!$A$21:$I$21,0)),0)</f>
        <v>25500.000000000004</v>
      </c>
      <c r="Q205" s="26">
        <f>IF($H205&gt;J205,MIN($H205-J205,K205-J205)*INDEX('[1]2018_commission_structure-Start'!$A$21:$I$24,MATCH($E205,'[1]2018_commission_structure-Start'!$A$21:$A$24,0), MATCH(Q$1,'[1]2018_commission_structure-Start'!$A$21:$I$21,0)),0)</f>
        <v>31500</v>
      </c>
      <c r="R205" s="26">
        <f>IF($H205&gt;K205,MIN($H205-K205,L205-K205)*INDEX('[1]2018_commission_structure-Start'!$A$21:$I$24,MATCH($E205,'[1]2018_commission_structure-Start'!$A$21:$A$24,0), MATCH(R$1,'[1]2018_commission_structure-Start'!$A$21:$I$21,0)),0)</f>
        <v>29368.04</v>
      </c>
      <c r="S205" s="26">
        <f>IF(H205&gt;L205,(H205-L205)*INDEX('[1]2018_commission_structure-Start'!$A$21:$I$24,MATCH($E205,'[1]2018_commission_structure-Start'!$A$21:$A$24,0),MATCH(S$1,'[1]2018_commission_structure-Start'!$A$21:$I$21,0)),0)</f>
        <v>0</v>
      </c>
      <c r="T205" s="28">
        <f t="shared" si="36"/>
        <v>164368.04</v>
      </c>
      <c r="U205" s="28">
        <f t="shared" si="37"/>
        <v>218426.04</v>
      </c>
      <c r="V205" s="28">
        <f>MIN(H205,I205)*INDEX('[1]2018_commission_structure-Start'!$A$15:$J$18,MATCH($E205,'[1]2018_commission_structure-Start'!$A$15:$A$18,0),MATCH(V$1,'[1]2018_commission_structure-Start'!$A$15:$J$15,0))</f>
        <v>90000</v>
      </c>
      <c r="W205" s="26">
        <f>IF($H205&gt;I205,MIN($H205-I205,J205-I205)*INDEX('[1]2018_commission_structure-Start'!$A$15:$J$18,MATCH($E205,'[1]2018_commission_structure-Start'!$A$15:$A$18,0),MATCH(W$1,'[1]2018_commission_structure-Start'!$A$15:$J$15,0)),0)</f>
        <v>27000</v>
      </c>
      <c r="X205" s="26">
        <f>IF($H205&gt;J205,MIN($H205-J205,K205-J205)*INDEX('[1]2018_commission_structure-Start'!$A$15:$J$18,MATCH($E205,'[1]2018_commission_structure-Start'!$A$15:$A$18,0),MATCH(X$1,'[1]2018_commission_structure-Start'!$A$15:$J$15,0)),0)</f>
        <v>37500</v>
      </c>
      <c r="Y205" s="26">
        <f>IF($H205&gt;K205,MIN($H205-K205,L205-K205)*INDEX('[1]2018_commission_structure-Start'!$A$15:$J$18,MATCH($E205,'[1]2018_commission_structure-Start'!$A$15:$A$18,0),MATCH(Y$1,'[1]2018_commission_structure-Start'!$A$15:$J$15,0)),0)</f>
        <v>33886.199999999997</v>
      </c>
      <c r="Z205" s="26">
        <f>IF(H205&gt;L205,(H205-L205)*INDEX('[1]2018_commission_structure-Start'!$A$21:$I$24,MATCH($E205,'[1]2018_commission_structure-Start'!$A$21:$A$24,0),MATCH(Z$1,'[1]2018_commission_structure-Start'!$A$21:$I$21,0)),0)</f>
        <v>0</v>
      </c>
      <c r="AA205" s="28">
        <f t="shared" si="38"/>
        <v>188386.2</v>
      </c>
      <c r="AB205" s="28">
        <f t="shared" si="39"/>
        <v>242444.2</v>
      </c>
    </row>
    <row r="206" spans="1:28" x14ac:dyDescent="0.2">
      <c r="A206" s="25" t="str">
        <f t="shared" si="30"/>
        <v>Lefty Tatteshall</v>
      </c>
      <c r="B206" s="25">
        <v>4718207207</v>
      </c>
      <c r="C206" s="25" t="s">
        <v>412</v>
      </c>
      <c r="D206" s="25" t="s">
        <v>413</v>
      </c>
      <c r="E206" s="25" t="s">
        <v>29</v>
      </c>
      <c r="F206" s="25">
        <v>54302</v>
      </c>
      <c r="G206" s="25">
        <f>COUNTIF([1]deals_closed!D:D,B206)</f>
        <v>22</v>
      </c>
      <c r="H206" s="26">
        <f>SUMIF([1]deals_closed!D:D,B206,[1]deals_closed!C:C)</f>
        <v>751994</v>
      </c>
      <c r="I206" s="26">
        <f>VLOOKUP(E206,'[1]2018_commission_structure-Start'!$A$22:$I$24,9,FALSE)</f>
        <v>600000</v>
      </c>
      <c r="J206" s="26">
        <f t="shared" si="31"/>
        <v>750000</v>
      </c>
      <c r="K206" s="26">
        <f t="shared" si="32"/>
        <v>900000</v>
      </c>
      <c r="L206" s="26">
        <f t="shared" si="33"/>
        <v>1200000</v>
      </c>
      <c r="M206" s="27">
        <f t="shared" si="34"/>
        <v>1.2533233333333333</v>
      </c>
      <c r="N206" s="25" t="str">
        <f t="shared" si="35"/>
        <v>125-150%</v>
      </c>
      <c r="O206" s="28">
        <f>MIN(H206,I206)*INDEX('[1]2018_commission_structure-Start'!$A$21:$I$24,MATCH($E206,'[1]2018_commission_structure-Start'!$A$21:$A$24,0),MATCH(O$1,'[1]2018_commission_structure-Start'!$A$21:$I$21,0))</f>
        <v>78000</v>
      </c>
      <c r="P206" s="26">
        <f>IF(H206&gt;I206,MIN(H206-I206,J206-I206)*INDEX('[1]2018_commission_structure-Start'!$A$21:$I$24,MATCH($E206,'[1]2018_commission_structure-Start'!$A$21:$A$24,0), MATCH(P$1,'[1]2018_commission_structure-Start'!$A$21:$I$21,0)),0)</f>
        <v>25500.000000000004</v>
      </c>
      <c r="Q206" s="26">
        <f>IF($H206&gt;J206,MIN($H206-J206,K206-J206)*INDEX('[1]2018_commission_structure-Start'!$A$21:$I$24,MATCH($E206,'[1]2018_commission_structure-Start'!$A$21:$A$24,0), MATCH(Q$1,'[1]2018_commission_structure-Start'!$A$21:$I$21,0)),0)</f>
        <v>418.74</v>
      </c>
      <c r="R206" s="26">
        <f>IF($H206&gt;K206,MIN($H206-K206,L206-K206)*INDEX('[1]2018_commission_structure-Start'!$A$21:$I$24,MATCH($E206,'[1]2018_commission_structure-Start'!$A$21:$A$24,0), MATCH(R$1,'[1]2018_commission_structure-Start'!$A$21:$I$21,0)),0)</f>
        <v>0</v>
      </c>
      <c r="S206" s="26">
        <f>IF(H206&gt;L206,(H206-L206)*INDEX('[1]2018_commission_structure-Start'!$A$21:$I$24,MATCH($E206,'[1]2018_commission_structure-Start'!$A$21:$A$24,0),MATCH(S$1,'[1]2018_commission_structure-Start'!$A$21:$I$21,0)),0)</f>
        <v>0</v>
      </c>
      <c r="T206" s="28">
        <f t="shared" si="36"/>
        <v>103918.74</v>
      </c>
      <c r="U206" s="28">
        <f t="shared" si="37"/>
        <v>158220.74</v>
      </c>
      <c r="V206" s="28">
        <f>MIN(H206,I206)*INDEX('[1]2018_commission_structure-Start'!$A$15:$J$18,MATCH($E206,'[1]2018_commission_structure-Start'!$A$15:$A$18,0),MATCH(V$1,'[1]2018_commission_structure-Start'!$A$15:$J$15,0))</f>
        <v>90000</v>
      </c>
      <c r="W206" s="26">
        <f>IF($H206&gt;I206,MIN($H206-I206,J206-I206)*INDEX('[1]2018_commission_structure-Start'!$A$15:$J$18,MATCH($E206,'[1]2018_commission_structure-Start'!$A$15:$A$18,0),MATCH(W$1,'[1]2018_commission_structure-Start'!$A$15:$J$15,0)),0)</f>
        <v>27000</v>
      </c>
      <c r="X206" s="26">
        <f>IF($H206&gt;J206,MIN($H206-J206,K206-J206)*INDEX('[1]2018_commission_structure-Start'!$A$15:$J$18,MATCH($E206,'[1]2018_commission_structure-Start'!$A$15:$A$18,0),MATCH(X$1,'[1]2018_commission_structure-Start'!$A$15:$J$15,0)),0)</f>
        <v>498.5</v>
      </c>
      <c r="Y206" s="26">
        <f>IF($H206&gt;K206,MIN($H206-K206,L206-K206)*INDEX('[1]2018_commission_structure-Start'!$A$15:$J$18,MATCH($E206,'[1]2018_commission_structure-Start'!$A$15:$A$18,0),MATCH(Y$1,'[1]2018_commission_structure-Start'!$A$15:$J$15,0)),0)</f>
        <v>0</v>
      </c>
      <c r="Z206" s="26">
        <f>IF(H206&gt;L206,(H206-L206)*INDEX('[1]2018_commission_structure-Start'!$A$21:$I$24,MATCH($E206,'[1]2018_commission_structure-Start'!$A$21:$A$24,0),MATCH(Z$1,'[1]2018_commission_structure-Start'!$A$21:$I$21,0)),0)</f>
        <v>0</v>
      </c>
      <c r="AA206" s="28">
        <f t="shared" si="38"/>
        <v>117498.5</v>
      </c>
      <c r="AB206" s="28">
        <f t="shared" si="39"/>
        <v>171800.5</v>
      </c>
    </row>
    <row r="207" spans="1:28" x14ac:dyDescent="0.2">
      <c r="A207" s="25" t="str">
        <f t="shared" si="30"/>
        <v>Horton Stretton</v>
      </c>
      <c r="B207" s="25">
        <v>6235447353</v>
      </c>
      <c r="C207" s="25" t="s">
        <v>414</v>
      </c>
      <c r="D207" s="25" t="s">
        <v>415</v>
      </c>
      <c r="E207" s="25" t="s">
        <v>7</v>
      </c>
      <c r="F207" s="25">
        <v>35661</v>
      </c>
      <c r="G207" s="25">
        <f>COUNTIF([1]deals_closed!D:D,B207)</f>
        <v>24</v>
      </c>
      <c r="H207" s="26">
        <f>SUMIF([1]deals_closed!D:D,B207,[1]deals_closed!C:C)</f>
        <v>898865</v>
      </c>
      <c r="I207" s="26">
        <f>VLOOKUP(E207,'[1]2018_commission_structure-Start'!$A$22:$I$24,9,FALSE)</f>
        <v>500000</v>
      </c>
      <c r="J207" s="26">
        <f t="shared" si="31"/>
        <v>625000</v>
      </c>
      <c r="K207" s="26">
        <f t="shared" si="32"/>
        <v>750000</v>
      </c>
      <c r="L207" s="26">
        <f t="shared" si="33"/>
        <v>1000000</v>
      </c>
      <c r="M207" s="27">
        <f t="shared" si="34"/>
        <v>1.7977300000000001</v>
      </c>
      <c r="N207" s="25" t="str">
        <f t="shared" si="35"/>
        <v>150-200%</v>
      </c>
      <c r="O207" s="28">
        <f>MIN(H207,I207)*INDEX('[1]2018_commission_structure-Start'!$A$21:$I$24,MATCH($E207,'[1]2018_commission_structure-Start'!$A$21:$A$24,0),MATCH(O$1,'[1]2018_commission_structure-Start'!$A$21:$I$21,0))</f>
        <v>50000</v>
      </c>
      <c r="P207" s="26">
        <f>IF(H207&gt;I207,MIN(H207-I207,J207-I207)*INDEX('[1]2018_commission_structure-Start'!$A$21:$I$24,MATCH($E207,'[1]2018_commission_structure-Start'!$A$21:$A$24,0), MATCH(P$1,'[1]2018_commission_structure-Start'!$A$21:$I$21,0)),0)</f>
        <v>18750</v>
      </c>
      <c r="Q207" s="26">
        <f>IF($H207&gt;J207,MIN($H207-J207,K207-J207)*INDEX('[1]2018_commission_structure-Start'!$A$21:$I$24,MATCH($E207,'[1]2018_commission_structure-Start'!$A$21:$A$24,0), MATCH(Q$1,'[1]2018_commission_structure-Start'!$A$21:$I$21,0)),0)</f>
        <v>22500</v>
      </c>
      <c r="R207" s="26">
        <f>IF($H207&gt;K207,MIN($H207-K207,L207-K207)*INDEX('[1]2018_commission_structure-Start'!$A$21:$I$24,MATCH($E207,'[1]2018_commission_structure-Start'!$A$21:$A$24,0), MATCH(R$1,'[1]2018_commission_structure-Start'!$A$21:$I$21,0)),0)</f>
        <v>32750.3</v>
      </c>
      <c r="S207" s="26">
        <f>IF(H207&gt;L207,(H207-L207)*INDEX('[1]2018_commission_structure-Start'!$A$21:$I$24,MATCH($E207,'[1]2018_commission_structure-Start'!$A$21:$A$24,0),MATCH(S$1,'[1]2018_commission_structure-Start'!$A$21:$I$21,0)),0)</f>
        <v>0</v>
      </c>
      <c r="T207" s="28">
        <f t="shared" si="36"/>
        <v>124000.3</v>
      </c>
      <c r="U207" s="28">
        <f t="shared" si="37"/>
        <v>159661.29999999999</v>
      </c>
      <c r="V207" s="28">
        <f>MIN(H207,I207)*INDEX('[1]2018_commission_structure-Start'!$A$15:$J$18,MATCH($E207,'[1]2018_commission_structure-Start'!$A$15:$A$18,0),MATCH(V$1,'[1]2018_commission_structure-Start'!$A$15:$J$15,0))</f>
        <v>60000</v>
      </c>
      <c r="W207" s="26">
        <f>IF($H207&gt;I207,MIN($H207-I207,J207-I207)*INDEX('[1]2018_commission_structure-Start'!$A$15:$J$18,MATCH($E207,'[1]2018_commission_structure-Start'!$A$15:$A$18,0),MATCH(W$1,'[1]2018_commission_structure-Start'!$A$15:$J$15,0)),0)</f>
        <v>21250</v>
      </c>
      <c r="X207" s="26">
        <f>IF($H207&gt;J207,MIN($H207-J207,K207-J207)*INDEX('[1]2018_commission_structure-Start'!$A$15:$J$18,MATCH($E207,'[1]2018_commission_structure-Start'!$A$15:$A$18,0),MATCH(X$1,'[1]2018_commission_structure-Start'!$A$15:$J$15,0)),0)</f>
        <v>25000</v>
      </c>
      <c r="Y207" s="26">
        <f>IF($H207&gt;K207,MIN($H207-K207,L207-K207)*INDEX('[1]2018_commission_structure-Start'!$A$15:$J$18,MATCH($E207,'[1]2018_commission_structure-Start'!$A$15:$A$18,0),MATCH(Y$1,'[1]2018_commission_structure-Start'!$A$15:$J$15,0)),0)</f>
        <v>32750.3</v>
      </c>
      <c r="Z207" s="26">
        <f>IF(H207&gt;L207,(H207-L207)*INDEX('[1]2018_commission_structure-Start'!$A$21:$I$24,MATCH($E207,'[1]2018_commission_structure-Start'!$A$21:$A$24,0),MATCH(Z$1,'[1]2018_commission_structure-Start'!$A$21:$I$21,0)),0)</f>
        <v>0</v>
      </c>
      <c r="AA207" s="28">
        <f t="shared" si="38"/>
        <v>139000.29999999999</v>
      </c>
      <c r="AB207" s="28">
        <f t="shared" si="39"/>
        <v>174661.3</v>
      </c>
    </row>
    <row r="208" spans="1:28" x14ac:dyDescent="0.2">
      <c r="A208" s="25" t="str">
        <f t="shared" si="30"/>
        <v>Gale Batchelder</v>
      </c>
      <c r="B208" s="25">
        <v>6436551115</v>
      </c>
      <c r="C208" s="25" t="s">
        <v>416</v>
      </c>
      <c r="D208" s="25" t="s">
        <v>417</v>
      </c>
      <c r="E208" s="25" t="s">
        <v>7</v>
      </c>
      <c r="F208" s="25">
        <v>38918</v>
      </c>
      <c r="G208" s="25">
        <f>COUNTIF([1]deals_closed!D:D,B208)</f>
        <v>14</v>
      </c>
      <c r="H208" s="26">
        <f>SUMIF([1]deals_closed!D:D,B208,[1]deals_closed!C:C)</f>
        <v>433083</v>
      </c>
      <c r="I208" s="26">
        <f>VLOOKUP(E208,'[1]2018_commission_structure-Start'!$A$22:$I$24,9,FALSE)</f>
        <v>500000</v>
      </c>
      <c r="J208" s="26">
        <f t="shared" si="31"/>
        <v>625000</v>
      </c>
      <c r="K208" s="26">
        <f t="shared" si="32"/>
        <v>750000</v>
      </c>
      <c r="L208" s="26">
        <f t="shared" si="33"/>
        <v>1000000</v>
      </c>
      <c r="M208" s="27">
        <f t="shared" si="34"/>
        <v>0.86616599999999999</v>
      </c>
      <c r="N208" s="25" t="str">
        <f t="shared" si="35"/>
        <v>0-100%</v>
      </c>
      <c r="O208" s="28">
        <f>MIN(H208,I208)*INDEX('[1]2018_commission_structure-Start'!$A$21:$I$24,MATCH($E208,'[1]2018_commission_structure-Start'!$A$21:$A$24,0),MATCH(O$1,'[1]2018_commission_structure-Start'!$A$21:$I$21,0))</f>
        <v>43308.3</v>
      </c>
      <c r="P208" s="26">
        <f>IF(H208&gt;I208,MIN(H208-I208,J208-I208)*INDEX('[1]2018_commission_structure-Start'!$A$21:$I$24,MATCH($E208,'[1]2018_commission_structure-Start'!$A$21:$A$24,0), MATCH(P$1,'[1]2018_commission_structure-Start'!$A$21:$I$21,0)),0)</f>
        <v>0</v>
      </c>
      <c r="Q208" s="26">
        <f>IF($H208&gt;J208,MIN($H208-J208,K208-J208)*INDEX('[1]2018_commission_structure-Start'!$A$21:$I$24,MATCH($E208,'[1]2018_commission_structure-Start'!$A$21:$A$24,0), MATCH(Q$1,'[1]2018_commission_structure-Start'!$A$21:$I$21,0)),0)</f>
        <v>0</v>
      </c>
      <c r="R208" s="26">
        <f>IF($H208&gt;K208,MIN($H208-K208,L208-K208)*INDEX('[1]2018_commission_structure-Start'!$A$21:$I$24,MATCH($E208,'[1]2018_commission_structure-Start'!$A$21:$A$24,0), MATCH(R$1,'[1]2018_commission_structure-Start'!$A$21:$I$21,0)),0)</f>
        <v>0</v>
      </c>
      <c r="S208" s="26">
        <f>IF(H208&gt;L208,(H208-L208)*INDEX('[1]2018_commission_structure-Start'!$A$21:$I$24,MATCH($E208,'[1]2018_commission_structure-Start'!$A$21:$A$24,0),MATCH(S$1,'[1]2018_commission_structure-Start'!$A$21:$I$21,0)),0)</f>
        <v>0</v>
      </c>
      <c r="T208" s="28">
        <f t="shared" si="36"/>
        <v>43308.3</v>
      </c>
      <c r="U208" s="28">
        <f t="shared" si="37"/>
        <v>82226.3</v>
      </c>
      <c r="V208" s="28">
        <f>MIN(H208,I208)*INDEX('[1]2018_commission_structure-Start'!$A$15:$J$18,MATCH($E208,'[1]2018_commission_structure-Start'!$A$15:$A$18,0),MATCH(V$1,'[1]2018_commission_structure-Start'!$A$15:$J$15,0))</f>
        <v>51969.96</v>
      </c>
      <c r="W208" s="26">
        <f>IF($H208&gt;I208,MIN($H208-I208,J208-I208)*INDEX('[1]2018_commission_structure-Start'!$A$15:$J$18,MATCH($E208,'[1]2018_commission_structure-Start'!$A$15:$A$18,0),MATCH(W$1,'[1]2018_commission_structure-Start'!$A$15:$J$15,0)),0)</f>
        <v>0</v>
      </c>
      <c r="X208" s="26">
        <f>IF($H208&gt;J208,MIN($H208-J208,K208-J208)*INDEX('[1]2018_commission_structure-Start'!$A$15:$J$18,MATCH($E208,'[1]2018_commission_structure-Start'!$A$15:$A$18,0),MATCH(X$1,'[1]2018_commission_structure-Start'!$A$15:$J$15,0)),0)</f>
        <v>0</v>
      </c>
      <c r="Y208" s="26">
        <f>IF($H208&gt;K208,MIN($H208-K208,L208-K208)*INDEX('[1]2018_commission_structure-Start'!$A$15:$J$18,MATCH($E208,'[1]2018_commission_structure-Start'!$A$15:$A$18,0),MATCH(Y$1,'[1]2018_commission_structure-Start'!$A$15:$J$15,0)),0)</f>
        <v>0</v>
      </c>
      <c r="Z208" s="26">
        <f>IF(H208&gt;L208,(H208-L208)*INDEX('[1]2018_commission_structure-Start'!$A$21:$I$24,MATCH($E208,'[1]2018_commission_structure-Start'!$A$21:$A$24,0),MATCH(Z$1,'[1]2018_commission_structure-Start'!$A$21:$I$21,0)),0)</f>
        <v>0</v>
      </c>
      <c r="AA208" s="28">
        <f t="shared" si="38"/>
        <v>51969.96</v>
      </c>
      <c r="AB208" s="28">
        <f t="shared" si="39"/>
        <v>90887.959999999992</v>
      </c>
    </row>
    <row r="209" spans="1:28" x14ac:dyDescent="0.2">
      <c r="A209" s="25" t="str">
        <f t="shared" si="30"/>
        <v>Hynda Smee</v>
      </c>
      <c r="B209" s="25">
        <v>1472093461</v>
      </c>
      <c r="C209" s="25" t="s">
        <v>418</v>
      </c>
      <c r="D209" s="25" t="s">
        <v>419</v>
      </c>
      <c r="E209" s="25" t="s">
        <v>29</v>
      </c>
      <c r="F209" s="25">
        <v>72605</v>
      </c>
      <c r="G209" s="25">
        <f>COUNTIF([1]deals_closed!D:D,B209)</f>
        <v>25</v>
      </c>
      <c r="H209" s="26">
        <f>SUMIF([1]deals_closed!D:D,B209,[1]deals_closed!C:C)</f>
        <v>878309</v>
      </c>
      <c r="I209" s="26">
        <f>VLOOKUP(E209,'[1]2018_commission_structure-Start'!$A$22:$I$24,9,FALSE)</f>
        <v>600000</v>
      </c>
      <c r="J209" s="26">
        <f t="shared" si="31"/>
        <v>750000</v>
      </c>
      <c r="K209" s="26">
        <f t="shared" si="32"/>
        <v>900000</v>
      </c>
      <c r="L209" s="26">
        <f t="shared" si="33"/>
        <v>1200000</v>
      </c>
      <c r="M209" s="27">
        <f t="shared" si="34"/>
        <v>1.4638483333333334</v>
      </c>
      <c r="N209" s="25" t="str">
        <f t="shared" si="35"/>
        <v>125-150%</v>
      </c>
      <c r="O209" s="28">
        <f>MIN(H209,I209)*INDEX('[1]2018_commission_structure-Start'!$A$21:$I$24,MATCH($E209,'[1]2018_commission_structure-Start'!$A$21:$A$24,0),MATCH(O$1,'[1]2018_commission_structure-Start'!$A$21:$I$21,0))</f>
        <v>78000</v>
      </c>
      <c r="P209" s="26">
        <f>IF(H209&gt;I209,MIN(H209-I209,J209-I209)*INDEX('[1]2018_commission_structure-Start'!$A$21:$I$24,MATCH($E209,'[1]2018_commission_structure-Start'!$A$21:$A$24,0), MATCH(P$1,'[1]2018_commission_structure-Start'!$A$21:$I$21,0)),0)</f>
        <v>25500.000000000004</v>
      </c>
      <c r="Q209" s="26">
        <f>IF($H209&gt;J209,MIN($H209-J209,K209-J209)*INDEX('[1]2018_commission_structure-Start'!$A$21:$I$24,MATCH($E209,'[1]2018_commission_structure-Start'!$A$21:$A$24,0), MATCH(Q$1,'[1]2018_commission_structure-Start'!$A$21:$I$21,0)),0)</f>
        <v>26944.89</v>
      </c>
      <c r="R209" s="26">
        <f>IF($H209&gt;K209,MIN($H209-K209,L209-K209)*INDEX('[1]2018_commission_structure-Start'!$A$21:$I$24,MATCH($E209,'[1]2018_commission_structure-Start'!$A$21:$A$24,0), MATCH(R$1,'[1]2018_commission_structure-Start'!$A$21:$I$21,0)),0)</f>
        <v>0</v>
      </c>
      <c r="S209" s="26">
        <f>IF(H209&gt;L209,(H209-L209)*INDEX('[1]2018_commission_structure-Start'!$A$21:$I$24,MATCH($E209,'[1]2018_commission_structure-Start'!$A$21:$A$24,0),MATCH(S$1,'[1]2018_commission_structure-Start'!$A$21:$I$21,0)),0)</f>
        <v>0</v>
      </c>
      <c r="T209" s="28">
        <f t="shared" si="36"/>
        <v>130444.89</v>
      </c>
      <c r="U209" s="28">
        <f t="shared" si="37"/>
        <v>203049.89</v>
      </c>
      <c r="V209" s="28">
        <f>MIN(H209,I209)*INDEX('[1]2018_commission_structure-Start'!$A$15:$J$18,MATCH($E209,'[1]2018_commission_structure-Start'!$A$15:$A$18,0),MATCH(V$1,'[1]2018_commission_structure-Start'!$A$15:$J$15,0))</f>
        <v>90000</v>
      </c>
      <c r="W209" s="26">
        <f>IF($H209&gt;I209,MIN($H209-I209,J209-I209)*INDEX('[1]2018_commission_structure-Start'!$A$15:$J$18,MATCH($E209,'[1]2018_commission_structure-Start'!$A$15:$A$18,0),MATCH(W$1,'[1]2018_commission_structure-Start'!$A$15:$J$15,0)),0)</f>
        <v>27000</v>
      </c>
      <c r="X209" s="26">
        <f>IF($H209&gt;J209,MIN($H209-J209,K209-J209)*INDEX('[1]2018_commission_structure-Start'!$A$15:$J$18,MATCH($E209,'[1]2018_commission_structure-Start'!$A$15:$A$18,0),MATCH(X$1,'[1]2018_commission_structure-Start'!$A$15:$J$15,0)),0)</f>
        <v>32077.25</v>
      </c>
      <c r="Y209" s="26">
        <f>IF($H209&gt;K209,MIN($H209-K209,L209-K209)*INDEX('[1]2018_commission_structure-Start'!$A$15:$J$18,MATCH($E209,'[1]2018_commission_structure-Start'!$A$15:$A$18,0),MATCH(Y$1,'[1]2018_commission_structure-Start'!$A$15:$J$15,0)),0)</f>
        <v>0</v>
      </c>
      <c r="Z209" s="26">
        <f>IF(H209&gt;L209,(H209-L209)*INDEX('[1]2018_commission_structure-Start'!$A$21:$I$24,MATCH($E209,'[1]2018_commission_structure-Start'!$A$21:$A$24,0),MATCH(Z$1,'[1]2018_commission_structure-Start'!$A$21:$I$21,0)),0)</f>
        <v>0</v>
      </c>
      <c r="AA209" s="28">
        <f t="shared" si="38"/>
        <v>149077.25</v>
      </c>
      <c r="AB209" s="28">
        <f t="shared" si="39"/>
        <v>221682.25</v>
      </c>
    </row>
    <row r="210" spans="1:28" x14ac:dyDescent="0.2">
      <c r="A210" s="25" t="str">
        <f t="shared" si="30"/>
        <v>Kial Cuchey</v>
      </c>
      <c r="B210" s="25">
        <v>8864419241</v>
      </c>
      <c r="C210" s="25" t="s">
        <v>420</v>
      </c>
      <c r="D210" s="25" t="s">
        <v>421</v>
      </c>
      <c r="E210" s="25" t="s">
        <v>29</v>
      </c>
      <c r="F210" s="25">
        <v>69764</v>
      </c>
      <c r="G210" s="25">
        <f>COUNTIF([1]deals_closed!D:D,B210)</f>
        <v>22</v>
      </c>
      <c r="H210" s="26">
        <f>SUMIF([1]deals_closed!D:D,B210,[1]deals_closed!C:C)</f>
        <v>783210</v>
      </c>
      <c r="I210" s="26">
        <f>VLOOKUP(E210,'[1]2018_commission_structure-Start'!$A$22:$I$24,9,FALSE)</f>
        <v>600000</v>
      </c>
      <c r="J210" s="26">
        <f t="shared" si="31"/>
        <v>750000</v>
      </c>
      <c r="K210" s="26">
        <f t="shared" si="32"/>
        <v>900000</v>
      </c>
      <c r="L210" s="26">
        <f t="shared" si="33"/>
        <v>1200000</v>
      </c>
      <c r="M210" s="27">
        <f t="shared" si="34"/>
        <v>1.30535</v>
      </c>
      <c r="N210" s="25" t="str">
        <f t="shared" si="35"/>
        <v>125-150%</v>
      </c>
      <c r="O210" s="28">
        <f>MIN(H210,I210)*INDEX('[1]2018_commission_structure-Start'!$A$21:$I$24,MATCH($E210,'[1]2018_commission_structure-Start'!$A$21:$A$24,0),MATCH(O$1,'[1]2018_commission_structure-Start'!$A$21:$I$21,0))</f>
        <v>78000</v>
      </c>
      <c r="P210" s="26">
        <f>IF(H210&gt;I210,MIN(H210-I210,J210-I210)*INDEX('[1]2018_commission_structure-Start'!$A$21:$I$24,MATCH($E210,'[1]2018_commission_structure-Start'!$A$21:$A$24,0), MATCH(P$1,'[1]2018_commission_structure-Start'!$A$21:$I$21,0)),0)</f>
        <v>25500.000000000004</v>
      </c>
      <c r="Q210" s="26">
        <f>IF($H210&gt;J210,MIN($H210-J210,K210-J210)*INDEX('[1]2018_commission_structure-Start'!$A$21:$I$24,MATCH($E210,'[1]2018_commission_structure-Start'!$A$21:$A$24,0), MATCH(Q$1,'[1]2018_commission_structure-Start'!$A$21:$I$21,0)),0)</f>
        <v>6974.0999999999995</v>
      </c>
      <c r="R210" s="26">
        <f>IF($H210&gt;K210,MIN($H210-K210,L210-K210)*INDEX('[1]2018_commission_structure-Start'!$A$21:$I$24,MATCH($E210,'[1]2018_commission_structure-Start'!$A$21:$A$24,0), MATCH(R$1,'[1]2018_commission_structure-Start'!$A$21:$I$21,0)),0)</f>
        <v>0</v>
      </c>
      <c r="S210" s="26">
        <f>IF(H210&gt;L210,(H210-L210)*INDEX('[1]2018_commission_structure-Start'!$A$21:$I$24,MATCH($E210,'[1]2018_commission_structure-Start'!$A$21:$A$24,0),MATCH(S$1,'[1]2018_commission_structure-Start'!$A$21:$I$21,0)),0)</f>
        <v>0</v>
      </c>
      <c r="T210" s="28">
        <f t="shared" si="36"/>
        <v>110474.1</v>
      </c>
      <c r="U210" s="28">
        <f t="shared" si="37"/>
        <v>180238.1</v>
      </c>
      <c r="V210" s="28">
        <f>MIN(H210,I210)*INDEX('[1]2018_commission_structure-Start'!$A$15:$J$18,MATCH($E210,'[1]2018_commission_structure-Start'!$A$15:$A$18,0),MATCH(V$1,'[1]2018_commission_structure-Start'!$A$15:$J$15,0))</f>
        <v>90000</v>
      </c>
      <c r="W210" s="26">
        <f>IF($H210&gt;I210,MIN($H210-I210,J210-I210)*INDEX('[1]2018_commission_structure-Start'!$A$15:$J$18,MATCH($E210,'[1]2018_commission_structure-Start'!$A$15:$A$18,0),MATCH(W$1,'[1]2018_commission_structure-Start'!$A$15:$J$15,0)),0)</f>
        <v>27000</v>
      </c>
      <c r="X210" s="26">
        <f>IF($H210&gt;J210,MIN($H210-J210,K210-J210)*INDEX('[1]2018_commission_structure-Start'!$A$15:$J$18,MATCH($E210,'[1]2018_commission_structure-Start'!$A$15:$A$18,0),MATCH(X$1,'[1]2018_commission_structure-Start'!$A$15:$J$15,0)),0)</f>
        <v>8302.5</v>
      </c>
      <c r="Y210" s="26">
        <f>IF($H210&gt;K210,MIN($H210-K210,L210-K210)*INDEX('[1]2018_commission_structure-Start'!$A$15:$J$18,MATCH($E210,'[1]2018_commission_structure-Start'!$A$15:$A$18,0),MATCH(Y$1,'[1]2018_commission_structure-Start'!$A$15:$J$15,0)),0)</f>
        <v>0</v>
      </c>
      <c r="Z210" s="26">
        <f>IF(H210&gt;L210,(H210-L210)*INDEX('[1]2018_commission_structure-Start'!$A$21:$I$24,MATCH($E210,'[1]2018_commission_structure-Start'!$A$21:$A$24,0),MATCH(Z$1,'[1]2018_commission_structure-Start'!$A$21:$I$21,0)),0)</f>
        <v>0</v>
      </c>
      <c r="AA210" s="28">
        <f t="shared" si="38"/>
        <v>125302.5</v>
      </c>
      <c r="AB210" s="28">
        <f t="shared" si="39"/>
        <v>195066.5</v>
      </c>
    </row>
    <row r="211" spans="1:28" x14ac:dyDescent="0.2">
      <c r="A211" s="25" t="str">
        <f t="shared" si="30"/>
        <v>Standford Searight</v>
      </c>
      <c r="B211" s="25">
        <v>896700143</v>
      </c>
      <c r="C211" s="25" t="s">
        <v>422</v>
      </c>
      <c r="D211" s="25" t="s">
        <v>423</v>
      </c>
      <c r="E211" s="25" t="s">
        <v>29</v>
      </c>
      <c r="F211" s="25">
        <v>77407</v>
      </c>
      <c r="G211" s="25">
        <f>COUNTIF([1]deals_closed!D:D,B211)</f>
        <v>10</v>
      </c>
      <c r="H211" s="26">
        <f>SUMIF([1]deals_closed!D:D,B211,[1]deals_closed!C:C)</f>
        <v>329258</v>
      </c>
      <c r="I211" s="26">
        <f>VLOOKUP(E211,'[1]2018_commission_structure-Start'!$A$22:$I$24,9,FALSE)</f>
        <v>600000</v>
      </c>
      <c r="J211" s="26">
        <f t="shared" si="31"/>
        <v>750000</v>
      </c>
      <c r="K211" s="26">
        <f t="shared" si="32"/>
        <v>900000</v>
      </c>
      <c r="L211" s="26">
        <f t="shared" si="33"/>
        <v>1200000</v>
      </c>
      <c r="M211" s="27">
        <f t="shared" si="34"/>
        <v>0.54876333333333338</v>
      </c>
      <c r="N211" s="25" t="str">
        <f t="shared" si="35"/>
        <v>0-100%</v>
      </c>
      <c r="O211" s="28">
        <f>MIN(H211,I211)*INDEX('[1]2018_commission_structure-Start'!$A$21:$I$24,MATCH($E211,'[1]2018_commission_structure-Start'!$A$21:$A$24,0),MATCH(O$1,'[1]2018_commission_structure-Start'!$A$21:$I$21,0))</f>
        <v>42803.54</v>
      </c>
      <c r="P211" s="26">
        <f>IF(H211&gt;I211,MIN(H211-I211,J211-I211)*INDEX('[1]2018_commission_structure-Start'!$A$21:$I$24,MATCH($E211,'[1]2018_commission_structure-Start'!$A$21:$A$24,0), MATCH(P$1,'[1]2018_commission_structure-Start'!$A$21:$I$21,0)),0)</f>
        <v>0</v>
      </c>
      <c r="Q211" s="26">
        <f>IF($H211&gt;J211,MIN($H211-J211,K211-J211)*INDEX('[1]2018_commission_structure-Start'!$A$21:$I$24,MATCH($E211,'[1]2018_commission_structure-Start'!$A$21:$A$24,0), MATCH(Q$1,'[1]2018_commission_structure-Start'!$A$21:$I$21,0)),0)</f>
        <v>0</v>
      </c>
      <c r="R211" s="26">
        <f>IF($H211&gt;K211,MIN($H211-K211,L211-K211)*INDEX('[1]2018_commission_structure-Start'!$A$21:$I$24,MATCH($E211,'[1]2018_commission_structure-Start'!$A$21:$A$24,0), MATCH(R$1,'[1]2018_commission_structure-Start'!$A$21:$I$21,0)),0)</f>
        <v>0</v>
      </c>
      <c r="S211" s="26">
        <f>IF(H211&gt;L211,(H211-L211)*INDEX('[1]2018_commission_structure-Start'!$A$21:$I$24,MATCH($E211,'[1]2018_commission_structure-Start'!$A$21:$A$24,0),MATCH(S$1,'[1]2018_commission_structure-Start'!$A$21:$I$21,0)),0)</f>
        <v>0</v>
      </c>
      <c r="T211" s="28">
        <f t="shared" si="36"/>
        <v>42803.54</v>
      </c>
      <c r="U211" s="28">
        <f t="shared" si="37"/>
        <v>120210.54000000001</v>
      </c>
      <c r="V211" s="28">
        <f>MIN(H211,I211)*INDEX('[1]2018_commission_structure-Start'!$A$15:$J$18,MATCH($E211,'[1]2018_commission_structure-Start'!$A$15:$A$18,0),MATCH(V$1,'[1]2018_commission_structure-Start'!$A$15:$J$15,0))</f>
        <v>49388.7</v>
      </c>
      <c r="W211" s="26">
        <f>IF($H211&gt;I211,MIN($H211-I211,J211-I211)*INDEX('[1]2018_commission_structure-Start'!$A$15:$J$18,MATCH($E211,'[1]2018_commission_structure-Start'!$A$15:$A$18,0),MATCH(W$1,'[1]2018_commission_structure-Start'!$A$15:$J$15,0)),0)</f>
        <v>0</v>
      </c>
      <c r="X211" s="26">
        <f>IF($H211&gt;J211,MIN($H211-J211,K211-J211)*INDEX('[1]2018_commission_structure-Start'!$A$15:$J$18,MATCH($E211,'[1]2018_commission_structure-Start'!$A$15:$A$18,0),MATCH(X$1,'[1]2018_commission_structure-Start'!$A$15:$J$15,0)),0)</f>
        <v>0</v>
      </c>
      <c r="Y211" s="26">
        <f>IF($H211&gt;K211,MIN($H211-K211,L211-K211)*INDEX('[1]2018_commission_structure-Start'!$A$15:$J$18,MATCH($E211,'[1]2018_commission_structure-Start'!$A$15:$A$18,0),MATCH(Y$1,'[1]2018_commission_structure-Start'!$A$15:$J$15,0)),0)</f>
        <v>0</v>
      </c>
      <c r="Z211" s="26">
        <f>IF(H211&gt;L211,(H211-L211)*INDEX('[1]2018_commission_structure-Start'!$A$21:$I$24,MATCH($E211,'[1]2018_commission_structure-Start'!$A$21:$A$24,0),MATCH(Z$1,'[1]2018_commission_structure-Start'!$A$21:$I$21,0)),0)</f>
        <v>0</v>
      </c>
      <c r="AA211" s="28">
        <f t="shared" si="38"/>
        <v>49388.7</v>
      </c>
      <c r="AB211" s="28">
        <f t="shared" si="39"/>
        <v>126795.7</v>
      </c>
    </row>
    <row r="212" spans="1:28" x14ac:dyDescent="0.2">
      <c r="A212" s="25" t="str">
        <f t="shared" si="30"/>
        <v>Emanuel Devita</v>
      </c>
      <c r="B212" s="25">
        <v>7931128354</v>
      </c>
      <c r="C212" s="25" t="s">
        <v>424</v>
      </c>
      <c r="D212" s="25" t="s">
        <v>425</v>
      </c>
      <c r="E212" s="25" t="s">
        <v>29</v>
      </c>
      <c r="F212" s="25">
        <v>68190</v>
      </c>
      <c r="G212" s="25">
        <f>COUNTIF([1]deals_closed!D:D,B212)</f>
        <v>21</v>
      </c>
      <c r="H212" s="26">
        <f>SUMIF([1]deals_closed!D:D,B212,[1]deals_closed!C:C)</f>
        <v>698195</v>
      </c>
      <c r="I212" s="26">
        <f>VLOOKUP(E212,'[1]2018_commission_structure-Start'!$A$22:$I$24,9,FALSE)</f>
        <v>600000</v>
      </c>
      <c r="J212" s="26">
        <f t="shared" si="31"/>
        <v>750000</v>
      </c>
      <c r="K212" s="26">
        <f t="shared" si="32"/>
        <v>900000</v>
      </c>
      <c r="L212" s="26">
        <f t="shared" si="33"/>
        <v>1200000</v>
      </c>
      <c r="M212" s="27">
        <f t="shared" si="34"/>
        <v>1.1636583333333332</v>
      </c>
      <c r="N212" s="25" t="str">
        <f t="shared" si="35"/>
        <v>100-125%</v>
      </c>
      <c r="O212" s="28">
        <f>MIN(H212,I212)*INDEX('[1]2018_commission_structure-Start'!$A$21:$I$24,MATCH($E212,'[1]2018_commission_structure-Start'!$A$21:$A$24,0),MATCH(O$1,'[1]2018_commission_structure-Start'!$A$21:$I$21,0))</f>
        <v>78000</v>
      </c>
      <c r="P212" s="26">
        <f>IF(H212&gt;I212,MIN(H212-I212,J212-I212)*INDEX('[1]2018_commission_structure-Start'!$A$21:$I$24,MATCH($E212,'[1]2018_commission_structure-Start'!$A$21:$A$24,0), MATCH(P$1,'[1]2018_commission_structure-Start'!$A$21:$I$21,0)),0)</f>
        <v>16693.150000000001</v>
      </c>
      <c r="Q212" s="26">
        <f>IF($H212&gt;J212,MIN($H212-J212,K212-J212)*INDEX('[1]2018_commission_structure-Start'!$A$21:$I$24,MATCH($E212,'[1]2018_commission_structure-Start'!$A$21:$A$24,0), MATCH(Q$1,'[1]2018_commission_structure-Start'!$A$21:$I$21,0)),0)</f>
        <v>0</v>
      </c>
      <c r="R212" s="26">
        <f>IF($H212&gt;K212,MIN($H212-K212,L212-K212)*INDEX('[1]2018_commission_structure-Start'!$A$21:$I$24,MATCH($E212,'[1]2018_commission_structure-Start'!$A$21:$A$24,0), MATCH(R$1,'[1]2018_commission_structure-Start'!$A$21:$I$21,0)),0)</f>
        <v>0</v>
      </c>
      <c r="S212" s="26">
        <f>IF(H212&gt;L212,(H212-L212)*INDEX('[1]2018_commission_structure-Start'!$A$21:$I$24,MATCH($E212,'[1]2018_commission_structure-Start'!$A$21:$A$24,0),MATCH(S$1,'[1]2018_commission_structure-Start'!$A$21:$I$21,0)),0)</f>
        <v>0</v>
      </c>
      <c r="T212" s="28">
        <f t="shared" si="36"/>
        <v>94693.15</v>
      </c>
      <c r="U212" s="28">
        <f t="shared" si="37"/>
        <v>162883.15</v>
      </c>
      <c r="V212" s="28">
        <f>MIN(H212,I212)*INDEX('[1]2018_commission_structure-Start'!$A$15:$J$18,MATCH($E212,'[1]2018_commission_structure-Start'!$A$15:$A$18,0),MATCH(V$1,'[1]2018_commission_structure-Start'!$A$15:$J$15,0))</f>
        <v>90000</v>
      </c>
      <c r="W212" s="26">
        <f>IF($H212&gt;I212,MIN($H212-I212,J212-I212)*INDEX('[1]2018_commission_structure-Start'!$A$15:$J$18,MATCH($E212,'[1]2018_commission_structure-Start'!$A$15:$A$18,0),MATCH(W$1,'[1]2018_commission_structure-Start'!$A$15:$J$15,0)),0)</f>
        <v>17675.099999999999</v>
      </c>
      <c r="X212" s="26">
        <f>IF($H212&gt;J212,MIN($H212-J212,K212-J212)*INDEX('[1]2018_commission_structure-Start'!$A$15:$J$18,MATCH($E212,'[1]2018_commission_structure-Start'!$A$15:$A$18,0),MATCH(X$1,'[1]2018_commission_structure-Start'!$A$15:$J$15,0)),0)</f>
        <v>0</v>
      </c>
      <c r="Y212" s="26">
        <f>IF($H212&gt;K212,MIN($H212-K212,L212-K212)*INDEX('[1]2018_commission_structure-Start'!$A$15:$J$18,MATCH($E212,'[1]2018_commission_structure-Start'!$A$15:$A$18,0),MATCH(Y$1,'[1]2018_commission_structure-Start'!$A$15:$J$15,0)),0)</f>
        <v>0</v>
      </c>
      <c r="Z212" s="26">
        <f>IF(H212&gt;L212,(H212-L212)*INDEX('[1]2018_commission_structure-Start'!$A$21:$I$24,MATCH($E212,'[1]2018_commission_structure-Start'!$A$21:$A$24,0),MATCH(Z$1,'[1]2018_commission_structure-Start'!$A$21:$I$21,0)),0)</f>
        <v>0</v>
      </c>
      <c r="AA212" s="28">
        <f t="shared" si="38"/>
        <v>107675.1</v>
      </c>
      <c r="AB212" s="28">
        <f t="shared" si="39"/>
        <v>175865.1</v>
      </c>
    </row>
    <row r="213" spans="1:28" x14ac:dyDescent="0.2">
      <c r="A213" s="25" t="str">
        <f t="shared" si="30"/>
        <v>Kit Tivolier</v>
      </c>
      <c r="B213" s="25">
        <v>6915102108</v>
      </c>
      <c r="C213" s="25" t="s">
        <v>426</v>
      </c>
      <c r="D213" s="25" t="s">
        <v>427</v>
      </c>
      <c r="E213" s="25" t="s">
        <v>10</v>
      </c>
      <c r="F213" s="25">
        <v>84051</v>
      </c>
      <c r="G213" s="25">
        <f>COUNTIF([1]deals_closed!D:D,B213)</f>
        <v>21</v>
      </c>
      <c r="H213" s="26">
        <f>SUMIF([1]deals_closed!D:D,B213,[1]deals_closed!C:C)</f>
        <v>707829</v>
      </c>
      <c r="I213" s="26">
        <f>VLOOKUP(E213,'[1]2018_commission_structure-Start'!$A$22:$I$24,9,FALSE)</f>
        <v>750000</v>
      </c>
      <c r="J213" s="26">
        <f t="shared" si="31"/>
        <v>937500</v>
      </c>
      <c r="K213" s="26">
        <f t="shared" si="32"/>
        <v>1125000</v>
      </c>
      <c r="L213" s="26">
        <f t="shared" si="33"/>
        <v>1500000</v>
      </c>
      <c r="M213" s="27">
        <f t="shared" si="34"/>
        <v>0.94377200000000006</v>
      </c>
      <c r="N213" s="25" t="str">
        <f t="shared" si="35"/>
        <v>0-100%</v>
      </c>
      <c r="O213" s="28">
        <f>MIN(H213,I213)*INDEX('[1]2018_commission_structure-Start'!$A$21:$I$24,MATCH($E213,'[1]2018_commission_structure-Start'!$A$21:$A$24,0),MATCH(O$1,'[1]2018_commission_structure-Start'!$A$21:$I$21,0))</f>
        <v>106174.34999999999</v>
      </c>
      <c r="P213" s="26">
        <f>IF(H213&gt;I213,MIN(H213-I213,J213-I213)*INDEX('[1]2018_commission_structure-Start'!$A$21:$I$24,MATCH($E213,'[1]2018_commission_structure-Start'!$A$21:$A$24,0), MATCH(P$1,'[1]2018_commission_structure-Start'!$A$21:$I$21,0)),0)</f>
        <v>0</v>
      </c>
      <c r="Q213" s="26">
        <f>IF($H213&gt;J213,MIN($H213-J213,K213-J213)*INDEX('[1]2018_commission_structure-Start'!$A$21:$I$24,MATCH($E213,'[1]2018_commission_structure-Start'!$A$21:$A$24,0), MATCH(Q$1,'[1]2018_commission_structure-Start'!$A$21:$I$21,0)),0)</f>
        <v>0</v>
      </c>
      <c r="R213" s="26">
        <f>IF($H213&gt;K213,MIN($H213-K213,L213-K213)*INDEX('[1]2018_commission_structure-Start'!$A$21:$I$24,MATCH($E213,'[1]2018_commission_structure-Start'!$A$21:$A$24,0), MATCH(R$1,'[1]2018_commission_structure-Start'!$A$21:$I$21,0)),0)</f>
        <v>0</v>
      </c>
      <c r="S213" s="26">
        <f>IF(H213&gt;L213,(H213-L213)*INDEX('[1]2018_commission_structure-Start'!$A$21:$I$24,MATCH($E213,'[1]2018_commission_structure-Start'!$A$21:$A$24,0),MATCH(S$1,'[1]2018_commission_structure-Start'!$A$21:$I$21,0)),0)</f>
        <v>0</v>
      </c>
      <c r="T213" s="28">
        <f t="shared" si="36"/>
        <v>106174.34999999999</v>
      </c>
      <c r="U213" s="28">
        <f t="shared" si="37"/>
        <v>190225.34999999998</v>
      </c>
      <c r="V213" s="28">
        <f>MIN(H213,I213)*INDEX('[1]2018_commission_structure-Start'!$A$15:$J$18,MATCH($E213,'[1]2018_commission_structure-Start'!$A$15:$A$18,0),MATCH(V$1,'[1]2018_commission_structure-Start'!$A$15:$J$15,0))</f>
        <v>106174.34999999999</v>
      </c>
      <c r="W213" s="26">
        <f>IF($H213&gt;I213,MIN($H213-I213,J213-I213)*INDEX('[1]2018_commission_structure-Start'!$A$15:$J$18,MATCH($E213,'[1]2018_commission_structure-Start'!$A$15:$A$18,0),MATCH(W$1,'[1]2018_commission_structure-Start'!$A$15:$J$15,0)),0)</f>
        <v>0</v>
      </c>
      <c r="X213" s="26">
        <f>IF($H213&gt;J213,MIN($H213-J213,K213-J213)*INDEX('[1]2018_commission_structure-Start'!$A$15:$J$18,MATCH($E213,'[1]2018_commission_structure-Start'!$A$15:$A$18,0),MATCH(X$1,'[1]2018_commission_structure-Start'!$A$15:$J$15,0)),0)</f>
        <v>0</v>
      </c>
      <c r="Y213" s="26">
        <f>IF($H213&gt;K213,MIN($H213-K213,L213-K213)*INDEX('[1]2018_commission_structure-Start'!$A$15:$J$18,MATCH($E213,'[1]2018_commission_structure-Start'!$A$15:$A$18,0),MATCH(Y$1,'[1]2018_commission_structure-Start'!$A$15:$J$15,0)),0)</f>
        <v>0</v>
      </c>
      <c r="Z213" s="26">
        <f>IF(H213&gt;L213,(H213-L213)*INDEX('[1]2018_commission_structure-Start'!$A$21:$I$24,MATCH($E213,'[1]2018_commission_structure-Start'!$A$21:$A$24,0),MATCH(Z$1,'[1]2018_commission_structure-Start'!$A$21:$I$21,0)),0)</f>
        <v>0</v>
      </c>
      <c r="AA213" s="28">
        <f t="shared" si="38"/>
        <v>106174.34999999999</v>
      </c>
      <c r="AB213" s="28">
        <f t="shared" si="39"/>
        <v>190225.34999999998</v>
      </c>
    </row>
    <row r="214" spans="1:28" x14ac:dyDescent="0.2">
      <c r="A214" s="25" t="str">
        <f t="shared" si="30"/>
        <v>Zonda Pipes</v>
      </c>
      <c r="B214" s="25">
        <v>630160104</v>
      </c>
      <c r="C214" s="25" t="s">
        <v>428</v>
      </c>
      <c r="D214" s="25" t="s">
        <v>429</v>
      </c>
      <c r="E214" s="25" t="s">
        <v>10</v>
      </c>
      <c r="F214" s="25">
        <v>105465</v>
      </c>
      <c r="G214" s="25">
        <f>COUNTIF([1]deals_closed!D:D,B214)</f>
        <v>21</v>
      </c>
      <c r="H214" s="26">
        <f>SUMIF([1]deals_closed!D:D,B214,[1]deals_closed!C:C)</f>
        <v>692993</v>
      </c>
      <c r="I214" s="26">
        <f>VLOOKUP(E214,'[1]2018_commission_structure-Start'!$A$22:$I$24,9,FALSE)</f>
        <v>750000</v>
      </c>
      <c r="J214" s="26">
        <f t="shared" si="31"/>
        <v>937500</v>
      </c>
      <c r="K214" s="26">
        <f t="shared" si="32"/>
        <v>1125000</v>
      </c>
      <c r="L214" s="26">
        <f t="shared" si="33"/>
        <v>1500000</v>
      </c>
      <c r="M214" s="27">
        <f t="shared" si="34"/>
        <v>0.92399066666666663</v>
      </c>
      <c r="N214" s="25" t="str">
        <f t="shared" si="35"/>
        <v>0-100%</v>
      </c>
      <c r="O214" s="28">
        <f>MIN(H214,I214)*INDEX('[1]2018_commission_structure-Start'!$A$21:$I$24,MATCH($E214,'[1]2018_commission_structure-Start'!$A$21:$A$24,0),MATCH(O$1,'[1]2018_commission_structure-Start'!$A$21:$I$21,0))</f>
        <v>103948.95</v>
      </c>
      <c r="P214" s="26">
        <f>IF(H214&gt;I214,MIN(H214-I214,J214-I214)*INDEX('[1]2018_commission_structure-Start'!$A$21:$I$24,MATCH($E214,'[1]2018_commission_structure-Start'!$A$21:$A$24,0), MATCH(P$1,'[1]2018_commission_structure-Start'!$A$21:$I$21,0)),0)</f>
        <v>0</v>
      </c>
      <c r="Q214" s="26">
        <f>IF($H214&gt;J214,MIN($H214-J214,K214-J214)*INDEX('[1]2018_commission_structure-Start'!$A$21:$I$24,MATCH($E214,'[1]2018_commission_structure-Start'!$A$21:$A$24,0), MATCH(Q$1,'[1]2018_commission_structure-Start'!$A$21:$I$21,0)),0)</f>
        <v>0</v>
      </c>
      <c r="R214" s="26">
        <f>IF($H214&gt;K214,MIN($H214-K214,L214-K214)*INDEX('[1]2018_commission_structure-Start'!$A$21:$I$24,MATCH($E214,'[1]2018_commission_structure-Start'!$A$21:$A$24,0), MATCH(R$1,'[1]2018_commission_structure-Start'!$A$21:$I$21,0)),0)</f>
        <v>0</v>
      </c>
      <c r="S214" s="26">
        <f>IF(H214&gt;L214,(H214-L214)*INDEX('[1]2018_commission_structure-Start'!$A$21:$I$24,MATCH($E214,'[1]2018_commission_structure-Start'!$A$21:$A$24,0),MATCH(S$1,'[1]2018_commission_structure-Start'!$A$21:$I$21,0)),0)</f>
        <v>0</v>
      </c>
      <c r="T214" s="28">
        <f t="shared" si="36"/>
        <v>103948.95</v>
      </c>
      <c r="U214" s="28">
        <f t="shared" si="37"/>
        <v>209413.95</v>
      </c>
      <c r="V214" s="28">
        <f>MIN(H214,I214)*INDEX('[1]2018_commission_structure-Start'!$A$15:$J$18,MATCH($E214,'[1]2018_commission_structure-Start'!$A$15:$A$18,0),MATCH(V$1,'[1]2018_commission_structure-Start'!$A$15:$J$15,0))</f>
        <v>103948.95</v>
      </c>
      <c r="W214" s="26">
        <f>IF($H214&gt;I214,MIN($H214-I214,J214-I214)*INDEX('[1]2018_commission_structure-Start'!$A$15:$J$18,MATCH($E214,'[1]2018_commission_structure-Start'!$A$15:$A$18,0),MATCH(W$1,'[1]2018_commission_structure-Start'!$A$15:$J$15,0)),0)</f>
        <v>0</v>
      </c>
      <c r="X214" s="26">
        <f>IF($H214&gt;J214,MIN($H214-J214,K214-J214)*INDEX('[1]2018_commission_structure-Start'!$A$15:$J$18,MATCH($E214,'[1]2018_commission_structure-Start'!$A$15:$A$18,0),MATCH(X$1,'[1]2018_commission_structure-Start'!$A$15:$J$15,0)),0)</f>
        <v>0</v>
      </c>
      <c r="Y214" s="26">
        <f>IF($H214&gt;K214,MIN($H214-K214,L214-K214)*INDEX('[1]2018_commission_structure-Start'!$A$15:$J$18,MATCH($E214,'[1]2018_commission_structure-Start'!$A$15:$A$18,0),MATCH(Y$1,'[1]2018_commission_structure-Start'!$A$15:$J$15,0)),0)</f>
        <v>0</v>
      </c>
      <c r="Z214" s="26">
        <f>IF(H214&gt;L214,(H214-L214)*INDEX('[1]2018_commission_structure-Start'!$A$21:$I$24,MATCH($E214,'[1]2018_commission_structure-Start'!$A$21:$A$24,0),MATCH(Z$1,'[1]2018_commission_structure-Start'!$A$21:$I$21,0)),0)</f>
        <v>0</v>
      </c>
      <c r="AA214" s="28">
        <f t="shared" si="38"/>
        <v>103948.95</v>
      </c>
      <c r="AB214" s="28">
        <f t="shared" si="39"/>
        <v>209413.95</v>
      </c>
    </row>
    <row r="215" spans="1:28" x14ac:dyDescent="0.2">
      <c r="A215" s="25" t="str">
        <f t="shared" si="30"/>
        <v>Queenie De la Harpe</v>
      </c>
      <c r="B215" s="25">
        <v>4492546545</v>
      </c>
      <c r="C215" s="25" t="s">
        <v>430</v>
      </c>
      <c r="D215" s="25" t="s">
        <v>431</v>
      </c>
      <c r="E215" s="25" t="s">
        <v>7</v>
      </c>
      <c r="F215" s="25">
        <v>59662</v>
      </c>
      <c r="G215" s="25">
        <f>COUNTIF([1]deals_closed!D:D,B215)</f>
        <v>23</v>
      </c>
      <c r="H215" s="26">
        <f>SUMIF([1]deals_closed!D:D,B215,[1]deals_closed!C:C)</f>
        <v>834584</v>
      </c>
      <c r="I215" s="26">
        <f>VLOOKUP(E215,'[1]2018_commission_structure-Start'!$A$22:$I$24,9,FALSE)</f>
        <v>500000</v>
      </c>
      <c r="J215" s="26">
        <f t="shared" si="31"/>
        <v>625000</v>
      </c>
      <c r="K215" s="26">
        <f t="shared" si="32"/>
        <v>750000</v>
      </c>
      <c r="L215" s="26">
        <f t="shared" si="33"/>
        <v>1000000</v>
      </c>
      <c r="M215" s="27">
        <f t="shared" si="34"/>
        <v>1.669168</v>
      </c>
      <c r="N215" s="25" t="str">
        <f t="shared" si="35"/>
        <v>150-200%</v>
      </c>
      <c r="O215" s="28">
        <f>MIN(H215,I215)*INDEX('[1]2018_commission_structure-Start'!$A$21:$I$24,MATCH($E215,'[1]2018_commission_structure-Start'!$A$21:$A$24,0),MATCH(O$1,'[1]2018_commission_structure-Start'!$A$21:$I$21,0))</f>
        <v>50000</v>
      </c>
      <c r="P215" s="26">
        <f>IF(H215&gt;I215,MIN(H215-I215,J215-I215)*INDEX('[1]2018_commission_structure-Start'!$A$21:$I$24,MATCH($E215,'[1]2018_commission_structure-Start'!$A$21:$A$24,0), MATCH(P$1,'[1]2018_commission_structure-Start'!$A$21:$I$21,0)),0)</f>
        <v>18750</v>
      </c>
      <c r="Q215" s="26">
        <f>IF($H215&gt;J215,MIN($H215-J215,K215-J215)*INDEX('[1]2018_commission_structure-Start'!$A$21:$I$24,MATCH($E215,'[1]2018_commission_structure-Start'!$A$21:$A$24,0), MATCH(Q$1,'[1]2018_commission_structure-Start'!$A$21:$I$21,0)),0)</f>
        <v>22500</v>
      </c>
      <c r="R215" s="26">
        <f>IF($H215&gt;K215,MIN($H215-K215,L215-K215)*INDEX('[1]2018_commission_structure-Start'!$A$21:$I$24,MATCH($E215,'[1]2018_commission_structure-Start'!$A$21:$A$24,0), MATCH(R$1,'[1]2018_commission_structure-Start'!$A$21:$I$21,0)),0)</f>
        <v>18608.48</v>
      </c>
      <c r="S215" s="26">
        <f>IF(H215&gt;L215,(H215-L215)*INDEX('[1]2018_commission_structure-Start'!$A$21:$I$24,MATCH($E215,'[1]2018_commission_structure-Start'!$A$21:$A$24,0),MATCH(S$1,'[1]2018_commission_structure-Start'!$A$21:$I$21,0)),0)</f>
        <v>0</v>
      </c>
      <c r="T215" s="28">
        <f t="shared" si="36"/>
        <v>109858.48</v>
      </c>
      <c r="U215" s="28">
        <f t="shared" si="37"/>
        <v>169520.47999999998</v>
      </c>
      <c r="V215" s="28">
        <f>MIN(H215,I215)*INDEX('[1]2018_commission_structure-Start'!$A$15:$J$18,MATCH($E215,'[1]2018_commission_structure-Start'!$A$15:$A$18,0),MATCH(V$1,'[1]2018_commission_structure-Start'!$A$15:$J$15,0))</f>
        <v>60000</v>
      </c>
      <c r="W215" s="26">
        <f>IF($H215&gt;I215,MIN($H215-I215,J215-I215)*INDEX('[1]2018_commission_structure-Start'!$A$15:$J$18,MATCH($E215,'[1]2018_commission_structure-Start'!$A$15:$A$18,0),MATCH(W$1,'[1]2018_commission_structure-Start'!$A$15:$J$15,0)),0)</f>
        <v>21250</v>
      </c>
      <c r="X215" s="26">
        <f>IF($H215&gt;J215,MIN($H215-J215,K215-J215)*INDEX('[1]2018_commission_structure-Start'!$A$15:$J$18,MATCH($E215,'[1]2018_commission_structure-Start'!$A$15:$A$18,0),MATCH(X$1,'[1]2018_commission_structure-Start'!$A$15:$J$15,0)),0)</f>
        <v>25000</v>
      </c>
      <c r="Y215" s="26">
        <f>IF($H215&gt;K215,MIN($H215-K215,L215-K215)*INDEX('[1]2018_commission_structure-Start'!$A$15:$J$18,MATCH($E215,'[1]2018_commission_structure-Start'!$A$15:$A$18,0),MATCH(Y$1,'[1]2018_commission_structure-Start'!$A$15:$J$15,0)),0)</f>
        <v>18608.48</v>
      </c>
      <c r="Z215" s="26">
        <f>IF(H215&gt;L215,(H215-L215)*INDEX('[1]2018_commission_structure-Start'!$A$21:$I$24,MATCH($E215,'[1]2018_commission_structure-Start'!$A$21:$A$24,0),MATCH(Z$1,'[1]2018_commission_structure-Start'!$A$21:$I$21,0)),0)</f>
        <v>0</v>
      </c>
      <c r="AA215" s="28">
        <f t="shared" si="38"/>
        <v>124858.48</v>
      </c>
      <c r="AB215" s="28">
        <f t="shared" si="39"/>
        <v>184520.47999999998</v>
      </c>
    </row>
    <row r="216" spans="1:28" x14ac:dyDescent="0.2">
      <c r="A216" s="25" t="str">
        <f t="shared" si="30"/>
        <v>Orelle Krink</v>
      </c>
      <c r="B216" s="25">
        <v>7191906499</v>
      </c>
      <c r="C216" s="25" t="s">
        <v>432</v>
      </c>
      <c r="D216" s="25" t="s">
        <v>433</v>
      </c>
      <c r="E216" s="25" t="s">
        <v>29</v>
      </c>
      <c r="F216" s="25">
        <v>54226</v>
      </c>
      <c r="G216" s="25">
        <f>COUNTIF([1]deals_closed!D:D,B216)</f>
        <v>15</v>
      </c>
      <c r="H216" s="26">
        <f>SUMIF([1]deals_closed!D:D,B216,[1]deals_closed!C:C)</f>
        <v>618982</v>
      </c>
      <c r="I216" s="26">
        <f>VLOOKUP(E216,'[1]2018_commission_structure-Start'!$A$22:$I$24,9,FALSE)</f>
        <v>600000</v>
      </c>
      <c r="J216" s="26">
        <f t="shared" si="31"/>
        <v>750000</v>
      </c>
      <c r="K216" s="26">
        <f t="shared" si="32"/>
        <v>900000</v>
      </c>
      <c r="L216" s="26">
        <f t="shared" si="33"/>
        <v>1200000</v>
      </c>
      <c r="M216" s="27">
        <f t="shared" si="34"/>
        <v>1.0316366666666668</v>
      </c>
      <c r="N216" s="25" t="str">
        <f t="shared" si="35"/>
        <v>100-125%</v>
      </c>
      <c r="O216" s="28">
        <f>MIN(H216,I216)*INDEX('[1]2018_commission_structure-Start'!$A$21:$I$24,MATCH($E216,'[1]2018_commission_structure-Start'!$A$21:$A$24,0),MATCH(O$1,'[1]2018_commission_structure-Start'!$A$21:$I$21,0))</f>
        <v>78000</v>
      </c>
      <c r="P216" s="26">
        <f>IF(H216&gt;I216,MIN(H216-I216,J216-I216)*INDEX('[1]2018_commission_structure-Start'!$A$21:$I$24,MATCH($E216,'[1]2018_commission_structure-Start'!$A$21:$A$24,0), MATCH(P$1,'[1]2018_commission_structure-Start'!$A$21:$I$21,0)),0)</f>
        <v>3226.94</v>
      </c>
      <c r="Q216" s="26">
        <f>IF($H216&gt;J216,MIN($H216-J216,K216-J216)*INDEX('[1]2018_commission_structure-Start'!$A$21:$I$24,MATCH($E216,'[1]2018_commission_structure-Start'!$A$21:$A$24,0), MATCH(Q$1,'[1]2018_commission_structure-Start'!$A$21:$I$21,0)),0)</f>
        <v>0</v>
      </c>
      <c r="R216" s="26">
        <f>IF($H216&gt;K216,MIN($H216-K216,L216-K216)*INDEX('[1]2018_commission_structure-Start'!$A$21:$I$24,MATCH($E216,'[1]2018_commission_structure-Start'!$A$21:$A$24,0), MATCH(R$1,'[1]2018_commission_structure-Start'!$A$21:$I$21,0)),0)</f>
        <v>0</v>
      </c>
      <c r="S216" s="26">
        <f>IF(H216&gt;L216,(H216-L216)*INDEX('[1]2018_commission_structure-Start'!$A$21:$I$24,MATCH($E216,'[1]2018_commission_structure-Start'!$A$21:$A$24,0),MATCH(S$1,'[1]2018_commission_structure-Start'!$A$21:$I$21,0)),0)</f>
        <v>0</v>
      </c>
      <c r="T216" s="28">
        <f t="shared" si="36"/>
        <v>81226.94</v>
      </c>
      <c r="U216" s="28">
        <f t="shared" si="37"/>
        <v>135452.94</v>
      </c>
      <c r="V216" s="28">
        <f>MIN(H216,I216)*INDEX('[1]2018_commission_structure-Start'!$A$15:$J$18,MATCH($E216,'[1]2018_commission_structure-Start'!$A$15:$A$18,0),MATCH(V$1,'[1]2018_commission_structure-Start'!$A$15:$J$15,0))</f>
        <v>90000</v>
      </c>
      <c r="W216" s="26">
        <f>IF($H216&gt;I216,MIN($H216-I216,J216-I216)*INDEX('[1]2018_commission_structure-Start'!$A$15:$J$18,MATCH($E216,'[1]2018_commission_structure-Start'!$A$15:$A$18,0),MATCH(W$1,'[1]2018_commission_structure-Start'!$A$15:$J$15,0)),0)</f>
        <v>3416.7599999999998</v>
      </c>
      <c r="X216" s="26">
        <f>IF($H216&gt;J216,MIN($H216-J216,K216-J216)*INDEX('[1]2018_commission_structure-Start'!$A$15:$J$18,MATCH($E216,'[1]2018_commission_structure-Start'!$A$15:$A$18,0),MATCH(X$1,'[1]2018_commission_structure-Start'!$A$15:$J$15,0)),0)</f>
        <v>0</v>
      </c>
      <c r="Y216" s="26">
        <f>IF($H216&gt;K216,MIN($H216-K216,L216-K216)*INDEX('[1]2018_commission_structure-Start'!$A$15:$J$18,MATCH($E216,'[1]2018_commission_structure-Start'!$A$15:$A$18,0),MATCH(Y$1,'[1]2018_commission_structure-Start'!$A$15:$J$15,0)),0)</f>
        <v>0</v>
      </c>
      <c r="Z216" s="26">
        <f>IF(H216&gt;L216,(H216-L216)*INDEX('[1]2018_commission_structure-Start'!$A$21:$I$24,MATCH($E216,'[1]2018_commission_structure-Start'!$A$21:$A$24,0),MATCH(Z$1,'[1]2018_commission_structure-Start'!$A$21:$I$21,0)),0)</f>
        <v>0</v>
      </c>
      <c r="AA216" s="28">
        <f t="shared" si="38"/>
        <v>93416.76</v>
      </c>
      <c r="AB216" s="28">
        <f t="shared" si="39"/>
        <v>147642.76</v>
      </c>
    </row>
    <row r="217" spans="1:28" x14ac:dyDescent="0.2">
      <c r="A217" s="25" t="str">
        <f t="shared" si="30"/>
        <v>Franni Clemencet</v>
      </c>
      <c r="B217" s="25">
        <v>8401146046</v>
      </c>
      <c r="C217" s="25" t="s">
        <v>434</v>
      </c>
      <c r="D217" s="25" t="s">
        <v>435</v>
      </c>
      <c r="E217" s="25" t="s">
        <v>29</v>
      </c>
      <c r="F217" s="25">
        <v>54722</v>
      </c>
      <c r="G217" s="25">
        <f>COUNTIF([1]deals_closed!D:D,B217)</f>
        <v>22</v>
      </c>
      <c r="H217" s="26">
        <f>SUMIF([1]deals_closed!D:D,B217,[1]deals_closed!C:C)</f>
        <v>588509</v>
      </c>
      <c r="I217" s="26">
        <f>VLOOKUP(E217,'[1]2018_commission_structure-Start'!$A$22:$I$24,9,FALSE)</f>
        <v>600000</v>
      </c>
      <c r="J217" s="26">
        <f t="shared" si="31"/>
        <v>750000</v>
      </c>
      <c r="K217" s="26">
        <f t="shared" si="32"/>
        <v>900000</v>
      </c>
      <c r="L217" s="26">
        <f t="shared" si="33"/>
        <v>1200000</v>
      </c>
      <c r="M217" s="27">
        <f t="shared" si="34"/>
        <v>0.98084833333333332</v>
      </c>
      <c r="N217" s="25" t="str">
        <f t="shared" si="35"/>
        <v>0-100%</v>
      </c>
      <c r="O217" s="28">
        <f>MIN(H217,I217)*INDEX('[1]2018_commission_structure-Start'!$A$21:$I$24,MATCH($E217,'[1]2018_commission_structure-Start'!$A$21:$A$24,0),MATCH(O$1,'[1]2018_commission_structure-Start'!$A$21:$I$21,0))</f>
        <v>76506.17</v>
      </c>
      <c r="P217" s="26">
        <f>IF(H217&gt;I217,MIN(H217-I217,J217-I217)*INDEX('[1]2018_commission_structure-Start'!$A$21:$I$24,MATCH($E217,'[1]2018_commission_structure-Start'!$A$21:$A$24,0), MATCH(P$1,'[1]2018_commission_structure-Start'!$A$21:$I$21,0)),0)</f>
        <v>0</v>
      </c>
      <c r="Q217" s="26">
        <f>IF($H217&gt;J217,MIN($H217-J217,K217-J217)*INDEX('[1]2018_commission_structure-Start'!$A$21:$I$24,MATCH($E217,'[1]2018_commission_structure-Start'!$A$21:$A$24,0), MATCH(Q$1,'[1]2018_commission_structure-Start'!$A$21:$I$21,0)),0)</f>
        <v>0</v>
      </c>
      <c r="R217" s="26">
        <f>IF($H217&gt;K217,MIN($H217-K217,L217-K217)*INDEX('[1]2018_commission_structure-Start'!$A$21:$I$24,MATCH($E217,'[1]2018_commission_structure-Start'!$A$21:$A$24,0), MATCH(R$1,'[1]2018_commission_structure-Start'!$A$21:$I$21,0)),0)</f>
        <v>0</v>
      </c>
      <c r="S217" s="26">
        <f>IF(H217&gt;L217,(H217-L217)*INDEX('[1]2018_commission_structure-Start'!$A$21:$I$24,MATCH($E217,'[1]2018_commission_structure-Start'!$A$21:$A$24,0),MATCH(S$1,'[1]2018_commission_structure-Start'!$A$21:$I$21,0)),0)</f>
        <v>0</v>
      </c>
      <c r="T217" s="28">
        <f t="shared" si="36"/>
        <v>76506.17</v>
      </c>
      <c r="U217" s="28">
        <f t="shared" si="37"/>
        <v>131228.16999999998</v>
      </c>
      <c r="V217" s="28">
        <f>MIN(H217,I217)*INDEX('[1]2018_commission_structure-Start'!$A$15:$J$18,MATCH($E217,'[1]2018_commission_structure-Start'!$A$15:$A$18,0),MATCH(V$1,'[1]2018_commission_structure-Start'!$A$15:$J$15,0))</f>
        <v>88276.349999999991</v>
      </c>
      <c r="W217" s="26">
        <f>IF($H217&gt;I217,MIN($H217-I217,J217-I217)*INDEX('[1]2018_commission_structure-Start'!$A$15:$J$18,MATCH($E217,'[1]2018_commission_structure-Start'!$A$15:$A$18,0),MATCH(W$1,'[1]2018_commission_structure-Start'!$A$15:$J$15,0)),0)</f>
        <v>0</v>
      </c>
      <c r="X217" s="26">
        <f>IF($H217&gt;J217,MIN($H217-J217,K217-J217)*INDEX('[1]2018_commission_structure-Start'!$A$15:$J$18,MATCH($E217,'[1]2018_commission_structure-Start'!$A$15:$A$18,0),MATCH(X$1,'[1]2018_commission_structure-Start'!$A$15:$J$15,0)),0)</f>
        <v>0</v>
      </c>
      <c r="Y217" s="26">
        <f>IF($H217&gt;K217,MIN($H217-K217,L217-K217)*INDEX('[1]2018_commission_structure-Start'!$A$15:$J$18,MATCH($E217,'[1]2018_commission_structure-Start'!$A$15:$A$18,0),MATCH(Y$1,'[1]2018_commission_structure-Start'!$A$15:$J$15,0)),0)</f>
        <v>0</v>
      </c>
      <c r="Z217" s="26">
        <f>IF(H217&gt;L217,(H217-L217)*INDEX('[1]2018_commission_structure-Start'!$A$21:$I$24,MATCH($E217,'[1]2018_commission_structure-Start'!$A$21:$A$24,0),MATCH(Z$1,'[1]2018_commission_structure-Start'!$A$21:$I$21,0)),0)</f>
        <v>0</v>
      </c>
      <c r="AA217" s="28">
        <f t="shared" si="38"/>
        <v>88276.349999999991</v>
      </c>
      <c r="AB217" s="28">
        <f t="shared" si="39"/>
        <v>142998.34999999998</v>
      </c>
    </row>
    <row r="218" spans="1:28" x14ac:dyDescent="0.2">
      <c r="A218" s="25" t="str">
        <f t="shared" si="30"/>
        <v>Lyle Stoyles</v>
      </c>
      <c r="B218" s="25">
        <v>3266408608</v>
      </c>
      <c r="C218" s="25" t="s">
        <v>436</v>
      </c>
      <c r="D218" s="25" t="s">
        <v>437</v>
      </c>
      <c r="E218" s="25" t="s">
        <v>29</v>
      </c>
      <c r="F218" s="25">
        <v>73542</v>
      </c>
      <c r="G218" s="25">
        <f>COUNTIF([1]deals_closed!D:D,B218)</f>
        <v>19</v>
      </c>
      <c r="H218" s="26">
        <f>SUMIF([1]deals_closed!D:D,B218,[1]deals_closed!C:C)</f>
        <v>693049</v>
      </c>
      <c r="I218" s="26">
        <f>VLOOKUP(E218,'[1]2018_commission_structure-Start'!$A$22:$I$24,9,FALSE)</f>
        <v>600000</v>
      </c>
      <c r="J218" s="26">
        <f t="shared" si="31"/>
        <v>750000</v>
      </c>
      <c r="K218" s="26">
        <f t="shared" si="32"/>
        <v>900000</v>
      </c>
      <c r="L218" s="26">
        <f t="shared" si="33"/>
        <v>1200000</v>
      </c>
      <c r="M218" s="27">
        <f t="shared" si="34"/>
        <v>1.1550816666666666</v>
      </c>
      <c r="N218" s="25" t="str">
        <f t="shared" si="35"/>
        <v>100-125%</v>
      </c>
      <c r="O218" s="28">
        <f>MIN(H218,I218)*INDEX('[1]2018_commission_structure-Start'!$A$21:$I$24,MATCH($E218,'[1]2018_commission_structure-Start'!$A$21:$A$24,0),MATCH(O$1,'[1]2018_commission_structure-Start'!$A$21:$I$21,0))</f>
        <v>78000</v>
      </c>
      <c r="P218" s="26">
        <f>IF(H218&gt;I218,MIN(H218-I218,J218-I218)*INDEX('[1]2018_commission_structure-Start'!$A$21:$I$24,MATCH($E218,'[1]2018_commission_structure-Start'!$A$21:$A$24,0), MATCH(P$1,'[1]2018_commission_structure-Start'!$A$21:$I$21,0)),0)</f>
        <v>15818.330000000002</v>
      </c>
      <c r="Q218" s="26">
        <f>IF($H218&gt;J218,MIN($H218-J218,K218-J218)*INDEX('[1]2018_commission_structure-Start'!$A$21:$I$24,MATCH($E218,'[1]2018_commission_structure-Start'!$A$21:$A$24,0), MATCH(Q$1,'[1]2018_commission_structure-Start'!$A$21:$I$21,0)),0)</f>
        <v>0</v>
      </c>
      <c r="R218" s="26">
        <f>IF($H218&gt;K218,MIN($H218-K218,L218-K218)*INDEX('[1]2018_commission_structure-Start'!$A$21:$I$24,MATCH($E218,'[1]2018_commission_structure-Start'!$A$21:$A$24,0), MATCH(R$1,'[1]2018_commission_structure-Start'!$A$21:$I$21,0)),0)</f>
        <v>0</v>
      </c>
      <c r="S218" s="26">
        <f>IF(H218&gt;L218,(H218-L218)*INDEX('[1]2018_commission_structure-Start'!$A$21:$I$24,MATCH($E218,'[1]2018_commission_structure-Start'!$A$21:$A$24,0),MATCH(S$1,'[1]2018_commission_structure-Start'!$A$21:$I$21,0)),0)</f>
        <v>0</v>
      </c>
      <c r="T218" s="28">
        <f t="shared" si="36"/>
        <v>93818.33</v>
      </c>
      <c r="U218" s="28">
        <f t="shared" si="37"/>
        <v>167360.33000000002</v>
      </c>
      <c r="V218" s="28">
        <f>MIN(H218,I218)*INDEX('[1]2018_commission_structure-Start'!$A$15:$J$18,MATCH($E218,'[1]2018_commission_structure-Start'!$A$15:$A$18,0),MATCH(V$1,'[1]2018_commission_structure-Start'!$A$15:$J$15,0))</f>
        <v>90000</v>
      </c>
      <c r="W218" s="26">
        <f>IF($H218&gt;I218,MIN($H218-I218,J218-I218)*INDEX('[1]2018_commission_structure-Start'!$A$15:$J$18,MATCH($E218,'[1]2018_commission_structure-Start'!$A$15:$A$18,0),MATCH(W$1,'[1]2018_commission_structure-Start'!$A$15:$J$15,0)),0)</f>
        <v>16748.82</v>
      </c>
      <c r="X218" s="26">
        <f>IF($H218&gt;J218,MIN($H218-J218,K218-J218)*INDEX('[1]2018_commission_structure-Start'!$A$15:$J$18,MATCH($E218,'[1]2018_commission_structure-Start'!$A$15:$A$18,0),MATCH(X$1,'[1]2018_commission_structure-Start'!$A$15:$J$15,0)),0)</f>
        <v>0</v>
      </c>
      <c r="Y218" s="26">
        <f>IF($H218&gt;K218,MIN($H218-K218,L218-K218)*INDEX('[1]2018_commission_structure-Start'!$A$15:$J$18,MATCH($E218,'[1]2018_commission_structure-Start'!$A$15:$A$18,0),MATCH(Y$1,'[1]2018_commission_structure-Start'!$A$15:$J$15,0)),0)</f>
        <v>0</v>
      </c>
      <c r="Z218" s="26">
        <f>IF(H218&gt;L218,(H218-L218)*INDEX('[1]2018_commission_structure-Start'!$A$21:$I$24,MATCH($E218,'[1]2018_commission_structure-Start'!$A$21:$A$24,0),MATCH(Z$1,'[1]2018_commission_structure-Start'!$A$21:$I$21,0)),0)</f>
        <v>0</v>
      </c>
      <c r="AA218" s="28">
        <f t="shared" si="38"/>
        <v>106748.82</v>
      </c>
      <c r="AB218" s="28">
        <f t="shared" si="39"/>
        <v>180290.82</v>
      </c>
    </row>
    <row r="219" spans="1:28" x14ac:dyDescent="0.2">
      <c r="A219" s="25" t="str">
        <f t="shared" si="30"/>
        <v>Damon Albisser</v>
      </c>
      <c r="B219" s="25">
        <v>813371287</v>
      </c>
      <c r="C219" s="25" t="s">
        <v>438</v>
      </c>
      <c r="D219" s="25" t="s">
        <v>439</v>
      </c>
      <c r="E219" s="25" t="s">
        <v>7</v>
      </c>
      <c r="F219" s="25">
        <v>55320</v>
      </c>
      <c r="G219" s="25">
        <f>COUNTIF([1]deals_closed!D:D,B219)</f>
        <v>19</v>
      </c>
      <c r="H219" s="26">
        <f>SUMIF([1]deals_closed!D:D,B219,[1]deals_closed!C:C)</f>
        <v>563960</v>
      </c>
      <c r="I219" s="26">
        <f>VLOOKUP(E219,'[1]2018_commission_structure-Start'!$A$22:$I$24,9,FALSE)</f>
        <v>500000</v>
      </c>
      <c r="J219" s="26">
        <f t="shared" si="31"/>
        <v>625000</v>
      </c>
      <c r="K219" s="26">
        <f t="shared" si="32"/>
        <v>750000</v>
      </c>
      <c r="L219" s="26">
        <f t="shared" si="33"/>
        <v>1000000</v>
      </c>
      <c r="M219" s="27">
        <f t="shared" si="34"/>
        <v>1.12792</v>
      </c>
      <c r="N219" s="25" t="str">
        <f t="shared" si="35"/>
        <v>100-125%</v>
      </c>
      <c r="O219" s="28">
        <f>MIN(H219,I219)*INDEX('[1]2018_commission_structure-Start'!$A$21:$I$24,MATCH($E219,'[1]2018_commission_structure-Start'!$A$21:$A$24,0),MATCH(O$1,'[1]2018_commission_structure-Start'!$A$21:$I$21,0))</f>
        <v>50000</v>
      </c>
      <c r="P219" s="26">
        <f>IF(H219&gt;I219,MIN(H219-I219,J219-I219)*INDEX('[1]2018_commission_structure-Start'!$A$21:$I$24,MATCH($E219,'[1]2018_commission_structure-Start'!$A$21:$A$24,0), MATCH(P$1,'[1]2018_commission_structure-Start'!$A$21:$I$21,0)),0)</f>
        <v>9594</v>
      </c>
      <c r="Q219" s="26">
        <f>IF($H219&gt;J219,MIN($H219-J219,K219-J219)*INDEX('[1]2018_commission_structure-Start'!$A$21:$I$24,MATCH($E219,'[1]2018_commission_structure-Start'!$A$21:$A$24,0), MATCH(Q$1,'[1]2018_commission_structure-Start'!$A$21:$I$21,0)),0)</f>
        <v>0</v>
      </c>
      <c r="R219" s="26">
        <f>IF($H219&gt;K219,MIN($H219-K219,L219-K219)*INDEX('[1]2018_commission_structure-Start'!$A$21:$I$24,MATCH($E219,'[1]2018_commission_structure-Start'!$A$21:$A$24,0), MATCH(R$1,'[1]2018_commission_structure-Start'!$A$21:$I$21,0)),0)</f>
        <v>0</v>
      </c>
      <c r="S219" s="26">
        <f>IF(H219&gt;L219,(H219-L219)*INDEX('[1]2018_commission_structure-Start'!$A$21:$I$24,MATCH($E219,'[1]2018_commission_structure-Start'!$A$21:$A$24,0),MATCH(S$1,'[1]2018_commission_structure-Start'!$A$21:$I$21,0)),0)</f>
        <v>0</v>
      </c>
      <c r="T219" s="28">
        <f t="shared" si="36"/>
        <v>59594</v>
      </c>
      <c r="U219" s="28">
        <f t="shared" si="37"/>
        <v>114914</v>
      </c>
      <c r="V219" s="28">
        <f>MIN(H219,I219)*INDEX('[1]2018_commission_structure-Start'!$A$15:$J$18,MATCH($E219,'[1]2018_commission_structure-Start'!$A$15:$A$18,0),MATCH(V$1,'[1]2018_commission_structure-Start'!$A$15:$J$15,0))</f>
        <v>60000</v>
      </c>
      <c r="W219" s="26">
        <f>IF($H219&gt;I219,MIN($H219-I219,J219-I219)*INDEX('[1]2018_commission_structure-Start'!$A$15:$J$18,MATCH($E219,'[1]2018_commission_structure-Start'!$A$15:$A$18,0),MATCH(W$1,'[1]2018_commission_structure-Start'!$A$15:$J$15,0)),0)</f>
        <v>10873.2</v>
      </c>
      <c r="X219" s="26">
        <f>IF($H219&gt;J219,MIN($H219-J219,K219-J219)*INDEX('[1]2018_commission_structure-Start'!$A$15:$J$18,MATCH($E219,'[1]2018_commission_structure-Start'!$A$15:$A$18,0),MATCH(X$1,'[1]2018_commission_structure-Start'!$A$15:$J$15,0)),0)</f>
        <v>0</v>
      </c>
      <c r="Y219" s="26">
        <f>IF($H219&gt;K219,MIN($H219-K219,L219-K219)*INDEX('[1]2018_commission_structure-Start'!$A$15:$J$18,MATCH($E219,'[1]2018_commission_structure-Start'!$A$15:$A$18,0),MATCH(Y$1,'[1]2018_commission_structure-Start'!$A$15:$J$15,0)),0)</f>
        <v>0</v>
      </c>
      <c r="Z219" s="26">
        <f>IF(H219&gt;L219,(H219-L219)*INDEX('[1]2018_commission_structure-Start'!$A$21:$I$24,MATCH($E219,'[1]2018_commission_structure-Start'!$A$21:$A$24,0),MATCH(Z$1,'[1]2018_commission_structure-Start'!$A$21:$I$21,0)),0)</f>
        <v>0</v>
      </c>
      <c r="AA219" s="28">
        <f t="shared" si="38"/>
        <v>70873.2</v>
      </c>
      <c r="AB219" s="28">
        <f t="shared" si="39"/>
        <v>126193.2</v>
      </c>
    </row>
    <row r="220" spans="1:28" x14ac:dyDescent="0.2">
      <c r="A220" s="25" t="str">
        <f t="shared" si="30"/>
        <v>Eulalie Bianco</v>
      </c>
      <c r="B220" s="25">
        <v>5623896162</v>
      </c>
      <c r="C220" s="25" t="s">
        <v>440</v>
      </c>
      <c r="D220" s="25" t="s">
        <v>441</v>
      </c>
      <c r="E220" s="25" t="s">
        <v>29</v>
      </c>
      <c r="F220" s="25">
        <v>74626</v>
      </c>
      <c r="G220" s="25">
        <f>COUNTIF([1]deals_closed!D:D,B220)</f>
        <v>17</v>
      </c>
      <c r="H220" s="26">
        <f>SUMIF([1]deals_closed!D:D,B220,[1]deals_closed!C:C)</f>
        <v>456453</v>
      </c>
      <c r="I220" s="26">
        <f>VLOOKUP(E220,'[1]2018_commission_structure-Start'!$A$22:$I$24,9,FALSE)</f>
        <v>600000</v>
      </c>
      <c r="J220" s="26">
        <f t="shared" si="31"/>
        <v>750000</v>
      </c>
      <c r="K220" s="26">
        <f t="shared" si="32"/>
        <v>900000</v>
      </c>
      <c r="L220" s="26">
        <f t="shared" si="33"/>
        <v>1200000</v>
      </c>
      <c r="M220" s="27">
        <f t="shared" si="34"/>
        <v>0.76075499999999996</v>
      </c>
      <c r="N220" s="25" t="str">
        <f t="shared" si="35"/>
        <v>0-100%</v>
      </c>
      <c r="O220" s="28">
        <f>MIN(H220,I220)*INDEX('[1]2018_commission_structure-Start'!$A$21:$I$24,MATCH($E220,'[1]2018_commission_structure-Start'!$A$21:$A$24,0),MATCH(O$1,'[1]2018_commission_structure-Start'!$A$21:$I$21,0))</f>
        <v>59338.89</v>
      </c>
      <c r="P220" s="26">
        <f>IF(H220&gt;I220,MIN(H220-I220,J220-I220)*INDEX('[1]2018_commission_structure-Start'!$A$21:$I$24,MATCH($E220,'[1]2018_commission_structure-Start'!$A$21:$A$24,0), MATCH(P$1,'[1]2018_commission_structure-Start'!$A$21:$I$21,0)),0)</f>
        <v>0</v>
      </c>
      <c r="Q220" s="26">
        <f>IF($H220&gt;J220,MIN($H220-J220,K220-J220)*INDEX('[1]2018_commission_structure-Start'!$A$21:$I$24,MATCH($E220,'[1]2018_commission_structure-Start'!$A$21:$A$24,0), MATCH(Q$1,'[1]2018_commission_structure-Start'!$A$21:$I$21,0)),0)</f>
        <v>0</v>
      </c>
      <c r="R220" s="26">
        <f>IF($H220&gt;K220,MIN($H220-K220,L220-K220)*INDEX('[1]2018_commission_structure-Start'!$A$21:$I$24,MATCH($E220,'[1]2018_commission_structure-Start'!$A$21:$A$24,0), MATCH(R$1,'[1]2018_commission_structure-Start'!$A$21:$I$21,0)),0)</f>
        <v>0</v>
      </c>
      <c r="S220" s="26">
        <f>IF(H220&gt;L220,(H220-L220)*INDEX('[1]2018_commission_structure-Start'!$A$21:$I$24,MATCH($E220,'[1]2018_commission_structure-Start'!$A$21:$A$24,0),MATCH(S$1,'[1]2018_commission_structure-Start'!$A$21:$I$21,0)),0)</f>
        <v>0</v>
      </c>
      <c r="T220" s="28">
        <f t="shared" si="36"/>
        <v>59338.89</v>
      </c>
      <c r="U220" s="28">
        <f t="shared" si="37"/>
        <v>133964.89000000001</v>
      </c>
      <c r="V220" s="28">
        <f>MIN(H220,I220)*INDEX('[1]2018_commission_structure-Start'!$A$15:$J$18,MATCH($E220,'[1]2018_commission_structure-Start'!$A$15:$A$18,0),MATCH(V$1,'[1]2018_commission_structure-Start'!$A$15:$J$15,0))</f>
        <v>68467.95</v>
      </c>
      <c r="W220" s="26">
        <f>IF($H220&gt;I220,MIN($H220-I220,J220-I220)*INDEX('[1]2018_commission_structure-Start'!$A$15:$J$18,MATCH($E220,'[1]2018_commission_structure-Start'!$A$15:$A$18,0),MATCH(W$1,'[1]2018_commission_structure-Start'!$A$15:$J$15,0)),0)</f>
        <v>0</v>
      </c>
      <c r="X220" s="26">
        <f>IF($H220&gt;J220,MIN($H220-J220,K220-J220)*INDEX('[1]2018_commission_structure-Start'!$A$15:$J$18,MATCH($E220,'[1]2018_commission_structure-Start'!$A$15:$A$18,0),MATCH(X$1,'[1]2018_commission_structure-Start'!$A$15:$J$15,0)),0)</f>
        <v>0</v>
      </c>
      <c r="Y220" s="26">
        <f>IF($H220&gt;K220,MIN($H220-K220,L220-K220)*INDEX('[1]2018_commission_structure-Start'!$A$15:$J$18,MATCH($E220,'[1]2018_commission_structure-Start'!$A$15:$A$18,0),MATCH(Y$1,'[1]2018_commission_structure-Start'!$A$15:$J$15,0)),0)</f>
        <v>0</v>
      </c>
      <c r="Z220" s="26">
        <f>IF(H220&gt;L220,(H220-L220)*INDEX('[1]2018_commission_structure-Start'!$A$21:$I$24,MATCH($E220,'[1]2018_commission_structure-Start'!$A$21:$A$24,0),MATCH(Z$1,'[1]2018_commission_structure-Start'!$A$21:$I$21,0)),0)</f>
        <v>0</v>
      </c>
      <c r="AA220" s="28">
        <f t="shared" si="38"/>
        <v>68467.95</v>
      </c>
      <c r="AB220" s="28">
        <f t="shared" si="39"/>
        <v>143093.95000000001</v>
      </c>
    </row>
    <row r="221" spans="1:28" x14ac:dyDescent="0.2">
      <c r="A221" s="25" t="str">
        <f t="shared" si="30"/>
        <v>Loretta Churchward</v>
      </c>
      <c r="B221" s="25">
        <v>7906441400</v>
      </c>
      <c r="C221" s="25" t="s">
        <v>442</v>
      </c>
      <c r="D221" s="25" t="s">
        <v>443</v>
      </c>
      <c r="E221" s="25" t="s">
        <v>7</v>
      </c>
      <c r="F221" s="25">
        <v>46268</v>
      </c>
      <c r="G221" s="25">
        <f>COUNTIF([1]deals_closed!D:D,B221)</f>
        <v>22</v>
      </c>
      <c r="H221" s="26">
        <f>SUMIF([1]deals_closed!D:D,B221,[1]deals_closed!C:C)</f>
        <v>640512</v>
      </c>
      <c r="I221" s="26">
        <f>VLOOKUP(E221,'[1]2018_commission_structure-Start'!$A$22:$I$24,9,FALSE)</f>
        <v>500000</v>
      </c>
      <c r="J221" s="26">
        <f t="shared" si="31"/>
        <v>625000</v>
      </c>
      <c r="K221" s="26">
        <f t="shared" si="32"/>
        <v>750000</v>
      </c>
      <c r="L221" s="26">
        <f t="shared" si="33"/>
        <v>1000000</v>
      </c>
      <c r="M221" s="27">
        <f t="shared" si="34"/>
        <v>1.2810239999999999</v>
      </c>
      <c r="N221" s="25" t="str">
        <f t="shared" si="35"/>
        <v>125-150%</v>
      </c>
      <c r="O221" s="28">
        <f>MIN(H221,I221)*INDEX('[1]2018_commission_structure-Start'!$A$21:$I$24,MATCH($E221,'[1]2018_commission_structure-Start'!$A$21:$A$24,0),MATCH(O$1,'[1]2018_commission_structure-Start'!$A$21:$I$21,0))</f>
        <v>50000</v>
      </c>
      <c r="P221" s="26">
        <f>IF(H221&gt;I221,MIN(H221-I221,J221-I221)*INDEX('[1]2018_commission_structure-Start'!$A$21:$I$24,MATCH($E221,'[1]2018_commission_structure-Start'!$A$21:$A$24,0), MATCH(P$1,'[1]2018_commission_structure-Start'!$A$21:$I$21,0)),0)</f>
        <v>18750</v>
      </c>
      <c r="Q221" s="26">
        <f>IF($H221&gt;J221,MIN($H221-J221,K221-J221)*INDEX('[1]2018_commission_structure-Start'!$A$21:$I$24,MATCH($E221,'[1]2018_commission_structure-Start'!$A$21:$A$24,0), MATCH(Q$1,'[1]2018_commission_structure-Start'!$A$21:$I$21,0)),0)</f>
        <v>2792.16</v>
      </c>
      <c r="R221" s="26">
        <f>IF($H221&gt;K221,MIN($H221-K221,L221-K221)*INDEX('[1]2018_commission_structure-Start'!$A$21:$I$24,MATCH($E221,'[1]2018_commission_structure-Start'!$A$21:$A$24,0), MATCH(R$1,'[1]2018_commission_structure-Start'!$A$21:$I$21,0)),0)</f>
        <v>0</v>
      </c>
      <c r="S221" s="26">
        <f>IF(H221&gt;L221,(H221-L221)*INDEX('[1]2018_commission_structure-Start'!$A$21:$I$24,MATCH($E221,'[1]2018_commission_structure-Start'!$A$21:$A$24,0),MATCH(S$1,'[1]2018_commission_structure-Start'!$A$21:$I$21,0)),0)</f>
        <v>0</v>
      </c>
      <c r="T221" s="28">
        <f t="shared" si="36"/>
        <v>71542.16</v>
      </c>
      <c r="U221" s="28">
        <f t="shared" si="37"/>
        <v>117810.16</v>
      </c>
      <c r="V221" s="28">
        <f>MIN(H221,I221)*INDEX('[1]2018_commission_structure-Start'!$A$15:$J$18,MATCH($E221,'[1]2018_commission_structure-Start'!$A$15:$A$18,0),MATCH(V$1,'[1]2018_commission_structure-Start'!$A$15:$J$15,0))</f>
        <v>60000</v>
      </c>
      <c r="W221" s="26">
        <f>IF($H221&gt;I221,MIN($H221-I221,J221-I221)*INDEX('[1]2018_commission_structure-Start'!$A$15:$J$18,MATCH($E221,'[1]2018_commission_structure-Start'!$A$15:$A$18,0),MATCH(W$1,'[1]2018_commission_structure-Start'!$A$15:$J$15,0)),0)</f>
        <v>21250</v>
      </c>
      <c r="X221" s="26">
        <f>IF($H221&gt;J221,MIN($H221-J221,K221-J221)*INDEX('[1]2018_commission_structure-Start'!$A$15:$J$18,MATCH($E221,'[1]2018_commission_structure-Start'!$A$15:$A$18,0),MATCH(X$1,'[1]2018_commission_structure-Start'!$A$15:$J$15,0)),0)</f>
        <v>3102.4</v>
      </c>
      <c r="Y221" s="26">
        <f>IF($H221&gt;K221,MIN($H221-K221,L221-K221)*INDEX('[1]2018_commission_structure-Start'!$A$15:$J$18,MATCH($E221,'[1]2018_commission_structure-Start'!$A$15:$A$18,0),MATCH(Y$1,'[1]2018_commission_structure-Start'!$A$15:$J$15,0)),0)</f>
        <v>0</v>
      </c>
      <c r="Z221" s="26">
        <f>IF(H221&gt;L221,(H221-L221)*INDEX('[1]2018_commission_structure-Start'!$A$21:$I$24,MATCH($E221,'[1]2018_commission_structure-Start'!$A$21:$A$24,0),MATCH(Z$1,'[1]2018_commission_structure-Start'!$A$21:$I$21,0)),0)</f>
        <v>0</v>
      </c>
      <c r="AA221" s="28">
        <f t="shared" si="38"/>
        <v>84352.4</v>
      </c>
      <c r="AB221" s="28">
        <f t="shared" si="39"/>
        <v>130620.4</v>
      </c>
    </row>
    <row r="222" spans="1:28" x14ac:dyDescent="0.2">
      <c r="A222" s="25" t="str">
        <f t="shared" si="30"/>
        <v>Horatio Franchyonok</v>
      </c>
      <c r="B222" s="25">
        <v>7233077789</v>
      </c>
      <c r="C222" s="25" t="s">
        <v>444</v>
      </c>
      <c r="D222" s="25" t="s">
        <v>445</v>
      </c>
      <c r="E222" s="25" t="s">
        <v>7</v>
      </c>
      <c r="F222" s="25">
        <v>43173</v>
      </c>
      <c r="G222" s="25">
        <f>COUNTIF([1]deals_closed!D:D,B222)</f>
        <v>18</v>
      </c>
      <c r="H222" s="26">
        <f>SUMIF([1]deals_closed!D:D,B222,[1]deals_closed!C:C)</f>
        <v>600732</v>
      </c>
      <c r="I222" s="26">
        <f>VLOOKUP(E222,'[1]2018_commission_structure-Start'!$A$22:$I$24,9,FALSE)</f>
        <v>500000</v>
      </c>
      <c r="J222" s="26">
        <f t="shared" si="31"/>
        <v>625000</v>
      </c>
      <c r="K222" s="26">
        <f t="shared" si="32"/>
        <v>750000</v>
      </c>
      <c r="L222" s="26">
        <f t="shared" si="33"/>
        <v>1000000</v>
      </c>
      <c r="M222" s="27">
        <f t="shared" si="34"/>
        <v>1.2014640000000001</v>
      </c>
      <c r="N222" s="25" t="str">
        <f t="shared" si="35"/>
        <v>100-125%</v>
      </c>
      <c r="O222" s="28">
        <f>MIN(H222,I222)*INDEX('[1]2018_commission_structure-Start'!$A$21:$I$24,MATCH($E222,'[1]2018_commission_structure-Start'!$A$21:$A$24,0),MATCH(O$1,'[1]2018_commission_structure-Start'!$A$21:$I$21,0))</f>
        <v>50000</v>
      </c>
      <c r="P222" s="26">
        <f>IF(H222&gt;I222,MIN(H222-I222,J222-I222)*INDEX('[1]2018_commission_structure-Start'!$A$21:$I$24,MATCH($E222,'[1]2018_commission_structure-Start'!$A$21:$A$24,0), MATCH(P$1,'[1]2018_commission_structure-Start'!$A$21:$I$21,0)),0)</f>
        <v>15109.8</v>
      </c>
      <c r="Q222" s="26">
        <f>IF($H222&gt;J222,MIN($H222-J222,K222-J222)*INDEX('[1]2018_commission_structure-Start'!$A$21:$I$24,MATCH($E222,'[1]2018_commission_structure-Start'!$A$21:$A$24,0), MATCH(Q$1,'[1]2018_commission_structure-Start'!$A$21:$I$21,0)),0)</f>
        <v>0</v>
      </c>
      <c r="R222" s="26">
        <f>IF($H222&gt;K222,MIN($H222-K222,L222-K222)*INDEX('[1]2018_commission_structure-Start'!$A$21:$I$24,MATCH($E222,'[1]2018_commission_structure-Start'!$A$21:$A$24,0), MATCH(R$1,'[1]2018_commission_structure-Start'!$A$21:$I$21,0)),0)</f>
        <v>0</v>
      </c>
      <c r="S222" s="26">
        <f>IF(H222&gt;L222,(H222-L222)*INDEX('[1]2018_commission_structure-Start'!$A$21:$I$24,MATCH($E222,'[1]2018_commission_structure-Start'!$A$21:$A$24,0),MATCH(S$1,'[1]2018_commission_structure-Start'!$A$21:$I$21,0)),0)</f>
        <v>0</v>
      </c>
      <c r="T222" s="28">
        <f t="shared" si="36"/>
        <v>65109.8</v>
      </c>
      <c r="U222" s="28">
        <f t="shared" si="37"/>
        <v>108282.8</v>
      </c>
      <c r="V222" s="28">
        <f>MIN(H222,I222)*INDEX('[1]2018_commission_structure-Start'!$A$15:$J$18,MATCH($E222,'[1]2018_commission_structure-Start'!$A$15:$A$18,0),MATCH(V$1,'[1]2018_commission_structure-Start'!$A$15:$J$15,0))</f>
        <v>60000</v>
      </c>
      <c r="W222" s="26">
        <f>IF($H222&gt;I222,MIN($H222-I222,J222-I222)*INDEX('[1]2018_commission_structure-Start'!$A$15:$J$18,MATCH($E222,'[1]2018_commission_structure-Start'!$A$15:$A$18,0),MATCH(W$1,'[1]2018_commission_structure-Start'!$A$15:$J$15,0)),0)</f>
        <v>17124.440000000002</v>
      </c>
      <c r="X222" s="26">
        <f>IF($H222&gt;J222,MIN($H222-J222,K222-J222)*INDEX('[1]2018_commission_structure-Start'!$A$15:$J$18,MATCH($E222,'[1]2018_commission_structure-Start'!$A$15:$A$18,0),MATCH(X$1,'[1]2018_commission_structure-Start'!$A$15:$J$15,0)),0)</f>
        <v>0</v>
      </c>
      <c r="Y222" s="26">
        <f>IF($H222&gt;K222,MIN($H222-K222,L222-K222)*INDEX('[1]2018_commission_structure-Start'!$A$15:$J$18,MATCH($E222,'[1]2018_commission_structure-Start'!$A$15:$A$18,0),MATCH(Y$1,'[1]2018_commission_structure-Start'!$A$15:$J$15,0)),0)</f>
        <v>0</v>
      </c>
      <c r="Z222" s="26">
        <f>IF(H222&gt;L222,(H222-L222)*INDEX('[1]2018_commission_structure-Start'!$A$21:$I$24,MATCH($E222,'[1]2018_commission_structure-Start'!$A$21:$A$24,0),MATCH(Z$1,'[1]2018_commission_structure-Start'!$A$21:$I$21,0)),0)</f>
        <v>0</v>
      </c>
      <c r="AA222" s="28">
        <f t="shared" si="38"/>
        <v>77124.44</v>
      </c>
      <c r="AB222" s="28">
        <f t="shared" si="39"/>
        <v>120297.44</v>
      </c>
    </row>
    <row r="223" spans="1:28" x14ac:dyDescent="0.2">
      <c r="A223" s="25" t="str">
        <f t="shared" si="30"/>
        <v>Myles Scoggans</v>
      </c>
      <c r="B223" s="25">
        <v>3497169404</v>
      </c>
      <c r="C223" s="25" t="s">
        <v>446</v>
      </c>
      <c r="D223" s="25" t="s">
        <v>447</v>
      </c>
      <c r="E223" s="25" t="s">
        <v>10</v>
      </c>
      <c r="F223" s="25">
        <v>89522</v>
      </c>
      <c r="G223" s="25">
        <f>COUNTIF([1]deals_closed!D:D,B223)</f>
        <v>19</v>
      </c>
      <c r="H223" s="26">
        <f>SUMIF([1]deals_closed!D:D,B223,[1]deals_closed!C:C)</f>
        <v>700830</v>
      </c>
      <c r="I223" s="26">
        <f>VLOOKUP(E223,'[1]2018_commission_structure-Start'!$A$22:$I$24,9,FALSE)</f>
        <v>750000</v>
      </c>
      <c r="J223" s="26">
        <f t="shared" si="31"/>
        <v>937500</v>
      </c>
      <c r="K223" s="26">
        <f t="shared" si="32"/>
        <v>1125000</v>
      </c>
      <c r="L223" s="26">
        <f t="shared" si="33"/>
        <v>1500000</v>
      </c>
      <c r="M223" s="27">
        <f t="shared" si="34"/>
        <v>0.93444000000000005</v>
      </c>
      <c r="N223" s="25" t="str">
        <f t="shared" si="35"/>
        <v>0-100%</v>
      </c>
      <c r="O223" s="28">
        <f>MIN(H223,I223)*INDEX('[1]2018_commission_structure-Start'!$A$21:$I$24,MATCH($E223,'[1]2018_commission_structure-Start'!$A$21:$A$24,0),MATCH(O$1,'[1]2018_commission_structure-Start'!$A$21:$I$21,0))</f>
        <v>105124.5</v>
      </c>
      <c r="P223" s="26">
        <f>IF(H223&gt;I223,MIN(H223-I223,J223-I223)*INDEX('[1]2018_commission_structure-Start'!$A$21:$I$24,MATCH($E223,'[1]2018_commission_structure-Start'!$A$21:$A$24,0), MATCH(P$1,'[1]2018_commission_structure-Start'!$A$21:$I$21,0)),0)</f>
        <v>0</v>
      </c>
      <c r="Q223" s="26">
        <f>IF($H223&gt;J223,MIN($H223-J223,K223-J223)*INDEX('[1]2018_commission_structure-Start'!$A$21:$I$24,MATCH($E223,'[1]2018_commission_structure-Start'!$A$21:$A$24,0), MATCH(Q$1,'[1]2018_commission_structure-Start'!$A$21:$I$21,0)),0)</f>
        <v>0</v>
      </c>
      <c r="R223" s="26">
        <f>IF($H223&gt;K223,MIN($H223-K223,L223-K223)*INDEX('[1]2018_commission_structure-Start'!$A$21:$I$24,MATCH($E223,'[1]2018_commission_structure-Start'!$A$21:$A$24,0), MATCH(R$1,'[1]2018_commission_structure-Start'!$A$21:$I$21,0)),0)</f>
        <v>0</v>
      </c>
      <c r="S223" s="26">
        <f>IF(H223&gt;L223,(H223-L223)*INDEX('[1]2018_commission_structure-Start'!$A$21:$I$24,MATCH($E223,'[1]2018_commission_structure-Start'!$A$21:$A$24,0),MATCH(S$1,'[1]2018_commission_structure-Start'!$A$21:$I$21,0)),0)</f>
        <v>0</v>
      </c>
      <c r="T223" s="28">
        <f t="shared" si="36"/>
        <v>105124.5</v>
      </c>
      <c r="U223" s="28">
        <f t="shared" si="37"/>
        <v>194646.5</v>
      </c>
      <c r="V223" s="28">
        <f>MIN(H223,I223)*INDEX('[1]2018_commission_structure-Start'!$A$15:$J$18,MATCH($E223,'[1]2018_commission_structure-Start'!$A$15:$A$18,0),MATCH(V$1,'[1]2018_commission_structure-Start'!$A$15:$J$15,0))</f>
        <v>105124.5</v>
      </c>
      <c r="W223" s="26">
        <f>IF($H223&gt;I223,MIN($H223-I223,J223-I223)*INDEX('[1]2018_commission_structure-Start'!$A$15:$J$18,MATCH($E223,'[1]2018_commission_structure-Start'!$A$15:$A$18,0),MATCH(W$1,'[1]2018_commission_structure-Start'!$A$15:$J$15,0)),0)</f>
        <v>0</v>
      </c>
      <c r="X223" s="26">
        <f>IF($H223&gt;J223,MIN($H223-J223,K223-J223)*INDEX('[1]2018_commission_structure-Start'!$A$15:$J$18,MATCH($E223,'[1]2018_commission_structure-Start'!$A$15:$A$18,0),MATCH(X$1,'[1]2018_commission_structure-Start'!$A$15:$J$15,0)),0)</f>
        <v>0</v>
      </c>
      <c r="Y223" s="26">
        <f>IF($H223&gt;K223,MIN($H223-K223,L223-K223)*INDEX('[1]2018_commission_structure-Start'!$A$15:$J$18,MATCH($E223,'[1]2018_commission_structure-Start'!$A$15:$A$18,0),MATCH(Y$1,'[1]2018_commission_structure-Start'!$A$15:$J$15,0)),0)</f>
        <v>0</v>
      </c>
      <c r="Z223" s="26">
        <f>IF(H223&gt;L223,(H223-L223)*INDEX('[1]2018_commission_structure-Start'!$A$21:$I$24,MATCH($E223,'[1]2018_commission_structure-Start'!$A$21:$A$24,0),MATCH(Z$1,'[1]2018_commission_structure-Start'!$A$21:$I$21,0)),0)</f>
        <v>0</v>
      </c>
      <c r="AA223" s="28">
        <f t="shared" si="38"/>
        <v>105124.5</v>
      </c>
      <c r="AB223" s="28">
        <f t="shared" si="39"/>
        <v>194646.5</v>
      </c>
    </row>
    <row r="224" spans="1:28" x14ac:dyDescent="0.2">
      <c r="A224" s="25" t="str">
        <f t="shared" si="30"/>
        <v>Otha Tappor</v>
      </c>
      <c r="B224" s="25">
        <v>8187246642</v>
      </c>
      <c r="C224" s="25" t="s">
        <v>448</v>
      </c>
      <c r="D224" s="25" t="s">
        <v>449</v>
      </c>
      <c r="E224" s="25" t="s">
        <v>29</v>
      </c>
      <c r="F224" s="25">
        <v>59840</v>
      </c>
      <c r="G224" s="25">
        <f>COUNTIF([1]deals_closed!D:D,B224)</f>
        <v>19</v>
      </c>
      <c r="H224" s="26">
        <f>SUMIF([1]deals_closed!D:D,B224,[1]deals_closed!C:C)</f>
        <v>673714</v>
      </c>
      <c r="I224" s="26">
        <f>VLOOKUP(E224,'[1]2018_commission_structure-Start'!$A$22:$I$24,9,FALSE)</f>
        <v>600000</v>
      </c>
      <c r="J224" s="26">
        <f t="shared" si="31"/>
        <v>750000</v>
      </c>
      <c r="K224" s="26">
        <f t="shared" si="32"/>
        <v>900000</v>
      </c>
      <c r="L224" s="26">
        <f t="shared" si="33"/>
        <v>1200000</v>
      </c>
      <c r="M224" s="27">
        <f t="shared" si="34"/>
        <v>1.1228566666666666</v>
      </c>
      <c r="N224" s="25" t="str">
        <f t="shared" si="35"/>
        <v>100-125%</v>
      </c>
      <c r="O224" s="28">
        <f>MIN(H224,I224)*INDEX('[1]2018_commission_structure-Start'!$A$21:$I$24,MATCH($E224,'[1]2018_commission_structure-Start'!$A$21:$A$24,0),MATCH(O$1,'[1]2018_commission_structure-Start'!$A$21:$I$21,0))</f>
        <v>78000</v>
      </c>
      <c r="P224" s="26">
        <f>IF(H224&gt;I224,MIN(H224-I224,J224-I224)*INDEX('[1]2018_commission_structure-Start'!$A$21:$I$24,MATCH($E224,'[1]2018_commission_structure-Start'!$A$21:$A$24,0), MATCH(P$1,'[1]2018_commission_structure-Start'!$A$21:$I$21,0)),0)</f>
        <v>12531.380000000001</v>
      </c>
      <c r="Q224" s="26">
        <f>IF($H224&gt;J224,MIN($H224-J224,K224-J224)*INDEX('[1]2018_commission_structure-Start'!$A$21:$I$24,MATCH($E224,'[1]2018_commission_structure-Start'!$A$21:$A$24,0), MATCH(Q$1,'[1]2018_commission_structure-Start'!$A$21:$I$21,0)),0)</f>
        <v>0</v>
      </c>
      <c r="R224" s="26">
        <f>IF($H224&gt;K224,MIN($H224-K224,L224-K224)*INDEX('[1]2018_commission_structure-Start'!$A$21:$I$24,MATCH($E224,'[1]2018_commission_structure-Start'!$A$21:$A$24,0), MATCH(R$1,'[1]2018_commission_structure-Start'!$A$21:$I$21,0)),0)</f>
        <v>0</v>
      </c>
      <c r="S224" s="26">
        <f>IF(H224&gt;L224,(H224-L224)*INDEX('[1]2018_commission_structure-Start'!$A$21:$I$24,MATCH($E224,'[1]2018_commission_structure-Start'!$A$21:$A$24,0),MATCH(S$1,'[1]2018_commission_structure-Start'!$A$21:$I$21,0)),0)</f>
        <v>0</v>
      </c>
      <c r="T224" s="28">
        <f t="shared" si="36"/>
        <v>90531.38</v>
      </c>
      <c r="U224" s="28">
        <f t="shared" si="37"/>
        <v>150371.38</v>
      </c>
      <c r="V224" s="28">
        <f>MIN(H224,I224)*INDEX('[1]2018_commission_structure-Start'!$A$15:$J$18,MATCH($E224,'[1]2018_commission_structure-Start'!$A$15:$A$18,0),MATCH(V$1,'[1]2018_commission_structure-Start'!$A$15:$J$15,0))</f>
        <v>90000</v>
      </c>
      <c r="W224" s="26">
        <f>IF($H224&gt;I224,MIN($H224-I224,J224-I224)*INDEX('[1]2018_commission_structure-Start'!$A$15:$J$18,MATCH($E224,'[1]2018_commission_structure-Start'!$A$15:$A$18,0),MATCH(W$1,'[1]2018_commission_structure-Start'!$A$15:$J$15,0)),0)</f>
        <v>13268.519999999999</v>
      </c>
      <c r="X224" s="26">
        <f>IF($H224&gt;J224,MIN($H224-J224,K224-J224)*INDEX('[1]2018_commission_structure-Start'!$A$15:$J$18,MATCH($E224,'[1]2018_commission_structure-Start'!$A$15:$A$18,0),MATCH(X$1,'[1]2018_commission_structure-Start'!$A$15:$J$15,0)),0)</f>
        <v>0</v>
      </c>
      <c r="Y224" s="26">
        <f>IF($H224&gt;K224,MIN($H224-K224,L224-K224)*INDEX('[1]2018_commission_structure-Start'!$A$15:$J$18,MATCH($E224,'[1]2018_commission_structure-Start'!$A$15:$A$18,0),MATCH(Y$1,'[1]2018_commission_structure-Start'!$A$15:$J$15,0)),0)</f>
        <v>0</v>
      </c>
      <c r="Z224" s="26">
        <f>IF(H224&gt;L224,(H224-L224)*INDEX('[1]2018_commission_structure-Start'!$A$21:$I$24,MATCH($E224,'[1]2018_commission_structure-Start'!$A$21:$A$24,0),MATCH(Z$1,'[1]2018_commission_structure-Start'!$A$21:$I$21,0)),0)</f>
        <v>0</v>
      </c>
      <c r="AA224" s="28">
        <f t="shared" si="38"/>
        <v>103268.52</v>
      </c>
      <c r="AB224" s="28">
        <f t="shared" si="39"/>
        <v>163108.52000000002</v>
      </c>
    </row>
    <row r="225" spans="1:28" x14ac:dyDescent="0.2">
      <c r="A225" s="25" t="str">
        <f t="shared" si="30"/>
        <v>Merell Larose</v>
      </c>
      <c r="B225" s="25">
        <v>5975948169</v>
      </c>
      <c r="C225" s="25" t="s">
        <v>450</v>
      </c>
      <c r="D225" s="25" t="s">
        <v>451</v>
      </c>
      <c r="E225" s="25" t="s">
        <v>10</v>
      </c>
      <c r="F225" s="25">
        <v>122368</v>
      </c>
      <c r="G225" s="25">
        <f>COUNTIF([1]deals_closed!D:D,B225)</f>
        <v>13</v>
      </c>
      <c r="H225" s="26">
        <f>SUMIF([1]deals_closed!D:D,B225,[1]deals_closed!C:C)</f>
        <v>416902</v>
      </c>
      <c r="I225" s="26">
        <f>VLOOKUP(E225,'[1]2018_commission_structure-Start'!$A$22:$I$24,9,FALSE)</f>
        <v>750000</v>
      </c>
      <c r="J225" s="26">
        <f t="shared" si="31"/>
        <v>937500</v>
      </c>
      <c r="K225" s="26">
        <f t="shared" si="32"/>
        <v>1125000</v>
      </c>
      <c r="L225" s="26">
        <f t="shared" si="33"/>
        <v>1500000</v>
      </c>
      <c r="M225" s="27">
        <f t="shared" si="34"/>
        <v>0.55586933333333333</v>
      </c>
      <c r="N225" s="25" t="str">
        <f t="shared" si="35"/>
        <v>0-100%</v>
      </c>
      <c r="O225" s="28">
        <f>MIN(H225,I225)*INDEX('[1]2018_commission_structure-Start'!$A$21:$I$24,MATCH($E225,'[1]2018_commission_structure-Start'!$A$21:$A$24,0),MATCH(O$1,'[1]2018_commission_structure-Start'!$A$21:$I$21,0))</f>
        <v>62535.299999999996</v>
      </c>
      <c r="P225" s="26">
        <f>IF(H225&gt;I225,MIN(H225-I225,J225-I225)*INDEX('[1]2018_commission_structure-Start'!$A$21:$I$24,MATCH($E225,'[1]2018_commission_structure-Start'!$A$21:$A$24,0), MATCH(P$1,'[1]2018_commission_structure-Start'!$A$21:$I$21,0)),0)</f>
        <v>0</v>
      </c>
      <c r="Q225" s="26">
        <f>IF($H225&gt;J225,MIN($H225-J225,K225-J225)*INDEX('[1]2018_commission_structure-Start'!$A$21:$I$24,MATCH($E225,'[1]2018_commission_structure-Start'!$A$21:$A$24,0), MATCH(Q$1,'[1]2018_commission_structure-Start'!$A$21:$I$21,0)),0)</f>
        <v>0</v>
      </c>
      <c r="R225" s="26">
        <f>IF($H225&gt;K225,MIN($H225-K225,L225-K225)*INDEX('[1]2018_commission_structure-Start'!$A$21:$I$24,MATCH($E225,'[1]2018_commission_structure-Start'!$A$21:$A$24,0), MATCH(R$1,'[1]2018_commission_structure-Start'!$A$21:$I$21,0)),0)</f>
        <v>0</v>
      </c>
      <c r="S225" s="26">
        <f>IF(H225&gt;L225,(H225-L225)*INDEX('[1]2018_commission_structure-Start'!$A$21:$I$24,MATCH($E225,'[1]2018_commission_structure-Start'!$A$21:$A$24,0),MATCH(S$1,'[1]2018_commission_structure-Start'!$A$21:$I$21,0)),0)</f>
        <v>0</v>
      </c>
      <c r="T225" s="28">
        <f t="shared" si="36"/>
        <v>62535.299999999996</v>
      </c>
      <c r="U225" s="28">
        <f t="shared" si="37"/>
        <v>184903.3</v>
      </c>
      <c r="V225" s="28">
        <f>MIN(H225,I225)*INDEX('[1]2018_commission_structure-Start'!$A$15:$J$18,MATCH($E225,'[1]2018_commission_structure-Start'!$A$15:$A$18,0),MATCH(V$1,'[1]2018_commission_structure-Start'!$A$15:$J$15,0))</f>
        <v>62535.299999999996</v>
      </c>
      <c r="W225" s="26">
        <f>IF($H225&gt;I225,MIN($H225-I225,J225-I225)*INDEX('[1]2018_commission_structure-Start'!$A$15:$J$18,MATCH($E225,'[1]2018_commission_structure-Start'!$A$15:$A$18,0),MATCH(W$1,'[1]2018_commission_structure-Start'!$A$15:$J$15,0)),0)</f>
        <v>0</v>
      </c>
      <c r="X225" s="26">
        <f>IF($H225&gt;J225,MIN($H225-J225,K225-J225)*INDEX('[1]2018_commission_structure-Start'!$A$15:$J$18,MATCH($E225,'[1]2018_commission_structure-Start'!$A$15:$A$18,0),MATCH(X$1,'[1]2018_commission_structure-Start'!$A$15:$J$15,0)),0)</f>
        <v>0</v>
      </c>
      <c r="Y225" s="26">
        <f>IF($H225&gt;K225,MIN($H225-K225,L225-K225)*INDEX('[1]2018_commission_structure-Start'!$A$15:$J$18,MATCH($E225,'[1]2018_commission_structure-Start'!$A$15:$A$18,0),MATCH(Y$1,'[1]2018_commission_structure-Start'!$A$15:$J$15,0)),0)</f>
        <v>0</v>
      </c>
      <c r="Z225" s="26">
        <f>IF(H225&gt;L225,(H225-L225)*INDEX('[1]2018_commission_structure-Start'!$A$21:$I$24,MATCH($E225,'[1]2018_commission_structure-Start'!$A$21:$A$24,0),MATCH(Z$1,'[1]2018_commission_structure-Start'!$A$21:$I$21,0)),0)</f>
        <v>0</v>
      </c>
      <c r="AA225" s="28">
        <f t="shared" si="38"/>
        <v>62535.299999999996</v>
      </c>
      <c r="AB225" s="28">
        <f t="shared" si="39"/>
        <v>184903.3</v>
      </c>
    </row>
    <row r="226" spans="1:28" x14ac:dyDescent="0.2">
      <c r="A226" s="25" t="str">
        <f t="shared" si="30"/>
        <v>Aluino Eble</v>
      </c>
      <c r="B226" s="25">
        <v>1371021422</v>
      </c>
      <c r="C226" s="25" t="s">
        <v>85</v>
      </c>
      <c r="D226" s="25" t="s">
        <v>452</v>
      </c>
      <c r="E226" s="25" t="s">
        <v>29</v>
      </c>
      <c r="F226" s="25">
        <v>55264</v>
      </c>
      <c r="G226" s="25">
        <f>COUNTIF([1]deals_closed!D:D,B226)</f>
        <v>21</v>
      </c>
      <c r="H226" s="26">
        <f>SUMIF([1]deals_closed!D:D,B226,[1]deals_closed!C:C)</f>
        <v>735042</v>
      </c>
      <c r="I226" s="26">
        <f>VLOOKUP(E226,'[1]2018_commission_structure-Start'!$A$22:$I$24,9,FALSE)</f>
        <v>600000</v>
      </c>
      <c r="J226" s="26">
        <f t="shared" si="31"/>
        <v>750000</v>
      </c>
      <c r="K226" s="26">
        <f t="shared" si="32"/>
        <v>900000</v>
      </c>
      <c r="L226" s="26">
        <f t="shared" si="33"/>
        <v>1200000</v>
      </c>
      <c r="M226" s="27">
        <f t="shared" si="34"/>
        <v>1.2250700000000001</v>
      </c>
      <c r="N226" s="25" t="str">
        <f t="shared" si="35"/>
        <v>100-125%</v>
      </c>
      <c r="O226" s="28">
        <f>MIN(H226,I226)*INDEX('[1]2018_commission_structure-Start'!$A$21:$I$24,MATCH($E226,'[1]2018_commission_structure-Start'!$A$21:$A$24,0),MATCH(O$1,'[1]2018_commission_structure-Start'!$A$21:$I$21,0))</f>
        <v>78000</v>
      </c>
      <c r="P226" s="26">
        <f>IF(H226&gt;I226,MIN(H226-I226,J226-I226)*INDEX('[1]2018_commission_structure-Start'!$A$21:$I$24,MATCH($E226,'[1]2018_commission_structure-Start'!$A$21:$A$24,0), MATCH(P$1,'[1]2018_commission_structure-Start'!$A$21:$I$21,0)),0)</f>
        <v>22957.140000000003</v>
      </c>
      <c r="Q226" s="26">
        <f>IF($H226&gt;J226,MIN($H226-J226,K226-J226)*INDEX('[1]2018_commission_structure-Start'!$A$21:$I$24,MATCH($E226,'[1]2018_commission_structure-Start'!$A$21:$A$24,0), MATCH(Q$1,'[1]2018_commission_structure-Start'!$A$21:$I$21,0)),0)</f>
        <v>0</v>
      </c>
      <c r="R226" s="26">
        <f>IF($H226&gt;K226,MIN($H226-K226,L226-K226)*INDEX('[1]2018_commission_structure-Start'!$A$21:$I$24,MATCH($E226,'[1]2018_commission_structure-Start'!$A$21:$A$24,0), MATCH(R$1,'[1]2018_commission_structure-Start'!$A$21:$I$21,0)),0)</f>
        <v>0</v>
      </c>
      <c r="S226" s="26">
        <f>IF(H226&gt;L226,(H226-L226)*INDEX('[1]2018_commission_structure-Start'!$A$21:$I$24,MATCH($E226,'[1]2018_commission_structure-Start'!$A$21:$A$24,0),MATCH(S$1,'[1]2018_commission_structure-Start'!$A$21:$I$21,0)),0)</f>
        <v>0</v>
      </c>
      <c r="T226" s="28">
        <f t="shared" si="36"/>
        <v>100957.14</v>
      </c>
      <c r="U226" s="28">
        <f t="shared" si="37"/>
        <v>156221.14000000001</v>
      </c>
      <c r="V226" s="28">
        <f>MIN(H226,I226)*INDEX('[1]2018_commission_structure-Start'!$A$15:$J$18,MATCH($E226,'[1]2018_commission_structure-Start'!$A$15:$A$18,0),MATCH(V$1,'[1]2018_commission_structure-Start'!$A$15:$J$15,0))</f>
        <v>90000</v>
      </c>
      <c r="W226" s="26">
        <f>IF($H226&gt;I226,MIN($H226-I226,J226-I226)*INDEX('[1]2018_commission_structure-Start'!$A$15:$J$18,MATCH($E226,'[1]2018_commission_structure-Start'!$A$15:$A$18,0),MATCH(W$1,'[1]2018_commission_structure-Start'!$A$15:$J$15,0)),0)</f>
        <v>24307.559999999998</v>
      </c>
      <c r="X226" s="26">
        <f>IF($H226&gt;J226,MIN($H226-J226,K226-J226)*INDEX('[1]2018_commission_structure-Start'!$A$15:$J$18,MATCH($E226,'[1]2018_commission_structure-Start'!$A$15:$A$18,0),MATCH(X$1,'[1]2018_commission_structure-Start'!$A$15:$J$15,0)),0)</f>
        <v>0</v>
      </c>
      <c r="Y226" s="26">
        <f>IF($H226&gt;K226,MIN($H226-K226,L226-K226)*INDEX('[1]2018_commission_structure-Start'!$A$15:$J$18,MATCH($E226,'[1]2018_commission_structure-Start'!$A$15:$A$18,0),MATCH(Y$1,'[1]2018_commission_structure-Start'!$A$15:$J$15,0)),0)</f>
        <v>0</v>
      </c>
      <c r="Z226" s="26">
        <f>IF(H226&gt;L226,(H226-L226)*INDEX('[1]2018_commission_structure-Start'!$A$21:$I$24,MATCH($E226,'[1]2018_commission_structure-Start'!$A$21:$A$24,0),MATCH(Z$1,'[1]2018_commission_structure-Start'!$A$21:$I$21,0)),0)</f>
        <v>0</v>
      </c>
      <c r="AA226" s="28">
        <f t="shared" si="38"/>
        <v>114307.56</v>
      </c>
      <c r="AB226" s="28">
        <f t="shared" si="39"/>
        <v>169571.56</v>
      </c>
    </row>
    <row r="227" spans="1:28" x14ac:dyDescent="0.2">
      <c r="A227" s="25" t="str">
        <f t="shared" si="30"/>
        <v>Hillel Hutley</v>
      </c>
      <c r="B227" s="25">
        <v>6618120233</v>
      </c>
      <c r="C227" s="25" t="s">
        <v>453</v>
      </c>
      <c r="D227" s="25" t="s">
        <v>454</v>
      </c>
      <c r="E227" s="25" t="s">
        <v>29</v>
      </c>
      <c r="F227" s="25">
        <v>64077</v>
      </c>
      <c r="G227" s="25">
        <f>COUNTIF([1]deals_closed!D:D,B227)</f>
        <v>16</v>
      </c>
      <c r="H227" s="26">
        <f>SUMIF([1]deals_closed!D:D,B227,[1]deals_closed!C:C)</f>
        <v>625052</v>
      </c>
      <c r="I227" s="26">
        <f>VLOOKUP(E227,'[1]2018_commission_structure-Start'!$A$22:$I$24,9,FALSE)</f>
        <v>600000</v>
      </c>
      <c r="J227" s="26">
        <f t="shared" si="31"/>
        <v>750000</v>
      </c>
      <c r="K227" s="26">
        <f t="shared" si="32"/>
        <v>900000</v>
      </c>
      <c r="L227" s="26">
        <f t="shared" si="33"/>
        <v>1200000</v>
      </c>
      <c r="M227" s="27">
        <f t="shared" si="34"/>
        <v>1.0417533333333333</v>
      </c>
      <c r="N227" s="25" t="str">
        <f t="shared" si="35"/>
        <v>100-125%</v>
      </c>
      <c r="O227" s="28">
        <f>MIN(H227,I227)*INDEX('[1]2018_commission_structure-Start'!$A$21:$I$24,MATCH($E227,'[1]2018_commission_structure-Start'!$A$21:$A$24,0),MATCH(O$1,'[1]2018_commission_structure-Start'!$A$21:$I$21,0))</f>
        <v>78000</v>
      </c>
      <c r="P227" s="26">
        <f>IF(H227&gt;I227,MIN(H227-I227,J227-I227)*INDEX('[1]2018_commission_structure-Start'!$A$21:$I$24,MATCH($E227,'[1]2018_commission_structure-Start'!$A$21:$A$24,0), MATCH(P$1,'[1]2018_commission_structure-Start'!$A$21:$I$21,0)),0)</f>
        <v>4258.84</v>
      </c>
      <c r="Q227" s="26">
        <f>IF($H227&gt;J227,MIN($H227-J227,K227-J227)*INDEX('[1]2018_commission_structure-Start'!$A$21:$I$24,MATCH($E227,'[1]2018_commission_structure-Start'!$A$21:$A$24,0), MATCH(Q$1,'[1]2018_commission_structure-Start'!$A$21:$I$21,0)),0)</f>
        <v>0</v>
      </c>
      <c r="R227" s="26">
        <f>IF($H227&gt;K227,MIN($H227-K227,L227-K227)*INDEX('[1]2018_commission_structure-Start'!$A$21:$I$24,MATCH($E227,'[1]2018_commission_structure-Start'!$A$21:$A$24,0), MATCH(R$1,'[1]2018_commission_structure-Start'!$A$21:$I$21,0)),0)</f>
        <v>0</v>
      </c>
      <c r="S227" s="26">
        <f>IF(H227&gt;L227,(H227-L227)*INDEX('[1]2018_commission_structure-Start'!$A$21:$I$24,MATCH($E227,'[1]2018_commission_structure-Start'!$A$21:$A$24,0),MATCH(S$1,'[1]2018_commission_structure-Start'!$A$21:$I$21,0)),0)</f>
        <v>0</v>
      </c>
      <c r="T227" s="28">
        <f t="shared" si="36"/>
        <v>82258.84</v>
      </c>
      <c r="U227" s="28">
        <f t="shared" si="37"/>
        <v>146335.84</v>
      </c>
      <c r="V227" s="28">
        <f>MIN(H227,I227)*INDEX('[1]2018_commission_structure-Start'!$A$15:$J$18,MATCH($E227,'[1]2018_commission_structure-Start'!$A$15:$A$18,0),MATCH(V$1,'[1]2018_commission_structure-Start'!$A$15:$J$15,0))</f>
        <v>90000</v>
      </c>
      <c r="W227" s="26">
        <f>IF($H227&gt;I227,MIN($H227-I227,J227-I227)*INDEX('[1]2018_commission_structure-Start'!$A$15:$J$18,MATCH($E227,'[1]2018_commission_structure-Start'!$A$15:$A$18,0),MATCH(W$1,'[1]2018_commission_structure-Start'!$A$15:$J$15,0)),0)</f>
        <v>4509.3599999999997</v>
      </c>
      <c r="X227" s="26">
        <f>IF($H227&gt;J227,MIN($H227-J227,K227-J227)*INDEX('[1]2018_commission_structure-Start'!$A$15:$J$18,MATCH($E227,'[1]2018_commission_structure-Start'!$A$15:$A$18,0),MATCH(X$1,'[1]2018_commission_structure-Start'!$A$15:$J$15,0)),0)</f>
        <v>0</v>
      </c>
      <c r="Y227" s="26">
        <f>IF($H227&gt;K227,MIN($H227-K227,L227-K227)*INDEX('[1]2018_commission_structure-Start'!$A$15:$J$18,MATCH($E227,'[1]2018_commission_structure-Start'!$A$15:$A$18,0),MATCH(Y$1,'[1]2018_commission_structure-Start'!$A$15:$J$15,0)),0)</f>
        <v>0</v>
      </c>
      <c r="Z227" s="26">
        <f>IF(H227&gt;L227,(H227-L227)*INDEX('[1]2018_commission_structure-Start'!$A$21:$I$24,MATCH($E227,'[1]2018_commission_structure-Start'!$A$21:$A$24,0),MATCH(Z$1,'[1]2018_commission_structure-Start'!$A$21:$I$21,0)),0)</f>
        <v>0</v>
      </c>
      <c r="AA227" s="28">
        <f t="shared" si="38"/>
        <v>94509.36</v>
      </c>
      <c r="AB227" s="28">
        <f t="shared" si="39"/>
        <v>158586.35999999999</v>
      </c>
    </row>
    <row r="228" spans="1:28" x14ac:dyDescent="0.2">
      <c r="A228" s="25" t="str">
        <f t="shared" si="30"/>
        <v>Tedie Cartmer</v>
      </c>
      <c r="B228" s="25">
        <v>2408183758</v>
      </c>
      <c r="C228" s="25" t="s">
        <v>455</v>
      </c>
      <c r="D228" s="25" t="s">
        <v>456</v>
      </c>
      <c r="E228" s="25" t="s">
        <v>10</v>
      </c>
      <c r="F228" s="25">
        <v>121981</v>
      </c>
      <c r="G228" s="25">
        <f>COUNTIF([1]deals_closed!D:D,B228)</f>
        <v>20</v>
      </c>
      <c r="H228" s="26">
        <f>SUMIF([1]deals_closed!D:D,B228,[1]deals_closed!C:C)</f>
        <v>704699</v>
      </c>
      <c r="I228" s="26">
        <f>VLOOKUP(E228,'[1]2018_commission_structure-Start'!$A$22:$I$24,9,FALSE)</f>
        <v>750000</v>
      </c>
      <c r="J228" s="26">
        <f t="shared" si="31"/>
        <v>937500</v>
      </c>
      <c r="K228" s="26">
        <f t="shared" si="32"/>
        <v>1125000</v>
      </c>
      <c r="L228" s="26">
        <f t="shared" si="33"/>
        <v>1500000</v>
      </c>
      <c r="M228" s="27">
        <f t="shared" si="34"/>
        <v>0.93959866666666669</v>
      </c>
      <c r="N228" s="25" t="str">
        <f t="shared" si="35"/>
        <v>0-100%</v>
      </c>
      <c r="O228" s="28">
        <f>MIN(H228,I228)*INDEX('[1]2018_commission_structure-Start'!$A$21:$I$24,MATCH($E228,'[1]2018_commission_structure-Start'!$A$21:$A$24,0),MATCH(O$1,'[1]2018_commission_structure-Start'!$A$21:$I$21,0))</f>
        <v>105704.84999999999</v>
      </c>
      <c r="P228" s="26">
        <f>IF(H228&gt;I228,MIN(H228-I228,J228-I228)*INDEX('[1]2018_commission_structure-Start'!$A$21:$I$24,MATCH($E228,'[1]2018_commission_structure-Start'!$A$21:$A$24,0), MATCH(P$1,'[1]2018_commission_structure-Start'!$A$21:$I$21,0)),0)</f>
        <v>0</v>
      </c>
      <c r="Q228" s="26">
        <f>IF($H228&gt;J228,MIN($H228-J228,K228-J228)*INDEX('[1]2018_commission_structure-Start'!$A$21:$I$24,MATCH($E228,'[1]2018_commission_structure-Start'!$A$21:$A$24,0), MATCH(Q$1,'[1]2018_commission_structure-Start'!$A$21:$I$21,0)),0)</f>
        <v>0</v>
      </c>
      <c r="R228" s="26">
        <f>IF($H228&gt;K228,MIN($H228-K228,L228-K228)*INDEX('[1]2018_commission_structure-Start'!$A$21:$I$24,MATCH($E228,'[1]2018_commission_structure-Start'!$A$21:$A$24,0), MATCH(R$1,'[1]2018_commission_structure-Start'!$A$21:$I$21,0)),0)</f>
        <v>0</v>
      </c>
      <c r="S228" s="26">
        <f>IF(H228&gt;L228,(H228-L228)*INDEX('[1]2018_commission_structure-Start'!$A$21:$I$24,MATCH($E228,'[1]2018_commission_structure-Start'!$A$21:$A$24,0),MATCH(S$1,'[1]2018_commission_structure-Start'!$A$21:$I$21,0)),0)</f>
        <v>0</v>
      </c>
      <c r="T228" s="28">
        <f t="shared" si="36"/>
        <v>105704.84999999999</v>
      </c>
      <c r="U228" s="28">
        <f t="shared" si="37"/>
        <v>227685.84999999998</v>
      </c>
      <c r="V228" s="28">
        <f>MIN(H228,I228)*INDEX('[1]2018_commission_structure-Start'!$A$15:$J$18,MATCH($E228,'[1]2018_commission_structure-Start'!$A$15:$A$18,0),MATCH(V$1,'[1]2018_commission_structure-Start'!$A$15:$J$15,0))</f>
        <v>105704.84999999999</v>
      </c>
      <c r="W228" s="26">
        <f>IF($H228&gt;I228,MIN($H228-I228,J228-I228)*INDEX('[1]2018_commission_structure-Start'!$A$15:$J$18,MATCH($E228,'[1]2018_commission_structure-Start'!$A$15:$A$18,0),MATCH(W$1,'[1]2018_commission_structure-Start'!$A$15:$J$15,0)),0)</f>
        <v>0</v>
      </c>
      <c r="X228" s="26">
        <f>IF($H228&gt;J228,MIN($H228-J228,K228-J228)*INDEX('[1]2018_commission_structure-Start'!$A$15:$J$18,MATCH($E228,'[1]2018_commission_structure-Start'!$A$15:$A$18,0),MATCH(X$1,'[1]2018_commission_structure-Start'!$A$15:$J$15,0)),0)</f>
        <v>0</v>
      </c>
      <c r="Y228" s="26">
        <f>IF($H228&gt;K228,MIN($H228-K228,L228-K228)*INDEX('[1]2018_commission_structure-Start'!$A$15:$J$18,MATCH($E228,'[1]2018_commission_structure-Start'!$A$15:$A$18,0),MATCH(Y$1,'[1]2018_commission_structure-Start'!$A$15:$J$15,0)),0)</f>
        <v>0</v>
      </c>
      <c r="Z228" s="26">
        <f>IF(H228&gt;L228,(H228-L228)*INDEX('[1]2018_commission_structure-Start'!$A$21:$I$24,MATCH($E228,'[1]2018_commission_structure-Start'!$A$21:$A$24,0),MATCH(Z$1,'[1]2018_commission_structure-Start'!$A$21:$I$21,0)),0)</f>
        <v>0</v>
      </c>
      <c r="AA228" s="28">
        <f t="shared" si="38"/>
        <v>105704.84999999999</v>
      </c>
      <c r="AB228" s="28">
        <f t="shared" si="39"/>
        <v>227685.84999999998</v>
      </c>
    </row>
    <row r="229" spans="1:28" x14ac:dyDescent="0.2">
      <c r="A229" s="25" t="str">
        <f t="shared" si="30"/>
        <v>Kalindi Carmel</v>
      </c>
      <c r="B229" s="25">
        <v>2533903736</v>
      </c>
      <c r="C229" s="25" t="s">
        <v>457</v>
      </c>
      <c r="D229" s="25" t="s">
        <v>458</v>
      </c>
      <c r="E229" s="25" t="s">
        <v>7</v>
      </c>
      <c r="F229" s="25">
        <v>58051</v>
      </c>
      <c r="G229" s="25">
        <f>COUNTIF([1]deals_closed!D:D,B229)</f>
        <v>23</v>
      </c>
      <c r="H229" s="26">
        <f>SUMIF([1]deals_closed!D:D,B229,[1]deals_closed!C:C)</f>
        <v>747840</v>
      </c>
      <c r="I229" s="26">
        <f>VLOOKUP(E229,'[1]2018_commission_structure-Start'!$A$22:$I$24,9,FALSE)</f>
        <v>500000</v>
      </c>
      <c r="J229" s="26">
        <f t="shared" si="31"/>
        <v>625000</v>
      </c>
      <c r="K229" s="26">
        <f t="shared" si="32"/>
        <v>750000</v>
      </c>
      <c r="L229" s="26">
        <f t="shared" si="33"/>
        <v>1000000</v>
      </c>
      <c r="M229" s="27">
        <f t="shared" si="34"/>
        <v>1.4956799999999999</v>
      </c>
      <c r="N229" s="25" t="str">
        <f t="shared" si="35"/>
        <v>125-150%</v>
      </c>
      <c r="O229" s="28">
        <f>MIN(H229,I229)*INDEX('[1]2018_commission_structure-Start'!$A$21:$I$24,MATCH($E229,'[1]2018_commission_structure-Start'!$A$21:$A$24,0),MATCH(O$1,'[1]2018_commission_structure-Start'!$A$21:$I$21,0))</f>
        <v>50000</v>
      </c>
      <c r="P229" s="26">
        <f>IF(H229&gt;I229,MIN(H229-I229,J229-I229)*INDEX('[1]2018_commission_structure-Start'!$A$21:$I$24,MATCH($E229,'[1]2018_commission_structure-Start'!$A$21:$A$24,0), MATCH(P$1,'[1]2018_commission_structure-Start'!$A$21:$I$21,0)),0)</f>
        <v>18750</v>
      </c>
      <c r="Q229" s="26">
        <f>IF($H229&gt;J229,MIN($H229-J229,K229-J229)*INDEX('[1]2018_commission_structure-Start'!$A$21:$I$24,MATCH($E229,'[1]2018_commission_structure-Start'!$A$21:$A$24,0), MATCH(Q$1,'[1]2018_commission_structure-Start'!$A$21:$I$21,0)),0)</f>
        <v>22111.200000000001</v>
      </c>
      <c r="R229" s="26">
        <f>IF($H229&gt;K229,MIN($H229-K229,L229-K229)*INDEX('[1]2018_commission_structure-Start'!$A$21:$I$24,MATCH($E229,'[1]2018_commission_structure-Start'!$A$21:$A$24,0), MATCH(R$1,'[1]2018_commission_structure-Start'!$A$21:$I$21,0)),0)</f>
        <v>0</v>
      </c>
      <c r="S229" s="26">
        <f>IF(H229&gt;L229,(H229-L229)*INDEX('[1]2018_commission_structure-Start'!$A$21:$I$24,MATCH($E229,'[1]2018_commission_structure-Start'!$A$21:$A$24,0),MATCH(S$1,'[1]2018_commission_structure-Start'!$A$21:$I$21,0)),0)</f>
        <v>0</v>
      </c>
      <c r="T229" s="28">
        <f t="shared" si="36"/>
        <v>90861.2</v>
      </c>
      <c r="U229" s="28">
        <f t="shared" si="37"/>
        <v>148912.20000000001</v>
      </c>
      <c r="V229" s="28">
        <f>MIN(H229,I229)*INDEX('[1]2018_commission_structure-Start'!$A$15:$J$18,MATCH($E229,'[1]2018_commission_structure-Start'!$A$15:$A$18,0),MATCH(V$1,'[1]2018_commission_structure-Start'!$A$15:$J$15,0))</f>
        <v>60000</v>
      </c>
      <c r="W229" s="26">
        <f>IF($H229&gt;I229,MIN($H229-I229,J229-I229)*INDEX('[1]2018_commission_structure-Start'!$A$15:$J$18,MATCH($E229,'[1]2018_commission_structure-Start'!$A$15:$A$18,0),MATCH(W$1,'[1]2018_commission_structure-Start'!$A$15:$J$15,0)),0)</f>
        <v>21250</v>
      </c>
      <c r="X229" s="26">
        <f>IF($H229&gt;J229,MIN($H229-J229,K229-J229)*INDEX('[1]2018_commission_structure-Start'!$A$15:$J$18,MATCH($E229,'[1]2018_commission_structure-Start'!$A$15:$A$18,0),MATCH(X$1,'[1]2018_commission_structure-Start'!$A$15:$J$15,0)),0)</f>
        <v>24568</v>
      </c>
      <c r="Y229" s="26">
        <f>IF($H229&gt;K229,MIN($H229-K229,L229-K229)*INDEX('[1]2018_commission_structure-Start'!$A$15:$J$18,MATCH($E229,'[1]2018_commission_structure-Start'!$A$15:$A$18,0),MATCH(Y$1,'[1]2018_commission_structure-Start'!$A$15:$J$15,0)),0)</f>
        <v>0</v>
      </c>
      <c r="Z229" s="26">
        <f>IF(H229&gt;L229,(H229-L229)*INDEX('[1]2018_commission_structure-Start'!$A$21:$I$24,MATCH($E229,'[1]2018_commission_structure-Start'!$A$21:$A$24,0),MATCH(Z$1,'[1]2018_commission_structure-Start'!$A$21:$I$21,0)),0)</f>
        <v>0</v>
      </c>
      <c r="AA229" s="28">
        <f t="shared" si="38"/>
        <v>105818</v>
      </c>
      <c r="AB229" s="28">
        <f t="shared" si="39"/>
        <v>163869</v>
      </c>
    </row>
    <row r="230" spans="1:28" x14ac:dyDescent="0.2">
      <c r="A230" s="25" t="str">
        <f t="shared" si="30"/>
        <v>Winfield Lansdowne</v>
      </c>
      <c r="B230" s="25">
        <v>3779559293</v>
      </c>
      <c r="C230" s="25" t="s">
        <v>459</v>
      </c>
      <c r="D230" s="25" t="s">
        <v>460</v>
      </c>
      <c r="E230" s="25" t="s">
        <v>10</v>
      </c>
      <c r="F230" s="25">
        <v>95894</v>
      </c>
      <c r="G230" s="25">
        <f>COUNTIF([1]deals_closed!D:D,B230)</f>
        <v>27</v>
      </c>
      <c r="H230" s="26">
        <f>SUMIF([1]deals_closed!D:D,B230,[1]deals_closed!C:C)</f>
        <v>945909</v>
      </c>
      <c r="I230" s="26">
        <f>VLOOKUP(E230,'[1]2018_commission_structure-Start'!$A$22:$I$24,9,FALSE)</f>
        <v>750000</v>
      </c>
      <c r="J230" s="26">
        <f t="shared" si="31"/>
        <v>937500</v>
      </c>
      <c r="K230" s="26">
        <f t="shared" si="32"/>
        <v>1125000</v>
      </c>
      <c r="L230" s="26">
        <f t="shared" si="33"/>
        <v>1500000</v>
      </c>
      <c r="M230" s="27">
        <f t="shared" si="34"/>
        <v>1.261212</v>
      </c>
      <c r="N230" s="25" t="str">
        <f t="shared" si="35"/>
        <v>125-150%</v>
      </c>
      <c r="O230" s="28">
        <f>MIN(H230,I230)*INDEX('[1]2018_commission_structure-Start'!$A$21:$I$24,MATCH($E230,'[1]2018_commission_structure-Start'!$A$21:$A$24,0),MATCH(O$1,'[1]2018_commission_structure-Start'!$A$21:$I$21,0))</f>
        <v>112500</v>
      </c>
      <c r="P230" s="26">
        <f>IF(H230&gt;I230,MIN(H230-I230,J230-I230)*INDEX('[1]2018_commission_structure-Start'!$A$21:$I$24,MATCH($E230,'[1]2018_commission_structure-Start'!$A$21:$A$24,0), MATCH(P$1,'[1]2018_commission_structure-Start'!$A$21:$I$21,0)),0)</f>
        <v>35625</v>
      </c>
      <c r="Q230" s="26">
        <f>IF($H230&gt;J230,MIN($H230-J230,K230-J230)*INDEX('[1]2018_commission_structure-Start'!$A$21:$I$24,MATCH($E230,'[1]2018_commission_structure-Start'!$A$21:$A$24,0), MATCH(Q$1,'[1]2018_commission_structure-Start'!$A$21:$I$21,0)),0)</f>
        <v>1934.0700000000002</v>
      </c>
      <c r="R230" s="26">
        <f>IF($H230&gt;K230,MIN($H230-K230,L230-K230)*INDEX('[1]2018_commission_structure-Start'!$A$21:$I$24,MATCH($E230,'[1]2018_commission_structure-Start'!$A$21:$A$24,0), MATCH(R$1,'[1]2018_commission_structure-Start'!$A$21:$I$21,0)),0)</f>
        <v>0</v>
      </c>
      <c r="S230" s="26">
        <f>IF(H230&gt;L230,(H230-L230)*INDEX('[1]2018_commission_structure-Start'!$A$21:$I$24,MATCH($E230,'[1]2018_commission_structure-Start'!$A$21:$A$24,0),MATCH(S$1,'[1]2018_commission_structure-Start'!$A$21:$I$21,0)),0)</f>
        <v>0</v>
      </c>
      <c r="T230" s="28">
        <f t="shared" si="36"/>
        <v>150059.07</v>
      </c>
      <c r="U230" s="28">
        <f t="shared" si="37"/>
        <v>245953.07</v>
      </c>
      <c r="V230" s="28">
        <f>MIN(H230,I230)*INDEX('[1]2018_commission_structure-Start'!$A$15:$J$18,MATCH($E230,'[1]2018_commission_structure-Start'!$A$15:$A$18,0),MATCH(V$1,'[1]2018_commission_structure-Start'!$A$15:$J$15,0))</f>
        <v>112500</v>
      </c>
      <c r="W230" s="26">
        <f>IF($H230&gt;I230,MIN($H230-I230,J230-I230)*INDEX('[1]2018_commission_structure-Start'!$A$15:$J$18,MATCH($E230,'[1]2018_commission_structure-Start'!$A$15:$A$18,0),MATCH(W$1,'[1]2018_commission_structure-Start'!$A$15:$J$15,0)),0)</f>
        <v>41250</v>
      </c>
      <c r="X230" s="26">
        <f>IF($H230&gt;J230,MIN($H230-J230,K230-J230)*INDEX('[1]2018_commission_structure-Start'!$A$15:$J$18,MATCH($E230,'[1]2018_commission_structure-Start'!$A$15:$A$18,0),MATCH(X$1,'[1]2018_commission_structure-Start'!$A$15:$J$15,0)),0)</f>
        <v>2102.25</v>
      </c>
      <c r="Y230" s="26">
        <f>IF($H230&gt;K230,MIN($H230-K230,L230-K230)*INDEX('[1]2018_commission_structure-Start'!$A$15:$J$18,MATCH($E230,'[1]2018_commission_structure-Start'!$A$15:$A$18,0),MATCH(Y$1,'[1]2018_commission_structure-Start'!$A$15:$J$15,0)),0)</f>
        <v>0</v>
      </c>
      <c r="Z230" s="26">
        <f>IF(H230&gt;L230,(H230-L230)*INDEX('[1]2018_commission_structure-Start'!$A$21:$I$24,MATCH($E230,'[1]2018_commission_structure-Start'!$A$21:$A$24,0),MATCH(Z$1,'[1]2018_commission_structure-Start'!$A$21:$I$21,0)),0)</f>
        <v>0</v>
      </c>
      <c r="AA230" s="28">
        <f t="shared" si="38"/>
        <v>155852.25</v>
      </c>
      <c r="AB230" s="28">
        <f t="shared" si="39"/>
        <v>251746.25</v>
      </c>
    </row>
    <row r="231" spans="1:28" x14ac:dyDescent="0.2">
      <c r="A231" s="25" t="str">
        <f t="shared" si="30"/>
        <v>Agace Sterry</v>
      </c>
      <c r="B231" s="25">
        <v>5142790693</v>
      </c>
      <c r="C231" s="25" t="s">
        <v>461</v>
      </c>
      <c r="D231" s="25" t="s">
        <v>462</v>
      </c>
      <c r="E231" s="25" t="s">
        <v>10</v>
      </c>
      <c r="F231" s="25">
        <v>96841</v>
      </c>
      <c r="G231" s="25">
        <f>COUNTIF([1]deals_closed!D:D,B231)</f>
        <v>20</v>
      </c>
      <c r="H231" s="26">
        <f>SUMIF([1]deals_closed!D:D,B231,[1]deals_closed!C:C)</f>
        <v>705078</v>
      </c>
      <c r="I231" s="26">
        <f>VLOOKUP(E231,'[1]2018_commission_structure-Start'!$A$22:$I$24,9,FALSE)</f>
        <v>750000</v>
      </c>
      <c r="J231" s="26">
        <f t="shared" si="31"/>
        <v>937500</v>
      </c>
      <c r="K231" s="26">
        <f t="shared" si="32"/>
        <v>1125000</v>
      </c>
      <c r="L231" s="26">
        <f t="shared" si="33"/>
        <v>1500000</v>
      </c>
      <c r="M231" s="27">
        <f t="shared" si="34"/>
        <v>0.94010400000000005</v>
      </c>
      <c r="N231" s="25" t="str">
        <f t="shared" si="35"/>
        <v>0-100%</v>
      </c>
      <c r="O231" s="28">
        <f>MIN(H231,I231)*INDEX('[1]2018_commission_structure-Start'!$A$21:$I$24,MATCH($E231,'[1]2018_commission_structure-Start'!$A$21:$A$24,0),MATCH(O$1,'[1]2018_commission_structure-Start'!$A$21:$I$21,0))</f>
        <v>105761.7</v>
      </c>
      <c r="P231" s="26">
        <f>IF(H231&gt;I231,MIN(H231-I231,J231-I231)*INDEX('[1]2018_commission_structure-Start'!$A$21:$I$24,MATCH($E231,'[1]2018_commission_structure-Start'!$A$21:$A$24,0), MATCH(P$1,'[1]2018_commission_structure-Start'!$A$21:$I$21,0)),0)</f>
        <v>0</v>
      </c>
      <c r="Q231" s="26">
        <f>IF($H231&gt;J231,MIN($H231-J231,K231-J231)*INDEX('[1]2018_commission_structure-Start'!$A$21:$I$24,MATCH($E231,'[1]2018_commission_structure-Start'!$A$21:$A$24,0), MATCH(Q$1,'[1]2018_commission_structure-Start'!$A$21:$I$21,0)),0)</f>
        <v>0</v>
      </c>
      <c r="R231" s="26">
        <f>IF($H231&gt;K231,MIN($H231-K231,L231-K231)*INDEX('[1]2018_commission_structure-Start'!$A$21:$I$24,MATCH($E231,'[1]2018_commission_structure-Start'!$A$21:$A$24,0), MATCH(R$1,'[1]2018_commission_structure-Start'!$A$21:$I$21,0)),0)</f>
        <v>0</v>
      </c>
      <c r="S231" s="26">
        <f>IF(H231&gt;L231,(H231-L231)*INDEX('[1]2018_commission_structure-Start'!$A$21:$I$24,MATCH($E231,'[1]2018_commission_structure-Start'!$A$21:$A$24,0),MATCH(S$1,'[1]2018_commission_structure-Start'!$A$21:$I$21,0)),0)</f>
        <v>0</v>
      </c>
      <c r="T231" s="28">
        <f t="shared" si="36"/>
        <v>105761.7</v>
      </c>
      <c r="U231" s="28">
        <f t="shared" si="37"/>
        <v>202602.7</v>
      </c>
      <c r="V231" s="28">
        <f>MIN(H231,I231)*INDEX('[1]2018_commission_structure-Start'!$A$15:$J$18,MATCH($E231,'[1]2018_commission_structure-Start'!$A$15:$A$18,0),MATCH(V$1,'[1]2018_commission_structure-Start'!$A$15:$J$15,0))</f>
        <v>105761.7</v>
      </c>
      <c r="W231" s="26">
        <f>IF($H231&gt;I231,MIN($H231-I231,J231-I231)*INDEX('[1]2018_commission_structure-Start'!$A$15:$J$18,MATCH($E231,'[1]2018_commission_structure-Start'!$A$15:$A$18,0),MATCH(W$1,'[1]2018_commission_structure-Start'!$A$15:$J$15,0)),0)</f>
        <v>0</v>
      </c>
      <c r="X231" s="26">
        <f>IF($H231&gt;J231,MIN($H231-J231,K231-J231)*INDEX('[1]2018_commission_structure-Start'!$A$15:$J$18,MATCH($E231,'[1]2018_commission_structure-Start'!$A$15:$A$18,0),MATCH(X$1,'[1]2018_commission_structure-Start'!$A$15:$J$15,0)),0)</f>
        <v>0</v>
      </c>
      <c r="Y231" s="26">
        <f>IF($H231&gt;K231,MIN($H231-K231,L231-K231)*INDEX('[1]2018_commission_structure-Start'!$A$15:$J$18,MATCH($E231,'[1]2018_commission_structure-Start'!$A$15:$A$18,0),MATCH(Y$1,'[1]2018_commission_structure-Start'!$A$15:$J$15,0)),0)</f>
        <v>0</v>
      </c>
      <c r="Z231" s="26">
        <f>IF(H231&gt;L231,(H231-L231)*INDEX('[1]2018_commission_structure-Start'!$A$21:$I$24,MATCH($E231,'[1]2018_commission_structure-Start'!$A$21:$A$24,0),MATCH(Z$1,'[1]2018_commission_structure-Start'!$A$21:$I$21,0)),0)</f>
        <v>0</v>
      </c>
      <c r="AA231" s="28">
        <f t="shared" si="38"/>
        <v>105761.7</v>
      </c>
      <c r="AB231" s="28">
        <f t="shared" si="39"/>
        <v>202602.7</v>
      </c>
    </row>
    <row r="232" spans="1:28" x14ac:dyDescent="0.2">
      <c r="A232" s="25" t="str">
        <f t="shared" si="30"/>
        <v>Steward Arnke</v>
      </c>
      <c r="B232" s="25">
        <v>4236713853</v>
      </c>
      <c r="C232" s="25" t="s">
        <v>463</v>
      </c>
      <c r="D232" s="25" t="s">
        <v>464</v>
      </c>
      <c r="E232" s="25" t="s">
        <v>10</v>
      </c>
      <c r="F232" s="25">
        <v>114723</v>
      </c>
      <c r="G232" s="25">
        <f>COUNTIF([1]deals_closed!D:D,B232)</f>
        <v>15</v>
      </c>
      <c r="H232" s="26">
        <f>SUMIF([1]deals_closed!D:D,B232,[1]deals_closed!C:C)</f>
        <v>637396</v>
      </c>
      <c r="I232" s="26">
        <f>VLOOKUP(E232,'[1]2018_commission_structure-Start'!$A$22:$I$24,9,FALSE)</f>
        <v>750000</v>
      </c>
      <c r="J232" s="26">
        <f t="shared" si="31"/>
        <v>937500</v>
      </c>
      <c r="K232" s="26">
        <f t="shared" si="32"/>
        <v>1125000</v>
      </c>
      <c r="L232" s="26">
        <f t="shared" si="33"/>
        <v>1500000</v>
      </c>
      <c r="M232" s="27">
        <f t="shared" si="34"/>
        <v>0.84986133333333336</v>
      </c>
      <c r="N232" s="25" t="str">
        <f t="shared" si="35"/>
        <v>0-100%</v>
      </c>
      <c r="O232" s="28">
        <f>MIN(H232,I232)*INDEX('[1]2018_commission_structure-Start'!$A$21:$I$24,MATCH($E232,'[1]2018_commission_structure-Start'!$A$21:$A$24,0),MATCH(O$1,'[1]2018_commission_structure-Start'!$A$21:$I$21,0))</f>
        <v>95609.4</v>
      </c>
      <c r="P232" s="26">
        <f>IF(H232&gt;I232,MIN(H232-I232,J232-I232)*INDEX('[1]2018_commission_structure-Start'!$A$21:$I$24,MATCH($E232,'[1]2018_commission_structure-Start'!$A$21:$A$24,0), MATCH(P$1,'[1]2018_commission_structure-Start'!$A$21:$I$21,0)),0)</f>
        <v>0</v>
      </c>
      <c r="Q232" s="26">
        <f>IF($H232&gt;J232,MIN($H232-J232,K232-J232)*INDEX('[1]2018_commission_structure-Start'!$A$21:$I$24,MATCH($E232,'[1]2018_commission_structure-Start'!$A$21:$A$24,0), MATCH(Q$1,'[1]2018_commission_structure-Start'!$A$21:$I$21,0)),0)</f>
        <v>0</v>
      </c>
      <c r="R232" s="26">
        <f>IF($H232&gt;K232,MIN($H232-K232,L232-K232)*INDEX('[1]2018_commission_structure-Start'!$A$21:$I$24,MATCH($E232,'[1]2018_commission_structure-Start'!$A$21:$A$24,0), MATCH(R$1,'[1]2018_commission_structure-Start'!$A$21:$I$21,0)),0)</f>
        <v>0</v>
      </c>
      <c r="S232" s="26">
        <f>IF(H232&gt;L232,(H232-L232)*INDEX('[1]2018_commission_structure-Start'!$A$21:$I$24,MATCH($E232,'[1]2018_commission_structure-Start'!$A$21:$A$24,0),MATCH(S$1,'[1]2018_commission_structure-Start'!$A$21:$I$21,0)),0)</f>
        <v>0</v>
      </c>
      <c r="T232" s="28">
        <f t="shared" si="36"/>
        <v>95609.4</v>
      </c>
      <c r="U232" s="28">
        <f t="shared" si="37"/>
        <v>210332.4</v>
      </c>
      <c r="V232" s="28">
        <f>MIN(H232,I232)*INDEX('[1]2018_commission_structure-Start'!$A$15:$J$18,MATCH($E232,'[1]2018_commission_structure-Start'!$A$15:$A$18,0),MATCH(V$1,'[1]2018_commission_structure-Start'!$A$15:$J$15,0))</f>
        <v>95609.4</v>
      </c>
      <c r="W232" s="26">
        <f>IF($H232&gt;I232,MIN($H232-I232,J232-I232)*INDEX('[1]2018_commission_structure-Start'!$A$15:$J$18,MATCH($E232,'[1]2018_commission_structure-Start'!$A$15:$A$18,0),MATCH(W$1,'[1]2018_commission_structure-Start'!$A$15:$J$15,0)),0)</f>
        <v>0</v>
      </c>
      <c r="X232" s="26">
        <f>IF($H232&gt;J232,MIN($H232-J232,K232-J232)*INDEX('[1]2018_commission_structure-Start'!$A$15:$J$18,MATCH($E232,'[1]2018_commission_structure-Start'!$A$15:$A$18,0),MATCH(X$1,'[1]2018_commission_structure-Start'!$A$15:$J$15,0)),0)</f>
        <v>0</v>
      </c>
      <c r="Y232" s="26">
        <f>IF($H232&gt;K232,MIN($H232-K232,L232-K232)*INDEX('[1]2018_commission_structure-Start'!$A$15:$J$18,MATCH($E232,'[1]2018_commission_structure-Start'!$A$15:$A$18,0),MATCH(Y$1,'[1]2018_commission_structure-Start'!$A$15:$J$15,0)),0)</f>
        <v>0</v>
      </c>
      <c r="Z232" s="26">
        <f>IF(H232&gt;L232,(H232-L232)*INDEX('[1]2018_commission_structure-Start'!$A$21:$I$24,MATCH($E232,'[1]2018_commission_structure-Start'!$A$21:$A$24,0),MATCH(Z$1,'[1]2018_commission_structure-Start'!$A$21:$I$21,0)),0)</f>
        <v>0</v>
      </c>
      <c r="AA232" s="28">
        <f t="shared" si="38"/>
        <v>95609.4</v>
      </c>
      <c r="AB232" s="28">
        <f t="shared" si="39"/>
        <v>210332.4</v>
      </c>
    </row>
    <row r="233" spans="1:28" x14ac:dyDescent="0.2">
      <c r="A233" s="25" t="str">
        <f t="shared" si="30"/>
        <v>Gennifer Waple</v>
      </c>
      <c r="B233" s="25">
        <v>4401069773</v>
      </c>
      <c r="C233" s="25" t="s">
        <v>325</v>
      </c>
      <c r="D233" s="25" t="s">
        <v>465</v>
      </c>
      <c r="E233" s="25" t="s">
        <v>29</v>
      </c>
      <c r="F233" s="25">
        <v>63754</v>
      </c>
      <c r="G233" s="25">
        <f>COUNTIF([1]deals_closed!D:D,B233)</f>
        <v>21</v>
      </c>
      <c r="H233" s="26">
        <f>SUMIF([1]deals_closed!D:D,B233,[1]deals_closed!C:C)</f>
        <v>702109</v>
      </c>
      <c r="I233" s="26">
        <f>VLOOKUP(E233,'[1]2018_commission_structure-Start'!$A$22:$I$24,9,FALSE)</f>
        <v>600000</v>
      </c>
      <c r="J233" s="26">
        <f t="shared" si="31"/>
        <v>750000</v>
      </c>
      <c r="K233" s="26">
        <f t="shared" si="32"/>
        <v>900000</v>
      </c>
      <c r="L233" s="26">
        <f t="shared" si="33"/>
        <v>1200000</v>
      </c>
      <c r="M233" s="27">
        <f t="shared" si="34"/>
        <v>1.1701816666666667</v>
      </c>
      <c r="N233" s="25" t="str">
        <f t="shared" si="35"/>
        <v>100-125%</v>
      </c>
      <c r="O233" s="28">
        <f>MIN(H233,I233)*INDEX('[1]2018_commission_structure-Start'!$A$21:$I$24,MATCH($E233,'[1]2018_commission_structure-Start'!$A$21:$A$24,0),MATCH(O$1,'[1]2018_commission_structure-Start'!$A$21:$I$21,0))</f>
        <v>78000</v>
      </c>
      <c r="P233" s="26">
        <f>IF(H233&gt;I233,MIN(H233-I233,J233-I233)*INDEX('[1]2018_commission_structure-Start'!$A$21:$I$24,MATCH($E233,'[1]2018_commission_structure-Start'!$A$21:$A$24,0), MATCH(P$1,'[1]2018_commission_structure-Start'!$A$21:$I$21,0)),0)</f>
        <v>17358.530000000002</v>
      </c>
      <c r="Q233" s="26">
        <f>IF($H233&gt;J233,MIN($H233-J233,K233-J233)*INDEX('[1]2018_commission_structure-Start'!$A$21:$I$24,MATCH($E233,'[1]2018_commission_structure-Start'!$A$21:$A$24,0), MATCH(Q$1,'[1]2018_commission_structure-Start'!$A$21:$I$21,0)),0)</f>
        <v>0</v>
      </c>
      <c r="R233" s="26">
        <f>IF($H233&gt;K233,MIN($H233-K233,L233-K233)*INDEX('[1]2018_commission_structure-Start'!$A$21:$I$24,MATCH($E233,'[1]2018_commission_structure-Start'!$A$21:$A$24,0), MATCH(R$1,'[1]2018_commission_structure-Start'!$A$21:$I$21,0)),0)</f>
        <v>0</v>
      </c>
      <c r="S233" s="26">
        <f>IF(H233&gt;L233,(H233-L233)*INDEX('[1]2018_commission_structure-Start'!$A$21:$I$24,MATCH($E233,'[1]2018_commission_structure-Start'!$A$21:$A$24,0),MATCH(S$1,'[1]2018_commission_structure-Start'!$A$21:$I$21,0)),0)</f>
        <v>0</v>
      </c>
      <c r="T233" s="28">
        <f t="shared" si="36"/>
        <v>95358.53</v>
      </c>
      <c r="U233" s="28">
        <f t="shared" si="37"/>
        <v>159112.53</v>
      </c>
      <c r="V233" s="28">
        <f>MIN(H233,I233)*INDEX('[1]2018_commission_structure-Start'!$A$15:$J$18,MATCH($E233,'[1]2018_commission_structure-Start'!$A$15:$A$18,0),MATCH(V$1,'[1]2018_commission_structure-Start'!$A$15:$J$15,0))</f>
        <v>90000</v>
      </c>
      <c r="W233" s="26">
        <f>IF($H233&gt;I233,MIN($H233-I233,J233-I233)*INDEX('[1]2018_commission_structure-Start'!$A$15:$J$18,MATCH($E233,'[1]2018_commission_structure-Start'!$A$15:$A$18,0),MATCH(W$1,'[1]2018_commission_structure-Start'!$A$15:$J$15,0)),0)</f>
        <v>18379.62</v>
      </c>
      <c r="X233" s="26">
        <f>IF($H233&gt;J233,MIN($H233-J233,K233-J233)*INDEX('[1]2018_commission_structure-Start'!$A$15:$J$18,MATCH($E233,'[1]2018_commission_structure-Start'!$A$15:$A$18,0),MATCH(X$1,'[1]2018_commission_structure-Start'!$A$15:$J$15,0)),0)</f>
        <v>0</v>
      </c>
      <c r="Y233" s="26">
        <f>IF($H233&gt;K233,MIN($H233-K233,L233-K233)*INDEX('[1]2018_commission_structure-Start'!$A$15:$J$18,MATCH($E233,'[1]2018_commission_structure-Start'!$A$15:$A$18,0),MATCH(Y$1,'[1]2018_commission_structure-Start'!$A$15:$J$15,0)),0)</f>
        <v>0</v>
      </c>
      <c r="Z233" s="26">
        <f>IF(H233&gt;L233,(H233-L233)*INDEX('[1]2018_commission_structure-Start'!$A$21:$I$24,MATCH($E233,'[1]2018_commission_structure-Start'!$A$21:$A$24,0),MATCH(Z$1,'[1]2018_commission_structure-Start'!$A$21:$I$21,0)),0)</f>
        <v>0</v>
      </c>
      <c r="AA233" s="28">
        <f t="shared" si="38"/>
        <v>108379.62</v>
      </c>
      <c r="AB233" s="28">
        <f t="shared" si="39"/>
        <v>172133.62</v>
      </c>
    </row>
    <row r="234" spans="1:28" x14ac:dyDescent="0.2">
      <c r="A234" s="25" t="str">
        <f t="shared" si="30"/>
        <v>Sharline Tribbeck</v>
      </c>
      <c r="B234" s="25">
        <v>4689682046</v>
      </c>
      <c r="C234" s="25" t="s">
        <v>466</v>
      </c>
      <c r="D234" s="25" t="s">
        <v>467</v>
      </c>
      <c r="E234" s="25" t="s">
        <v>7</v>
      </c>
      <c r="F234" s="25">
        <v>61679</v>
      </c>
      <c r="G234" s="25">
        <f>COUNTIF([1]deals_closed!D:D,B234)</f>
        <v>12</v>
      </c>
      <c r="H234" s="26">
        <f>SUMIF([1]deals_closed!D:D,B234,[1]deals_closed!C:C)</f>
        <v>372405</v>
      </c>
      <c r="I234" s="26">
        <f>VLOOKUP(E234,'[1]2018_commission_structure-Start'!$A$22:$I$24,9,FALSE)</f>
        <v>500000</v>
      </c>
      <c r="J234" s="26">
        <f t="shared" si="31"/>
        <v>625000</v>
      </c>
      <c r="K234" s="26">
        <f t="shared" si="32"/>
        <v>750000</v>
      </c>
      <c r="L234" s="26">
        <f t="shared" si="33"/>
        <v>1000000</v>
      </c>
      <c r="M234" s="27">
        <f t="shared" si="34"/>
        <v>0.74480999999999997</v>
      </c>
      <c r="N234" s="25" t="str">
        <f t="shared" si="35"/>
        <v>0-100%</v>
      </c>
      <c r="O234" s="28">
        <f>MIN(H234,I234)*INDEX('[1]2018_commission_structure-Start'!$A$21:$I$24,MATCH($E234,'[1]2018_commission_structure-Start'!$A$21:$A$24,0),MATCH(O$1,'[1]2018_commission_structure-Start'!$A$21:$I$21,0))</f>
        <v>37240.5</v>
      </c>
      <c r="P234" s="26">
        <f>IF(H234&gt;I234,MIN(H234-I234,J234-I234)*INDEX('[1]2018_commission_structure-Start'!$A$21:$I$24,MATCH($E234,'[1]2018_commission_structure-Start'!$A$21:$A$24,0), MATCH(P$1,'[1]2018_commission_structure-Start'!$A$21:$I$21,0)),0)</f>
        <v>0</v>
      </c>
      <c r="Q234" s="26">
        <f>IF($H234&gt;J234,MIN($H234-J234,K234-J234)*INDEX('[1]2018_commission_structure-Start'!$A$21:$I$24,MATCH($E234,'[1]2018_commission_structure-Start'!$A$21:$A$24,0), MATCH(Q$1,'[1]2018_commission_structure-Start'!$A$21:$I$21,0)),0)</f>
        <v>0</v>
      </c>
      <c r="R234" s="26">
        <f>IF($H234&gt;K234,MIN($H234-K234,L234-K234)*INDEX('[1]2018_commission_structure-Start'!$A$21:$I$24,MATCH($E234,'[1]2018_commission_structure-Start'!$A$21:$A$24,0), MATCH(R$1,'[1]2018_commission_structure-Start'!$A$21:$I$21,0)),0)</f>
        <v>0</v>
      </c>
      <c r="S234" s="26">
        <f>IF(H234&gt;L234,(H234-L234)*INDEX('[1]2018_commission_structure-Start'!$A$21:$I$24,MATCH($E234,'[1]2018_commission_structure-Start'!$A$21:$A$24,0),MATCH(S$1,'[1]2018_commission_structure-Start'!$A$21:$I$21,0)),0)</f>
        <v>0</v>
      </c>
      <c r="T234" s="28">
        <f t="shared" si="36"/>
        <v>37240.5</v>
      </c>
      <c r="U234" s="28">
        <f t="shared" si="37"/>
        <v>98919.5</v>
      </c>
      <c r="V234" s="28">
        <f>MIN(H234,I234)*INDEX('[1]2018_commission_structure-Start'!$A$15:$J$18,MATCH($E234,'[1]2018_commission_structure-Start'!$A$15:$A$18,0),MATCH(V$1,'[1]2018_commission_structure-Start'!$A$15:$J$15,0))</f>
        <v>44688.6</v>
      </c>
      <c r="W234" s="26">
        <f>IF($H234&gt;I234,MIN($H234-I234,J234-I234)*INDEX('[1]2018_commission_structure-Start'!$A$15:$J$18,MATCH($E234,'[1]2018_commission_structure-Start'!$A$15:$A$18,0),MATCH(W$1,'[1]2018_commission_structure-Start'!$A$15:$J$15,0)),0)</f>
        <v>0</v>
      </c>
      <c r="X234" s="26">
        <f>IF($H234&gt;J234,MIN($H234-J234,K234-J234)*INDEX('[1]2018_commission_structure-Start'!$A$15:$J$18,MATCH($E234,'[1]2018_commission_structure-Start'!$A$15:$A$18,0),MATCH(X$1,'[1]2018_commission_structure-Start'!$A$15:$J$15,0)),0)</f>
        <v>0</v>
      </c>
      <c r="Y234" s="26">
        <f>IF($H234&gt;K234,MIN($H234-K234,L234-K234)*INDEX('[1]2018_commission_structure-Start'!$A$15:$J$18,MATCH($E234,'[1]2018_commission_structure-Start'!$A$15:$A$18,0),MATCH(Y$1,'[1]2018_commission_structure-Start'!$A$15:$J$15,0)),0)</f>
        <v>0</v>
      </c>
      <c r="Z234" s="26">
        <f>IF(H234&gt;L234,(H234-L234)*INDEX('[1]2018_commission_structure-Start'!$A$21:$I$24,MATCH($E234,'[1]2018_commission_structure-Start'!$A$21:$A$24,0),MATCH(Z$1,'[1]2018_commission_structure-Start'!$A$21:$I$21,0)),0)</f>
        <v>0</v>
      </c>
      <c r="AA234" s="28">
        <f t="shared" si="38"/>
        <v>44688.6</v>
      </c>
      <c r="AB234" s="28">
        <f t="shared" si="39"/>
        <v>106367.6</v>
      </c>
    </row>
    <row r="235" spans="1:28" x14ac:dyDescent="0.2">
      <c r="A235" s="25" t="str">
        <f t="shared" si="30"/>
        <v>Lyn Trewett</v>
      </c>
      <c r="B235" s="25">
        <v>2649428619</v>
      </c>
      <c r="C235" s="25" t="s">
        <v>468</v>
      </c>
      <c r="D235" s="25" t="s">
        <v>469</v>
      </c>
      <c r="E235" s="25" t="s">
        <v>29</v>
      </c>
      <c r="F235" s="25">
        <v>73372</v>
      </c>
      <c r="G235" s="25">
        <f>COUNTIF([1]deals_closed!D:D,B235)</f>
        <v>14</v>
      </c>
      <c r="H235" s="26">
        <f>SUMIF([1]deals_closed!D:D,B235,[1]deals_closed!C:C)</f>
        <v>440900</v>
      </c>
      <c r="I235" s="26">
        <f>VLOOKUP(E235,'[1]2018_commission_structure-Start'!$A$22:$I$24,9,FALSE)</f>
        <v>600000</v>
      </c>
      <c r="J235" s="26">
        <f t="shared" si="31"/>
        <v>750000</v>
      </c>
      <c r="K235" s="26">
        <f t="shared" si="32"/>
        <v>900000</v>
      </c>
      <c r="L235" s="26">
        <f t="shared" si="33"/>
        <v>1200000</v>
      </c>
      <c r="M235" s="27">
        <f t="shared" si="34"/>
        <v>0.73483333333333334</v>
      </c>
      <c r="N235" s="25" t="str">
        <f t="shared" si="35"/>
        <v>0-100%</v>
      </c>
      <c r="O235" s="28">
        <f>MIN(H235,I235)*INDEX('[1]2018_commission_structure-Start'!$A$21:$I$24,MATCH($E235,'[1]2018_commission_structure-Start'!$A$21:$A$24,0),MATCH(O$1,'[1]2018_commission_structure-Start'!$A$21:$I$21,0))</f>
        <v>57317</v>
      </c>
      <c r="P235" s="26">
        <f>IF(H235&gt;I235,MIN(H235-I235,J235-I235)*INDEX('[1]2018_commission_structure-Start'!$A$21:$I$24,MATCH($E235,'[1]2018_commission_structure-Start'!$A$21:$A$24,0), MATCH(P$1,'[1]2018_commission_structure-Start'!$A$21:$I$21,0)),0)</f>
        <v>0</v>
      </c>
      <c r="Q235" s="26">
        <f>IF($H235&gt;J235,MIN($H235-J235,K235-J235)*INDEX('[1]2018_commission_structure-Start'!$A$21:$I$24,MATCH($E235,'[1]2018_commission_structure-Start'!$A$21:$A$24,0), MATCH(Q$1,'[1]2018_commission_structure-Start'!$A$21:$I$21,0)),0)</f>
        <v>0</v>
      </c>
      <c r="R235" s="26">
        <f>IF($H235&gt;K235,MIN($H235-K235,L235-K235)*INDEX('[1]2018_commission_structure-Start'!$A$21:$I$24,MATCH($E235,'[1]2018_commission_structure-Start'!$A$21:$A$24,0), MATCH(R$1,'[1]2018_commission_structure-Start'!$A$21:$I$21,0)),0)</f>
        <v>0</v>
      </c>
      <c r="S235" s="26">
        <f>IF(H235&gt;L235,(H235-L235)*INDEX('[1]2018_commission_structure-Start'!$A$21:$I$24,MATCH($E235,'[1]2018_commission_structure-Start'!$A$21:$A$24,0),MATCH(S$1,'[1]2018_commission_structure-Start'!$A$21:$I$21,0)),0)</f>
        <v>0</v>
      </c>
      <c r="T235" s="28">
        <f t="shared" si="36"/>
        <v>57317</v>
      </c>
      <c r="U235" s="28">
        <f t="shared" si="37"/>
        <v>130689</v>
      </c>
      <c r="V235" s="28">
        <f>MIN(H235,I235)*INDEX('[1]2018_commission_structure-Start'!$A$15:$J$18,MATCH($E235,'[1]2018_commission_structure-Start'!$A$15:$A$18,0),MATCH(V$1,'[1]2018_commission_structure-Start'!$A$15:$J$15,0))</f>
        <v>66135</v>
      </c>
      <c r="W235" s="26">
        <f>IF($H235&gt;I235,MIN($H235-I235,J235-I235)*INDEX('[1]2018_commission_structure-Start'!$A$15:$J$18,MATCH($E235,'[1]2018_commission_structure-Start'!$A$15:$A$18,0),MATCH(W$1,'[1]2018_commission_structure-Start'!$A$15:$J$15,0)),0)</f>
        <v>0</v>
      </c>
      <c r="X235" s="26">
        <f>IF($H235&gt;J235,MIN($H235-J235,K235-J235)*INDEX('[1]2018_commission_structure-Start'!$A$15:$J$18,MATCH($E235,'[1]2018_commission_structure-Start'!$A$15:$A$18,0),MATCH(X$1,'[1]2018_commission_structure-Start'!$A$15:$J$15,0)),0)</f>
        <v>0</v>
      </c>
      <c r="Y235" s="26">
        <f>IF($H235&gt;K235,MIN($H235-K235,L235-K235)*INDEX('[1]2018_commission_structure-Start'!$A$15:$J$18,MATCH($E235,'[1]2018_commission_structure-Start'!$A$15:$A$18,0),MATCH(Y$1,'[1]2018_commission_structure-Start'!$A$15:$J$15,0)),0)</f>
        <v>0</v>
      </c>
      <c r="Z235" s="26">
        <f>IF(H235&gt;L235,(H235-L235)*INDEX('[1]2018_commission_structure-Start'!$A$21:$I$24,MATCH($E235,'[1]2018_commission_structure-Start'!$A$21:$A$24,0),MATCH(Z$1,'[1]2018_commission_structure-Start'!$A$21:$I$21,0)),0)</f>
        <v>0</v>
      </c>
      <c r="AA235" s="28">
        <f t="shared" si="38"/>
        <v>66135</v>
      </c>
      <c r="AB235" s="28">
        <f t="shared" si="39"/>
        <v>139507</v>
      </c>
    </row>
    <row r="236" spans="1:28" x14ac:dyDescent="0.2">
      <c r="A236" s="25" t="str">
        <f t="shared" si="30"/>
        <v>Myriam Filby</v>
      </c>
      <c r="B236" s="25">
        <v>8264394108</v>
      </c>
      <c r="C236" s="25" t="s">
        <v>470</v>
      </c>
      <c r="D236" s="25" t="s">
        <v>471</v>
      </c>
      <c r="E236" s="25" t="s">
        <v>10</v>
      </c>
      <c r="F236" s="25">
        <v>113062</v>
      </c>
      <c r="G236" s="25">
        <f>COUNTIF([1]deals_closed!D:D,B236)</f>
        <v>20</v>
      </c>
      <c r="H236" s="26">
        <f>SUMIF([1]deals_closed!D:D,B236,[1]deals_closed!C:C)</f>
        <v>637004</v>
      </c>
      <c r="I236" s="26">
        <f>VLOOKUP(E236,'[1]2018_commission_structure-Start'!$A$22:$I$24,9,FALSE)</f>
        <v>750000</v>
      </c>
      <c r="J236" s="26">
        <f t="shared" si="31"/>
        <v>937500</v>
      </c>
      <c r="K236" s="26">
        <f t="shared" si="32"/>
        <v>1125000</v>
      </c>
      <c r="L236" s="26">
        <f t="shared" si="33"/>
        <v>1500000</v>
      </c>
      <c r="M236" s="27">
        <f t="shared" si="34"/>
        <v>0.84933866666666669</v>
      </c>
      <c r="N236" s="25" t="str">
        <f t="shared" si="35"/>
        <v>0-100%</v>
      </c>
      <c r="O236" s="28">
        <f>MIN(H236,I236)*INDEX('[1]2018_commission_structure-Start'!$A$21:$I$24,MATCH($E236,'[1]2018_commission_structure-Start'!$A$21:$A$24,0),MATCH(O$1,'[1]2018_commission_structure-Start'!$A$21:$I$21,0))</f>
        <v>95550.599999999991</v>
      </c>
      <c r="P236" s="26">
        <f>IF(H236&gt;I236,MIN(H236-I236,J236-I236)*INDEX('[1]2018_commission_structure-Start'!$A$21:$I$24,MATCH($E236,'[1]2018_commission_structure-Start'!$A$21:$A$24,0), MATCH(P$1,'[1]2018_commission_structure-Start'!$A$21:$I$21,0)),0)</f>
        <v>0</v>
      </c>
      <c r="Q236" s="26">
        <f>IF($H236&gt;J236,MIN($H236-J236,K236-J236)*INDEX('[1]2018_commission_structure-Start'!$A$21:$I$24,MATCH($E236,'[1]2018_commission_structure-Start'!$A$21:$A$24,0), MATCH(Q$1,'[1]2018_commission_structure-Start'!$A$21:$I$21,0)),0)</f>
        <v>0</v>
      </c>
      <c r="R236" s="26">
        <f>IF($H236&gt;K236,MIN($H236-K236,L236-K236)*INDEX('[1]2018_commission_structure-Start'!$A$21:$I$24,MATCH($E236,'[1]2018_commission_structure-Start'!$A$21:$A$24,0), MATCH(R$1,'[1]2018_commission_structure-Start'!$A$21:$I$21,0)),0)</f>
        <v>0</v>
      </c>
      <c r="S236" s="26">
        <f>IF(H236&gt;L236,(H236-L236)*INDEX('[1]2018_commission_structure-Start'!$A$21:$I$24,MATCH($E236,'[1]2018_commission_structure-Start'!$A$21:$A$24,0),MATCH(S$1,'[1]2018_commission_structure-Start'!$A$21:$I$21,0)),0)</f>
        <v>0</v>
      </c>
      <c r="T236" s="28">
        <f t="shared" si="36"/>
        <v>95550.599999999991</v>
      </c>
      <c r="U236" s="28">
        <f t="shared" si="37"/>
        <v>208612.59999999998</v>
      </c>
      <c r="V236" s="28">
        <f>MIN(H236,I236)*INDEX('[1]2018_commission_structure-Start'!$A$15:$J$18,MATCH($E236,'[1]2018_commission_structure-Start'!$A$15:$A$18,0),MATCH(V$1,'[1]2018_commission_structure-Start'!$A$15:$J$15,0))</f>
        <v>95550.599999999991</v>
      </c>
      <c r="W236" s="26">
        <f>IF($H236&gt;I236,MIN($H236-I236,J236-I236)*INDEX('[1]2018_commission_structure-Start'!$A$15:$J$18,MATCH($E236,'[1]2018_commission_structure-Start'!$A$15:$A$18,0),MATCH(W$1,'[1]2018_commission_structure-Start'!$A$15:$J$15,0)),0)</f>
        <v>0</v>
      </c>
      <c r="X236" s="26">
        <f>IF($H236&gt;J236,MIN($H236-J236,K236-J236)*INDEX('[1]2018_commission_structure-Start'!$A$15:$J$18,MATCH($E236,'[1]2018_commission_structure-Start'!$A$15:$A$18,0),MATCH(X$1,'[1]2018_commission_structure-Start'!$A$15:$J$15,0)),0)</f>
        <v>0</v>
      </c>
      <c r="Y236" s="26">
        <f>IF($H236&gt;K236,MIN($H236-K236,L236-K236)*INDEX('[1]2018_commission_structure-Start'!$A$15:$J$18,MATCH($E236,'[1]2018_commission_structure-Start'!$A$15:$A$18,0),MATCH(Y$1,'[1]2018_commission_structure-Start'!$A$15:$J$15,0)),0)</f>
        <v>0</v>
      </c>
      <c r="Z236" s="26">
        <f>IF(H236&gt;L236,(H236-L236)*INDEX('[1]2018_commission_structure-Start'!$A$21:$I$24,MATCH($E236,'[1]2018_commission_structure-Start'!$A$21:$A$24,0),MATCH(Z$1,'[1]2018_commission_structure-Start'!$A$21:$I$21,0)),0)</f>
        <v>0</v>
      </c>
      <c r="AA236" s="28">
        <f t="shared" si="38"/>
        <v>95550.599999999991</v>
      </c>
      <c r="AB236" s="28">
        <f t="shared" si="39"/>
        <v>208612.59999999998</v>
      </c>
    </row>
    <row r="237" spans="1:28" x14ac:dyDescent="0.2">
      <c r="A237" s="25" t="str">
        <f t="shared" si="30"/>
        <v>Jacklin Agiolfinger</v>
      </c>
      <c r="B237" s="25">
        <v>9800744517</v>
      </c>
      <c r="C237" s="25" t="s">
        <v>472</v>
      </c>
      <c r="D237" s="25" t="s">
        <v>473</v>
      </c>
      <c r="E237" s="25" t="s">
        <v>10</v>
      </c>
      <c r="F237" s="25">
        <v>102178</v>
      </c>
      <c r="G237" s="25">
        <f>COUNTIF([1]deals_closed!D:D,B237)</f>
        <v>22</v>
      </c>
      <c r="H237" s="26">
        <f>SUMIF([1]deals_closed!D:D,B237,[1]deals_closed!C:C)</f>
        <v>751367</v>
      </c>
      <c r="I237" s="26">
        <f>VLOOKUP(E237,'[1]2018_commission_structure-Start'!$A$22:$I$24,9,FALSE)</f>
        <v>750000</v>
      </c>
      <c r="J237" s="26">
        <f t="shared" si="31"/>
        <v>937500</v>
      </c>
      <c r="K237" s="26">
        <f t="shared" si="32"/>
        <v>1125000</v>
      </c>
      <c r="L237" s="26">
        <f t="shared" si="33"/>
        <v>1500000</v>
      </c>
      <c r="M237" s="27">
        <f t="shared" si="34"/>
        <v>1.0018226666666668</v>
      </c>
      <c r="N237" s="25" t="str">
        <f t="shared" si="35"/>
        <v>100-125%</v>
      </c>
      <c r="O237" s="28">
        <f>MIN(H237,I237)*INDEX('[1]2018_commission_structure-Start'!$A$21:$I$24,MATCH($E237,'[1]2018_commission_structure-Start'!$A$21:$A$24,0),MATCH(O$1,'[1]2018_commission_structure-Start'!$A$21:$I$21,0))</f>
        <v>112500</v>
      </c>
      <c r="P237" s="26">
        <f>IF(H237&gt;I237,MIN(H237-I237,J237-I237)*INDEX('[1]2018_commission_structure-Start'!$A$21:$I$24,MATCH($E237,'[1]2018_commission_structure-Start'!$A$21:$A$24,0), MATCH(P$1,'[1]2018_commission_structure-Start'!$A$21:$I$21,0)),0)</f>
        <v>259.73</v>
      </c>
      <c r="Q237" s="26">
        <f>IF($H237&gt;J237,MIN($H237-J237,K237-J237)*INDEX('[1]2018_commission_structure-Start'!$A$21:$I$24,MATCH($E237,'[1]2018_commission_structure-Start'!$A$21:$A$24,0), MATCH(Q$1,'[1]2018_commission_structure-Start'!$A$21:$I$21,0)),0)</f>
        <v>0</v>
      </c>
      <c r="R237" s="26">
        <f>IF($H237&gt;K237,MIN($H237-K237,L237-K237)*INDEX('[1]2018_commission_structure-Start'!$A$21:$I$24,MATCH($E237,'[1]2018_commission_structure-Start'!$A$21:$A$24,0), MATCH(R$1,'[1]2018_commission_structure-Start'!$A$21:$I$21,0)),0)</f>
        <v>0</v>
      </c>
      <c r="S237" s="26">
        <f>IF(H237&gt;L237,(H237-L237)*INDEX('[1]2018_commission_structure-Start'!$A$21:$I$24,MATCH($E237,'[1]2018_commission_structure-Start'!$A$21:$A$24,0),MATCH(S$1,'[1]2018_commission_structure-Start'!$A$21:$I$21,0)),0)</f>
        <v>0</v>
      </c>
      <c r="T237" s="28">
        <f t="shared" si="36"/>
        <v>112759.73</v>
      </c>
      <c r="U237" s="28">
        <f t="shared" si="37"/>
        <v>214937.72999999998</v>
      </c>
      <c r="V237" s="28">
        <f>MIN(H237,I237)*INDEX('[1]2018_commission_structure-Start'!$A$15:$J$18,MATCH($E237,'[1]2018_commission_structure-Start'!$A$15:$A$18,0),MATCH(V$1,'[1]2018_commission_structure-Start'!$A$15:$J$15,0))</f>
        <v>112500</v>
      </c>
      <c r="W237" s="26">
        <f>IF($H237&gt;I237,MIN($H237-I237,J237-I237)*INDEX('[1]2018_commission_structure-Start'!$A$15:$J$18,MATCH($E237,'[1]2018_commission_structure-Start'!$A$15:$A$18,0),MATCH(W$1,'[1]2018_commission_structure-Start'!$A$15:$J$15,0)),0)</f>
        <v>300.74</v>
      </c>
      <c r="X237" s="26">
        <f>IF($H237&gt;J237,MIN($H237-J237,K237-J237)*INDEX('[1]2018_commission_structure-Start'!$A$15:$J$18,MATCH($E237,'[1]2018_commission_structure-Start'!$A$15:$A$18,0),MATCH(X$1,'[1]2018_commission_structure-Start'!$A$15:$J$15,0)),0)</f>
        <v>0</v>
      </c>
      <c r="Y237" s="26">
        <f>IF($H237&gt;K237,MIN($H237-K237,L237-K237)*INDEX('[1]2018_commission_structure-Start'!$A$15:$J$18,MATCH($E237,'[1]2018_commission_structure-Start'!$A$15:$A$18,0),MATCH(Y$1,'[1]2018_commission_structure-Start'!$A$15:$J$15,0)),0)</f>
        <v>0</v>
      </c>
      <c r="Z237" s="26">
        <f>IF(H237&gt;L237,(H237-L237)*INDEX('[1]2018_commission_structure-Start'!$A$21:$I$24,MATCH($E237,'[1]2018_commission_structure-Start'!$A$21:$A$24,0),MATCH(Z$1,'[1]2018_commission_structure-Start'!$A$21:$I$21,0)),0)</f>
        <v>0</v>
      </c>
      <c r="AA237" s="28">
        <f t="shared" si="38"/>
        <v>112800.74</v>
      </c>
      <c r="AB237" s="28">
        <f t="shared" si="39"/>
        <v>214978.74</v>
      </c>
    </row>
    <row r="238" spans="1:28" x14ac:dyDescent="0.2">
      <c r="A238" s="25" t="str">
        <f t="shared" si="30"/>
        <v>Gregoire Corington</v>
      </c>
      <c r="B238" s="25">
        <v>8249460030</v>
      </c>
      <c r="C238" s="25" t="s">
        <v>474</v>
      </c>
      <c r="D238" s="25" t="s">
        <v>475</v>
      </c>
      <c r="E238" s="25" t="s">
        <v>29</v>
      </c>
      <c r="F238" s="25">
        <v>78688</v>
      </c>
      <c r="G238" s="25">
        <f>COUNTIF([1]deals_closed!D:D,B238)</f>
        <v>25</v>
      </c>
      <c r="H238" s="26">
        <f>SUMIF([1]deals_closed!D:D,B238,[1]deals_closed!C:C)</f>
        <v>852493</v>
      </c>
      <c r="I238" s="26">
        <f>VLOOKUP(E238,'[1]2018_commission_structure-Start'!$A$22:$I$24,9,FALSE)</f>
        <v>600000</v>
      </c>
      <c r="J238" s="26">
        <f t="shared" si="31"/>
        <v>750000</v>
      </c>
      <c r="K238" s="26">
        <f t="shared" si="32"/>
        <v>900000</v>
      </c>
      <c r="L238" s="26">
        <f t="shared" si="33"/>
        <v>1200000</v>
      </c>
      <c r="M238" s="27">
        <f t="shared" si="34"/>
        <v>1.4208216666666666</v>
      </c>
      <c r="N238" s="25" t="str">
        <f t="shared" si="35"/>
        <v>125-150%</v>
      </c>
      <c r="O238" s="28">
        <f>MIN(H238,I238)*INDEX('[1]2018_commission_structure-Start'!$A$21:$I$24,MATCH($E238,'[1]2018_commission_structure-Start'!$A$21:$A$24,0),MATCH(O$1,'[1]2018_commission_structure-Start'!$A$21:$I$21,0))</f>
        <v>78000</v>
      </c>
      <c r="P238" s="26">
        <f>IF(H238&gt;I238,MIN(H238-I238,J238-I238)*INDEX('[1]2018_commission_structure-Start'!$A$21:$I$24,MATCH($E238,'[1]2018_commission_structure-Start'!$A$21:$A$24,0), MATCH(P$1,'[1]2018_commission_structure-Start'!$A$21:$I$21,0)),0)</f>
        <v>25500.000000000004</v>
      </c>
      <c r="Q238" s="26">
        <f>IF($H238&gt;J238,MIN($H238-J238,K238-J238)*INDEX('[1]2018_commission_structure-Start'!$A$21:$I$24,MATCH($E238,'[1]2018_commission_structure-Start'!$A$21:$A$24,0), MATCH(Q$1,'[1]2018_commission_structure-Start'!$A$21:$I$21,0)),0)</f>
        <v>21523.53</v>
      </c>
      <c r="R238" s="26">
        <f>IF($H238&gt;K238,MIN($H238-K238,L238-K238)*INDEX('[1]2018_commission_structure-Start'!$A$21:$I$24,MATCH($E238,'[1]2018_commission_structure-Start'!$A$21:$A$24,0), MATCH(R$1,'[1]2018_commission_structure-Start'!$A$21:$I$21,0)),0)</f>
        <v>0</v>
      </c>
      <c r="S238" s="26">
        <f>IF(H238&gt;L238,(H238-L238)*INDEX('[1]2018_commission_structure-Start'!$A$21:$I$24,MATCH($E238,'[1]2018_commission_structure-Start'!$A$21:$A$24,0),MATCH(S$1,'[1]2018_commission_structure-Start'!$A$21:$I$21,0)),0)</f>
        <v>0</v>
      </c>
      <c r="T238" s="28">
        <f t="shared" si="36"/>
        <v>125023.53</v>
      </c>
      <c r="U238" s="28">
        <f t="shared" si="37"/>
        <v>203711.53</v>
      </c>
      <c r="V238" s="28">
        <f>MIN(H238,I238)*INDEX('[1]2018_commission_structure-Start'!$A$15:$J$18,MATCH($E238,'[1]2018_commission_structure-Start'!$A$15:$A$18,0),MATCH(V$1,'[1]2018_commission_structure-Start'!$A$15:$J$15,0))</f>
        <v>90000</v>
      </c>
      <c r="W238" s="26">
        <f>IF($H238&gt;I238,MIN($H238-I238,J238-I238)*INDEX('[1]2018_commission_structure-Start'!$A$15:$J$18,MATCH($E238,'[1]2018_commission_structure-Start'!$A$15:$A$18,0),MATCH(W$1,'[1]2018_commission_structure-Start'!$A$15:$J$15,0)),0)</f>
        <v>27000</v>
      </c>
      <c r="X238" s="26">
        <f>IF($H238&gt;J238,MIN($H238-J238,K238-J238)*INDEX('[1]2018_commission_structure-Start'!$A$15:$J$18,MATCH($E238,'[1]2018_commission_structure-Start'!$A$15:$A$18,0),MATCH(X$1,'[1]2018_commission_structure-Start'!$A$15:$J$15,0)),0)</f>
        <v>25623.25</v>
      </c>
      <c r="Y238" s="26">
        <f>IF($H238&gt;K238,MIN($H238-K238,L238-K238)*INDEX('[1]2018_commission_structure-Start'!$A$15:$J$18,MATCH($E238,'[1]2018_commission_structure-Start'!$A$15:$A$18,0),MATCH(Y$1,'[1]2018_commission_structure-Start'!$A$15:$J$15,0)),0)</f>
        <v>0</v>
      </c>
      <c r="Z238" s="26">
        <f>IF(H238&gt;L238,(H238-L238)*INDEX('[1]2018_commission_structure-Start'!$A$21:$I$24,MATCH($E238,'[1]2018_commission_structure-Start'!$A$21:$A$24,0),MATCH(Z$1,'[1]2018_commission_structure-Start'!$A$21:$I$21,0)),0)</f>
        <v>0</v>
      </c>
      <c r="AA238" s="28">
        <f t="shared" si="38"/>
        <v>142623.25</v>
      </c>
      <c r="AB238" s="28">
        <f t="shared" si="39"/>
        <v>221311.25</v>
      </c>
    </row>
    <row r="239" spans="1:28" x14ac:dyDescent="0.2">
      <c r="A239" s="25" t="str">
        <f t="shared" si="30"/>
        <v>Chantalle Fedynski</v>
      </c>
      <c r="B239" s="25">
        <v>5134745579</v>
      </c>
      <c r="C239" s="25" t="s">
        <v>476</v>
      </c>
      <c r="D239" s="25" t="s">
        <v>477</v>
      </c>
      <c r="E239" s="25" t="s">
        <v>10</v>
      </c>
      <c r="F239" s="25">
        <v>84060</v>
      </c>
      <c r="G239" s="25">
        <f>COUNTIF([1]deals_closed!D:D,B239)</f>
        <v>19</v>
      </c>
      <c r="H239" s="26">
        <f>SUMIF([1]deals_closed!D:D,B239,[1]deals_closed!C:C)</f>
        <v>540162</v>
      </c>
      <c r="I239" s="26">
        <f>VLOOKUP(E239,'[1]2018_commission_structure-Start'!$A$22:$I$24,9,FALSE)</f>
        <v>750000</v>
      </c>
      <c r="J239" s="26">
        <f t="shared" si="31"/>
        <v>937500</v>
      </c>
      <c r="K239" s="26">
        <f t="shared" si="32"/>
        <v>1125000</v>
      </c>
      <c r="L239" s="26">
        <f t="shared" si="33"/>
        <v>1500000</v>
      </c>
      <c r="M239" s="27">
        <f t="shared" si="34"/>
        <v>0.72021599999999997</v>
      </c>
      <c r="N239" s="25" t="str">
        <f t="shared" si="35"/>
        <v>0-100%</v>
      </c>
      <c r="O239" s="28">
        <f>MIN(H239,I239)*INDEX('[1]2018_commission_structure-Start'!$A$21:$I$24,MATCH($E239,'[1]2018_commission_structure-Start'!$A$21:$A$24,0),MATCH(O$1,'[1]2018_commission_structure-Start'!$A$21:$I$21,0))</f>
        <v>81024.3</v>
      </c>
      <c r="P239" s="26">
        <f>IF(H239&gt;I239,MIN(H239-I239,J239-I239)*INDEX('[1]2018_commission_structure-Start'!$A$21:$I$24,MATCH($E239,'[1]2018_commission_structure-Start'!$A$21:$A$24,0), MATCH(P$1,'[1]2018_commission_structure-Start'!$A$21:$I$21,0)),0)</f>
        <v>0</v>
      </c>
      <c r="Q239" s="26">
        <f>IF($H239&gt;J239,MIN($H239-J239,K239-J239)*INDEX('[1]2018_commission_structure-Start'!$A$21:$I$24,MATCH($E239,'[1]2018_commission_structure-Start'!$A$21:$A$24,0), MATCH(Q$1,'[1]2018_commission_structure-Start'!$A$21:$I$21,0)),0)</f>
        <v>0</v>
      </c>
      <c r="R239" s="26">
        <f>IF($H239&gt;K239,MIN($H239-K239,L239-K239)*INDEX('[1]2018_commission_structure-Start'!$A$21:$I$24,MATCH($E239,'[1]2018_commission_structure-Start'!$A$21:$A$24,0), MATCH(R$1,'[1]2018_commission_structure-Start'!$A$21:$I$21,0)),0)</f>
        <v>0</v>
      </c>
      <c r="S239" s="26">
        <f>IF(H239&gt;L239,(H239-L239)*INDEX('[1]2018_commission_structure-Start'!$A$21:$I$24,MATCH($E239,'[1]2018_commission_structure-Start'!$A$21:$A$24,0),MATCH(S$1,'[1]2018_commission_structure-Start'!$A$21:$I$21,0)),0)</f>
        <v>0</v>
      </c>
      <c r="T239" s="28">
        <f t="shared" si="36"/>
        <v>81024.3</v>
      </c>
      <c r="U239" s="28">
        <f t="shared" si="37"/>
        <v>165084.29999999999</v>
      </c>
      <c r="V239" s="28">
        <f>MIN(H239,I239)*INDEX('[1]2018_commission_structure-Start'!$A$15:$J$18,MATCH($E239,'[1]2018_commission_structure-Start'!$A$15:$A$18,0),MATCH(V$1,'[1]2018_commission_structure-Start'!$A$15:$J$15,0))</f>
        <v>81024.3</v>
      </c>
      <c r="W239" s="26">
        <f>IF($H239&gt;I239,MIN($H239-I239,J239-I239)*INDEX('[1]2018_commission_structure-Start'!$A$15:$J$18,MATCH($E239,'[1]2018_commission_structure-Start'!$A$15:$A$18,0),MATCH(W$1,'[1]2018_commission_structure-Start'!$A$15:$J$15,0)),0)</f>
        <v>0</v>
      </c>
      <c r="X239" s="26">
        <f>IF($H239&gt;J239,MIN($H239-J239,K239-J239)*INDEX('[1]2018_commission_structure-Start'!$A$15:$J$18,MATCH($E239,'[1]2018_commission_structure-Start'!$A$15:$A$18,0),MATCH(X$1,'[1]2018_commission_structure-Start'!$A$15:$J$15,0)),0)</f>
        <v>0</v>
      </c>
      <c r="Y239" s="26">
        <f>IF($H239&gt;K239,MIN($H239-K239,L239-K239)*INDEX('[1]2018_commission_structure-Start'!$A$15:$J$18,MATCH($E239,'[1]2018_commission_structure-Start'!$A$15:$A$18,0),MATCH(Y$1,'[1]2018_commission_structure-Start'!$A$15:$J$15,0)),0)</f>
        <v>0</v>
      </c>
      <c r="Z239" s="26">
        <f>IF(H239&gt;L239,(H239-L239)*INDEX('[1]2018_commission_structure-Start'!$A$21:$I$24,MATCH($E239,'[1]2018_commission_structure-Start'!$A$21:$A$24,0),MATCH(Z$1,'[1]2018_commission_structure-Start'!$A$21:$I$21,0)),0)</f>
        <v>0</v>
      </c>
      <c r="AA239" s="28">
        <f t="shared" si="38"/>
        <v>81024.3</v>
      </c>
      <c r="AB239" s="28">
        <f t="shared" si="39"/>
        <v>165084.29999999999</v>
      </c>
    </row>
    <row r="240" spans="1:28" x14ac:dyDescent="0.2">
      <c r="A240" s="25" t="str">
        <f t="shared" si="30"/>
        <v>Stephan Greeve</v>
      </c>
      <c r="B240" s="25">
        <v>4453705328</v>
      </c>
      <c r="C240" s="25" t="s">
        <v>478</v>
      </c>
      <c r="D240" s="25" t="s">
        <v>479</v>
      </c>
      <c r="E240" s="25" t="s">
        <v>29</v>
      </c>
      <c r="F240" s="25">
        <v>57398</v>
      </c>
      <c r="G240" s="25">
        <f>COUNTIF([1]deals_closed!D:D,B240)</f>
        <v>23</v>
      </c>
      <c r="H240" s="26">
        <f>SUMIF([1]deals_closed!D:D,B240,[1]deals_closed!C:C)</f>
        <v>834572</v>
      </c>
      <c r="I240" s="26">
        <f>VLOOKUP(E240,'[1]2018_commission_structure-Start'!$A$22:$I$24,9,FALSE)</f>
        <v>600000</v>
      </c>
      <c r="J240" s="26">
        <f t="shared" si="31"/>
        <v>750000</v>
      </c>
      <c r="K240" s="26">
        <f t="shared" si="32"/>
        <v>900000</v>
      </c>
      <c r="L240" s="26">
        <f t="shared" si="33"/>
        <v>1200000</v>
      </c>
      <c r="M240" s="27">
        <f t="shared" si="34"/>
        <v>1.3909533333333333</v>
      </c>
      <c r="N240" s="25" t="str">
        <f t="shared" si="35"/>
        <v>125-150%</v>
      </c>
      <c r="O240" s="28">
        <f>MIN(H240,I240)*INDEX('[1]2018_commission_structure-Start'!$A$21:$I$24,MATCH($E240,'[1]2018_commission_structure-Start'!$A$21:$A$24,0),MATCH(O$1,'[1]2018_commission_structure-Start'!$A$21:$I$21,0))</f>
        <v>78000</v>
      </c>
      <c r="P240" s="26">
        <f>IF(H240&gt;I240,MIN(H240-I240,J240-I240)*INDEX('[1]2018_commission_structure-Start'!$A$21:$I$24,MATCH($E240,'[1]2018_commission_structure-Start'!$A$21:$A$24,0), MATCH(P$1,'[1]2018_commission_structure-Start'!$A$21:$I$21,0)),0)</f>
        <v>25500.000000000004</v>
      </c>
      <c r="Q240" s="26">
        <f>IF($H240&gt;J240,MIN($H240-J240,K240-J240)*INDEX('[1]2018_commission_structure-Start'!$A$21:$I$24,MATCH($E240,'[1]2018_commission_structure-Start'!$A$21:$A$24,0), MATCH(Q$1,'[1]2018_commission_structure-Start'!$A$21:$I$21,0)),0)</f>
        <v>17760.12</v>
      </c>
      <c r="R240" s="26">
        <f>IF($H240&gt;K240,MIN($H240-K240,L240-K240)*INDEX('[1]2018_commission_structure-Start'!$A$21:$I$24,MATCH($E240,'[1]2018_commission_structure-Start'!$A$21:$A$24,0), MATCH(R$1,'[1]2018_commission_structure-Start'!$A$21:$I$21,0)),0)</f>
        <v>0</v>
      </c>
      <c r="S240" s="26">
        <f>IF(H240&gt;L240,(H240-L240)*INDEX('[1]2018_commission_structure-Start'!$A$21:$I$24,MATCH($E240,'[1]2018_commission_structure-Start'!$A$21:$A$24,0),MATCH(S$1,'[1]2018_commission_structure-Start'!$A$21:$I$21,0)),0)</f>
        <v>0</v>
      </c>
      <c r="T240" s="28">
        <f t="shared" si="36"/>
        <v>121260.12</v>
      </c>
      <c r="U240" s="28">
        <f t="shared" si="37"/>
        <v>178658.12</v>
      </c>
      <c r="V240" s="28">
        <f>MIN(H240,I240)*INDEX('[1]2018_commission_structure-Start'!$A$15:$J$18,MATCH($E240,'[1]2018_commission_structure-Start'!$A$15:$A$18,0),MATCH(V$1,'[1]2018_commission_structure-Start'!$A$15:$J$15,0))</f>
        <v>90000</v>
      </c>
      <c r="W240" s="26">
        <f>IF($H240&gt;I240,MIN($H240-I240,J240-I240)*INDEX('[1]2018_commission_structure-Start'!$A$15:$J$18,MATCH($E240,'[1]2018_commission_structure-Start'!$A$15:$A$18,0),MATCH(W$1,'[1]2018_commission_structure-Start'!$A$15:$J$15,0)),0)</f>
        <v>27000</v>
      </c>
      <c r="X240" s="26">
        <f>IF($H240&gt;J240,MIN($H240-J240,K240-J240)*INDEX('[1]2018_commission_structure-Start'!$A$15:$J$18,MATCH($E240,'[1]2018_commission_structure-Start'!$A$15:$A$18,0),MATCH(X$1,'[1]2018_commission_structure-Start'!$A$15:$J$15,0)),0)</f>
        <v>21143</v>
      </c>
      <c r="Y240" s="26">
        <f>IF($H240&gt;K240,MIN($H240-K240,L240-K240)*INDEX('[1]2018_commission_structure-Start'!$A$15:$J$18,MATCH($E240,'[1]2018_commission_structure-Start'!$A$15:$A$18,0),MATCH(Y$1,'[1]2018_commission_structure-Start'!$A$15:$J$15,0)),0)</f>
        <v>0</v>
      </c>
      <c r="Z240" s="26">
        <f>IF(H240&gt;L240,(H240-L240)*INDEX('[1]2018_commission_structure-Start'!$A$21:$I$24,MATCH($E240,'[1]2018_commission_structure-Start'!$A$21:$A$24,0),MATCH(Z$1,'[1]2018_commission_structure-Start'!$A$21:$I$21,0)),0)</f>
        <v>0</v>
      </c>
      <c r="AA240" s="28">
        <f t="shared" si="38"/>
        <v>138143</v>
      </c>
      <c r="AB240" s="28">
        <f t="shared" si="39"/>
        <v>195541</v>
      </c>
    </row>
    <row r="241" spans="1:28" x14ac:dyDescent="0.2">
      <c r="A241" s="25" t="str">
        <f t="shared" si="30"/>
        <v>Kalli Beeze</v>
      </c>
      <c r="B241" s="25">
        <v>5203144281</v>
      </c>
      <c r="C241" s="25" t="s">
        <v>480</v>
      </c>
      <c r="D241" s="25" t="s">
        <v>481</v>
      </c>
      <c r="E241" s="25" t="s">
        <v>10</v>
      </c>
      <c r="F241" s="25">
        <v>99005</v>
      </c>
      <c r="G241" s="25">
        <f>COUNTIF([1]deals_closed!D:D,B241)</f>
        <v>14</v>
      </c>
      <c r="H241" s="26">
        <f>SUMIF([1]deals_closed!D:D,B241,[1]deals_closed!C:C)</f>
        <v>462920</v>
      </c>
      <c r="I241" s="26">
        <f>VLOOKUP(E241,'[1]2018_commission_structure-Start'!$A$22:$I$24,9,FALSE)</f>
        <v>750000</v>
      </c>
      <c r="J241" s="26">
        <f t="shared" si="31"/>
        <v>937500</v>
      </c>
      <c r="K241" s="26">
        <f t="shared" si="32"/>
        <v>1125000</v>
      </c>
      <c r="L241" s="26">
        <f t="shared" si="33"/>
        <v>1500000</v>
      </c>
      <c r="M241" s="27">
        <f t="shared" si="34"/>
        <v>0.6172266666666667</v>
      </c>
      <c r="N241" s="25" t="str">
        <f t="shared" si="35"/>
        <v>0-100%</v>
      </c>
      <c r="O241" s="28">
        <f>MIN(H241,I241)*INDEX('[1]2018_commission_structure-Start'!$A$21:$I$24,MATCH($E241,'[1]2018_commission_structure-Start'!$A$21:$A$24,0),MATCH(O$1,'[1]2018_commission_structure-Start'!$A$21:$I$21,0))</f>
        <v>69438</v>
      </c>
      <c r="P241" s="26">
        <f>IF(H241&gt;I241,MIN(H241-I241,J241-I241)*INDEX('[1]2018_commission_structure-Start'!$A$21:$I$24,MATCH($E241,'[1]2018_commission_structure-Start'!$A$21:$A$24,0), MATCH(P$1,'[1]2018_commission_structure-Start'!$A$21:$I$21,0)),0)</f>
        <v>0</v>
      </c>
      <c r="Q241" s="26">
        <f>IF($H241&gt;J241,MIN($H241-J241,K241-J241)*INDEX('[1]2018_commission_structure-Start'!$A$21:$I$24,MATCH($E241,'[1]2018_commission_structure-Start'!$A$21:$A$24,0), MATCH(Q$1,'[1]2018_commission_structure-Start'!$A$21:$I$21,0)),0)</f>
        <v>0</v>
      </c>
      <c r="R241" s="26">
        <f>IF($H241&gt;K241,MIN($H241-K241,L241-K241)*INDEX('[1]2018_commission_structure-Start'!$A$21:$I$24,MATCH($E241,'[1]2018_commission_structure-Start'!$A$21:$A$24,0), MATCH(R$1,'[1]2018_commission_structure-Start'!$A$21:$I$21,0)),0)</f>
        <v>0</v>
      </c>
      <c r="S241" s="26">
        <f>IF(H241&gt;L241,(H241-L241)*INDEX('[1]2018_commission_structure-Start'!$A$21:$I$24,MATCH($E241,'[1]2018_commission_structure-Start'!$A$21:$A$24,0),MATCH(S$1,'[1]2018_commission_structure-Start'!$A$21:$I$21,0)),0)</f>
        <v>0</v>
      </c>
      <c r="T241" s="28">
        <f t="shared" si="36"/>
        <v>69438</v>
      </c>
      <c r="U241" s="28">
        <f t="shared" si="37"/>
        <v>168443</v>
      </c>
      <c r="V241" s="28">
        <f>MIN(H241,I241)*INDEX('[1]2018_commission_structure-Start'!$A$15:$J$18,MATCH($E241,'[1]2018_commission_structure-Start'!$A$15:$A$18,0),MATCH(V$1,'[1]2018_commission_structure-Start'!$A$15:$J$15,0))</f>
        <v>69438</v>
      </c>
      <c r="W241" s="26">
        <f>IF($H241&gt;I241,MIN($H241-I241,J241-I241)*INDEX('[1]2018_commission_structure-Start'!$A$15:$J$18,MATCH($E241,'[1]2018_commission_structure-Start'!$A$15:$A$18,0),MATCH(W$1,'[1]2018_commission_structure-Start'!$A$15:$J$15,0)),0)</f>
        <v>0</v>
      </c>
      <c r="X241" s="26">
        <f>IF($H241&gt;J241,MIN($H241-J241,K241-J241)*INDEX('[1]2018_commission_structure-Start'!$A$15:$J$18,MATCH($E241,'[1]2018_commission_structure-Start'!$A$15:$A$18,0),MATCH(X$1,'[1]2018_commission_structure-Start'!$A$15:$J$15,0)),0)</f>
        <v>0</v>
      </c>
      <c r="Y241" s="26">
        <f>IF($H241&gt;K241,MIN($H241-K241,L241-K241)*INDEX('[1]2018_commission_structure-Start'!$A$15:$J$18,MATCH($E241,'[1]2018_commission_structure-Start'!$A$15:$A$18,0),MATCH(Y$1,'[1]2018_commission_structure-Start'!$A$15:$J$15,0)),0)</f>
        <v>0</v>
      </c>
      <c r="Z241" s="26">
        <f>IF(H241&gt;L241,(H241-L241)*INDEX('[1]2018_commission_structure-Start'!$A$21:$I$24,MATCH($E241,'[1]2018_commission_structure-Start'!$A$21:$A$24,0),MATCH(Z$1,'[1]2018_commission_structure-Start'!$A$21:$I$21,0)),0)</f>
        <v>0</v>
      </c>
      <c r="AA241" s="28">
        <f t="shared" si="38"/>
        <v>69438</v>
      </c>
      <c r="AB241" s="28">
        <f t="shared" si="39"/>
        <v>168443</v>
      </c>
    </row>
    <row r="242" spans="1:28" x14ac:dyDescent="0.2">
      <c r="A242" s="25" t="str">
        <f t="shared" si="30"/>
        <v>Laural Teasey</v>
      </c>
      <c r="B242" s="25">
        <v>8315800957</v>
      </c>
      <c r="C242" s="25" t="s">
        <v>482</v>
      </c>
      <c r="D242" s="25" t="s">
        <v>483</v>
      </c>
      <c r="E242" s="25" t="s">
        <v>7</v>
      </c>
      <c r="F242" s="25">
        <v>54445</v>
      </c>
      <c r="G242" s="25">
        <f>COUNTIF([1]deals_closed!D:D,B242)</f>
        <v>19</v>
      </c>
      <c r="H242" s="26">
        <f>SUMIF([1]deals_closed!D:D,B242,[1]deals_closed!C:C)</f>
        <v>756055</v>
      </c>
      <c r="I242" s="26">
        <f>VLOOKUP(E242,'[1]2018_commission_structure-Start'!$A$22:$I$24,9,FALSE)</f>
        <v>500000</v>
      </c>
      <c r="J242" s="26">
        <f t="shared" si="31"/>
        <v>625000</v>
      </c>
      <c r="K242" s="26">
        <f t="shared" si="32"/>
        <v>750000</v>
      </c>
      <c r="L242" s="26">
        <f t="shared" si="33"/>
        <v>1000000</v>
      </c>
      <c r="M242" s="27">
        <f t="shared" si="34"/>
        <v>1.5121100000000001</v>
      </c>
      <c r="N242" s="25" t="str">
        <f t="shared" si="35"/>
        <v>150-200%</v>
      </c>
      <c r="O242" s="28">
        <f>MIN(H242,I242)*INDEX('[1]2018_commission_structure-Start'!$A$21:$I$24,MATCH($E242,'[1]2018_commission_structure-Start'!$A$21:$A$24,0),MATCH(O$1,'[1]2018_commission_structure-Start'!$A$21:$I$21,0))</f>
        <v>50000</v>
      </c>
      <c r="P242" s="26">
        <f>IF(H242&gt;I242,MIN(H242-I242,J242-I242)*INDEX('[1]2018_commission_structure-Start'!$A$21:$I$24,MATCH($E242,'[1]2018_commission_structure-Start'!$A$21:$A$24,0), MATCH(P$1,'[1]2018_commission_structure-Start'!$A$21:$I$21,0)),0)</f>
        <v>18750</v>
      </c>
      <c r="Q242" s="26">
        <f>IF($H242&gt;J242,MIN($H242-J242,K242-J242)*INDEX('[1]2018_commission_structure-Start'!$A$21:$I$24,MATCH($E242,'[1]2018_commission_structure-Start'!$A$21:$A$24,0), MATCH(Q$1,'[1]2018_commission_structure-Start'!$A$21:$I$21,0)),0)</f>
        <v>22500</v>
      </c>
      <c r="R242" s="26">
        <f>IF($H242&gt;K242,MIN($H242-K242,L242-K242)*INDEX('[1]2018_commission_structure-Start'!$A$21:$I$24,MATCH($E242,'[1]2018_commission_structure-Start'!$A$21:$A$24,0), MATCH(R$1,'[1]2018_commission_structure-Start'!$A$21:$I$21,0)),0)</f>
        <v>1332.1</v>
      </c>
      <c r="S242" s="26">
        <f>IF(H242&gt;L242,(H242-L242)*INDEX('[1]2018_commission_structure-Start'!$A$21:$I$24,MATCH($E242,'[1]2018_commission_structure-Start'!$A$21:$A$24,0),MATCH(S$1,'[1]2018_commission_structure-Start'!$A$21:$I$21,0)),0)</f>
        <v>0</v>
      </c>
      <c r="T242" s="28">
        <f t="shared" si="36"/>
        <v>92582.1</v>
      </c>
      <c r="U242" s="28">
        <f t="shared" si="37"/>
        <v>147027.1</v>
      </c>
      <c r="V242" s="28">
        <f>MIN(H242,I242)*INDEX('[1]2018_commission_structure-Start'!$A$15:$J$18,MATCH($E242,'[1]2018_commission_structure-Start'!$A$15:$A$18,0),MATCH(V$1,'[1]2018_commission_structure-Start'!$A$15:$J$15,0))</f>
        <v>60000</v>
      </c>
      <c r="W242" s="26">
        <f>IF($H242&gt;I242,MIN($H242-I242,J242-I242)*INDEX('[1]2018_commission_structure-Start'!$A$15:$J$18,MATCH($E242,'[1]2018_commission_structure-Start'!$A$15:$A$18,0),MATCH(W$1,'[1]2018_commission_structure-Start'!$A$15:$J$15,0)),0)</f>
        <v>21250</v>
      </c>
      <c r="X242" s="26">
        <f>IF($H242&gt;J242,MIN($H242-J242,K242-J242)*INDEX('[1]2018_commission_structure-Start'!$A$15:$J$18,MATCH($E242,'[1]2018_commission_structure-Start'!$A$15:$A$18,0),MATCH(X$1,'[1]2018_commission_structure-Start'!$A$15:$J$15,0)),0)</f>
        <v>25000</v>
      </c>
      <c r="Y242" s="26">
        <f>IF($H242&gt;K242,MIN($H242-K242,L242-K242)*INDEX('[1]2018_commission_structure-Start'!$A$15:$J$18,MATCH($E242,'[1]2018_commission_structure-Start'!$A$15:$A$18,0),MATCH(Y$1,'[1]2018_commission_structure-Start'!$A$15:$J$15,0)),0)</f>
        <v>1332.1</v>
      </c>
      <c r="Z242" s="26">
        <f>IF(H242&gt;L242,(H242-L242)*INDEX('[1]2018_commission_structure-Start'!$A$21:$I$24,MATCH($E242,'[1]2018_commission_structure-Start'!$A$21:$A$24,0),MATCH(Z$1,'[1]2018_commission_structure-Start'!$A$21:$I$21,0)),0)</f>
        <v>0</v>
      </c>
      <c r="AA242" s="28">
        <f t="shared" si="38"/>
        <v>107582.1</v>
      </c>
      <c r="AB242" s="28">
        <f t="shared" si="39"/>
        <v>162027.1</v>
      </c>
    </row>
    <row r="243" spans="1:28" x14ac:dyDescent="0.2">
      <c r="A243" s="25" t="str">
        <f t="shared" si="30"/>
        <v>Carmela Fliege</v>
      </c>
      <c r="B243" s="25">
        <v>7962906979</v>
      </c>
      <c r="C243" s="25" t="s">
        <v>484</v>
      </c>
      <c r="D243" s="25" t="s">
        <v>485</v>
      </c>
      <c r="E243" s="25" t="s">
        <v>29</v>
      </c>
      <c r="F243" s="25">
        <v>65149</v>
      </c>
      <c r="G243" s="25">
        <f>COUNTIF([1]deals_closed!D:D,B243)</f>
        <v>15</v>
      </c>
      <c r="H243" s="26">
        <f>SUMIF([1]deals_closed!D:D,B243,[1]deals_closed!C:C)</f>
        <v>503488</v>
      </c>
      <c r="I243" s="26">
        <f>VLOOKUP(E243,'[1]2018_commission_structure-Start'!$A$22:$I$24,9,FALSE)</f>
        <v>600000</v>
      </c>
      <c r="J243" s="26">
        <f t="shared" si="31"/>
        <v>750000</v>
      </c>
      <c r="K243" s="26">
        <f t="shared" si="32"/>
        <v>900000</v>
      </c>
      <c r="L243" s="26">
        <f t="shared" si="33"/>
        <v>1200000</v>
      </c>
      <c r="M243" s="27">
        <f t="shared" si="34"/>
        <v>0.83914666666666671</v>
      </c>
      <c r="N243" s="25" t="str">
        <f t="shared" si="35"/>
        <v>0-100%</v>
      </c>
      <c r="O243" s="28">
        <f>MIN(H243,I243)*INDEX('[1]2018_commission_structure-Start'!$A$21:$I$24,MATCH($E243,'[1]2018_commission_structure-Start'!$A$21:$A$24,0),MATCH(O$1,'[1]2018_commission_structure-Start'!$A$21:$I$21,0))</f>
        <v>65453.440000000002</v>
      </c>
      <c r="P243" s="26">
        <f>IF(H243&gt;I243,MIN(H243-I243,J243-I243)*INDEX('[1]2018_commission_structure-Start'!$A$21:$I$24,MATCH($E243,'[1]2018_commission_structure-Start'!$A$21:$A$24,0), MATCH(P$1,'[1]2018_commission_structure-Start'!$A$21:$I$21,0)),0)</f>
        <v>0</v>
      </c>
      <c r="Q243" s="26">
        <f>IF($H243&gt;J243,MIN($H243-J243,K243-J243)*INDEX('[1]2018_commission_structure-Start'!$A$21:$I$24,MATCH($E243,'[1]2018_commission_structure-Start'!$A$21:$A$24,0), MATCH(Q$1,'[1]2018_commission_structure-Start'!$A$21:$I$21,0)),0)</f>
        <v>0</v>
      </c>
      <c r="R243" s="26">
        <f>IF($H243&gt;K243,MIN($H243-K243,L243-K243)*INDEX('[1]2018_commission_structure-Start'!$A$21:$I$24,MATCH($E243,'[1]2018_commission_structure-Start'!$A$21:$A$24,0), MATCH(R$1,'[1]2018_commission_structure-Start'!$A$21:$I$21,0)),0)</f>
        <v>0</v>
      </c>
      <c r="S243" s="26">
        <f>IF(H243&gt;L243,(H243-L243)*INDEX('[1]2018_commission_structure-Start'!$A$21:$I$24,MATCH($E243,'[1]2018_commission_structure-Start'!$A$21:$A$24,0),MATCH(S$1,'[1]2018_commission_structure-Start'!$A$21:$I$21,0)),0)</f>
        <v>0</v>
      </c>
      <c r="T243" s="28">
        <f t="shared" si="36"/>
        <v>65453.440000000002</v>
      </c>
      <c r="U243" s="28">
        <f t="shared" si="37"/>
        <v>130602.44</v>
      </c>
      <c r="V243" s="28">
        <f>MIN(H243,I243)*INDEX('[1]2018_commission_structure-Start'!$A$15:$J$18,MATCH($E243,'[1]2018_commission_structure-Start'!$A$15:$A$18,0),MATCH(V$1,'[1]2018_commission_structure-Start'!$A$15:$J$15,0))</f>
        <v>75523.199999999997</v>
      </c>
      <c r="W243" s="26">
        <f>IF($H243&gt;I243,MIN($H243-I243,J243-I243)*INDEX('[1]2018_commission_structure-Start'!$A$15:$J$18,MATCH($E243,'[1]2018_commission_structure-Start'!$A$15:$A$18,0),MATCH(W$1,'[1]2018_commission_structure-Start'!$A$15:$J$15,0)),0)</f>
        <v>0</v>
      </c>
      <c r="X243" s="26">
        <f>IF($H243&gt;J243,MIN($H243-J243,K243-J243)*INDEX('[1]2018_commission_structure-Start'!$A$15:$J$18,MATCH($E243,'[1]2018_commission_structure-Start'!$A$15:$A$18,0),MATCH(X$1,'[1]2018_commission_structure-Start'!$A$15:$J$15,0)),0)</f>
        <v>0</v>
      </c>
      <c r="Y243" s="26">
        <f>IF($H243&gt;K243,MIN($H243-K243,L243-K243)*INDEX('[1]2018_commission_structure-Start'!$A$15:$J$18,MATCH($E243,'[1]2018_commission_structure-Start'!$A$15:$A$18,0),MATCH(Y$1,'[1]2018_commission_structure-Start'!$A$15:$J$15,0)),0)</f>
        <v>0</v>
      </c>
      <c r="Z243" s="26">
        <f>IF(H243&gt;L243,(H243-L243)*INDEX('[1]2018_commission_structure-Start'!$A$21:$I$24,MATCH($E243,'[1]2018_commission_structure-Start'!$A$21:$A$24,0),MATCH(Z$1,'[1]2018_commission_structure-Start'!$A$21:$I$21,0)),0)</f>
        <v>0</v>
      </c>
      <c r="AA243" s="28">
        <f t="shared" si="38"/>
        <v>75523.199999999997</v>
      </c>
      <c r="AB243" s="28">
        <f t="shared" si="39"/>
        <v>140672.20000000001</v>
      </c>
    </row>
    <row r="244" spans="1:28" x14ac:dyDescent="0.2">
      <c r="A244" s="25" t="str">
        <f t="shared" si="30"/>
        <v>Petronella O' Ronan</v>
      </c>
      <c r="B244" s="25">
        <v>6364724701</v>
      </c>
      <c r="C244" s="25" t="s">
        <v>486</v>
      </c>
      <c r="D244" s="25" t="s">
        <v>487</v>
      </c>
      <c r="E244" s="25" t="s">
        <v>7</v>
      </c>
      <c r="F244" s="25">
        <v>30640</v>
      </c>
      <c r="G244" s="25">
        <f>COUNTIF([1]deals_closed!D:D,B244)</f>
        <v>18</v>
      </c>
      <c r="H244" s="26">
        <f>SUMIF([1]deals_closed!D:D,B244,[1]deals_closed!C:C)</f>
        <v>615212</v>
      </c>
      <c r="I244" s="26">
        <f>VLOOKUP(E244,'[1]2018_commission_structure-Start'!$A$22:$I$24,9,FALSE)</f>
        <v>500000</v>
      </c>
      <c r="J244" s="26">
        <f t="shared" si="31"/>
        <v>625000</v>
      </c>
      <c r="K244" s="26">
        <f t="shared" si="32"/>
        <v>750000</v>
      </c>
      <c r="L244" s="26">
        <f t="shared" si="33"/>
        <v>1000000</v>
      </c>
      <c r="M244" s="27">
        <f t="shared" si="34"/>
        <v>1.230424</v>
      </c>
      <c r="N244" s="25" t="str">
        <f t="shared" si="35"/>
        <v>100-125%</v>
      </c>
      <c r="O244" s="28">
        <f>MIN(H244,I244)*INDEX('[1]2018_commission_structure-Start'!$A$21:$I$24,MATCH($E244,'[1]2018_commission_structure-Start'!$A$21:$A$24,0),MATCH(O$1,'[1]2018_commission_structure-Start'!$A$21:$I$21,0))</f>
        <v>50000</v>
      </c>
      <c r="P244" s="26">
        <f>IF(H244&gt;I244,MIN(H244-I244,J244-I244)*INDEX('[1]2018_commission_structure-Start'!$A$21:$I$24,MATCH($E244,'[1]2018_commission_structure-Start'!$A$21:$A$24,0), MATCH(P$1,'[1]2018_commission_structure-Start'!$A$21:$I$21,0)),0)</f>
        <v>17281.8</v>
      </c>
      <c r="Q244" s="26">
        <f>IF($H244&gt;J244,MIN($H244-J244,K244-J244)*INDEX('[1]2018_commission_structure-Start'!$A$21:$I$24,MATCH($E244,'[1]2018_commission_structure-Start'!$A$21:$A$24,0), MATCH(Q$1,'[1]2018_commission_structure-Start'!$A$21:$I$21,0)),0)</f>
        <v>0</v>
      </c>
      <c r="R244" s="26">
        <f>IF($H244&gt;K244,MIN($H244-K244,L244-K244)*INDEX('[1]2018_commission_structure-Start'!$A$21:$I$24,MATCH($E244,'[1]2018_commission_structure-Start'!$A$21:$A$24,0), MATCH(R$1,'[1]2018_commission_structure-Start'!$A$21:$I$21,0)),0)</f>
        <v>0</v>
      </c>
      <c r="S244" s="26">
        <f>IF(H244&gt;L244,(H244-L244)*INDEX('[1]2018_commission_structure-Start'!$A$21:$I$24,MATCH($E244,'[1]2018_commission_structure-Start'!$A$21:$A$24,0),MATCH(S$1,'[1]2018_commission_structure-Start'!$A$21:$I$21,0)),0)</f>
        <v>0</v>
      </c>
      <c r="T244" s="28">
        <f t="shared" si="36"/>
        <v>67281.8</v>
      </c>
      <c r="U244" s="28">
        <f t="shared" si="37"/>
        <v>97921.8</v>
      </c>
      <c r="V244" s="28">
        <f>MIN(H244,I244)*INDEX('[1]2018_commission_structure-Start'!$A$15:$J$18,MATCH($E244,'[1]2018_commission_structure-Start'!$A$15:$A$18,0),MATCH(V$1,'[1]2018_commission_structure-Start'!$A$15:$J$15,0))</f>
        <v>60000</v>
      </c>
      <c r="W244" s="26">
        <f>IF($H244&gt;I244,MIN($H244-I244,J244-I244)*INDEX('[1]2018_commission_structure-Start'!$A$15:$J$18,MATCH($E244,'[1]2018_commission_structure-Start'!$A$15:$A$18,0),MATCH(W$1,'[1]2018_commission_structure-Start'!$A$15:$J$15,0)),0)</f>
        <v>19586.04</v>
      </c>
      <c r="X244" s="26">
        <f>IF($H244&gt;J244,MIN($H244-J244,K244-J244)*INDEX('[1]2018_commission_structure-Start'!$A$15:$J$18,MATCH($E244,'[1]2018_commission_structure-Start'!$A$15:$A$18,0),MATCH(X$1,'[1]2018_commission_structure-Start'!$A$15:$J$15,0)),0)</f>
        <v>0</v>
      </c>
      <c r="Y244" s="26">
        <f>IF($H244&gt;K244,MIN($H244-K244,L244-K244)*INDEX('[1]2018_commission_structure-Start'!$A$15:$J$18,MATCH($E244,'[1]2018_commission_structure-Start'!$A$15:$A$18,0),MATCH(Y$1,'[1]2018_commission_structure-Start'!$A$15:$J$15,0)),0)</f>
        <v>0</v>
      </c>
      <c r="Z244" s="26">
        <f>IF(H244&gt;L244,(H244-L244)*INDEX('[1]2018_commission_structure-Start'!$A$21:$I$24,MATCH($E244,'[1]2018_commission_structure-Start'!$A$21:$A$24,0),MATCH(Z$1,'[1]2018_commission_structure-Start'!$A$21:$I$21,0)),0)</f>
        <v>0</v>
      </c>
      <c r="AA244" s="28">
        <f t="shared" si="38"/>
        <v>79586.040000000008</v>
      </c>
      <c r="AB244" s="28">
        <f t="shared" si="39"/>
        <v>110226.04000000001</v>
      </c>
    </row>
    <row r="245" spans="1:28" x14ac:dyDescent="0.2">
      <c r="A245" s="25" t="str">
        <f t="shared" si="30"/>
        <v>Taite Fulk</v>
      </c>
      <c r="B245" s="25">
        <v>3435517239</v>
      </c>
      <c r="C245" s="25" t="s">
        <v>488</v>
      </c>
      <c r="D245" s="25" t="s">
        <v>489</v>
      </c>
      <c r="E245" s="25" t="s">
        <v>7</v>
      </c>
      <c r="F245" s="25">
        <v>47873</v>
      </c>
      <c r="G245" s="25">
        <f>COUNTIF([1]deals_closed!D:D,B245)</f>
        <v>20</v>
      </c>
      <c r="H245" s="26">
        <f>SUMIF([1]deals_closed!D:D,B245,[1]deals_closed!C:C)</f>
        <v>647076</v>
      </c>
      <c r="I245" s="26">
        <f>VLOOKUP(E245,'[1]2018_commission_structure-Start'!$A$22:$I$24,9,FALSE)</f>
        <v>500000</v>
      </c>
      <c r="J245" s="26">
        <f t="shared" si="31"/>
        <v>625000</v>
      </c>
      <c r="K245" s="26">
        <f t="shared" si="32"/>
        <v>750000</v>
      </c>
      <c r="L245" s="26">
        <f t="shared" si="33"/>
        <v>1000000</v>
      </c>
      <c r="M245" s="27">
        <f t="shared" si="34"/>
        <v>1.294152</v>
      </c>
      <c r="N245" s="25" t="str">
        <f t="shared" si="35"/>
        <v>125-150%</v>
      </c>
      <c r="O245" s="28">
        <f>MIN(H245,I245)*INDEX('[1]2018_commission_structure-Start'!$A$21:$I$24,MATCH($E245,'[1]2018_commission_structure-Start'!$A$21:$A$24,0),MATCH(O$1,'[1]2018_commission_structure-Start'!$A$21:$I$21,0))</f>
        <v>50000</v>
      </c>
      <c r="P245" s="26">
        <f>IF(H245&gt;I245,MIN(H245-I245,J245-I245)*INDEX('[1]2018_commission_structure-Start'!$A$21:$I$24,MATCH($E245,'[1]2018_commission_structure-Start'!$A$21:$A$24,0), MATCH(P$1,'[1]2018_commission_structure-Start'!$A$21:$I$21,0)),0)</f>
        <v>18750</v>
      </c>
      <c r="Q245" s="26">
        <f>IF($H245&gt;J245,MIN($H245-J245,K245-J245)*INDEX('[1]2018_commission_structure-Start'!$A$21:$I$24,MATCH($E245,'[1]2018_commission_structure-Start'!$A$21:$A$24,0), MATCH(Q$1,'[1]2018_commission_structure-Start'!$A$21:$I$21,0)),0)</f>
        <v>3973.68</v>
      </c>
      <c r="R245" s="26">
        <f>IF($H245&gt;K245,MIN($H245-K245,L245-K245)*INDEX('[1]2018_commission_structure-Start'!$A$21:$I$24,MATCH($E245,'[1]2018_commission_structure-Start'!$A$21:$A$24,0), MATCH(R$1,'[1]2018_commission_structure-Start'!$A$21:$I$21,0)),0)</f>
        <v>0</v>
      </c>
      <c r="S245" s="26">
        <f>IF(H245&gt;L245,(H245-L245)*INDEX('[1]2018_commission_structure-Start'!$A$21:$I$24,MATCH($E245,'[1]2018_commission_structure-Start'!$A$21:$A$24,0),MATCH(S$1,'[1]2018_commission_structure-Start'!$A$21:$I$21,0)),0)</f>
        <v>0</v>
      </c>
      <c r="T245" s="28">
        <f t="shared" si="36"/>
        <v>72723.679999999993</v>
      </c>
      <c r="U245" s="28">
        <f t="shared" si="37"/>
        <v>120596.68</v>
      </c>
      <c r="V245" s="28">
        <f>MIN(H245,I245)*INDEX('[1]2018_commission_structure-Start'!$A$15:$J$18,MATCH($E245,'[1]2018_commission_structure-Start'!$A$15:$A$18,0),MATCH(V$1,'[1]2018_commission_structure-Start'!$A$15:$J$15,0))</f>
        <v>60000</v>
      </c>
      <c r="W245" s="26">
        <f>IF($H245&gt;I245,MIN($H245-I245,J245-I245)*INDEX('[1]2018_commission_structure-Start'!$A$15:$J$18,MATCH($E245,'[1]2018_commission_structure-Start'!$A$15:$A$18,0),MATCH(W$1,'[1]2018_commission_structure-Start'!$A$15:$J$15,0)),0)</f>
        <v>21250</v>
      </c>
      <c r="X245" s="26">
        <f>IF($H245&gt;J245,MIN($H245-J245,K245-J245)*INDEX('[1]2018_commission_structure-Start'!$A$15:$J$18,MATCH($E245,'[1]2018_commission_structure-Start'!$A$15:$A$18,0),MATCH(X$1,'[1]2018_commission_structure-Start'!$A$15:$J$15,0)),0)</f>
        <v>4415.2</v>
      </c>
      <c r="Y245" s="26">
        <f>IF($H245&gt;K245,MIN($H245-K245,L245-K245)*INDEX('[1]2018_commission_structure-Start'!$A$15:$J$18,MATCH($E245,'[1]2018_commission_structure-Start'!$A$15:$A$18,0),MATCH(Y$1,'[1]2018_commission_structure-Start'!$A$15:$J$15,0)),0)</f>
        <v>0</v>
      </c>
      <c r="Z245" s="26">
        <f>IF(H245&gt;L245,(H245-L245)*INDEX('[1]2018_commission_structure-Start'!$A$21:$I$24,MATCH($E245,'[1]2018_commission_structure-Start'!$A$21:$A$24,0),MATCH(Z$1,'[1]2018_commission_structure-Start'!$A$21:$I$21,0)),0)</f>
        <v>0</v>
      </c>
      <c r="AA245" s="28">
        <f t="shared" si="38"/>
        <v>85665.2</v>
      </c>
      <c r="AB245" s="28">
        <f t="shared" si="39"/>
        <v>133538.20000000001</v>
      </c>
    </row>
    <row r="246" spans="1:28" x14ac:dyDescent="0.2">
      <c r="A246" s="25" t="str">
        <f t="shared" si="30"/>
        <v>Crystie Guerrazzi</v>
      </c>
      <c r="B246" s="25">
        <v>9264026959</v>
      </c>
      <c r="C246" s="25" t="s">
        <v>490</v>
      </c>
      <c r="D246" s="25" t="s">
        <v>491</v>
      </c>
      <c r="E246" s="25" t="s">
        <v>29</v>
      </c>
      <c r="F246" s="25">
        <v>68799</v>
      </c>
      <c r="G246" s="25">
        <f>COUNTIF([1]deals_closed!D:D,B246)</f>
        <v>20</v>
      </c>
      <c r="H246" s="26">
        <f>SUMIF([1]deals_closed!D:D,B246,[1]deals_closed!C:C)</f>
        <v>659415</v>
      </c>
      <c r="I246" s="26">
        <f>VLOOKUP(E246,'[1]2018_commission_structure-Start'!$A$22:$I$24,9,FALSE)</f>
        <v>600000</v>
      </c>
      <c r="J246" s="26">
        <f t="shared" si="31"/>
        <v>750000</v>
      </c>
      <c r="K246" s="26">
        <f t="shared" si="32"/>
        <v>900000</v>
      </c>
      <c r="L246" s="26">
        <f t="shared" si="33"/>
        <v>1200000</v>
      </c>
      <c r="M246" s="27">
        <f t="shared" si="34"/>
        <v>1.0990249999999999</v>
      </c>
      <c r="N246" s="25" t="str">
        <f t="shared" si="35"/>
        <v>100-125%</v>
      </c>
      <c r="O246" s="28">
        <f>MIN(H246,I246)*INDEX('[1]2018_commission_structure-Start'!$A$21:$I$24,MATCH($E246,'[1]2018_commission_structure-Start'!$A$21:$A$24,0),MATCH(O$1,'[1]2018_commission_structure-Start'!$A$21:$I$21,0))</f>
        <v>78000</v>
      </c>
      <c r="P246" s="26">
        <f>IF(H246&gt;I246,MIN(H246-I246,J246-I246)*INDEX('[1]2018_commission_structure-Start'!$A$21:$I$24,MATCH($E246,'[1]2018_commission_structure-Start'!$A$21:$A$24,0), MATCH(P$1,'[1]2018_commission_structure-Start'!$A$21:$I$21,0)),0)</f>
        <v>10100.550000000001</v>
      </c>
      <c r="Q246" s="26">
        <f>IF($H246&gt;J246,MIN($H246-J246,K246-J246)*INDEX('[1]2018_commission_structure-Start'!$A$21:$I$24,MATCH($E246,'[1]2018_commission_structure-Start'!$A$21:$A$24,0), MATCH(Q$1,'[1]2018_commission_structure-Start'!$A$21:$I$21,0)),0)</f>
        <v>0</v>
      </c>
      <c r="R246" s="26">
        <f>IF($H246&gt;K246,MIN($H246-K246,L246-K246)*INDEX('[1]2018_commission_structure-Start'!$A$21:$I$24,MATCH($E246,'[1]2018_commission_structure-Start'!$A$21:$A$24,0), MATCH(R$1,'[1]2018_commission_structure-Start'!$A$21:$I$21,0)),0)</f>
        <v>0</v>
      </c>
      <c r="S246" s="26">
        <f>IF(H246&gt;L246,(H246-L246)*INDEX('[1]2018_commission_structure-Start'!$A$21:$I$24,MATCH($E246,'[1]2018_commission_structure-Start'!$A$21:$A$24,0),MATCH(S$1,'[1]2018_commission_structure-Start'!$A$21:$I$21,0)),0)</f>
        <v>0</v>
      </c>
      <c r="T246" s="28">
        <f t="shared" si="36"/>
        <v>88100.55</v>
      </c>
      <c r="U246" s="28">
        <f t="shared" si="37"/>
        <v>156899.54999999999</v>
      </c>
      <c r="V246" s="28">
        <f>MIN(H246,I246)*INDEX('[1]2018_commission_structure-Start'!$A$15:$J$18,MATCH($E246,'[1]2018_commission_structure-Start'!$A$15:$A$18,0),MATCH(V$1,'[1]2018_commission_structure-Start'!$A$15:$J$15,0))</f>
        <v>90000</v>
      </c>
      <c r="W246" s="26">
        <f>IF($H246&gt;I246,MIN($H246-I246,J246-I246)*INDEX('[1]2018_commission_structure-Start'!$A$15:$J$18,MATCH($E246,'[1]2018_commission_structure-Start'!$A$15:$A$18,0),MATCH(W$1,'[1]2018_commission_structure-Start'!$A$15:$J$15,0)),0)</f>
        <v>10694.699999999999</v>
      </c>
      <c r="X246" s="26">
        <f>IF($H246&gt;J246,MIN($H246-J246,K246-J246)*INDEX('[1]2018_commission_structure-Start'!$A$15:$J$18,MATCH($E246,'[1]2018_commission_structure-Start'!$A$15:$A$18,0),MATCH(X$1,'[1]2018_commission_structure-Start'!$A$15:$J$15,0)),0)</f>
        <v>0</v>
      </c>
      <c r="Y246" s="26">
        <f>IF($H246&gt;K246,MIN($H246-K246,L246-K246)*INDEX('[1]2018_commission_structure-Start'!$A$15:$J$18,MATCH($E246,'[1]2018_commission_structure-Start'!$A$15:$A$18,0),MATCH(Y$1,'[1]2018_commission_structure-Start'!$A$15:$J$15,0)),0)</f>
        <v>0</v>
      </c>
      <c r="Z246" s="26">
        <f>IF(H246&gt;L246,(H246-L246)*INDEX('[1]2018_commission_structure-Start'!$A$21:$I$24,MATCH($E246,'[1]2018_commission_structure-Start'!$A$21:$A$24,0),MATCH(Z$1,'[1]2018_commission_structure-Start'!$A$21:$I$21,0)),0)</f>
        <v>0</v>
      </c>
      <c r="AA246" s="28">
        <f t="shared" si="38"/>
        <v>100694.7</v>
      </c>
      <c r="AB246" s="28">
        <f t="shared" si="39"/>
        <v>169493.7</v>
      </c>
    </row>
    <row r="247" spans="1:28" x14ac:dyDescent="0.2">
      <c r="A247" s="25" t="str">
        <f t="shared" si="30"/>
        <v>Nicola Granleese</v>
      </c>
      <c r="B247" s="25">
        <v>8682006391</v>
      </c>
      <c r="C247" s="25" t="s">
        <v>492</v>
      </c>
      <c r="D247" s="25" t="s">
        <v>493</v>
      </c>
      <c r="E247" s="25" t="s">
        <v>29</v>
      </c>
      <c r="F247" s="25">
        <v>63897</v>
      </c>
      <c r="G247" s="25">
        <f>COUNTIF([1]deals_closed!D:D,B247)</f>
        <v>19</v>
      </c>
      <c r="H247" s="26">
        <f>SUMIF([1]deals_closed!D:D,B247,[1]deals_closed!C:C)</f>
        <v>746728</v>
      </c>
      <c r="I247" s="26">
        <f>VLOOKUP(E247,'[1]2018_commission_structure-Start'!$A$22:$I$24,9,FALSE)</f>
        <v>600000</v>
      </c>
      <c r="J247" s="26">
        <f t="shared" si="31"/>
        <v>750000</v>
      </c>
      <c r="K247" s="26">
        <f t="shared" si="32"/>
        <v>900000</v>
      </c>
      <c r="L247" s="26">
        <f t="shared" si="33"/>
        <v>1200000</v>
      </c>
      <c r="M247" s="27">
        <f t="shared" si="34"/>
        <v>1.2445466666666667</v>
      </c>
      <c r="N247" s="25" t="str">
        <f t="shared" si="35"/>
        <v>100-125%</v>
      </c>
      <c r="O247" s="28">
        <f>MIN(H247,I247)*INDEX('[1]2018_commission_structure-Start'!$A$21:$I$24,MATCH($E247,'[1]2018_commission_structure-Start'!$A$21:$A$24,0),MATCH(O$1,'[1]2018_commission_structure-Start'!$A$21:$I$21,0))</f>
        <v>78000</v>
      </c>
      <c r="P247" s="26">
        <f>IF(H247&gt;I247,MIN(H247-I247,J247-I247)*INDEX('[1]2018_commission_structure-Start'!$A$21:$I$24,MATCH($E247,'[1]2018_commission_structure-Start'!$A$21:$A$24,0), MATCH(P$1,'[1]2018_commission_structure-Start'!$A$21:$I$21,0)),0)</f>
        <v>24943.760000000002</v>
      </c>
      <c r="Q247" s="26">
        <f>IF($H247&gt;J247,MIN($H247-J247,K247-J247)*INDEX('[1]2018_commission_structure-Start'!$A$21:$I$24,MATCH($E247,'[1]2018_commission_structure-Start'!$A$21:$A$24,0), MATCH(Q$1,'[1]2018_commission_structure-Start'!$A$21:$I$21,0)),0)</f>
        <v>0</v>
      </c>
      <c r="R247" s="26">
        <f>IF($H247&gt;K247,MIN($H247-K247,L247-K247)*INDEX('[1]2018_commission_structure-Start'!$A$21:$I$24,MATCH($E247,'[1]2018_commission_structure-Start'!$A$21:$A$24,0), MATCH(R$1,'[1]2018_commission_structure-Start'!$A$21:$I$21,0)),0)</f>
        <v>0</v>
      </c>
      <c r="S247" s="26">
        <f>IF(H247&gt;L247,(H247-L247)*INDEX('[1]2018_commission_structure-Start'!$A$21:$I$24,MATCH($E247,'[1]2018_commission_structure-Start'!$A$21:$A$24,0),MATCH(S$1,'[1]2018_commission_structure-Start'!$A$21:$I$21,0)),0)</f>
        <v>0</v>
      </c>
      <c r="T247" s="28">
        <f t="shared" si="36"/>
        <v>102943.76000000001</v>
      </c>
      <c r="U247" s="28">
        <f t="shared" si="37"/>
        <v>166840.76</v>
      </c>
      <c r="V247" s="28">
        <f>MIN(H247,I247)*INDEX('[1]2018_commission_structure-Start'!$A$15:$J$18,MATCH($E247,'[1]2018_commission_structure-Start'!$A$15:$A$18,0),MATCH(V$1,'[1]2018_commission_structure-Start'!$A$15:$J$15,0))</f>
        <v>90000</v>
      </c>
      <c r="W247" s="26">
        <f>IF($H247&gt;I247,MIN($H247-I247,J247-I247)*INDEX('[1]2018_commission_structure-Start'!$A$15:$J$18,MATCH($E247,'[1]2018_commission_structure-Start'!$A$15:$A$18,0),MATCH(W$1,'[1]2018_commission_structure-Start'!$A$15:$J$15,0)),0)</f>
        <v>26411.039999999997</v>
      </c>
      <c r="X247" s="26">
        <f>IF($H247&gt;J247,MIN($H247-J247,K247-J247)*INDEX('[1]2018_commission_structure-Start'!$A$15:$J$18,MATCH($E247,'[1]2018_commission_structure-Start'!$A$15:$A$18,0),MATCH(X$1,'[1]2018_commission_structure-Start'!$A$15:$J$15,0)),0)</f>
        <v>0</v>
      </c>
      <c r="Y247" s="26">
        <f>IF($H247&gt;K247,MIN($H247-K247,L247-K247)*INDEX('[1]2018_commission_structure-Start'!$A$15:$J$18,MATCH($E247,'[1]2018_commission_structure-Start'!$A$15:$A$18,0),MATCH(Y$1,'[1]2018_commission_structure-Start'!$A$15:$J$15,0)),0)</f>
        <v>0</v>
      </c>
      <c r="Z247" s="26">
        <f>IF(H247&gt;L247,(H247-L247)*INDEX('[1]2018_commission_structure-Start'!$A$21:$I$24,MATCH($E247,'[1]2018_commission_structure-Start'!$A$21:$A$24,0),MATCH(Z$1,'[1]2018_commission_structure-Start'!$A$21:$I$21,0)),0)</f>
        <v>0</v>
      </c>
      <c r="AA247" s="28">
        <f t="shared" si="38"/>
        <v>116411.04</v>
      </c>
      <c r="AB247" s="28">
        <f t="shared" si="39"/>
        <v>180308.03999999998</v>
      </c>
    </row>
    <row r="248" spans="1:28" x14ac:dyDescent="0.2">
      <c r="A248" s="25" t="str">
        <f t="shared" si="30"/>
        <v>Grazia Didball</v>
      </c>
      <c r="B248" s="25">
        <v>2306669465</v>
      </c>
      <c r="C248" s="25" t="s">
        <v>494</v>
      </c>
      <c r="D248" s="25" t="s">
        <v>229</v>
      </c>
      <c r="E248" s="25" t="s">
        <v>29</v>
      </c>
      <c r="F248" s="25">
        <v>50762</v>
      </c>
      <c r="G248" s="25">
        <f>COUNTIF([1]deals_closed!D:D,B248)</f>
        <v>15</v>
      </c>
      <c r="H248" s="26">
        <f>SUMIF([1]deals_closed!D:D,B248,[1]deals_closed!C:C)</f>
        <v>481035</v>
      </c>
      <c r="I248" s="26">
        <f>VLOOKUP(E248,'[1]2018_commission_structure-Start'!$A$22:$I$24,9,FALSE)</f>
        <v>600000</v>
      </c>
      <c r="J248" s="26">
        <f t="shared" si="31"/>
        <v>750000</v>
      </c>
      <c r="K248" s="26">
        <f t="shared" si="32"/>
        <v>900000</v>
      </c>
      <c r="L248" s="26">
        <f t="shared" si="33"/>
        <v>1200000</v>
      </c>
      <c r="M248" s="27">
        <f t="shared" si="34"/>
        <v>0.80172500000000002</v>
      </c>
      <c r="N248" s="25" t="str">
        <f t="shared" si="35"/>
        <v>0-100%</v>
      </c>
      <c r="O248" s="28">
        <f>MIN(H248,I248)*INDEX('[1]2018_commission_structure-Start'!$A$21:$I$24,MATCH($E248,'[1]2018_commission_structure-Start'!$A$21:$A$24,0),MATCH(O$1,'[1]2018_commission_structure-Start'!$A$21:$I$21,0))</f>
        <v>62534.55</v>
      </c>
      <c r="P248" s="26">
        <f>IF(H248&gt;I248,MIN(H248-I248,J248-I248)*INDEX('[1]2018_commission_structure-Start'!$A$21:$I$24,MATCH($E248,'[1]2018_commission_structure-Start'!$A$21:$A$24,0), MATCH(P$1,'[1]2018_commission_structure-Start'!$A$21:$I$21,0)),0)</f>
        <v>0</v>
      </c>
      <c r="Q248" s="26">
        <f>IF($H248&gt;J248,MIN($H248-J248,K248-J248)*INDEX('[1]2018_commission_structure-Start'!$A$21:$I$24,MATCH($E248,'[1]2018_commission_structure-Start'!$A$21:$A$24,0), MATCH(Q$1,'[1]2018_commission_structure-Start'!$A$21:$I$21,0)),0)</f>
        <v>0</v>
      </c>
      <c r="R248" s="26">
        <f>IF($H248&gt;K248,MIN($H248-K248,L248-K248)*INDEX('[1]2018_commission_structure-Start'!$A$21:$I$24,MATCH($E248,'[1]2018_commission_structure-Start'!$A$21:$A$24,0), MATCH(R$1,'[1]2018_commission_structure-Start'!$A$21:$I$21,0)),0)</f>
        <v>0</v>
      </c>
      <c r="S248" s="26">
        <f>IF(H248&gt;L248,(H248-L248)*INDEX('[1]2018_commission_structure-Start'!$A$21:$I$24,MATCH($E248,'[1]2018_commission_structure-Start'!$A$21:$A$24,0),MATCH(S$1,'[1]2018_commission_structure-Start'!$A$21:$I$21,0)),0)</f>
        <v>0</v>
      </c>
      <c r="T248" s="28">
        <f t="shared" si="36"/>
        <v>62534.55</v>
      </c>
      <c r="U248" s="28">
        <f t="shared" si="37"/>
        <v>113296.55</v>
      </c>
      <c r="V248" s="28">
        <f>MIN(H248,I248)*INDEX('[1]2018_commission_structure-Start'!$A$15:$J$18,MATCH($E248,'[1]2018_commission_structure-Start'!$A$15:$A$18,0),MATCH(V$1,'[1]2018_commission_structure-Start'!$A$15:$J$15,0))</f>
        <v>72155.25</v>
      </c>
      <c r="W248" s="26">
        <f>IF($H248&gt;I248,MIN($H248-I248,J248-I248)*INDEX('[1]2018_commission_structure-Start'!$A$15:$J$18,MATCH($E248,'[1]2018_commission_structure-Start'!$A$15:$A$18,0),MATCH(W$1,'[1]2018_commission_structure-Start'!$A$15:$J$15,0)),0)</f>
        <v>0</v>
      </c>
      <c r="X248" s="26">
        <f>IF($H248&gt;J248,MIN($H248-J248,K248-J248)*INDEX('[1]2018_commission_structure-Start'!$A$15:$J$18,MATCH($E248,'[1]2018_commission_structure-Start'!$A$15:$A$18,0),MATCH(X$1,'[1]2018_commission_structure-Start'!$A$15:$J$15,0)),0)</f>
        <v>0</v>
      </c>
      <c r="Y248" s="26">
        <f>IF($H248&gt;K248,MIN($H248-K248,L248-K248)*INDEX('[1]2018_commission_structure-Start'!$A$15:$J$18,MATCH($E248,'[1]2018_commission_structure-Start'!$A$15:$A$18,0),MATCH(Y$1,'[1]2018_commission_structure-Start'!$A$15:$J$15,0)),0)</f>
        <v>0</v>
      </c>
      <c r="Z248" s="26">
        <f>IF(H248&gt;L248,(H248-L248)*INDEX('[1]2018_commission_structure-Start'!$A$21:$I$24,MATCH($E248,'[1]2018_commission_structure-Start'!$A$21:$A$24,0),MATCH(Z$1,'[1]2018_commission_structure-Start'!$A$21:$I$21,0)),0)</f>
        <v>0</v>
      </c>
      <c r="AA248" s="28">
        <f t="shared" si="38"/>
        <v>72155.25</v>
      </c>
      <c r="AB248" s="28">
        <f t="shared" si="39"/>
        <v>122917.25</v>
      </c>
    </row>
    <row r="249" spans="1:28" x14ac:dyDescent="0.2">
      <c r="A249" s="25" t="str">
        <f t="shared" si="30"/>
        <v>Toma Crisell</v>
      </c>
      <c r="B249" s="25">
        <v>3956653289</v>
      </c>
      <c r="C249" s="25" t="s">
        <v>495</v>
      </c>
      <c r="D249" s="25" t="s">
        <v>496</v>
      </c>
      <c r="E249" s="25" t="s">
        <v>29</v>
      </c>
      <c r="F249" s="25">
        <v>71798</v>
      </c>
      <c r="G249" s="25">
        <f>COUNTIF([1]deals_closed!D:D,B249)</f>
        <v>17</v>
      </c>
      <c r="H249" s="26">
        <f>SUMIF([1]deals_closed!D:D,B249,[1]deals_closed!C:C)</f>
        <v>693757</v>
      </c>
      <c r="I249" s="26">
        <f>VLOOKUP(E249,'[1]2018_commission_structure-Start'!$A$22:$I$24,9,FALSE)</f>
        <v>600000</v>
      </c>
      <c r="J249" s="26">
        <f t="shared" si="31"/>
        <v>750000</v>
      </c>
      <c r="K249" s="26">
        <f t="shared" si="32"/>
        <v>900000</v>
      </c>
      <c r="L249" s="26">
        <f t="shared" si="33"/>
        <v>1200000</v>
      </c>
      <c r="M249" s="27">
        <f t="shared" si="34"/>
        <v>1.1562616666666667</v>
      </c>
      <c r="N249" s="25" t="str">
        <f t="shared" si="35"/>
        <v>100-125%</v>
      </c>
      <c r="O249" s="28">
        <f>MIN(H249,I249)*INDEX('[1]2018_commission_structure-Start'!$A$21:$I$24,MATCH($E249,'[1]2018_commission_structure-Start'!$A$21:$A$24,0),MATCH(O$1,'[1]2018_commission_structure-Start'!$A$21:$I$21,0))</f>
        <v>78000</v>
      </c>
      <c r="P249" s="26">
        <f>IF(H249&gt;I249,MIN(H249-I249,J249-I249)*INDEX('[1]2018_commission_structure-Start'!$A$21:$I$24,MATCH($E249,'[1]2018_commission_structure-Start'!$A$21:$A$24,0), MATCH(P$1,'[1]2018_commission_structure-Start'!$A$21:$I$21,0)),0)</f>
        <v>15938.69</v>
      </c>
      <c r="Q249" s="26">
        <f>IF($H249&gt;J249,MIN($H249-J249,K249-J249)*INDEX('[1]2018_commission_structure-Start'!$A$21:$I$24,MATCH($E249,'[1]2018_commission_structure-Start'!$A$21:$A$24,0), MATCH(Q$1,'[1]2018_commission_structure-Start'!$A$21:$I$21,0)),0)</f>
        <v>0</v>
      </c>
      <c r="R249" s="26">
        <f>IF($H249&gt;K249,MIN($H249-K249,L249-K249)*INDEX('[1]2018_commission_structure-Start'!$A$21:$I$24,MATCH($E249,'[1]2018_commission_structure-Start'!$A$21:$A$24,0), MATCH(R$1,'[1]2018_commission_structure-Start'!$A$21:$I$21,0)),0)</f>
        <v>0</v>
      </c>
      <c r="S249" s="26">
        <f>IF(H249&gt;L249,(H249-L249)*INDEX('[1]2018_commission_structure-Start'!$A$21:$I$24,MATCH($E249,'[1]2018_commission_structure-Start'!$A$21:$A$24,0),MATCH(S$1,'[1]2018_commission_structure-Start'!$A$21:$I$21,0)),0)</f>
        <v>0</v>
      </c>
      <c r="T249" s="28">
        <f t="shared" si="36"/>
        <v>93938.69</v>
      </c>
      <c r="U249" s="28">
        <f t="shared" si="37"/>
        <v>165736.69</v>
      </c>
      <c r="V249" s="28">
        <f>MIN(H249,I249)*INDEX('[1]2018_commission_structure-Start'!$A$15:$J$18,MATCH($E249,'[1]2018_commission_structure-Start'!$A$15:$A$18,0),MATCH(V$1,'[1]2018_commission_structure-Start'!$A$15:$J$15,0))</f>
        <v>90000</v>
      </c>
      <c r="W249" s="26">
        <f>IF($H249&gt;I249,MIN($H249-I249,J249-I249)*INDEX('[1]2018_commission_structure-Start'!$A$15:$J$18,MATCH($E249,'[1]2018_commission_structure-Start'!$A$15:$A$18,0),MATCH(W$1,'[1]2018_commission_structure-Start'!$A$15:$J$15,0)),0)</f>
        <v>16876.259999999998</v>
      </c>
      <c r="X249" s="26">
        <f>IF($H249&gt;J249,MIN($H249-J249,K249-J249)*INDEX('[1]2018_commission_structure-Start'!$A$15:$J$18,MATCH($E249,'[1]2018_commission_structure-Start'!$A$15:$A$18,0),MATCH(X$1,'[1]2018_commission_structure-Start'!$A$15:$J$15,0)),0)</f>
        <v>0</v>
      </c>
      <c r="Y249" s="26">
        <f>IF($H249&gt;K249,MIN($H249-K249,L249-K249)*INDEX('[1]2018_commission_structure-Start'!$A$15:$J$18,MATCH($E249,'[1]2018_commission_structure-Start'!$A$15:$A$18,0),MATCH(Y$1,'[1]2018_commission_structure-Start'!$A$15:$J$15,0)),0)</f>
        <v>0</v>
      </c>
      <c r="Z249" s="26">
        <f>IF(H249&gt;L249,(H249-L249)*INDEX('[1]2018_commission_structure-Start'!$A$21:$I$24,MATCH($E249,'[1]2018_commission_structure-Start'!$A$21:$A$24,0),MATCH(Z$1,'[1]2018_commission_structure-Start'!$A$21:$I$21,0)),0)</f>
        <v>0</v>
      </c>
      <c r="AA249" s="28">
        <f t="shared" si="38"/>
        <v>106876.26</v>
      </c>
      <c r="AB249" s="28">
        <f t="shared" si="39"/>
        <v>178674.26</v>
      </c>
    </row>
    <row r="250" spans="1:28" x14ac:dyDescent="0.2">
      <c r="A250" s="25" t="str">
        <f t="shared" si="30"/>
        <v>Valene Carverhill</v>
      </c>
      <c r="B250" s="25">
        <v>3670950885</v>
      </c>
      <c r="C250" s="25" t="s">
        <v>497</v>
      </c>
      <c r="D250" s="25" t="s">
        <v>498</v>
      </c>
      <c r="E250" s="25" t="s">
        <v>10</v>
      </c>
      <c r="F250" s="25">
        <v>120896</v>
      </c>
      <c r="G250" s="25">
        <f>COUNTIF([1]deals_closed!D:D,B250)</f>
        <v>19</v>
      </c>
      <c r="H250" s="26">
        <f>SUMIF([1]deals_closed!D:D,B250,[1]deals_closed!C:C)</f>
        <v>686292</v>
      </c>
      <c r="I250" s="26">
        <f>VLOOKUP(E250,'[1]2018_commission_structure-Start'!$A$22:$I$24,9,FALSE)</f>
        <v>750000</v>
      </c>
      <c r="J250" s="26">
        <f t="shared" si="31"/>
        <v>937500</v>
      </c>
      <c r="K250" s="26">
        <f t="shared" si="32"/>
        <v>1125000</v>
      </c>
      <c r="L250" s="26">
        <f t="shared" si="33"/>
        <v>1500000</v>
      </c>
      <c r="M250" s="27">
        <f t="shared" si="34"/>
        <v>0.91505599999999998</v>
      </c>
      <c r="N250" s="25" t="str">
        <f t="shared" si="35"/>
        <v>0-100%</v>
      </c>
      <c r="O250" s="28">
        <f>MIN(H250,I250)*INDEX('[1]2018_commission_structure-Start'!$A$21:$I$24,MATCH($E250,'[1]2018_commission_structure-Start'!$A$21:$A$24,0),MATCH(O$1,'[1]2018_commission_structure-Start'!$A$21:$I$21,0))</f>
        <v>102943.8</v>
      </c>
      <c r="P250" s="26">
        <f>IF(H250&gt;I250,MIN(H250-I250,J250-I250)*INDEX('[1]2018_commission_structure-Start'!$A$21:$I$24,MATCH($E250,'[1]2018_commission_structure-Start'!$A$21:$A$24,0), MATCH(P$1,'[1]2018_commission_structure-Start'!$A$21:$I$21,0)),0)</f>
        <v>0</v>
      </c>
      <c r="Q250" s="26">
        <f>IF($H250&gt;J250,MIN($H250-J250,K250-J250)*INDEX('[1]2018_commission_structure-Start'!$A$21:$I$24,MATCH($E250,'[1]2018_commission_structure-Start'!$A$21:$A$24,0), MATCH(Q$1,'[1]2018_commission_structure-Start'!$A$21:$I$21,0)),0)</f>
        <v>0</v>
      </c>
      <c r="R250" s="26">
        <f>IF($H250&gt;K250,MIN($H250-K250,L250-K250)*INDEX('[1]2018_commission_structure-Start'!$A$21:$I$24,MATCH($E250,'[1]2018_commission_structure-Start'!$A$21:$A$24,0), MATCH(R$1,'[1]2018_commission_structure-Start'!$A$21:$I$21,0)),0)</f>
        <v>0</v>
      </c>
      <c r="S250" s="26">
        <f>IF(H250&gt;L250,(H250-L250)*INDEX('[1]2018_commission_structure-Start'!$A$21:$I$24,MATCH($E250,'[1]2018_commission_structure-Start'!$A$21:$A$24,0),MATCH(S$1,'[1]2018_commission_structure-Start'!$A$21:$I$21,0)),0)</f>
        <v>0</v>
      </c>
      <c r="T250" s="28">
        <f t="shared" si="36"/>
        <v>102943.8</v>
      </c>
      <c r="U250" s="28">
        <f t="shared" si="37"/>
        <v>223839.8</v>
      </c>
      <c r="V250" s="28">
        <f>MIN(H250,I250)*INDEX('[1]2018_commission_structure-Start'!$A$15:$J$18,MATCH($E250,'[1]2018_commission_structure-Start'!$A$15:$A$18,0),MATCH(V$1,'[1]2018_commission_structure-Start'!$A$15:$J$15,0))</f>
        <v>102943.8</v>
      </c>
      <c r="W250" s="26">
        <f>IF($H250&gt;I250,MIN($H250-I250,J250-I250)*INDEX('[1]2018_commission_structure-Start'!$A$15:$J$18,MATCH($E250,'[1]2018_commission_structure-Start'!$A$15:$A$18,0),MATCH(W$1,'[1]2018_commission_structure-Start'!$A$15:$J$15,0)),0)</f>
        <v>0</v>
      </c>
      <c r="X250" s="26">
        <f>IF($H250&gt;J250,MIN($H250-J250,K250-J250)*INDEX('[1]2018_commission_structure-Start'!$A$15:$J$18,MATCH($E250,'[1]2018_commission_structure-Start'!$A$15:$A$18,0),MATCH(X$1,'[1]2018_commission_structure-Start'!$A$15:$J$15,0)),0)</f>
        <v>0</v>
      </c>
      <c r="Y250" s="26">
        <f>IF($H250&gt;K250,MIN($H250-K250,L250-K250)*INDEX('[1]2018_commission_structure-Start'!$A$15:$J$18,MATCH($E250,'[1]2018_commission_structure-Start'!$A$15:$A$18,0),MATCH(Y$1,'[1]2018_commission_structure-Start'!$A$15:$J$15,0)),0)</f>
        <v>0</v>
      </c>
      <c r="Z250" s="26">
        <f>IF(H250&gt;L250,(H250-L250)*INDEX('[1]2018_commission_structure-Start'!$A$21:$I$24,MATCH($E250,'[1]2018_commission_structure-Start'!$A$21:$A$24,0),MATCH(Z$1,'[1]2018_commission_structure-Start'!$A$21:$I$21,0)),0)</f>
        <v>0</v>
      </c>
      <c r="AA250" s="28">
        <f t="shared" si="38"/>
        <v>102943.8</v>
      </c>
      <c r="AB250" s="28">
        <f t="shared" si="39"/>
        <v>223839.8</v>
      </c>
    </row>
    <row r="251" spans="1:28" x14ac:dyDescent="0.2">
      <c r="A251" s="25" t="str">
        <f t="shared" si="30"/>
        <v>Darcey Caldaro</v>
      </c>
      <c r="B251" s="25">
        <v>6276010022</v>
      </c>
      <c r="C251" s="25" t="s">
        <v>499</v>
      </c>
      <c r="D251" s="25" t="s">
        <v>500</v>
      </c>
      <c r="E251" s="25" t="s">
        <v>7</v>
      </c>
      <c r="F251" s="25">
        <v>58074</v>
      </c>
      <c r="G251" s="25">
        <f>COUNTIF([1]deals_closed!D:D,B251)</f>
        <v>14</v>
      </c>
      <c r="H251" s="26">
        <f>SUMIF([1]deals_closed!D:D,B251,[1]deals_closed!C:C)</f>
        <v>592368</v>
      </c>
      <c r="I251" s="26">
        <f>VLOOKUP(E251,'[1]2018_commission_structure-Start'!$A$22:$I$24,9,FALSE)</f>
        <v>500000</v>
      </c>
      <c r="J251" s="26">
        <f t="shared" si="31"/>
        <v>625000</v>
      </c>
      <c r="K251" s="26">
        <f t="shared" si="32"/>
        <v>750000</v>
      </c>
      <c r="L251" s="26">
        <f t="shared" si="33"/>
        <v>1000000</v>
      </c>
      <c r="M251" s="27">
        <f t="shared" si="34"/>
        <v>1.184736</v>
      </c>
      <c r="N251" s="25" t="str">
        <f t="shared" si="35"/>
        <v>100-125%</v>
      </c>
      <c r="O251" s="28">
        <f>MIN(H251,I251)*INDEX('[1]2018_commission_structure-Start'!$A$21:$I$24,MATCH($E251,'[1]2018_commission_structure-Start'!$A$21:$A$24,0),MATCH(O$1,'[1]2018_commission_structure-Start'!$A$21:$I$21,0))</f>
        <v>50000</v>
      </c>
      <c r="P251" s="26">
        <f>IF(H251&gt;I251,MIN(H251-I251,J251-I251)*INDEX('[1]2018_commission_structure-Start'!$A$21:$I$24,MATCH($E251,'[1]2018_commission_structure-Start'!$A$21:$A$24,0), MATCH(P$1,'[1]2018_commission_structure-Start'!$A$21:$I$21,0)),0)</f>
        <v>13855.199999999999</v>
      </c>
      <c r="Q251" s="26">
        <f>IF($H251&gt;J251,MIN($H251-J251,K251-J251)*INDEX('[1]2018_commission_structure-Start'!$A$21:$I$24,MATCH($E251,'[1]2018_commission_structure-Start'!$A$21:$A$24,0), MATCH(Q$1,'[1]2018_commission_structure-Start'!$A$21:$I$21,0)),0)</f>
        <v>0</v>
      </c>
      <c r="R251" s="26">
        <f>IF($H251&gt;K251,MIN($H251-K251,L251-K251)*INDEX('[1]2018_commission_structure-Start'!$A$21:$I$24,MATCH($E251,'[1]2018_commission_structure-Start'!$A$21:$A$24,0), MATCH(R$1,'[1]2018_commission_structure-Start'!$A$21:$I$21,0)),0)</f>
        <v>0</v>
      </c>
      <c r="S251" s="26">
        <f>IF(H251&gt;L251,(H251-L251)*INDEX('[1]2018_commission_structure-Start'!$A$21:$I$24,MATCH($E251,'[1]2018_commission_structure-Start'!$A$21:$A$24,0),MATCH(S$1,'[1]2018_commission_structure-Start'!$A$21:$I$21,0)),0)</f>
        <v>0</v>
      </c>
      <c r="T251" s="28">
        <f t="shared" si="36"/>
        <v>63855.199999999997</v>
      </c>
      <c r="U251" s="28">
        <f t="shared" si="37"/>
        <v>121929.2</v>
      </c>
      <c r="V251" s="28">
        <f>MIN(H251,I251)*INDEX('[1]2018_commission_structure-Start'!$A$15:$J$18,MATCH($E251,'[1]2018_commission_structure-Start'!$A$15:$A$18,0),MATCH(V$1,'[1]2018_commission_structure-Start'!$A$15:$J$15,0))</f>
        <v>60000</v>
      </c>
      <c r="W251" s="26">
        <f>IF($H251&gt;I251,MIN($H251-I251,J251-I251)*INDEX('[1]2018_commission_structure-Start'!$A$15:$J$18,MATCH($E251,'[1]2018_commission_structure-Start'!$A$15:$A$18,0),MATCH(W$1,'[1]2018_commission_structure-Start'!$A$15:$J$15,0)),0)</f>
        <v>15702.560000000001</v>
      </c>
      <c r="X251" s="26">
        <f>IF($H251&gt;J251,MIN($H251-J251,K251-J251)*INDEX('[1]2018_commission_structure-Start'!$A$15:$J$18,MATCH($E251,'[1]2018_commission_structure-Start'!$A$15:$A$18,0),MATCH(X$1,'[1]2018_commission_structure-Start'!$A$15:$J$15,0)),0)</f>
        <v>0</v>
      </c>
      <c r="Y251" s="26">
        <f>IF($H251&gt;K251,MIN($H251-K251,L251-K251)*INDEX('[1]2018_commission_structure-Start'!$A$15:$J$18,MATCH($E251,'[1]2018_commission_structure-Start'!$A$15:$A$18,0),MATCH(Y$1,'[1]2018_commission_structure-Start'!$A$15:$J$15,0)),0)</f>
        <v>0</v>
      </c>
      <c r="Z251" s="26">
        <f>IF(H251&gt;L251,(H251-L251)*INDEX('[1]2018_commission_structure-Start'!$A$21:$I$24,MATCH($E251,'[1]2018_commission_structure-Start'!$A$21:$A$24,0),MATCH(Z$1,'[1]2018_commission_structure-Start'!$A$21:$I$21,0)),0)</f>
        <v>0</v>
      </c>
      <c r="AA251" s="28">
        <f t="shared" si="38"/>
        <v>75702.559999999998</v>
      </c>
      <c r="AB251" s="28">
        <f t="shared" si="39"/>
        <v>133776.56</v>
      </c>
    </row>
    <row r="252" spans="1:28" x14ac:dyDescent="0.2">
      <c r="A252" s="25" t="str">
        <f t="shared" si="30"/>
        <v>Maynard Krebs</v>
      </c>
      <c r="B252" s="25">
        <v>2809344809</v>
      </c>
      <c r="C252" s="25" t="s">
        <v>501</v>
      </c>
      <c r="D252" s="25" t="s">
        <v>502</v>
      </c>
      <c r="E252" s="25" t="s">
        <v>10</v>
      </c>
      <c r="F252" s="25">
        <v>112707</v>
      </c>
      <c r="G252" s="25">
        <f>COUNTIF([1]deals_closed!D:D,B252)</f>
        <v>25</v>
      </c>
      <c r="H252" s="26">
        <f>SUMIF([1]deals_closed!D:D,B252,[1]deals_closed!C:C)</f>
        <v>873913</v>
      </c>
      <c r="I252" s="26">
        <f>VLOOKUP(E252,'[1]2018_commission_structure-Start'!$A$22:$I$24,9,FALSE)</f>
        <v>750000</v>
      </c>
      <c r="J252" s="26">
        <f t="shared" si="31"/>
        <v>937500</v>
      </c>
      <c r="K252" s="26">
        <f t="shared" si="32"/>
        <v>1125000</v>
      </c>
      <c r="L252" s="26">
        <f t="shared" si="33"/>
        <v>1500000</v>
      </c>
      <c r="M252" s="27">
        <f t="shared" si="34"/>
        <v>1.1652173333333333</v>
      </c>
      <c r="N252" s="25" t="str">
        <f t="shared" si="35"/>
        <v>100-125%</v>
      </c>
      <c r="O252" s="28">
        <f>MIN(H252,I252)*INDEX('[1]2018_commission_structure-Start'!$A$21:$I$24,MATCH($E252,'[1]2018_commission_structure-Start'!$A$21:$A$24,0),MATCH(O$1,'[1]2018_commission_structure-Start'!$A$21:$I$21,0))</f>
        <v>112500</v>
      </c>
      <c r="P252" s="26">
        <f>IF(H252&gt;I252,MIN(H252-I252,J252-I252)*INDEX('[1]2018_commission_structure-Start'!$A$21:$I$24,MATCH($E252,'[1]2018_commission_structure-Start'!$A$21:$A$24,0), MATCH(P$1,'[1]2018_commission_structure-Start'!$A$21:$I$21,0)),0)</f>
        <v>23543.47</v>
      </c>
      <c r="Q252" s="26">
        <f>IF($H252&gt;J252,MIN($H252-J252,K252-J252)*INDEX('[1]2018_commission_structure-Start'!$A$21:$I$24,MATCH($E252,'[1]2018_commission_structure-Start'!$A$21:$A$24,0), MATCH(Q$1,'[1]2018_commission_structure-Start'!$A$21:$I$21,0)),0)</f>
        <v>0</v>
      </c>
      <c r="R252" s="26">
        <f>IF($H252&gt;K252,MIN($H252-K252,L252-K252)*INDEX('[1]2018_commission_structure-Start'!$A$21:$I$24,MATCH($E252,'[1]2018_commission_structure-Start'!$A$21:$A$24,0), MATCH(R$1,'[1]2018_commission_structure-Start'!$A$21:$I$21,0)),0)</f>
        <v>0</v>
      </c>
      <c r="S252" s="26">
        <f>IF(H252&gt;L252,(H252-L252)*INDEX('[1]2018_commission_structure-Start'!$A$21:$I$24,MATCH($E252,'[1]2018_commission_structure-Start'!$A$21:$A$24,0),MATCH(S$1,'[1]2018_commission_structure-Start'!$A$21:$I$21,0)),0)</f>
        <v>0</v>
      </c>
      <c r="T252" s="28">
        <f t="shared" si="36"/>
        <v>136043.47</v>
      </c>
      <c r="U252" s="28">
        <f t="shared" si="37"/>
        <v>248750.47</v>
      </c>
      <c r="V252" s="28">
        <f>MIN(H252,I252)*INDEX('[1]2018_commission_structure-Start'!$A$15:$J$18,MATCH($E252,'[1]2018_commission_structure-Start'!$A$15:$A$18,0),MATCH(V$1,'[1]2018_commission_structure-Start'!$A$15:$J$15,0))</f>
        <v>112500</v>
      </c>
      <c r="W252" s="26">
        <f>IF($H252&gt;I252,MIN($H252-I252,J252-I252)*INDEX('[1]2018_commission_structure-Start'!$A$15:$J$18,MATCH($E252,'[1]2018_commission_structure-Start'!$A$15:$A$18,0),MATCH(W$1,'[1]2018_commission_structure-Start'!$A$15:$J$15,0)),0)</f>
        <v>27260.86</v>
      </c>
      <c r="X252" s="26">
        <f>IF($H252&gt;J252,MIN($H252-J252,K252-J252)*INDEX('[1]2018_commission_structure-Start'!$A$15:$J$18,MATCH($E252,'[1]2018_commission_structure-Start'!$A$15:$A$18,0),MATCH(X$1,'[1]2018_commission_structure-Start'!$A$15:$J$15,0)),0)</f>
        <v>0</v>
      </c>
      <c r="Y252" s="26">
        <f>IF($H252&gt;K252,MIN($H252-K252,L252-K252)*INDEX('[1]2018_commission_structure-Start'!$A$15:$J$18,MATCH($E252,'[1]2018_commission_structure-Start'!$A$15:$A$18,0),MATCH(Y$1,'[1]2018_commission_structure-Start'!$A$15:$J$15,0)),0)</f>
        <v>0</v>
      </c>
      <c r="Z252" s="26">
        <f>IF(H252&gt;L252,(H252-L252)*INDEX('[1]2018_commission_structure-Start'!$A$21:$I$24,MATCH($E252,'[1]2018_commission_structure-Start'!$A$21:$A$24,0),MATCH(Z$1,'[1]2018_commission_structure-Start'!$A$21:$I$21,0)),0)</f>
        <v>0</v>
      </c>
      <c r="AA252" s="28">
        <f t="shared" si="38"/>
        <v>139760.85999999999</v>
      </c>
      <c r="AB252" s="28">
        <f t="shared" si="39"/>
        <v>252467.86</v>
      </c>
    </row>
    <row r="253" spans="1:28" x14ac:dyDescent="0.2">
      <c r="A253" s="25" t="str">
        <f t="shared" si="30"/>
        <v>Felita Melpuss</v>
      </c>
      <c r="B253" s="25">
        <v>4286367630</v>
      </c>
      <c r="C253" s="25" t="s">
        <v>503</v>
      </c>
      <c r="D253" s="25" t="s">
        <v>504</v>
      </c>
      <c r="E253" s="25" t="s">
        <v>29</v>
      </c>
      <c r="F253" s="25">
        <v>60653</v>
      </c>
      <c r="G253" s="25">
        <f>COUNTIF([1]deals_closed!D:D,B253)</f>
        <v>15</v>
      </c>
      <c r="H253" s="26">
        <f>SUMIF([1]deals_closed!D:D,B253,[1]deals_closed!C:C)</f>
        <v>499440</v>
      </c>
      <c r="I253" s="26">
        <f>VLOOKUP(E253,'[1]2018_commission_structure-Start'!$A$22:$I$24,9,FALSE)</f>
        <v>600000</v>
      </c>
      <c r="J253" s="26">
        <f t="shared" si="31"/>
        <v>750000</v>
      </c>
      <c r="K253" s="26">
        <f t="shared" si="32"/>
        <v>900000</v>
      </c>
      <c r="L253" s="26">
        <f t="shared" si="33"/>
        <v>1200000</v>
      </c>
      <c r="M253" s="27">
        <f t="shared" si="34"/>
        <v>0.83240000000000003</v>
      </c>
      <c r="N253" s="25" t="str">
        <f t="shared" si="35"/>
        <v>0-100%</v>
      </c>
      <c r="O253" s="28">
        <f>MIN(H253,I253)*INDEX('[1]2018_commission_structure-Start'!$A$21:$I$24,MATCH($E253,'[1]2018_commission_structure-Start'!$A$21:$A$24,0),MATCH(O$1,'[1]2018_commission_structure-Start'!$A$21:$I$21,0))</f>
        <v>64927.200000000004</v>
      </c>
      <c r="P253" s="26">
        <f>IF(H253&gt;I253,MIN(H253-I253,J253-I253)*INDEX('[1]2018_commission_structure-Start'!$A$21:$I$24,MATCH($E253,'[1]2018_commission_structure-Start'!$A$21:$A$24,0), MATCH(P$1,'[1]2018_commission_structure-Start'!$A$21:$I$21,0)),0)</f>
        <v>0</v>
      </c>
      <c r="Q253" s="26">
        <f>IF($H253&gt;J253,MIN($H253-J253,K253-J253)*INDEX('[1]2018_commission_structure-Start'!$A$21:$I$24,MATCH($E253,'[1]2018_commission_structure-Start'!$A$21:$A$24,0), MATCH(Q$1,'[1]2018_commission_structure-Start'!$A$21:$I$21,0)),0)</f>
        <v>0</v>
      </c>
      <c r="R253" s="26">
        <f>IF($H253&gt;K253,MIN($H253-K253,L253-K253)*INDEX('[1]2018_commission_structure-Start'!$A$21:$I$24,MATCH($E253,'[1]2018_commission_structure-Start'!$A$21:$A$24,0), MATCH(R$1,'[1]2018_commission_structure-Start'!$A$21:$I$21,0)),0)</f>
        <v>0</v>
      </c>
      <c r="S253" s="26">
        <f>IF(H253&gt;L253,(H253-L253)*INDEX('[1]2018_commission_structure-Start'!$A$21:$I$24,MATCH($E253,'[1]2018_commission_structure-Start'!$A$21:$A$24,0),MATCH(S$1,'[1]2018_commission_structure-Start'!$A$21:$I$21,0)),0)</f>
        <v>0</v>
      </c>
      <c r="T253" s="28">
        <f t="shared" si="36"/>
        <v>64927.200000000004</v>
      </c>
      <c r="U253" s="28">
        <f t="shared" si="37"/>
        <v>125580.20000000001</v>
      </c>
      <c r="V253" s="28">
        <f>MIN(H253,I253)*INDEX('[1]2018_commission_structure-Start'!$A$15:$J$18,MATCH($E253,'[1]2018_commission_structure-Start'!$A$15:$A$18,0),MATCH(V$1,'[1]2018_commission_structure-Start'!$A$15:$J$15,0))</f>
        <v>74916</v>
      </c>
      <c r="W253" s="26">
        <f>IF($H253&gt;I253,MIN($H253-I253,J253-I253)*INDEX('[1]2018_commission_structure-Start'!$A$15:$J$18,MATCH($E253,'[1]2018_commission_structure-Start'!$A$15:$A$18,0),MATCH(W$1,'[1]2018_commission_structure-Start'!$A$15:$J$15,0)),0)</f>
        <v>0</v>
      </c>
      <c r="X253" s="26">
        <f>IF($H253&gt;J253,MIN($H253-J253,K253-J253)*INDEX('[1]2018_commission_structure-Start'!$A$15:$J$18,MATCH($E253,'[1]2018_commission_structure-Start'!$A$15:$A$18,0),MATCH(X$1,'[1]2018_commission_structure-Start'!$A$15:$J$15,0)),0)</f>
        <v>0</v>
      </c>
      <c r="Y253" s="26">
        <f>IF($H253&gt;K253,MIN($H253-K253,L253-K253)*INDEX('[1]2018_commission_structure-Start'!$A$15:$J$18,MATCH($E253,'[1]2018_commission_structure-Start'!$A$15:$A$18,0),MATCH(Y$1,'[1]2018_commission_structure-Start'!$A$15:$J$15,0)),0)</f>
        <v>0</v>
      </c>
      <c r="Z253" s="26">
        <f>IF(H253&gt;L253,(H253-L253)*INDEX('[1]2018_commission_structure-Start'!$A$21:$I$24,MATCH($E253,'[1]2018_commission_structure-Start'!$A$21:$A$24,0),MATCH(Z$1,'[1]2018_commission_structure-Start'!$A$21:$I$21,0)),0)</f>
        <v>0</v>
      </c>
      <c r="AA253" s="28">
        <f t="shared" si="38"/>
        <v>74916</v>
      </c>
      <c r="AB253" s="28">
        <f t="shared" si="39"/>
        <v>135569</v>
      </c>
    </row>
    <row r="254" spans="1:28" x14ac:dyDescent="0.2">
      <c r="A254" s="25" t="str">
        <f t="shared" si="30"/>
        <v>Darnall Goodship</v>
      </c>
      <c r="B254" s="25">
        <v>8550875457</v>
      </c>
      <c r="C254" s="25" t="s">
        <v>505</v>
      </c>
      <c r="D254" s="25" t="s">
        <v>506</v>
      </c>
      <c r="E254" s="25" t="s">
        <v>7</v>
      </c>
      <c r="F254" s="25">
        <v>32108</v>
      </c>
      <c r="G254" s="25">
        <f>COUNTIF([1]deals_closed!D:D,B254)</f>
        <v>14</v>
      </c>
      <c r="H254" s="26">
        <f>SUMIF([1]deals_closed!D:D,B254,[1]deals_closed!C:C)</f>
        <v>551513</v>
      </c>
      <c r="I254" s="26">
        <f>VLOOKUP(E254,'[1]2018_commission_structure-Start'!$A$22:$I$24,9,FALSE)</f>
        <v>500000</v>
      </c>
      <c r="J254" s="26">
        <f t="shared" si="31"/>
        <v>625000</v>
      </c>
      <c r="K254" s="26">
        <f t="shared" si="32"/>
        <v>750000</v>
      </c>
      <c r="L254" s="26">
        <f t="shared" si="33"/>
        <v>1000000</v>
      </c>
      <c r="M254" s="27">
        <f t="shared" si="34"/>
        <v>1.1030260000000001</v>
      </c>
      <c r="N254" s="25" t="str">
        <f t="shared" si="35"/>
        <v>100-125%</v>
      </c>
      <c r="O254" s="28">
        <f>MIN(H254,I254)*INDEX('[1]2018_commission_structure-Start'!$A$21:$I$24,MATCH($E254,'[1]2018_commission_structure-Start'!$A$21:$A$24,0),MATCH(O$1,'[1]2018_commission_structure-Start'!$A$21:$I$21,0))</f>
        <v>50000</v>
      </c>
      <c r="P254" s="26">
        <f>IF(H254&gt;I254,MIN(H254-I254,J254-I254)*INDEX('[1]2018_commission_structure-Start'!$A$21:$I$24,MATCH($E254,'[1]2018_commission_structure-Start'!$A$21:$A$24,0), MATCH(P$1,'[1]2018_commission_structure-Start'!$A$21:$I$21,0)),0)</f>
        <v>7726.95</v>
      </c>
      <c r="Q254" s="26">
        <f>IF($H254&gt;J254,MIN($H254-J254,K254-J254)*INDEX('[1]2018_commission_structure-Start'!$A$21:$I$24,MATCH($E254,'[1]2018_commission_structure-Start'!$A$21:$A$24,0), MATCH(Q$1,'[1]2018_commission_structure-Start'!$A$21:$I$21,0)),0)</f>
        <v>0</v>
      </c>
      <c r="R254" s="26">
        <f>IF($H254&gt;K254,MIN($H254-K254,L254-K254)*INDEX('[1]2018_commission_structure-Start'!$A$21:$I$24,MATCH($E254,'[1]2018_commission_structure-Start'!$A$21:$A$24,0), MATCH(R$1,'[1]2018_commission_structure-Start'!$A$21:$I$21,0)),0)</f>
        <v>0</v>
      </c>
      <c r="S254" s="26">
        <f>IF(H254&gt;L254,(H254-L254)*INDEX('[1]2018_commission_structure-Start'!$A$21:$I$24,MATCH($E254,'[1]2018_commission_structure-Start'!$A$21:$A$24,0),MATCH(S$1,'[1]2018_commission_structure-Start'!$A$21:$I$21,0)),0)</f>
        <v>0</v>
      </c>
      <c r="T254" s="28">
        <f t="shared" si="36"/>
        <v>57726.95</v>
      </c>
      <c r="U254" s="28">
        <f t="shared" si="37"/>
        <v>89834.95</v>
      </c>
      <c r="V254" s="28">
        <f>MIN(H254,I254)*INDEX('[1]2018_commission_structure-Start'!$A$15:$J$18,MATCH($E254,'[1]2018_commission_structure-Start'!$A$15:$A$18,0),MATCH(V$1,'[1]2018_commission_structure-Start'!$A$15:$J$15,0))</f>
        <v>60000</v>
      </c>
      <c r="W254" s="26">
        <f>IF($H254&gt;I254,MIN($H254-I254,J254-I254)*INDEX('[1]2018_commission_structure-Start'!$A$15:$J$18,MATCH($E254,'[1]2018_commission_structure-Start'!$A$15:$A$18,0),MATCH(W$1,'[1]2018_commission_structure-Start'!$A$15:$J$15,0)),0)</f>
        <v>8757.2100000000009</v>
      </c>
      <c r="X254" s="26">
        <f>IF($H254&gt;J254,MIN($H254-J254,K254-J254)*INDEX('[1]2018_commission_structure-Start'!$A$15:$J$18,MATCH($E254,'[1]2018_commission_structure-Start'!$A$15:$A$18,0),MATCH(X$1,'[1]2018_commission_structure-Start'!$A$15:$J$15,0)),0)</f>
        <v>0</v>
      </c>
      <c r="Y254" s="26">
        <f>IF($H254&gt;K254,MIN($H254-K254,L254-K254)*INDEX('[1]2018_commission_structure-Start'!$A$15:$J$18,MATCH($E254,'[1]2018_commission_structure-Start'!$A$15:$A$18,0),MATCH(Y$1,'[1]2018_commission_structure-Start'!$A$15:$J$15,0)),0)</f>
        <v>0</v>
      </c>
      <c r="Z254" s="26">
        <f>IF(H254&gt;L254,(H254-L254)*INDEX('[1]2018_commission_structure-Start'!$A$21:$I$24,MATCH($E254,'[1]2018_commission_structure-Start'!$A$21:$A$24,0),MATCH(Z$1,'[1]2018_commission_structure-Start'!$A$21:$I$21,0)),0)</f>
        <v>0</v>
      </c>
      <c r="AA254" s="28">
        <f t="shared" si="38"/>
        <v>68757.210000000006</v>
      </c>
      <c r="AB254" s="28">
        <f t="shared" si="39"/>
        <v>100865.21</v>
      </c>
    </row>
    <row r="255" spans="1:28" x14ac:dyDescent="0.2">
      <c r="A255" s="25" t="str">
        <f t="shared" si="30"/>
        <v>Fidelia Pedrocco</v>
      </c>
      <c r="B255" s="25">
        <v>4900475084</v>
      </c>
      <c r="C255" s="25" t="s">
        <v>507</v>
      </c>
      <c r="D255" s="25" t="s">
        <v>508</v>
      </c>
      <c r="E255" s="25" t="s">
        <v>29</v>
      </c>
      <c r="F255" s="25">
        <v>62855</v>
      </c>
      <c r="G255" s="25">
        <f>COUNTIF([1]deals_closed!D:D,B255)</f>
        <v>22</v>
      </c>
      <c r="H255" s="26">
        <f>SUMIF([1]deals_closed!D:D,B255,[1]deals_closed!C:C)</f>
        <v>787783</v>
      </c>
      <c r="I255" s="26">
        <f>VLOOKUP(E255,'[1]2018_commission_structure-Start'!$A$22:$I$24,9,FALSE)</f>
        <v>600000</v>
      </c>
      <c r="J255" s="26">
        <f t="shared" si="31"/>
        <v>750000</v>
      </c>
      <c r="K255" s="26">
        <f t="shared" si="32"/>
        <v>900000</v>
      </c>
      <c r="L255" s="26">
        <f t="shared" si="33"/>
        <v>1200000</v>
      </c>
      <c r="M255" s="27">
        <f t="shared" si="34"/>
        <v>1.3129716666666666</v>
      </c>
      <c r="N255" s="25" t="str">
        <f t="shared" si="35"/>
        <v>125-150%</v>
      </c>
      <c r="O255" s="28">
        <f>MIN(H255,I255)*INDEX('[1]2018_commission_structure-Start'!$A$21:$I$24,MATCH($E255,'[1]2018_commission_structure-Start'!$A$21:$A$24,0),MATCH(O$1,'[1]2018_commission_structure-Start'!$A$21:$I$21,0))</f>
        <v>78000</v>
      </c>
      <c r="P255" s="26">
        <f>IF(H255&gt;I255,MIN(H255-I255,J255-I255)*INDEX('[1]2018_commission_structure-Start'!$A$21:$I$24,MATCH($E255,'[1]2018_commission_structure-Start'!$A$21:$A$24,0), MATCH(P$1,'[1]2018_commission_structure-Start'!$A$21:$I$21,0)),0)</f>
        <v>25500.000000000004</v>
      </c>
      <c r="Q255" s="26">
        <f>IF($H255&gt;J255,MIN($H255-J255,K255-J255)*INDEX('[1]2018_commission_structure-Start'!$A$21:$I$24,MATCH($E255,'[1]2018_commission_structure-Start'!$A$21:$A$24,0), MATCH(Q$1,'[1]2018_commission_structure-Start'!$A$21:$I$21,0)),0)</f>
        <v>7934.4299999999994</v>
      </c>
      <c r="R255" s="26">
        <f>IF($H255&gt;K255,MIN($H255-K255,L255-K255)*INDEX('[1]2018_commission_structure-Start'!$A$21:$I$24,MATCH($E255,'[1]2018_commission_structure-Start'!$A$21:$A$24,0), MATCH(R$1,'[1]2018_commission_structure-Start'!$A$21:$I$21,0)),0)</f>
        <v>0</v>
      </c>
      <c r="S255" s="26">
        <f>IF(H255&gt;L255,(H255-L255)*INDEX('[1]2018_commission_structure-Start'!$A$21:$I$24,MATCH($E255,'[1]2018_commission_structure-Start'!$A$21:$A$24,0),MATCH(S$1,'[1]2018_commission_structure-Start'!$A$21:$I$21,0)),0)</f>
        <v>0</v>
      </c>
      <c r="T255" s="28">
        <f t="shared" si="36"/>
        <v>111434.43</v>
      </c>
      <c r="U255" s="28">
        <f t="shared" si="37"/>
        <v>174289.43</v>
      </c>
      <c r="V255" s="28">
        <f>MIN(H255,I255)*INDEX('[1]2018_commission_structure-Start'!$A$15:$J$18,MATCH($E255,'[1]2018_commission_structure-Start'!$A$15:$A$18,0),MATCH(V$1,'[1]2018_commission_structure-Start'!$A$15:$J$15,0))</f>
        <v>90000</v>
      </c>
      <c r="W255" s="26">
        <f>IF($H255&gt;I255,MIN($H255-I255,J255-I255)*INDEX('[1]2018_commission_structure-Start'!$A$15:$J$18,MATCH($E255,'[1]2018_commission_structure-Start'!$A$15:$A$18,0),MATCH(W$1,'[1]2018_commission_structure-Start'!$A$15:$J$15,0)),0)</f>
        <v>27000</v>
      </c>
      <c r="X255" s="26">
        <f>IF($H255&gt;J255,MIN($H255-J255,K255-J255)*INDEX('[1]2018_commission_structure-Start'!$A$15:$J$18,MATCH($E255,'[1]2018_commission_structure-Start'!$A$15:$A$18,0),MATCH(X$1,'[1]2018_commission_structure-Start'!$A$15:$J$15,0)),0)</f>
        <v>9445.75</v>
      </c>
      <c r="Y255" s="26">
        <f>IF($H255&gt;K255,MIN($H255-K255,L255-K255)*INDEX('[1]2018_commission_structure-Start'!$A$15:$J$18,MATCH($E255,'[1]2018_commission_structure-Start'!$A$15:$A$18,0),MATCH(Y$1,'[1]2018_commission_structure-Start'!$A$15:$J$15,0)),0)</f>
        <v>0</v>
      </c>
      <c r="Z255" s="26">
        <f>IF(H255&gt;L255,(H255-L255)*INDEX('[1]2018_commission_structure-Start'!$A$21:$I$24,MATCH($E255,'[1]2018_commission_structure-Start'!$A$21:$A$24,0),MATCH(Z$1,'[1]2018_commission_structure-Start'!$A$21:$I$21,0)),0)</f>
        <v>0</v>
      </c>
      <c r="AA255" s="28">
        <f t="shared" si="38"/>
        <v>126445.75</v>
      </c>
      <c r="AB255" s="28">
        <f t="shared" si="39"/>
        <v>189300.75</v>
      </c>
    </row>
    <row r="256" spans="1:28" x14ac:dyDescent="0.2">
      <c r="A256" s="25" t="str">
        <f t="shared" si="30"/>
        <v>Ellen Dooman</v>
      </c>
      <c r="B256" s="25">
        <v>9458563771</v>
      </c>
      <c r="C256" s="25" t="s">
        <v>509</v>
      </c>
      <c r="D256" s="25" t="s">
        <v>510</v>
      </c>
      <c r="E256" s="25" t="s">
        <v>7</v>
      </c>
      <c r="F256" s="25">
        <v>52419</v>
      </c>
      <c r="G256" s="25">
        <f>COUNTIF([1]deals_closed!D:D,B256)</f>
        <v>18</v>
      </c>
      <c r="H256" s="26">
        <f>SUMIF([1]deals_closed!D:D,B256,[1]deals_closed!C:C)</f>
        <v>646430</v>
      </c>
      <c r="I256" s="26">
        <f>VLOOKUP(E256,'[1]2018_commission_structure-Start'!$A$22:$I$24,9,FALSE)</f>
        <v>500000</v>
      </c>
      <c r="J256" s="26">
        <f t="shared" si="31"/>
        <v>625000</v>
      </c>
      <c r="K256" s="26">
        <f t="shared" si="32"/>
        <v>750000</v>
      </c>
      <c r="L256" s="26">
        <f t="shared" si="33"/>
        <v>1000000</v>
      </c>
      <c r="M256" s="27">
        <f t="shared" si="34"/>
        <v>1.2928599999999999</v>
      </c>
      <c r="N256" s="25" t="str">
        <f t="shared" si="35"/>
        <v>125-150%</v>
      </c>
      <c r="O256" s="28">
        <f>MIN(H256,I256)*INDEX('[1]2018_commission_structure-Start'!$A$21:$I$24,MATCH($E256,'[1]2018_commission_structure-Start'!$A$21:$A$24,0),MATCH(O$1,'[1]2018_commission_structure-Start'!$A$21:$I$21,0))</f>
        <v>50000</v>
      </c>
      <c r="P256" s="26">
        <f>IF(H256&gt;I256,MIN(H256-I256,J256-I256)*INDEX('[1]2018_commission_structure-Start'!$A$21:$I$24,MATCH($E256,'[1]2018_commission_structure-Start'!$A$21:$A$24,0), MATCH(P$1,'[1]2018_commission_structure-Start'!$A$21:$I$21,0)),0)</f>
        <v>18750</v>
      </c>
      <c r="Q256" s="26">
        <f>IF($H256&gt;J256,MIN($H256-J256,K256-J256)*INDEX('[1]2018_commission_structure-Start'!$A$21:$I$24,MATCH($E256,'[1]2018_commission_structure-Start'!$A$21:$A$24,0), MATCH(Q$1,'[1]2018_commission_structure-Start'!$A$21:$I$21,0)),0)</f>
        <v>3857.3999999999996</v>
      </c>
      <c r="R256" s="26">
        <f>IF($H256&gt;K256,MIN($H256-K256,L256-K256)*INDEX('[1]2018_commission_structure-Start'!$A$21:$I$24,MATCH($E256,'[1]2018_commission_structure-Start'!$A$21:$A$24,0), MATCH(R$1,'[1]2018_commission_structure-Start'!$A$21:$I$21,0)),0)</f>
        <v>0</v>
      </c>
      <c r="S256" s="26">
        <f>IF(H256&gt;L256,(H256-L256)*INDEX('[1]2018_commission_structure-Start'!$A$21:$I$24,MATCH($E256,'[1]2018_commission_structure-Start'!$A$21:$A$24,0),MATCH(S$1,'[1]2018_commission_structure-Start'!$A$21:$I$21,0)),0)</f>
        <v>0</v>
      </c>
      <c r="T256" s="28">
        <f t="shared" si="36"/>
        <v>72607.399999999994</v>
      </c>
      <c r="U256" s="28">
        <f t="shared" si="37"/>
        <v>125026.4</v>
      </c>
      <c r="V256" s="28">
        <f>MIN(H256,I256)*INDEX('[1]2018_commission_structure-Start'!$A$15:$J$18,MATCH($E256,'[1]2018_commission_structure-Start'!$A$15:$A$18,0),MATCH(V$1,'[1]2018_commission_structure-Start'!$A$15:$J$15,0))</f>
        <v>60000</v>
      </c>
      <c r="W256" s="26">
        <f>IF($H256&gt;I256,MIN($H256-I256,J256-I256)*INDEX('[1]2018_commission_structure-Start'!$A$15:$J$18,MATCH($E256,'[1]2018_commission_structure-Start'!$A$15:$A$18,0),MATCH(W$1,'[1]2018_commission_structure-Start'!$A$15:$J$15,0)),0)</f>
        <v>21250</v>
      </c>
      <c r="X256" s="26">
        <f>IF($H256&gt;J256,MIN($H256-J256,K256-J256)*INDEX('[1]2018_commission_structure-Start'!$A$15:$J$18,MATCH($E256,'[1]2018_commission_structure-Start'!$A$15:$A$18,0),MATCH(X$1,'[1]2018_commission_structure-Start'!$A$15:$J$15,0)),0)</f>
        <v>4286</v>
      </c>
      <c r="Y256" s="26">
        <f>IF($H256&gt;K256,MIN($H256-K256,L256-K256)*INDEX('[1]2018_commission_structure-Start'!$A$15:$J$18,MATCH($E256,'[1]2018_commission_structure-Start'!$A$15:$A$18,0),MATCH(Y$1,'[1]2018_commission_structure-Start'!$A$15:$J$15,0)),0)</f>
        <v>0</v>
      </c>
      <c r="Z256" s="26">
        <f>IF(H256&gt;L256,(H256-L256)*INDEX('[1]2018_commission_structure-Start'!$A$21:$I$24,MATCH($E256,'[1]2018_commission_structure-Start'!$A$21:$A$24,0),MATCH(Z$1,'[1]2018_commission_structure-Start'!$A$21:$I$21,0)),0)</f>
        <v>0</v>
      </c>
      <c r="AA256" s="28">
        <f t="shared" si="38"/>
        <v>85536</v>
      </c>
      <c r="AB256" s="28">
        <f t="shared" si="39"/>
        <v>137955</v>
      </c>
    </row>
    <row r="257" spans="1:28" x14ac:dyDescent="0.2">
      <c r="A257" s="25" t="str">
        <f t="shared" si="30"/>
        <v>Stanislas Pessolt</v>
      </c>
      <c r="B257" s="25">
        <v>715518151</v>
      </c>
      <c r="C257" s="25" t="s">
        <v>200</v>
      </c>
      <c r="D257" s="25" t="s">
        <v>511</v>
      </c>
      <c r="E257" s="25" t="s">
        <v>10</v>
      </c>
      <c r="F257" s="25">
        <v>113739</v>
      </c>
      <c r="G257" s="25">
        <f>COUNTIF([1]deals_closed!D:D,B257)</f>
        <v>22</v>
      </c>
      <c r="H257" s="26">
        <f>SUMIF([1]deals_closed!D:D,B257,[1]deals_closed!C:C)</f>
        <v>789000</v>
      </c>
      <c r="I257" s="26">
        <f>VLOOKUP(E257,'[1]2018_commission_structure-Start'!$A$22:$I$24,9,FALSE)</f>
        <v>750000</v>
      </c>
      <c r="J257" s="26">
        <f t="shared" si="31"/>
        <v>937500</v>
      </c>
      <c r="K257" s="26">
        <f t="shared" si="32"/>
        <v>1125000</v>
      </c>
      <c r="L257" s="26">
        <f t="shared" si="33"/>
        <v>1500000</v>
      </c>
      <c r="M257" s="27">
        <f t="shared" si="34"/>
        <v>1.052</v>
      </c>
      <c r="N257" s="25" t="str">
        <f t="shared" si="35"/>
        <v>100-125%</v>
      </c>
      <c r="O257" s="28">
        <f>MIN(H257,I257)*INDEX('[1]2018_commission_structure-Start'!$A$21:$I$24,MATCH($E257,'[1]2018_commission_structure-Start'!$A$21:$A$24,0),MATCH(O$1,'[1]2018_commission_structure-Start'!$A$21:$I$21,0))</f>
        <v>112500</v>
      </c>
      <c r="P257" s="26">
        <f>IF(H257&gt;I257,MIN(H257-I257,J257-I257)*INDEX('[1]2018_commission_structure-Start'!$A$21:$I$24,MATCH($E257,'[1]2018_commission_structure-Start'!$A$21:$A$24,0), MATCH(P$1,'[1]2018_commission_structure-Start'!$A$21:$I$21,0)),0)</f>
        <v>7410</v>
      </c>
      <c r="Q257" s="26">
        <f>IF($H257&gt;J257,MIN($H257-J257,K257-J257)*INDEX('[1]2018_commission_structure-Start'!$A$21:$I$24,MATCH($E257,'[1]2018_commission_structure-Start'!$A$21:$A$24,0), MATCH(Q$1,'[1]2018_commission_structure-Start'!$A$21:$I$21,0)),0)</f>
        <v>0</v>
      </c>
      <c r="R257" s="26">
        <f>IF($H257&gt;K257,MIN($H257-K257,L257-K257)*INDEX('[1]2018_commission_structure-Start'!$A$21:$I$24,MATCH($E257,'[1]2018_commission_structure-Start'!$A$21:$A$24,0), MATCH(R$1,'[1]2018_commission_structure-Start'!$A$21:$I$21,0)),0)</f>
        <v>0</v>
      </c>
      <c r="S257" s="26">
        <f>IF(H257&gt;L257,(H257-L257)*INDEX('[1]2018_commission_structure-Start'!$A$21:$I$24,MATCH($E257,'[1]2018_commission_structure-Start'!$A$21:$A$24,0),MATCH(S$1,'[1]2018_commission_structure-Start'!$A$21:$I$21,0)),0)</f>
        <v>0</v>
      </c>
      <c r="T257" s="28">
        <f t="shared" si="36"/>
        <v>119910</v>
      </c>
      <c r="U257" s="28">
        <f t="shared" si="37"/>
        <v>233649</v>
      </c>
      <c r="V257" s="28">
        <f>MIN(H257,I257)*INDEX('[1]2018_commission_structure-Start'!$A$15:$J$18,MATCH($E257,'[1]2018_commission_structure-Start'!$A$15:$A$18,0),MATCH(V$1,'[1]2018_commission_structure-Start'!$A$15:$J$15,0))</f>
        <v>112500</v>
      </c>
      <c r="W257" s="26">
        <f>IF($H257&gt;I257,MIN($H257-I257,J257-I257)*INDEX('[1]2018_commission_structure-Start'!$A$15:$J$18,MATCH($E257,'[1]2018_commission_structure-Start'!$A$15:$A$18,0),MATCH(W$1,'[1]2018_commission_structure-Start'!$A$15:$J$15,0)),0)</f>
        <v>8580</v>
      </c>
      <c r="X257" s="26">
        <f>IF($H257&gt;J257,MIN($H257-J257,K257-J257)*INDEX('[1]2018_commission_structure-Start'!$A$15:$J$18,MATCH($E257,'[1]2018_commission_structure-Start'!$A$15:$A$18,0),MATCH(X$1,'[1]2018_commission_structure-Start'!$A$15:$J$15,0)),0)</f>
        <v>0</v>
      </c>
      <c r="Y257" s="26">
        <f>IF($H257&gt;K257,MIN($H257-K257,L257-K257)*INDEX('[1]2018_commission_structure-Start'!$A$15:$J$18,MATCH($E257,'[1]2018_commission_structure-Start'!$A$15:$A$18,0),MATCH(Y$1,'[1]2018_commission_structure-Start'!$A$15:$J$15,0)),0)</f>
        <v>0</v>
      </c>
      <c r="Z257" s="26">
        <f>IF(H257&gt;L257,(H257-L257)*INDEX('[1]2018_commission_structure-Start'!$A$21:$I$24,MATCH($E257,'[1]2018_commission_structure-Start'!$A$21:$A$24,0),MATCH(Z$1,'[1]2018_commission_structure-Start'!$A$21:$I$21,0)),0)</f>
        <v>0</v>
      </c>
      <c r="AA257" s="28">
        <f t="shared" si="38"/>
        <v>121080</v>
      </c>
      <c r="AB257" s="28">
        <f t="shared" si="39"/>
        <v>234819</v>
      </c>
    </row>
    <row r="258" spans="1:28" x14ac:dyDescent="0.2">
      <c r="A258" s="25" t="str">
        <f t="shared" ref="A258:A321" si="40">C258&amp;" "&amp;D258</f>
        <v>Denny Pickard</v>
      </c>
      <c r="B258" s="25">
        <v>9627071331</v>
      </c>
      <c r="C258" s="25" t="s">
        <v>512</v>
      </c>
      <c r="D258" s="25" t="s">
        <v>513</v>
      </c>
      <c r="E258" s="25" t="s">
        <v>10</v>
      </c>
      <c r="F258" s="25">
        <v>124372</v>
      </c>
      <c r="G258" s="25">
        <f>COUNTIF([1]deals_closed!D:D,B258)</f>
        <v>23</v>
      </c>
      <c r="H258" s="26">
        <f>SUMIF([1]deals_closed!D:D,B258,[1]deals_closed!C:C)</f>
        <v>633465</v>
      </c>
      <c r="I258" s="26">
        <f>VLOOKUP(E258,'[1]2018_commission_structure-Start'!$A$22:$I$24,9,FALSE)</f>
        <v>750000</v>
      </c>
      <c r="J258" s="26">
        <f t="shared" si="31"/>
        <v>937500</v>
      </c>
      <c r="K258" s="26">
        <f t="shared" si="32"/>
        <v>1125000</v>
      </c>
      <c r="L258" s="26">
        <f t="shared" si="33"/>
        <v>1500000</v>
      </c>
      <c r="M258" s="27">
        <f t="shared" si="34"/>
        <v>0.84462000000000004</v>
      </c>
      <c r="N258" s="25" t="str">
        <f t="shared" si="35"/>
        <v>0-100%</v>
      </c>
      <c r="O258" s="28">
        <f>MIN(H258,I258)*INDEX('[1]2018_commission_structure-Start'!$A$21:$I$24,MATCH($E258,'[1]2018_commission_structure-Start'!$A$21:$A$24,0),MATCH(O$1,'[1]2018_commission_structure-Start'!$A$21:$I$21,0))</f>
        <v>95019.75</v>
      </c>
      <c r="P258" s="26">
        <f>IF(H258&gt;I258,MIN(H258-I258,J258-I258)*INDEX('[1]2018_commission_structure-Start'!$A$21:$I$24,MATCH($E258,'[1]2018_commission_structure-Start'!$A$21:$A$24,0), MATCH(P$1,'[1]2018_commission_structure-Start'!$A$21:$I$21,0)),0)</f>
        <v>0</v>
      </c>
      <c r="Q258" s="26">
        <f>IF($H258&gt;J258,MIN($H258-J258,K258-J258)*INDEX('[1]2018_commission_structure-Start'!$A$21:$I$24,MATCH($E258,'[1]2018_commission_structure-Start'!$A$21:$A$24,0), MATCH(Q$1,'[1]2018_commission_structure-Start'!$A$21:$I$21,0)),0)</f>
        <v>0</v>
      </c>
      <c r="R258" s="26">
        <f>IF($H258&gt;K258,MIN($H258-K258,L258-K258)*INDEX('[1]2018_commission_structure-Start'!$A$21:$I$24,MATCH($E258,'[1]2018_commission_structure-Start'!$A$21:$A$24,0), MATCH(R$1,'[1]2018_commission_structure-Start'!$A$21:$I$21,0)),0)</f>
        <v>0</v>
      </c>
      <c r="S258" s="26">
        <f>IF(H258&gt;L258,(H258-L258)*INDEX('[1]2018_commission_structure-Start'!$A$21:$I$24,MATCH($E258,'[1]2018_commission_structure-Start'!$A$21:$A$24,0),MATCH(S$1,'[1]2018_commission_structure-Start'!$A$21:$I$21,0)),0)</f>
        <v>0</v>
      </c>
      <c r="T258" s="28">
        <f t="shared" si="36"/>
        <v>95019.75</v>
      </c>
      <c r="U258" s="28">
        <f t="shared" si="37"/>
        <v>219391.75</v>
      </c>
      <c r="V258" s="28">
        <f>MIN(H258,I258)*INDEX('[1]2018_commission_structure-Start'!$A$15:$J$18,MATCH($E258,'[1]2018_commission_structure-Start'!$A$15:$A$18,0),MATCH(V$1,'[1]2018_commission_structure-Start'!$A$15:$J$15,0))</f>
        <v>95019.75</v>
      </c>
      <c r="W258" s="26">
        <f>IF($H258&gt;I258,MIN($H258-I258,J258-I258)*INDEX('[1]2018_commission_structure-Start'!$A$15:$J$18,MATCH($E258,'[1]2018_commission_structure-Start'!$A$15:$A$18,0),MATCH(W$1,'[1]2018_commission_structure-Start'!$A$15:$J$15,0)),0)</f>
        <v>0</v>
      </c>
      <c r="X258" s="26">
        <f>IF($H258&gt;J258,MIN($H258-J258,K258-J258)*INDEX('[1]2018_commission_structure-Start'!$A$15:$J$18,MATCH($E258,'[1]2018_commission_structure-Start'!$A$15:$A$18,0),MATCH(X$1,'[1]2018_commission_structure-Start'!$A$15:$J$15,0)),0)</f>
        <v>0</v>
      </c>
      <c r="Y258" s="26">
        <f>IF($H258&gt;K258,MIN($H258-K258,L258-K258)*INDEX('[1]2018_commission_structure-Start'!$A$15:$J$18,MATCH($E258,'[1]2018_commission_structure-Start'!$A$15:$A$18,0),MATCH(Y$1,'[1]2018_commission_structure-Start'!$A$15:$J$15,0)),0)</f>
        <v>0</v>
      </c>
      <c r="Z258" s="26">
        <f>IF(H258&gt;L258,(H258-L258)*INDEX('[1]2018_commission_structure-Start'!$A$21:$I$24,MATCH($E258,'[1]2018_commission_structure-Start'!$A$21:$A$24,0),MATCH(Z$1,'[1]2018_commission_structure-Start'!$A$21:$I$21,0)),0)</f>
        <v>0</v>
      </c>
      <c r="AA258" s="28">
        <f t="shared" si="38"/>
        <v>95019.75</v>
      </c>
      <c r="AB258" s="28">
        <f t="shared" si="39"/>
        <v>219391.75</v>
      </c>
    </row>
    <row r="259" spans="1:28" x14ac:dyDescent="0.2">
      <c r="A259" s="25" t="str">
        <f t="shared" si="40"/>
        <v>Ariadne Willshire</v>
      </c>
      <c r="B259" s="25">
        <v>2936088178</v>
      </c>
      <c r="C259" s="25" t="s">
        <v>514</v>
      </c>
      <c r="D259" s="25" t="s">
        <v>515</v>
      </c>
      <c r="E259" s="25" t="s">
        <v>10</v>
      </c>
      <c r="F259" s="25">
        <v>76155</v>
      </c>
      <c r="G259" s="25">
        <f>COUNTIF([1]deals_closed!D:D,B259)</f>
        <v>15</v>
      </c>
      <c r="H259" s="26">
        <f>SUMIF([1]deals_closed!D:D,B259,[1]deals_closed!C:C)</f>
        <v>483274</v>
      </c>
      <c r="I259" s="26">
        <f>VLOOKUP(E259,'[1]2018_commission_structure-Start'!$A$22:$I$24,9,FALSE)</f>
        <v>750000</v>
      </c>
      <c r="J259" s="26">
        <f t="shared" ref="J259:J322" si="41">I259*1.25</f>
        <v>937500</v>
      </c>
      <c r="K259" s="26">
        <f t="shared" ref="K259:K322" si="42">I259*1.5</f>
        <v>1125000</v>
      </c>
      <c r="L259" s="26">
        <f t="shared" ref="L259:L322" si="43">I259*2</f>
        <v>1500000</v>
      </c>
      <c r="M259" s="27">
        <f t="shared" ref="M259:M322" si="44">H259/I259</f>
        <v>0.64436533333333335</v>
      </c>
      <c r="N259" s="25" t="str">
        <f t="shared" ref="N259:N322" si="45">IF(M259&lt;=1, "0-100%", IF(M259&lt;=1.25, "100-125%", IF(M259&lt;=1.5, "125-150%", IF(M259&lt;=2, "150-200%", "&gt;200%"))))</f>
        <v>0-100%</v>
      </c>
      <c r="O259" s="28">
        <f>MIN(H259,I259)*INDEX('[1]2018_commission_structure-Start'!$A$21:$I$24,MATCH($E259,'[1]2018_commission_structure-Start'!$A$21:$A$24,0),MATCH(O$1,'[1]2018_commission_structure-Start'!$A$21:$I$21,0))</f>
        <v>72491.099999999991</v>
      </c>
      <c r="P259" s="26">
        <f>IF(H259&gt;I259,MIN(H259-I259,J259-I259)*INDEX('[1]2018_commission_structure-Start'!$A$21:$I$24,MATCH($E259,'[1]2018_commission_structure-Start'!$A$21:$A$24,0), MATCH(P$1,'[1]2018_commission_structure-Start'!$A$21:$I$21,0)),0)</f>
        <v>0</v>
      </c>
      <c r="Q259" s="26">
        <f>IF($H259&gt;J259,MIN($H259-J259,K259-J259)*INDEX('[1]2018_commission_structure-Start'!$A$21:$I$24,MATCH($E259,'[1]2018_commission_structure-Start'!$A$21:$A$24,0), MATCH(Q$1,'[1]2018_commission_structure-Start'!$A$21:$I$21,0)),0)</f>
        <v>0</v>
      </c>
      <c r="R259" s="26">
        <f>IF($H259&gt;K259,MIN($H259-K259,L259-K259)*INDEX('[1]2018_commission_structure-Start'!$A$21:$I$24,MATCH($E259,'[1]2018_commission_structure-Start'!$A$21:$A$24,0), MATCH(R$1,'[1]2018_commission_structure-Start'!$A$21:$I$21,0)),0)</f>
        <v>0</v>
      </c>
      <c r="S259" s="26">
        <f>IF(H259&gt;L259,(H259-L259)*INDEX('[1]2018_commission_structure-Start'!$A$21:$I$24,MATCH($E259,'[1]2018_commission_structure-Start'!$A$21:$A$24,0),MATCH(S$1,'[1]2018_commission_structure-Start'!$A$21:$I$21,0)),0)</f>
        <v>0</v>
      </c>
      <c r="T259" s="28">
        <f t="shared" ref="T259:T322" si="46">SUM(O259:S259)</f>
        <v>72491.099999999991</v>
      </c>
      <c r="U259" s="28">
        <f t="shared" ref="U259:U322" si="47">T259+F259</f>
        <v>148646.09999999998</v>
      </c>
      <c r="V259" s="28">
        <f>MIN(H259,I259)*INDEX('[1]2018_commission_structure-Start'!$A$15:$J$18,MATCH($E259,'[1]2018_commission_structure-Start'!$A$15:$A$18,0),MATCH(V$1,'[1]2018_commission_structure-Start'!$A$15:$J$15,0))</f>
        <v>72491.099999999991</v>
      </c>
      <c r="W259" s="26">
        <f>IF($H259&gt;I259,MIN($H259-I259,J259-I259)*INDEX('[1]2018_commission_structure-Start'!$A$15:$J$18,MATCH($E259,'[1]2018_commission_structure-Start'!$A$15:$A$18,0),MATCH(W$1,'[1]2018_commission_structure-Start'!$A$15:$J$15,0)),0)</f>
        <v>0</v>
      </c>
      <c r="X259" s="26">
        <f>IF($H259&gt;J259,MIN($H259-J259,K259-J259)*INDEX('[1]2018_commission_structure-Start'!$A$15:$J$18,MATCH($E259,'[1]2018_commission_structure-Start'!$A$15:$A$18,0),MATCH(X$1,'[1]2018_commission_structure-Start'!$A$15:$J$15,0)),0)</f>
        <v>0</v>
      </c>
      <c r="Y259" s="26">
        <f>IF($H259&gt;K259,MIN($H259-K259,L259-K259)*INDEX('[1]2018_commission_structure-Start'!$A$15:$J$18,MATCH($E259,'[1]2018_commission_structure-Start'!$A$15:$A$18,0),MATCH(Y$1,'[1]2018_commission_structure-Start'!$A$15:$J$15,0)),0)</f>
        <v>0</v>
      </c>
      <c r="Z259" s="26">
        <f>IF(H259&gt;L259,(H259-L259)*INDEX('[1]2018_commission_structure-Start'!$A$21:$I$24,MATCH($E259,'[1]2018_commission_structure-Start'!$A$21:$A$24,0),MATCH(Z$1,'[1]2018_commission_structure-Start'!$A$21:$I$21,0)),0)</f>
        <v>0</v>
      </c>
      <c r="AA259" s="28">
        <f t="shared" ref="AA259:AA322" si="48">SUM(V259:Z259)</f>
        <v>72491.099999999991</v>
      </c>
      <c r="AB259" s="28">
        <f t="shared" ref="AB259:AB322" si="49">AA259+F259</f>
        <v>148646.09999999998</v>
      </c>
    </row>
    <row r="260" spans="1:28" x14ac:dyDescent="0.2">
      <c r="A260" s="25" t="str">
        <f t="shared" si="40"/>
        <v>Ave Abbatini</v>
      </c>
      <c r="B260" s="25">
        <v>8373529241</v>
      </c>
      <c r="C260" s="25" t="s">
        <v>516</v>
      </c>
      <c r="D260" s="25" t="s">
        <v>517</v>
      </c>
      <c r="E260" s="25" t="s">
        <v>7</v>
      </c>
      <c r="F260" s="25">
        <v>55438</v>
      </c>
      <c r="G260" s="25">
        <f>COUNTIF([1]deals_closed!D:D,B260)</f>
        <v>24</v>
      </c>
      <c r="H260" s="26">
        <f>SUMIF([1]deals_closed!D:D,B260,[1]deals_closed!C:C)</f>
        <v>792386</v>
      </c>
      <c r="I260" s="26">
        <f>VLOOKUP(E260,'[1]2018_commission_structure-Start'!$A$22:$I$24,9,FALSE)</f>
        <v>500000</v>
      </c>
      <c r="J260" s="26">
        <f t="shared" si="41"/>
        <v>625000</v>
      </c>
      <c r="K260" s="26">
        <f t="shared" si="42"/>
        <v>750000</v>
      </c>
      <c r="L260" s="26">
        <f t="shared" si="43"/>
        <v>1000000</v>
      </c>
      <c r="M260" s="27">
        <f t="shared" si="44"/>
        <v>1.5847720000000001</v>
      </c>
      <c r="N260" s="25" t="str">
        <f t="shared" si="45"/>
        <v>150-200%</v>
      </c>
      <c r="O260" s="28">
        <f>MIN(H260,I260)*INDEX('[1]2018_commission_structure-Start'!$A$21:$I$24,MATCH($E260,'[1]2018_commission_structure-Start'!$A$21:$A$24,0),MATCH(O$1,'[1]2018_commission_structure-Start'!$A$21:$I$21,0))</f>
        <v>50000</v>
      </c>
      <c r="P260" s="26">
        <f>IF(H260&gt;I260,MIN(H260-I260,J260-I260)*INDEX('[1]2018_commission_structure-Start'!$A$21:$I$24,MATCH($E260,'[1]2018_commission_structure-Start'!$A$21:$A$24,0), MATCH(P$1,'[1]2018_commission_structure-Start'!$A$21:$I$21,0)),0)</f>
        <v>18750</v>
      </c>
      <c r="Q260" s="26">
        <f>IF($H260&gt;J260,MIN($H260-J260,K260-J260)*INDEX('[1]2018_commission_structure-Start'!$A$21:$I$24,MATCH($E260,'[1]2018_commission_structure-Start'!$A$21:$A$24,0), MATCH(Q$1,'[1]2018_commission_structure-Start'!$A$21:$I$21,0)),0)</f>
        <v>22500</v>
      </c>
      <c r="R260" s="26">
        <f>IF($H260&gt;K260,MIN($H260-K260,L260-K260)*INDEX('[1]2018_commission_structure-Start'!$A$21:$I$24,MATCH($E260,'[1]2018_commission_structure-Start'!$A$21:$A$24,0), MATCH(R$1,'[1]2018_commission_structure-Start'!$A$21:$I$21,0)),0)</f>
        <v>9324.92</v>
      </c>
      <c r="S260" s="26">
        <f>IF(H260&gt;L260,(H260-L260)*INDEX('[1]2018_commission_structure-Start'!$A$21:$I$24,MATCH($E260,'[1]2018_commission_structure-Start'!$A$21:$A$24,0),MATCH(S$1,'[1]2018_commission_structure-Start'!$A$21:$I$21,0)),0)</f>
        <v>0</v>
      </c>
      <c r="T260" s="28">
        <f t="shared" si="46"/>
        <v>100574.92</v>
      </c>
      <c r="U260" s="28">
        <f t="shared" si="47"/>
        <v>156012.91999999998</v>
      </c>
      <c r="V260" s="28">
        <f>MIN(H260,I260)*INDEX('[1]2018_commission_structure-Start'!$A$15:$J$18,MATCH($E260,'[1]2018_commission_structure-Start'!$A$15:$A$18,0),MATCH(V$1,'[1]2018_commission_structure-Start'!$A$15:$J$15,0))</f>
        <v>60000</v>
      </c>
      <c r="W260" s="26">
        <f>IF($H260&gt;I260,MIN($H260-I260,J260-I260)*INDEX('[1]2018_commission_structure-Start'!$A$15:$J$18,MATCH($E260,'[1]2018_commission_structure-Start'!$A$15:$A$18,0),MATCH(W$1,'[1]2018_commission_structure-Start'!$A$15:$J$15,0)),0)</f>
        <v>21250</v>
      </c>
      <c r="X260" s="26">
        <f>IF($H260&gt;J260,MIN($H260-J260,K260-J260)*INDEX('[1]2018_commission_structure-Start'!$A$15:$J$18,MATCH($E260,'[1]2018_commission_structure-Start'!$A$15:$A$18,0),MATCH(X$1,'[1]2018_commission_structure-Start'!$A$15:$J$15,0)),0)</f>
        <v>25000</v>
      </c>
      <c r="Y260" s="26">
        <f>IF($H260&gt;K260,MIN($H260-K260,L260-K260)*INDEX('[1]2018_commission_structure-Start'!$A$15:$J$18,MATCH($E260,'[1]2018_commission_structure-Start'!$A$15:$A$18,0),MATCH(Y$1,'[1]2018_commission_structure-Start'!$A$15:$J$15,0)),0)</f>
        <v>9324.92</v>
      </c>
      <c r="Z260" s="26">
        <f>IF(H260&gt;L260,(H260-L260)*INDEX('[1]2018_commission_structure-Start'!$A$21:$I$24,MATCH($E260,'[1]2018_commission_structure-Start'!$A$21:$A$24,0),MATCH(Z$1,'[1]2018_commission_structure-Start'!$A$21:$I$21,0)),0)</f>
        <v>0</v>
      </c>
      <c r="AA260" s="28">
        <f t="shared" si="48"/>
        <v>115574.92</v>
      </c>
      <c r="AB260" s="28">
        <f t="shared" si="49"/>
        <v>171012.91999999998</v>
      </c>
    </row>
    <row r="261" spans="1:28" x14ac:dyDescent="0.2">
      <c r="A261" s="25" t="str">
        <f t="shared" si="40"/>
        <v>Terri Novic</v>
      </c>
      <c r="B261" s="25">
        <v>7492341709</v>
      </c>
      <c r="C261" s="25" t="s">
        <v>518</v>
      </c>
      <c r="D261" s="25" t="s">
        <v>519</v>
      </c>
      <c r="E261" s="25" t="s">
        <v>7</v>
      </c>
      <c r="F261" s="25">
        <v>35089</v>
      </c>
      <c r="G261" s="25">
        <f>COUNTIF([1]deals_closed!D:D,B261)</f>
        <v>14</v>
      </c>
      <c r="H261" s="26">
        <f>SUMIF([1]deals_closed!D:D,B261,[1]deals_closed!C:C)</f>
        <v>428435</v>
      </c>
      <c r="I261" s="26">
        <f>VLOOKUP(E261,'[1]2018_commission_structure-Start'!$A$22:$I$24,9,FALSE)</f>
        <v>500000</v>
      </c>
      <c r="J261" s="26">
        <f t="shared" si="41"/>
        <v>625000</v>
      </c>
      <c r="K261" s="26">
        <f t="shared" si="42"/>
        <v>750000</v>
      </c>
      <c r="L261" s="26">
        <f t="shared" si="43"/>
        <v>1000000</v>
      </c>
      <c r="M261" s="27">
        <f t="shared" si="44"/>
        <v>0.85687000000000002</v>
      </c>
      <c r="N261" s="25" t="str">
        <f t="shared" si="45"/>
        <v>0-100%</v>
      </c>
      <c r="O261" s="28">
        <f>MIN(H261,I261)*INDEX('[1]2018_commission_structure-Start'!$A$21:$I$24,MATCH($E261,'[1]2018_commission_structure-Start'!$A$21:$A$24,0),MATCH(O$1,'[1]2018_commission_structure-Start'!$A$21:$I$21,0))</f>
        <v>42843.5</v>
      </c>
      <c r="P261" s="26">
        <f>IF(H261&gt;I261,MIN(H261-I261,J261-I261)*INDEX('[1]2018_commission_structure-Start'!$A$21:$I$24,MATCH($E261,'[1]2018_commission_structure-Start'!$A$21:$A$24,0), MATCH(P$1,'[1]2018_commission_structure-Start'!$A$21:$I$21,0)),0)</f>
        <v>0</v>
      </c>
      <c r="Q261" s="26">
        <f>IF($H261&gt;J261,MIN($H261-J261,K261-J261)*INDEX('[1]2018_commission_structure-Start'!$A$21:$I$24,MATCH($E261,'[1]2018_commission_structure-Start'!$A$21:$A$24,0), MATCH(Q$1,'[1]2018_commission_structure-Start'!$A$21:$I$21,0)),0)</f>
        <v>0</v>
      </c>
      <c r="R261" s="26">
        <f>IF($H261&gt;K261,MIN($H261-K261,L261-K261)*INDEX('[1]2018_commission_structure-Start'!$A$21:$I$24,MATCH($E261,'[1]2018_commission_structure-Start'!$A$21:$A$24,0), MATCH(R$1,'[1]2018_commission_structure-Start'!$A$21:$I$21,0)),0)</f>
        <v>0</v>
      </c>
      <c r="S261" s="26">
        <f>IF(H261&gt;L261,(H261-L261)*INDEX('[1]2018_commission_structure-Start'!$A$21:$I$24,MATCH($E261,'[1]2018_commission_structure-Start'!$A$21:$A$24,0),MATCH(S$1,'[1]2018_commission_structure-Start'!$A$21:$I$21,0)),0)</f>
        <v>0</v>
      </c>
      <c r="T261" s="28">
        <f t="shared" si="46"/>
        <v>42843.5</v>
      </c>
      <c r="U261" s="28">
        <f t="shared" si="47"/>
        <v>77932.5</v>
      </c>
      <c r="V261" s="28">
        <f>MIN(H261,I261)*INDEX('[1]2018_commission_structure-Start'!$A$15:$J$18,MATCH($E261,'[1]2018_commission_structure-Start'!$A$15:$A$18,0),MATCH(V$1,'[1]2018_commission_structure-Start'!$A$15:$J$15,0))</f>
        <v>51412.2</v>
      </c>
      <c r="W261" s="26">
        <f>IF($H261&gt;I261,MIN($H261-I261,J261-I261)*INDEX('[1]2018_commission_structure-Start'!$A$15:$J$18,MATCH($E261,'[1]2018_commission_structure-Start'!$A$15:$A$18,0),MATCH(W$1,'[1]2018_commission_structure-Start'!$A$15:$J$15,0)),0)</f>
        <v>0</v>
      </c>
      <c r="X261" s="26">
        <f>IF($H261&gt;J261,MIN($H261-J261,K261-J261)*INDEX('[1]2018_commission_structure-Start'!$A$15:$J$18,MATCH($E261,'[1]2018_commission_structure-Start'!$A$15:$A$18,0),MATCH(X$1,'[1]2018_commission_structure-Start'!$A$15:$J$15,0)),0)</f>
        <v>0</v>
      </c>
      <c r="Y261" s="26">
        <f>IF($H261&gt;K261,MIN($H261-K261,L261-K261)*INDEX('[1]2018_commission_structure-Start'!$A$15:$J$18,MATCH($E261,'[1]2018_commission_structure-Start'!$A$15:$A$18,0),MATCH(Y$1,'[1]2018_commission_structure-Start'!$A$15:$J$15,0)),0)</f>
        <v>0</v>
      </c>
      <c r="Z261" s="26">
        <f>IF(H261&gt;L261,(H261-L261)*INDEX('[1]2018_commission_structure-Start'!$A$21:$I$24,MATCH($E261,'[1]2018_commission_structure-Start'!$A$21:$A$24,0),MATCH(Z$1,'[1]2018_commission_structure-Start'!$A$21:$I$21,0)),0)</f>
        <v>0</v>
      </c>
      <c r="AA261" s="28">
        <f t="shared" si="48"/>
        <v>51412.2</v>
      </c>
      <c r="AB261" s="28">
        <f t="shared" si="49"/>
        <v>86501.2</v>
      </c>
    </row>
    <row r="262" spans="1:28" x14ac:dyDescent="0.2">
      <c r="A262" s="25" t="str">
        <f t="shared" si="40"/>
        <v>Ranice Gaytor</v>
      </c>
      <c r="B262" s="25">
        <v>7630993544</v>
      </c>
      <c r="C262" s="25" t="s">
        <v>371</v>
      </c>
      <c r="D262" s="25" t="s">
        <v>520</v>
      </c>
      <c r="E262" s="25" t="s">
        <v>29</v>
      </c>
      <c r="F262" s="25">
        <v>51631</v>
      </c>
      <c r="G262" s="25">
        <f>COUNTIF([1]deals_closed!D:D,B262)</f>
        <v>13</v>
      </c>
      <c r="H262" s="26">
        <f>SUMIF([1]deals_closed!D:D,B262,[1]deals_closed!C:C)</f>
        <v>475552</v>
      </c>
      <c r="I262" s="26">
        <f>VLOOKUP(E262,'[1]2018_commission_structure-Start'!$A$22:$I$24,9,FALSE)</f>
        <v>600000</v>
      </c>
      <c r="J262" s="26">
        <f t="shared" si="41"/>
        <v>750000</v>
      </c>
      <c r="K262" s="26">
        <f t="shared" si="42"/>
        <v>900000</v>
      </c>
      <c r="L262" s="26">
        <f t="shared" si="43"/>
        <v>1200000</v>
      </c>
      <c r="M262" s="27">
        <f t="shared" si="44"/>
        <v>0.79258666666666666</v>
      </c>
      <c r="N262" s="25" t="str">
        <f t="shared" si="45"/>
        <v>0-100%</v>
      </c>
      <c r="O262" s="28">
        <f>MIN(H262,I262)*INDEX('[1]2018_commission_structure-Start'!$A$21:$I$24,MATCH($E262,'[1]2018_commission_structure-Start'!$A$21:$A$24,0),MATCH(O$1,'[1]2018_commission_structure-Start'!$A$21:$I$21,0))</f>
        <v>61821.760000000002</v>
      </c>
      <c r="P262" s="26">
        <f>IF(H262&gt;I262,MIN(H262-I262,J262-I262)*INDEX('[1]2018_commission_structure-Start'!$A$21:$I$24,MATCH($E262,'[1]2018_commission_structure-Start'!$A$21:$A$24,0), MATCH(P$1,'[1]2018_commission_structure-Start'!$A$21:$I$21,0)),0)</f>
        <v>0</v>
      </c>
      <c r="Q262" s="26">
        <f>IF($H262&gt;J262,MIN($H262-J262,K262-J262)*INDEX('[1]2018_commission_structure-Start'!$A$21:$I$24,MATCH($E262,'[1]2018_commission_structure-Start'!$A$21:$A$24,0), MATCH(Q$1,'[1]2018_commission_structure-Start'!$A$21:$I$21,0)),0)</f>
        <v>0</v>
      </c>
      <c r="R262" s="26">
        <f>IF($H262&gt;K262,MIN($H262-K262,L262-K262)*INDEX('[1]2018_commission_structure-Start'!$A$21:$I$24,MATCH($E262,'[1]2018_commission_structure-Start'!$A$21:$A$24,0), MATCH(R$1,'[1]2018_commission_structure-Start'!$A$21:$I$21,0)),0)</f>
        <v>0</v>
      </c>
      <c r="S262" s="26">
        <f>IF(H262&gt;L262,(H262-L262)*INDEX('[1]2018_commission_structure-Start'!$A$21:$I$24,MATCH($E262,'[1]2018_commission_structure-Start'!$A$21:$A$24,0),MATCH(S$1,'[1]2018_commission_structure-Start'!$A$21:$I$21,0)),0)</f>
        <v>0</v>
      </c>
      <c r="T262" s="28">
        <f t="shared" si="46"/>
        <v>61821.760000000002</v>
      </c>
      <c r="U262" s="28">
        <f t="shared" si="47"/>
        <v>113452.76000000001</v>
      </c>
      <c r="V262" s="28">
        <f>MIN(H262,I262)*INDEX('[1]2018_commission_structure-Start'!$A$15:$J$18,MATCH($E262,'[1]2018_commission_structure-Start'!$A$15:$A$18,0),MATCH(V$1,'[1]2018_commission_structure-Start'!$A$15:$J$15,0))</f>
        <v>71332.800000000003</v>
      </c>
      <c r="W262" s="26">
        <f>IF($H262&gt;I262,MIN($H262-I262,J262-I262)*INDEX('[1]2018_commission_structure-Start'!$A$15:$J$18,MATCH($E262,'[1]2018_commission_structure-Start'!$A$15:$A$18,0),MATCH(W$1,'[1]2018_commission_structure-Start'!$A$15:$J$15,0)),0)</f>
        <v>0</v>
      </c>
      <c r="X262" s="26">
        <f>IF($H262&gt;J262,MIN($H262-J262,K262-J262)*INDEX('[1]2018_commission_structure-Start'!$A$15:$J$18,MATCH($E262,'[1]2018_commission_structure-Start'!$A$15:$A$18,0),MATCH(X$1,'[1]2018_commission_structure-Start'!$A$15:$J$15,0)),0)</f>
        <v>0</v>
      </c>
      <c r="Y262" s="26">
        <f>IF($H262&gt;K262,MIN($H262-K262,L262-K262)*INDEX('[1]2018_commission_structure-Start'!$A$15:$J$18,MATCH($E262,'[1]2018_commission_structure-Start'!$A$15:$A$18,0),MATCH(Y$1,'[1]2018_commission_structure-Start'!$A$15:$J$15,0)),0)</f>
        <v>0</v>
      </c>
      <c r="Z262" s="26">
        <f>IF(H262&gt;L262,(H262-L262)*INDEX('[1]2018_commission_structure-Start'!$A$21:$I$24,MATCH($E262,'[1]2018_commission_structure-Start'!$A$21:$A$24,0),MATCH(Z$1,'[1]2018_commission_structure-Start'!$A$21:$I$21,0)),0)</f>
        <v>0</v>
      </c>
      <c r="AA262" s="28">
        <f t="shared" si="48"/>
        <v>71332.800000000003</v>
      </c>
      <c r="AB262" s="28">
        <f t="shared" si="49"/>
        <v>122963.8</v>
      </c>
    </row>
    <row r="263" spans="1:28" x14ac:dyDescent="0.2">
      <c r="A263" s="25" t="str">
        <f t="shared" si="40"/>
        <v>Ardine Carloni</v>
      </c>
      <c r="B263" s="25">
        <v>2053848936</v>
      </c>
      <c r="C263" s="25" t="s">
        <v>521</v>
      </c>
      <c r="D263" s="25" t="s">
        <v>522</v>
      </c>
      <c r="E263" s="25" t="s">
        <v>29</v>
      </c>
      <c r="F263" s="25">
        <v>60956</v>
      </c>
      <c r="G263" s="25">
        <f>COUNTIF([1]deals_closed!D:D,B263)</f>
        <v>23</v>
      </c>
      <c r="H263" s="26">
        <f>SUMIF([1]deals_closed!D:D,B263,[1]deals_closed!C:C)</f>
        <v>826675</v>
      </c>
      <c r="I263" s="26">
        <f>VLOOKUP(E263,'[1]2018_commission_structure-Start'!$A$22:$I$24,9,FALSE)</f>
        <v>600000</v>
      </c>
      <c r="J263" s="26">
        <f t="shared" si="41"/>
        <v>750000</v>
      </c>
      <c r="K263" s="26">
        <f t="shared" si="42"/>
        <v>900000</v>
      </c>
      <c r="L263" s="26">
        <f t="shared" si="43"/>
        <v>1200000</v>
      </c>
      <c r="M263" s="27">
        <f t="shared" si="44"/>
        <v>1.3777916666666667</v>
      </c>
      <c r="N263" s="25" t="str">
        <f t="shared" si="45"/>
        <v>125-150%</v>
      </c>
      <c r="O263" s="28">
        <f>MIN(H263,I263)*INDEX('[1]2018_commission_structure-Start'!$A$21:$I$24,MATCH($E263,'[1]2018_commission_structure-Start'!$A$21:$A$24,0),MATCH(O$1,'[1]2018_commission_structure-Start'!$A$21:$I$21,0))</f>
        <v>78000</v>
      </c>
      <c r="P263" s="26">
        <f>IF(H263&gt;I263,MIN(H263-I263,J263-I263)*INDEX('[1]2018_commission_structure-Start'!$A$21:$I$24,MATCH($E263,'[1]2018_commission_structure-Start'!$A$21:$A$24,0), MATCH(P$1,'[1]2018_commission_structure-Start'!$A$21:$I$21,0)),0)</f>
        <v>25500.000000000004</v>
      </c>
      <c r="Q263" s="26">
        <f>IF($H263&gt;J263,MIN($H263-J263,K263-J263)*INDEX('[1]2018_commission_structure-Start'!$A$21:$I$24,MATCH($E263,'[1]2018_commission_structure-Start'!$A$21:$A$24,0), MATCH(Q$1,'[1]2018_commission_structure-Start'!$A$21:$I$21,0)),0)</f>
        <v>16101.75</v>
      </c>
      <c r="R263" s="26">
        <f>IF($H263&gt;K263,MIN($H263-K263,L263-K263)*INDEX('[1]2018_commission_structure-Start'!$A$21:$I$24,MATCH($E263,'[1]2018_commission_structure-Start'!$A$21:$A$24,0), MATCH(R$1,'[1]2018_commission_structure-Start'!$A$21:$I$21,0)),0)</f>
        <v>0</v>
      </c>
      <c r="S263" s="26">
        <f>IF(H263&gt;L263,(H263-L263)*INDEX('[1]2018_commission_structure-Start'!$A$21:$I$24,MATCH($E263,'[1]2018_commission_structure-Start'!$A$21:$A$24,0),MATCH(S$1,'[1]2018_commission_structure-Start'!$A$21:$I$21,0)),0)</f>
        <v>0</v>
      </c>
      <c r="T263" s="28">
        <f t="shared" si="46"/>
        <v>119601.75</v>
      </c>
      <c r="U263" s="28">
        <f t="shared" si="47"/>
        <v>180557.75</v>
      </c>
      <c r="V263" s="28">
        <f>MIN(H263,I263)*INDEX('[1]2018_commission_structure-Start'!$A$15:$J$18,MATCH($E263,'[1]2018_commission_structure-Start'!$A$15:$A$18,0),MATCH(V$1,'[1]2018_commission_structure-Start'!$A$15:$J$15,0))</f>
        <v>90000</v>
      </c>
      <c r="W263" s="26">
        <f>IF($H263&gt;I263,MIN($H263-I263,J263-I263)*INDEX('[1]2018_commission_structure-Start'!$A$15:$J$18,MATCH($E263,'[1]2018_commission_structure-Start'!$A$15:$A$18,0),MATCH(W$1,'[1]2018_commission_structure-Start'!$A$15:$J$15,0)),0)</f>
        <v>27000</v>
      </c>
      <c r="X263" s="26">
        <f>IF($H263&gt;J263,MIN($H263-J263,K263-J263)*INDEX('[1]2018_commission_structure-Start'!$A$15:$J$18,MATCH($E263,'[1]2018_commission_structure-Start'!$A$15:$A$18,0),MATCH(X$1,'[1]2018_commission_structure-Start'!$A$15:$J$15,0)),0)</f>
        <v>19168.75</v>
      </c>
      <c r="Y263" s="26">
        <f>IF($H263&gt;K263,MIN($H263-K263,L263-K263)*INDEX('[1]2018_commission_structure-Start'!$A$15:$J$18,MATCH($E263,'[1]2018_commission_structure-Start'!$A$15:$A$18,0),MATCH(Y$1,'[1]2018_commission_structure-Start'!$A$15:$J$15,0)),0)</f>
        <v>0</v>
      </c>
      <c r="Z263" s="26">
        <f>IF(H263&gt;L263,(H263-L263)*INDEX('[1]2018_commission_structure-Start'!$A$21:$I$24,MATCH($E263,'[1]2018_commission_structure-Start'!$A$21:$A$24,0),MATCH(Z$1,'[1]2018_commission_structure-Start'!$A$21:$I$21,0)),0)</f>
        <v>0</v>
      </c>
      <c r="AA263" s="28">
        <f t="shared" si="48"/>
        <v>136168.75</v>
      </c>
      <c r="AB263" s="28">
        <f t="shared" si="49"/>
        <v>197124.75</v>
      </c>
    </row>
    <row r="264" spans="1:28" x14ac:dyDescent="0.2">
      <c r="A264" s="25" t="str">
        <f t="shared" si="40"/>
        <v>Kean Keelinge</v>
      </c>
      <c r="B264" s="25">
        <v>1042822263</v>
      </c>
      <c r="C264" s="25" t="s">
        <v>523</v>
      </c>
      <c r="D264" s="25" t="s">
        <v>524</v>
      </c>
      <c r="E264" s="25" t="s">
        <v>10</v>
      </c>
      <c r="F264" s="25">
        <v>124023</v>
      </c>
      <c r="G264" s="25">
        <f>COUNTIF([1]deals_closed!D:D,B264)</f>
        <v>16</v>
      </c>
      <c r="H264" s="26">
        <f>SUMIF([1]deals_closed!D:D,B264,[1]deals_closed!C:C)</f>
        <v>619467</v>
      </c>
      <c r="I264" s="26">
        <f>VLOOKUP(E264,'[1]2018_commission_structure-Start'!$A$22:$I$24,9,FALSE)</f>
        <v>750000</v>
      </c>
      <c r="J264" s="26">
        <f t="shared" si="41"/>
        <v>937500</v>
      </c>
      <c r="K264" s="26">
        <f t="shared" si="42"/>
        <v>1125000</v>
      </c>
      <c r="L264" s="26">
        <f t="shared" si="43"/>
        <v>1500000</v>
      </c>
      <c r="M264" s="27">
        <f t="shared" si="44"/>
        <v>0.82595600000000002</v>
      </c>
      <c r="N264" s="25" t="str">
        <f t="shared" si="45"/>
        <v>0-100%</v>
      </c>
      <c r="O264" s="28">
        <f>MIN(H264,I264)*INDEX('[1]2018_commission_structure-Start'!$A$21:$I$24,MATCH($E264,'[1]2018_commission_structure-Start'!$A$21:$A$24,0),MATCH(O$1,'[1]2018_commission_structure-Start'!$A$21:$I$21,0))</f>
        <v>92920.05</v>
      </c>
      <c r="P264" s="26">
        <f>IF(H264&gt;I264,MIN(H264-I264,J264-I264)*INDEX('[1]2018_commission_structure-Start'!$A$21:$I$24,MATCH($E264,'[1]2018_commission_structure-Start'!$A$21:$A$24,0), MATCH(P$1,'[1]2018_commission_structure-Start'!$A$21:$I$21,0)),0)</f>
        <v>0</v>
      </c>
      <c r="Q264" s="26">
        <f>IF($H264&gt;J264,MIN($H264-J264,K264-J264)*INDEX('[1]2018_commission_structure-Start'!$A$21:$I$24,MATCH($E264,'[1]2018_commission_structure-Start'!$A$21:$A$24,0), MATCH(Q$1,'[1]2018_commission_structure-Start'!$A$21:$I$21,0)),0)</f>
        <v>0</v>
      </c>
      <c r="R264" s="26">
        <f>IF($H264&gt;K264,MIN($H264-K264,L264-K264)*INDEX('[1]2018_commission_structure-Start'!$A$21:$I$24,MATCH($E264,'[1]2018_commission_structure-Start'!$A$21:$A$24,0), MATCH(R$1,'[1]2018_commission_structure-Start'!$A$21:$I$21,0)),0)</f>
        <v>0</v>
      </c>
      <c r="S264" s="26">
        <f>IF(H264&gt;L264,(H264-L264)*INDEX('[1]2018_commission_structure-Start'!$A$21:$I$24,MATCH($E264,'[1]2018_commission_structure-Start'!$A$21:$A$24,0),MATCH(S$1,'[1]2018_commission_structure-Start'!$A$21:$I$21,0)),0)</f>
        <v>0</v>
      </c>
      <c r="T264" s="28">
        <f t="shared" si="46"/>
        <v>92920.05</v>
      </c>
      <c r="U264" s="28">
        <f t="shared" si="47"/>
        <v>216943.05</v>
      </c>
      <c r="V264" s="28">
        <f>MIN(H264,I264)*INDEX('[1]2018_commission_structure-Start'!$A$15:$J$18,MATCH($E264,'[1]2018_commission_structure-Start'!$A$15:$A$18,0),MATCH(V$1,'[1]2018_commission_structure-Start'!$A$15:$J$15,0))</f>
        <v>92920.05</v>
      </c>
      <c r="W264" s="26">
        <f>IF($H264&gt;I264,MIN($H264-I264,J264-I264)*INDEX('[1]2018_commission_structure-Start'!$A$15:$J$18,MATCH($E264,'[1]2018_commission_structure-Start'!$A$15:$A$18,0),MATCH(W$1,'[1]2018_commission_structure-Start'!$A$15:$J$15,0)),0)</f>
        <v>0</v>
      </c>
      <c r="X264" s="26">
        <f>IF($H264&gt;J264,MIN($H264-J264,K264-J264)*INDEX('[1]2018_commission_structure-Start'!$A$15:$J$18,MATCH($E264,'[1]2018_commission_structure-Start'!$A$15:$A$18,0),MATCH(X$1,'[1]2018_commission_structure-Start'!$A$15:$J$15,0)),0)</f>
        <v>0</v>
      </c>
      <c r="Y264" s="26">
        <f>IF($H264&gt;K264,MIN($H264-K264,L264-K264)*INDEX('[1]2018_commission_structure-Start'!$A$15:$J$18,MATCH($E264,'[1]2018_commission_structure-Start'!$A$15:$A$18,0),MATCH(Y$1,'[1]2018_commission_structure-Start'!$A$15:$J$15,0)),0)</f>
        <v>0</v>
      </c>
      <c r="Z264" s="26">
        <f>IF(H264&gt;L264,(H264-L264)*INDEX('[1]2018_commission_structure-Start'!$A$21:$I$24,MATCH($E264,'[1]2018_commission_structure-Start'!$A$21:$A$24,0),MATCH(Z$1,'[1]2018_commission_structure-Start'!$A$21:$I$21,0)),0)</f>
        <v>0</v>
      </c>
      <c r="AA264" s="28">
        <f t="shared" si="48"/>
        <v>92920.05</v>
      </c>
      <c r="AB264" s="28">
        <f t="shared" si="49"/>
        <v>216943.05</v>
      </c>
    </row>
    <row r="265" spans="1:28" x14ac:dyDescent="0.2">
      <c r="A265" s="25" t="str">
        <f t="shared" si="40"/>
        <v>Laird Margiotta</v>
      </c>
      <c r="B265" s="25">
        <v>5907724676</v>
      </c>
      <c r="C265" s="25" t="s">
        <v>525</v>
      </c>
      <c r="D265" s="25" t="s">
        <v>526</v>
      </c>
      <c r="E265" s="25" t="s">
        <v>29</v>
      </c>
      <c r="F265" s="25">
        <v>75197</v>
      </c>
      <c r="G265" s="25">
        <f>COUNTIF([1]deals_closed!D:D,B265)</f>
        <v>19</v>
      </c>
      <c r="H265" s="26">
        <f>SUMIF([1]deals_closed!D:D,B265,[1]deals_closed!C:C)</f>
        <v>673446</v>
      </c>
      <c r="I265" s="26">
        <f>VLOOKUP(E265,'[1]2018_commission_structure-Start'!$A$22:$I$24,9,FALSE)</f>
        <v>600000</v>
      </c>
      <c r="J265" s="26">
        <f t="shared" si="41"/>
        <v>750000</v>
      </c>
      <c r="K265" s="26">
        <f t="shared" si="42"/>
        <v>900000</v>
      </c>
      <c r="L265" s="26">
        <f t="shared" si="43"/>
        <v>1200000</v>
      </c>
      <c r="M265" s="27">
        <f t="shared" si="44"/>
        <v>1.1224099999999999</v>
      </c>
      <c r="N265" s="25" t="str">
        <f t="shared" si="45"/>
        <v>100-125%</v>
      </c>
      <c r="O265" s="28">
        <f>MIN(H265,I265)*INDEX('[1]2018_commission_structure-Start'!$A$21:$I$24,MATCH($E265,'[1]2018_commission_structure-Start'!$A$21:$A$24,0),MATCH(O$1,'[1]2018_commission_structure-Start'!$A$21:$I$21,0))</f>
        <v>78000</v>
      </c>
      <c r="P265" s="26">
        <f>IF(H265&gt;I265,MIN(H265-I265,J265-I265)*INDEX('[1]2018_commission_structure-Start'!$A$21:$I$24,MATCH($E265,'[1]2018_commission_structure-Start'!$A$21:$A$24,0), MATCH(P$1,'[1]2018_commission_structure-Start'!$A$21:$I$21,0)),0)</f>
        <v>12485.820000000002</v>
      </c>
      <c r="Q265" s="26">
        <f>IF($H265&gt;J265,MIN($H265-J265,K265-J265)*INDEX('[1]2018_commission_structure-Start'!$A$21:$I$24,MATCH($E265,'[1]2018_commission_structure-Start'!$A$21:$A$24,0), MATCH(Q$1,'[1]2018_commission_structure-Start'!$A$21:$I$21,0)),0)</f>
        <v>0</v>
      </c>
      <c r="R265" s="26">
        <f>IF($H265&gt;K265,MIN($H265-K265,L265-K265)*INDEX('[1]2018_commission_structure-Start'!$A$21:$I$24,MATCH($E265,'[1]2018_commission_structure-Start'!$A$21:$A$24,0), MATCH(R$1,'[1]2018_commission_structure-Start'!$A$21:$I$21,0)),0)</f>
        <v>0</v>
      </c>
      <c r="S265" s="26">
        <f>IF(H265&gt;L265,(H265-L265)*INDEX('[1]2018_commission_structure-Start'!$A$21:$I$24,MATCH($E265,'[1]2018_commission_structure-Start'!$A$21:$A$24,0),MATCH(S$1,'[1]2018_commission_structure-Start'!$A$21:$I$21,0)),0)</f>
        <v>0</v>
      </c>
      <c r="T265" s="28">
        <f t="shared" si="46"/>
        <v>90485.82</v>
      </c>
      <c r="U265" s="28">
        <f t="shared" si="47"/>
        <v>165682.82</v>
      </c>
      <c r="V265" s="28">
        <f>MIN(H265,I265)*INDEX('[1]2018_commission_structure-Start'!$A$15:$J$18,MATCH($E265,'[1]2018_commission_structure-Start'!$A$15:$A$18,0),MATCH(V$1,'[1]2018_commission_structure-Start'!$A$15:$J$15,0))</f>
        <v>90000</v>
      </c>
      <c r="W265" s="26">
        <f>IF($H265&gt;I265,MIN($H265-I265,J265-I265)*INDEX('[1]2018_commission_structure-Start'!$A$15:$J$18,MATCH($E265,'[1]2018_commission_structure-Start'!$A$15:$A$18,0),MATCH(W$1,'[1]2018_commission_structure-Start'!$A$15:$J$15,0)),0)</f>
        <v>13220.279999999999</v>
      </c>
      <c r="X265" s="26">
        <f>IF($H265&gt;J265,MIN($H265-J265,K265-J265)*INDEX('[1]2018_commission_structure-Start'!$A$15:$J$18,MATCH($E265,'[1]2018_commission_structure-Start'!$A$15:$A$18,0),MATCH(X$1,'[1]2018_commission_structure-Start'!$A$15:$J$15,0)),0)</f>
        <v>0</v>
      </c>
      <c r="Y265" s="26">
        <f>IF($H265&gt;K265,MIN($H265-K265,L265-K265)*INDEX('[1]2018_commission_structure-Start'!$A$15:$J$18,MATCH($E265,'[1]2018_commission_structure-Start'!$A$15:$A$18,0),MATCH(Y$1,'[1]2018_commission_structure-Start'!$A$15:$J$15,0)),0)</f>
        <v>0</v>
      </c>
      <c r="Z265" s="26">
        <f>IF(H265&gt;L265,(H265-L265)*INDEX('[1]2018_commission_structure-Start'!$A$21:$I$24,MATCH($E265,'[1]2018_commission_structure-Start'!$A$21:$A$24,0),MATCH(Z$1,'[1]2018_commission_structure-Start'!$A$21:$I$21,0)),0)</f>
        <v>0</v>
      </c>
      <c r="AA265" s="28">
        <f t="shared" si="48"/>
        <v>103220.28</v>
      </c>
      <c r="AB265" s="28">
        <f t="shared" si="49"/>
        <v>178417.28</v>
      </c>
    </row>
    <row r="266" spans="1:28" x14ac:dyDescent="0.2">
      <c r="A266" s="25" t="str">
        <f t="shared" si="40"/>
        <v>Jayson Rugg</v>
      </c>
      <c r="B266" s="25">
        <v>6462250968</v>
      </c>
      <c r="C266" s="25" t="s">
        <v>527</v>
      </c>
      <c r="D266" s="25" t="s">
        <v>528</v>
      </c>
      <c r="E266" s="25" t="s">
        <v>29</v>
      </c>
      <c r="F266" s="25">
        <v>73996</v>
      </c>
      <c r="G266" s="25">
        <f>COUNTIF([1]deals_closed!D:D,B266)</f>
        <v>17</v>
      </c>
      <c r="H266" s="26">
        <f>SUMIF([1]deals_closed!D:D,B266,[1]deals_closed!C:C)</f>
        <v>573111</v>
      </c>
      <c r="I266" s="26">
        <f>VLOOKUP(E266,'[1]2018_commission_structure-Start'!$A$22:$I$24,9,FALSE)</f>
        <v>600000</v>
      </c>
      <c r="J266" s="26">
        <f t="shared" si="41"/>
        <v>750000</v>
      </c>
      <c r="K266" s="26">
        <f t="shared" si="42"/>
        <v>900000</v>
      </c>
      <c r="L266" s="26">
        <f t="shared" si="43"/>
        <v>1200000</v>
      </c>
      <c r="M266" s="27">
        <f t="shared" si="44"/>
        <v>0.95518499999999995</v>
      </c>
      <c r="N266" s="25" t="str">
        <f t="shared" si="45"/>
        <v>0-100%</v>
      </c>
      <c r="O266" s="28">
        <f>MIN(H266,I266)*INDEX('[1]2018_commission_structure-Start'!$A$21:$I$24,MATCH($E266,'[1]2018_commission_structure-Start'!$A$21:$A$24,0),MATCH(O$1,'[1]2018_commission_structure-Start'!$A$21:$I$21,0))</f>
        <v>74504.430000000008</v>
      </c>
      <c r="P266" s="26">
        <f>IF(H266&gt;I266,MIN(H266-I266,J266-I266)*INDEX('[1]2018_commission_structure-Start'!$A$21:$I$24,MATCH($E266,'[1]2018_commission_structure-Start'!$A$21:$A$24,0), MATCH(P$1,'[1]2018_commission_structure-Start'!$A$21:$I$21,0)),0)</f>
        <v>0</v>
      </c>
      <c r="Q266" s="26">
        <f>IF($H266&gt;J266,MIN($H266-J266,K266-J266)*INDEX('[1]2018_commission_structure-Start'!$A$21:$I$24,MATCH($E266,'[1]2018_commission_structure-Start'!$A$21:$A$24,0), MATCH(Q$1,'[1]2018_commission_structure-Start'!$A$21:$I$21,0)),0)</f>
        <v>0</v>
      </c>
      <c r="R266" s="26">
        <f>IF($H266&gt;K266,MIN($H266-K266,L266-K266)*INDEX('[1]2018_commission_structure-Start'!$A$21:$I$24,MATCH($E266,'[1]2018_commission_structure-Start'!$A$21:$A$24,0), MATCH(R$1,'[1]2018_commission_structure-Start'!$A$21:$I$21,0)),0)</f>
        <v>0</v>
      </c>
      <c r="S266" s="26">
        <f>IF(H266&gt;L266,(H266-L266)*INDEX('[1]2018_commission_structure-Start'!$A$21:$I$24,MATCH($E266,'[1]2018_commission_structure-Start'!$A$21:$A$24,0),MATCH(S$1,'[1]2018_commission_structure-Start'!$A$21:$I$21,0)),0)</f>
        <v>0</v>
      </c>
      <c r="T266" s="28">
        <f t="shared" si="46"/>
        <v>74504.430000000008</v>
      </c>
      <c r="U266" s="28">
        <f t="shared" si="47"/>
        <v>148500.43</v>
      </c>
      <c r="V266" s="28">
        <f>MIN(H266,I266)*INDEX('[1]2018_commission_structure-Start'!$A$15:$J$18,MATCH($E266,'[1]2018_commission_structure-Start'!$A$15:$A$18,0),MATCH(V$1,'[1]2018_commission_structure-Start'!$A$15:$J$15,0))</f>
        <v>85966.65</v>
      </c>
      <c r="W266" s="26">
        <f>IF($H266&gt;I266,MIN($H266-I266,J266-I266)*INDEX('[1]2018_commission_structure-Start'!$A$15:$J$18,MATCH($E266,'[1]2018_commission_structure-Start'!$A$15:$A$18,0),MATCH(W$1,'[1]2018_commission_structure-Start'!$A$15:$J$15,0)),0)</f>
        <v>0</v>
      </c>
      <c r="X266" s="26">
        <f>IF($H266&gt;J266,MIN($H266-J266,K266-J266)*INDEX('[1]2018_commission_structure-Start'!$A$15:$J$18,MATCH($E266,'[1]2018_commission_structure-Start'!$A$15:$A$18,0),MATCH(X$1,'[1]2018_commission_structure-Start'!$A$15:$J$15,0)),0)</f>
        <v>0</v>
      </c>
      <c r="Y266" s="26">
        <f>IF($H266&gt;K266,MIN($H266-K266,L266-K266)*INDEX('[1]2018_commission_structure-Start'!$A$15:$J$18,MATCH($E266,'[1]2018_commission_structure-Start'!$A$15:$A$18,0),MATCH(Y$1,'[1]2018_commission_structure-Start'!$A$15:$J$15,0)),0)</f>
        <v>0</v>
      </c>
      <c r="Z266" s="26">
        <f>IF(H266&gt;L266,(H266-L266)*INDEX('[1]2018_commission_structure-Start'!$A$21:$I$24,MATCH($E266,'[1]2018_commission_structure-Start'!$A$21:$A$24,0),MATCH(Z$1,'[1]2018_commission_structure-Start'!$A$21:$I$21,0)),0)</f>
        <v>0</v>
      </c>
      <c r="AA266" s="28">
        <f t="shared" si="48"/>
        <v>85966.65</v>
      </c>
      <c r="AB266" s="28">
        <f t="shared" si="49"/>
        <v>159962.65</v>
      </c>
    </row>
    <row r="267" spans="1:28" x14ac:dyDescent="0.2">
      <c r="A267" s="25" t="str">
        <f t="shared" si="40"/>
        <v>Melva Brosoli</v>
      </c>
      <c r="B267" s="25">
        <v>819852252</v>
      </c>
      <c r="C267" s="25" t="s">
        <v>529</v>
      </c>
      <c r="D267" s="25" t="s">
        <v>530</v>
      </c>
      <c r="E267" s="25" t="s">
        <v>7</v>
      </c>
      <c r="F267" s="25">
        <v>46160</v>
      </c>
      <c r="G267" s="25">
        <f>COUNTIF([1]deals_closed!D:D,B267)</f>
        <v>16</v>
      </c>
      <c r="H267" s="26">
        <f>SUMIF([1]deals_closed!D:D,B267,[1]deals_closed!C:C)</f>
        <v>634351</v>
      </c>
      <c r="I267" s="26">
        <f>VLOOKUP(E267,'[1]2018_commission_structure-Start'!$A$22:$I$24,9,FALSE)</f>
        <v>500000</v>
      </c>
      <c r="J267" s="26">
        <f t="shared" si="41"/>
        <v>625000</v>
      </c>
      <c r="K267" s="26">
        <f t="shared" si="42"/>
        <v>750000</v>
      </c>
      <c r="L267" s="26">
        <f t="shared" si="43"/>
        <v>1000000</v>
      </c>
      <c r="M267" s="27">
        <f t="shared" si="44"/>
        <v>1.268702</v>
      </c>
      <c r="N267" s="25" t="str">
        <f t="shared" si="45"/>
        <v>125-150%</v>
      </c>
      <c r="O267" s="28">
        <f>MIN(H267,I267)*INDEX('[1]2018_commission_structure-Start'!$A$21:$I$24,MATCH($E267,'[1]2018_commission_structure-Start'!$A$21:$A$24,0),MATCH(O$1,'[1]2018_commission_structure-Start'!$A$21:$I$21,0))</f>
        <v>50000</v>
      </c>
      <c r="P267" s="26">
        <f>IF(H267&gt;I267,MIN(H267-I267,J267-I267)*INDEX('[1]2018_commission_structure-Start'!$A$21:$I$24,MATCH($E267,'[1]2018_commission_structure-Start'!$A$21:$A$24,0), MATCH(P$1,'[1]2018_commission_structure-Start'!$A$21:$I$21,0)),0)</f>
        <v>18750</v>
      </c>
      <c r="Q267" s="26">
        <f>IF($H267&gt;J267,MIN($H267-J267,K267-J267)*INDEX('[1]2018_commission_structure-Start'!$A$21:$I$24,MATCH($E267,'[1]2018_commission_structure-Start'!$A$21:$A$24,0), MATCH(Q$1,'[1]2018_commission_structure-Start'!$A$21:$I$21,0)),0)</f>
        <v>1683.1799999999998</v>
      </c>
      <c r="R267" s="26">
        <f>IF($H267&gt;K267,MIN($H267-K267,L267-K267)*INDEX('[1]2018_commission_structure-Start'!$A$21:$I$24,MATCH($E267,'[1]2018_commission_structure-Start'!$A$21:$A$24,0), MATCH(R$1,'[1]2018_commission_structure-Start'!$A$21:$I$21,0)),0)</f>
        <v>0</v>
      </c>
      <c r="S267" s="26">
        <f>IF(H267&gt;L267,(H267-L267)*INDEX('[1]2018_commission_structure-Start'!$A$21:$I$24,MATCH($E267,'[1]2018_commission_structure-Start'!$A$21:$A$24,0),MATCH(S$1,'[1]2018_commission_structure-Start'!$A$21:$I$21,0)),0)</f>
        <v>0</v>
      </c>
      <c r="T267" s="28">
        <f t="shared" si="46"/>
        <v>70433.179999999993</v>
      </c>
      <c r="U267" s="28">
        <f t="shared" si="47"/>
        <v>116593.18</v>
      </c>
      <c r="V267" s="28">
        <f>MIN(H267,I267)*INDEX('[1]2018_commission_structure-Start'!$A$15:$J$18,MATCH($E267,'[1]2018_commission_structure-Start'!$A$15:$A$18,0),MATCH(V$1,'[1]2018_commission_structure-Start'!$A$15:$J$15,0))</f>
        <v>60000</v>
      </c>
      <c r="W267" s="26">
        <f>IF($H267&gt;I267,MIN($H267-I267,J267-I267)*INDEX('[1]2018_commission_structure-Start'!$A$15:$J$18,MATCH($E267,'[1]2018_commission_structure-Start'!$A$15:$A$18,0),MATCH(W$1,'[1]2018_commission_structure-Start'!$A$15:$J$15,0)),0)</f>
        <v>21250</v>
      </c>
      <c r="X267" s="26">
        <f>IF($H267&gt;J267,MIN($H267-J267,K267-J267)*INDEX('[1]2018_commission_structure-Start'!$A$15:$J$18,MATCH($E267,'[1]2018_commission_structure-Start'!$A$15:$A$18,0),MATCH(X$1,'[1]2018_commission_structure-Start'!$A$15:$J$15,0)),0)</f>
        <v>1870.2</v>
      </c>
      <c r="Y267" s="26">
        <f>IF($H267&gt;K267,MIN($H267-K267,L267-K267)*INDEX('[1]2018_commission_structure-Start'!$A$15:$J$18,MATCH($E267,'[1]2018_commission_structure-Start'!$A$15:$A$18,0),MATCH(Y$1,'[1]2018_commission_structure-Start'!$A$15:$J$15,0)),0)</f>
        <v>0</v>
      </c>
      <c r="Z267" s="26">
        <f>IF(H267&gt;L267,(H267-L267)*INDEX('[1]2018_commission_structure-Start'!$A$21:$I$24,MATCH($E267,'[1]2018_commission_structure-Start'!$A$21:$A$24,0),MATCH(Z$1,'[1]2018_commission_structure-Start'!$A$21:$I$21,0)),0)</f>
        <v>0</v>
      </c>
      <c r="AA267" s="28">
        <f t="shared" si="48"/>
        <v>83120.2</v>
      </c>
      <c r="AB267" s="28">
        <f t="shared" si="49"/>
        <v>129280.2</v>
      </c>
    </row>
    <row r="268" spans="1:28" x14ac:dyDescent="0.2">
      <c r="A268" s="25" t="str">
        <f t="shared" si="40"/>
        <v>Zack Codlin</v>
      </c>
      <c r="B268" s="25">
        <v>8223052873</v>
      </c>
      <c r="C268" s="25" t="s">
        <v>531</v>
      </c>
      <c r="D268" s="25" t="s">
        <v>532</v>
      </c>
      <c r="E268" s="25" t="s">
        <v>29</v>
      </c>
      <c r="F268" s="25">
        <v>55779</v>
      </c>
      <c r="G268" s="25">
        <f>COUNTIF([1]deals_closed!D:D,B268)</f>
        <v>21</v>
      </c>
      <c r="H268" s="26">
        <f>SUMIF([1]deals_closed!D:D,B268,[1]deals_closed!C:C)</f>
        <v>823572</v>
      </c>
      <c r="I268" s="26">
        <f>VLOOKUP(E268,'[1]2018_commission_structure-Start'!$A$22:$I$24,9,FALSE)</f>
        <v>600000</v>
      </c>
      <c r="J268" s="26">
        <f t="shared" si="41"/>
        <v>750000</v>
      </c>
      <c r="K268" s="26">
        <f t="shared" si="42"/>
        <v>900000</v>
      </c>
      <c r="L268" s="26">
        <f t="shared" si="43"/>
        <v>1200000</v>
      </c>
      <c r="M268" s="27">
        <f t="shared" si="44"/>
        <v>1.37262</v>
      </c>
      <c r="N268" s="25" t="str">
        <f t="shared" si="45"/>
        <v>125-150%</v>
      </c>
      <c r="O268" s="28">
        <f>MIN(H268,I268)*INDEX('[1]2018_commission_structure-Start'!$A$21:$I$24,MATCH($E268,'[1]2018_commission_structure-Start'!$A$21:$A$24,0),MATCH(O$1,'[1]2018_commission_structure-Start'!$A$21:$I$21,0))</f>
        <v>78000</v>
      </c>
      <c r="P268" s="26">
        <f>IF(H268&gt;I268,MIN(H268-I268,J268-I268)*INDEX('[1]2018_commission_structure-Start'!$A$21:$I$24,MATCH($E268,'[1]2018_commission_structure-Start'!$A$21:$A$24,0), MATCH(P$1,'[1]2018_commission_structure-Start'!$A$21:$I$21,0)),0)</f>
        <v>25500.000000000004</v>
      </c>
      <c r="Q268" s="26">
        <f>IF($H268&gt;J268,MIN($H268-J268,K268-J268)*INDEX('[1]2018_commission_structure-Start'!$A$21:$I$24,MATCH($E268,'[1]2018_commission_structure-Start'!$A$21:$A$24,0), MATCH(Q$1,'[1]2018_commission_structure-Start'!$A$21:$I$21,0)),0)</f>
        <v>15450.119999999999</v>
      </c>
      <c r="R268" s="26">
        <f>IF($H268&gt;K268,MIN($H268-K268,L268-K268)*INDEX('[1]2018_commission_structure-Start'!$A$21:$I$24,MATCH($E268,'[1]2018_commission_structure-Start'!$A$21:$A$24,0), MATCH(R$1,'[1]2018_commission_structure-Start'!$A$21:$I$21,0)),0)</f>
        <v>0</v>
      </c>
      <c r="S268" s="26">
        <f>IF(H268&gt;L268,(H268-L268)*INDEX('[1]2018_commission_structure-Start'!$A$21:$I$24,MATCH($E268,'[1]2018_commission_structure-Start'!$A$21:$A$24,0),MATCH(S$1,'[1]2018_commission_structure-Start'!$A$21:$I$21,0)),0)</f>
        <v>0</v>
      </c>
      <c r="T268" s="28">
        <f t="shared" si="46"/>
        <v>118950.12</v>
      </c>
      <c r="U268" s="28">
        <f t="shared" si="47"/>
        <v>174729.12</v>
      </c>
      <c r="V268" s="28">
        <f>MIN(H268,I268)*INDEX('[1]2018_commission_structure-Start'!$A$15:$J$18,MATCH($E268,'[1]2018_commission_structure-Start'!$A$15:$A$18,0),MATCH(V$1,'[1]2018_commission_structure-Start'!$A$15:$J$15,0))</f>
        <v>90000</v>
      </c>
      <c r="W268" s="26">
        <f>IF($H268&gt;I268,MIN($H268-I268,J268-I268)*INDEX('[1]2018_commission_structure-Start'!$A$15:$J$18,MATCH($E268,'[1]2018_commission_structure-Start'!$A$15:$A$18,0),MATCH(W$1,'[1]2018_commission_structure-Start'!$A$15:$J$15,0)),0)</f>
        <v>27000</v>
      </c>
      <c r="X268" s="26">
        <f>IF($H268&gt;J268,MIN($H268-J268,K268-J268)*INDEX('[1]2018_commission_structure-Start'!$A$15:$J$18,MATCH($E268,'[1]2018_commission_structure-Start'!$A$15:$A$18,0),MATCH(X$1,'[1]2018_commission_structure-Start'!$A$15:$J$15,0)),0)</f>
        <v>18393</v>
      </c>
      <c r="Y268" s="26">
        <f>IF($H268&gt;K268,MIN($H268-K268,L268-K268)*INDEX('[1]2018_commission_structure-Start'!$A$15:$J$18,MATCH($E268,'[1]2018_commission_structure-Start'!$A$15:$A$18,0),MATCH(Y$1,'[1]2018_commission_structure-Start'!$A$15:$J$15,0)),0)</f>
        <v>0</v>
      </c>
      <c r="Z268" s="26">
        <f>IF(H268&gt;L268,(H268-L268)*INDEX('[1]2018_commission_structure-Start'!$A$21:$I$24,MATCH($E268,'[1]2018_commission_structure-Start'!$A$21:$A$24,0),MATCH(Z$1,'[1]2018_commission_structure-Start'!$A$21:$I$21,0)),0)</f>
        <v>0</v>
      </c>
      <c r="AA268" s="28">
        <f t="shared" si="48"/>
        <v>135393</v>
      </c>
      <c r="AB268" s="28">
        <f t="shared" si="49"/>
        <v>191172</v>
      </c>
    </row>
    <row r="269" spans="1:28" x14ac:dyDescent="0.2">
      <c r="A269" s="25" t="str">
        <f t="shared" si="40"/>
        <v>Darryl Worgan</v>
      </c>
      <c r="B269" s="25">
        <v>3967370569</v>
      </c>
      <c r="C269" s="25" t="s">
        <v>533</v>
      </c>
      <c r="D269" s="25" t="s">
        <v>534</v>
      </c>
      <c r="E269" s="25" t="s">
        <v>29</v>
      </c>
      <c r="F269" s="25">
        <v>72987</v>
      </c>
      <c r="G269" s="25">
        <f>COUNTIF([1]deals_closed!D:D,B269)</f>
        <v>33</v>
      </c>
      <c r="H269" s="26">
        <f>SUMIF([1]deals_closed!D:D,B269,[1]deals_closed!C:C)</f>
        <v>1369014</v>
      </c>
      <c r="I269" s="26">
        <f>VLOOKUP(E269,'[1]2018_commission_structure-Start'!$A$22:$I$24,9,FALSE)</f>
        <v>600000</v>
      </c>
      <c r="J269" s="26">
        <f t="shared" si="41"/>
        <v>750000</v>
      </c>
      <c r="K269" s="26">
        <f t="shared" si="42"/>
        <v>900000</v>
      </c>
      <c r="L269" s="26">
        <f t="shared" si="43"/>
        <v>1200000</v>
      </c>
      <c r="M269" s="27">
        <f t="shared" si="44"/>
        <v>2.2816900000000002</v>
      </c>
      <c r="N269" s="25" t="str">
        <f t="shared" si="45"/>
        <v>&gt;200%</v>
      </c>
      <c r="O269" s="28">
        <f>MIN(H269,I269)*INDEX('[1]2018_commission_structure-Start'!$A$21:$I$24,MATCH($E269,'[1]2018_commission_structure-Start'!$A$21:$A$24,0),MATCH(O$1,'[1]2018_commission_structure-Start'!$A$21:$I$21,0))</f>
        <v>78000</v>
      </c>
      <c r="P269" s="26">
        <f>IF(H269&gt;I269,MIN(H269-I269,J269-I269)*INDEX('[1]2018_commission_structure-Start'!$A$21:$I$24,MATCH($E269,'[1]2018_commission_structure-Start'!$A$21:$A$24,0), MATCH(P$1,'[1]2018_commission_structure-Start'!$A$21:$I$21,0)),0)</f>
        <v>25500.000000000004</v>
      </c>
      <c r="Q269" s="26">
        <f>IF($H269&gt;J269,MIN($H269-J269,K269-J269)*INDEX('[1]2018_commission_structure-Start'!$A$21:$I$24,MATCH($E269,'[1]2018_commission_structure-Start'!$A$21:$A$24,0), MATCH(Q$1,'[1]2018_commission_structure-Start'!$A$21:$I$21,0)),0)</f>
        <v>31500</v>
      </c>
      <c r="R269" s="26">
        <f>IF($H269&gt;K269,MIN($H269-K269,L269-K269)*INDEX('[1]2018_commission_structure-Start'!$A$21:$I$24,MATCH($E269,'[1]2018_commission_structure-Start'!$A$21:$A$24,0), MATCH(R$1,'[1]2018_commission_structure-Start'!$A$21:$I$21,0)),0)</f>
        <v>78000</v>
      </c>
      <c r="S269" s="26">
        <f>IF(H269&gt;L269,(H269-L269)*INDEX('[1]2018_commission_structure-Start'!$A$21:$I$24,MATCH($E269,'[1]2018_commission_structure-Start'!$A$21:$A$24,0),MATCH(S$1,'[1]2018_commission_structure-Start'!$A$21:$I$21,0)),0)</f>
        <v>21971.82</v>
      </c>
      <c r="T269" s="28">
        <f t="shared" si="46"/>
        <v>234971.82</v>
      </c>
      <c r="U269" s="28">
        <f t="shared" si="47"/>
        <v>307958.82</v>
      </c>
      <c r="V269" s="28">
        <f>MIN(H269,I269)*INDEX('[1]2018_commission_structure-Start'!$A$15:$J$18,MATCH($E269,'[1]2018_commission_structure-Start'!$A$15:$A$18,0),MATCH(V$1,'[1]2018_commission_structure-Start'!$A$15:$J$15,0))</f>
        <v>90000</v>
      </c>
      <c r="W269" s="26">
        <f>IF($H269&gt;I269,MIN($H269-I269,J269-I269)*INDEX('[1]2018_commission_structure-Start'!$A$15:$J$18,MATCH($E269,'[1]2018_commission_structure-Start'!$A$15:$A$18,0),MATCH(W$1,'[1]2018_commission_structure-Start'!$A$15:$J$15,0)),0)</f>
        <v>27000</v>
      </c>
      <c r="X269" s="26">
        <f>IF($H269&gt;J269,MIN($H269-J269,K269-J269)*INDEX('[1]2018_commission_structure-Start'!$A$15:$J$18,MATCH($E269,'[1]2018_commission_structure-Start'!$A$15:$A$18,0),MATCH(X$1,'[1]2018_commission_structure-Start'!$A$15:$J$15,0)),0)</f>
        <v>37500</v>
      </c>
      <c r="Y269" s="26">
        <f>IF($H269&gt;K269,MIN($H269-K269,L269-K269)*INDEX('[1]2018_commission_structure-Start'!$A$15:$J$18,MATCH($E269,'[1]2018_commission_structure-Start'!$A$15:$A$18,0),MATCH(Y$1,'[1]2018_commission_structure-Start'!$A$15:$J$15,0)),0)</f>
        <v>90000</v>
      </c>
      <c r="Z269" s="26">
        <f>IF(H269&gt;L269,(H269-L269)*INDEX('[1]2018_commission_structure-Start'!$A$21:$I$24,MATCH($E269,'[1]2018_commission_structure-Start'!$A$21:$A$24,0),MATCH(Z$1,'[1]2018_commission_structure-Start'!$A$21:$I$21,0)),0)</f>
        <v>21971.82</v>
      </c>
      <c r="AA269" s="28">
        <f t="shared" si="48"/>
        <v>266471.82</v>
      </c>
      <c r="AB269" s="28">
        <f t="shared" si="49"/>
        <v>339458.82</v>
      </c>
    </row>
    <row r="270" spans="1:28" x14ac:dyDescent="0.2">
      <c r="A270" s="25" t="str">
        <f t="shared" si="40"/>
        <v>Nickolaus Bernardeau</v>
      </c>
      <c r="B270" s="25">
        <v>4175195971</v>
      </c>
      <c r="C270" s="25" t="s">
        <v>535</v>
      </c>
      <c r="D270" s="25" t="s">
        <v>536</v>
      </c>
      <c r="E270" s="25" t="s">
        <v>7</v>
      </c>
      <c r="F270" s="25">
        <v>57811</v>
      </c>
      <c r="G270" s="25">
        <f>COUNTIF([1]deals_closed!D:D,B270)</f>
        <v>14</v>
      </c>
      <c r="H270" s="26">
        <f>SUMIF([1]deals_closed!D:D,B270,[1]deals_closed!C:C)</f>
        <v>414266</v>
      </c>
      <c r="I270" s="26">
        <f>VLOOKUP(E270,'[1]2018_commission_structure-Start'!$A$22:$I$24,9,FALSE)</f>
        <v>500000</v>
      </c>
      <c r="J270" s="26">
        <f t="shared" si="41"/>
        <v>625000</v>
      </c>
      <c r="K270" s="26">
        <f t="shared" si="42"/>
        <v>750000</v>
      </c>
      <c r="L270" s="26">
        <f t="shared" si="43"/>
        <v>1000000</v>
      </c>
      <c r="M270" s="27">
        <f t="shared" si="44"/>
        <v>0.82853200000000005</v>
      </c>
      <c r="N270" s="25" t="str">
        <f t="shared" si="45"/>
        <v>0-100%</v>
      </c>
      <c r="O270" s="28">
        <f>MIN(H270,I270)*INDEX('[1]2018_commission_structure-Start'!$A$21:$I$24,MATCH($E270,'[1]2018_commission_structure-Start'!$A$21:$A$24,0),MATCH(O$1,'[1]2018_commission_structure-Start'!$A$21:$I$21,0))</f>
        <v>41426.600000000006</v>
      </c>
      <c r="P270" s="26">
        <f>IF(H270&gt;I270,MIN(H270-I270,J270-I270)*INDEX('[1]2018_commission_structure-Start'!$A$21:$I$24,MATCH($E270,'[1]2018_commission_structure-Start'!$A$21:$A$24,0), MATCH(P$1,'[1]2018_commission_structure-Start'!$A$21:$I$21,0)),0)</f>
        <v>0</v>
      </c>
      <c r="Q270" s="26">
        <f>IF($H270&gt;J270,MIN($H270-J270,K270-J270)*INDEX('[1]2018_commission_structure-Start'!$A$21:$I$24,MATCH($E270,'[1]2018_commission_structure-Start'!$A$21:$A$24,0), MATCH(Q$1,'[1]2018_commission_structure-Start'!$A$21:$I$21,0)),0)</f>
        <v>0</v>
      </c>
      <c r="R270" s="26">
        <f>IF($H270&gt;K270,MIN($H270-K270,L270-K270)*INDEX('[1]2018_commission_structure-Start'!$A$21:$I$24,MATCH($E270,'[1]2018_commission_structure-Start'!$A$21:$A$24,0), MATCH(R$1,'[1]2018_commission_structure-Start'!$A$21:$I$21,0)),0)</f>
        <v>0</v>
      </c>
      <c r="S270" s="26">
        <f>IF(H270&gt;L270,(H270-L270)*INDEX('[1]2018_commission_structure-Start'!$A$21:$I$24,MATCH($E270,'[1]2018_commission_structure-Start'!$A$21:$A$24,0),MATCH(S$1,'[1]2018_commission_structure-Start'!$A$21:$I$21,0)),0)</f>
        <v>0</v>
      </c>
      <c r="T270" s="28">
        <f t="shared" si="46"/>
        <v>41426.600000000006</v>
      </c>
      <c r="U270" s="28">
        <f t="shared" si="47"/>
        <v>99237.6</v>
      </c>
      <c r="V270" s="28">
        <f>MIN(H270,I270)*INDEX('[1]2018_commission_structure-Start'!$A$15:$J$18,MATCH($E270,'[1]2018_commission_structure-Start'!$A$15:$A$18,0),MATCH(V$1,'[1]2018_commission_structure-Start'!$A$15:$J$15,0))</f>
        <v>49711.92</v>
      </c>
      <c r="W270" s="26">
        <f>IF($H270&gt;I270,MIN($H270-I270,J270-I270)*INDEX('[1]2018_commission_structure-Start'!$A$15:$J$18,MATCH($E270,'[1]2018_commission_structure-Start'!$A$15:$A$18,0),MATCH(W$1,'[1]2018_commission_structure-Start'!$A$15:$J$15,0)),0)</f>
        <v>0</v>
      </c>
      <c r="X270" s="26">
        <f>IF($H270&gt;J270,MIN($H270-J270,K270-J270)*INDEX('[1]2018_commission_structure-Start'!$A$15:$J$18,MATCH($E270,'[1]2018_commission_structure-Start'!$A$15:$A$18,0),MATCH(X$1,'[1]2018_commission_structure-Start'!$A$15:$J$15,0)),0)</f>
        <v>0</v>
      </c>
      <c r="Y270" s="26">
        <f>IF($H270&gt;K270,MIN($H270-K270,L270-K270)*INDEX('[1]2018_commission_structure-Start'!$A$15:$J$18,MATCH($E270,'[1]2018_commission_structure-Start'!$A$15:$A$18,0),MATCH(Y$1,'[1]2018_commission_structure-Start'!$A$15:$J$15,0)),0)</f>
        <v>0</v>
      </c>
      <c r="Z270" s="26">
        <f>IF(H270&gt;L270,(H270-L270)*INDEX('[1]2018_commission_structure-Start'!$A$21:$I$24,MATCH($E270,'[1]2018_commission_structure-Start'!$A$21:$A$24,0),MATCH(Z$1,'[1]2018_commission_structure-Start'!$A$21:$I$21,0)),0)</f>
        <v>0</v>
      </c>
      <c r="AA270" s="28">
        <f t="shared" si="48"/>
        <v>49711.92</v>
      </c>
      <c r="AB270" s="28">
        <f t="shared" si="49"/>
        <v>107522.92</v>
      </c>
    </row>
    <row r="271" spans="1:28" x14ac:dyDescent="0.2">
      <c r="A271" s="25" t="str">
        <f t="shared" si="40"/>
        <v>Stinky Eddoes</v>
      </c>
      <c r="B271" s="25">
        <v>7467563949</v>
      </c>
      <c r="C271" s="25" t="s">
        <v>537</v>
      </c>
      <c r="D271" s="25" t="s">
        <v>538</v>
      </c>
      <c r="E271" s="25" t="s">
        <v>7</v>
      </c>
      <c r="F271" s="25">
        <v>50682</v>
      </c>
      <c r="G271" s="25">
        <f>COUNTIF([1]deals_closed!D:D,B271)</f>
        <v>19</v>
      </c>
      <c r="H271" s="26">
        <f>SUMIF([1]deals_closed!D:D,B271,[1]deals_closed!C:C)</f>
        <v>644436</v>
      </c>
      <c r="I271" s="26">
        <f>VLOOKUP(E271,'[1]2018_commission_structure-Start'!$A$22:$I$24,9,FALSE)</f>
        <v>500000</v>
      </c>
      <c r="J271" s="26">
        <f t="shared" si="41"/>
        <v>625000</v>
      </c>
      <c r="K271" s="26">
        <f t="shared" si="42"/>
        <v>750000</v>
      </c>
      <c r="L271" s="26">
        <f t="shared" si="43"/>
        <v>1000000</v>
      </c>
      <c r="M271" s="27">
        <f t="shared" si="44"/>
        <v>1.288872</v>
      </c>
      <c r="N271" s="25" t="str">
        <f t="shared" si="45"/>
        <v>125-150%</v>
      </c>
      <c r="O271" s="28">
        <f>MIN(H271,I271)*INDEX('[1]2018_commission_structure-Start'!$A$21:$I$24,MATCH($E271,'[1]2018_commission_structure-Start'!$A$21:$A$24,0),MATCH(O$1,'[1]2018_commission_structure-Start'!$A$21:$I$21,0))</f>
        <v>50000</v>
      </c>
      <c r="P271" s="26">
        <f>IF(H271&gt;I271,MIN(H271-I271,J271-I271)*INDEX('[1]2018_commission_structure-Start'!$A$21:$I$24,MATCH($E271,'[1]2018_commission_structure-Start'!$A$21:$A$24,0), MATCH(P$1,'[1]2018_commission_structure-Start'!$A$21:$I$21,0)),0)</f>
        <v>18750</v>
      </c>
      <c r="Q271" s="26">
        <f>IF($H271&gt;J271,MIN($H271-J271,K271-J271)*INDEX('[1]2018_commission_structure-Start'!$A$21:$I$24,MATCH($E271,'[1]2018_commission_structure-Start'!$A$21:$A$24,0), MATCH(Q$1,'[1]2018_commission_structure-Start'!$A$21:$I$21,0)),0)</f>
        <v>3498.48</v>
      </c>
      <c r="R271" s="26">
        <f>IF($H271&gt;K271,MIN($H271-K271,L271-K271)*INDEX('[1]2018_commission_structure-Start'!$A$21:$I$24,MATCH($E271,'[1]2018_commission_structure-Start'!$A$21:$A$24,0), MATCH(R$1,'[1]2018_commission_structure-Start'!$A$21:$I$21,0)),0)</f>
        <v>0</v>
      </c>
      <c r="S271" s="26">
        <f>IF(H271&gt;L271,(H271-L271)*INDEX('[1]2018_commission_structure-Start'!$A$21:$I$24,MATCH($E271,'[1]2018_commission_structure-Start'!$A$21:$A$24,0),MATCH(S$1,'[1]2018_commission_structure-Start'!$A$21:$I$21,0)),0)</f>
        <v>0</v>
      </c>
      <c r="T271" s="28">
        <f t="shared" si="46"/>
        <v>72248.479999999996</v>
      </c>
      <c r="U271" s="28">
        <f t="shared" si="47"/>
        <v>122930.48</v>
      </c>
      <c r="V271" s="28">
        <f>MIN(H271,I271)*INDEX('[1]2018_commission_structure-Start'!$A$15:$J$18,MATCH($E271,'[1]2018_commission_structure-Start'!$A$15:$A$18,0),MATCH(V$1,'[1]2018_commission_structure-Start'!$A$15:$J$15,0))</f>
        <v>60000</v>
      </c>
      <c r="W271" s="26">
        <f>IF($H271&gt;I271,MIN($H271-I271,J271-I271)*INDEX('[1]2018_commission_structure-Start'!$A$15:$J$18,MATCH($E271,'[1]2018_commission_structure-Start'!$A$15:$A$18,0),MATCH(W$1,'[1]2018_commission_structure-Start'!$A$15:$J$15,0)),0)</f>
        <v>21250</v>
      </c>
      <c r="X271" s="26">
        <f>IF($H271&gt;J271,MIN($H271-J271,K271-J271)*INDEX('[1]2018_commission_structure-Start'!$A$15:$J$18,MATCH($E271,'[1]2018_commission_structure-Start'!$A$15:$A$18,0),MATCH(X$1,'[1]2018_commission_structure-Start'!$A$15:$J$15,0)),0)</f>
        <v>3887.2000000000003</v>
      </c>
      <c r="Y271" s="26">
        <f>IF($H271&gt;K271,MIN($H271-K271,L271-K271)*INDEX('[1]2018_commission_structure-Start'!$A$15:$J$18,MATCH($E271,'[1]2018_commission_structure-Start'!$A$15:$A$18,0),MATCH(Y$1,'[1]2018_commission_structure-Start'!$A$15:$J$15,0)),0)</f>
        <v>0</v>
      </c>
      <c r="Z271" s="26">
        <f>IF(H271&gt;L271,(H271-L271)*INDEX('[1]2018_commission_structure-Start'!$A$21:$I$24,MATCH($E271,'[1]2018_commission_structure-Start'!$A$21:$A$24,0),MATCH(Z$1,'[1]2018_commission_structure-Start'!$A$21:$I$21,0)),0)</f>
        <v>0</v>
      </c>
      <c r="AA271" s="28">
        <f t="shared" si="48"/>
        <v>85137.2</v>
      </c>
      <c r="AB271" s="28">
        <f t="shared" si="49"/>
        <v>135819.20000000001</v>
      </c>
    </row>
    <row r="272" spans="1:28" x14ac:dyDescent="0.2">
      <c r="A272" s="25" t="str">
        <f t="shared" si="40"/>
        <v>Umeko Wilshaw</v>
      </c>
      <c r="B272" s="25">
        <v>2352201101</v>
      </c>
      <c r="C272" s="25" t="s">
        <v>539</v>
      </c>
      <c r="D272" s="25" t="s">
        <v>540</v>
      </c>
      <c r="E272" s="25" t="s">
        <v>7</v>
      </c>
      <c r="F272" s="25">
        <v>56725</v>
      </c>
      <c r="G272" s="25">
        <f>COUNTIF([1]deals_closed!D:D,B272)</f>
        <v>20</v>
      </c>
      <c r="H272" s="26">
        <f>SUMIF([1]deals_closed!D:D,B272,[1]deals_closed!C:C)</f>
        <v>689888</v>
      </c>
      <c r="I272" s="26">
        <f>VLOOKUP(E272,'[1]2018_commission_structure-Start'!$A$22:$I$24,9,FALSE)</f>
        <v>500000</v>
      </c>
      <c r="J272" s="26">
        <f t="shared" si="41"/>
        <v>625000</v>
      </c>
      <c r="K272" s="26">
        <f t="shared" si="42"/>
        <v>750000</v>
      </c>
      <c r="L272" s="26">
        <f t="shared" si="43"/>
        <v>1000000</v>
      </c>
      <c r="M272" s="27">
        <f t="shared" si="44"/>
        <v>1.3797759999999999</v>
      </c>
      <c r="N272" s="25" t="str">
        <f t="shared" si="45"/>
        <v>125-150%</v>
      </c>
      <c r="O272" s="28">
        <f>MIN(H272,I272)*INDEX('[1]2018_commission_structure-Start'!$A$21:$I$24,MATCH($E272,'[1]2018_commission_structure-Start'!$A$21:$A$24,0),MATCH(O$1,'[1]2018_commission_structure-Start'!$A$21:$I$21,0))</f>
        <v>50000</v>
      </c>
      <c r="P272" s="26">
        <f>IF(H272&gt;I272,MIN(H272-I272,J272-I272)*INDEX('[1]2018_commission_structure-Start'!$A$21:$I$24,MATCH($E272,'[1]2018_commission_structure-Start'!$A$21:$A$24,0), MATCH(P$1,'[1]2018_commission_structure-Start'!$A$21:$I$21,0)),0)</f>
        <v>18750</v>
      </c>
      <c r="Q272" s="26">
        <f>IF($H272&gt;J272,MIN($H272-J272,K272-J272)*INDEX('[1]2018_commission_structure-Start'!$A$21:$I$24,MATCH($E272,'[1]2018_commission_structure-Start'!$A$21:$A$24,0), MATCH(Q$1,'[1]2018_commission_structure-Start'!$A$21:$I$21,0)),0)</f>
        <v>11679.84</v>
      </c>
      <c r="R272" s="26">
        <f>IF($H272&gt;K272,MIN($H272-K272,L272-K272)*INDEX('[1]2018_commission_structure-Start'!$A$21:$I$24,MATCH($E272,'[1]2018_commission_structure-Start'!$A$21:$A$24,0), MATCH(R$1,'[1]2018_commission_structure-Start'!$A$21:$I$21,0)),0)</f>
        <v>0</v>
      </c>
      <c r="S272" s="26">
        <f>IF(H272&gt;L272,(H272-L272)*INDEX('[1]2018_commission_structure-Start'!$A$21:$I$24,MATCH($E272,'[1]2018_commission_structure-Start'!$A$21:$A$24,0),MATCH(S$1,'[1]2018_commission_structure-Start'!$A$21:$I$21,0)),0)</f>
        <v>0</v>
      </c>
      <c r="T272" s="28">
        <f t="shared" si="46"/>
        <v>80429.84</v>
      </c>
      <c r="U272" s="28">
        <f t="shared" si="47"/>
        <v>137154.84</v>
      </c>
      <c r="V272" s="28">
        <f>MIN(H272,I272)*INDEX('[1]2018_commission_structure-Start'!$A$15:$J$18,MATCH($E272,'[1]2018_commission_structure-Start'!$A$15:$A$18,0),MATCH(V$1,'[1]2018_commission_structure-Start'!$A$15:$J$15,0))</f>
        <v>60000</v>
      </c>
      <c r="W272" s="26">
        <f>IF($H272&gt;I272,MIN($H272-I272,J272-I272)*INDEX('[1]2018_commission_structure-Start'!$A$15:$J$18,MATCH($E272,'[1]2018_commission_structure-Start'!$A$15:$A$18,0),MATCH(W$1,'[1]2018_commission_structure-Start'!$A$15:$J$15,0)),0)</f>
        <v>21250</v>
      </c>
      <c r="X272" s="26">
        <f>IF($H272&gt;J272,MIN($H272-J272,K272-J272)*INDEX('[1]2018_commission_structure-Start'!$A$15:$J$18,MATCH($E272,'[1]2018_commission_structure-Start'!$A$15:$A$18,0),MATCH(X$1,'[1]2018_commission_structure-Start'!$A$15:$J$15,0)),0)</f>
        <v>12977.6</v>
      </c>
      <c r="Y272" s="26">
        <f>IF($H272&gt;K272,MIN($H272-K272,L272-K272)*INDEX('[1]2018_commission_structure-Start'!$A$15:$J$18,MATCH($E272,'[1]2018_commission_structure-Start'!$A$15:$A$18,0),MATCH(Y$1,'[1]2018_commission_structure-Start'!$A$15:$J$15,0)),0)</f>
        <v>0</v>
      </c>
      <c r="Z272" s="26">
        <f>IF(H272&gt;L272,(H272-L272)*INDEX('[1]2018_commission_structure-Start'!$A$21:$I$24,MATCH($E272,'[1]2018_commission_structure-Start'!$A$21:$A$24,0),MATCH(Z$1,'[1]2018_commission_structure-Start'!$A$21:$I$21,0)),0)</f>
        <v>0</v>
      </c>
      <c r="AA272" s="28">
        <f t="shared" si="48"/>
        <v>94227.6</v>
      </c>
      <c r="AB272" s="28">
        <f t="shared" si="49"/>
        <v>150952.6</v>
      </c>
    </row>
    <row r="273" spans="1:28" x14ac:dyDescent="0.2">
      <c r="A273" s="25" t="str">
        <f t="shared" si="40"/>
        <v>Loralyn Scarffe</v>
      </c>
      <c r="B273" s="25">
        <v>8519669638</v>
      </c>
      <c r="C273" s="25" t="s">
        <v>541</v>
      </c>
      <c r="D273" s="25" t="s">
        <v>542</v>
      </c>
      <c r="E273" s="25" t="s">
        <v>29</v>
      </c>
      <c r="F273" s="25">
        <v>65035</v>
      </c>
      <c r="G273" s="25">
        <f>COUNTIF([1]deals_closed!D:D,B273)</f>
        <v>30</v>
      </c>
      <c r="H273" s="26">
        <f>SUMIF([1]deals_closed!D:D,B273,[1]deals_closed!C:C)</f>
        <v>892426</v>
      </c>
      <c r="I273" s="26">
        <f>VLOOKUP(E273,'[1]2018_commission_structure-Start'!$A$22:$I$24,9,FALSE)</f>
        <v>600000</v>
      </c>
      <c r="J273" s="26">
        <f t="shared" si="41"/>
        <v>750000</v>
      </c>
      <c r="K273" s="26">
        <f t="shared" si="42"/>
        <v>900000</v>
      </c>
      <c r="L273" s="26">
        <f t="shared" si="43"/>
        <v>1200000</v>
      </c>
      <c r="M273" s="27">
        <f t="shared" si="44"/>
        <v>1.4873766666666666</v>
      </c>
      <c r="N273" s="25" t="str">
        <f t="shared" si="45"/>
        <v>125-150%</v>
      </c>
      <c r="O273" s="28">
        <f>MIN(H273,I273)*INDEX('[1]2018_commission_structure-Start'!$A$21:$I$24,MATCH($E273,'[1]2018_commission_structure-Start'!$A$21:$A$24,0),MATCH(O$1,'[1]2018_commission_structure-Start'!$A$21:$I$21,0))</f>
        <v>78000</v>
      </c>
      <c r="P273" s="26">
        <f>IF(H273&gt;I273,MIN(H273-I273,J273-I273)*INDEX('[1]2018_commission_structure-Start'!$A$21:$I$24,MATCH($E273,'[1]2018_commission_structure-Start'!$A$21:$A$24,0), MATCH(P$1,'[1]2018_commission_structure-Start'!$A$21:$I$21,0)),0)</f>
        <v>25500.000000000004</v>
      </c>
      <c r="Q273" s="26">
        <f>IF($H273&gt;J273,MIN($H273-J273,K273-J273)*INDEX('[1]2018_commission_structure-Start'!$A$21:$I$24,MATCH($E273,'[1]2018_commission_structure-Start'!$A$21:$A$24,0), MATCH(Q$1,'[1]2018_commission_structure-Start'!$A$21:$I$21,0)),0)</f>
        <v>29909.46</v>
      </c>
      <c r="R273" s="26">
        <f>IF($H273&gt;K273,MIN($H273-K273,L273-K273)*INDEX('[1]2018_commission_structure-Start'!$A$21:$I$24,MATCH($E273,'[1]2018_commission_structure-Start'!$A$21:$A$24,0), MATCH(R$1,'[1]2018_commission_structure-Start'!$A$21:$I$21,0)),0)</f>
        <v>0</v>
      </c>
      <c r="S273" s="26">
        <f>IF(H273&gt;L273,(H273-L273)*INDEX('[1]2018_commission_structure-Start'!$A$21:$I$24,MATCH($E273,'[1]2018_commission_structure-Start'!$A$21:$A$24,0),MATCH(S$1,'[1]2018_commission_structure-Start'!$A$21:$I$21,0)),0)</f>
        <v>0</v>
      </c>
      <c r="T273" s="28">
        <f t="shared" si="46"/>
        <v>133409.46</v>
      </c>
      <c r="U273" s="28">
        <f t="shared" si="47"/>
        <v>198444.46</v>
      </c>
      <c r="V273" s="28">
        <f>MIN(H273,I273)*INDEX('[1]2018_commission_structure-Start'!$A$15:$J$18,MATCH($E273,'[1]2018_commission_structure-Start'!$A$15:$A$18,0),MATCH(V$1,'[1]2018_commission_structure-Start'!$A$15:$J$15,0))</f>
        <v>90000</v>
      </c>
      <c r="W273" s="26">
        <f>IF($H273&gt;I273,MIN($H273-I273,J273-I273)*INDEX('[1]2018_commission_structure-Start'!$A$15:$J$18,MATCH($E273,'[1]2018_commission_structure-Start'!$A$15:$A$18,0),MATCH(W$1,'[1]2018_commission_structure-Start'!$A$15:$J$15,0)),0)</f>
        <v>27000</v>
      </c>
      <c r="X273" s="26">
        <f>IF($H273&gt;J273,MIN($H273-J273,K273-J273)*INDEX('[1]2018_commission_structure-Start'!$A$15:$J$18,MATCH($E273,'[1]2018_commission_structure-Start'!$A$15:$A$18,0),MATCH(X$1,'[1]2018_commission_structure-Start'!$A$15:$J$15,0)),0)</f>
        <v>35606.5</v>
      </c>
      <c r="Y273" s="26">
        <f>IF($H273&gt;K273,MIN($H273-K273,L273-K273)*INDEX('[1]2018_commission_structure-Start'!$A$15:$J$18,MATCH($E273,'[1]2018_commission_structure-Start'!$A$15:$A$18,0),MATCH(Y$1,'[1]2018_commission_structure-Start'!$A$15:$J$15,0)),0)</f>
        <v>0</v>
      </c>
      <c r="Z273" s="26">
        <f>IF(H273&gt;L273,(H273-L273)*INDEX('[1]2018_commission_structure-Start'!$A$21:$I$24,MATCH($E273,'[1]2018_commission_structure-Start'!$A$21:$A$24,0),MATCH(Z$1,'[1]2018_commission_structure-Start'!$A$21:$I$21,0)),0)</f>
        <v>0</v>
      </c>
      <c r="AA273" s="28">
        <f t="shared" si="48"/>
        <v>152606.5</v>
      </c>
      <c r="AB273" s="28">
        <f t="shared" si="49"/>
        <v>217641.5</v>
      </c>
    </row>
    <row r="274" spans="1:28" x14ac:dyDescent="0.2">
      <c r="A274" s="25" t="str">
        <f t="shared" si="40"/>
        <v>Nikolai De Castri</v>
      </c>
      <c r="B274" s="25">
        <v>1541082834</v>
      </c>
      <c r="C274" s="25" t="s">
        <v>543</v>
      </c>
      <c r="D274" s="25" t="s">
        <v>544</v>
      </c>
      <c r="E274" s="25" t="s">
        <v>29</v>
      </c>
      <c r="F274" s="25">
        <v>61060</v>
      </c>
      <c r="G274" s="25">
        <f>COUNTIF([1]deals_closed!D:D,B274)</f>
        <v>19</v>
      </c>
      <c r="H274" s="26">
        <f>SUMIF([1]deals_closed!D:D,B274,[1]deals_closed!C:C)</f>
        <v>601444</v>
      </c>
      <c r="I274" s="26">
        <f>VLOOKUP(E274,'[1]2018_commission_structure-Start'!$A$22:$I$24,9,FALSE)</f>
        <v>600000</v>
      </c>
      <c r="J274" s="26">
        <f t="shared" si="41"/>
        <v>750000</v>
      </c>
      <c r="K274" s="26">
        <f t="shared" si="42"/>
        <v>900000</v>
      </c>
      <c r="L274" s="26">
        <f t="shared" si="43"/>
        <v>1200000</v>
      </c>
      <c r="M274" s="27">
        <f t="shared" si="44"/>
        <v>1.0024066666666667</v>
      </c>
      <c r="N274" s="25" t="str">
        <f t="shared" si="45"/>
        <v>100-125%</v>
      </c>
      <c r="O274" s="28">
        <f>MIN(H274,I274)*INDEX('[1]2018_commission_structure-Start'!$A$21:$I$24,MATCH($E274,'[1]2018_commission_structure-Start'!$A$21:$A$24,0),MATCH(O$1,'[1]2018_commission_structure-Start'!$A$21:$I$21,0))</f>
        <v>78000</v>
      </c>
      <c r="P274" s="26">
        <f>IF(H274&gt;I274,MIN(H274-I274,J274-I274)*INDEX('[1]2018_commission_structure-Start'!$A$21:$I$24,MATCH($E274,'[1]2018_commission_structure-Start'!$A$21:$A$24,0), MATCH(P$1,'[1]2018_commission_structure-Start'!$A$21:$I$21,0)),0)</f>
        <v>245.48000000000002</v>
      </c>
      <c r="Q274" s="26">
        <f>IF($H274&gt;J274,MIN($H274-J274,K274-J274)*INDEX('[1]2018_commission_structure-Start'!$A$21:$I$24,MATCH($E274,'[1]2018_commission_structure-Start'!$A$21:$A$24,0), MATCH(Q$1,'[1]2018_commission_structure-Start'!$A$21:$I$21,0)),0)</f>
        <v>0</v>
      </c>
      <c r="R274" s="26">
        <f>IF($H274&gt;K274,MIN($H274-K274,L274-K274)*INDEX('[1]2018_commission_structure-Start'!$A$21:$I$24,MATCH($E274,'[1]2018_commission_structure-Start'!$A$21:$A$24,0), MATCH(R$1,'[1]2018_commission_structure-Start'!$A$21:$I$21,0)),0)</f>
        <v>0</v>
      </c>
      <c r="S274" s="26">
        <f>IF(H274&gt;L274,(H274-L274)*INDEX('[1]2018_commission_structure-Start'!$A$21:$I$24,MATCH($E274,'[1]2018_commission_structure-Start'!$A$21:$A$24,0),MATCH(S$1,'[1]2018_commission_structure-Start'!$A$21:$I$21,0)),0)</f>
        <v>0</v>
      </c>
      <c r="T274" s="28">
        <f t="shared" si="46"/>
        <v>78245.48</v>
      </c>
      <c r="U274" s="28">
        <f t="shared" si="47"/>
        <v>139305.47999999998</v>
      </c>
      <c r="V274" s="28">
        <f>MIN(H274,I274)*INDEX('[1]2018_commission_structure-Start'!$A$15:$J$18,MATCH($E274,'[1]2018_commission_structure-Start'!$A$15:$A$18,0),MATCH(V$1,'[1]2018_commission_structure-Start'!$A$15:$J$15,0))</f>
        <v>90000</v>
      </c>
      <c r="W274" s="26">
        <f>IF($H274&gt;I274,MIN($H274-I274,J274-I274)*INDEX('[1]2018_commission_structure-Start'!$A$15:$J$18,MATCH($E274,'[1]2018_commission_structure-Start'!$A$15:$A$18,0),MATCH(W$1,'[1]2018_commission_structure-Start'!$A$15:$J$15,0)),0)</f>
        <v>259.92</v>
      </c>
      <c r="X274" s="26">
        <f>IF($H274&gt;J274,MIN($H274-J274,K274-J274)*INDEX('[1]2018_commission_structure-Start'!$A$15:$J$18,MATCH($E274,'[1]2018_commission_structure-Start'!$A$15:$A$18,0),MATCH(X$1,'[1]2018_commission_structure-Start'!$A$15:$J$15,0)),0)</f>
        <v>0</v>
      </c>
      <c r="Y274" s="26">
        <f>IF($H274&gt;K274,MIN($H274-K274,L274-K274)*INDEX('[1]2018_commission_structure-Start'!$A$15:$J$18,MATCH($E274,'[1]2018_commission_structure-Start'!$A$15:$A$18,0),MATCH(Y$1,'[1]2018_commission_structure-Start'!$A$15:$J$15,0)),0)</f>
        <v>0</v>
      </c>
      <c r="Z274" s="26">
        <f>IF(H274&gt;L274,(H274-L274)*INDEX('[1]2018_commission_structure-Start'!$A$21:$I$24,MATCH($E274,'[1]2018_commission_structure-Start'!$A$21:$A$24,0),MATCH(Z$1,'[1]2018_commission_structure-Start'!$A$21:$I$21,0)),0)</f>
        <v>0</v>
      </c>
      <c r="AA274" s="28">
        <f t="shared" si="48"/>
        <v>90259.92</v>
      </c>
      <c r="AB274" s="28">
        <f t="shared" si="49"/>
        <v>151319.91999999998</v>
      </c>
    </row>
    <row r="275" spans="1:28" x14ac:dyDescent="0.2">
      <c r="A275" s="25" t="str">
        <f t="shared" si="40"/>
        <v>Bernardina Fisbey</v>
      </c>
      <c r="B275" s="25">
        <v>4359854056</v>
      </c>
      <c r="C275" s="25" t="s">
        <v>545</v>
      </c>
      <c r="D275" s="25" t="s">
        <v>546</v>
      </c>
      <c r="E275" s="25" t="s">
        <v>29</v>
      </c>
      <c r="F275" s="25">
        <v>77185</v>
      </c>
      <c r="G275" s="25">
        <f>COUNTIF([1]deals_closed!D:D,B275)</f>
        <v>33</v>
      </c>
      <c r="H275" s="26">
        <f>SUMIF([1]deals_closed!D:D,B275,[1]deals_closed!C:C)</f>
        <v>1259829</v>
      </c>
      <c r="I275" s="26">
        <f>VLOOKUP(E275,'[1]2018_commission_structure-Start'!$A$22:$I$24,9,FALSE)</f>
        <v>600000</v>
      </c>
      <c r="J275" s="26">
        <f t="shared" si="41"/>
        <v>750000</v>
      </c>
      <c r="K275" s="26">
        <f t="shared" si="42"/>
        <v>900000</v>
      </c>
      <c r="L275" s="26">
        <f t="shared" si="43"/>
        <v>1200000</v>
      </c>
      <c r="M275" s="27">
        <f t="shared" si="44"/>
        <v>2.0997150000000002</v>
      </c>
      <c r="N275" s="25" t="str">
        <f t="shared" si="45"/>
        <v>&gt;200%</v>
      </c>
      <c r="O275" s="28">
        <f>MIN(H275,I275)*INDEX('[1]2018_commission_structure-Start'!$A$21:$I$24,MATCH($E275,'[1]2018_commission_structure-Start'!$A$21:$A$24,0),MATCH(O$1,'[1]2018_commission_structure-Start'!$A$21:$I$21,0))</f>
        <v>78000</v>
      </c>
      <c r="P275" s="26">
        <f>IF(H275&gt;I275,MIN(H275-I275,J275-I275)*INDEX('[1]2018_commission_structure-Start'!$A$21:$I$24,MATCH($E275,'[1]2018_commission_structure-Start'!$A$21:$A$24,0), MATCH(P$1,'[1]2018_commission_structure-Start'!$A$21:$I$21,0)),0)</f>
        <v>25500.000000000004</v>
      </c>
      <c r="Q275" s="26">
        <f>IF($H275&gt;J275,MIN($H275-J275,K275-J275)*INDEX('[1]2018_commission_structure-Start'!$A$21:$I$24,MATCH($E275,'[1]2018_commission_structure-Start'!$A$21:$A$24,0), MATCH(Q$1,'[1]2018_commission_structure-Start'!$A$21:$I$21,0)),0)</f>
        <v>31500</v>
      </c>
      <c r="R275" s="26">
        <f>IF($H275&gt;K275,MIN($H275-K275,L275-K275)*INDEX('[1]2018_commission_structure-Start'!$A$21:$I$24,MATCH($E275,'[1]2018_commission_structure-Start'!$A$21:$A$24,0), MATCH(R$1,'[1]2018_commission_structure-Start'!$A$21:$I$21,0)),0)</f>
        <v>78000</v>
      </c>
      <c r="S275" s="26">
        <f>IF(H275&gt;L275,(H275-L275)*INDEX('[1]2018_commission_structure-Start'!$A$21:$I$24,MATCH($E275,'[1]2018_commission_structure-Start'!$A$21:$A$24,0),MATCH(S$1,'[1]2018_commission_structure-Start'!$A$21:$I$21,0)),0)</f>
        <v>7777.77</v>
      </c>
      <c r="T275" s="28">
        <f t="shared" si="46"/>
        <v>220777.77</v>
      </c>
      <c r="U275" s="28">
        <f t="shared" si="47"/>
        <v>297962.77</v>
      </c>
      <c r="V275" s="28">
        <f>MIN(H275,I275)*INDEX('[1]2018_commission_structure-Start'!$A$15:$J$18,MATCH($E275,'[1]2018_commission_structure-Start'!$A$15:$A$18,0),MATCH(V$1,'[1]2018_commission_structure-Start'!$A$15:$J$15,0))</f>
        <v>90000</v>
      </c>
      <c r="W275" s="26">
        <f>IF($H275&gt;I275,MIN($H275-I275,J275-I275)*INDEX('[1]2018_commission_structure-Start'!$A$15:$J$18,MATCH($E275,'[1]2018_commission_structure-Start'!$A$15:$A$18,0),MATCH(W$1,'[1]2018_commission_structure-Start'!$A$15:$J$15,0)),0)</f>
        <v>27000</v>
      </c>
      <c r="X275" s="26">
        <f>IF($H275&gt;J275,MIN($H275-J275,K275-J275)*INDEX('[1]2018_commission_structure-Start'!$A$15:$J$18,MATCH($E275,'[1]2018_commission_structure-Start'!$A$15:$A$18,0),MATCH(X$1,'[1]2018_commission_structure-Start'!$A$15:$J$15,0)),0)</f>
        <v>37500</v>
      </c>
      <c r="Y275" s="26">
        <f>IF($H275&gt;K275,MIN($H275-K275,L275-K275)*INDEX('[1]2018_commission_structure-Start'!$A$15:$J$18,MATCH($E275,'[1]2018_commission_structure-Start'!$A$15:$A$18,0),MATCH(Y$1,'[1]2018_commission_structure-Start'!$A$15:$J$15,0)),0)</f>
        <v>90000</v>
      </c>
      <c r="Z275" s="26">
        <f>IF(H275&gt;L275,(H275-L275)*INDEX('[1]2018_commission_structure-Start'!$A$21:$I$24,MATCH($E275,'[1]2018_commission_structure-Start'!$A$21:$A$24,0),MATCH(Z$1,'[1]2018_commission_structure-Start'!$A$21:$I$21,0)),0)</f>
        <v>7777.77</v>
      </c>
      <c r="AA275" s="28">
        <f t="shared" si="48"/>
        <v>252277.77</v>
      </c>
      <c r="AB275" s="28">
        <f t="shared" si="49"/>
        <v>329462.77</v>
      </c>
    </row>
    <row r="276" spans="1:28" x14ac:dyDescent="0.2">
      <c r="A276" s="25" t="str">
        <f t="shared" si="40"/>
        <v>Malissia Try</v>
      </c>
      <c r="B276" s="25">
        <v>5990182805</v>
      </c>
      <c r="C276" s="25" t="s">
        <v>547</v>
      </c>
      <c r="D276" s="25" t="s">
        <v>548</v>
      </c>
      <c r="E276" s="25" t="s">
        <v>29</v>
      </c>
      <c r="F276" s="25">
        <v>71661</v>
      </c>
      <c r="G276" s="25">
        <f>COUNTIF([1]deals_closed!D:D,B276)</f>
        <v>13</v>
      </c>
      <c r="H276" s="26">
        <f>SUMIF([1]deals_closed!D:D,B276,[1]deals_closed!C:C)</f>
        <v>462339</v>
      </c>
      <c r="I276" s="26">
        <f>VLOOKUP(E276,'[1]2018_commission_structure-Start'!$A$22:$I$24,9,FALSE)</f>
        <v>600000</v>
      </c>
      <c r="J276" s="26">
        <f t="shared" si="41"/>
        <v>750000</v>
      </c>
      <c r="K276" s="26">
        <f t="shared" si="42"/>
        <v>900000</v>
      </c>
      <c r="L276" s="26">
        <f t="shared" si="43"/>
        <v>1200000</v>
      </c>
      <c r="M276" s="27">
        <f t="shared" si="44"/>
        <v>0.77056500000000006</v>
      </c>
      <c r="N276" s="25" t="str">
        <f t="shared" si="45"/>
        <v>0-100%</v>
      </c>
      <c r="O276" s="28">
        <f>MIN(H276,I276)*INDEX('[1]2018_commission_structure-Start'!$A$21:$I$24,MATCH($E276,'[1]2018_commission_structure-Start'!$A$21:$A$24,0),MATCH(O$1,'[1]2018_commission_structure-Start'!$A$21:$I$21,0))</f>
        <v>60104.07</v>
      </c>
      <c r="P276" s="26">
        <f>IF(H276&gt;I276,MIN(H276-I276,J276-I276)*INDEX('[1]2018_commission_structure-Start'!$A$21:$I$24,MATCH($E276,'[1]2018_commission_structure-Start'!$A$21:$A$24,0), MATCH(P$1,'[1]2018_commission_structure-Start'!$A$21:$I$21,0)),0)</f>
        <v>0</v>
      </c>
      <c r="Q276" s="26">
        <f>IF($H276&gt;J276,MIN($H276-J276,K276-J276)*INDEX('[1]2018_commission_structure-Start'!$A$21:$I$24,MATCH($E276,'[1]2018_commission_structure-Start'!$A$21:$A$24,0), MATCH(Q$1,'[1]2018_commission_structure-Start'!$A$21:$I$21,0)),0)</f>
        <v>0</v>
      </c>
      <c r="R276" s="26">
        <f>IF($H276&gt;K276,MIN($H276-K276,L276-K276)*INDEX('[1]2018_commission_structure-Start'!$A$21:$I$24,MATCH($E276,'[1]2018_commission_structure-Start'!$A$21:$A$24,0), MATCH(R$1,'[1]2018_commission_structure-Start'!$A$21:$I$21,0)),0)</f>
        <v>0</v>
      </c>
      <c r="S276" s="26">
        <f>IF(H276&gt;L276,(H276-L276)*INDEX('[1]2018_commission_structure-Start'!$A$21:$I$24,MATCH($E276,'[1]2018_commission_structure-Start'!$A$21:$A$24,0),MATCH(S$1,'[1]2018_commission_structure-Start'!$A$21:$I$21,0)),0)</f>
        <v>0</v>
      </c>
      <c r="T276" s="28">
        <f t="shared" si="46"/>
        <v>60104.07</v>
      </c>
      <c r="U276" s="28">
        <f t="shared" si="47"/>
        <v>131765.07</v>
      </c>
      <c r="V276" s="28">
        <f>MIN(H276,I276)*INDEX('[1]2018_commission_structure-Start'!$A$15:$J$18,MATCH($E276,'[1]2018_commission_structure-Start'!$A$15:$A$18,0),MATCH(V$1,'[1]2018_commission_structure-Start'!$A$15:$J$15,0))</f>
        <v>69350.849999999991</v>
      </c>
      <c r="W276" s="26">
        <f>IF($H276&gt;I276,MIN($H276-I276,J276-I276)*INDEX('[1]2018_commission_structure-Start'!$A$15:$J$18,MATCH($E276,'[1]2018_commission_structure-Start'!$A$15:$A$18,0),MATCH(W$1,'[1]2018_commission_structure-Start'!$A$15:$J$15,0)),0)</f>
        <v>0</v>
      </c>
      <c r="X276" s="26">
        <f>IF($H276&gt;J276,MIN($H276-J276,K276-J276)*INDEX('[1]2018_commission_structure-Start'!$A$15:$J$18,MATCH($E276,'[1]2018_commission_structure-Start'!$A$15:$A$18,0),MATCH(X$1,'[1]2018_commission_structure-Start'!$A$15:$J$15,0)),0)</f>
        <v>0</v>
      </c>
      <c r="Y276" s="26">
        <f>IF($H276&gt;K276,MIN($H276-K276,L276-K276)*INDEX('[1]2018_commission_structure-Start'!$A$15:$J$18,MATCH($E276,'[1]2018_commission_structure-Start'!$A$15:$A$18,0),MATCH(Y$1,'[1]2018_commission_structure-Start'!$A$15:$J$15,0)),0)</f>
        <v>0</v>
      </c>
      <c r="Z276" s="26">
        <f>IF(H276&gt;L276,(H276-L276)*INDEX('[1]2018_commission_structure-Start'!$A$21:$I$24,MATCH($E276,'[1]2018_commission_structure-Start'!$A$21:$A$24,0),MATCH(Z$1,'[1]2018_commission_structure-Start'!$A$21:$I$21,0)),0)</f>
        <v>0</v>
      </c>
      <c r="AA276" s="28">
        <f t="shared" si="48"/>
        <v>69350.849999999991</v>
      </c>
      <c r="AB276" s="28">
        <f t="shared" si="49"/>
        <v>141011.84999999998</v>
      </c>
    </row>
    <row r="277" spans="1:28" x14ac:dyDescent="0.2">
      <c r="A277" s="25" t="str">
        <f t="shared" si="40"/>
        <v>Vivian Philson</v>
      </c>
      <c r="B277" s="25">
        <v>19662963</v>
      </c>
      <c r="C277" s="25" t="s">
        <v>549</v>
      </c>
      <c r="D277" s="25" t="s">
        <v>550</v>
      </c>
      <c r="E277" s="25" t="s">
        <v>7</v>
      </c>
      <c r="F277" s="25">
        <v>61944</v>
      </c>
      <c r="G277" s="25">
        <f>COUNTIF([1]deals_closed!D:D,B277)</f>
        <v>14</v>
      </c>
      <c r="H277" s="26">
        <f>SUMIF([1]deals_closed!D:D,B277,[1]deals_closed!C:C)</f>
        <v>458541</v>
      </c>
      <c r="I277" s="26">
        <f>VLOOKUP(E277,'[1]2018_commission_structure-Start'!$A$22:$I$24,9,FALSE)</f>
        <v>500000</v>
      </c>
      <c r="J277" s="26">
        <f t="shared" si="41"/>
        <v>625000</v>
      </c>
      <c r="K277" s="26">
        <f t="shared" si="42"/>
        <v>750000</v>
      </c>
      <c r="L277" s="26">
        <f t="shared" si="43"/>
        <v>1000000</v>
      </c>
      <c r="M277" s="27">
        <f t="shared" si="44"/>
        <v>0.91708199999999995</v>
      </c>
      <c r="N277" s="25" t="str">
        <f t="shared" si="45"/>
        <v>0-100%</v>
      </c>
      <c r="O277" s="28">
        <f>MIN(H277,I277)*INDEX('[1]2018_commission_structure-Start'!$A$21:$I$24,MATCH($E277,'[1]2018_commission_structure-Start'!$A$21:$A$24,0),MATCH(O$1,'[1]2018_commission_structure-Start'!$A$21:$I$21,0))</f>
        <v>45854.100000000006</v>
      </c>
      <c r="P277" s="26">
        <f>IF(H277&gt;I277,MIN(H277-I277,J277-I277)*INDEX('[1]2018_commission_structure-Start'!$A$21:$I$24,MATCH($E277,'[1]2018_commission_structure-Start'!$A$21:$A$24,0), MATCH(P$1,'[1]2018_commission_structure-Start'!$A$21:$I$21,0)),0)</f>
        <v>0</v>
      </c>
      <c r="Q277" s="26">
        <f>IF($H277&gt;J277,MIN($H277-J277,K277-J277)*INDEX('[1]2018_commission_structure-Start'!$A$21:$I$24,MATCH($E277,'[1]2018_commission_structure-Start'!$A$21:$A$24,0), MATCH(Q$1,'[1]2018_commission_structure-Start'!$A$21:$I$21,0)),0)</f>
        <v>0</v>
      </c>
      <c r="R277" s="26">
        <f>IF($H277&gt;K277,MIN($H277-K277,L277-K277)*INDEX('[1]2018_commission_structure-Start'!$A$21:$I$24,MATCH($E277,'[1]2018_commission_structure-Start'!$A$21:$A$24,0), MATCH(R$1,'[1]2018_commission_structure-Start'!$A$21:$I$21,0)),0)</f>
        <v>0</v>
      </c>
      <c r="S277" s="26">
        <f>IF(H277&gt;L277,(H277-L277)*INDEX('[1]2018_commission_structure-Start'!$A$21:$I$24,MATCH($E277,'[1]2018_commission_structure-Start'!$A$21:$A$24,0),MATCH(S$1,'[1]2018_commission_structure-Start'!$A$21:$I$21,0)),0)</f>
        <v>0</v>
      </c>
      <c r="T277" s="28">
        <f t="shared" si="46"/>
        <v>45854.100000000006</v>
      </c>
      <c r="U277" s="28">
        <f t="shared" si="47"/>
        <v>107798.1</v>
      </c>
      <c r="V277" s="28">
        <f>MIN(H277,I277)*INDEX('[1]2018_commission_structure-Start'!$A$15:$J$18,MATCH($E277,'[1]2018_commission_structure-Start'!$A$15:$A$18,0),MATCH(V$1,'[1]2018_commission_structure-Start'!$A$15:$J$15,0))</f>
        <v>55024.92</v>
      </c>
      <c r="W277" s="26">
        <f>IF($H277&gt;I277,MIN($H277-I277,J277-I277)*INDEX('[1]2018_commission_structure-Start'!$A$15:$J$18,MATCH($E277,'[1]2018_commission_structure-Start'!$A$15:$A$18,0),MATCH(W$1,'[1]2018_commission_structure-Start'!$A$15:$J$15,0)),0)</f>
        <v>0</v>
      </c>
      <c r="X277" s="26">
        <f>IF($H277&gt;J277,MIN($H277-J277,K277-J277)*INDEX('[1]2018_commission_structure-Start'!$A$15:$J$18,MATCH($E277,'[1]2018_commission_structure-Start'!$A$15:$A$18,0),MATCH(X$1,'[1]2018_commission_structure-Start'!$A$15:$J$15,0)),0)</f>
        <v>0</v>
      </c>
      <c r="Y277" s="26">
        <f>IF($H277&gt;K277,MIN($H277-K277,L277-K277)*INDEX('[1]2018_commission_structure-Start'!$A$15:$J$18,MATCH($E277,'[1]2018_commission_structure-Start'!$A$15:$A$18,0),MATCH(Y$1,'[1]2018_commission_structure-Start'!$A$15:$J$15,0)),0)</f>
        <v>0</v>
      </c>
      <c r="Z277" s="26">
        <f>IF(H277&gt;L277,(H277-L277)*INDEX('[1]2018_commission_structure-Start'!$A$21:$I$24,MATCH($E277,'[1]2018_commission_structure-Start'!$A$21:$A$24,0),MATCH(Z$1,'[1]2018_commission_structure-Start'!$A$21:$I$21,0)),0)</f>
        <v>0</v>
      </c>
      <c r="AA277" s="28">
        <f t="shared" si="48"/>
        <v>55024.92</v>
      </c>
      <c r="AB277" s="28">
        <f t="shared" si="49"/>
        <v>116968.92</v>
      </c>
    </row>
    <row r="278" spans="1:28" x14ac:dyDescent="0.2">
      <c r="A278" s="25" t="str">
        <f t="shared" si="40"/>
        <v>Mab Marxsen</v>
      </c>
      <c r="B278" s="25">
        <v>8875305560</v>
      </c>
      <c r="C278" s="25" t="s">
        <v>551</v>
      </c>
      <c r="D278" s="25" t="s">
        <v>552</v>
      </c>
      <c r="E278" s="25" t="s">
        <v>29</v>
      </c>
      <c r="F278" s="25">
        <v>71613</v>
      </c>
      <c r="G278" s="25">
        <f>COUNTIF([1]deals_closed!D:D,B278)</f>
        <v>31</v>
      </c>
      <c r="H278" s="26">
        <f>SUMIF([1]deals_closed!D:D,B278,[1]deals_closed!C:C)</f>
        <v>1026059</v>
      </c>
      <c r="I278" s="26">
        <f>VLOOKUP(E278,'[1]2018_commission_structure-Start'!$A$22:$I$24,9,FALSE)</f>
        <v>600000</v>
      </c>
      <c r="J278" s="26">
        <f t="shared" si="41"/>
        <v>750000</v>
      </c>
      <c r="K278" s="26">
        <f t="shared" si="42"/>
        <v>900000</v>
      </c>
      <c r="L278" s="26">
        <f t="shared" si="43"/>
        <v>1200000</v>
      </c>
      <c r="M278" s="27">
        <f t="shared" si="44"/>
        <v>1.7100983333333333</v>
      </c>
      <c r="N278" s="25" t="str">
        <f t="shared" si="45"/>
        <v>150-200%</v>
      </c>
      <c r="O278" s="28">
        <f>MIN(H278,I278)*INDEX('[1]2018_commission_structure-Start'!$A$21:$I$24,MATCH($E278,'[1]2018_commission_structure-Start'!$A$21:$A$24,0),MATCH(O$1,'[1]2018_commission_structure-Start'!$A$21:$I$21,0))</f>
        <v>78000</v>
      </c>
      <c r="P278" s="26">
        <f>IF(H278&gt;I278,MIN(H278-I278,J278-I278)*INDEX('[1]2018_commission_structure-Start'!$A$21:$I$24,MATCH($E278,'[1]2018_commission_structure-Start'!$A$21:$A$24,0), MATCH(P$1,'[1]2018_commission_structure-Start'!$A$21:$I$21,0)),0)</f>
        <v>25500.000000000004</v>
      </c>
      <c r="Q278" s="26">
        <f>IF($H278&gt;J278,MIN($H278-J278,K278-J278)*INDEX('[1]2018_commission_structure-Start'!$A$21:$I$24,MATCH($E278,'[1]2018_commission_structure-Start'!$A$21:$A$24,0), MATCH(Q$1,'[1]2018_commission_structure-Start'!$A$21:$I$21,0)),0)</f>
        <v>31500</v>
      </c>
      <c r="R278" s="26">
        <f>IF($H278&gt;K278,MIN($H278-K278,L278-K278)*INDEX('[1]2018_commission_structure-Start'!$A$21:$I$24,MATCH($E278,'[1]2018_commission_structure-Start'!$A$21:$A$24,0), MATCH(R$1,'[1]2018_commission_structure-Start'!$A$21:$I$21,0)),0)</f>
        <v>32775.340000000004</v>
      </c>
      <c r="S278" s="26">
        <f>IF(H278&gt;L278,(H278-L278)*INDEX('[1]2018_commission_structure-Start'!$A$21:$I$24,MATCH($E278,'[1]2018_commission_structure-Start'!$A$21:$A$24,0),MATCH(S$1,'[1]2018_commission_structure-Start'!$A$21:$I$21,0)),0)</f>
        <v>0</v>
      </c>
      <c r="T278" s="28">
        <f t="shared" si="46"/>
        <v>167775.34</v>
      </c>
      <c r="U278" s="28">
        <f t="shared" si="47"/>
        <v>239388.34</v>
      </c>
      <c r="V278" s="28">
        <f>MIN(H278,I278)*INDEX('[1]2018_commission_structure-Start'!$A$15:$J$18,MATCH($E278,'[1]2018_commission_structure-Start'!$A$15:$A$18,0),MATCH(V$1,'[1]2018_commission_structure-Start'!$A$15:$J$15,0))</f>
        <v>90000</v>
      </c>
      <c r="W278" s="26">
        <f>IF($H278&gt;I278,MIN($H278-I278,J278-I278)*INDEX('[1]2018_commission_structure-Start'!$A$15:$J$18,MATCH($E278,'[1]2018_commission_structure-Start'!$A$15:$A$18,0),MATCH(W$1,'[1]2018_commission_structure-Start'!$A$15:$J$15,0)),0)</f>
        <v>27000</v>
      </c>
      <c r="X278" s="26">
        <f>IF($H278&gt;J278,MIN($H278-J278,K278-J278)*INDEX('[1]2018_commission_structure-Start'!$A$15:$J$18,MATCH($E278,'[1]2018_commission_structure-Start'!$A$15:$A$18,0),MATCH(X$1,'[1]2018_commission_structure-Start'!$A$15:$J$15,0)),0)</f>
        <v>37500</v>
      </c>
      <c r="Y278" s="26">
        <f>IF($H278&gt;K278,MIN($H278-K278,L278-K278)*INDEX('[1]2018_commission_structure-Start'!$A$15:$J$18,MATCH($E278,'[1]2018_commission_structure-Start'!$A$15:$A$18,0),MATCH(Y$1,'[1]2018_commission_structure-Start'!$A$15:$J$15,0)),0)</f>
        <v>37817.699999999997</v>
      </c>
      <c r="Z278" s="26">
        <f>IF(H278&gt;L278,(H278-L278)*INDEX('[1]2018_commission_structure-Start'!$A$21:$I$24,MATCH($E278,'[1]2018_commission_structure-Start'!$A$21:$A$24,0),MATCH(Z$1,'[1]2018_commission_structure-Start'!$A$21:$I$21,0)),0)</f>
        <v>0</v>
      </c>
      <c r="AA278" s="28">
        <f t="shared" si="48"/>
        <v>192317.7</v>
      </c>
      <c r="AB278" s="28">
        <f t="shared" si="49"/>
        <v>263930.7</v>
      </c>
    </row>
    <row r="279" spans="1:28" x14ac:dyDescent="0.2">
      <c r="A279" s="25" t="str">
        <f t="shared" si="40"/>
        <v>Frasquito Breach</v>
      </c>
      <c r="B279" s="25">
        <v>2209340063</v>
      </c>
      <c r="C279" s="25" t="s">
        <v>553</v>
      </c>
      <c r="D279" s="25" t="s">
        <v>554</v>
      </c>
      <c r="E279" s="25" t="s">
        <v>10</v>
      </c>
      <c r="F279" s="25">
        <v>111017</v>
      </c>
      <c r="G279" s="25">
        <f>COUNTIF([1]deals_closed!D:D,B279)</f>
        <v>21</v>
      </c>
      <c r="H279" s="26">
        <f>SUMIF([1]deals_closed!D:D,B279,[1]deals_closed!C:C)</f>
        <v>609653</v>
      </c>
      <c r="I279" s="26">
        <f>VLOOKUP(E279,'[1]2018_commission_structure-Start'!$A$22:$I$24,9,FALSE)</f>
        <v>750000</v>
      </c>
      <c r="J279" s="26">
        <f t="shared" si="41"/>
        <v>937500</v>
      </c>
      <c r="K279" s="26">
        <f t="shared" si="42"/>
        <v>1125000</v>
      </c>
      <c r="L279" s="26">
        <f t="shared" si="43"/>
        <v>1500000</v>
      </c>
      <c r="M279" s="27">
        <f t="shared" si="44"/>
        <v>0.81287066666666663</v>
      </c>
      <c r="N279" s="25" t="str">
        <f t="shared" si="45"/>
        <v>0-100%</v>
      </c>
      <c r="O279" s="28">
        <f>MIN(H279,I279)*INDEX('[1]2018_commission_structure-Start'!$A$21:$I$24,MATCH($E279,'[1]2018_commission_structure-Start'!$A$21:$A$24,0),MATCH(O$1,'[1]2018_commission_structure-Start'!$A$21:$I$21,0))</f>
        <v>91447.95</v>
      </c>
      <c r="P279" s="26">
        <f>IF(H279&gt;I279,MIN(H279-I279,J279-I279)*INDEX('[1]2018_commission_structure-Start'!$A$21:$I$24,MATCH($E279,'[1]2018_commission_structure-Start'!$A$21:$A$24,0), MATCH(P$1,'[1]2018_commission_structure-Start'!$A$21:$I$21,0)),0)</f>
        <v>0</v>
      </c>
      <c r="Q279" s="26">
        <f>IF($H279&gt;J279,MIN($H279-J279,K279-J279)*INDEX('[1]2018_commission_structure-Start'!$A$21:$I$24,MATCH($E279,'[1]2018_commission_structure-Start'!$A$21:$A$24,0), MATCH(Q$1,'[1]2018_commission_structure-Start'!$A$21:$I$21,0)),0)</f>
        <v>0</v>
      </c>
      <c r="R279" s="26">
        <f>IF($H279&gt;K279,MIN($H279-K279,L279-K279)*INDEX('[1]2018_commission_structure-Start'!$A$21:$I$24,MATCH($E279,'[1]2018_commission_structure-Start'!$A$21:$A$24,0), MATCH(R$1,'[1]2018_commission_structure-Start'!$A$21:$I$21,0)),0)</f>
        <v>0</v>
      </c>
      <c r="S279" s="26">
        <f>IF(H279&gt;L279,(H279-L279)*INDEX('[1]2018_commission_structure-Start'!$A$21:$I$24,MATCH($E279,'[1]2018_commission_structure-Start'!$A$21:$A$24,0),MATCH(S$1,'[1]2018_commission_structure-Start'!$A$21:$I$21,0)),0)</f>
        <v>0</v>
      </c>
      <c r="T279" s="28">
        <f t="shared" si="46"/>
        <v>91447.95</v>
      </c>
      <c r="U279" s="28">
        <f t="shared" si="47"/>
        <v>202464.95</v>
      </c>
      <c r="V279" s="28">
        <f>MIN(H279,I279)*INDEX('[1]2018_commission_structure-Start'!$A$15:$J$18,MATCH($E279,'[1]2018_commission_structure-Start'!$A$15:$A$18,0),MATCH(V$1,'[1]2018_commission_structure-Start'!$A$15:$J$15,0))</f>
        <v>91447.95</v>
      </c>
      <c r="W279" s="26">
        <f>IF($H279&gt;I279,MIN($H279-I279,J279-I279)*INDEX('[1]2018_commission_structure-Start'!$A$15:$J$18,MATCH($E279,'[1]2018_commission_structure-Start'!$A$15:$A$18,0),MATCH(W$1,'[1]2018_commission_structure-Start'!$A$15:$J$15,0)),0)</f>
        <v>0</v>
      </c>
      <c r="X279" s="26">
        <f>IF($H279&gt;J279,MIN($H279-J279,K279-J279)*INDEX('[1]2018_commission_structure-Start'!$A$15:$J$18,MATCH($E279,'[1]2018_commission_structure-Start'!$A$15:$A$18,0),MATCH(X$1,'[1]2018_commission_structure-Start'!$A$15:$J$15,0)),0)</f>
        <v>0</v>
      </c>
      <c r="Y279" s="26">
        <f>IF($H279&gt;K279,MIN($H279-K279,L279-K279)*INDEX('[1]2018_commission_structure-Start'!$A$15:$J$18,MATCH($E279,'[1]2018_commission_structure-Start'!$A$15:$A$18,0),MATCH(Y$1,'[1]2018_commission_structure-Start'!$A$15:$J$15,0)),0)</f>
        <v>0</v>
      </c>
      <c r="Z279" s="26">
        <f>IF(H279&gt;L279,(H279-L279)*INDEX('[1]2018_commission_structure-Start'!$A$21:$I$24,MATCH($E279,'[1]2018_commission_structure-Start'!$A$21:$A$24,0),MATCH(Z$1,'[1]2018_commission_structure-Start'!$A$21:$I$21,0)),0)</f>
        <v>0</v>
      </c>
      <c r="AA279" s="28">
        <f t="shared" si="48"/>
        <v>91447.95</v>
      </c>
      <c r="AB279" s="28">
        <f t="shared" si="49"/>
        <v>202464.95</v>
      </c>
    </row>
    <row r="280" spans="1:28" x14ac:dyDescent="0.2">
      <c r="A280" s="25" t="str">
        <f t="shared" si="40"/>
        <v>Rani Gaffney</v>
      </c>
      <c r="B280" s="25">
        <v>7462528568</v>
      </c>
      <c r="C280" s="25" t="s">
        <v>555</v>
      </c>
      <c r="D280" s="25" t="s">
        <v>556</v>
      </c>
      <c r="E280" s="25" t="s">
        <v>29</v>
      </c>
      <c r="F280" s="25">
        <v>50108</v>
      </c>
      <c r="G280" s="25">
        <f>COUNTIF([1]deals_closed!D:D,B280)</f>
        <v>20</v>
      </c>
      <c r="H280" s="26">
        <f>SUMIF([1]deals_closed!D:D,B280,[1]deals_closed!C:C)</f>
        <v>752931</v>
      </c>
      <c r="I280" s="26">
        <f>VLOOKUP(E280,'[1]2018_commission_structure-Start'!$A$22:$I$24,9,FALSE)</f>
        <v>600000</v>
      </c>
      <c r="J280" s="26">
        <f t="shared" si="41"/>
        <v>750000</v>
      </c>
      <c r="K280" s="26">
        <f t="shared" si="42"/>
        <v>900000</v>
      </c>
      <c r="L280" s="26">
        <f t="shared" si="43"/>
        <v>1200000</v>
      </c>
      <c r="M280" s="27">
        <f t="shared" si="44"/>
        <v>1.254885</v>
      </c>
      <c r="N280" s="25" t="str">
        <f t="shared" si="45"/>
        <v>125-150%</v>
      </c>
      <c r="O280" s="28">
        <f>MIN(H280,I280)*INDEX('[1]2018_commission_structure-Start'!$A$21:$I$24,MATCH($E280,'[1]2018_commission_structure-Start'!$A$21:$A$24,0),MATCH(O$1,'[1]2018_commission_structure-Start'!$A$21:$I$21,0))</f>
        <v>78000</v>
      </c>
      <c r="P280" s="26">
        <f>IF(H280&gt;I280,MIN(H280-I280,J280-I280)*INDEX('[1]2018_commission_structure-Start'!$A$21:$I$24,MATCH($E280,'[1]2018_commission_structure-Start'!$A$21:$A$24,0), MATCH(P$1,'[1]2018_commission_structure-Start'!$A$21:$I$21,0)),0)</f>
        <v>25500.000000000004</v>
      </c>
      <c r="Q280" s="26">
        <f>IF($H280&gt;J280,MIN($H280-J280,K280-J280)*INDEX('[1]2018_commission_structure-Start'!$A$21:$I$24,MATCH($E280,'[1]2018_commission_structure-Start'!$A$21:$A$24,0), MATCH(Q$1,'[1]2018_commission_structure-Start'!$A$21:$I$21,0)),0)</f>
        <v>615.51</v>
      </c>
      <c r="R280" s="26">
        <f>IF($H280&gt;K280,MIN($H280-K280,L280-K280)*INDEX('[1]2018_commission_structure-Start'!$A$21:$I$24,MATCH($E280,'[1]2018_commission_structure-Start'!$A$21:$A$24,0), MATCH(R$1,'[1]2018_commission_structure-Start'!$A$21:$I$21,0)),0)</f>
        <v>0</v>
      </c>
      <c r="S280" s="26">
        <f>IF(H280&gt;L280,(H280-L280)*INDEX('[1]2018_commission_structure-Start'!$A$21:$I$24,MATCH($E280,'[1]2018_commission_structure-Start'!$A$21:$A$24,0),MATCH(S$1,'[1]2018_commission_structure-Start'!$A$21:$I$21,0)),0)</f>
        <v>0</v>
      </c>
      <c r="T280" s="28">
        <f t="shared" si="46"/>
        <v>104115.51</v>
      </c>
      <c r="U280" s="28">
        <f t="shared" si="47"/>
        <v>154223.51</v>
      </c>
      <c r="V280" s="28">
        <f>MIN(H280,I280)*INDEX('[1]2018_commission_structure-Start'!$A$15:$J$18,MATCH($E280,'[1]2018_commission_structure-Start'!$A$15:$A$18,0),MATCH(V$1,'[1]2018_commission_structure-Start'!$A$15:$J$15,0))</f>
        <v>90000</v>
      </c>
      <c r="W280" s="26">
        <f>IF($H280&gt;I280,MIN($H280-I280,J280-I280)*INDEX('[1]2018_commission_structure-Start'!$A$15:$J$18,MATCH($E280,'[1]2018_commission_structure-Start'!$A$15:$A$18,0),MATCH(W$1,'[1]2018_commission_structure-Start'!$A$15:$J$15,0)),0)</f>
        <v>27000</v>
      </c>
      <c r="X280" s="26">
        <f>IF($H280&gt;J280,MIN($H280-J280,K280-J280)*INDEX('[1]2018_commission_structure-Start'!$A$15:$J$18,MATCH($E280,'[1]2018_commission_structure-Start'!$A$15:$A$18,0),MATCH(X$1,'[1]2018_commission_structure-Start'!$A$15:$J$15,0)),0)</f>
        <v>732.75</v>
      </c>
      <c r="Y280" s="26">
        <f>IF($H280&gt;K280,MIN($H280-K280,L280-K280)*INDEX('[1]2018_commission_structure-Start'!$A$15:$J$18,MATCH($E280,'[1]2018_commission_structure-Start'!$A$15:$A$18,0),MATCH(Y$1,'[1]2018_commission_structure-Start'!$A$15:$J$15,0)),0)</f>
        <v>0</v>
      </c>
      <c r="Z280" s="26">
        <f>IF(H280&gt;L280,(H280-L280)*INDEX('[1]2018_commission_structure-Start'!$A$21:$I$24,MATCH($E280,'[1]2018_commission_structure-Start'!$A$21:$A$24,0),MATCH(Z$1,'[1]2018_commission_structure-Start'!$A$21:$I$21,0)),0)</f>
        <v>0</v>
      </c>
      <c r="AA280" s="28">
        <f t="shared" si="48"/>
        <v>117732.75</v>
      </c>
      <c r="AB280" s="28">
        <f t="shared" si="49"/>
        <v>167840.75</v>
      </c>
    </row>
    <row r="281" spans="1:28" x14ac:dyDescent="0.2">
      <c r="A281" s="25" t="str">
        <f t="shared" si="40"/>
        <v>Jorie Everex</v>
      </c>
      <c r="B281" s="25">
        <v>7673188813</v>
      </c>
      <c r="C281" s="25" t="s">
        <v>557</v>
      </c>
      <c r="D281" s="25" t="s">
        <v>558</v>
      </c>
      <c r="E281" s="25" t="s">
        <v>29</v>
      </c>
      <c r="F281" s="25">
        <v>72533</v>
      </c>
      <c r="G281" s="25">
        <f>COUNTIF([1]deals_closed!D:D,B281)</f>
        <v>20</v>
      </c>
      <c r="H281" s="26">
        <f>SUMIF([1]deals_closed!D:D,B281,[1]deals_closed!C:C)</f>
        <v>766017</v>
      </c>
      <c r="I281" s="26">
        <f>VLOOKUP(E281,'[1]2018_commission_structure-Start'!$A$22:$I$24,9,FALSE)</f>
        <v>600000</v>
      </c>
      <c r="J281" s="26">
        <f t="shared" si="41"/>
        <v>750000</v>
      </c>
      <c r="K281" s="26">
        <f t="shared" si="42"/>
        <v>900000</v>
      </c>
      <c r="L281" s="26">
        <f t="shared" si="43"/>
        <v>1200000</v>
      </c>
      <c r="M281" s="27">
        <f t="shared" si="44"/>
        <v>1.2766949999999999</v>
      </c>
      <c r="N281" s="25" t="str">
        <f t="shared" si="45"/>
        <v>125-150%</v>
      </c>
      <c r="O281" s="28">
        <f>MIN(H281,I281)*INDEX('[1]2018_commission_structure-Start'!$A$21:$I$24,MATCH($E281,'[1]2018_commission_structure-Start'!$A$21:$A$24,0),MATCH(O$1,'[1]2018_commission_structure-Start'!$A$21:$I$21,0))</f>
        <v>78000</v>
      </c>
      <c r="P281" s="26">
        <f>IF(H281&gt;I281,MIN(H281-I281,J281-I281)*INDEX('[1]2018_commission_structure-Start'!$A$21:$I$24,MATCH($E281,'[1]2018_commission_structure-Start'!$A$21:$A$24,0), MATCH(P$1,'[1]2018_commission_structure-Start'!$A$21:$I$21,0)),0)</f>
        <v>25500.000000000004</v>
      </c>
      <c r="Q281" s="26">
        <f>IF($H281&gt;J281,MIN($H281-J281,K281-J281)*INDEX('[1]2018_commission_structure-Start'!$A$21:$I$24,MATCH($E281,'[1]2018_commission_structure-Start'!$A$21:$A$24,0), MATCH(Q$1,'[1]2018_commission_structure-Start'!$A$21:$I$21,0)),0)</f>
        <v>3363.5699999999997</v>
      </c>
      <c r="R281" s="26">
        <f>IF($H281&gt;K281,MIN($H281-K281,L281-K281)*INDEX('[1]2018_commission_structure-Start'!$A$21:$I$24,MATCH($E281,'[1]2018_commission_structure-Start'!$A$21:$A$24,0), MATCH(R$1,'[1]2018_commission_structure-Start'!$A$21:$I$21,0)),0)</f>
        <v>0</v>
      </c>
      <c r="S281" s="26">
        <f>IF(H281&gt;L281,(H281-L281)*INDEX('[1]2018_commission_structure-Start'!$A$21:$I$24,MATCH($E281,'[1]2018_commission_structure-Start'!$A$21:$A$24,0),MATCH(S$1,'[1]2018_commission_structure-Start'!$A$21:$I$21,0)),0)</f>
        <v>0</v>
      </c>
      <c r="T281" s="28">
        <f t="shared" si="46"/>
        <v>106863.57</v>
      </c>
      <c r="U281" s="28">
        <f t="shared" si="47"/>
        <v>179396.57</v>
      </c>
      <c r="V281" s="28">
        <f>MIN(H281,I281)*INDEX('[1]2018_commission_structure-Start'!$A$15:$J$18,MATCH($E281,'[1]2018_commission_structure-Start'!$A$15:$A$18,0),MATCH(V$1,'[1]2018_commission_structure-Start'!$A$15:$J$15,0))</f>
        <v>90000</v>
      </c>
      <c r="W281" s="26">
        <f>IF($H281&gt;I281,MIN($H281-I281,J281-I281)*INDEX('[1]2018_commission_structure-Start'!$A$15:$J$18,MATCH($E281,'[1]2018_commission_structure-Start'!$A$15:$A$18,0),MATCH(W$1,'[1]2018_commission_structure-Start'!$A$15:$J$15,0)),0)</f>
        <v>27000</v>
      </c>
      <c r="X281" s="26">
        <f>IF($H281&gt;J281,MIN($H281-J281,K281-J281)*INDEX('[1]2018_commission_structure-Start'!$A$15:$J$18,MATCH($E281,'[1]2018_commission_structure-Start'!$A$15:$A$18,0),MATCH(X$1,'[1]2018_commission_structure-Start'!$A$15:$J$15,0)),0)</f>
        <v>4004.25</v>
      </c>
      <c r="Y281" s="26">
        <f>IF($H281&gt;K281,MIN($H281-K281,L281-K281)*INDEX('[1]2018_commission_structure-Start'!$A$15:$J$18,MATCH($E281,'[1]2018_commission_structure-Start'!$A$15:$A$18,0),MATCH(Y$1,'[1]2018_commission_structure-Start'!$A$15:$J$15,0)),0)</f>
        <v>0</v>
      </c>
      <c r="Z281" s="26">
        <f>IF(H281&gt;L281,(H281-L281)*INDEX('[1]2018_commission_structure-Start'!$A$21:$I$24,MATCH($E281,'[1]2018_commission_structure-Start'!$A$21:$A$24,0),MATCH(Z$1,'[1]2018_commission_structure-Start'!$A$21:$I$21,0)),0)</f>
        <v>0</v>
      </c>
      <c r="AA281" s="28">
        <f t="shared" si="48"/>
        <v>121004.25</v>
      </c>
      <c r="AB281" s="28">
        <f t="shared" si="49"/>
        <v>193537.25</v>
      </c>
    </row>
    <row r="282" spans="1:28" x14ac:dyDescent="0.2">
      <c r="A282" s="25" t="str">
        <f t="shared" si="40"/>
        <v>Ashley Somerton</v>
      </c>
      <c r="B282" s="25">
        <v>1606657585</v>
      </c>
      <c r="C282" s="25" t="s">
        <v>559</v>
      </c>
      <c r="D282" s="25" t="s">
        <v>560</v>
      </c>
      <c r="E282" s="25" t="s">
        <v>10</v>
      </c>
      <c r="F282" s="25">
        <v>83497</v>
      </c>
      <c r="G282" s="25">
        <f>COUNTIF([1]deals_closed!D:D,B282)</f>
        <v>27</v>
      </c>
      <c r="H282" s="26">
        <f>SUMIF([1]deals_closed!D:D,B282,[1]deals_closed!C:C)</f>
        <v>1065238</v>
      </c>
      <c r="I282" s="26">
        <f>VLOOKUP(E282,'[1]2018_commission_structure-Start'!$A$22:$I$24,9,FALSE)</f>
        <v>750000</v>
      </c>
      <c r="J282" s="26">
        <f t="shared" si="41"/>
        <v>937500</v>
      </c>
      <c r="K282" s="26">
        <f t="shared" si="42"/>
        <v>1125000</v>
      </c>
      <c r="L282" s="26">
        <f t="shared" si="43"/>
        <v>1500000</v>
      </c>
      <c r="M282" s="27">
        <f t="shared" si="44"/>
        <v>1.4203173333333334</v>
      </c>
      <c r="N282" s="25" t="str">
        <f t="shared" si="45"/>
        <v>125-150%</v>
      </c>
      <c r="O282" s="28">
        <f>MIN(H282,I282)*INDEX('[1]2018_commission_structure-Start'!$A$21:$I$24,MATCH($E282,'[1]2018_commission_structure-Start'!$A$21:$A$24,0),MATCH(O$1,'[1]2018_commission_structure-Start'!$A$21:$I$21,0))</f>
        <v>112500</v>
      </c>
      <c r="P282" s="26">
        <f>IF(H282&gt;I282,MIN(H282-I282,J282-I282)*INDEX('[1]2018_commission_structure-Start'!$A$21:$I$24,MATCH($E282,'[1]2018_commission_structure-Start'!$A$21:$A$24,0), MATCH(P$1,'[1]2018_commission_structure-Start'!$A$21:$I$21,0)),0)</f>
        <v>35625</v>
      </c>
      <c r="Q282" s="26">
        <f>IF($H282&gt;J282,MIN($H282-J282,K282-J282)*INDEX('[1]2018_commission_structure-Start'!$A$21:$I$24,MATCH($E282,'[1]2018_commission_structure-Start'!$A$21:$A$24,0), MATCH(Q$1,'[1]2018_commission_structure-Start'!$A$21:$I$21,0)),0)</f>
        <v>29379.74</v>
      </c>
      <c r="R282" s="26">
        <f>IF($H282&gt;K282,MIN($H282-K282,L282-K282)*INDEX('[1]2018_commission_structure-Start'!$A$21:$I$24,MATCH($E282,'[1]2018_commission_structure-Start'!$A$21:$A$24,0), MATCH(R$1,'[1]2018_commission_structure-Start'!$A$21:$I$21,0)),0)</f>
        <v>0</v>
      </c>
      <c r="S282" s="26">
        <f>IF(H282&gt;L282,(H282-L282)*INDEX('[1]2018_commission_structure-Start'!$A$21:$I$24,MATCH($E282,'[1]2018_commission_structure-Start'!$A$21:$A$24,0),MATCH(S$1,'[1]2018_commission_structure-Start'!$A$21:$I$21,0)),0)</f>
        <v>0</v>
      </c>
      <c r="T282" s="28">
        <f t="shared" si="46"/>
        <v>177504.74</v>
      </c>
      <c r="U282" s="28">
        <f t="shared" si="47"/>
        <v>261001.74</v>
      </c>
      <c r="V282" s="28">
        <f>MIN(H282,I282)*INDEX('[1]2018_commission_structure-Start'!$A$15:$J$18,MATCH($E282,'[1]2018_commission_structure-Start'!$A$15:$A$18,0),MATCH(V$1,'[1]2018_commission_structure-Start'!$A$15:$J$15,0))</f>
        <v>112500</v>
      </c>
      <c r="W282" s="26">
        <f>IF($H282&gt;I282,MIN($H282-I282,J282-I282)*INDEX('[1]2018_commission_structure-Start'!$A$15:$J$18,MATCH($E282,'[1]2018_commission_structure-Start'!$A$15:$A$18,0),MATCH(W$1,'[1]2018_commission_structure-Start'!$A$15:$J$15,0)),0)</f>
        <v>41250</v>
      </c>
      <c r="X282" s="26">
        <f>IF($H282&gt;J282,MIN($H282-J282,K282-J282)*INDEX('[1]2018_commission_structure-Start'!$A$15:$J$18,MATCH($E282,'[1]2018_commission_structure-Start'!$A$15:$A$18,0),MATCH(X$1,'[1]2018_commission_structure-Start'!$A$15:$J$15,0)),0)</f>
        <v>31934.5</v>
      </c>
      <c r="Y282" s="26">
        <f>IF($H282&gt;K282,MIN($H282-K282,L282-K282)*INDEX('[1]2018_commission_structure-Start'!$A$15:$J$18,MATCH($E282,'[1]2018_commission_structure-Start'!$A$15:$A$18,0),MATCH(Y$1,'[1]2018_commission_structure-Start'!$A$15:$J$15,0)),0)</f>
        <v>0</v>
      </c>
      <c r="Z282" s="26">
        <f>IF(H282&gt;L282,(H282-L282)*INDEX('[1]2018_commission_structure-Start'!$A$21:$I$24,MATCH($E282,'[1]2018_commission_structure-Start'!$A$21:$A$24,0),MATCH(Z$1,'[1]2018_commission_structure-Start'!$A$21:$I$21,0)),0)</f>
        <v>0</v>
      </c>
      <c r="AA282" s="28">
        <f t="shared" si="48"/>
        <v>185684.5</v>
      </c>
      <c r="AB282" s="28">
        <f t="shared" si="49"/>
        <v>269181.5</v>
      </c>
    </row>
    <row r="283" spans="1:28" x14ac:dyDescent="0.2">
      <c r="A283" s="25" t="str">
        <f t="shared" si="40"/>
        <v>Jonah Crighton</v>
      </c>
      <c r="B283" s="25">
        <v>1249074622</v>
      </c>
      <c r="C283" s="25" t="s">
        <v>561</v>
      </c>
      <c r="D283" s="25" t="s">
        <v>562</v>
      </c>
      <c r="E283" s="25" t="s">
        <v>7</v>
      </c>
      <c r="F283" s="25">
        <v>32561</v>
      </c>
      <c r="G283" s="25">
        <f>COUNTIF([1]deals_closed!D:D,B283)</f>
        <v>15</v>
      </c>
      <c r="H283" s="26">
        <f>SUMIF([1]deals_closed!D:D,B283,[1]deals_closed!C:C)</f>
        <v>599656</v>
      </c>
      <c r="I283" s="26">
        <f>VLOOKUP(E283,'[1]2018_commission_structure-Start'!$A$22:$I$24,9,FALSE)</f>
        <v>500000</v>
      </c>
      <c r="J283" s="26">
        <f t="shared" si="41"/>
        <v>625000</v>
      </c>
      <c r="K283" s="26">
        <f t="shared" si="42"/>
        <v>750000</v>
      </c>
      <c r="L283" s="26">
        <f t="shared" si="43"/>
        <v>1000000</v>
      </c>
      <c r="M283" s="27">
        <f t="shared" si="44"/>
        <v>1.1993119999999999</v>
      </c>
      <c r="N283" s="25" t="str">
        <f t="shared" si="45"/>
        <v>100-125%</v>
      </c>
      <c r="O283" s="28">
        <f>MIN(H283,I283)*INDEX('[1]2018_commission_structure-Start'!$A$21:$I$24,MATCH($E283,'[1]2018_commission_structure-Start'!$A$21:$A$24,0),MATCH(O$1,'[1]2018_commission_structure-Start'!$A$21:$I$21,0))</f>
        <v>50000</v>
      </c>
      <c r="P283" s="26">
        <f>IF(H283&gt;I283,MIN(H283-I283,J283-I283)*INDEX('[1]2018_commission_structure-Start'!$A$21:$I$24,MATCH($E283,'[1]2018_commission_structure-Start'!$A$21:$A$24,0), MATCH(P$1,'[1]2018_commission_structure-Start'!$A$21:$I$21,0)),0)</f>
        <v>14948.4</v>
      </c>
      <c r="Q283" s="26">
        <f>IF($H283&gt;J283,MIN($H283-J283,K283-J283)*INDEX('[1]2018_commission_structure-Start'!$A$21:$I$24,MATCH($E283,'[1]2018_commission_structure-Start'!$A$21:$A$24,0), MATCH(Q$1,'[1]2018_commission_structure-Start'!$A$21:$I$21,0)),0)</f>
        <v>0</v>
      </c>
      <c r="R283" s="26">
        <f>IF($H283&gt;K283,MIN($H283-K283,L283-K283)*INDEX('[1]2018_commission_structure-Start'!$A$21:$I$24,MATCH($E283,'[1]2018_commission_structure-Start'!$A$21:$A$24,0), MATCH(R$1,'[1]2018_commission_structure-Start'!$A$21:$I$21,0)),0)</f>
        <v>0</v>
      </c>
      <c r="S283" s="26">
        <f>IF(H283&gt;L283,(H283-L283)*INDEX('[1]2018_commission_structure-Start'!$A$21:$I$24,MATCH($E283,'[1]2018_commission_structure-Start'!$A$21:$A$24,0),MATCH(S$1,'[1]2018_commission_structure-Start'!$A$21:$I$21,0)),0)</f>
        <v>0</v>
      </c>
      <c r="T283" s="28">
        <f t="shared" si="46"/>
        <v>64948.4</v>
      </c>
      <c r="U283" s="28">
        <f t="shared" si="47"/>
        <v>97509.4</v>
      </c>
      <c r="V283" s="28">
        <f>MIN(H283,I283)*INDEX('[1]2018_commission_structure-Start'!$A$15:$J$18,MATCH($E283,'[1]2018_commission_structure-Start'!$A$15:$A$18,0),MATCH(V$1,'[1]2018_commission_structure-Start'!$A$15:$J$15,0))</f>
        <v>60000</v>
      </c>
      <c r="W283" s="26">
        <f>IF($H283&gt;I283,MIN($H283-I283,J283-I283)*INDEX('[1]2018_commission_structure-Start'!$A$15:$J$18,MATCH($E283,'[1]2018_commission_structure-Start'!$A$15:$A$18,0),MATCH(W$1,'[1]2018_commission_structure-Start'!$A$15:$J$15,0)),0)</f>
        <v>16941.52</v>
      </c>
      <c r="X283" s="26">
        <f>IF($H283&gt;J283,MIN($H283-J283,K283-J283)*INDEX('[1]2018_commission_structure-Start'!$A$15:$J$18,MATCH($E283,'[1]2018_commission_structure-Start'!$A$15:$A$18,0),MATCH(X$1,'[1]2018_commission_structure-Start'!$A$15:$J$15,0)),0)</f>
        <v>0</v>
      </c>
      <c r="Y283" s="26">
        <f>IF($H283&gt;K283,MIN($H283-K283,L283-K283)*INDEX('[1]2018_commission_structure-Start'!$A$15:$J$18,MATCH($E283,'[1]2018_commission_structure-Start'!$A$15:$A$18,0),MATCH(Y$1,'[1]2018_commission_structure-Start'!$A$15:$J$15,0)),0)</f>
        <v>0</v>
      </c>
      <c r="Z283" s="26">
        <f>IF(H283&gt;L283,(H283-L283)*INDEX('[1]2018_commission_structure-Start'!$A$21:$I$24,MATCH($E283,'[1]2018_commission_structure-Start'!$A$21:$A$24,0),MATCH(Z$1,'[1]2018_commission_structure-Start'!$A$21:$I$21,0)),0)</f>
        <v>0</v>
      </c>
      <c r="AA283" s="28">
        <f t="shared" si="48"/>
        <v>76941.52</v>
      </c>
      <c r="AB283" s="28">
        <f t="shared" si="49"/>
        <v>109502.52</v>
      </c>
    </row>
    <row r="284" spans="1:28" x14ac:dyDescent="0.2">
      <c r="A284" s="25" t="str">
        <f t="shared" si="40"/>
        <v>Ted Davoren</v>
      </c>
      <c r="B284" s="25">
        <v>6819637888</v>
      </c>
      <c r="C284" s="25" t="s">
        <v>563</v>
      </c>
      <c r="D284" s="25" t="s">
        <v>564</v>
      </c>
      <c r="E284" s="25" t="s">
        <v>7</v>
      </c>
      <c r="F284" s="25">
        <v>53401</v>
      </c>
      <c r="G284" s="25">
        <f>COUNTIF([1]deals_closed!D:D,B284)</f>
        <v>14</v>
      </c>
      <c r="H284" s="26">
        <f>SUMIF([1]deals_closed!D:D,B284,[1]deals_closed!C:C)</f>
        <v>445363</v>
      </c>
      <c r="I284" s="26">
        <f>VLOOKUP(E284,'[1]2018_commission_structure-Start'!$A$22:$I$24,9,FALSE)</f>
        <v>500000</v>
      </c>
      <c r="J284" s="26">
        <f t="shared" si="41"/>
        <v>625000</v>
      </c>
      <c r="K284" s="26">
        <f t="shared" si="42"/>
        <v>750000</v>
      </c>
      <c r="L284" s="26">
        <f t="shared" si="43"/>
        <v>1000000</v>
      </c>
      <c r="M284" s="27">
        <f t="shared" si="44"/>
        <v>0.89072600000000002</v>
      </c>
      <c r="N284" s="25" t="str">
        <f t="shared" si="45"/>
        <v>0-100%</v>
      </c>
      <c r="O284" s="28">
        <f>MIN(H284,I284)*INDEX('[1]2018_commission_structure-Start'!$A$21:$I$24,MATCH($E284,'[1]2018_commission_structure-Start'!$A$21:$A$24,0),MATCH(O$1,'[1]2018_commission_structure-Start'!$A$21:$I$21,0))</f>
        <v>44536.3</v>
      </c>
      <c r="P284" s="26">
        <f>IF(H284&gt;I284,MIN(H284-I284,J284-I284)*INDEX('[1]2018_commission_structure-Start'!$A$21:$I$24,MATCH($E284,'[1]2018_commission_structure-Start'!$A$21:$A$24,0), MATCH(P$1,'[1]2018_commission_structure-Start'!$A$21:$I$21,0)),0)</f>
        <v>0</v>
      </c>
      <c r="Q284" s="26">
        <f>IF($H284&gt;J284,MIN($H284-J284,K284-J284)*INDEX('[1]2018_commission_structure-Start'!$A$21:$I$24,MATCH($E284,'[1]2018_commission_structure-Start'!$A$21:$A$24,0), MATCH(Q$1,'[1]2018_commission_structure-Start'!$A$21:$I$21,0)),0)</f>
        <v>0</v>
      </c>
      <c r="R284" s="26">
        <f>IF($H284&gt;K284,MIN($H284-K284,L284-K284)*INDEX('[1]2018_commission_structure-Start'!$A$21:$I$24,MATCH($E284,'[1]2018_commission_structure-Start'!$A$21:$A$24,0), MATCH(R$1,'[1]2018_commission_structure-Start'!$A$21:$I$21,0)),0)</f>
        <v>0</v>
      </c>
      <c r="S284" s="26">
        <f>IF(H284&gt;L284,(H284-L284)*INDEX('[1]2018_commission_structure-Start'!$A$21:$I$24,MATCH($E284,'[1]2018_commission_structure-Start'!$A$21:$A$24,0),MATCH(S$1,'[1]2018_commission_structure-Start'!$A$21:$I$21,0)),0)</f>
        <v>0</v>
      </c>
      <c r="T284" s="28">
        <f t="shared" si="46"/>
        <v>44536.3</v>
      </c>
      <c r="U284" s="28">
        <f t="shared" si="47"/>
        <v>97937.3</v>
      </c>
      <c r="V284" s="28">
        <f>MIN(H284,I284)*INDEX('[1]2018_commission_structure-Start'!$A$15:$J$18,MATCH($E284,'[1]2018_commission_structure-Start'!$A$15:$A$18,0),MATCH(V$1,'[1]2018_commission_structure-Start'!$A$15:$J$15,0))</f>
        <v>53443.56</v>
      </c>
      <c r="W284" s="26">
        <f>IF($H284&gt;I284,MIN($H284-I284,J284-I284)*INDEX('[1]2018_commission_structure-Start'!$A$15:$J$18,MATCH($E284,'[1]2018_commission_structure-Start'!$A$15:$A$18,0),MATCH(W$1,'[1]2018_commission_structure-Start'!$A$15:$J$15,0)),0)</f>
        <v>0</v>
      </c>
      <c r="X284" s="26">
        <f>IF($H284&gt;J284,MIN($H284-J284,K284-J284)*INDEX('[1]2018_commission_structure-Start'!$A$15:$J$18,MATCH($E284,'[1]2018_commission_structure-Start'!$A$15:$A$18,0),MATCH(X$1,'[1]2018_commission_structure-Start'!$A$15:$J$15,0)),0)</f>
        <v>0</v>
      </c>
      <c r="Y284" s="26">
        <f>IF($H284&gt;K284,MIN($H284-K284,L284-K284)*INDEX('[1]2018_commission_structure-Start'!$A$15:$J$18,MATCH($E284,'[1]2018_commission_structure-Start'!$A$15:$A$18,0),MATCH(Y$1,'[1]2018_commission_structure-Start'!$A$15:$J$15,0)),0)</f>
        <v>0</v>
      </c>
      <c r="Z284" s="26">
        <f>IF(H284&gt;L284,(H284-L284)*INDEX('[1]2018_commission_structure-Start'!$A$21:$I$24,MATCH($E284,'[1]2018_commission_structure-Start'!$A$21:$A$24,0),MATCH(Z$1,'[1]2018_commission_structure-Start'!$A$21:$I$21,0)),0)</f>
        <v>0</v>
      </c>
      <c r="AA284" s="28">
        <f t="shared" si="48"/>
        <v>53443.56</v>
      </c>
      <c r="AB284" s="28">
        <f t="shared" si="49"/>
        <v>106844.56</v>
      </c>
    </row>
    <row r="285" spans="1:28" x14ac:dyDescent="0.2">
      <c r="A285" s="25" t="str">
        <f t="shared" si="40"/>
        <v>Elfrieda Merington</v>
      </c>
      <c r="B285" s="25">
        <v>4752702681</v>
      </c>
      <c r="C285" s="25" t="s">
        <v>565</v>
      </c>
      <c r="D285" s="25" t="s">
        <v>566</v>
      </c>
      <c r="E285" s="25" t="s">
        <v>10</v>
      </c>
      <c r="F285" s="25">
        <v>93722</v>
      </c>
      <c r="G285" s="25">
        <f>COUNTIF([1]deals_closed!D:D,B285)</f>
        <v>15</v>
      </c>
      <c r="H285" s="26">
        <f>SUMIF([1]deals_closed!D:D,B285,[1]deals_closed!C:C)</f>
        <v>574225</v>
      </c>
      <c r="I285" s="26">
        <f>VLOOKUP(E285,'[1]2018_commission_structure-Start'!$A$22:$I$24,9,FALSE)</f>
        <v>750000</v>
      </c>
      <c r="J285" s="26">
        <f t="shared" si="41"/>
        <v>937500</v>
      </c>
      <c r="K285" s="26">
        <f t="shared" si="42"/>
        <v>1125000</v>
      </c>
      <c r="L285" s="26">
        <f t="shared" si="43"/>
        <v>1500000</v>
      </c>
      <c r="M285" s="27">
        <f t="shared" si="44"/>
        <v>0.76563333333333339</v>
      </c>
      <c r="N285" s="25" t="str">
        <f t="shared" si="45"/>
        <v>0-100%</v>
      </c>
      <c r="O285" s="28">
        <f>MIN(H285,I285)*INDEX('[1]2018_commission_structure-Start'!$A$21:$I$24,MATCH($E285,'[1]2018_commission_structure-Start'!$A$21:$A$24,0),MATCH(O$1,'[1]2018_commission_structure-Start'!$A$21:$I$21,0))</f>
        <v>86133.75</v>
      </c>
      <c r="P285" s="26">
        <f>IF(H285&gt;I285,MIN(H285-I285,J285-I285)*INDEX('[1]2018_commission_structure-Start'!$A$21:$I$24,MATCH($E285,'[1]2018_commission_structure-Start'!$A$21:$A$24,0), MATCH(P$1,'[1]2018_commission_structure-Start'!$A$21:$I$21,0)),0)</f>
        <v>0</v>
      </c>
      <c r="Q285" s="26">
        <f>IF($H285&gt;J285,MIN($H285-J285,K285-J285)*INDEX('[1]2018_commission_structure-Start'!$A$21:$I$24,MATCH($E285,'[1]2018_commission_structure-Start'!$A$21:$A$24,0), MATCH(Q$1,'[1]2018_commission_structure-Start'!$A$21:$I$21,0)),0)</f>
        <v>0</v>
      </c>
      <c r="R285" s="26">
        <f>IF($H285&gt;K285,MIN($H285-K285,L285-K285)*INDEX('[1]2018_commission_structure-Start'!$A$21:$I$24,MATCH($E285,'[1]2018_commission_structure-Start'!$A$21:$A$24,0), MATCH(R$1,'[1]2018_commission_structure-Start'!$A$21:$I$21,0)),0)</f>
        <v>0</v>
      </c>
      <c r="S285" s="26">
        <f>IF(H285&gt;L285,(H285-L285)*INDEX('[1]2018_commission_structure-Start'!$A$21:$I$24,MATCH($E285,'[1]2018_commission_structure-Start'!$A$21:$A$24,0),MATCH(S$1,'[1]2018_commission_structure-Start'!$A$21:$I$21,0)),0)</f>
        <v>0</v>
      </c>
      <c r="T285" s="28">
        <f t="shared" si="46"/>
        <v>86133.75</v>
      </c>
      <c r="U285" s="28">
        <f t="shared" si="47"/>
        <v>179855.75</v>
      </c>
      <c r="V285" s="28">
        <f>MIN(H285,I285)*INDEX('[1]2018_commission_structure-Start'!$A$15:$J$18,MATCH($E285,'[1]2018_commission_structure-Start'!$A$15:$A$18,0),MATCH(V$1,'[1]2018_commission_structure-Start'!$A$15:$J$15,0))</f>
        <v>86133.75</v>
      </c>
      <c r="W285" s="26">
        <f>IF($H285&gt;I285,MIN($H285-I285,J285-I285)*INDEX('[1]2018_commission_structure-Start'!$A$15:$J$18,MATCH($E285,'[1]2018_commission_structure-Start'!$A$15:$A$18,0),MATCH(W$1,'[1]2018_commission_structure-Start'!$A$15:$J$15,0)),0)</f>
        <v>0</v>
      </c>
      <c r="X285" s="26">
        <f>IF($H285&gt;J285,MIN($H285-J285,K285-J285)*INDEX('[1]2018_commission_structure-Start'!$A$15:$J$18,MATCH($E285,'[1]2018_commission_structure-Start'!$A$15:$A$18,0),MATCH(X$1,'[1]2018_commission_structure-Start'!$A$15:$J$15,0)),0)</f>
        <v>0</v>
      </c>
      <c r="Y285" s="26">
        <f>IF($H285&gt;K285,MIN($H285-K285,L285-K285)*INDEX('[1]2018_commission_structure-Start'!$A$15:$J$18,MATCH($E285,'[1]2018_commission_structure-Start'!$A$15:$A$18,0),MATCH(Y$1,'[1]2018_commission_structure-Start'!$A$15:$J$15,0)),0)</f>
        <v>0</v>
      </c>
      <c r="Z285" s="26">
        <f>IF(H285&gt;L285,(H285-L285)*INDEX('[1]2018_commission_structure-Start'!$A$21:$I$24,MATCH($E285,'[1]2018_commission_structure-Start'!$A$21:$A$24,0),MATCH(Z$1,'[1]2018_commission_structure-Start'!$A$21:$I$21,0)),0)</f>
        <v>0</v>
      </c>
      <c r="AA285" s="28">
        <f t="shared" si="48"/>
        <v>86133.75</v>
      </c>
      <c r="AB285" s="28">
        <f t="shared" si="49"/>
        <v>179855.75</v>
      </c>
    </row>
    <row r="286" spans="1:28" x14ac:dyDescent="0.2">
      <c r="A286" s="25" t="str">
        <f t="shared" si="40"/>
        <v>Stephen Vince</v>
      </c>
      <c r="B286" s="25">
        <v>3792993961</v>
      </c>
      <c r="C286" s="25" t="s">
        <v>567</v>
      </c>
      <c r="D286" s="25" t="s">
        <v>568</v>
      </c>
      <c r="E286" s="25" t="s">
        <v>7</v>
      </c>
      <c r="F286" s="25">
        <v>32408</v>
      </c>
      <c r="G286" s="25">
        <f>COUNTIF([1]deals_closed!D:D,B286)</f>
        <v>21</v>
      </c>
      <c r="H286" s="26">
        <f>SUMIF([1]deals_closed!D:D,B286,[1]deals_closed!C:C)</f>
        <v>851536</v>
      </c>
      <c r="I286" s="26">
        <f>VLOOKUP(E286,'[1]2018_commission_structure-Start'!$A$22:$I$24,9,FALSE)</f>
        <v>500000</v>
      </c>
      <c r="J286" s="26">
        <f t="shared" si="41"/>
        <v>625000</v>
      </c>
      <c r="K286" s="26">
        <f t="shared" si="42"/>
        <v>750000</v>
      </c>
      <c r="L286" s="26">
        <f t="shared" si="43"/>
        <v>1000000</v>
      </c>
      <c r="M286" s="27">
        <f t="shared" si="44"/>
        <v>1.7030719999999999</v>
      </c>
      <c r="N286" s="25" t="str">
        <f t="shared" si="45"/>
        <v>150-200%</v>
      </c>
      <c r="O286" s="28">
        <f>MIN(H286,I286)*INDEX('[1]2018_commission_structure-Start'!$A$21:$I$24,MATCH($E286,'[1]2018_commission_structure-Start'!$A$21:$A$24,0),MATCH(O$1,'[1]2018_commission_structure-Start'!$A$21:$I$21,0))</f>
        <v>50000</v>
      </c>
      <c r="P286" s="26">
        <f>IF(H286&gt;I286,MIN(H286-I286,J286-I286)*INDEX('[1]2018_commission_structure-Start'!$A$21:$I$24,MATCH($E286,'[1]2018_commission_structure-Start'!$A$21:$A$24,0), MATCH(P$1,'[1]2018_commission_structure-Start'!$A$21:$I$21,0)),0)</f>
        <v>18750</v>
      </c>
      <c r="Q286" s="26">
        <f>IF($H286&gt;J286,MIN($H286-J286,K286-J286)*INDEX('[1]2018_commission_structure-Start'!$A$21:$I$24,MATCH($E286,'[1]2018_commission_structure-Start'!$A$21:$A$24,0), MATCH(Q$1,'[1]2018_commission_structure-Start'!$A$21:$I$21,0)),0)</f>
        <v>22500</v>
      </c>
      <c r="R286" s="26">
        <f>IF($H286&gt;K286,MIN($H286-K286,L286-K286)*INDEX('[1]2018_commission_structure-Start'!$A$21:$I$24,MATCH($E286,'[1]2018_commission_structure-Start'!$A$21:$A$24,0), MATCH(R$1,'[1]2018_commission_structure-Start'!$A$21:$I$21,0)),0)</f>
        <v>22337.920000000002</v>
      </c>
      <c r="S286" s="26">
        <f>IF(H286&gt;L286,(H286-L286)*INDEX('[1]2018_commission_structure-Start'!$A$21:$I$24,MATCH($E286,'[1]2018_commission_structure-Start'!$A$21:$A$24,0),MATCH(S$1,'[1]2018_commission_structure-Start'!$A$21:$I$21,0)),0)</f>
        <v>0</v>
      </c>
      <c r="T286" s="28">
        <f t="shared" si="46"/>
        <v>113587.92</v>
      </c>
      <c r="U286" s="28">
        <f t="shared" si="47"/>
        <v>145995.91999999998</v>
      </c>
      <c r="V286" s="28">
        <f>MIN(H286,I286)*INDEX('[1]2018_commission_structure-Start'!$A$15:$J$18,MATCH($E286,'[1]2018_commission_structure-Start'!$A$15:$A$18,0),MATCH(V$1,'[1]2018_commission_structure-Start'!$A$15:$J$15,0))</f>
        <v>60000</v>
      </c>
      <c r="W286" s="26">
        <f>IF($H286&gt;I286,MIN($H286-I286,J286-I286)*INDEX('[1]2018_commission_structure-Start'!$A$15:$J$18,MATCH($E286,'[1]2018_commission_structure-Start'!$A$15:$A$18,0),MATCH(W$1,'[1]2018_commission_structure-Start'!$A$15:$J$15,0)),0)</f>
        <v>21250</v>
      </c>
      <c r="X286" s="26">
        <f>IF($H286&gt;J286,MIN($H286-J286,K286-J286)*INDEX('[1]2018_commission_structure-Start'!$A$15:$J$18,MATCH($E286,'[1]2018_commission_structure-Start'!$A$15:$A$18,0),MATCH(X$1,'[1]2018_commission_structure-Start'!$A$15:$J$15,0)),0)</f>
        <v>25000</v>
      </c>
      <c r="Y286" s="26">
        <f>IF($H286&gt;K286,MIN($H286-K286,L286-K286)*INDEX('[1]2018_commission_structure-Start'!$A$15:$J$18,MATCH($E286,'[1]2018_commission_structure-Start'!$A$15:$A$18,0),MATCH(Y$1,'[1]2018_commission_structure-Start'!$A$15:$J$15,0)),0)</f>
        <v>22337.920000000002</v>
      </c>
      <c r="Z286" s="26">
        <f>IF(H286&gt;L286,(H286-L286)*INDEX('[1]2018_commission_structure-Start'!$A$21:$I$24,MATCH($E286,'[1]2018_commission_structure-Start'!$A$21:$A$24,0),MATCH(Z$1,'[1]2018_commission_structure-Start'!$A$21:$I$21,0)),0)</f>
        <v>0</v>
      </c>
      <c r="AA286" s="28">
        <f t="shared" si="48"/>
        <v>128587.92</v>
      </c>
      <c r="AB286" s="28">
        <f t="shared" si="49"/>
        <v>160995.91999999998</v>
      </c>
    </row>
    <row r="287" spans="1:28" x14ac:dyDescent="0.2">
      <c r="A287" s="25" t="str">
        <f t="shared" si="40"/>
        <v>Lulita Wyke</v>
      </c>
      <c r="B287" s="25">
        <v>2607689635</v>
      </c>
      <c r="C287" s="25" t="s">
        <v>569</v>
      </c>
      <c r="D287" s="25" t="s">
        <v>570</v>
      </c>
      <c r="E287" s="25" t="s">
        <v>29</v>
      </c>
      <c r="F287" s="25">
        <v>53124</v>
      </c>
      <c r="G287" s="25">
        <f>COUNTIF([1]deals_closed!D:D,B287)</f>
        <v>20</v>
      </c>
      <c r="H287" s="26">
        <f>SUMIF([1]deals_closed!D:D,B287,[1]deals_closed!C:C)</f>
        <v>595273</v>
      </c>
      <c r="I287" s="26">
        <f>VLOOKUP(E287,'[1]2018_commission_structure-Start'!$A$22:$I$24,9,FALSE)</f>
        <v>600000</v>
      </c>
      <c r="J287" s="26">
        <f t="shared" si="41"/>
        <v>750000</v>
      </c>
      <c r="K287" s="26">
        <f t="shared" si="42"/>
        <v>900000</v>
      </c>
      <c r="L287" s="26">
        <f t="shared" si="43"/>
        <v>1200000</v>
      </c>
      <c r="M287" s="27">
        <f t="shared" si="44"/>
        <v>0.99212166666666668</v>
      </c>
      <c r="N287" s="25" t="str">
        <f t="shared" si="45"/>
        <v>0-100%</v>
      </c>
      <c r="O287" s="28">
        <f>MIN(H287,I287)*INDEX('[1]2018_commission_structure-Start'!$A$21:$I$24,MATCH($E287,'[1]2018_commission_structure-Start'!$A$21:$A$24,0),MATCH(O$1,'[1]2018_commission_structure-Start'!$A$21:$I$21,0))</f>
        <v>77385.490000000005</v>
      </c>
      <c r="P287" s="26">
        <f>IF(H287&gt;I287,MIN(H287-I287,J287-I287)*INDEX('[1]2018_commission_structure-Start'!$A$21:$I$24,MATCH($E287,'[1]2018_commission_structure-Start'!$A$21:$A$24,0), MATCH(P$1,'[1]2018_commission_structure-Start'!$A$21:$I$21,0)),0)</f>
        <v>0</v>
      </c>
      <c r="Q287" s="26">
        <f>IF($H287&gt;J287,MIN($H287-J287,K287-J287)*INDEX('[1]2018_commission_structure-Start'!$A$21:$I$24,MATCH($E287,'[1]2018_commission_structure-Start'!$A$21:$A$24,0), MATCH(Q$1,'[1]2018_commission_structure-Start'!$A$21:$I$21,0)),0)</f>
        <v>0</v>
      </c>
      <c r="R287" s="26">
        <f>IF($H287&gt;K287,MIN($H287-K287,L287-K287)*INDEX('[1]2018_commission_structure-Start'!$A$21:$I$24,MATCH($E287,'[1]2018_commission_structure-Start'!$A$21:$A$24,0), MATCH(R$1,'[1]2018_commission_structure-Start'!$A$21:$I$21,0)),0)</f>
        <v>0</v>
      </c>
      <c r="S287" s="26">
        <f>IF(H287&gt;L287,(H287-L287)*INDEX('[1]2018_commission_structure-Start'!$A$21:$I$24,MATCH($E287,'[1]2018_commission_structure-Start'!$A$21:$A$24,0),MATCH(S$1,'[1]2018_commission_structure-Start'!$A$21:$I$21,0)),0)</f>
        <v>0</v>
      </c>
      <c r="T287" s="28">
        <f t="shared" si="46"/>
        <v>77385.490000000005</v>
      </c>
      <c r="U287" s="28">
        <f t="shared" si="47"/>
        <v>130509.49</v>
      </c>
      <c r="V287" s="28">
        <f>MIN(H287,I287)*INDEX('[1]2018_commission_structure-Start'!$A$15:$J$18,MATCH($E287,'[1]2018_commission_structure-Start'!$A$15:$A$18,0),MATCH(V$1,'[1]2018_commission_structure-Start'!$A$15:$J$15,0))</f>
        <v>89290.95</v>
      </c>
      <c r="W287" s="26">
        <f>IF($H287&gt;I287,MIN($H287-I287,J287-I287)*INDEX('[1]2018_commission_structure-Start'!$A$15:$J$18,MATCH($E287,'[1]2018_commission_structure-Start'!$A$15:$A$18,0),MATCH(W$1,'[1]2018_commission_structure-Start'!$A$15:$J$15,0)),0)</f>
        <v>0</v>
      </c>
      <c r="X287" s="26">
        <f>IF($H287&gt;J287,MIN($H287-J287,K287-J287)*INDEX('[1]2018_commission_structure-Start'!$A$15:$J$18,MATCH($E287,'[1]2018_commission_structure-Start'!$A$15:$A$18,0),MATCH(X$1,'[1]2018_commission_structure-Start'!$A$15:$J$15,0)),0)</f>
        <v>0</v>
      </c>
      <c r="Y287" s="26">
        <f>IF($H287&gt;K287,MIN($H287-K287,L287-K287)*INDEX('[1]2018_commission_structure-Start'!$A$15:$J$18,MATCH($E287,'[1]2018_commission_structure-Start'!$A$15:$A$18,0),MATCH(Y$1,'[1]2018_commission_structure-Start'!$A$15:$J$15,0)),0)</f>
        <v>0</v>
      </c>
      <c r="Z287" s="26">
        <f>IF(H287&gt;L287,(H287-L287)*INDEX('[1]2018_commission_structure-Start'!$A$21:$I$24,MATCH($E287,'[1]2018_commission_structure-Start'!$A$21:$A$24,0),MATCH(Z$1,'[1]2018_commission_structure-Start'!$A$21:$I$21,0)),0)</f>
        <v>0</v>
      </c>
      <c r="AA287" s="28">
        <f t="shared" si="48"/>
        <v>89290.95</v>
      </c>
      <c r="AB287" s="28">
        <f t="shared" si="49"/>
        <v>142414.95000000001</v>
      </c>
    </row>
    <row r="288" spans="1:28" x14ac:dyDescent="0.2">
      <c r="A288" s="25" t="str">
        <f t="shared" si="40"/>
        <v>Eugene Lebourn</v>
      </c>
      <c r="B288" s="25">
        <v>9795921177</v>
      </c>
      <c r="C288" s="25" t="s">
        <v>571</v>
      </c>
      <c r="D288" s="25" t="s">
        <v>572</v>
      </c>
      <c r="E288" s="25" t="s">
        <v>7</v>
      </c>
      <c r="F288" s="25">
        <v>63015</v>
      </c>
      <c r="G288" s="25">
        <f>COUNTIF([1]deals_closed!D:D,B288)</f>
        <v>20</v>
      </c>
      <c r="H288" s="26">
        <f>SUMIF([1]deals_closed!D:D,B288,[1]deals_closed!C:C)</f>
        <v>603952</v>
      </c>
      <c r="I288" s="26">
        <f>VLOOKUP(E288,'[1]2018_commission_structure-Start'!$A$22:$I$24,9,FALSE)</f>
        <v>500000</v>
      </c>
      <c r="J288" s="26">
        <f t="shared" si="41"/>
        <v>625000</v>
      </c>
      <c r="K288" s="26">
        <f t="shared" si="42"/>
        <v>750000</v>
      </c>
      <c r="L288" s="26">
        <f t="shared" si="43"/>
        <v>1000000</v>
      </c>
      <c r="M288" s="27">
        <f t="shared" si="44"/>
        <v>1.2079040000000001</v>
      </c>
      <c r="N288" s="25" t="str">
        <f t="shared" si="45"/>
        <v>100-125%</v>
      </c>
      <c r="O288" s="28">
        <f>MIN(H288,I288)*INDEX('[1]2018_commission_structure-Start'!$A$21:$I$24,MATCH($E288,'[1]2018_commission_structure-Start'!$A$21:$A$24,0),MATCH(O$1,'[1]2018_commission_structure-Start'!$A$21:$I$21,0))</f>
        <v>50000</v>
      </c>
      <c r="P288" s="26">
        <f>IF(H288&gt;I288,MIN(H288-I288,J288-I288)*INDEX('[1]2018_commission_structure-Start'!$A$21:$I$24,MATCH($E288,'[1]2018_commission_structure-Start'!$A$21:$A$24,0), MATCH(P$1,'[1]2018_commission_structure-Start'!$A$21:$I$21,0)),0)</f>
        <v>15592.8</v>
      </c>
      <c r="Q288" s="26">
        <f>IF($H288&gt;J288,MIN($H288-J288,K288-J288)*INDEX('[1]2018_commission_structure-Start'!$A$21:$I$24,MATCH($E288,'[1]2018_commission_structure-Start'!$A$21:$A$24,0), MATCH(Q$1,'[1]2018_commission_structure-Start'!$A$21:$I$21,0)),0)</f>
        <v>0</v>
      </c>
      <c r="R288" s="26">
        <f>IF($H288&gt;K288,MIN($H288-K288,L288-K288)*INDEX('[1]2018_commission_structure-Start'!$A$21:$I$24,MATCH($E288,'[1]2018_commission_structure-Start'!$A$21:$A$24,0), MATCH(R$1,'[1]2018_commission_structure-Start'!$A$21:$I$21,0)),0)</f>
        <v>0</v>
      </c>
      <c r="S288" s="26">
        <f>IF(H288&gt;L288,(H288-L288)*INDEX('[1]2018_commission_structure-Start'!$A$21:$I$24,MATCH($E288,'[1]2018_commission_structure-Start'!$A$21:$A$24,0),MATCH(S$1,'[1]2018_commission_structure-Start'!$A$21:$I$21,0)),0)</f>
        <v>0</v>
      </c>
      <c r="T288" s="28">
        <f t="shared" si="46"/>
        <v>65592.800000000003</v>
      </c>
      <c r="U288" s="28">
        <f t="shared" si="47"/>
        <v>128607.8</v>
      </c>
      <c r="V288" s="28">
        <f>MIN(H288,I288)*INDEX('[1]2018_commission_structure-Start'!$A$15:$J$18,MATCH($E288,'[1]2018_commission_structure-Start'!$A$15:$A$18,0),MATCH(V$1,'[1]2018_commission_structure-Start'!$A$15:$J$15,0))</f>
        <v>60000</v>
      </c>
      <c r="W288" s="26">
        <f>IF($H288&gt;I288,MIN($H288-I288,J288-I288)*INDEX('[1]2018_commission_structure-Start'!$A$15:$J$18,MATCH($E288,'[1]2018_commission_structure-Start'!$A$15:$A$18,0),MATCH(W$1,'[1]2018_commission_structure-Start'!$A$15:$J$15,0)),0)</f>
        <v>17671.84</v>
      </c>
      <c r="X288" s="26">
        <f>IF($H288&gt;J288,MIN($H288-J288,K288-J288)*INDEX('[1]2018_commission_structure-Start'!$A$15:$J$18,MATCH($E288,'[1]2018_commission_structure-Start'!$A$15:$A$18,0),MATCH(X$1,'[1]2018_commission_structure-Start'!$A$15:$J$15,0)),0)</f>
        <v>0</v>
      </c>
      <c r="Y288" s="26">
        <f>IF($H288&gt;K288,MIN($H288-K288,L288-K288)*INDEX('[1]2018_commission_structure-Start'!$A$15:$J$18,MATCH($E288,'[1]2018_commission_structure-Start'!$A$15:$A$18,0),MATCH(Y$1,'[1]2018_commission_structure-Start'!$A$15:$J$15,0)),0)</f>
        <v>0</v>
      </c>
      <c r="Z288" s="26">
        <f>IF(H288&gt;L288,(H288-L288)*INDEX('[1]2018_commission_structure-Start'!$A$21:$I$24,MATCH($E288,'[1]2018_commission_structure-Start'!$A$21:$A$24,0),MATCH(Z$1,'[1]2018_commission_structure-Start'!$A$21:$I$21,0)),0)</f>
        <v>0</v>
      </c>
      <c r="AA288" s="28">
        <f t="shared" si="48"/>
        <v>77671.839999999997</v>
      </c>
      <c r="AB288" s="28">
        <f t="shared" si="49"/>
        <v>140686.84</v>
      </c>
    </row>
    <row r="289" spans="1:28" x14ac:dyDescent="0.2">
      <c r="A289" s="25" t="str">
        <f t="shared" si="40"/>
        <v>Denney Behr</v>
      </c>
      <c r="B289" s="25">
        <v>8757371024</v>
      </c>
      <c r="C289" s="25" t="s">
        <v>153</v>
      </c>
      <c r="D289" s="25" t="s">
        <v>573</v>
      </c>
      <c r="E289" s="25" t="s">
        <v>29</v>
      </c>
      <c r="F289" s="25">
        <v>61475</v>
      </c>
      <c r="G289" s="25">
        <f>COUNTIF([1]deals_closed!D:D,B289)</f>
        <v>15</v>
      </c>
      <c r="H289" s="26">
        <f>SUMIF([1]deals_closed!D:D,B289,[1]deals_closed!C:C)</f>
        <v>450892</v>
      </c>
      <c r="I289" s="26">
        <f>VLOOKUP(E289,'[1]2018_commission_structure-Start'!$A$22:$I$24,9,FALSE)</f>
        <v>600000</v>
      </c>
      <c r="J289" s="26">
        <f t="shared" si="41"/>
        <v>750000</v>
      </c>
      <c r="K289" s="26">
        <f t="shared" si="42"/>
        <v>900000</v>
      </c>
      <c r="L289" s="26">
        <f t="shared" si="43"/>
        <v>1200000</v>
      </c>
      <c r="M289" s="27">
        <f t="shared" si="44"/>
        <v>0.75148666666666664</v>
      </c>
      <c r="N289" s="25" t="str">
        <f t="shared" si="45"/>
        <v>0-100%</v>
      </c>
      <c r="O289" s="28">
        <f>MIN(H289,I289)*INDEX('[1]2018_commission_structure-Start'!$A$21:$I$24,MATCH($E289,'[1]2018_commission_structure-Start'!$A$21:$A$24,0),MATCH(O$1,'[1]2018_commission_structure-Start'!$A$21:$I$21,0))</f>
        <v>58615.96</v>
      </c>
      <c r="P289" s="26">
        <f>IF(H289&gt;I289,MIN(H289-I289,J289-I289)*INDEX('[1]2018_commission_structure-Start'!$A$21:$I$24,MATCH($E289,'[1]2018_commission_structure-Start'!$A$21:$A$24,0), MATCH(P$1,'[1]2018_commission_structure-Start'!$A$21:$I$21,0)),0)</f>
        <v>0</v>
      </c>
      <c r="Q289" s="26">
        <f>IF($H289&gt;J289,MIN($H289-J289,K289-J289)*INDEX('[1]2018_commission_structure-Start'!$A$21:$I$24,MATCH($E289,'[1]2018_commission_structure-Start'!$A$21:$A$24,0), MATCH(Q$1,'[1]2018_commission_structure-Start'!$A$21:$I$21,0)),0)</f>
        <v>0</v>
      </c>
      <c r="R289" s="26">
        <f>IF($H289&gt;K289,MIN($H289-K289,L289-K289)*INDEX('[1]2018_commission_structure-Start'!$A$21:$I$24,MATCH($E289,'[1]2018_commission_structure-Start'!$A$21:$A$24,0), MATCH(R$1,'[1]2018_commission_structure-Start'!$A$21:$I$21,0)),0)</f>
        <v>0</v>
      </c>
      <c r="S289" s="26">
        <f>IF(H289&gt;L289,(H289-L289)*INDEX('[1]2018_commission_structure-Start'!$A$21:$I$24,MATCH($E289,'[1]2018_commission_structure-Start'!$A$21:$A$24,0),MATCH(S$1,'[1]2018_commission_structure-Start'!$A$21:$I$21,0)),0)</f>
        <v>0</v>
      </c>
      <c r="T289" s="28">
        <f t="shared" si="46"/>
        <v>58615.96</v>
      </c>
      <c r="U289" s="28">
        <f t="shared" si="47"/>
        <v>120090.95999999999</v>
      </c>
      <c r="V289" s="28">
        <f>MIN(H289,I289)*INDEX('[1]2018_commission_structure-Start'!$A$15:$J$18,MATCH($E289,'[1]2018_commission_structure-Start'!$A$15:$A$18,0),MATCH(V$1,'[1]2018_commission_structure-Start'!$A$15:$J$15,0))</f>
        <v>67633.8</v>
      </c>
      <c r="W289" s="26">
        <f>IF($H289&gt;I289,MIN($H289-I289,J289-I289)*INDEX('[1]2018_commission_structure-Start'!$A$15:$J$18,MATCH($E289,'[1]2018_commission_structure-Start'!$A$15:$A$18,0),MATCH(W$1,'[1]2018_commission_structure-Start'!$A$15:$J$15,0)),0)</f>
        <v>0</v>
      </c>
      <c r="X289" s="26">
        <f>IF($H289&gt;J289,MIN($H289-J289,K289-J289)*INDEX('[1]2018_commission_structure-Start'!$A$15:$J$18,MATCH($E289,'[1]2018_commission_structure-Start'!$A$15:$A$18,0),MATCH(X$1,'[1]2018_commission_structure-Start'!$A$15:$J$15,0)),0)</f>
        <v>0</v>
      </c>
      <c r="Y289" s="26">
        <f>IF($H289&gt;K289,MIN($H289-K289,L289-K289)*INDEX('[1]2018_commission_structure-Start'!$A$15:$J$18,MATCH($E289,'[1]2018_commission_structure-Start'!$A$15:$A$18,0),MATCH(Y$1,'[1]2018_commission_structure-Start'!$A$15:$J$15,0)),0)</f>
        <v>0</v>
      </c>
      <c r="Z289" s="26">
        <f>IF(H289&gt;L289,(H289-L289)*INDEX('[1]2018_commission_structure-Start'!$A$21:$I$24,MATCH($E289,'[1]2018_commission_structure-Start'!$A$21:$A$24,0),MATCH(Z$1,'[1]2018_commission_structure-Start'!$A$21:$I$21,0)),0)</f>
        <v>0</v>
      </c>
      <c r="AA289" s="28">
        <f t="shared" si="48"/>
        <v>67633.8</v>
      </c>
      <c r="AB289" s="28">
        <f t="shared" si="49"/>
        <v>129108.8</v>
      </c>
    </row>
    <row r="290" spans="1:28" x14ac:dyDescent="0.2">
      <c r="A290" s="25" t="str">
        <f t="shared" si="40"/>
        <v>Maryrose Ravenshaw</v>
      </c>
      <c r="B290" s="25">
        <v>9163060264</v>
      </c>
      <c r="C290" s="25" t="s">
        <v>574</v>
      </c>
      <c r="D290" s="25" t="s">
        <v>575</v>
      </c>
      <c r="E290" s="25" t="s">
        <v>29</v>
      </c>
      <c r="F290" s="25">
        <v>76433</v>
      </c>
      <c r="G290" s="25">
        <f>COUNTIF([1]deals_closed!D:D,B290)</f>
        <v>21</v>
      </c>
      <c r="H290" s="26">
        <f>SUMIF([1]deals_closed!D:D,B290,[1]deals_closed!C:C)</f>
        <v>771024</v>
      </c>
      <c r="I290" s="26">
        <f>VLOOKUP(E290,'[1]2018_commission_structure-Start'!$A$22:$I$24,9,FALSE)</f>
        <v>600000</v>
      </c>
      <c r="J290" s="26">
        <f t="shared" si="41"/>
        <v>750000</v>
      </c>
      <c r="K290" s="26">
        <f t="shared" si="42"/>
        <v>900000</v>
      </c>
      <c r="L290" s="26">
        <f t="shared" si="43"/>
        <v>1200000</v>
      </c>
      <c r="M290" s="27">
        <f t="shared" si="44"/>
        <v>1.28504</v>
      </c>
      <c r="N290" s="25" t="str">
        <f t="shared" si="45"/>
        <v>125-150%</v>
      </c>
      <c r="O290" s="28">
        <f>MIN(H290,I290)*INDEX('[1]2018_commission_structure-Start'!$A$21:$I$24,MATCH($E290,'[1]2018_commission_structure-Start'!$A$21:$A$24,0),MATCH(O$1,'[1]2018_commission_structure-Start'!$A$21:$I$21,0))</f>
        <v>78000</v>
      </c>
      <c r="P290" s="26">
        <f>IF(H290&gt;I290,MIN(H290-I290,J290-I290)*INDEX('[1]2018_commission_structure-Start'!$A$21:$I$24,MATCH($E290,'[1]2018_commission_structure-Start'!$A$21:$A$24,0), MATCH(P$1,'[1]2018_commission_structure-Start'!$A$21:$I$21,0)),0)</f>
        <v>25500.000000000004</v>
      </c>
      <c r="Q290" s="26">
        <f>IF($H290&gt;J290,MIN($H290-J290,K290-J290)*INDEX('[1]2018_commission_structure-Start'!$A$21:$I$24,MATCH($E290,'[1]2018_commission_structure-Start'!$A$21:$A$24,0), MATCH(Q$1,'[1]2018_commission_structure-Start'!$A$21:$I$21,0)),0)</f>
        <v>4415.04</v>
      </c>
      <c r="R290" s="26">
        <f>IF($H290&gt;K290,MIN($H290-K290,L290-K290)*INDEX('[1]2018_commission_structure-Start'!$A$21:$I$24,MATCH($E290,'[1]2018_commission_structure-Start'!$A$21:$A$24,0), MATCH(R$1,'[1]2018_commission_structure-Start'!$A$21:$I$21,0)),0)</f>
        <v>0</v>
      </c>
      <c r="S290" s="26">
        <f>IF(H290&gt;L290,(H290-L290)*INDEX('[1]2018_commission_structure-Start'!$A$21:$I$24,MATCH($E290,'[1]2018_commission_structure-Start'!$A$21:$A$24,0),MATCH(S$1,'[1]2018_commission_structure-Start'!$A$21:$I$21,0)),0)</f>
        <v>0</v>
      </c>
      <c r="T290" s="28">
        <f t="shared" si="46"/>
        <v>107915.04</v>
      </c>
      <c r="U290" s="28">
        <f t="shared" si="47"/>
        <v>184348.03999999998</v>
      </c>
      <c r="V290" s="28">
        <f>MIN(H290,I290)*INDEX('[1]2018_commission_structure-Start'!$A$15:$J$18,MATCH($E290,'[1]2018_commission_structure-Start'!$A$15:$A$18,0),MATCH(V$1,'[1]2018_commission_structure-Start'!$A$15:$J$15,0))</f>
        <v>90000</v>
      </c>
      <c r="W290" s="26">
        <f>IF($H290&gt;I290,MIN($H290-I290,J290-I290)*INDEX('[1]2018_commission_structure-Start'!$A$15:$J$18,MATCH($E290,'[1]2018_commission_structure-Start'!$A$15:$A$18,0),MATCH(W$1,'[1]2018_commission_structure-Start'!$A$15:$J$15,0)),0)</f>
        <v>27000</v>
      </c>
      <c r="X290" s="26">
        <f>IF($H290&gt;J290,MIN($H290-J290,K290-J290)*INDEX('[1]2018_commission_structure-Start'!$A$15:$J$18,MATCH($E290,'[1]2018_commission_structure-Start'!$A$15:$A$18,0),MATCH(X$1,'[1]2018_commission_structure-Start'!$A$15:$J$15,0)),0)</f>
        <v>5256</v>
      </c>
      <c r="Y290" s="26">
        <f>IF($H290&gt;K290,MIN($H290-K290,L290-K290)*INDEX('[1]2018_commission_structure-Start'!$A$15:$J$18,MATCH($E290,'[1]2018_commission_structure-Start'!$A$15:$A$18,0),MATCH(Y$1,'[1]2018_commission_structure-Start'!$A$15:$J$15,0)),0)</f>
        <v>0</v>
      </c>
      <c r="Z290" s="26">
        <f>IF(H290&gt;L290,(H290-L290)*INDEX('[1]2018_commission_structure-Start'!$A$21:$I$24,MATCH($E290,'[1]2018_commission_structure-Start'!$A$21:$A$24,0),MATCH(Z$1,'[1]2018_commission_structure-Start'!$A$21:$I$21,0)),0)</f>
        <v>0</v>
      </c>
      <c r="AA290" s="28">
        <f t="shared" si="48"/>
        <v>122256</v>
      </c>
      <c r="AB290" s="28">
        <f t="shared" si="49"/>
        <v>198689</v>
      </c>
    </row>
    <row r="291" spans="1:28" x14ac:dyDescent="0.2">
      <c r="A291" s="25" t="str">
        <f t="shared" si="40"/>
        <v>Kevin Wayvill</v>
      </c>
      <c r="B291" s="25">
        <v>2657442315</v>
      </c>
      <c r="C291" s="25" t="s">
        <v>576</v>
      </c>
      <c r="D291" s="25" t="s">
        <v>577</v>
      </c>
      <c r="E291" s="25" t="s">
        <v>29</v>
      </c>
      <c r="F291" s="25">
        <v>58319</v>
      </c>
      <c r="G291" s="25">
        <f>COUNTIF([1]deals_closed!D:D,B291)</f>
        <v>15</v>
      </c>
      <c r="H291" s="26">
        <f>SUMIF([1]deals_closed!D:D,B291,[1]deals_closed!C:C)</f>
        <v>560614</v>
      </c>
      <c r="I291" s="26">
        <f>VLOOKUP(E291,'[1]2018_commission_structure-Start'!$A$22:$I$24,9,FALSE)</f>
        <v>600000</v>
      </c>
      <c r="J291" s="26">
        <f t="shared" si="41"/>
        <v>750000</v>
      </c>
      <c r="K291" s="26">
        <f t="shared" si="42"/>
        <v>900000</v>
      </c>
      <c r="L291" s="26">
        <f t="shared" si="43"/>
        <v>1200000</v>
      </c>
      <c r="M291" s="27">
        <f t="shared" si="44"/>
        <v>0.93435666666666661</v>
      </c>
      <c r="N291" s="25" t="str">
        <f t="shared" si="45"/>
        <v>0-100%</v>
      </c>
      <c r="O291" s="28">
        <f>MIN(H291,I291)*INDEX('[1]2018_commission_structure-Start'!$A$21:$I$24,MATCH($E291,'[1]2018_commission_structure-Start'!$A$21:$A$24,0),MATCH(O$1,'[1]2018_commission_structure-Start'!$A$21:$I$21,0))</f>
        <v>72879.820000000007</v>
      </c>
      <c r="P291" s="26">
        <f>IF(H291&gt;I291,MIN(H291-I291,J291-I291)*INDEX('[1]2018_commission_structure-Start'!$A$21:$I$24,MATCH($E291,'[1]2018_commission_structure-Start'!$A$21:$A$24,0), MATCH(P$1,'[1]2018_commission_structure-Start'!$A$21:$I$21,0)),0)</f>
        <v>0</v>
      </c>
      <c r="Q291" s="26">
        <f>IF($H291&gt;J291,MIN($H291-J291,K291-J291)*INDEX('[1]2018_commission_structure-Start'!$A$21:$I$24,MATCH($E291,'[1]2018_commission_structure-Start'!$A$21:$A$24,0), MATCH(Q$1,'[1]2018_commission_structure-Start'!$A$21:$I$21,0)),0)</f>
        <v>0</v>
      </c>
      <c r="R291" s="26">
        <f>IF($H291&gt;K291,MIN($H291-K291,L291-K291)*INDEX('[1]2018_commission_structure-Start'!$A$21:$I$24,MATCH($E291,'[1]2018_commission_structure-Start'!$A$21:$A$24,0), MATCH(R$1,'[1]2018_commission_structure-Start'!$A$21:$I$21,0)),0)</f>
        <v>0</v>
      </c>
      <c r="S291" s="26">
        <f>IF(H291&gt;L291,(H291-L291)*INDEX('[1]2018_commission_structure-Start'!$A$21:$I$24,MATCH($E291,'[1]2018_commission_structure-Start'!$A$21:$A$24,0),MATCH(S$1,'[1]2018_commission_structure-Start'!$A$21:$I$21,0)),0)</f>
        <v>0</v>
      </c>
      <c r="T291" s="28">
        <f t="shared" si="46"/>
        <v>72879.820000000007</v>
      </c>
      <c r="U291" s="28">
        <f t="shared" si="47"/>
        <v>131198.82</v>
      </c>
      <c r="V291" s="28">
        <f>MIN(H291,I291)*INDEX('[1]2018_commission_structure-Start'!$A$15:$J$18,MATCH($E291,'[1]2018_commission_structure-Start'!$A$15:$A$18,0),MATCH(V$1,'[1]2018_commission_structure-Start'!$A$15:$J$15,0))</f>
        <v>84092.099999999991</v>
      </c>
      <c r="W291" s="26">
        <f>IF($H291&gt;I291,MIN($H291-I291,J291-I291)*INDEX('[1]2018_commission_structure-Start'!$A$15:$J$18,MATCH($E291,'[1]2018_commission_structure-Start'!$A$15:$A$18,0),MATCH(W$1,'[1]2018_commission_structure-Start'!$A$15:$J$15,0)),0)</f>
        <v>0</v>
      </c>
      <c r="X291" s="26">
        <f>IF($H291&gt;J291,MIN($H291-J291,K291-J291)*INDEX('[1]2018_commission_structure-Start'!$A$15:$J$18,MATCH($E291,'[1]2018_commission_structure-Start'!$A$15:$A$18,0),MATCH(X$1,'[1]2018_commission_structure-Start'!$A$15:$J$15,0)),0)</f>
        <v>0</v>
      </c>
      <c r="Y291" s="26">
        <f>IF($H291&gt;K291,MIN($H291-K291,L291-K291)*INDEX('[1]2018_commission_structure-Start'!$A$15:$J$18,MATCH($E291,'[1]2018_commission_structure-Start'!$A$15:$A$18,0),MATCH(Y$1,'[1]2018_commission_structure-Start'!$A$15:$J$15,0)),0)</f>
        <v>0</v>
      </c>
      <c r="Z291" s="26">
        <f>IF(H291&gt;L291,(H291-L291)*INDEX('[1]2018_commission_structure-Start'!$A$21:$I$24,MATCH($E291,'[1]2018_commission_structure-Start'!$A$21:$A$24,0),MATCH(Z$1,'[1]2018_commission_structure-Start'!$A$21:$I$21,0)),0)</f>
        <v>0</v>
      </c>
      <c r="AA291" s="28">
        <f t="shared" si="48"/>
        <v>84092.099999999991</v>
      </c>
      <c r="AB291" s="28">
        <f t="shared" si="49"/>
        <v>142411.09999999998</v>
      </c>
    </row>
    <row r="292" spans="1:28" x14ac:dyDescent="0.2">
      <c r="A292" s="25" t="str">
        <f t="shared" si="40"/>
        <v>Lenette Gyves</v>
      </c>
      <c r="B292" s="25">
        <v>7635344498</v>
      </c>
      <c r="C292" s="25" t="s">
        <v>578</v>
      </c>
      <c r="D292" s="25" t="s">
        <v>579</v>
      </c>
      <c r="E292" s="25" t="s">
        <v>29</v>
      </c>
      <c r="F292" s="25">
        <v>54966</v>
      </c>
      <c r="G292" s="25">
        <f>COUNTIF([1]deals_closed!D:D,B292)</f>
        <v>21</v>
      </c>
      <c r="H292" s="26">
        <f>SUMIF([1]deals_closed!D:D,B292,[1]deals_closed!C:C)</f>
        <v>714330</v>
      </c>
      <c r="I292" s="26">
        <f>VLOOKUP(E292,'[1]2018_commission_structure-Start'!$A$22:$I$24,9,FALSE)</f>
        <v>600000</v>
      </c>
      <c r="J292" s="26">
        <f t="shared" si="41"/>
        <v>750000</v>
      </c>
      <c r="K292" s="26">
        <f t="shared" si="42"/>
        <v>900000</v>
      </c>
      <c r="L292" s="26">
        <f t="shared" si="43"/>
        <v>1200000</v>
      </c>
      <c r="M292" s="27">
        <f t="shared" si="44"/>
        <v>1.19055</v>
      </c>
      <c r="N292" s="25" t="str">
        <f t="shared" si="45"/>
        <v>100-125%</v>
      </c>
      <c r="O292" s="28">
        <f>MIN(H292,I292)*INDEX('[1]2018_commission_structure-Start'!$A$21:$I$24,MATCH($E292,'[1]2018_commission_structure-Start'!$A$21:$A$24,0),MATCH(O$1,'[1]2018_commission_structure-Start'!$A$21:$I$21,0))</f>
        <v>78000</v>
      </c>
      <c r="P292" s="26">
        <f>IF(H292&gt;I292,MIN(H292-I292,J292-I292)*INDEX('[1]2018_commission_structure-Start'!$A$21:$I$24,MATCH($E292,'[1]2018_commission_structure-Start'!$A$21:$A$24,0), MATCH(P$1,'[1]2018_commission_structure-Start'!$A$21:$I$21,0)),0)</f>
        <v>19436.100000000002</v>
      </c>
      <c r="Q292" s="26">
        <f>IF($H292&gt;J292,MIN($H292-J292,K292-J292)*INDEX('[1]2018_commission_structure-Start'!$A$21:$I$24,MATCH($E292,'[1]2018_commission_structure-Start'!$A$21:$A$24,0), MATCH(Q$1,'[1]2018_commission_structure-Start'!$A$21:$I$21,0)),0)</f>
        <v>0</v>
      </c>
      <c r="R292" s="26">
        <f>IF($H292&gt;K292,MIN($H292-K292,L292-K292)*INDEX('[1]2018_commission_structure-Start'!$A$21:$I$24,MATCH($E292,'[1]2018_commission_structure-Start'!$A$21:$A$24,0), MATCH(R$1,'[1]2018_commission_structure-Start'!$A$21:$I$21,0)),0)</f>
        <v>0</v>
      </c>
      <c r="S292" s="26">
        <f>IF(H292&gt;L292,(H292-L292)*INDEX('[1]2018_commission_structure-Start'!$A$21:$I$24,MATCH($E292,'[1]2018_commission_structure-Start'!$A$21:$A$24,0),MATCH(S$1,'[1]2018_commission_structure-Start'!$A$21:$I$21,0)),0)</f>
        <v>0</v>
      </c>
      <c r="T292" s="28">
        <f t="shared" si="46"/>
        <v>97436.1</v>
      </c>
      <c r="U292" s="28">
        <f t="shared" si="47"/>
        <v>152402.1</v>
      </c>
      <c r="V292" s="28">
        <f>MIN(H292,I292)*INDEX('[1]2018_commission_structure-Start'!$A$15:$J$18,MATCH($E292,'[1]2018_commission_structure-Start'!$A$15:$A$18,0),MATCH(V$1,'[1]2018_commission_structure-Start'!$A$15:$J$15,0))</f>
        <v>90000</v>
      </c>
      <c r="W292" s="26">
        <f>IF($H292&gt;I292,MIN($H292-I292,J292-I292)*INDEX('[1]2018_commission_structure-Start'!$A$15:$J$18,MATCH($E292,'[1]2018_commission_structure-Start'!$A$15:$A$18,0),MATCH(W$1,'[1]2018_commission_structure-Start'!$A$15:$J$15,0)),0)</f>
        <v>20579.399999999998</v>
      </c>
      <c r="X292" s="26">
        <f>IF($H292&gt;J292,MIN($H292-J292,K292-J292)*INDEX('[1]2018_commission_structure-Start'!$A$15:$J$18,MATCH($E292,'[1]2018_commission_structure-Start'!$A$15:$A$18,0),MATCH(X$1,'[1]2018_commission_structure-Start'!$A$15:$J$15,0)),0)</f>
        <v>0</v>
      </c>
      <c r="Y292" s="26">
        <f>IF($H292&gt;K292,MIN($H292-K292,L292-K292)*INDEX('[1]2018_commission_structure-Start'!$A$15:$J$18,MATCH($E292,'[1]2018_commission_structure-Start'!$A$15:$A$18,0),MATCH(Y$1,'[1]2018_commission_structure-Start'!$A$15:$J$15,0)),0)</f>
        <v>0</v>
      </c>
      <c r="Z292" s="26">
        <f>IF(H292&gt;L292,(H292-L292)*INDEX('[1]2018_commission_structure-Start'!$A$21:$I$24,MATCH($E292,'[1]2018_commission_structure-Start'!$A$21:$A$24,0),MATCH(Z$1,'[1]2018_commission_structure-Start'!$A$21:$I$21,0)),0)</f>
        <v>0</v>
      </c>
      <c r="AA292" s="28">
        <f t="shared" si="48"/>
        <v>110579.4</v>
      </c>
      <c r="AB292" s="28">
        <f t="shared" si="49"/>
        <v>165545.4</v>
      </c>
    </row>
    <row r="293" spans="1:28" x14ac:dyDescent="0.2">
      <c r="A293" s="25" t="str">
        <f t="shared" si="40"/>
        <v>Tabina Askell</v>
      </c>
      <c r="B293" s="25">
        <v>977779009</v>
      </c>
      <c r="C293" s="25" t="s">
        <v>580</v>
      </c>
      <c r="D293" s="25" t="s">
        <v>581</v>
      </c>
      <c r="E293" s="25" t="s">
        <v>10</v>
      </c>
      <c r="F293" s="25">
        <v>117844</v>
      </c>
      <c r="G293" s="25">
        <f>COUNTIF([1]deals_closed!D:D,B293)</f>
        <v>15</v>
      </c>
      <c r="H293" s="26">
        <f>SUMIF([1]deals_closed!D:D,B293,[1]deals_closed!C:C)</f>
        <v>512176</v>
      </c>
      <c r="I293" s="26">
        <f>VLOOKUP(E293,'[1]2018_commission_structure-Start'!$A$22:$I$24,9,FALSE)</f>
        <v>750000</v>
      </c>
      <c r="J293" s="26">
        <f t="shared" si="41"/>
        <v>937500</v>
      </c>
      <c r="K293" s="26">
        <f t="shared" si="42"/>
        <v>1125000</v>
      </c>
      <c r="L293" s="26">
        <f t="shared" si="43"/>
        <v>1500000</v>
      </c>
      <c r="M293" s="27">
        <f t="shared" si="44"/>
        <v>0.68290133333333336</v>
      </c>
      <c r="N293" s="25" t="str">
        <f t="shared" si="45"/>
        <v>0-100%</v>
      </c>
      <c r="O293" s="28">
        <f>MIN(H293,I293)*INDEX('[1]2018_commission_structure-Start'!$A$21:$I$24,MATCH($E293,'[1]2018_commission_structure-Start'!$A$21:$A$24,0),MATCH(O$1,'[1]2018_commission_structure-Start'!$A$21:$I$21,0))</f>
        <v>76826.399999999994</v>
      </c>
      <c r="P293" s="26">
        <f>IF(H293&gt;I293,MIN(H293-I293,J293-I293)*INDEX('[1]2018_commission_structure-Start'!$A$21:$I$24,MATCH($E293,'[1]2018_commission_structure-Start'!$A$21:$A$24,0), MATCH(P$1,'[1]2018_commission_structure-Start'!$A$21:$I$21,0)),0)</f>
        <v>0</v>
      </c>
      <c r="Q293" s="26">
        <f>IF($H293&gt;J293,MIN($H293-J293,K293-J293)*INDEX('[1]2018_commission_structure-Start'!$A$21:$I$24,MATCH($E293,'[1]2018_commission_structure-Start'!$A$21:$A$24,0), MATCH(Q$1,'[1]2018_commission_structure-Start'!$A$21:$I$21,0)),0)</f>
        <v>0</v>
      </c>
      <c r="R293" s="26">
        <f>IF($H293&gt;K293,MIN($H293-K293,L293-K293)*INDEX('[1]2018_commission_structure-Start'!$A$21:$I$24,MATCH($E293,'[1]2018_commission_structure-Start'!$A$21:$A$24,0), MATCH(R$1,'[1]2018_commission_structure-Start'!$A$21:$I$21,0)),0)</f>
        <v>0</v>
      </c>
      <c r="S293" s="26">
        <f>IF(H293&gt;L293,(H293-L293)*INDEX('[1]2018_commission_structure-Start'!$A$21:$I$24,MATCH($E293,'[1]2018_commission_structure-Start'!$A$21:$A$24,0),MATCH(S$1,'[1]2018_commission_structure-Start'!$A$21:$I$21,0)),0)</f>
        <v>0</v>
      </c>
      <c r="T293" s="28">
        <f t="shared" si="46"/>
        <v>76826.399999999994</v>
      </c>
      <c r="U293" s="28">
        <f t="shared" si="47"/>
        <v>194670.4</v>
      </c>
      <c r="V293" s="28">
        <f>MIN(H293,I293)*INDEX('[1]2018_commission_structure-Start'!$A$15:$J$18,MATCH($E293,'[1]2018_commission_structure-Start'!$A$15:$A$18,0),MATCH(V$1,'[1]2018_commission_structure-Start'!$A$15:$J$15,0))</f>
        <v>76826.399999999994</v>
      </c>
      <c r="W293" s="26">
        <f>IF($H293&gt;I293,MIN($H293-I293,J293-I293)*INDEX('[1]2018_commission_structure-Start'!$A$15:$J$18,MATCH($E293,'[1]2018_commission_structure-Start'!$A$15:$A$18,0),MATCH(W$1,'[1]2018_commission_structure-Start'!$A$15:$J$15,0)),0)</f>
        <v>0</v>
      </c>
      <c r="X293" s="26">
        <f>IF($H293&gt;J293,MIN($H293-J293,K293-J293)*INDEX('[1]2018_commission_structure-Start'!$A$15:$J$18,MATCH($E293,'[1]2018_commission_structure-Start'!$A$15:$A$18,0),MATCH(X$1,'[1]2018_commission_structure-Start'!$A$15:$J$15,0)),0)</f>
        <v>0</v>
      </c>
      <c r="Y293" s="26">
        <f>IF($H293&gt;K293,MIN($H293-K293,L293-K293)*INDEX('[1]2018_commission_structure-Start'!$A$15:$J$18,MATCH($E293,'[1]2018_commission_structure-Start'!$A$15:$A$18,0),MATCH(Y$1,'[1]2018_commission_structure-Start'!$A$15:$J$15,0)),0)</f>
        <v>0</v>
      </c>
      <c r="Z293" s="26">
        <f>IF(H293&gt;L293,(H293-L293)*INDEX('[1]2018_commission_structure-Start'!$A$21:$I$24,MATCH($E293,'[1]2018_commission_structure-Start'!$A$21:$A$24,0),MATCH(Z$1,'[1]2018_commission_structure-Start'!$A$21:$I$21,0)),0)</f>
        <v>0</v>
      </c>
      <c r="AA293" s="28">
        <f t="shared" si="48"/>
        <v>76826.399999999994</v>
      </c>
      <c r="AB293" s="28">
        <f t="shared" si="49"/>
        <v>194670.4</v>
      </c>
    </row>
    <row r="294" spans="1:28" x14ac:dyDescent="0.2">
      <c r="A294" s="25" t="str">
        <f t="shared" si="40"/>
        <v>Anette Waldock</v>
      </c>
      <c r="B294" s="25">
        <v>7236563277</v>
      </c>
      <c r="C294" s="25" t="s">
        <v>582</v>
      </c>
      <c r="D294" s="25" t="s">
        <v>583</v>
      </c>
      <c r="E294" s="25" t="s">
        <v>29</v>
      </c>
      <c r="F294" s="25">
        <v>79502</v>
      </c>
      <c r="G294" s="25">
        <f>COUNTIF([1]deals_closed!D:D,B294)</f>
        <v>13</v>
      </c>
      <c r="H294" s="26">
        <f>SUMIF([1]deals_closed!D:D,B294,[1]deals_closed!C:C)</f>
        <v>438197</v>
      </c>
      <c r="I294" s="26">
        <f>VLOOKUP(E294,'[1]2018_commission_structure-Start'!$A$22:$I$24,9,FALSE)</f>
        <v>600000</v>
      </c>
      <c r="J294" s="26">
        <f t="shared" si="41"/>
        <v>750000</v>
      </c>
      <c r="K294" s="26">
        <f t="shared" si="42"/>
        <v>900000</v>
      </c>
      <c r="L294" s="26">
        <f t="shared" si="43"/>
        <v>1200000</v>
      </c>
      <c r="M294" s="27">
        <f t="shared" si="44"/>
        <v>0.73032833333333336</v>
      </c>
      <c r="N294" s="25" t="str">
        <f t="shared" si="45"/>
        <v>0-100%</v>
      </c>
      <c r="O294" s="28">
        <f>MIN(H294,I294)*INDEX('[1]2018_commission_structure-Start'!$A$21:$I$24,MATCH($E294,'[1]2018_commission_structure-Start'!$A$21:$A$24,0),MATCH(O$1,'[1]2018_commission_structure-Start'!$A$21:$I$21,0))</f>
        <v>56965.61</v>
      </c>
      <c r="P294" s="26">
        <f>IF(H294&gt;I294,MIN(H294-I294,J294-I294)*INDEX('[1]2018_commission_structure-Start'!$A$21:$I$24,MATCH($E294,'[1]2018_commission_structure-Start'!$A$21:$A$24,0), MATCH(P$1,'[1]2018_commission_structure-Start'!$A$21:$I$21,0)),0)</f>
        <v>0</v>
      </c>
      <c r="Q294" s="26">
        <f>IF($H294&gt;J294,MIN($H294-J294,K294-J294)*INDEX('[1]2018_commission_structure-Start'!$A$21:$I$24,MATCH($E294,'[1]2018_commission_structure-Start'!$A$21:$A$24,0), MATCH(Q$1,'[1]2018_commission_structure-Start'!$A$21:$I$21,0)),0)</f>
        <v>0</v>
      </c>
      <c r="R294" s="26">
        <f>IF($H294&gt;K294,MIN($H294-K294,L294-K294)*INDEX('[1]2018_commission_structure-Start'!$A$21:$I$24,MATCH($E294,'[1]2018_commission_structure-Start'!$A$21:$A$24,0), MATCH(R$1,'[1]2018_commission_structure-Start'!$A$21:$I$21,0)),0)</f>
        <v>0</v>
      </c>
      <c r="S294" s="26">
        <f>IF(H294&gt;L294,(H294-L294)*INDEX('[1]2018_commission_structure-Start'!$A$21:$I$24,MATCH($E294,'[1]2018_commission_structure-Start'!$A$21:$A$24,0),MATCH(S$1,'[1]2018_commission_structure-Start'!$A$21:$I$21,0)),0)</f>
        <v>0</v>
      </c>
      <c r="T294" s="28">
        <f t="shared" si="46"/>
        <v>56965.61</v>
      </c>
      <c r="U294" s="28">
        <f t="shared" si="47"/>
        <v>136467.60999999999</v>
      </c>
      <c r="V294" s="28">
        <f>MIN(H294,I294)*INDEX('[1]2018_commission_structure-Start'!$A$15:$J$18,MATCH($E294,'[1]2018_commission_structure-Start'!$A$15:$A$18,0),MATCH(V$1,'[1]2018_commission_structure-Start'!$A$15:$J$15,0))</f>
        <v>65729.55</v>
      </c>
      <c r="W294" s="26">
        <f>IF($H294&gt;I294,MIN($H294-I294,J294-I294)*INDEX('[1]2018_commission_structure-Start'!$A$15:$J$18,MATCH($E294,'[1]2018_commission_structure-Start'!$A$15:$A$18,0),MATCH(W$1,'[1]2018_commission_structure-Start'!$A$15:$J$15,0)),0)</f>
        <v>0</v>
      </c>
      <c r="X294" s="26">
        <f>IF($H294&gt;J294,MIN($H294-J294,K294-J294)*INDEX('[1]2018_commission_structure-Start'!$A$15:$J$18,MATCH($E294,'[1]2018_commission_structure-Start'!$A$15:$A$18,0),MATCH(X$1,'[1]2018_commission_structure-Start'!$A$15:$J$15,0)),0)</f>
        <v>0</v>
      </c>
      <c r="Y294" s="26">
        <f>IF($H294&gt;K294,MIN($H294-K294,L294-K294)*INDEX('[1]2018_commission_structure-Start'!$A$15:$J$18,MATCH($E294,'[1]2018_commission_structure-Start'!$A$15:$A$18,0),MATCH(Y$1,'[1]2018_commission_structure-Start'!$A$15:$J$15,0)),0)</f>
        <v>0</v>
      </c>
      <c r="Z294" s="26">
        <f>IF(H294&gt;L294,(H294-L294)*INDEX('[1]2018_commission_structure-Start'!$A$21:$I$24,MATCH($E294,'[1]2018_commission_structure-Start'!$A$21:$A$24,0),MATCH(Z$1,'[1]2018_commission_structure-Start'!$A$21:$I$21,0)),0)</f>
        <v>0</v>
      </c>
      <c r="AA294" s="28">
        <f t="shared" si="48"/>
        <v>65729.55</v>
      </c>
      <c r="AB294" s="28">
        <f t="shared" si="49"/>
        <v>145231.54999999999</v>
      </c>
    </row>
    <row r="295" spans="1:28" x14ac:dyDescent="0.2">
      <c r="A295" s="25" t="str">
        <f t="shared" si="40"/>
        <v>Moishe Nicely</v>
      </c>
      <c r="B295" s="25">
        <v>6842911427</v>
      </c>
      <c r="C295" s="25" t="s">
        <v>584</v>
      </c>
      <c r="D295" s="25" t="s">
        <v>585</v>
      </c>
      <c r="E295" s="25" t="s">
        <v>29</v>
      </c>
      <c r="F295" s="25">
        <v>54689</v>
      </c>
      <c r="G295" s="25">
        <f>COUNTIF([1]deals_closed!D:D,B295)</f>
        <v>23</v>
      </c>
      <c r="H295" s="26">
        <f>SUMIF([1]deals_closed!D:D,B295,[1]deals_closed!C:C)</f>
        <v>913755</v>
      </c>
      <c r="I295" s="26">
        <f>VLOOKUP(E295,'[1]2018_commission_structure-Start'!$A$22:$I$24,9,FALSE)</f>
        <v>600000</v>
      </c>
      <c r="J295" s="26">
        <f t="shared" si="41"/>
        <v>750000</v>
      </c>
      <c r="K295" s="26">
        <f t="shared" si="42"/>
        <v>900000</v>
      </c>
      <c r="L295" s="26">
        <f t="shared" si="43"/>
        <v>1200000</v>
      </c>
      <c r="M295" s="27">
        <f t="shared" si="44"/>
        <v>1.5229250000000001</v>
      </c>
      <c r="N295" s="25" t="str">
        <f t="shared" si="45"/>
        <v>150-200%</v>
      </c>
      <c r="O295" s="28">
        <f>MIN(H295,I295)*INDEX('[1]2018_commission_structure-Start'!$A$21:$I$24,MATCH($E295,'[1]2018_commission_structure-Start'!$A$21:$A$24,0),MATCH(O$1,'[1]2018_commission_structure-Start'!$A$21:$I$21,0))</f>
        <v>78000</v>
      </c>
      <c r="P295" s="26">
        <f>IF(H295&gt;I295,MIN(H295-I295,J295-I295)*INDEX('[1]2018_commission_structure-Start'!$A$21:$I$24,MATCH($E295,'[1]2018_commission_structure-Start'!$A$21:$A$24,0), MATCH(P$1,'[1]2018_commission_structure-Start'!$A$21:$I$21,0)),0)</f>
        <v>25500.000000000004</v>
      </c>
      <c r="Q295" s="26">
        <f>IF($H295&gt;J295,MIN($H295-J295,K295-J295)*INDEX('[1]2018_commission_structure-Start'!$A$21:$I$24,MATCH($E295,'[1]2018_commission_structure-Start'!$A$21:$A$24,0), MATCH(Q$1,'[1]2018_commission_structure-Start'!$A$21:$I$21,0)),0)</f>
        <v>31500</v>
      </c>
      <c r="R295" s="26">
        <f>IF($H295&gt;K295,MIN($H295-K295,L295-K295)*INDEX('[1]2018_commission_structure-Start'!$A$21:$I$24,MATCH($E295,'[1]2018_commission_structure-Start'!$A$21:$A$24,0), MATCH(R$1,'[1]2018_commission_structure-Start'!$A$21:$I$21,0)),0)</f>
        <v>3576.3</v>
      </c>
      <c r="S295" s="26">
        <f>IF(H295&gt;L295,(H295-L295)*INDEX('[1]2018_commission_structure-Start'!$A$21:$I$24,MATCH($E295,'[1]2018_commission_structure-Start'!$A$21:$A$24,0),MATCH(S$1,'[1]2018_commission_structure-Start'!$A$21:$I$21,0)),0)</f>
        <v>0</v>
      </c>
      <c r="T295" s="28">
        <f t="shared" si="46"/>
        <v>138576.29999999999</v>
      </c>
      <c r="U295" s="28">
        <f t="shared" si="47"/>
        <v>193265.3</v>
      </c>
      <c r="V295" s="28">
        <f>MIN(H295,I295)*INDEX('[1]2018_commission_structure-Start'!$A$15:$J$18,MATCH($E295,'[1]2018_commission_structure-Start'!$A$15:$A$18,0),MATCH(V$1,'[1]2018_commission_structure-Start'!$A$15:$J$15,0))</f>
        <v>90000</v>
      </c>
      <c r="W295" s="26">
        <f>IF($H295&gt;I295,MIN($H295-I295,J295-I295)*INDEX('[1]2018_commission_structure-Start'!$A$15:$J$18,MATCH($E295,'[1]2018_commission_structure-Start'!$A$15:$A$18,0),MATCH(W$1,'[1]2018_commission_structure-Start'!$A$15:$J$15,0)),0)</f>
        <v>27000</v>
      </c>
      <c r="X295" s="26">
        <f>IF($H295&gt;J295,MIN($H295-J295,K295-J295)*INDEX('[1]2018_commission_structure-Start'!$A$15:$J$18,MATCH($E295,'[1]2018_commission_structure-Start'!$A$15:$A$18,0),MATCH(X$1,'[1]2018_commission_structure-Start'!$A$15:$J$15,0)),0)</f>
        <v>37500</v>
      </c>
      <c r="Y295" s="26">
        <f>IF($H295&gt;K295,MIN($H295-K295,L295-K295)*INDEX('[1]2018_commission_structure-Start'!$A$15:$J$18,MATCH($E295,'[1]2018_commission_structure-Start'!$A$15:$A$18,0),MATCH(Y$1,'[1]2018_commission_structure-Start'!$A$15:$J$15,0)),0)</f>
        <v>4126.5</v>
      </c>
      <c r="Z295" s="26">
        <f>IF(H295&gt;L295,(H295-L295)*INDEX('[1]2018_commission_structure-Start'!$A$21:$I$24,MATCH($E295,'[1]2018_commission_structure-Start'!$A$21:$A$24,0),MATCH(Z$1,'[1]2018_commission_structure-Start'!$A$21:$I$21,0)),0)</f>
        <v>0</v>
      </c>
      <c r="AA295" s="28">
        <f t="shared" si="48"/>
        <v>158626.5</v>
      </c>
      <c r="AB295" s="28">
        <f t="shared" si="49"/>
        <v>213315.5</v>
      </c>
    </row>
    <row r="296" spans="1:28" x14ac:dyDescent="0.2">
      <c r="A296" s="25" t="str">
        <f t="shared" si="40"/>
        <v>Yves Edelmann</v>
      </c>
      <c r="B296" s="25">
        <v>8875320292</v>
      </c>
      <c r="C296" s="25" t="s">
        <v>586</v>
      </c>
      <c r="D296" s="25" t="s">
        <v>587</v>
      </c>
      <c r="E296" s="25" t="s">
        <v>10</v>
      </c>
      <c r="F296" s="25">
        <v>95121</v>
      </c>
      <c r="G296" s="25">
        <f>COUNTIF([1]deals_closed!D:D,B296)</f>
        <v>24</v>
      </c>
      <c r="H296" s="26">
        <f>SUMIF([1]deals_closed!D:D,B296,[1]deals_closed!C:C)</f>
        <v>775092</v>
      </c>
      <c r="I296" s="26">
        <f>VLOOKUP(E296,'[1]2018_commission_structure-Start'!$A$22:$I$24,9,FALSE)</f>
        <v>750000</v>
      </c>
      <c r="J296" s="26">
        <f t="shared" si="41"/>
        <v>937500</v>
      </c>
      <c r="K296" s="26">
        <f t="shared" si="42"/>
        <v>1125000</v>
      </c>
      <c r="L296" s="26">
        <f t="shared" si="43"/>
        <v>1500000</v>
      </c>
      <c r="M296" s="27">
        <f t="shared" si="44"/>
        <v>1.0334559999999999</v>
      </c>
      <c r="N296" s="25" t="str">
        <f t="shared" si="45"/>
        <v>100-125%</v>
      </c>
      <c r="O296" s="28">
        <f>MIN(H296,I296)*INDEX('[1]2018_commission_structure-Start'!$A$21:$I$24,MATCH($E296,'[1]2018_commission_structure-Start'!$A$21:$A$24,0),MATCH(O$1,'[1]2018_commission_structure-Start'!$A$21:$I$21,0))</f>
        <v>112500</v>
      </c>
      <c r="P296" s="26">
        <f>IF(H296&gt;I296,MIN(H296-I296,J296-I296)*INDEX('[1]2018_commission_structure-Start'!$A$21:$I$24,MATCH($E296,'[1]2018_commission_structure-Start'!$A$21:$A$24,0), MATCH(P$1,'[1]2018_commission_structure-Start'!$A$21:$I$21,0)),0)</f>
        <v>4767.4800000000005</v>
      </c>
      <c r="Q296" s="26">
        <f>IF($H296&gt;J296,MIN($H296-J296,K296-J296)*INDEX('[1]2018_commission_structure-Start'!$A$21:$I$24,MATCH($E296,'[1]2018_commission_structure-Start'!$A$21:$A$24,0), MATCH(Q$1,'[1]2018_commission_structure-Start'!$A$21:$I$21,0)),0)</f>
        <v>0</v>
      </c>
      <c r="R296" s="26">
        <f>IF($H296&gt;K296,MIN($H296-K296,L296-K296)*INDEX('[1]2018_commission_structure-Start'!$A$21:$I$24,MATCH($E296,'[1]2018_commission_structure-Start'!$A$21:$A$24,0), MATCH(R$1,'[1]2018_commission_structure-Start'!$A$21:$I$21,0)),0)</f>
        <v>0</v>
      </c>
      <c r="S296" s="26">
        <f>IF(H296&gt;L296,(H296-L296)*INDEX('[1]2018_commission_structure-Start'!$A$21:$I$24,MATCH($E296,'[1]2018_commission_structure-Start'!$A$21:$A$24,0),MATCH(S$1,'[1]2018_commission_structure-Start'!$A$21:$I$21,0)),0)</f>
        <v>0</v>
      </c>
      <c r="T296" s="28">
        <f t="shared" si="46"/>
        <v>117267.48</v>
      </c>
      <c r="U296" s="28">
        <f t="shared" si="47"/>
        <v>212388.47999999998</v>
      </c>
      <c r="V296" s="28">
        <f>MIN(H296,I296)*INDEX('[1]2018_commission_structure-Start'!$A$15:$J$18,MATCH($E296,'[1]2018_commission_structure-Start'!$A$15:$A$18,0),MATCH(V$1,'[1]2018_commission_structure-Start'!$A$15:$J$15,0))</f>
        <v>112500</v>
      </c>
      <c r="W296" s="26">
        <f>IF($H296&gt;I296,MIN($H296-I296,J296-I296)*INDEX('[1]2018_commission_structure-Start'!$A$15:$J$18,MATCH($E296,'[1]2018_commission_structure-Start'!$A$15:$A$18,0),MATCH(W$1,'[1]2018_commission_structure-Start'!$A$15:$J$15,0)),0)</f>
        <v>5520.24</v>
      </c>
      <c r="X296" s="26">
        <f>IF($H296&gt;J296,MIN($H296-J296,K296-J296)*INDEX('[1]2018_commission_structure-Start'!$A$15:$J$18,MATCH($E296,'[1]2018_commission_structure-Start'!$A$15:$A$18,0),MATCH(X$1,'[1]2018_commission_structure-Start'!$A$15:$J$15,0)),0)</f>
        <v>0</v>
      </c>
      <c r="Y296" s="26">
        <f>IF($H296&gt;K296,MIN($H296-K296,L296-K296)*INDEX('[1]2018_commission_structure-Start'!$A$15:$J$18,MATCH($E296,'[1]2018_commission_structure-Start'!$A$15:$A$18,0),MATCH(Y$1,'[1]2018_commission_structure-Start'!$A$15:$J$15,0)),0)</f>
        <v>0</v>
      </c>
      <c r="Z296" s="26">
        <f>IF(H296&gt;L296,(H296-L296)*INDEX('[1]2018_commission_structure-Start'!$A$21:$I$24,MATCH($E296,'[1]2018_commission_structure-Start'!$A$21:$A$24,0),MATCH(Z$1,'[1]2018_commission_structure-Start'!$A$21:$I$21,0)),0)</f>
        <v>0</v>
      </c>
      <c r="AA296" s="28">
        <f t="shared" si="48"/>
        <v>118020.24</v>
      </c>
      <c r="AB296" s="28">
        <f t="shared" si="49"/>
        <v>213141.24</v>
      </c>
    </row>
    <row r="297" spans="1:28" x14ac:dyDescent="0.2">
      <c r="A297" s="25" t="str">
        <f t="shared" si="40"/>
        <v>Jacky Lovat</v>
      </c>
      <c r="B297" s="25">
        <v>6842797632</v>
      </c>
      <c r="C297" s="25" t="s">
        <v>588</v>
      </c>
      <c r="D297" s="25" t="s">
        <v>589</v>
      </c>
      <c r="E297" s="25" t="s">
        <v>7</v>
      </c>
      <c r="F297" s="25">
        <v>56368</v>
      </c>
      <c r="G297" s="25">
        <f>COUNTIF([1]deals_closed!D:D,B297)</f>
        <v>16</v>
      </c>
      <c r="H297" s="26">
        <f>SUMIF([1]deals_closed!D:D,B297,[1]deals_closed!C:C)</f>
        <v>516401</v>
      </c>
      <c r="I297" s="26">
        <f>VLOOKUP(E297,'[1]2018_commission_structure-Start'!$A$22:$I$24,9,FALSE)</f>
        <v>500000</v>
      </c>
      <c r="J297" s="26">
        <f t="shared" si="41"/>
        <v>625000</v>
      </c>
      <c r="K297" s="26">
        <f t="shared" si="42"/>
        <v>750000</v>
      </c>
      <c r="L297" s="26">
        <f t="shared" si="43"/>
        <v>1000000</v>
      </c>
      <c r="M297" s="27">
        <f t="shared" si="44"/>
        <v>1.032802</v>
      </c>
      <c r="N297" s="25" t="str">
        <f t="shared" si="45"/>
        <v>100-125%</v>
      </c>
      <c r="O297" s="28">
        <f>MIN(H297,I297)*INDEX('[1]2018_commission_structure-Start'!$A$21:$I$24,MATCH($E297,'[1]2018_commission_structure-Start'!$A$21:$A$24,0),MATCH(O$1,'[1]2018_commission_structure-Start'!$A$21:$I$21,0))</f>
        <v>50000</v>
      </c>
      <c r="P297" s="26">
        <f>IF(H297&gt;I297,MIN(H297-I297,J297-I297)*INDEX('[1]2018_commission_structure-Start'!$A$21:$I$24,MATCH($E297,'[1]2018_commission_structure-Start'!$A$21:$A$24,0), MATCH(P$1,'[1]2018_commission_structure-Start'!$A$21:$I$21,0)),0)</f>
        <v>2460.15</v>
      </c>
      <c r="Q297" s="26">
        <f>IF($H297&gt;J297,MIN($H297-J297,K297-J297)*INDEX('[1]2018_commission_structure-Start'!$A$21:$I$24,MATCH($E297,'[1]2018_commission_structure-Start'!$A$21:$A$24,0), MATCH(Q$1,'[1]2018_commission_structure-Start'!$A$21:$I$21,0)),0)</f>
        <v>0</v>
      </c>
      <c r="R297" s="26">
        <f>IF($H297&gt;K297,MIN($H297-K297,L297-K297)*INDEX('[1]2018_commission_structure-Start'!$A$21:$I$24,MATCH($E297,'[1]2018_commission_structure-Start'!$A$21:$A$24,0), MATCH(R$1,'[1]2018_commission_structure-Start'!$A$21:$I$21,0)),0)</f>
        <v>0</v>
      </c>
      <c r="S297" s="26">
        <f>IF(H297&gt;L297,(H297-L297)*INDEX('[1]2018_commission_structure-Start'!$A$21:$I$24,MATCH($E297,'[1]2018_commission_structure-Start'!$A$21:$A$24,0),MATCH(S$1,'[1]2018_commission_structure-Start'!$A$21:$I$21,0)),0)</f>
        <v>0</v>
      </c>
      <c r="T297" s="28">
        <f t="shared" si="46"/>
        <v>52460.15</v>
      </c>
      <c r="U297" s="28">
        <f t="shared" si="47"/>
        <v>108828.15</v>
      </c>
      <c r="V297" s="28">
        <f>MIN(H297,I297)*INDEX('[1]2018_commission_structure-Start'!$A$15:$J$18,MATCH($E297,'[1]2018_commission_structure-Start'!$A$15:$A$18,0),MATCH(V$1,'[1]2018_commission_structure-Start'!$A$15:$J$15,0))</f>
        <v>60000</v>
      </c>
      <c r="W297" s="26">
        <f>IF($H297&gt;I297,MIN($H297-I297,J297-I297)*INDEX('[1]2018_commission_structure-Start'!$A$15:$J$18,MATCH($E297,'[1]2018_commission_structure-Start'!$A$15:$A$18,0),MATCH(W$1,'[1]2018_commission_structure-Start'!$A$15:$J$15,0)),0)</f>
        <v>2788.17</v>
      </c>
      <c r="X297" s="26">
        <f>IF($H297&gt;J297,MIN($H297-J297,K297-J297)*INDEX('[1]2018_commission_structure-Start'!$A$15:$J$18,MATCH($E297,'[1]2018_commission_structure-Start'!$A$15:$A$18,0),MATCH(X$1,'[1]2018_commission_structure-Start'!$A$15:$J$15,0)),0)</f>
        <v>0</v>
      </c>
      <c r="Y297" s="26">
        <f>IF($H297&gt;K297,MIN($H297-K297,L297-K297)*INDEX('[1]2018_commission_structure-Start'!$A$15:$J$18,MATCH($E297,'[1]2018_commission_structure-Start'!$A$15:$A$18,0),MATCH(Y$1,'[1]2018_commission_structure-Start'!$A$15:$J$15,0)),0)</f>
        <v>0</v>
      </c>
      <c r="Z297" s="26">
        <f>IF(H297&gt;L297,(H297-L297)*INDEX('[1]2018_commission_structure-Start'!$A$21:$I$24,MATCH($E297,'[1]2018_commission_structure-Start'!$A$21:$A$24,0),MATCH(Z$1,'[1]2018_commission_structure-Start'!$A$21:$I$21,0)),0)</f>
        <v>0</v>
      </c>
      <c r="AA297" s="28">
        <f t="shared" si="48"/>
        <v>62788.17</v>
      </c>
      <c r="AB297" s="28">
        <f t="shared" si="49"/>
        <v>119156.17</v>
      </c>
    </row>
    <row r="298" spans="1:28" x14ac:dyDescent="0.2">
      <c r="A298" s="25" t="str">
        <f t="shared" si="40"/>
        <v>Olenka Puddicombe</v>
      </c>
      <c r="B298" s="25">
        <v>4219825649</v>
      </c>
      <c r="C298" s="25" t="s">
        <v>590</v>
      </c>
      <c r="D298" s="25" t="s">
        <v>591</v>
      </c>
      <c r="E298" s="25" t="s">
        <v>10</v>
      </c>
      <c r="F298" s="25">
        <v>102823</v>
      </c>
      <c r="G298" s="25">
        <f>COUNTIF([1]deals_closed!D:D,B298)</f>
        <v>21</v>
      </c>
      <c r="H298" s="26">
        <f>SUMIF([1]deals_closed!D:D,B298,[1]deals_closed!C:C)</f>
        <v>621231</v>
      </c>
      <c r="I298" s="26">
        <f>VLOOKUP(E298,'[1]2018_commission_structure-Start'!$A$22:$I$24,9,FALSE)</f>
        <v>750000</v>
      </c>
      <c r="J298" s="26">
        <f t="shared" si="41"/>
        <v>937500</v>
      </c>
      <c r="K298" s="26">
        <f t="shared" si="42"/>
        <v>1125000</v>
      </c>
      <c r="L298" s="26">
        <f t="shared" si="43"/>
        <v>1500000</v>
      </c>
      <c r="M298" s="27">
        <f t="shared" si="44"/>
        <v>0.82830800000000004</v>
      </c>
      <c r="N298" s="25" t="str">
        <f t="shared" si="45"/>
        <v>0-100%</v>
      </c>
      <c r="O298" s="28">
        <f>MIN(H298,I298)*INDEX('[1]2018_commission_structure-Start'!$A$21:$I$24,MATCH($E298,'[1]2018_commission_structure-Start'!$A$21:$A$24,0),MATCH(O$1,'[1]2018_commission_structure-Start'!$A$21:$I$21,0))</f>
        <v>93184.65</v>
      </c>
      <c r="P298" s="26">
        <f>IF(H298&gt;I298,MIN(H298-I298,J298-I298)*INDEX('[1]2018_commission_structure-Start'!$A$21:$I$24,MATCH($E298,'[1]2018_commission_structure-Start'!$A$21:$A$24,0), MATCH(P$1,'[1]2018_commission_structure-Start'!$A$21:$I$21,0)),0)</f>
        <v>0</v>
      </c>
      <c r="Q298" s="26">
        <f>IF($H298&gt;J298,MIN($H298-J298,K298-J298)*INDEX('[1]2018_commission_structure-Start'!$A$21:$I$24,MATCH($E298,'[1]2018_commission_structure-Start'!$A$21:$A$24,0), MATCH(Q$1,'[1]2018_commission_structure-Start'!$A$21:$I$21,0)),0)</f>
        <v>0</v>
      </c>
      <c r="R298" s="26">
        <f>IF($H298&gt;K298,MIN($H298-K298,L298-K298)*INDEX('[1]2018_commission_structure-Start'!$A$21:$I$24,MATCH($E298,'[1]2018_commission_structure-Start'!$A$21:$A$24,0), MATCH(R$1,'[1]2018_commission_structure-Start'!$A$21:$I$21,0)),0)</f>
        <v>0</v>
      </c>
      <c r="S298" s="26">
        <f>IF(H298&gt;L298,(H298-L298)*INDEX('[1]2018_commission_structure-Start'!$A$21:$I$24,MATCH($E298,'[1]2018_commission_structure-Start'!$A$21:$A$24,0),MATCH(S$1,'[1]2018_commission_structure-Start'!$A$21:$I$21,0)),0)</f>
        <v>0</v>
      </c>
      <c r="T298" s="28">
        <f t="shared" si="46"/>
        <v>93184.65</v>
      </c>
      <c r="U298" s="28">
        <f t="shared" si="47"/>
        <v>196007.65</v>
      </c>
      <c r="V298" s="28">
        <f>MIN(H298,I298)*INDEX('[1]2018_commission_structure-Start'!$A$15:$J$18,MATCH($E298,'[1]2018_commission_structure-Start'!$A$15:$A$18,0),MATCH(V$1,'[1]2018_commission_structure-Start'!$A$15:$J$15,0))</f>
        <v>93184.65</v>
      </c>
      <c r="W298" s="26">
        <f>IF($H298&gt;I298,MIN($H298-I298,J298-I298)*INDEX('[1]2018_commission_structure-Start'!$A$15:$J$18,MATCH($E298,'[1]2018_commission_structure-Start'!$A$15:$A$18,0),MATCH(W$1,'[1]2018_commission_structure-Start'!$A$15:$J$15,0)),0)</f>
        <v>0</v>
      </c>
      <c r="X298" s="26">
        <f>IF($H298&gt;J298,MIN($H298-J298,K298-J298)*INDEX('[1]2018_commission_structure-Start'!$A$15:$J$18,MATCH($E298,'[1]2018_commission_structure-Start'!$A$15:$A$18,0),MATCH(X$1,'[1]2018_commission_structure-Start'!$A$15:$J$15,0)),0)</f>
        <v>0</v>
      </c>
      <c r="Y298" s="26">
        <f>IF($H298&gt;K298,MIN($H298-K298,L298-K298)*INDEX('[1]2018_commission_structure-Start'!$A$15:$J$18,MATCH($E298,'[1]2018_commission_structure-Start'!$A$15:$A$18,0),MATCH(Y$1,'[1]2018_commission_structure-Start'!$A$15:$J$15,0)),0)</f>
        <v>0</v>
      </c>
      <c r="Z298" s="26">
        <f>IF(H298&gt;L298,(H298-L298)*INDEX('[1]2018_commission_structure-Start'!$A$21:$I$24,MATCH($E298,'[1]2018_commission_structure-Start'!$A$21:$A$24,0),MATCH(Z$1,'[1]2018_commission_structure-Start'!$A$21:$I$21,0)),0)</f>
        <v>0</v>
      </c>
      <c r="AA298" s="28">
        <f t="shared" si="48"/>
        <v>93184.65</v>
      </c>
      <c r="AB298" s="28">
        <f t="shared" si="49"/>
        <v>196007.65</v>
      </c>
    </row>
    <row r="299" spans="1:28" x14ac:dyDescent="0.2">
      <c r="A299" s="25" t="str">
        <f t="shared" si="40"/>
        <v>Peggie Grayland</v>
      </c>
      <c r="B299" s="25">
        <v>7775126329</v>
      </c>
      <c r="C299" s="25" t="s">
        <v>592</v>
      </c>
      <c r="D299" s="25" t="s">
        <v>593</v>
      </c>
      <c r="E299" s="25" t="s">
        <v>7</v>
      </c>
      <c r="F299" s="25">
        <v>30158</v>
      </c>
      <c r="G299" s="25">
        <f>COUNTIF([1]deals_closed!D:D,B299)</f>
        <v>17</v>
      </c>
      <c r="H299" s="26">
        <f>SUMIF([1]deals_closed!D:D,B299,[1]deals_closed!C:C)</f>
        <v>544437</v>
      </c>
      <c r="I299" s="26">
        <f>VLOOKUP(E299,'[1]2018_commission_structure-Start'!$A$22:$I$24,9,FALSE)</f>
        <v>500000</v>
      </c>
      <c r="J299" s="26">
        <f t="shared" si="41"/>
        <v>625000</v>
      </c>
      <c r="K299" s="26">
        <f t="shared" si="42"/>
        <v>750000</v>
      </c>
      <c r="L299" s="26">
        <f t="shared" si="43"/>
        <v>1000000</v>
      </c>
      <c r="M299" s="27">
        <f t="shared" si="44"/>
        <v>1.0888739999999999</v>
      </c>
      <c r="N299" s="25" t="str">
        <f t="shared" si="45"/>
        <v>100-125%</v>
      </c>
      <c r="O299" s="28">
        <f>MIN(H299,I299)*INDEX('[1]2018_commission_structure-Start'!$A$21:$I$24,MATCH($E299,'[1]2018_commission_structure-Start'!$A$21:$A$24,0),MATCH(O$1,'[1]2018_commission_structure-Start'!$A$21:$I$21,0))</f>
        <v>50000</v>
      </c>
      <c r="P299" s="26">
        <f>IF(H299&gt;I299,MIN(H299-I299,J299-I299)*INDEX('[1]2018_commission_structure-Start'!$A$21:$I$24,MATCH($E299,'[1]2018_commission_structure-Start'!$A$21:$A$24,0), MATCH(P$1,'[1]2018_commission_structure-Start'!$A$21:$I$21,0)),0)</f>
        <v>6665.55</v>
      </c>
      <c r="Q299" s="26">
        <f>IF($H299&gt;J299,MIN($H299-J299,K299-J299)*INDEX('[1]2018_commission_structure-Start'!$A$21:$I$24,MATCH($E299,'[1]2018_commission_structure-Start'!$A$21:$A$24,0), MATCH(Q$1,'[1]2018_commission_structure-Start'!$A$21:$I$21,0)),0)</f>
        <v>0</v>
      </c>
      <c r="R299" s="26">
        <f>IF($H299&gt;K299,MIN($H299-K299,L299-K299)*INDEX('[1]2018_commission_structure-Start'!$A$21:$I$24,MATCH($E299,'[1]2018_commission_structure-Start'!$A$21:$A$24,0), MATCH(R$1,'[1]2018_commission_structure-Start'!$A$21:$I$21,0)),0)</f>
        <v>0</v>
      </c>
      <c r="S299" s="26">
        <f>IF(H299&gt;L299,(H299-L299)*INDEX('[1]2018_commission_structure-Start'!$A$21:$I$24,MATCH($E299,'[1]2018_commission_structure-Start'!$A$21:$A$24,0),MATCH(S$1,'[1]2018_commission_structure-Start'!$A$21:$I$21,0)),0)</f>
        <v>0</v>
      </c>
      <c r="T299" s="28">
        <f t="shared" si="46"/>
        <v>56665.55</v>
      </c>
      <c r="U299" s="28">
        <f t="shared" si="47"/>
        <v>86823.55</v>
      </c>
      <c r="V299" s="28">
        <f>MIN(H299,I299)*INDEX('[1]2018_commission_structure-Start'!$A$15:$J$18,MATCH($E299,'[1]2018_commission_structure-Start'!$A$15:$A$18,0),MATCH(V$1,'[1]2018_commission_structure-Start'!$A$15:$J$15,0))</f>
        <v>60000</v>
      </c>
      <c r="W299" s="26">
        <f>IF($H299&gt;I299,MIN($H299-I299,J299-I299)*INDEX('[1]2018_commission_structure-Start'!$A$15:$J$18,MATCH($E299,'[1]2018_commission_structure-Start'!$A$15:$A$18,0),MATCH(W$1,'[1]2018_commission_structure-Start'!$A$15:$J$15,0)),0)</f>
        <v>7554.2900000000009</v>
      </c>
      <c r="X299" s="26">
        <f>IF($H299&gt;J299,MIN($H299-J299,K299-J299)*INDEX('[1]2018_commission_structure-Start'!$A$15:$J$18,MATCH($E299,'[1]2018_commission_structure-Start'!$A$15:$A$18,0),MATCH(X$1,'[1]2018_commission_structure-Start'!$A$15:$J$15,0)),0)</f>
        <v>0</v>
      </c>
      <c r="Y299" s="26">
        <f>IF($H299&gt;K299,MIN($H299-K299,L299-K299)*INDEX('[1]2018_commission_structure-Start'!$A$15:$J$18,MATCH($E299,'[1]2018_commission_structure-Start'!$A$15:$A$18,0),MATCH(Y$1,'[1]2018_commission_structure-Start'!$A$15:$J$15,0)),0)</f>
        <v>0</v>
      </c>
      <c r="Z299" s="26">
        <f>IF(H299&gt;L299,(H299-L299)*INDEX('[1]2018_commission_structure-Start'!$A$21:$I$24,MATCH($E299,'[1]2018_commission_structure-Start'!$A$21:$A$24,0),MATCH(Z$1,'[1]2018_commission_structure-Start'!$A$21:$I$21,0)),0)</f>
        <v>0</v>
      </c>
      <c r="AA299" s="28">
        <f t="shared" si="48"/>
        <v>67554.290000000008</v>
      </c>
      <c r="AB299" s="28">
        <f t="shared" si="49"/>
        <v>97712.290000000008</v>
      </c>
    </row>
    <row r="300" spans="1:28" x14ac:dyDescent="0.2">
      <c r="A300" s="25" t="str">
        <f t="shared" si="40"/>
        <v>Rowen Hullbrook</v>
      </c>
      <c r="B300" s="25">
        <v>9340547551</v>
      </c>
      <c r="C300" s="25" t="s">
        <v>594</v>
      </c>
      <c r="D300" s="25" t="s">
        <v>595</v>
      </c>
      <c r="E300" s="25" t="s">
        <v>29</v>
      </c>
      <c r="F300" s="25">
        <v>50051</v>
      </c>
      <c r="G300" s="25">
        <f>COUNTIF([1]deals_closed!D:D,B300)</f>
        <v>17</v>
      </c>
      <c r="H300" s="26">
        <f>SUMIF([1]deals_closed!D:D,B300,[1]deals_closed!C:C)</f>
        <v>647443</v>
      </c>
      <c r="I300" s="26">
        <f>VLOOKUP(E300,'[1]2018_commission_structure-Start'!$A$22:$I$24,9,FALSE)</f>
        <v>600000</v>
      </c>
      <c r="J300" s="26">
        <f t="shared" si="41"/>
        <v>750000</v>
      </c>
      <c r="K300" s="26">
        <f t="shared" si="42"/>
        <v>900000</v>
      </c>
      <c r="L300" s="26">
        <f t="shared" si="43"/>
        <v>1200000</v>
      </c>
      <c r="M300" s="27">
        <f t="shared" si="44"/>
        <v>1.0790716666666667</v>
      </c>
      <c r="N300" s="25" t="str">
        <f t="shared" si="45"/>
        <v>100-125%</v>
      </c>
      <c r="O300" s="28">
        <f>MIN(H300,I300)*INDEX('[1]2018_commission_structure-Start'!$A$21:$I$24,MATCH($E300,'[1]2018_commission_structure-Start'!$A$21:$A$24,0),MATCH(O$1,'[1]2018_commission_structure-Start'!$A$21:$I$21,0))</f>
        <v>78000</v>
      </c>
      <c r="P300" s="26">
        <f>IF(H300&gt;I300,MIN(H300-I300,J300-I300)*INDEX('[1]2018_commission_structure-Start'!$A$21:$I$24,MATCH($E300,'[1]2018_commission_structure-Start'!$A$21:$A$24,0), MATCH(P$1,'[1]2018_commission_structure-Start'!$A$21:$I$21,0)),0)</f>
        <v>8065.31</v>
      </c>
      <c r="Q300" s="26">
        <f>IF($H300&gt;J300,MIN($H300-J300,K300-J300)*INDEX('[1]2018_commission_structure-Start'!$A$21:$I$24,MATCH($E300,'[1]2018_commission_structure-Start'!$A$21:$A$24,0), MATCH(Q$1,'[1]2018_commission_structure-Start'!$A$21:$I$21,0)),0)</f>
        <v>0</v>
      </c>
      <c r="R300" s="26">
        <f>IF($H300&gt;K300,MIN($H300-K300,L300-K300)*INDEX('[1]2018_commission_structure-Start'!$A$21:$I$24,MATCH($E300,'[1]2018_commission_structure-Start'!$A$21:$A$24,0), MATCH(R$1,'[1]2018_commission_structure-Start'!$A$21:$I$21,0)),0)</f>
        <v>0</v>
      </c>
      <c r="S300" s="26">
        <f>IF(H300&gt;L300,(H300-L300)*INDEX('[1]2018_commission_structure-Start'!$A$21:$I$24,MATCH($E300,'[1]2018_commission_structure-Start'!$A$21:$A$24,0),MATCH(S$1,'[1]2018_commission_structure-Start'!$A$21:$I$21,0)),0)</f>
        <v>0</v>
      </c>
      <c r="T300" s="28">
        <f t="shared" si="46"/>
        <v>86065.31</v>
      </c>
      <c r="U300" s="28">
        <f t="shared" si="47"/>
        <v>136116.31</v>
      </c>
      <c r="V300" s="28">
        <f>MIN(H300,I300)*INDEX('[1]2018_commission_structure-Start'!$A$15:$J$18,MATCH($E300,'[1]2018_commission_structure-Start'!$A$15:$A$18,0),MATCH(V$1,'[1]2018_commission_structure-Start'!$A$15:$J$15,0))</f>
        <v>90000</v>
      </c>
      <c r="W300" s="26">
        <f>IF($H300&gt;I300,MIN($H300-I300,J300-I300)*INDEX('[1]2018_commission_structure-Start'!$A$15:$J$18,MATCH($E300,'[1]2018_commission_structure-Start'!$A$15:$A$18,0),MATCH(W$1,'[1]2018_commission_structure-Start'!$A$15:$J$15,0)),0)</f>
        <v>8539.74</v>
      </c>
      <c r="X300" s="26">
        <f>IF($H300&gt;J300,MIN($H300-J300,K300-J300)*INDEX('[1]2018_commission_structure-Start'!$A$15:$J$18,MATCH($E300,'[1]2018_commission_structure-Start'!$A$15:$A$18,0),MATCH(X$1,'[1]2018_commission_structure-Start'!$A$15:$J$15,0)),0)</f>
        <v>0</v>
      </c>
      <c r="Y300" s="26">
        <f>IF($H300&gt;K300,MIN($H300-K300,L300-K300)*INDEX('[1]2018_commission_structure-Start'!$A$15:$J$18,MATCH($E300,'[1]2018_commission_structure-Start'!$A$15:$A$18,0),MATCH(Y$1,'[1]2018_commission_structure-Start'!$A$15:$J$15,0)),0)</f>
        <v>0</v>
      </c>
      <c r="Z300" s="26">
        <f>IF(H300&gt;L300,(H300-L300)*INDEX('[1]2018_commission_structure-Start'!$A$21:$I$24,MATCH($E300,'[1]2018_commission_structure-Start'!$A$21:$A$24,0),MATCH(Z$1,'[1]2018_commission_structure-Start'!$A$21:$I$21,0)),0)</f>
        <v>0</v>
      </c>
      <c r="AA300" s="28">
        <f t="shared" si="48"/>
        <v>98539.74</v>
      </c>
      <c r="AB300" s="28">
        <f t="shared" si="49"/>
        <v>148590.74</v>
      </c>
    </row>
    <row r="301" spans="1:28" x14ac:dyDescent="0.2">
      <c r="A301" s="25" t="str">
        <f t="shared" si="40"/>
        <v>Orville Dutt</v>
      </c>
      <c r="B301" s="25">
        <v>6255831884</v>
      </c>
      <c r="C301" s="25" t="s">
        <v>596</v>
      </c>
      <c r="D301" s="25" t="s">
        <v>597</v>
      </c>
      <c r="E301" s="25" t="s">
        <v>29</v>
      </c>
      <c r="F301" s="25">
        <v>53391</v>
      </c>
      <c r="G301" s="25">
        <f>COUNTIF([1]deals_closed!D:D,B301)</f>
        <v>18</v>
      </c>
      <c r="H301" s="26">
        <f>SUMIF([1]deals_closed!D:D,B301,[1]deals_closed!C:C)</f>
        <v>717326</v>
      </c>
      <c r="I301" s="26">
        <f>VLOOKUP(E301,'[1]2018_commission_structure-Start'!$A$22:$I$24,9,FALSE)</f>
        <v>600000</v>
      </c>
      <c r="J301" s="26">
        <f t="shared" si="41"/>
        <v>750000</v>
      </c>
      <c r="K301" s="26">
        <f t="shared" si="42"/>
        <v>900000</v>
      </c>
      <c r="L301" s="26">
        <f t="shared" si="43"/>
        <v>1200000</v>
      </c>
      <c r="M301" s="27">
        <f t="shared" si="44"/>
        <v>1.1955433333333334</v>
      </c>
      <c r="N301" s="25" t="str">
        <f t="shared" si="45"/>
        <v>100-125%</v>
      </c>
      <c r="O301" s="28">
        <f>MIN(H301,I301)*INDEX('[1]2018_commission_structure-Start'!$A$21:$I$24,MATCH($E301,'[1]2018_commission_structure-Start'!$A$21:$A$24,0),MATCH(O$1,'[1]2018_commission_structure-Start'!$A$21:$I$21,0))</f>
        <v>78000</v>
      </c>
      <c r="P301" s="26">
        <f>IF(H301&gt;I301,MIN(H301-I301,J301-I301)*INDEX('[1]2018_commission_structure-Start'!$A$21:$I$24,MATCH($E301,'[1]2018_commission_structure-Start'!$A$21:$A$24,0), MATCH(P$1,'[1]2018_commission_structure-Start'!$A$21:$I$21,0)),0)</f>
        <v>19945.420000000002</v>
      </c>
      <c r="Q301" s="26">
        <f>IF($H301&gt;J301,MIN($H301-J301,K301-J301)*INDEX('[1]2018_commission_structure-Start'!$A$21:$I$24,MATCH($E301,'[1]2018_commission_structure-Start'!$A$21:$A$24,0), MATCH(Q$1,'[1]2018_commission_structure-Start'!$A$21:$I$21,0)),0)</f>
        <v>0</v>
      </c>
      <c r="R301" s="26">
        <f>IF($H301&gt;K301,MIN($H301-K301,L301-K301)*INDEX('[1]2018_commission_structure-Start'!$A$21:$I$24,MATCH($E301,'[1]2018_commission_structure-Start'!$A$21:$A$24,0), MATCH(R$1,'[1]2018_commission_structure-Start'!$A$21:$I$21,0)),0)</f>
        <v>0</v>
      </c>
      <c r="S301" s="26">
        <f>IF(H301&gt;L301,(H301-L301)*INDEX('[1]2018_commission_structure-Start'!$A$21:$I$24,MATCH($E301,'[1]2018_commission_structure-Start'!$A$21:$A$24,0),MATCH(S$1,'[1]2018_commission_structure-Start'!$A$21:$I$21,0)),0)</f>
        <v>0</v>
      </c>
      <c r="T301" s="28">
        <f t="shared" si="46"/>
        <v>97945.42</v>
      </c>
      <c r="U301" s="28">
        <f t="shared" si="47"/>
        <v>151336.41999999998</v>
      </c>
      <c r="V301" s="28">
        <f>MIN(H301,I301)*INDEX('[1]2018_commission_structure-Start'!$A$15:$J$18,MATCH($E301,'[1]2018_commission_structure-Start'!$A$15:$A$18,0),MATCH(V$1,'[1]2018_commission_structure-Start'!$A$15:$J$15,0))</f>
        <v>90000</v>
      </c>
      <c r="W301" s="26">
        <f>IF($H301&gt;I301,MIN($H301-I301,J301-I301)*INDEX('[1]2018_commission_structure-Start'!$A$15:$J$18,MATCH($E301,'[1]2018_commission_structure-Start'!$A$15:$A$18,0),MATCH(W$1,'[1]2018_commission_structure-Start'!$A$15:$J$15,0)),0)</f>
        <v>21118.68</v>
      </c>
      <c r="X301" s="26">
        <f>IF($H301&gt;J301,MIN($H301-J301,K301-J301)*INDEX('[1]2018_commission_structure-Start'!$A$15:$J$18,MATCH($E301,'[1]2018_commission_structure-Start'!$A$15:$A$18,0),MATCH(X$1,'[1]2018_commission_structure-Start'!$A$15:$J$15,0)),0)</f>
        <v>0</v>
      </c>
      <c r="Y301" s="26">
        <f>IF($H301&gt;K301,MIN($H301-K301,L301-K301)*INDEX('[1]2018_commission_structure-Start'!$A$15:$J$18,MATCH($E301,'[1]2018_commission_structure-Start'!$A$15:$A$18,0),MATCH(Y$1,'[1]2018_commission_structure-Start'!$A$15:$J$15,0)),0)</f>
        <v>0</v>
      </c>
      <c r="Z301" s="26">
        <f>IF(H301&gt;L301,(H301-L301)*INDEX('[1]2018_commission_structure-Start'!$A$21:$I$24,MATCH($E301,'[1]2018_commission_structure-Start'!$A$21:$A$24,0),MATCH(Z$1,'[1]2018_commission_structure-Start'!$A$21:$I$21,0)),0)</f>
        <v>0</v>
      </c>
      <c r="AA301" s="28">
        <f t="shared" si="48"/>
        <v>111118.68</v>
      </c>
      <c r="AB301" s="28">
        <f t="shared" si="49"/>
        <v>164509.68</v>
      </c>
    </row>
    <row r="302" spans="1:28" x14ac:dyDescent="0.2">
      <c r="A302" s="25" t="str">
        <f t="shared" si="40"/>
        <v>Somerset Phlippsen</v>
      </c>
      <c r="B302" s="25">
        <v>2922893758</v>
      </c>
      <c r="C302" s="25" t="s">
        <v>598</v>
      </c>
      <c r="D302" s="25" t="s">
        <v>599</v>
      </c>
      <c r="E302" s="25" t="s">
        <v>7</v>
      </c>
      <c r="F302" s="25">
        <v>36222</v>
      </c>
      <c r="G302" s="25">
        <f>COUNTIF([1]deals_closed!D:D,B302)</f>
        <v>21</v>
      </c>
      <c r="H302" s="26">
        <f>SUMIF([1]deals_closed!D:D,B302,[1]deals_closed!C:C)</f>
        <v>785622</v>
      </c>
      <c r="I302" s="26">
        <f>VLOOKUP(E302,'[1]2018_commission_structure-Start'!$A$22:$I$24,9,FALSE)</f>
        <v>500000</v>
      </c>
      <c r="J302" s="26">
        <f t="shared" si="41"/>
        <v>625000</v>
      </c>
      <c r="K302" s="26">
        <f t="shared" si="42"/>
        <v>750000</v>
      </c>
      <c r="L302" s="26">
        <f t="shared" si="43"/>
        <v>1000000</v>
      </c>
      <c r="M302" s="27">
        <f t="shared" si="44"/>
        <v>1.5712440000000001</v>
      </c>
      <c r="N302" s="25" t="str">
        <f t="shared" si="45"/>
        <v>150-200%</v>
      </c>
      <c r="O302" s="28">
        <f>MIN(H302,I302)*INDEX('[1]2018_commission_structure-Start'!$A$21:$I$24,MATCH($E302,'[1]2018_commission_structure-Start'!$A$21:$A$24,0),MATCH(O$1,'[1]2018_commission_structure-Start'!$A$21:$I$21,0))</f>
        <v>50000</v>
      </c>
      <c r="P302" s="26">
        <f>IF(H302&gt;I302,MIN(H302-I302,J302-I302)*INDEX('[1]2018_commission_structure-Start'!$A$21:$I$24,MATCH($E302,'[1]2018_commission_structure-Start'!$A$21:$A$24,0), MATCH(P$1,'[1]2018_commission_structure-Start'!$A$21:$I$21,0)),0)</f>
        <v>18750</v>
      </c>
      <c r="Q302" s="26">
        <f>IF($H302&gt;J302,MIN($H302-J302,K302-J302)*INDEX('[1]2018_commission_structure-Start'!$A$21:$I$24,MATCH($E302,'[1]2018_commission_structure-Start'!$A$21:$A$24,0), MATCH(Q$1,'[1]2018_commission_structure-Start'!$A$21:$I$21,0)),0)</f>
        <v>22500</v>
      </c>
      <c r="R302" s="26">
        <f>IF($H302&gt;K302,MIN($H302-K302,L302-K302)*INDEX('[1]2018_commission_structure-Start'!$A$21:$I$24,MATCH($E302,'[1]2018_commission_structure-Start'!$A$21:$A$24,0), MATCH(R$1,'[1]2018_commission_structure-Start'!$A$21:$I$21,0)),0)</f>
        <v>7836.84</v>
      </c>
      <c r="S302" s="26">
        <f>IF(H302&gt;L302,(H302-L302)*INDEX('[1]2018_commission_structure-Start'!$A$21:$I$24,MATCH($E302,'[1]2018_commission_structure-Start'!$A$21:$A$24,0),MATCH(S$1,'[1]2018_commission_structure-Start'!$A$21:$I$21,0)),0)</f>
        <v>0</v>
      </c>
      <c r="T302" s="28">
        <f t="shared" si="46"/>
        <v>99086.84</v>
      </c>
      <c r="U302" s="28">
        <f t="shared" si="47"/>
        <v>135308.84</v>
      </c>
      <c r="V302" s="28">
        <f>MIN(H302,I302)*INDEX('[1]2018_commission_structure-Start'!$A$15:$J$18,MATCH($E302,'[1]2018_commission_structure-Start'!$A$15:$A$18,0),MATCH(V$1,'[1]2018_commission_structure-Start'!$A$15:$J$15,0))</f>
        <v>60000</v>
      </c>
      <c r="W302" s="26">
        <f>IF($H302&gt;I302,MIN($H302-I302,J302-I302)*INDEX('[1]2018_commission_structure-Start'!$A$15:$J$18,MATCH($E302,'[1]2018_commission_structure-Start'!$A$15:$A$18,0),MATCH(W$1,'[1]2018_commission_structure-Start'!$A$15:$J$15,0)),0)</f>
        <v>21250</v>
      </c>
      <c r="X302" s="26">
        <f>IF($H302&gt;J302,MIN($H302-J302,K302-J302)*INDEX('[1]2018_commission_structure-Start'!$A$15:$J$18,MATCH($E302,'[1]2018_commission_structure-Start'!$A$15:$A$18,0),MATCH(X$1,'[1]2018_commission_structure-Start'!$A$15:$J$15,0)),0)</f>
        <v>25000</v>
      </c>
      <c r="Y302" s="26">
        <f>IF($H302&gt;K302,MIN($H302-K302,L302-K302)*INDEX('[1]2018_commission_structure-Start'!$A$15:$J$18,MATCH($E302,'[1]2018_commission_structure-Start'!$A$15:$A$18,0),MATCH(Y$1,'[1]2018_commission_structure-Start'!$A$15:$J$15,0)),0)</f>
        <v>7836.84</v>
      </c>
      <c r="Z302" s="26">
        <f>IF(H302&gt;L302,(H302-L302)*INDEX('[1]2018_commission_structure-Start'!$A$21:$I$24,MATCH($E302,'[1]2018_commission_structure-Start'!$A$21:$A$24,0),MATCH(Z$1,'[1]2018_commission_structure-Start'!$A$21:$I$21,0)),0)</f>
        <v>0</v>
      </c>
      <c r="AA302" s="28">
        <f t="shared" si="48"/>
        <v>114086.84</v>
      </c>
      <c r="AB302" s="28">
        <f t="shared" si="49"/>
        <v>150308.84</v>
      </c>
    </row>
    <row r="303" spans="1:28" x14ac:dyDescent="0.2">
      <c r="A303" s="25" t="str">
        <f t="shared" si="40"/>
        <v>Amalle Lodo</v>
      </c>
      <c r="B303" s="25">
        <v>8685064791</v>
      </c>
      <c r="C303" s="25" t="s">
        <v>600</v>
      </c>
      <c r="D303" s="25" t="s">
        <v>601</v>
      </c>
      <c r="E303" s="25" t="s">
        <v>29</v>
      </c>
      <c r="F303" s="25">
        <v>74711</v>
      </c>
      <c r="G303" s="25">
        <f>COUNTIF([1]deals_closed!D:D,B303)</f>
        <v>24</v>
      </c>
      <c r="H303" s="26">
        <f>SUMIF([1]deals_closed!D:D,B303,[1]deals_closed!C:C)</f>
        <v>655607</v>
      </c>
      <c r="I303" s="26">
        <f>VLOOKUP(E303,'[1]2018_commission_structure-Start'!$A$22:$I$24,9,FALSE)</f>
        <v>600000</v>
      </c>
      <c r="J303" s="26">
        <f t="shared" si="41"/>
        <v>750000</v>
      </c>
      <c r="K303" s="26">
        <f t="shared" si="42"/>
        <v>900000</v>
      </c>
      <c r="L303" s="26">
        <f t="shared" si="43"/>
        <v>1200000</v>
      </c>
      <c r="M303" s="27">
        <f t="shared" si="44"/>
        <v>1.0926783333333334</v>
      </c>
      <c r="N303" s="25" t="str">
        <f t="shared" si="45"/>
        <v>100-125%</v>
      </c>
      <c r="O303" s="28">
        <f>MIN(H303,I303)*INDEX('[1]2018_commission_structure-Start'!$A$21:$I$24,MATCH($E303,'[1]2018_commission_structure-Start'!$A$21:$A$24,0),MATCH(O$1,'[1]2018_commission_structure-Start'!$A$21:$I$21,0))</f>
        <v>78000</v>
      </c>
      <c r="P303" s="26">
        <f>IF(H303&gt;I303,MIN(H303-I303,J303-I303)*INDEX('[1]2018_commission_structure-Start'!$A$21:$I$24,MATCH($E303,'[1]2018_commission_structure-Start'!$A$21:$A$24,0), MATCH(P$1,'[1]2018_commission_structure-Start'!$A$21:$I$21,0)),0)</f>
        <v>9453.19</v>
      </c>
      <c r="Q303" s="26">
        <f>IF($H303&gt;J303,MIN($H303-J303,K303-J303)*INDEX('[1]2018_commission_structure-Start'!$A$21:$I$24,MATCH($E303,'[1]2018_commission_structure-Start'!$A$21:$A$24,0), MATCH(Q$1,'[1]2018_commission_structure-Start'!$A$21:$I$21,0)),0)</f>
        <v>0</v>
      </c>
      <c r="R303" s="26">
        <f>IF($H303&gt;K303,MIN($H303-K303,L303-K303)*INDEX('[1]2018_commission_structure-Start'!$A$21:$I$24,MATCH($E303,'[1]2018_commission_structure-Start'!$A$21:$A$24,0), MATCH(R$1,'[1]2018_commission_structure-Start'!$A$21:$I$21,0)),0)</f>
        <v>0</v>
      </c>
      <c r="S303" s="26">
        <f>IF(H303&gt;L303,(H303-L303)*INDEX('[1]2018_commission_structure-Start'!$A$21:$I$24,MATCH($E303,'[1]2018_commission_structure-Start'!$A$21:$A$24,0),MATCH(S$1,'[1]2018_commission_structure-Start'!$A$21:$I$21,0)),0)</f>
        <v>0</v>
      </c>
      <c r="T303" s="28">
        <f t="shared" si="46"/>
        <v>87453.19</v>
      </c>
      <c r="U303" s="28">
        <f t="shared" si="47"/>
        <v>162164.19</v>
      </c>
      <c r="V303" s="28">
        <f>MIN(H303,I303)*INDEX('[1]2018_commission_structure-Start'!$A$15:$J$18,MATCH($E303,'[1]2018_commission_structure-Start'!$A$15:$A$18,0),MATCH(V$1,'[1]2018_commission_structure-Start'!$A$15:$J$15,0))</f>
        <v>90000</v>
      </c>
      <c r="W303" s="26">
        <f>IF($H303&gt;I303,MIN($H303-I303,J303-I303)*INDEX('[1]2018_commission_structure-Start'!$A$15:$J$18,MATCH($E303,'[1]2018_commission_structure-Start'!$A$15:$A$18,0),MATCH(W$1,'[1]2018_commission_structure-Start'!$A$15:$J$15,0)),0)</f>
        <v>10009.26</v>
      </c>
      <c r="X303" s="26">
        <f>IF($H303&gt;J303,MIN($H303-J303,K303-J303)*INDEX('[1]2018_commission_structure-Start'!$A$15:$J$18,MATCH($E303,'[1]2018_commission_structure-Start'!$A$15:$A$18,0),MATCH(X$1,'[1]2018_commission_structure-Start'!$A$15:$J$15,0)),0)</f>
        <v>0</v>
      </c>
      <c r="Y303" s="26">
        <f>IF($H303&gt;K303,MIN($H303-K303,L303-K303)*INDEX('[1]2018_commission_structure-Start'!$A$15:$J$18,MATCH($E303,'[1]2018_commission_structure-Start'!$A$15:$A$18,0),MATCH(Y$1,'[1]2018_commission_structure-Start'!$A$15:$J$15,0)),0)</f>
        <v>0</v>
      </c>
      <c r="Z303" s="26">
        <f>IF(H303&gt;L303,(H303-L303)*INDEX('[1]2018_commission_structure-Start'!$A$21:$I$24,MATCH($E303,'[1]2018_commission_structure-Start'!$A$21:$A$24,0),MATCH(Z$1,'[1]2018_commission_structure-Start'!$A$21:$I$21,0)),0)</f>
        <v>0</v>
      </c>
      <c r="AA303" s="28">
        <f t="shared" si="48"/>
        <v>100009.26</v>
      </c>
      <c r="AB303" s="28">
        <f t="shared" si="49"/>
        <v>174720.26</v>
      </c>
    </row>
    <row r="304" spans="1:28" x14ac:dyDescent="0.2">
      <c r="A304" s="25" t="str">
        <f t="shared" si="40"/>
        <v>Constancia Jenne</v>
      </c>
      <c r="B304" s="25">
        <v>6109997811</v>
      </c>
      <c r="C304" s="25" t="s">
        <v>602</v>
      </c>
      <c r="D304" s="25" t="s">
        <v>603</v>
      </c>
      <c r="E304" s="25" t="s">
        <v>29</v>
      </c>
      <c r="F304" s="25">
        <v>71286</v>
      </c>
      <c r="G304" s="25">
        <f>COUNTIF([1]deals_closed!D:D,B304)</f>
        <v>25</v>
      </c>
      <c r="H304" s="26">
        <f>SUMIF([1]deals_closed!D:D,B304,[1]deals_closed!C:C)</f>
        <v>711521</v>
      </c>
      <c r="I304" s="26">
        <f>VLOOKUP(E304,'[1]2018_commission_structure-Start'!$A$22:$I$24,9,FALSE)</f>
        <v>600000</v>
      </c>
      <c r="J304" s="26">
        <f t="shared" si="41"/>
        <v>750000</v>
      </c>
      <c r="K304" s="26">
        <f t="shared" si="42"/>
        <v>900000</v>
      </c>
      <c r="L304" s="26">
        <f t="shared" si="43"/>
        <v>1200000</v>
      </c>
      <c r="M304" s="27">
        <f t="shared" si="44"/>
        <v>1.1858683333333333</v>
      </c>
      <c r="N304" s="25" t="str">
        <f t="shared" si="45"/>
        <v>100-125%</v>
      </c>
      <c r="O304" s="28">
        <f>MIN(H304,I304)*INDEX('[1]2018_commission_structure-Start'!$A$21:$I$24,MATCH($E304,'[1]2018_commission_structure-Start'!$A$21:$A$24,0),MATCH(O$1,'[1]2018_commission_structure-Start'!$A$21:$I$21,0))</f>
        <v>78000</v>
      </c>
      <c r="P304" s="26">
        <f>IF(H304&gt;I304,MIN(H304-I304,J304-I304)*INDEX('[1]2018_commission_structure-Start'!$A$21:$I$24,MATCH($E304,'[1]2018_commission_structure-Start'!$A$21:$A$24,0), MATCH(P$1,'[1]2018_commission_structure-Start'!$A$21:$I$21,0)),0)</f>
        <v>18958.57</v>
      </c>
      <c r="Q304" s="26">
        <f>IF($H304&gt;J304,MIN($H304-J304,K304-J304)*INDEX('[1]2018_commission_structure-Start'!$A$21:$I$24,MATCH($E304,'[1]2018_commission_structure-Start'!$A$21:$A$24,0), MATCH(Q$1,'[1]2018_commission_structure-Start'!$A$21:$I$21,0)),0)</f>
        <v>0</v>
      </c>
      <c r="R304" s="26">
        <f>IF($H304&gt;K304,MIN($H304-K304,L304-K304)*INDEX('[1]2018_commission_structure-Start'!$A$21:$I$24,MATCH($E304,'[1]2018_commission_structure-Start'!$A$21:$A$24,0), MATCH(R$1,'[1]2018_commission_structure-Start'!$A$21:$I$21,0)),0)</f>
        <v>0</v>
      </c>
      <c r="S304" s="26">
        <f>IF(H304&gt;L304,(H304-L304)*INDEX('[1]2018_commission_structure-Start'!$A$21:$I$24,MATCH($E304,'[1]2018_commission_structure-Start'!$A$21:$A$24,0),MATCH(S$1,'[1]2018_commission_structure-Start'!$A$21:$I$21,0)),0)</f>
        <v>0</v>
      </c>
      <c r="T304" s="28">
        <f t="shared" si="46"/>
        <v>96958.57</v>
      </c>
      <c r="U304" s="28">
        <f t="shared" si="47"/>
        <v>168244.57</v>
      </c>
      <c r="V304" s="28">
        <f>MIN(H304,I304)*INDEX('[1]2018_commission_structure-Start'!$A$15:$J$18,MATCH($E304,'[1]2018_commission_structure-Start'!$A$15:$A$18,0),MATCH(V$1,'[1]2018_commission_structure-Start'!$A$15:$J$15,0))</f>
        <v>90000</v>
      </c>
      <c r="W304" s="26">
        <f>IF($H304&gt;I304,MIN($H304-I304,J304-I304)*INDEX('[1]2018_commission_structure-Start'!$A$15:$J$18,MATCH($E304,'[1]2018_commission_structure-Start'!$A$15:$A$18,0),MATCH(W$1,'[1]2018_commission_structure-Start'!$A$15:$J$15,0)),0)</f>
        <v>20073.78</v>
      </c>
      <c r="X304" s="26">
        <f>IF($H304&gt;J304,MIN($H304-J304,K304-J304)*INDEX('[1]2018_commission_structure-Start'!$A$15:$J$18,MATCH($E304,'[1]2018_commission_structure-Start'!$A$15:$A$18,0),MATCH(X$1,'[1]2018_commission_structure-Start'!$A$15:$J$15,0)),0)</f>
        <v>0</v>
      </c>
      <c r="Y304" s="26">
        <f>IF($H304&gt;K304,MIN($H304-K304,L304-K304)*INDEX('[1]2018_commission_structure-Start'!$A$15:$J$18,MATCH($E304,'[1]2018_commission_structure-Start'!$A$15:$A$18,0),MATCH(Y$1,'[1]2018_commission_structure-Start'!$A$15:$J$15,0)),0)</f>
        <v>0</v>
      </c>
      <c r="Z304" s="26">
        <f>IF(H304&gt;L304,(H304-L304)*INDEX('[1]2018_commission_structure-Start'!$A$21:$I$24,MATCH($E304,'[1]2018_commission_structure-Start'!$A$21:$A$24,0),MATCH(Z$1,'[1]2018_commission_structure-Start'!$A$21:$I$21,0)),0)</f>
        <v>0</v>
      </c>
      <c r="AA304" s="28">
        <f t="shared" si="48"/>
        <v>110073.78</v>
      </c>
      <c r="AB304" s="28">
        <f t="shared" si="49"/>
        <v>181359.78</v>
      </c>
    </row>
    <row r="305" spans="1:28" x14ac:dyDescent="0.2">
      <c r="A305" s="25" t="str">
        <f t="shared" si="40"/>
        <v>Malachi Oldknow</v>
      </c>
      <c r="B305" s="25">
        <v>784224471</v>
      </c>
      <c r="C305" s="25" t="s">
        <v>604</v>
      </c>
      <c r="D305" s="25" t="s">
        <v>605</v>
      </c>
      <c r="E305" s="25" t="s">
        <v>10</v>
      </c>
      <c r="F305" s="25">
        <v>122759</v>
      </c>
      <c r="G305" s="25">
        <f>COUNTIF([1]deals_closed!D:D,B305)</f>
        <v>25</v>
      </c>
      <c r="H305" s="26">
        <f>SUMIF([1]deals_closed!D:D,B305,[1]deals_closed!C:C)</f>
        <v>815097</v>
      </c>
      <c r="I305" s="26">
        <f>VLOOKUP(E305,'[1]2018_commission_structure-Start'!$A$22:$I$24,9,FALSE)</f>
        <v>750000</v>
      </c>
      <c r="J305" s="26">
        <f t="shared" si="41"/>
        <v>937500</v>
      </c>
      <c r="K305" s="26">
        <f t="shared" si="42"/>
        <v>1125000</v>
      </c>
      <c r="L305" s="26">
        <f t="shared" si="43"/>
        <v>1500000</v>
      </c>
      <c r="M305" s="27">
        <f t="shared" si="44"/>
        <v>1.0867960000000001</v>
      </c>
      <c r="N305" s="25" t="str">
        <f t="shared" si="45"/>
        <v>100-125%</v>
      </c>
      <c r="O305" s="28">
        <f>MIN(H305,I305)*INDEX('[1]2018_commission_structure-Start'!$A$21:$I$24,MATCH($E305,'[1]2018_commission_structure-Start'!$A$21:$A$24,0),MATCH(O$1,'[1]2018_commission_structure-Start'!$A$21:$I$21,0))</f>
        <v>112500</v>
      </c>
      <c r="P305" s="26">
        <f>IF(H305&gt;I305,MIN(H305-I305,J305-I305)*INDEX('[1]2018_commission_structure-Start'!$A$21:$I$24,MATCH($E305,'[1]2018_commission_structure-Start'!$A$21:$A$24,0), MATCH(P$1,'[1]2018_commission_structure-Start'!$A$21:$I$21,0)),0)</f>
        <v>12368.43</v>
      </c>
      <c r="Q305" s="26">
        <f>IF($H305&gt;J305,MIN($H305-J305,K305-J305)*INDEX('[1]2018_commission_structure-Start'!$A$21:$I$24,MATCH($E305,'[1]2018_commission_structure-Start'!$A$21:$A$24,0), MATCH(Q$1,'[1]2018_commission_structure-Start'!$A$21:$I$21,0)),0)</f>
        <v>0</v>
      </c>
      <c r="R305" s="26">
        <f>IF($H305&gt;K305,MIN($H305-K305,L305-K305)*INDEX('[1]2018_commission_structure-Start'!$A$21:$I$24,MATCH($E305,'[1]2018_commission_structure-Start'!$A$21:$A$24,0), MATCH(R$1,'[1]2018_commission_structure-Start'!$A$21:$I$21,0)),0)</f>
        <v>0</v>
      </c>
      <c r="S305" s="26">
        <f>IF(H305&gt;L305,(H305-L305)*INDEX('[1]2018_commission_structure-Start'!$A$21:$I$24,MATCH($E305,'[1]2018_commission_structure-Start'!$A$21:$A$24,0),MATCH(S$1,'[1]2018_commission_structure-Start'!$A$21:$I$21,0)),0)</f>
        <v>0</v>
      </c>
      <c r="T305" s="28">
        <f t="shared" si="46"/>
        <v>124868.43</v>
      </c>
      <c r="U305" s="28">
        <f t="shared" si="47"/>
        <v>247627.43</v>
      </c>
      <c r="V305" s="28">
        <f>MIN(H305,I305)*INDEX('[1]2018_commission_structure-Start'!$A$15:$J$18,MATCH($E305,'[1]2018_commission_structure-Start'!$A$15:$A$18,0),MATCH(V$1,'[1]2018_commission_structure-Start'!$A$15:$J$15,0))</f>
        <v>112500</v>
      </c>
      <c r="W305" s="26">
        <f>IF($H305&gt;I305,MIN($H305-I305,J305-I305)*INDEX('[1]2018_commission_structure-Start'!$A$15:$J$18,MATCH($E305,'[1]2018_commission_structure-Start'!$A$15:$A$18,0),MATCH(W$1,'[1]2018_commission_structure-Start'!$A$15:$J$15,0)),0)</f>
        <v>14321.34</v>
      </c>
      <c r="X305" s="26">
        <f>IF($H305&gt;J305,MIN($H305-J305,K305-J305)*INDEX('[1]2018_commission_structure-Start'!$A$15:$J$18,MATCH($E305,'[1]2018_commission_structure-Start'!$A$15:$A$18,0),MATCH(X$1,'[1]2018_commission_structure-Start'!$A$15:$J$15,0)),0)</f>
        <v>0</v>
      </c>
      <c r="Y305" s="26">
        <f>IF($H305&gt;K305,MIN($H305-K305,L305-K305)*INDEX('[1]2018_commission_structure-Start'!$A$15:$J$18,MATCH($E305,'[1]2018_commission_structure-Start'!$A$15:$A$18,0),MATCH(Y$1,'[1]2018_commission_structure-Start'!$A$15:$J$15,0)),0)</f>
        <v>0</v>
      </c>
      <c r="Z305" s="26">
        <f>IF(H305&gt;L305,(H305-L305)*INDEX('[1]2018_commission_structure-Start'!$A$21:$I$24,MATCH($E305,'[1]2018_commission_structure-Start'!$A$21:$A$24,0),MATCH(Z$1,'[1]2018_commission_structure-Start'!$A$21:$I$21,0)),0)</f>
        <v>0</v>
      </c>
      <c r="AA305" s="28">
        <f t="shared" si="48"/>
        <v>126821.34</v>
      </c>
      <c r="AB305" s="28">
        <f t="shared" si="49"/>
        <v>249580.34</v>
      </c>
    </row>
    <row r="306" spans="1:28" x14ac:dyDescent="0.2">
      <c r="A306" s="25" t="str">
        <f t="shared" si="40"/>
        <v>Norris Ferrillio</v>
      </c>
      <c r="B306" s="25">
        <v>8157157730</v>
      </c>
      <c r="C306" s="25" t="s">
        <v>606</v>
      </c>
      <c r="D306" s="25" t="s">
        <v>607</v>
      </c>
      <c r="E306" s="25" t="s">
        <v>29</v>
      </c>
      <c r="F306" s="25">
        <v>73567</v>
      </c>
      <c r="G306" s="25">
        <f>COUNTIF([1]deals_closed!D:D,B306)</f>
        <v>22</v>
      </c>
      <c r="H306" s="26">
        <f>SUMIF([1]deals_closed!D:D,B306,[1]deals_closed!C:C)</f>
        <v>716671</v>
      </c>
      <c r="I306" s="26">
        <f>VLOOKUP(E306,'[1]2018_commission_structure-Start'!$A$22:$I$24,9,FALSE)</f>
        <v>600000</v>
      </c>
      <c r="J306" s="26">
        <f t="shared" si="41"/>
        <v>750000</v>
      </c>
      <c r="K306" s="26">
        <f t="shared" si="42"/>
        <v>900000</v>
      </c>
      <c r="L306" s="26">
        <f t="shared" si="43"/>
        <v>1200000</v>
      </c>
      <c r="M306" s="27">
        <f t="shared" si="44"/>
        <v>1.1944516666666667</v>
      </c>
      <c r="N306" s="25" t="str">
        <f t="shared" si="45"/>
        <v>100-125%</v>
      </c>
      <c r="O306" s="28">
        <f>MIN(H306,I306)*INDEX('[1]2018_commission_structure-Start'!$A$21:$I$24,MATCH($E306,'[1]2018_commission_structure-Start'!$A$21:$A$24,0),MATCH(O$1,'[1]2018_commission_structure-Start'!$A$21:$I$21,0))</f>
        <v>78000</v>
      </c>
      <c r="P306" s="26">
        <f>IF(H306&gt;I306,MIN(H306-I306,J306-I306)*INDEX('[1]2018_commission_structure-Start'!$A$21:$I$24,MATCH($E306,'[1]2018_commission_structure-Start'!$A$21:$A$24,0), MATCH(P$1,'[1]2018_commission_structure-Start'!$A$21:$I$21,0)),0)</f>
        <v>19834.07</v>
      </c>
      <c r="Q306" s="26">
        <f>IF($H306&gt;J306,MIN($H306-J306,K306-J306)*INDEX('[1]2018_commission_structure-Start'!$A$21:$I$24,MATCH($E306,'[1]2018_commission_structure-Start'!$A$21:$A$24,0), MATCH(Q$1,'[1]2018_commission_structure-Start'!$A$21:$I$21,0)),0)</f>
        <v>0</v>
      </c>
      <c r="R306" s="26">
        <f>IF($H306&gt;K306,MIN($H306-K306,L306-K306)*INDEX('[1]2018_commission_structure-Start'!$A$21:$I$24,MATCH($E306,'[1]2018_commission_structure-Start'!$A$21:$A$24,0), MATCH(R$1,'[1]2018_commission_structure-Start'!$A$21:$I$21,0)),0)</f>
        <v>0</v>
      </c>
      <c r="S306" s="26">
        <f>IF(H306&gt;L306,(H306-L306)*INDEX('[1]2018_commission_structure-Start'!$A$21:$I$24,MATCH($E306,'[1]2018_commission_structure-Start'!$A$21:$A$24,0),MATCH(S$1,'[1]2018_commission_structure-Start'!$A$21:$I$21,0)),0)</f>
        <v>0</v>
      </c>
      <c r="T306" s="28">
        <f t="shared" si="46"/>
        <v>97834.07</v>
      </c>
      <c r="U306" s="28">
        <f t="shared" si="47"/>
        <v>171401.07</v>
      </c>
      <c r="V306" s="28">
        <f>MIN(H306,I306)*INDEX('[1]2018_commission_structure-Start'!$A$15:$J$18,MATCH($E306,'[1]2018_commission_structure-Start'!$A$15:$A$18,0),MATCH(V$1,'[1]2018_commission_structure-Start'!$A$15:$J$15,0))</f>
        <v>90000</v>
      </c>
      <c r="W306" s="26">
        <f>IF($H306&gt;I306,MIN($H306-I306,J306-I306)*INDEX('[1]2018_commission_structure-Start'!$A$15:$J$18,MATCH($E306,'[1]2018_commission_structure-Start'!$A$15:$A$18,0),MATCH(W$1,'[1]2018_commission_structure-Start'!$A$15:$J$15,0)),0)</f>
        <v>21000.78</v>
      </c>
      <c r="X306" s="26">
        <f>IF($H306&gt;J306,MIN($H306-J306,K306-J306)*INDEX('[1]2018_commission_structure-Start'!$A$15:$J$18,MATCH($E306,'[1]2018_commission_structure-Start'!$A$15:$A$18,0),MATCH(X$1,'[1]2018_commission_structure-Start'!$A$15:$J$15,0)),0)</f>
        <v>0</v>
      </c>
      <c r="Y306" s="26">
        <f>IF($H306&gt;K306,MIN($H306-K306,L306-K306)*INDEX('[1]2018_commission_structure-Start'!$A$15:$J$18,MATCH($E306,'[1]2018_commission_structure-Start'!$A$15:$A$18,0),MATCH(Y$1,'[1]2018_commission_structure-Start'!$A$15:$J$15,0)),0)</f>
        <v>0</v>
      </c>
      <c r="Z306" s="26">
        <f>IF(H306&gt;L306,(H306-L306)*INDEX('[1]2018_commission_structure-Start'!$A$21:$I$24,MATCH($E306,'[1]2018_commission_structure-Start'!$A$21:$A$24,0),MATCH(Z$1,'[1]2018_commission_structure-Start'!$A$21:$I$21,0)),0)</f>
        <v>0</v>
      </c>
      <c r="AA306" s="28">
        <f t="shared" si="48"/>
        <v>111000.78</v>
      </c>
      <c r="AB306" s="28">
        <f t="shared" si="49"/>
        <v>184567.78</v>
      </c>
    </row>
    <row r="307" spans="1:28" x14ac:dyDescent="0.2">
      <c r="A307" s="25" t="str">
        <f t="shared" si="40"/>
        <v>Evvy Riedel</v>
      </c>
      <c r="B307" s="25">
        <v>62571575</v>
      </c>
      <c r="C307" s="25" t="s">
        <v>608</v>
      </c>
      <c r="D307" s="25" t="s">
        <v>609</v>
      </c>
      <c r="E307" s="25" t="s">
        <v>10</v>
      </c>
      <c r="F307" s="25">
        <v>121308</v>
      </c>
      <c r="G307" s="25">
        <f>COUNTIF([1]deals_closed!D:D,B307)</f>
        <v>27</v>
      </c>
      <c r="H307" s="26">
        <f>SUMIF([1]deals_closed!D:D,B307,[1]deals_closed!C:C)</f>
        <v>948935</v>
      </c>
      <c r="I307" s="26">
        <f>VLOOKUP(E307,'[1]2018_commission_structure-Start'!$A$22:$I$24,9,FALSE)</f>
        <v>750000</v>
      </c>
      <c r="J307" s="26">
        <f t="shared" si="41"/>
        <v>937500</v>
      </c>
      <c r="K307" s="26">
        <f t="shared" si="42"/>
        <v>1125000</v>
      </c>
      <c r="L307" s="26">
        <f t="shared" si="43"/>
        <v>1500000</v>
      </c>
      <c r="M307" s="27">
        <f t="shared" si="44"/>
        <v>1.2652466666666666</v>
      </c>
      <c r="N307" s="25" t="str">
        <f t="shared" si="45"/>
        <v>125-150%</v>
      </c>
      <c r="O307" s="28">
        <f>MIN(H307,I307)*INDEX('[1]2018_commission_structure-Start'!$A$21:$I$24,MATCH($E307,'[1]2018_commission_structure-Start'!$A$21:$A$24,0),MATCH(O$1,'[1]2018_commission_structure-Start'!$A$21:$I$21,0))</f>
        <v>112500</v>
      </c>
      <c r="P307" s="26">
        <f>IF(H307&gt;I307,MIN(H307-I307,J307-I307)*INDEX('[1]2018_commission_structure-Start'!$A$21:$I$24,MATCH($E307,'[1]2018_commission_structure-Start'!$A$21:$A$24,0), MATCH(P$1,'[1]2018_commission_structure-Start'!$A$21:$I$21,0)),0)</f>
        <v>35625</v>
      </c>
      <c r="Q307" s="26">
        <f>IF($H307&gt;J307,MIN($H307-J307,K307-J307)*INDEX('[1]2018_commission_structure-Start'!$A$21:$I$24,MATCH($E307,'[1]2018_commission_structure-Start'!$A$21:$A$24,0), MATCH(Q$1,'[1]2018_commission_structure-Start'!$A$21:$I$21,0)),0)</f>
        <v>2630.05</v>
      </c>
      <c r="R307" s="26">
        <f>IF($H307&gt;K307,MIN($H307-K307,L307-K307)*INDEX('[1]2018_commission_structure-Start'!$A$21:$I$24,MATCH($E307,'[1]2018_commission_structure-Start'!$A$21:$A$24,0), MATCH(R$1,'[1]2018_commission_structure-Start'!$A$21:$I$21,0)),0)</f>
        <v>0</v>
      </c>
      <c r="S307" s="26">
        <f>IF(H307&gt;L307,(H307-L307)*INDEX('[1]2018_commission_structure-Start'!$A$21:$I$24,MATCH($E307,'[1]2018_commission_structure-Start'!$A$21:$A$24,0),MATCH(S$1,'[1]2018_commission_structure-Start'!$A$21:$I$21,0)),0)</f>
        <v>0</v>
      </c>
      <c r="T307" s="28">
        <f t="shared" si="46"/>
        <v>150755.04999999999</v>
      </c>
      <c r="U307" s="28">
        <f t="shared" si="47"/>
        <v>272063.05</v>
      </c>
      <c r="V307" s="28">
        <f>MIN(H307,I307)*INDEX('[1]2018_commission_structure-Start'!$A$15:$J$18,MATCH($E307,'[1]2018_commission_structure-Start'!$A$15:$A$18,0),MATCH(V$1,'[1]2018_commission_structure-Start'!$A$15:$J$15,0))</f>
        <v>112500</v>
      </c>
      <c r="W307" s="26">
        <f>IF($H307&gt;I307,MIN($H307-I307,J307-I307)*INDEX('[1]2018_commission_structure-Start'!$A$15:$J$18,MATCH($E307,'[1]2018_commission_structure-Start'!$A$15:$A$18,0),MATCH(W$1,'[1]2018_commission_structure-Start'!$A$15:$J$15,0)),0)</f>
        <v>41250</v>
      </c>
      <c r="X307" s="26">
        <f>IF($H307&gt;J307,MIN($H307-J307,K307-J307)*INDEX('[1]2018_commission_structure-Start'!$A$15:$J$18,MATCH($E307,'[1]2018_commission_structure-Start'!$A$15:$A$18,0),MATCH(X$1,'[1]2018_commission_structure-Start'!$A$15:$J$15,0)),0)</f>
        <v>2858.75</v>
      </c>
      <c r="Y307" s="26">
        <f>IF($H307&gt;K307,MIN($H307-K307,L307-K307)*INDEX('[1]2018_commission_structure-Start'!$A$15:$J$18,MATCH($E307,'[1]2018_commission_structure-Start'!$A$15:$A$18,0),MATCH(Y$1,'[1]2018_commission_structure-Start'!$A$15:$J$15,0)),0)</f>
        <v>0</v>
      </c>
      <c r="Z307" s="26">
        <f>IF(H307&gt;L307,(H307-L307)*INDEX('[1]2018_commission_structure-Start'!$A$21:$I$24,MATCH($E307,'[1]2018_commission_structure-Start'!$A$21:$A$24,0),MATCH(Z$1,'[1]2018_commission_structure-Start'!$A$21:$I$21,0)),0)</f>
        <v>0</v>
      </c>
      <c r="AA307" s="28">
        <f t="shared" si="48"/>
        <v>156608.75</v>
      </c>
      <c r="AB307" s="28">
        <f t="shared" si="49"/>
        <v>277916.75</v>
      </c>
    </row>
    <row r="308" spans="1:28" x14ac:dyDescent="0.2">
      <c r="A308" s="25" t="str">
        <f t="shared" si="40"/>
        <v>Inger Jime</v>
      </c>
      <c r="B308" s="25">
        <v>1754740677</v>
      </c>
      <c r="C308" s="25" t="s">
        <v>359</v>
      </c>
      <c r="D308" s="25" t="s">
        <v>610</v>
      </c>
      <c r="E308" s="25" t="s">
        <v>7</v>
      </c>
      <c r="F308" s="25">
        <v>51559</v>
      </c>
      <c r="G308" s="25">
        <f>COUNTIF([1]deals_closed!D:D,B308)</f>
        <v>19</v>
      </c>
      <c r="H308" s="26">
        <f>SUMIF([1]deals_closed!D:D,B308,[1]deals_closed!C:C)</f>
        <v>673026</v>
      </c>
      <c r="I308" s="26">
        <f>VLOOKUP(E308,'[1]2018_commission_structure-Start'!$A$22:$I$24,9,FALSE)</f>
        <v>500000</v>
      </c>
      <c r="J308" s="26">
        <f t="shared" si="41"/>
        <v>625000</v>
      </c>
      <c r="K308" s="26">
        <f t="shared" si="42"/>
        <v>750000</v>
      </c>
      <c r="L308" s="26">
        <f t="shared" si="43"/>
        <v>1000000</v>
      </c>
      <c r="M308" s="27">
        <f t="shared" si="44"/>
        <v>1.346052</v>
      </c>
      <c r="N308" s="25" t="str">
        <f t="shared" si="45"/>
        <v>125-150%</v>
      </c>
      <c r="O308" s="28">
        <f>MIN(H308,I308)*INDEX('[1]2018_commission_structure-Start'!$A$21:$I$24,MATCH($E308,'[1]2018_commission_structure-Start'!$A$21:$A$24,0),MATCH(O$1,'[1]2018_commission_structure-Start'!$A$21:$I$21,0))</f>
        <v>50000</v>
      </c>
      <c r="P308" s="26">
        <f>IF(H308&gt;I308,MIN(H308-I308,J308-I308)*INDEX('[1]2018_commission_structure-Start'!$A$21:$I$24,MATCH($E308,'[1]2018_commission_structure-Start'!$A$21:$A$24,0), MATCH(P$1,'[1]2018_commission_structure-Start'!$A$21:$I$21,0)),0)</f>
        <v>18750</v>
      </c>
      <c r="Q308" s="26">
        <f>IF($H308&gt;J308,MIN($H308-J308,K308-J308)*INDEX('[1]2018_commission_structure-Start'!$A$21:$I$24,MATCH($E308,'[1]2018_commission_structure-Start'!$A$21:$A$24,0), MATCH(Q$1,'[1]2018_commission_structure-Start'!$A$21:$I$21,0)),0)</f>
        <v>8644.68</v>
      </c>
      <c r="R308" s="26">
        <f>IF($H308&gt;K308,MIN($H308-K308,L308-K308)*INDEX('[1]2018_commission_structure-Start'!$A$21:$I$24,MATCH($E308,'[1]2018_commission_structure-Start'!$A$21:$A$24,0), MATCH(R$1,'[1]2018_commission_structure-Start'!$A$21:$I$21,0)),0)</f>
        <v>0</v>
      </c>
      <c r="S308" s="26">
        <f>IF(H308&gt;L308,(H308-L308)*INDEX('[1]2018_commission_structure-Start'!$A$21:$I$24,MATCH($E308,'[1]2018_commission_structure-Start'!$A$21:$A$24,0),MATCH(S$1,'[1]2018_commission_structure-Start'!$A$21:$I$21,0)),0)</f>
        <v>0</v>
      </c>
      <c r="T308" s="28">
        <f t="shared" si="46"/>
        <v>77394.679999999993</v>
      </c>
      <c r="U308" s="28">
        <f t="shared" si="47"/>
        <v>128953.68</v>
      </c>
      <c r="V308" s="28">
        <f>MIN(H308,I308)*INDEX('[1]2018_commission_structure-Start'!$A$15:$J$18,MATCH($E308,'[1]2018_commission_structure-Start'!$A$15:$A$18,0),MATCH(V$1,'[1]2018_commission_structure-Start'!$A$15:$J$15,0))</f>
        <v>60000</v>
      </c>
      <c r="W308" s="26">
        <f>IF($H308&gt;I308,MIN($H308-I308,J308-I308)*INDEX('[1]2018_commission_structure-Start'!$A$15:$J$18,MATCH($E308,'[1]2018_commission_structure-Start'!$A$15:$A$18,0),MATCH(W$1,'[1]2018_commission_structure-Start'!$A$15:$J$15,0)),0)</f>
        <v>21250</v>
      </c>
      <c r="X308" s="26">
        <f>IF($H308&gt;J308,MIN($H308-J308,K308-J308)*INDEX('[1]2018_commission_structure-Start'!$A$15:$J$18,MATCH($E308,'[1]2018_commission_structure-Start'!$A$15:$A$18,0),MATCH(X$1,'[1]2018_commission_structure-Start'!$A$15:$J$15,0)),0)</f>
        <v>9605.2000000000007</v>
      </c>
      <c r="Y308" s="26">
        <f>IF($H308&gt;K308,MIN($H308-K308,L308-K308)*INDEX('[1]2018_commission_structure-Start'!$A$15:$J$18,MATCH($E308,'[1]2018_commission_structure-Start'!$A$15:$A$18,0),MATCH(Y$1,'[1]2018_commission_structure-Start'!$A$15:$J$15,0)),0)</f>
        <v>0</v>
      </c>
      <c r="Z308" s="26">
        <f>IF(H308&gt;L308,(H308-L308)*INDEX('[1]2018_commission_structure-Start'!$A$21:$I$24,MATCH($E308,'[1]2018_commission_structure-Start'!$A$21:$A$24,0),MATCH(Z$1,'[1]2018_commission_structure-Start'!$A$21:$I$21,0)),0)</f>
        <v>0</v>
      </c>
      <c r="AA308" s="28">
        <f t="shared" si="48"/>
        <v>90855.2</v>
      </c>
      <c r="AB308" s="28">
        <f t="shared" si="49"/>
        <v>142414.20000000001</v>
      </c>
    </row>
    <row r="309" spans="1:28" x14ac:dyDescent="0.2">
      <c r="A309" s="25" t="str">
        <f t="shared" si="40"/>
        <v>Kara-lynn Ingarfill</v>
      </c>
      <c r="B309" s="25">
        <v>7957976743</v>
      </c>
      <c r="C309" s="25" t="s">
        <v>611</v>
      </c>
      <c r="D309" s="25" t="s">
        <v>612</v>
      </c>
      <c r="E309" s="25" t="s">
        <v>7</v>
      </c>
      <c r="F309" s="25">
        <v>37175</v>
      </c>
      <c r="G309" s="25">
        <f>COUNTIF([1]deals_closed!D:D,B309)</f>
        <v>30</v>
      </c>
      <c r="H309" s="26">
        <f>SUMIF([1]deals_closed!D:D,B309,[1]deals_closed!C:C)</f>
        <v>1056123</v>
      </c>
      <c r="I309" s="26">
        <f>VLOOKUP(E309,'[1]2018_commission_structure-Start'!$A$22:$I$24,9,FALSE)</f>
        <v>500000</v>
      </c>
      <c r="J309" s="26">
        <f t="shared" si="41"/>
        <v>625000</v>
      </c>
      <c r="K309" s="26">
        <f t="shared" si="42"/>
        <v>750000</v>
      </c>
      <c r="L309" s="26">
        <f t="shared" si="43"/>
        <v>1000000</v>
      </c>
      <c r="M309" s="27">
        <f t="shared" si="44"/>
        <v>2.1122459999999998</v>
      </c>
      <c r="N309" s="25" t="str">
        <f t="shared" si="45"/>
        <v>&gt;200%</v>
      </c>
      <c r="O309" s="28">
        <f>MIN(H309,I309)*INDEX('[1]2018_commission_structure-Start'!$A$21:$I$24,MATCH($E309,'[1]2018_commission_structure-Start'!$A$21:$A$24,0),MATCH(O$1,'[1]2018_commission_structure-Start'!$A$21:$I$21,0))</f>
        <v>50000</v>
      </c>
      <c r="P309" s="26">
        <f>IF(H309&gt;I309,MIN(H309-I309,J309-I309)*INDEX('[1]2018_commission_structure-Start'!$A$21:$I$24,MATCH($E309,'[1]2018_commission_structure-Start'!$A$21:$A$24,0), MATCH(P$1,'[1]2018_commission_structure-Start'!$A$21:$I$21,0)),0)</f>
        <v>18750</v>
      </c>
      <c r="Q309" s="26">
        <f>IF($H309&gt;J309,MIN($H309-J309,K309-J309)*INDEX('[1]2018_commission_structure-Start'!$A$21:$I$24,MATCH($E309,'[1]2018_commission_structure-Start'!$A$21:$A$24,0), MATCH(Q$1,'[1]2018_commission_structure-Start'!$A$21:$I$21,0)),0)</f>
        <v>22500</v>
      </c>
      <c r="R309" s="26">
        <f>IF($H309&gt;K309,MIN($H309-K309,L309-K309)*INDEX('[1]2018_commission_structure-Start'!$A$21:$I$24,MATCH($E309,'[1]2018_commission_structure-Start'!$A$21:$A$24,0), MATCH(R$1,'[1]2018_commission_structure-Start'!$A$21:$I$21,0)),0)</f>
        <v>55000</v>
      </c>
      <c r="S309" s="26">
        <f>IF(H309&gt;L309,(H309-L309)*INDEX('[1]2018_commission_structure-Start'!$A$21:$I$24,MATCH($E309,'[1]2018_commission_structure-Start'!$A$21:$A$24,0),MATCH(S$1,'[1]2018_commission_structure-Start'!$A$21:$I$21,0)),0)</f>
        <v>5612.3</v>
      </c>
      <c r="T309" s="28">
        <f t="shared" si="46"/>
        <v>151862.29999999999</v>
      </c>
      <c r="U309" s="28">
        <f t="shared" si="47"/>
        <v>189037.3</v>
      </c>
      <c r="V309" s="28">
        <f>MIN(H309,I309)*INDEX('[1]2018_commission_structure-Start'!$A$15:$J$18,MATCH($E309,'[1]2018_commission_structure-Start'!$A$15:$A$18,0),MATCH(V$1,'[1]2018_commission_structure-Start'!$A$15:$J$15,0))</f>
        <v>60000</v>
      </c>
      <c r="W309" s="26">
        <f>IF($H309&gt;I309,MIN($H309-I309,J309-I309)*INDEX('[1]2018_commission_structure-Start'!$A$15:$J$18,MATCH($E309,'[1]2018_commission_structure-Start'!$A$15:$A$18,0),MATCH(W$1,'[1]2018_commission_structure-Start'!$A$15:$J$15,0)),0)</f>
        <v>21250</v>
      </c>
      <c r="X309" s="26">
        <f>IF($H309&gt;J309,MIN($H309-J309,K309-J309)*INDEX('[1]2018_commission_structure-Start'!$A$15:$J$18,MATCH($E309,'[1]2018_commission_structure-Start'!$A$15:$A$18,0),MATCH(X$1,'[1]2018_commission_structure-Start'!$A$15:$J$15,0)),0)</f>
        <v>25000</v>
      </c>
      <c r="Y309" s="26">
        <f>IF($H309&gt;K309,MIN($H309-K309,L309-K309)*INDEX('[1]2018_commission_structure-Start'!$A$15:$J$18,MATCH($E309,'[1]2018_commission_structure-Start'!$A$15:$A$18,0),MATCH(Y$1,'[1]2018_commission_structure-Start'!$A$15:$J$15,0)),0)</f>
        <v>55000</v>
      </c>
      <c r="Z309" s="26">
        <f>IF(H309&gt;L309,(H309-L309)*INDEX('[1]2018_commission_structure-Start'!$A$21:$I$24,MATCH($E309,'[1]2018_commission_structure-Start'!$A$21:$A$24,0),MATCH(Z$1,'[1]2018_commission_structure-Start'!$A$21:$I$21,0)),0)</f>
        <v>5612.3</v>
      </c>
      <c r="AA309" s="28">
        <f t="shared" si="48"/>
        <v>166862.29999999999</v>
      </c>
      <c r="AB309" s="28">
        <f t="shared" si="49"/>
        <v>204037.3</v>
      </c>
    </row>
    <row r="310" spans="1:28" x14ac:dyDescent="0.2">
      <c r="A310" s="25" t="str">
        <f t="shared" si="40"/>
        <v>Brandi Gratton</v>
      </c>
      <c r="B310" s="25">
        <v>2497321256</v>
      </c>
      <c r="C310" s="25" t="s">
        <v>613</v>
      </c>
      <c r="D310" s="25" t="s">
        <v>614</v>
      </c>
      <c r="E310" s="25" t="s">
        <v>10</v>
      </c>
      <c r="F310" s="25">
        <v>95857</v>
      </c>
      <c r="G310" s="25">
        <f>COUNTIF([1]deals_closed!D:D,B310)</f>
        <v>28</v>
      </c>
      <c r="H310" s="26">
        <f>SUMIF([1]deals_closed!D:D,B310,[1]deals_closed!C:C)</f>
        <v>1074426</v>
      </c>
      <c r="I310" s="26">
        <f>VLOOKUP(E310,'[1]2018_commission_structure-Start'!$A$22:$I$24,9,FALSE)</f>
        <v>750000</v>
      </c>
      <c r="J310" s="26">
        <f t="shared" si="41"/>
        <v>937500</v>
      </c>
      <c r="K310" s="26">
        <f t="shared" si="42"/>
        <v>1125000</v>
      </c>
      <c r="L310" s="26">
        <f t="shared" si="43"/>
        <v>1500000</v>
      </c>
      <c r="M310" s="27">
        <f t="shared" si="44"/>
        <v>1.4325680000000001</v>
      </c>
      <c r="N310" s="25" t="str">
        <f t="shared" si="45"/>
        <v>125-150%</v>
      </c>
      <c r="O310" s="28">
        <f>MIN(H310,I310)*INDEX('[1]2018_commission_structure-Start'!$A$21:$I$24,MATCH($E310,'[1]2018_commission_structure-Start'!$A$21:$A$24,0),MATCH(O$1,'[1]2018_commission_structure-Start'!$A$21:$I$21,0))</f>
        <v>112500</v>
      </c>
      <c r="P310" s="26">
        <f>IF(H310&gt;I310,MIN(H310-I310,J310-I310)*INDEX('[1]2018_commission_structure-Start'!$A$21:$I$24,MATCH($E310,'[1]2018_commission_structure-Start'!$A$21:$A$24,0), MATCH(P$1,'[1]2018_commission_structure-Start'!$A$21:$I$21,0)),0)</f>
        <v>35625</v>
      </c>
      <c r="Q310" s="26">
        <f>IF($H310&gt;J310,MIN($H310-J310,K310-J310)*INDEX('[1]2018_commission_structure-Start'!$A$21:$I$24,MATCH($E310,'[1]2018_commission_structure-Start'!$A$21:$A$24,0), MATCH(Q$1,'[1]2018_commission_structure-Start'!$A$21:$I$21,0)),0)</f>
        <v>31492.98</v>
      </c>
      <c r="R310" s="26">
        <f>IF($H310&gt;K310,MIN($H310-K310,L310-K310)*INDEX('[1]2018_commission_structure-Start'!$A$21:$I$24,MATCH($E310,'[1]2018_commission_structure-Start'!$A$21:$A$24,0), MATCH(R$1,'[1]2018_commission_structure-Start'!$A$21:$I$21,0)),0)</f>
        <v>0</v>
      </c>
      <c r="S310" s="26">
        <f>IF(H310&gt;L310,(H310-L310)*INDEX('[1]2018_commission_structure-Start'!$A$21:$I$24,MATCH($E310,'[1]2018_commission_structure-Start'!$A$21:$A$24,0),MATCH(S$1,'[1]2018_commission_structure-Start'!$A$21:$I$21,0)),0)</f>
        <v>0</v>
      </c>
      <c r="T310" s="28">
        <f t="shared" si="46"/>
        <v>179617.98</v>
      </c>
      <c r="U310" s="28">
        <f t="shared" si="47"/>
        <v>275474.98</v>
      </c>
      <c r="V310" s="28">
        <f>MIN(H310,I310)*INDEX('[1]2018_commission_structure-Start'!$A$15:$J$18,MATCH($E310,'[1]2018_commission_structure-Start'!$A$15:$A$18,0),MATCH(V$1,'[1]2018_commission_structure-Start'!$A$15:$J$15,0))</f>
        <v>112500</v>
      </c>
      <c r="W310" s="26">
        <f>IF($H310&gt;I310,MIN($H310-I310,J310-I310)*INDEX('[1]2018_commission_structure-Start'!$A$15:$J$18,MATCH($E310,'[1]2018_commission_structure-Start'!$A$15:$A$18,0),MATCH(W$1,'[1]2018_commission_structure-Start'!$A$15:$J$15,0)),0)</f>
        <v>41250</v>
      </c>
      <c r="X310" s="26">
        <f>IF($H310&gt;J310,MIN($H310-J310,K310-J310)*INDEX('[1]2018_commission_structure-Start'!$A$15:$J$18,MATCH($E310,'[1]2018_commission_structure-Start'!$A$15:$A$18,0),MATCH(X$1,'[1]2018_commission_structure-Start'!$A$15:$J$15,0)),0)</f>
        <v>34231.5</v>
      </c>
      <c r="Y310" s="26">
        <f>IF($H310&gt;K310,MIN($H310-K310,L310-K310)*INDEX('[1]2018_commission_structure-Start'!$A$15:$J$18,MATCH($E310,'[1]2018_commission_structure-Start'!$A$15:$A$18,0),MATCH(Y$1,'[1]2018_commission_structure-Start'!$A$15:$J$15,0)),0)</f>
        <v>0</v>
      </c>
      <c r="Z310" s="26">
        <f>IF(H310&gt;L310,(H310-L310)*INDEX('[1]2018_commission_structure-Start'!$A$21:$I$24,MATCH($E310,'[1]2018_commission_structure-Start'!$A$21:$A$24,0),MATCH(Z$1,'[1]2018_commission_structure-Start'!$A$21:$I$21,0)),0)</f>
        <v>0</v>
      </c>
      <c r="AA310" s="28">
        <f t="shared" si="48"/>
        <v>187981.5</v>
      </c>
      <c r="AB310" s="28">
        <f t="shared" si="49"/>
        <v>283838.5</v>
      </c>
    </row>
    <row r="311" spans="1:28" x14ac:dyDescent="0.2">
      <c r="A311" s="25" t="str">
        <f t="shared" si="40"/>
        <v>See Postin</v>
      </c>
      <c r="B311" s="25">
        <v>1628738227</v>
      </c>
      <c r="C311" s="25" t="s">
        <v>615</v>
      </c>
      <c r="D311" s="25" t="s">
        <v>616</v>
      </c>
      <c r="E311" s="25" t="s">
        <v>29</v>
      </c>
      <c r="F311" s="25">
        <v>53204</v>
      </c>
      <c r="G311" s="25">
        <f>COUNTIF([1]deals_closed!D:D,B311)</f>
        <v>28</v>
      </c>
      <c r="H311" s="26">
        <f>SUMIF([1]deals_closed!D:D,B311,[1]deals_closed!C:C)</f>
        <v>946209</v>
      </c>
      <c r="I311" s="26">
        <f>VLOOKUP(E311,'[1]2018_commission_structure-Start'!$A$22:$I$24,9,FALSE)</f>
        <v>600000</v>
      </c>
      <c r="J311" s="26">
        <f t="shared" si="41"/>
        <v>750000</v>
      </c>
      <c r="K311" s="26">
        <f t="shared" si="42"/>
        <v>900000</v>
      </c>
      <c r="L311" s="26">
        <f t="shared" si="43"/>
        <v>1200000</v>
      </c>
      <c r="M311" s="27">
        <f t="shared" si="44"/>
        <v>1.5770150000000001</v>
      </c>
      <c r="N311" s="25" t="str">
        <f t="shared" si="45"/>
        <v>150-200%</v>
      </c>
      <c r="O311" s="28">
        <f>MIN(H311,I311)*INDEX('[1]2018_commission_structure-Start'!$A$21:$I$24,MATCH($E311,'[1]2018_commission_structure-Start'!$A$21:$A$24,0),MATCH(O$1,'[1]2018_commission_structure-Start'!$A$21:$I$21,0))</f>
        <v>78000</v>
      </c>
      <c r="P311" s="26">
        <f>IF(H311&gt;I311,MIN(H311-I311,J311-I311)*INDEX('[1]2018_commission_structure-Start'!$A$21:$I$24,MATCH($E311,'[1]2018_commission_structure-Start'!$A$21:$A$24,0), MATCH(P$1,'[1]2018_commission_structure-Start'!$A$21:$I$21,0)),0)</f>
        <v>25500.000000000004</v>
      </c>
      <c r="Q311" s="26">
        <f>IF($H311&gt;J311,MIN($H311-J311,K311-J311)*INDEX('[1]2018_commission_structure-Start'!$A$21:$I$24,MATCH($E311,'[1]2018_commission_structure-Start'!$A$21:$A$24,0), MATCH(Q$1,'[1]2018_commission_structure-Start'!$A$21:$I$21,0)),0)</f>
        <v>31500</v>
      </c>
      <c r="R311" s="26">
        <f>IF($H311&gt;K311,MIN($H311-K311,L311-K311)*INDEX('[1]2018_commission_structure-Start'!$A$21:$I$24,MATCH($E311,'[1]2018_commission_structure-Start'!$A$21:$A$24,0), MATCH(R$1,'[1]2018_commission_structure-Start'!$A$21:$I$21,0)),0)</f>
        <v>12014.34</v>
      </c>
      <c r="S311" s="26">
        <f>IF(H311&gt;L311,(H311-L311)*INDEX('[1]2018_commission_structure-Start'!$A$21:$I$24,MATCH($E311,'[1]2018_commission_structure-Start'!$A$21:$A$24,0),MATCH(S$1,'[1]2018_commission_structure-Start'!$A$21:$I$21,0)),0)</f>
        <v>0</v>
      </c>
      <c r="T311" s="28">
        <f t="shared" si="46"/>
        <v>147014.34</v>
      </c>
      <c r="U311" s="28">
        <f t="shared" si="47"/>
        <v>200218.34</v>
      </c>
      <c r="V311" s="28">
        <f>MIN(H311,I311)*INDEX('[1]2018_commission_structure-Start'!$A$15:$J$18,MATCH($E311,'[1]2018_commission_structure-Start'!$A$15:$A$18,0),MATCH(V$1,'[1]2018_commission_structure-Start'!$A$15:$J$15,0))</f>
        <v>90000</v>
      </c>
      <c r="W311" s="26">
        <f>IF($H311&gt;I311,MIN($H311-I311,J311-I311)*INDEX('[1]2018_commission_structure-Start'!$A$15:$J$18,MATCH($E311,'[1]2018_commission_structure-Start'!$A$15:$A$18,0),MATCH(W$1,'[1]2018_commission_structure-Start'!$A$15:$J$15,0)),0)</f>
        <v>27000</v>
      </c>
      <c r="X311" s="26">
        <f>IF($H311&gt;J311,MIN($H311-J311,K311-J311)*INDEX('[1]2018_commission_structure-Start'!$A$15:$J$18,MATCH($E311,'[1]2018_commission_structure-Start'!$A$15:$A$18,0),MATCH(X$1,'[1]2018_commission_structure-Start'!$A$15:$J$15,0)),0)</f>
        <v>37500</v>
      </c>
      <c r="Y311" s="26">
        <f>IF($H311&gt;K311,MIN($H311-K311,L311-K311)*INDEX('[1]2018_commission_structure-Start'!$A$15:$J$18,MATCH($E311,'[1]2018_commission_structure-Start'!$A$15:$A$18,0),MATCH(Y$1,'[1]2018_commission_structure-Start'!$A$15:$J$15,0)),0)</f>
        <v>13862.699999999999</v>
      </c>
      <c r="Z311" s="26">
        <f>IF(H311&gt;L311,(H311-L311)*INDEX('[1]2018_commission_structure-Start'!$A$21:$I$24,MATCH($E311,'[1]2018_commission_structure-Start'!$A$21:$A$24,0),MATCH(Z$1,'[1]2018_commission_structure-Start'!$A$21:$I$21,0)),0)</f>
        <v>0</v>
      </c>
      <c r="AA311" s="28">
        <f t="shared" si="48"/>
        <v>168362.7</v>
      </c>
      <c r="AB311" s="28">
        <f t="shared" si="49"/>
        <v>221566.7</v>
      </c>
    </row>
    <row r="312" spans="1:28" x14ac:dyDescent="0.2">
      <c r="A312" s="25" t="str">
        <f t="shared" si="40"/>
        <v>Herrick Utterson</v>
      </c>
      <c r="B312" s="25">
        <v>7192290785</v>
      </c>
      <c r="C312" s="25" t="s">
        <v>617</v>
      </c>
      <c r="D312" s="25" t="s">
        <v>618</v>
      </c>
      <c r="E312" s="25" t="s">
        <v>7</v>
      </c>
      <c r="F312" s="25">
        <v>32187</v>
      </c>
      <c r="G312" s="25">
        <f>COUNTIF([1]deals_closed!D:D,B312)</f>
        <v>24</v>
      </c>
      <c r="H312" s="26">
        <f>SUMIF([1]deals_closed!D:D,B312,[1]deals_closed!C:C)</f>
        <v>722087</v>
      </c>
      <c r="I312" s="26">
        <f>VLOOKUP(E312,'[1]2018_commission_structure-Start'!$A$22:$I$24,9,FALSE)</f>
        <v>500000</v>
      </c>
      <c r="J312" s="26">
        <f t="shared" si="41"/>
        <v>625000</v>
      </c>
      <c r="K312" s="26">
        <f t="shared" si="42"/>
        <v>750000</v>
      </c>
      <c r="L312" s="26">
        <f t="shared" si="43"/>
        <v>1000000</v>
      </c>
      <c r="M312" s="27">
        <f t="shared" si="44"/>
        <v>1.4441740000000001</v>
      </c>
      <c r="N312" s="25" t="str">
        <f t="shared" si="45"/>
        <v>125-150%</v>
      </c>
      <c r="O312" s="28">
        <f>MIN(H312,I312)*INDEX('[1]2018_commission_structure-Start'!$A$21:$I$24,MATCH($E312,'[1]2018_commission_structure-Start'!$A$21:$A$24,0),MATCH(O$1,'[1]2018_commission_structure-Start'!$A$21:$I$21,0))</f>
        <v>50000</v>
      </c>
      <c r="P312" s="26">
        <f>IF(H312&gt;I312,MIN(H312-I312,J312-I312)*INDEX('[1]2018_commission_structure-Start'!$A$21:$I$24,MATCH($E312,'[1]2018_commission_structure-Start'!$A$21:$A$24,0), MATCH(P$1,'[1]2018_commission_structure-Start'!$A$21:$I$21,0)),0)</f>
        <v>18750</v>
      </c>
      <c r="Q312" s="26">
        <f>IF($H312&gt;J312,MIN($H312-J312,K312-J312)*INDEX('[1]2018_commission_structure-Start'!$A$21:$I$24,MATCH($E312,'[1]2018_commission_structure-Start'!$A$21:$A$24,0), MATCH(Q$1,'[1]2018_commission_structure-Start'!$A$21:$I$21,0)),0)</f>
        <v>17475.66</v>
      </c>
      <c r="R312" s="26">
        <f>IF($H312&gt;K312,MIN($H312-K312,L312-K312)*INDEX('[1]2018_commission_structure-Start'!$A$21:$I$24,MATCH($E312,'[1]2018_commission_structure-Start'!$A$21:$A$24,0), MATCH(R$1,'[1]2018_commission_structure-Start'!$A$21:$I$21,0)),0)</f>
        <v>0</v>
      </c>
      <c r="S312" s="26">
        <f>IF(H312&gt;L312,(H312-L312)*INDEX('[1]2018_commission_structure-Start'!$A$21:$I$24,MATCH($E312,'[1]2018_commission_structure-Start'!$A$21:$A$24,0),MATCH(S$1,'[1]2018_commission_structure-Start'!$A$21:$I$21,0)),0)</f>
        <v>0</v>
      </c>
      <c r="T312" s="28">
        <f t="shared" si="46"/>
        <v>86225.66</v>
      </c>
      <c r="U312" s="28">
        <f t="shared" si="47"/>
        <v>118412.66</v>
      </c>
      <c r="V312" s="28">
        <f>MIN(H312,I312)*INDEX('[1]2018_commission_structure-Start'!$A$15:$J$18,MATCH($E312,'[1]2018_commission_structure-Start'!$A$15:$A$18,0),MATCH(V$1,'[1]2018_commission_structure-Start'!$A$15:$J$15,0))</f>
        <v>60000</v>
      </c>
      <c r="W312" s="26">
        <f>IF($H312&gt;I312,MIN($H312-I312,J312-I312)*INDEX('[1]2018_commission_structure-Start'!$A$15:$J$18,MATCH($E312,'[1]2018_commission_structure-Start'!$A$15:$A$18,0),MATCH(W$1,'[1]2018_commission_structure-Start'!$A$15:$J$15,0)),0)</f>
        <v>21250</v>
      </c>
      <c r="X312" s="26">
        <f>IF($H312&gt;J312,MIN($H312-J312,K312-J312)*INDEX('[1]2018_commission_structure-Start'!$A$15:$J$18,MATCH($E312,'[1]2018_commission_structure-Start'!$A$15:$A$18,0),MATCH(X$1,'[1]2018_commission_structure-Start'!$A$15:$J$15,0)),0)</f>
        <v>19417.400000000001</v>
      </c>
      <c r="Y312" s="26">
        <f>IF($H312&gt;K312,MIN($H312-K312,L312-K312)*INDEX('[1]2018_commission_structure-Start'!$A$15:$J$18,MATCH($E312,'[1]2018_commission_structure-Start'!$A$15:$A$18,0),MATCH(Y$1,'[1]2018_commission_structure-Start'!$A$15:$J$15,0)),0)</f>
        <v>0</v>
      </c>
      <c r="Z312" s="26">
        <f>IF(H312&gt;L312,(H312-L312)*INDEX('[1]2018_commission_structure-Start'!$A$21:$I$24,MATCH($E312,'[1]2018_commission_structure-Start'!$A$21:$A$24,0),MATCH(Z$1,'[1]2018_commission_structure-Start'!$A$21:$I$21,0)),0)</f>
        <v>0</v>
      </c>
      <c r="AA312" s="28">
        <f t="shared" si="48"/>
        <v>100667.4</v>
      </c>
      <c r="AB312" s="28">
        <f t="shared" si="49"/>
        <v>132854.39999999999</v>
      </c>
    </row>
    <row r="313" spans="1:28" x14ac:dyDescent="0.2">
      <c r="A313" s="25" t="str">
        <f t="shared" si="40"/>
        <v>Katrina Danne</v>
      </c>
      <c r="B313" s="25">
        <v>3915983489</v>
      </c>
      <c r="C313" s="25" t="s">
        <v>619</v>
      </c>
      <c r="D313" s="25" t="s">
        <v>620</v>
      </c>
      <c r="E313" s="25" t="s">
        <v>7</v>
      </c>
      <c r="F313" s="25">
        <v>47584</v>
      </c>
      <c r="G313" s="25">
        <f>COUNTIF([1]deals_closed!D:D,B313)</f>
        <v>20</v>
      </c>
      <c r="H313" s="26">
        <f>SUMIF([1]deals_closed!D:D,B313,[1]deals_closed!C:C)</f>
        <v>711786</v>
      </c>
      <c r="I313" s="26">
        <f>VLOOKUP(E313,'[1]2018_commission_structure-Start'!$A$22:$I$24,9,FALSE)</f>
        <v>500000</v>
      </c>
      <c r="J313" s="26">
        <f t="shared" si="41"/>
        <v>625000</v>
      </c>
      <c r="K313" s="26">
        <f t="shared" si="42"/>
        <v>750000</v>
      </c>
      <c r="L313" s="26">
        <f t="shared" si="43"/>
        <v>1000000</v>
      </c>
      <c r="M313" s="27">
        <f t="shared" si="44"/>
        <v>1.4235720000000001</v>
      </c>
      <c r="N313" s="25" t="str">
        <f t="shared" si="45"/>
        <v>125-150%</v>
      </c>
      <c r="O313" s="28">
        <f>MIN(H313,I313)*INDEX('[1]2018_commission_structure-Start'!$A$21:$I$24,MATCH($E313,'[1]2018_commission_structure-Start'!$A$21:$A$24,0),MATCH(O$1,'[1]2018_commission_structure-Start'!$A$21:$I$21,0))</f>
        <v>50000</v>
      </c>
      <c r="P313" s="26">
        <f>IF(H313&gt;I313,MIN(H313-I313,J313-I313)*INDEX('[1]2018_commission_structure-Start'!$A$21:$I$24,MATCH($E313,'[1]2018_commission_structure-Start'!$A$21:$A$24,0), MATCH(P$1,'[1]2018_commission_structure-Start'!$A$21:$I$21,0)),0)</f>
        <v>18750</v>
      </c>
      <c r="Q313" s="26">
        <f>IF($H313&gt;J313,MIN($H313-J313,K313-J313)*INDEX('[1]2018_commission_structure-Start'!$A$21:$I$24,MATCH($E313,'[1]2018_commission_structure-Start'!$A$21:$A$24,0), MATCH(Q$1,'[1]2018_commission_structure-Start'!$A$21:$I$21,0)),0)</f>
        <v>15621.48</v>
      </c>
      <c r="R313" s="26">
        <f>IF($H313&gt;K313,MIN($H313-K313,L313-K313)*INDEX('[1]2018_commission_structure-Start'!$A$21:$I$24,MATCH($E313,'[1]2018_commission_structure-Start'!$A$21:$A$24,0), MATCH(R$1,'[1]2018_commission_structure-Start'!$A$21:$I$21,0)),0)</f>
        <v>0</v>
      </c>
      <c r="S313" s="26">
        <f>IF(H313&gt;L313,(H313-L313)*INDEX('[1]2018_commission_structure-Start'!$A$21:$I$24,MATCH($E313,'[1]2018_commission_structure-Start'!$A$21:$A$24,0),MATCH(S$1,'[1]2018_commission_structure-Start'!$A$21:$I$21,0)),0)</f>
        <v>0</v>
      </c>
      <c r="T313" s="28">
        <f t="shared" si="46"/>
        <v>84371.48</v>
      </c>
      <c r="U313" s="28">
        <f t="shared" si="47"/>
        <v>131955.47999999998</v>
      </c>
      <c r="V313" s="28">
        <f>MIN(H313,I313)*INDEX('[1]2018_commission_structure-Start'!$A$15:$J$18,MATCH($E313,'[1]2018_commission_structure-Start'!$A$15:$A$18,0),MATCH(V$1,'[1]2018_commission_structure-Start'!$A$15:$J$15,0))</f>
        <v>60000</v>
      </c>
      <c r="W313" s="26">
        <f>IF($H313&gt;I313,MIN($H313-I313,J313-I313)*INDEX('[1]2018_commission_structure-Start'!$A$15:$J$18,MATCH($E313,'[1]2018_commission_structure-Start'!$A$15:$A$18,0),MATCH(W$1,'[1]2018_commission_structure-Start'!$A$15:$J$15,0)),0)</f>
        <v>21250</v>
      </c>
      <c r="X313" s="26">
        <f>IF($H313&gt;J313,MIN($H313-J313,K313-J313)*INDEX('[1]2018_commission_structure-Start'!$A$15:$J$18,MATCH($E313,'[1]2018_commission_structure-Start'!$A$15:$A$18,0),MATCH(X$1,'[1]2018_commission_structure-Start'!$A$15:$J$15,0)),0)</f>
        <v>17357.2</v>
      </c>
      <c r="Y313" s="26">
        <f>IF($H313&gt;K313,MIN($H313-K313,L313-K313)*INDEX('[1]2018_commission_structure-Start'!$A$15:$J$18,MATCH($E313,'[1]2018_commission_structure-Start'!$A$15:$A$18,0),MATCH(Y$1,'[1]2018_commission_structure-Start'!$A$15:$J$15,0)),0)</f>
        <v>0</v>
      </c>
      <c r="Z313" s="26">
        <f>IF(H313&gt;L313,(H313-L313)*INDEX('[1]2018_commission_structure-Start'!$A$21:$I$24,MATCH($E313,'[1]2018_commission_structure-Start'!$A$21:$A$24,0),MATCH(Z$1,'[1]2018_commission_structure-Start'!$A$21:$I$21,0)),0)</f>
        <v>0</v>
      </c>
      <c r="AA313" s="28">
        <f t="shared" si="48"/>
        <v>98607.2</v>
      </c>
      <c r="AB313" s="28">
        <f t="shared" si="49"/>
        <v>146191.20000000001</v>
      </c>
    </row>
    <row r="314" spans="1:28" x14ac:dyDescent="0.2">
      <c r="A314" s="25" t="str">
        <f t="shared" si="40"/>
        <v>Ivett Klass</v>
      </c>
      <c r="B314" s="25">
        <v>3127459866</v>
      </c>
      <c r="C314" s="25" t="s">
        <v>621</v>
      </c>
      <c r="D314" s="25" t="s">
        <v>622</v>
      </c>
      <c r="E314" s="25" t="s">
        <v>10</v>
      </c>
      <c r="F314" s="25">
        <v>93001</v>
      </c>
      <c r="G314" s="25">
        <f>COUNTIF([1]deals_closed!D:D,B314)</f>
        <v>24</v>
      </c>
      <c r="H314" s="26">
        <f>SUMIF([1]deals_closed!D:D,B314,[1]deals_closed!C:C)</f>
        <v>773542</v>
      </c>
      <c r="I314" s="26">
        <f>VLOOKUP(E314,'[1]2018_commission_structure-Start'!$A$22:$I$24,9,FALSE)</f>
        <v>750000</v>
      </c>
      <c r="J314" s="26">
        <f t="shared" si="41"/>
        <v>937500</v>
      </c>
      <c r="K314" s="26">
        <f t="shared" si="42"/>
        <v>1125000</v>
      </c>
      <c r="L314" s="26">
        <f t="shared" si="43"/>
        <v>1500000</v>
      </c>
      <c r="M314" s="27">
        <f t="shared" si="44"/>
        <v>1.0313893333333333</v>
      </c>
      <c r="N314" s="25" t="str">
        <f t="shared" si="45"/>
        <v>100-125%</v>
      </c>
      <c r="O314" s="28">
        <f>MIN(H314,I314)*INDEX('[1]2018_commission_structure-Start'!$A$21:$I$24,MATCH($E314,'[1]2018_commission_structure-Start'!$A$21:$A$24,0),MATCH(O$1,'[1]2018_commission_structure-Start'!$A$21:$I$21,0))</f>
        <v>112500</v>
      </c>
      <c r="P314" s="26">
        <f>IF(H314&gt;I314,MIN(H314-I314,J314-I314)*INDEX('[1]2018_commission_structure-Start'!$A$21:$I$24,MATCH($E314,'[1]2018_commission_structure-Start'!$A$21:$A$24,0), MATCH(P$1,'[1]2018_commission_structure-Start'!$A$21:$I$21,0)),0)</f>
        <v>4472.9800000000005</v>
      </c>
      <c r="Q314" s="26">
        <f>IF($H314&gt;J314,MIN($H314-J314,K314-J314)*INDEX('[1]2018_commission_structure-Start'!$A$21:$I$24,MATCH($E314,'[1]2018_commission_structure-Start'!$A$21:$A$24,0), MATCH(Q$1,'[1]2018_commission_structure-Start'!$A$21:$I$21,0)),0)</f>
        <v>0</v>
      </c>
      <c r="R314" s="26">
        <f>IF($H314&gt;K314,MIN($H314-K314,L314-K314)*INDEX('[1]2018_commission_structure-Start'!$A$21:$I$24,MATCH($E314,'[1]2018_commission_structure-Start'!$A$21:$A$24,0), MATCH(R$1,'[1]2018_commission_structure-Start'!$A$21:$I$21,0)),0)</f>
        <v>0</v>
      </c>
      <c r="S314" s="26">
        <f>IF(H314&gt;L314,(H314-L314)*INDEX('[1]2018_commission_structure-Start'!$A$21:$I$24,MATCH($E314,'[1]2018_commission_structure-Start'!$A$21:$A$24,0),MATCH(S$1,'[1]2018_commission_structure-Start'!$A$21:$I$21,0)),0)</f>
        <v>0</v>
      </c>
      <c r="T314" s="28">
        <f t="shared" si="46"/>
        <v>116972.98</v>
      </c>
      <c r="U314" s="28">
        <f t="shared" si="47"/>
        <v>209973.97999999998</v>
      </c>
      <c r="V314" s="28">
        <f>MIN(H314,I314)*INDEX('[1]2018_commission_structure-Start'!$A$15:$J$18,MATCH($E314,'[1]2018_commission_structure-Start'!$A$15:$A$18,0),MATCH(V$1,'[1]2018_commission_structure-Start'!$A$15:$J$15,0))</f>
        <v>112500</v>
      </c>
      <c r="W314" s="26">
        <f>IF($H314&gt;I314,MIN($H314-I314,J314-I314)*INDEX('[1]2018_commission_structure-Start'!$A$15:$J$18,MATCH($E314,'[1]2018_commission_structure-Start'!$A$15:$A$18,0),MATCH(W$1,'[1]2018_commission_structure-Start'!$A$15:$J$15,0)),0)</f>
        <v>5179.24</v>
      </c>
      <c r="X314" s="26">
        <f>IF($H314&gt;J314,MIN($H314-J314,K314-J314)*INDEX('[1]2018_commission_structure-Start'!$A$15:$J$18,MATCH($E314,'[1]2018_commission_structure-Start'!$A$15:$A$18,0),MATCH(X$1,'[1]2018_commission_structure-Start'!$A$15:$J$15,0)),0)</f>
        <v>0</v>
      </c>
      <c r="Y314" s="26">
        <f>IF($H314&gt;K314,MIN($H314-K314,L314-K314)*INDEX('[1]2018_commission_structure-Start'!$A$15:$J$18,MATCH($E314,'[1]2018_commission_structure-Start'!$A$15:$A$18,0),MATCH(Y$1,'[1]2018_commission_structure-Start'!$A$15:$J$15,0)),0)</f>
        <v>0</v>
      </c>
      <c r="Z314" s="26">
        <f>IF(H314&gt;L314,(H314-L314)*INDEX('[1]2018_commission_structure-Start'!$A$21:$I$24,MATCH($E314,'[1]2018_commission_structure-Start'!$A$21:$A$24,0),MATCH(Z$1,'[1]2018_commission_structure-Start'!$A$21:$I$21,0)),0)</f>
        <v>0</v>
      </c>
      <c r="AA314" s="28">
        <f t="shared" si="48"/>
        <v>117679.24</v>
      </c>
      <c r="AB314" s="28">
        <f t="shared" si="49"/>
        <v>210680.24</v>
      </c>
    </row>
    <row r="315" spans="1:28" x14ac:dyDescent="0.2">
      <c r="A315" s="25" t="str">
        <f t="shared" si="40"/>
        <v>Jacinthe Vel</v>
      </c>
      <c r="B315" s="25">
        <v>1296185559</v>
      </c>
      <c r="C315" s="25" t="s">
        <v>623</v>
      </c>
      <c r="D315" s="25" t="s">
        <v>624</v>
      </c>
      <c r="E315" s="25" t="s">
        <v>10</v>
      </c>
      <c r="F315" s="25">
        <v>83229</v>
      </c>
      <c r="G315" s="25">
        <f>COUNTIF([1]deals_closed!D:D,B315)</f>
        <v>22</v>
      </c>
      <c r="H315" s="26">
        <f>SUMIF([1]deals_closed!D:D,B315,[1]deals_closed!C:C)</f>
        <v>717332</v>
      </c>
      <c r="I315" s="26">
        <f>VLOOKUP(E315,'[1]2018_commission_structure-Start'!$A$22:$I$24,9,FALSE)</f>
        <v>750000</v>
      </c>
      <c r="J315" s="26">
        <f t="shared" si="41"/>
        <v>937500</v>
      </c>
      <c r="K315" s="26">
        <f t="shared" si="42"/>
        <v>1125000</v>
      </c>
      <c r="L315" s="26">
        <f t="shared" si="43"/>
        <v>1500000</v>
      </c>
      <c r="M315" s="27">
        <f t="shared" si="44"/>
        <v>0.95644266666666666</v>
      </c>
      <c r="N315" s="25" t="str">
        <f t="shared" si="45"/>
        <v>0-100%</v>
      </c>
      <c r="O315" s="28">
        <f>MIN(H315,I315)*INDEX('[1]2018_commission_structure-Start'!$A$21:$I$24,MATCH($E315,'[1]2018_commission_structure-Start'!$A$21:$A$24,0),MATCH(O$1,'[1]2018_commission_structure-Start'!$A$21:$I$21,0))</f>
        <v>107599.8</v>
      </c>
      <c r="P315" s="26">
        <f>IF(H315&gt;I315,MIN(H315-I315,J315-I315)*INDEX('[1]2018_commission_structure-Start'!$A$21:$I$24,MATCH($E315,'[1]2018_commission_structure-Start'!$A$21:$A$24,0), MATCH(P$1,'[1]2018_commission_structure-Start'!$A$21:$I$21,0)),0)</f>
        <v>0</v>
      </c>
      <c r="Q315" s="26">
        <f>IF($H315&gt;J315,MIN($H315-J315,K315-J315)*INDEX('[1]2018_commission_structure-Start'!$A$21:$I$24,MATCH($E315,'[1]2018_commission_structure-Start'!$A$21:$A$24,0), MATCH(Q$1,'[1]2018_commission_structure-Start'!$A$21:$I$21,0)),0)</f>
        <v>0</v>
      </c>
      <c r="R315" s="26">
        <f>IF($H315&gt;K315,MIN($H315-K315,L315-K315)*INDEX('[1]2018_commission_structure-Start'!$A$21:$I$24,MATCH($E315,'[1]2018_commission_structure-Start'!$A$21:$A$24,0), MATCH(R$1,'[1]2018_commission_structure-Start'!$A$21:$I$21,0)),0)</f>
        <v>0</v>
      </c>
      <c r="S315" s="26">
        <f>IF(H315&gt;L315,(H315-L315)*INDEX('[1]2018_commission_structure-Start'!$A$21:$I$24,MATCH($E315,'[1]2018_commission_structure-Start'!$A$21:$A$24,0),MATCH(S$1,'[1]2018_commission_structure-Start'!$A$21:$I$21,0)),0)</f>
        <v>0</v>
      </c>
      <c r="T315" s="28">
        <f t="shared" si="46"/>
        <v>107599.8</v>
      </c>
      <c r="U315" s="28">
        <f t="shared" si="47"/>
        <v>190828.79999999999</v>
      </c>
      <c r="V315" s="28">
        <f>MIN(H315,I315)*INDEX('[1]2018_commission_structure-Start'!$A$15:$J$18,MATCH($E315,'[1]2018_commission_structure-Start'!$A$15:$A$18,0),MATCH(V$1,'[1]2018_commission_structure-Start'!$A$15:$J$15,0))</f>
        <v>107599.8</v>
      </c>
      <c r="W315" s="26">
        <f>IF($H315&gt;I315,MIN($H315-I315,J315-I315)*INDEX('[1]2018_commission_structure-Start'!$A$15:$J$18,MATCH($E315,'[1]2018_commission_structure-Start'!$A$15:$A$18,0),MATCH(W$1,'[1]2018_commission_structure-Start'!$A$15:$J$15,0)),0)</f>
        <v>0</v>
      </c>
      <c r="X315" s="26">
        <f>IF($H315&gt;J315,MIN($H315-J315,K315-J315)*INDEX('[1]2018_commission_structure-Start'!$A$15:$J$18,MATCH($E315,'[1]2018_commission_structure-Start'!$A$15:$A$18,0),MATCH(X$1,'[1]2018_commission_structure-Start'!$A$15:$J$15,0)),0)</f>
        <v>0</v>
      </c>
      <c r="Y315" s="26">
        <f>IF($H315&gt;K315,MIN($H315-K315,L315-K315)*INDEX('[1]2018_commission_structure-Start'!$A$15:$J$18,MATCH($E315,'[1]2018_commission_structure-Start'!$A$15:$A$18,0),MATCH(Y$1,'[1]2018_commission_structure-Start'!$A$15:$J$15,0)),0)</f>
        <v>0</v>
      </c>
      <c r="Z315" s="26">
        <f>IF(H315&gt;L315,(H315-L315)*INDEX('[1]2018_commission_structure-Start'!$A$21:$I$24,MATCH($E315,'[1]2018_commission_structure-Start'!$A$21:$A$24,0),MATCH(Z$1,'[1]2018_commission_structure-Start'!$A$21:$I$21,0)),0)</f>
        <v>0</v>
      </c>
      <c r="AA315" s="28">
        <f t="shared" si="48"/>
        <v>107599.8</v>
      </c>
      <c r="AB315" s="28">
        <f t="shared" si="49"/>
        <v>190828.79999999999</v>
      </c>
    </row>
    <row r="316" spans="1:28" x14ac:dyDescent="0.2">
      <c r="A316" s="25" t="str">
        <f t="shared" si="40"/>
        <v>Olivero Wessel</v>
      </c>
      <c r="B316" s="25">
        <v>2230983466</v>
      </c>
      <c r="C316" s="25" t="s">
        <v>625</v>
      </c>
      <c r="D316" s="25" t="s">
        <v>626</v>
      </c>
      <c r="E316" s="25" t="s">
        <v>10</v>
      </c>
      <c r="F316" s="25">
        <v>75997</v>
      </c>
      <c r="G316" s="25">
        <f>COUNTIF([1]deals_closed!D:D,B316)</f>
        <v>23</v>
      </c>
      <c r="H316" s="26">
        <f>SUMIF([1]deals_closed!D:D,B316,[1]deals_closed!C:C)</f>
        <v>855810</v>
      </c>
      <c r="I316" s="26">
        <f>VLOOKUP(E316,'[1]2018_commission_structure-Start'!$A$22:$I$24,9,FALSE)</f>
        <v>750000</v>
      </c>
      <c r="J316" s="26">
        <f t="shared" si="41"/>
        <v>937500</v>
      </c>
      <c r="K316" s="26">
        <f t="shared" si="42"/>
        <v>1125000</v>
      </c>
      <c r="L316" s="26">
        <f t="shared" si="43"/>
        <v>1500000</v>
      </c>
      <c r="M316" s="27">
        <f t="shared" si="44"/>
        <v>1.1410800000000001</v>
      </c>
      <c r="N316" s="25" t="str">
        <f t="shared" si="45"/>
        <v>100-125%</v>
      </c>
      <c r="O316" s="28">
        <f>MIN(H316,I316)*INDEX('[1]2018_commission_structure-Start'!$A$21:$I$24,MATCH($E316,'[1]2018_commission_structure-Start'!$A$21:$A$24,0),MATCH(O$1,'[1]2018_commission_structure-Start'!$A$21:$I$21,0))</f>
        <v>112500</v>
      </c>
      <c r="P316" s="26">
        <f>IF(H316&gt;I316,MIN(H316-I316,J316-I316)*INDEX('[1]2018_commission_structure-Start'!$A$21:$I$24,MATCH($E316,'[1]2018_commission_structure-Start'!$A$21:$A$24,0), MATCH(P$1,'[1]2018_commission_structure-Start'!$A$21:$I$21,0)),0)</f>
        <v>20103.900000000001</v>
      </c>
      <c r="Q316" s="26">
        <f>IF($H316&gt;J316,MIN($H316-J316,K316-J316)*INDEX('[1]2018_commission_structure-Start'!$A$21:$I$24,MATCH($E316,'[1]2018_commission_structure-Start'!$A$21:$A$24,0), MATCH(Q$1,'[1]2018_commission_structure-Start'!$A$21:$I$21,0)),0)</f>
        <v>0</v>
      </c>
      <c r="R316" s="26">
        <f>IF($H316&gt;K316,MIN($H316-K316,L316-K316)*INDEX('[1]2018_commission_structure-Start'!$A$21:$I$24,MATCH($E316,'[1]2018_commission_structure-Start'!$A$21:$A$24,0), MATCH(R$1,'[1]2018_commission_structure-Start'!$A$21:$I$21,0)),0)</f>
        <v>0</v>
      </c>
      <c r="S316" s="26">
        <f>IF(H316&gt;L316,(H316-L316)*INDEX('[1]2018_commission_structure-Start'!$A$21:$I$24,MATCH($E316,'[1]2018_commission_structure-Start'!$A$21:$A$24,0),MATCH(S$1,'[1]2018_commission_structure-Start'!$A$21:$I$21,0)),0)</f>
        <v>0</v>
      </c>
      <c r="T316" s="28">
        <f t="shared" si="46"/>
        <v>132603.9</v>
      </c>
      <c r="U316" s="28">
        <f t="shared" si="47"/>
        <v>208600.9</v>
      </c>
      <c r="V316" s="28">
        <f>MIN(H316,I316)*INDEX('[1]2018_commission_structure-Start'!$A$15:$J$18,MATCH($E316,'[1]2018_commission_structure-Start'!$A$15:$A$18,0),MATCH(V$1,'[1]2018_commission_structure-Start'!$A$15:$J$15,0))</f>
        <v>112500</v>
      </c>
      <c r="W316" s="26">
        <f>IF($H316&gt;I316,MIN($H316-I316,J316-I316)*INDEX('[1]2018_commission_structure-Start'!$A$15:$J$18,MATCH($E316,'[1]2018_commission_structure-Start'!$A$15:$A$18,0),MATCH(W$1,'[1]2018_commission_structure-Start'!$A$15:$J$15,0)),0)</f>
        <v>23278.2</v>
      </c>
      <c r="X316" s="26">
        <f>IF($H316&gt;J316,MIN($H316-J316,K316-J316)*INDEX('[1]2018_commission_structure-Start'!$A$15:$J$18,MATCH($E316,'[1]2018_commission_structure-Start'!$A$15:$A$18,0),MATCH(X$1,'[1]2018_commission_structure-Start'!$A$15:$J$15,0)),0)</f>
        <v>0</v>
      </c>
      <c r="Y316" s="26">
        <f>IF($H316&gt;K316,MIN($H316-K316,L316-K316)*INDEX('[1]2018_commission_structure-Start'!$A$15:$J$18,MATCH($E316,'[1]2018_commission_structure-Start'!$A$15:$A$18,0),MATCH(Y$1,'[1]2018_commission_structure-Start'!$A$15:$J$15,0)),0)</f>
        <v>0</v>
      </c>
      <c r="Z316" s="26">
        <f>IF(H316&gt;L316,(H316-L316)*INDEX('[1]2018_commission_structure-Start'!$A$21:$I$24,MATCH($E316,'[1]2018_commission_structure-Start'!$A$21:$A$24,0),MATCH(Z$1,'[1]2018_commission_structure-Start'!$A$21:$I$21,0)),0)</f>
        <v>0</v>
      </c>
      <c r="AA316" s="28">
        <f t="shared" si="48"/>
        <v>135778.20000000001</v>
      </c>
      <c r="AB316" s="28">
        <f t="shared" si="49"/>
        <v>211775.2</v>
      </c>
    </row>
    <row r="317" spans="1:28" x14ac:dyDescent="0.2">
      <c r="A317" s="25" t="str">
        <f t="shared" si="40"/>
        <v>Elsey O'Shevlin</v>
      </c>
      <c r="B317" s="25">
        <v>1313434965</v>
      </c>
      <c r="C317" s="25" t="s">
        <v>402</v>
      </c>
      <c r="D317" s="25" t="s">
        <v>627</v>
      </c>
      <c r="E317" s="25" t="s">
        <v>29</v>
      </c>
      <c r="F317" s="25">
        <v>72359</v>
      </c>
      <c r="G317" s="25">
        <f>COUNTIF([1]deals_closed!D:D,B317)</f>
        <v>20</v>
      </c>
      <c r="H317" s="26">
        <f>SUMIF([1]deals_closed!D:D,B317,[1]deals_closed!C:C)</f>
        <v>575546</v>
      </c>
      <c r="I317" s="26">
        <f>VLOOKUP(E317,'[1]2018_commission_structure-Start'!$A$22:$I$24,9,FALSE)</f>
        <v>600000</v>
      </c>
      <c r="J317" s="26">
        <f t="shared" si="41"/>
        <v>750000</v>
      </c>
      <c r="K317" s="26">
        <f t="shared" si="42"/>
        <v>900000</v>
      </c>
      <c r="L317" s="26">
        <f t="shared" si="43"/>
        <v>1200000</v>
      </c>
      <c r="M317" s="27">
        <f t="shared" si="44"/>
        <v>0.95924333333333334</v>
      </c>
      <c r="N317" s="25" t="str">
        <f t="shared" si="45"/>
        <v>0-100%</v>
      </c>
      <c r="O317" s="28">
        <f>MIN(H317,I317)*INDEX('[1]2018_commission_structure-Start'!$A$21:$I$24,MATCH($E317,'[1]2018_commission_structure-Start'!$A$21:$A$24,0),MATCH(O$1,'[1]2018_commission_structure-Start'!$A$21:$I$21,0))</f>
        <v>74820.98</v>
      </c>
      <c r="P317" s="26">
        <f>IF(H317&gt;I317,MIN(H317-I317,J317-I317)*INDEX('[1]2018_commission_structure-Start'!$A$21:$I$24,MATCH($E317,'[1]2018_commission_structure-Start'!$A$21:$A$24,0), MATCH(P$1,'[1]2018_commission_structure-Start'!$A$21:$I$21,0)),0)</f>
        <v>0</v>
      </c>
      <c r="Q317" s="26">
        <f>IF($H317&gt;J317,MIN($H317-J317,K317-J317)*INDEX('[1]2018_commission_structure-Start'!$A$21:$I$24,MATCH($E317,'[1]2018_commission_structure-Start'!$A$21:$A$24,0), MATCH(Q$1,'[1]2018_commission_structure-Start'!$A$21:$I$21,0)),0)</f>
        <v>0</v>
      </c>
      <c r="R317" s="26">
        <f>IF($H317&gt;K317,MIN($H317-K317,L317-K317)*INDEX('[1]2018_commission_structure-Start'!$A$21:$I$24,MATCH($E317,'[1]2018_commission_structure-Start'!$A$21:$A$24,0), MATCH(R$1,'[1]2018_commission_structure-Start'!$A$21:$I$21,0)),0)</f>
        <v>0</v>
      </c>
      <c r="S317" s="26">
        <f>IF(H317&gt;L317,(H317-L317)*INDEX('[1]2018_commission_structure-Start'!$A$21:$I$24,MATCH($E317,'[1]2018_commission_structure-Start'!$A$21:$A$24,0),MATCH(S$1,'[1]2018_commission_structure-Start'!$A$21:$I$21,0)),0)</f>
        <v>0</v>
      </c>
      <c r="T317" s="28">
        <f t="shared" si="46"/>
        <v>74820.98</v>
      </c>
      <c r="U317" s="28">
        <f t="shared" si="47"/>
        <v>147179.97999999998</v>
      </c>
      <c r="V317" s="28">
        <f>MIN(H317,I317)*INDEX('[1]2018_commission_structure-Start'!$A$15:$J$18,MATCH($E317,'[1]2018_commission_structure-Start'!$A$15:$A$18,0),MATCH(V$1,'[1]2018_commission_structure-Start'!$A$15:$J$15,0))</f>
        <v>86331.9</v>
      </c>
      <c r="W317" s="26">
        <f>IF($H317&gt;I317,MIN($H317-I317,J317-I317)*INDEX('[1]2018_commission_structure-Start'!$A$15:$J$18,MATCH($E317,'[1]2018_commission_structure-Start'!$A$15:$A$18,0),MATCH(W$1,'[1]2018_commission_structure-Start'!$A$15:$J$15,0)),0)</f>
        <v>0</v>
      </c>
      <c r="X317" s="26">
        <f>IF($H317&gt;J317,MIN($H317-J317,K317-J317)*INDEX('[1]2018_commission_structure-Start'!$A$15:$J$18,MATCH($E317,'[1]2018_commission_structure-Start'!$A$15:$A$18,0),MATCH(X$1,'[1]2018_commission_structure-Start'!$A$15:$J$15,0)),0)</f>
        <v>0</v>
      </c>
      <c r="Y317" s="26">
        <f>IF($H317&gt;K317,MIN($H317-K317,L317-K317)*INDEX('[1]2018_commission_structure-Start'!$A$15:$J$18,MATCH($E317,'[1]2018_commission_structure-Start'!$A$15:$A$18,0),MATCH(Y$1,'[1]2018_commission_structure-Start'!$A$15:$J$15,0)),0)</f>
        <v>0</v>
      </c>
      <c r="Z317" s="26">
        <f>IF(H317&gt;L317,(H317-L317)*INDEX('[1]2018_commission_structure-Start'!$A$21:$I$24,MATCH($E317,'[1]2018_commission_structure-Start'!$A$21:$A$24,0),MATCH(Z$1,'[1]2018_commission_structure-Start'!$A$21:$I$21,0)),0)</f>
        <v>0</v>
      </c>
      <c r="AA317" s="28">
        <f t="shared" si="48"/>
        <v>86331.9</v>
      </c>
      <c r="AB317" s="28">
        <f t="shared" si="49"/>
        <v>158690.9</v>
      </c>
    </row>
    <row r="318" spans="1:28" x14ac:dyDescent="0.2">
      <c r="A318" s="25" t="str">
        <f t="shared" si="40"/>
        <v>Norman Wilden</v>
      </c>
      <c r="B318" s="25">
        <v>5138969978</v>
      </c>
      <c r="C318" s="25" t="s">
        <v>628</v>
      </c>
      <c r="D318" s="25" t="s">
        <v>629</v>
      </c>
      <c r="E318" s="25" t="s">
        <v>29</v>
      </c>
      <c r="F318" s="25">
        <v>69082</v>
      </c>
      <c r="G318" s="25">
        <f>COUNTIF([1]deals_closed!D:D,B318)</f>
        <v>23</v>
      </c>
      <c r="H318" s="26">
        <f>SUMIF([1]deals_closed!D:D,B318,[1]deals_closed!C:C)</f>
        <v>831460</v>
      </c>
      <c r="I318" s="26">
        <f>VLOOKUP(E318,'[1]2018_commission_structure-Start'!$A$22:$I$24,9,FALSE)</f>
        <v>600000</v>
      </c>
      <c r="J318" s="26">
        <f t="shared" si="41"/>
        <v>750000</v>
      </c>
      <c r="K318" s="26">
        <f t="shared" si="42"/>
        <v>900000</v>
      </c>
      <c r="L318" s="26">
        <f t="shared" si="43"/>
        <v>1200000</v>
      </c>
      <c r="M318" s="27">
        <f t="shared" si="44"/>
        <v>1.3857666666666666</v>
      </c>
      <c r="N318" s="25" t="str">
        <f t="shared" si="45"/>
        <v>125-150%</v>
      </c>
      <c r="O318" s="28">
        <f>MIN(H318,I318)*INDEX('[1]2018_commission_structure-Start'!$A$21:$I$24,MATCH($E318,'[1]2018_commission_structure-Start'!$A$21:$A$24,0),MATCH(O$1,'[1]2018_commission_structure-Start'!$A$21:$I$21,0))</f>
        <v>78000</v>
      </c>
      <c r="P318" s="26">
        <f>IF(H318&gt;I318,MIN(H318-I318,J318-I318)*INDEX('[1]2018_commission_structure-Start'!$A$21:$I$24,MATCH($E318,'[1]2018_commission_structure-Start'!$A$21:$A$24,0), MATCH(P$1,'[1]2018_commission_structure-Start'!$A$21:$I$21,0)),0)</f>
        <v>25500.000000000004</v>
      </c>
      <c r="Q318" s="26">
        <f>IF($H318&gt;J318,MIN($H318-J318,K318-J318)*INDEX('[1]2018_commission_structure-Start'!$A$21:$I$24,MATCH($E318,'[1]2018_commission_structure-Start'!$A$21:$A$24,0), MATCH(Q$1,'[1]2018_commission_structure-Start'!$A$21:$I$21,0)),0)</f>
        <v>17106.599999999999</v>
      </c>
      <c r="R318" s="26">
        <f>IF($H318&gt;K318,MIN($H318-K318,L318-K318)*INDEX('[1]2018_commission_structure-Start'!$A$21:$I$24,MATCH($E318,'[1]2018_commission_structure-Start'!$A$21:$A$24,0), MATCH(R$1,'[1]2018_commission_structure-Start'!$A$21:$I$21,0)),0)</f>
        <v>0</v>
      </c>
      <c r="S318" s="26">
        <f>IF(H318&gt;L318,(H318-L318)*INDEX('[1]2018_commission_structure-Start'!$A$21:$I$24,MATCH($E318,'[1]2018_commission_structure-Start'!$A$21:$A$24,0),MATCH(S$1,'[1]2018_commission_structure-Start'!$A$21:$I$21,0)),0)</f>
        <v>0</v>
      </c>
      <c r="T318" s="28">
        <f t="shared" si="46"/>
        <v>120606.6</v>
      </c>
      <c r="U318" s="28">
        <f t="shared" si="47"/>
        <v>189688.6</v>
      </c>
      <c r="V318" s="28">
        <f>MIN(H318,I318)*INDEX('[1]2018_commission_structure-Start'!$A$15:$J$18,MATCH($E318,'[1]2018_commission_structure-Start'!$A$15:$A$18,0),MATCH(V$1,'[1]2018_commission_structure-Start'!$A$15:$J$15,0))</f>
        <v>90000</v>
      </c>
      <c r="W318" s="26">
        <f>IF($H318&gt;I318,MIN($H318-I318,J318-I318)*INDEX('[1]2018_commission_structure-Start'!$A$15:$J$18,MATCH($E318,'[1]2018_commission_structure-Start'!$A$15:$A$18,0),MATCH(W$1,'[1]2018_commission_structure-Start'!$A$15:$J$15,0)),0)</f>
        <v>27000</v>
      </c>
      <c r="X318" s="26">
        <f>IF($H318&gt;J318,MIN($H318-J318,K318-J318)*INDEX('[1]2018_commission_structure-Start'!$A$15:$J$18,MATCH($E318,'[1]2018_commission_structure-Start'!$A$15:$A$18,0),MATCH(X$1,'[1]2018_commission_structure-Start'!$A$15:$J$15,0)),0)</f>
        <v>20365</v>
      </c>
      <c r="Y318" s="26">
        <f>IF($H318&gt;K318,MIN($H318-K318,L318-K318)*INDEX('[1]2018_commission_structure-Start'!$A$15:$J$18,MATCH($E318,'[1]2018_commission_structure-Start'!$A$15:$A$18,0),MATCH(Y$1,'[1]2018_commission_structure-Start'!$A$15:$J$15,0)),0)</f>
        <v>0</v>
      </c>
      <c r="Z318" s="26">
        <f>IF(H318&gt;L318,(H318-L318)*INDEX('[1]2018_commission_structure-Start'!$A$21:$I$24,MATCH($E318,'[1]2018_commission_structure-Start'!$A$21:$A$24,0),MATCH(Z$1,'[1]2018_commission_structure-Start'!$A$21:$I$21,0)),0)</f>
        <v>0</v>
      </c>
      <c r="AA318" s="28">
        <f t="shared" si="48"/>
        <v>137365</v>
      </c>
      <c r="AB318" s="28">
        <f t="shared" si="49"/>
        <v>206447</v>
      </c>
    </row>
    <row r="319" spans="1:28" x14ac:dyDescent="0.2">
      <c r="A319" s="25" t="str">
        <f t="shared" si="40"/>
        <v>Rosie Kenzie</v>
      </c>
      <c r="B319" s="25">
        <v>4610039311</v>
      </c>
      <c r="C319" s="25" t="s">
        <v>630</v>
      </c>
      <c r="D319" s="25" t="s">
        <v>631</v>
      </c>
      <c r="E319" s="25" t="s">
        <v>10</v>
      </c>
      <c r="F319" s="25">
        <v>80298</v>
      </c>
      <c r="G319" s="25">
        <f>COUNTIF([1]deals_closed!D:D,B319)</f>
        <v>18</v>
      </c>
      <c r="H319" s="26">
        <f>SUMIF([1]deals_closed!D:D,B319,[1]deals_closed!C:C)</f>
        <v>553683</v>
      </c>
      <c r="I319" s="26">
        <f>VLOOKUP(E319,'[1]2018_commission_structure-Start'!$A$22:$I$24,9,FALSE)</f>
        <v>750000</v>
      </c>
      <c r="J319" s="26">
        <f t="shared" si="41"/>
        <v>937500</v>
      </c>
      <c r="K319" s="26">
        <f t="shared" si="42"/>
        <v>1125000</v>
      </c>
      <c r="L319" s="26">
        <f t="shared" si="43"/>
        <v>1500000</v>
      </c>
      <c r="M319" s="27">
        <f t="shared" si="44"/>
        <v>0.73824400000000001</v>
      </c>
      <c r="N319" s="25" t="str">
        <f t="shared" si="45"/>
        <v>0-100%</v>
      </c>
      <c r="O319" s="28">
        <f>MIN(H319,I319)*INDEX('[1]2018_commission_structure-Start'!$A$21:$I$24,MATCH($E319,'[1]2018_commission_structure-Start'!$A$21:$A$24,0),MATCH(O$1,'[1]2018_commission_structure-Start'!$A$21:$I$21,0))</f>
        <v>83052.45</v>
      </c>
      <c r="P319" s="26">
        <f>IF(H319&gt;I319,MIN(H319-I319,J319-I319)*INDEX('[1]2018_commission_structure-Start'!$A$21:$I$24,MATCH($E319,'[1]2018_commission_structure-Start'!$A$21:$A$24,0), MATCH(P$1,'[1]2018_commission_structure-Start'!$A$21:$I$21,0)),0)</f>
        <v>0</v>
      </c>
      <c r="Q319" s="26">
        <f>IF($H319&gt;J319,MIN($H319-J319,K319-J319)*INDEX('[1]2018_commission_structure-Start'!$A$21:$I$24,MATCH($E319,'[1]2018_commission_structure-Start'!$A$21:$A$24,0), MATCH(Q$1,'[1]2018_commission_structure-Start'!$A$21:$I$21,0)),0)</f>
        <v>0</v>
      </c>
      <c r="R319" s="26">
        <f>IF($H319&gt;K319,MIN($H319-K319,L319-K319)*INDEX('[1]2018_commission_structure-Start'!$A$21:$I$24,MATCH($E319,'[1]2018_commission_structure-Start'!$A$21:$A$24,0), MATCH(R$1,'[1]2018_commission_structure-Start'!$A$21:$I$21,0)),0)</f>
        <v>0</v>
      </c>
      <c r="S319" s="26">
        <f>IF(H319&gt;L319,(H319-L319)*INDEX('[1]2018_commission_structure-Start'!$A$21:$I$24,MATCH($E319,'[1]2018_commission_structure-Start'!$A$21:$A$24,0),MATCH(S$1,'[1]2018_commission_structure-Start'!$A$21:$I$21,0)),0)</f>
        <v>0</v>
      </c>
      <c r="T319" s="28">
        <f t="shared" si="46"/>
        <v>83052.45</v>
      </c>
      <c r="U319" s="28">
        <f t="shared" si="47"/>
        <v>163350.45000000001</v>
      </c>
      <c r="V319" s="28">
        <f>MIN(H319,I319)*INDEX('[1]2018_commission_structure-Start'!$A$15:$J$18,MATCH($E319,'[1]2018_commission_structure-Start'!$A$15:$A$18,0),MATCH(V$1,'[1]2018_commission_structure-Start'!$A$15:$J$15,0))</f>
        <v>83052.45</v>
      </c>
      <c r="W319" s="26">
        <f>IF($H319&gt;I319,MIN($H319-I319,J319-I319)*INDEX('[1]2018_commission_structure-Start'!$A$15:$J$18,MATCH($E319,'[1]2018_commission_structure-Start'!$A$15:$A$18,0),MATCH(W$1,'[1]2018_commission_structure-Start'!$A$15:$J$15,0)),0)</f>
        <v>0</v>
      </c>
      <c r="X319" s="26">
        <f>IF($H319&gt;J319,MIN($H319-J319,K319-J319)*INDEX('[1]2018_commission_structure-Start'!$A$15:$J$18,MATCH($E319,'[1]2018_commission_structure-Start'!$A$15:$A$18,0),MATCH(X$1,'[1]2018_commission_structure-Start'!$A$15:$J$15,0)),0)</f>
        <v>0</v>
      </c>
      <c r="Y319" s="26">
        <f>IF($H319&gt;K319,MIN($H319-K319,L319-K319)*INDEX('[1]2018_commission_structure-Start'!$A$15:$J$18,MATCH($E319,'[1]2018_commission_structure-Start'!$A$15:$A$18,0),MATCH(Y$1,'[1]2018_commission_structure-Start'!$A$15:$J$15,0)),0)</f>
        <v>0</v>
      </c>
      <c r="Z319" s="26">
        <f>IF(H319&gt;L319,(H319-L319)*INDEX('[1]2018_commission_structure-Start'!$A$21:$I$24,MATCH($E319,'[1]2018_commission_structure-Start'!$A$21:$A$24,0),MATCH(Z$1,'[1]2018_commission_structure-Start'!$A$21:$I$21,0)),0)</f>
        <v>0</v>
      </c>
      <c r="AA319" s="28">
        <f t="shared" si="48"/>
        <v>83052.45</v>
      </c>
      <c r="AB319" s="28">
        <f t="shared" si="49"/>
        <v>163350.45000000001</v>
      </c>
    </row>
    <row r="320" spans="1:28" x14ac:dyDescent="0.2">
      <c r="A320" s="25" t="str">
        <f t="shared" si="40"/>
        <v>Deloris Nuzzti</v>
      </c>
      <c r="B320" s="25">
        <v>1155371844</v>
      </c>
      <c r="C320" s="25" t="s">
        <v>632</v>
      </c>
      <c r="D320" s="25" t="s">
        <v>633</v>
      </c>
      <c r="E320" s="25" t="s">
        <v>29</v>
      </c>
      <c r="F320" s="25">
        <v>55343</v>
      </c>
      <c r="G320" s="25">
        <f>COUNTIF([1]deals_closed!D:D,B320)</f>
        <v>24</v>
      </c>
      <c r="H320" s="26">
        <f>SUMIF([1]deals_closed!D:D,B320,[1]deals_closed!C:C)</f>
        <v>772322</v>
      </c>
      <c r="I320" s="26">
        <f>VLOOKUP(E320,'[1]2018_commission_structure-Start'!$A$22:$I$24,9,FALSE)</f>
        <v>600000</v>
      </c>
      <c r="J320" s="26">
        <f t="shared" si="41"/>
        <v>750000</v>
      </c>
      <c r="K320" s="26">
        <f t="shared" si="42"/>
        <v>900000</v>
      </c>
      <c r="L320" s="26">
        <f t="shared" si="43"/>
        <v>1200000</v>
      </c>
      <c r="M320" s="27">
        <f t="shared" si="44"/>
        <v>1.2872033333333333</v>
      </c>
      <c r="N320" s="25" t="str">
        <f t="shared" si="45"/>
        <v>125-150%</v>
      </c>
      <c r="O320" s="28">
        <f>MIN(H320,I320)*INDEX('[1]2018_commission_structure-Start'!$A$21:$I$24,MATCH($E320,'[1]2018_commission_structure-Start'!$A$21:$A$24,0),MATCH(O$1,'[1]2018_commission_structure-Start'!$A$21:$I$21,0))</f>
        <v>78000</v>
      </c>
      <c r="P320" s="26">
        <f>IF(H320&gt;I320,MIN(H320-I320,J320-I320)*INDEX('[1]2018_commission_structure-Start'!$A$21:$I$24,MATCH($E320,'[1]2018_commission_structure-Start'!$A$21:$A$24,0), MATCH(P$1,'[1]2018_commission_structure-Start'!$A$21:$I$21,0)),0)</f>
        <v>25500.000000000004</v>
      </c>
      <c r="Q320" s="26">
        <f>IF($H320&gt;J320,MIN($H320-J320,K320-J320)*INDEX('[1]2018_commission_structure-Start'!$A$21:$I$24,MATCH($E320,'[1]2018_commission_structure-Start'!$A$21:$A$24,0), MATCH(Q$1,'[1]2018_commission_structure-Start'!$A$21:$I$21,0)),0)</f>
        <v>4687.62</v>
      </c>
      <c r="R320" s="26">
        <f>IF($H320&gt;K320,MIN($H320-K320,L320-K320)*INDEX('[1]2018_commission_structure-Start'!$A$21:$I$24,MATCH($E320,'[1]2018_commission_structure-Start'!$A$21:$A$24,0), MATCH(R$1,'[1]2018_commission_structure-Start'!$A$21:$I$21,0)),0)</f>
        <v>0</v>
      </c>
      <c r="S320" s="26">
        <f>IF(H320&gt;L320,(H320-L320)*INDEX('[1]2018_commission_structure-Start'!$A$21:$I$24,MATCH($E320,'[1]2018_commission_structure-Start'!$A$21:$A$24,0),MATCH(S$1,'[1]2018_commission_structure-Start'!$A$21:$I$21,0)),0)</f>
        <v>0</v>
      </c>
      <c r="T320" s="28">
        <f t="shared" si="46"/>
        <v>108187.62</v>
      </c>
      <c r="U320" s="28">
        <f t="shared" si="47"/>
        <v>163530.62</v>
      </c>
      <c r="V320" s="28">
        <f>MIN(H320,I320)*INDEX('[1]2018_commission_structure-Start'!$A$15:$J$18,MATCH($E320,'[1]2018_commission_structure-Start'!$A$15:$A$18,0),MATCH(V$1,'[1]2018_commission_structure-Start'!$A$15:$J$15,0))</f>
        <v>90000</v>
      </c>
      <c r="W320" s="26">
        <f>IF($H320&gt;I320,MIN($H320-I320,J320-I320)*INDEX('[1]2018_commission_structure-Start'!$A$15:$J$18,MATCH($E320,'[1]2018_commission_structure-Start'!$A$15:$A$18,0),MATCH(W$1,'[1]2018_commission_structure-Start'!$A$15:$J$15,0)),0)</f>
        <v>27000</v>
      </c>
      <c r="X320" s="26">
        <f>IF($H320&gt;J320,MIN($H320-J320,K320-J320)*INDEX('[1]2018_commission_structure-Start'!$A$15:$J$18,MATCH($E320,'[1]2018_commission_structure-Start'!$A$15:$A$18,0),MATCH(X$1,'[1]2018_commission_structure-Start'!$A$15:$J$15,0)),0)</f>
        <v>5580.5</v>
      </c>
      <c r="Y320" s="26">
        <f>IF($H320&gt;K320,MIN($H320-K320,L320-K320)*INDEX('[1]2018_commission_structure-Start'!$A$15:$J$18,MATCH($E320,'[1]2018_commission_structure-Start'!$A$15:$A$18,0),MATCH(Y$1,'[1]2018_commission_structure-Start'!$A$15:$J$15,0)),0)</f>
        <v>0</v>
      </c>
      <c r="Z320" s="26">
        <f>IF(H320&gt;L320,(H320-L320)*INDEX('[1]2018_commission_structure-Start'!$A$21:$I$24,MATCH($E320,'[1]2018_commission_structure-Start'!$A$21:$A$24,0),MATCH(Z$1,'[1]2018_commission_structure-Start'!$A$21:$I$21,0)),0)</f>
        <v>0</v>
      </c>
      <c r="AA320" s="28">
        <f t="shared" si="48"/>
        <v>122580.5</v>
      </c>
      <c r="AB320" s="28">
        <f t="shared" si="49"/>
        <v>177923.5</v>
      </c>
    </row>
    <row r="321" spans="1:28" x14ac:dyDescent="0.2">
      <c r="A321" s="25" t="str">
        <f t="shared" si="40"/>
        <v>Shea Woodeson</v>
      </c>
      <c r="B321" s="25">
        <v>7885796000</v>
      </c>
      <c r="C321" s="25" t="s">
        <v>634</v>
      </c>
      <c r="D321" s="25" t="s">
        <v>635</v>
      </c>
      <c r="E321" s="25" t="s">
        <v>29</v>
      </c>
      <c r="F321" s="25">
        <v>63741</v>
      </c>
      <c r="G321" s="25">
        <f>COUNTIF([1]deals_closed!D:D,B321)</f>
        <v>21</v>
      </c>
      <c r="H321" s="26">
        <f>SUMIF([1]deals_closed!D:D,B321,[1]deals_closed!C:C)</f>
        <v>743782</v>
      </c>
      <c r="I321" s="26">
        <f>VLOOKUP(E321,'[1]2018_commission_structure-Start'!$A$22:$I$24,9,FALSE)</f>
        <v>600000</v>
      </c>
      <c r="J321" s="26">
        <f t="shared" si="41"/>
        <v>750000</v>
      </c>
      <c r="K321" s="26">
        <f t="shared" si="42"/>
        <v>900000</v>
      </c>
      <c r="L321" s="26">
        <f t="shared" si="43"/>
        <v>1200000</v>
      </c>
      <c r="M321" s="27">
        <f t="shared" si="44"/>
        <v>1.2396366666666667</v>
      </c>
      <c r="N321" s="25" t="str">
        <f t="shared" si="45"/>
        <v>100-125%</v>
      </c>
      <c r="O321" s="28">
        <f>MIN(H321,I321)*INDEX('[1]2018_commission_structure-Start'!$A$21:$I$24,MATCH($E321,'[1]2018_commission_structure-Start'!$A$21:$A$24,0),MATCH(O$1,'[1]2018_commission_structure-Start'!$A$21:$I$21,0))</f>
        <v>78000</v>
      </c>
      <c r="P321" s="26">
        <f>IF(H321&gt;I321,MIN(H321-I321,J321-I321)*INDEX('[1]2018_commission_structure-Start'!$A$21:$I$24,MATCH($E321,'[1]2018_commission_structure-Start'!$A$21:$A$24,0), MATCH(P$1,'[1]2018_commission_structure-Start'!$A$21:$I$21,0)),0)</f>
        <v>24442.940000000002</v>
      </c>
      <c r="Q321" s="26">
        <f>IF($H321&gt;J321,MIN($H321-J321,K321-J321)*INDEX('[1]2018_commission_structure-Start'!$A$21:$I$24,MATCH($E321,'[1]2018_commission_structure-Start'!$A$21:$A$24,0), MATCH(Q$1,'[1]2018_commission_structure-Start'!$A$21:$I$21,0)),0)</f>
        <v>0</v>
      </c>
      <c r="R321" s="26">
        <f>IF($H321&gt;K321,MIN($H321-K321,L321-K321)*INDEX('[1]2018_commission_structure-Start'!$A$21:$I$24,MATCH($E321,'[1]2018_commission_structure-Start'!$A$21:$A$24,0), MATCH(R$1,'[1]2018_commission_structure-Start'!$A$21:$I$21,0)),0)</f>
        <v>0</v>
      </c>
      <c r="S321" s="26">
        <f>IF(H321&gt;L321,(H321-L321)*INDEX('[1]2018_commission_structure-Start'!$A$21:$I$24,MATCH($E321,'[1]2018_commission_structure-Start'!$A$21:$A$24,0),MATCH(S$1,'[1]2018_commission_structure-Start'!$A$21:$I$21,0)),0)</f>
        <v>0</v>
      </c>
      <c r="T321" s="28">
        <f t="shared" si="46"/>
        <v>102442.94</v>
      </c>
      <c r="U321" s="28">
        <f t="shared" si="47"/>
        <v>166183.94</v>
      </c>
      <c r="V321" s="28">
        <f>MIN(H321,I321)*INDEX('[1]2018_commission_structure-Start'!$A$15:$J$18,MATCH($E321,'[1]2018_commission_structure-Start'!$A$15:$A$18,0),MATCH(V$1,'[1]2018_commission_structure-Start'!$A$15:$J$15,0))</f>
        <v>90000</v>
      </c>
      <c r="W321" s="26">
        <f>IF($H321&gt;I321,MIN($H321-I321,J321-I321)*INDEX('[1]2018_commission_structure-Start'!$A$15:$J$18,MATCH($E321,'[1]2018_commission_structure-Start'!$A$15:$A$18,0),MATCH(W$1,'[1]2018_commission_structure-Start'!$A$15:$J$15,0)),0)</f>
        <v>25880.76</v>
      </c>
      <c r="X321" s="26">
        <f>IF($H321&gt;J321,MIN($H321-J321,K321-J321)*INDEX('[1]2018_commission_structure-Start'!$A$15:$J$18,MATCH($E321,'[1]2018_commission_structure-Start'!$A$15:$A$18,0),MATCH(X$1,'[1]2018_commission_structure-Start'!$A$15:$J$15,0)),0)</f>
        <v>0</v>
      </c>
      <c r="Y321" s="26">
        <f>IF($H321&gt;K321,MIN($H321-K321,L321-K321)*INDEX('[1]2018_commission_structure-Start'!$A$15:$J$18,MATCH($E321,'[1]2018_commission_structure-Start'!$A$15:$A$18,0),MATCH(Y$1,'[1]2018_commission_structure-Start'!$A$15:$J$15,0)),0)</f>
        <v>0</v>
      </c>
      <c r="Z321" s="26">
        <f>IF(H321&gt;L321,(H321-L321)*INDEX('[1]2018_commission_structure-Start'!$A$21:$I$24,MATCH($E321,'[1]2018_commission_structure-Start'!$A$21:$A$24,0),MATCH(Z$1,'[1]2018_commission_structure-Start'!$A$21:$I$21,0)),0)</f>
        <v>0</v>
      </c>
      <c r="AA321" s="28">
        <f t="shared" si="48"/>
        <v>115880.76</v>
      </c>
      <c r="AB321" s="28">
        <f t="shared" si="49"/>
        <v>179621.76000000001</v>
      </c>
    </row>
    <row r="322" spans="1:28" x14ac:dyDescent="0.2">
      <c r="A322" s="25" t="str">
        <f t="shared" ref="A322:A385" si="50">C322&amp;" "&amp;D322</f>
        <v>Leighton Garbar</v>
      </c>
      <c r="B322" s="25">
        <v>9104569016</v>
      </c>
      <c r="C322" s="25" t="s">
        <v>636</v>
      </c>
      <c r="D322" s="25" t="s">
        <v>637</v>
      </c>
      <c r="E322" s="25" t="s">
        <v>29</v>
      </c>
      <c r="F322" s="25">
        <v>74551</v>
      </c>
      <c r="G322" s="25">
        <f>COUNTIF([1]deals_closed!D:D,B322)</f>
        <v>16</v>
      </c>
      <c r="H322" s="26">
        <f>SUMIF([1]deals_closed!D:D,B322,[1]deals_closed!C:C)</f>
        <v>464896</v>
      </c>
      <c r="I322" s="26">
        <f>VLOOKUP(E322,'[1]2018_commission_structure-Start'!$A$22:$I$24,9,FALSE)</f>
        <v>600000</v>
      </c>
      <c r="J322" s="26">
        <f t="shared" si="41"/>
        <v>750000</v>
      </c>
      <c r="K322" s="26">
        <f t="shared" si="42"/>
        <v>900000</v>
      </c>
      <c r="L322" s="26">
        <f t="shared" si="43"/>
        <v>1200000</v>
      </c>
      <c r="M322" s="27">
        <f t="shared" si="44"/>
        <v>0.77482666666666666</v>
      </c>
      <c r="N322" s="25" t="str">
        <f t="shared" si="45"/>
        <v>0-100%</v>
      </c>
      <c r="O322" s="28">
        <f>MIN(H322,I322)*INDEX('[1]2018_commission_structure-Start'!$A$21:$I$24,MATCH($E322,'[1]2018_commission_structure-Start'!$A$21:$A$24,0),MATCH(O$1,'[1]2018_commission_structure-Start'!$A$21:$I$21,0))</f>
        <v>60436.480000000003</v>
      </c>
      <c r="P322" s="26">
        <f>IF(H322&gt;I322,MIN(H322-I322,J322-I322)*INDEX('[1]2018_commission_structure-Start'!$A$21:$I$24,MATCH($E322,'[1]2018_commission_structure-Start'!$A$21:$A$24,0), MATCH(P$1,'[1]2018_commission_structure-Start'!$A$21:$I$21,0)),0)</f>
        <v>0</v>
      </c>
      <c r="Q322" s="26">
        <f>IF($H322&gt;J322,MIN($H322-J322,K322-J322)*INDEX('[1]2018_commission_structure-Start'!$A$21:$I$24,MATCH($E322,'[1]2018_commission_structure-Start'!$A$21:$A$24,0), MATCH(Q$1,'[1]2018_commission_structure-Start'!$A$21:$I$21,0)),0)</f>
        <v>0</v>
      </c>
      <c r="R322" s="26">
        <f>IF($H322&gt;K322,MIN($H322-K322,L322-K322)*INDEX('[1]2018_commission_structure-Start'!$A$21:$I$24,MATCH($E322,'[1]2018_commission_structure-Start'!$A$21:$A$24,0), MATCH(R$1,'[1]2018_commission_structure-Start'!$A$21:$I$21,0)),0)</f>
        <v>0</v>
      </c>
      <c r="S322" s="26">
        <f>IF(H322&gt;L322,(H322-L322)*INDEX('[1]2018_commission_structure-Start'!$A$21:$I$24,MATCH($E322,'[1]2018_commission_structure-Start'!$A$21:$A$24,0),MATCH(S$1,'[1]2018_commission_structure-Start'!$A$21:$I$21,0)),0)</f>
        <v>0</v>
      </c>
      <c r="T322" s="28">
        <f t="shared" si="46"/>
        <v>60436.480000000003</v>
      </c>
      <c r="U322" s="28">
        <f t="shared" si="47"/>
        <v>134987.48000000001</v>
      </c>
      <c r="V322" s="28">
        <f>MIN(H322,I322)*INDEX('[1]2018_commission_structure-Start'!$A$15:$J$18,MATCH($E322,'[1]2018_commission_structure-Start'!$A$15:$A$18,0),MATCH(V$1,'[1]2018_commission_structure-Start'!$A$15:$J$15,0))</f>
        <v>69734.399999999994</v>
      </c>
      <c r="W322" s="26">
        <f>IF($H322&gt;I322,MIN($H322-I322,J322-I322)*INDEX('[1]2018_commission_structure-Start'!$A$15:$J$18,MATCH($E322,'[1]2018_commission_structure-Start'!$A$15:$A$18,0),MATCH(W$1,'[1]2018_commission_structure-Start'!$A$15:$J$15,0)),0)</f>
        <v>0</v>
      </c>
      <c r="X322" s="26">
        <f>IF($H322&gt;J322,MIN($H322-J322,K322-J322)*INDEX('[1]2018_commission_structure-Start'!$A$15:$J$18,MATCH($E322,'[1]2018_commission_structure-Start'!$A$15:$A$18,0),MATCH(X$1,'[1]2018_commission_structure-Start'!$A$15:$J$15,0)),0)</f>
        <v>0</v>
      </c>
      <c r="Y322" s="26">
        <f>IF($H322&gt;K322,MIN($H322-K322,L322-K322)*INDEX('[1]2018_commission_structure-Start'!$A$15:$J$18,MATCH($E322,'[1]2018_commission_structure-Start'!$A$15:$A$18,0),MATCH(Y$1,'[1]2018_commission_structure-Start'!$A$15:$J$15,0)),0)</f>
        <v>0</v>
      </c>
      <c r="Z322" s="26">
        <f>IF(H322&gt;L322,(H322-L322)*INDEX('[1]2018_commission_structure-Start'!$A$21:$I$24,MATCH($E322,'[1]2018_commission_structure-Start'!$A$21:$A$24,0),MATCH(Z$1,'[1]2018_commission_structure-Start'!$A$21:$I$21,0)),0)</f>
        <v>0</v>
      </c>
      <c r="AA322" s="28">
        <f t="shared" si="48"/>
        <v>69734.399999999994</v>
      </c>
      <c r="AB322" s="28">
        <f t="shared" si="49"/>
        <v>144285.4</v>
      </c>
    </row>
    <row r="323" spans="1:28" x14ac:dyDescent="0.2">
      <c r="A323" s="25" t="str">
        <f t="shared" si="50"/>
        <v>Laurice Miall</v>
      </c>
      <c r="B323" s="25">
        <v>7462961601</v>
      </c>
      <c r="C323" s="25" t="s">
        <v>638</v>
      </c>
      <c r="D323" s="25" t="s">
        <v>639</v>
      </c>
      <c r="E323" s="25" t="s">
        <v>7</v>
      </c>
      <c r="F323" s="25">
        <v>39503</v>
      </c>
      <c r="G323" s="25">
        <f>COUNTIF([1]deals_closed!D:D,B323)</f>
        <v>26</v>
      </c>
      <c r="H323" s="26">
        <f>SUMIF([1]deals_closed!D:D,B323,[1]deals_closed!C:C)</f>
        <v>1004176</v>
      </c>
      <c r="I323" s="26">
        <f>VLOOKUP(E323,'[1]2018_commission_structure-Start'!$A$22:$I$24,9,FALSE)</f>
        <v>500000</v>
      </c>
      <c r="J323" s="26">
        <f t="shared" ref="J323:J386" si="51">I323*1.25</f>
        <v>625000</v>
      </c>
      <c r="K323" s="26">
        <f t="shared" ref="K323:K386" si="52">I323*1.5</f>
        <v>750000</v>
      </c>
      <c r="L323" s="26">
        <f t="shared" ref="L323:L386" si="53">I323*2</f>
        <v>1000000</v>
      </c>
      <c r="M323" s="27">
        <f t="shared" ref="M323:M386" si="54">H323/I323</f>
        <v>2.0083519999999999</v>
      </c>
      <c r="N323" s="25" t="str">
        <f t="shared" ref="N323:N386" si="55">IF(M323&lt;=1, "0-100%", IF(M323&lt;=1.25, "100-125%", IF(M323&lt;=1.5, "125-150%", IF(M323&lt;=2, "150-200%", "&gt;200%"))))</f>
        <v>&gt;200%</v>
      </c>
      <c r="O323" s="28">
        <f>MIN(H323,I323)*INDEX('[1]2018_commission_structure-Start'!$A$21:$I$24,MATCH($E323,'[1]2018_commission_structure-Start'!$A$21:$A$24,0),MATCH(O$1,'[1]2018_commission_structure-Start'!$A$21:$I$21,0))</f>
        <v>50000</v>
      </c>
      <c r="P323" s="26">
        <f>IF(H323&gt;I323,MIN(H323-I323,J323-I323)*INDEX('[1]2018_commission_structure-Start'!$A$21:$I$24,MATCH($E323,'[1]2018_commission_structure-Start'!$A$21:$A$24,0), MATCH(P$1,'[1]2018_commission_structure-Start'!$A$21:$I$21,0)),0)</f>
        <v>18750</v>
      </c>
      <c r="Q323" s="26">
        <f>IF($H323&gt;J323,MIN($H323-J323,K323-J323)*INDEX('[1]2018_commission_structure-Start'!$A$21:$I$24,MATCH($E323,'[1]2018_commission_structure-Start'!$A$21:$A$24,0), MATCH(Q$1,'[1]2018_commission_structure-Start'!$A$21:$I$21,0)),0)</f>
        <v>22500</v>
      </c>
      <c r="R323" s="26">
        <f>IF($H323&gt;K323,MIN($H323-K323,L323-K323)*INDEX('[1]2018_commission_structure-Start'!$A$21:$I$24,MATCH($E323,'[1]2018_commission_structure-Start'!$A$21:$A$24,0), MATCH(R$1,'[1]2018_commission_structure-Start'!$A$21:$I$21,0)),0)</f>
        <v>55000</v>
      </c>
      <c r="S323" s="26">
        <f>IF(H323&gt;L323,(H323-L323)*INDEX('[1]2018_commission_structure-Start'!$A$21:$I$24,MATCH($E323,'[1]2018_commission_structure-Start'!$A$21:$A$24,0),MATCH(S$1,'[1]2018_commission_structure-Start'!$A$21:$I$21,0)),0)</f>
        <v>417.6</v>
      </c>
      <c r="T323" s="28">
        <f t="shared" ref="T323:T386" si="56">SUM(O323:S323)</f>
        <v>146667.6</v>
      </c>
      <c r="U323" s="28">
        <f t="shared" ref="U323:U386" si="57">T323+F323</f>
        <v>186170.6</v>
      </c>
      <c r="V323" s="28">
        <f>MIN(H323,I323)*INDEX('[1]2018_commission_structure-Start'!$A$15:$J$18,MATCH($E323,'[1]2018_commission_structure-Start'!$A$15:$A$18,0),MATCH(V$1,'[1]2018_commission_structure-Start'!$A$15:$J$15,0))</f>
        <v>60000</v>
      </c>
      <c r="W323" s="26">
        <f>IF($H323&gt;I323,MIN($H323-I323,J323-I323)*INDEX('[1]2018_commission_structure-Start'!$A$15:$J$18,MATCH($E323,'[1]2018_commission_structure-Start'!$A$15:$A$18,0),MATCH(W$1,'[1]2018_commission_structure-Start'!$A$15:$J$15,0)),0)</f>
        <v>21250</v>
      </c>
      <c r="X323" s="26">
        <f>IF($H323&gt;J323,MIN($H323-J323,K323-J323)*INDEX('[1]2018_commission_structure-Start'!$A$15:$J$18,MATCH($E323,'[1]2018_commission_structure-Start'!$A$15:$A$18,0),MATCH(X$1,'[1]2018_commission_structure-Start'!$A$15:$J$15,0)),0)</f>
        <v>25000</v>
      </c>
      <c r="Y323" s="26">
        <f>IF($H323&gt;K323,MIN($H323-K323,L323-K323)*INDEX('[1]2018_commission_structure-Start'!$A$15:$J$18,MATCH($E323,'[1]2018_commission_structure-Start'!$A$15:$A$18,0),MATCH(Y$1,'[1]2018_commission_structure-Start'!$A$15:$J$15,0)),0)</f>
        <v>55000</v>
      </c>
      <c r="Z323" s="26">
        <f>IF(H323&gt;L323,(H323-L323)*INDEX('[1]2018_commission_structure-Start'!$A$21:$I$24,MATCH($E323,'[1]2018_commission_structure-Start'!$A$21:$A$24,0),MATCH(Z$1,'[1]2018_commission_structure-Start'!$A$21:$I$21,0)),0)</f>
        <v>417.6</v>
      </c>
      <c r="AA323" s="28">
        <f t="shared" ref="AA323:AA386" si="58">SUM(V323:Z323)</f>
        <v>161667.6</v>
      </c>
      <c r="AB323" s="28">
        <f t="shared" ref="AB323:AB386" si="59">AA323+F323</f>
        <v>201170.6</v>
      </c>
    </row>
    <row r="324" spans="1:28" x14ac:dyDescent="0.2">
      <c r="A324" s="25" t="str">
        <f t="shared" si="50"/>
        <v>Obadias Penelli</v>
      </c>
      <c r="B324" s="25">
        <v>8664054479</v>
      </c>
      <c r="C324" s="25" t="s">
        <v>640</v>
      </c>
      <c r="D324" s="25" t="s">
        <v>641</v>
      </c>
      <c r="E324" s="25" t="s">
        <v>10</v>
      </c>
      <c r="F324" s="25">
        <v>121781</v>
      </c>
      <c r="G324" s="25">
        <f>COUNTIF([1]deals_closed!D:D,B324)</f>
        <v>16</v>
      </c>
      <c r="H324" s="26">
        <f>SUMIF([1]deals_closed!D:D,B324,[1]deals_closed!C:C)</f>
        <v>567972</v>
      </c>
      <c r="I324" s="26">
        <f>VLOOKUP(E324,'[1]2018_commission_structure-Start'!$A$22:$I$24,9,FALSE)</f>
        <v>750000</v>
      </c>
      <c r="J324" s="26">
        <f t="shared" si="51"/>
        <v>937500</v>
      </c>
      <c r="K324" s="26">
        <f t="shared" si="52"/>
        <v>1125000</v>
      </c>
      <c r="L324" s="26">
        <f t="shared" si="53"/>
        <v>1500000</v>
      </c>
      <c r="M324" s="27">
        <f t="shared" si="54"/>
        <v>0.75729599999999997</v>
      </c>
      <c r="N324" s="25" t="str">
        <f t="shared" si="55"/>
        <v>0-100%</v>
      </c>
      <c r="O324" s="28">
        <f>MIN(H324,I324)*INDEX('[1]2018_commission_structure-Start'!$A$21:$I$24,MATCH($E324,'[1]2018_commission_structure-Start'!$A$21:$A$24,0),MATCH(O$1,'[1]2018_commission_structure-Start'!$A$21:$I$21,0))</f>
        <v>85195.8</v>
      </c>
      <c r="P324" s="26">
        <f>IF(H324&gt;I324,MIN(H324-I324,J324-I324)*INDEX('[1]2018_commission_structure-Start'!$A$21:$I$24,MATCH($E324,'[1]2018_commission_structure-Start'!$A$21:$A$24,0), MATCH(P$1,'[1]2018_commission_structure-Start'!$A$21:$I$21,0)),0)</f>
        <v>0</v>
      </c>
      <c r="Q324" s="26">
        <f>IF($H324&gt;J324,MIN($H324-J324,K324-J324)*INDEX('[1]2018_commission_structure-Start'!$A$21:$I$24,MATCH($E324,'[1]2018_commission_structure-Start'!$A$21:$A$24,0), MATCH(Q$1,'[1]2018_commission_structure-Start'!$A$21:$I$21,0)),0)</f>
        <v>0</v>
      </c>
      <c r="R324" s="26">
        <f>IF($H324&gt;K324,MIN($H324-K324,L324-K324)*INDEX('[1]2018_commission_structure-Start'!$A$21:$I$24,MATCH($E324,'[1]2018_commission_structure-Start'!$A$21:$A$24,0), MATCH(R$1,'[1]2018_commission_structure-Start'!$A$21:$I$21,0)),0)</f>
        <v>0</v>
      </c>
      <c r="S324" s="26">
        <f>IF(H324&gt;L324,(H324-L324)*INDEX('[1]2018_commission_structure-Start'!$A$21:$I$24,MATCH($E324,'[1]2018_commission_structure-Start'!$A$21:$A$24,0),MATCH(S$1,'[1]2018_commission_structure-Start'!$A$21:$I$21,0)),0)</f>
        <v>0</v>
      </c>
      <c r="T324" s="28">
        <f t="shared" si="56"/>
        <v>85195.8</v>
      </c>
      <c r="U324" s="28">
        <f t="shared" si="57"/>
        <v>206976.8</v>
      </c>
      <c r="V324" s="28">
        <f>MIN(H324,I324)*INDEX('[1]2018_commission_structure-Start'!$A$15:$J$18,MATCH($E324,'[1]2018_commission_structure-Start'!$A$15:$A$18,0),MATCH(V$1,'[1]2018_commission_structure-Start'!$A$15:$J$15,0))</f>
        <v>85195.8</v>
      </c>
      <c r="W324" s="26">
        <f>IF($H324&gt;I324,MIN($H324-I324,J324-I324)*INDEX('[1]2018_commission_structure-Start'!$A$15:$J$18,MATCH($E324,'[1]2018_commission_structure-Start'!$A$15:$A$18,0),MATCH(W$1,'[1]2018_commission_structure-Start'!$A$15:$J$15,0)),0)</f>
        <v>0</v>
      </c>
      <c r="X324" s="26">
        <f>IF($H324&gt;J324,MIN($H324-J324,K324-J324)*INDEX('[1]2018_commission_structure-Start'!$A$15:$J$18,MATCH($E324,'[1]2018_commission_structure-Start'!$A$15:$A$18,0),MATCH(X$1,'[1]2018_commission_structure-Start'!$A$15:$J$15,0)),0)</f>
        <v>0</v>
      </c>
      <c r="Y324" s="26">
        <f>IF($H324&gt;K324,MIN($H324-K324,L324-K324)*INDEX('[1]2018_commission_structure-Start'!$A$15:$J$18,MATCH($E324,'[1]2018_commission_structure-Start'!$A$15:$A$18,0),MATCH(Y$1,'[1]2018_commission_structure-Start'!$A$15:$J$15,0)),0)</f>
        <v>0</v>
      </c>
      <c r="Z324" s="26">
        <f>IF(H324&gt;L324,(H324-L324)*INDEX('[1]2018_commission_structure-Start'!$A$21:$I$24,MATCH($E324,'[1]2018_commission_structure-Start'!$A$21:$A$24,0),MATCH(Z$1,'[1]2018_commission_structure-Start'!$A$21:$I$21,0)),0)</f>
        <v>0</v>
      </c>
      <c r="AA324" s="28">
        <f t="shared" si="58"/>
        <v>85195.8</v>
      </c>
      <c r="AB324" s="28">
        <f t="shared" si="59"/>
        <v>206976.8</v>
      </c>
    </row>
    <row r="325" spans="1:28" x14ac:dyDescent="0.2">
      <c r="A325" s="25" t="str">
        <f t="shared" si="50"/>
        <v>Rafe Chorlton</v>
      </c>
      <c r="B325" s="25">
        <v>6283719635</v>
      </c>
      <c r="C325" s="25" t="s">
        <v>642</v>
      </c>
      <c r="D325" s="25" t="s">
        <v>643</v>
      </c>
      <c r="E325" s="25" t="s">
        <v>29</v>
      </c>
      <c r="F325" s="25">
        <v>59500</v>
      </c>
      <c r="G325" s="25">
        <f>COUNTIF([1]deals_closed!D:D,B325)</f>
        <v>16</v>
      </c>
      <c r="H325" s="26">
        <f>SUMIF([1]deals_closed!D:D,B325,[1]deals_closed!C:C)</f>
        <v>476791</v>
      </c>
      <c r="I325" s="26">
        <f>VLOOKUP(E325,'[1]2018_commission_structure-Start'!$A$22:$I$24,9,FALSE)</f>
        <v>600000</v>
      </c>
      <c r="J325" s="26">
        <f t="shared" si="51"/>
        <v>750000</v>
      </c>
      <c r="K325" s="26">
        <f t="shared" si="52"/>
        <v>900000</v>
      </c>
      <c r="L325" s="26">
        <f t="shared" si="53"/>
        <v>1200000</v>
      </c>
      <c r="M325" s="27">
        <f t="shared" si="54"/>
        <v>0.79465166666666665</v>
      </c>
      <c r="N325" s="25" t="str">
        <f t="shared" si="55"/>
        <v>0-100%</v>
      </c>
      <c r="O325" s="28">
        <f>MIN(H325,I325)*INDEX('[1]2018_commission_structure-Start'!$A$21:$I$24,MATCH($E325,'[1]2018_commission_structure-Start'!$A$21:$A$24,0),MATCH(O$1,'[1]2018_commission_structure-Start'!$A$21:$I$21,0))</f>
        <v>61982.83</v>
      </c>
      <c r="P325" s="26">
        <f>IF(H325&gt;I325,MIN(H325-I325,J325-I325)*INDEX('[1]2018_commission_structure-Start'!$A$21:$I$24,MATCH($E325,'[1]2018_commission_structure-Start'!$A$21:$A$24,0), MATCH(P$1,'[1]2018_commission_structure-Start'!$A$21:$I$21,0)),0)</f>
        <v>0</v>
      </c>
      <c r="Q325" s="26">
        <f>IF($H325&gt;J325,MIN($H325-J325,K325-J325)*INDEX('[1]2018_commission_structure-Start'!$A$21:$I$24,MATCH($E325,'[1]2018_commission_structure-Start'!$A$21:$A$24,0), MATCH(Q$1,'[1]2018_commission_structure-Start'!$A$21:$I$21,0)),0)</f>
        <v>0</v>
      </c>
      <c r="R325" s="26">
        <f>IF($H325&gt;K325,MIN($H325-K325,L325-K325)*INDEX('[1]2018_commission_structure-Start'!$A$21:$I$24,MATCH($E325,'[1]2018_commission_structure-Start'!$A$21:$A$24,0), MATCH(R$1,'[1]2018_commission_structure-Start'!$A$21:$I$21,0)),0)</f>
        <v>0</v>
      </c>
      <c r="S325" s="26">
        <f>IF(H325&gt;L325,(H325-L325)*INDEX('[1]2018_commission_structure-Start'!$A$21:$I$24,MATCH($E325,'[1]2018_commission_structure-Start'!$A$21:$A$24,0),MATCH(S$1,'[1]2018_commission_structure-Start'!$A$21:$I$21,0)),0)</f>
        <v>0</v>
      </c>
      <c r="T325" s="28">
        <f t="shared" si="56"/>
        <v>61982.83</v>
      </c>
      <c r="U325" s="28">
        <f t="shared" si="57"/>
        <v>121482.83</v>
      </c>
      <c r="V325" s="28">
        <f>MIN(H325,I325)*INDEX('[1]2018_commission_structure-Start'!$A$15:$J$18,MATCH($E325,'[1]2018_commission_structure-Start'!$A$15:$A$18,0),MATCH(V$1,'[1]2018_commission_structure-Start'!$A$15:$J$15,0))</f>
        <v>71518.649999999994</v>
      </c>
      <c r="W325" s="26">
        <f>IF($H325&gt;I325,MIN($H325-I325,J325-I325)*INDEX('[1]2018_commission_structure-Start'!$A$15:$J$18,MATCH($E325,'[1]2018_commission_structure-Start'!$A$15:$A$18,0),MATCH(W$1,'[1]2018_commission_structure-Start'!$A$15:$J$15,0)),0)</f>
        <v>0</v>
      </c>
      <c r="X325" s="26">
        <f>IF($H325&gt;J325,MIN($H325-J325,K325-J325)*INDEX('[1]2018_commission_structure-Start'!$A$15:$J$18,MATCH($E325,'[1]2018_commission_structure-Start'!$A$15:$A$18,0),MATCH(X$1,'[1]2018_commission_structure-Start'!$A$15:$J$15,0)),0)</f>
        <v>0</v>
      </c>
      <c r="Y325" s="26">
        <f>IF($H325&gt;K325,MIN($H325-K325,L325-K325)*INDEX('[1]2018_commission_structure-Start'!$A$15:$J$18,MATCH($E325,'[1]2018_commission_structure-Start'!$A$15:$A$18,0),MATCH(Y$1,'[1]2018_commission_structure-Start'!$A$15:$J$15,0)),0)</f>
        <v>0</v>
      </c>
      <c r="Z325" s="26">
        <f>IF(H325&gt;L325,(H325-L325)*INDEX('[1]2018_commission_structure-Start'!$A$21:$I$24,MATCH($E325,'[1]2018_commission_structure-Start'!$A$21:$A$24,0),MATCH(Z$1,'[1]2018_commission_structure-Start'!$A$21:$I$21,0)),0)</f>
        <v>0</v>
      </c>
      <c r="AA325" s="28">
        <f t="shared" si="58"/>
        <v>71518.649999999994</v>
      </c>
      <c r="AB325" s="28">
        <f t="shared" si="59"/>
        <v>131018.65</v>
      </c>
    </row>
    <row r="326" spans="1:28" x14ac:dyDescent="0.2">
      <c r="A326" s="25" t="str">
        <f t="shared" si="50"/>
        <v>Charlotta Wines</v>
      </c>
      <c r="B326" s="25">
        <v>5347887761</v>
      </c>
      <c r="C326" s="25" t="s">
        <v>644</v>
      </c>
      <c r="D326" s="25" t="s">
        <v>645</v>
      </c>
      <c r="E326" s="25" t="s">
        <v>29</v>
      </c>
      <c r="F326" s="25">
        <v>77465</v>
      </c>
      <c r="G326" s="25">
        <f>COUNTIF([1]deals_closed!D:D,B326)</f>
        <v>29</v>
      </c>
      <c r="H326" s="26">
        <f>SUMIF([1]deals_closed!D:D,B326,[1]deals_closed!C:C)</f>
        <v>1055102</v>
      </c>
      <c r="I326" s="26">
        <f>VLOOKUP(E326,'[1]2018_commission_structure-Start'!$A$22:$I$24,9,FALSE)</f>
        <v>600000</v>
      </c>
      <c r="J326" s="26">
        <f t="shared" si="51"/>
        <v>750000</v>
      </c>
      <c r="K326" s="26">
        <f t="shared" si="52"/>
        <v>900000</v>
      </c>
      <c r="L326" s="26">
        <f t="shared" si="53"/>
        <v>1200000</v>
      </c>
      <c r="M326" s="27">
        <f t="shared" si="54"/>
        <v>1.7585033333333333</v>
      </c>
      <c r="N326" s="25" t="str">
        <f t="shared" si="55"/>
        <v>150-200%</v>
      </c>
      <c r="O326" s="28">
        <f>MIN(H326,I326)*INDEX('[1]2018_commission_structure-Start'!$A$21:$I$24,MATCH($E326,'[1]2018_commission_structure-Start'!$A$21:$A$24,0),MATCH(O$1,'[1]2018_commission_structure-Start'!$A$21:$I$21,0))</f>
        <v>78000</v>
      </c>
      <c r="P326" s="26">
        <f>IF(H326&gt;I326,MIN(H326-I326,J326-I326)*INDEX('[1]2018_commission_structure-Start'!$A$21:$I$24,MATCH($E326,'[1]2018_commission_structure-Start'!$A$21:$A$24,0), MATCH(P$1,'[1]2018_commission_structure-Start'!$A$21:$I$21,0)),0)</f>
        <v>25500.000000000004</v>
      </c>
      <c r="Q326" s="26">
        <f>IF($H326&gt;J326,MIN($H326-J326,K326-J326)*INDEX('[1]2018_commission_structure-Start'!$A$21:$I$24,MATCH($E326,'[1]2018_commission_structure-Start'!$A$21:$A$24,0), MATCH(Q$1,'[1]2018_commission_structure-Start'!$A$21:$I$21,0)),0)</f>
        <v>31500</v>
      </c>
      <c r="R326" s="26">
        <f>IF($H326&gt;K326,MIN($H326-K326,L326-K326)*INDEX('[1]2018_commission_structure-Start'!$A$21:$I$24,MATCH($E326,'[1]2018_commission_structure-Start'!$A$21:$A$24,0), MATCH(R$1,'[1]2018_commission_structure-Start'!$A$21:$I$21,0)),0)</f>
        <v>40326.520000000004</v>
      </c>
      <c r="S326" s="26">
        <f>IF(H326&gt;L326,(H326-L326)*INDEX('[1]2018_commission_structure-Start'!$A$21:$I$24,MATCH($E326,'[1]2018_commission_structure-Start'!$A$21:$A$24,0),MATCH(S$1,'[1]2018_commission_structure-Start'!$A$21:$I$21,0)),0)</f>
        <v>0</v>
      </c>
      <c r="T326" s="28">
        <f t="shared" si="56"/>
        <v>175326.52000000002</v>
      </c>
      <c r="U326" s="28">
        <f t="shared" si="57"/>
        <v>252791.52000000002</v>
      </c>
      <c r="V326" s="28">
        <f>MIN(H326,I326)*INDEX('[1]2018_commission_structure-Start'!$A$15:$J$18,MATCH($E326,'[1]2018_commission_structure-Start'!$A$15:$A$18,0),MATCH(V$1,'[1]2018_commission_structure-Start'!$A$15:$J$15,0))</f>
        <v>90000</v>
      </c>
      <c r="W326" s="26">
        <f>IF($H326&gt;I326,MIN($H326-I326,J326-I326)*INDEX('[1]2018_commission_structure-Start'!$A$15:$J$18,MATCH($E326,'[1]2018_commission_structure-Start'!$A$15:$A$18,0),MATCH(W$1,'[1]2018_commission_structure-Start'!$A$15:$J$15,0)),0)</f>
        <v>27000</v>
      </c>
      <c r="X326" s="26">
        <f>IF($H326&gt;J326,MIN($H326-J326,K326-J326)*INDEX('[1]2018_commission_structure-Start'!$A$15:$J$18,MATCH($E326,'[1]2018_commission_structure-Start'!$A$15:$A$18,0),MATCH(X$1,'[1]2018_commission_structure-Start'!$A$15:$J$15,0)),0)</f>
        <v>37500</v>
      </c>
      <c r="Y326" s="26">
        <f>IF($H326&gt;K326,MIN($H326-K326,L326-K326)*INDEX('[1]2018_commission_structure-Start'!$A$15:$J$18,MATCH($E326,'[1]2018_commission_structure-Start'!$A$15:$A$18,0),MATCH(Y$1,'[1]2018_commission_structure-Start'!$A$15:$J$15,0)),0)</f>
        <v>46530.6</v>
      </c>
      <c r="Z326" s="26">
        <f>IF(H326&gt;L326,(H326-L326)*INDEX('[1]2018_commission_structure-Start'!$A$21:$I$24,MATCH($E326,'[1]2018_commission_structure-Start'!$A$21:$A$24,0),MATCH(Z$1,'[1]2018_commission_structure-Start'!$A$21:$I$21,0)),0)</f>
        <v>0</v>
      </c>
      <c r="AA326" s="28">
        <f t="shared" si="58"/>
        <v>201030.6</v>
      </c>
      <c r="AB326" s="28">
        <f t="shared" si="59"/>
        <v>278495.59999999998</v>
      </c>
    </row>
    <row r="327" spans="1:28" x14ac:dyDescent="0.2">
      <c r="A327" s="25" t="str">
        <f t="shared" si="50"/>
        <v>Bartlet Gerardeaux</v>
      </c>
      <c r="B327" s="25">
        <v>4323171323</v>
      </c>
      <c r="C327" s="25" t="s">
        <v>646</v>
      </c>
      <c r="D327" s="25" t="s">
        <v>647</v>
      </c>
      <c r="E327" s="25" t="s">
        <v>29</v>
      </c>
      <c r="F327" s="25">
        <v>59667</v>
      </c>
      <c r="G327" s="25">
        <f>COUNTIF([1]deals_closed!D:D,B327)</f>
        <v>26</v>
      </c>
      <c r="H327" s="26">
        <f>SUMIF([1]deals_closed!D:D,B327,[1]deals_closed!C:C)</f>
        <v>867952</v>
      </c>
      <c r="I327" s="26">
        <f>VLOOKUP(E327,'[1]2018_commission_structure-Start'!$A$22:$I$24,9,FALSE)</f>
        <v>600000</v>
      </c>
      <c r="J327" s="26">
        <f t="shared" si="51"/>
        <v>750000</v>
      </c>
      <c r="K327" s="26">
        <f t="shared" si="52"/>
        <v>900000</v>
      </c>
      <c r="L327" s="26">
        <f t="shared" si="53"/>
        <v>1200000</v>
      </c>
      <c r="M327" s="27">
        <f t="shared" si="54"/>
        <v>1.4465866666666667</v>
      </c>
      <c r="N327" s="25" t="str">
        <f t="shared" si="55"/>
        <v>125-150%</v>
      </c>
      <c r="O327" s="28">
        <f>MIN(H327,I327)*INDEX('[1]2018_commission_structure-Start'!$A$21:$I$24,MATCH($E327,'[1]2018_commission_structure-Start'!$A$21:$A$24,0),MATCH(O$1,'[1]2018_commission_structure-Start'!$A$21:$I$21,0))</f>
        <v>78000</v>
      </c>
      <c r="P327" s="26">
        <f>IF(H327&gt;I327,MIN(H327-I327,J327-I327)*INDEX('[1]2018_commission_structure-Start'!$A$21:$I$24,MATCH($E327,'[1]2018_commission_structure-Start'!$A$21:$A$24,0), MATCH(P$1,'[1]2018_commission_structure-Start'!$A$21:$I$21,0)),0)</f>
        <v>25500.000000000004</v>
      </c>
      <c r="Q327" s="26">
        <f>IF($H327&gt;J327,MIN($H327-J327,K327-J327)*INDEX('[1]2018_commission_structure-Start'!$A$21:$I$24,MATCH($E327,'[1]2018_commission_structure-Start'!$A$21:$A$24,0), MATCH(Q$1,'[1]2018_commission_structure-Start'!$A$21:$I$21,0)),0)</f>
        <v>24769.919999999998</v>
      </c>
      <c r="R327" s="26">
        <f>IF($H327&gt;K327,MIN($H327-K327,L327-K327)*INDEX('[1]2018_commission_structure-Start'!$A$21:$I$24,MATCH($E327,'[1]2018_commission_structure-Start'!$A$21:$A$24,0), MATCH(R$1,'[1]2018_commission_structure-Start'!$A$21:$I$21,0)),0)</f>
        <v>0</v>
      </c>
      <c r="S327" s="26">
        <f>IF(H327&gt;L327,(H327-L327)*INDEX('[1]2018_commission_structure-Start'!$A$21:$I$24,MATCH($E327,'[1]2018_commission_structure-Start'!$A$21:$A$24,0),MATCH(S$1,'[1]2018_commission_structure-Start'!$A$21:$I$21,0)),0)</f>
        <v>0</v>
      </c>
      <c r="T327" s="28">
        <f t="shared" si="56"/>
        <v>128269.92</v>
      </c>
      <c r="U327" s="28">
        <f t="shared" si="57"/>
        <v>187936.91999999998</v>
      </c>
      <c r="V327" s="28">
        <f>MIN(H327,I327)*INDEX('[1]2018_commission_structure-Start'!$A$15:$J$18,MATCH($E327,'[1]2018_commission_structure-Start'!$A$15:$A$18,0),MATCH(V$1,'[1]2018_commission_structure-Start'!$A$15:$J$15,0))</f>
        <v>90000</v>
      </c>
      <c r="W327" s="26">
        <f>IF($H327&gt;I327,MIN($H327-I327,J327-I327)*INDEX('[1]2018_commission_structure-Start'!$A$15:$J$18,MATCH($E327,'[1]2018_commission_structure-Start'!$A$15:$A$18,0),MATCH(W$1,'[1]2018_commission_structure-Start'!$A$15:$J$15,0)),0)</f>
        <v>27000</v>
      </c>
      <c r="X327" s="26">
        <f>IF($H327&gt;J327,MIN($H327-J327,K327-J327)*INDEX('[1]2018_commission_structure-Start'!$A$15:$J$18,MATCH($E327,'[1]2018_commission_structure-Start'!$A$15:$A$18,0),MATCH(X$1,'[1]2018_commission_structure-Start'!$A$15:$J$15,0)),0)</f>
        <v>29488</v>
      </c>
      <c r="Y327" s="26">
        <f>IF($H327&gt;K327,MIN($H327-K327,L327-K327)*INDEX('[1]2018_commission_structure-Start'!$A$15:$J$18,MATCH($E327,'[1]2018_commission_structure-Start'!$A$15:$A$18,0),MATCH(Y$1,'[1]2018_commission_structure-Start'!$A$15:$J$15,0)),0)</f>
        <v>0</v>
      </c>
      <c r="Z327" s="26">
        <f>IF(H327&gt;L327,(H327-L327)*INDEX('[1]2018_commission_structure-Start'!$A$21:$I$24,MATCH($E327,'[1]2018_commission_structure-Start'!$A$21:$A$24,0),MATCH(Z$1,'[1]2018_commission_structure-Start'!$A$21:$I$21,0)),0)</f>
        <v>0</v>
      </c>
      <c r="AA327" s="28">
        <f t="shared" si="58"/>
        <v>146488</v>
      </c>
      <c r="AB327" s="28">
        <f t="shared" si="59"/>
        <v>206155</v>
      </c>
    </row>
    <row r="328" spans="1:28" x14ac:dyDescent="0.2">
      <c r="A328" s="25" t="str">
        <f t="shared" si="50"/>
        <v>Elbertina Gounet</v>
      </c>
      <c r="B328" s="25">
        <v>3000763902</v>
      </c>
      <c r="C328" s="25" t="s">
        <v>648</v>
      </c>
      <c r="D328" s="25" t="s">
        <v>649</v>
      </c>
      <c r="E328" s="25" t="s">
        <v>10</v>
      </c>
      <c r="F328" s="25">
        <v>109550</v>
      </c>
      <c r="G328" s="25">
        <f>COUNTIF([1]deals_closed!D:D,B328)</f>
        <v>26</v>
      </c>
      <c r="H328" s="26">
        <f>SUMIF([1]deals_closed!D:D,B328,[1]deals_closed!C:C)</f>
        <v>968439</v>
      </c>
      <c r="I328" s="26">
        <f>VLOOKUP(E328,'[1]2018_commission_structure-Start'!$A$22:$I$24,9,FALSE)</f>
        <v>750000</v>
      </c>
      <c r="J328" s="26">
        <f t="shared" si="51"/>
        <v>937500</v>
      </c>
      <c r="K328" s="26">
        <f t="shared" si="52"/>
        <v>1125000</v>
      </c>
      <c r="L328" s="26">
        <f t="shared" si="53"/>
        <v>1500000</v>
      </c>
      <c r="M328" s="27">
        <f t="shared" si="54"/>
        <v>1.2912520000000001</v>
      </c>
      <c r="N328" s="25" t="str">
        <f t="shared" si="55"/>
        <v>125-150%</v>
      </c>
      <c r="O328" s="28">
        <f>MIN(H328,I328)*INDEX('[1]2018_commission_structure-Start'!$A$21:$I$24,MATCH($E328,'[1]2018_commission_structure-Start'!$A$21:$A$24,0),MATCH(O$1,'[1]2018_commission_structure-Start'!$A$21:$I$21,0))</f>
        <v>112500</v>
      </c>
      <c r="P328" s="26">
        <f>IF(H328&gt;I328,MIN(H328-I328,J328-I328)*INDEX('[1]2018_commission_structure-Start'!$A$21:$I$24,MATCH($E328,'[1]2018_commission_structure-Start'!$A$21:$A$24,0), MATCH(P$1,'[1]2018_commission_structure-Start'!$A$21:$I$21,0)),0)</f>
        <v>35625</v>
      </c>
      <c r="Q328" s="26">
        <f>IF($H328&gt;J328,MIN($H328-J328,K328-J328)*INDEX('[1]2018_commission_structure-Start'!$A$21:$I$24,MATCH($E328,'[1]2018_commission_structure-Start'!$A$21:$A$24,0), MATCH(Q$1,'[1]2018_commission_structure-Start'!$A$21:$I$21,0)),0)</f>
        <v>7115.97</v>
      </c>
      <c r="R328" s="26">
        <f>IF($H328&gt;K328,MIN($H328-K328,L328-K328)*INDEX('[1]2018_commission_structure-Start'!$A$21:$I$24,MATCH($E328,'[1]2018_commission_structure-Start'!$A$21:$A$24,0), MATCH(R$1,'[1]2018_commission_structure-Start'!$A$21:$I$21,0)),0)</f>
        <v>0</v>
      </c>
      <c r="S328" s="26">
        <f>IF(H328&gt;L328,(H328-L328)*INDEX('[1]2018_commission_structure-Start'!$A$21:$I$24,MATCH($E328,'[1]2018_commission_structure-Start'!$A$21:$A$24,0),MATCH(S$1,'[1]2018_commission_structure-Start'!$A$21:$I$21,0)),0)</f>
        <v>0</v>
      </c>
      <c r="T328" s="28">
        <f t="shared" si="56"/>
        <v>155240.97</v>
      </c>
      <c r="U328" s="28">
        <f t="shared" si="57"/>
        <v>264790.96999999997</v>
      </c>
      <c r="V328" s="28">
        <f>MIN(H328,I328)*INDEX('[1]2018_commission_structure-Start'!$A$15:$J$18,MATCH($E328,'[1]2018_commission_structure-Start'!$A$15:$A$18,0),MATCH(V$1,'[1]2018_commission_structure-Start'!$A$15:$J$15,0))</f>
        <v>112500</v>
      </c>
      <c r="W328" s="26">
        <f>IF($H328&gt;I328,MIN($H328-I328,J328-I328)*INDEX('[1]2018_commission_structure-Start'!$A$15:$J$18,MATCH($E328,'[1]2018_commission_structure-Start'!$A$15:$A$18,0),MATCH(W$1,'[1]2018_commission_structure-Start'!$A$15:$J$15,0)),0)</f>
        <v>41250</v>
      </c>
      <c r="X328" s="26">
        <f>IF($H328&gt;J328,MIN($H328-J328,K328-J328)*INDEX('[1]2018_commission_structure-Start'!$A$15:$J$18,MATCH($E328,'[1]2018_commission_structure-Start'!$A$15:$A$18,0),MATCH(X$1,'[1]2018_commission_structure-Start'!$A$15:$J$15,0)),0)</f>
        <v>7734.75</v>
      </c>
      <c r="Y328" s="26">
        <f>IF($H328&gt;K328,MIN($H328-K328,L328-K328)*INDEX('[1]2018_commission_structure-Start'!$A$15:$J$18,MATCH($E328,'[1]2018_commission_structure-Start'!$A$15:$A$18,0),MATCH(Y$1,'[1]2018_commission_structure-Start'!$A$15:$J$15,0)),0)</f>
        <v>0</v>
      </c>
      <c r="Z328" s="26">
        <f>IF(H328&gt;L328,(H328-L328)*INDEX('[1]2018_commission_structure-Start'!$A$21:$I$24,MATCH($E328,'[1]2018_commission_structure-Start'!$A$21:$A$24,0),MATCH(Z$1,'[1]2018_commission_structure-Start'!$A$21:$I$21,0)),0)</f>
        <v>0</v>
      </c>
      <c r="AA328" s="28">
        <f t="shared" si="58"/>
        <v>161484.75</v>
      </c>
      <c r="AB328" s="28">
        <f t="shared" si="59"/>
        <v>271034.75</v>
      </c>
    </row>
    <row r="329" spans="1:28" x14ac:dyDescent="0.2">
      <c r="A329" s="25" t="str">
        <f t="shared" si="50"/>
        <v>Fredek Vaskin</v>
      </c>
      <c r="B329" s="25">
        <v>5814713100</v>
      </c>
      <c r="C329" s="25" t="s">
        <v>650</v>
      </c>
      <c r="D329" s="25" t="s">
        <v>651</v>
      </c>
      <c r="E329" s="25" t="s">
        <v>29</v>
      </c>
      <c r="F329" s="25">
        <v>50467</v>
      </c>
      <c r="G329" s="25">
        <f>COUNTIF([1]deals_closed!D:D,B329)</f>
        <v>11</v>
      </c>
      <c r="H329" s="26">
        <f>SUMIF([1]deals_closed!D:D,B329,[1]deals_closed!C:C)</f>
        <v>431484</v>
      </c>
      <c r="I329" s="26">
        <f>VLOOKUP(E329,'[1]2018_commission_structure-Start'!$A$22:$I$24,9,FALSE)</f>
        <v>600000</v>
      </c>
      <c r="J329" s="26">
        <f t="shared" si="51"/>
        <v>750000</v>
      </c>
      <c r="K329" s="26">
        <f t="shared" si="52"/>
        <v>900000</v>
      </c>
      <c r="L329" s="26">
        <f t="shared" si="53"/>
        <v>1200000</v>
      </c>
      <c r="M329" s="27">
        <f t="shared" si="54"/>
        <v>0.71914</v>
      </c>
      <c r="N329" s="25" t="str">
        <f t="shared" si="55"/>
        <v>0-100%</v>
      </c>
      <c r="O329" s="28">
        <f>MIN(H329,I329)*INDEX('[1]2018_commission_structure-Start'!$A$21:$I$24,MATCH($E329,'[1]2018_commission_structure-Start'!$A$21:$A$24,0),MATCH(O$1,'[1]2018_commission_structure-Start'!$A$21:$I$21,0))</f>
        <v>56092.920000000006</v>
      </c>
      <c r="P329" s="26">
        <f>IF(H329&gt;I329,MIN(H329-I329,J329-I329)*INDEX('[1]2018_commission_structure-Start'!$A$21:$I$24,MATCH($E329,'[1]2018_commission_structure-Start'!$A$21:$A$24,0), MATCH(P$1,'[1]2018_commission_structure-Start'!$A$21:$I$21,0)),0)</f>
        <v>0</v>
      </c>
      <c r="Q329" s="26">
        <f>IF($H329&gt;J329,MIN($H329-J329,K329-J329)*INDEX('[1]2018_commission_structure-Start'!$A$21:$I$24,MATCH($E329,'[1]2018_commission_structure-Start'!$A$21:$A$24,0), MATCH(Q$1,'[1]2018_commission_structure-Start'!$A$21:$I$21,0)),0)</f>
        <v>0</v>
      </c>
      <c r="R329" s="26">
        <f>IF($H329&gt;K329,MIN($H329-K329,L329-K329)*INDEX('[1]2018_commission_structure-Start'!$A$21:$I$24,MATCH($E329,'[1]2018_commission_structure-Start'!$A$21:$A$24,0), MATCH(R$1,'[1]2018_commission_structure-Start'!$A$21:$I$21,0)),0)</f>
        <v>0</v>
      </c>
      <c r="S329" s="26">
        <f>IF(H329&gt;L329,(H329-L329)*INDEX('[1]2018_commission_structure-Start'!$A$21:$I$24,MATCH($E329,'[1]2018_commission_structure-Start'!$A$21:$A$24,0),MATCH(S$1,'[1]2018_commission_structure-Start'!$A$21:$I$21,0)),0)</f>
        <v>0</v>
      </c>
      <c r="T329" s="28">
        <f t="shared" si="56"/>
        <v>56092.920000000006</v>
      </c>
      <c r="U329" s="28">
        <f t="shared" si="57"/>
        <v>106559.92000000001</v>
      </c>
      <c r="V329" s="28">
        <f>MIN(H329,I329)*INDEX('[1]2018_commission_structure-Start'!$A$15:$J$18,MATCH($E329,'[1]2018_commission_structure-Start'!$A$15:$A$18,0),MATCH(V$1,'[1]2018_commission_structure-Start'!$A$15:$J$15,0))</f>
        <v>64722.6</v>
      </c>
      <c r="W329" s="26">
        <f>IF($H329&gt;I329,MIN($H329-I329,J329-I329)*INDEX('[1]2018_commission_structure-Start'!$A$15:$J$18,MATCH($E329,'[1]2018_commission_structure-Start'!$A$15:$A$18,0),MATCH(W$1,'[1]2018_commission_structure-Start'!$A$15:$J$15,0)),0)</f>
        <v>0</v>
      </c>
      <c r="X329" s="26">
        <f>IF($H329&gt;J329,MIN($H329-J329,K329-J329)*INDEX('[1]2018_commission_structure-Start'!$A$15:$J$18,MATCH($E329,'[1]2018_commission_structure-Start'!$A$15:$A$18,0),MATCH(X$1,'[1]2018_commission_structure-Start'!$A$15:$J$15,0)),0)</f>
        <v>0</v>
      </c>
      <c r="Y329" s="26">
        <f>IF($H329&gt;K329,MIN($H329-K329,L329-K329)*INDEX('[1]2018_commission_structure-Start'!$A$15:$J$18,MATCH($E329,'[1]2018_commission_structure-Start'!$A$15:$A$18,0),MATCH(Y$1,'[1]2018_commission_structure-Start'!$A$15:$J$15,0)),0)</f>
        <v>0</v>
      </c>
      <c r="Z329" s="26">
        <f>IF(H329&gt;L329,(H329-L329)*INDEX('[1]2018_commission_structure-Start'!$A$21:$I$24,MATCH($E329,'[1]2018_commission_structure-Start'!$A$21:$A$24,0),MATCH(Z$1,'[1]2018_commission_structure-Start'!$A$21:$I$21,0)),0)</f>
        <v>0</v>
      </c>
      <c r="AA329" s="28">
        <f t="shared" si="58"/>
        <v>64722.6</v>
      </c>
      <c r="AB329" s="28">
        <f t="shared" si="59"/>
        <v>115189.6</v>
      </c>
    </row>
    <row r="330" spans="1:28" x14ac:dyDescent="0.2">
      <c r="A330" s="25" t="str">
        <f t="shared" si="50"/>
        <v>Cristiano Gyurko</v>
      </c>
      <c r="B330" s="25">
        <v>2973481236</v>
      </c>
      <c r="C330" s="25" t="s">
        <v>652</v>
      </c>
      <c r="D330" s="25" t="s">
        <v>653</v>
      </c>
      <c r="E330" s="25" t="s">
        <v>7</v>
      </c>
      <c r="F330" s="25">
        <v>62190</v>
      </c>
      <c r="G330" s="25">
        <f>COUNTIF([1]deals_closed!D:D,B330)</f>
        <v>20</v>
      </c>
      <c r="H330" s="26">
        <f>SUMIF([1]deals_closed!D:D,B330,[1]deals_closed!C:C)</f>
        <v>763688</v>
      </c>
      <c r="I330" s="26">
        <f>VLOOKUP(E330,'[1]2018_commission_structure-Start'!$A$22:$I$24,9,FALSE)</f>
        <v>500000</v>
      </c>
      <c r="J330" s="26">
        <f t="shared" si="51"/>
        <v>625000</v>
      </c>
      <c r="K330" s="26">
        <f t="shared" si="52"/>
        <v>750000</v>
      </c>
      <c r="L330" s="26">
        <f t="shared" si="53"/>
        <v>1000000</v>
      </c>
      <c r="M330" s="27">
        <f t="shared" si="54"/>
        <v>1.5273760000000001</v>
      </c>
      <c r="N330" s="25" t="str">
        <f t="shared" si="55"/>
        <v>150-200%</v>
      </c>
      <c r="O330" s="28">
        <f>MIN(H330,I330)*INDEX('[1]2018_commission_structure-Start'!$A$21:$I$24,MATCH($E330,'[1]2018_commission_structure-Start'!$A$21:$A$24,0),MATCH(O$1,'[1]2018_commission_structure-Start'!$A$21:$I$21,0))</f>
        <v>50000</v>
      </c>
      <c r="P330" s="26">
        <f>IF(H330&gt;I330,MIN(H330-I330,J330-I330)*INDEX('[1]2018_commission_structure-Start'!$A$21:$I$24,MATCH($E330,'[1]2018_commission_structure-Start'!$A$21:$A$24,0), MATCH(P$1,'[1]2018_commission_structure-Start'!$A$21:$I$21,0)),0)</f>
        <v>18750</v>
      </c>
      <c r="Q330" s="26">
        <f>IF($H330&gt;J330,MIN($H330-J330,K330-J330)*INDEX('[1]2018_commission_structure-Start'!$A$21:$I$24,MATCH($E330,'[1]2018_commission_structure-Start'!$A$21:$A$24,0), MATCH(Q$1,'[1]2018_commission_structure-Start'!$A$21:$I$21,0)),0)</f>
        <v>22500</v>
      </c>
      <c r="R330" s="26">
        <f>IF($H330&gt;K330,MIN($H330-K330,L330-K330)*INDEX('[1]2018_commission_structure-Start'!$A$21:$I$24,MATCH($E330,'[1]2018_commission_structure-Start'!$A$21:$A$24,0), MATCH(R$1,'[1]2018_commission_structure-Start'!$A$21:$I$21,0)),0)</f>
        <v>3011.36</v>
      </c>
      <c r="S330" s="26">
        <f>IF(H330&gt;L330,(H330-L330)*INDEX('[1]2018_commission_structure-Start'!$A$21:$I$24,MATCH($E330,'[1]2018_commission_structure-Start'!$A$21:$A$24,0),MATCH(S$1,'[1]2018_commission_structure-Start'!$A$21:$I$21,0)),0)</f>
        <v>0</v>
      </c>
      <c r="T330" s="28">
        <f t="shared" si="56"/>
        <v>94261.36</v>
      </c>
      <c r="U330" s="28">
        <f t="shared" si="57"/>
        <v>156451.35999999999</v>
      </c>
      <c r="V330" s="28">
        <f>MIN(H330,I330)*INDEX('[1]2018_commission_structure-Start'!$A$15:$J$18,MATCH($E330,'[1]2018_commission_structure-Start'!$A$15:$A$18,0),MATCH(V$1,'[1]2018_commission_structure-Start'!$A$15:$J$15,0))</f>
        <v>60000</v>
      </c>
      <c r="W330" s="26">
        <f>IF($H330&gt;I330,MIN($H330-I330,J330-I330)*INDEX('[1]2018_commission_structure-Start'!$A$15:$J$18,MATCH($E330,'[1]2018_commission_structure-Start'!$A$15:$A$18,0),MATCH(W$1,'[1]2018_commission_structure-Start'!$A$15:$J$15,0)),0)</f>
        <v>21250</v>
      </c>
      <c r="X330" s="26">
        <f>IF($H330&gt;J330,MIN($H330-J330,K330-J330)*INDEX('[1]2018_commission_structure-Start'!$A$15:$J$18,MATCH($E330,'[1]2018_commission_structure-Start'!$A$15:$A$18,0),MATCH(X$1,'[1]2018_commission_structure-Start'!$A$15:$J$15,0)),0)</f>
        <v>25000</v>
      </c>
      <c r="Y330" s="26">
        <f>IF($H330&gt;K330,MIN($H330-K330,L330-K330)*INDEX('[1]2018_commission_structure-Start'!$A$15:$J$18,MATCH($E330,'[1]2018_commission_structure-Start'!$A$15:$A$18,0),MATCH(Y$1,'[1]2018_commission_structure-Start'!$A$15:$J$15,0)),0)</f>
        <v>3011.36</v>
      </c>
      <c r="Z330" s="26">
        <f>IF(H330&gt;L330,(H330-L330)*INDEX('[1]2018_commission_structure-Start'!$A$21:$I$24,MATCH($E330,'[1]2018_commission_structure-Start'!$A$21:$A$24,0),MATCH(Z$1,'[1]2018_commission_structure-Start'!$A$21:$I$21,0)),0)</f>
        <v>0</v>
      </c>
      <c r="AA330" s="28">
        <f t="shared" si="58"/>
        <v>109261.36</v>
      </c>
      <c r="AB330" s="28">
        <f t="shared" si="59"/>
        <v>171451.36</v>
      </c>
    </row>
    <row r="331" spans="1:28" x14ac:dyDescent="0.2">
      <c r="A331" s="25" t="str">
        <f t="shared" si="50"/>
        <v>Delphine Denisard</v>
      </c>
      <c r="B331" s="25">
        <v>5285704227</v>
      </c>
      <c r="C331" s="25" t="s">
        <v>654</v>
      </c>
      <c r="D331" s="25" t="s">
        <v>655</v>
      </c>
      <c r="E331" s="25" t="s">
        <v>10</v>
      </c>
      <c r="F331" s="25">
        <v>101533</v>
      </c>
      <c r="G331" s="25">
        <f>COUNTIF([1]deals_closed!D:D,B331)</f>
        <v>14</v>
      </c>
      <c r="H331" s="26">
        <f>SUMIF([1]deals_closed!D:D,B331,[1]deals_closed!C:C)</f>
        <v>497009</v>
      </c>
      <c r="I331" s="26">
        <f>VLOOKUP(E331,'[1]2018_commission_structure-Start'!$A$22:$I$24,9,FALSE)</f>
        <v>750000</v>
      </c>
      <c r="J331" s="26">
        <f t="shared" si="51"/>
        <v>937500</v>
      </c>
      <c r="K331" s="26">
        <f t="shared" si="52"/>
        <v>1125000</v>
      </c>
      <c r="L331" s="26">
        <f t="shared" si="53"/>
        <v>1500000</v>
      </c>
      <c r="M331" s="27">
        <f t="shared" si="54"/>
        <v>0.66267866666666664</v>
      </c>
      <c r="N331" s="25" t="str">
        <f t="shared" si="55"/>
        <v>0-100%</v>
      </c>
      <c r="O331" s="28">
        <f>MIN(H331,I331)*INDEX('[1]2018_commission_structure-Start'!$A$21:$I$24,MATCH($E331,'[1]2018_commission_structure-Start'!$A$21:$A$24,0),MATCH(O$1,'[1]2018_commission_structure-Start'!$A$21:$I$21,0))</f>
        <v>74551.349999999991</v>
      </c>
      <c r="P331" s="26">
        <f>IF(H331&gt;I331,MIN(H331-I331,J331-I331)*INDEX('[1]2018_commission_structure-Start'!$A$21:$I$24,MATCH($E331,'[1]2018_commission_structure-Start'!$A$21:$A$24,0), MATCH(P$1,'[1]2018_commission_structure-Start'!$A$21:$I$21,0)),0)</f>
        <v>0</v>
      </c>
      <c r="Q331" s="26">
        <f>IF($H331&gt;J331,MIN($H331-J331,K331-J331)*INDEX('[1]2018_commission_structure-Start'!$A$21:$I$24,MATCH($E331,'[1]2018_commission_structure-Start'!$A$21:$A$24,0), MATCH(Q$1,'[1]2018_commission_structure-Start'!$A$21:$I$21,0)),0)</f>
        <v>0</v>
      </c>
      <c r="R331" s="26">
        <f>IF($H331&gt;K331,MIN($H331-K331,L331-K331)*INDEX('[1]2018_commission_structure-Start'!$A$21:$I$24,MATCH($E331,'[1]2018_commission_structure-Start'!$A$21:$A$24,0), MATCH(R$1,'[1]2018_commission_structure-Start'!$A$21:$I$21,0)),0)</f>
        <v>0</v>
      </c>
      <c r="S331" s="26">
        <f>IF(H331&gt;L331,(H331-L331)*INDEX('[1]2018_commission_structure-Start'!$A$21:$I$24,MATCH($E331,'[1]2018_commission_structure-Start'!$A$21:$A$24,0),MATCH(S$1,'[1]2018_commission_structure-Start'!$A$21:$I$21,0)),0)</f>
        <v>0</v>
      </c>
      <c r="T331" s="28">
        <f t="shared" si="56"/>
        <v>74551.349999999991</v>
      </c>
      <c r="U331" s="28">
        <f t="shared" si="57"/>
        <v>176084.34999999998</v>
      </c>
      <c r="V331" s="28">
        <f>MIN(H331,I331)*INDEX('[1]2018_commission_structure-Start'!$A$15:$J$18,MATCH($E331,'[1]2018_commission_structure-Start'!$A$15:$A$18,0),MATCH(V$1,'[1]2018_commission_structure-Start'!$A$15:$J$15,0))</f>
        <v>74551.349999999991</v>
      </c>
      <c r="W331" s="26">
        <f>IF($H331&gt;I331,MIN($H331-I331,J331-I331)*INDEX('[1]2018_commission_structure-Start'!$A$15:$J$18,MATCH($E331,'[1]2018_commission_structure-Start'!$A$15:$A$18,0),MATCH(W$1,'[1]2018_commission_structure-Start'!$A$15:$J$15,0)),0)</f>
        <v>0</v>
      </c>
      <c r="X331" s="26">
        <f>IF($H331&gt;J331,MIN($H331-J331,K331-J331)*INDEX('[1]2018_commission_structure-Start'!$A$15:$J$18,MATCH($E331,'[1]2018_commission_structure-Start'!$A$15:$A$18,0),MATCH(X$1,'[1]2018_commission_structure-Start'!$A$15:$J$15,0)),0)</f>
        <v>0</v>
      </c>
      <c r="Y331" s="26">
        <f>IF($H331&gt;K331,MIN($H331-K331,L331-K331)*INDEX('[1]2018_commission_structure-Start'!$A$15:$J$18,MATCH($E331,'[1]2018_commission_structure-Start'!$A$15:$A$18,0),MATCH(Y$1,'[1]2018_commission_structure-Start'!$A$15:$J$15,0)),0)</f>
        <v>0</v>
      </c>
      <c r="Z331" s="26">
        <f>IF(H331&gt;L331,(H331-L331)*INDEX('[1]2018_commission_structure-Start'!$A$21:$I$24,MATCH($E331,'[1]2018_commission_structure-Start'!$A$21:$A$24,0),MATCH(Z$1,'[1]2018_commission_structure-Start'!$A$21:$I$21,0)),0)</f>
        <v>0</v>
      </c>
      <c r="AA331" s="28">
        <f t="shared" si="58"/>
        <v>74551.349999999991</v>
      </c>
      <c r="AB331" s="28">
        <f t="shared" si="59"/>
        <v>176084.34999999998</v>
      </c>
    </row>
    <row r="332" spans="1:28" x14ac:dyDescent="0.2">
      <c r="A332" s="25" t="str">
        <f t="shared" si="50"/>
        <v>Celka Attoc</v>
      </c>
      <c r="B332" s="25">
        <v>2185059785</v>
      </c>
      <c r="C332" s="25" t="s">
        <v>656</v>
      </c>
      <c r="D332" s="25" t="s">
        <v>657</v>
      </c>
      <c r="E332" s="25" t="s">
        <v>10</v>
      </c>
      <c r="F332" s="25">
        <v>108166</v>
      </c>
      <c r="G332" s="25">
        <f>COUNTIF([1]deals_closed!D:D,B332)</f>
        <v>20</v>
      </c>
      <c r="H332" s="26">
        <f>SUMIF([1]deals_closed!D:D,B332,[1]deals_closed!C:C)</f>
        <v>700449</v>
      </c>
      <c r="I332" s="26">
        <f>VLOOKUP(E332,'[1]2018_commission_structure-Start'!$A$22:$I$24,9,FALSE)</f>
        <v>750000</v>
      </c>
      <c r="J332" s="26">
        <f t="shared" si="51"/>
        <v>937500</v>
      </c>
      <c r="K332" s="26">
        <f t="shared" si="52"/>
        <v>1125000</v>
      </c>
      <c r="L332" s="26">
        <f t="shared" si="53"/>
        <v>1500000</v>
      </c>
      <c r="M332" s="27">
        <f t="shared" si="54"/>
        <v>0.93393199999999998</v>
      </c>
      <c r="N332" s="25" t="str">
        <f t="shared" si="55"/>
        <v>0-100%</v>
      </c>
      <c r="O332" s="28">
        <f>MIN(H332,I332)*INDEX('[1]2018_commission_structure-Start'!$A$21:$I$24,MATCH($E332,'[1]2018_commission_structure-Start'!$A$21:$A$24,0),MATCH(O$1,'[1]2018_commission_structure-Start'!$A$21:$I$21,0))</f>
        <v>105067.34999999999</v>
      </c>
      <c r="P332" s="26">
        <f>IF(H332&gt;I332,MIN(H332-I332,J332-I332)*INDEX('[1]2018_commission_structure-Start'!$A$21:$I$24,MATCH($E332,'[1]2018_commission_structure-Start'!$A$21:$A$24,0), MATCH(P$1,'[1]2018_commission_structure-Start'!$A$21:$I$21,0)),0)</f>
        <v>0</v>
      </c>
      <c r="Q332" s="26">
        <f>IF($H332&gt;J332,MIN($H332-J332,K332-J332)*INDEX('[1]2018_commission_structure-Start'!$A$21:$I$24,MATCH($E332,'[1]2018_commission_structure-Start'!$A$21:$A$24,0), MATCH(Q$1,'[1]2018_commission_structure-Start'!$A$21:$I$21,0)),0)</f>
        <v>0</v>
      </c>
      <c r="R332" s="26">
        <f>IF($H332&gt;K332,MIN($H332-K332,L332-K332)*INDEX('[1]2018_commission_structure-Start'!$A$21:$I$24,MATCH($E332,'[1]2018_commission_structure-Start'!$A$21:$A$24,0), MATCH(R$1,'[1]2018_commission_structure-Start'!$A$21:$I$21,0)),0)</f>
        <v>0</v>
      </c>
      <c r="S332" s="26">
        <f>IF(H332&gt;L332,(H332-L332)*INDEX('[1]2018_commission_structure-Start'!$A$21:$I$24,MATCH($E332,'[1]2018_commission_structure-Start'!$A$21:$A$24,0),MATCH(S$1,'[1]2018_commission_structure-Start'!$A$21:$I$21,0)),0)</f>
        <v>0</v>
      </c>
      <c r="T332" s="28">
        <f t="shared" si="56"/>
        <v>105067.34999999999</v>
      </c>
      <c r="U332" s="28">
        <f t="shared" si="57"/>
        <v>213233.34999999998</v>
      </c>
      <c r="V332" s="28">
        <f>MIN(H332,I332)*INDEX('[1]2018_commission_structure-Start'!$A$15:$J$18,MATCH($E332,'[1]2018_commission_structure-Start'!$A$15:$A$18,0),MATCH(V$1,'[1]2018_commission_structure-Start'!$A$15:$J$15,0))</f>
        <v>105067.34999999999</v>
      </c>
      <c r="W332" s="26">
        <f>IF($H332&gt;I332,MIN($H332-I332,J332-I332)*INDEX('[1]2018_commission_structure-Start'!$A$15:$J$18,MATCH($E332,'[1]2018_commission_structure-Start'!$A$15:$A$18,0),MATCH(W$1,'[1]2018_commission_structure-Start'!$A$15:$J$15,0)),0)</f>
        <v>0</v>
      </c>
      <c r="X332" s="26">
        <f>IF($H332&gt;J332,MIN($H332-J332,K332-J332)*INDEX('[1]2018_commission_structure-Start'!$A$15:$J$18,MATCH($E332,'[1]2018_commission_structure-Start'!$A$15:$A$18,0),MATCH(X$1,'[1]2018_commission_structure-Start'!$A$15:$J$15,0)),0)</f>
        <v>0</v>
      </c>
      <c r="Y332" s="26">
        <f>IF($H332&gt;K332,MIN($H332-K332,L332-K332)*INDEX('[1]2018_commission_structure-Start'!$A$15:$J$18,MATCH($E332,'[1]2018_commission_structure-Start'!$A$15:$A$18,0),MATCH(Y$1,'[1]2018_commission_structure-Start'!$A$15:$J$15,0)),0)</f>
        <v>0</v>
      </c>
      <c r="Z332" s="26">
        <f>IF(H332&gt;L332,(H332-L332)*INDEX('[1]2018_commission_structure-Start'!$A$21:$I$24,MATCH($E332,'[1]2018_commission_structure-Start'!$A$21:$A$24,0),MATCH(Z$1,'[1]2018_commission_structure-Start'!$A$21:$I$21,0)),0)</f>
        <v>0</v>
      </c>
      <c r="AA332" s="28">
        <f t="shared" si="58"/>
        <v>105067.34999999999</v>
      </c>
      <c r="AB332" s="28">
        <f t="shared" si="59"/>
        <v>213233.34999999998</v>
      </c>
    </row>
    <row r="333" spans="1:28" x14ac:dyDescent="0.2">
      <c r="A333" s="25" t="str">
        <f t="shared" si="50"/>
        <v>Carmelle Utridge</v>
      </c>
      <c r="B333" s="25">
        <v>3904109642</v>
      </c>
      <c r="C333" s="25" t="s">
        <v>658</v>
      </c>
      <c r="D333" s="25" t="s">
        <v>659</v>
      </c>
      <c r="E333" s="25" t="s">
        <v>7</v>
      </c>
      <c r="F333" s="25">
        <v>49695</v>
      </c>
      <c r="G333" s="25">
        <f>COUNTIF([1]deals_closed!D:D,B333)</f>
        <v>16</v>
      </c>
      <c r="H333" s="26">
        <f>SUMIF([1]deals_closed!D:D,B333,[1]deals_closed!C:C)</f>
        <v>580253</v>
      </c>
      <c r="I333" s="26">
        <f>VLOOKUP(E333,'[1]2018_commission_structure-Start'!$A$22:$I$24,9,FALSE)</f>
        <v>500000</v>
      </c>
      <c r="J333" s="26">
        <f t="shared" si="51"/>
        <v>625000</v>
      </c>
      <c r="K333" s="26">
        <f t="shared" si="52"/>
        <v>750000</v>
      </c>
      <c r="L333" s="26">
        <f t="shared" si="53"/>
        <v>1000000</v>
      </c>
      <c r="M333" s="27">
        <f t="shared" si="54"/>
        <v>1.160506</v>
      </c>
      <c r="N333" s="25" t="str">
        <f t="shared" si="55"/>
        <v>100-125%</v>
      </c>
      <c r="O333" s="28">
        <f>MIN(H333,I333)*INDEX('[1]2018_commission_structure-Start'!$A$21:$I$24,MATCH($E333,'[1]2018_commission_structure-Start'!$A$21:$A$24,0),MATCH(O$1,'[1]2018_commission_structure-Start'!$A$21:$I$21,0))</f>
        <v>50000</v>
      </c>
      <c r="P333" s="26">
        <f>IF(H333&gt;I333,MIN(H333-I333,J333-I333)*INDEX('[1]2018_commission_structure-Start'!$A$21:$I$24,MATCH($E333,'[1]2018_commission_structure-Start'!$A$21:$A$24,0), MATCH(P$1,'[1]2018_commission_structure-Start'!$A$21:$I$21,0)),0)</f>
        <v>12037.949999999999</v>
      </c>
      <c r="Q333" s="26">
        <f>IF($H333&gt;J333,MIN($H333-J333,K333-J333)*INDEX('[1]2018_commission_structure-Start'!$A$21:$I$24,MATCH($E333,'[1]2018_commission_structure-Start'!$A$21:$A$24,0), MATCH(Q$1,'[1]2018_commission_structure-Start'!$A$21:$I$21,0)),0)</f>
        <v>0</v>
      </c>
      <c r="R333" s="26">
        <f>IF($H333&gt;K333,MIN($H333-K333,L333-K333)*INDEX('[1]2018_commission_structure-Start'!$A$21:$I$24,MATCH($E333,'[1]2018_commission_structure-Start'!$A$21:$A$24,0), MATCH(R$1,'[1]2018_commission_structure-Start'!$A$21:$I$21,0)),0)</f>
        <v>0</v>
      </c>
      <c r="S333" s="26">
        <f>IF(H333&gt;L333,(H333-L333)*INDEX('[1]2018_commission_structure-Start'!$A$21:$I$24,MATCH($E333,'[1]2018_commission_structure-Start'!$A$21:$A$24,0),MATCH(S$1,'[1]2018_commission_structure-Start'!$A$21:$I$21,0)),0)</f>
        <v>0</v>
      </c>
      <c r="T333" s="28">
        <f t="shared" si="56"/>
        <v>62037.95</v>
      </c>
      <c r="U333" s="28">
        <f t="shared" si="57"/>
        <v>111732.95</v>
      </c>
      <c r="V333" s="28">
        <f>MIN(H333,I333)*INDEX('[1]2018_commission_structure-Start'!$A$15:$J$18,MATCH($E333,'[1]2018_commission_structure-Start'!$A$15:$A$18,0),MATCH(V$1,'[1]2018_commission_structure-Start'!$A$15:$J$15,0))</f>
        <v>60000</v>
      </c>
      <c r="W333" s="26">
        <f>IF($H333&gt;I333,MIN($H333-I333,J333-I333)*INDEX('[1]2018_commission_structure-Start'!$A$15:$J$18,MATCH($E333,'[1]2018_commission_structure-Start'!$A$15:$A$18,0),MATCH(W$1,'[1]2018_commission_structure-Start'!$A$15:$J$15,0)),0)</f>
        <v>13643.01</v>
      </c>
      <c r="X333" s="26">
        <f>IF($H333&gt;J333,MIN($H333-J333,K333-J333)*INDEX('[1]2018_commission_structure-Start'!$A$15:$J$18,MATCH($E333,'[1]2018_commission_structure-Start'!$A$15:$A$18,0),MATCH(X$1,'[1]2018_commission_structure-Start'!$A$15:$J$15,0)),0)</f>
        <v>0</v>
      </c>
      <c r="Y333" s="26">
        <f>IF($H333&gt;K333,MIN($H333-K333,L333-K333)*INDEX('[1]2018_commission_structure-Start'!$A$15:$J$18,MATCH($E333,'[1]2018_commission_structure-Start'!$A$15:$A$18,0),MATCH(Y$1,'[1]2018_commission_structure-Start'!$A$15:$J$15,0)),0)</f>
        <v>0</v>
      </c>
      <c r="Z333" s="26">
        <f>IF(H333&gt;L333,(H333-L333)*INDEX('[1]2018_commission_structure-Start'!$A$21:$I$24,MATCH($E333,'[1]2018_commission_structure-Start'!$A$21:$A$24,0),MATCH(Z$1,'[1]2018_commission_structure-Start'!$A$21:$I$21,0)),0)</f>
        <v>0</v>
      </c>
      <c r="AA333" s="28">
        <f t="shared" si="58"/>
        <v>73643.009999999995</v>
      </c>
      <c r="AB333" s="28">
        <f t="shared" si="59"/>
        <v>123338.01</v>
      </c>
    </row>
    <row r="334" spans="1:28" x14ac:dyDescent="0.2">
      <c r="A334" s="25" t="str">
        <f t="shared" si="50"/>
        <v>Ferrel Gainforth</v>
      </c>
      <c r="B334" s="25">
        <v>8239612253</v>
      </c>
      <c r="C334" s="25" t="s">
        <v>660</v>
      </c>
      <c r="D334" s="25" t="s">
        <v>661</v>
      </c>
      <c r="E334" s="25" t="s">
        <v>10</v>
      </c>
      <c r="F334" s="25">
        <v>81730</v>
      </c>
      <c r="G334" s="25">
        <f>COUNTIF([1]deals_closed!D:D,B334)</f>
        <v>14</v>
      </c>
      <c r="H334" s="26">
        <f>SUMIF([1]deals_closed!D:D,B334,[1]deals_closed!C:C)</f>
        <v>539738</v>
      </c>
      <c r="I334" s="26">
        <f>VLOOKUP(E334,'[1]2018_commission_structure-Start'!$A$22:$I$24,9,FALSE)</f>
        <v>750000</v>
      </c>
      <c r="J334" s="26">
        <f t="shared" si="51"/>
        <v>937500</v>
      </c>
      <c r="K334" s="26">
        <f t="shared" si="52"/>
        <v>1125000</v>
      </c>
      <c r="L334" s="26">
        <f t="shared" si="53"/>
        <v>1500000</v>
      </c>
      <c r="M334" s="27">
        <f t="shared" si="54"/>
        <v>0.71965066666666666</v>
      </c>
      <c r="N334" s="25" t="str">
        <f t="shared" si="55"/>
        <v>0-100%</v>
      </c>
      <c r="O334" s="28">
        <f>MIN(H334,I334)*INDEX('[1]2018_commission_structure-Start'!$A$21:$I$24,MATCH($E334,'[1]2018_commission_structure-Start'!$A$21:$A$24,0),MATCH(O$1,'[1]2018_commission_structure-Start'!$A$21:$I$21,0))</f>
        <v>80960.7</v>
      </c>
      <c r="P334" s="26">
        <f>IF(H334&gt;I334,MIN(H334-I334,J334-I334)*INDEX('[1]2018_commission_structure-Start'!$A$21:$I$24,MATCH($E334,'[1]2018_commission_structure-Start'!$A$21:$A$24,0), MATCH(P$1,'[1]2018_commission_structure-Start'!$A$21:$I$21,0)),0)</f>
        <v>0</v>
      </c>
      <c r="Q334" s="26">
        <f>IF($H334&gt;J334,MIN($H334-J334,K334-J334)*INDEX('[1]2018_commission_structure-Start'!$A$21:$I$24,MATCH($E334,'[1]2018_commission_structure-Start'!$A$21:$A$24,0), MATCH(Q$1,'[1]2018_commission_structure-Start'!$A$21:$I$21,0)),0)</f>
        <v>0</v>
      </c>
      <c r="R334" s="26">
        <f>IF($H334&gt;K334,MIN($H334-K334,L334-K334)*INDEX('[1]2018_commission_structure-Start'!$A$21:$I$24,MATCH($E334,'[1]2018_commission_structure-Start'!$A$21:$A$24,0), MATCH(R$1,'[1]2018_commission_structure-Start'!$A$21:$I$21,0)),0)</f>
        <v>0</v>
      </c>
      <c r="S334" s="26">
        <f>IF(H334&gt;L334,(H334-L334)*INDEX('[1]2018_commission_structure-Start'!$A$21:$I$24,MATCH($E334,'[1]2018_commission_structure-Start'!$A$21:$A$24,0),MATCH(S$1,'[1]2018_commission_structure-Start'!$A$21:$I$21,0)),0)</f>
        <v>0</v>
      </c>
      <c r="T334" s="28">
        <f t="shared" si="56"/>
        <v>80960.7</v>
      </c>
      <c r="U334" s="28">
        <f t="shared" si="57"/>
        <v>162690.70000000001</v>
      </c>
      <c r="V334" s="28">
        <f>MIN(H334,I334)*INDEX('[1]2018_commission_structure-Start'!$A$15:$J$18,MATCH($E334,'[1]2018_commission_structure-Start'!$A$15:$A$18,0),MATCH(V$1,'[1]2018_commission_structure-Start'!$A$15:$J$15,0))</f>
        <v>80960.7</v>
      </c>
      <c r="W334" s="26">
        <f>IF($H334&gt;I334,MIN($H334-I334,J334-I334)*INDEX('[1]2018_commission_structure-Start'!$A$15:$J$18,MATCH($E334,'[1]2018_commission_structure-Start'!$A$15:$A$18,0),MATCH(W$1,'[1]2018_commission_structure-Start'!$A$15:$J$15,0)),0)</f>
        <v>0</v>
      </c>
      <c r="X334" s="26">
        <f>IF($H334&gt;J334,MIN($H334-J334,K334-J334)*INDEX('[1]2018_commission_structure-Start'!$A$15:$J$18,MATCH($E334,'[1]2018_commission_structure-Start'!$A$15:$A$18,0),MATCH(X$1,'[1]2018_commission_structure-Start'!$A$15:$J$15,0)),0)</f>
        <v>0</v>
      </c>
      <c r="Y334" s="26">
        <f>IF($H334&gt;K334,MIN($H334-K334,L334-K334)*INDEX('[1]2018_commission_structure-Start'!$A$15:$J$18,MATCH($E334,'[1]2018_commission_structure-Start'!$A$15:$A$18,0),MATCH(Y$1,'[1]2018_commission_structure-Start'!$A$15:$J$15,0)),0)</f>
        <v>0</v>
      </c>
      <c r="Z334" s="26">
        <f>IF(H334&gt;L334,(H334-L334)*INDEX('[1]2018_commission_structure-Start'!$A$21:$I$24,MATCH($E334,'[1]2018_commission_structure-Start'!$A$21:$A$24,0),MATCH(Z$1,'[1]2018_commission_structure-Start'!$A$21:$I$21,0)),0)</f>
        <v>0</v>
      </c>
      <c r="AA334" s="28">
        <f t="shared" si="58"/>
        <v>80960.7</v>
      </c>
      <c r="AB334" s="28">
        <f t="shared" si="59"/>
        <v>162690.70000000001</v>
      </c>
    </row>
    <row r="335" spans="1:28" x14ac:dyDescent="0.2">
      <c r="A335" s="25" t="str">
        <f t="shared" si="50"/>
        <v>Tamqrah Flowerden</v>
      </c>
      <c r="B335" s="25">
        <v>5422052862</v>
      </c>
      <c r="C335" s="25" t="s">
        <v>662</v>
      </c>
      <c r="D335" s="25" t="s">
        <v>663</v>
      </c>
      <c r="E335" s="25" t="s">
        <v>29</v>
      </c>
      <c r="F335" s="25">
        <v>63500</v>
      </c>
      <c r="G335" s="25">
        <f>COUNTIF([1]deals_closed!D:D,B335)</f>
        <v>19</v>
      </c>
      <c r="H335" s="26">
        <f>SUMIF([1]deals_closed!D:D,B335,[1]deals_closed!C:C)</f>
        <v>613625</v>
      </c>
      <c r="I335" s="26">
        <f>VLOOKUP(E335,'[1]2018_commission_structure-Start'!$A$22:$I$24,9,FALSE)</f>
        <v>600000</v>
      </c>
      <c r="J335" s="26">
        <f t="shared" si="51"/>
        <v>750000</v>
      </c>
      <c r="K335" s="26">
        <f t="shared" si="52"/>
        <v>900000</v>
      </c>
      <c r="L335" s="26">
        <f t="shared" si="53"/>
        <v>1200000</v>
      </c>
      <c r="M335" s="27">
        <f t="shared" si="54"/>
        <v>1.0227083333333333</v>
      </c>
      <c r="N335" s="25" t="str">
        <f t="shared" si="55"/>
        <v>100-125%</v>
      </c>
      <c r="O335" s="28">
        <f>MIN(H335,I335)*INDEX('[1]2018_commission_structure-Start'!$A$21:$I$24,MATCH($E335,'[1]2018_commission_structure-Start'!$A$21:$A$24,0),MATCH(O$1,'[1]2018_commission_structure-Start'!$A$21:$I$21,0))</f>
        <v>78000</v>
      </c>
      <c r="P335" s="26">
        <f>IF(H335&gt;I335,MIN(H335-I335,J335-I335)*INDEX('[1]2018_commission_structure-Start'!$A$21:$I$24,MATCH($E335,'[1]2018_commission_structure-Start'!$A$21:$A$24,0), MATCH(P$1,'[1]2018_commission_structure-Start'!$A$21:$I$21,0)),0)</f>
        <v>2316.25</v>
      </c>
      <c r="Q335" s="26">
        <f>IF($H335&gt;J335,MIN($H335-J335,K335-J335)*INDEX('[1]2018_commission_structure-Start'!$A$21:$I$24,MATCH($E335,'[1]2018_commission_structure-Start'!$A$21:$A$24,0), MATCH(Q$1,'[1]2018_commission_structure-Start'!$A$21:$I$21,0)),0)</f>
        <v>0</v>
      </c>
      <c r="R335" s="26">
        <f>IF($H335&gt;K335,MIN($H335-K335,L335-K335)*INDEX('[1]2018_commission_structure-Start'!$A$21:$I$24,MATCH($E335,'[1]2018_commission_structure-Start'!$A$21:$A$24,0), MATCH(R$1,'[1]2018_commission_structure-Start'!$A$21:$I$21,0)),0)</f>
        <v>0</v>
      </c>
      <c r="S335" s="26">
        <f>IF(H335&gt;L335,(H335-L335)*INDEX('[1]2018_commission_structure-Start'!$A$21:$I$24,MATCH($E335,'[1]2018_commission_structure-Start'!$A$21:$A$24,0),MATCH(S$1,'[1]2018_commission_structure-Start'!$A$21:$I$21,0)),0)</f>
        <v>0</v>
      </c>
      <c r="T335" s="28">
        <f t="shared" si="56"/>
        <v>80316.25</v>
      </c>
      <c r="U335" s="28">
        <f t="shared" si="57"/>
        <v>143816.25</v>
      </c>
      <c r="V335" s="28">
        <f>MIN(H335,I335)*INDEX('[1]2018_commission_structure-Start'!$A$15:$J$18,MATCH($E335,'[1]2018_commission_structure-Start'!$A$15:$A$18,0),MATCH(V$1,'[1]2018_commission_structure-Start'!$A$15:$J$15,0))</f>
        <v>90000</v>
      </c>
      <c r="W335" s="26">
        <f>IF($H335&gt;I335,MIN($H335-I335,J335-I335)*INDEX('[1]2018_commission_structure-Start'!$A$15:$J$18,MATCH($E335,'[1]2018_commission_structure-Start'!$A$15:$A$18,0),MATCH(W$1,'[1]2018_commission_structure-Start'!$A$15:$J$15,0)),0)</f>
        <v>2452.5</v>
      </c>
      <c r="X335" s="26">
        <f>IF($H335&gt;J335,MIN($H335-J335,K335-J335)*INDEX('[1]2018_commission_structure-Start'!$A$15:$J$18,MATCH($E335,'[1]2018_commission_structure-Start'!$A$15:$A$18,0),MATCH(X$1,'[1]2018_commission_structure-Start'!$A$15:$J$15,0)),0)</f>
        <v>0</v>
      </c>
      <c r="Y335" s="26">
        <f>IF($H335&gt;K335,MIN($H335-K335,L335-K335)*INDEX('[1]2018_commission_structure-Start'!$A$15:$J$18,MATCH($E335,'[1]2018_commission_structure-Start'!$A$15:$A$18,0),MATCH(Y$1,'[1]2018_commission_structure-Start'!$A$15:$J$15,0)),0)</f>
        <v>0</v>
      </c>
      <c r="Z335" s="26">
        <f>IF(H335&gt;L335,(H335-L335)*INDEX('[1]2018_commission_structure-Start'!$A$21:$I$24,MATCH($E335,'[1]2018_commission_structure-Start'!$A$21:$A$24,0),MATCH(Z$1,'[1]2018_commission_structure-Start'!$A$21:$I$21,0)),0)</f>
        <v>0</v>
      </c>
      <c r="AA335" s="28">
        <f t="shared" si="58"/>
        <v>92452.5</v>
      </c>
      <c r="AB335" s="28">
        <f t="shared" si="59"/>
        <v>155952.5</v>
      </c>
    </row>
    <row r="336" spans="1:28" x14ac:dyDescent="0.2">
      <c r="A336" s="25" t="str">
        <f t="shared" si="50"/>
        <v>Nanine Pummell</v>
      </c>
      <c r="B336" s="25">
        <v>8017115954</v>
      </c>
      <c r="C336" s="25" t="s">
        <v>664</v>
      </c>
      <c r="D336" s="25" t="s">
        <v>665</v>
      </c>
      <c r="E336" s="25" t="s">
        <v>29</v>
      </c>
      <c r="F336" s="25">
        <v>53058</v>
      </c>
      <c r="G336" s="25">
        <f>COUNTIF([1]deals_closed!D:D,B336)</f>
        <v>21</v>
      </c>
      <c r="H336" s="26">
        <f>SUMIF([1]deals_closed!D:D,B336,[1]deals_closed!C:C)</f>
        <v>853386</v>
      </c>
      <c r="I336" s="26">
        <f>VLOOKUP(E336,'[1]2018_commission_structure-Start'!$A$22:$I$24,9,FALSE)</f>
        <v>600000</v>
      </c>
      <c r="J336" s="26">
        <f t="shared" si="51"/>
        <v>750000</v>
      </c>
      <c r="K336" s="26">
        <f t="shared" si="52"/>
        <v>900000</v>
      </c>
      <c r="L336" s="26">
        <f t="shared" si="53"/>
        <v>1200000</v>
      </c>
      <c r="M336" s="27">
        <f t="shared" si="54"/>
        <v>1.42231</v>
      </c>
      <c r="N336" s="25" t="str">
        <f t="shared" si="55"/>
        <v>125-150%</v>
      </c>
      <c r="O336" s="28">
        <f>MIN(H336,I336)*INDEX('[1]2018_commission_structure-Start'!$A$21:$I$24,MATCH($E336,'[1]2018_commission_structure-Start'!$A$21:$A$24,0),MATCH(O$1,'[1]2018_commission_structure-Start'!$A$21:$I$21,0))</f>
        <v>78000</v>
      </c>
      <c r="P336" s="26">
        <f>IF(H336&gt;I336,MIN(H336-I336,J336-I336)*INDEX('[1]2018_commission_structure-Start'!$A$21:$I$24,MATCH($E336,'[1]2018_commission_structure-Start'!$A$21:$A$24,0), MATCH(P$1,'[1]2018_commission_structure-Start'!$A$21:$I$21,0)),0)</f>
        <v>25500.000000000004</v>
      </c>
      <c r="Q336" s="26">
        <f>IF($H336&gt;J336,MIN($H336-J336,K336-J336)*INDEX('[1]2018_commission_structure-Start'!$A$21:$I$24,MATCH($E336,'[1]2018_commission_structure-Start'!$A$21:$A$24,0), MATCH(Q$1,'[1]2018_commission_structure-Start'!$A$21:$I$21,0)),0)</f>
        <v>21711.059999999998</v>
      </c>
      <c r="R336" s="26">
        <f>IF($H336&gt;K336,MIN($H336-K336,L336-K336)*INDEX('[1]2018_commission_structure-Start'!$A$21:$I$24,MATCH($E336,'[1]2018_commission_structure-Start'!$A$21:$A$24,0), MATCH(R$1,'[1]2018_commission_structure-Start'!$A$21:$I$21,0)),0)</f>
        <v>0</v>
      </c>
      <c r="S336" s="26">
        <f>IF(H336&gt;L336,(H336-L336)*INDEX('[1]2018_commission_structure-Start'!$A$21:$I$24,MATCH($E336,'[1]2018_commission_structure-Start'!$A$21:$A$24,0),MATCH(S$1,'[1]2018_commission_structure-Start'!$A$21:$I$21,0)),0)</f>
        <v>0</v>
      </c>
      <c r="T336" s="28">
        <f t="shared" si="56"/>
        <v>125211.06</v>
      </c>
      <c r="U336" s="28">
        <f t="shared" si="57"/>
        <v>178269.06</v>
      </c>
      <c r="V336" s="28">
        <f>MIN(H336,I336)*INDEX('[1]2018_commission_structure-Start'!$A$15:$J$18,MATCH($E336,'[1]2018_commission_structure-Start'!$A$15:$A$18,0),MATCH(V$1,'[1]2018_commission_structure-Start'!$A$15:$J$15,0))</f>
        <v>90000</v>
      </c>
      <c r="W336" s="26">
        <f>IF($H336&gt;I336,MIN($H336-I336,J336-I336)*INDEX('[1]2018_commission_structure-Start'!$A$15:$J$18,MATCH($E336,'[1]2018_commission_structure-Start'!$A$15:$A$18,0),MATCH(W$1,'[1]2018_commission_structure-Start'!$A$15:$J$15,0)),0)</f>
        <v>27000</v>
      </c>
      <c r="X336" s="26">
        <f>IF($H336&gt;J336,MIN($H336-J336,K336-J336)*INDEX('[1]2018_commission_structure-Start'!$A$15:$J$18,MATCH($E336,'[1]2018_commission_structure-Start'!$A$15:$A$18,0),MATCH(X$1,'[1]2018_commission_structure-Start'!$A$15:$J$15,0)),0)</f>
        <v>25846.5</v>
      </c>
      <c r="Y336" s="26">
        <f>IF($H336&gt;K336,MIN($H336-K336,L336-K336)*INDEX('[1]2018_commission_structure-Start'!$A$15:$J$18,MATCH($E336,'[1]2018_commission_structure-Start'!$A$15:$A$18,0),MATCH(Y$1,'[1]2018_commission_structure-Start'!$A$15:$J$15,0)),0)</f>
        <v>0</v>
      </c>
      <c r="Z336" s="26">
        <f>IF(H336&gt;L336,(H336-L336)*INDEX('[1]2018_commission_structure-Start'!$A$21:$I$24,MATCH($E336,'[1]2018_commission_structure-Start'!$A$21:$A$24,0),MATCH(Z$1,'[1]2018_commission_structure-Start'!$A$21:$I$21,0)),0)</f>
        <v>0</v>
      </c>
      <c r="AA336" s="28">
        <f t="shared" si="58"/>
        <v>142846.5</v>
      </c>
      <c r="AB336" s="28">
        <f t="shared" si="59"/>
        <v>195904.5</v>
      </c>
    </row>
    <row r="337" spans="1:28" x14ac:dyDescent="0.2">
      <c r="A337" s="25" t="str">
        <f t="shared" si="50"/>
        <v>Shaylynn Southern</v>
      </c>
      <c r="B337" s="25">
        <v>9939542542</v>
      </c>
      <c r="C337" s="25" t="s">
        <v>666</v>
      </c>
      <c r="D337" s="25" t="s">
        <v>667</v>
      </c>
      <c r="E337" s="25" t="s">
        <v>10</v>
      </c>
      <c r="F337" s="25">
        <v>85588</v>
      </c>
      <c r="G337" s="25">
        <f>COUNTIF([1]deals_closed!D:D,B337)</f>
        <v>31</v>
      </c>
      <c r="H337" s="26">
        <f>SUMIF([1]deals_closed!D:D,B337,[1]deals_closed!C:C)</f>
        <v>1280079</v>
      </c>
      <c r="I337" s="26">
        <f>VLOOKUP(E337,'[1]2018_commission_structure-Start'!$A$22:$I$24,9,FALSE)</f>
        <v>750000</v>
      </c>
      <c r="J337" s="26">
        <f t="shared" si="51"/>
        <v>937500</v>
      </c>
      <c r="K337" s="26">
        <f t="shared" si="52"/>
        <v>1125000</v>
      </c>
      <c r="L337" s="26">
        <f t="shared" si="53"/>
        <v>1500000</v>
      </c>
      <c r="M337" s="27">
        <f t="shared" si="54"/>
        <v>1.706772</v>
      </c>
      <c r="N337" s="25" t="str">
        <f t="shared" si="55"/>
        <v>150-200%</v>
      </c>
      <c r="O337" s="28">
        <f>MIN(H337,I337)*INDEX('[1]2018_commission_structure-Start'!$A$21:$I$24,MATCH($E337,'[1]2018_commission_structure-Start'!$A$21:$A$24,0),MATCH(O$1,'[1]2018_commission_structure-Start'!$A$21:$I$21,0))</f>
        <v>112500</v>
      </c>
      <c r="P337" s="26">
        <f>IF(H337&gt;I337,MIN(H337-I337,J337-I337)*INDEX('[1]2018_commission_structure-Start'!$A$21:$I$24,MATCH($E337,'[1]2018_commission_structure-Start'!$A$21:$A$24,0), MATCH(P$1,'[1]2018_commission_structure-Start'!$A$21:$I$21,0)),0)</f>
        <v>35625</v>
      </c>
      <c r="Q337" s="26">
        <f>IF($H337&gt;J337,MIN($H337-J337,K337-J337)*INDEX('[1]2018_commission_structure-Start'!$A$21:$I$24,MATCH($E337,'[1]2018_commission_structure-Start'!$A$21:$A$24,0), MATCH(Q$1,'[1]2018_commission_structure-Start'!$A$21:$I$21,0)),0)</f>
        <v>43125</v>
      </c>
      <c r="R337" s="26">
        <f>IF($H337&gt;K337,MIN($H337-K337,L337-K337)*INDEX('[1]2018_commission_structure-Start'!$A$21:$I$24,MATCH($E337,'[1]2018_commission_structure-Start'!$A$21:$A$24,0), MATCH(R$1,'[1]2018_commission_structure-Start'!$A$21:$I$21,0)),0)</f>
        <v>46523.7</v>
      </c>
      <c r="S337" s="26">
        <f>IF(H337&gt;L337,(H337-L337)*INDEX('[1]2018_commission_structure-Start'!$A$21:$I$24,MATCH($E337,'[1]2018_commission_structure-Start'!$A$21:$A$24,0),MATCH(S$1,'[1]2018_commission_structure-Start'!$A$21:$I$21,0)),0)</f>
        <v>0</v>
      </c>
      <c r="T337" s="28">
        <f t="shared" si="56"/>
        <v>237773.7</v>
      </c>
      <c r="U337" s="28">
        <f t="shared" si="57"/>
        <v>323361.7</v>
      </c>
      <c r="V337" s="28">
        <f>MIN(H337,I337)*INDEX('[1]2018_commission_structure-Start'!$A$15:$J$18,MATCH($E337,'[1]2018_commission_structure-Start'!$A$15:$A$18,0),MATCH(V$1,'[1]2018_commission_structure-Start'!$A$15:$J$15,0))</f>
        <v>112500</v>
      </c>
      <c r="W337" s="26">
        <f>IF($H337&gt;I337,MIN($H337-I337,J337-I337)*INDEX('[1]2018_commission_structure-Start'!$A$15:$J$18,MATCH($E337,'[1]2018_commission_structure-Start'!$A$15:$A$18,0),MATCH(W$1,'[1]2018_commission_structure-Start'!$A$15:$J$15,0)),0)</f>
        <v>41250</v>
      </c>
      <c r="X337" s="26">
        <f>IF($H337&gt;J337,MIN($H337-J337,K337-J337)*INDEX('[1]2018_commission_structure-Start'!$A$15:$J$18,MATCH($E337,'[1]2018_commission_structure-Start'!$A$15:$A$18,0),MATCH(X$1,'[1]2018_commission_structure-Start'!$A$15:$J$15,0)),0)</f>
        <v>46875</v>
      </c>
      <c r="Y337" s="26">
        <f>IF($H337&gt;K337,MIN($H337-K337,L337-K337)*INDEX('[1]2018_commission_structure-Start'!$A$15:$J$18,MATCH($E337,'[1]2018_commission_structure-Start'!$A$15:$A$18,0),MATCH(Y$1,'[1]2018_commission_structure-Start'!$A$15:$J$15,0)),0)</f>
        <v>51176.07</v>
      </c>
      <c r="Z337" s="26">
        <f>IF(H337&gt;L337,(H337-L337)*INDEX('[1]2018_commission_structure-Start'!$A$21:$I$24,MATCH($E337,'[1]2018_commission_structure-Start'!$A$21:$A$24,0),MATCH(Z$1,'[1]2018_commission_structure-Start'!$A$21:$I$21,0)),0)</f>
        <v>0</v>
      </c>
      <c r="AA337" s="28">
        <f t="shared" si="58"/>
        <v>251801.07</v>
      </c>
      <c r="AB337" s="28">
        <f t="shared" si="59"/>
        <v>337389.07</v>
      </c>
    </row>
    <row r="338" spans="1:28" x14ac:dyDescent="0.2">
      <c r="A338" s="25" t="str">
        <f t="shared" si="50"/>
        <v>Logan Jansky</v>
      </c>
      <c r="B338" s="25">
        <v>4194897803</v>
      </c>
      <c r="C338" s="25" t="s">
        <v>668</v>
      </c>
      <c r="D338" s="25" t="s">
        <v>669</v>
      </c>
      <c r="E338" s="25" t="s">
        <v>29</v>
      </c>
      <c r="F338" s="25">
        <v>73193</v>
      </c>
      <c r="G338" s="25">
        <f>COUNTIF([1]deals_closed!D:D,B338)</f>
        <v>17</v>
      </c>
      <c r="H338" s="26">
        <f>SUMIF([1]deals_closed!D:D,B338,[1]deals_closed!C:C)</f>
        <v>520405</v>
      </c>
      <c r="I338" s="26">
        <f>VLOOKUP(E338,'[1]2018_commission_structure-Start'!$A$22:$I$24,9,FALSE)</f>
        <v>600000</v>
      </c>
      <c r="J338" s="26">
        <f t="shared" si="51"/>
        <v>750000</v>
      </c>
      <c r="K338" s="26">
        <f t="shared" si="52"/>
        <v>900000</v>
      </c>
      <c r="L338" s="26">
        <f t="shared" si="53"/>
        <v>1200000</v>
      </c>
      <c r="M338" s="27">
        <f t="shared" si="54"/>
        <v>0.86734166666666668</v>
      </c>
      <c r="N338" s="25" t="str">
        <f t="shared" si="55"/>
        <v>0-100%</v>
      </c>
      <c r="O338" s="28">
        <f>MIN(H338,I338)*INDEX('[1]2018_commission_structure-Start'!$A$21:$I$24,MATCH($E338,'[1]2018_commission_structure-Start'!$A$21:$A$24,0),MATCH(O$1,'[1]2018_commission_structure-Start'!$A$21:$I$21,0))</f>
        <v>67652.650000000009</v>
      </c>
      <c r="P338" s="26">
        <f>IF(H338&gt;I338,MIN(H338-I338,J338-I338)*INDEX('[1]2018_commission_structure-Start'!$A$21:$I$24,MATCH($E338,'[1]2018_commission_structure-Start'!$A$21:$A$24,0), MATCH(P$1,'[1]2018_commission_structure-Start'!$A$21:$I$21,0)),0)</f>
        <v>0</v>
      </c>
      <c r="Q338" s="26">
        <f>IF($H338&gt;J338,MIN($H338-J338,K338-J338)*INDEX('[1]2018_commission_structure-Start'!$A$21:$I$24,MATCH($E338,'[1]2018_commission_structure-Start'!$A$21:$A$24,0), MATCH(Q$1,'[1]2018_commission_structure-Start'!$A$21:$I$21,0)),0)</f>
        <v>0</v>
      </c>
      <c r="R338" s="26">
        <f>IF($H338&gt;K338,MIN($H338-K338,L338-K338)*INDEX('[1]2018_commission_structure-Start'!$A$21:$I$24,MATCH($E338,'[1]2018_commission_structure-Start'!$A$21:$A$24,0), MATCH(R$1,'[1]2018_commission_structure-Start'!$A$21:$I$21,0)),0)</f>
        <v>0</v>
      </c>
      <c r="S338" s="26">
        <f>IF(H338&gt;L338,(H338-L338)*INDEX('[1]2018_commission_structure-Start'!$A$21:$I$24,MATCH($E338,'[1]2018_commission_structure-Start'!$A$21:$A$24,0),MATCH(S$1,'[1]2018_commission_structure-Start'!$A$21:$I$21,0)),0)</f>
        <v>0</v>
      </c>
      <c r="T338" s="28">
        <f t="shared" si="56"/>
        <v>67652.650000000009</v>
      </c>
      <c r="U338" s="28">
        <f t="shared" si="57"/>
        <v>140845.65000000002</v>
      </c>
      <c r="V338" s="28">
        <f>MIN(H338,I338)*INDEX('[1]2018_commission_structure-Start'!$A$15:$J$18,MATCH($E338,'[1]2018_commission_structure-Start'!$A$15:$A$18,0),MATCH(V$1,'[1]2018_commission_structure-Start'!$A$15:$J$15,0))</f>
        <v>78060.75</v>
      </c>
      <c r="W338" s="26">
        <f>IF($H338&gt;I338,MIN($H338-I338,J338-I338)*INDEX('[1]2018_commission_structure-Start'!$A$15:$J$18,MATCH($E338,'[1]2018_commission_structure-Start'!$A$15:$A$18,0),MATCH(W$1,'[1]2018_commission_structure-Start'!$A$15:$J$15,0)),0)</f>
        <v>0</v>
      </c>
      <c r="X338" s="26">
        <f>IF($H338&gt;J338,MIN($H338-J338,K338-J338)*INDEX('[1]2018_commission_structure-Start'!$A$15:$J$18,MATCH($E338,'[1]2018_commission_structure-Start'!$A$15:$A$18,0),MATCH(X$1,'[1]2018_commission_structure-Start'!$A$15:$J$15,0)),0)</f>
        <v>0</v>
      </c>
      <c r="Y338" s="26">
        <f>IF($H338&gt;K338,MIN($H338-K338,L338-K338)*INDEX('[1]2018_commission_structure-Start'!$A$15:$J$18,MATCH($E338,'[1]2018_commission_structure-Start'!$A$15:$A$18,0),MATCH(Y$1,'[1]2018_commission_structure-Start'!$A$15:$J$15,0)),0)</f>
        <v>0</v>
      </c>
      <c r="Z338" s="26">
        <f>IF(H338&gt;L338,(H338-L338)*INDEX('[1]2018_commission_structure-Start'!$A$21:$I$24,MATCH($E338,'[1]2018_commission_structure-Start'!$A$21:$A$24,0),MATCH(Z$1,'[1]2018_commission_structure-Start'!$A$21:$I$21,0)),0)</f>
        <v>0</v>
      </c>
      <c r="AA338" s="28">
        <f t="shared" si="58"/>
        <v>78060.75</v>
      </c>
      <c r="AB338" s="28">
        <f t="shared" si="59"/>
        <v>151253.75</v>
      </c>
    </row>
    <row r="339" spans="1:28" x14ac:dyDescent="0.2">
      <c r="A339" s="25" t="str">
        <f t="shared" si="50"/>
        <v>Jermayne Duffie</v>
      </c>
      <c r="B339" s="25">
        <v>9052475601</v>
      </c>
      <c r="C339" s="25" t="s">
        <v>670</v>
      </c>
      <c r="D339" s="25" t="s">
        <v>671</v>
      </c>
      <c r="E339" s="25" t="s">
        <v>10</v>
      </c>
      <c r="F339" s="25">
        <v>77596</v>
      </c>
      <c r="G339" s="25">
        <f>COUNTIF([1]deals_closed!D:D,B339)</f>
        <v>15</v>
      </c>
      <c r="H339" s="26">
        <f>SUMIF([1]deals_closed!D:D,B339,[1]deals_closed!C:C)</f>
        <v>463959</v>
      </c>
      <c r="I339" s="26">
        <f>VLOOKUP(E339,'[1]2018_commission_structure-Start'!$A$22:$I$24,9,FALSE)</f>
        <v>750000</v>
      </c>
      <c r="J339" s="26">
        <f t="shared" si="51"/>
        <v>937500</v>
      </c>
      <c r="K339" s="26">
        <f t="shared" si="52"/>
        <v>1125000</v>
      </c>
      <c r="L339" s="26">
        <f t="shared" si="53"/>
        <v>1500000</v>
      </c>
      <c r="M339" s="27">
        <f t="shared" si="54"/>
        <v>0.61861200000000005</v>
      </c>
      <c r="N339" s="25" t="str">
        <f t="shared" si="55"/>
        <v>0-100%</v>
      </c>
      <c r="O339" s="28">
        <f>MIN(H339,I339)*INDEX('[1]2018_commission_structure-Start'!$A$21:$I$24,MATCH($E339,'[1]2018_commission_structure-Start'!$A$21:$A$24,0),MATCH(O$1,'[1]2018_commission_structure-Start'!$A$21:$I$21,0))</f>
        <v>69593.849999999991</v>
      </c>
      <c r="P339" s="26">
        <f>IF(H339&gt;I339,MIN(H339-I339,J339-I339)*INDEX('[1]2018_commission_structure-Start'!$A$21:$I$24,MATCH($E339,'[1]2018_commission_structure-Start'!$A$21:$A$24,0), MATCH(P$1,'[1]2018_commission_structure-Start'!$A$21:$I$21,0)),0)</f>
        <v>0</v>
      </c>
      <c r="Q339" s="26">
        <f>IF($H339&gt;J339,MIN($H339-J339,K339-J339)*INDEX('[1]2018_commission_structure-Start'!$A$21:$I$24,MATCH($E339,'[1]2018_commission_structure-Start'!$A$21:$A$24,0), MATCH(Q$1,'[1]2018_commission_structure-Start'!$A$21:$I$21,0)),0)</f>
        <v>0</v>
      </c>
      <c r="R339" s="26">
        <f>IF($H339&gt;K339,MIN($H339-K339,L339-K339)*INDEX('[1]2018_commission_structure-Start'!$A$21:$I$24,MATCH($E339,'[1]2018_commission_structure-Start'!$A$21:$A$24,0), MATCH(R$1,'[1]2018_commission_structure-Start'!$A$21:$I$21,0)),0)</f>
        <v>0</v>
      </c>
      <c r="S339" s="26">
        <f>IF(H339&gt;L339,(H339-L339)*INDEX('[1]2018_commission_structure-Start'!$A$21:$I$24,MATCH($E339,'[1]2018_commission_structure-Start'!$A$21:$A$24,0),MATCH(S$1,'[1]2018_commission_structure-Start'!$A$21:$I$21,0)),0)</f>
        <v>0</v>
      </c>
      <c r="T339" s="28">
        <f t="shared" si="56"/>
        <v>69593.849999999991</v>
      </c>
      <c r="U339" s="28">
        <f t="shared" si="57"/>
        <v>147189.84999999998</v>
      </c>
      <c r="V339" s="28">
        <f>MIN(H339,I339)*INDEX('[1]2018_commission_structure-Start'!$A$15:$J$18,MATCH($E339,'[1]2018_commission_structure-Start'!$A$15:$A$18,0),MATCH(V$1,'[1]2018_commission_structure-Start'!$A$15:$J$15,0))</f>
        <v>69593.849999999991</v>
      </c>
      <c r="W339" s="26">
        <f>IF($H339&gt;I339,MIN($H339-I339,J339-I339)*INDEX('[1]2018_commission_structure-Start'!$A$15:$J$18,MATCH($E339,'[1]2018_commission_structure-Start'!$A$15:$A$18,0),MATCH(W$1,'[1]2018_commission_structure-Start'!$A$15:$J$15,0)),0)</f>
        <v>0</v>
      </c>
      <c r="X339" s="26">
        <f>IF($H339&gt;J339,MIN($H339-J339,K339-J339)*INDEX('[1]2018_commission_structure-Start'!$A$15:$J$18,MATCH($E339,'[1]2018_commission_structure-Start'!$A$15:$A$18,0),MATCH(X$1,'[1]2018_commission_structure-Start'!$A$15:$J$15,0)),0)</f>
        <v>0</v>
      </c>
      <c r="Y339" s="26">
        <f>IF($H339&gt;K339,MIN($H339-K339,L339-K339)*INDEX('[1]2018_commission_structure-Start'!$A$15:$J$18,MATCH($E339,'[1]2018_commission_structure-Start'!$A$15:$A$18,0),MATCH(Y$1,'[1]2018_commission_structure-Start'!$A$15:$J$15,0)),0)</f>
        <v>0</v>
      </c>
      <c r="Z339" s="26">
        <f>IF(H339&gt;L339,(H339-L339)*INDEX('[1]2018_commission_structure-Start'!$A$21:$I$24,MATCH($E339,'[1]2018_commission_structure-Start'!$A$21:$A$24,0),MATCH(Z$1,'[1]2018_commission_structure-Start'!$A$21:$I$21,0)),0)</f>
        <v>0</v>
      </c>
      <c r="AA339" s="28">
        <f t="shared" si="58"/>
        <v>69593.849999999991</v>
      </c>
      <c r="AB339" s="28">
        <f t="shared" si="59"/>
        <v>147189.84999999998</v>
      </c>
    </row>
    <row r="340" spans="1:28" x14ac:dyDescent="0.2">
      <c r="A340" s="25" t="str">
        <f t="shared" si="50"/>
        <v>Orv Davidou</v>
      </c>
      <c r="B340" s="25">
        <v>6402318035</v>
      </c>
      <c r="C340" s="25" t="s">
        <v>672</v>
      </c>
      <c r="D340" s="25" t="s">
        <v>673</v>
      </c>
      <c r="E340" s="25" t="s">
        <v>7</v>
      </c>
      <c r="F340" s="25">
        <v>51501</v>
      </c>
      <c r="G340" s="25">
        <f>COUNTIF([1]deals_closed!D:D,B340)</f>
        <v>20</v>
      </c>
      <c r="H340" s="26">
        <f>SUMIF([1]deals_closed!D:D,B340,[1]deals_closed!C:C)</f>
        <v>656820</v>
      </c>
      <c r="I340" s="26">
        <f>VLOOKUP(E340,'[1]2018_commission_structure-Start'!$A$22:$I$24,9,FALSE)</f>
        <v>500000</v>
      </c>
      <c r="J340" s="26">
        <f t="shared" si="51"/>
        <v>625000</v>
      </c>
      <c r="K340" s="26">
        <f t="shared" si="52"/>
        <v>750000</v>
      </c>
      <c r="L340" s="26">
        <f t="shared" si="53"/>
        <v>1000000</v>
      </c>
      <c r="M340" s="27">
        <f t="shared" si="54"/>
        <v>1.3136399999999999</v>
      </c>
      <c r="N340" s="25" t="str">
        <f t="shared" si="55"/>
        <v>125-150%</v>
      </c>
      <c r="O340" s="28">
        <f>MIN(H340,I340)*INDEX('[1]2018_commission_structure-Start'!$A$21:$I$24,MATCH($E340,'[1]2018_commission_structure-Start'!$A$21:$A$24,0),MATCH(O$1,'[1]2018_commission_structure-Start'!$A$21:$I$21,0))</f>
        <v>50000</v>
      </c>
      <c r="P340" s="26">
        <f>IF(H340&gt;I340,MIN(H340-I340,J340-I340)*INDEX('[1]2018_commission_structure-Start'!$A$21:$I$24,MATCH($E340,'[1]2018_commission_structure-Start'!$A$21:$A$24,0), MATCH(P$1,'[1]2018_commission_structure-Start'!$A$21:$I$21,0)),0)</f>
        <v>18750</v>
      </c>
      <c r="Q340" s="26">
        <f>IF($H340&gt;J340,MIN($H340-J340,K340-J340)*INDEX('[1]2018_commission_structure-Start'!$A$21:$I$24,MATCH($E340,'[1]2018_commission_structure-Start'!$A$21:$A$24,0), MATCH(Q$1,'[1]2018_commission_structure-Start'!$A$21:$I$21,0)),0)</f>
        <v>5727.5999999999995</v>
      </c>
      <c r="R340" s="26">
        <f>IF($H340&gt;K340,MIN($H340-K340,L340-K340)*INDEX('[1]2018_commission_structure-Start'!$A$21:$I$24,MATCH($E340,'[1]2018_commission_structure-Start'!$A$21:$A$24,0), MATCH(R$1,'[1]2018_commission_structure-Start'!$A$21:$I$21,0)),0)</f>
        <v>0</v>
      </c>
      <c r="S340" s="26">
        <f>IF(H340&gt;L340,(H340-L340)*INDEX('[1]2018_commission_structure-Start'!$A$21:$I$24,MATCH($E340,'[1]2018_commission_structure-Start'!$A$21:$A$24,0),MATCH(S$1,'[1]2018_commission_structure-Start'!$A$21:$I$21,0)),0)</f>
        <v>0</v>
      </c>
      <c r="T340" s="28">
        <f t="shared" si="56"/>
        <v>74477.600000000006</v>
      </c>
      <c r="U340" s="28">
        <f t="shared" si="57"/>
        <v>125978.6</v>
      </c>
      <c r="V340" s="28">
        <f>MIN(H340,I340)*INDEX('[1]2018_commission_structure-Start'!$A$15:$J$18,MATCH($E340,'[1]2018_commission_structure-Start'!$A$15:$A$18,0),MATCH(V$1,'[1]2018_commission_structure-Start'!$A$15:$J$15,0))</f>
        <v>60000</v>
      </c>
      <c r="W340" s="26">
        <f>IF($H340&gt;I340,MIN($H340-I340,J340-I340)*INDEX('[1]2018_commission_structure-Start'!$A$15:$J$18,MATCH($E340,'[1]2018_commission_structure-Start'!$A$15:$A$18,0),MATCH(W$1,'[1]2018_commission_structure-Start'!$A$15:$J$15,0)),0)</f>
        <v>21250</v>
      </c>
      <c r="X340" s="26">
        <f>IF($H340&gt;J340,MIN($H340-J340,K340-J340)*INDEX('[1]2018_commission_structure-Start'!$A$15:$J$18,MATCH($E340,'[1]2018_commission_structure-Start'!$A$15:$A$18,0),MATCH(X$1,'[1]2018_commission_structure-Start'!$A$15:$J$15,0)),0)</f>
        <v>6364</v>
      </c>
      <c r="Y340" s="26">
        <f>IF($H340&gt;K340,MIN($H340-K340,L340-K340)*INDEX('[1]2018_commission_structure-Start'!$A$15:$J$18,MATCH($E340,'[1]2018_commission_structure-Start'!$A$15:$A$18,0),MATCH(Y$1,'[1]2018_commission_structure-Start'!$A$15:$J$15,0)),0)</f>
        <v>0</v>
      </c>
      <c r="Z340" s="26">
        <f>IF(H340&gt;L340,(H340-L340)*INDEX('[1]2018_commission_structure-Start'!$A$21:$I$24,MATCH($E340,'[1]2018_commission_structure-Start'!$A$21:$A$24,0),MATCH(Z$1,'[1]2018_commission_structure-Start'!$A$21:$I$21,0)),0)</f>
        <v>0</v>
      </c>
      <c r="AA340" s="28">
        <f t="shared" si="58"/>
        <v>87614</v>
      </c>
      <c r="AB340" s="28">
        <f t="shared" si="59"/>
        <v>139115</v>
      </c>
    </row>
    <row r="341" spans="1:28" x14ac:dyDescent="0.2">
      <c r="A341" s="25" t="str">
        <f t="shared" si="50"/>
        <v>Tam Doniso</v>
      </c>
      <c r="B341" s="25">
        <v>7281103514</v>
      </c>
      <c r="C341" s="25" t="s">
        <v>674</v>
      </c>
      <c r="D341" s="25" t="s">
        <v>675</v>
      </c>
      <c r="E341" s="25" t="s">
        <v>29</v>
      </c>
      <c r="F341" s="25">
        <v>56065</v>
      </c>
      <c r="G341" s="25">
        <f>COUNTIF([1]deals_closed!D:D,B341)</f>
        <v>24</v>
      </c>
      <c r="H341" s="26">
        <f>SUMIF([1]deals_closed!D:D,B341,[1]deals_closed!C:C)</f>
        <v>937239</v>
      </c>
      <c r="I341" s="26">
        <f>VLOOKUP(E341,'[1]2018_commission_structure-Start'!$A$22:$I$24,9,FALSE)</f>
        <v>600000</v>
      </c>
      <c r="J341" s="26">
        <f t="shared" si="51"/>
        <v>750000</v>
      </c>
      <c r="K341" s="26">
        <f t="shared" si="52"/>
        <v>900000</v>
      </c>
      <c r="L341" s="26">
        <f t="shared" si="53"/>
        <v>1200000</v>
      </c>
      <c r="M341" s="27">
        <f t="shared" si="54"/>
        <v>1.562065</v>
      </c>
      <c r="N341" s="25" t="str">
        <f t="shared" si="55"/>
        <v>150-200%</v>
      </c>
      <c r="O341" s="28">
        <f>MIN(H341,I341)*INDEX('[1]2018_commission_structure-Start'!$A$21:$I$24,MATCH($E341,'[1]2018_commission_structure-Start'!$A$21:$A$24,0),MATCH(O$1,'[1]2018_commission_structure-Start'!$A$21:$I$21,0))</f>
        <v>78000</v>
      </c>
      <c r="P341" s="26">
        <f>IF(H341&gt;I341,MIN(H341-I341,J341-I341)*INDEX('[1]2018_commission_structure-Start'!$A$21:$I$24,MATCH($E341,'[1]2018_commission_structure-Start'!$A$21:$A$24,0), MATCH(P$1,'[1]2018_commission_structure-Start'!$A$21:$I$21,0)),0)</f>
        <v>25500.000000000004</v>
      </c>
      <c r="Q341" s="26">
        <f>IF($H341&gt;J341,MIN($H341-J341,K341-J341)*INDEX('[1]2018_commission_structure-Start'!$A$21:$I$24,MATCH($E341,'[1]2018_commission_structure-Start'!$A$21:$A$24,0), MATCH(Q$1,'[1]2018_commission_structure-Start'!$A$21:$I$21,0)),0)</f>
        <v>31500</v>
      </c>
      <c r="R341" s="26">
        <f>IF($H341&gt;K341,MIN($H341-K341,L341-K341)*INDEX('[1]2018_commission_structure-Start'!$A$21:$I$24,MATCH($E341,'[1]2018_commission_structure-Start'!$A$21:$A$24,0), MATCH(R$1,'[1]2018_commission_structure-Start'!$A$21:$I$21,0)),0)</f>
        <v>9682.1400000000012</v>
      </c>
      <c r="S341" s="26">
        <f>IF(H341&gt;L341,(H341-L341)*INDEX('[1]2018_commission_structure-Start'!$A$21:$I$24,MATCH($E341,'[1]2018_commission_structure-Start'!$A$21:$A$24,0),MATCH(S$1,'[1]2018_commission_structure-Start'!$A$21:$I$21,0)),0)</f>
        <v>0</v>
      </c>
      <c r="T341" s="28">
        <f t="shared" si="56"/>
        <v>144682.14000000001</v>
      </c>
      <c r="U341" s="28">
        <f t="shared" si="57"/>
        <v>200747.14</v>
      </c>
      <c r="V341" s="28">
        <f>MIN(H341,I341)*INDEX('[1]2018_commission_structure-Start'!$A$15:$J$18,MATCH($E341,'[1]2018_commission_structure-Start'!$A$15:$A$18,0),MATCH(V$1,'[1]2018_commission_structure-Start'!$A$15:$J$15,0))</f>
        <v>90000</v>
      </c>
      <c r="W341" s="26">
        <f>IF($H341&gt;I341,MIN($H341-I341,J341-I341)*INDEX('[1]2018_commission_structure-Start'!$A$15:$J$18,MATCH($E341,'[1]2018_commission_structure-Start'!$A$15:$A$18,0),MATCH(W$1,'[1]2018_commission_structure-Start'!$A$15:$J$15,0)),0)</f>
        <v>27000</v>
      </c>
      <c r="X341" s="26">
        <f>IF($H341&gt;J341,MIN($H341-J341,K341-J341)*INDEX('[1]2018_commission_structure-Start'!$A$15:$J$18,MATCH($E341,'[1]2018_commission_structure-Start'!$A$15:$A$18,0),MATCH(X$1,'[1]2018_commission_structure-Start'!$A$15:$J$15,0)),0)</f>
        <v>37500</v>
      </c>
      <c r="Y341" s="26">
        <f>IF($H341&gt;K341,MIN($H341-K341,L341-K341)*INDEX('[1]2018_commission_structure-Start'!$A$15:$J$18,MATCH($E341,'[1]2018_commission_structure-Start'!$A$15:$A$18,0),MATCH(Y$1,'[1]2018_commission_structure-Start'!$A$15:$J$15,0)),0)</f>
        <v>11171.699999999999</v>
      </c>
      <c r="Z341" s="26">
        <f>IF(H341&gt;L341,(H341-L341)*INDEX('[1]2018_commission_structure-Start'!$A$21:$I$24,MATCH($E341,'[1]2018_commission_structure-Start'!$A$21:$A$24,0),MATCH(Z$1,'[1]2018_commission_structure-Start'!$A$21:$I$21,0)),0)</f>
        <v>0</v>
      </c>
      <c r="AA341" s="28">
        <f t="shared" si="58"/>
        <v>165671.70000000001</v>
      </c>
      <c r="AB341" s="28">
        <f t="shared" si="59"/>
        <v>221736.7</v>
      </c>
    </row>
    <row r="342" spans="1:28" x14ac:dyDescent="0.2">
      <c r="A342" s="25" t="str">
        <f t="shared" si="50"/>
        <v>Abra Lenney</v>
      </c>
      <c r="B342" s="25">
        <v>6358114417</v>
      </c>
      <c r="C342" s="25" t="s">
        <v>676</v>
      </c>
      <c r="D342" s="25" t="s">
        <v>677</v>
      </c>
      <c r="E342" s="25" t="s">
        <v>29</v>
      </c>
      <c r="F342" s="25">
        <v>51000</v>
      </c>
      <c r="G342" s="25">
        <f>COUNTIF([1]deals_closed!D:D,B342)</f>
        <v>16</v>
      </c>
      <c r="H342" s="26">
        <f>SUMIF([1]deals_closed!D:D,B342,[1]deals_closed!C:C)</f>
        <v>495156</v>
      </c>
      <c r="I342" s="26">
        <f>VLOOKUP(E342,'[1]2018_commission_structure-Start'!$A$22:$I$24,9,FALSE)</f>
        <v>600000</v>
      </c>
      <c r="J342" s="26">
        <f t="shared" si="51"/>
        <v>750000</v>
      </c>
      <c r="K342" s="26">
        <f t="shared" si="52"/>
        <v>900000</v>
      </c>
      <c r="L342" s="26">
        <f t="shared" si="53"/>
        <v>1200000</v>
      </c>
      <c r="M342" s="27">
        <f t="shared" si="54"/>
        <v>0.82525999999999999</v>
      </c>
      <c r="N342" s="25" t="str">
        <f t="shared" si="55"/>
        <v>0-100%</v>
      </c>
      <c r="O342" s="28">
        <f>MIN(H342,I342)*INDEX('[1]2018_commission_structure-Start'!$A$21:$I$24,MATCH($E342,'[1]2018_commission_structure-Start'!$A$21:$A$24,0),MATCH(O$1,'[1]2018_commission_structure-Start'!$A$21:$I$21,0))</f>
        <v>64370.28</v>
      </c>
      <c r="P342" s="26">
        <f>IF(H342&gt;I342,MIN(H342-I342,J342-I342)*INDEX('[1]2018_commission_structure-Start'!$A$21:$I$24,MATCH($E342,'[1]2018_commission_structure-Start'!$A$21:$A$24,0), MATCH(P$1,'[1]2018_commission_structure-Start'!$A$21:$I$21,0)),0)</f>
        <v>0</v>
      </c>
      <c r="Q342" s="26">
        <f>IF($H342&gt;J342,MIN($H342-J342,K342-J342)*INDEX('[1]2018_commission_structure-Start'!$A$21:$I$24,MATCH($E342,'[1]2018_commission_structure-Start'!$A$21:$A$24,0), MATCH(Q$1,'[1]2018_commission_structure-Start'!$A$21:$I$21,0)),0)</f>
        <v>0</v>
      </c>
      <c r="R342" s="26">
        <f>IF($H342&gt;K342,MIN($H342-K342,L342-K342)*INDEX('[1]2018_commission_structure-Start'!$A$21:$I$24,MATCH($E342,'[1]2018_commission_structure-Start'!$A$21:$A$24,0), MATCH(R$1,'[1]2018_commission_structure-Start'!$A$21:$I$21,0)),0)</f>
        <v>0</v>
      </c>
      <c r="S342" s="26">
        <f>IF(H342&gt;L342,(H342-L342)*INDEX('[1]2018_commission_structure-Start'!$A$21:$I$24,MATCH($E342,'[1]2018_commission_structure-Start'!$A$21:$A$24,0),MATCH(S$1,'[1]2018_commission_structure-Start'!$A$21:$I$21,0)),0)</f>
        <v>0</v>
      </c>
      <c r="T342" s="28">
        <f t="shared" si="56"/>
        <v>64370.28</v>
      </c>
      <c r="U342" s="28">
        <f t="shared" si="57"/>
        <v>115370.28</v>
      </c>
      <c r="V342" s="28">
        <f>MIN(H342,I342)*INDEX('[1]2018_commission_structure-Start'!$A$15:$J$18,MATCH($E342,'[1]2018_commission_structure-Start'!$A$15:$A$18,0),MATCH(V$1,'[1]2018_commission_structure-Start'!$A$15:$J$15,0))</f>
        <v>74273.399999999994</v>
      </c>
      <c r="W342" s="26">
        <f>IF($H342&gt;I342,MIN($H342-I342,J342-I342)*INDEX('[1]2018_commission_structure-Start'!$A$15:$J$18,MATCH($E342,'[1]2018_commission_structure-Start'!$A$15:$A$18,0),MATCH(W$1,'[1]2018_commission_structure-Start'!$A$15:$J$15,0)),0)</f>
        <v>0</v>
      </c>
      <c r="X342" s="26">
        <f>IF($H342&gt;J342,MIN($H342-J342,K342-J342)*INDEX('[1]2018_commission_structure-Start'!$A$15:$J$18,MATCH($E342,'[1]2018_commission_structure-Start'!$A$15:$A$18,0),MATCH(X$1,'[1]2018_commission_structure-Start'!$A$15:$J$15,0)),0)</f>
        <v>0</v>
      </c>
      <c r="Y342" s="26">
        <f>IF($H342&gt;K342,MIN($H342-K342,L342-K342)*INDEX('[1]2018_commission_structure-Start'!$A$15:$J$18,MATCH($E342,'[1]2018_commission_structure-Start'!$A$15:$A$18,0),MATCH(Y$1,'[1]2018_commission_structure-Start'!$A$15:$J$15,0)),0)</f>
        <v>0</v>
      </c>
      <c r="Z342" s="26">
        <f>IF(H342&gt;L342,(H342-L342)*INDEX('[1]2018_commission_structure-Start'!$A$21:$I$24,MATCH($E342,'[1]2018_commission_structure-Start'!$A$21:$A$24,0),MATCH(Z$1,'[1]2018_commission_structure-Start'!$A$21:$I$21,0)),0)</f>
        <v>0</v>
      </c>
      <c r="AA342" s="28">
        <f t="shared" si="58"/>
        <v>74273.399999999994</v>
      </c>
      <c r="AB342" s="28">
        <f t="shared" si="59"/>
        <v>125273.4</v>
      </c>
    </row>
    <row r="343" spans="1:28" x14ac:dyDescent="0.2">
      <c r="A343" s="25" t="str">
        <f t="shared" si="50"/>
        <v>Gennifer Bowdrey</v>
      </c>
      <c r="B343" s="25">
        <v>8703756602</v>
      </c>
      <c r="C343" s="25" t="s">
        <v>325</v>
      </c>
      <c r="D343" s="25" t="s">
        <v>678</v>
      </c>
      <c r="E343" s="25" t="s">
        <v>7</v>
      </c>
      <c r="F343" s="25">
        <v>54119</v>
      </c>
      <c r="G343" s="25">
        <f>COUNTIF([1]deals_closed!D:D,B343)</f>
        <v>14</v>
      </c>
      <c r="H343" s="26">
        <f>SUMIF([1]deals_closed!D:D,B343,[1]deals_closed!C:C)</f>
        <v>550691</v>
      </c>
      <c r="I343" s="26">
        <f>VLOOKUP(E343,'[1]2018_commission_structure-Start'!$A$22:$I$24,9,FALSE)</f>
        <v>500000</v>
      </c>
      <c r="J343" s="26">
        <f t="shared" si="51"/>
        <v>625000</v>
      </c>
      <c r="K343" s="26">
        <f t="shared" si="52"/>
        <v>750000</v>
      </c>
      <c r="L343" s="26">
        <f t="shared" si="53"/>
        <v>1000000</v>
      </c>
      <c r="M343" s="27">
        <f t="shared" si="54"/>
        <v>1.1013820000000001</v>
      </c>
      <c r="N343" s="25" t="str">
        <f t="shared" si="55"/>
        <v>100-125%</v>
      </c>
      <c r="O343" s="28">
        <f>MIN(H343,I343)*INDEX('[1]2018_commission_structure-Start'!$A$21:$I$24,MATCH($E343,'[1]2018_commission_structure-Start'!$A$21:$A$24,0),MATCH(O$1,'[1]2018_commission_structure-Start'!$A$21:$I$21,0))</f>
        <v>50000</v>
      </c>
      <c r="P343" s="26">
        <f>IF(H343&gt;I343,MIN(H343-I343,J343-I343)*INDEX('[1]2018_commission_structure-Start'!$A$21:$I$24,MATCH($E343,'[1]2018_commission_structure-Start'!$A$21:$A$24,0), MATCH(P$1,'[1]2018_commission_structure-Start'!$A$21:$I$21,0)),0)</f>
        <v>7603.65</v>
      </c>
      <c r="Q343" s="26">
        <f>IF($H343&gt;J343,MIN($H343-J343,K343-J343)*INDEX('[1]2018_commission_structure-Start'!$A$21:$I$24,MATCH($E343,'[1]2018_commission_structure-Start'!$A$21:$A$24,0), MATCH(Q$1,'[1]2018_commission_structure-Start'!$A$21:$I$21,0)),0)</f>
        <v>0</v>
      </c>
      <c r="R343" s="26">
        <f>IF($H343&gt;K343,MIN($H343-K343,L343-K343)*INDEX('[1]2018_commission_structure-Start'!$A$21:$I$24,MATCH($E343,'[1]2018_commission_structure-Start'!$A$21:$A$24,0), MATCH(R$1,'[1]2018_commission_structure-Start'!$A$21:$I$21,0)),0)</f>
        <v>0</v>
      </c>
      <c r="S343" s="26">
        <f>IF(H343&gt;L343,(H343-L343)*INDEX('[1]2018_commission_structure-Start'!$A$21:$I$24,MATCH($E343,'[1]2018_commission_structure-Start'!$A$21:$A$24,0),MATCH(S$1,'[1]2018_commission_structure-Start'!$A$21:$I$21,0)),0)</f>
        <v>0</v>
      </c>
      <c r="T343" s="28">
        <f t="shared" si="56"/>
        <v>57603.65</v>
      </c>
      <c r="U343" s="28">
        <f t="shared" si="57"/>
        <v>111722.65</v>
      </c>
      <c r="V343" s="28">
        <f>MIN(H343,I343)*INDEX('[1]2018_commission_structure-Start'!$A$15:$J$18,MATCH($E343,'[1]2018_commission_structure-Start'!$A$15:$A$18,0),MATCH(V$1,'[1]2018_commission_structure-Start'!$A$15:$J$15,0))</f>
        <v>60000</v>
      </c>
      <c r="W343" s="26">
        <f>IF($H343&gt;I343,MIN($H343-I343,J343-I343)*INDEX('[1]2018_commission_structure-Start'!$A$15:$J$18,MATCH($E343,'[1]2018_commission_structure-Start'!$A$15:$A$18,0),MATCH(W$1,'[1]2018_commission_structure-Start'!$A$15:$J$15,0)),0)</f>
        <v>8617.4700000000012</v>
      </c>
      <c r="X343" s="26">
        <f>IF($H343&gt;J343,MIN($H343-J343,K343-J343)*INDEX('[1]2018_commission_structure-Start'!$A$15:$J$18,MATCH($E343,'[1]2018_commission_structure-Start'!$A$15:$A$18,0),MATCH(X$1,'[1]2018_commission_structure-Start'!$A$15:$J$15,0)),0)</f>
        <v>0</v>
      </c>
      <c r="Y343" s="26">
        <f>IF($H343&gt;K343,MIN($H343-K343,L343-K343)*INDEX('[1]2018_commission_structure-Start'!$A$15:$J$18,MATCH($E343,'[1]2018_commission_structure-Start'!$A$15:$A$18,0),MATCH(Y$1,'[1]2018_commission_structure-Start'!$A$15:$J$15,0)),0)</f>
        <v>0</v>
      </c>
      <c r="Z343" s="26">
        <f>IF(H343&gt;L343,(H343-L343)*INDEX('[1]2018_commission_structure-Start'!$A$21:$I$24,MATCH($E343,'[1]2018_commission_structure-Start'!$A$21:$A$24,0),MATCH(Z$1,'[1]2018_commission_structure-Start'!$A$21:$I$21,0)),0)</f>
        <v>0</v>
      </c>
      <c r="AA343" s="28">
        <f t="shared" si="58"/>
        <v>68617.47</v>
      </c>
      <c r="AB343" s="28">
        <f t="shared" si="59"/>
        <v>122736.47</v>
      </c>
    </row>
    <row r="344" spans="1:28" x14ac:dyDescent="0.2">
      <c r="A344" s="25" t="str">
        <f t="shared" si="50"/>
        <v>Massimo McDougle</v>
      </c>
      <c r="B344" s="25">
        <v>5861892008</v>
      </c>
      <c r="C344" s="25" t="s">
        <v>679</v>
      </c>
      <c r="D344" s="25" t="s">
        <v>680</v>
      </c>
      <c r="E344" s="25" t="s">
        <v>10</v>
      </c>
      <c r="F344" s="25">
        <v>98780</v>
      </c>
      <c r="G344" s="25">
        <f>COUNTIF([1]deals_closed!D:D,B344)</f>
        <v>22</v>
      </c>
      <c r="H344" s="26">
        <f>SUMIF([1]deals_closed!D:D,B344,[1]deals_closed!C:C)</f>
        <v>789567</v>
      </c>
      <c r="I344" s="26">
        <f>VLOOKUP(E344,'[1]2018_commission_structure-Start'!$A$22:$I$24,9,FALSE)</f>
        <v>750000</v>
      </c>
      <c r="J344" s="26">
        <f t="shared" si="51"/>
        <v>937500</v>
      </c>
      <c r="K344" s="26">
        <f t="shared" si="52"/>
        <v>1125000</v>
      </c>
      <c r="L344" s="26">
        <f t="shared" si="53"/>
        <v>1500000</v>
      </c>
      <c r="M344" s="27">
        <f t="shared" si="54"/>
        <v>1.052756</v>
      </c>
      <c r="N344" s="25" t="str">
        <f t="shared" si="55"/>
        <v>100-125%</v>
      </c>
      <c r="O344" s="28">
        <f>MIN(H344,I344)*INDEX('[1]2018_commission_structure-Start'!$A$21:$I$24,MATCH($E344,'[1]2018_commission_structure-Start'!$A$21:$A$24,0),MATCH(O$1,'[1]2018_commission_structure-Start'!$A$21:$I$21,0))</f>
        <v>112500</v>
      </c>
      <c r="P344" s="26">
        <f>IF(H344&gt;I344,MIN(H344-I344,J344-I344)*INDEX('[1]2018_commission_structure-Start'!$A$21:$I$24,MATCH($E344,'[1]2018_commission_structure-Start'!$A$21:$A$24,0), MATCH(P$1,'[1]2018_commission_structure-Start'!$A$21:$I$21,0)),0)</f>
        <v>7517.7300000000005</v>
      </c>
      <c r="Q344" s="26">
        <f>IF($H344&gt;J344,MIN($H344-J344,K344-J344)*INDEX('[1]2018_commission_structure-Start'!$A$21:$I$24,MATCH($E344,'[1]2018_commission_structure-Start'!$A$21:$A$24,0), MATCH(Q$1,'[1]2018_commission_structure-Start'!$A$21:$I$21,0)),0)</f>
        <v>0</v>
      </c>
      <c r="R344" s="26">
        <f>IF($H344&gt;K344,MIN($H344-K344,L344-K344)*INDEX('[1]2018_commission_structure-Start'!$A$21:$I$24,MATCH($E344,'[1]2018_commission_structure-Start'!$A$21:$A$24,0), MATCH(R$1,'[1]2018_commission_structure-Start'!$A$21:$I$21,0)),0)</f>
        <v>0</v>
      </c>
      <c r="S344" s="26">
        <f>IF(H344&gt;L344,(H344-L344)*INDEX('[1]2018_commission_structure-Start'!$A$21:$I$24,MATCH($E344,'[1]2018_commission_structure-Start'!$A$21:$A$24,0),MATCH(S$1,'[1]2018_commission_structure-Start'!$A$21:$I$21,0)),0)</f>
        <v>0</v>
      </c>
      <c r="T344" s="28">
        <f t="shared" si="56"/>
        <v>120017.73</v>
      </c>
      <c r="U344" s="28">
        <f t="shared" si="57"/>
        <v>218797.72999999998</v>
      </c>
      <c r="V344" s="28">
        <f>MIN(H344,I344)*INDEX('[1]2018_commission_structure-Start'!$A$15:$J$18,MATCH($E344,'[1]2018_commission_structure-Start'!$A$15:$A$18,0),MATCH(V$1,'[1]2018_commission_structure-Start'!$A$15:$J$15,0))</f>
        <v>112500</v>
      </c>
      <c r="W344" s="26">
        <f>IF($H344&gt;I344,MIN($H344-I344,J344-I344)*INDEX('[1]2018_commission_structure-Start'!$A$15:$J$18,MATCH($E344,'[1]2018_commission_structure-Start'!$A$15:$A$18,0),MATCH(W$1,'[1]2018_commission_structure-Start'!$A$15:$J$15,0)),0)</f>
        <v>8704.74</v>
      </c>
      <c r="X344" s="26">
        <f>IF($H344&gt;J344,MIN($H344-J344,K344-J344)*INDEX('[1]2018_commission_structure-Start'!$A$15:$J$18,MATCH($E344,'[1]2018_commission_structure-Start'!$A$15:$A$18,0),MATCH(X$1,'[1]2018_commission_structure-Start'!$A$15:$J$15,0)),0)</f>
        <v>0</v>
      </c>
      <c r="Y344" s="26">
        <f>IF($H344&gt;K344,MIN($H344-K344,L344-K344)*INDEX('[1]2018_commission_structure-Start'!$A$15:$J$18,MATCH($E344,'[1]2018_commission_structure-Start'!$A$15:$A$18,0),MATCH(Y$1,'[1]2018_commission_structure-Start'!$A$15:$J$15,0)),0)</f>
        <v>0</v>
      </c>
      <c r="Z344" s="26">
        <f>IF(H344&gt;L344,(H344-L344)*INDEX('[1]2018_commission_structure-Start'!$A$21:$I$24,MATCH($E344,'[1]2018_commission_structure-Start'!$A$21:$A$24,0),MATCH(Z$1,'[1]2018_commission_structure-Start'!$A$21:$I$21,0)),0)</f>
        <v>0</v>
      </c>
      <c r="AA344" s="28">
        <f t="shared" si="58"/>
        <v>121204.74</v>
      </c>
      <c r="AB344" s="28">
        <f t="shared" si="59"/>
        <v>219984.74</v>
      </c>
    </row>
    <row r="345" spans="1:28" x14ac:dyDescent="0.2">
      <c r="A345" s="25" t="str">
        <f t="shared" si="50"/>
        <v>Tiphani Cuerda</v>
      </c>
      <c r="B345" s="25">
        <v>1268934771</v>
      </c>
      <c r="C345" s="25" t="s">
        <v>681</v>
      </c>
      <c r="D345" s="25" t="s">
        <v>682</v>
      </c>
      <c r="E345" s="25" t="s">
        <v>29</v>
      </c>
      <c r="F345" s="25">
        <v>50003</v>
      </c>
      <c r="G345" s="25">
        <f>COUNTIF([1]deals_closed!D:D,B345)</f>
        <v>18</v>
      </c>
      <c r="H345" s="26">
        <f>SUMIF([1]deals_closed!D:D,B345,[1]deals_closed!C:C)</f>
        <v>503681</v>
      </c>
      <c r="I345" s="26">
        <f>VLOOKUP(E345,'[1]2018_commission_structure-Start'!$A$22:$I$24,9,FALSE)</f>
        <v>600000</v>
      </c>
      <c r="J345" s="26">
        <f t="shared" si="51"/>
        <v>750000</v>
      </c>
      <c r="K345" s="26">
        <f t="shared" si="52"/>
        <v>900000</v>
      </c>
      <c r="L345" s="26">
        <f t="shared" si="53"/>
        <v>1200000</v>
      </c>
      <c r="M345" s="27">
        <f t="shared" si="54"/>
        <v>0.83946833333333337</v>
      </c>
      <c r="N345" s="25" t="str">
        <f t="shared" si="55"/>
        <v>0-100%</v>
      </c>
      <c r="O345" s="28">
        <f>MIN(H345,I345)*INDEX('[1]2018_commission_structure-Start'!$A$21:$I$24,MATCH($E345,'[1]2018_commission_structure-Start'!$A$21:$A$24,0),MATCH(O$1,'[1]2018_commission_structure-Start'!$A$21:$I$21,0))</f>
        <v>65478.53</v>
      </c>
      <c r="P345" s="26">
        <f>IF(H345&gt;I345,MIN(H345-I345,J345-I345)*INDEX('[1]2018_commission_structure-Start'!$A$21:$I$24,MATCH($E345,'[1]2018_commission_structure-Start'!$A$21:$A$24,0), MATCH(P$1,'[1]2018_commission_structure-Start'!$A$21:$I$21,0)),0)</f>
        <v>0</v>
      </c>
      <c r="Q345" s="26">
        <f>IF($H345&gt;J345,MIN($H345-J345,K345-J345)*INDEX('[1]2018_commission_structure-Start'!$A$21:$I$24,MATCH($E345,'[1]2018_commission_structure-Start'!$A$21:$A$24,0), MATCH(Q$1,'[1]2018_commission_structure-Start'!$A$21:$I$21,0)),0)</f>
        <v>0</v>
      </c>
      <c r="R345" s="26">
        <f>IF($H345&gt;K345,MIN($H345-K345,L345-K345)*INDEX('[1]2018_commission_structure-Start'!$A$21:$I$24,MATCH($E345,'[1]2018_commission_structure-Start'!$A$21:$A$24,0), MATCH(R$1,'[1]2018_commission_structure-Start'!$A$21:$I$21,0)),0)</f>
        <v>0</v>
      </c>
      <c r="S345" s="26">
        <f>IF(H345&gt;L345,(H345-L345)*INDEX('[1]2018_commission_structure-Start'!$A$21:$I$24,MATCH($E345,'[1]2018_commission_structure-Start'!$A$21:$A$24,0),MATCH(S$1,'[1]2018_commission_structure-Start'!$A$21:$I$21,0)),0)</f>
        <v>0</v>
      </c>
      <c r="T345" s="28">
        <f t="shared" si="56"/>
        <v>65478.53</v>
      </c>
      <c r="U345" s="28">
        <f t="shared" si="57"/>
        <v>115481.53</v>
      </c>
      <c r="V345" s="28">
        <f>MIN(H345,I345)*INDEX('[1]2018_commission_structure-Start'!$A$15:$J$18,MATCH($E345,'[1]2018_commission_structure-Start'!$A$15:$A$18,0),MATCH(V$1,'[1]2018_commission_structure-Start'!$A$15:$J$15,0))</f>
        <v>75552.149999999994</v>
      </c>
      <c r="W345" s="26">
        <f>IF($H345&gt;I345,MIN($H345-I345,J345-I345)*INDEX('[1]2018_commission_structure-Start'!$A$15:$J$18,MATCH($E345,'[1]2018_commission_structure-Start'!$A$15:$A$18,0),MATCH(W$1,'[1]2018_commission_structure-Start'!$A$15:$J$15,0)),0)</f>
        <v>0</v>
      </c>
      <c r="X345" s="26">
        <f>IF($H345&gt;J345,MIN($H345-J345,K345-J345)*INDEX('[1]2018_commission_structure-Start'!$A$15:$J$18,MATCH($E345,'[1]2018_commission_structure-Start'!$A$15:$A$18,0),MATCH(X$1,'[1]2018_commission_structure-Start'!$A$15:$J$15,0)),0)</f>
        <v>0</v>
      </c>
      <c r="Y345" s="26">
        <f>IF($H345&gt;K345,MIN($H345-K345,L345-K345)*INDEX('[1]2018_commission_structure-Start'!$A$15:$J$18,MATCH($E345,'[1]2018_commission_structure-Start'!$A$15:$A$18,0),MATCH(Y$1,'[1]2018_commission_structure-Start'!$A$15:$J$15,0)),0)</f>
        <v>0</v>
      </c>
      <c r="Z345" s="26">
        <f>IF(H345&gt;L345,(H345-L345)*INDEX('[1]2018_commission_structure-Start'!$A$21:$I$24,MATCH($E345,'[1]2018_commission_structure-Start'!$A$21:$A$24,0),MATCH(Z$1,'[1]2018_commission_structure-Start'!$A$21:$I$21,0)),0)</f>
        <v>0</v>
      </c>
      <c r="AA345" s="28">
        <f t="shared" si="58"/>
        <v>75552.149999999994</v>
      </c>
      <c r="AB345" s="28">
        <f t="shared" si="59"/>
        <v>125555.15</v>
      </c>
    </row>
    <row r="346" spans="1:28" x14ac:dyDescent="0.2">
      <c r="A346" s="25" t="str">
        <f t="shared" si="50"/>
        <v>Leola Harhoff</v>
      </c>
      <c r="B346" s="25">
        <v>532074068</v>
      </c>
      <c r="C346" s="25" t="s">
        <v>683</v>
      </c>
      <c r="D346" s="25" t="s">
        <v>684</v>
      </c>
      <c r="E346" s="25" t="s">
        <v>29</v>
      </c>
      <c r="F346" s="25">
        <v>58609</v>
      </c>
      <c r="G346" s="25">
        <f>COUNTIF([1]deals_closed!D:D,B346)</f>
        <v>23</v>
      </c>
      <c r="H346" s="26">
        <f>SUMIF([1]deals_closed!D:D,B346,[1]deals_closed!C:C)</f>
        <v>734546</v>
      </c>
      <c r="I346" s="26">
        <f>VLOOKUP(E346,'[1]2018_commission_structure-Start'!$A$22:$I$24,9,FALSE)</f>
        <v>600000</v>
      </c>
      <c r="J346" s="26">
        <f t="shared" si="51"/>
        <v>750000</v>
      </c>
      <c r="K346" s="26">
        <f t="shared" si="52"/>
        <v>900000</v>
      </c>
      <c r="L346" s="26">
        <f t="shared" si="53"/>
        <v>1200000</v>
      </c>
      <c r="M346" s="27">
        <f t="shared" si="54"/>
        <v>1.2242433333333334</v>
      </c>
      <c r="N346" s="25" t="str">
        <f t="shared" si="55"/>
        <v>100-125%</v>
      </c>
      <c r="O346" s="28">
        <f>MIN(H346,I346)*INDEX('[1]2018_commission_structure-Start'!$A$21:$I$24,MATCH($E346,'[1]2018_commission_structure-Start'!$A$21:$A$24,0),MATCH(O$1,'[1]2018_commission_structure-Start'!$A$21:$I$21,0))</f>
        <v>78000</v>
      </c>
      <c r="P346" s="26">
        <f>IF(H346&gt;I346,MIN(H346-I346,J346-I346)*INDEX('[1]2018_commission_structure-Start'!$A$21:$I$24,MATCH($E346,'[1]2018_commission_structure-Start'!$A$21:$A$24,0), MATCH(P$1,'[1]2018_commission_structure-Start'!$A$21:$I$21,0)),0)</f>
        <v>22872.820000000003</v>
      </c>
      <c r="Q346" s="26">
        <f>IF($H346&gt;J346,MIN($H346-J346,K346-J346)*INDEX('[1]2018_commission_structure-Start'!$A$21:$I$24,MATCH($E346,'[1]2018_commission_structure-Start'!$A$21:$A$24,0), MATCH(Q$1,'[1]2018_commission_structure-Start'!$A$21:$I$21,0)),0)</f>
        <v>0</v>
      </c>
      <c r="R346" s="26">
        <f>IF($H346&gt;K346,MIN($H346-K346,L346-K346)*INDEX('[1]2018_commission_structure-Start'!$A$21:$I$24,MATCH($E346,'[1]2018_commission_structure-Start'!$A$21:$A$24,0), MATCH(R$1,'[1]2018_commission_structure-Start'!$A$21:$I$21,0)),0)</f>
        <v>0</v>
      </c>
      <c r="S346" s="26">
        <f>IF(H346&gt;L346,(H346-L346)*INDEX('[1]2018_commission_structure-Start'!$A$21:$I$24,MATCH($E346,'[1]2018_commission_structure-Start'!$A$21:$A$24,0),MATCH(S$1,'[1]2018_commission_structure-Start'!$A$21:$I$21,0)),0)</f>
        <v>0</v>
      </c>
      <c r="T346" s="28">
        <f t="shared" si="56"/>
        <v>100872.82</v>
      </c>
      <c r="U346" s="28">
        <f t="shared" si="57"/>
        <v>159481.82</v>
      </c>
      <c r="V346" s="28">
        <f>MIN(H346,I346)*INDEX('[1]2018_commission_structure-Start'!$A$15:$J$18,MATCH($E346,'[1]2018_commission_structure-Start'!$A$15:$A$18,0),MATCH(V$1,'[1]2018_commission_structure-Start'!$A$15:$J$15,0))</f>
        <v>90000</v>
      </c>
      <c r="W346" s="26">
        <f>IF($H346&gt;I346,MIN($H346-I346,J346-I346)*INDEX('[1]2018_commission_structure-Start'!$A$15:$J$18,MATCH($E346,'[1]2018_commission_structure-Start'!$A$15:$A$18,0),MATCH(W$1,'[1]2018_commission_structure-Start'!$A$15:$J$15,0)),0)</f>
        <v>24218.28</v>
      </c>
      <c r="X346" s="26">
        <f>IF($H346&gt;J346,MIN($H346-J346,K346-J346)*INDEX('[1]2018_commission_structure-Start'!$A$15:$J$18,MATCH($E346,'[1]2018_commission_structure-Start'!$A$15:$A$18,0),MATCH(X$1,'[1]2018_commission_structure-Start'!$A$15:$J$15,0)),0)</f>
        <v>0</v>
      </c>
      <c r="Y346" s="26">
        <f>IF($H346&gt;K346,MIN($H346-K346,L346-K346)*INDEX('[1]2018_commission_structure-Start'!$A$15:$J$18,MATCH($E346,'[1]2018_commission_structure-Start'!$A$15:$A$18,0),MATCH(Y$1,'[1]2018_commission_structure-Start'!$A$15:$J$15,0)),0)</f>
        <v>0</v>
      </c>
      <c r="Z346" s="26">
        <f>IF(H346&gt;L346,(H346-L346)*INDEX('[1]2018_commission_structure-Start'!$A$21:$I$24,MATCH($E346,'[1]2018_commission_structure-Start'!$A$21:$A$24,0),MATCH(Z$1,'[1]2018_commission_structure-Start'!$A$21:$I$21,0)),0)</f>
        <v>0</v>
      </c>
      <c r="AA346" s="28">
        <f t="shared" si="58"/>
        <v>114218.28</v>
      </c>
      <c r="AB346" s="28">
        <f t="shared" si="59"/>
        <v>172827.28</v>
      </c>
    </row>
    <row r="347" spans="1:28" x14ac:dyDescent="0.2">
      <c r="A347" s="25" t="str">
        <f t="shared" si="50"/>
        <v>Lesli Baldini</v>
      </c>
      <c r="B347" s="25">
        <v>1439916314</v>
      </c>
      <c r="C347" s="25" t="s">
        <v>685</v>
      </c>
      <c r="D347" s="25" t="s">
        <v>686</v>
      </c>
      <c r="E347" s="25" t="s">
        <v>7</v>
      </c>
      <c r="F347" s="25">
        <v>48869</v>
      </c>
      <c r="G347" s="25">
        <f>COUNTIF([1]deals_closed!D:D,B347)</f>
        <v>15</v>
      </c>
      <c r="H347" s="26">
        <f>SUMIF([1]deals_closed!D:D,B347,[1]deals_closed!C:C)</f>
        <v>493637</v>
      </c>
      <c r="I347" s="26">
        <f>VLOOKUP(E347,'[1]2018_commission_structure-Start'!$A$22:$I$24,9,FALSE)</f>
        <v>500000</v>
      </c>
      <c r="J347" s="26">
        <f t="shared" si="51"/>
        <v>625000</v>
      </c>
      <c r="K347" s="26">
        <f t="shared" si="52"/>
        <v>750000</v>
      </c>
      <c r="L347" s="26">
        <f t="shared" si="53"/>
        <v>1000000</v>
      </c>
      <c r="M347" s="27">
        <f t="shared" si="54"/>
        <v>0.98727399999999998</v>
      </c>
      <c r="N347" s="25" t="str">
        <f t="shared" si="55"/>
        <v>0-100%</v>
      </c>
      <c r="O347" s="28">
        <f>MIN(H347,I347)*INDEX('[1]2018_commission_structure-Start'!$A$21:$I$24,MATCH($E347,'[1]2018_commission_structure-Start'!$A$21:$A$24,0),MATCH(O$1,'[1]2018_commission_structure-Start'!$A$21:$I$21,0))</f>
        <v>49363.700000000004</v>
      </c>
      <c r="P347" s="26">
        <f>IF(H347&gt;I347,MIN(H347-I347,J347-I347)*INDEX('[1]2018_commission_structure-Start'!$A$21:$I$24,MATCH($E347,'[1]2018_commission_structure-Start'!$A$21:$A$24,0), MATCH(P$1,'[1]2018_commission_structure-Start'!$A$21:$I$21,0)),0)</f>
        <v>0</v>
      </c>
      <c r="Q347" s="26">
        <f>IF($H347&gt;J347,MIN($H347-J347,K347-J347)*INDEX('[1]2018_commission_structure-Start'!$A$21:$I$24,MATCH($E347,'[1]2018_commission_structure-Start'!$A$21:$A$24,0), MATCH(Q$1,'[1]2018_commission_structure-Start'!$A$21:$I$21,0)),0)</f>
        <v>0</v>
      </c>
      <c r="R347" s="26">
        <f>IF($H347&gt;K347,MIN($H347-K347,L347-K347)*INDEX('[1]2018_commission_structure-Start'!$A$21:$I$24,MATCH($E347,'[1]2018_commission_structure-Start'!$A$21:$A$24,0), MATCH(R$1,'[1]2018_commission_structure-Start'!$A$21:$I$21,0)),0)</f>
        <v>0</v>
      </c>
      <c r="S347" s="26">
        <f>IF(H347&gt;L347,(H347-L347)*INDEX('[1]2018_commission_structure-Start'!$A$21:$I$24,MATCH($E347,'[1]2018_commission_structure-Start'!$A$21:$A$24,0),MATCH(S$1,'[1]2018_commission_structure-Start'!$A$21:$I$21,0)),0)</f>
        <v>0</v>
      </c>
      <c r="T347" s="28">
        <f t="shared" si="56"/>
        <v>49363.700000000004</v>
      </c>
      <c r="U347" s="28">
        <f t="shared" si="57"/>
        <v>98232.700000000012</v>
      </c>
      <c r="V347" s="28">
        <f>MIN(H347,I347)*INDEX('[1]2018_commission_structure-Start'!$A$15:$J$18,MATCH($E347,'[1]2018_commission_structure-Start'!$A$15:$A$18,0),MATCH(V$1,'[1]2018_commission_structure-Start'!$A$15:$J$15,0))</f>
        <v>59236.439999999995</v>
      </c>
      <c r="W347" s="26">
        <f>IF($H347&gt;I347,MIN($H347-I347,J347-I347)*INDEX('[1]2018_commission_structure-Start'!$A$15:$J$18,MATCH($E347,'[1]2018_commission_structure-Start'!$A$15:$A$18,0),MATCH(W$1,'[1]2018_commission_structure-Start'!$A$15:$J$15,0)),0)</f>
        <v>0</v>
      </c>
      <c r="X347" s="26">
        <f>IF($H347&gt;J347,MIN($H347-J347,K347-J347)*INDEX('[1]2018_commission_structure-Start'!$A$15:$J$18,MATCH($E347,'[1]2018_commission_structure-Start'!$A$15:$A$18,0),MATCH(X$1,'[1]2018_commission_structure-Start'!$A$15:$J$15,0)),0)</f>
        <v>0</v>
      </c>
      <c r="Y347" s="26">
        <f>IF($H347&gt;K347,MIN($H347-K347,L347-K347)*INDEX('[1]2018_commission_structure-Start'!$A$15:$J$18,MATCH($E347,'[1]2018_commission_structure-Start'!$A$15:$A$18,0),MATCH(Y$1,'[1]2018_commission_structure-Start'!$A$15:$J$15,0)),0)</f>
        <v>0</v>
      </c>
      <c r="Z347" s="26">
        <f>IF(H347&gt;L347,(H347-L347)*INDEX('[1]2018_commission_structure-Start'!$A$21:$I$24,MATCH($E347,'[1]2018_commission_structure-Start'!$A$21:$A$24,0),MATCH(Z$1,'[1]2018_commission_structure-Start'!$A$21:$I$21,0)),0)</f>
        <v>0</v>
      </c>
      <c r="AA347" s="28">
        <f t="shared" si="58"/>
        <v>59236.439999999995</v>
      </c>
      <c r="AB347" s="28">
        <f t="shared" si="59"/>
        <v>108105.44</v>
      </c>
    </row>
    <row r="348" spans="1:28" x14ac:dyDescent="0.2">
      <c r="A348" s="25" t="str">
        <f t="shared" si="50"/>
        <v>Matthus Dumphrey</v>
      </c>
      <c r="B348" s="25">
        <v>1992195951</v>
      </c>
      <c r="C348" s="25" t="s">
        <v>687</v>
      </c>
      <c r="D348" s="25" t="s">
        <v>688</v>
      </c>
      <c r="E348" s="25" t="s">
        <v>7</v>
      </c>
      <c r="F348" s="25">
        <v>49870</v>
      </c>
      <c r="G348" s="25">
        <f>COUNTIF([1]deals_closed!D:D,B348)</f>
        <v>21</v>
      </c>
      <c r="H348" s="26">
        <f>SUMIF([1]deals_closed!D:D,B348,[1]deals_closed!C:C)</f>
        <v>664445</v>
      </c>
      <c r="I348" s="26">
        <f>VLOOKUP(E348,'[1]2018_commission_structure-Start'!$A$22:$I$24,9,FALSE)</f>
        <v>500000</v>
      </c>
      <c r="J348" s="26">
        <f t="shared" si="51"/>
        <v>625000</v>
      </c>
      <c r="K348" s="26">
        <f t="shared" si="52"/>
        <v>750000</v>
      </c>
      <c r="L348" s="26">
        <f t="shared" si="53"/>
        <v>1000000</v>
      </c>
      <c r="M348" s="27">
        <f t="shared" si="54"/>
        <v>1.3288899999999999</v>
      </c>
      <c r="N348" s="25" t="str">
        <f t="shared" si="55"/>
        <v>125-150%</v>
      </c>
      <c r="O348" s="28">
        <f>MIN(H348,I348)*INDEX('[1]2018_commission_structure-Start'!$A$21:$I$24,MATCH($E348,'[1]2018_commission_structure-Start'!$A$21:$A$24,0),MATCH(O$1,'[1]2018_commission_structure-Start'!$A$21:$I$21,0))</f>
        <v>50000</v>
      </c>
      <c r="P348" s="26">
        <f>IF(H348&gt;I348,MIN(H348-I348,J348-I348)*INDEX('[1]2018_commission_structure-Start'!$A$21:$I$24,MATCH($E348,'[1]2018_commission_structure-Start'!$A$21:$A$24,0), MATCH(P$1,'[1]2018_commission_structure-Start'!$A$21:$I$21,0)),0)</f>
        <v>18750</v>
      </c>
      <c r="Q348" s="26">
        <f>IF($H348&gt;J348,MIN($H348-J348,K348-J348)*INDEX('[1]2018_commission_structure-Start'!$A$21:$I$24,MATCH($E348,'[1]2018_commission_structure-Start'!$A$21:$A$24,0), MATCH(Q$1,'[1]2018_commission_structure-Start'!$A$21:$I$21,0)),0)</f>
        <v>7100.0999999999995</v>
      </c>
      <c r="R348" s="26">
        <f>IF($H348&gt;K348,MIN($H348-K348,L348-K348)*INDEX('[1]2018_commission_structure-Start'!$A$21:$I$24,MATCH($E348,'[1]2018_commission_structure-Start'!$A$21:$A$24,0), MATCH(R$1,'[1]2018_commission_structure-Start'!$A$21:$I$21,0)),0)</f>
        <v>0</v>
      </c>
      <c r="S348" s="26">
        <f>IF(H348&gt;L348,(H348-L348)*INDEX('[1]2018_commission_structure-Start'!$A$21:$I$24,MATCH($E348,'[1]2018_commission_structure-Start'!$A$21:$A$24,0),MATCH(S$1,'[1]2018_commission_structure-Start'!$A$21:$I$21,0)),0)</f>
        <v>0</v>
      </c>
      <c r="T348" s="28">
        <f t="shared" si="56"/>
        <v>75850.100000000006</v>
      </c>
      <c r="U348" s="28">
        <f t="shared" si="57"/>
        <v>125720.1</v>
      </c>
      <c r="V348" s="28">
        <f>MIN(H348,I348)*INDEX('[1]2018_commission_structure-Start'!$A$15:$J$18,MATCH($E348,'[1]2018_commission_structure-Start'!$A$15:$A$18,0),MATCH(V$1,'[1]2018_commission_structure-Start'!$A$15:$J$15,0))</f>
        <v>60000</v>
      </c>
      <c r="W348" s="26">
        <f>IF($H348&gt;I348,MIN($H348-I348,J348-I348)*INDEX('[1]2018_commission_structure-Start'!$A$15:$J$18,MATCH($E348,'[1]2018_commission_structure-Start'!$A$15:$A$18,0),MATCH(W$1,'[1]2018_commission_structure-Start'!$A$15:$J$15,0)),0)</f>
        <v>21250</v>
      </c>
      <c r="X348" s="26">
        <f>IF($H348&gt;J348,MIN($H348-J348,K348-J348)*INDEX('[1]2018_commission_structure-Start'!$A$15:$J$18,MATCH($E348,'[1]2018_commission_structure-Start'!$A$15:$A$18,0),MATCH(X$1,'[1]2018_commission_structure-Start'!$A$15:$J$15,0)),0)</f>
        <v>7889</v>
      </c>
      <c r="Y348" s="26">
        <f>IF($H348&gt;K348,MIN($H348-K348,L348-K348)*INDEX('[1]2018_commission_structure-Start'!$A$15:$J$18,MATCH($E348,'[1]2018_commission_structure-Start'!$A$15:$A$18,0),MATCH(Y$1,'[1]2018_commission_structure-Start'!$A$15:$J$15,0)),0)</f>
        <v>0</v>
      </c>
      <c r="Z348" s="26">
        <f>IF(H348&gt;L348,(H348-L348)*INDEX('[1]2018_commission_structure-Start'!$A$21:$I$24,MATCH($E348,'[1]2018_commission_structure-Start'!$A$21:$A$24,0),MATCH(Z$1,'[1]2018_commission_structure-Start'!$A$21:$I$21,0)),0)</f>
        <v>0</v>
      </c>
      <c r="AA348" s="28">
        <f t="shared" si="58"/>
        <v>89139</v>
      </c>
      <c r="AB348" s="28">
        <f t="shared" si="59"/>
        <v>139009</v>
      </c>
    </row>
    <row r="349" spans="1:28" x14ac:dyDescent="0.2">
      <c r="A349" s="25" t="str">
        <f t="shared" si="50"/>
        <v>Boycey MacDermott</v>
      </c>
      <c r="B349" s="25">
        <v>7054972058</v>
      </c>
      <c r="C349" s="25" t="s">
        <v>689</v>
      </c>
      <c r="D349" s="25" t="s">
        <v>690</v>
      </c>
      <c r="E349" s="25" t="s">
        <v>29</v>
      </c>
      <c r="F349" s="25">
        <v>75430</v>
      </c>
      <c r="G349" s="25">
        <f>COUNTIF([1]deals_closed!D:D,B349)</f>
        <v>16</v>
      </c>
      <c r="H349" s="26">
        <f>SUMIF([1]deals_closed!D:D,B349,[1]deals_closed!C:C)</f>
        <v>457979</v>
      </c>
      <c r="I349" s="26">
        <f>VLOOKUP(E349,'[1]2018_commission_structure-Start'!$A$22:$I$24,9,FALSE)</f>
        <v>600000</v>
      </c>
      <c r="J349" s="26">
        <f t="shared" si="51"/>
        <v>750000</v>
      </c>
      <c r="K349" s="26">
        <f t="shared" si="52"/>
        <v>900000</v>
      </c>
      <c r="L349" s="26">
        <f t="shared" si="53"/>
        <v>1200000</v>
      </c>
      <c r="M349" s="27">
        <f t="shared" si="54"/>
        <v>0.7632983333333333</v>
      </c>
      <c r="N349" s="25" t="str">
        <f t="shared" si="55"/>
        <v>0-100%</v>
      </c>
      <c r="O349" s="28">
        <f>MIN(H349,I349)*INDEX('[1]2018_commission_structure-Start'!$A$21:$I$24,MATCH($E349,'[1]2018_commission_structure-Start'!$A$21:$A$24,0),MATCH(O$1,'[1]2018_commission_structure-Start'!$A$21:$I$21,0))</f>
        <v>59537.270000000004</v>
      </c>
      <c r="P349" s="26">
        <f>IF(H349&gt;I349,MIN(H349-I349,J349-I349)*INDEX('[1]2018_commission_structure-Start'!$A$21:$I$24,MATCH($E349,'[1]2018_commission_structure-Start'!$A$21:$A$24,0), MATCH(P$1,'[1]2018_commission_structure-Start'!$A$21:$I$21,0)),0)</f>
        <v>0</v>
      </c>
      <c r="Q349" s="26">
        <f>IF($H349&gt;J349,MIN($H349-J349,K349-J349)*INDEX('[1]2018_commission_structure-Start'!$A$21:$I$24,MATCH($E349,'[1]2018_commission_structure-Start'!$A$21:$A$24,0), MATCH(Q$1,'[1]2018_commission_structure-Start'!$A$21:$I$21,0)),0)</f>
        <v>0</v>
      </c>
      <c r="R349" s="26">
        <f>IF($H349&gt;K349,MIN($H349-K349,L349-K349)*INDEX('[1]2018_commission_structure-Start'!$A$21:$I$24,MATCH($E349,'[1]2018_commission_structure-Start'!$A$21:$A$24,0), MATCH(R$1,'[1]2018_commission_structure-Start'!$A$21:$I$21,0)),0)</f>
        <v>0</v>
      </c>
      <c r="S349" s="26">
        <f>IF(H349&gt;L349,(H349-L349)*INDEX('[1]2018_commission_structure-Start'!$A$21:$I$24,MATCH($E349,'[1]2018_commission_structure-Start'!$A$21:$A$24,0),MATCH(S$1,'[1]2018_commission_structure-Start'!$A$21:$I$21,0)),0)</f>
        <v>0</v>
      </c>
      <c r="T349" s="28">
        <f t="shared" si="56"/>
        <v>59537.270000000004</v>
      </c>
      <c r="U349" s="28">
        <f t="shared" si="57"/>
        <v>134967.27000000002</v>
      </c>
      <c r="V349" s="28">
        <f>MIN(H349,I349)*INDEX('[1]2018_commission_structure-Start'!$A$15:$J$18,MATCH($E349,'[1]2018_commission_structure-Start'!$A$15:$A$18,0),MATCH(V$1,'[1]2018_commission_structure-Start'!$A$15:$J$15,0))</f>
        <v>68696.849999999991</v>
      </c>
      <c r="W349" s="26">
        <f>IF($H349&gt;I349,MIN($H349-I349,J349-I349)*INDEX('[1]2018_commission_structure-Start'!$A$15:$J$18,MATCH($E349,'[1]2018_commission_structure-Start'!$A$15:$A$18,0),MATCH(W$1,'[1]2018_commission_structure-Start'!$A$15:$J$15,0)),0)</f>
        <v>0</v>
      </c>
      <c r="X349" s="26">
        <f>IF($H349&gt;J349,MIN($H349-J349,K349-J349)*INDEX('[1]2018_commission_structure-Start'!$A$15:$J$18,MATCH($E349,'[1]2018_commission_structure-Start'!$A$15:$A$18,0),MATCH(X$1,'[1]2018_commission_structure-Start'!$A$15:$J$15,0)),0)</f>
        <v>0</v>
      </c>
      <c r="Y349" s="26">
        <f>IF($H349&gt;K349,MIN($H349-K349,L349-K349)*INDEX('[1]2018_commission_structure-Start'!$A$15:$J$18,MATCH($E349,'[1]2018_commission_structure-Start'!$A$15:$A$18,0),MATCH(Y$1,'[1]2018_commission_structure-Start'!$A$15:$J$15,0)),0)</f>
        <v>0</v>
      </c>
      <c r="Z349" s="26">
        <f>IF(H349&gt;L349,(H349-L349)*INDEX('[1]2018_commission_structure-Start'!$A$21:$I$24,MATCH($E349,'[1]2018_commission_structure-Start'!$A$21:$A$24,0),MATCH(Z$1,'[1]2018_commission_structure-Start'!$A$21:$I$21,0)),0)</f>
        <v>0</v>
      </c>
      <c r="AA349" s="28">
        <f t="shared" si="58"/>
        <v>68696.849999999991</v>
      </c>
      <c r="AB349" s="28">
        <f t="shared" si="59"/>
        <v>144126.84999999998</v>
      </c>
    </row>
    <row r="350" spans="1:28" x14ac:dyDescent="0.2">
      <c r="A350" s="25" t="str">
        <f t="shared" si="50"/>
        <v>Phillipe Corter</v>
      </c>
      <c r="B350" s="25">
        <v>222477806</v>
      </c>
      <c r="C350" s="25" t="s">
        <v>691</v>
      </c>
      <c r="D350" s="25" t="s">
        <v>692</v>
      </c>
      <c r="E350" s="25" t="s">
        <v>10</v>
      </c>
      <c r="F350" s="25">
        <v>87484</v>
      </c>
      <c r="G350" s="25">
        <f>COUNTIF([1]deals_closed!D:D,B350)</f>
        <v>20</v>
      </c>
      <c r="H350" s="26">
        <f>SUMIF([1]deals_closed!D:D,B350,[1]deals_closed!C:C)</f>
        <v>699440</v>
      </c>
      <c r="I350" s="26">
        <f>VLOOKUP(E350,'[1]2018_commission_structure-Start'!$A$22:$I$24,9,FALSE)</f>
        <v>750000</v>
      </c>
      <c r="J350" s="26">
        <f t="shared" si="51"/>
        <v>937500</v>
      </c>
      <c r="K350" s="26">
        <f t="shared" si="52"/>
        <v>1125000</v>
      </c>
      <c r="L350" s="26">
        <f t="shared" si="53"/>
        <v>1500000</v>
      </c>
      <c r="M350" s="27">
        <f t="shared" si="54"/>
        <v>0.93258666666666667</v>
      </c>
      <c r="N350" s="25" t="str">
        <f t="shared" si="55"/>
        <v>0-100%</v>
      </c>
      <c r="O350" s="28">
        <f>MIN(H350,I350)*INDEX('[1]2018_commission_structure-Start'!$A$21:$I$24,MATCH($E350,'[1]2018_commission_structure-Start'!$A$21:$A$24,0),MATCH(O$1,'[1]2018_commission_structure-Start'!$A$21:$I$21,0))</f>
        <v>104916</v>
      </c>
      <c r="P350" s="26">
        <f>IF(H350&gt;I350,MIN(H350-I350,J350-I350)*INDEX('[1]2018_commission_structure-Start'!$A$21:$I$24,MATCH($E350,'[1]2018_commission_structure-Start'!$A$21:$A$24,0), MATCH(P$1,'[1]2018_commission_structure-Start'!$A$21:$I$21,0)),0)</f>
        <v>0</v>
      </c>
      <c r="Q350" s="26">
        <f>IF($H350&gt;J350,MIN($H350-J350,K350-J350)*INDEX('[1]2018_commission_structure-Start'!$A$21:$I$24,MATCH($E350,'[1]2018_commission_structure-Start'!$A$21:$A$24,0), MATCH(Q$1,'[1]2018_commission_structure-Start'!$A$21:$I$21,0)),0)</f>
        <v>0</v>
      </c>
      <c r="R350" s="26">
        <f>IF($H350&gt;K350,MIN($H350-K350,L350-K350)*INDEX('[1]2018_commission_structure-Start'!$A$21:$I$24,MATCH($E350,'[1]2018_commission_structure-Start'!$A$21:$A$24,0), MATCH(R$1,'[1]2018_commission_structure-Start'!$A$21:$I$21,0)),0)</f>
        <v>0</v>
      </c>
      <c r="S350" s="26">
        <f>IF(H350&gt;L350,(H350-L350)*INDEX('[1]2018_commission_structure-Start'!$A$21:$I$24,MATCH($E350,'[1]2018_commission_structure-Start'!$A$21:$A$24,0),MATCH(S$1,'[1]2018_commission_structure-Start'!$A$21:$I$21,0)),0)</f>
        <v>0</v>
      </c>
      <c r="T350" s="28">
        <f t="shared" si="56"/>
        <v>104916</v>
      </c>
      <c r="U350" s="28">
        <f t="shared" si="57"/>
        <v>192400</v>
      </c>
      <c r="V350" s="28">
        <f>MIN(H350,I350)*INDEX('[1]2018_commission_structure-Start'!$A$15:$J$18,MATCH($E350,'[1]2018_commission_structure-Start'!$A$15:$A$18,0),MATCH(V$1,'[1]2018_commission_structure-Start'!$A$15:$J$15,0))</f>
        <v>104916</v>
      </c>
      <c r="W350" s="26">
        <f>IF($H350&gt;I350,MIN($H350-I350,J350-I350)*INDEX('[1]2018_commission_structure-Start'!$A$15:$J$18,MATCH($E350,'[1]2018_commission_structure-Start'!$A$15:$A$18,0),MATCH(W$1,'[1]2018_commission_structure-Start'!$A$15:$J$15,0)),0)</f>
        <v>0</v>
      </c>
      <c r="X350" s="26">
        <f>IF($H350&gt;J350,MIN($H350-J350,K350-J350)*INDEX('[1]2018_commission_structure-Start'!$A$15:$J$18,MATCH($E350,'[1]2018_commission_structure-Start'!$A$15:$A$18,0),MATCH(X$1,'[1]2018_commission_structure-Start'!$A$15:$J$15,0)),0)</f>
        <v>0</v>
      </c>
      <c r="Y350" s="26">
        <f>IF($H350&gt;K350,MIN($H350-K350,L350-K350)*INDEX('[1]2018_commission_structure-Start'!$A$15:$J$18,MATCH($E350,'[1]2018_commission_structure-Start'!$A$15:$A$18,0),MATCH(Y$1,'[1]2018_commission_structure-Start'!$A$15:$J$15,0)),0)</f>
        <v>0</v>
      </c>
      <c r="Z350" s="26">
        <f>IF(H350&gt;L350,(H350-L350)*INDEX('[1]2018_commission_structure-Start'!$A$21:$I$24,MATCH($E350,'[1]2018_commission_structure-Start'!$A$21:$A$24,0),MATCH(Z$1,'[1]2018_commission_structure-Start'!$A$21:$I$21,0)),0)</f>
        <v>0</v>
      </c>
      <c r="AA350" s="28">
        <f t="shared" si="58"/>
        <v>104916</v>
      </c>
      <c r="AB350" s="28">
        <f t="shared" si="59"/>
        <v>192400</v>
      </c>
    </row>
    <row r="351" spans="1:28" x14ac:dyDescent="0.2">
      <c r="A351" s="25" t="str">
        <f t="shared" si="50"/>
        <v>Pierre Lambshine</v>
      </c>
      <c r="B351" s="25">
        <v>509389570</v>
      </c>
      <c r="C351" s="25" t="s">
        <v>693</v>
      </c>
      <c r="D351" s="25" t="s">
        <v>694</v>
      </c>
      <c r="E351" s="25" t="s">
        <v>10</v>
      </c>
      <c r="F351" s="25">
        <v>89634</v>
      </c>
      <c r="G351" s="25">
        <f>COUNTIF([1]deals_closed!D:D,B351)</f>
        <v>12</v>
      </c>
      <c r="H351" s="26">
        <f>SUMIF([1]deals_closed!D:D,B351,[1]deals_closed!C:C)</f>
        <v>436501</v>
      </c>
      <c r="I351" s="26">
        <f>VLOOKUP(E351,'[1]2018_commission_structure-Start'!$A$22:$I$24,9,FALSE)</f>
        <v>750000</v>
      </c>
      <c r="J351" s="26">
        <f t="shared" si="51"/>
        <v>937500</v>
      </c>
      <c r="K351" s="26">
        <f t="shared" si="52"/>
        <v>1125000</v>
      </c>
      <c r="L351" s="26">
        <f t="shared" si="53"/>
        <v>1500000</v>
      </c>
      <c r="M351" s="27">
        <f t="shared" si="54"/>
        <v>0.58200133333333337</v>
      </c>
      <c r="N351" s="25" t="str">
        <f t="shared" si="55"/>
        <v>0-100%</v>
      </c>
      <c r="O351" s="28">
        <f>MIN(H351,I351)*INDEX('[1]2018_commission_structure-Start'!$A$21:$I$24,MATCH($E351,'[1]2018_commission_structure-Start'!$A$21:$A$24,0),MATCH(O$1,'[1]2018_commission_structure-Start'!$A$21:$I$21,0))</f>
        <v>65475.149999999994</v>
      </c>
      <c r="P351" s="26">
        <f>IF(H351&gt;I351,MIN(H351-I351,J351-I351)*INDEX('[1]2018_commission_structure-Start'!$A$21:$I$24,MATCH($E351,'[1]2018_commission_structure-Start'!$A$21:$A$24,0), MATCH(P$1,'[1]2018_commission_structure-Start'!$A$21:$I$21,0)),0)</f>
        <v>0</v>
      </c>
      <c r="Q351" s="26">
        <f>IF($H351&gt;J351,MIN($H351-J351,K351-J351)*INDEX('[1]2018_commission_structure-Start'!$A$21:$I$24,MATCH($E351,'[1]2018_commission_structure-Start'!$A$21:$A$24,0), MATCH(Q$1,'[1]2018_commission_structure-Start'!$A$21:$I$21,0)),0)</f>
        <v>0</v>
      </c>
      <c r="R351" s="26">
        <f>IF($H351&gt;K351,MIN($H351-K351,L351-K351)*INDEX('[1]2018_commission_structure-Start'!$A$21:$I$24,MATCH($E351,'[1]2018_commission_structure-Start'!$A$21:$A$24,0), MATCH(R$1,'[1]2018_commission_structure-Start'!$A$21:$I$21,0)),0)</f>
        <v>0</v>
      </c>
      <c r="S351" s="26">
        <f>IF(H351&gt;L351,(H351-L351)*INDEX('[1]2018_commission_structure-Start'!$A$21:$I$24,MATCH($E351,'[1]2018_commission_structure-Start'!$A$21:$A$24,0),MATCH(S$1,'[1]2018_commission_structure-Start'!$A$21:$I$21,0)),0)</f>
        <v>0</v>
      </c>
      <c r="T351" s="28">
        <f t="shared" si="56"/>
        <v>65475.149999999994</v>
      </c>
      <c r="U351" s="28">
        <f t="shared" si="57"/>
        <v>155109.15</v>
      </c>
      <c r="V351" s="28">
        <f>MIN(H351,I351)*INDEX('[1]2018_commission_structure-Start'!$A$15:$J$18,MATCH($E351,'[1]2018_commission_structure-Start'!$A$15:$A$18,0),MATCH(V$1,'[1]2018_commission_structure-Start'!$A$15:$J$15,0))</f>
        <v>65475.149999999994</v>
      </c>
      <c r="W351" s="26">
        <f>IF($H351&gt;I351,MIN($H351-I351,J351-I351)*INDEX('[1]2018_commission_structure-Start'!$A$15:$J$18,MATCH($E351,'[1]2018_commission_structure-Start'!$A$15:$A$18,0),MATCH(W$1,'[1]2018_commission_structure-Start'!$A$15:$J$15,0)),0)</f>
        <v>0</v>
      </c>
      <c r="X351" s="26">
        <f>IF($H351&gt;J351,MIN($H351-J351,K351-J351)*INDEX('[1]2018_commission_structure-Start'!$A$15:$J$18,MATCH($E351,'[1]2018_commission_structure-Start'!$A$15:$A$18,0),MATCH(X$1,'[1]2018_commission_structure-Start'!$A$15:$J$15,0)),0)</f>
        <v>0</v>
      </c>
      <c r="Y351" s="26">
        <f>IF($H351&gt;K351,MIN($H351-K351,L351-K351)*INDEX('[1]2018_commission_structure-Start'!$A$15:$J$18,MATCH($E351,'[1]2018_commission_structure-Start'!$A$15:$A$18,0),MATCH(Y$1,'[1]2018_commission_structure-Start'!$A$15:$J$15,0)),0)</f>
        <v>0</v>
      </c>
      <c r="Z351" s="26">
        <f>IF(H351&gt;L351,(H351-L351)*INDEX('[1]2018_commission_structure-Start'!$A$21:$I$24,MATCH($E351,'[1]2018_commission_structure-Start'!$A$21:$A$24,0),MATCH(Z$1,'[1]2018_commission_structure-Start'!$A$21:$I$21,0)),0)</f>
        <v>0</v>
      </c>
      <c r="AA351" s="28">
        <f t="shared" si="58"/>
        <v>65475.149999999994</v>
      </c>
      <c r="AB351" s="28">
        <f t="shared" si="59"/>
        <v>155109.15</v>
      </c>
    </row>
    <row r="352" spans="1:28" x14ac:dyDescent="0.2">
      <c r="A352" s="25" t="str">
        <f t="shared" si="50"/>
        <v>Hunter Erni</v>
      </c>
      <c r="B352" s="25">
        <v>1888605537</v>
      </c>
      <c r="C352" s="25" t="s">
        <v>695</v>
      </c>
      <c r="D352" s="25" t="s">
        <v>696</v>
      </c>
      <c r="E352" s="25" t="s">
        <v>29</v>
      </c>
      <c r="F352" s="25">
        <v>72427</v>
      </c>
      <c r="G352" s="25">
        <f>COUNTIF([1]deals_closed!D:D,B352)</f>
        <v>21</v>
      </c>
      <c r="H352" s="26">
        <f>SUMIF([1]deals_closed!D:D,B352,[1]deals_closed!C:C)</f>
        <v>780782</v>
      </c>
      <c r="I352" s="26">
        <f>VLOOKUP(E352,'[1]2018_commission_structure-Start'!$A$22:$I$24,9,FALSE)</f>
        <v>600000</v>
      </c>
      <c r="J352" s="26">
        <f t="shared" si="51"/>
        <v>750000</v>
      </c>
      <c r="K352" s="26">
        <f t="shared" si="52"/>
        <v>900000</v>
      </c>
      <c r="L352" s="26">
        <f t="shared" si="53"/>
        <v>1200000</v>
      </c>
      <c r="M352" s="27">
        <f t="shared" si="54"/>
        <v>1.3013033333333333</v>
      </c>
      <c r="N352" s="25" t="str">
        <f t="shared" si="55"/>
        <v>125-150%</v>
      </c>
      <c r="O352" s="28">
        <f>MIN(H352,I352)*INDEX('[1]2018_commission_structure-Start'!$A$21:$I$24,MATCH($E352,'[1]2018_commission_structure-Start'!$A$21:$A$24,0),MATCH(O$1,'[1]2018_commission_structure-Start'!$A$21:$I$21,0))</f>
        <v>78000</v>
      </c>
      <c r="P352" s="26">
        <f>IF(H352&gt;I352,MIN(H352-I352,J352-I352)*INDEX('[1]2018_commission_structure-Start'!$A$21:$I$24,MATCH($E352,'[1]2018_commission_structure-Start'!$A$21:$A$24,0), MATCH(P$1,'[1]2018_commission_structure-Start'!$A$21:$I$21,0)),0)</f>
        <v>25500.000000000004</v>
      </c>
      <c r="Q352" s="26">
        <f>IF($H352&gt;J352,MIN($H352-J352,K352-J352)*INDEX('[1]2018_commission_structure-Start'!$A$21:$I$24,MATCH($E352,'[1]2018_commission_structure-Start'!$A$21:$A$24,0), MATCH(Q$1,'[1]2018_commission_structure-Start'!$A$21:$I$21,0)),0)</f>
        <v>6464.2199999999993</v>
      </c>
      <c r="R352" s="26">
        <f>IF($H352&gt;K352,MIN($H352-K352,L352-K352)*INDEX('[1]2018_commission_structure-Start'!$A$21:$I$24,MATCH($E352,'[1]2018_commission_structure-Start'!$A$21:$A$24,0), MATCH(R$1,'[1]2018_commission_structure-Start'!$A$21:$I$21,0)),0)</f>
        <v>0</v>
      </c>
      <c r="S352" s="26">
        <f>IF(H352&gt;L352,(H352-L352)*INDEX('[1]2018_commission_structure-Start'!$A$21:$I$24,MATCH($E352,'[1]2018_commission_structure-Start'!$A$21:$A$24,0),MATCH(S$1,'[1]2018_commission_structure-Start'!$A$21:$I$21,0)),0)</f>
        <v>0</v>
      </c>
      <c r="T352" s="28">
        <f t="shared" si="56"/>
        <v>109964.22</v>
      </c>
      <c r="U352" s="28">
        <f t="shared" si="57"/>
        <v>182391.22</v>
      </c>
      <c r="V352" s="28">
        <f>MIN(H352,I352)*INDEX('[1]2018_commission_structure-Start'!$A$15:$J$18,MATCH($E352,'[1]2018_commission_structure-Start'!$A$15:$A$18,0),MATCH(V$1,'[1]2018_commission_structure-Start'!$A$15:$J$15,0))</f>
        <v>90000</v>
      </c>
      <c r="W352" s="26">
        <f>IF($H352&gt;I352,MIN($H352-I352,J352-I352)*INDEX('[1]2018_commission_structure-Start'!$A$15:$J$18,MATCH($E352,'[1]2018_commission_structure-Start'!$A$15:$A$18,0),MATCH(W$1,'[1]2018_commission_structure-Start'!$A$15:$J$15,0)),0)</f>
        <v>27000</v>
      </c>
      <c r="X352" s="26">
        <f>IF($H352&gt;J352,MIN($H352-J352,K352-J352)*INDEX('[1]2018_commission_structure-Start'!$A$15:$J$18,MATCH($E352,'[1]2018_commission_structure-Start'!$A$15:$A$18,0),MATCH(X$1,'[1]2018_commission_structure-Start'!$A$15:$J$15,0)),0)</f>
        <v>7695.5</v>
      </c>
      <c r="Y352" s="26">
        <f>IF($H352&gt;K352,MIN($H352-K352,L352-K352)*INDEX('[1]2018_commission_structure-Start'!$A$15:$J$18,MATCH($E352,'[1]2018_commission_structure-Start'!$A$15:$A$18,0),MATCH(Y$1,'[1]2018_commission_structure-Start'!$A$15:$J$15,0)),0)</f>
        <v>0</v>
      </c>
      <c r="Z352" s="26">
        <f>IF(H352&gt;L352,(H352-L352)*INDEX('[1]2018_commission_structure-Start'!$A$21:$I$24,MATCH($E352,'[1]2018_commission_structure-Start'!$A$21:$A$24,0),MATCH(Z$1,'[1]2018_commission_structure-Start'!$A$21:$I$21,0)),0)</f>
        <v>0</v>
      </c>
      <c r="AA352" s="28">
        <f t="shared" si="58"/>
        <v>124695.5</v>
      </c>
      <c r="AB352" s="28">
        <f t="shared" si="59"/>
        <v>197122.5</v>
      </c>
    </row>
    <row r="353" spans="1:28" x14ac:dyDescent="0.2">
      <c r="A353" s="25" t="str">
        <f t="shared" si="50"/>
        <v>Rainer Pirdy</v>
      </c>
      <c r="B353" s="25">
        <v>5068508845</v>
      </c>
      <c r="C353" s="25" t="s">
        <v>697</v>
      </c>
      <c r="D353" s="25" t="s">
        <v>698</v>
      </c>
      <c r="E353" s="25" t="s">
        <v>29</v>
      </c>
      <c r="F353" s="25">
        <v>63652</v>
      </c>
      <c r="G353" s="25">
        <f>COUNTIF([1]deals_closed!D:D,B353)</f>
        <v>19</v>
      </c>
      <c r="H353" s="26">
        <f>SUMIF([1]deals_closed!D:D,B353,[1]deals_closed!C:C)</f>
        <v>719544</v>
      </c>
      <c r="I353" s="26">
        <f>VLOOKUP(E353,'[1]2018_commission_structure-Start'!$A$22:$I$24,9,FALSE)</f>
        <v>600000</v>
      </c>
      <c r="J353" s="26">
        <f t="shared" si="51"/>
        <v>750000</v>
      </c>
      <c r="K353" s="26">
        <f t="shared" si="52"/>
        <v>900000</v>
      </c>
      <c r="L353" s="26">
        <f t="shared" si="53"/>
        <v>1200000</v>
      </c>
      <c r="M353" s="27">
        <f t="shared" si="54"/>
        <v>1.1992400000000001</v>
      </c>
      <c r="N353" s="25" t="str">
        <f t="shared" si="55"/>
        <v>100-125%</v>
      </c>
      <c r="O353" s="28">
        <f>MIN(H353,I353)*INDEX('[1]2018_commission_structure-Start'!$A$21:$I$24,MATCH($E353,'[1]2018_commission_structure-Start'!$A$21:$A$24,0),MATCH(O$1,'[1]2018_commission_structure-Start'!$A$21:$I$21,0))</f>
        <v>78000</v>
      </c>
      <c r="P353" s="26">
        <f>IF(H353&gt;I353,MIN(H353-I353,J353-I353)*INDEX('[1]2018_commission_structure-Start'!$A$21:$I$24,MATCH($E353,'[1]2018_commission_structure-Start'!$A$21:$A$24,0), MATCH(P$1,'[1]2018_commission_structure-Start'!$A$21:$I$21,0)),0)</f>
        <v>20322.480000000003</v>
      </c>
      <c r="Q353" s="26">
        <f>IF($H353&gt;J353,MIN($H353-J353,K353-J353)*INDEX('[1]2018_commission_structure-Start'!$A$21:$I$24,MATCH($E353,'[1]2018_commission_structure-Start'!$A$21:$A$24,0), MATCH(Q$1,'[1]2018_commission_structure-Start'!$A$21:$I$21,0)),0)</f>
        <v>0</v>
      </c>
      <c r="R353" s="26">
        <f>IF($H353&gt;K353,MIN($H353-K353,L353-K353)*INDEX('[1]2018_commission_structure-Start'!$A$21:$I$24,MATCH($E353,'[1]2018_commission_structure-Start'!$A$21:$A$24,0), MATCH(R$1,'[1]2018_commission_structure-Start'!$A$21:$I$21,0)),0)</f>
        <v>0</v>
      </c>
      <c r="S353" s="26">
        <f>IF(H353&gt;L353,(H353-L353)*INDEX('[1]2018_commission_structure-Start'!$A$21:$I$24,MATCH($E353,'[1]2018_commission_structure-Start'!$A$21:$A$24,0),MATCH(S$1,'[1]2018_commission_structure-Start'!$A$21:$I$21,0)),0)</f>
        <v>0</v>
      </c>
      <c r="T353" s="28">
        <f t="shared" si="56"/>
        <v>98322.48000000001</v>
      </c>
      <c r="U353" s="28">
        <f t="shared" si="57"/>
        <v>161974.48000000001</v>
      </c>
      <c r="V353" s="28">
        <f>MIN(H353,I353)*INDEX('[1]2018_commission_structure-Start'!$A$15:$J$18,MATCH($E353,'[1]2018_commission_structure-Start'!$A$15:$A$18,0),MATCH(V$1,'[1]2018_commission_structure-Start'!$A$15:$J$15,0))</f>
        <v>90000</v>
      </c>
      <c r="W353" s="26">
        <f>IF($H353&gt;I353,MIN($H353-I353,J353-I353)*INDEX('[1]2018_commission_structure-Start'!$A$15:$J$18,MATCH($E353,'[1]2018_commission_structure-Start'!$A$15:$A$18,0),MATCH(W$1,'[1]2018_commission_structure-Start'!$A$15:$J$15,0)),0)</f>
        <v>21517.919999999998</v>
      </c>
      <c r="X353" s="26">
        <f>IF($H353&gt;J353,MIN($H353-J353,K353-J353)*INDEX('[1]2018_commission_structure-Start'!$A$15:$J$18,MATCH($E353,'[1]2018_commission_structure-Start'!$A$15:$A$18,0),MATCH(X$1,'[1]2018_commission_structure-Start'!$A$15:$J$15,0)),0)</f>
        <v>0</v>
      </c>
      <c r="Y353" s="26">
        <f>IF($H353&gt;K353,MIN($H353-K353,L353-K353)*INDEX('[1]2018_commission_structure-Start'!$A$15:$J$18,MATCH($E353,'[1]2018_commission_structure-Start'!$A$15:$A$18,0),MATCH(Y$1,'[1]2018_commission_structure-Start'!$A$15:$J$15,0)),0)</f>
        <v>0</v>
      </c>
      <c r="Z353" s="26">
        <f>IF(H353&gt;L353,(H353-L353)*INDEX('[1]2018_commission_structure-Start'!$A$21:$I$24,MATCH($E353,'[1]2018_commission_structure-Start'!$A$21:$A$24,0),MATCH(Z$1,'[1]2018_commission_structure-Start'!$A$21:$I$21,0)),0)</f>
        <v>0</v>
      </c>
      <c r="AA353" s="28">
        <f t="shared" si="58"/>
        <v>111517.92</v>
      </c>
      <c r="AB353" s="28">
        <f t="shared" si="59"/>
        <v>175169.91999999998</v>
      </c>
    </row>
    <row r="354" spans="1:28" x14ac:dyDescent="0.2">
      <c r="A354" s="25" t="str">
        <f t="shared" si="50"/>
        <v>Lotty Foxall</v>
      </c>
      <c r="B354" s="25">
        <v>8189289020</v>
      </c>
      <c r="C354" s="25" t="s">
        <v>699</v>
      </c>
      <c r="D354" s="25" t="s">
        <v>700</v>
      </c>
      <c r="E354" s="25" t="s">
        <v>10</v>
      </c>
      <c r="F354" s="25">
        <v>112300</v>
      </c>
      <c r="G354" s="25">
        <f>COUNTIF([1]deals_closed!D:D,B354)</f>
        <v>22</v>
      </c>
      <c r="H354" s="26">
        <f>SUMIF([1]deals_closed!D:D,B354,[1]deals_closed!C:C)</f>
        <v>780989</v>
      </c>
      <c r="I354" s="26">
        <f>VLOOKUP(E354,'[1]2018_commission_structure-Start'!$A$22:$I$24,9,FALSE)</f>
        <v>750000</v>
      </c>
      <c r="J354" s="26">
        <f t="shared" si="51"/>
        <v>937500</v>
      </c>
      <c r="K354" s="26">
        <f t="shared" si="52"/>
        <v>1125000</v>
      </c>
      <c r="L354" s="26">
        <f t="shared" si="53"/>
        <v>1500000</v>
      </c>
      <c r="M354" s="27">
        <f t="shared" si="54"/>
        <v>1.0413186666666667</v>
      </c>
      <c r="N354" s="25" t="str">
        <f t="shared" si="55"/>
        <v>100-125%</v>
      </c>
      <c r="O354" s="28">
        <f>MIN(H354,I354)*INDEX('[1]2018_commission_structure-Start'!$A$21:$I$24,MATCH($E354,'[1]2018_commission_structure-Start'!$A$21:$A$24,0),MATCH(O$1,'[1]2018_commission_structure-Start'!$A$21:$I$21,0))</f>
        <v>112500</v>
      </c>
      <c r="P354" s="26">
        <f>IF(H354&gt;I354,MIN(H354-I354,J354-I354)*INDEX('[1]2018_commission_structure-Start'!$A$21:$I$24,MATCH($E354,'[1]2018_commission_structure-Start'!$A$21:$A$24,0), MATCH(P$1,'[1]2018_commission_structure-Start'!$A$21:$I$21,0)),0)</f>
        <v>5887.91</v>
      </c>
      <c r="Q354" s="26">
        <f>IF($H354&gt;J354,MIN($H354-J354,K354-J354)*INDEX('[1]2018_commission_structure-Start'!$A$21:$I$24,MATCH($E354,'[1]2018_commission_structure-Start'!$A$21:$A$24,0), MATCH(Q$1,'[1]2018_commission_structure-Start'!$A$21:$I$21,0)),0)</f>
        <v>0</v>
      </c>
      <c r="R354" s="26">
        <f>IF($H354&gt;K354,MIN($H354-K354,L354-K354)*INDEX('[1]2018_commission_structure-Start'!$A$21:$I$24,MATCH($E354,'[1]2018_commission_structure-Start'!$A$21:$A$24,0), MATCH(R$1,'[1]2018_commission_structure-Start'!$A$21:$I$21,0)),0)</f>
        <v>0</v>
      </c>
      <c r="S354" s="26">
        <f>IF(H354&gt;L354,(H354-L354)*INDEX('[1]2018_commission_structure-Start'!$A$21:$I$24,MATCH($E354,'[1]2018_commission_structure-Start'!$A$21:$A$24,0),MATCH(S$1,'[1]2018_commission_structure-Start'!$A$21:$I$21,0)),0)</f>
        <v>0</v>
      </c>
      <c r="T354" s="28">
        <f t="shared" si="56"/>
        <v>118387.91</v>
      </c>
      <c r="U354" s="28">
        <f t="shared" si="57"/>
        <v>230687.91</v>
      </c>
      <c r="V354" s="28">
        <f>MIN(H354,I354)*INDEX('[1]2018_commission_structure-Start'!$A$15:$J$18,MATCH($E354,'[1]2018_commission_structure-Start'!$A$15:$A$18,0),MATCH(V$1,'[1]2018_commission_structure-Start'!$A$15:$J$15,0))</f>
        <v>112500</v>
      </c>
      <c r="W354" s="26">
        <f>IF($H354&gt;I354,MIN($H354-I354,J354-I354)*INDEX('[1]2018_commission_structure-Start'!$A$15:$J$18,MATCH($E354,'[1]2018_commission_structure-Start'!$A$15:$A$18,0),MATCH(W$1,'[1]2018_commission_structure-Start'!$A$15:$J$15,0)),0)</f>
        <v>6817.58</v>
      </c>
      <c r="X354" s="26">
        <f>IF($H354&gt;J354,MIN($H354-J354,K354-J354)*INDEX('[1]2018_commission_structure-Start'!$A$15:$J$18,MATCH($E354,'[1]2018_commission_structure-Start'!$A$15:$A$18,0),MATCH(X$1,'[1]2018_commission_structure-Start'!$A$15:$J$15,0)),0)</f>
        <v>0</v>
      </c>
      <c r="Y354" s="26">
        <f>IF($H354&gt;K354,MIN($H354-K354,L354-K354)*INDEX('[1]2018_commission_structure-Start'!$A$15:$J$18,MATCH($E354,'[1]2018_commission_structure-Start'!$A$15:$A$18,0),MATCH(Y$1,'[1]2018_commission_structure-Start'!$A$15:$J$15,0)),0)</f>
        <v>0</v>
      </c>
      <c r="Z354" s="26">
        <f>IF(H354&gt;L354,(H354-L354)*INDEX('[1]2018_commission_structure-Start'!$A$21:$I$24,MATCH($E354,'[1]2018_commission_structure-Start'!$A$21:$A$24,0),MATCH(Z$1,'[1]2018_commission_structure-Start'!$A$21:$I$21,0)),0)</f>
        <v>0</v>
      </c>
      <c r="AA354" s="28">
        <f t="shared" si="58"/>
        <v>119317.58</v>
      </c>
      <c r="AB354" s="28">
        <f t="shared" si="59"/>
        <v>231617.58000000002</v>
      </c>
    </row>
    <row r="355" spans="1:28" x14ac:dyDescent="0.2">
      <c r="A355" s="25" t="str">
        <f t="shared" si="50"/>
        <v>Cassius Roseaman</v>
      </c>
      <c r="B355" s="25">
        <v>5603330430</v>
      </c>
      <c r="C355" s="25" t="s">
        <v>701</v>
      </c>
      <c r="D355" s="25" t="s">
        <v>702</v>
      </c>
      <c r="E355" s="25" t="s">
        <v>29</v>
      </c>
      <c r="F355" s="25">
        <v>57267</v>
      </c>
      <c r="G355" s="25">
        <f>COUNTIF([1]deals_closed!D:D,B355)</f>
        <v>23</v>
      </c>
      <c r="H355" s="26">
        <f>SUMIF([1]deals_closed!D:D,B355,[1]deals_closed!C:C)</f>
        <v>778322</v>
      </c>
      <c r="I355" s="26">
        <f>VLOOKUP(E355,'[1]2018_commission_structure-Start'!$A$22:$I$24,9,FALSE)</f>
        <v>600000</v>
      </c>
      <c r="J355" s="26">
        <f t="shared" si="51"/>
        <v>750000</v>
      </c>
      <c r="K355" s="26">
        <f t="shared" si="52"/>
        <v>900000</v>
      </c>
      <c r="L355" s="26">
        <f t="shared" si="53"/>
        <v>1200000</v>
      </c>
      <c r="M355" s="27">
        <f t="shared" si="54"/>
        <v>1.2972033333333333</v>
      </c>
      <c r="N355" s="25" t="str">
        <f t="shared" si="55"/>
        <v>125-150%</v>
      </c>
      <c r="O355" s="28">
        <f>MIN(H355,I355)*INDEX('[1]2018_commission_structure-Start'!$A$21:$I$24,MATCH($E355,'[1]2018_commission_structure-Start'!$A$21:$A$24,0),MATCH(O$1,'[1]2018_commission_structure-Start'!$A$21:$I$21,0))</f>
        <v>78000</v>
      </c>
      <c r="P355" s="26">
        <f>IF(H355&gt;I355,MIN(H355-I355,J355-I355)*INDEX('[1]2018_commission_structure-Start'!$A$21:$I$24,MATCH($E355,'[1]2018_commission_structure-Start'!$A$21:$A$24,0), MATCH(P$1,'[1]2018_commission_structure-Start'!$A$21:$I$21,0)),0)</f>
        <v>25500.000000000004</v>
      </c>
      <c r="Q355" s="26">
        <f>IF($H355&gt;J355,MIN($H355-J355,K355-J355)*INDEX('[1]2018_commission_structure-Start'!$A$21:$I$24,MATCH($E355,'[1]2018_commission_structure-Start'!$A$21:$A$24,0), MATCH(Q$1,'[1]2018_commission_structure-Start'!$A$21:$I$21,0)),0)</f>
        <v>5947.62</v>
      </c>
      <c r="R355" s="26">
        <f>IF($H355&gt;K355,MIN($H355-K355,L355-K355)*INDEX('[1]2018_commission_structure-Start'!$A$21:$I$24,MATCH($E355,'[1]2018_commission_structure-Start'!$A$21:$A$24,0), MATCH(R$1,'[1]2018_commission_structure-Start'!$A$21:$I$21,0)),0)</f>
        <v>0</v>
      </c>
      <c r="S355" s="26">
        <f>IF(H355&gt;L355,(H355-L355)*INDEX('[1]2018_commission_structure-Start'!$A$21:$I$24,MATCH($E355,'[1]2018_commission_structure-Start'!$A$21:$A$24,0),MATCH(S$1,'[1]2018_commission_structure-Start'!$A$21:$I$21,0)),0)</f>
        <v>0</v>
      </c>
      <c r="T355" s="28">
        <f t="shared" si="56"/>
        <v>109447.62</v>
      </c>
      <c r="U355" s="28">
        <f t="shared" si="57"/>
        <v>166714.62</v>
      </c>
      <c r="V355" s="28">
        <f>MIN(H355,I355)*INDEX('[1]2018_commission_structure-Start'!$A$15:$J$18,MATCH($E355,'[1]2018_commission_structure-Start'!$A$15:$A$18,0),MATCH(V$1,'[1]2018_commission_structure-Start'!$A$15:$J$15,0))</f>
        <v>90000</v>
      </c>
      <c r="W355" s="26">
        <f>IF($H355&gt;I355,MIN($H355-I355,J355-I355)*INDEX('[1]2018_commission_structure-Start'!$A$15:$J$18,MATCH($E355,'[1]2018_commission_structure-Start'!$A$15:$A$18,0),MATCH(W$1,'[1]2018_commission_structure-Start'!$A$15:$J$15,0)),0)</f>
        <v>27000</v>
      </c>
      <c r="X355" s="26">
        <f>IF($H355&gt;J355,MIN($H355-J355,K355-J355)*INDEX('[1]2018_commission_structure-Start'!$A$15:$J$18,MATCH($E355,'[1]2018_commission_structure-Start'!$A$15:$A$18,0),MATCH(X$1,'[1]2018_commission_structure-Start'!$A$15:$J$15,0)),0)</f>
        <v>7080.5</v>
      </c>
      <c r="Y355" s="26">
        <f>IF($H355&gt;K355,MIN($H355-K355,L355-K355)*INDEX('[1]2018_commission_structure-Start'!$A$15:$J$18,MATCH($E355,'[1]2018_commission_structure-Start'!$A$15:$A$18,0),MATCH(Y$1,'[1]2018_commission_structure-Start'!$A$15:$J$15,0)),0)</f>
        <v>0</v>
      </c>
      <c r="Z355" s="26">
        <f>IF(H355&gt;L355,(H355-L355)*INDEX('[1]2018_commission_structure-Start'!$A$21:$I$24,MATCH($E355,'[1]2018_commission_structure-Start'!$A$21:$A$24,0),MATCH(Z$1,'[1]2018_commission_structure-Start'!$A$21:$I$21,0)),0)</f>
        <v>0</v>
      </c>
      <c r="AA355" s="28">
        <f t="shared" si="58"/>
        <v>124080.5</v>
      </c>
      <c r="AB355" s="28">
        <f t="shared" si="59"/>
        <v>181347.5</v>
      </c>
    </row>
    <row r="356" spans="1:28" x14ac:dyDescent="0.2">
      <c r="A356" s="25" t="str">
        <f t="shared" si="50"/>
        <v>Barn Doram</v>
      </c>
      <c r="B356" s="25">
        <v>3642988458</v>
      </c>
      <c r="C356" s="25" t="s">
        <v>703</v>
      </c>
      <c r="D356" s="25" t="s">
        <v>704</v>
      </c>
      <c r="E356" s="25" t="s">
        <v>29</v>
      </c>
      <c r="F356" s="25">
        <v>79142</v>
      </c>
      <c r="G356" s="25">
        <f>COUNTIF([1]deals_closed!D:D,B356)</f>
        <v>26</v>
      </c>
      <c r="H356" s="26">
        <f>SUMIF([1]deals_closed!D:D,B356,[1]deals_closed!C:C)</f>
        <v>932920</v>
      </c>
      <c r="I356" s="26">
        <f>VLOOKUP(E356,'[1]2018_commission_structure-Start'!$A$22:$I$24,9,FALSE)</f>
        <v>600000</v>
      </c>
      <c r="J356" s="26">
        <f t="shared" si="51"/>
        <v>750000</v>
      </c>
      <c r="K356" s="26">
        <f t="shared" si="52"/>
        <v>900000</v>
      </c>
      <c r="L356" s="26">
        <f t="shared" si="53"/>
        <v>1200000</v>
      </c>
      <c r="M356" s="27">
        <f t="shared" si="54"/>
        <v>1.5548666666666666</v>
      </c>
      <c r="N356" s="25" t="str">
        <f t="shared" si="55"/>
        <v>150-200%</v>
      </c>
      <c r="O356" s="28">
        <f>MIN(H356,I356)*INDEX('[1]2018_commission_structure-Start'!$A$21:$I$24,MATCH($E356,'[1]2018_commission_structure-Start'!$A$21:$A$24,0),MATCH(O$1,'[1]2018_commission_structure-Start'!$A$21:$I$21,0))</f>
        <v>78000</v>
      </c>
      <c r="P356" s="26">
        <f>IF(H356&gt;I356,MIN(H356-I356,J356-I356)*INDEX('[1]2018_commission_structure-Start'!$A$21:$I$24,MATCH($E356,'[1]2018_commission_structure-Start'!$A$21:$A$24,0), MATCH(P$1,'[1]2018_commission_structure-Start'!$A$21:$I$21,0)),0)</f>
        <v>25500.000000000004</v>
      </c>
      <c r="Q356" s="26">
        <f>IF($H356&gt;J356,MIN($H356-J356,K356-J356)*INDEX('[1]2018_commission_structure-Start'!$A$21:$I$24,MATCH($E356,'[1]2018_commission_structure-Start'!$A$21:$A$24,0), MATCH(Q$1,'[1]2018_commission_structure-Start'!$A$21:$I$21,0)),0)</f>
        <v>31500</v>
      </c>
      <c r="R356" s="26">
        <f>IF($H356&gt;K356,MIN($H356-K356,L356-K356)*INDEX('[1]2018_commission_structure-Start'!$A$21:$I$24,MATCH($E356,'[1]2018_commission_structure-Start'!$A$21:$A$24,0), MATCH(R$1,'[1]2018_commission_structure-Start'!$A$21:$I$21,0)),0)</f>
        <v>8559.2000000000007</v>
      </c>
      <c r="S356" s="26">
        <f>IF(H356&gt;L356,(H356-L356)*INDEX('[1]2018_commission_structure-Start'!$A$21:$I$24,MATCH($E356,'[1]2018_commission_structure-Start'!$A$21:$A$24,0),MATCH(S$1,'[1]2018_commission_structure-Start'!$A$21:$I$21,0)),0)</f>
        <v>0</v>
      </c>
      <c r="T356" s="28">
        <f t="shared" si="56"/>
        <v>143559.20000000001</v>
      </c>
      <c r="U356" s="28">
        <f t="shared" si="57"/>
        <v>222701.2</v>
      </c>
      <c r="V356" s="28">
        <f>MIN(H356,I356)*INDEX('[1]2018_commission_structure-Start'!$A$15:$J$18,MATCH($E356,'[1]2018_commission_structure-Start'!$A$15:$A$18,0),MATCH(V$1,'[1]2018_commission_structure-Start'!$A$15:$J$15,0))</f>
        <v>90000</v>
      </c>
      <c r="W356" s="26">
        <f>IF($H356&gt;I356,MIN($H356-I356,J356-I356)*INDEX('[1]2018_commission_structure-Start'!$A$15:$J$18,MATCH($E356,'[1]2018_commission_structure-Start'!$A$15:$A$18,0),MATCH(W$1,'[1]2018_commission_structure-Start'!$A$15:$J$15,0)),0)</f>
        <v>27000</v>
      </c>
      <c r="X356" s="26">
        <f>IF($H356&gt;J356,MIN($H356-J356,K356-J356)*INDEX('[1]2018_commission_structure-Start'!$A$15:$J$18,MATCH($E356,'[1]2018_commission_structure-Start'!$A$15:$A$18,0),MATCH(X$1,'[1]2018_commission_structure-Start'!$A$15:$J$15,0)),0)</f>
        <v>37500</v>
      </c>
      <c r="Y356" s="26">
        <f>IF($H356&gt;K356,MIN($H356-K356,L356-K356)*INDEX('[1]2018_commission_structure-Start'!$A$15:$J$18,MATCH($E356,'[1]2018_commission_structure-Start'!$A$15:$A$18,0),MATCH(Y$1,'[1]2018_commission_structure-Start'!$A$15:$J$15,0)),0)</f>
        <v>9876</v>
      </c>
      <c r="Z356" s="26">
        <f>IF(H356&gt;L356,(H356-L356)*INDEX('[1]2018_commission_structure-Start'!$A$21:$I$24,MATCH($E356,'[1]2018_commission_structure-Start'!$A$21:$A$24,0),MATCH(Z$1,'[1]2018_commission_structure-Start'!$A$21:$I$21,0)),0)</f>
        <v>0</v>
      </c>
      <c r="AA356" s="28">
        <f t="shared" si="58"/>
        <v>164376</v>
      </c>
      <c r="AB356" s="28">
        <f t="shared" si="59"/>
        <v>243518</v>
      </c>
    </row>
    <row r="357" spans="1:28" x14ac:dyDescent="0.2">
      <c r="A357" s="25" t="str">
        <f t="shared" si="50"/>
        <v>Prentiss Chastaing</v>
      </c>
      <c r="B357" s="25">
        <v>299663825</v>
      </c>
      <c r="C357" s="25" t="s">
        <v>250</v>
      </c>
      <c r="D357" s="25" t="s">
        <v>705</v>
      </c>
      <c r="E357" s="25" t="s">
        <v>29</v>
      </c>
      <c r="F357" s="25">
        <v>51063</v>
      </c>
      <c r="G357" s="25">
        <f>COUNTIF([1]deals_closed!D:D,B357)</f>
        <v>16</v>
      </c>
      <c r="H357" s="26">
        <f>SUMIF([1]deals_closed!D:D,B357,[1]deals_closed!C:C)</f>
        <v>642284</v>
      </c>
      <c r="I357" s="26">
        <f>VLOOKUP(E357,'[1]2018_commission_structure-Start'!$A$22:$I$24,9,FALSE)</f>
        <v>600000</v>
      </c>
      <c r="J357" s="26">
        <f t="shared" si="51"/>
        <v>750000</v>
      </c>
      <c r="K357" s="26">
        <f t="shared" si="52"/>
        <v>900000</v>
      </c>
      <c r="L357" s="26">
        <f t="shared" si="53"/>
        <v>1200000</v>
      </c>
      <c r="M357" s="27">
        <f t="shared" si="54"/>
        <v>1.0704733333333334</v>
      </c>
      <c r="N357" s="25" t="str">
        <f t="shared" si="55"/>
        <v>100-125%</v>
      </c>
      <c r="O357" s="28">
        <f>MIN(H357,I357)*INDEX('[1]2018_commission_structure-Start'!$A$21:$I$24,MATCH($E357,'[1]2018_commission_structure-Start'!$A$21:$A$24,0),MATCH(O$1,'[1]2018_commission_structure-Start'!$A$21:$I$21,0))</f>
        <v>78000</v>
      </c>
      <c r="P357" s="26">
        <f>IF(H357&gt;I357,MIN(H357-I357,J357-I357)*INDEX('[1]2018_commission_structure-Start'!$A$21:$I$24,MATCH($E357,'[1]2018_commission_structure-Start'!$A$21:$A$24,0), MATCH(P$1,'[1]2018_commission_structure-Start'!$A$21:$I$21,0)),0)</f>
        <v>7188.2800000000007</v>
      </c>
      <c r="Q357" s="26">
        <f>IF($H357&gt;J357,MIN($H357-J357,K357-J357)*INDEX('[1]2018_commission_structure-Start'!$A$21:$I$24,MATCH($E357,'[1]2018_commission_structure-Start'!$A$21:$A$24,0), MATCH(Q$1,'[1]2018_commission_structure-Start'!$A$21:$I$21,0)),0)</f>
        <v>0</v>
      </c>
      <c r="R357" s="26">
        <f>IF($H357&gt;K357,MIN($H357-K357,L357-K357)*INDEX('[1]2018_commission_structure-Start'!$A$21:$I$24,MATCH($E357,'[1]2018_commission_structure-Start'!$A$21:$A$24,0), MATCH(R$1,'[1]2018_commission_structure-Start'!$A$21:$I$21,0)),0)</f>
        <v>0</v>
      </c>
      <c r="S357" s="26">
        <f>IF(H357&gt;L357,(H357-L357)*INDEX('[1]2018_commission_structure-Start'!$A$21:$I$24,MATCH($E357,'[1]2018_commission_structure-Start'!$A$21:$A$24,0),MATCH(S$1,'[1]2018_commission_structure-Start'!$A$21:$I$21,0)),0)</f>
        <v>0</v>
      </c>
      <c r="T357" s="28">
        <f t="shared" si="56"/>
        <v>85188.28</v>
      </c>
      <c r="U357" s="28">
        <f t="shared" si="57"/>
        <v>136251.28</v>
      </c>
      <c r="V357" s="28">
        <f>MIN(H357,I357)*INDEX('[1]2018_commission_structure-Start'!$A$15:$J$18,MATCH($E357,'[1]2018_commission_structure-Start'!$A$15:$A$18,0),MATCH(V$1,'[1]2018_commission_structure-Start'!$A$15:$J$15,0))</f>
        <v>90000</v>
      </c>
      <c r="W357" s="26">
        <f>IF($H357&gt;I357,MIN($H357-I357,J357-I357)*INDEX('[1]2018_commission_structure-Start'!$A$15:$J$18,MATCH($E357,'[1]2018_commission_structure-Start'!$A$15:$A$18,0),MATCH(W$1,'[1]2018_commission_structure-Start'!$A$15:$J$15,0)),0)</f>
        <v>7611.12</v>
      </c>
      <c r="X357" s="26">
        <f>IF($H357&gt;J357,MIN($H357-J357,K357-J357)*INDEX('[1]2018_commission_structure-Start'!$A$15:$J$18,MATCH($E357,'[1]2018_commission_structure-Start'!$A$15:$A$18,0),MATCH(X$1,'[1]2018_commission_structure-Start'!$A$15:$J$15,0)),0)</f>
        <v>0</v>
      </c>
      <c r="Y357" s="26">
        <f>IF($H357&gt;K357,MIN($H357-K357,L357-K357)*INDEX('[1]2018_commission_structure-Start'!$A$15:$J$18,MATCH($E357,'[1]2018_commission_structure-Start'!$A$15:$A$18,0),MATCH(Y$1,'[1]2018_commission_structure-Start'!$A$15:$J$15,0)),0)</f>
        <v>0</v>
      </c>
      <c r="Z357" s="26">
        <f>IF(H357&gt;L357,(H357-L357)*INDEX('[1]2018_commission_structure-Start'!$A$21:$I$24,MATCH($E357,'[1]2018_commission_structure-Start'!$A$21:$A$24,0),MATCH(Z$1,'[1]2018_commission_structure-Start'!$A$21:$I$21,0)),0)</f>
        <v>0</v>
      </c>
      <c r="AA357" s="28">
        <f t="shared" si="58"/>
        <v>97611.12</v>
      </c>
      <c r="AB357" s="28">
        <f t="shared" si="59"/>
        <v>148674.12</v>
      </c>
    </row>
    <row r="358" spans="1:28" x14ac:dyDescent="0.2">
      <c r="A358" s="25" t="str">
        <f t="shared" si="50"/>
        <v>Catherine Jerams</v>
      </c>
      <c r="B358" s="25">
        <v>4759627103</v>
      </c>
      <c r="C358" s="25" t="s">
        <v>706</v>
      </c>
      <c r="D358" s="25" t="s">
        <v>707</v>
      </c>
      <c r="E358" s="25" t="s">
        <v>29</v>
      </c>
      <c r="F358" s="25">
        <v>75032</v>
      </c>
      <c r="G358" s="25">
        <f>COUNTIF([1]deals_closed!D:D,B358)</f>
        <v>22</v>
      </c>
      <c r="H358" s="26">
        <f>SUMIF([1]deals_closed!D:D,B358,[1]deals_closed!C:C)</f>
        <v>736143</v>
      </c>
      <c r="I358" s="26">
        <f>VLOOKUP(E358,'[1]2018_commission_structure-Start'!$A$22:$I$24,9,FALSE)</f>
        <v>600000</v>
      </c>
      <c r="J358" s="26">
        <f t="shared" si="51"/>
        <v>750000</v>
      </c>
      <c r="K358" s="26">
        <f t="shared" si="52"/>
        <v>900000</v>
      </c>
      <c r="L358" s="26">
        <f t="shared" si="53"/>
        <v>1200000</v>
      </c>
      <c r="M358" s="27">
        <f t="shared" si="54"/>
        <v>1.2269049999999999</v>
      </c>
      <c r="N358" s="25" t="str">
        <f t="shared" si="55"/>
        <v>100-125%</v>
      </c>
      <c r="O358" s="28">
        <f>MIN(H358,I358)*INDEX('[1]2018_commission_structure-Start'!$A$21:$I$24,MATCH($E358,'[1]2018_commission_structure-Start'!$A$21:$A$24,0),MATCH(O$1,'[1]2018_commission_structure-Start'!$A$21:$I$21,0))</f>
        <v>78000</v>
      </c>
      <c r="P358" s="26">
        <f>IF(H358&gt;I358,MIN(H358-I358,J358-I358)*INDEX('[1]2018_commission_structure-Start'!$A$21:$I$24,MATCH($E358,'[1]2018_commission_structure-Start'!$A$21:$A$24,0), MATCH(P$1,'[1]2018_commission_structure-Start'!$A$21:$I$21,0)),0)</f>
        <v>23144.31</v>
      </c>
      <c r="Q358" s="26">
        <f>IF($H358&gt;J358,MIN($H358-J358,K358-J358)*INDEX('[1]2018_commission_structure-Start'!$A$21:$I$24,MATCH($E358,'[1]2018_commission_structure-Start'!$A$21:$A$24,0), MATCH(Q$1,'[1]2018_commission_structure-Start'!$A$21:$I$21,0)),0)</f>
        <v>0</v>
      </c>
      <c r="R358" s="26">
        <f>IF($H358&gt;K358,MIN($H358-K358,L358-K358)*INDEX('[1]2018_commission_structure-Start'!$A$21:$I$24,MATCH($E358,'[1]2018_commission_structure-Start'!$A$21:$A$24,0), MATCH(R$1,'[1]2018_commission_structure-Start'!$A$21:$I$21,0)),0)</f>
        <v>0</v>
      </c>
      <c r="S358" s="26">
        <f>IF(H358&gt;L358,(H358-L358)*INDEX('[1]2018_commission_structure-Start'!$A$21:$I$24,MATCH($E358,'[1]2018_commission_structure-Start'!$A$21:$A$24,0),MATCH(S$1,'[1]2018_commission_structure-Start'!$A$21:$I$21,0)),0)</f>
        <v>0</v>
      </c>
      <c r="T358" s="28">
        <f t="shared" si="56"/>
        <v>101144.31</v>
      </c>
      <c r="U358" s="28">
        <f t="shared" si="57"/>
        <v>176176.31</v>
      </c>
      <c r="V358" s="28">
        <f>MIN(H358,I358)*INDEX('[1]2018_commission_structure-Start'!$A$15:$J$18,MATCH($E358,'[1]2018_commission_structure-Start'!$A$15:$A$18,0),MATCH(V$1,'[1]2018_commission_structure-Start'!$A$15:$J$15,0))</f>
        <v>90000</v>
      </c>
      <c r="W358" s="26">
        <f>IF($H358&gt;I358,MIN($H358-I358,J358-I358)*INDEX('[1]2018_commission_structure-Start'!$A$15:$J$18,MATCH($E358,'[1]2018_commission_structure-Start'!$A$15:$A$18,0),MATCH(W$1,'[1]2018_commission_structure-Start'!$A$15:$J$15,0)),0)</f>
        <v>24505.739999999998</v>
      </c>
      <c r="X358" s="26">
        <f>IF($H358&gt;J358,MIN($H358-J358,K358-J358)*INDEX('[1]2018_commission_structure-Start'!$A$15:$J$18,MATCH($E358,'[1]2018_commission_structure-Start'!$A$15:$A$18,0),MATCH(X$1,'[1]2018_commission_structure-Start'!$A$15:$J$15,0)),0)</f>
        <v>0</v>
      </c>
      <c r="Y358" s="26">
        <f>IF($H358&gt;K358,MIN($H358-K358,L358-K358)*INDEX('[1]2018_commission_structure-Start'!$A$15:$J$18,MATCH($E358,'[1]2018_commission_structure-Start'!$A$15:$A$18,0),MATCH(Y$1,'[1]2018_commission_structure-Start'!$A$15:$J$15,0)),0)</f>
        <v>0</v>
      </c>
      <c r="Z358" s="26">
        <f>IF(H358&gt;L358,(H358-L358)*INDEX('[1]2018_commission_structure-Start'!$A$21:$I$24,MATCH($E358,'[1]2018_commission_structure-Start'!$A$21:$A$24,0),MATCH(Z$1,'[1]2018_commission_structure-Start'!$A$21:$I$21,0)),0)</f>
        <v>0</v>
      </c>
      <c r="AA358" s="28">
        <f t="shared" si="58"/>
        <v>114505.73999999999</v>
      </c>
      <c r="AB358" s="28">
        <f t="shared" si="59"/>
        <v>189537.74</v>
      </c>
    </row>
    <row r="359" spans="1:28" x14ac:dyDescent="0.2">
      <c r="A359" s="25" t="str">
        <f t="shared" si="50"/>
        <v>Leelah Yarnton</v>
      </c>
      <c r="B359" s="25">
        <v>2292892200</v>
      </c>
      <c r="C359" s="25" t="s">
        <v>708</v>
      </c>
      <c r="D359" s="25" t="s">
        <v>709</v>
      </c>
      <c r="E359" s="25" t="s">
        <v>29</v>
      </c>
      <c r="F359" s="25">
        <v>66242</v>
      </c>
      <c r="G359" s="25">
        <f>COUNTIF([1]deals_closed!D:D,B359)</f>
        <v>16</v>
      </c>
      <c r="H359" s="26">
        <f>SUMIF([1]deals_closed!D:D,B359,[1]deals_closed!C:C)</f>
        <v>551148</v>
      </c>
      <c r="I359" s="26">
        <f>VLOOKUP(E359,'[1]2018_commission_structure-Start'!$A$22:$I$24,9,FALSE)</f>
        <v>600000</v>
      </c>
      <c r="J359" s="26">
        <f t="shared" si="51"/>
        <v>750000</v>
      </c>
      <c r="K359" s="26">
        <f t="shared" si="52"/>
        <v>900000</v>
      </c>
      <c r="L359" s="26">
        <f t="shared" si="53"/>
        <v>1200000</v>
      </c>
      <c r="M359" s="27">
        <f t="shared" si="54"/>
        <v>0.91857999999999995</v>
      </c>
      <c r="N359" s="25" t="str">
        <f t="shared" si="55"/>
        <v>0-100%</v>
      </c>
      <c r="O359" s="28">
        <f>MIN(H359,I359)*INDEX('[1]2018_commission_structure-Start'!$A$21:$I$24,MATCH($E359,'[1]2018_commission_structure-Start'!$A$21:$A$24,0),MATCH(O$1,'[1]2018_commission_structure-Start'!$A$21:$I$21,0))</f>
        <v>71649.240000000005</v>
      </c>
      <c r="P359" s="26">
        <f>IF(H359&gt;I359,MIN(H359-I359,J359-I359)*INDEX('[1]2018_commission_structure-Start'!$A$21:$I$24,MATCH($E359,'[1]2018_commission_structure-Start'!$A$21:$A$24,0), MATCH(P$1,'[1]2018_commission_structure-Start'!$A$21:$I$21,0)),0)</f>
        <v>0</v>
      </c>
      <c r="Q359" s="26">
        <f>IF($H359&gt;J359,MIN($H359-J359,K359-J359)*INDEX('[1]2018_commission_structure-Start'!$A$21:$I$24,MATCH($E359,'[1]2018_commission_structure-Start'!$A$21:$A$24,0), MATCH(Q$1,'[1]2018_commission_structure-Start'!$A$21:$I$21,0)),0)</f>
        <v>0</v>
      </c>
      <c r="R359" s="26">
        <f>IF($H359&gt;K359,MIN($H359-K359,L359-K359)*INDEX('[1]2018_commission_structure-Start'!$A$21:$I$24,MATCH($E359,'[1]2018_commission_structure-Start'!$A$21:$A$24,0), MATCH(R$1,'[1]2018_commission_structure-Start'!$A$21:$I$21,0)),0)</f>
        <v>0</v>
      </c>
      <c r="S359" s="26">
        <f>IF(H359&gt;L359,(H359-L359)*INDEX('[1]2018_commission_structure-Start'!$A$21:$I$24,MATCH($E359,'[1]2018_commission_structure-Start'!$A$21:$A$24,0),MATCH(S$1,'[1]2018_commission_structure-Start'!$A$21:$I$21,0)),0)</f>
        <v>0</v>
      </c>
      <c r="T359" s="28">
        <f t="shared" si="56"/>
        <v>71649.240000000005</v>
      </c>
      <c r="U359" s="28">
        <f t="shared" si="57"/>
        <v>137891.24</v>
      </c>
      <c r="V359" s="28">
        <f>MIN(H359,I359)*INDEX('[1]2018_commission_structure-Start'!$A$15:$J$18,MATCH($E359,'[1]2018_commission_structure-Start'!$A$15:$A$18,0),MATCH(V$1,'[1]2018_commission_structure-Start'!$A$15:$J$15,0))</f>
        <v>82672.2</v>
      </c>
      <c r="W359" s="26">
        <f>IF($H359&gt;I359,MIN($H359-I359,J359-I359)*INDEX('[1]2018_commission_structure-Start'!$A$15:$J$18,MATCH($E359,'[1]2018_commission_structure-Start'!$A$15:$A$18,0),MATCH(W$1,'[1]2018_commission_structure-Start'!$A$15:$J$15,0)),0)</f>
        <v>0</v>
      </c>
      <c r="X359" s="26">
        <f>IF($H359&gt;J359,MIN($H359-J359,K359-J359)*INDEX('[1]2018_commission_structure-Start'!$A$15:$J$18,MATCH($E359,'[1]2018_commission_structure-Start'!$A$15:$A$18,0),MATCH(X$1,'[1]2018_commission_structure-Start'!$A$15:$J$15,0)),0)</f>
        <v>0</v>
      </c>
      <c r="Y359" s="26">
        <f>IF($H359&gt;K359,MIN($H359-K359,L359-K359)*INDEX('[1]2018_commission_structure-Start'!$A$15:$J$18,MATCH($E359,'[1]2018_commission_structure-Start'!$A$15:$A$18,0),MATCH(Y$1,'[1]2018_commission_structure-Start'!$A$15:$J$15,0)),0)</f>
        <v>0</v>
      </c>
      <c r="Z359" s="26">
        <f>IF(H359&gt;L359,(H359-L359)*INDEX('[1]2018_commission_structure-Start'!$A$21:$I$24,MATCH($E359,'[1]2018_commission_structure-Start'!$A$21:$A$24,0),MATCH(Z$1,'[1]2018_commission_structure-Start'!$A$21:$I$21,0)),0)</f>
        <v>0</v>
      </c>
      <c r="AA359" s="28">
        <f t="shared" si="58"/>
        <v>82672.2</v>
      </c>
      <c r="AB359" s="28">
        <f t="shared" si="59"/>
        <v>148914.20000000001</v>
      </c>
    </row>
    <row r="360" spans="1:28" x14ac:dyDescent="0.2">
      <c r="A360" s="25" t="str">
        <f t="shared" si="50"/>
        <v>Geoff Greenmon</v>
      </c>
      <c r="B360" s="25">
        <v>7516977292</v>
      </c>
      <c r="C360" s="25" t="s">
        <v>710</v>
      </c>
      <c r="D360" s="25" t="s">
        <v>711</v>
      </c>
      <c r="E360" s="25" t="s">
        <v>10</v>
      </c>
      <c r="F360" s="25">
        <v>89295</v>
      </c>
      <c r="G360" s="25">
        <f>COUNTIF([1]deals_closed!D:D,B360)</f>
        <v>18</v>
      </c>
      <c r="H360" s="26">
        <f>SUMIF([1]deals_closed!D:D,B360,[1]deals_closed!C:C)</f>
        <v>669220</v>
      </c>
      <c r="I360" s="26">
        <f>VLOOKUP(E360,'[1]2018_commission_structure-Start'!$A$22:$I$24,9,FALSE)</f>
        <v>750000</v>
      </c>
      <c r="J360" s="26">
        <f t="shared" si="51"/>
        <v>937500</v>
      </c>
      <c r="K360" s="26">
        <f t="shared" si="52"/>
        <v>1125000</v>
      </c>
      <c r="L360" s="26">
        <f t="shared" si="53"/>
        <v>1500000</v>
      </c>
      <c r="M360" s="27">
        <f t="shared" si="54"/>
        <v>0.89229333333333338</v>
      </c>
      <c r="N360" s="25" t="str">
        <f t="shared" si="55"/>
        <v>0-100%</v>
      </c>
      <c r="O360" s="28">
        <f>MIN(H360,I360)*INDEX('[1]2018_commission_structure-Start'!$A$21:$I$24,MATCH($E360,'[1]2018_commission_structure-Start'!$A$21:$A$24,0),MATCH(O$1,'[1]2018_commission_structure-Start'!$A$21:$I$21,0))</f>
        <v>100383</v>
      </c>
      <c r="P360" s="26">
        <f>IF(H360&gt;I360,MIN(H360-I360,J360-I360)*INDEX('[1]2018_commission_structure-Start'!$A$21:$I$24,MATCH($E360,'[1]2018_commission_structure-Start'!$A$21:$A$24,0), MATCH(P$1,'[1]2018_commission_structure-Start'!$A$21:$I$21,0)),0)</f>
        <v>0</v>
      </c>
      <c r="Q360" s="26">
        <f>IF($H360&gt;J360,MIN($H360-J360,K360-J360)*INDEX('[1]2018_commission_structure-Start'!$A$21:$I$24,MATCH($E360,'[1]2018_commission_structure-Start'!$A$21:$A$24,0), MATCH(Q$1,'[1]2018_commission_structure-Start'!$A$21:$I$21,0)),0)</f>
        <v>0</v>
      </c>
      <c r="R360" s="26">
        <f>IF($H360&gt;K360,MIN($H360-K360,L360-K360)*INDEX('[1]2018_commission_structure-Start'!$A$21:$I$24,MATCH($E360,'[1]2018_commission_structure-Start'!$A$21:$A$24,0), MATCH(R$1,'[1]2018_commission_structure-Start'!$A$21:$I$21,0)),0)</f>
        <v>0</v>
      </c>
      <c r="S360" s="26">
        <f>IF(H360&gt;L360,(H360-L360)*INDEX('[1]2018_commission_structure-Start'!$A$21:$I$24,MATCH($E360,'[1]2018_commission_structure-Start'!$A$21:$A$24,0),MATCH(S$1,'[1]2018_commission_structure-Start'!$A$21:$I$21,0)),0)</f>
        <v>0</v>
      </c>
      <c r="T360" s="28">
        <f t="shared" si="56"/>
        <v>100383</v>
      </c>
      <c r="U360" s="28">
        <f t="shared" si="57"/>
        <v>189678</v>
      </c>
      <c r="V360" s="28">
        <f>MIN(H360,I360)*INDEX('[1]2018_commission_structure-Start'!$A$15:$J$18,MATCH($E360,'[1]2018_commission_structure-Start'!$A$15:$A$18,0),MATCH(V$1,'[1]2018_commission_structure-Start'!$A$15:$J$15,0))</f>
        <v>100383</v>
      </c>
      <c r="W360" s="26">
        <f>IF($H360&gt;I360,MIN($H360-I360,J360-I360)*INDEX('[1]2018_commission_structure-Start'!$A$15:$J$18,MATCH($E360,'[1]2018_commission_structure-Start'!$A$15:$A$18,0),MATCH(W$1,'[1]2018_commission_structure-Start'!$A$15:$J$15,0)),0)</f>
        <v>0</v>
      </c>
      <c r="X360" s="26">
        <f>IF($H360&gt;J360,MIN($H360-J360,K360-J360)*INDEX('[1]2018_commission_structure-Start'!$A$15:$J$18,MATCH($E360,'[1]2018_commission_structure-Start'!$A$15:$A$18,0),MATCH(X$1,'[1]2018_commission_structure-Start'!$A$15:$J$15,0)),0)</f>
        <v>0</v>
      </c>
      <c r="Y360" s="26">
        <f>IF($H360&gt;K360,MIN($H360-K360,L360-K360)*INDEX('[1]2018_commission_structure-Start'!$A$15:$J$18,MATCH($E360,'[1]2018_commission_structure-Start'!$A$15:$A$18,0),MATCH(Y$1,'[1]2018_commission_structure-Start'!$A$15:$J$15,0)),0)</f>
        <v>0</v>
      </c>
      <c r="Z360" s="26">
        <f>IF(H360&gt;L360,(H360-L360)*INDEX('[1]2018_commission_structure-Start'!$A$21:$I$24,MATCH($E360,'[1]2018_commission_structure-Start'!$A$21:$A$24,0),MATCH(Z$1,'[1]2018_commission_structure-Start'!$A$21:$I$21,0)),0)</f>
        <v>0</v>
      </c>
      <c r="AA360" s="28">
        <f t="shared" si="58"/>
        <v>100383</v>
      </c>
      <c r="AB360" s="28">
        <f t="shared" si="59"/>
        <v>189678</v>
      </c>
    </row>
    <row r="361" spans="1:28" x14ac:dyDescent="0.2">
      <c r="A361" s="25" t="str">
        <f t="shared" si="50"/>
        <v>Ranique Hyatt</v>
      </c>
      <c r="B361" s="25">
        <v>994826516</v>
      </c>
      <c r="C361" s="25" t="s">
        <v>712</v>
      </c>
      <c r="D361" s="25" t="s">
        <v>713</v>
      </c>
      <c r="E361" s="25" t="s">
        <v>7</v>
      </c>
      <c r="F361" s="25">
        <v>32317</v>
      </c>
      <c r="G361" s="25">
        <f>COUNTIF([1]deals_closed!D:D,B361)</f>
        <v>20</v>
      </c>
      <c r="H361" s="26">
        <f>SUMIF([1]deals_closed!D:D,B361,[1]deals_closed!C:C)</f>
        <v>830753</v>
      </c>
      <c r="I361" s="26">
        <f>VLOOKUP(E361,'[1]2018_commission_structure-Start'!$A$22:$I$24,9,FALSE)</f>
        <v>500000</v>
      </c>
      <c r="J361" s="26">
        <f t="shared" si="51"/>
        <v>625000</v>
      </c>
      <c r="K361" s="26">
        <f t="shared" si="52"/>
        <v>750000</v>
      </c>
      <c r="L361" s="26">
        <f t="shared" si="53"/>
        <v>1000000</v>
      </c>
      <c r="M361" s="27">
        <f t="shared" si="54"/>
        <v>1.6615059999999999</v>
      </c>
      <c r="N361" s="25" t="str">
        <f t="shared" si="55"/>
        <v>150-200%</v>
      </c>
      <c r="O361" s="28">
        <f>MIN(H361,I361)*INDEX('[1]2018_commission_structure-Start'!$A$21:$I$24,MATCH($E361,'[1]2018_commission_structure-Start'!$A$21:$A$24,0),MATCH(O$1,'[1]2018_commission_structure-Start'!$A$21:$I$21,0))</f>
        <v>50000</v>
      </c>
      <c r="P361" s="26">
        <f>IF(H361&gt;I361,MIN(H361-I361,J361-I361)*INDEX('[1]2018_commission_structure-Start'!$A$21:$I$24,MATCH($E361,'[1]2018_commission_structure-Start'!$A$21:$A$24,0), MATCH(P$1,'[1]2018_commission_structure-Start'!$A$21:$I$21,0)),0)</f>
        <v>18750</v>
      </c>
      <c r="Q361" s="26">
        <f>IF($H361&gt;J361,MIN($H361-J361,K361-J361)*INDEX('[1]2018_commission_structure-Start'!$A$21:$I$24,MATCH($E361,'[1]2018_commission_structure-Start'!$A$21:$A$24,0), MATCH(Q$1,'[1]2018_commission_structure-Start'!$A$21:$I$21,0)),0)</f>
        <v>22500</v>
      </c>
      <c r="R361" s="26">
        <f>IF($H361&gt;K361,MIN($H361-K361,L361-K361)*INDEX('[1]2018_commission_structure-Start'!$A$21:$I$24,MATCH($E361,'[1]2018_commission_structure-Start'!$A$21:$A$24,0), MATCH(R$1,'[1]2018_commission_structure-Start'!$A$21:$I$21,0)),0)</f>
        <v>17765.66</v>
      </c>
      <c r="S361" s="26">
        <f>IF(H361&gt;L361,(H361-L361)*INDEX('[1]2018_commission_structure-Start'!$A$21:$I$24,MATCH($E361,'[1]2018_commission_structure-Start'!$A$21:$A$24,0),MATCH(S$1,'[1]2018_commission_structure-Start'!$A$21:$I$21,0)),0)</f>
        <v>0</v>
      </c>
      <c r="T361" s="28">
        <f t="shared" si="56"/>
        <v>109015.66</v>
      </c>
      <c r="U361" s="28">
        <f t="shared" si="57"/>
        <v>141332.66</v>
      </c>
      <c r="V361" s="28">
        <f>MIN(H361,I361)*INDEX('[1]2018_commission_structure-Start'!$A$15:$J$18,MATCH($E361,'[1]2018_commission_structure-Start'!$A$15:$A$18,0),MATCH(V$1,'[1]2018_commission_structure-Start'!$A$15:$J$15,0))</f>
        <v>60000</v>
      </c>
      <c r="W361" s="26">
        <f>IF($H361&gt;I361,MIN($H361-I361,J361-I361)*INDEX('[1]2018_commission_structure-Start'!$A$15:$J$18,MATCH($E361,'[1]2018_commission_structure-Start'!$A$15:$A$18,0),MATCH(W$1,'[1]2018_commission_structure-Start'!$A$15:$J$15,0)),0)</f>
        <v>21250</v>
      </c>
      <c r="X361" s="26">
        <f>IF($H361&gt;J361,MIN($H361-J361,K361-J361)*INDEX('[1]2018_commission_structure-Start'!$A$15:$J$18,MATCH($E361,'[1]2018_commission_structure-Start'!$A$15:$A$18,0),MATCH(X$1,'[1]2018_commission_structure-Start'!$A$15:$J$15,0)),0)</f>
        <v>25000</v>
      </c>
      <c r="Y361" s="26">
        <f>IF($H361&gt;K361,MIN($H361-K361,L361-K361)*INDEX('[1]2018_commission_structure-Start'!$A$15:$J$18,MATCH($E361,'[1]2018_commission_structure-Start'!$A$15:$A$18,0),MATCH(Y$1,'[1]2018_commission_structure-Start'!$A$15:$J$15,0)),0)</f>
        <v>17765.66</v>
      </c>
      <c r="Z361" s="26">
        <f>IF(H361&gt;L361,(H361-L361)*INDEX('[1]2018_commission_structure-Start'!$A$21:$I$24,MATCH($E361,'[1]2018_commission_structure-Start'!$A$21:$A$24,0),MATCH(Z$1,'[1]2018_commission_structure-Start'!$A$21:$I$21,0)),0)</f>
        <v>0</v>
      </c>
      <c r="AA361" s="28">
        <f t="shared" si="58"/>
        <v>124015.66</v>
      </c>
      <c r="AB361" s="28">
        <f t="shared" si="59"/>
        <v>156332.66</v>
      </c>
    </row>
    <row r="362" spans="1:28" x14ac:dyDescent="0.2">
      <c r="A362" s="25" t="str">
        <f t="shared" si="50"/>
        <v>Vite Blethyn</v>
      </c>
      <c r="B362" s="25">
        <v>87033755</v>
      </c>
      <c r="C362" s="25" t="s">
        <v>714</v>
      </c>
      <c r="D362" s="25" t="s">
        <v>715</v>
      </c>
      <c r="E362" s="25" t="s">
        <v>7</v>
      </c>
      <c r="F362" s="25">
        <v>51861</v>
      </c>
      <c r="G362" s="25">
        <f>COUNTIF([1]deals_closed!D:D,B362)</f>
        <v>14</v>
      </c>
      <c r="H362" s="26">
        <f>SUMIF([1]deals_closed!D:D,B362,[1]deals_closed!C:C)</f>
        <v>475694</v>
      </c>
      <c r="I362" s="26">
        <f>VLOOKUP(E362,'[1]2018_commission_structure-Start'!$A$22:$I$24,9,FALSE)</f>
        <v>500000</v>
      </c>
      <c r="J362" s="26">
        <f t="shared" si="51"/>
        <v>625000</v>
      </c>
      <c r="K362" s="26">
        <f t="shared" si="52"/>
        <v>750000</v>
      </c>
      <c r="L362" s="26">
        <f t="shared" si="53"/>
        <v>1000000</v>
      </c>
      <c r="M362" s="27">
        <f t="shared" si="54"/>
        <v>0.95138800000000001</v>
      </c>
      <c r="N362" s="25" t="str">
        <f t="shared" si="55"/>
        <v>0-100%</v>
      </c>
      <c r="O362" s="28">
        <f>MIN(H362,I362)*INDEX('[1]2018_commission_structure-Start'!$A$21:$I$24,MATCH($E362,'[1]2018_commission_structure-Start'!$A$21:$A$24,0),MATCH(O$1,'[1]2018_commission_structure-Start'!$A$21:$I$21,0))</f>
        <v>47569.4</v>
      </c>
      <c r="P362" s="26">
        <f>IF(H362&gt;I362,MIN(H362-I362,J362-I362)*INDEX('[1]2018_commission_structure-Start'!$A$21:$I$24,MATCH($E362,'[1]2018_commission_structure-Start'!$A$21:$A$24,0), MATCH(P$1,'[1]2018_commission_structure-Start'!$A$21:$I$21,0)),0)</f>
        <v>0</v>
      </c>
      <c r="Q362" s="26">
        <f>IF($H362&gt;J362,MIN($H362-J362,K362-J362)*INDEX('[1]2018_commission_structure-Start'!$A$21:$I$24,MATCH($E362,'[1]2018_commission_structure-Start'!$A$21:$A$24,0), MATCH(Q$1,'[1]2018_commission_structure-Start'!$A$21:$I$21,0)),0)</f>
        <v>0</v>
      </c>
      <c r="R362" s="26">
        <f>IF($H362&gt;K362,MIN($H362-K362,L362-K362)*INDEX('[1]2018_commission_structure-Start'!$A$21:$I$24,MATCH($E362,'[1]2018_commission_structure-Start'!$A$21:$A$24,0), MATCH(R$1,'[1]2018_commission_structure-Start'!$A$21:$I$21,0)),0)</f>
        <v>0</v>
      </c>
      <c r="S362" s="26">
        <f>IF(H362&gt;L362,(H362-L362)*INDEX('[1]2018_commission_structure-Start'!$A$21:$I$24,MATCH($E362,'[1]2018_commission_structure-Start'!$A$21:$A$24,0),MATCH(S$1,'[1]2018_commission_structure-Start'!$A$21:$I$21,0)),0)</f>
        <v>0</v>
      </c>
      <c r="T362" s="28">
        <f t="shared" si="56"/>
        <v>47569.4</v>
      </c>
      <c r="U362" s="28">
        <f t="shared" si="57"/>
        <v>99430.399999999994</v>
      </c>
      <c r="V362" s="28">
        <f>MIN(H362,I362)*INDEX('[1]2018_commission_structure-Start'!$A$15:$J$18,MATCH($E362,'[1]2018_commission_structure-Start'!$A$15:$A$18,0),MATCH(V$1,'[1]2018_commission_structure-Start'!$A$15:$J$15,0))</f>
        <v>57083.28</v>
      </c>
      <c r="W362" s="26">
        <f>IF($H362&gt;I362,MIN($H362-I362,J362-I362)*INDEX('[1]2018_commission_structure-Start'!$A$15:$J$18,MATCH($E362,'[1]2018_commission_structure-Start'!$A$15:$A$18,0),MATCH(W$1,'[1]2018_commission_structure-Start'!$A$15:$J$15,0)),0)</f>
        <v>0</v>
      </c>
      <c r="X362" s="26">
        <f>IF($H362&gt;J362,MIN($H362-J362,K362-J362)*INDEX('[1]2018_commission_structure-Start'!$A$15:$J$18,MATCH($E362,'[1]2018_commission_structure-Start'!$A$15:$A$18,0),MATCH(X$1,'[1]2018_commission_structure-Start'!$A$15:$J$15,0)),0)</f>
        <v>0</v>
      </c>
      <c r="Y362" s="26">
        <f>IF($H362&gt;K362,MIN($H362-K362,L362-K362)*INDEX('[1]2018_commission_structure-Start'!$A$15:$J$18,MATCH($E362,'[1]2018_commission_structure-Start'!$A$15:$A$18,0),MATCH(Y$1,'[1]2018_commission_structure-Start'!$A$15:$J$15,0)),0)</f>
        <v>0</v>
      </c>
      <c r="Z362" s="26">
        <f>IF(H362&gt;L362,(H362-L362)*INDEX('[1]2018_commission_structure-Start'!$A$21:$I$24,MATCH($E362,'[1]2018_commission_structure-Start'!$A$21:$A$24,0),MATCH(Z$1,'[1]2018_commission_structure-Start'!$A$21:$I$21,0)),0)</f>
        <v>0</v>
      </c>
      <c r="AA362" s="28">
        <f t="shared" si="58"/>
        <v>57083.28</v>
      </c>
      <c r="AB362" s="28">
        <f t="shared" si="59"/>
        <v>108944.28</v>
      </c>
    </row>
    <row r="363" spans="1:28" x14ac:dyDescent="0.2">
      <c r="A363" s="25" t="str">
        <f t="shared" si="50"/>
        <v>Helyn McQuaker</v>
      </c>
      <c r="B363" s="25">
        <v>9373778889</v>
      </c>
      <c r="C363" s="25" t="s">
        <v>716</v>
      </c>
      <c r="D363" s="25" t="s">
        <v>717</v>
      </c>
      <c r="E363" s="25" t="s">
        <v>10</v>
      </c>
      <c r="F363" s="25">
        <v>82655</v>
      </c>
      <c r="G363" s="25">
        <f>COUNTIF([1]deals_closed!D:D,B363)</f>
        <v>11</v>
      </c>
      <c r="H363" s="26">
        <f>SUMIF([1]deals_closed!D:D,B363,[1]deals_closed!C:C)</f>
        <v>456999</v>
      </c>
      <c r="I363" s="26">
        <f>VLOOKUP(E363,'[1]2018_commission_structure-Start'!$A$22:$I$24,9,FALSE)</f>
        <v>750000</v>
      </c>
      <c r="J363" s="26">
        <f t="shared" si="51"/>
        <v>937500</v>
      </c>
      <c r="K363" s="26">
        <f t="shared" si="52"/>
        <v>1125000</v>
      </c>
      <c r="L363" s="26">
        <f t="shared" si="53"/>
        <v>1500000</v>
      </c>
      <c r="M363" s="27">
        <f t="shared" si="54"/>
        <v>0.60933199999999998</v>
      </c>
      <c r="N363" s="25" t="str">
        <f t="shared" si="55"/>
        <v>0-100%</v>
      </c>
      <c r="O363" s="28">
        <f>MIN(H363,I363)*INDEX('[1]2018_commission_structure-Start'!$A$21:$I$24,MATCH($E363,'[1]2018_commission_structure-Start'!$A$21:$A$24,0),MATCH(O$1,'[1]2018_commission_structure-Start'!$A$21:$I$21,0))</f>
        <v>68549.849999999991</v>
      </c>
      <c r="P363" s="26">
        <f>IF(H363&gt;I363,MIN(H363-I363,J363-I363)*INDEX('[1]2018_commission_structure-Start'!$A$21:$I$24,MATCH($E363,'[1]2018_commission_structure-Start'!$A$21:$A$24,0), MATCH(P$1,'[1]2018_commission_structure-Start'!$A$21:$I$21,0)),0)</f>
        <v>0</v>
      </c>
      <c r="Q363" s="26">
        <f>IF($H363&gt;J363,MIN($H363-J363,K363-J363)*INDEX('[1]2018_commission_structure-Start'!$A$21:$I$24,MATCH($E363,'[1]2018_commission_structure-Start'!$A$21:$A$24,0), MATCH(Q$1,'[1]2018_commission_structure-Start'!$A$21:$I$21,0)),0)</f>
        <v>0</v>
      </c>
      <c r="R363" s="26">
        <f>IF($H363&gt;K363,MIN($H363-K363,L363-K363)*INDEX('[1]2018_commission_structure-Start'!$A$21:$I$24,MATCH($E363,'[1]2018_commission_structure-Start'!$A$21:$A$24,0), MATCH(R$1,'[1]2018_commission_structure-Start'!$A$21:$I$21,0)),0)</f>
        <v>0</v>
      </c>
      <c r="S363" s="26">
        <f>IF(H363&gt;L363,(H363-L363)*INDEX('[1]2018_commission_structure-Start'!$A$21:$I$24,MATCH($E363,'[1]2018_commission_structure-Start'!$A$21:$A$24,0),MATCH(S$1,'[1]2018_commission_structure-Start'!$A$21:$I$21,0)),0)</f>
        <v>0</v>
      </c>
      <c r="T363" s="28">
        <f t="shared" si="56"/>
        <v>68549.849999999991</v>
      </c>
      <c r="U363" s="28">
        <f t="shared" si="57"/>
        <v>151204.84999999998</v>
      </c>
      <c r="V363" s="28">
        <f>MIN(H363,I363)*INDEX('[1]2018_commission_structure-Start'!$A$15:$J$18,MATCH($E363,'[1]2018_commission_structure-Start'!$A$15:$A$18,0),MATCH(V$1,'[1]2018_commission_structure-Start'!$A$15:$J$15,0))</f>
        <v>68549.849999999991</v>
      </c>
      <c r="W363" s="26">
        <f>IF($H363&gt;I363,MIN($H363-I363,J363-I363)*INDEX('[1]2018_commission_structure-Start'!$A$15:$J$18,MATCH($E363,'[1]2018_commission_structure-Start'!$A$15:$A$18,0),MATCH(W$1,'[1]2018_commission_structure-Start'!$A$15:$J$15,0)),0)</f>
        <v>0</v>
      </c>
      <c r="X363" s="26">
        <f>IF($H363&gt;J363,MIN($H363-J363,K363-J363)*INDEX('[1]2018_commission_structure-Start'!$A$15:$J$18,MATCH($E363,'[1]2018_commission_structure-Start'!$A$15:$A$18,0),MATCH(X$1,'[1]2018_commission_structure-Start'!$A$15:$J$15,0)),0)</f>
        <v>0</v>
      </c>
      <c r="Y363" s="26">
        <f>IF($H363&gt;K363,MIN($H363-K363,L363-K363)*INDEX('[1]2018_commission_structure-Start'!$A$15:$J$18,MATCH($E363,'[1]2018_commission_structure-Start'!$A$15:$A$18,0),MATCH(Y$1,'[1]2018_commission_structure-Start'!$A$15:$J$15,0)),0)</f>
        <v>0</v>
      </c>
      <c r="Z363" s="26">
        <f>IF(H363&gt;L363,(H363-L363)*INDEX('[1]2018_commission_structure-Start'!$A$21:$I$24,MATCH($E363,'[1]2018_commission_structure-Start'!$A$21:$A$24,0),MATCH(Z$1,'[1]2018_commission_structure-Start'!$A$21:$I$21,0)),0)</f>
        <v>0</v>
      </c>
      <c r="AA363" s="28">
        <f t="shared" si="58"/>
        <v>68549.849999999991</v>
      </c>
      <c r="AB363" s="28">
        <f t="shared" si="59"/>
        <v>151204.84999999998</v>
      </c>
    </row>
    <row r="364" spans="1:28" x14ac:dyDescent="0.2">
      <c r="A364" s="25" t="str">
        <f t="shared" si="50"/>
        <v>Valencia Ubsdale</v>
      </c>
      <c r="B364" s="25">
        <v>4074728869</v>
      </c>
      <c r="C364" s="25" t="s">
        <v>718</v>
      </c>
      <c r="D364" s="25" t="s">
        <v>719</v>
      </c>
      <c r="E364" s="25" t="s">
        <v>29</v>
      </c>
      <c r="F364" s="25">
        <v>72698</v>
      </c>
      <c r="G364" s="25">
        <f>COUNTIF([1]deals_closed!D:D,B364)</f>
        <v>20</v>
      </c>
      <c r="H364" s="26">
        <f>SUMIF([1]deals_closed!D:D,B364,[1]deals_closed!C:C)</f>
        <v>806749</v>
      </c>
      <c r="I364" s="26">
        <f>VLOOKUP(E364,'[1]2018_commission_structure-Start'!$A$22:$I$24,9,FALSE)</f>
        <v>600000</v>
      </c>
      <c r="J364" s="26">
        <f t="shared" si="51"/>
        <v>750000</v>
      </c>
      <c r="K364" s="26">
        <f t="shared" si="52"/>
        <v>900000</v>
      </c>
      <c r="L364" s="26">
        <f t="shared" si="53"/>
        <v>1200000</v>
      </c>
      <c r="M364" s="27">
        <f t="shared" si="54"/>
        <v>1.3445816666666666</v>
      </c>
      <c r="N364" s="25" t="str">
        <f t="shared" si="55"/>
        <v>125-150%</v>
      </c>
      <c r="O364" s="28">
        <f>MIN(H364,I364)*INDEX('[1]2018_commission_structure-Start'!$A$21:$I$24,MATCH($E364,'[1]2018_commission_structure-Start'!$A$21:$A$24,0),MATCH(O$1,'[1]2018_commission_structure-Start'!$A$21:$I$21,0))</f>
        <v>78000</v>
      </c>
      <c r="P364" s="26">
        <f>IF(H364&gt;I364,MIN(H364-I364,J364-I364)*INDEX('[1]2018_commission_structure-Start'!$A$21:$I$24,MATCH($E364,'[1]2018_commission_structure-Start'!$A$21:$A$24,0), MATCH(P$1,'[1]2018_commission_structure-Start'!$A$21:$I$21,0)),0)</f>
        <v>25500.000000000004</v>
      </c>
      <c r="Q364" s="26">
        <f>IF($H364&gt;J364,MIN($H364-J364,K364-J364)*INDEX('[1]2018_commission_structure-Start'!$A$21:$I$24,MATCH($E364,'[1]2018_commission_structure-Start'!$A$21:$A$24,0), MATCH(Q$1,'[1]2018_commission_structure-Start'!$A$21:$I$21,0)),0)</f>
        <v>11917.289999999999</v>
      </c>
      <c r="R364" s="26">
        <f>IF($H364&gt;K364,MIN($H364-K364,L364-K364)*INDEX('[1]2018_commission_structure-Start'!$A$21:$I$24,MATCH($E364,'[1]2018_commission_structure-Start'!$A$21:$A$24,0), MATCH(R$1,'[1]2018_commission_structure-Start'!$A$21:$I$21,0)),0)</f>
        <v>0</v>
      </c>
      <c r="S364" s="26">
        <f>IF(H364&gt;L364,(H364-L364)*INDEX('[1]2018_commission_structure-Start'!$A$21:$I$24,MATCH($E364,'[1]2018_commission_structure-Start'!$A$21:$A$24,0),MATCH(S$1,'[1]2018_commission_structure-Start'!$A$21:$I$21,0)),0)</f>
        <v>0</v>
      </c>
      <c r="T364" s="28">
        <f t="shared" si="56"/>
        <v>115417.29</v>
      </c>
      <c r="U364" s="28">
        <f t="shared" si="57"/>
        <v>188115.28999999998</v>
      </c>
      <c r="V364" s="28">
        <f>MIN(H364,I364)*INDEX('[1]2018_commission_structure-Start'!$A$15:$J$18,MATCH($E364,'[1]2018_commission_structure-Start'!$A$15:$A$18,0),MATCH(V$1,'[1]2018_commission_structure-Start'!$A$15:$J$15,0))</f>
        <v>90000</v>
      </c>
      <c r="W364" s="26">
        <f>IF($H364&gt;I364,MIN($H364-I364,J364-I364)*INDEX('[1]2018_commission_structure-Start'!$A$15:$J$18,MATCH($E364,'[1]2018_commission_structure-Start'!$A$15:$A$18,0),MATCH(W$1,'[1]2018_commission_structure-Start'!$A$15:$J$15,0)),0)</f>
        <v>27000</v>
      </c>
      <c r="X364" s="26">
        <f>IF($H364&gt;J364,MIN($H364-J364,K364-J364)*INDEX('[1]2018_commission_structure-Start'!$A$15:$J$18,MATCH($E364,'[1]2018_commission_structure-Start'!$A$15:$A$18,0),MATCH(X$1,'[1]2018_commission_structure-Start'!$A$15:$J$15,0)),0)</f>
        <v>14187.25</v>
      </c>
      <c r="Y364" s="26">
        <f>IF($H364&gt;K364,MIN($H364-K364,L364-K364)*INDEX('[1]2018_commission_structure-Start'!$A$15:$J$18,MATCH($E364,'[1]2018_commission_structure-Start'!$A$15:$A$18,0),MATCH(Y$1,'[1]2018_commission_structure-Start'!$A$15:$J$15,0)),0)</f>
        <v>0</v>
      </c>
      <c r="Z364" s="26">
        <f>IF(H364&gt;L364,(H364-L364)*INDEX('[1]2018_commission_structure-Start'!$A$21:$I$24,MATCH($E364,'[1]2018_commission_structure-Start'!$A$21:$A$24,0),MATCH(Z$1,'[1]2018_commission_structure-Start'!$A$21:$I$21,0)),0)</f>
        <v>0</v>
      </c>
      <c r="AA364" s="28">
        <f t="shared" si="58"/>
        <v>131187.25</v>
      </c>
      <c r="AB364" s="28">
        <f t="shared" si="59"/>
        <v>203885.25</v>
      </c>
    </row>
    <row r="365" spans="1:28" x14ac:dyDescent="0.2">
      <c r="A365" s="25" t="str">
        <f t="shared" si="50"/>
        <v>Ike Pretorius</v>
      </c>
      <c r="B365" s="25">
        <v>6148303353</v>
      </c>
      <c r="C365" s="25" t="s">
        <v>720</v>
      </c>
      <c r="D365" s="25" t="s">
        <v>721</v>
      </c>
      <c r="E365" s="25" t="s">
        <v>10</v>
      </c>
      <c r="F365" s="25">
        <v>118836</v>
      </c>
      <c r="G365" s="25">
        <f>COUNTIF([1]deals_closed!D:D,B365)</f>
        <v>19</v>
      </c>
      <c r="H365" s="26">
        <f>SUMIF([1]deals_closed!D:D,B365,[1]deals_closed!C:C)</f>
        <v>549569</v>
      </c>
      <c r="I365" s="26">
        <f>VLOOKUP(E365,'[1]2018_commission_structure-Start'!$A$22:$I$24,9,FALSE)</f>
        <v>750000</v>
      </c>
      <c r="J365" s="26">
        <f t="shared" si="51"/>
        <v>937500</v>
      </c>
      <c r="K365" s="26">
        <f t="shared" si="52"/>
        <v>1125000</v>
      </c>
      <c r="L365" s="26">
        <f t="shared" si="53"/>
        <v>1500000</v>
      </c>
      <c r="M365" s="27">
        <f t="shared" si="54"/>
        <v>0.73275866666666667</v>
      </c>
      <c r="N365" s="25" t="str">
        <f t="shared" si="55"/>
        <v>0-100%</v>
      </c>
      <c r="O365" s="28">
        <f>MIN(H365,I365)*INDEX('[1]2018_commission_structure-Start'!$A$21:$I$24,MATCH($E365,'[1]2018_commission_structure-Start'!$A$21:$A$24,0),MATCH(O$1,'[1]2018_commission_structure-Start'!$A$21:$I$21,0))</f>
        <v>82435.349999999991</v>
      </c>
      <c r="P365" s="26">
        <f>IF(H365&gt;I365,MIN(H365-I365,J365-I365)*INDEX('[1]2018_commission_structure-Start'!$A$21:$I$24,MATCH($E365,'[1]2018_commission_structure-Start'!$A$21:$A$24,0), MATCH(P$1,'[1]2018_commission_structure-Start'!$A$21:$I$21,0)),0)</f>
        <v>0</v>
      </c>
      <c r="Q365" s="26">
        <f>IF($H365&gt;J365,MIN($H365-J365,K365-J365)*INDEX('[1]2018_commission_structure-Start'!$A$21:$I$24,MATCH($E365,'[1]2018_commission_structure-Start'!$A$21:$A$24,0), MATCH(Q$1,'[1]2018_commission_structure-Start'!$A$21:$I$21,0)),0)</f>
        <v>0</v>
      </c>
      <c r="R365" s="26">
        <f>IF($H365&gt;K365,MIN($H365-K365,L365-K365)*INDEX('[1]2018_commission_structure-Start'!$A$21:$I$24,MATCH($E365,'[1]2018_commission_structure-Start'!$A$21:$A$24,0), MATCH(R$1,'[1]2018_commission_structure-Start'!$A$21:$I$21,0)),0)</f>
        <v>0</v>
      </c>
      <c r="S365" s="26">
        <f>IF(H365&gt;L365,(H365-L365)*INDEX('[1]2018_commission_structure-Start'!$A$21:$I$24,MATCH($E365,'[1]2018_commission_structure-Start'!$A$21:$A$24,0),MATCH(S$1,'[1]2018_commission_structure-Start'!$A$21:$I$21,0)),0)</f>
        <v>0</v>
      </c>
      <c r="T365" s="28">
        <f t="shared" si="56"/>
        <v>82435.349999999991</v>
      </c>
      <c r="U365" s="28">
        <f t="shared" si="57"/>
        <v>201271.34999999998</v>
      </c>
      <c r="V365" s="28">
        <f>MIN(H365,I365)*INDEX('[1]2018_commission_structure-Start'!$A$15:$J$18,MATCH($E365,'[1]2018_commission_structure-Start'!$A$15:$A$18,0),MATCH(V$1,'[1]2018_commission_structure-Start'!$A$15:$J$15,0))</f>
        <v>82435.349999999991</v>
      </c>
      <c r="W365" s="26">
        <f>IF($H365&gt;I365,MIN($H365-I365,J365-I365)*INDEX('[1]2018_commission_structure-Start'!$A$15:$J$18,MATCH($E365,'[1]2018_commission_structure-Start'!$A$15:$A$18,0),MATCH(W$1,'[1]2018_commission_structure-Start'!$A$15:$J$15,0)),0)</f>
        <v>0</v>
      </c>
      <c r="X365" s="26">
        <f>IF($H365&gt;J365,MIN($H365-J365,K365-J365)*INDEX('[1]2018_commission_structure-Start'!$A$15:$J$18,MATCH($E365,'[1]2018_commission_structure-Start'!$A$15:$A$18,0),MATCH(X$1,'[1]2018_commission_structure-Start'!$A$15:$J$15,0)),0)</f>
        <v>0</v>
      </c>
      <c r="Y365" s="26">
        <f>IF($H365&gt;K365,MIN($H365-K365,L365-K365)*INDEX('[1]2018_commission_structure-Start'!$A$15:$J$18,MATCH($E365,'[1]2018_commission_structure-Start'!$A$15:$A$18,0),MATCH(Y$1,'[1]2018_commission_structure-Start'!$A$15:$J$15,0)),0)</f>
        <v>0</v>
      </c>
      <c r="Z365" s="26">
        <f>IF(H365&gt;L365,(H365-L365)*INDEX('[1]2018_commission_structure-Start'!$A$21:$I$24,MATCH($E365,'[1]2018_commission_structure-Start'!$A$21:$A$24,0),MATCH(Z$1,'[1]2018_commission_structure-Start'!$A$21:$I$21,0)),0)</f>
        <v>0</v>
      </c>
      <c r="AA365" s="28">
        <f t="shared" si="58"/>
        <v>82435.349999999991</v>
      </c>
      <c r="AB365" s="28">
        <f t="shared" si="59"/>
        <v>201271.34999999998</v>
      </c>
    </row>
    <row r="366" spans="1:28" x14ac:dyDescent="0.2">
      <c r="A366" s="25" t="str">
        <f t="shared" si="50"/>
        <v>Basilius Hawlgarth</v>
      </c>
      <c r="B366" s="25">
        <v>4716524892</v>
      </c>
      <c r="C366" s="25" t="s">
        <v>722</v>
      </c>
      <c r="D366" s="25" t="s">
        <v>723</v>
      </c>
      <c r="E366" s="25" t="s">
        <v>29</v>
      </c>
      <c r="F366" s="25">
        <v>79201</v>
      </c>
      <c r="G366" s="25">
        <f>COUNTIF([1]deals_closed!D:D,B366)</f>
        <v>29</v>
      </c>
      <c r="H366" s="26">
        <f>SUMIF([1]deals_closed!D:D,B366,[1]deals_closed!C:C)</f>
        <v>1092533</v>
      </c>
      <c r="I366" s="26">
        <f>VLOOKUP(E366,'[1]2018_commission_structure-Start'!$A$22:$I$24,9,FALSE)</f>
        <v>600000</v>
      </c>
      <c r="J366" s="26">
        <f t="shared" si="51"/>
        <v>750000</v>
      </c>
      <c r="K366" s="26">
        <f t="shared" si="52"/>
        <v>900000</v>
      </c>
      <c r="L366" s="26">
        <f t="shared" si="53"/>
        <v>1200000</v>
      </c>
      <c r="M366" s="27">
        <f t="shared" si="54"/>
        <v>1.8208883333333334</v>
      </c>
      <c r="N366" s="25" t="str">
        <f t="shared" si="55"/>
        <v>150-200%</v>
      </c>
      <c r="O366" s="28">
        <f>MIN(H366,I366)*INDEX('[1]2018_commission_structure-Start'!$A$21:$I$24,MATCH($E366,'[1]2018_commission_structure-Start'!$A$21:$A$24,0),MATCH(O$1,'[1]2018_commission_structure-Start'!$A$21:$I$21,0))</f>
        <v>78000</v>
      </c>
      <c r="P366" s="26">
        <f>IF(H366&gt;I366,MIN(H366-I366,J366-I366)*INDEX('[1]2018_commission_structure-Start'!$A$21:$I$24,MATCH($E366,'[1]2018_commission_structure-Start'!$A$21:$A$24,0), MATCH(P$1,'[1]2018_commission_structure-Start'!$A$21:$I$21,0)),0)</f>
        <v>25500.000000000004</v>
      </c>
      <c r="Q366" s="26">
        <f>IF($H366&gt;J366,MIN($H366-J366,K366-J366)*INDEX('[1]2018_commission_structure-Start'!$A$21:$I$24,MATCH($E366,'[1]2018_commission_structure-Start'!$A$21:$A$24,0), MATCH(Q$1,'[1]2018_commission_structure-Start'!$A$21:$I$21,0)),0)</f>
        <v>31500</v>
      </c>
      <c r="R366" s="26">
        <f>IF($H366&gt;K366,MIN($H366-K366,L366-K366)*INDEX('[1]2018_commission_structure-Start'!$A$21:$I$24,MATCH($E366,'[1]2018_commission_structure-Start'!$A$21:$A$24,0), MATCH(R$1,'[1]2018_commission_structure-Start'!$A$21:$I$21,0)),0)</f>
        <v>50058.58</v>
      </c>
      <c r="S366" s="26">
        <f>IF(H366&gt;L366,(H366-L366)*INDEX('[1]2018_commission_structure-Start'!$A$21:$I$24,MATCH($E366,'[1]2018_commission_structure-Start'!$A$21:$A$24,0),MATCH(S$1,'[1]2018_commission_structure-Start'!$A$21:$I$21,0)),0)</f>
        <v>0</v>
      </c>
      <c r="T366" s="28">
        <f t="shared" si="56"/>
        <v>185058.58000000002</v>
      </c>
      <c r="U366" s="28">
        <f t="shared" si="57"/>
        <v>264259.58</v>
      </c>
      <c r="V366" s="28">
        <f>MIN(H366,I366)*INDEX('[1]2018_commission_structure-Start'!$A$15:$J$18,MATCH($E366,'[1]2018_commission_structure-Start'!$A$15:$A$18,0),MATCH(V$1,'[1]2018_commission_structure-Start'!$A$15:$J$15,0))</f>
        <v>90000</v>
      </c>
      <c r="W366" s="26">
        <f>IF($H366&gt;I366,MIN($H366-I366,J366-I366)*INDEX('[1]2018_commission_structure-Start'!$A$15:$J$18,MATCH($E366,'[1]2018_commission_structure-Start'!$A$15:$A$18,0),MATCH(W$1,'[1]2018_commission_structure-Start'!$A$15:$J$15,0)),0)</f>
        <v>27000</v>
      </c>
      <c r="X366" s="26">
        <f>IF($H366&gt;J366,MIN($H366-J366,K366-J366)*INDEX('[1]2018_commission_structure-Start'!$A$15:$J$18,MATCH($E366,'[1]2018_commission_structure-Start'!$A$15:$A$18,0),MATCH(X$1,'[1]2018_commission_structure-Start'!$A$15:$J$15,0)),0)</f>
        <v>37500</v>
      </c>
      <c r="Y366" s="26">
        <f>IF($H366&gt;K366,MIN($H366-K366,L366-K366)*INDEX('[1]2018_commission_structure-Start'!$A$15:$J$18,MATCH($E366,'[1]2018_commission_structure-Start'!$A$15:$A$18,0),MATCH(Y$1,'[1]2018_commission_structure-Start'!$A$15:$J$15,0)),0)</f>
        <v>57759.9</v>
      </c>
      <c r="Z366" s="26">
        <f>IF(H366&gt;L366,(H366-L366)*INDEX('[1]2018_commission_structure-Start'!$A$21:$I$24,MATCH($E366,'[1]2018_commission_structure-Start'!$A$21:$A$24,0),MATCH(Z$1,'[1]2018_commission_structure-Start'!$A$21:$I$21,0)),0)</f>
        <v>0</v>
      </c>
      <c r="AA366" s="28">
        <f t="shared" si="58"/>
        <v>212259.9</v>
      </c>
      <c r="AB366" s="28">
        <f t="shared" si="59"/>
        <v>291460.90000000002</v>
      </c>
    </row>
    <row r="367" spans="1:28" x14ac:dyDescent="0.2">
      <c r="A367" s="25" t="str">
        <f t="shared" si="50"/>
        <v>Terry Hess</v>
      </c>
      <c r="B367" s="25">
        <v>5811999097</v>
      </c>
      <c r="C367" s="25" t="s">
        <v>724</v>
      </c>
      <c r="D367" s="25" t="s">
        <v>725</v>
      </c>
      <c r="E367" s="25" t="s">
        <v>7</v>
      </c>
      <c r="F367" s="25">
        <v>41580</v>
      </c>
      <c r="G367" s="25">
        <f>COUNTIF([1]deals_closed!D:D,B367)</f>
        <v>18</v>
      </c>
      <c r="H367" s="26">
        <f>SUMIF([1]deals_closed!D:D,B367,[1]deals_closed!C:C)</f>
        <v>641225</v>
      </c>
      <c r="I367" s="26">
        <f>VLOOKUP(E367,'[1]2018_commission_structure-Start'!$A$22:$I$24,9,FALSE)</f>
        <v>500000</v>
      </c>
      <c r="J367" s="26">
        <f t="shared" si="51"/>
        <v>625000</v>
      </c>
      <c r="K367" s="26">
        <f t="shared" si="52"/>
        <v>750000</v>
      </c>
      <c r="L367" s="26">
        <f t="shared" si="53"/>
        <v>1000000</v>
      </c>
      <c r="M367" s="27">
        <f t="shared" si="54"/>
        <v>1.2824500000000001</v>
      </c>
      <c r="N367" s="25" t="str">
        <f t="shared" si="55"/>
        <v>125-150%</v>
      </c>
      <c r="O367" s="28">
        <f>MIN(H367,I367)*INDEX('[1]2018_commission_structure-Start'!$A$21:$I$24,MATCH($E367,'[1]2018_commission_structure-Start'!$A$21:$A$24,0),MATCH(O$1,'[1]2018_commission_structure-Start'!$A$21:$I$21,0))</f>
        <v>50000</v>
      </c>
      <c r="P367" s="26">
        <f>IF(H367&gt;I367,MIN(H367-I367,J367-I367)*INDEX('[1]2018_commission_structure-Start'!$A$21:$I$24,MATCH($E367,'[1]2018_commission_structure-Start'!$A$21:$A$24,0), MATCH(P$1,'[1]2018_commission_structure-Start'!$A$21:$I$21,0)),0)</f>
        <v>18750</v>
      </c>
      <c r="Q367" s="26">
        <f>IF($H367&gt;J367,MIN($H367-J367,K367-J367)*INDEX('[1]2018_commission_structure-Start'!$A$21:$I$24,MATCH($E367,'[1]2018_commission_structure-Start'!$A$21:$A$24,0), MATCH(Q$1,'[1]2018_commission_structure-Start'!$A$21:$I$21,0)),0)</f>
        <v>2920.5</v>
      </c>
      <c r="R367" s="26">
        <f>IF($H367&gt;K367,MIN($H367-K367,L367-K367)*INDEX('[1]2018_commission_structure-Start'!$A$21:$I$24,MATCH($E367,'[1]2018_commission_structure-Start'!$A$21:$A$24,0), MATCH(R$1,'[1]2018_commission_structure-Start'!$A$21:$I$21,0)),0)</f>
        <v>0</v>
      </c>
      <c r="S367" s="26">
        <f>IF(H367&gt;L367,(H367-L367)*INDEX('[1]2018_commission_structure-Start'!$A$21:$I$24,MATCH($E367,'[1]2018_commission_structure-Start'!$A$21:$A$24,0),MATCH(S$1,'[1]2018_commission_structure-Start'!$A$21:$I$21,0)),0)</f>
        <v>0</v>
      </c>
      <c r="T367" s="28">
        <f t="shared" si="56"/>
        <v>71670.5</v>
      </c>
      <c r="U367" s="28">
        <f t="shared" si="57"/>
        <v>113250.5</v>
      </c>
      <c r="V367" s="28">
        <f>MIN(H367,I367)*INDEX('[1]2018_commission_structure-Start'!$A$15:$J$18,MATCH($E367,'[1]2018_commission_structure-Start'!$A$15:$A$18,0),MATCH(V$1,'[1]2018_commission_structure-Start'!$A$15:$J$15,0))</f>
        <v>60000</v>
      </c>
      <c r="W367" s="26">
        <f>IF($H367&gt;I367,MIN($H367-I367,J367-I367)*INDEX('[1]2018_commission_structure-Start'!$A$15:$J$18,MATCH($E367,'[1]2018_commission_structure-Start'!$A$15:$A$18,0),MATCH(W$1,'[1]2018_commission_structure-Start'!$A$15:$J$15,0)),0)</f>
        <v>21250</v>
      </c>
      <c r="X367" s="26">
        <f>IF($H367&gt;J367,MIN($H367-J367,K367-J367)*INDEX('[1]2018_commission_structure-Start'!$A$15:$J$18,MATCH($E367,'[1]2018_commission_structure-Start'!$A$15:$A$18,0),MATCH(X$1,'[1]2018_commission_structure-Start'!$A$15:$J$15,0)),0)</f>
        <v>3245</v>
      </c>
      <c r="Y367" s="26">
        <f>IF($H367&gt;K367,MIN($H367-K367,L367-K367)*INDEX('[1]2018_commission_structure-Start'!$A$15:$J$18,MATCH($E367,'[1]2018_commission_structure-Start'!$A$15:$A$18,0),MATCH(Y$1,'[1]2018_commission_structure-Start'!$A$15:$J$15,0)),0)</f>
        <v>0</v>
      </c>
      <c r="Z367" s="26">
        <f>IF(H367&gt;L367,(H367-L367)*INDEX('[1]2018_commission_structure-Start'!$A$21:$I$24,MATCH($E367,'[1]2018_commission_structure-Start'!$A$21:$A$24,0),MATCH(Z$1,'[1]2018_commission_structure-Start'!$A$21:$I$21,0)),0)</f>
        <v>0</v>
      </c>
      <c r="AA367" s="28">
        <f t="shared" si="58"/>
        <v>84495</v>
      </c>
      <c r="AB367" s="28">
        <f t="shared" si="59"/>
        <v>126075</v>
      </c>
    </row>
    <row r="368" spans="1:28" x14ac:dyDescent="0.2">
      <c r="A368" s="25" t="str">
        <f t="shared" si="50"/>
        <v>Alex Ateridge</v>
      </c>
      <c r="B368" s="25">
        <v>1518783783</v>
      </c>
      <c r="C368" s="25" t="s">
        <v>726</v>
      </c>
      <c r="D368" s="25" t="s">
        <v>727</v>
      </c>
      <c r="E368" s="25" t="s">
        <v>7</v>
      </c>
      <c r="F368" s="25">
        <v>30311</v>
      </c>
      <c r="G368" s="25">
        <f>COUNTIF([1]deals_closed!D:D,B368)</f>
        <v>19</v>
      </c>
      <c r="H368" s="26">
        <f>SUMIF([1]deals_closed!D:D,B368,[1]deals_closed!C:C)</f>
        <v>656054</v>
      </c>
      <c r="I368" s="26">
        <f>VLOOKUP(E368,'[1]2018_commission_structure-Start'!$A$22:$I$24,9,FALSE)</f>
        <v>500000</v>
      </c>
      <c r="J368" s="26">
        <f t="shared" si="51"/>
        <v>625000</v>
      </c>
      <c r="K368" s="26">
        <f t="shared" si="52"/>
        <v>750000</v>
      </c>
      <c r="L368" s="26">
        <f t="shared" si="53"/>
        <v>1000000</v>
      </c>
      <c r="M368" s="27">
        <f t="shared" si="54"/>
        <v>1.3121080000000001</v>
      </c>
      <c r="N368" s="25" t="str">
        <f t="shared" si="55"/>
        <v>125-150%</v>
      </c>
      <c r="O368" s="28">
        <f>MIN(H368,I368)*INDEX('[1]2018_commission_structure-Start'!$A$21:$I$24,MATCH($E368,'[1]2018_commission_structure-Start'!$A$21:$A$24,0),MATCH(O$1,'[1]2018_commission_structure-Start'!$A$21:$I$21,0))</f>
        <v>50000</v>
      </c>
      <c r="P368" s="26">
        <f>IF(H368&gt;I368,MIN(H368-I368,J368-I368)*INDEX('[1]2018_commission_structure-Start'!$A$21:$I$24,MATCH($E368,'[1]2018_commission_structure-Start'!$A$21:$A$24,0), MATCH(P$1,'[1]2018_commission_structure-Start'!$A$21:$I$21,0)),0)</f>
        <v>18750</v>
      </c>
      <c r="Q368" s="26">
        <f>IF($H368&gt;J368,MIN($H368-J368,K368-J368)*INDEX('[1]2018_commission_structure-Start'!$A$21:$I$24,MATCH($E368,'[1]2018_commission_structure-Start'!$A$21:$A$24,0), MATCH(Q$1,'[1]2018_commission_structure-Start'!$A$21:$I$21,0)),0)</f>
        <v>5589.7199999999993</v>
      </c>
      <c r="R368" s="26">
        <f>IF($H368&gt;K368,MIN($H368-K368,L368-K368)*INDEX('[1]2018_commission_structure-Start'!$A$21:$I$24,MATCH($E368,'[1]2018_commission_structure-Start'!$A$21:$A$24,0), MATCH(R$1,'[1]2018_commission_structure-Start'!$A$21:$I$21,0)),0)</f>
        <v>0</v>
      </c>
      <c r="S368" s="26">
        <f>IF(H368&gt;L368,(H368-L368)*INDEX('[1]2018_commission_structure-Start'!$A$21:$I$24,MATCH($E368,'[1]2018_commission_structure-Start'!$A$21:$A$24,0),MATCH(S$1,'[1]2018_commission_structure-Start'!$A$21:$I$21,0)),0)</f>
        <v>0</v>
      </c>
      <c r="T368" s="28">
        <f t="shared" si="56"/>
        <v>74339.72</v>
      </c>
      <c r="U368" s="28">
        <f t="shared" si="57"/>
        <v>104650.72</v>
      </c>
      <c r="V368" s="28">
        <f>MIN(H368,I368)*INDEX('[1]2018_commission_structure-Start'!$A$15:$J$18,MATCH($E368,'[1]2018_commission_structure-Start'!$A$15:$A$18,0),MATCH(V$1,'[1]2018_commission_structure-Start'!$A$15:$J$15,0))</f>
        <v>60000</v>
      </c>
      <c r="W368" s="26">
        <f>IF($H368&gt;I368,MIN($H368-I368,J368-I368)*INDEX('[1]2018_commission_structure-Start'!$A$15:$J$18,MATCH($E368,'[1]2018_commission_structure-Start'!$A$15:$A$18,0),MATCH(W$1,'[1]2018_commission_structure-Start'!$A$15:$J$15,0)),0)</f>
        <v>21250</v>
      </c>
      <c r="X368" s="26">
        <f>IF($H368&gt;J368,MIN($H368-J368,K368-J368)*INDEX('[1]2018_commission_structure-Start'!$A$15:$J$18,MATCH($E368,'[1]2018_commission_structure-Start'!$A$15:$A$18,0),MATCH(X$1,'[1]2018_commission_structure-Start'!$A$15:$J$15,0)),0)</f>
        <v>6210.8</v>
      </c>
      <c r="Y368" s="26">
        <f>IF($H368&gt;K368,MIN($H368-K368,L368-K368)*INDEX('[1]2018_commission_structure-Start'!$A$15:$J$18,MATCH($E368,'[1]2018_commission_structure-Start'!$A$15:$A$18,0),MATCH(Y$1,'[1]2018_commission_structure-Start'!$A$15:$J$15,0)),0)</f>
        <v>0</v>
      </c>
      <c r="Z368" s="26">
        <f>IF(H368&gt;L368,(H368-L368)*INDEX('[1]2018_commission_structure-Start'!$A$21:$I$24,MATCH($E368,'[1]2018_commission_structure-Start'!$A$21:$A$24,0),MATCH(Z$1,'[1]2018_commission_structure-Start'!$A$21:$I$21,0)),0)</f>
        <v>0</v>
      </c>
      <c r="AA368" s="28">
        <f t="shared" si="58"/>
        <v>87460.800000000003</v>
      </c>
      <c r="AB368" s="28">
        <f t="shared" si="59"/>
        <v>117771.8</v>
      </c>
    </row>
    <row r="369" spans="1:28" x14ac:dyDescent="0.2">
      <c r="A369" s="25" t="str">
        <f t="shared" si="50"/>
        <v>Minetta Maden</v>
      </c>
      <c r="B369" s="25">
        <v>5913755731</v>
      </c>
      <c r="C369" s="25" t="s">
        <v>728</v>
      </c>
      <c r="D369" s="25" t="s">
        <v>729</v>
      </c>
      <c r="E369" s="25" t="s">
        <v>29</v>
      </c>
      <c r="F369" s="25">
        <v>51706</v>
      </c>
      <c r="G369" s="25">
        <f>COUNTIF([1]deals_closed!D:D,B369)</f>
        <v>20</v>
      </c>
      <c r="H369" s="26">
        <f>SUMIF([1]deals_closed!D:D,B369,[1]deals_closed!C:C)</f>
        <v>568483</v>
      </c>
      <c r="I369" s="26">
        <f>VLOOKUP(E369,'[1]2018_commission_structure-Start'!$A$22:$I$24,9,FALSE)</f>
        <v>600000</v>
      </c>
      <c r="J369" s="26">
        <f t="shared" si="51"/>
        <v>750000</v>
      </c>
      <c r="K369" s="26">
        <f t="shared" si="52"/>
        <v>900000</v>
      </c>
      <c r="L369" s="26">
        <f t="shared" si="53"/>
        <v>1200000</v>
      </c>
      <c r="M369" s="27">
        <f t="shared" si="54"/>
        <v>0.94747166666666671</v>
      </c>
      <c r="N369" s="25" t="str">
        <f t="shared" si="55"/>
        <v>0-100%</v>
      </c>
      <c r="O369" s="28">
        <f>MIN(H369,I369)*INDEX('[1]2018_commission_structure-Start'!$A$21:$I$24,MATCH($E369,'[1]2018_commission_structure-Start'!$A$21:$A$24,0),MATCH(O$1,'[1]2018_commission_structure-Start'!$A$21:$I$21,0))</f>
        <v>73902.790000000008</v>
      </c>
      <c r="P369" s="26">
        <f>IF(H369&gt;I369,MIN(H369-I369,J369-I369)*INDEX('[1]2018_commission_structure-Start'!$A$21:$I$24,MATCH($E369,'[1]2018_commission_structure-Start'!$A$21:$A$24,0), MATCH(P$1,'[1]2018_commission_structure-Start'!$A$21:$I$21,0)),0)</f>
        <v>0</v>
      </c>
      <c r="Q369" s="26">
        <f>IF($H369&gt;J369,MIN($H369-J369,K369-J369)*INDEX('[1]2018_commission_structure-Start'!$A$21:$I$24,MATCH($E369,'[1]2018_commission_structure-Start'!$A$21:$A$24,0), MATCH(Q$1,'[1]2018_commission_structure-Start'!$A$21:$I$21,0)),0)</f>
        <v>0</v>
      </c>
      <c r="R369" s="26">
        <f>IF($H369&gt;K369,MIN($H369-K369,L369-K369)*INDEX('[1]2018_commission_structure-Start'!$A$21:$I$24,MATCH($E369,'[1]2018_commission_structure-Start'!$A$21:$A$24,0), MATCH(R$1,'[1]2018_commission_structure-Start'!$A$21:$I$21,0)),0)</f>
        <v>0</v>
      </c>
      <c r="S369" s="26">
        <f>IF(H369&gt;L369,(H369-L369)*INDEX('[1]2018_commission_structure-Start'!$A$21:$I$24,MATCH($E369,'[1]2018_commission_structure-Start'!$A$21:$A$24,0),MATCH(S$1,'[1]2018_commission_structure-Start'!$A$21:$I$21,0)),0)</f>
        <v>0</v>
      </c>
      <c r="T369" s="28">
        <f t="shared" si="56"/>
        <v>73902.790000000008</v>
      </c>
      <c r="U369" s="28">
        <f t="shared" si="57"/>
        <v>125608.79000000001</v>
      </c>
      <c r="V369" s="28">
        <f>MIN(H369,I369)*INDEX('[1]2018_commission_structure-Start'!$A$15:$J$18,MATCH($E369,'[1]2018_commission_structure-Start'!$A$15:$A$18,0),MATCH(V$1,'[1]2018_commission_structure-Start'!$A$15:$J$15,0))</f>
        <v>85272.45</v>
      </c>
      <c r="W369" s="26">
        <f>IF($H369&gt;I369,MIN($H369-I369,J369-I369)*INDEX('[1]2018_commission_structure-Start'!$A$15:$J$18,MATCH($E369,'[1]2018_commission_structure-Start'!$A$15:$A$18,0),MATCH(W$1,'[1]2018_commission_structure-Start'!$A$15:$J$15,0)),0)</f>
        <v>0</v>
      </c>
      <c r="X369" s="26">
        <f>IF($H369&gt;J369,MIN($H369-J369,K369-J369)*INDEX('[1]2018_commission_structure-Start'!$A$15:$J$18,MATCH($E369,'[1]2018_commission_structure-Start'!$A$15:$A$18,0),MATCH(X$1,'[1]2018_commission_structure-Start'!$A$15:$J$15,0)),0)</f>
        <v>0</v>
      </c>
      <c r="Y369" s="26">
        <f>IF($H369&gt;K369,MIN($H369-K369,L369-K369)*INDEX('[1]2018_commission_structure-Start'!$A$15:$J$18,MATCH($E369,'[1]2018_commission_structure-Start'!$A$15:$A$18,0),MATCH(Y$1,'[1]2018_commission_structure-Start'!$A$15:$J$15,0)),0)</f>
        <v>0</v>
      </c>
      <c r="Z369" s="26">
        <f>IF(H369&gt;L369,(H369-L369)*INDEX('[1]2018_commission_structure-Start'!$A$21:$I$24,MATCH($E369,'[1]2018_commission_structure-Start'!$A$21:$A$24,0),MATCH(Z$1,'[1]2018_commission_structure-Start'!$A$21:$I$21,0)),0)</f>
        <v>0</v>
      </c>
      <c r="AA369" s="28">
        <f t="shared" si="58"/>
        <v>85272.45</v>
      </c>
      <c r="AB369" s="28">
        <f t="shared" si="59"/>
        <v>136978.45000000001</v>
      </c>
    </row>
    <row r="370" spans="1:28" x14ac:dyDescent="0.2">
      <c r="A370" s="25" t="str">
        <f t="shared" si="50"/>
        <v>Aubrey Suthren</v>
      </c>
      <c r="B370" s="25">
        <v>4192879565</v>
      </c>
      <c r="C370" s="25" t="s">
        <v>730</v>
      </c>
      <c r="D370" s="25" t="s">
        <v>731</v>
      </c>
      <c r="E370" s="25" t="s">
        <v>29</v>
      </c>
      <c r="F370" s="25">
        <v>57704</v>
      </c>
      <c r="G370" s="25">
        <f>COUNTIF([1]deals_closed!D:D,B370)</f>
        <v>17</v>
      </c>
      <c r="H370" s="26">
        <f>SUMIF([1]deals_closed!D:D,B370,[1]deals_closed!C:C)</f>
        <v>487994</v>
      </c>
      <c r="I370" s="26">
        <f>VLOOKUP(E370,'[1]2018_commission_structure-Start'!$A$22:$I$24,9,FALSE)</f>
        <v>600000</v>
      </c>
      <c r="J370" s="26">
        <f t="shared" si="51"/>
        <v>750000</v>
      </c>
      <c r="K370" s="26">
        <f t="shared" si="52"/>
        <v>900000</v>
      </c>
      <c r="L370" s="26">
        <f t="shared" si="53"/>
        <v>1200000</v>
      </c>
      <c r="M370" s="27">
        <f t="shared" si="54"/>
        <v>0.81332333333333329</v>
      </c>
      <c r="N370" s="25" t="str">
        <f t="shared" si="55"/>
        <v>0-100%</v>
      </c>
      <c r="O370" s="28">
        <f>MIN(H370,I370)*INDEX('[1]2018_commission_structure-Start'!$A$21:$I$24,MATCH($E370,'[1]2018_commission_structure-Start'!$A$21:$A$24,0),MATCH(O$1,'[1]2018_commission_structure-Start'!$A$21:$I$21,0))</f>
        <v>63439.22</v>
      </c>
      <c r="P370" s="26">
        <f>IF(H370&gt;I370,MIN(H370-I370,J370-I370)*INDEX('[1]2018_commission_structure-Start'!$A$21:$I$24,MATCH($E370,'[1]2018_commission_structure-Start'!$A$21:$A$24,0), MATCH(P$1,'[1]2018_commission_structure-Start'!$A$21:$I$21,0)),0)</f>
        <v>0</v>
      </c>
      <c r="Q370" s="26">
        <f>IF($H370&gt;J370,MIN($H370-J370,K370-J370)*INDEX('[1]2018_commission_structure-Start'!$A$21:$I$24,MATCH($E370,'[1]2018_commission_structure-Start'!$A$21:$A$24,0), MATCH(Q$1,'[1]2018_commission_structure-Start'!$A$21:$I$21,0)),0)</f>
        <v>0</v>
      </c>
      <c r="R370" s="26">
        <f>IF($H370&gt;K370,MIN($H370-K370,L370-K370)*INDEX('[1]2018_commission_structure-Start'!$A$21:$I$24,MATCH($E370,'[1]2018_commission_structure-Start'!$A$21:$A$24,0), MATCH(R$1,'[1]2018_commission_structure-Start'!$A$21:$I$21,0)),0)</f>
        <v>0</v>
      </c>
      <c r="S370" s="26">
        <f>IF(H370&gt;L370,(H370-L370)*INDEX('[1]2018_commission_structure-Start'!$A$21:$I$24,MATCH($E370,'[1]2018_commission_structure-Start'!$A$21:$A$24,0),MATCH(S$1,'[1]2018_commission_structure-Start'!$A$21:$I$21,0)),0)</f>
        <v>0</v>
      </c>
      <c r="T370" s="28">
        <f t="shared" si="56"/>
        <v>63439.22</v>
      </c>
      <c r="U370" s="28">
        <f t="shared" si="57"/>
        <v>121143.22</v>
      </c>
      <c r="V370" s="28">
        <f>MIN(H370,I370)*INDEX('[1]2018_commission_structure-Start'!$A$15:$J$18,MATCH($E370,'[1]2018_commission_structure-Start'!$A$15:$A$18,0),MATCH(V$1,'[1]2018_commission_structure-Start'!$A$15:$J$15,0))</f>
        <v>73199.099999999991</v>
      </c>
      <c r="W370" s="26">
        <f>IF($H370&gt;I370,MIN($H370-I370,J370-I370)*INDEX('[1]2018_commission_structure-Start'!$A$15:$J$18,MATCH($E370,'[1]2018_commission_structure-Start'!$A$15:$A$18,0),MATCH(W$1,'[1]2018_commission_structure-Start'!$A$15:$J$15,0)),0)</f>
        <v>0</v>
      </c>
      <c r="X370" s="26">
        <f>IF($H370&gt;J370,MIN($H370-J370,K370-J370)*INDEX('[1]2018_commission_structure-Start'!$A$15:$J$18,MATCH($E370,'[1]2018_commission_structure-Start'!$A$15:$A$18,0),MATCH(X$1,'[1]2018_commission_structure-Start'!$A$15:$J$15,0)),0)</f>
        <v>0</v>
      </c>
      <c r="Y370" s="26">
        <f>IF($H370&gt;K370,MIN($H370-K370,L370-K370)*INDEX('[1]2018_commission_structure-Start'!$A$15:$J$18,MATCH($E370,'[1]2018_commission_structure-Start'!$A$15:$A$18,0),MATCH(Y$1,'[1]2018_commission_structure-Start'!$A$15:$J$15,0)),0)</f>
        <v>0</v>
      </c>
      <c r="Z370" s="26">
        <f>IF(H370&gt;L370,(H370-L370)*INDEX('[1]2018_commission_structure-Start'!$A$21:$I$24,MATCH($E370,'[1]2018_commission_structure-Start'!$A$21:$A$24,0),MATCH(Z$1,'[1]2018_commission_structure-Start'!$A$21:$I$21,0)),0)</f>
        <v>0</v>
      </c>
      <c r="AA370" s="28">
        <f t="shared" si="58"/>
        <v>73199.099999999991</v>
      </c>
      <c r="AB370" s="28">
        <f t="shared" si="59"/>
        <v>130903.09999999999</v>
      </c>
    </row>
    <row r="371" spans="1:28" x14ac:dyDescent="0.2">
      <c r="A371" s="25" t="str">
        <f t="shared" si="50"/>
        <v>Jonah Lobb</v>
      </c>
      <c r="B371" s="25">
        <v>6487054410</v>
      </c>
      <c r="C371" s="25" t="s">
        <v>561</v>
      </c>
      <c r="D371" s="25" t="s">
        <v>732</v>
      </c>
      <c r="E371" s="25" t="s">
        <v>29</v>
      </c>
      <c r="F371" s="25">
        <v>64256</v>
      </c>
      <c r="G371" s="25">
        <f>COUNTIF([1]deals_closed!D:D,B371)</f>
        <v>17</v>
      </c>
      <c r="H371" s="26">
        <f>SUMIF([1]deals_closed!D:D,B371,[1]deals_closed!C:C)</f>
        <v>570251</v>
      </c>
      <c r="I371" s="26">
        <f>VLOOKUP(E371,'[1]2018_commission_structure-Start'!$A$22:$I$24,9,FALSE)</f>
        <v>600000</v>
      </c>
      <c r="J371" s="26">
        <f t="shared" si="51"/>
        <v>750000</v>
      </c>
      <c r="K371" s="26">
        <f t="shared" si="52"/>
        <v>900000</v>
      </c>
      <c r="L371" s="26">
        <f t="shared" si="53"/>
        <v>1200000</v>
      </c>
      <c r="M371" s="27">
        <f t="shared" si="54"/>
        <v>0.95041833333333336</v>
      </c>
      <c r="N371" s="25" t="str">
        <f t="shared" si="55"/>
        <v>0-100%</v>
      </c>
      <c r="O371" s="28">
        <f>MIN(H371,I371)*INDEX('[1]2018_commission_structure-Start'!$A$21:$I$24,MATCH($E371,'[1]2018_commission_structure-Start'!$A$21:$A$24,0),MATCH(O$1,'[1]2018_commission_structure-Start'!$A$21:$I$21,0))</f>
        <v>74132.63</v>
      </c>
      <c r="P371" s="26">
        <f>IF(H371&gt;I371,MIN(H371-I371,J371-I371)*INDEX('[1]2018_commission_structure-Start'!$A$21:$I$24,MATCH($E371,'[1]2018_commission_structure-Start'!$A$21:$A$24,0), MATCH(P$1,'[1]2018_commission_structure-Start'!$A$21:$I$21,0)),0)</f>
        <v>0</v>
      </c>
      <c r="Q371" s="26">
        <f>IF($H371&gt;J371,MIN($H371-J371,K371-J371)*INDEX('[1]2018_commission_structure-Start'!$A$21:$I$24,MATCH($E371,'[1]2018_commission_structure-Start'!$A$21:$A$24,0), MATCH(Q$1,'[1]2018_commission_structure-Start'!$A$21:$I$21,0)),0)</f>
        <v>0</v>
      </c>
      <c r="R371" s="26">
        <f>IF($H371&gt;K371,MIN($H371-K371,L371-K371)*INDEX('[1]2018_commission_structure-Start'!$A$21:$I$24,MATCH($E371,'[1]2018_commission_structure-Start'!$A$21:$A$24,0), MATCH(R$1,'[1]2018_commission_structure-Start'!$A$21:$I$21,0)),0)</f>
        <v>0</v>
      </c>
      <c r="S371" s="26">
        <f>IF(H371&gt;L371,(H371-L371)*INDEX('[1]2018_commission_structure-Start'!$A$21:$I$24,MATCH($E371,'[1]2018_commission_structure-Start'!$A$21:$A$24,0),MATCH(S$1,'[1]2018_commission_structure-Start'!$A$21:$I$21,0)),0)</f>
        <v>0</v>
      </c>
      <c r="T371" s="28">
        <f t="shared" si="56"/>
        <v>74132.63</v>
      </c>
      <c r="U371" s="28">
        <f t="shared" si="57"/>
        <v>138388.63</v>
      </c>
      <c r="V371" s="28">
        <f>MIN(H371,I371)*INDEX('[1]2018_commission_structure-Start'!$A$15:$J$18,MATCH($E371,'[1]2018_commission_structure-Start'!$A$15:$A$18,0),MATCH(V$1,'[1]2018_commission_structure-Start'!$A$15:$J$15,0))</f>
        <v>85537.65</v>
      </c>
      <c r="W371" s="26">
        <f>IF($H371&gt;I371,MIN($H371-I371,J371-I371)*INDEX('[1]2018_commission_structure-Start'!$A$15:$J$18,MATCH($E371,'[1]2018_commission_structure-Start'!$A$15:$A$18,0),MATCH(W$1,'[1]2018_commission_structure-Start'!$A$15:$J$15,0)),0)</f>
        <v>0</v>
      </c>
      <c r="X371" s="26">
        <f>IF($H371&gt;J371,MIN($H371-J371,K371-J371)*INDEX('[1]2018_commission_structure-Start'!$A$15:$J$18,MATCH($E371,'[1]2018_commission_structure-Start'!$A$15:$A$18,0),MATCH(X$1,'[1]2018_commission_structure-Start'!$A$15:$J$15,0)),0)</f>
        <v>0</v>
      </c>
      <c r="Y371" s="26">
        <f>IF($H371&gt;K371,MIN($H371-K371,L371-K371)*INDEX('[1]2018_commission_structure-Start'!$A$15:$J$18,MATCH($E371,'[1]2018_commission_structure-Start'!$A$15:$A$18,0),MATCH(Y$1,'[1]2018_commission_structure-Start'!$A$15:$J$15,0)),0)</f>
        <v>0</v>
      </c>
      <c r="Z371" s="26">
        <f>IF(H371&gt;L371,(H371-L371)*INDEX('[1]2018_commission_structure-Start'!$A$21:$I$24,MATCH($E371,'[1]2018_commission_structure-Start'!$A$21:$A$24,0),MATCH(Z$1,'[1]2018_commission_structure-Start'!$A$21:$I$21,0)),0)</f>
        <v>0</v>
      </c>
      <c r="AA371" s="28">
        <f t="shared" si="58"/>
        <v>85537.65</v>
      </c>
      <c r="AB371" s="28">
        <f t="shared" si="59"/>
        <v>149793.65</v>
      </c>
    </row>
    <row r="372" spans="1:28" x14ac:dyDescent="0.2">
      <c r="A372" s="25" t="str">
        <f t="shared" si="50"/>
        <v>Cordelia Goodered</v>
      </c>
      <c r="B372" s="25">
        <v>9829586073</v>
      </c>
      <c r="C372" s="25" t="s">
        <v>733</v>
      </c>
      <c r="D372" s="25" t="s">
        <v>734</v>
      </c>
      <c r="E372" s="25" t="s">
        <v>10</v>
      </c>
      <c r="F372" s="25">
        <v>88725</v>
      </c>
      <c r="G372" s="25">
        <f>COUNTIF([1]deals_closed!D:D,B372)</f>
        <v>23</v>
      </c>
      <c r="H372" s="26">
        <f>SUMIF([1]deals_closed!D:D,B372,[1]deals_closed!C:C)</f>
        <v>767064</v>
      </c>
      <c r="I372" s="26">
        <f>VLOOKUP(E372,'[1]2018_commission_structure-Start'!$A$22:$I$24,9,FALSE)</f>
        <v>750000</v>
      </c>
      <c r="J372" s="26">
        <f t="shared" si="51"/>
        <v>937500</v>
      </c>
      <c r="K372" s="26">
        <f t="shared" si="52"/>
        <v>1125000</v>
      </c>
      <c r="L372" s="26">
        <f t="shared" si="53"/>
        <v>1500000</v>
      </c>
      <c r="M372" s="27">
        <f t="shared" si="54"/>
        <v>1.0227520000000001</v>
      </c>
      <c r="N372" s="25" t="str">
        <f t="shared" si="55"/>
        <v>100-125%</v>
      </c>
      <c r="O372" s="28">
        <f>MIN(H372,I372)*INDEX('[1]2018_commission_structure-Start'!$A$21:$I$24,MATCH($E372,'[1]2018_commission_structure-Start'!$A$21:$A$24,0),MATCH(O$1,'[1]2018_commission_structure-Start'!$A$21:$I$21,0))</f>
        <v>112500</v>
      </c>
      <c r="P372" s="26">
        <f>IF(H372&gt;I372,MIN(H372-I372,J372-I372)*INDEX('[1]2018_commission_structure-Start'!$A$21:$I$24,MATCH($E372,'[1]2018_commission_structure-Start'!$A$21:$A$24,0), MATCH(P$1,'[1]2018_commission_structure-Start'!$A$21:$I$21,0)),0)</f>
        <v>3242.16</v>
      </c>
      <c r="Q372" s="26">
        <f>IF($H372&gt;J372,MIN($H372-J372,K372-J372)*INDEX('[1]2018_commission_structure-Start'!$A$21:$I$24,MATCH($E372,'[1]2018_commission_structure-Start'!$A$21:$A$24,0), MATCH(Q$1,'[1]2018_commission_structure-Start'!$A$21:$I$21,0)),0)</f>
        <v>0</v>
      </c>
      <c r="R372" s="26">
        <f>IF($H372&gt;K372,MIN($H372-K372,L372-K372)*INDEX('[1]2018_commission_structure-Start'!$A$21:$I$24,MATCH($E372,'[1]2018_commission_structure-Start'!$A$21:$A$24,0), MATCH(R$1,'[1]2018_commission_structure-Start'!$A$21:$I$21,0)),0)</f>
        <v>0</v>
      </c>
      <c r="S372" s="26">
        <f>IF(H372&gt;L372,(H372-L372)*INDEX('[1]2018_commission_structure-Start'!$A$21:$I$24,MATCH($E372,'[1]2018_commission_structure-Start'!$A$21:$A$24,0),MATCH(S$1,'[1]2018_commission_structure-Start'!$A$21:$I$21,0)),0)</f>
        <v>0</v>
      </c>
      <c r="T372" s="28">
        <f t="shared" si="56"/>
        <v>115742.16</v>
      </c>
      <c r="U372" s="28">
        <f t="shared" si="57"/>
        <v>204467.16</v>
      </c>
      <c r="V372" s="28">
        <f>MIN(H372,I372)*INDEX('[1]2018_commission_structure-Start'!$A$15:$J$18,MATCH($E372,'[1]2018_commission_structure-Start'!$A$15:$A$18,0),MATCH(V$1,'[1]2018_commission_structure-Start'!$A$15:$J$15,0))</f>
        <v>112500</v>
      </c>
      <c r="W372" s="26">
        <f>IF($H372&gt;I372,MIN($H372-I372,J372-I372)*INDEX('[1]2018_commission_structure-Start'!$A$15:$J$18,MATCH($E372,'[1]2018_commission_structure-Start'!$A$15:$A$18,0),MATCH(W$1,'[1]2018_commission_structure-Start'!$A$15:$J$15,0)),0)</f>
        <v>3754.08</v>
      </c>
      <c r="X372" s="26">
        <f>IF($H372&gt;J372,MIN($H372-J372,K372-J372)*INDEX('[1]2018_commission_structure-Start'!$A$15:$J$18,MATCH($E372,'[1]2018_commission_structure-Start'!$A$15:$A$18,0),MATCH(X$1,'[1]2018_commission_structure-Start'!$A$15:$J$15,0)),0)</f>
        <v>0</v>
      </c>
      <c r="Y372" s="26">
        <f>IF($H372&gt;K372,MIN($H372-K372,L372-K372)*INDEX('[1]2018_commission_structure-Start'!$A$15:$J$18,MATCH($E372,'[1]2018_commission_structure-Start'!$A$15:$A$18,0),MATCH(Y$1,'[1]2018_commission_structure-Start'!$A$15:$J$15,0)),0)</f>
        <v>0</v>
      </c>
      <c r="Z372" s="26">
        <f>IF(H372&gt;L372,(H372-L372)*INDEX('[1]2018_commission_structure-Start'!$A$21:$I$24,MATCH($E372,'[1]2018_commission_structure-Start'!$A$21:$A$24,0),MATCH(Z$1,'[1]2018_commission_structure-Start'!$A$21:$I$21,0)),0)</f>
        <v>0</v>
      </c>
      <c r="AA372" s="28">
        <f t="shared" si="58"/>
        <v>116254.08</v>
      </c>
      <c r="AB372" s="28">
        <f t="shared" si="59"/>
        <v>204979.08000000002</v>
      </c>
    </row>
    <row r="373" spans="1:28" x14ac:dyDescent="0.2">
      <c r="A373" s="25" t="str">
        <f t="shared" si="50"/>
        <v>Claire Espinos</v>
      </c>
      <c r="B373" s="25">
        <v>8289594380</v>
      </c>
      <c r="C373" s="25" t="s">
        <v>735</v>
      </c>
      <c r="D373" s="25" t="s">
        <v>736</v>
      </c>
      <c r="E373" s="25" t="s">
        <v>7</v>
      </c>
      <c r="F373" s="25">
        <v>37040</v>
      </c>
      <c r="G373" s="25">
        <f>COUNTIF([1]deals_closed!D:D,B373)</f>
        <v>22</v>
      </c>
      <c r="H373" s="26">
        <f>SUMIF([1]deals_closed!D:D,B373,[1]deals_closed!C:C)</f>
        <v>671936</v>
      </c>
      <c r="I373" s="26">
        <f>VLOOKUP(E373,'[1]2018_commission_structure-Start'!$A$22:$I$24,9,FALSE)</f>
        <v>500000</v>
      </c>
      <c r="J373" s="26">
        <f t="shared" si="51"/>
        <v>625000</v>
      </c>
      <c r="K373" s="26">
        <f t="shared" si="52"/>
        <v>750000</v>
      </c>
      <c r="L373" s="26">
        <f t="shared" si="53"/>
        <v>1000000</v>
      </c>
      <c r="M373" s="27">
        <f t="shared" si="54"/>
        <v>1.343872</v>
      </c>
      <c r="N373" s="25" t="str">
        <f t="shared" si="55"/>
        <v>125-150%</v>
      </c>
      <c r="O373" s="28">
        <f>MIN(H373,I373)*INDEX('[1]2018_commission_structure-Start'!$A$21:$I$24,MATCH($E373,'[1]2018_commission_structure-Start'!$A$21:$A$24,0),MATCH(O$1,'[1]2018_commission_structure-Start'!$A$21:$I$21,0))</f>
        <v>50000</v>
      </c>
      <c r="P373" s="26">
        <f>IF(H373&gt;I373,MIN(H373-I373,J373-I373)*INDEX('[1]2018_commission_structure-Start'!$A$21:$I$24,MATCH($E373,'[1]2018_commission_structure-Start'!$A$21:$A$24,0), MATCH(P$1,'[1]2018_commission_structure-Start'!$A$21:$I$21,0)),0)</f>
        <v>18750</v>
      </c>
      <c r="Q373" s="26">
        <f>IF($H373&gt;J373,MIN($H373-J373,K373-J373)*INDEX('[1]2018_commission_structure-Start'!$A$21:$I$24,MATCH($E373,'[1]2018_commission_structure-Start'!$A$21:$A$24,0), MATCH(Q$1,'[1]2018_commission_structure-Start'!$A$21:$I$21,0)),0)</f>
        <v>8448.48</v>
      </c>
      <c r="R373" s="26">
        <f>IF($H373&gt;K373,MIN($H373-K373,L373-K373)*INDEX('[1]2018_commission_structure-Start'!$A$21:$I$24,MATCH($E373,'[1]2018_commission_structure-Start'!$A$21:$A$24,0), MATCH(R$1,'[1]2018_commission_structure-Start'!$A$21:$I$21,0)),0)</f>
        <v>0</v>
      </c>
      <c r="S373" s="26">
        <f>IF(H373&gt;L373,(H373-L373)*INDEX('[1]2018_commission_structure-Start'!$A$21:$I$24,MATCH($E373,'[1]2018_commission_structure-Start'!$A$21:$A$24,0),MATCH(S$1,'[1]2018_commission_structure-Start'!$A$21:$I$21,0)),0)</f>
        <v>0</v>
      </c>
      <c r="T373" s="28">
        <f t="shared" si="56"/>
        <v>77198.48</v>
      </c>
      <c r="U373" s="28">
        <f t="shared" si="57"/>
        <v>114238.48</v>
      </c>
      <c r="V373" s="28">
        <f>MIN(H373,I373)*INDEX('[1]2018_commission_structure-Start'!$A$15:$J$18,MATCH($E373,'[1]2018_commission_structure-Start'!$A$15:$A$18,0),MATCH(V$1,'[1]2018_commission_structure-Start'!$A$15:$J$15,0))</f>
        <v>60000</v>
      </c>
      <c r="W373" s="26">
        <f>IF($H373&gt;I373,MIN($H373-I373,J373-I373)*INDEX('[1]2018_commission_structure-Start'!$A$15:$J$18,MATCH($E373,'[1]2018_commission_structure-Start'!$A$15:$A$18,0),MATCH(W$1,'[1]2018_commission_structure-Start'!$A$15:$J$15,0)),0)</f>
        <v>21250</v>
      </c>
      <c r="X373" s="26">
        <f>IF($H373&gt;J373,MIN($H373-J373,K373-J373)*INDEX('[1]2018_commission_structure-Start'!$A$15:$J$18,MATCH($E373,'[1]2018_commission_structure-Start'!$A$15:$A$18,0),MATCH(X$1,'[1]2018_commission_structure-Start'!$A$15:$J$15,0)),0)</f>
        <v>9387.2000000000007</v>
      </c>
      <c r="Y373" s="26">
        <f>IF($H373&gt;K373,MIN($H373-K373,L373-K373)*INDEX('[1]2018_commission_structure-Start'!$A$15:$J$18,MATCH($E373,'[1]2018_commission_structure-Start'!$A$15:$A$18,0),MATCH(Y$1,'[1]2018_commission_structure-Start'!$A$15:$J$15,0)),0)</f>
        <v>0</v>
      </c>
      <c r="Z373" s="26">
        <f>IF(H373&gt;L373,(H373-L373)*INDEX('[1]2018_commission_structure-Start'!$A$21:$I$24,MATCH($E373,'[1]2018_commission_structure-Start'!$A$21:$A$24,0),MATCH(Z$1,'[1]2018_commission_structure-Start'!$A$21:$I$21,0)),0)</f>
        <v>0</v>
      </c>
      <c r="AA373" s="28">
        <f t="shared" si="58"/>
        <v>90637.2</v>
      </c>
      <c r="AB373" s="28">
        <f t="shared" si="59"/>
        <v>127677.2</v>
      </c>
    </row>
    <row r="374" spans="1:28" x14ac:dyDescent="0.2">
      <c r="A374" s="25" t="str">
        <f t="shared" si="50"/>
        <v>Temple Dorracott</v>
      </c>
      <c r="B374" s="25">
        <v>1014658829</v>
      </c>
      <c r="C374" s="25" t="s">
        <v>737</v>
      </c>
      <c r="D374" s="25" t="s">
        <v>738</v>
      </c>
      <c r="E374" s="25" t="s">
        <v>29</v>
      </c>
      <c r="F374" s="25">
        <v>71890</v>
      </c>
      <c r="G374" s="25">
        <f>COUNTIF([1]deals_closed!D:D,B374)</f>
        <v>18</v>
      </c>
      <c r="H374" s="26">
        <f>SUMIF([1]deals_closed!D:D,B374,[1]deals_closed!C:C)</f>
        <v>725779</v>
      </c>
      <c r="I374" s="26">
        <f>VLOOKUP(E374,'[1]2018_commission_structure-Start'!$A$22:$I$24,9,FALSE)</f>
        <v>600000</v>
      </c>
      <c r="J374" s="26">
        <f t="shared" si="51"/>
        <v>750000</v>
      </c>
      <c r="K374" s="26">
        <f t="shared" si="52"/>
        <v>900000</v>
      </c>
      <c r="L374" s="26">
        <f t="shared" si="53"/>
        <v>1200000</v>
      </c>
      <c r="M374" s="27">
        <f t="shared" si="54"/>
        <v>1.2096316666666667</v>
      </c>
      <c r="N374" s="25" t="str">
        <f t="shared" si="55"/>
        <v>100-125%</v>
      </c>
      <c r="O374" s="28">
        <f>MIN(H374,I374)*INDEX('[1]2018_commission_structure-Start'!$A$21:$I$24,MATCH($E374,'[1]2018_commission_structure-Start'!$A$21:$A$24,0),MATCH(O$1,'[1]2018_commission_structure-Start'!$A$21:$I$21,0))</f>
        <v>78000</v>
      </c>
      <c r="P374" s="26">
        <f>IF(H374&gt;I374,MIN(H374-I374,J374-I374)*INDEX('[1]2018_commission_structure-Start'!$A$21:$I$24,MATCH($E374,'[1]2018_commission_structure-Start'!$A$21:$A$24,0), MATCH(P$1,'[1]2018_commission_structure-Start'!$A$21:$I$21,0)),0)</f>
        <v>21382.43</v>
      </c>
      <c r="Q374" s="26">
        <f>IF($H374&gt;J374,MIN($H374-J374,K374-J374)*INDEX('[1]2018_commission_structure-Start'!$A$21:$I$24,MATCH($E374,'[1]2018_commission_structure-Start'!$A$21:$A$24,0), MATCH(Q$1,'[1]2018_commission_structure-Start'!$A$21:$I$21,0)),0)</f>
        <v>0</v>
      </c>
      <c r="R374" s="26">
        <f>IF($H374&gt;K374,MIN($H374-K374,L374-K374)*INDEX('[1]2018_commission_structure-Start'!$A$21:$I$24,MATCH($E374,'[1]2018_commission_structure-Start'!$A$21:$A$24,0), MATCH(R$1,'[1]2018_commission_structure-Start'!$A$21:$I$21,0)),0)</f>
        <v>0</v>
      </c>
      <c r="S374" s="26">
        <f>IF(H374&gt;L374,(H374-L374)*INDEX('[1]2018_commission_structure-Start'!$A$21:$I$24,MATCH($E374,'[1]2018_commission_structure-Start'!$A$21:$A$24,0),MATCH(S$1,'[1]2018_commission_structure-Start'!$A$21:$I$21,0)),0)</f>
        <v>0</v>
      </c>
      <c r="T374" s="28">
        <f t="shared" si="56"/>
        <v>99382.43</v>
      </c>
      <c r="U374" s="28">
        <f t="shared" si="57"/>
        <v>171272.43</v>
      </c>
      <c r="V374" s="28">
        <f>MIN(H374,I374)*INDEX('[1]2018_commission_structure-Start'!$A$15:$J$18,MATCH($E374,'[1]2018_commission_structure-Start'!$A$15:$A$18,0),MATCH(V$1,'[1]2018_commission_structure-Start'!$A$15:$J$15,0))</f>
        <v>90000</v>
      </c>
      <c r="W374" s="26">
        <f>IF($H374&gt;I374,MIN($H374-I374,J374-I374)*INDEX('[1]2018_commission_structure-Start'!$A$15:$J$18,MATCH($E374,'[1]2018_commission_structure-Start'!$A$15:$A$18,0),MATCH(W$1,'[1]2018_commission_structure-Start'!$A$15:$J$15,0)),0)</f>
        <v>22640.219999999998</v>
      </c>
      <c r="X374" s="26">
        <f>IF($H374&gt;J374,MIN($H374-J374,K374-J374)*INDEX('[1]2018_commission_structure-Start'!$A$15:$J$18,MATCH($E374,'[1]2018_commission_structure-Start'!$A$15:$A$18,0),MATCH(X$1,'[1]2018_commission_structure-Start'!$A$15:$J$15,0)),0)</f>
        <v>0</v>
      </c>
      <c r="Y374" s="26">
        <f>IF($H374&gt;K374,MIN($H374-K374,L374-K374)*INDEX('[1]2018_commission_structure-Start'!$A$15:$J$18,MATCH($E374,'[1]2018_commission_structure-Start'!$A$15:$A$18,0),MATCH(Y$1,'[1]2018_commission_structure-Start'!$A$15:$J$15,0)),0)</f>
        <v>0</v>
      </c>
      <c r="Z374" s="26">
        <f>IF(H374&gt;L374,(H374-L374)*INDEX('[1]2018_commission_structure-Start'!$A$21:$I$24,MATCH($E374,'[1]2018_commission_structure-Start'!$A$21:$A$24,0),MATCH(Z$1,'[1]2018_commission_structure-Start'!$A$21:$I$21,0)),0)</f>
        <v>0</v>
      </c>
      <c r="AA374" s="28">
        <f t="shared" si="58"/>
        <v>112640.22</v>
      </c>
      <c r="AB374" s="28">
        <f t="shared" si="59"/>
        <v>184530.22</v>
      </c>
    </row>
    <row r="375" spans="1:28" x14ac:dyDescent="0.2">
      <c r="A375" s="25" t="str">
        <f t="shared" si="50"/>
        <v>Maure Quinane</v>
      </c>
      <c r="B375" s="25">
        <v>1444572199</v>
      </c>
      <c r="C375" s="25" t="s">
        <v>739</v>
      </c>
      <c r="D375" s="25" t="s">
        <v>740</v>
      </c>
      <c r="E375" s="25" t="s">
        <v>10</v>
      </c>
      <c r="F375" s="25">
        <v>120364</v>
      </c>
      <c r="G375" s="25">
        <f>COUNTIF([1]deals_closed!D:D,B375)</f>
        <v>19</v>
      </c>
      <c r="H375" s="26">
        <f>SUMIF([1]deals_closed!D:D,B375,[1]deals_closed!C:C)</f>
        <v>648927</v>
      </c>
      <c r="I375" s="26">
        <f>VLOOKUP(E375,'[1]2018_commission_structure-Start'!$A$22:$I$24,9,FALSE)</f>
        <v>750000</v>
      </c>
      <c r="J375" s="26">
        <f t="shared" si="51"/>
        <v>937500</v>
      </c>
      <c r="K375" s="26">
        <f t="shared" si="52"/>
        <v>1125000</v>
      </c>
      <c r="L375" s="26">
        <f t="shared" si="53"/>
        <v>1500000</v>
      </c>
      <c r="M375" s="27">
        <f t="shared" si="54"/>
        <v>0.86523600000000001</v>
      </c>
      <c r="N375" s="25" t="str">
        <f t="shared" si="55"/>
        <v>0-100%</v>
      </c>
      <c r="O375" s="28">
        <f>MIN(H375,I375)*INDEX('[1]2018_commission_structure-Start'!$A$21:$I$24,MATCH($E375,'[1]2018_commission_structure-Start'!$A$21:$A$24,0),MATCH(O$1,'[1]2018_commission_structure-Start'!$A$21:$I$21,0))</f>
        <v>97339.05</v>
      </c>
      <c r="P375" s="26">
        <f>IF(H375&gt;I375,MIN(H375-I375,J375-I375)*INDEX('[1]2018_commission_structure-Start'!$A$21:$I$24,MATCH($E375,'[1]2018_commission_structure-Start'!$A$21:$A$24,0), MATCH(P$1,'[1]2018_commission_structure-Start'!$A$21:$I$21,0)),0)</f>
        <v>0</v>
      </c>
      <c r="Q375" s="26">
        <f>IF($H375&gt;J375,MIN($H375-J375,K375-J375)*INDEX('[1]2018_commission_structure-Start'!$A$21:$I$24,MATCH($E375,'[1]2018_commission_structure-Start'!$A$21:$A$24,0), MATCH(Q$1,'[1]2018_commission_structure-Start'!$A$21:$I$21,0)),0)</f>
        <v>0</v>
      </c>
      <c r="R375" s="26">
        <f>IF($H375&gt;K375,MIN($H375-K375,L375-K375)*INDEX('[1]2018_commission_structure-Start'!$A$21:$I$24,MATCH($E375,'[1]2018_commission_structure-Start'!$A$21:$A$24,0), MATCH(R$1,'[1]2018_commission_structure-Start'!$A$21:$I$21,0)),0)</f>
        <v>0</v>
      </c>
      <c r="S375" s="26">
        <f>IF(H375&gt;L375,(H375-L375)*INDEX('[1]2018_commission_structure-Start'!$A$21:$I$24,MATCH($E375,'[1]2018_commission_structure-Start'!$A$21:$A$24,0),MATCH(S$1,'[1]2018_commission_structure-Start'!$A$21:$I$21,0)),0)</f>
        <v>0</v>
      </c>
      <c r="T375" s="28">
        <f t="shared" si="56"/>
        <v>97339.05</v>
      </c>
      <c r="U375" s="28">
        <f t="shared" si="57"/>
        <v>217703.05</v>
      </c>
      <c r="V375" s="28">
        <f>MIN(H375,I375)*INDEX('[1]2018_commission_structure-Start'!$A$15:$J$18,MATCH($E375,'[1]2018_commission_structure-Start'!$A$15:$A$18,0),MATCH(V$1,'[1]2018_commission_structure-Start'!$A$15:$J$15,0))</f>
        <v>97339.05</v>
      </c>
      <c r="W375" s="26">
        <f>IF($H375&gt;I375,MIN($H375-I375,J375-I375)*INDEX('[1]2018_commission_structure-Start'!$A$15:$J$18,MATCH($E375,'[1]2018_commission_structure-Start'!$A$15:$A$18,0),MATCH(W$1,'[1]2018_commission_structure-Start'!$A$15:$J$15,0)),0)</f>
        <v>0</v>
      </c>
      <c r="X375" s="26">
        <f>IF($H375&gt;J375,MIN($H375-J375,K375-J375)*INDEX('[1]2018_commission_structure-Start'!$A$15:$J$18,MATCH($E375,'[1]2018_commission_structure-Start'!$A$15:$A$18,0),MATCH(X$1,'[1]2018_commission_structure-Start'!$A$15:$J$15,0)),0)</f>
        <v>0</v>
      </c>
      <c r="Y375" s="26">
        <f>IF($H375&gt;K375,MIN($H375-K375,L375-K375)*INDEX('[1]2018_commission_structure-Start'!$A$15:$J$18,MATCH($E375,'[1]2018_commission_structure-Start'!$A$15:$A$18,0),MATCH(Y$1,'[1]2018_commission_structure-Start'!$A$15:$J$15,0)),0)</f>
        <v>0</v>
      </c>
      <c r="Z375" s="26">
        <f>IF(H375&gt;L375,(H375-L375)*INDEX('[1]2018_commission_structure-Start'!$A$21:$I$24,MATCH($E375,'[1]2018_commission_structure-Start'!$A$21:$A$24,0),MATCH(Z$1,'[1]2018_commission_structure-Start'!$A$21:$I$21,0)),0)</f>
        <v>0</v>
      </c>
      <c r="AA375" s="28">
        <f t="shared" si="58"/>
        <v>97339.05</v>
      </c>
      <c r="AB375" s="28">
        <f t="shared" si="59"/>
        <v>217703.05</v>
      </c>
    </row>
    <row r="376" spans="1:28" x14ac:dyDescent="0.2">
      <c r="A376" s="25" t="str">
        <f t="shared" si="50"/>
        <v>Orion Robak</v>
      </c>
      <c r="B376" s="25">
        <v>8302317314</v>
      </c>
      <c r="C376" s="25" t="s">
        <v>741</v>
      </c>
      <c r="D376" s="25" t="s">
        <v>742</v>
      </c>
      <c r="E376" s="25" t="s">
        <v>10</v>
      </c>
      <c r="F376" s="25">
        <v>75594</v>
      </c>
      <c r="G376" s="25">
        <f>COUNTIF([1]deals_closed!D:D,B376)</f>
        <v>22</v>
      </c>
      <c r="H376" s="26">
        <f>SUMIF([1]deals_closed!D:D,B376,[1]deals_closed!C:C)</f>
        <v>661330</v>
      </c>
      <c r="I376" s="26">
        <f>VLOOKUP(E376,'[1]2018_commission_structure-Start'!$A$22:$I$24,9,FALSE)</f>
        <v>750000</v>
      </c>
      <c r="J376" s="26">
        <f t="shared" si="51"/>
        <v>937500</v>
      </c>
      <c r="K376" s="26">
        <f t="shared" si="52"/>
        <v>1125000</v>
      </c>
      <c r="L376" s="26">
        <f t="shared" si="53"/>
        <v>1500000</v>
      </c>
      <c r="M376" s="27">
        <f t="shared" si="54"/>
        <v>0.8817733333333333</v>
      </c>
      <c r="N376" s="25" t="str">
        <f t="shared" si="55"/>
        <v>0-100%</v>
      </c>
      <c r="O376" s="28">
        <f>MIN(H376,I376)*INDEX('[1]2018_commission_structure-Start'!$A$21:$I$24,MATCH($E376,'[1]2018_commission_structure-Start'!$A$21:$A$24,0),MATCH(O$1,'[1]2018_commission_structure-Start'!$A$21:$I$21,0))</f>
        <v>99199.5</v>
      </c>
      <c r="P376" s="26">
        <f>IF(H376&gt;I376,MIN(H376-I376,J376-I376)*INDEX('[1]2018_commission_structure-Start'!$A$21:$I$24,MATCH($E376,'[1]2018_commission_structure-Start'!$A$21:$A$24,0), MATCH(P$1,'[1]2018_commission_structure-Start'!$A$21:$I$21,0)),0)</f>
        <v>0</v>
      </c>
      <c r="Q376" s="26">
        <f>IF($H376&gt;J376,MIN($H376-J376,K376-J376)*INDEX('[1]2018_commission_structure-Start'!$A$21:$I$24,MATCH($E376,'[1]2018_commission_structure-Start'!$A$21:$A$24,0), MATCH(Q$1,'[1]2018_commission_structure-Start'!$A$21:$I$21,0)),0)</f>
        <v>0</v>
      </c>
      <c r="R376" s="26">
        <f>IF($H376&gt;K376,MIN($H376-K376,L376-K376)*INDEX('[1]2018_commission_structure-Start'!$A$21:$I$24,MATCH($E376,'[1]2018_commission_structure-Start'!$A$21:$A$24,0), MATCH(R$1,'[1]2018_commission_structure-Start'!$A$21:$I$21,0)),0)</f>
        <v>0</v>
      </c>
      <c r="S376" s="26">
        <f>IF(H376&gt;L376,(H376-L376)*INDEX('[1]2018_commission_structure-Start'!$A$21:$I$24,MATCH($E376,'[1]2018_commission_structure-Start'!$A$21:$A$24,0),MATCH(S$1,'[1]2018_commission_structure-Start'!$A$21:$I$21,0)),0)</f>
        <v>0</v>
      </c>
      <c r="T376" s="28">
        <f t="shared" si="56"/>
        <v>99199.5</v>
      </c>
      <c r="U376" s="28">
        <f t="shared" si="57"/>
        <v>174793.5</v>
      </c>
      <c r="V376" s="28">
        <f>MIN(H376,I376)*INDEX('[1]2018_commission_structure-Start'!$A$15:$J$18,MATCH($E376,'[1]2018_commission_structure-Start'!$A$15:$A$18,0),MATCH(V$1,'[1]2018_commission_structure-Start'!$A$15:$J$15,0))</f>
        <v>99199.5</v>
      </c>
      <c r="W376" s="26">
        <f>IF($H376&gt;I376,MIN($H376-I376,J376-I376)*INDEX('[1]2018_commission_structure-Start'!$A$15:$J$18,MATCH($E376,'[1]2018_commission_structure-Start'!$A$15:$A$18,0),MATCH(W$1,'[1]2018_commission_structure-Start'!$A$15:$J$15,0)),0)</f>
        <v>0</v>
      </c>
      <c r="X376" s="26">
        <f>IF($H376&gt;J376,MIN($H376-J376,K376-J376)*INDEX('[1]2018_commission_structure-Start'!$A$15:$J$18,MATCH($E376,'[1]2018_commission_structure-Start'!$A$15:$A$18,0),MATCH(X$1,'[1]2018_commission_structure-Start'!$A$15:$J$15,0)),0)</f>
        <v>0</v>
      </c>
      <c r="Y376" s="26">
        <f>IF($H376&gt;K376,MIN($H376-K376,L376-K376)*INDEX('[1]2018_commission_structure-Start'!$A$15:$J$18,MATCH($E376,'[1]2018_commission_structure-Start'!$A$15:$A$18,0),MATCH(Y$1,'[1]2018_commission_structure-Start'!$A$15:$J$15,0)),0)</f>
        <v>0</v>
      </c>
      <c r="Z376" s="26">
        <f>IF(H376&gt;L376,(H376-L376)*INDEX('[1]2018_commission_structure-Start'!$A$21:$I$24,MATCH($E376,'[1]2018_commission_structure-Start'!$A$21:$A$24,0),MATCH(Z$1,'[1]2018_commission_structure-Start'!$A$21:$I$21,0)),0)</f>
        <v>0</v>
      </c>
      <c r="AA376" s="28">
        <f t="shared" si="58"/>
        <v>99199.5</v>
      </c>
      <c r="AB376" s="28">
        <f t="shared" si="59"/>
        <v>174793.5</v>
      </c>
    </row>
    <row r="377" spans="1:28" x14ac:dyDescent="0.2">
      <c r="A377" s="25" t="str">
        <f t="shared" si="50"/>
        <v>Nikolaus Plampeyn</v>
      </c>
      <c r="B377" s="25">
        <v>6380488901</v>
      </c>
      <c r="C377" s="25" t="s">
        <v>743</v>
      </c>
      <c r="D377" s="25" t="s">
        <v>744</v>
      </c>
      <c r="E377" s="25" t="s">
        <v>7</v>
      </c>
      <c r="F377" s="25">
        <v>33308</v>
      </c>
      <c r="G377" s="25">
        <f>COUNTIF([1]deals_closed!D:D,B377)</f>
        <v>23</v>
      </c>
      <c r="H377" s="26">
        <f>SUMIF([1]deals_closed!D:D,B377,[1]deals_closed!C:C)</f>
        <v>806664</v>
      </c>
      <c r="I377" s="26">
        <f>VLOOKUP(E377,'[1]2018_commission_structure-Start'!$A$22:$I$24,9,FALSE)</f>
        <v>500000</v>
      </c>
      <c r="J377" s="26">
        <f t="shared" si="51"/>
        <v>625000</v>
      </c>
      <c r="K377" s="26">
        <f t="shared" si="52"/>
        <v>750000</v>
      </c>
      <c r="L377" s="26">
        <f t="shared" si="53"/>
        <v>1000000</v>
      </c>
      <c r="M377" s="27">
        <f t="shared" si="54"/>
        <v>1.6133280000000001</v>
      </c>
      <c r="N377" s="25" t="str">
        <f t="shared" si="55"/>
        <v>150-200%</v>
      </c>
      <c r="O377" s="28">
        <f>MIN(H377,I377)*INDEX('[1]2018_commission_structure-Start'!$A$21:$I$24,MATCH($E377,'[1]2018_commission_structure-Start'!$A$21:$A$24,0),MATCH(O$1,'[1]2018_commission_structure-Start'!$A$21:$I$21,0))</f>
        <v>50000</v>
      </c>
      <c r="P377" s="26">
        <f>IF(H377&gt;I377,MIN(H377-I377,J377-I377)*INDEX('[1]2018_commission_structure-Start'!$A$21:$I$24,MATCH($E377,'[1]2018_commission_structure-Start'!$A$21:$A$24,0), MATCH(P$1,'[1]2018_commission_structure-Start'!$A$21:$I$21,0)),0)</f>
        <v>18750</v>
      </c>
      <c r="Q377" s="26">
        <f>IF($H377&gt;J377,MIN($H377-J377,K377-J377)*INDEX('[1]2018_commission_structure-Start'!$A$21:$I$24,MATCH($E377,'[1]2018_commission_structure-Start'!$A$21:$A$24,0), MATCH(Q$1,'[1]2018_commission_structure-Start'!$A$21:$I$21,0)),0)</f>
        <v>22500</v>
      </c>
      <c r="R377" s="26">
        <f>IF($H377&gt;K377,MIN($H377-K377,L377-K377)*INDEX('[1]2018_commission_structure-Start'!$A$21:$I$24,MATCH($E377,'[1]2018_commission_structure-Start'!$A$21:$A$24,0), MATCH(R$1,'[1]2018_commission_structure-Start'!$A$21:$I$21,0)),0)</f>
        <v>12466.08</v>
      </c>
      <c r="S377" s="26">
        <f>IF(H377&gt;L377,(H377-L377)*INDEX('[1]2018_commission_structure-Start'!$A$21:$I$24,MATCH($E377,'[1]2018_commission_structure-Start'!$A$21:$A$24,0),MATCH(S$1,'[1]2018_commission_structure-Start'!$A$21:$I$21,0)),0)</f>
        <v>0</v>
      </c>
      <c r="T377" s="28">
        <f t="shared" si="56"/>
        <v>103716.08</v>
      </c>
      <c r="U377" s="28">
        <f t="shared" si="57"/>
        <v>137024.08000000002</v>
      </c>
      <c r="V377" s="28">
        <f>MIN(H377,I377)*INDEX('[1]2018_commission_structure-Start'!$A$15:$J$18,MATCH($E377,'[1]2018_commission_structure-Start'!$A$15:$A$18,0),MATCH(V$1,'[1]2018_commission_structure-Start'!$A$15:$J$15,0))</f>
        <v>60000</v>
      </c>
      <c r="W377" s="26">
        <f>IF($H377&gt;I377,MIN($H377-I377,J377-I377)*INDEX('[1]2018_commission_structure-Start'!$A$15:$J$18,MATCH($E377,'[1]2018_commission_structure-Start'!$A$15:$A$18,0),MATCH(W$1,'[1]2018_commission_structure-Start'!$A$15:$J$15,0)),0)</f>
        <v>21250</v>
      </c>
      <c r="X377" s="26">
        <f>IF($H377&gt;J377,MIN($H377-J377,K377-J377)*INDEX('[1]2018_commission_structure-Start'!$A$15:$J$18,MATCH($E377,'[1]2018_commission_structure-Start'!$A$15:$A$18,0),MATCH(X$1,'[1]2018_commission_structure-Start'!$A$15:$J$15,0)),0)</f>
        <v>25000</v>
      </c>
      <c r="Y377" s="26">
        <f>IF($H377&gt;K377,MIN($H377-K377,L377-K377)*INDEX('[1]2018_commission_structure-Start'!$A$15:$J$18,MATCH($E377,'[1]2018_commission_structure-Start'!$A$15:$A$18,0),MATCH(Y$1,'[1]2018_commission_structure-Start'!$A$15:$J$15,0)),0)</f>
        <v>12466.08</v>
      </c>
      <c r="Z377" s="26">
        <f>IF(H377&gt;L377,(H377-L377)*INDEX('[1]2018_commission_structure-Start'!$A$21:$I$24,MATCH($E377,'[1]2018_commission_structure-Start'!$A$21:$A$24,0),MATCH(Z$1,'[1]2018_commission_structure-Start'!$A$21:$I$21,0)),0)</f>
        <v>0</v>
      </c>
      <c r="AA377" s="28">
        <f t="shared" si="58"/>
        <v>118716.08</v>
      </c>
      <c r="AB377" s="28">
        <f t="shared" si="59"/>
        <v>152024.08000000002</v>
      </c>
    </row>
    <row r="378" spans="1:28" x14ac:dyDescent="0.2">
      <c r="A378" s="25" t="str">
        <f t="shared" si="50"/>
        <v>Daphna Dyson</v>
      </c>
      <c r="B378" s="25">
        <v>7645724897</v>
      </c>
      <c r="C378" s="25" t="s">
        <v>745</v>
      </c>
      <c r="D378" s="25" t="s">
        <v>746</v>
      </c>
      <c r="E378" s="25" t="s">
        <v>29</v>
      </c>
      <c r="F378" s="25">
        <v>75174</v>
      </c>
      <c r="G378" s="25">
        <f>COUNTIF([1]deals_closed!D:D,B378)</f>
        <v>19</v>
      </c>
      <c r="H378" s="26">
        <f>SUMIF([1]deals_closed!D:D,B378,[1]deals_closed!C:C)</f>
        <v>640951</v>
      </c>
      <c r="I378" s="26">
        <f>VLOOKUP(E378,'[1]2018_commission_structure-Start'!$A$22:$I$24,9,FALSE)</f>
        <v>600000</v>
      </c>
      <c r="J378" s="26">
        <f t="shared" si="51"/>
        <v>750000</v>
      </c>
      <c r="K378" s="26">
        <f t="shared" si="52"/>
        <v>900000</v>
      </c>
      <c r="L378" s="26">
        <f t="shared" si="53"/>
        <v>1200000</v>
      </c>
      <c r="M378" s="27">
        <f t="shared" si="54"/>
        <v>1.0682516666666666</v>
      </c>
      <c r="N378" s="25" t="str">
        <f t="shared" si="55"/>
        <v>100-125%</v>
      </c>
      <c r="O378" s="28">
        <f>MIN(H378,I378)*INDEX('[1]2018_commission_structure-Start'!$A$21:$I$24,MATCH($E378,'[1]2018_commission_structure-Start'!$A$21:$A$24,0),MATCH(O$1,'[1]2018_commission_structure-Start'!$A$21:$I$21,0))</f>
        <v>78000</v>
      </c>
      <c r="P378" s="26">
        <f>IF(H378&gt;I378,MIN(H378-I378,J378-I378)*INDEX('[1]2018_commission_structure-Start'!$A$21:$I$24,MATCH($E378,'[1]2018_commission_structure-Start'!$A$21:$A$24,0), MATCH(P$1,'[1]2018_commission_structure-Start'!$A$21:$I$21,0)),0)</f>
        <v>6961.67</v>
      </c>
      <c r="Q378" s="26">
        <f>IF($H378&gt;J378,MIN($H378-J378,K378-J378)*INDEX('[1]2018_commission_structure-Start'!$A$21:$I$24,MATCH($E378,'[1]2018_commission_structure-Start'!$A$21:$A$24,0), MATCH(Q$1,'[1]2018_commission_structure-Start'!$A$21:$I$21,0)),0)</f>
        <v>0</v>
      </c>
      <c r="R378" s="26">
        <f>IF($H378&gt;K378,MIN($H378-K378,L378-K378)*INDEX('[1]2018_commission_structure-Start'!$A$21:$I$24,MATCH($E378,'[1]2018_commission_structure-Start'!$A$21:$A$24,0), MATCH(R$1,'[1]2018_commission_structure-Start'!$A$21:$I$21,0)),0)</f>
        <v>0</v>
      </c>
      <c r="S378" s="26">
        <f>IF(H378&gt;L378,(H378-L378)*INDEX('[1]2018_commission_structure-Start'!$A$21:$I$24,MATCH($E378,'[1]2018_commission_structure-Start'!$A$21:$A$24,0),MATCH(S$1,'[1]2018_commission_structure-Start'!$A$21:$I$21,0)),0)</f>
        <v>0</v>
      </c>
      <c r="T378" s="28">
        <f t="shared" si="56"/>
        <v>84961.67</v>
      </c>
      <c r="U378" s="28">
        <f t="shared" si="57"/>
        <v>160135.66999999998</v>
      </c>
      <c r="V378" s="28">
        <f>MIN(H378,I378)*INDEX('[1]2018_commission_structure-Start'!$A$15:$J$18,MATCH($E378,'[1]2018_commission_structure-Start'!$A$15:$A$18,0),MATCH(V$1,'[1]2018_commission_structure-Start'!$A$15:$J$15,0))</f>
        <v>90000</v>
      </c>
      <c r="W378" s="26">
        <f>IF($H378&gt;I378,MIN($H378-I378,J378-I378)*INDEX('[1]2018_commission_structure-Start'!$A$15:$J$18,MATCH($E378,'[1]2018_commission_structure-Start'!$A$15:$A$18,0),MATCH(W$1,'[1]2018_commission_structure-Start'!$A$15:$J$15,0)),0)</f>
        <v>7371.1799999999994</v>
      </c>
      <c r="X378" s="26">
        <f>IF($H378&gt;J378,MIN($H378-J378,K378-J378)*INDEX('[1]2018_commission_structure-Start'!$A$15:$J$18,MATCH($E378,'[1]2018_commission_structure-Start'!$A$15:$A$18,0),MATCH(X$1,'[1]2018_commission_structure-Start'!$A$15:$J$15,0)),0)</f>
        <v>0</v>
      </c>
      <c r="Y378" s="26">
        <f>IF($H378&gt;K378,MIN($H378-K378,L378-K378)*INDEX('[1]2018_commission_structure-Start'!$A$15:$J$18,MATCH($E378,'[1]2018_commission_structure-Start'!$A$15:$A$18,0),MATCH(Y$1,'[1]2018_commission_structure-Start'!$A$15:$J$15,0)),0)</f>
        <v>0</v>
      </c>
      <c r="Z378" s="26">
        <f>IF(H378&gt;L378,(H378-L378)*INDEX('[1]2018_commission_structure-Start'!$A$21:$I$24,MATCH($E378,'[1]2018_commission_structure-Start'!$A$21:$A$24,0),MATCH(Z$1,'[1]2018_commission_structure-Start'!$A$21:$I$21,0)),0)</f>
        <v>0</v>
      </c>
      <c r="AA378" s="28">
        <f t="shared" si="58"/>
        <v>97371.18</v>
      </c>
      <c r="AB378" s="28">
        <f t="shared" si="59"/>
        <v>172545.18</v>
      </c>
    </row>
    <row r="379" spans="1:28" x14ac:dyDescent="0.2">
      <c r="A379" s="25" t="str">
        <f t="shared" si="50"/>
        <v>Archy Petri</v>
      </c>
      <c r="B379" s="25">
        <v>6375014751</v>
      </c>
      <c r="C379" s="25" t="s">
        <v>747</v>
      </c>
      <c r="D379" s="25" t="s">
        <v>748</v>
      </c>
      <c r="E379" s="25" t="s">
        <v>7</v>
      </c>
      <c r="F379" s="25">
        <v>56888</v>
      </c>
      <c r="G379" s="25">
        <f>COUNTIF([1]deals_closed!D:D,B379)</f>
        <v>17</v>
      </c>
      <c r="H379" s="26">
        <f>SUMIF([1]deals_closed!D:D,B379,[1]deals_closed!C:C)</f>
        <v>528218</v>
      </c>
      <c r="I379" s="26">
        <f>VLOOKUP(E379,'[1]2018_commission_structure-Start'!$A$22:$I$24,9,FALSE)</f>
        <v>500000</v>
      </c>
      <c r="J379" s="26">
        <f t="shared" si="51"/>
        <v>625000</v>
      </c>
      <c r="K379" s="26">
        <f t="shared" si="52"/>
        <v>750000</v>
      </c>
      <c r="L379" s="26">
        <f t="shared" si="53"/>
        <v>1000000</v>
      </c>
      <c r="M379" s="27">
        <f t="shared" si="54"/>
        <v>1.0564359999999999</v>
      </c>
      <c r="N379" s="25" t="str">
        <f t="shared" si="55"/>
        <v>100-125%</v>
      </c>
      <c r="O379" s="28">
        <f>MIN(H379,I379)*INDEX('[1]2018_commission_structure-Start'!$A$21:$I$24,MATCH($E379,'[1]2018_commission_structure-Start'!$A$21:$A$24,0),MATCH(O$1,'[1]2018_commission_structure-Start'!$A$21:$I$21,0))</f>
        <v>50000</v>
      </c>
      <c r="P379" s="26">
        <f>IF(H379&gt;I379,MIN(H379-I379,J379-I379)*INDEX('[1]2018_commission_structure-Start'!$A$21:$I$24,MATCH($E379,'[1]2018_commission_structure-Start'!$A$21:$A$24,0), MATCH(P$1,'[1]2018_commission_structure-Start'!$A$21:$I$21,0)),0)</f>
        <v>4232.7</v>
      </c>
      <c r="Q379" s="26">
        <f>IF($H379&gt;J379,MIN($H379-J379,K379-J379)*INDEX('[1]2018_commission_structure-Start'!$A$21:$I$24,MATCH($E379,'[1]2018_commission_structure-Start'!$A$21:$A$24,0), MATCH(Q$1,'[1]2018_commission_structure-Start'!$A$21:$I$21,0)),0)</f>
        <v>0</v>
      </c>
      <c r="R379" s="26">
        <f>IF($H379&gt;K379,MIN($H379-K379,L379-K379)*INDEX('[1]2018_commission_structure-Start'!$A$21:$I$24,MATCH($E379,'[1]2018_commission_structure-Start'!$A$21:$A$24,0), MATCH(R$1,'[1]2018_commission_structure-Start'!$A$21:$I$21,0)),0)</f>
        <v>0</v>
      </c>
      <c r="S379" s="26">
        <f>IF(H379&gt;L379,(H379-L379)*INDEX('[1]2018_commission_structure-Start'!$A$21:$I$24,MATCH($E379,'[1]2018_commission_structure-Start'!$A$21:$A$24,0),MATCH(S$1,'[1]2018_commission_structure-Start'!$A$21:$I$21,0)),0)</f>
        <v>0</v>
      </c>
      <c r="T379" s="28">
        <f t="shared" si="56"/>
        <v>54232.7</v>
      </c>
      <c r="U379" s="28">
        <f t="shared" si="57"/>
        <v>111120.7</v>
      </c>
      <c r="V379" s="28">
        <f>MIN(H379,I379)*INDEX('[1]2018_commission_structure-Start'!$A$15:$J$18,MATCH($E379,'[1]2018_commission_structure-Start'!$A$15:$A$18,0),MATCH(V$1,'[1]2018_commission_structure-Start'!$A$15:$J$15,0))</f>
        <v>60000</v>
      </c>
      <c r="W379" s="26">
        <f>IF($H379&gt;I379,MIN($H379-I379,J379-I379)*INDEX('[1]2018_commission_structure-Start'!$A$15:$J$18,MATCH($E379,'[1]2018_commission_structure-Start'!$A$15:$A$18,0),MATCH(W$1,'[1]2018_commission_structure-Start'!$A$15:$J$15,0)),0)</f>
        <v>4797.0600000000004</v>
      </c>
      <c r="X379" s="26">
        <f>IF($H379&gt;J379,MIN($H379-J379,K379-J379)*INDEX('[1]2018_commission_structure-Start'!$A$15:$J$18,MATCH($E379,'[1]2018_commission_structure-Start'!$A$15:$A$18,0),MATCH(X$1,'[1]2018_commission_structure-Start'!$A$15:$J$15,0)),0)</f>
        <v>0</v>
      </c>
      <c r="Y379" s="26">
        <f>IF($H379&gt;K379,MIN($H379-K379,L379-K379)*INDEX('[1]2018_commission_structure-Start'!$A$15:$J$18,MATCH($E379,'[1]2018_commission_structure-Start'!$A$15:$A$18,0),MATCH(Y$1,'[1]2018_commission_structure-Start'!$A$15:$J$15,0)),0)</f>
        <v>0</v>
      </c>
      <c r="Z379" s="26">
        <f>IF(H379&gt;L379,(H379-L379)*INDEX('[1]2018_commission_structure-Start'!$A$21:$I$24,MATCH($E379,'[1]2018_commission_structure-Start'!$A$21:$A$24,0),MATCH(Z$1,'[1]2018_commission_structure-Start'!$A$21:$I$21,0)),0)</f>
        <v>0</v>
      </c>
      <c r="AA379" s="28">
        <f t="shared" si="58"/>
        <v>64797.06</v>
      </c>
      <c r="AB379" s="28">
        <f t="shared" si="59"/>
        <v>121685.06</v>
      </c>
    </row>
    <row r="380" spans="1:28" x14ac:dyDescent="0.2">
      <c r="A380" s="25" t="str">
        <f t="shared" si="50"/>
        <v>Tim Koschek</v>
      </c>
      <c r="B380" s="25">
        <v>8568859739</v>
      </c>
      <c r="C380" s="25" t="s">
        <v>749</v>
      </c>
      <c r="D380" s="25" t="s">
        <v>750</v>
      </c>
      <c r="E380" s="25" t="s">
        <v>10</v>
      </c>
      <c r="F380" s="25">
        <v>81228</v>
      </c>
      <c r="G380" s="25">
        <f>COUNTIF([1]deals_closed!D:D,B380)</f>
        <v>14</v>
      </c>
      <c r="H380" s="26">
        <f>SUMIF([1]deals_closed!D:D,B380,[1]deals_closed!C:C)</f>
        <v>510949</v>
      </c>
      <c r="I380" s="26">
        <f>VLOOKUP(E380,'[1]2018_commission_structure-Start'!$A$22:$I$24,9,FALSE)</f>
        <v>750000</v>
      </c>
      <c r="J380" s="26">
        <f t="shared" si="51"/>
        <v>937500</v>
      </c>
      <c r="K380" s="26">
        <f t="shared" si="52"/>
        <v>1125000</v>
      </c>
      <c r="L380" s="26">
        <f t="shared" si="53"/>
        <v>1500000</v>
      </c>
      <c r="M380" s="27">
        <f t="shared" si="54"/>
        <v>0.68126533333333328</v>
      </c>
      <c r="N380" s="25" t="str">
        <f t="shared" si="55"/>
        <v>0-100%</v>
      </c>
      <c r="O380" s="28">
        <f>MIN(H380,I380)*INDEX('[1]2018_commission_structure-Start'!$A$21:$I$24,MATCH($E380,'[1]2018_commission_structure-Start'!$A$21:$A$24,0),MATCH(O$1,'[1]2018_commission_structure-Start'!$A$21:$I$21,0))</f>
        <v>76642.349999999991</v>
      </c>
      <c r="P380" s="26">
        <f>IF(H380&gt;I380,MIN(H380-I380,J380-I380)*INDEX('[1]2018_commission_structure-Start'!$A$21:$I$24,MATCH($E380,'[1]2018_commission_structure-Start'!$A$21:$A$24,0), MATCH(P$1,'[1]2018_commission_structure-Start'!$A$21:$I$21,0)),0)</f>
        <v>0</v>
      </c>
      <c r="Q380" s="26">
        <f>IF($H380&gt;J380,MIN($H380-J380,K380-J380)*INDEX('[1]2018_commission_structure-Start'!$A$21:$I$24,MATCH($E380,'[1]2018_commission_structure-Start'!$A$21:$A$24,0), MATCH(Q$1,'[1]2018_commission_structure-Start'!$A$21:$I$21,0)),0)</f>
        <v>0</v>
      </c>
      <c r="R380" s="26">
        <f>IF($H380&gt;K380,MIN($H380-K380,L380-K380)*INDEX('[1]2018_commission_structure-Start'!$A$21:$I$24,MATCH($E380,'[1]2018_commission_structure-Start'!$A$21:$A$24,0), MATCH(R$1,'[1]2018_commission_structure-Start'!$A$21:$I$21,0)),0)</f>
        <v>0</v>
      </c>
      <c r="S380" s="26">
        <f>IF(H380&gt;L380,(H380-L380)*INDEX('[1]2018_commission_structure-Start'!$A$21:$I$24,MATCH($E380,'[1]2018_commission_structure-Start'!$A$21:$A$24,0),MATCH(S$1,'[1]2018_commission_structure-Start'!$A$21:$I$21,0)),0)</f>
        <v>0</v>
      </c>
      <c r="T380" s="28">
        <f t="shared" si="56"/>
        <v>76642.349999999991</v>
      </c>
      <c r="U380" s="28">
        <f t="shared" si="57"/>
        <v>157870.34999999998</v>
      </c>
      <c r="V380" s="28">
        <f>MIN(H380,I380)*INDEX('[1]2018_commission_structure-Start'!$A$15:$J$18,MATCH($E380,'[1]2018_commission_structure-Start'!$A$15:$A$18,0),MATCH(V$1,'[1]2018_commission_structure-Start'!$A$15:$J$15,0))</f>
        <v>76642.349999999991</v>
      </c>
      <c r="W380" s="26">
        <f>IF($H380&gt;I380,MIN($H380-I380,J380-I380)*INDEX('[1]2018_commission_structure-Start'!$A$15:$J$18,MATCH($E380,'[1]2018_commission_structure-Start'!$A$15:$A$18,0),MATCH(W$1,'[1]2018_commission_structure-Start'!$A$15:$J$15,0)),0)</f>
        <v>0</v>
      </c>
      <c r="X380" s="26">
        <f>IF($H380&gt;J380,MIN($H380-J380,K380-J380)*INDEX('[1]2018_commission_structure-Start'!$A$15:$J$18,MATCH($E380,'[1]2018_commission_structure-Start'!$A$15:$A$18,0),MATCH(X$1,'[1]2018_commission_structure-Start'!$A$15:$J$15,0)),0)</f>
        <v>0</v>
      </c>
      <c r="Y380" s="26">
        <f>IF($H380&gt;K380,MIN($H380-K380,L380-K380)*INDEX('[1]2018_commission_structure-Start'!$A$15:$J$18,MATCH($E380,'[1]2018_commission_structure-Start'!$A$15:$A$18,0),MATCH(Y$1,'[1]2018_commission_structure-Start'!$A$15:$J$15,0)),0)</f>
        <v>0</v>
      </c>
      <c r="Z380" s="26">
        <f>IF(H380&gt;L380,(H380-L380)*INDEX('[1]2018_commission_structure-Start'!$A$21:$I$24,MATCH($E380,'[1]2018_commission_structure-Start'!$A$21:$A$24,0),MATCH(Z$1,'[1]2018_commission_structure-Start'!$A$21:$I$21,0)),0)</f>
        <v>0</v>
      </c>
      <c r="AA380" s="28">
        <f t="shared" si="58"/>
        <v>76642.349999999991</v>
      </c>
      <c r="AB380" s="28">
        <f t="shared" si="59"/>
        <v>157870.34999999998</v>
      </c>
    </row>
    <row r="381" spans="1:28" x14ac:dyDescent="0.2">
      <c r="A381" s="25" t="str">
        <f t="shared" si="50"/>
        <v>Codie Ardy</v>
      </c>
      <c r="B381" s="25">
        <v>6836716731</v>
      </c>
      <c r="C381" s="25" t="s">
        <v>751</v>
      </c>
      <c r="D381" s="25" t="s">
        <v>752</v>
      </c>
      <c r="E381" s="25" t="s">
        <v>10</v>
      </c>
      <c r="F381" s="25">
        <v>91423</v>
      </c>
      <c r="G381" s="25">
        <f>COUNTIF([1]deals_closed!D:D,B381)</f>
        <v>17</v>
      </c>
      <c r="H381" s="26">
        <f>SUMIF([1]deals_closed!D:D,B381,[1]deals_closed!C:C)</f>
        <v>546387</v>
      </c>
      <c r="I381" s="26">
        <f>VLOOKUP(E381,'[1]2018_commission_structure-Start'!$A$22:$I$24,9,FALSE)</f>
        <v>750000</v>
      </c>
      <c r="J381" s="26">
        <f t="shared" si="51"/>
        <v>937500</v>
      </c>
      <c r="K381" s="26">
        <f t="shared" si="52"/>
        <v>1125000</v>
      </c>
      <c r="L381" s="26">
        <f t="shared" si="53"/>
        <v>1500000</v>
      </c>
      <c r="M381" s="27">
        <f t="shared" si="54"/>
        <v>0.72851600000000005</v>
      </c>
      <c r="N381" s="25" t="str">
        <f t="shared" si="55"/>
        <v>0-100%</v>
      </c>
      <c r="O381" s="28">
        <f>MIN(H381,I381)*INDEX('[1]2018_commission_structure-Start'!$A$21:$I$24,MATCH($E381,'[1]2018_commission_structure-Start'!$A$21:$A$24,0),MATCH(O$1,'[1]2018_commission_structure-Start'!$A$21:$I$21,0))</f>
        <v>81958.05</v>
      </c>
      <c r="P381" s="26">
        <f>IF(H381&gt;I381,MIN(H381-I381,J381-I381)*INDEX('[1]2018_commission_structure-Start'!$A$21:$I$24,MATCH($E381,'[1]2018_commission_structure-Start'!$A$21:$A$24,0), MATCH(P$1,'[1]2018_commission_structure-Start'!$A$21:$I$21,0)),0)</f>
        <v>0</v>
      </c>
      <c r="Q381" s="26">
        <f>IF($H381&gt;J381,MIN($H381-J381,K381-J381)*INDEX('[1]2018_commission_structure-Start'!$A$21:$I$24,MATCH($E381,'[1]2018_commission_structure-Start'!$A$21:$A$24,0), MATCH(Q$1,'[1]2018_commission_structure-Start'!$A$21:$I$21,0)),0)</f>
        <v>0</v>
      </c>
      <c r="R381" s="26">
        <f>IF($H381&gt;K381,MIN($H381-K381,L381-K381)*INDEX('[1]2018_commission_structure-Start'!$A$21:$I$24,MATCH($E381,'[1]2018_commission_structure-Start'!$A$21:$A$24,0), MATCH(R$1,'[1]2018_commission_structure-Start'!$A$21:$I$21,0)),0)</f>
        <v>0</v>
      </c>
      <c r="S381" s="26">
        <f>IF(H381&gt;L381,(H381-L381)*INDEX('[1]2018_commission_structure-Start'!$A$21:$I$24,MATCH($E381,'[1]2018_commission_structure-Start'!$A$21:$A$24,0),MATCH(S$1,'[1]2018_commission_structure-Start'!$A$21:$I$21,0)),0)</f>
        <v>0</v>
      </c>
      <c r="T381" s="28">
        <f t="shared" si="56"/>
        <v>81958.05</v>
      </c>
      <c r="U381" s="28">
        <f t="shared" si="57"/>
        <v>173381.05</v>
      </c>
      <c r="V381" s="28">
        <f>MIN(H381,I381)*INDEX('[1]2018_commission_structure-Start'!$A$15:$J$18,MATCH($E381,'[1]2018_commission_structure-Start'!$A$15:$A$18,0),MATCH(V$1,'[1]2018_commission_structure-Start'!$A$15:$J$15,0))</f>
        <v>81958.05</v>
      </c>
      <c r="W381" s="26">
        <f>IF($H381&gt;I381,MIN($H381-I381,J381-I381)*INDEX('[1]2018_commission_structure-Start'!$A$15:$J$18,MATCH($E381,'[1]2018_commission_structure-Start'!$A$15:$A$18,0),MATCH(W$1,'[1]2018_commission_structure-Start'!$A$15:$J$15,0)),0)</f>
        <v>0</v>
      </c>
      <c r="X381" s="26">
        <f>IF($H381&gt;J381,MIN($H381-J381,K381-J381)*INDEX('[1]2018_commission_structure-Start'!$A$15:$J$18,MATCH($E381,'[1]2018_commission_structure-Start'!$A$15:$A$18,0),MATCH(X$1,'[1]2018_commission_structure-Start'!$A$15:$J$15,0)),0)</f>
        <v>0</v>
      </c>
      <c r="Y381" s="26">
        <f>IF($H381&gt;K381,MIN($H381-K381,L381-K381)*INDEX('[1]2018_commission_structure-Start'!$A$15:$J$18,MATCH($E381,'[1]2018_commission_structure-Start'!$A$15:$A$18,0),MATCH(Y$1,'[1]2018_commission_structure-Start'!$A$15:$J$15,0)),0)</f>
        <v>0</v>
      </c>
      <c r="Z381" s="26">
        <f>IF(H381&gt;L381,(H381-L381)*INDEX('[1]2018_commission_structure-Start'!$A$21:$I$24,MATCH($E381,'[1]2018_commission_structure-Start'!$A$21:$A$24,0),MATCH(Z$1,'[1]2018_commission_structure-Start'!$A$21:$I$21,0)),0)</f>
        <v>0</v>
      </c>
      <c r="AA381" s="28">
        <f t="shared" si="58"/>
        <v>81958.05</v>
      </c>
      <c r="AB381" s="28">
        <f t="shared" si="59"/>
        <v>173381.05</v>
      </c>
    </row>
    <row r="382" spans="1:28" x14ac:dyDescent="0.2">
      <c r="A382" s="25" t="str">
        <f t="shared" si="50"/>
        <v>Maryjo Laxe</v>
      </c>
      <c r="B382" s="25">
        <v>4011453366</v>
      </c>
      <c r="C382" s="25" t="s">
        <v>753</v>
      </c>
      <c r="D382" s="25" t="s">
        <v>754</v>
      </c>
      <c r="E382" s="25" t="s">
        <v>10</v>
      </c>
      <c r="F382" s="25">
        <v>113851</v>
      </c>
      <c r="G382" s="25">
        <f>COUNTIF([1]deals_closed!D:D,B382)</f>
        <v>20</v>
      </c>
      <c r="H382" s="26">
        <f>SUMIF([1]deals_closed!D:D,B382,[1]deals_closed!C:C)</f>
        <v>668997</v>
      </c>
      <c r="I382" s="26">
        <f>VLOOKUP(E382,'[1]2018_commission_structure-Start'!$A$22:$I$24,9,FALSE)</f>
        <v>750000</v>
      </c>
      <c r="J382" s="26">
        <f t="shared" si="51"/>
        <v>937500</v>
      </c>
      <c r="K382" s="26">
        <f t="shared" si="52"/>
        <v>1125000</v>
      </c>
      <c r="L382" s="26">
        <f t="shared" si="53"/>
        <v>1500000</v>
      </c>
      <c r="M382" s="27">
        <f t="shared" si="54"/>
        <v>0.89199600000000001</v>
      </c>
      <c r="N382" s="25" t="str">
        <f t="shared" si="55"/>
        <v>0-100%</v>
      </c>
      <c r="O382" s="28">
        <f>MIN(H382,I382)*INDEX('[1]2018_commission_structure-Start'!$A$21:$I$24,MATCH($E382,'[1]2018_commission_structure-Start'!$A$21:$A$24,0),MATCH(O$1,'[1]2018_commission_structure-Start'!$A$21:$I$21,0))</f>
        <v>100349.55</v>
      </c>
      <c r="P382" s="26">
        <f>IF(H382&gt;I382,MIN(H382-I382,J382-I382)*INDEX('[1]2018_commission_structure-Start'!$A$21:$I$24,MATCH($E382,'[1]2018_commission_structure-Start'!$A$21:$A$24,0), MATCH(P$1,'[1]2018_commission_structure-Start'!$A$21:$I$21,0)),0)</f>
        <v>0</v>
      </c>
      <c r="Q382" s="26">
        <f>IF($H382&gt;J382,MIN($H382-J382,K382-J382)*INDEX('[1]2018_commission_structure-Start'!$A$21:$I$24,MATCH($E382,'[1]2018_commission_structure-Start'!$A$21:$A$24,0), MATCH(Q$1,'[1]2018_commission_structure-Start'!$A$21:$I$21,0)),0)</f>
        <v>0</v>
      </c>
      <c r="R382" s="26">
        <f>IF($H382&gt;K382,MIN($H382-K382,L382-K382)*INDEX('[1]2018_commission_structure-Start'!$A$21:$I$24,MATCH($E382,'[1]2018_commission_structure-Start'!$A$21:$A$24,0), MATCH(R$1,'[1]2018_commission_structure-Start'!$A$21:$I$21,0)),0)</f>
        <v>0</v>
      </c>
      <c r="S382" s="26">
        <f>IF(H382&gt;L382,(H382-L382)*INDEX('[1]2018_commission_structure-Start'!$A$21:$I$24,MATCH($E382,'[1]2018_commission_structure-Start'!$A$21:$A$24,0),MATCH(S$1,'[1]2018_commission_structure-Start'!$A$21:$I$21,0)),0)</f>
        <v>0</v>
      </c>
      <c r="T382" s="28">
        <f t="shared" si="56"/>
        <v>100349.55</v>
      </c>
      <c r="U382" s="28">
        <f t="shared" si="57"/>
        <v>214200.55</v>
      </c>
      <c r="V382" s="28">
        <f>MIN(H382,I382)*INDEX('[1]2018_commission_structure-Start'!$A$15:$J$18,MATCH($E382,'[1]2018_commission_structure-Start'!$A$15:$A$18,0),MATCH(V$1,'[1]2018_commission_structure-Start'!$A$15:$J$15,0))</f>
        <v>100349.55</v>
      </c>
      <c r="W382" s="26">
        <f>IF($H382&gt;I382,MIN($H382-I382,J382-I382)*INDEX('[1]2018_commission_structure-Start'!$A$15:$J$18,MATCH($E382,'[1]2018_commission_structure-Start'!$A$15:$A$18,0),MATCH(W$1,'[1]2018_commission_structure-Start'!$A$15:$J$15,0)),0)</f>
        <v>0</v>
      </c>
      <c r="X382" s="26">
        <f>IF($H382&gt;J382,MIN($H382-J382,K382-J382)*INDEX('[1]2018_commission_structure-Start'!$A$15:$J$18,MATCH($E382,'[1]2018_commission_structure-Start'!$A$15:$A$18,0),MATCH(X$1,'[1]2018_commission_structure-Start'!$A$15:$J$15,0)),0)</f>
        <v>0</v>
      </c>
      <c r="Y382" s="26">
        <f>IF($H382&gt;K382,MIN($H382-K382,L382-K382)*INDEX('[1]2018_commission_structure-Start'!$A$15:$J$18,MATCH($E382,'[1]2018_commission_structure-Start'!$A$15:$A$18,0),MATCH(Y$1,'[1]2018_commission_structure-Start'!$A$15:$J$15,0)),0)</f>
        <v>0</v>
      </c>
      <c r="Z382" s="26">
        <f>IF(H382&gt;L382,(H382-L382)*INDEX('[1]2018_commission_structure-Start'!$A$21:$I$24,MATCH($E382,'[1]2018_commission_structure-Start'!$A$21:$A$24,0),MATCH(Z$1,'[1]2018_commission_structure-Start'!$A$21:$I$21,0)),0)</f>
        <v>0</v>
      </c>
      <c r="AA382" s="28">
        <f t="shared" si="58"/>
        <v>100349.55</v>
      </c>
      <c r="AB382" s="28">
        <f t="shared" si="59"/>
        <v>214200.55</v>
      </c>
    </row>
    <row r="383" spans="1:28" x14ac:dyDescent="0.2">
      <c r="A383" s="25" t="str">
        <f t="shared" si="50"/>
        <v>Matthias Haestier</v>
      </c>
      <c r="B383" s="25">
        <v>2740930763</v>
      </c>
      <c r="C383" s="25" t="s">
        <v>755</v>
      </c>
      <c r="D383" s="25" t="s">
        <v>756</v>
      </c>
      <c r="E383" s="25" t="s">
        <v>10</v>
      </c>
      <c r="F383" s="25">
        <v>123658</v>
      </c>
      <c r="G383" s="25">
        <f>COUNTIF([1]deals_closed!D:D,B383)</f>
        <v>14</v>
      </c>
      <c r="H383" s="26">
        <f>SUMIF([1]deals_closed!D:D,B383,[1]deals_closed!C:C)</f>
        <v>413366</v>
      </c>
      <c r="I383" s="26">
        <f>VLOOKUP(E383,'[1]2018_commission_structure-Start'!$A$22:$I$24,9,FALSE)</f>
        <v>750000</v>
      </c>
      <c r="J383" s="26">
        <f t="shared" si="51"/>
        <v>937500</v>
      </c>
      <c r="K383" s="26">
        <f t="shared" si="52"/>
        <v>1125000</v>
      </c>
      <c r="L383" s="26">
        <f t="shared" si="53"/>
        <v>1500000</v>
      </c>
      <c r="M383" s="27">
        <f t="shared" si="54"/>
        <v>0.55115466666666668</v>
      </c>
      <c r="N383" s="25" t="str">
        <f t="shared" si="55"/>
        <v>0-100%</v>
      </c>
      <c r="O383" s="28">
        <f>MIN(H383,I383)*INDEX('[1]2018_commission_structure-Start'!$A$21:$I$24,MATCH($E383,'[1]2018_commission_structure-Start'!$A$21:$A$24,0),MATCH(O$1,'[1]2018_commission_structure-Start'!$A$21:$I$21,0))</f>
        <v>62004.899999999994</v>
      </c>
      <c r="P383" s="26">
        <f>IF(H383&gt;I383,MIN(H383-I383,J383-I383)*INDEX('[1]2018_commission_structure-Start'!$A$21:$I$24,MATCH($E383,'[1]2018_commission_structure-Start'!$A$21:$A$24,0), MATCH(P$1,'[1]2018_commission_structure-Start'!$A$21:$I$21,0)),0)</f>
        <v>0</v>
      </c>
      <c r="Q383" s="26">
        <f>IF($H383&gt;J383,MIN($H383-J383,K383-J383)*INDEX('[1]2018_commission_structure-Start'!$A$21:$I$24,MATCH($E383,'[1]2018_commission_structure-Start'!$A$21:$A$24,0), MATCH(Q$1,'[1]2018_commission_structure-Start'!$A$21:$I$21,0)),0)</f>
        <v>0</v>
      </c>
      <c r="R383" s="26">
        <f>IF($H383&gt;K383,MIN($H383-K383,L383-K383)*INDEX('[1]2018_commission_structure-Start'!$A$21:$I$24,MATCH($E383,'[1]2018_commission_structure-Start'!$A$21:$A$24,0), MATCH(R$1,'[1]2018_commission_structure-Start'!$A$21:$I$21,0)),0)</f>
        <v>0</v>
      </c>
      <c r="S383" s="26">
        <f>IF(H383&gt;L383,(H383-L383)*INDEX('[1]2018_commission_structure-Start'!$A$21:$I$24,MATCH($E383,'[1]2018_commission_structure-Start'!$A$21:$A$24,0),MATCH(S$1,'[1]2018_commission_structure-Start'!$A$21:$I$21,0)),0)</f>
        <v>0</v>
      </c>
      <c r="T383" s="28">
        <f t="shared" si="56"/>
        <v>62004.899999999994</v>
      </c>
      <c r="U383" s="28">
        <f t="shared" si="57"/>
        <v>185662.9</v>
      </c>
      <c r="V383" s="28">
        <f>MIN(H383,I383)*INDEX('[1]2018_commission_structure-Start'!$A$15:$J$18,MATCH($E383,'[1]2018_commission_structure-Start'!$A$15:$A$18,0),MATCH(V$1,'[1]2018_commission_structure-Start'!$A$15:$J$15,0))</f>
        <v>62004.899999999994</v>
      </c>
      <c r="W383" s="26">
        <f>IF($H383&gt;I383,MIN($H383-I383,J383-I383)*INDEX('[1]2018_commission_structure-Start'!$A$15:$J$18,MATCH($E383,'[1]2018_commission_structure-Start'!$A$15:$A$18,0),MATCH(W$1,'[1]2018_commission_structure-Start'!$A$15:$J$15,0)),0)</f>
        <v>0</v>
      </c>
      <c r="X383" s="26">
        <f>IF($H383&gt;J383,MIN($H383-J383,K383-J383)*INDEX('[1]2018_commission_structure-Start'!$A$15:$J$18,MATCH($E383,'[1]2018_commission_structure-Start'!$A$15:$A$18,0),MATCH(X$1,'[1]2018_commission_structure-Start'!$A$15:$J$15,0)),0)</f>
        <v>0</v>
      </c>
      <c r="Y383" s="26">
        <f>IF($H383&gt;K383,MIN($H383-K383,L383-K383)*INDEX('[1]2018_commission_structure-Start'!$A$15:$J$18,MATCH($E383,'[1]2018_commission_structure-Start'!$A$15:$A$18,0),MATCH(Y$1,'[1]2018_commission_structure-Start'!$A$15:$J$15,0)),0)</f>
        <v>0</v>
      </c>
      <c r="Z383" s="26">
        <f>IF(H383&gt;L383,(H383-L383)*INDEX('[1]2018_commission_structure-Start'!$A$21:$I$24,MATCH($E383,'[1]2018_commission_structure-Start'!$A$21:$A$24,0),MATCH(Z$1,'[1]2018_commission_structure-Start'!$A$21:$I$21,0)),0)</f>
        <v>0</v>
      </c>
      <c r="AA383" s="28">
        <f t="shared" si="58"/>
        <v>62004.899999999994</v>
      </c>
      <c r="AB383" s="28">
        <f t="shared" si="59"/>
        <v>185662.9</v>
      </c>
    </row>
    <row r="384" spans="1:28" x14ac:dyDescent="0.2">
      <c r="A384" s="25" t="str">
        <f t="shared" si="50"/>
        <v>Roger Guiet</v>
      </c>
      <c r="B384" s="25">
        <v>2355104786</v>
      </c>
      <c r="C384" s="25" t="s">
        <v>757</v>
      </c>
      <c r="D384" s="25" t="s">
        <v>758</v>
      </c>
      <c r="E384" s="25" t="s">
        <v>29</v>
      </c>
      <c r="F384" s="25">
        <v>78796</v>
      </c>
      <c r="G384" s="25">
        <f>COUNTIF([1]deals_closed!D:D,B384)</f>
        <v>23</v>
      </c>
      <c r="H384" s="26">
        <f>SUMIF([1]deals_closed!D:D,B384,[1]deals_closed!C:C)</f>
        <v>787765</v>
      </c>
      <c r="I384" s="26">
        <f>VLOOKUP(E384,'[1]2018_commission_structure-Start'!$A$22:$I$24,9,FALSE)</f>
        <v>600000</v>
      </c>
      <c r="J384" s="26">
        <f t="shared" si="51"/>
        <v>750000</v>
      </c>
      <c r="K384" s="26">
        <f t="shared" si="52"/>
        <v>900000</v>
      </c>
      <c r="L384" s="26">
        <f t="shared" si="53"/>
        <v>1200000</v>
      </c>
      <c r="M384" s="27">
        <f t="shared" si="54"/>
        <v>1.3129416666666667</v>
      </c>
      <c r="N384" s="25" t="str">
        <f t="shared" si="55"/>
        <v>125-150%</v>
      </c>
      <c r="O384" s="28">
        <f>MIN(H384,I384)*INDEX('[1]2018_commission_structure-Start'!$A$21:$I$24,MATCH($E384,'[1]2018_commission_structure-Start'!$A$21:$A$24,0),MATCH(O$1,'[1]2018_commission_structure-Start'!$A$21:$I$21,0))</f>
        <v>78000</v>
      </c>
      <c r="P384" s="26">
        <f>IF(H384&gt;I384,MIN(H384-I384,J384-I384)*INDEX('[1]2018_commission_structure-Start'!$A$21:$I$24,MATCH($E384,'[1]2018_commission_structure-Start'!$A$21:$A$24,0), MATCH(P$1,'[1]2018_commission_structure-Start'!$A$21:$I$21,0)),0)</f>
        <v>25500.000000000004</v>
      </c>
      <c r="Q384" s="26">
        <f>IF($H384&gt;J384,MIN($H384-J384,K384-J384)*INDEX('[1]2018_commission_structure-Start'!$A$21:$I$24,MATCH($E384,'[1]2018_commission_structure-Start'!$A$21:$A$24,0), MATCH(Q$1,'[1]2018_commission_structure-Start'!$A$21:$I$21,0)),0)</f>
        <v>7930.65</v>
      </c>
      <c r="R384" s="26">
        <f>IF($H384&gt;K384,MIN($H384-K384,L384-K384)*INDEX('[1]2018_commission_structure-Start'!$A$21:$I$24,MATCH($E384,'[1]2018_commission_structure-Start'!$A$21:$A$24,0), MATCH(R$1,'[1]2018_commission_structure-Start'!$A$21:$I$21,0)),0)</f>
        <v>0</v>
      </c>
      <c r="S384" s="26">
        <f>IF(H384&gt;L384,(H384-L384)*INDEX('[1]2018_commission_structure-Start'!$A$21:$I$24,MATCH($E384,'[1]2018_commission_structure-Start'!$A$21:$A$24,0),MATCH(S$1,'[1]2018_commission_structure-Start'!$A$21:$I$21,0)),0)</f>
        <v>0</v>
      </c>
      <c r="T384" s="28">
        <f t="shared" si="56"/>
        <v>111430.65</v>
      </c>
      <c r="U384" s="28">
        <f t="shared" si="57"/>
        <v>190226.65</v>
      </c>
      <c r="V384" s="28">
        <f>MIN(H384,I384)*INDEX('[1]2018_commission_structure-Start'!$A$15:$J$18,MATCH($E384,'[1]2018_commission_structure-Start'!$A$15:$A$18,0),MATCH(V$1,'[1]2018_commission_structure-Start'!$A$15:$J$15,0))</f>
        <v>90000</v>
      </c>
      <c r="W384" s="26">
        <f>IF($H384&gt;I384,MIN($H384-I384,J384-I384)*INDEX('[1]2018_commission_structure-Start'!$A$15:$J$18,MATCH($E384,'[1]2018_commission_structure-Start'!$A$15:$A$18,0),MATCH(W$1,'[1]2018_commission_structure-Start'!$A$15:$J$15,0)),0)</f>
        <v>27000</v>
      </c>
      <c r="X384" s="26">
        <f>IF($H384&gt;J384,MIN($H384-J384,K384-J384)*INDEX('[1]2018_commission_structure-Start'!$A$15:$J$18,MATCH($E384,'[1]2018_commission_structure-Start'!$A$15:$A$18,0),MATCH(X$1,'[1]2018_commission_structure-Start'!$A$15:$J$15,0)),0)</f>
        <v>9441.25</v>
      </c>
      <c r="Y384" s="26">
        <f>IF($H384&gt;K384,MIN($H384-K384,L384-K384)*INDEX('[1]2018_commission_structure-Start'!$A$15:$J$18,MATCH($E384,'[1]2018_commission_structure-Start'!$A$15:$A$18,0),MATCH(Y$1,'[1]2018_commission_structure-Start'!$A$15:$J$15,0)),0)</f>
        <v>0</v>
      </c>
      <c r="Z384" s="26">
        <f>IF(H384&gt;L384,(H384-L384)*INDEX('[1]2018_commission_structure-Start'!$A$21:$I$24,MATCH($E384,'[1]2018_commission_structure-Start'!$A$21:$A$24,0),MATCH(Z$1,'[1]2018_commission_structure-Start'!$A$21:$I$21,0)),0)</f>
        <v>0</v>
      </c>
      <c r="AA384" s="28">
        <f t="shared" si="58"/>
        <v>126441.25</v>
      </c>
      <c r="AB384" s="28">
        <f t="shared" si="59"/>
        <v>205237.25</v>
      </c>
    </row>
    <row r="385" spans="1:28" x14ac:dyDescent="0.2">
      <c r="A385" s="25" t="str">
        <f t="shared" si="50"/>
        <v>Ethyl Klaff</v>
      </c>
      <c r="B385" s="25">
        <v>6890491998</v>
      </c>
      <c r="C385" s="25" t="s">
        <v>759</v>
      </c>
      <c r="D385" s="25" t="s">
        <v>760</v>
      </c>
      <c r="E385" s="25" t="s">
        <v>10</v>
      </c>
      <c r="F385" s="25">
        <v>114550</v>
      </c>
      <c r="G385" s="25">
        <f>COUNTIF([1]deals_closed!D:D,B385)</f>
        <v>15</v>
      </c>
      <c r="H385" s="26">
        <f>SUMIF([1]deals_closed!D:D,B385,[1]deals_closed!C:C)</f>
        <v>489050</v>
      </c>
      <c r="I385" s="26">
        <f>VLOOKUP(E385,'[1]2018_commission_structure-Start'!$A$22:$I$24,9,FALSE)</f>
        <v>750000</v>
      </c>
      <c r="J385" s="26">
        <f t="shared" si="51"/>
        <v>937500</v>
      </c>
      <c r="K385" s="26">
        <f t="shared" si="52"/>
        <v>1125000</v>
      </c>
      <c r="L385" s="26">
        <f t="shared" si="53"/>
        <v>1500000</v>
      </c>
      <c r="M385" s="27">
        <f t="shared" si="54"/>
        <v>0.65206666666666668</v>
      </c>
      <c r="N385" s="25" t="str">
        <f t="shared" si="55"/>
        <v>0-100%</v>
      </c>
      <c r="O385" s="28">
        <f>MIN(H385,I385)*INDEX('[1]2018_commission_structure-Start'!$A$21:$I$24,MATCH($E385,'[1]2018_commission_structure-Start'!$A$21:$A$24,0),MATCH(O$1,'[1]2018_commission_structure-Start'!$A$21:$I$21,0))</f>
        <v>73357.5</v>
      </c>
      <c r="P385" s="26">
        <f>IF(H385&gt;I385,MIN(H385-I385,J385-I385)*INDEX('[1]2018_commission_structure-Start'!$A$21:$I$24,MATCH($E385,'[1]2018_commission_structure-Start'!$A$21:$A$24,0), MATCH(P$1,'[1]2018_commission_structure-Start'!$A$21:$I$21,0)),0)</f>
        <v>0</v>
      </c>
      <c r="Q385" s="26">
        <f>IF($H385&gt;J385,MIN($H385-J385,K385-J385)*INDEX('[1]2018_commission_structure-Start'!$A$21:$I$24,MATCH($E385,'[1]2018_commission_structure-Start'!$A$21:$A$24,0), MATCH(Q$1,'[1]2018_commission_structure-Start'!$A$21:$I$21,0)),0)</f>
        <v>0</v>
      </c>
      <c r="R385" s="26">
        <f>IF($H385&gt;K385,MIN($H385-K385,L385-K385)*INDEX('[1]2018_commission_structure-Start'!$A$21:$I$24,MATCH($E385,'[1]2018_commission_structure-Start'!$A$21:$A$24,0), MATCH(R$1,'[1]2018_commission_structure-Start'!$A$21:$I$21,0)),0)</f>
        <v>0</v>
      </c>
      <c r="S385" s="26">
        <f>IF(H385&gt;L385,(H385-L385)*INDEX('[1]2018_commission_structure-Start'!$A$21:$I$24,MATCH($E385,'[1]2018_commission_structure-Start'!$A$21:$A$24,0),MATCH(S$1,'[1]2018_commission_structure-Start'!$A$21:$I$21,0)),0)</f>
        <v>0</v>
      </c>
      <c r="T385" s="28">
        <f t="shared" si="56"/>
        <v>73357.5</v>
      </c>
      <c r="U385" s="28">
        <f t="shared" si="57"/>
        <v>187907.5</v>
      </c>
      <c r="V385" s="28">
        <f>MIN(H385,I385)*INDEX('[1]2018_commission_structure-Start'!$A$15:$J$18,MATCH($E385,'[1]2018_commission_structure-Start'!$A$15:$A$18,0),MATCH(V$1,'[1]2018_commission_structure-Start'!$A$15:$J$15,0))</f>
        <v>73357.5</v>
      </c>
      <c r="W385" s="26">
        <f>IF($H385&gt;I385,MIN($H385-I385,J385-I385)*INDEX('[1]2018_commission_structure-Start'!$A$15:$J$18,MATCH($E385,'[1]2018_commission_structure-Start'!$A$15:$A$18,0),MATCH(W$1,'[1]2018_commission_structure-Start'!$A$15:$J$15,0)),0)</f>
        <v>0</v>
      </c>
      <c r="X385" s="26">
        <f>IF($H385&gt;J385,MIN($H385-J385,K385-J385)*INDEX('[1]2018_commission_structure-Start'!$A$15:$J$18,MATCH($E385,'[1]2018_commission_structure-Start'!$A$15:$A$18,0),MATCH(X$1,'[1]2018_commission_structure-Start'!$A$15:$J$15,0)),0)</f>
        <v>0</v>
      </c>
      <c r="Y385" s="26">
        <f>IF($H385&gt;K385,MIN($H385-K385,L385-K385)*INDEX('[1]2018_commission_structure-Start'!$A$15:$J$18,MATCH($E385,'[1]2018_commission_structure-Start'!$A$15:$A$18,0),MATCH(Y$1,'[1]2018_commission_structure-Start'!$A$15:$J$15,0)),0)</f>
        <v>0</v>
      </c>
      <c r="Z385" s="26">
        <f>IF(H385&gt;L385,(H385-L385)*INDEX('[1]2018_commission_structure-Start'!$A$21:$I$24,MATCH($E385,'[1]2018_commission_structure-Start'!$A$21:$A$24,0),MATCH(Z$1,'[1]2018_commission_structure-Start'!$A$21:$I$21,0)),0)</f>
        <v>0</v>
      </c>
      <c r="AA385" s="28">
        <f t="shared" si="58"/>
        <v>73357.5</v>
      </c>
      <c r="AB385" s="28">
        <f t="shared" si="59"/>
        <v>187907.5</v>
      </c>
    </row>
    <row r="386" spans="1:28" x14ac:dyDescent="0.2">
      <c r="A386" s="25" t="str">
        <f t="shared" ref="A386:A449" si="60">C386&amp;" "&amp;D386</f>
        <v>Licha Whitemarsh</v>
      </c>
      <c r="B386" s="25">
        <v>2757793764</v>
      </c>
      <c r="C386" s="25" t="s">
        <v>761</v>
      </c>
      <c r="D386" s="25" t="s">
        <v>762</v>
      </c>
      <c r="E386" s="25" t="s">
        <v>10</v>
      </c>
      <c r="F386" s="25">
        <v>91521</v>
      </c>
      <c r="G386" s="25">
        <f>COUNTIF([1]deals_closed!D:D,B386)</f>
        <v>19</v>
      </c>
      <c r="H386" s="26">
        <f>SUMIF([1]deals_closed!D:D,B386,[1]deals_closed!C:C)</f>
        <v>584366</v>
      </c>
      <c r="I386" s="26">
        <f>VLOOKUP(E386,'[1]2018_commission_structure-Start'!$A$22:$I$24,9,FALSE)</f>
        <v>750000</v>
      </c>
      <c r="J386" s="26">
        <f t="shared" si="51"/>
        <v>937500</v>
      </c>
      <c r="K386" s="26">
        <f t="shared" si="52"/>
        <v>1125000</v>
      </c>
      <c r="L386" s="26">
        <f t="shared" si="53"/>
        <v>1500000</v>
      </c>
      <c r="M386" s="27">
        <f t="shared" si="54"/>
        <v>0.77915466666666666</v>
      </c>
      <c r="N386" s="25" t="str">
        <f t="shared" si="55"/>
        <v>0-100%</v>
      </c>
      <c r="O386" s="28">
        <f>MIN(H386,I386)*INDEX('[1]2018_commission_structure-Start'!$A$21:$I$24,MATCH($E386,'[1]2018_commission_structure-Start'!$A$21:$A$24,0),MATCH(O$1,'[1]2018_commission_structure-Start'!$A$21:$I$21,0))</f>
        <v>87654.9</v>
      </c>
      <c r="P386" s="26">
        <f>IF(H386&gt;I386,MIN(H386-I386,J386-I386)*INDEX('[1]2018_commission_structure-Start'!$A$21:$I$24,MATCH($E386,'[1]2018_commission_structure-Start'!$A$21:$A$24,0), MATCH(P$1,'[1]2018_commission_structure-Start'!$A$21:$I$21,0)),0)</f>
        <v>0</v>
      </c>
      <c r="Q386" s="26">
        <f>IF($H386&gt;J386,MIN($H386-J386,K386-J386)*INDEX('[1]2018_commission_structure-Start'!$A$21:$I$24,MATCH($E386,'[1]2018_commission_structure-Start'!$A$21:$A$24,0), MATCH(Q$1,'[1]2018_commission_structure-Start'!$A$21:$I$21,0)),0)</f>
        <v>0</v>
      </c>
      <c r="R386" s="26">
        <f>IF($H386&gt;K386,MIN($H386-K386,L386-K386)*INDEX('[1]2018_commission_structure-Start'!$A$21:$I$24,MATCH($E386,'[1]2018_commission_structure-Start'!$A$21:$A$24,0), MATCH(R$1,'[1]2018_commission_structure-Start'!$A$21:$I$21,0)),0)</f>
        <v>0</v>
      </c>
      <c r="S386" s="26">
        <f>IF(H386&gt;L386,(H386-L386)*INDEX('[1]2018_commission_structure-Start'!$A$21:$I$24,MATCH($E386,'[1]2018_commission_structure-Start'!$A$21:$A$24,0),MATCH(S$1,'[1]2018_commission_structure-Start'!$A$21:$I$21,0)),0)</f>
        <v>0</v>
      </c>
      <c r="T386" s="28">
        <f t="shared" si="56"/>
        <v>87654.9</v>
      </c>
      <c r="U386" s="28">
        <f t="shared" si="57"/>
        <v>179175.9</v>
      </c>
      <c r="V386" s="28">
        <f>MIN(H386,I386)*INDEX('[1]2018_commission_structure-Start'!$A$15:$J$18,MATCH($E386,'[1]2018_commission_structure-Start'!$A$15:$A$18,0),MATCH(V$1,'[1]2018_commission_structure-Start'!$A$15:$J$15,0))</f>
        <v>87654.9</v>
      </c>
      <c r="W386" s="26">
        <f>IF($H386&gt;I386,MIN($H386-I386,J386-I386)*INDEX('[1]2018_commission_structure-Start'!$A$15:$J$18,MATCH($E386,'[1]2018_commission_structure-Start'!$A$15:$A$18,0),MATCH(W$1,'[1]2018_commission_structure-Start'!$A$15:$J$15,0)),0)</f>
        <v>0</v>
      </c>
      <c r="X386" s="26">
        <f>IF($H386&gt;J386,MIN($H386-J386,K386-J386)*INDEX('[1]2018_commission_structure-Start'!$A$15:$J$18,MATCH($E386,'[1]2018_commission_structure-Start'!$A$15:$A$18,0),MATCH(X$1,'[1]2018_commission_structure-Start'!$A$15:$J$15,0)),0)</f>
        <v>0</v>
      </c>
      <c r="Y386" s="26">
        <f>IF($H386&gt;K386,MIN($H386-K386,L386-K386)*INDEX('[1]2018_commission_structure-Start'!$A$15:$J$18,MATCH($E386,'[1]2018_commission_structure-Start'!$A$15:$A$18,0),MATCH(Y$1,'[1]2018_commission_structure-Start'!$A$15:$J$15,0)),0)</f>
        <v>0</v>
      </c>
      <c r="Z386" s="26">
        <f>IF(H386&gt;L386,(H386-L386)*INDEX('[1]2018_commission_structure-Start'!$A$21:$I$24,MATCH($E386,'[1]2018_commission_structure-Start'!$A$21:$A$24,0),MATCH(Z$1,'[1]2018_commission_structure-Start'!$A$21:$I$21,0)),0)</f>
        <v>0</v>
      </c>
      <c r="AA386" s="28">
        <f t="shared" si="58"/>
        <v>87654.9</v>
      </c>
      <c r="AB386" s="28">
        <f t="shared" si="59"/>
        <v>179175.9</v>
      </c>
    </row>
    <row r="387" spans="1:28" x14ac:dyDescent="0.2">
      <c r="A387" s="25" t="str">
        <f t="shared" si="60"/>
        <v>Sherlock Duffell</v>
      </c>
      <c r="B387" s="25">
        <v>1787288307</v>
      </c>
      <c r="C387" s="25" t="s">
        <v>763</v>
      </c>
      <c r="D387" s="25" t="s">
        <v>764</v>
      </c>
      <c r="E387" s="25" t="s">
        <v>29</v>
      </c>
      <c r="F387" s="25">
        <v>79023</v>
      </c>
      <c r="G387" s="25">
        <f>COUNTIF([1]deals_closed!D:D,B387)</f>
        <v>23</v>
      </c>
      <c r="H387" s="26">
        <f>SUMIF([1]deals_closed!D:D,B387,[1]deals_closed!C:C)</f>
        <v>906215</v>
      </c>
      <c r="I387" s="26">
        <f>VLOOKUP(E387,'[1]2018_commission_structure-Start'!$A$22:$I$24,9,FALSE)</f>
        <v>600000</v>
      </c>
      <c r="J387" s="26">
        <f t="shared" ref="J387:J450" si="61">I387*1.25</f>
        <v>750000</v>
      </c>
      <c r="K387" s="26">
        <f t="shared" ref="K387:K450" si="62">I387*1.5</f>
        <v>900000</v>
      </c>
      <c r="L387" s="26">
        <f t="shared" ref="L387:L450" si="63">I387*2</f>
        <v>1200000</v>
      </c>
      <c r="M387" s="27">
        <f t="shared" ref="M387:M450" si="64">H387/I387</f>
        <v>1.5103583333333332</v>
      </c>
      <c r="N387" s="25" t="str">
        <f t="shared" ref="N387:N450" si="65">IF(M387&lt;=1, "0-100%", IF(M387&lt;=1.25, "100-125%", IF(M387&lt;=1.5, "125-150%", IF(M387&lt;=2, "150-200%", "&gt;200%"))))</f>
        <v>150-200%</v>
      </c>
      <c r="O387" s="28">
        <f>MIN(H387,I387)*INDEX('[1]2018_commission_structure-Start'!$A$21:$I$24,MATCH($E387,'[1]2018_commission_structure-Start'!$A$21:$A$24,0),MATCH(O$1,'[1]2018_commission_structure-Start'!$A$21:$I$21,0))</f>
        <v>78000</v>
      </c>
      <c r="P387" s="26">
        <f>IF(H387&gt;I387,MIN(H387-I387,J387-I387)*INDEX('[1]2018_commission_structure-Start'!$A$21:$I$24,MATCH($E387,'[1]2018_commission_structure-Start'!$A$21:$A$24,0), MATCH(P$1,'[1]2018_commission_structure-Start'!$A$21:$I$21,0)),0)</f>
        <v>25500.000000000004</v>
      </c>
      <c r="Q387" s="26">
        <f>IF($H387&gt;J387,MIN($H387-J387,K387-J387)*INDEX('[1]2018_commission_structure-Start'!$A$21:$I$24,MATCH($E387,'[1]2018_commission_structure-Start'!$A$21:$A$24,0), MATCH(Q$1,'[1]2018_commission_structure-Start'!$A$21:$I$21,0)),0)</f>
        <v>31500</v>
      </c>
      <c r="R387" s="26">
        <f>IF($H387&gt;K387,MIN($H387-K387,L387-K387)*INDEX('[1]2018_commission_structure-Start'!$A$21:$I$24,MATCH($E387,'[1]2018_commission_structure-Start'!$A$21:$A$24,0), MATCH(R$1,'[1]2018_commission_structure-Start'!$A$21:$I$21,0)),0)</f>
        <v>1615.9</v>
      </c>
      <c r="S387" s="26">
        <f>IF(H387&gt;L387,(H387-L387)*INDEX('[1]2018_commission_structure-Start'!$A$21:$I$24,MATCH($E387,'[1]2018_commission_structure-Start'!$A$21:$A$24,0),MATCH(S$1,'[1]2018_commission_structure-Start'!$A$21:$I$21,0)),0)</f>
        <v>0</v>
      </c>
      <c r="T387" s="28">
        <f t="shared" ref="T387:T450" si="66">SUM(O387:S387)</f>
        <v>136615.9</v>
      </c>
      <c r="U387" s="28">
        <f t="shared" ref="U387:U450" si="67">T387+F387</f>
        <v>215638.9</v>
      </c>
      <c r="V387" s="28">
        <f>MIN(H387,I387)*INDEX('[1]2018_commission_structure-Start'!$A$15:$J$18,MATCH($E387,'[1]2018_commission_structure-Start'!$A$15:$A$18,0),MATCH(V$1,'[1]2018_commission_structure-Start'!$A$15:$J$15,0))</f>
        <v>90000</v>
      </c>
      <c r="W387" s="26">
        <f>IF($H387&gt;I387,MIN($H387-I387,J387-I387)*INDEX('[1]2018_commission_structure-Start'!$A$15:$J$18,MATCH($E387,'[1]2018_commission_structure-Start'!$A$15:$A$18,0),MATCH(W$1,'[1]2018_commission_structure-Start'!$A$15:$J$15,0)),0)</f>
        <v>27000</v>
      </c>
      <c r="X387" s="26">
        <f>IF($H387&gt;J387,MIN($H387-J387,K387-J387)*INDEX('[1]2018_commission_structure-Start'!$A$15:$J$18,MATCH($E387,'[1]2018_commission_structure-Start'!$A$15:$A$18,0),MATCH(X$1,'[1]2018_commission_structure-Start'!$A$15:$J$15,0)),0)</f>
        <v>37500</v>
      </c>
      <c r="Y387" s="26">
        <f>IF($H387&gt;K387,MIN($H387-K387,L387-K387)*INDEX('[1]2018_commission_structure-Start'!$A$15:$J$18,MATCH($E387,'[1]2018_commission_structure-Start'!$A$15:$A$18,0),MATCH(Y$1,'[1]2018_commission_structure-Start'!$A$15:$J$15,0)),0)</f>
        <v>1864.5</v>
      </c>
      <c r="Z387" s="26">
        <f>IF(H387&gt;L387,(H387-L387)*INDEX('[1]2018_commission_structure-Start'!$A$21:$I$24,MATCH($E387,'[1]2018_commission_structure-Start'!$A$21:$A$24,0),MATCH(Z$1,'[1]2018_commission_structure-Start'!$A$21:$I$21,0)),0)</f>
        <v>0</v>
      </c>
      <c r="AA387" s="28">
        <f t="shared" ref="AA387:AA450" si="68">SUM(V387:Z387)</f>
        <v>156364.5</v>
      </c>
      <c r="AB387" s="28">
        <f t="shared" ref="AB387:AB450" si="69">AA387+F387</f>
        <v>235387.5</v>
      </c>
    </row>
    <row r="388" spans="1:28" x14ac:dyDescent="0.2">
      <c r="A388" s="25" t="str">
        <f t="shared" si="60"/>
        <v>Ahmed Roizn</v>
      </c>
      <c r="B388" s="25">
        <v>8887868026</v>
      </c>
      <c r="C388" s="25" t="s">
        <v>765</v>
      </c>
      <c r="D388" s="25" t="s">
        <v>766</v>
      </c>
      <c r="E388" s="25" t="s">
        <v>10</v>
      </c>
      <c r="F388" s="25">
        <v>92800</v>
      </c>
      <c r="G388" s="25">
        <f>COUNTIF([1]deals_closed!D:D,B388)</f>
        <v>19</v>
      </c>
      <c r="H388" s="26">
        <f>SUMIF([1]deals_closed!D:D,B388,[1]deals_closed!C:C)</f>
        <v>694951</v>
      </c>
      <c r="I388" s="26">
        <f>VLOOKUP(E388,'[1]2018_commission_structure-Start'!$A$22:$I$24,9,FALSE)</f>
        <v>750000</v>
      </c>
      <c r="J388" s="26">
        <f t="shared" si="61"/>
        <v>937500</v>
      </c>
      <c r="K388" s="26">
        <f t="shared" si="62"/>
        <v>1125000</v>
      </c>
      <c r="L388" s="26">
        <f t="shared" si="63"/>
        <v>1500000</v>
      </c>
      <c r="M388" s="27">
        <f t="shared" si="64"/>
        <v>0.92660133333333339</v>
      </c>
      <c r="N388" s="25" t="str">
        <f t="shared" si="65"/>
        <v>0-100%</v>
      </c>
      <c r="O388" s="28">
        <f>MIN(H388,I388)*INDEX('[1]2018_commission_structure-Start'!$A$21:$I$24,MATCH($E388,'[1]2018_commission_structure-Start'!$A$21:$A$24,0),MATCH(O$1,'[1]2018_commission_structure-Start'!$A$21:$I$21,0))</f>
        <v>104242.65</v>
      </c>
      <c r="P388" s="26">
        <f>IF(H388&gt;I388,MIN(H388-I388,J388-I388)*INDEX('[1]2018_commission_structure-Start'!$A$21:$I$24,MATCH($E388,'[1]2018_commission_structure-Start'!$A$21:$A$24,0), MATCH(P$1,'[1]2018_commission_structure-Start'!$A$21:$I$21,0)),0)</f>
        <v>0</v>
      </c>
      <c r="Q388" s="26">
        <f>IF($H388&gt;J388,MIN($H388-J388,K388-J388)*INDEX('[1]2018_commission_structure-Start'!$A$21:$I$24,MATCH($E388,'[1]2018_commission_structure-Start'!$A$21:$A$24,0), MATCH(Q$1,'[1]2018_commission_structure-Start'!$A$21:$I$21,0)),0)</f>
        <v>0</v>
      </c>
      <c r="R388" s="26">
        <f>IF($H388&gt;K388,MIN($H388-K388,L388-K388)*INDEX('[1]2018_commission_structure-Start'!$A$21:$I$24,MATCH($E388,'[1]2018_commission_structure-Start'!$A$21:$A$24,0), MATCH(R$1,'[1]2018_commission_structure-Start'!$A$21:$I$21,0)),0)</f>
        <v>0</v>
      </c>
      <c r="S388" s="26">
        <f>IF(H388&gt;L388,(H388-L388)*INDEX('[1]2018_commission_structure-Start'!$A$21:$I$24,MATCH($E388,'[1]2018_commission_structure-Start'!$A$21:$A$24,0),MATCH(S$1,'[1]2018_commission_structure-Start'!$A$21:$I$21,0)),0)</f>
        <v>0</v>
      </c>
      <c r="T388" s="28">
        <f t="shared" si="66"/>
        <v>104242.65</v>
      </c>
      <c r="U388" s="28">
        <f t="shared" si="67"/>
        <v>197042.65</v>
      </c>
      <c r="V388" s="28">
        <f>MIN(H388,I388)*INDEX('[1]2018_commission_structure-Start'!$A$15:$J$18,MATCH($E388,'[1]2018_commission_structure-Start'!$A$15:$A$18,0),MATCH(V$1,'[1]2018_commission_structure-Start'!$A$15:$J$15,0))</f>
        <v>104242.65</v>
      </c>
      <c r="W388" s="26">
        <f>IF($H388&gt;I388,MIN($H388-I388,J388-I388)*INDEX('[1]2018_commission_structure-Start'!$A$15:$J$18,MATCH($E388,'[1]2018_commission_structure-Start'!$A$15:$A$18,0),MATCH(W$1,'[1]2018_commission_structure-Start'!$A$15:$J$15,0)),0)</f>
        <v>0</v>
      </c>
      <c r="X388" s="26">
        <f>IF($H388&gt;J388,MIN($H388-J388,K388-J388)*INDEX('[1]2018_commission_structure-Start'!$A$15:$J$18,MATCH($E388,'[1]2018_commission_structure-Start'!$A$15:$A$18,0),MATCH(X$1,'[1]2018_commission_structure-Start'!$A$15:$J$15,0)),0)</f>
        <v>0</v>
      </c>
      <c r="Y388" s="26">
        <f>IF($H388&gt;K388,MIN($H388-K388,L388-K388)*INDEX('[1]2018_commission_structure-Start'!$A$15:$J$18,MATCH($E388,'[1]2018_commission_structure-Start'!$A$15:$A$18,0),MATCH(Y$1,'[1]2018_commission_structure-Start'!$A$15:$J$15,0)),0)</f>
        <v>0</v>
      </c>
      <c r="Z388" s="26">
        <f>IF(H388&gt;L388,(H388-L388)*INDEX('[1]2018_commission_structure-Start'!$A$21:$I$24,MATCH($E388,'[1]2018_commission_structure-Start'!$A$21:$A$24,0),MATCH(Z$1,'[1]2018_commission_structure-Start'!$A$21:$I$21,0)),0)</f>
        <v>0</v>
      </c>
      <c r="AA388" s="28">
        <f t="shared" si="68"/>
        <v>104242.65</v>
      </c>
      <c r="AB388" s="28">
        <f t="shared" si="69"/>
        <v>197042.65</v>
      </c>
    </row>
    <row r="389" spans="1:28" x14ac:dyDescent="0.2">
      <c r="A389" s="25" t="str">
        <f t="shared" si="60"/>
        <v>Willem Juschke</v>
      </c>
      <c r="B389" s="25">
        <v>2177097355</v>
      </c>
      <c r="C389" s="25" t="s">
        <v>767</v>
      </c>
      <c r="D389" s="25" t="s">
        <v>768</v>
      </c>
      <c r="E389" s="25" t="s">
        <v>10</v>
      </c>
      <c r="F389" s="25">
        <v>86438</v>
      </c>
      <c r="G389" s="25">
        <f>COUNTIF([1]deals_closed!D:D,B389)</f>
        <v>20</v>
      </c>
      <c r="H389" s="26">
        <f>SUMIF([1]deals_closed!D:D,B389,[1]deals_closed!C:C)</f>
        <v>630239</v>
      </c>
      <c r="I389" s="26">
        <f>VLOOKUP(E389,'[1]2018_commission_structure-Start'!$A$22:$I$24,9,FALSE)</f>
        <v>750000</v>
      </c>
      <c r="J389" s="26">
        <f t="shared" si="61"/>
        <v>937500</v>
      </c>
      <c r="K389" s="26">
        <f t="shared" si="62"/>
        <v>1125000</v>
      </c>
      <c r="L389" s="26">
        <f t="shared" si="63"/>
        <v>1500000</v>
      </c>
      <c r="M389" s="27">
        <f t="shared" si="64"/>
        <v>0.84031866666666666</v>
      </c>
      <c r="N389" s="25" t="str">
        <f t="shared" si="65"/>
        <v>0-100%</v>
      </c>
      <c r="O389" s="28">
        <f>MIN(H389,I389)*INDEX('[1]2018_commission_structure-Start'!$A$21:$I$24,MATCH($E389,'[1]2018_commission_structure-Start'!$A$21:$A$24,0),MATCH(O$1,'[1]2018_commission_structure-Start'!$A$21:$I$21,0))</f>
        <v>94535.849999999991</v>
      </c>
      <c r="P389" s="26">
        <f>IF(H389&gt;I389,MIN(H389-I389,J389-I389)*INDEX('[1]2018_commission_structure-Start'!$A$21:$I$24,MATCH($E389,'[1]2018_commission_structure-Start'!$A$21:$A$24,0), MATCH(P$1,'[1]2018_commission_structure-Start'!$A$21:$I$21,0)),0)</f>
        <v>0</v>
      </c>
      <c r="Q389" s="26">
        <f>IF($H389&gt;J389,MIN($H389-J389,K389-J389)*INDEX('[1]2018_commission_structure-Start'!$A$21:$I$24,MATCH($E389,'[1]2018_commission_structure-Start'!$A$21:$A$24,0), MATCH(Q$1,'[1]2018_commission_structure-Start'!$A$21:$I$21,0)),0)</f>
        <v>0</v>
      </c>
      <c r="R389" s="26">
        <f>IF($H389&gt;K389,MIN($H389-K389,L389-K389)*INDEX('[1]2018_commission_structure-Start'!$A$21:$I$24,MATCH($E389,'[1]2018_commission_structure-Start'!$A$21:$A$24,0), MATCH(R$1,'[1]2018_commission_structure-Start'!$A$21:$I$21,0)),0)</f>
        <v>0</v>
      </c>
      <c r="S389" s="26">
        <f>IF(H389&gt;L389,(H389-L389)*INDEX('[1]2018_commission_structure-Start'!$A$21:$I$24,MATCH($E389,'[1]2018_commission_structure-Start'!$A$21:$A$24,0),MATCH(S$1,'[1]2018_commission_structure-Start'!$A$21:$I$21,0)),0)</f>
        <v>0</v>
      </c>
      <c r="T389" s="28">
        <f t="shared" si="66"/>
        <v>94535.849999999991</v>
      </c>
      <c r="U389" s="28">
        <f t="shared" si="67"/>
        <v>180973.84999999998</v>
      </c>
      <c r="V389" s="28">
        <f>MIN(H389,I389)*INDEX('[1]2018_commission_structure-Start'!$A$15:$J$18,MATCH($E389,'[1]2018_commission_structure-Start'!$A$15:$A$18,0),MATCH(V$1,'[1]2018_commission_structure-Start'!$A$15:$J$15,0))</f>
        <v>94535.849999999991</v>
      </c>
      <c r="W389" s="26">
        <f>IF($H389&gt;I389,MIN($H389-I389,J389-I389)*INDEX('[1]2018_commission_structure-Start'!$A$15:$J$18,MATCH($E389,'[1]2018_commission_structure-Start'!$A$15:$A$18,0),MATCH(W$1,'[1]2018_commission_structure-Start'!$A$15:$J$15,0)),0)</f>
        <v>0</v>
      </c>
      <c r="X389" s="26">
        <f>IF($H389&gt;J389,MIN($H389-J389,K389-J389)*INDEX('[1]2018_commission_structure-Start'!$A$15:$J$18,MATCH($E389,'[1]2018_commission_structure-Start'!$A$15:$A$18,0),MATCH(X$1,'[1]2018_commission_structure-Start'!$A$15:$J$15,0)),0)</f>
        <v>0</v>
      </c>
      <c r="Y389" s="26">
        <f>IF($H389&gt;K389,MIN($H389-K389,L389-K389)*INDEX('[1]2018_commission_structure-Start'!$A$15:$J$18,MATCH($E389,'[1]2018_commission_structure-Start'!$A$15:$A$18,0),MATCH(Y$1,'[1]2018_commission_structure-Start'!$A$15:$J$15,0)),0)</f>
        <v>0</v>
      </c>
      <c r="Z389" s="26">
        <f>IF(H389&gt;L389,(H389-L389)*INDEX('[1]2018_commission_structure-Start'!$A$21:$I$24,MATCH($E389,'[1]2018_commission_structure-Start'!$A$21:$A$24,0),MATCH(Z$1,'[1]2018_commission_structure-Start'!$A$21:$I$21,0)),0)</f>
        <v>0</v>
      </c>
      <c r="AA389" s="28">
        <f t="shared" si="68"/>
        <v>94535.849999999991</v>
      </c>
      <c r="AB389" s="28">
        <f t="shared" si="69"/>
        <v>180973.84999999998</v>
      </c>
    </row>
    <row r="390" spans="1:28" x14ac:dyDescent="0.2">
      <c r="A390" s="25" t="str">
        <f t="shared" si="60"/>
        <v>Bobbi Denis</v>
      </c>
      <c r="B390" s="25">
        <v>2924550912</v>
      </c>
      <c r="C390" s="25" t="s">
        <v>769</v>
      </c>
      <c r="D390" s="25" t="s">
        <v>770</v>
      </c>
      <c r="E390" s="25" t="s">
        <v>29</v>
      </c>
      <c r="F390" s="25">
        <v>77174</v>
      </c>
      <c r="G390" s="25">
        <f>COUNTIF([1]deals_closed!D:D,B390)</f>
        <v>17</v>
      </c>
      <c r="H390" s="26">
        <f>SUMIF([1]deals_closed!D:D,B390,[1]deals_closed!C:C)</f>
        <v>593443</v>
      </c>
      <c r="I390" s="26">
        <f>VLOOKUP(E390,'[1]2018_commission_structure-Start'!$A$22:$I$24,9,FALSE)</f>
        <v>600000</v>
      </c>
      <c r="J390" s="26">
        <f t="shared" si="61"/>
        <v>750000</v>
      </c>
      <c r="K390" s="26">
        <f t="shared" si="62"/>
        <v>900000</v>
      </c>
      <c r="L390" s="26">
        <f t="shared" si="63"/>
        <v>1200000</v>
      </c>
      <c r="M390" s="27">
        <f t="shared" si="64"/>
        <v>0.98907166666666668</v>
      </c>
      <c r="N390" s="25" t="str">
        <f t="shared" si="65"/>
        <v>0-100%</v>
      </c>
      <c r="O390" s="28">
        <f>MIN(H390,I390)*INDEX('[1]2018_commission_structure-Start'!$A$21:$I$24,MATCH($E390,'[1]2018_commission_structure-Start'!$A$21:$A$24,0),MATCH(O$1,'[1]2018_commission_structure-Start'!$A$21:$I$21,0))</f>
        <v>77147.59</v>
      </c>
      <c r="P390" s="26">
        <f>IF(H390&gt;I390,MIN(H390-I390,J390-I390)*INDEX('[1]2018_commission_structure-Start'!$A$21:$I$24,MATCH($E390,'[1]2018_commission_structure-Start'!$A$21:$A$24,0), MATCH(P$1,'[1]2018_commission_structure-Start'!$A$21:$I$21,0)),0)</f>
        <v>0</v>
      </c>
      <c r="Q390" s="26">
        <f>IF($H390&gt;J390,MIN($H390-J390,K390-J390)*INDEX('[1]2018_commission_structure-Start'!$A$21:$I$24,MATCH($E390,'[1]2018_commission_structure-Start'!$A$21:$A$24,0), MATCH(Q$1,'[1]2018_commission_structure-Start'!$A$21:$I$21,0)),0)</f>
        <v>0</v>
      </c>
      <c r="R390" s="26">
        <f>IF($H390&gt;K390,MIN($H390-K390,L390-K390)*INDEX('[1]2018_commission_structure-Start'!$A$21:$I$24,MATCH($E390,'[1]2018_commission_structure-Start'!$A$21:$A$24,0), MATCH(R$1,'[1]2018_commission_structure-Start'!$A$21:$I$21,0)),0)</f>
        <v>0</v>
      </c>
      <c r="S390" s="26">
        <f>IF(H390&gt;L390,(H390-L390)*INDEX('[1]2018_commission_structure-Start'!$A$21:$I$24,MATCH($E390,'[1]2018_commission_structure-Start'!$A$21:$A$24,0),MATCH(S$1,'[1]2018_commission_structure-Start'!$A$21:$I$21,0)),0)</f>
        <v>0</v>
      </c>
      <c r="T390" s="28">
        <f t="shared" si="66"/>
        <v>77147.59</v>
      </c>
      <c r="U390" s="28">
        <f t="shared" si="67"/>
        <v>154321.59</v>
      </c>
      <c r="V390" s="28">
        <f>MIN(H390,I390)*INDEX('[1]2018_commission_structure-Start'!$A$15:$J$18,MATCH($E390,'[1]2018_commission_structure-Start'!$A$15:$A$18,0),MATCH(V$1,'[1]2018_commission_structure-Start'!$A$15:$J$15,0))</f>
        <v>89016.45</v>
      </c>
      <c r="W390" s="26">
        <f>IF($H390&gt;I390,MIN($H390-I390,J390-I390)*INDEX('[1]2018_commission_structure-Start'!$A$15:$J$18,MATCH($E390,'[1]2018_commission_structure-Start'!$A$15:$A$18,0),MATCH(W$1,'[1]2018_commission_structure-Start'!$A$15:$J$15,0)),0)</f>
        <v>0</v>
      </c>
      <c r="X390" s="26">
        <f>IF($H390&gt;J390,MIN($H390-J390,K390-J390)*INDEX('[1]2018_commission_structure-Start'!$A$15:$J$18,MATCH($E390,'[1]2018_commission_structure-Start'!$A$15:$A$18,0),MATCH(X$1,'[1]2018_commission_structure-Start'!$A$15:$J$15,0)),0)</f>
        <v>0</v>
      </c>
      <c r="Y390" s="26">
        <f>IF($H390&gt;K390,MIN($H390-K390,L390-K390)*INDEX('[1]2018_commission_structure-Start'!$A$15:$J$18,MATCH($E390,'[1]2018_commission_structure-Start'!$A$15:$A$18,0),MATCH(Y$1,'[1]2018_commission_structure-Start'!$A$15:$J$15,0)),0)</f>
        <v>0</v>
      </c>
      <c r="Z390" s="26">
        <f>IF(H390&gt;L390,(H390-L390)*INDEX('[1]2018_commission_structure-Start'!$A$21:$I$24,MATCH($E390,'[1]2018_commission_structure-Start'!$A$21:$A$24,0),MATCH(Z$1,'[1]2018_commission_structure-Start'!$A$21:$I$21,0)),0)</f>
        <v>0</v>
      </c>
      <c r="AA390" s="28">
        <f t="shared" si="68"/>
        <v>89016.45</v>
      </c>
      <c r="AB390" s="28">
        <f t="shared" si="69"/>
        <v>166190.45000000001</v>
      </c>
    </row>
    <row r="391" spans="1:28" x14ac:dyDescent="0.2">
      <c r="A391" s="25" t="str">
        <f t="shared" si="60"/>
        <v>Ferdinand Filippucci</v>
      </c>
      <c r="B391" s="25">
        <v>4967603564</v>
      </c>
      <c r="C391" s="25" t="s">
        <v>771</v>
      </c>
      <c r="D391" s="25" t="s">
        <v>772</v>
      </c>
      <c r="E391" s="25" t="s">
        <v>10</v>
      </c>
      <c r="F391" s="25">
        <v>78019</v>
      </c>
      <c r="G391" s="25">
        <f>COUNTIF([1]deals_closed!D:D,B391)</f>
        <v>20</v>
      </c>
      <c r="H391" s="26">
        <f>SUMIF([1]deals_closed!D:D,B391,[1]deals_closed!C:C)</f>
        <v>785519</v>
      </c>
      <c r="I391" s="26">
        <f>VLOOKUP(E391,'[1]2018_commission_structure-Start'!$A$22:$I$24,9,FALSE)</f>
        <v>750000</v>
      </c>
      <c r="J391" s="26">
        <f t="shared" si="61"/>
        <v>937500</v>
      </c>
      <c r="K391" s="26">
        <f t="shared" si="62"/>
        <v>1125000</v>
      </c>
      <c r="L391" s="26">
        <f t="shared" si="63"/>
        <v>1500000</v>
      </c>
      <c r="M391" s="27">
        <f t="shared" si="64"/>
        <v>1.0473586666666668</v>
      </c>
      <c r="N391" s="25" t="str">
        <f t="shared" si="65"/>
        <v>100-125%</v>
      </c>
      <c r="O391" s="28">
        <f>MIN(H391,I391)*INDEX('[1]2018_commission_structure-Start'!$A$21:$I$24,MATCH($E391,'[1]2018_commission_structure-Start'!$A$21:$A$24,0),MATCH(O$1,'[1]2018_commission_structure-Start'!$A$21:$I$21,0))</f>
        <v>112500</v>
      </c>
      <c r="P391" s="26">
        <f>IF(H391&gt;I391,MIN(H391-I391,J391-I391)*INDEX('[1]2018_commission_structure-Start'!$A$21:$I$24,MATCH($E391,'[1]2018_commission_structure-Start'!$A$21:$A$24,0), MATCH(P$1,'[1]2018_commission_structure-Start'!$A$21:$I$21,0)),0)</f>
        <v>6748.61</v>
      </c>
      <c r="Q391" s="26">
        <f>IF($H391&gt;J391,MIN($H391-J391,K391-J391)*INDEX('[1]2018_commission_structure-Start'!$A$21:$I$24,MATCH($E391,'[1]2018_commission_structure-Start'!$A$21:$A$24,0), MATCH(Q$1,'[1]2018_commission_structure-Start'!$A$21:$I$21,0)),0)</f>
        <v>0</v>
      </c>
      <c r="R391" s="26">
        <f>IF($H391&gt;K391,MIN($H391-K391,L391-K391)*INDEX('[1]2018_commission_structure-Start'!$A$21:$I$24,MATCH($E391,'[1]2018_commission_structure-Start'!$A$21:$A$24,0), MATCH(R$1,'[1]2018_commission_structure-Start'!$A$21:$I$21,0)),0)</f>
        <v>0</v>
      </c>
      <c r="S391" s="26">
        <f>IF(H391&gt;L391,(H391-L391)*INDEX('[1]2018_commission_structure-Start'!$A$21:$I$24,MATCH($E391,'[1]2018_commission_structure-Start'!$A$21:$A$24,0),MATCH(S$1,'[1]2018_commission_structure-Start'!$A$21:$I$21,0)),0)</f>
        <v>0</v>
      </c>
      <c r="T391" s="28">
        <f t="shared" si="66"/>
        <v>119248.61</v>
      </c>
      <c r="U391" s="28">
        <f t="shared" si="67"/>
        <v>197267.61</v>
      </c>
      <c r="V391" s="28">
        <f>MIN(H391,I391)*INDEX('[1]2018_commission_structure-Start'!$A$15:$J$18,MATCH($E391,'[1]2018_commission_structure-Start'!$A$15:$A$18,0),MATCH(V$1,'[1]2018_commission_structure-Start'!$A$15:$J$15,0))</f>
        <v>112500</v>
      </c>
      <c r="W391" s="26">
        <f>IF($H391&gt;I391,MIN($H391-I391,J391-I391)*INDEX('[1]2018_commission_structure-Start'!$A$15:$J$18,MATCH($E391,'[1]2018_commission_structure-Start'!$A$15:$A$18,0),MATCH(W$1,'[1]2018_commission_structure-Start'!$A$15:$J$15,0)),0)</f>
        <v>7814.18</v>
      </c>
      <c r="X391" s="26">
        <f>IF($H391&gt;J391,MIN($H391-J391,K391-J391)*INDEX('[1]2018_commission_structure-Start'!$A$15:$J$18,MATCH($E391,'[1]2018_commission_structure-Start'!$A$15:$A$18,0),MATCH(X$1,'[1]2018_commission_structure-Start'!$A$15:$J$15,0)),0)</f>
        <v>0</v>
      </c>
      <c r="Y391" s="26">
        <f>IF($H391&gt;K391,MIN($H391-K391,L391-K391)*INDEX('[1]2018_commission_structure-Start'!$A$15:$J$18,MATCH($E391,'[1]2018_commission_structure-Start'!$A$15:$A$18,0),MATCH(Y$1,'[1]2018_commission_structure-Start'!$A$15:$J$15,0)),0)</f>
        <v>0</v>
      </c>
      <c r="Z391" s="26">
        <f>IF(H391&gt;L391,(H391-L391)*INDEX('[1]2018_commission_structure-Start'!$A$21:$I$24,MATCH($E391,'[1]2018_commission_structure-Start'!$A$21:$A$24,0),MATCH(Z$1,'[1]2018_commission_structure-Start'!$A$21:$I$21,0)),0)</f>
        <v>0</v>
      </c>
      <c r="AA391" s="28">
        <f t="shared" si="68"/>
        <v>120314.18</v>
      </c>
      <c r="AB391" s="28">
        <f t="shared" si="69"/>
        <v>198333.18</v>
      </c>
    </row>
    <row r="392" spans="1:28" x14ac:dyDescent="0.2">
      <c r="A392" s="25" t="str">
        <f t="shared" si="60"/>
        <v>Wait Rosenbaum</v>
      </c>
      <c r="B392" s="25">
        <v>7007279686</v>
      </c>
      <c r="C392" s="25" t="s">
        <v>773</v>
      </c>
      <c r="D392" s="25" t="s">
        <v>774</v>
      </c>
      <c r="E392" s="25" t="s">
        <v>7</v>
      </c>
      <c r="F392" s="25">
        <v>48212</v>
      </c>
      <c r="G392" s="25">
        <f>COUNTIF([1]deals_closed!D:D,B392)</f>
        <v>19</v>
      </c>
      <c r="H392" s="26">
        <f>SUMIF([1]deals_closed!D:D,B392,[1]deals_closed!C:C)</f>
        <v>696630</v>
      </c>
      <c r="I392" s="26">
        <f>VLOOKUP(E392,'[1]2018_commission_structure-Start'!$A$22:$I$24,9,FALSE)</f>
        <v>500000</v>
      </c>
      <c r="J392" s="26">
        <f t="shared" si="61"/>
        <v>625000</v>
      </c>
      <c r="K392" s="26">
        <f t="shared" si="62"/>
        <v>750000</v>
      </c>
      <c r="L392" s="26">
        <f t="shared" si="63"/>
        <v>1000000</v>
      </c>
      <c r="M392" s="27">
        <f t="shared" si="64"/>
        <v>1.3932599999999999</v>
      </c>
      <c r="N392" s="25" t="str">
        <f t="shared" si="65"/>
        <v>125-150%</v>
      </c>
      <c r="O392" s="28">
        <f>MIN(H392,I392)*INDEX('[1]2018_commission_structure-Start'!$A$21:$I$24,MATCH($E392,'[1]2018_commission_structure-Start'!$A$21:$A$24,0),MATCH(O$1,'[1]2018_commission_structure-Start'!$A$21:$I$21,0))</f>
        <v>50000</v>
      </c>
      <c r="P392" s="26">
        <f>IF(H392&gt;I392,MIN(H392-I392,J392-I392)*INDEX('[1]2018_commission_structure-Start'!$A$21:$I$24,MATCH($E392,'[1]2018_commission_structure-Start'!$A$21:$A$24,0), MATCH(P$1,'[1]2018_commission_structure-Start'!$A$21:$I$21,0)),0)</f>
        <v>18750</v>
      </c>
      <c r="Q392" s="26">
        <f>IF($H392&gt;J392,MIN($H392-J392,K392-J392)*INDEX('[1]2018_commission_structure-Start'!$A$21:$I$24,MATCH($E392,'[1]2018_commission_structure-Start'!$A$21:$A$24,0), MATCH(Q$1,'[1]2018_commission_structure-Start'!$A$21:$I$21,0)),0)</f>
        <v>12893.4</v>
      </c>
      <c r="R392" s="26">
        <f>IF($H392&gt;K392,MIN($H392-K392,L392-K392)*INDEX('[1]2018_commission_structure-Start'!$A$21:$I$24,MATCH($E392,'[1]2018_commission_structure-Start'!$A$21:$A$24,0), MATCH(R$1,'[1]2018_commission_structure-Start'!$A$21:$I$21,0)),0)</f>
        <v>0</v>
      </c>
      <c r="S392" s="26">
        <f>IF(H392&gt;L392,(H392-L392)*INDEX('[1]2018_commission_structure-Start'!$A$21:$I$24,MATCH($E392,'[1]2018_commission_structure-Start'!$A$21:$A$24,0),MATCH(S$1,'[1]2018_commission_structure-Start'!$A$21:$I$21,0)),0)</f>
        <v>0</v>
      </c>
      <c r="T392" s="28">
        <f t="shared" si="66"/>
        <v>81643.399999999994</v>
      </c>
      <c r="U392" s="28">
        <f t="shared" si="67"/>
        <v>129855.4</v>
      </c>
      <c r="V392" s="28">
        <f>MIN(H392,I392)*INDEX('[1]2018_commission_structure-Start'!$A$15:$J$18,MATCH($E392,'[1]2018_commission_structure-Start'!$A$15:$A$18,0),MATCH(V$1,'[1]2018_commission_structure-Start'!$A$15:$J$15,0))</f>
        <v>60000</v>
      </c>
      <c r="W392" s="26">
        <f>IF($H392&gt;I392,MIN($H392-I392,J392-I392)*INDEX('[1]2018_commission_structure-Start'!$A$15:$J$18,MATCH($E392,'[1]2018_commission_structure-Start'!$A$15:$A$18,0),MATCH(W$1,'[1]2018_commission_structure-Start'!$A$15:$J$15,0)),0)</f>
        <v>21250</v>
      </c>
      <c r="X392" s="26">
        <f>IF($H392&gt;J392,MIN($H392-J392,K392-J392)*INDEX('[1]2018_commission_structure-Start'!$A$15:$J$18,MATCH($E392,'[1]2018_commission_structure-Start'!$A$15:$A$18,0),MATCH(X$1,'[1]2018_commission_structure-Start'!$A$15:$J$15,0)),0)</f>
        <v>14326</v>
      </c>
      <c r="Y392" s="26">
        <f>IF($H392&gt;K392,MIN($H392-K392,L392-K392)*INDEX('[1]2018_commission_structure-Start'!$A$15:$J$18,MATCH($E392,'[1]2018_commission_structure-Start'!$A$15:$A$18,0),MATCH(Y$1,'[1]2018_commission_structure-Start'!$A$15:$J$15,0)),0)</f>
        <v>0</v>
      </c>
      <c r="Z392" s="26">
        <f>IF(H392&gt;L392,(H392-L392)*INDEX('[1]2018_commission_structure-Start'!$A$21:$I$24,MATCH($E392,'[1]2018_commission_structure-Start'!$A$21:$A$24,0),MATCH(Z$1,'[1]2018_commission_structure-Start'!$A$21:$I$21,0)),0)</f>
        <v>0</v>
      </c>
      <c r="AA392" s="28">
        <f t="shared" si="68"/>
        <v>95576</v>
      </c>
      <c r="AB392" s="28">
        <f t="shared" si="69"/>
        <v>143788</v>
      </c>
    </row>
    <row r="393" spans="1:28" x14ac:dyDescent="0.2">
      <c r="A393" s="25" t="str">
        <f t="shared" si="60"/>
        <v>Bernard Lefeuvre</v>
      </c>
      <c r="B393" s="25">
        <v>5407735911</v>
      </c>
      <c r="C393" s="25" t="s">
        <v>775</v>
      </c>
      <c r="D393" s="25" t="s">
        <v>776</v>
      </c>
      <c r="E393" s="25" t="s">
        <v>7</v>
      </c>
      <c r="F393" s="25">
        <v>38807</v>
      </c>
      <c r="G393" s="25">
        <f>COUNTIF([1]deals_closed!D:D,B393)</f>
        <v>24</v>
      </c>
      <c r="H393" s="26">
        <f>SUMIF([1]deals_closed!D:D,B393,[1]deals_closed!C:C)</f>
        <v>739737</v>
      </c>
      <c r="I393" s="26">
        <f>VLOOKUP(E393,'[1]2018_commission_structure-Start'!$A$22:$I$24,9,FALSE)</f>
        <v>500000</v>
      </c>
      <c r="J393" s="26">
        <f t="shared" si="61"/>
        <v>625000</v>
      </c>
      <c r="K393" s="26">
        <f t="shared" si="62"/>
        <v>750000</v>
      </c>
      <c r="L393" s="26">
        <f t="shared" si="63"/>
        <v>1000000</v>
      </c>
      <c r="M393" s="27">
        <f t="shared" si="64"/>
        <v>1.479474</v>
      </c>
      <c r="N393" s="25" t="str">
        <f t="shared" si="65"/>
        <v>125-150%</v>
      </c>
      <c r="O393" s="28">
        <f>MIN(H393,I393)*INDEX('[1]2018_commission_structure-Start'!$A$21:$I$24,MATCH($E393,'[1]2018_commission_structure-Start'!$A$21:$A$24,0),MATCH(O$1,'[1]2018_commission_structure-Start'!$A$21:$I$21,0))</f>
        <v>50000</v>
      </c>
      <c r="P393" s="26">
        <f>IF(H393&gt;I393,MIN(H393-I393,J393-I393)*INDEX('[1]2018_commission_structure-Start'!$A$21:$I$24,MATCH($E393,'[1]2018_commission_structure-Start'!$A$21:$A$24,0), MATCH(P$1,'[1]2018_commission_structure-Start'!$A$21:$I$21,0)),0)</f>
        <v>18750</v>
      </c>
      <c r="Q393" s="26">
        <f>IF($H393&gt;J393,MIN($H393-J393,K393-J393)*INDEX('[1]2018_commission_structure-Start'!$A$21:$I$24,MATCH($E393,'[1]2018_commission_structure-Start'!$A$21:$A$24,0), MATCH(Q$1,'[1]2018_commission_structure-Start'!$A$21:$I$21,0)),0)</f>
        <v>20652.66</v>
      </c>
      <c r="R393" s="26">
        <f>IF($H393&gt;K393,MIN($H393-K393,L393-K393)*INDEX('[1]2018_commission_structure-Start'!$A$21:$I$24,MATCH($E393,'[1]2018_commission_structure-Start'!$A$21:$A$24,0), MATCH(R$1,'[1]2018_commission_structure-Start'!$A$21:$I$21,0)),0)</f>
        <v>0</v>
      </c>
      <c r="S393" s="26">
        <f>IF(H393&gt;L393,(H393-L393)*INDEX('[1]2018_commission_structure-Start'!$A$21:$I$24,MATCH($E393,'[1]2018_commission_structure-Start'!$A$21:$A$24,0),MATCH(S$1,'[1]2018_commission_structure-Start'!$A$21:$I$21,0)),0)</f>
        <v>0</v>
      </c>
      <c r="T393" s="28">
        <f t="shared" si="66"/>
        <v>89402.66</v>
      </c>
      <c r="U393" s="28">
        <f t="shared" si="67"/>
        <v>128209.66</v>
      </c>
      <c r="V393" s="28">
        <f>MIN(H393,I393)*INDEX('[1]2018_commission_structure-Start'!$A$15:$J$18,MATCH($E393,'[1]2018_commission_structure-Start'!$A$15:$A$18,0),MATCH(V$1,'[1]2018_commission_structure-Start'!$A$15:$J$15,0))</f>
        <v>60000</v>
      </c>
      <c r="W393" s="26">
        <f>IF($H393&gt;I393,MIN($H393-I393,J393-I393)*INDEX('[1]2018_commission_structure-Start'!$A$15:$J$18,MATCH($E393,'[1]2018_commission_structure-Start'!$A$15:$A$18,0),MATCH(W$1,'[1]2018_commission_structure-Start'!$A$15:$J$15,0)),0)</f>
        <v>21250</v>
      </c>
      <c r="X393" s="26">
        <f>IF($H393&gt;J393,MIN($H393-J393,K393-J393)*INDEX('[1]2018_commission_structure-Start'!$A$15:$J$18,MATCH($E393,'[1]2018_commission_structure-Start'!$A$15:$A$18,0),MATCH(X$1,'[1]2018_commission_structure-Start'!$A$15:$J$15,0)),0)</f>
        <v>22947.4</v>
      </c>
      <c r="Y393" s="26">
        <f>IF($H393&gt;K393,MIN($H393-K393,L393-K393)*INDEX('[1]2018_commission_structure-Start'!$A$15:$J$18,MATCH($E393,'[1]2018_commission_structure-Start'!$A$15:$A$18,0),MATCH(Y$1,'[1]2018_commission_structure-Start'!$A$15:$J$15,0)),0)</f>
        <v>0</v>
      </c>
      <c r="Z393" s="26">
        <f>IF(H393&gt;L393,(H393-L393)*INDEX('[1]2018_commission_structure-Start'!$A$21:$I$24,MATCH($E393,'[1]2018_commission_structure-Start'!$A$21:$A$24,0),MATCH(Z$1,'[1]2018_commission_structure-Start'!$A$21:$I$21,0)),0)</f>
        <v>0</v>
      </c>
      <c r="AA393" s="28">
        <f t="shared" si="68"/>
        <v>104197.4</v>
      </c>
      <c r="AB393" s="28">
        <f t="shared" si="69"/>
        <v>143004.4</v>
      </c>
    </row>
    <row r="394" spans="1:28" x14ac:dyDescent="0.2">
      <c r="A394" s="25" t="str">
        <f t="shared" si="60"/>
        <v>Jessa Wasbrough</v>
      </c>
      <c r="B394" s="25">
        <v>4984363320</v>
      </c>
      <c r="C394" s="25" t="s">
        <v>777</v>
      </c>
      <c r="D394" s="25" t="s">
        <v>778</v>
      </c>
      <c r="E394" s="25" t="s">
        <v>7</v>
      </c>
      <c r="F394" s="25">
        <v>52312</v>
      </c>
      <c r="G394" s="25">
        <f>COUNTIF([1]deals_closed!D:D,B394)</f>
        <v>18</v>
      </c>
      <c r="H394" s="26">
        <f>SUMIF([1]deals_closed!D:D,B394,[1]deals_closed!C:C)</f>
        <v>631490</v>
      </c>
      <c r="I394" s="26">
        <f>VLOOKUP(E394,'[1]2018_commission_structure-Start'!$A$22:$I$24,9,FALSE)</f>
        <v>500000</v>
      </c>
      <c r="J394" s="26">
        <f t="shared" si="61"/>
        <v>625000</v>
      </c>
      <c r="K394" s="26">
        <f t="shared" si="62"/>
        <v>750000</v>
      </c>
      <c r="L394" s="26">
        <f t="shared" si="63"/>
        <v>1000000</v>
      </c>
      <c r="M394" s="27">
        <f t="shared" si="64"/>
        <v>1.26298</v>
      </c>
      <c r="N394" s="25" t="str">
        <f t="shared" si="65"/>
        <v>125-150%</v>
      </c>
      <c r="O394" s="28">
        <f>MIN(H394,I394)*INDEX('[1]2018_commission_structure-Start'!$A$21:$I$24,MATCH($E394,'[1]2018_commission_structure-Start'!$A$21:$A$24,0),MATCH(O$1,'[1]2018_commission_structure-Start'!$A$21:$I$21,0))</f>
        <v>50000</v>
      </c>
      <c r="P394" s="26">
        <f>IF(H394&gt;I394,MIN(H394-I394,J394-I394)*INDEX('[1]2018_commission_structure-Start'!$A$21:$I$24,MATCH($E394,'[1]2018_commission_structure-Start'!$A$21:$A$24,0), MATCH(P$1,'[1]2018_commission_structure-Start'!$A$21:$I$21,0)),0)</f>
        <v>18750</v>
      </c>
      <c r="Q394" s="26">
        <f>IF($H394&gt;J394,MIN($H394-J394,K394-J394)*INDEX('[1]2018_commission_structure-Start'!$A$21:$I$24,MATCH($E394,'[1]2018_commission_structure-Start'!$A$21:$A$24,0), MATCH(Q$1,'[1]2018_commission_structure-Start'!$A$21:$I$21,0)),0)</f>
        <v>1168.2</v>
      </c>
      <c r="R394" s="26">
        <f>IF($H394&gt;K394,MIN($H394-K394,L394-K394)*INDEX('[1]2018_commission_structure-Start'!$A$21:$I$24,MATCH($E394,'[1]2018_commission_structure-Start'!$A$21:$A$24,0), MATCH(R$1,'[1]2018_commission_structure-Start'!$A$21:$I$21,0)),0)</f>
        <v>0</v>
      </c>
      <c r="S394" s="26">
        <f>IF(H394&gt;L394,(H394-L394)*INDEX('[1]2018_commission_structure-Start'!$A$21:$I$24,MATCH($E394,'[1]2018_commission_structure-Start'!$A$21:$A$24,0),MATCH(S$1,'[1]2018_commission_structure-Start'!$A$21:$I$21,0)),0)</f>
        <v>0</v>
      </c>
      <c r="T394" s="28">
        <f t="shared" si="66"/>
        <v>69918.2</v>
      </c>
      <c r="U394" s="28">
        <f t="shared" si="67"/>
        <v>122230.2</v>
      </c>
      <c r="V394" s="28">
        <f>MIN(H394,I394)*INDEX('[1]2018_commission_structure-Start'!$A$15:$J$18,MATCH($E394,'[1]2018_commission_structure-Start'!$A$15:$A$18,0),MATCH(V$1,'[1]2018_commission_structure-Start'!$A$15:$J$15,0))</f>
        <v>60000</v>
      </c>
      <c r="W394" s="26">
        <f>IF($H394&gt;I394,MIN($H394-I394,J394-I394)*INDEX('[1]2018_commission_structure-Start'!$A$15:$J$18,MATCH($E394,'[1]2018_commission_structure-Start'!$A$15:$A$18,0),MATCH(W$1,'[1]2018_commission_structure-Start'!$A$15:$J$15,0)),0)</f>
        <v>21250</v>
      </c>
      <c r="X394" s="26">
        <f>IF($H394&gt;J394,MIN($H394-J394,K394-J394)*INDEX('[1]2018_commission_structure-Start'!$A$15:$J$18,MATCH($E394,'[1]2018_commission_structure-Start'!$A$15:$A$18,0),MATCH(X$1,'[1]2018_commission_structure-Start'!$A$15:$J$15,0)),0)</f>
        <v>1298</v>
      </c>
      <c r="Y394" s="26">
        <f>IF($H394&gt;K394,MIN($H394-K394,L394-K394)*INDEX('[1]2018_commission_structure-Start'!$A$15:$J$18,MATCH($E394,'[1]2018_commission_structure-Start'!$A$15:$A$18,0),MATCH(Y$1,'[1]2018_commission_structure-Start'!$A$15:$J$15,0)),0)</f>
        <v>0</v>
      </c>
      <c r="Z394" s="26">
        <f>IF(H394&gt;L394,(H394-L394)*INDEX('[1]2018_commission_structure-Start'!$A$21:$I$24,MATCH($E394,'[1]2018_commission_structure-Start'!$A$21:$A$24,0),MATCH(Z$1,'[1]2018_commission_structure-Start'!$A$21:$I$21,0)),0)</f>
        <v>0</v>
      </c>
      <c r="AA394" s="28">
        <f t="shared" si="68"/>
        <v>82548</v>
      </c>
      <c r="AB394" s="28">
        <f t="shared" si="69"/>
        <v>134860</v>
      </c>
    </row>
    <row r="395" spans="1:28" x14ac:dyDescent="0.2">
      <c r="A395" s="25" t="str">
        <f t="shared" si="60"/>
        <v>Merilee Leverich</v>
      </c>
      <c r="B395" s="25">
        <v>1279282711</v>
      </c>
      <c r="C395" s="25" t="s">
        <v>779</v>
      </c>
      <c r="D395" s="25" t="s">
        <v>780</v>
      </c>
      <c r="E395" s="25" t="s">
        <v>29</v>
      </c>
      <c r="F395" s="25">
        <v>64256</v>
      </c>
      <c r="G395" s="25">
        <f>COUNTIF([1]deals_closed!D:D,B395)</f>
        <v>9</v>
      </c>
      <c r="H395" s="26">
        <f>SUMIF([1]deals_closed!D:D,B395,[1]deals_closed!C:C)</f>
        <v>347519</v>
      </c>
      <c r="I395" s="26">
        <f>VLOOKUP(E395,'[1]2018_commission_structure-Start'!$A$22:$I$24,9,FALSE)</f>
        <v>600000</v>
      </c>
      <c r="J395" s="26">
        <f t="shared" si="61"/>
        <v>750000</v>
      </c>
      <c r="K395" s="26">
        <f t="shared" si="62"/>
        <v>900000</v>
      </c>
      <c r="L395" s="26">
        <f t="shared" si="63"/>
        <v>1200000</v>
      </c>
      <c r="M395" s="27">
        <f t="shared" si="64"/>
        <v>0.57919833333333337</v>
      </c>
      <c r="N395" s="25" t="str">
        <f t="shared" si="65"/>
        <v>0-100%</v>
      </c>
      <c r="O395" s="28">
        <f>MIN(H395,I395)*INDEX('[1]2018_commission_structure-Start'!$A$21:$I$24,MATCH($E395,'[1]2018_commission_structure-Start'!$A$21:$A$24,0),MATCH(O$1,'[1]2018_commission_structure-Start'!$A$21:$I$21,0))</f>
        <v>45177.47</v>
      </c>
      <c r="P395" s="26">
        <f>IF(H395&gt;I395,MIN(H395-I395,J395-I395)*INDEX('[1]2018_commission_structure-Start'!$A$21:$I$24,MATCH($E395,'[1]2018_commission_structure-Start'!$A$21:$A$24,0), MATCH(P$1,'[1]2018_commission_structure-Start'!$A$21:$I$21,0)),0)</f>
        <v>0</v>
      </c>
      <c r="Q395" s="26">
        <f>IF($H395&gt;J395,MIN($H395-J395,K395-J395)*INDEX('[1]2018_commission_structure-Start'!$A$21:$I$24,MATCH($E395,'[1]2018_commission_structure-Start'!$A$21:$A$24,0), MATCH(Q$1,'[1]2018_commission_structure-Start'!$A$21:$I$21,0)),0)</f>
        <v>0</v>
      </c>
      <c r="R395" s="26">
        <f>IF($H395&gt;K395,MIN($H395-K395,L395-K395)*INDEX('[1]2018_commission_structure-Start'!$A$21:$I$24,MATCH($E395,'[1]2018_commission_structure-Start'!$A$21:$A$24,0), MATCH(R$1,'[1]2018_commission_structure-Start'!$A$21:$I$21,0)),0)</f>
        <v>0</v>
      </c>
      <c r="S395" s="26">
        <f>IF(H395&gt;L395,(H395-L395)*INDEX('[1]2018_commission_structure-Start'!$A$21:$I$24,MATCH($E395,'[1]2018_commission_structure-Start'!$A$21:$A$24,0),MATCH(S$1,'[1]2018_commission_structure-Start'!$A$21:$I$21,0)),0)</f>
        <v>0</v>
      </c>
      <c r="T395" s="28">
        <f t="shared" si="66"/>
        <v>45177.47</v>
      </c>
      <c r="U395" s="28">
        <f t="shared" si="67"/>
        <v>109433.47</v>
      </c>
      <c r="V395" s="28">
        <f>MIN(H395,I395)*INDEX('[1]2018_commission_structure-Start'!$A$15:$J$18,MATCH($E395,'[1]2018_commission_structure-Start'!$A$15:$A$18,0),MATCH(V$1,'[1]2018_commission_structure-Start'!$A$15:$J$15,0))</f>
        <v>52127.85</v>
      </c>
      <c r="W395" s="26">
        <f>IF($H395&gt;I395,MIN($H395-I395,J395-I395)*INDEX('[1]2018_commission_structure-Start'!$A$15:$J$18,MATCH($E395,'[1]2018_commission_structure-Start'!$A$15:$A$18,0),MATCH(W$1,'[1]2018_commission_structure-Start'!$A$15:$J$15,0)),0)</f>
        <v>0</v>
      </c>
      <c r="X395" s="26">
        <f>IF($H395&gt;J395,MIN($H395-J395,K395-J395)*INDEX('[1]2018_commission_structure-Start'!$A$15:$J$18,MATCH($E395,'[1]2018_commission_structure-Start'!$A$15:$A$18,0),MATCH(X$1,'[1]2018_commission_structure-Start'!$A$15:$J$15,0)),0)</f>
        <v>0</v>
      </c>
      <c r="Y395" s="26">
        <f>IF($H395&gt;K395,MIN($H395-K395,L395-K395)*INDEX('[1]2018_commission_structure-Start'!$A$15:$J$18,MATCH($E395,'[1]2018_commission_structure-Start'!$A$15:$A$18,0),MATCH(Y$1,'[1]2018_commission_structure-Start'!$A$15:$J$15,0)),0)</f>
        <v>0</v>
      </c>
      <c r="Z395" s="26">
        <f>IF(H395&gt;L395,(H395-L395)*INDEX('[1]2018_commission_structure-Start'!$A$21:$I$24,MATCH($E395,'[1]2018_commission_structure-Start'!$A$21:$A$24,0),MATCH(Z$1,'[1]2018_commission_structure-Start'!$A$21:$I$21,0)),0)</f>
        <v>0</v>
      </c>
      <c r="AA395" s="28">
        <f t="shared" si="68"/>
        <v>52127.85</v>
      </c>
      <c r="AB395" s="28">
        <f t="shared" si="69"/>
        <v>116383.85</v>
      </c>
    </row>
    <row r="396" spans="1:28" x14ac:dyDescent="0.2">
      <c r="A396" s="25" t="str">
        <f t="shared" si="60"/>
        <v>Chas Manthorpe</v>
      </c>
      <c r="B396" s="25">
        <v>9229113786</v>
      </c>
      <c r="C396" s="25" t="s">
        <v>781</v>
      </c>
      <c r="D396" s="25" t="s">
        <v>782</v>
      </c>
      <c r="E396" s="25" t="s">
        <v>7</v>
      </c>
      <c r="F396" s="25">
        <v>64025</v>
      </c>
      <c r="G396" s="25">
        <f>COUNTIF([1]deals_closed!D:D,B396)</f>
        <v>11</v>
      </c>
      <c r="H396" s="26">
        <f>SUMIF([1]deals_closed!D:D,B396,[1]deals_closed!C:C)</f>
        <v>373695</v>
      </c>
      <c r="I396" s="26">
        <f>VLOOKUP(E396,'[1]2018_commission_structure-Start'!$A$22:$I$24,9,FALSE)</f>
        <v>500000</v>
      </c>
      <c r="J396" s="26">
        <f t="shared" si="61"/>
        <v>625000</v>
      </c>
      <c r="K396" s="26">
        <f t="shared" si="62"/>
        <v>750000</v>
      </c>
      <c r="L396" s="26">
        <f t="shared" si="63"/>
        <v>1000000</v>
      </c>
      <c r="M396" s="27">
        <f t="shared" si="64"/>
        <v>0.74739</v>
      </c>
      <c r="N396" s="25" t="str">
        <f t="shared" si="65"/>
        <v>0-100%</v>
      </c>
      <c r="O396" s="28">
        <f>MIN(H396,I396)*INDEX('[1]2018_commission_structure-Start'!$A$21:$I$24,MATCH($E396,'[1]2018_commission_structure-Start'!$A$21:$A$24,0),MATCH(O$1,'[1]2018_commission_structure-Start'!$A$21:$I$21,0))</f>
        <v>37369.5</v>
      </c>
      <c r="P396" s="26">
        <f>IF(H396&gt;I396,MIN(H396-I396,J396-I396)*INDEX('[1]2018_commission_structure-Start'!$A$21:$I$24,MATCH($E396,'[1]2018_commission_structure-Start'!$A$21:$A$24,0), MATCH(P$1,'[1]2018_commission_structure-Start'!$A$21:$I$21,0)),0)</f>
        <v>0</v>
      </c>
      <c r="Q396" s="26">
        <f>IF($H396&gt;J396,MIN($H396-J396,K396-J396)*INDEX('[1]2018_commission_structure-Start'!$A$21:$I$24,MATCH($E396,'[1]2018_commission_structure-Start'!$A$21:$A$24,0), MATCH(Q$1,'[1]2018_commission_structure-Start'!$A$21:$I$21,0)),0)</f>
        <v>0</v>
      </c>
      <c r="R396" s="26">
        <f>IF($H396&gt;K396,MIN($H396-K396,L396-K396)*INDEX('[1]2018_commission_structure-Start'!$A$21:$I$24,MATCH($E396,'[1]2018_commission_structure-Start'!$A$21:$A$24,0), MATCH(R$1,'[1]2018_commission_structure-Start'!$A$21:$I$21,0)),0)</f>
        <v>0</v>
      </c>
      <c r="S396" s="26">
        <f>IF(H396&gt;L396,(H396-L396)*INDEX('[1]2018_commission_structure-Start'!$A$21:$I$24,MATCH($E396,'[1]2018_commission_structure-Start'!$A$21:$A$24,0),MATCH(S$1,'[1]2018_commission_structure-Start'!$A$21:$I$21,0)),0)</f>
        <v>0</v>
      </c>
      <c r="T396" s="28">
        <f t="shared" si="66"/>
        <v>37369.5</v>
      </c>
      <c r="U396" s="28">
        <f t="shared" si="67"/>
        <v>101394.5</v>
      </c>
      <c r="V396" s="28">
        <f>MIN(H396,I396)*INDEX('[1]2018_commission_structure-Start'!$A$15:$J$18,MATCH($E396,'[1]2018_commission_structure-Start'!$A$15:$A$18,0),MATCH(V$1,'[1]2018_commission_structure-Start'!$A$15:$J$15,0))</f>
        <v>44843.4</v>
      </c>
      <c r="W396" s="26">
        <f>IF($H396&gt;I396,MIN($H396-I396,J396-I396)*INDEX('[1]2018_commission_structure-Start'!$A$15:$J$18,MATCH($E396,'[1]2018_commission_structure-Start'!$A$15:$A$18,0),MATCH(W$1,'[1]2018_commission_structure-Start'!$A$15:$J$15,0)),0)</f>
        <v>0</v>
      </c>
      <c r="X396" s="26">
        <f>IF($H396&gt;J396,MIN($H396-J396,K396-J396)*INDEX('[1]2018_commission_structure-Start'!$A$15:$J$18,MATCH($E396,'[1]2018_commission_structure-Start'!$A$15:$A$18,0),MATCH(X$1,'[1]2018_commission_structure-Start'!$A$15:$J$15,0)),0)</f>
        <v>0</v>
      </c>
      <c r="Y396" s="26">
        <f>IF($H396&gt;K396,MIN($H396-K396,L396-K396)*INDEX('[1]2018_commission_structure-Start'!$A$15:$J$18,MATCH($E396,'[1]2018_commission_structure-Start'!$A$15:$A$18,0),MATCH(Y$1,'[1]2018_commission_structure-Start'!$A$15:$J$15,0)),0)</f>
        <v>0</v>
      </c>
      <c r="Z396" s="26">
        <f>IF(H396&gt;L396,(H396-L396)*INDEX('[1]2018_commission_structure-Start'!$A$21:$I$24,MATCH($E396,'[1]2018_commission_structure-Start'!$A$21:$A$24,0),MATCH(Z$1,'[1]2018_commission_structure-Start'!$A$21:$I$21,0)),0)</f>
        <v>0</v>
      </c>
      <c r="AA396" s="28">
        <f t="shared" si="68"/>
        <v>44843.4</v>
      </c>
      <c r="AB396" s="28">
        <f t="shared" si="69"/>
        <v>108868.4</v>
      </c>
    </row>
    <row r="397" spans="1:28" x14ac:dyDescent="0.2">
      <c r="A397" s="25" t="str">
        <f t="shared" si="60"/>
        <v>Wallas Riolfi</v>
      </c>
      <c r="B397" s="25">
        <v>6713405010</v>
      </c>
      <c r="C397" s="25" t="s">
        <v>783</v>
      </c>
      <c r="D397" s="25" t="s">
        <v>784</v>
      </c>
      <c r="E397" s="25" t="s">
        <v>7</v>
      </c>
      <c r="F397" s="25">
        <v>49505</v>
      </c>
      <c r="G397" s="25">
        <f>COUNTIF([1]deals_closed!D:D,B397)</f>
        <v>23</v>
      </c>
      <c r="H397" s="26">
        <f>SUMIF([1]deals_closed!D:D,B397,[1]deals_closed!C:C)</f>
        <v>868569</v>
      </c>
      <c r="I397" s="26">
        <f>VLOOKUP(E397,'[1]2018_commission_structure-Start'!$A$22:$I$24,9,FALSE)</f>
        <v>500000</v>
      </c>
      <c r="J397" s="26">
        <f t="shared" si="61"/>
        <v>625000</v>
      </c>
      <c r="K397" s="26">
        <f t="shared" si="62"/>
        <v>750000</v>
      </c>
      <c r="L397" s="26">
        <f t="shared" si="63"/>
        <v>1000000</v>
      </c>
      <c r="M397" s="27">
        <f t="shared" si="64"/>
        <v>1.7371380000000001</v>
      </c>
      <c r="N397" s="25" t="str">
        <f t="shared" si="65"/>
        <v>150-200%</v>
      </c>
      <c r="O397" s="28">
        <f>MIN(H397,I397)*INDEX('[1]2018_commission_structure-Start'!$A$21:$I$24,MATCH($E397,'[1]2018_commission_structure-Start'!$A$21:$A$24,0),MATCH(O$1,'[1]2018_commission_structure-Start'!$A$21:$I$21,0))</f>
        <v>50000</v>
      </c>
      <c r="P397" s="26">
        <f>IF(H397&gt;I397,MIN(H397-I397,J397-I397)*INDEX('[1]2018_commission_structure-Start'!$A$21:$I$24,MATCH($E397,'[1]2018_commission_structure-Start'!$A$21:$A$24,0), MATCH(P$1,'[1]2018_commission_structure-Start'!$A$21:$I$21,0)),0)</f>
        <v>18750</v>
      </c>
      <c r="Q397" s="26">
        <f>IF($H397&gt;J397,MIN($H397-J397,K397-J397)*INDEX('[1]2018_commission_structure-Start'!$A$21:$I$24,MATCH($E397,'[1]2018_commission_structure-Start'!$A$21:$A$24,0), MATCH(Q$1,'[1]2018_commission_structure-Start'!$A$21:$I$21,0)),0)</f>
        <v>22500</v>
      </c>
      <c r="R397" s="26">
        <f>IF($H397&gt;K397,MIN($H397-K397,L397-K397)*INDEX('[1]2018_commission_structure-Start'!$A$21:$I$24,MATCH($E397,'[1]2018_commission_structure-Start'!$A$21:$A$24,0), MATCH(R$1,'[1]2018_commission_structure-Start'!$A$21:$I$21,0)),0)</f>
        <v>26085.18</v>
      </c>
      <c r="S397" s="26">
        <f>IF(H397&gt;L397,(H397-L397)*INDEX('[1]2018_commission_structure-Start'!$A$21:$I$24,MATCH($E397,'[1]2018_commission_structure-Start'!$A$21:$A$24,0),MATCH(S$1,'[1]2018_commission_structure-Start'!$A$21:$I$21,0)),0)</f>
        <v>0</v>
      </c>
      <c r="T397" s="28">
        <f t="shared" si="66"/>
        <v>117335.18</v>
      </c>
      <c r="U397" s="28">
        <f t="shared" si="67"/>
        <v>166840.18</v>
      </c>
      <c r="V397" s="28">
        <f>MIN(H397,I397)*INDEX('[1]2018_commission_structure-Start'!$A$15:$J$18,MATCH($E397,'[1]2018_commission_structure-Start'!$A$15:$A$18,0),MATCH(V$1,'[1]2018_commission_structure-Start'!$A$15:$J$15,0))</f>
        <v>60000</v>
      </c>
      <c r="W397" s="26">
        <f>IF($H397&gt;I397,MIN($H397-I397,J397-I397)*INDEX('[1]2018_commission_structure-Start'!$A$15:$J$18,MATCH($E397,'[1]2018_commission_structure-Start'!$A$15:$A$18,0),MATCH(W$1,'[1]2018_commission_structure-Start'!$A$15:$J$15,0)),0)</f>
        <v>21250</v>
      </c>
      <c r="X397" s="26">
        <f>IF($H397&gt;J397,MIN($H397-J397,K397-J397)*INDEX('[1]2018_commission_structure-Start'!$A$15:$J$18,MATCH($E397,'[1]2018_commission_structure-Start'!$A$15:$A$18,0),MATCH(X$1,'[1]2018_commission_structure-Start'!$A$15:$J$15,0)),0)</f>
        <v>25000</v>
      </c>
      <c r="Y397" s="26">
        <f>IF($H397&gt;K397,MIN($H397-K397,L397-K397)*INDEX('[1]2018_commission_structure-Start'!$A$15:$J$18,MATCH($E397,'[1]2018_commission_structure-Start'!$A$15:$A$18,0),MATCH(Y$1,'[1]2018_commission_structure-Start'!$A$15:$J$15,0)),0)</f>
        <v>26085.18</v>
      </c>
      <c r="Z397" s="26">
        <f>IF(H397&gt;L397,(H397-L397)*INDEX('[1]2018_commission_structure-Start'!$A$21:$I$24,MATCH($E397,'[1]2018_commission_structure-Start'!$A$21:$A$24,0),MATCH(Z$1,'[1]2018_commission_structure-Start'!$A$21:$I$21,0)),0)</f>
        <v>0</v>
      </c>
      <c r="AA397" s="28">
        <f t="shared" si="68"/>
        <v>132335.18</v>
      </c>
      <c r="AB397" s="28">
        <f t="shared" si="69"/>
        <v>181840.18</v>
      </c>
    </row>
    <row r="398" spans="1:28" x14ac:dyDescent="0.2">
      <c r="A398" s="25" t="str">
        <f t="shared" si="60"/>
        <v>Hew Lamborne</v>
      </c>
      <c r="B398" s="25">
        <v>793441269</v>
      </c>
      <c r="C398" s="25" t="s">
        <v>785</v>
      </c>
      <c r="D398" s="25" t="s">
        <v>786</v>
      </c>
      <c r="E398" s="25" t="s">
        <v>29</v>
      </c>
      <c r="F398" s="25">
        <v>60498</v>
      </c>
      <c r="G398" s="25">
        <f>COUNTIF([1]deals_closed!D:D,B398)</f>
        <v>15</v>
      </c>
      <c r="H398" s="26">
        <f>SUMIF([1]deals_closed!D:D,B398,[1]deals_closed!C:C)</f>
        <v>499847</v>
      </c>
      <c r="I398" s="26">
        <f>VLOOKUP(E398,'[1]2018_commission_structure-Start'!$A$22:$I$24,9,FALSE)</f>
        <v>600000</v>
      </c>
      <c r="J398" s="26">
        <f t="shared" si="61"/>
        <v>750000</v>
      </c>
      <c r="K398" s="26">
        <f t="shared" si="62"/>
        <v>900000</v>
      </c>
      <c r="L398" s="26">
        <f t="shared" si="63"/>
        <v>1200000</v>
      </c>
      <c r="M398" s="27">
        <f t="shared" si="64"/>
        <v>0.83307833333333337</v>
      </c>
      <c r="N398" s="25" t="str">
        <f t="shared" si="65"/>
        <v>0-100%</v>
      </c>
      <c r="O398" s="28">
        <f>MIN(H398,I398)*INDEX('[1]2018_commission_structure-Start'!$A$21:$I$24,MATCH($E398,'[1]2018_commission_structure-Start'!$A$21:$A$24,0),MATCH(O$1,'[1]2018_commission_structure-Start'!$A$21:$I$21,0))</f>
        <v>64980.11</v>
      </c>
      <c r="P398" s="26">
        <f>IF(H398&gt;I398,MIN(H398-I398,J398-I398)*INDEX('[1]2018_commission_structure-Start'!$A$21:$I$24,MATCH($E398,'[1]2018_commission_structure-Start'!$A$21:$A$24,0), MATCH(P$1,'[1]2018_commission_structure-Start'!$A$21:$I$21,0)),0)</f>
        <v>0</v>
      </c>
      <c r="Q398" s="26">
        <f>IF($H398&gt;J398,MIN($H398-J398,K398-J398)*INDEX('[1]2018_commission_structure-Start'!$A$21:$I$24,MATCH($E398,'[1]2018_commission_structure-Start'!$A$21:$A$24,0), MATCH(Q$1,'[1]2018_commission_structure-Start'!$A$21:$I$21,0)),0)</f>
        <v>0</v>
      </c>
      <c r="R398" s="26">
        <f>IF($H398&gt;K398,MIN($H398-K398,L398-K398)*INDEX('[1]2018_commission_structure-Start'!$A$21:$I$24,MATCH($E398,'[1]2018_commission_structure-Start'!$A$21:$A$24,0), MATCH(R$1,'[1]2018_commission_structure-Start'!$A$21:$I$21,0)),0)</f>
        <v>0</v>
      </c>
      <c r="S398" s="26">
        <f>IF(H398&gt;L398,(H398-L398)*INDEX('[1]2018_commission_structure-Start'!$A$21:$I$24,MATCH($E398,'[1]2018_commission_structure-Start'!$A$21:$A$24,0),MATCH(S$1,'[1]2018_commission_structure-Start'!$A$21:$I$21,0)),0)</f>
        <v>0</v>
      </c>
      <c r="T398" s="28">
        <f t="shared" si="66"/>
        <v>64980.11</v>
      </c>
      <c r="U398" s="28">
        <f t="shared" si="67"/>
        <v>125478.11</v>
      </c>
      <c r="V398" s="28">
        <f>MIN(H398,I398)*INDEX('[1]2018_commission_structure-Start'!$A$15:$J$18,MATCH($E398,'[1]2018_commission_structure-Start'!$A$15:$A$18,0),MATCH(V$1,'[1]2018_commission_structure-Start'!$A$15:$J$15,0))</f>
        <v>74977.05</v>
      </c>
      <c r="W398" s="26">
        <f>IF($H398&gt;I398,MIN($H398-I398,J398-I398)*INDEX('[1]2018_commission_structure-Start'!$A$15:$J$18,MATCH($E398,'[1]2018_commission_structure-Start'!$A$15:$A$18,0),MATCH(W$1,'[1]2018_commission_structure-Start'!$A$15:$J$15,0)),0)</f>
        <v>0</v>
      </c>
      <c r="X398" s="26">
        <f>IF($H398&gt;J398,MIN($H398-J398,K398-J398)*INDEX('[1]2018_commission_structure-Start'!$A$15:$J$18,MATCH($E398,'[1]2018_commission_structure-Start'!$A$15:$A$18,0),MATCH(X$1,'[1]2018_commission_structure-Start'!$A$15:$J$15,0)),0)</f>
        <v>0</v>
      </c>
      <c r="Y398" s="26">
        <f>IF($H398&gt;K398,MIN($H398-K398,L398-K398)*INDEX('[1]2018_commission_structure-Start'!$A$15:$J$18,MATCH($E398,'[1]2018_commission_structure-Start'!$A$15:$A$18,0),MATCH(Y$1,'[1]2018_commission_structure-Start'!$A$15:$J$15,0)),0)</f>
        <v>0</v>
      </c>
      <c r="Z398" s="26">
        <f>IF(H398&gt;L398,(H398-L398)*INDEX('[1]2018_commission_structure-Start'!$A$21:$I$24,MATCH($E398,'[1]2018_commission_structure-Start'!$A$21:$A$24,0),MATCH(Z$1,'[1]2018_commission_structure-Start'!$A$21:$I$21,0)),0)</f>
        <v>0</v>
      </c>
      <c r="AA398" s="28">
        <f t="shared" si="68"/>
        <v>74977.05</v>
      </c>
      <c r="AB398" s="28">
        <f t="shared" si="69"/>
        <v>135475.04999999999</v>
      </c>
    </row>
    <row r="399" spans="1:28" x14ac:dyDescent="0.2">
      <c r="A399" s="25" t="str">
        <f t="shared" si="60"/>
        <v>Desmond Simmins</v>
      </c>
      <c r="B399" s="25">
        <v>9057758911</v>
      </c>
      <c r="C399" s="25" t="s">
        <v>787</v>
      </c>
      <c r="D399" s="25" t="s">
        <v>788</v>
      </c>
      <c r="E399" s="25" t="s">
        <v>29</v>
      </c>
      <c r="F399" s="25">
        <v>54346</v>
      </c>
      <c r="G399" s="25">
        <f>COUNTIF([1]deals_closed!D:D,B399)</f>
        <v>17</v>
      </c>
      <c r="H399" s="26">
        <f>SUMIF([1]deals_closed!D:D,B399,[1]deals_closed!C:C)</f>
        <v>608913</v>
      </c>
      <c r="I399" s="26">
        <f>VLOOKUP(E399,'[1]2018_commission_structure-Start'!$A$22:$I$24,9,FALSE)</f>
        <v>600000</v>
      </c>
      <c r="J399" s="26">
        <f t="shared" si="61"/>
        <v>750000</v>
      </c>
      <c r="K399" s="26">
        <f t="shared" si="62"/>
        <v>900000</v>
      </c>
      <c r="L399" s="26">
        <f t="shared" si="63"/>
        <v>1200000</v>
      </c>
      <c r="M399" s="27">
        <f t="shared" si="64"/>
        <v>1.0148550000000001</v>
      </c>
      <c r="N399" s="25" t="str">
        <f t="shared" si="65"/>
        <v>100-125%</v>
      </c>
      <c r="O399" s="28">
        <f>MIN(H399,I399)*INDEX('[1]2018_commission_structure-Start'!$A$21:$I$24,MATCH($E399,'[1]2018_commission_structure-Start'!$A$21:$A$24,0),MATCH(O$1,'[1]2018_commission_structure-Start'!$A$21:$I$21,0))</f>
        <v>78000</v>
      </c>
      <c r="P399" s="26">
        <f>IF(H399&gt;I399,MIN(H399-I399,J399-I399)*INDEX('[1]2018_commission_structure-Start'!$A$21:$I$24,MATCH($E399,'[1]2018_commission_structure-Start'!$A$21:$A$24,0), MATCH(P$1,'[1]2018_commission_structure-Start'!$A$21:$I$21,0)),0)</f>
        <v>1515.21</v>
      </c>
      <c r="Q399" s="26">
        <f>IF($H399&gt;J399,MIN($H399-J399,K399-J399)*INDEX('[1]2018_commission_structure-Start'!$A$21:$I$24,MATCH($E399,'[1]2018_commission_structure-Start'!$A$21:$A$24,0), MATCH(Q$1,'[1]2018_commission_structure-Start'!$A$21:$I$21,0)),0)</f>
        <v>0</v>
      </c>
      <c r="R399" s="26">
        <f>IF($H399&gt;K399,MIN($H399-K399,L399-K399)*INDEX('[1]2018_commission_structure-Start'!$A$21:$I$24,MATCH($E399,'[1]2018_commission_structure-Start'!$A$21:$A$24,0), MATCH(R$1,'[1]2018_commission_structure-Start'!$A$21:$I$21,0)),0)</f>
        <v>0</v>
      </c>
      <c r="S399" s="26">
        <f>IF(H399&gt;L399,(H399-L399)*INDEX('[1]2018_commission_structure-Start'!$A$21:$I$24,MATCH($E399,'[1]2018_commission_structure-Start'!$A$21:$A$24,0),MATCH(S$1,'[1]2018_commission_structure-Start'!$A$21:$I$21,0)),0)</f>
        <v>0</v>
      </c>
      <c r="T399" s="28">
        <f t="shared" si="66"/>
        <v>79515.210000000006</v>
      </c>
      <c r="U399" s="28">
        <f t="shared" si="67"/>
        <v>133861.21000000002</v>
      </c>
      <c r="V399" s="28">
        <f>MIN(H399,I399)*INDEX('[1]2018_commission_structure-Start'!$A$15:$J$18,MATCH($E399,'[1]2018_commission_structure-Start'!$A$15:$A$18,0),MATCH(V$1,'[1]2018_commission_structure-Start'!$A$15:$J$15,0))</f>
        <v>90000</v>
      </c>
      <c r="W399" s="26">
        <f>IF($H399&gt;I399,MIN($H399-I399,J399-I399)*INDEX('[1]2018_commission_structure-Start'!$A$15:$J$18,MATCH($E399,'[1]2018_commission_structure-Start'!$A$15:$A$18,0),MATCH(W$1,'[1]2018_commission_structure-Start'!$A$15:$J$15,0)),0)</f>
        <v>1604.34</v>
      </c>
      <c r="X399" s="26">
        <f>IF($H399&gt;J399,MIN($H399-J399,K399-J399)*INDEX('[1]2018_commission_structure-Start'!$A$15:$J$18,MATCH($E399,'[1]2018_commission_structure-Start'!$A$15:$A$18,0),MATCH(X$1,'[1]2018_commission_structure-Start'!$A$15:$J$15,0)),0)</f>
        <v>0</v>
      </c>
      <c r="Y399" s="26">
        <f>IF($H399&gt;K399,MIN($H399-K399,L399-K399)*INDEX('[1]2018_commission_structure-Start'!$A$15:$J$18,MATCH($E399,'[1]2018_commission_structure-Start'!$A$15:$A$18,0),MATCH(Y$1,'[1]2018_commission_structure-Start'!$A$15:$J$15,0)),0)</f>
        <v>0</v>
      </c>
      <c r="Z399" s="26">
        <f>IF(H399&gt;L399,(H399-L399)*INDEX('[1]2018_commission_structure-Start'!$A$21:$I$24,MATCH($E399,'[1]2018_commission_structure-Start'!$A$21:$A$24,0),MATCH(Z$1,'[1]2018_commission_structure-Start'!$A$21:$I$21,0)),0)</f>
        <v>0</v>
      </c>
      <c r="AA399" s="28">
        <f t="shared" si="68"/>
        <v>91604.34</v>
      </c>
      <c r="AB399" s="28">
        <f t="shared" si="69"/>
        <v>145950.34</v>
      </c>
    </row>
    <row r="400" spans="1:28" x14ac:dyDescent="0.2">
      <c r="A400" s="25" t="str">
        <f t="shared" si="60"/>
        <v>Rafe Leman</v>
      </c>
      <c r="B400" s="25">
        <v>9245659313</v>
      </c>
      <c r="C400" s="25" t="s">
        <v>642</v>
      </c>
      <c r="D400" s="25" t="s">
        <v>789</v>
      </c>
      <c r="E400" s="25" t="s">
        <v>29</v>
      </c>
      <c r="F400" s="25">
        <v>64732</v>
      </c>
      <c r="G400" s="25">
        <f>COUNTIF([1]deals_closed!D:D,B400)</f>
        <v>9</v>
      </c>
      <c r="H400" s="26">
        <f>SUMIF([1]deals_closed!D:D,B400,[1]deals_closed!C:C)</f>
        <v>256286</v>
      </c>
      <c r="I400" s="26">
        <f>VLOOKUP(E400,'[1]2018_commission_structure-Start'!$A$22:$I$24,9,FALSE)</f>
        <v>600000</v>
      </c>
      <c r="J400" s="26">
        <f t="shared" si="61"/>
        <v>750000</v>
      </c>
      <c r="K400" s="26">
        <f t="shared" si="62"/>
        <v>900000</v>
      </c>
      <c r="L400" s="26">
        <f t="shared" si="63"/>
        <v>1200000</v>
      </c>
      <c r="M400" s="27">
        <f t="shared" si="64"/>
        <v>0.42714333333333332</v>
      </c>
      <c r="N400" s="25" t="str">
        <f t="shared" si="65"/>
        <v>0-100%</v>
      </c>
      <c r="O400" s="28">
        <f>MIN(H400,I400)*INDEX('[1]2018_commission_structure-Start'!$A$21:$I$24,MATCH($E400,'[1]2018_commission_structure-Start'!$A$21:$A$24,0),MATCH(O$1,'[1]2018_commission_structure-Start'!$A$21:$I$21,0))</f>
        <v>33317.18</v>
      </c>
      <c r="P400" s="26">
        <f>IF(H400&gt;I400,MIN(H400-I400,J400-I400)*INDEX('[1]2018_commission_structure-Start'!$A$21:$I$24,MATCH($E400,'[1]2018_commission_structure-Start'!$A$21:$A$24,0), MATCH(P$1,'[1]2018_commission_structure-Start'!$A$21:$I$21,0)),0)</f>
        <v>0</v>
      </c>
      <c r="Q400" s="26">
        <f>IF($H400&gt;J400,MIN($H400-J400,K400-J400)*INDEX('[1]2018_commission_structure-Start'!$A$21:$I$24,MATCH($E400,'[1]2018_commission_structure-Start'!$A$21:$A$24,0), MATCH(Q$1,'[1]2018_commission_structure-Start'!$A$21:$I$21,0)),0)</f>
        <v>0</v>
      </c>
      <c r="R400" s="26">
        <f>IF($H400&gt;K400,MIN($H400-K400,L400-K400)*INDEX('[1]2018_commission_structure-Start'!$A$21:$I$24,MATCH($E400,'[1]2018_commission_structure-Start'!$A$21:$A$24,0), MATCH(R$1,'[1]2018_commission_structure-Start'!$A$21:$I$21,0)),0)</f>
        <v>0</v>
      </c>
      <c r="S400" s="26">
        <f>IF(H400&gt;L400,(H400-L400)*INDEX('[1]2018_commission_structure-Start'!$A$21:$I$24,MATCH($E400,'[1]2018_commission_structure-Start'!$A$21:$A$24,0),MATCH(S$1,'[1]2018_commission_structure-Start'!$A$21:$I$21,0)),0)</f>
        <v>0</v>
      </c>
      <c r="T400" s="28">
        <f t="shared" si="66"/>
        <v>33317.18</v>
      </c>
      <c r="U400" s="28">
        <f t="shared" si="67"/>
        <v>98049.18</v>
      </c>
      <c r="V400" s="28">
        <f>MIN(H400,I400)*INDEX('[1]2018_commission_structure-Start'!$A$15:$J$18,MATCH($E400,'[1]2018_commission_structure-Start'!$A$15:$A$18,0),MATCH(V$1,'[1]2018_commission_structure-Start'!$A$15:$J$15,0))</f>
        <v>38442.9</v>
      </c>
      <c r="W400" s="26">
        <f>IF($H400&gt;I400,MIN($H400-I400,J400-I400)*INDEX('[1]2018_commission_structure-Start'!$A$15:$J$18,MATCH($E400,'[1]2018_commission_structure-Start'!$A$15:$A$18,0),MATCH(W$1,'[1]2018_commission_structure-Start'!$A$15:$J$15,0)),0)</f>
        <v>0</v>
      </c>
      <c r="X400" s="26">
        <f>IF($H400&gt;J400,MIN($H400-J400,K400-J400)*INDEX('[1]2018_commission_structure-Start'!$A$15:$J$18,MATCH($E400,'[1]2018_commission_structure-Start'!$A$15:$A$18,0),MATCH(X$1,'[1]2018_commission_structure-Start'!$A$15:$J$15,0)),0)</f>
        <v>0</v>
      </c>
      <c r="Y400" s="26">
        <f>IF($H400&gt;K400,MIN($H400-K400,L400-K400)*INDEX('[1]2018_commission_structure-Start'!$A$15:$J$18,MATCH($E400,'[1]2018_commission_structure-Start'!$A$15:$A$18,0),MATCH(Y$1,'[1]2018_commission_structure-Start'!$A$15:$J$15,0)),0)</f>
        <v>0</v>
      </c>
      <c r="Z400" s="26">
        <f>IF(H400&gt;L400,(H400-L400)*INDEX('[1]2018_commission_structure-Start'!$A$21:$I$24,MATCH($E400,'[1]2018_commission_structure-Start'!$A$21:$A$24,0),MATCH(Z$1,'[1]2018_commission_structure-Start'!$A$21:$I$21,0)),0)</f>
        <v>0</v>
      </c>
      <c r="AA400" s="28">
        <f t="shared" si="68"/>
        <v>38442.9</v>
      </c>
      <c r="AB400" s="28">
        <f t="shared" si="69"/>
        <v>103174.9</v>
      </c>
    </row>
    <row r="401" spans="1:28" x14ac:dyDescent="0.2">
      <c r="A401" s="25" t="str">
        <f t="shared" si="60"/>
        <v>Jone Sleep</v>
      </c>
      <c r="B401" s="25">
        <v>2873915978</v>
      </c>
      <c r="C401" s="25" t="s">
        <v>790</v>
      </c>
      <c r="D401" s="25" t="s">
        <v>791</v>
      </c>
      <c r="E401" s="25" t="s">
        <v>29</v>
      </c>
      <c r="F401" s="25">
        <v>73164</v>
      </c>
      <c r="G401" s="25">
        <f>COUNTIF([1]deals_closed!D:D,B401)</f>
        <v>25</v>
      </c>
      <c r="H401" s="26">
        <f>SUMIF([1]deals_closed!D:D,B401,[1]deals_closed!C:C)</f>
        <v>833825</v>
      </c>
      <c r="I401" s="26">
        <f>VLOOKUP(E401,'[1]2018_commission_structure-Start'!$A$22:$I$24,9,FALSE)</f>
        <v>600000</v>
      </c>
      <c r="J401" s="26">
        <f t="shared" si="61"/>
        <v>750000</v>
      </c>
      <c r="K401" s="26">
        <f t="shared" si="62"/>
        <v>900000</v>
      </c>
      <c r="L401" s="26">
        <f t="shared" si="63"/>
        <v>1200000</v>
      </c>
      <c r="M401" s="27">
        <f t="shared" si="64"/>
        <v>1.3897083333333333</v>
      </c>
      <c r="N401" s="25" t="str">
        <f t="shared" si="65"/>
        <v>125-150%</v>
      </c>
      <c r="O401" s="28">
        <f>MIN(H401,I401)*INDEX('[1]2018_commission_structure-Start'!$A$21:$I$24,MATCH($E401,'[1]2018_commission_structure-Start'!$A$21:$A$24,0),MATCH(O$1,'[1]2018_commission_structure-Start'!$A$21:$I$21,0))</f>
        <v>78000</v>
      </c>
      <c r="P401" s="26">
        <f>IF(H401&gt;I401,MIN(H401-I401,J401-I401)*INDEX('[1]2018_commission_structure-Start'!$A$21:$I$24,MATCH($E401,'[1]2018_commission_structure-Start'!$A$21:$A$24,0), MATCH(P$1,'[1]2018_commission_structure-Start'!$A$21:$I$21,0)),0)</f>
        <v>25500.000000000004</v>
      </c>
      <c r="Q401" s="26">
        <f>IF($H401&gt;J401,MIN($H401-J401,K401-J401)*INDEX('[1]2018_commission_structure-Start'!$A$21:$I$24,MATCH($E401,'[1]2018_commission_structure-Start'!$A$21:$A$24,0), MATCH(Q$1,'[1]2018_commission_structure-Start'!$A$21:$I$21,0)),0)</f>
        <v>17603.25</v>
      </c>
      <c r="R401" s="26">
        <f>IF($H401&gt;K401,MIN($H401-K401,L401-K401)*INDEX('[1]2018_commission_structure-Start'!$A$21:$I$24,MATCH($E401,'[1]2018_commission_structure-Start'!$A$21:$A$24,0), MATCH(R$1,'[1]2018_commission_structure-Start'!$A$21:$I$21,0)),0)</f>
        <v>0</v>
      </c>
      <c r="S401" s="26">
        <f>IF(H401&gt;L401,(H401-L401)*INDEX('[1]2018_commission_structure-Start'!$A$21:$I$24,MATCH($E401,'[1]2018_commission_structure-Start'!$A$21:$A$24,0),MATCH(S$1,'[1]2018_commission_structure-Start'!$A$21:$I$21,0)),0)</f>
        <v>0</v>
      </c>
      <c r="T401" s="28">
        <f t="shared" si="66"/>
        <v>121103.25</v>
      </c>
      <c r="U401" s="28">
        <f t="shared" si="67"/>
        <v>194267.25</v>
      </c>
      <c r="V401" s="28">
        <f>MIN(H401,I401)*INDEX('[1]2018_commission_structure-Start'!$A$15:$J$18,MATCH($E401,'[1]2018_commission_structure-Start'!$A$15:$A$18,0),MATCH(V$1,'[1]2018_commission_structure-Start'!$A$15:$J$15,0))</f>
        <v>90000</v>
      </c>
      <c r="W401" s="26">
        <f>IF($H401&gt;I401,MIN($H401-I401,J401-I401)*INDEX('[1]2018_commission_structure-Start'!$A$15:$J$18,MATCH($E401,'[1]2018_commission_structure-Start'!$A$15:$A$18,0),MATCH(W$1,'[1]2018_commission_structure-Start'!$A$15:$J$15,0)),0)</f>
        <v>27000</v>
      </c>
      <c r="X401" s="26">
        <f>IF($H401&gt;J401,MIN($H401-J401,K401-J401)*INDEX('[1]2018_commission_structure-Start'!$A$15:$J$18,MATCH($E401,'[1]2018_commission_structure-Start'!$A$15:$A$18,0),MATCH(X$1,'[1]2018_commission_structure-Start'!$A$15:$J$15,0)),0)</f>
        <v>20956.25</v>
      </c>
      <c r="Y401" s="26">
        <f>IF($H401&gt;K401,MIN($H401-K401,L401-K401)*INDEX('[1]2018_commission_structure-Start'!$A$15:$J$18,MATCH($E401,'[1]2018_commission_structure-Start'!$A$15:$A$18,0),MATCH(Y$1,'[1]2018_commission_structure-Start'!$A$15:$J$15,0)),0)</f>
        <v>0</v>
      </c>
      <c r="Z401" s="26">
        <f>IF(H401&gt;L401,(H401-L401)*INDEX('[1]2018_commission_structure-Start'!$A$21:$I$24,MATCH($E401,'[1]2018_commission_structure-Start'!$A$21:$A$24,0),MATCH(Z$1,'[1]2018_commission_structure-Start'!$A$21:$I$21,0)),0)</f>
        <v>0</v>
      </c>
      <c r="AA401" s="28">
        <f t="shared" si="68"/>
        <v>137956.25</v>
      </c>
      <c r="AB401" s="28">
        <f t="shared" si="69"/>
        <v>211120.25</v>
      </c>
    </row>
    <row r="402" spans="1:28" x14ac:dyDescent="0.2">
      <c r="A402" s="25" t="str">
        <f t="shared" si="60"/>
        <v>Nil Dowden</v>
      </c>
      <c r="B402" s="25">
        <v>923191143</v>
      </c>
      <c r="C402" s="25" t="s">
        <v>792</v>
      </c>
      <c r="D402" s="25" t="s">
        <v>793</v>
      </c>
      <c r="E402" s="25" t="s">
        <v>29</v>
      </c>
      <c r="F402" s="25">
        <v>53354</v>
      </c>
      <c r="G402" s="25">
        <f>COUNTIF([1]deals_closed!D:D,B402)</f>
        <v>15</v>
      </c>
      <c r="H402" s="26">
        <f>SUMIF([1]deals_closed!D:D,B402,[1]deals_closed!C:C)</f>
        <v>488228</v>
      </c>
      <c r="I402" s="26">
        <f>VLOOKUP(E402,'[1]2018_commission_structure-Start'!$A$22:$I$24,9,FALSE)</f>
        <v>600000</v>
      </c>
      <c r="J402" s="26">
        <f t="shared" si="61"/>
        <v>750000</v>
      </c>
      <c r="K402" s="26">
        <f t="shared" si="62"/>
        <v>900000</v>
      </c>
      <c r="L402" s="26">
        <f t="shared" si="63"/>
        <v>1200000</v>
      </c>
      <c r="M402" s="27">
        <f t="shared" si="64"/>
        <v>0.81371333333333329</v>
      </c>
      <c r="N402" s="25" t="str">
        <f t="shared" si="65"/>
        <v>0-100%</v>
      </c>
      <c r="O402" s="28">
        <f>MIN(H402,I402)*INDEX('[1]2018_commission_structure-Start'!$A$21:$I$24,MATCH($E402,'[1]2018_commission_structure-Start'!$A$21:$A$24,0),MATCH(O$1,'[1]2018_commission_structure-Start'!$A$21:$I$21,0))</f>
        <v>63469.64</v>
      </c>
      <c r="P402" s="26">
        <f>IF(H402&gt;I402,MIN(H402-I402,J402-I402)*INDEX('[1]2018_commission_structure-Start'!$A$21:$I$24,MATCH($E402,'[1]2018_commission_structure-Start'!$A$21:$A$24,0), MATCH(P$1,'[1]2018_commission_structure-Start'!$A$21:$I$21,0)),0)</f>
        <v>0</v>
      </c>
      <c r="Q402" s="26">
        <f>IF($H402&gt;J402,MIN($H402-J402,K402-J402)*INDEX('[1]2018_commission_structure-Start'!$A$21:$I$24,MATCH($E402,'[1]2018_commission_structure-Start'!$A$21:$A$24,0), MATCH(Q$1,'[1]2018_commission_structure-Start'!$A$21:$I$21,0)),0)</f>
        <v>0</v>
      </c>
      <c r="R402" s="26">
        <f>IF($H402&gt;K402,MIN($H402-K402,L402-K402)*INDEX('[1]2018_commission_structure-Start'!$A$21:$I$24,MATCH($E402,'[1]2018_commission_structure-Start'!$A$21:$A$24,0), MATCH(R$1,'[1]2018_commission_structure-Start'!$A$21:$I$21,0)),0)</f>
        <v>0</v>
      </c>
      <c r="S402" s="26">
        <f>IF(H402&gt;L402,(H402-L402)*INDEX('[1]2018_commission_structure-Start'!$A$21:$I$24,MATCH($E402,'[1]2018_commission_structure-Start'!$A$21:$A$24,0),MATCH(S$1,'[1]2018_commission_structure-Start'!$A$21:$I$21,0)),0)</f>
        <v>0</v>
      </c>
      <c r="T402" s="28">
        <f t="shared" si="66"/>
        <v>63469.64</v>
      </c>
      <c r="U402" s="28">
        <f t="shared" si="67"/>
        <v>116823.64</v>
      </c>
      <c r="V402" s="28">
        <f>MIN(H402,I402)*INDEX('[1]2018_commission_structure-Start'!$A$15:$J$18,MATCH($E402,'[1]2018_commission_structure-Start'!$A$15:$A$18,0),MATCH(V$1,'[1]2018_commission_structure-Start'!$A$15:$J$15,0))</f>
        <v>73234.2</v>
      </c>
      <c r="W402" s="26">
        <f>IF($H402&gt;I402,MIN($H402-I402,J402-I402)*INDEX('[1]2018_commission_structure-Start'!$A$15:$J$18,MATCH($E402,'[1]2018_commission_structure-Start'!$A$15:$A$18,0),MATCH(W$1,'[1]2018_commission_structure-Start'!$A$15:$J$15,0)),0)</f>
        <v>0</v>
      </c>
      <c r="X402" s="26">
        <f>IF($H402&gt;J402,MIN($H402-J402,K402-J402)*INDEX('[1]2018_commission_structure-Start'!$A$15:$J$18,MATCH($E402,'[1]2018_commission_structure-Start'!$A$15:$A$18,0),MATCH(X$1,'[1]2018_commission_structure-Start'!$A$15:$J$15,0)),0)</f>
        <v>0</v>
      </c>
      <c r="Y402" s="26">
        <f>IF($H402&gt;K402,MIN($H402-K402,L402-K402)*INDEX('[1]2018_commission_structure-Start'!$A$15:$J$18,MATCH($E402,'[1]2018_commission_structure-Start'!$A$15:$A$18,0),MATCH(Y$1,'[1]2018_commission_structure-Start'!$A$15:$J$15,0)),0)</f>
        <v>0</v>
      </c>
      <c r="Z402" s="26">
        <f>IF(H402&gt;L402,(H402-L402)*INDEX('[1]2018_commission_structure-Start'!$A$21:$I$24,MATCH($E402,'[1]2018_commission_structure-Start'!$A$21:$A$24,0),MATCH(Z$1,'[1]2018_commission_structure-Start'!$A$21:$I$21,0)),0)</f>
        <v>0</v>
      </c>
      <c r="AA402" s="28">
        <f t="shared" si="68"/>
        <v>73234.2</v>
      </c>
      <c r="AB402" s="28">
        <f t="shared" si="69"/>
        <v>126588.2</v>
      </c>
    </row>
    <row r="403" spans="1:28" x14ac:dyDescent="0.2">
      <c r="A403" s="25" t="str">
        <f t="shared" si="60"/>
        <v>Keenan Kruszelnicki</v>
      </c>
      <c r="B403" s="25">
        <v>1958063002</v>
      </c>
      <c r="C403" s="25" t="s">
        <v>794</v>
      </c>
      <c r="D403" s="25" t="s">
        <v>795</v>
      </c>
      <c r="E403" s="25" t="s">
        <v>10</v>
      </c>
      <c r="F403" s="25">
        <v>105993</v>
      </c>
      <c r="G403" s="25">
        <f>COUNTIF([1]deals_closed!D:D,B403)</f>
        <v>24</v>
      </c>
      <c r="H403" s="26">
        <f>SUMIF([1]deals_closed!D:D,B403,[1]deals_closed!C:C)</f>
        <v>955328</v>
      </c>
      <c r="I403" s="26">
        <f>VLOOKUP(E403,'[1]2018_commission_structure-Start'!$A$22:$I$24,9,FALSE)</f>
        <v>750000</v>
      </c>
      <c r="J403" s="26">
        <f t="shared" si="61"/>
        <v>937500</v>
      </c>
      <c r="K403" s="26">
        <f t="shared" si="62"/>
        <v>1125000</v>
      </c>
      <c r="L403" s="26">
        <f t="shared" si="63"/>
        <v>1500000</v>
      </c>
      <c r="M403" s="27">
        <f t="shared" si="64"/>
        <v>1.2737706666666666</v>
      </c>
      <c r="N403" s="25" t="str">
        <f t="shared" si="65"/>
        <v>125-150%</v>
      </c>
      <c r="O403" s="28">
        <f>MIN(H403,I403)*INDEX('[1]2018_commission_structure-Start'!$A$21:$I$24,MATCH($E403,'[1]2018_commission_structure-Start'!$A$21:$A$24,0),MATCH(O$1,'[1]2018_commission_structure-Start'!$A$21:$I$21,0))</f>
        <v>112500</v>
      </c>
      <c r="P403" s="26">
        <f>IF(H403&gt;I403,MIN(H403-I403,J403-I403)*INDEX('[1]2018_commission_structure-Start'!$A$21:$I$24,MATCH($E403,'[1]2018_commission_structure-Start'!$A$21:$A$24,0), MATCH(P$1,'[1]2018_commission_structure-Start'!$A$21:$I$21,0)),0)</f>
        <v>35625</v>
      </c>
      <c r="Q403" s="26">
        <f>IF($H403&gt;J403,MIN($H403-J403,K403-J403)*INDEX('[1]2018_commission_structure-Start'!$A$21:$I$24,MATCH($E403,'[1]2018_commission_structure-Start'!$A$21:$A$24,0), MATCH(Q$1,'[1]2018_commission_structure-Start'!$A$21:$I$21,0)),0)</f>
        <v>4100.4400000000005</v>
      </c>
      <c r="R403" s="26">
        <f>IF($H403&gt;K403,MIN($H403-K403,L403-K403)*INDEX('[1]2018_commission_structure-Start'!$A$21:$I$24,MATCH($E403,'[1]2018_commission_structure-Start'!$A$21:$A$24,0), MATCH(R$1,'[1]2018_commission_structure-Start'!$A$21:$I$21,0)),0)</f>
        <v>0</v>
      </c>
      <c r="S403" s="26">
        <f>IF(H403&gt;L403,(H403-L403)*INDEX('[1]2018_commission_structure-Start'!$A$21:$I$24,MATCH($E403,'[1]2018_commission_structure-Start'!$A$21:$A$24,0),MATCH(S$1,'[1]2018_commission_structure-Start'!$A$21:$I$21,0)),0)</f>
        <v>0</v>
      </c>
      <c r="T403" s="28">
        <f t="shared" si="66"/>
        <v>152225.44</v>
      </c>
      <c r="U403" s="28">
        <f t="shared" si="67"/>
        <v>258218.44</v>
      </c>
      <c r="V403" s="28">
        <f>MIN(H403,I403)*INDEX('[1]2018_commission_structure-Start'!$A$15:$J$18,MATCH($E403,'[1]2018_commission_structure-Start'!$A$15:$A$18,0),MATCH(V$1,'[1]2018_commission_structure-Start'!$A$15:$J$15,0))</f>
        <v>112500</v>
      </c>
      <c r="W403" s="26">
        <f>IF($H403&gt;I403,MIN($H403-I403,J403-I403)*INDEX('[1]2018_commission_structure-Start'!$A$15:$J$18,MATCH($E403,'[1]2018_commission_structure-Start'!$A$15:$A$18,0),MATCH(W$1,'[1]2018_commission_structure-Start'!$A$15:$J$15,0)),0)</f>
        <v>41250</v>
      </c>
      <c r="X403" s="26">
        <f>IF($H403&gt;J403,MIN($H403-J403,K403-J403)*INDEX('[1]2018_commission_structure-Start'!$A$15:$J$18,MATCH($E403,'[1]2018_commission_structure-Start'!$A$15:$A$18,0),MATCH(X$1,'[1]2018_commission_structure-Start'!$A$15:$J$15,0)),0)</f>
        <v>4457</v>
      </c>
      <c r="Y403" s="26">
        <f>IF($H403&gt;K403,MIN($H403-K403,L403-K403)*INDEX('[1]2018_commission_structure-Start'!$A$15:$J$18,MATCH($E403,'[1]2018_commission_structure-Start'!$A$15:$A$18,0),MATCH(Y$1,'[1]2018_commission_structure-Start'!$A$15:$J$15,0)),0)</f>
        <v>0</v>
      </c>
      <c r="Z403" s="26">
        <f>IF(H403&gt;L403,(H403-L403)*INDEX('[1]2018_commission_structure-Start'!$A$21:$I$24,MATCH($E403,'[1]2018_commission_structure-Start'!$A$21:$A$24,0),MATCH(Z$1,'[1]2018_commission_structure-Start'!$A$21:$I$21,0)),0)</f>
        <v>0</v>
      </c>
      <c r="AA403" s="28">
        <f t="shared" si="68"/>
        <v>158207</v>
      </c>
      <c r="AB403" s="28">
        <f t="shared" si="69"/>
        <v>264200</v>
      </c>
    </row>
    <row r="404" spans="1:28" x14ac:dyDescent="0.2">
      <c r="A404" s="25" t="str">
        <f t="shared" si="60"/>
        <v>Natassia Baldoni</v>
      </c>
      <c r="B404" s="25">
        <v>5197585250</v>
      </c>
      <c r="C404" s="25" t="s">
        <v>796</v>
      </c>
      <c r="D404" s="25" t="s">
        <v>797</v>
      </c>
      <c r="E404" s="25" t="s">
        <v>10</v>
      </c>
      <c r="F404" s="25">
        <v>114163</v>
      </c>
      <c r="G404" s="25">
        <f>COUNTIF([1]deals_closed!D:D,B404)</f>
        <v>23</v>
      </c>
      <c r="H404" s="26">
        <f>SUMIF([1]deals_closed!D:D,B404,[1]deals_closed!C:C)</f>
        <v>816810</v>
      </c>
      <c r="I404" s="26">
        <f>VLOOKUP(E404,'[1]2018_commission_structure-Start'!$A$22:$I$24,9,FALSE)</f>
        <v>750000</v>
      </c>
      <c r="J404" s="26">
        <f t="shared" si="61"/>
        <v>937500</v>
      </c>
      <c r="K404" s="26">
        <f t="shared" si="62"/>
        <v>1125000</v>
      </c>
      <c r="L404" s="26">
        <f t="shared" si="63"/>
        <v>1500000</v>
      </c>
      <c r="M404" s="27">
        <f t="shared" si="64"/>
        <v>1.08908</v>
      </c>
      <c r="N404" s="25" t="str">
        <f t="shared" si="65"/>
        <v>100-125%</v>
      </c>
      <c r="O404" s="28">
        <f>MIN(H404,I404)*INDEX('[1]2018_commission_structure-Start'!$A$21:$I$24,MATCH($E404,'[1]2018_commission_structure-Start'!$A$21:$A$24,0),MATCH(O$1,'[1]2018_commission_structure-Start'!$A$21:$I$21,0))</f>
        <v>112500</v>
      </c>
      <c r="P404" s="26">
        <f>IF(H404&gt;I404,MIN(H404-I404,J404-I404)*INDEX('[1]2018_commission_structure-Start'!$A$21:$I$24,MATCH($E404,'[1]2018_commission_structure-Start'!$A$21:$A$24,0), MATCH(P$1,'[1]2018_commission_structure-Start'!$A$21:$I$21,0)),0)</f>
        <v>12693.9</v>
      </c>
      <c r="Q404" s="26">
        <f>IF($H404&gt;J404,MIN($H404-J404,K404-J404)*INDEX('[1]2018_commission_structure-Start'!$A$21:$I$24,MATCH($E404,'[1]2018_commission_structure-Start'!$A$21:$A$24,0), MATCH(Q$1,'[1]2018_commission_structure-Start'!$A$21:$I$21,0)),0)</f>
        <v>0</v>
      </c>
      <c r="R404" s="26">
        <f>IF($H404&gt;K404,MIN($H404-K404,L404-K404)*INDEX('[1]2018_commission_structure-Start'!$A$21:$I$24,MATCH($E404,'[1]2018_commission_structure-Start'!$A$21:$A$24,0), MATCH(R$1,'[1]2018_commission_structure-Start'!$A$21:$I$21,0)),0)</f>
        <v>0</v>
      </c>
      <c r="S404" s="26">
        <f>IF(H404&gt;L404,(H404-L404)*INDEX('[1]2018_commission_structure-Start'!$A$21:$I$24,MATCH($E404,'[1]2018_commission_structure-Start'!$A$21:$A$24,0),MATCH(S$1,'[1]2018_commission_structure-Start'!$A$21:$I$21,0)),0)</f>
        <v>0</v>
      </c>
      <c r="T404" s="28">
        <f t="shared" si="66"/>
        <v>125193.9</v>
      </c>
      <c r="U404" s="28">
        <f t="shared" si="67"/>
        <v>239356.9</v>
      </c>
      <c r="V404" s="28">
        <f>MIN(H404,I404)*INDEX('[1]2018_commission_structure-Start'!$A$15:$J$18,MATCH($E404,'[1]2018_commission_structure-Start'!$A$15:$A$18,0),MATCH(V$1,'[1]2018_commission_structure-Start'!$A$15:$J$15,0))</f>
        <v>112500</v>
      </c>
      <c r="W404" s="26">
        <f>IF($H404&gt;I404,MIN($H404-I404,J404-I404)*INDEX('[1]2018_commission_structure-Start'!$A$15:$J$18,MATCH($E404,'[1]2018_commission_structure-Start'!$A$15:$A$18,0),MATCH(W$1,'[1]2018_commission_structure-Start'!$A$15:$J$15,0)),0)</f>
        <v>14698.2</v>
      </c>
      <c r="X404" s="26">
        <f>IF($H404&gt;J404,MIN($H404-J404,K404-J404)*INDEX('[1]2018_commission_structure-Start'!$A$15:$J$18,MATCH($E404,'[1]2018_commission_structure-Start'!$A$15:$A$18,0),MATCH(X$1,'[1]2018_commission_structure-Start'!$A$15:$J$15,0)),0)</f>
        <v>0</v>
      </c>
      <c r="Y404" s="26">
        <f>IF($H404&gt;K404,MIN($H404-K404,L404-K404)*INDEX('[1]2018_commission_structure-Start'!$A$15:$J$18,MATCH($E404,'[1]2018_commission_structure-Start'!$A$15:$A$18,0),MATCH(Y$1,'[1]2018_commission_structure-Start'!$A$15:$J$15,0)),0)</f>
        <v>0</v>
      </c>
      <c r="Z404" s="26">
        <f>IF(H404&gt;L404,(H404-L404)*INDEX('[1]2018_commission_structure-Start'!$A$21:$I$24,MATCH($E404,'[1]2018_commission_structure-Start'!$A$21:$A$24,0),MATCH(Z$1,'[1]2018_commission_structure-Start'!$A$21:$I$21,0)),0)</f>
        <v>0</v>
      </c>
      <c r="AA404" s="28">
        <f t="shared" si="68"/>
        <v>127198.2</v>
      </c>
      <c r="AB404" s="28">
        <f t="shared" si="69"/>
        <v>241361.2</v>
      </c>
    </row>
    <row r="405" spans="1:28" x14ac:dyDescent="0.2">
      <c r="A405" s="25" t="str">
        <f t="shared" si="60"/>
        <v>Alyse Abrahmer</v>
      </c>
      <c r="B405" s="25">
        <v>8002426673</v>
      </c>
      <c r="C405" s="25" t="s">
        <v>798</v>
      </c>
      <c r="D405" s="25" t="s">
        <v>799</v>
      </c>
      <c r="E405" s="25" t="s">
        <v>29</v>
      </c>
      <c r="F405" s="25">
        <v>67081</v>
      </c>
      <c r="G405" s="25">
        <f>COUNTIF([1]deals_closed!D:D,B405)</f>
        <v>25</v>
      </c>
      <c r="H405" s="26">
        <f>SUMIF([1]deals_closed!D:D,B405,[1]deals_closed!C:C)</f>
        <v>891412</v>
      </c>
      <c r="I405" s="26">
        <f>VLOOKUP(E405,'[1]2018_commission_structure-Start'!$A$22:$I$24,9,FALSE)</f>
        <v>600000</v>
      </c>
      <c r="J405" s="26">
        <f t="shared" si="61"/>
        <v>750000</v>
      </c>
      <c r="K405" s="26">
        <f t="shared" si="62"/>
        <v>900000</v>
      </c>
      <c r="L405" s="26">
        <f t="shared" si="63"/>
        <v>1200000</v>
      </c>
      <c r="M405" s="27">
        <f t="shared" si="64"/>
        <v>1.4856866666666666</v>
      </c>
      <c r="N405" s="25" t="str">
        <f t="shared" si="65"/>
        <v>125-150%</v>
      </c>
      <c r="O405" s="28">
        <f>MIN(H405,I405)*INDEX('[1]2018_commission_structure-Start'!$A$21:$I$24,MATCH($E405,'[1]2018_commission_structure-Start'!$A$21:$A$24,0),MATCH(O$1,'[1]2018_commission_structure-Start'!$A$21:$I$21,0))</f>
        <v>78000</v>
      </c>
      <c r="P405" s="26">
        <f>IF(H405&gt;I405,MIN(H405-I405,J405-I405)*INDEX('[1]2018_commission_structure-Start'!$A$21:$I$24,MATCH($E405,'[1]2018_commission_structure-Start'!$A$21:$A$24,0), MATCH(P$1,'[1]2018_commission_structure-Start'!$A$21:$I$21,0)),0)</f>
        <v>25500.000000000004</v>
      </c>
      <c r="Q405" s="26">
        <f>IF($H405&gt;J405,MIN($H405-J405,K405-J405)*INDEX('[1]2018_commission_structure-Start'!$A$21:$I$24,MATCH($E405,'[1]2018_commission_structure-Start'!$A$21:$A$24,0), MATCH(Q$1,'[1]2018_commission_structure-Start'!$A$21:$I$21,0)),0)</f>
        <v>29696.52</v>
      </c>
      <c r="R405" s="26">
        <f>IF($H405&gt;K405,MIN($H405-K405,L405-K405)*INDEX('[1]2018_commission_structure-Start'!$A$21:$I$24,MATCH($E405,'[1]2018_commission_structure-Start'!$A$21:$A$24,0), MATCH(R$1,'[1]2018_commission_structure-Start'!$A$21:$I$21,0)),0)</f>
        <v>0</v>
      </c>
      <c r="S405" s="26">
        <f>IF(H405&gt;L405,(H405-L405)*INDEX('[1]2018_commission_structure-Start'!$A$21:$I$24,MATCH($E405,'[1]2018_commission_structure-Start'!$A$21:$A$24,0),MATCH(S$1,'[1]2018_commission_structure-Start'!$A$21:$I$21,0)),0)</f>
        <v>0</v>
      </c>
      <c r="T405" s="28">
        <f t="shared" si="66"/>
        <v>133196.51999999999</v>
      </c>
      <c r="U405" s="28">
        <f t="shared" si="67"/>
        <v>200277.52</v>
      </c>
      <c r="V405" s="28">
        <f>MIN(H405,I405)*INDEX('[1]2018_commission_structure-Start'!$A$15:$J$18,MATCH($E405,'[1]2018_commission_structure-Start'!$A$15:$A$18,0),MATCH(V$1,'[1]2018_commission_structure-Start'!$A$15:$J$15,0))</f>
        <v>90000</v>
      </c>
      <c r="W405" s="26">
        <f>IF($H405&gt;I405,MIN($H405-I405,J405-I405)*INDEX('[1]2018_commission_structure-Start'!$A$15:$J$18,MATCH($E405,'[1]2018_commission_structure-Start'!$A$15:$A$18,0),MATCH(W$1,'[1]2018_commission_structure-Start'!$A$15:$J$15,0)),0)</f>
        <v>27000</v>
      </c>
      <c r="X405" s="26">
        <f>IF($H405&gt;J405,MIN($H405-J405,K405-J405)*INDEX('[1]2018_commission_structure-Start'!$A$15:$J$18,MATCH($E405,'[1]2018_commission_structure-Start'!$A$15:$A$18,0),MATCH(X$1,'[1]2018_commission_structure-Start'!$A$15:$J$15,0)),0)</f>
        <v>35353</v>
      </c>
      <c r="Y405" s="26">
        <f>IF($H405&gt;K405,MIN($H405-K405,L405-K405)*INDEX('[1]2018_commission_structure-Start'!$A$15:$J$18,MATCH($E405,'[1]2018_commission_structure-Start'!$A$15:$A$18,0),MATCH(Y$1,'[1]2018_commission_structure-Start'!$A$15:$J$15,0)),0)</f>
        <v>0</v>
      </c>
      <c r="Z405" s="26">
        <f>IF(H405&gt;L405,(H405-L405)*INDEX('[1]2018_commission_structure-Start'!$A$21:$I$24,MATCH($E405,'[1]2018_commission_structure-Start'!$A$21:$A$24,0),MATCH(Z$1,'[1]2018_commission_structure-Start'!$A$21:$I$21,0)),0)</f>
        <v>0</v>
      </c>
      <c r="AA405" s="28">
        <f t="shared" si="68"/>
        <v>152353</v>
      </c>
      <c r="AB405" s="28">
        <f t="shared" si="69"/>
        <v>219434</v>
      </c>
    </row>
    <row r="406" spans="1:28" x14ac:dyDescent="0.2">
      <c r="A406" s="25" t="str">
        <f t="shared" si="60"/>
        <v>Brewer Hartright</v>
      </c>
      <c r="B406" s="25">
        <v>9620547551</v>
      </c>
      <c r="C406" s="25" t="s">
        <v>159</v>
      </c>
      <c r="D406" s="25" t="s">
        <v>800</v>
      </c>
      <c r="E406" s="25" t="s">
        <v>10</v>
      </c>
      <c r="F406" s="25">
        <v>80719</v>
      </c>
      <c r="G406" s="25">
        <f>COUNTIF([1]deals_closed!D:D,B406)</f>
        <v>19</v>
      </c>
      <c r="H406" s="26">
        <f>SUMIF([1]deals_closed!D:D,B406,[1]deals_closed!C:C)</f>
        <v>540781</v>
      </c>
      <c r="I406" s="26">
        <f>VLOOKUP(E406,'[1]2018_commission_structure-Start'!$A$22:$I$24,9,FALSE)</f>
        <v>750000</v>
      </c>
      <c r="J406" s="26">
        <f t="shared" si="61"/>
        <v>937500</v>
      </c>
      <c r="K406" s="26">
        <f t="shared" si="62"/>
        <v>1125000</v>
      </c>
      <c r="L406" s="26">
        <f t="shared" si="63"/>
        <v>1500000</v>
      </c>
      <c r="M406" s="27">
        <f t="shared" si="64"/>
        <v>0.72104133333333331</v>
      </c>
      <c r="N406" s="25" t="str">
        <f t="shared" si="65"/>
        <v>0-100%</v>
      </c>
      <c r="O406" s="28">
        <f>MIN(H406,I406)*INDEX('[1]2018_commission_structure-Start'!$A$21:$I$24,MATCH($E406,'[1]2018_commission_structure-Start'!$A$21:$A$24,0),MATCH(O$1,'[1]2018_commission_structure-Start'!$A$21:$I$21,0))</f>
        <v>81117.149999999994</v>
      </c>
      <c r="P406" s="26">
        <f>IF(H406&gt;I406,MIN(H406-I406,J406-I406)*INDEX('[1]2018_commission_structure-Start'!$A$21:$I$24,MATCH($E406,'[1]2018_commission_structure-Start'!$A$21:$A$24,0), MATCH(P$1,'[1]2018_commission_structure-Start'!$A$21:$I$21,0)),0)</f>
        <v>0</v>
      </c>
      <c r="Q406" s="26">
        <f>IF($H406&gt;J406,MIN($H406-J406,K406-J406)*INDEX('[1]2018_commission_structure-Start'!$A$21:$I$24,MATCH($E406,'[1]2018_commission_structure-Start'!$A$21:$A$24,0), MATCH(Q$1,'[1]2018_commission_structure-Start'!$A$21:$I$21,0)),0)</f>
        <v>0</v>
      </c>
      <c r="R406" s="26">
        <f>IF($H406&gt;K406,MIN($H406-K406,L406-K406)*INDEX('[1]2018_commission_structure-Start'!$A$21:$I$24,MATCH($E406,'[1]2018_commission_structure-Start'!$A$21:$A$24,0), MATCH(R$1,'[1]2018_commission_structure-Start'!$A$21:$I$21,0)),0)</f>
        <v>0</v>
      </c>
      <c r="S406" s="26">
        <f>IF(H406&gt;L406,(H406-L406)*INDEX('[1]2018_commission_structure-Start'!$A$21:$I$24,MATCH($E406,'[1]2018_commission_structure-Start'!$A$21:$A$24,0),MATCH(S$1,'[1]2018_commission_structure-Start'!$A$21:$I$21,0)),0)</f>
        <v>0</v>
      </c>
      <c r="T406" s="28">
        <f t="shared" si="66"/>
        <v>81117.149999999994</v>
      </c>
      <c r="U406" s="28">
        <f t="shared" si="67"/>
        <v>161836.15</v>
      </c>
      <c r="V406" s="28">
        <f>MIN(H406,I406)*INDEX('[1]2018_commission_structure-Start'!$A$15:$J$18,MATCH($E406,'[1]2018_commission_structure-Start'!$A$15:$A$18,0),MATCH(V$1,'[1]2018_commission_structure-Start'!$A$15:$J$15,0))</f>
        <v>81117.149999999994</v>
      </c>
      <c r="W406" s="26">
        <f>IF($H406&gt;I406,MIN($H406-I406,J406-I406)*INDEX('[1]2018_commission_structure-Start'!$A$15:$J$18,MATCH($E406,'[1]2018_commission_structure-Start'!$A$15:$A$18,0),MATCH(W$1,'[1]2018_commission_structure-Start'!$A$15:$J$15,0)),0)</f>
        <v>0</v>
      </c>
      <c r="X406" s="26">
        <f>IF($H406&gt;J406,MIN($H406-J406,K406-J406)*INDEX('[1]2018_commission_structure-Start'!$A$15:$J$18,MATCH($E406,'[1]2018_commission_structure-Start'!$A$15:$A$18,0),MATCH(X$1,'[1]2018_commission_structure-Start'!$A$15:$J$15,0)),0)</f>
        <v>0</v>
      </c>
      <c r="Y406" s="26">
        <f>IF($H406&gt;K406,MIN($H406-K406,L406-K406)*INDEX('[1]2018_commission_structure-Start'!$A$15:$J$18,MATCH($E406,'[1]2018_commission_structure-Start'!$A$15:$A$18,0),MATCH(Y$1,'[1]2018_commission_structure-Start'!$A$15:$J$15,0)),0)</f>
        <v>0</v>
      </c>
      <c r="Z406" s="26">
        <f>IF(H406&gt;L406,(H406-L406)*INDEX('[1]2018_commission_structure-Start'!$A$21:$I$24,MATCH($E406,'[1]2018_commission_structure-Start'!$A$21:$A$24,0),MATCH(Z$1,'[1]2018_commission_structure-Start'!$A$21:$I$21,0)),0)</f>
        <v>0</v>
      </c>
      <c r="AA406" s="28">
        <f t="shared" si="68"/>
        <v>81117.149999999994</v>
      </c>
      <c r="AB406" s="28">
        <f t="shared" si="69"/>
        <v>161836.15</v>
      </c>
    </row>
    <row r="407" spans="1:28" x14ac:dyDescent="0.2">
      <c r="A407" s="25" t="str">
        <f t="shared" si="60"/>
        <v>Walker Bartels</v>
      </c>
      <c r="B407" s="25">
        <v>8335120919</v>
      </c>
      <c r="C407" s="25" t="s">
        <v>801</v>
      </c>
      <c r="D407" s="25" t="s">
        <v>802</v>
      </c>
      <c r="E407" s="25" t="s">
        <v>29</v>
      </c>
      <c r="F407" s="25">
        <v>55018</v>
      </c>
      <c r="G407" s="25">
        <f>COUNTIF([1]deals_closed!D:D,B407)</f>
        <v>16</v>
      </c>
      <c r="H407" s="26">
        <f>SUMIF([1]deals_closed!D:D,B407,[1]deals_closed!C:C)</f>
        <v>515945</v>
      </c>
      <c r="I407" s="26">
        <f>VLOOKUP(E407,'[1]2018_commission_structure-Start'!$A$22:$I$24,9,FALSE)</f>
        <v>600000</v>
      </c>
      <c r="J407" s="26">
        <f t="shared" si="61"/>
        <v>750000</v>
      </c>
      <c r="K407" s="26">
        <f t="shared" si="62"/>
        <v>900000</v>
      </c>
      <c r="L407" s="26">
        <f t="shared" si="63"/>
        <v>1200000</v>
      </c>
      <c r="M407" s="27">
        <f t="shared" si="64"/>
        <v>0.85990833333333339</v>
      </c>
      <c r="N407" s="25" t="str">
        <f t="shared" si="65"/>
        <v>0-100%</v>
      </c>
      <c r="O407" s="28">
        <f>MIN(H407,I407)*INDEX('[1]2018_commission_structure-Start'!$A$21:$I$24,MATCH($E407,'[1]2018_commission_structure-Start'!$A$21:$A$24,0),MATCH(O$1,'[1]2018_commission_structure-Start'!$A$21:$I$21,0))</f>
        <v>67072.850000000006</v>
      </c>
      <c r="P407" s="26">
        <f>IF(H407&gt;I407,MIN(H407-I407,J407-I407)*INDEX('[1]2018_commission_structure-Start'!$A$21:$I$24,MATCH($E407,'[1]2018_commission_structure-Start'!$A$21:$A$24,0), MATCH(P$1,'[1]2018_commission_structure-Start'!$A$21:$I$21,0)),0)</f>
        <v>0</v>
      </c>
      <c r="Q407" s="26">
        <f>IF($H407&gt;J407,MIN($H407-J407,K407-J407)*INDEX('[1]2018_commission_structure-Start'!$A$21:$I$24,MATCH($E407,'[1]2018_commission_structure-Start'!$A$21:$A$24,0), MATCH(Q$1,'[1]2018_commission_structure-Start'!$A$21:$I$21,0)),0)</f>
        <v>0</v>
      </c>
      <c r="R407" s="26">
        <f>IF($H407&gt;K407,MIN($H407-K407,L407-K407)*INDEX('[1]2018_commission_structure-Start'!$A$21:$I$24,MATCH($E407,'[1]2018_commission_structure-Start'!$A$21:$A$24,0), MATCH(R$1,'[1]2018_commission_structure-Start'!$A$21:$I$21,0)),0)</f>
        <v>0</v>
      </c>
      <c r="S407" s="26">
        <f>IF(H407&gt;L407,(H407-L407)*INDEX('[1]2018_commission_structure-Start'!$A$21:$I$24,MATCH($E407,'[1]2018_commission_structure-Start'!$A$21:$A$24,0),MATCH(S$1,'[1]2018_commission_structure-Start'!$A$21:$I$21,0)),0)</f>
        <v>0</v>
      </c>
      <c r="T407" s="28">
        <f t="shared" si="66"/>
        <v>67072.850000000006</v>
      </c>
      <c r="U407" s="28">
        <f t="shared" si="67"/>
        <v>122090.85</v>
      </c>
      <c r="V407" s="28">
        <f>MIN(H407,I407)*INDEX('[1]2018_commission_structure-Start'!$A$15:$J$18,MATCH($E407,'[1]2018_commission_structure-Start'!$A$15:$A$18,0),MATCH(V$1,'[1]2018_commission_structure-Start'!$A$15:$J$15,0))</f>
        <v>77391.75</v>
      </c>
      <c r="W407" s="26">
        <f>IF($H407&gt;I407,MIN($H407-I407,J407-I407)*INDEX('[1]2018_commission_structure-Start'!$A$15:$J$18,MATCH($E407,'[1]2018_commission_structure-Start'!$A$15:$A$18,0),MATCH(W$1,'[1]2018_commission_structure-Start'!$A$15:$J$15,0)),0)</f>
        <v>0</v>
      </c>
      <c r="X407" s="26">
        <f>IF($H407&gt;J407,MIN($H407-J407,K407-J407)*INDEX('[1]2018_commission_structure-Start'!$A$15:$J$18,MATCH($E407,'[1]2018_commission_structure-Start'!$A$15:$A$18,0),MATCH(X$1,'[1]2018_commission_structure-Start'!$A$15:$J$15,0)),0)</f>
        <v>0</v>
      </c>
      <c r="Y407" s="26">
        <f>IF($H407&gt;K407,MIN($H407-K407,L407-K407)*INDEX('[1]2018_commission_structure-Start'!$A$15:$J$18,MATCH($E407,'[1]2018_commission_structure-Start'!$A$15:$A$18,0),MATCH(Y$1,'[1]2018_commission_structure-Start'!$A$15:$J$15,0)),0)</f>
        <v>0</v>
      </c>
      <c r="Z407" s="26">
        <f>IF(H407&gt;L407,(H407-L407)*INDEX('[1]2018_commission_structure-Start'!$A$21:$I$24,MATCH($E407,'[1]2018_commission_structure-Start'!$A$21:$A$24,0),MATCH(Z$1,'[1]2018_commission_structure-Start'!$A$21:$I$21,0)),0)</f>
        <v>0</v>
      </c>
      <c r="AA407" s="28">
        <f t="shared" si="68"/>
        <v>77391.75</v>
      </c>
      <c r="AB407" s="28">
        <f t="shared" si="69"/>
        <v>132409.75</v>
      </c>
    </row>
    <row r="408" spans="1:28" x14ac:dyDescent="0.2">
      <c r="A408" s="25" t="str">
        <f t="shared" si="60"/>
        <v>Filip Stellman</v>
      </c>
      <c r="B408" s="25">
        <v>2237103631</v>
      </c>
      <c r="C408" s="25" t="s">
        <v>803</v>
      </c>
      <c r="D408" s="25" t="s">
        <v>804</v>
      </c>
      <c r="E408" s="25" t="s">
        <v>29</v>
      </c>
      <c r="F408" s="25">
        <v>69026</v>
      </c>
      <c r="G408" s="25">
        <f>COUNTIF([1]deals_closed!D:D,B408)</f>
        <v>23</v>
      </c>
      <c r="H408" s="26">
        <f>SUMIF([1]deals_closed!D:D,B408,[1]deals_closed!C:C)</f>
        <v>846165</v>
      </c>
      <c r="I408" s="26">
        <f>VLOOKUP(E408,'[1]2018_commission_structure-Start'!$A$22:$I$24,9,FALSE)</f>
        <v>600000</v>
      </c>
      <c r="J408" s="26">
        <f t="shared" si="61"/>
        <v>750000</v>
      </c>
      <c r="K408" s="26">
        <f t="shared" si="62"/>
        <v>900000</v>
      </c>
      <c r="L408" s="26">
        <f t="shared" si="63"/>
        <v>1200000</v>
      </c>
      <c r="M408" s="27">
        <f t="shared" si="64"/>
        <v>1.4102749999999999</v>
      </c>
      <c r="N408" s="25" t="str">
        <f t="shared" si="65"/>
        <v>125-150%</v>
      </c>
      <c r="O408" s="28">
        <f>MIN(H408,I408)*INDEX('[1]2018_commission_structure-Start'!$A$21:$I$24,MATCH($E408,'[1]2018_commission_structure-Start'!$A$21:$A$24,0),MATCH(O$1,'[1]2018_commission_structure-Start'!$A$21:$I$21,0))</f>
        <v>78000</v>
      </c>
      <c r="P408" s="26">
        <f>IF(H408&gt;I408,MIN(H408-I408,J408-I408)*INDEX('[1]2018_commission_structure-Start'!$A$21:$I$24,MATCH($E408,'[1]2018_commission_structure-Start'!$A$21:$A$24,0), MATCH(P$1,'[1]2018_commission_structure-Start'!$A$21:$I$21,0)),0)</f>
        <v>25500.000000000004</v>
      </c>
      <c r="Q408" s="26">
        <f>IF($H408&gt;J408,MIN($H408-J408,K408-J408)*INDEX('[1]2018_commission_structure-Start'!$A$21:$I$24,MATCH($E408,'[1]2018_commission_structure-Start'!$A$21:$A$24,0), MATCH(Q$1,'[1]2018_commission_structure-Start'!$A$21:$I$21,0)),0)</f>
        <v>20194.649999999998</v>
      </c>
      <c r="R408" s="26">
        <f>IF($H408&gt;K408,MIN($H408-K408,L408-K408)*INDEX('[1]2018_commission_structure-Start'!$A$21:$I$24,MATCH($E408,'[1]2018_commission_structure-Start'!$A$21:$A$24,0), MATCH(R$1,'[1]2018_commission_structure-Start'!$A$21:$I$21,0)),0)</f>
        <v>0</v>
      </c>
      <c r="S408" s="26">
        <f>IF(H408&gt;L408,(H408-L408)*INDEX('[1]2018_commission_structure-Start'!$A$21:$I$24,MATCH($E408,'[1]2018_commission_structure-Start'!$A$21:$A$24,0),MATCH(S$1,'[1]2018_commission_structure-Start'!$A$21:$I$21,0)),0)</f>
        <v>0</v>
      </c>
      <c r="T408" s="28">
        <f t="shared" si="66"/>
        <v>123694.65</v>
      </c>
      <c r="U408" s="28">
        <f t="shared" si="67"/>
        <v>192720.65</v>
      </c>
      <c r="V408" s="28">
        <f>MIN(H408,I408)*INDEX('[1]2018_commission_structure-Start'!$A$15:$J$18,MATCH($E408,'[1]2018_commission_structure-Start'!$A$15:$A$18,0),MATCH(V$1,'[1]2018_commission_structure-Start'!$A$15:$J$15,0))</f>
        <v>90000</v>
      </c>
      <c r="W408" s="26">
        <f>IF($H408&gt;I408,MIN($H408-I408,J408-I408)*INDEX('[1]2018_commission_structure-Start'!$A$15:$J$18,MATCH($E408,'[1]2018_commission_structure-Start'!$A$15:$A$18,0),MATCH(W$1,'[1]2018_commission_structure-Start'!$A$15:$J$15,0)),0)</f>
        <v>27000</v>
      </c>
      <c r="X408" s="26">
        <f>IF($H408&gt;J408,MIN($H408-J408,K408-J408)*INDEX('[1]2018_commission_structure-Start'!$A$15:$J$18,MATCH($E408,'[1]2018_commission_structure-Start'!$A$15:$A$18,0),MATCH(X$1,'[1]2018_commission_structure-Start'!$A$15:$J$15,0)),0)</f>
        <v>24041.25</v>
      </c>
      <c r="Y408" s="26">
        <f>IF($H408&gt;K408,MIN($H408-K408,L408-K408)*INDEX('[1]2018_commission_structure-Start'!$A$15:$J$18,MATCH($E408,'[1]2018_commission_structure-Start'!$A$15:$A$18,0),MATCH(Y$1,'[1]2018_commission_structure-Start'!$A$15:$J$15,0)),0)</f>
        <v>0</v>
      </c>
      <c r="Z408" s="26">
        <f>IF(H408&gt;L408,(H408-L408)*INDEX('[1]2018_commission_structure-Start'!$A$21:$I$24,MATCH($E408,'[1]2018_commission_structure-Start'!$A$21:$A$24,0),MATCH(Z$1,'[1]2018_commission_structure-Start'!$A$21:$I$21,0)),0)</f>
        <v>0</v>
      </c>
      <c r="AA408" s="28">
        <f t="shared" si="68"/>
        <v>141041.25</v>
      </c>
      <c r="AB408" s="28">
        <f t="shared" si="69"/>
        <v>210067.25</v>
      </c>
    </row>
    <row r="409" spans="1:28" x14ac:dyDescent="0.2">
      <c r="A409" s="25" t="str">
        <f t="shared" si="60"/>
        <v>Teresina Howling</v>
      </c>
      <c r="B409" s="25">
        <v>2378102658</v>
      </c>
      <c r="C409" s="25" t="s">
        <v>805</v>
      </c>
      <c r="D409" s="25" t="s">
        <v>806</v>
      </c>
      <c r="E409" s="25" t="s">
        <v>7</v>
      </c>
      <c r="F409" s="25">
        <v>32554</v>
      </c>
      <c r="G409" s="25">
        <f>COUNTIF([1]deals_closed!D:D,B409)</f>
        <v>11</v>
      </c>
      <c r="H409" s="26">
        <f>SUMIF([1]deals_closed!D:D,B409,[1]deals_closed!C:C)</f>
        <v>298334</v>
      </c>
      <c r="I409" s="26">
        <f>VLOOKUP(E409,'[1]2018_commission_structure-Start'!$A$22:$I$24,9,FALSE)</f>
        <v>500000</v>
      </c>
      <c r="J409" s="26">
        <f t="shared" si="61"/>
        <v>625000</v>
      </c>
      <c r="K409" s="26">
        <f t="shared" si="62"/>
        <v>750000</v>
      </c>
      <c r="L409" s="26">
        <f t="shared" si="63"/>
        <v>1000000</v>
      </c>
      <c r="M409" s="27">
        <f t="shared" si="64"/>
        <v>0.59666799999999998</v>
      </c>
      <c r="N409" s="25" t="str">
        <f t="shared" si="65"/>
        <v>0-100%</v>
      </c>
      <c r="O409" s="28">
        <f>MIN(H409,I409)*INDEX('[1]2018_commission_structure-Start'!$A$21:$I$24,MATCH($E409,'[1]2018_commission_structure-Start'!$A$21:$A$24,0),MATCH(O$1,'[1]2018_commission_structure-Start'!$A$21:$I$21,0))</f>
        <v>29833.4</v>
      </c>
      <c r="P409" s="26">
        <f>IF(H409&gt;I409,MIN(H409-I409,J409-I409)*INDEX('[1]2018_commission_structure-Start'!$A$21:$I$24,MATCH($E409,'[1]2018_commission_structure-Start'!$A$21:$A$24,0), MATCH(P$1,'[1]2018_commission_structure-Start'!$A$21:$I$21,0)),0)</f>
        <v>0</v>
      </c>
      <c r="Q409" s="26">
        <f>IF($H409&gt;J409,MIN($H409-J409,K409-J409)*INDEX('[1]2018_commission_structure-Start'!$A$21:$I$24,MATCH($E409,'[1]2018_commission_structure-Start'!$A$21:$A$24,0), MATCH(Q$1,'[1]2018_commission_structure-Start'!$A$21:$I$21,0)),0)</f>
        <v>0</v>
      </c>
      <c r="R409" s="26">
        <f>IF($H409&gt;K409,MIN($H409-K409,L409-K409)*INDEX('[1]2018_commission_structure-Start'!$A$21:$I$24,MATCH($E409,'[1]2018_commission_structure-Start'!$A$21:$A$24,0), MATCH(R$1,'[1]2018_commission_structure-Start'!$A$21:$I$21,0)),0)</f>
        <v>0</v>
      </c>
      <c r="S409" s="26">
        <f>IF(H409&gt;L409,(H409-L409)*INDEX('[1]2018_commission_structure-Start'!$A$21:$I$24,MATCH($E409,'[1]2018_commission_structure-Start'!$A$21:$A$24,0),MATCH(S$1,'[1]2018_commission_structure-Start'!$A$21:$I$21,0)),0)</f>
        <v>0</v>
      </c>
      <c r="T409" s="28">
        <f t="shared" si="66"/>
        <v>29833.4</v>
      </c>
      <c r="U409" s="28">
        <f t="shared" si="67"/>
        <v>62387.4</v>
      </c>
      <c r="V409" s="28">
        <f>MIN(H409,I409)*INDEX('[1]2018_commission_structure-Start'!$A$15:$J$18,MATCH($E409,'[1]2018_commission_structure-Start'!$A$15:$A$18,0),MATCH(V$1,'[1]2018_commission_structure-Start'!$A$15:$J$15,0))</f>
        <v>35800.080000000002</v>
      </c>
      <c r="W409" s="26">
        <f>IF($H409&gt;I409,MIN($H409-I409,J409-I409)*INDEX('[1]2018_commission_structure-Start'!$A$15:$J$18,MATCH($E409,'[1]2018_commission_structure-Start'!$A$15:$A$18,0),MATCH(W$1,'[1]2018_commission_structure-Start'!$A$15:$J$15,0)),0)</f>
        <v>0</v>
      </c>
      <c r="X409" s="26">
        <f>IF($H409&gt;J409,MIN($H409-J409,K409-J409)*INDEX('[1]2018_commission_structure-Start'!$A$15:$J$18,MATCH($E409,'[1]2018_commission_structure-Start'!$A$15:$A$18,0),MATCH(X$1,'[1]2018_commission_structure-Start'!$A$15:$J$15,0)),0)</f>
        <v>0</v>
      </c>
      <c r="Y409" s="26">
        <f>IF($H409&gt;K409,MIN($H409-K409,L409-K409)*INDEX('[1]2018_commission_structure-Start'!$A$15:$J$18,MATCH($E409,'[1]2018_commission_structure-Start'!$A$15:$A$18,0),MATCH(Y$1,'[1]2018_commission_structure-Start'!$A$15:$J$15,0)),0)</f>
        <v>0</v>
      </c>
      <c r="Z409" s="26">
        <f>IF(H409&gt;L409,(H409-L409)*INDEX('[1]2018_commission_structure-Start'!$A$21:$I$24,MATCH($E409,'[1]2018_commission_structure-Start'!$A$21:$A$24,0),MATCH(Z$1,'[1]2018_commission_structure-Start'!$A$21:$I$21,0)),0)</f>
        <v>0</v>
      </c>
      <c r="AA409" s="28">
        <f t="shared" si="68"/>
        <v>35800.080000000002</v>
      </c>
      <c r="AB409" s="28">
        <f t="shared" si="69"/>
        <v>68354.080000000002</v>
      </c>
    </row>
    <row r="410" spans="1:28" x14ac:dyDescent="0.2">
      <c r="A410" s="25" t="str">
        <f t="shared" si="60"/>
        <v>Christye Spraging</v>
      </c>
      <c r="B410" s="25">
        <v>1489889981</v>
      </c>
      <c r="C410" s="25" t="s">
        <v>807</v>
      </c>
      <c r="D410" s="25" t="s">
        <v>808</v>
      </c>
      <c r="E410" s="25" t="s">
        <v>10</v>
      </c>
      <c r="F410" s="25">
        <v>108981</v>
      </c>
      <c r="G410" s="25">
        <f>COUNTIF([1]deals_closed!D:D,B410)</f>
        <v>14</v>
      </c>
      <c r="H410" s="26">
        <f>SUMIF([1]deals_closed!D:D,B410,[1]deals_closed!C:C)</f>
        <v>449442</v>
      </c>
      <c r="I410" s="26">
        <f>VLOOKUP(E410,'[1]2018_commission_structure-Start'!$A$22:$I$24,9,FALSE)</f>
        <v>750000</v>
      </c>
      <c r="J410" s="26">
        <f t="shared" si="61"/>
        <v>937500</v>
      </c>
      <c r="K410" s="26">
        <f t="shared" si="62"/>
        <v>1125000</v>
      </c>
      <c r="L410" s="26">
        <f t="shared" si="63"/>
        <v>1500000</v>
      </c>
      <c r="M410" s="27">
        <f t="shared" si="64"/>
        <v>0.59925600000000001</v>
      </c>
      <c r="N410" s="25" t="str">
        <f t="shared" si="65"/>
        <v>0-100%</v>
      </c>
      <c r="O410" s="28">
        <f>MIN(H410,I410)*INDEX('[1]2018_commission_structure-Start'!$A$21:$I$24,MATCH($E410,'[1]2018_commission_structure-Start'!$A$21:$A$24,0),MATCH(O$1,'[1]2018_commission_structure-Start'!$A$21:$I$21,0))</f>
        <v>67416.3</v>
      </c>
      <c r="P410" s="26">
        <f>IF(H410&gt;I410,MIN(H410-I410,J410-I410)*INDEX('[1]2018_commission_structure-Start'!$A$21:$I$24,MATCH($E410,'[1]2018_commission_structure-Start'!$A$21:$A$24,0), MATCH(P$1,'[1]2018_commission_structure-Start'!$A$21:$I$21,0)),0)</f>
        <v>0</v>
      </c>
      <c r="Q410" s="26">
        <f>IF($H410&gt;J410,MIN($H410-J410,K410-J410)*INDEX('[1]2018_commission_structure-Start'!$A$21:$I$24,MATCH($E410,'[1]2018_commission_structure-Start'!$A$21:$A$24,0), MATCH(Q$1,'[1]2018_commission_structure-Start'!$A$21:$I$21,0)),0)</f>
        <v>0</v>
      </c>
      <c r="R410" s="26">
        <f>IF($H410&gt;K410,MIN($H410-K410,L410-K410)*INDEX('[1]2018_commission_structure-Start'!$A$21:$I$24,MATCH($E410,'[1]2018_commission_structure-Start'!$A$21:$A$24,0), MATCH(R$1,'[1]2018_commission_structure-Start'!$A$21:$I$21,0)),0)</f>
        <v>0</v>
      </c>
      <c r="S410" s="26">
        <f>IF(H410&gt;L410,(H410-L410)*INDEX('[1]2018_commission_structure-Start'!$A$21:$I$24,MATCH($E410,'[1]2018_commission_structure-Start'!$A$21:$A$24,0),MATCH(S$1,'[1]2018_commission_structure-Start'!$A$21:$I$21,0)),0)</f>
        <v>0</v>
      </c>
      <c r="T410" s="28">
        <f t="shared" si="66"/>
        <v>67416.3</v>
      </c>
      <c r="U410" s="28">
        <f t="shared" si="67"/>
        <v>176397.3</v>
      </c>
      <c r="V410" s="28">
        <f>MIN(H410,I410)*INDEX('[1]2018_commission_structure-Start'!$A$15:$J$18,MATCH($E410,'[1]2018_commission_structure-Start'!$A$15:$A$18,0),MATCH(V$1,'[1]2018_commission_structure-Start'!$A$15:$J$15,0))</f>
        <v>67416.3</v>
      </c>
      <c r="W410" s="26">
        <f>IF($H410&gt;I410,MIN($H410-I410,J410-I410)*INDEX('[1]2018_commission_structure-Start'!$A$15:$J$18,MATCH($E410,'[1]2018_commission_structure-Start'!$A$15:$A$18,0),MATCH(W$1,'[1]2018_commission_structure-Start'!$A$15:$J$15,0)),0)</f>
        <v>0</v>
      </c>
      <c r="X410" s="26">
        <f>IF($H410&gt;J410,MIN($H410-J410,K410-J410)*INDEX('[1]2018_commission_structure-Start'!$A$15:$J$18,MATCH($E410,'[1]2018_commission_structure-Start'!$A$15:$A$18,0),MATCH(X$1,'[1]2018_commission_structure-Start'!$A$15:$J$15,0)),0)</f>
        <v>0</v>
      </c>
      <c r="Y410" s="26">
        <f>IF($H410&gt;K410,MIN($H410-K410,L410-K410)*INDEX('[1]2018_commission_structure-Start'!$A$15:$J$18,MATCH($E410,'[1]2018_commission_structure-Start'!$A$15:$A$18,0),MATCH(Y$1,'[1]2018_commission_structure-Start'!$A$15:$J$15,0)),0)</f>
        <v>0</v>
      </c>
      <c r="Z410" s="26">
        <f>IF(H410&gt;L410,(H410-L410)*INDEX('[1]2018_commission_structure-Start'!$A$21:$I$24,MATCH($E410,'[1]2018_commission_structure-Start'!$A$21:$A$24,0),MATCH(Z$1,'[1]2018_commission_structure-Start'!$A$21:$I$21,0)),0)</f>
        <v>0</v>
      </c>
      <c r="AA410" s="28">
        <f t="shared" si="68"/>
        <v>67416.3</v>
      </c>
      <c r="AB410" s="28">
        <f t="shared" si="69"/>
        <v>176397.3</v>
      </c>
    </row>
    <row r="411" spans="1:28" x14ac:dyDescent="0.2">
      <c r="A411" s="25" t="str">
        <f t="shared" si="60"/>
        <v>Elaina Shelmardine</v>
      </c>
      <c r="B411" s="25">
        <v>1972775170</v>
      </c>
      <c r="C411" s="25" t="s">
        <v>809</v>
      </c>
      <c r="D411" s="25" t="s">
        <v>810</v>
      </c>
      <c r="E411" s="25" t="s">
        <v>10</v>
      </c>
      <c r="F411" s="25">
        <v>122434</v>
      </c>
      <c r="G411" s="25">
        <f>COUNTIF([1]deals_closed!D:D,B411)</f>
        <v>15</v>
      </c>
      <c r="H411" s="26">
        <f>SUMIF([1]deals_closed!D:D,B411,[1]deals_closed!C:C)</f>
        <v>516313</v>
      </c>
      <c r="I411" s="26">
        <f>VLOOKUP(E411,'[1]2018_commission_structure-Start'!$A$22:$I$24,9,FALSE)</f>
        <v>750000</v>
      </c>
      <c r="J411" s="26">
        <f t="shared" si="61"/>
        <v>937500</v>
      </c>
      <c r="K411" s="26">
        <f t="shared" si="62"/>
        <v>1125000</v>
      </c>
      <c r="L411" s="26">
        <f t="shared" si="63"/>
        <v>1500000</v>
      </c>
      <c r="M411" s="27">
        <f t="shared" si="64"/>
        <v>0.68841733333333333</v>
      </c>
      <c r="N411" s="25" t="str">
        <f t="shared" si="65"/>
        <v>0-100%</v>
      </c>
      <c r="O411" s="28">
        <f>MIN(H411,I411)*INDEX('[1]2018_commission_structure-Start'!$A$21:$I$24,MATCH($E411,'[1]2018_commission_structure-Start'!$A$21:$A$24,0),MATCH(O$1,'[1]2018_commission_structure-Start'!$A$21:$I$21,0))</f>
        <v>77446.95</v>
      </c>
      <c r="P411" s="26">
        <f>IF(H411&gt;I411,MIN(H411-I411,J411-I411)*INDEX('[1]2018_commission_structure-Start'!$A$21:$I$24,MATCH($E411,'[1]2018_commission_structure-Start'!$A$21:$A$24,0), MATCH(P$1,'[1]2018_commission_structure-Start'!$A$21:$I$21,0)),0)</f>
        <v>0</v>
      </c>
      <c r="Q411" s="26">
        <f>IF($H411&gt;J411,MIN($H411-J411,K411-J411)*INDEX('[1]2018_commission_structure-Start'!$A$21:$I$24,MATCH($E411,'[1]2018_commission_structure-Start'!$A$21:$A$24,0), MATCH(Q$1,'[1]2018_commission_structure-Start'!$A$21:$I$21,0)),0)</f>
        <v>0</v>
      </c>
      <c r="R411" s="26">
        <f>IF($H411&gt;K411,MIN($H411-K411,L411-K411)*INDEX('[1]2018_commission_structure-Start'!$A$21:$I$24,MATCH($E411,'[1]2018_commission_structure-Start'!$A$21:$A$24,0), MATCH(R$1,'[1]2018_commission_structure-Start'!$A$21:$I$21,0)),0)</f>
        <v>0</v>
      </c>
      <c r="S411" s="26">
        <f>IF(H411&gt;L411,(H411-L411)*INDEX('[1]2018_commission_structure-Start'!$A$21:$I$24,MATCH($E411,'[1]2018_commission_structure-Start'!$A$21:$A$24,0),MATCH(S$1,'[1]2018_commission_structure-Start'!$A$21:$I$21,0)),0)</f>
        <v>0</v>
      </c>
      <c r="T411" s="28">
        <f t="shared" si="66"/>
        <v>77446.95</v>
      </c>
      <c r="U411" s="28">
        <f t="shared" si="67"/>
        <v>199880.95</v>
      </c>
      <c r="V411" s="28">
        <f>MIN(H411,I411)*INDEX('[1]2018_commission_structure-Start'!$A$15:$J$18,MATCH($E411,'[1]2018_commission_structure-Start'!$A$15:$A$18,0),MATCH(V$1,'[1]2018_commission_structure-Start'!$A$15:$J$15,0))</f>
        <v>77446.95</v>
      </c>
      <c r="W411" s="26">
        <f>IF($H411&gt;I411,MIN($H411-I411,J411-I411)*INDEX('[1]2018_commission_structure-Start'!$A$15:$J$18,MATCH($E411,'[1]2018_commission_structure-Start'!$A$15:$A$18,0),MATCH(W$1,'[1]2018_commission_structure-Start'!$A$15:$J$15,0)),0)</f>
        <v>0</v>
      </c>
      <c r="X411" s="26">
        <f>IF($H411&gt;J411,MIN($H411-J411,K411-J411)*INDEX('[1]2018_commission_structure-Start'!$A$15:$J$18,MATCH($E411,'[1]2018_commission_structure-Start'!$A$15:$A$18,0),MATCH(X$1,'[1]2018_commission_structure-Start'!$A$15:$J$15,0)),0)</f>
        <v>0</v>
      </c>
      <c r="Y411" s="26">
        <f>IF($H411&gt;K411,MIN($H411-K411,L411-K411)*INDEX('[1]2018_commission_structure-Start'!$A$15:$J$18,MATCH($E411,'[1]2018_commission_structure-Start'!$A$15:$A$18,0),MATCH(Y$1,'[1]2018_commission_structure-Start'!$A$15:$J$15,0)),0)</f>
        <v>0</v>
      </c>
      <c r="Z411" s="26">
        <f>IF(H411&gt;L411,(H411-L411)*INDEX('[1]2018_commission_structure-Start'!$A$21:$I$24,MATCH($E411,'[1]2018_commission_structure-Start'!$A$21:$A$24,0),MATCH(Z$1,'[1]2018_commission_structure-Start'!$A$21:$I$21,0)),0)</f>
        <v>0</v>
      </c>
      <c r="AA411" s="28">
        <f t="shared" si="68"/>
        <v>77446.95</v>
      </c>
      <c r="AB411" s="28">
        <f t="shared" si="69"/>
        <v>199880.95</v>
      </c>
    </row>
    <row r="412" spans="1:28" x14ac:dyDescent="0.2">
      <c r="A412" s="25" t="str">
        <f t="shared" si="60"/>
        <v>Viv Czajka</v>
      </c>
      <c r="B412" s="25">
        <v>679204083</v>
      </c>
      <c r="C412" s="25" t="s">
        <v>811</v>
      </c>
      <c r="D412" s="25" t="s">
        <v>812</v>
      </c>
      <c r="E412" s="25" t="s">
        <v>29</v>
      </c>
      <c r="F412" s="25">
        <v>53945</v>
      </c>
      <c r="G412" s="25">
        <f>COUNTIF([1]deals_closed!D:D,B412)</f>
        <v>22</v>
      </c>
      <c r="H412" s="26">
        <f>SUMIF([1]deals_closed!D:D,B412,[1]deals_closed!C:C)</f>
        <v>756417</v>
      </c>
      <c r="I412" s="26">
        <f>VLOOKUP(E412,'[1]2018_commission_structure-Start'!$A$22:$I$24,9,FALSE)</f>
        <v>600000</v>
      </c>
      <c r="J412" s="26">
        <f t="shared" si="61"/>
        <v>750000</v>
      </c>
      <c r="K412" s="26">
        <f t="shared" si="62"/>
        <v>900000</v>
      </c>
      <c r="L412" s="26">
        <f t="shared" si="63"/>
        <v>1200000</v>
      </c>
      <c r="M412" s="27">
        <f t="shared" si="64"/>
        <v>1.2606949999999999</v>
      </c>
      <c r="N412" s="25" t="str">
        <f t="shared" si="65"/>
        <v>125-150%</v>
      </c>
      <c r="O412" s="28">
        <f>MIN(H412,I412)*INDEX('[1]2018_commission_structure-Start'!$A$21:$I$24,MATCH($E412,'[1]2018_commission_structure-Start'!$A$21:$A$24,0),MATCH(O$1,'[1]2018_commission_structure-Start'!$A$21:$I$21,0))</f>
        <v>78000</v>
      </c>
      <c r="P412" s="26">
        <f>IF(H412&gt;I412,MIN(H412-I412,J412-I412)*INDEX('[1]2018_commission_structure-Start'!$A$21:$I$24,MATCH($E412,'[1]2018_commission_structure-Start'!$A$21:$A$24,0), MATCH(P$1,'[1]2018_commission_structure-Start'!$A$21:$I$21,0)),0)</f>
        <v>25500.000000000004</v>
      </c>
      <c r="Q412" s="26">
        <f>IF($H412&gt;J412,MIN($H412-J412,K412-J412)*INDEX('[1]2018_commission_structure-Start'!$A$21:$I$24,MATCH($E412,'[1]2018_commission_structure-Start'!$A$21:$A$24,0), MATCH(Q$1,'[1]2018_commission_structure-Start'!$A$21:$I$21,0)),0)</f>
        <v>1347.57</v>
      </c>
      <c r="R412" s="26">
        <f>IF($H412&gt;K412,MIN($H412-K412,L412-K412)*INDEX('[1]2018_commission_structure-Start'!$A$21:$I$24,MATCH($E412,'[1]2018_commission_structure-Start'!$A$21:$A$24,0), MATCH(R$1,'[1]2018_commission_structure-Start'!$A$21:$I$21,0)),0)</f>
        <v>0</v>
      </c>
      <c r="S412" s="26">
        <f>IF(H412&gt;L412,(H412-L412)*INDEX('[1]2018_commission_structure-Start'!$A$21:$I$24,MATCH($E412,'[1]2018_commission_structure-Start'!$A$21:$A$24,0),MATCH(S$1,'[1]2018_commission_structure-Start'!$A$21:$I$21,0)),0)</f>
        <v>0</v>
      </c>
      <c r="T412" s="28">
        <f t="shared" si="66"/>
        <v>104847.57</v>
      </c>
      <c r="U412" s="28">
        <f t="shared" si="67"/>
        <v>158792.57</v>
      </c>
      <c r="V412" s="28">
        <f>MIN(H412,I412)*INDEX('[1]2018_commission_structure-Start'!$A$15:$J$18,MATCH($E412,'[1]2018_commission_structure-Start'!$A$15:$A$18,0),MATCH(V$1,'[1]2018_commission_structure-Start'!$A$15:$J$15,0))</f>
        <v>90000</v>
      </c>
      <c r="W412" s="26">
        <f>IF($H412&gt;I412,MIN($H412-I412,J412-I412)*INDEX('[1]2018_commission_structure-Start'!$A$15:$J$18,MATCH($E412,'[1]2018_commission_structure-Start'!$A$15:$A$18,0),MATCH(W$1,'[1]2018_commission_structure-Start'!$A$15:$J$15,0)),0)</f>
        <v>27000</v>
      </c>
      <c r="X412" s="26">
        <f>IF($H412&gt;J412,MIN($H412-J412,K412-J412)*INDEX('[1]2018_commission_structure-Start'!$A$15:$J$18,MATCH($E412,'[1]2018_commission_structure-Start'!$A$15:$A$18,0),MATCH(X$1,'[1]2018_commission_structure-Start'!$A$15:$J$15,0)),0)</f>
        <v>1604.25</v>
      </c>
      <c r="Y412" s="26">
        <f>IF($H412&gt;K412,MIN($H412-K412,L412-K412)*INDEX('[1]2018_commission_structure-Start'!$A$15:$J$18,MATCH($E412,'[1]2018_commission_structure-Start'!$A$15:$A$18,0),MATCH(Y$1,'[1]2018_commission_structure-Start'!$A$15:$J$15,0)),0)</f>
        <v>0</v>
      </c>
      <c r="Z412" s="26">
        <f>IF(H412&gt;L412,(H412-L412)*INDEX('[1]2018_commission_structure-Start'!$A$21:$I$24,MATCH($E412,'[1]2018_commission_structure-Start'!$A$21:$A$24,0),MATCH(Z$1,'[1]2018_commission_structure-Start'!$A$21:$I$21,0)),0)</f>
        <v>0</v>
      </c>
      <c r="AA412" s="28">
        <f t="shared" si="68"/>
        <v>118604.25</v>
      </c>
      <c r="AB412" s="28">
        <f t="shared" si="69"/>
        <v>172549.25</v>
      </c>
    </row>
    <row r="413" spans="1:28" x14ac:dyDescent="0.2">
      <c r="A413" s="25" t="str">
        <f t="shared" si="60"/>
        <v>Jesus Mantle</v>
      </c>
      <c r="B413" s="25">
        <v>8462409454</v>
      </c>
      <c r="C413" s="25" t="s">
        <v>813</v>
      </c>
      <c r="D413" s="25" t="s">
        <v>814</v>
      </c>
      <c r="E413" s="25" t="s">
        <v>29</v>
      </c>
      <c r="F413" s="25">
        <v>78799</v>
      </c>
      <c r="G413" s="25">
        <f>COUNTIF([1]deals_closed!D:D,B413)</f>
        <v>17</v>
      </c>
      <c r="H413" s="26">
        <f>SUMIF([1]deals_closed!D:D,B413,[1]deals_closed!C:C)</f>
        <v>622486</v>
      </c>
      <c r="I413" s="26">
        <f>VLOOKUP(E413,'[1]2018_commission_structure-Start'!$A$22:$I$24,9,FALSE)</f>
        <v>600000</v>
      </c>
      <c r="J413" s="26">
        <f t="shared" si="61"/>
        <v>750000</v>
      </c>
      <c r="K413" s="26">
        <f t="shared" si="62"/>
        <v>900000</v>
      </c>
      <c r="L413" s="26">
        <f t="shared" si="63"/>
        <v>1200000</v>
      </c>
      <c r="M413" s="27">
        <f t="shared" si="64"/>
        <v>1.0374766666666666</v>
      </c>
      <c r="N413" s="25" t="str">
        <f t="shared" si="65"/>
        <v>100-125%</v>
      </c>
      <c r="O413" s="28">
        <f>MIN(H413,I413)*INDEX('[1]2018_commission_structure-Start'!$A$21:$I$24,MATCH($E413,'[1]2018_commission_structure-Start'!$A$21:$A$24,0),MATCH(O$1,'[1]2018_commission_structure-Start'!$A$21:$I$21,0))</f>
        <v>78000</v>
      </c>
      <c r="P413" s="26">
        <f>IF(H413&gt;I413,MIN(H413-I413,J413-I413)*INDEX('[1]2018_commission_structure-Start'!$A$21:$I$24,MATCH($E413,'[1]2018_commission_structure-Start'!$A$21:$A$24,0), MATCH(P$1,'[1]2018_commission_structure-Start'!$A$21:$I$21,0)),0)</f>
        <v>3822.6200000000003</v>
      </c>
      <c r="Q413" s="26">
        <f>IF($H413&gt;J413,MIN($H413-J413,K413-J413)*INDEX('[1]2018_commission_structure-Start'!$A$21:$I$24,MATCH($E413,'[1]2018_commission_structure-Start'!$A$21:$A$24,0), MATCH(Q$1,'[1]2018_commission_structure-Start'!$A$21:$I$21,0)),0)</f>
        <v>0</v>
      </c>
      <c r="R413" s="26">
        <f>IF($H413&gt;K413,MIN($H413-K413,L413-K413)*INDEX('[1]2018_commission_structure-Start'!$A$21:$I$24,MATCH($E413,'[1]2018_commission_structure-Start'!$A$21:$A$24,0), MATCH(R$1,'[1]2018_commission_structure-Start'!$A$21:$I$21,0)),0)</f>
        <v>0</v>
      </c>
      <c r="S413" s="26">
        <f>IF(H413&gt;L413,(H413-L413)*INDEX('[1]2018_commission_structure-Start'!$A$21:$I$24,MATCH($E413,'[1]2018_commission_structure-Start'!$A$21:$A$24,0),MATCH(S$1,'[1]2018_commission_structure-Start'!$A$21:$I$21,0)),0)</f>
        <v>0</v>
      </c>
      <c r="T413" s="28">
        <f t="shared" si="66"/>
        <v>81822.62</v>
      </c>
      <c r="U413" s="28">
        <f t="shared" si="67"/>
        <v>160621.62</v>
      </c>
      <c r="V413" s="28">
        <f>MIN(H413,I413)*INDEX('[1]2018_commission_structure-Start'!$A$15:$J$18,MATCH($E413,'[1]2018_commission_structure-Start'!$A$15:$A$18,0),MATCH(V$1,'[1]2018_commission_structure-Start'!$A$15:$J$15,0))</f>
        <v>90000</v>
      </c>
      <c r="W413" s="26">
        <f>IF($H413&gt;I413,MIN($H413-I413,J413-I413)*INDEX('[1]2018_commission_structure-Start'!$A$15:$J$18,MATCH($E413,'[1]2018_commission_structure-Start'!$A$15:$A$18,0),MATCH(W$1,'[1]2018_commission_structure-Start'!$A$15:$J$15,0)),0)</f>
        <v>4047.48</v>
      </c>
      <c r="X413" s="26">
        <f>IF($H413&gt;J413,MIN($H413-J413,K413-J413)*INDEX('[1]2018_commission_structure-Start'!$A$15:$J$18,MATCH($E413,'[1]2018_commission_structure-Start'!$A$15:$A$18,0),MATCH(X$1,'[1]2018_commission_structure-Start'!$A$15:$J$15,0)),0)</f>
        <v>0</v>
      </c>
      <c r="Y413" s="26">
        <f>IF($H413&gt;K413,MIN($H413-K413,L413-K413)*INDEX('[1]2018_commission_structure-Start'!$A$15:$J$18,MATCH($E413,'[1]2018_commission_structure-Start'!$A$15:$A$18,0),MATCH(Y$1,'[1]2018_commission_structure-Start'!$A$15:$J$15,0)),0)</f>
        <v>0</v>
      </c>
      <c r="Z413" s="26">
        <f>IF(H413&gt;L413,(H413-L413)*INDEX('[1]2018_commission_structure-Start'!$A$21:$I$24,MATCH($E413,'[1]2018_commission_structure-Start'!$A$21:$A$24,0),MATCH(Z$1,'[1]2018_commission_structure-Start'!$A$21:$I$21,0)),0)</f>
        <v>0</v>
      </c>
      <c r="AA413" s="28">
        <f t="shared" si="68"/>
        <v>94047.48</v>
      </c>
      <c r="AB413" s="28">
        <f t="shared" si="69"/>
        <v>172846.47999999998</v>
      </c>
    </row>
    <row r="414" spans="1:28" x14ac:dyDescent="0.2">
      <c r="A414" s="25" t="str">
        <f t="shared" si="60"/>
        <v>Alfie Ainsworth</v>
      </c>
      <c r="B414" s="25">
        <v>161397387</v>
      </c>
      <c r="C414" s="25" t="s">
        <v>815</v>
      </c>
      <c r="D414" s="25" t="s">
        <v>816</v>
      </c>
      <c r="E414" s="25" t="s">
        <v>10</v>
      </c>
      <c r="F414" s="25">
        <v>88523</v>
      </c>
      <c r="G414" s="25">
        <f>COUNTIF([1]deals_closed!D:D,B414)</f>
        <v>13</v>
      </c>
      <c r="H414" s="26">
        <f>SUMIF([1]deals_closed!D:D,B414,[1]deals_closed!C:C)</f>
        <v>516813</v>
      </c>
      <c r="I414" s="26">
        <f>VLOOKUP(E414,'[1]2018_commission_structure-Start'!$A$22:$I$24,9,FALSE)</f>
        <v>750000</v>
      </c>
      <c r="J414" s="26">
        <f t="shared" si="61"/>
        <v>937500</v>
      </c>
      <c r="K414" s="26">
        <f t="shared" si="62"/>
        <v>1125000</v>
      </c>
      <c r="L414" s="26">
        <f t="shared" si="63"/>
        <v>1500000</v>
      </c>
      <c r="M414" s="27">
        <f t="shared" si="64"/>
        <v>0.68908400000000003</v>
      </c>
      <c r="N414" s="25" t="str">
        <f t="shared" si="65"/>
        <v>0-100%</v>
      </c>
      <c r="O414" s="28">
        <f>MIN(H414,I414)*INDEX('[1]2018_commission_structure-Start'!$A$21:$I$24,MATCH($E414,'[1]2018_commission_structure-Start'!$A$21:$A$24,0),MATCH(O$1,'[1]2018_commission_structure-Start'!$A$21:$I$21,0))</f>
        <v>77521.95</v>
      </c>
      <c r="P414" s="26">
        <f>IF(H414&gt;I414,MIN(H414-I414,J414-I414)*INDEX('[1]2018_commission_structure-Start'!$A$21:$I$24,MATCH($E414,'[1]2018_commission_structure-Start'!$A$21:$A$24,0), MATCH(P$1,'[1]2018_commission_structure-Start'!$A$21:$I$21,0)),0)</f>
        <v>0</v>
      </c>
      <c r="Q414" s="26">
        <f>IF($H414&gt;J414,MIN($H414-J414,K414-J414)*INDEX('[1]2018_commission_structure-Start'!$A$21:$I$24,MATCH($E414,'[1]2018_commission_structure-Start'!$A$21:$A$24,0), MATCH(Q$1,'[1]2018_commission_structure-Start'!$A$21:$I$21,0)),0)</f>
        <v>0</v>
      </c>
      <c r="R414" s="26">
        <f>IF($H414&gt;K414,MIN($H414-K414,L414-K414)*INDEX('[1]2018_commission_structure-Start'!$A$21:$I$24,MATCH($E414,'[1]2018_commission_structure-Start'!$A$21:$A$24,0), MATCH(R$1,'[1]2018_commission_structure-Start'!$A$21:$I$21,0)),0)</f>
        <v>0</v>
      </c>
      <c r="S414" s="26">
        <f>IF(H414&gt;L414,(H414-L414)*INDEX('[1]2018_commission_structure-Start'!$A$21:$I$24,MATCH($E414,'[1]2018_commission_structure-Start'!$A$21:$A$24,0),MATCH(S$1,'[1]2018_commission_structure-Start'!$A$21:$I$21,0)),0)</f>
        <v>0</v>
      </c>
      <c r="T414" s="28">
        <f t="shared" si="66"/>
        <v>77521.95</v>
      </c>
      <c r="U414" s="28">
        <f t="shared" si="67"/>
        <v>166044.95000000001</v>
      </c>
      <c r="V414" s="28">
        <f>MIN(H414,I414)*INDEX('[1]2018_commission_structure-Start'!$A$15:$J$18,MATCH($E414,'[1]2018_commission_structure-Start'!$A$15:$A$18,0),MATCH(V$1,'[1]2018_commission_structure-Start'!$A$15:$J$15,0))</f>
        <v>77521.95</v>
      </c>
      <c r="W414" s="26">
        <f>IF($H414&gt;I414,MIN($H414-I414,J414-I414)*INDEX('[1]2018_commission_structure-Start'!$A$15:$J$18,MATCH($E414,'[1]2018_commission_structure-Start'!$A$15:$A$18,0),MATCH(W$1,'[1]2018_commission_structure-Start'!$A$15:$J$15,0)),0)</f>
        <v>0</v>
      </c>
      <c r="X414" s="26">
        <f>IF($H414&gt;J414,MIN($H414-J414,K414-J414)*INDEX('[1]2018_commission_structure-Start'!$A$15:$J$18,MATCH($E414,'[1]2018_commission_structure-Start'!$A$15:$A$18,0),MATCH(X$1,'[1]2018_commission_structure-Start'!$A$15:$J$15,0)),0)</f>
        <v>0</v>
      </c>
      <c r="Y414" s="26">
        <f>IF($H414&gt;K414,MIN($H414-K414,L414-K414)*INDEX('[1]2018_commission_structure-Start'!$A$15:$J$18,MATCH($E414,'[1]2018_commission_structure-Start'!$A$15:$A$18,0),MATCH(Y$1,'[1]2018_commission_structure-Start'!$A$15:$J$15,0)),0)</f>
        <v>0</v>
      </c>
      <c r="Z414" s="26">
        <f>IF(H414&gt;L414,(H414-L414)*INDEX('[1]2018_commission_structure-Start'!$A$21:$I$24,MATCH($E414,'[1]2018_commission_structure-Start'!$A$21:$A$24,0),MATCH(Z$1,'[1]2018_commission_structure-Start'!$A$21:$I$21,0)),0)</f>
        <v>0</v>
      </c>
      <c r="AA414" s="28">
        <f t="shared" si="68"/>
        <v>77521.95</v>
      </c>
      <c r="AB414" s="28">
        <f t="shared" si="69"/>
        <v>166044.95000000001</v>
      </c>
    </row>
    <row r="415" spans="1:28" x14ac:dyDescent="0.2">
      <c r="A415" s="25" t="str">
        <f t="shared" si="60"/>
        <v>Jo Saffen</v>
      </c>
      <c r="B415" s="25">
        <v>4978659442</v>
      </c>
      <c r="C415" s="25" t="s">
        <v>817</v>
      </c>
      <c r="D415" s="25" t="s">
        <v>818</v>
      </c>
      <c r="E415" s="25" t="s">
        <v>10</v>
      </c>
      <c r="F415" s="25">
        <v>98894</v>
      </c>
      <c r="G415" s="25">
        <f>COUNTIF([1]deals_closed!D:D,B415)</f>
        <v>18</v>
      </c>
      <c r="H415" s="26">
        <f>SUMIF([1]deals_closed!D:D,B415,[1]deals_closed!C:C)</f>
        <v>704891</v>
      </c>
      <c r="I415" s="26">
        <f>VLOOKUP(E415,'[1]2018_commission_structure-Start'!$A$22:$I$24,9,FALSE)</f>
        <v>750000</v>
      </c>
      <c r="J415" s="26">
        <f t="shared" si="61"/>
        <v>937500</v>
      </c>
      <c r="K415" s="26">
        <f t="shared" si="62"/>
        <v>1125000</v>
      </c>
      <c r="L415" s="26">
        <f t="shared" si="63"/>
        <v>1500000</v>
      </c>
      <c r="M415" s="27">
        <f t="shared" si="64"/>
        <v>0.93985466666666662</v>
      </c>
      <c r="N415" s="25" t="str">
        <f t="shared" si="65"/>
        <v>0-100%</v>
      </c>
      <c r="O415" s="28">
        <f>MIN(H415,I415)*INDEX('[1]2018_commission_structure-Start'!$A$21:$I$24,MATCH($E415,'[1]2018_commission_structure-Start'!$A$21:$A$24,0),MATCH(O$1,'[1]2018_commission_structure-Start'!$A$21:$I$21,0))</f>
        <v>105733.65</v>
      </c>
      <c r="P415" s="26">
        <f>IF(H415&gt;I415,MIN(H415-I415,J415-I415)*INDEX('[1]2018_commission_structure-Start'!$A$21:$I$24,MATCH($E415,'[1]2018_commission_structure-Start'!$A$21:$A$24,0), MATCH(P$1,'[1]2018_commission_structure-Start'!$A$21:$I$21,0)),0)</f>
        <v>0</v>
      </c>
      <c r="Q415" s="26">
        <f>IF($H415&gt;J415,MIN($H415-J415,K415-J415)*INDEX('[1]2018_commission_structure-Start'!$A$21:$I$24,MATCH($E415,'[1]2018_commission_structure-Start'!$A$21:$A$24,0), MATCH(Q$1,'[1]2018_commission_structure-Start'!$A$21:$I$21,0)),0)</f>
        <v>0</v>
      </c>
      <c r="R415" s="26">
        <f>IF($H415&gt;K415,MIN($H415-K415,L415-K415)*INDEX('[1]2018_commission_structure-Start'!$A$21:$I$24,MATCH($E415,'[1]2018_commission_structure-Start'!$A$21:$A$24,0), MATCH(R$1,'[1]2018_commission_structure-Start'!$A$21:$I$21,0)),0)</f>
        <v>0</v>
      </c>
      <c r="S415" s="26">
        <f>IF(H415&gt;L415,(H415-L415)*INDEX('[1]2018_commission_structure-Start'!$A$21:$I$24,MATCH($E415,'[1]2018_commission_structure-Start'!$A$21:$A$24,0),MATCH(S$1,'[1]2018_commission_structure-Start'!$A$21:$I$21,0)),0)</f>
        <v>0</v>
      </c>
      <c r="T415" s="28">
        <f t="shared" si="66"/>
        <v>105733.65</v>
      </c>
      <c r="U415" s="28">
        <f t="shared" si="67"/>
        <v>204627.65</v>
      </c>
      <c r="V415" s="28">
        <f>MIN(H415,I415)*INDEX('[1]2018_commission_structure-Start'!$A$15:$J$18,MATCH($E415,'[1]2018_commission_structure-Start'!$A$15:$A$18,0),MATCH(V$1,'[1]2018_commission_structure-Start'!$A$15:$J$15,0))</f>
        <v>105733.65</v>
      </c>
      <c r="W415" s="26">
        <f>IF($H415&gt;I415,MIN($H415-I415,J415-I415)*INDEX('[1]2018_commission_structure-Start'!$A$15:$J$18,MATCH($E415,'[1]2018_commission_structure-Start'!$A$15:$A$18,0),MATCH(W$1,'[1]2018_commission_structure-Start'!$A$15:$J$15,0)),0)</f>
        <v>0</v>
      </c>
      <c r="X415" s="26">
        <f>IF($H415&gt;J415,MIN($H415-J415,K415-J415)*INDEX('[1]2018_commission_structure-Start'!$A$15:$J$18,MATCH($E415,'[1]2018_commission_structure-Start'!$A$15:$A$18,0),MATCH(X$1,'[1]2018_commission_structure-Start'!$A$15:$J$15,0)),0)</f>
        <v>0</v>
      </c>
      <c r="Y415" s="26">
        <f>IF($H415&gt;K415,MIN($H415-K415,L415-K415)*INDEX('[1]2018_commission_structure-Start'!$A$15:$J$18,MATCH($E415,'[1]2018_commission_structure-Start'!$A$15:$A$18,0),MATCH(Y$1,'[1]2018_commission_structure-Start'!$A$15:$J$15,0)),0)</f>
        <v>0</v>
      </c>
      <c r="Z415" s="26">
        <f>IF(H415&gt;L415,(H415-L415)*INDEX('[1]2018_commission_structure-Start'!$A$21:$I$24,MATCH($E415,'[1]2018_commission_structure-Start'!$A$21:$A$24,0),MATCH(Z$1,'[1]2018_commission_structure-Start'!$A$21:$I$21,0)),0)</f>
        <v>0</v>
      </c>
      <c r="AA415" s="28">
        <f t="shared" si="68"/>
        <v>105733.65</v>
      </c>
      <c r="AB415" s="28">
        <f t="shared" si="69"/>
        <v>204627.65</v>
      </c>
    </row>
    <row r="416" spans="1:28" x14ac:dyDescent="0.2">
      <c r="A416" s="25" t="str">
        <f t="shared" si="60"/>
        <v>Daryle Custed</v>
      </c>
      <c r="B416" s="25">
        <v>8695742075</v>
      </c>
      <c r="C416" s="25" t="s">
        <v>819</v>
      </c>
      <c r="D416" s="25" t="s">
        <v>820</v>
      </c>
      <c r="E416" s="25" t="s">
        <v>10</v>
      </c>
      <c r="F416" s="25">
        <v>75423</v>
      </c>
      <c r="G416" s="25">
        <f>COUNTIF([1]deals_closed!D:D,B416)</f>
        <v>18</v>
      </c>
      <c r="H416" s="26">
        <f>SUMIF([1]deals_closed!D:D,B416,[1]deals_closed!C:C)</f>
        <v>719283</v>
      </c>
      <c r="I416" s="26">
        <f>VLOOKUP(E416,'[1]2018_commission_structure-Start'!$A$22:$I$24,9,FALSE)</f>
        <v>750000</v>
      </c>
      <c r="J416" s="26">
        <f t="shared" si="61"/>
        <v>937500</v>
      </c>
      <c r="K416" s="26">
        <f t="shared" si="62"/>
        <v>1125000</v>
      </c>
      <c r="L416" s="26">
        <f t="shared" si="63"/>
        <v>1500000</v>
      </c>
      <c r="M416" s="27">
        <f t="shared" si="64"/>
        <v>0.95904400000000001</v>
      </c>
      <c r="N416" s="25" t="str">
        <f t="shared" si="65"/>
        <v>0-100%</v>
      </c>
      <c r="O416" s="28">
        <f>MIN(H416,I416)*INDEX('[1]2018_commission_structure-Start'!$A$21:$I$24,MATCH($E416,'[1]2018_commission_structure-Start'!$A$21:$A$24,0),MATCH(O$1,'[1]2018_commission_structure-Start'!$A$21:$I$21,0))</f>
        <v>107892.45</v>
      </c>
      <c r="P416" s="26">
        <f>IF(H416&gt;I416,MIN(H416-I416,J416-I416)*INDEX('[1]2018_commission_structure-Start'!$A$21:$I$24,MATCH($E416,'[1]2018_commission_structure-Start'!$A$21:$A$24,0), MATCH(P$1,'[1]2018_commission_structure-Start'!$A$21:$I$21,0)),0)</f>
        <v>0</v>
      </c>
      <c r="Q416" s="26">
        <f>IF($H416&gt;J416,MIN($H416-J416,K416-J416)*INDEX('[1]2018_commission_structure-Start'!$A$21:$I$24,MATCH($E416,'[1]2018_commission_structure-Start'!$A$21:$A$24,0), MATCH(Q$1,'[1]2018_commission_structure-Start'!$A$21:$I$21,0)),0)</f>
        <v>0</v>
      </c>
      <c r="R416" s="26">
        <f>IF($H416&gt;K416,MIN($H416-K416,L416-K416)*INDEX('[1]2018_commission_structure-Start'!$A$21:$I$24,MATCH($E416,'[1]2018_commission_structure-Start'!$A$21:$A$24,0), MATCH(R$1,'[1]2018_commission_structure-Start'!$A$21:$I$21,0)),0)</f>
        <v>0</v>
      </c>
      <c r="S416" s="26">
        <f>IF(H416&gt;L416,(H416-L416)*INDEX('[1]2018_commission_structure-Start'!$A$21:$I$24,MATCH($E416,'[1]2018_commission_structure-Start'!$A$21:$A$24,0),MATCH(S$1,'[1]2018_commission_structure-Start'!$A$21:$I$21,0)),0)</f>
        <v>0</v>
      </c>
      <c r="T416" s="28">
        <f t="shared" si="66"/>
        <v>107892.45</v>
      </c>
      <c r="U416" s="28">
        <f t="shared" si="67"/>
        <v>183315.45</v>
      </c>
      <c r="V416" s="28">
        <f>MIN(H416,I416)*INDEX('[1]2018_commission_structure-Start'!$A$15:$J$18,MATCH($E416,'[1]2018_commission_structure-Start'!$A$15:$A$18,0),MATCH(V$1,'[1]2018_commission_structure-Start'!$A$15:$J$15,0))</f>
        <v>107892.45</v>
      </c>
      <c r="W416" s="26">
        <f>IF($H416&gt;I416,MIN($H416-I416,J416-I416)*INDEX('[1]2018_commission_structure-Start'!$A$15:$J$18,MATCH($E416,'[1]2018_commission_structure-Start'!$A$15:$A$18,0),MATCH(W$1,'[1]2018_commission_structure-Start'!$A$15:$J$15,0)),0)</f>
        <v>0</v>
      </c>
      <c r="X416" s="26">
        <f>IF($H416&gt;J416,MIN($H416-J416,K416-J416)*INDEX('[1]2018_commission_structure-Start'!$A$15:$J$18,MATCH($E416,'[1]2018_commission_structure-Start'!$A$15:$A$18,0),MATCH(X$1,'[1]2018_commission_structure-Start'!$A$15:$J$15,0)),0)</f>
        <v>0</v>
      </c>
      <c r="Y416" s="26">
        <f>IF($H416&gt;K416,MIN($H416-K416,L416-K416)*INDEX('[1]2018_commission_structure-Start'!$A$15:$J$18,MATCH($E416,'[1]2018_commission_structure-Start'!$A$15:$A$18,0),MATCH(Y$1,'[1]2018_commission_structure-Start'!$A$15:$J$15,0)),0)</f>
        <v>0</v>
      </c>
      <c r="Z416" s="26">
        <f>IF(H416&gt;L416,(H416-L416)*INDEX('[1]2018_commission_structure-Start'!$A$21:$I$24,MATCH($E416,'[1]2018_commission_structure-Start'!$A$21:$A$24,0),MATCH(Z$1,'[1]2018_commission_structure-Start'!$A$21:$I$21,0)),0)</f>
        <v>0</v>
      </c>
      <c r="AA416" s="28">
        <f t="shared" si="68"/>
        <v>107892.45</v>
      </c>
      <c r="AB416" s="28">
        <f t="shared" si="69"/>
        <v>183315.45</v>
      </c>
    </row>
    <row r="417" spans="1:28" x14ac:dyDescent="0.2">
      <c r="A417" s="25" t="str">
        <f t="shared" si="60"/>
        <v>Billye Shwalbe</v>
      </c>
      <c r="B417" s="25">
        <v>7152427402</v>
      </c>
      <c r="C417" s="25" t="s">
        <v>821</v>
      </c>
      <c r="D417" s="25" t="s">
        <v>822</v>
      </c>
      <c r="E417" s="25" t="s">
        <v>7</v>
      </c>
      <c r="F417" s="25">
        <v>31747</v>
      </c>
      <c r="G417" s="25">
        <f>COUNTIF([1]deals_closed!D:D,B417)</f>
        <v>22</v>
      </c>
      <c r="H417" s="26">
        <f>SUMIF([1]deals_closed!D:D,B417,[1]deals_closed!C:C)</f>
        <v>661132</v>
      </c>
      <c r="I417" s="26">
        <f>VLOOKUP(E417,'[1]2018_commission_structure-Start'!$A$22:$I$24,9,FALSE)</f>
        <v>500000</v>
      </c>
      <c r="J417" s="26">
        <f t="shared" si="61"/>
        <v>625000</v>
      </c>
      <c r="K417" s="26">
        <f t="shared" si="62"/>
        <v>750000</v>
      </c>
      <c r="L417" s="26">
        <f t="shared" si="63"/>
        <v>1000000</v>
      </c>
      <c r="M417" s="27">
        <f t="shared" si="64"/>
        <v>1.3222640000000001</v>
      </c>
      <c r="N417" s="25" t="str">
        <f t="shared" si="65"/>
        <v>125-150%</v>
      </c>
      <c r="O417" s="28">
        <f>MIN(H417,I417)*INDEX('[1]2018_commission_structure-Start'!$A$21:$I$24,MATCH($E417,'[1]2018_commission_structure-Start'!$A$21:$A$24,0),MATCH(O$1,'[1]2018_commission_structure-Start'!$A$21:$I$21,0))</f>
        <v>50000</v>
      </c>
      <c r="P417" s="26">
        <f>IF(H417&gt;I417,MIN(H417-I417,J417-I417)*INDEX('[1]2018_commission_structure-Start'!$A$21:$I$24,MATCH($E417,'[1]2018_commission_structure-Start'!$A$21:$A$24,0), MATCH(P$1,'[1]2018_commission_structure-Start'!$A$21:$I$21,0)),0)</f>
        <v>18750</v>
      </c>
      <c r="Q417" s="26">
        <f>IF($H417&gt;J417,MIN($H417-J417,K417-J417)*INDEX('[1]2018_commission_structure-Start'!$A$21:$I$24,MATCH($E417,'[1]2018_commission_structure-Start'!$A$21:$A$24,0), MATCH(Q$1,'[1]2018_commission_structure-Start'!$A$21:$I$21,0)),0)</f>
        <v>6503.7599999999993</v>
      </c>
      <c r="R417" s="26">
        <f>IF($H417&gt;K417,MIN($H417-K417,L417-K417)*INDEX('[1]2018_commission_structure-Start'!$A$21:$I$24,MATCH($E417,'[1]2018_commission_structure-Start'!$A$21:$A$24,0), MATCH(R$1,'[1]2018_commission_structure-Start'!$A$21:$I$21,0)),0)</f>
        <v>0</v>
      </c>
      <c r="S417" s="26">
        <f>IF(H417&gt;L417,(H417-L417)*INDEX('[1]2018_commission_structure-Start'!$A$21:$I$24,MATCH($E417,'[1]2018_commission_structure-Start'!$A$21:$A$24,0),MATCH(S$1,'[1]2018_commission_structure-Start'!$A$21:$I$21,0)),0)</f>
        <v>0</v>
      </c>
      <c r="T417" s="28">
        <f t="shared" si="66"/>
        <v>75253.759999999995</v>
      </c>
      <c r="U417" s="28">
        <f t="shared" si="67"/>
        <v>107000.76</v>
      </c>
      <c r="V417" s="28">
        <f>MIN(H417,I417)*INDEX('[1]2018_commission_structure-Start'!$A$15:$J$18,MATCH($E417,'[1]2018_commission_structure-Start'!$A$15:$A$18,0),MATCH(V$1,'[1]2018_commission_structure-Start'!$A$15:$J$15,0))</f>
        <v>60000</v>
      </c>
      <c r="W417" s="26">
        <f>IF($H417&gt;I417,MIN($H417-I417,J417-I417)*INDEX('[1]2018_commission_structure-Start'!$A$15:$J$18,MATCH($E417,'[1]2018_commission_structure-Start'!$A$15:$A$18,0),MATCH(W$1,'[1]2018_commission_structure-Start'!$A$15:$J$15,0)),0)</f>
        <v>21250</v>
      </c>
      <c r="X417" s="26">
        <f>IF($H417&gt;J417,MIN($H417-J417,K417-J417)*INDEX('[1]2018_commission_structure-Start'!$A$15:$J$18,MATCH($E417,'[1]2018_commission_structure-Start'!$A$15:$A$18,0),MATCH(X$1,'[1]2018_commission_structure-Start'!$A$15:$J$15,0)),0)</f>
        <v>7226.4000000000005</v>
      </c>
      <c r="Y417" s="26">
        <f>IF($H417&gt;K417,MIN($H417-K417,L417-K417)*INDEX('[1]2018_commission_structure-Start'!$A$15:$J$18,MATCH($E417,'[1]2018_commission_structure-Start'!$A$15:$A$18,0),MATCH(Y$1,'[1]2018_commission_structure-Start'!$A$15:$J$15,0)),0)</f>
        <v>0</v>
      </c>
      <c r="Z417" s="26">
        <f>IF(H417&gt;L417,(H417-L417)*INDEX('[1]2018_commission_structure-Start'!$A$21:$I$24,MATCH($E417,'[1]2018_commission_structure-Start'!$A$21:$A$24,0),MATCH(Z$1,'[1]2018_commission_structure-Start'!$A$21:$I$21,0)),0)</f>
        <v>0</v>
      </c>
      <c r="AA417" s="28">
        <f t="shared" si="68"/>
        <v>88476.4</v>
      </c>
      <c r="AB417" s="28">
        <f t="shared" si="69"/>
        <v>120223.4</v>
      </c>
    </row>
    <row r="418" spans="1:28" x14ac:dyDescent="0.2">
      <c r="A418" s="25" t="str">
        <f t="shared" si="60"/>
        <v>Nikolaus Aldwich</v>
      </c>
      <c r="B418" s="25">
        <v>4548725172</v>
      </c>
      <c r="C418" s="25" t="s">
        <v>743</v>
      </c>
      <c r="D418" s="25" t="s">
        <v>823</v>
      </c>
      <c r="E418" s="25" t="s">
        <v>10</v>
      </c>
      <c r="F418" s="25">
        <v>97537</v>
      </c>
      <c r="G418" s="25">
        <f>COUNTIF([1]deals_closed!D:D,B418)</f>
        <v>20</v>
      </c>
      <c r="H418" s="26">
        <f>SUMIF([1]deals_closed!D:D,B418,[1]deals_closed!C:C)</f>
        <v>710072</v>
      </c>
      <c r="I418" s="26">
        <f>VLOOKUP(E418,'[1]2018_commission_structure-Start'!$A$22:$I$24,9,FALSE)</f>
        <v>750000</v>
      </c>
      <c r="J418" s="26">
        <f t="shared" si="61"/>
        <v>937500</v>
      </c>
      <c r="K418" s="26">
        <f t="shared" si="62"/>
        <v>1125000</v>
      </c>
      <c r="L418" s="26">
        <f t="shared" si="63"/>
        <v>1500000</v>
      </c>
      <c r="M418" s="27">
        <f t="shared" si="64"/>
        <v>0.94676266666666664</v>
      </c>
      <c r="N418" s="25" t="str">
        <f t="shared" si="65"/>
        <v>0-100%</v>
      </c>
      <c r="O418" s="28">
        <f>MIN(H418,I418)*INDEX('[1]2018_commission_structure-Start'!$A$21:$I$24,MATCH($E418,'[1]2018_commission_structure-Start'!$A$21:$A$24,0),MATCH(O$1,'[1]2018_commission_structure-Start'!$A$21:$I$21,0))</f>
        <v>106510.8</v>
      </c>
      <c r="P418" s="26">
        <f>IF(H418&gt;I418,MIN(H418-I418,J418-I418)*INDEX('[1]2018_commission_structure-Start'!$A$21:$I$24,MATCH($E418,'[1]2018_commission_structure-Start'!$A$21:$A$24,0), MATCH(P$1,'[1]2018_commission_structure-Start'!$A$21:$I$21,0)),0)</f>
        <v>0</v>
      </c>
      <c r="Q418" s="26">
        <f>IF($H418&gt;J418,MIN($H418-J418,K418-J418)*INDEX('[1]2018_commission_structure-Start'!$A$21:$I$24,MATCH($E418,'[1]2018_commission_structure-Start'!$A$21:$A$24,0), MATCH(Q$1,'[1]2018_commission_structure-Start'!$A$21:$I$21,0)),0)</f>
        <v>0</v>
      </c>
      <c r="R418" s="26">
        <f>IF($H418&gt;K418,MIN($H418-K418,L418-K418)*INDEX('[1]2018_commission_structure-Start'!$A$21:$I$24,MATCH($E418,'[1]2018_commission_structure-Start'!$A$21:$A$24,0), MATCH(R$1,'[1]2018_commission_structure-Start'!$A$21:$I$21,0)),0)</f>
        <v>0</v>
      </c>
      <c r="S418" s="26">
        <f>IF(H418&gt;L418,(H418-L418)*INDEX('[1]2018_commission_structure-Start'!$A$21:$I$24,MATCH($E418,'[1]2018_commission_structure-Start'!$A$21:$A$24,0),MATCH(S$1,'[1]2018_commission_structure-Start'!$A$21:$I$21,0)),0)</f>
        <v>0</v>
      </c>
      <c r="T418" s="28">
        <f t="shared" si="66"/>
        <v>106510.8</v>
      </c>
      <c r="U418" s="28">
        <f t="shared" si="67"/>
        <v>204047.8</v>
      </c>
      <c r="V418" s="28">
        <f>MIN(H418,I418)*INDEX('[1]2018_commission_structure-Start'!$A$15:$J$18,MATCH($E418,'[1]2018_commission_structure-Start'!$A$15:$A$18,0),MATCH(V$1,'[1]2018_commission_structure-Start'!$A$15:$J$15,0))</f>
        <v>106510.8</v>
      </c>
      <c r="W418" s="26">
        <f>IF($H418&gt;I418,MIN($H418-I418,J418-I418)*INDEX('[1]2018_commission_structure-Start'!$A$15:$J$18,MATCH($E418,'[1]2018_commission_structure-Start'!$A$15:$A$18,0),MATCH(W$1,'[1]2018_commission_structure-Start'!$A$15:$J$15,0)),0)</f>
        <v>0</v>
      </c>
      <c r="X418" s="26">
        <f>IF($H418&gt;J418,MIN($H418-J418,K418-J418)*INDEX('[1]2018_commission_structure-Start'!$A$15:$J$18,MATCH($E418,'[1]2018_commission_structure-Start'!$A$15:$A$18,0),MATCH(X$1,'[1]2018_commission_structure-Start'!$A$15:$J$15,0)),0)</f>
        <v>0</v>
      </c>
      <c r="Y418" s="26">
        <f>IF($H418&gt;K418,MIN($H418-K418,L418-K418)*INDEX('[1]2018_commission_structure-Start'!$A$15:$J$18,MATCH($E418,'[1]2018_commission_structure-Start'!$A$15:$A$18,0),MATCH(Y$1,'[1]2018_commission_structure-Start'!$A$15:$J$15,0)),0)</f>
        <v>0</v>
      </c>
      <c r="Z418" s="26">
        <f>IF(H418&gt;L418,(H418-L418)*INDEX('[1]2018_commission_structure-Start'!$A$21:$I$24,MATCH($E418,'[1]2018_commission_structure-Start'!$A$21:$A$24,0),MATCH(Z$1,'[1]2018_commission_structure-Start'!$A$21:$I$21,0)),0)</f>
        <v>0</v>
      </c>
      <c r="AA418" s="28">
        <f t="shared" si="68"/>
        <v>106510.8</v>
      </c>
      <c r="AB418" s="28">
        <f t="shared" si="69"/>
        <v>204047.8</v>
      </c>
    </row>
    <row r="419" spans="1:28" x14ac:dyDescent="0.2">
      <c r="A419" s="25" t="str">
        <f t="shared" si="60"/>
        <v>Gayelord Gianelli</v>
      </c>
      <c r="B419" s="25">
        <v>5792300712</v>
      </c>
      <c r="C419" s="25" t="s">
        <v>824</v>
      </c>
      <c r="D419" s="25" t="s">
        <v>825</v>
      </c>
      <c r="E419" s="25" t="s">
        <v>29</v>
      </c>
      <c r="F419" s="25">
        <v>70471</v>
      </c>
      <c r="G419" s="25">
        <f>COUNTIF([1]deals_closed!D:D,B419)</f>
        <v>24</v>
      </c>
      <c r="H419" s="26">
        <f>SUMIF([1]deals_closed!D:D,B419,[1]deals_closed!C:C)</f>
        <v>878279</v>
      </c>
      <c r="I419" s="26">
        <f>VLOOKUP(E419,'[1]2018_commission_structure-Start'!$A$22:$I$24,9,FALSE)</f>
        <v>600000</v>
      </c>
      <c r="J419" s="26">
        <f t="shared" si="61"/>
        <v>750000</v>
      </c>
      <c r="K419" s="26">
        <f t="shared" si="62"/>
        <v>900000</v>
      </c>
      <c r="L419" s="26">
        <f t="shared" si="63"/>
        <v>1200000</v>
      </c>
      <c r="M419" s="27">
        <f t="shared" si="64"/>
        <v>1.4637983333333333</v>
      </c>
      <c r="N419" s="25" t="str">
        <f t="shared" si="65"/>
        <v>125-150%</v>
      </c>
      <c r="O419" s="28">
        <f>MIN(H419,I419)*INDEX('[1]2018_commission_structure-Start'!$A$21:$I$24,MATCH($E419,'[1]2018_commission_structure-Start'!$A$21:$A$24,0),MATCH(O$1,'[1]2018_commission_structure-Start'!$A$21:$I$21,0))</f>
        <v>78000</v>
      </c>
      <c r="P419" s="26">
        <f>IF(H419&gt;I419,MIN(H419-I419,J419-I419)*INDEX('[1]2018_commission_structure-Start'!$A$21:$I$24,MATCH($E419,'[1]2018_commission_structure-Start'!$A$21:$A$24,0), MATCH(P$1,'[1]2018_commission_structure-Start'!$A$21:$I$21,0)),0)</f>
        <v>25500.000000000004</v>
      </c>
      <c r="Q419" s="26">
        <f>IF($H419&gt;J419,MIN($H419-J419,K419-J419)*INDEX('[1]2018_commission_structure-Start'!$A$21:$I$24,MATCH($E419,'[1]2018_commission_structure-Start'!$A$21:$A$24,0), MATCH(Q$1,'[1]2018_commission_structure-Start'!$A$21:$I$21,0)),0)</f>
        <v>26938.59</v>
      </c>
      <c r="R419" s="26">
        <f>IF($H419&gt;K419,MIN($H419-K419,L419-K419)*INDEX('[1]2018_commission_structure-Start'!$A$21:$I$24,MATCH($E419,'[1]2018_commission_structure-Start'!$A$21:$A$24,0), MATCH(R$1,'[1]2018_commission_structure-Start'!$A$21:$I$21,0)),0)</f>
        <v>0</v>
      </c>
      <c r="S419" s="26">
        <f>IF(H419&gt;L419,(H419-L419)*INDEX('[1]2018_commission_structure-Start'!$A$21:$I$24,MATCH($E419,'[1]2018_commission_structure-Start'!$A$21:$A$24,0),MATCH(S$1,'[1]2018_commission_structure-Start'!$A$21:$I$21,0)),0)</f>
        <v>0</v>
      </c>
      <c r="T419" s="28">
        <f t="shared" si="66"/>
        <v>130438.59</v>
      </c>
      <c r="U419" s="28">
        <f t="shared" si="67"/>
        <v>200909.59</v>
      </c>
      <c r="V419" s="28">
        <f>MIN(H419,I419)*INDEX('[1]2018_commission_structure-Start'!$A$15:$J$18,MATCH($E419,'[1]2018_commission_structure-Start'!$A$15:$A$18,0),MATCH(V$1,'[1]2018_commission_structure-Start'!$A$15:$J$15,0))</f>
        <v>90000</v>
      </c>
      <c r="W419" s="26">
        <f>IF($H419&gt;I419,MIN($H419-I419,J419-I419)*INDEX('[1]2018_commission_structure-Start'!$A$15:$J$18,MATCH($E419,'[1]2018_commission_structure-Start'!$A$15:$A$18,0),MATCH(W$1,'[1]2018_commission_structure-Start'!$A$15:$J$15,0)),0)</f>
        <v>27000</v>
      </c>
      <c r="X419" s="26">
        <f>IF($H419&gt;J419,MIN($H419-J419,K419-J419)*INDEX('[1]2018_commission_structure-Start'!$A$15:$J$18,MATCH($E419,'[1]2018_commission_structure-Start'!$A$15:$A$18,0),MATCH(X$1,'[1]2018_commission_structure-Start'!$A$15:$J$15,0)),0)</f>
        <v>32069.75</v>
      </c>
      <c r="Y419" s="26">
        <f>IF($H419&gt;K419,MIN($H419-K419,L419-K419)*INDEX('[1]2018_commission_structure-Start'!$A$15:$J$18,MATCH($E419,'[1]2018_commission_structure-Start'!$A$15:$A$18,0),MATCH(Y$1,'[1]2018_commission_structure-Start'!$A$15:$J$15,0)),0)</f>
        <v>0</v>
      </c>
      <c r="Z419" s="26">
        <f>IF(H419&gt;L419,(H419-L419)*INDEX('[1]2018_commission_structure-Start'!$A$21:$I$24,MATCH($E419,'[1]2018_commission_structure-Start'!$A$21:$A$24,0),MATCH(Z$1,'[1]2018_commission_structure-Start'!$A$21:$I$21,0)),0)</f>
        <v>0</v>
      </c>
      <c r="AA419" s="28">
        <f t="shared" si="68"/>
        <v>149069.75</v>
      </c>
      <c r="AB419" s="28">
        <f t="shared" si="69"/>
        <v>219540.75</v>
      </c>
    </row>
    <row r="420" spans="1:28" x14ac:dyDescent="0.2">
      <c r="A420" s="25" t="str">
        <f t="shared" si="60"/>
        <v>Grenville D'Orsay</v>
      </c>
      <c r="B420" s="25">
        <v>9674189459</v>
      </c>
      <c r="C420" s="25" t="s">
        <v>826</v>
      </c>
      <c r="D420" s="25" t="s">
        <v>827</v>
      </c>
      <c r="E420" s="25" t="s">
        <v>10</v>
      </c>
      <c r="F420" s="25">
        <v>77029</v>
      </c>
      <c r="G420" s="25">
        <f>COUNTIF([1]deals_closed!D:D,B420)</f>
        <v>17</v>
      </c>
      <c r="H420" s="26">
        <f>SUMIF([1]deals_closed!D:D,B420,[1]deals_closed!C:C)</f>
        <v>608507</v>
      </c>
      <c r="I420" s="26">
        <f>VLOOKUP(E420,'[1]2018_commission_structure-Start'!$A$22:$I$24,9,FALSE)</f>
        <v>750000</v>
      </c>
      <c r="J420" s="26">
        <f t="shared" si="61"/>
        <v>937500</v>
      </c>
      <c r="K420" s="26">
        <f t="shared" si="62"/>
        <v>1125000</v>
      </c>
      <c r="L420" s="26">
        <f t="shared" si="63"/>
        <v>1500000</v>
      </c>
      <c r="M420" s="27">
        <f t="shared" si="64"/>
        <v>0.81134266666666666</v>
      </c>
      <c r="N420" s="25" t="str">
        <f t="shared" si="65"/>
        <v>0-100%</v>
      </c>
      <c r="O420" s="28">
        <f>MIN(H420,I420)*INDEX('[1]2018_commission_structure-Start'!$A$21:$I$24,MATCH($E420,'[1]2018_commission_structure-Start'!$A$21:$A$24,0),MATCH(O$1,'[1]2018_commission_structure-Start'!$A$21:$I$21,0))</f>
        <v>91276.05</v>
      </c>
      <c r="P420" s="26">
        <f>IF(H420&gt;I420,MIN(H420-I420,J420-I420)*INDEX('[1]2018_commission_structure-Start'!$A$21:$I$24,MATCH($E420,'[1]2018_commission_structure-Start'!$A$21:$A$24,0), MATCH(P$1,'[1]2018_commission_structure-Start'!$A$21:$I$21,0)),0)</f>
        <v>0</v>
      </c>
      <c r="Q420" s="26">
        <f>IF($H420&gt;J420,MIN($H420-J420,K420-J420)*INDEX('[1]2018_commission_structure-Start'!$A$21:$I$24,MATCH($E420,'[1]2018_commission_structure-Start'!$A$21:$A$24,0), MATCH(Q$1,'[1]2018_commission_structure-Start'!$A$21:$I$21,0)),0)</f>
        <v>0</v>
      </c>
      <c r="R420" s="26">
        <f>IF($H420&gt;K420,MIN($H420-K420,L420-K420)*INDEX('[1]2018_commission_structure-Start'!$A$21:$I$24,MATCH($E420,'[1]2018_commission_structure-Start'!$A$21:$A$24,0), MATCH(R$1,'[1]2018_commission_structure-Start'!$A$21:$I$21,0)),0)</f>
        <v>0</v>
      </c>
      <c r="S420" s="26">
        <f>IF(H420&gt;L420,(H420-L420)*INDEX('[1]2018_commission_structure-Start'!$A$21:$I$24,MATCH($E420,'[1]2018_commission_structure-Start'!$A$21:$A$24,0),MATCH(S$1,'[1]2018_commission_structure-Start'!$A$21:$I$21,0)),0)</f>
        <v>0</v>
      </c>
      <c r="T420" s="28">
        <f t="shared" si="66"/>
        <v>91276.05</v>
      </c>
      <c r="U420" s="28">
        <f t="shared" si="67"/>
        <v>168305.05</v>
      </c>
      <c r="V420" s="28">
        <f>MIN(H420,I420)*INDEX('[1]2018_commission_structure-Start'!$A$15:$J$18,MATCH($E420,'[1]2018_commission_structure-Start'!$A$15:$A$18,0),MATCH(V$1,'[1]2018_commission_structure-Start'!$A$15:$J$15,0))</f>
        <v>91276.05</v>
      </c>
      <c r="W420" s="26">
        <f>IF($H420&gt;I420,MIN($H420-I420,J420-I420)*INDEX('[1]2018_commission_structure-Start'!$A$15:$J$18,MATCH($E420,'[1]2018_commission_structure-Start'!$A$15:$A$18,0),MATCH(W$1,'[1]2018_commission_structure-Start'!$A$15:$J$15,0)),0)</f>
        <v>0</v>
      </c>
      <c r="X420" s="26">
        <f>IF($H420&gt;J420,MIN($H420-J420,K420-J420)*INDEX('[1]2018_commission_structure-Start'!$A$15:$J$18,MATCH($E420,'[1]2018_commission_structure-Start'!$A$15:$A$18,0),MATCH(X$1,'[1]2018_commission_structure-Start'!$A$15:$J$15,0)),0)</f>
        <v>0</v>
      </c>
      <c r="Y420" s="26">
        <f>IF($H420&gt;K420,MIN($H420-K420,L420-K420)*INDEX('[1]2018_commission_structure-Start'!$A$15:$J$18,MATCH($E420,'[1]2018_commission_structure-Start'!$A$15:$A$18,0),MATCH(Y$1,'[1]2018_commission_structure-Start'!$A$15:$J$15,0)),0)</f>
        <v>0</v>
      </c>
      <c r="Z420" s="26">
        <f>IF(H420&gt;L420,(H420-L420)*INDEX('[1]2018_commission_structure-Start'!$A$21:$I$24,MATCH($E420,'[1]2018_commission_structure-Start'!$A$21:$A$24,0),MATCH(Z$1,'[1]2018_commission_structure-Start'!$A$21:$I$21,0)),0)</f>
        <v>0</v>
      </c>
      <c r="AA420" s="28">
        <f t="shared" si="68"/>
        <v>91276.05</v>
      </c>
      <c r="AB420" s="28">
        <f t="shared" si="69"/>
        <v>168305.05</v>
      </c>
    </row>
    <row r="421" spans="1:28" x14ac:dyDescent="0.2">
      <c r="A421" s="25" t="str">
        <f t="shared" si="60"/>
        <v>Delmore Harrild</v>
      </c>
      <c r="B421" s="25">
        <v>9292607561</v>
      </c>
      <c r="C421" s="25" t="s">
        <v>828</v>
      </c>
      <c r="D421" s="25" t="s">
        <v>829</v>
      </c>
      <c r="E421" s="25" t="s">
        <v>29</v>
      </c>
      <c r="F421" s="25">
        <v>77826</v>
      </c>
      <c r="G421" s="25">
        <f>COUNTIF([1]deals_closed!D:D,B421)</f>
        <v>26</v>
      </c>
      <c r="H421" s="26">
        <f>SUMIF([1]deals_closed!D:D,B421,[1]deals_closed!C:C)</f>
        <v>995314</v>
      </c>
      <c r="I421" s="26">
        <f>VLOOKUP(E421,'[1]2018_commission_structure-Start'!$A$22:$I$24,9,FALSE)</f>
        <v>600000</v>
      </c>
      <c r="J421" s="26">
        <f t="shared" si="61"/>
        <v>750000</v>
      </c>
      <c r="K421" s="26">
        <f t="shared" si="62"/>
        <v>900000</v>
      </c>
      <c r="L421" s="26">
        <f t="shared" si="63"/>
        <v>1200000</v>
      </c>
      <c r="M421" s="27">
        <f t="shared" si="64"/>
        <v>1.6588566666666666</v>
      </c>
      <c r="N421" s="25" t="str">
        <f t="shared" si="65"/>
        <v>150-200%</v>
      </c>
      <c r="O421" s="28">
        <f>MIN(H421,I421)*INDEX('[1]2018_commission_structure-Start'!$A$21:$I$24,MATCH($E421,'[1]2018_commission_structure-Start'!$A$21:$A$24,0),MATCH(O$1,'[1]2018_commission_structure-Start'!$A$21:$I$21,0))</f>
        <v>78000</v>
      </c>
      <c r="P421" s="26">
        <f>IF(H421&gt;I421,MIN(H421-I421,J421-I421)*INDEX('[1]2018_commission_structure-Start'!$A$21:$I$24,MATCH($E421,'[1]2018_commission_structure-Start'!$A$21:$A$24,0), MATCH(P$1,'[1]2018_commission_structure-Start'!$A$21:$I$21,0)),0)</f>
        <v>25500.000000000004</v>
      </c>
      <c r="Q421" s="26">
        <f>IF($H421&gt;J421,MIN($H421-J421,K421-J421)*INDEX('[1]2018_commission_structure-Start'!$A$21:$I$24,MATCH($E421,'[1]2018_commission_structure-Start'!$A$21:$A$24,0), MATCH(Q$1,'[1]2018_commission_structure-Start'!$A$21:$I$21,0)),0)</f>
        <v>31500</v>
      </c>
      <c r="R421" s="26">
        <f>IF($H421&gt;K421,MIN($H421-K421,L421-K421)*INDEX('[1]2018_commission_structure-Start'!$A$21:$I$24,MATCH($E421,'[1]2018_commission_structure-Start'!$A$21:$A$24,0), MATCH(R$1,'[1]2018_commission_structure-Start'!$A$21:$I$21,0)),0)</f>
        <v>24781.64</v>
      </c>
      <c r="S421" s="26">
        <f>IF(H421&gt;L421,(H421-L421)*INDEX('[1]2018_commission_structure-Start'!$A$21:$I$24,MATCH($E421,'[1]2018_commission_structure-Start'!$A$21:$A$24,0),MATCH(S$1,'[1]2018_commission_structure-Start'!$A$21:$I$21,0)),0)</f>
        <v>0</v>
      </c>
      <c r="T421" s="28">
        <f t="shared" si="66"/>
        <v>159781.64000000001</v>
      </c>
      <c r="U421" s="28">
        <f t="shared" si="67"/>
        <v>237607.64</v>
      </c>
      <c r="V421" s="28">
        <f>MIN(H421,I421)*INDEX('[1]2018_commission_structure-Start'!$A$15:$J$18,MATCH($E421,'[1]2018_commission_structure-Start'!$A$15:$A$18,0),MATCH(V$1,'[1]2018_commission_structure-Start'!$A$15:$J$15,0))</f>
        <v>90000</v>
      </c>
      <c r="W421" s="26">
        <f>IF($H421&gt;I421,MIN($H421-I421,J421-I421)*INDEX('[1]2018_commission_structure-Start'!$A$15:$J$18,MATCH($E421,'[1]2018_commission_structure-Start'!$A$15:$A$18,0),MATCH(W$1,'[1]2018_commission_structure-Start'!$A$15:$J$15,0)),0)</f>
        <v>27000</v>
      </c>
      <c r="X421" s="26">
        <f>IF($H421&gt;J421,MIN($H421-J421,K421-J421)*INDEX('[1]2018_commission_structure-Start'!$A$15:$J$18,MATCH($E421,'[1]2018_commission_structure-Start'!$A$15:$A$18,0),MATCH(X$1,'[1]2018_commission_structure-Start'!$A$15:$J$15,0)),0)</f>
        <v>37500</v>
      </c>
      <c r="Y421" s="26">
        <f>IF($H421&gt;K421,MIN($H421-K421,L421-K421)*INDEX('[1]2018_commission_structure-Start'!$A$15:$J$18,MATCH($E421,'[1]2018_commission_structure-Start'!$A$15:$A$18,0),MATCH(Y$1,'[1]2018_commission_structure-Start'!$A$15:$J$15,0)),0)</f>
        <v>28594.2</v>
      </c>
      <c r="Z421" s="26">
        <f>IF(H421&gt;L421,(H421-L421)*INDEX('[1]2018_commission_structure-Start'!$A$21:$I$24,MATCH($E421,'[1]2018_commission_structure-Start'!$A$21:$A$24,0),MATCH(Z$1,'[1]2018_commission_structure-Start'!$A$21:$I$21,0)),0)</f>
        <v>0</v>
      </c>
      <c r="AA421" s="28">
        <f t="shared" si="68"/>
        <v>183094.2</v>
      </c>
      <c r="AB421" s="28">
        <f t="shared" si="69"/>
        <v>260920.2</v>
      </c>
    </row>
    <row r="422" spans="1:28" x14ac:dyDescent="0.2">
      <c r="A422" s="25" t="str">
        <f t="shared" si="60"/>
        <v>Brade Torn</v>
      </c>
      <c r="B422" s="25">
        <v>3569414450</v>
      </c>
      <c r="C422" s="25" t="s">
        <v>830</v>
      </c>
      <c r="D422" s="25" t="s">
        <v>831</v>
      </c>
      <c r="E422" s="25" t="s">
        <v>7</v>
      </c>
      <c r="F422" s="25">
        <v>42780</v>
      </c>
      <c r="G422" s="25">
        <f>COUNTIF([1]deals_closed!D:D,B422)</f>
        <v>21</v>
      </c>
      <c r="H422" s="26">
        <f>SUMIF([1]deals_closed!D:D,B422,[1]deals_closed!C:C)</f>
        <v>715285</v>
      </c>
      <c r="I422" s="26">
        <f>VLOOKUP(E422,'[1]2018_commission_structure-Start'!$A$22:$I$24,9,FALSE)</f>
        <v>500000</v>
      </c>
      <c r="J422" s="26">
        <f t="shared" si="61"/>
        <v>625000</v>
      </c>
      <c r="K422" s="26">
        <f t="shared" si="62"/>
        <v>750000</v>
      </c>
      <c r="L422" s="26">
        <f t="shared" si="63"/>
        <v>1000000</v>
      </c>
      <c r="M422" s="27">
        <f t="shared" si="64"/>
        <v>1.4305699999999999</v>
      </c>
      <c r="N422" s="25" t="str">
        <f t="shared" si="65"/>
        <v>125-150%</v>
      </c>
      <c r="O422" s="28">
        <f>MIN(H422,I422)*INDEX('[1]2018_commission_structure-Start'!$A$21:$I$24,MATCH($E422,'[1]2018_commission_structure-Start'!$A$21:$A$24,0),MATCH(O$1,'[1]2018_commission_structure-Start'!$A$21:$I$21,0))</f>
        <v>50000</v>
      </c>
      <c r="P422" s="26">
        <f>IF(H422&gt;I422,MIN(H422-I422,J422-I422)*INDEX('[1]2018_commission_structure-Start'!$A$21:$I$24,MATCH($E422,'[1]2018_commission_structure-Start'!$A$21:$A$24,0), MATCH(P$1,'[1]2018_commission_structure-Start'!$A$21:$I$21,0)),0)</f>
        <v>18750</v>
      </c>
      <c r="Q422" s="26">
        <f>IF($H422&gt;J422,MIN($H422-J422,K422-J422)*INDEX('[1]2018_commission_structure-Start'!$A$21:$I$24,MATCH($E422,'[1]2018_commission_structure-Start'!$A$21:$A$24,0), MATCH(Q$1,'[1]2018_commission_structure-Start'!$A$21:$I$21,0)),0)</f>
        <v>16251.3</v>
      </c>
      <c r="R422" s="26">
        <f>IF($H422&gt;K422,MIN($H422-K422,L422-K422)*INDEX('[1]2018_commission_structure-Start'!$A$21:$I$24,MATCH($E422,'[1]2018_commission_structure-Start'!$A$21:$A$24,0), MATCH(R$1,'[1]2018_commission_structure-Start'!$A$21:$I$21,0)),0)</f>
        <v>0</v>
      </c>
      <c r="S422" s="26">
        <f>IF(H422&gt;L422,(H422-L422)*INDEX('[1]2018_commission_structure-Start'!$A$21:$I$24,MATCH($E422,'[1]2018_commission_structure-Start'!$A$21:$A$24,0),MATCH(S$1,'[1]2018_commission_structure-Start'!$A$21:$I$21,0)),0)</f>
        <v>0</v>
      </c>
      <c r="T422" s="28">
        <f t="shared" si="66"/>
        <v>85001.3</v>
      </c>
      <c r="U422" s="28">
        <f t="shared" si="67"/>
        <v>127781.3</v>
      </c>
      <c r="V422" s="28">
        <f>MIN(H422,I422)*INDEX('[1]2018_commission_structure-Start'!$A$15:$J$18,MATCH($E422,'[1]2018_commission_structure-Start'!$A$15:$A$18,0),MATCH(V$1,'[1]2018_commission_structure-Start'!$A$15:$J$15,0))</f>
        <v>60000</v>
      </c>
      <c r="W422" s="26">
        <f>IF($H422&gt;I422,MIN($H422-I422,J422-I422)*INDEX('[1]2018_commission_structure-Start'!$A$15:$J$18,MATCH($E422,'[1]2018_commission_structure-Start'!$A$15:$A$18,0),MATCH(W$1,'[1]2018_commission_structure-Start'!$A$15:$J$15,0)),0)</f>
        <v>21250</v>
      </c>
      <c r="X422" s="26">
        <f>IF($H422&gt;J422,MIN($H422-J422,K422-J422)*INDEX('[1]2018_commission_structure-Start'!$A$15:$J$18,MATCH($E422,'[1]2018_commission_structure-Start'!$A$15:$A$18,0),MATCH(X$1,'[1]2018_commission_structure-Start'!$A$15:$J$15,0)),0)</f>
        <v>18057</v>
      </c>
      <c r="Y422" s="26">
        <f>IF($H422&gt;K422,MIN($H422-K422,L422-K422)*INDEX('[1]2018_commission_structure-Start'!$A$15:$J$18,MATCH($E422,'[1]2018_commission_structure-Start'!$A$15:$A$18,0),MATCH(Y$1,'[1]2018_commission_structure-Start'!$A$15:$J$15,0)),0)</f>
        <v>0</v>
      </c>
      <c r="Z422" s="26">
        <f>IF(H422&gt;L422,(H422-L422)*INDEX('[1]2018_commission_structure-Start'!$A$21:$I$24,MATCH($E422,'[1]2018_commission_structure-Start'!$A$21:$A$24,0),MATCH(Z$1,'[1]2018_commission_structure-Start'!$A$21:$I$21,0)),0)</f>
        <v>0</v>
      </c>
      <c r="AA422" s="28">
        <f t="shared" si="68"/>
        <v>99307</v>
      </c>
      <c r="AB422" s="28">
        <f t="shared" si="69"/>
        <v>142087</v>
      </c>
    </row>
    <row r="423" spans="1:28" x14ac:dyDescent="0.2">
      <c r="A423" s="25" t="str">
        <f t="shared" si="60"/>
        <v>Ellwood Aronoff</v>
      </c>
      <c r="B423" s="25">
        <v>710473923</v>
      </c>
      <c r="C423" s="25" t="s">
        <v>832</v>
      </c>
      <c r="D423" s="25" t="s">
        <v>833</v>
      </c>
      <c r="E423" s="25" t="s">
        <v>7</v>
      </c>
      <c r="F423" s="25">
        <v>64402</v>
      </c>
      <c r="G423" s="25">
        <f>COUNTIF([1]deals_closed!D:D,B423)</f>
        <v>18</v>
      </c>
      <c r="H423" s="26">
        <f>SUMIF([1]deals_closed!D:D,B423,[1]deals_closed!C:C)</f>
        <v>624821</v>
      </c>
      <c r="I423" s="26">
        <f>VLOOKUP(E423,'[1]2018_commission_structure-Start'!$A$22:$I$24,9,FALSE)</f>
        <v>500000</v>
      </c>
      <c r="J423" s="26">
        <f t="shared" si="61"/>
        <v>625000</v>
      </c>
      <c r="K423" s="26">
        <f t="shared" si="62"/>
        <v>750000</v>
      </c>
      <c r="L423" s="26">
        <f t="shared" si="63"/>
        <v>1000000</v>
      </c>
      <c r="M423" s="27">
        <f t="shared" si="64"/>
        <v>1.2496419999999999</v>
      </c>
      <c r="N423" s="25" t="str">
        <f t="shared" si="65"/>
        <v>100-125%</v>
      </c>
      <c r="O423" s="28">
        <f>MIN(H423,I423)*INDEX('[1]2018_commission_structure-Start'!$A$21:$I$24,MATCH($E423,'[1]2018_commission_structure-Start'!$A$21:$A$24,0),MATCH(O$1,'[1]2018_commission_structure-Start'!$A$21:$I$21,0))</f>
        <v>50000</v>
      </c>
      <c r="P423" s="26">
        <f>IF(H423&gt;I423,MIN(H423-I423,J423-I423)*INDEX('[1]2018_commission_structure-Start'!$A$21:$I$24,MATCH($E423,'[1]2018_commission_structure-Start'!$A$21:$A$24,0), MATCH(P$1,'[1]2018_commission_structure-Start'!$A$21:$I$21,0)),0)</f>
        <v>18723.149999999998</v>
      </c>
      <c r="Q423" s="26">
        <f>IF($H423&gt;J423,MIN($H423-J423,K423-J423)*INDEX('[1]2018_commission_structure-Start'!$A$21:$I$24,MATCH($E423,'[1]2018_commission_structure-Start'!$A$21:$A$24,0), MATCH(Q$1,'[1]2018_commission_structure-Start'!$A$21:$I$21,0)),0)</f>
        <v>0</v>
      </c>
      <c r="R423" s="26">
        <f>IF($H423&gt;K423,MIN($H423-K423,L423-K423)*INDEX('[1]2018_commission_structure-Start'!$A$21:$I$24,MATCH($E423,'[1]2018_commission_structure-Start'!$A$21:$A$24,0), MATCH(R$1,'[1]2018_commission_structure-Start'!$A$21:$I$21,0)),0)</f>
        <v>0</v>
      </c>
      <c r="S423" s="26">
        <f>IF(H423&gt;L423,(H423-L423)*INDEX('[1]2018_commission_structure-Start'!$A$21:$I$24,MATCH($E423,'[1]2018_commission_structure-Start'!$A$21:$A$24,0),MATCH(S$1,'[1]2018_commission_structure-Start'!$A$21:$I$21,0)),0)</f>
        <v>0</v>
      </c>
      <c r="T423" s="28">
        <f t="shared" si="66"/>
        <v>68723.149999999994</v>
      </c>
      <c r="U423" s="28">
        <f t="shared" si="67"/>
        <v>133125.15</v>
      </c>
      <c r="V423" s="28">
        <f>MIN(H423,I423)*INDEX('[1]2018_commission_structure-Start'!$A$15:$J$18,MATCH($E423,'[1]2018_commission_structure-Start'!$A$15:$A$18,0),MATCH(V$1,'[1]2018_commission_structure-Start'!$A$15:$J$15,0))</f>
        <v>60000</v>
      </c>
      <c r="W423" s="26">
        <f>IF($H423&gt;I423,MIN($H423-I423,J423-I423)*INDEX('[1]2018_commission_structure-Start'!$A$15:$J$18,MATCH($E423,'[1]2018_commission_structure-Start'!$A$15:$A$18,0),MATCH(W$1,'[1]2018_commission_structure-Start'!$A$15:$J$15,0)),0)</f>
        <v>21219.57</v>
      </c>
      <c r="X423" s="26">
        <f>IF($H423&gt;J423,MIN($H423-J423,K423-J423)*INDEX('[1]2018_commission_structure-Start'!$A$15:$J$18,MATCH($E423,'[1]2018_commission_structure-Start'!$A$15:$A$18,0),MATCH(X$1,'[1]2018_commission_structure-Start'!$A$15:$J$15,0)),0)</f>
        <v>0</v>
      </c>
      <c r="Y423" s="26">
        <f>IF($H423&gt;K423,MIN($H423-K423,L423-K423)*INDEX('[1]2018_commission_structure-Start'!$A$15:$J$18,MATCH($E423,'[1]2018_commission_structure-Start'!$A$15:$A$18,0),MATCH(Y$1,'[1]2018_commission_structure-Start'!$A$15:$J$15,0)),0)</f>
        <v>0</v>
      </c>
      <c r="Z423" s="26">
        <f>IF(H423&gt;L423,(H423-L423)*INDEX('[1]2018_commission_structure-Start'!$A$21:$I$24,MATCH($E423,'[1]2018_commission_structure-Start'!$A$21:$A$24,0),MATCH(Z$1,'[1]2018_commission_structure-Start'!$A$21:$I$21,0)),0)</f>
        <v>0</v>
      </c>
      <c r="AA423" s="28">
        <f t="shared" si="68"/>
        <v>81219.570000000007</v>
      </c>
      <c r="AB423" s="28">
        <f t="shared" si="69"/>
        <v>145621.57</v>
      </c>
    </row>
    <row r="424" spans="1:28" x14ac:dyDescent="0.2">
      <c r="A424" s="25" t="str">
        <f t="shared" si="60"/>
        <v>Jethro Percifer</v>
      </c>
      <c r="B424" s="25">
        <v>1149008652</v>
      </c>
      <c r="C424" s="25" t="s">
        <v>834</v>
      </c>
      <c r="D424" s="25" t="s">
        <v>835</v>
      </c>
      <c r="E424" s="25" t="s">
        <v>10</v>
      </c>
      <c r="F424" s="25">
        <v>78714</v>
      </c>
      <c r="G424" s="25">
        <f>COUNTIF([1]deals_closed!D:D,B424)</f>
        <v>18</v>
      </c>
      <c r="H424" s="26">
        <f>SUMIF([1]deals_closed!D:D,B424,[1]deals_closed!C:C)</f>
        <v>543953</v>
      </c>
      <c r="I424" s="26">
        <f>VLOOKUP(E424,'[1]2018_commission_structure-Start'!$A$22:$I$24,9,FALSE)</f>
        <v>750000</v>
      </c>
      <c r="J424" s="26">
        <f t="shared" si="61"/>
        <v>937500</v>
      </c>
      <c r="K424" s="26">
        <f t="shared" si="62"/>
        <v>1125000</v>
      </c>
      <c r="L424" s="26">
        <f t="shared" si="63"/>
        <v>1500000</v>
      </c>
      <c r="M424" s="27">
        <f t="shared" si="64"/>
        <v>0.72527066666666662</v>
      </c>
      <c r="N424" s="25" t="str">
        <f t="shared" si="65"/>
        <v>0-100%</v>
      </c>
      <c r="O424" s="28">
        <f>MIN(H424,I424)*INDEX('[1]2018_commission_structure-Start'!$A$21:$I$24,MATCH($E424,'[1]2018_commission_structure-Start'!$A$21:$A$24,0),MATCH(O$1,'[1]2018_commission_structure-Start'!$A$21:$I$21,0))</f>
        <v>81592.95</v>
      </c>
      <c r="P424" s="26">
        <f>IF(H424&gt;I424,MIN(H424-I424,J424-I424)*INDEX('[1]2018_commission_structure-Start'!$A$21:$I$24,MATCH($E424,'[1]2018_commission_structure-Start'!$A$21:$A$24,0), MATCH(P$1,'[1]2018_commission_structure-Start'!$A$21:$I$21,0)),0)</f>
        <v>0</v>
      </c>
      <c r="Q424" s="26">
        <f>IF($H424&gt;J424,MIN($H424-J424,K424-J424)*INDEX('[1]2018_commission_structure-Start'!$A$21:$I$24,MATCH($E424,'[1]2018_commission_structure-Start'!$A$21:$A$24,0), MATCH(Q$1,'[1]2018_commission_structure-Start'!$A$21:$I$21,0)),0)</f>
        <v>0</v>
      </c>
      <c r="R424" s="26">
        <f>IF($H424&gt;K424,MIN($H424-K424,L424-K424)*INDEX('[1]2018_commission_structure-Start'!$A$21:$I$24,MATCH($E424,'[1]2018_commission_structure-Start'!$A$21:$A$24,0), MATCH(R$1,'[1]2018_commission_structure-Start'!$A$21:$I$21,0)),0)</f>
        <v>0</v>
      </c>
      <c r="S424" s="26">
        <f>IF(H424&gt;L424,(H424-L424)*INDEX('[1]2018_commission_structure-Start'!$A$21:$I$24,MATCH($E424,'[1]2018_commission_structure-Start'!$A$21:$A$24,0),MATCH(S$1,'[1]2018_commission_structure-Start'!$A$21:$I$21,0)),0)</f>
        <v>0</v>
      </c>
      <c r="T424" s="28">
        <f t="shared" si="66"/>
        <v>81592.95</v>
      </c>
      <c r="U424" s="28">
        <f t="shared" si="67"/>
        <v>160306.95000000001</v>
      </c>
      <c r="V424" s="28">
        <f>MIN(H424,I424)*INDEX('[1]2018_commission_structure-Start'!$A$15:$J$18,MATCH($E424,'[1]2018_commission_structure-Start'!$A$15:$A$18,0),MATCH(V$1,'[1]2018_commission_structure-Start'!$A$15:$J$15,0))</f>
        <v>81592.95</v>
      </c>
      <c r="W424" s="26">
        <f>IF($H424&gt;I424,MIN($H424-I424,J424-I424)*INDEX('[1]2018_commission_structure-Start'!$A$15:$J$18,MATCH($E424,'[1]2018_commission_structure-Start'!$A$15:$A$18,0),MATCH(W$1,'[1]2018_commission_structure-Start'!$A$15:$J$15,0)),0)</f>
        <v>0</v>
      </c>
      <c r="X424" s="26">
        <f>IF($H424&gt;J424,MIN($H424-J424,K424-J424)*INDEX('[1]2018_commission_structure-Start'!$A$15:$J$18,MATCH($E424,'[1]2018_commission_structure-Start'!$A$15:$A$18,0),MATCH(X$1,'[1]2018_commission_structure-Start'!$A$15:$J$15,0)),0)</f>
        <v>0</v>
      </c>
      <c r="Y424" s="26">
        <f>IF($H424&gt;K424,MIN($H424-K424,L424-K424)*INDEX('[1]2018_commission_structure-Start'!$A$15:$J$18,MATCH($E424,'[1]2018_commission_structure-Start'!$A$15:$A$18,0),MATCH(Y$1,'[1]2018_commission_structure-Start'!$A$15:$J$15,0)),0)</f>
        <v>0</v>
      </c>
      <c r="Z424" s="26">
        <f>IF(H424&gt;L424,(H424-L424)*INDEX('[1]2018_commission_structure-Start'!$A$21:$I$24,MATCH($E424,'[1]2018_commission_structure-Start'!$A$21:$A$24,0),MATCH(Z$1,'[1]2018_commission_structure-Start'!$A$21:$I$21,0)),0)</f>
        <v>0</v>
      </c>
      <c r="AA424" s="28">
        <f t="shared" si="68"/>
        <v>81592.95</v>
      </c>
      <c r="AB424" s="28">
        <f t="shared" si="69"/>
        <v>160306.95000000001</v>
      </c>
    </row>
    <row r="425" spans="1:28" x14ac:dyDescent="0.2">
      <c r="A425" s="25" t="str">
        <f t="shared" si="60"/>
        <v>Albertine Berntssen</v>
      </c>
      <c r="B425" s="25">
        <v>2748937082</v>
      </c>
      <c r="C425" s="25" t="s">
        <v>836</v>
      </c>
      <c r="D425" s="25" t="s">
        <v>837</v>
      </c>
      <c r="E425" s="25" t="s">
        <v>10</v>
      </c>
      <c r="F425" s="25">
        <v>106511</v>
      </c>
      <c r="G425" s="25">
        <f>COUNTIF([1]deals_closed!D:D,B425)</f>
        <v>20</v>
      </c>
      <c r="H425" s="26">
        <f>SUMIF([1]deals_closed!D:D,B425,[1]deals_closed!C:C)</f>
        <v>668998</v>
      </c>
      <c r="I425" s="26">
        <f>VLOOKUP(E425,'[1]2018_commission_structure-Start'!$A$22:$I$24,9,FALSE)</f>
        <v>750000</v>
      </c>
      <c r="J425" s="26">
        <f t="shared" si="61"/>
        <v>937500</v>
      </c>
      <c r="K425" s="26">
        <f t="shared" si="62"/>
        <v>1125000</v>
      </c>
      <c r="L425" s="26">
        <f t="shared" si="63"/>
        <v>1500000</v>
      </c>
      <c r="M425" s="27">
        <f t="shared" si="64"/>
        <v>0.89199733333333331</v>
      </c>
      <c r="N425" s="25" t="str">
        <f t="shared" si="65"/>
        <v>0-100%</v>
      </c>
      <c r="O425" s="28">
        <f>MIN(H425,I425)*INDEX('[1]2018_commission_structure-Start'!$A$21:$I$24,MATCH($E425,'[1]2018_commission_structure-Start'!$A$21:$A$24,0),MATCH(O$1,'[1]2018_commission_structure-Start'!$A$21:$I$21,0))</f>
        <v>100349.7</v>
      </c>
      <c r="P425" s="26">
        <f>IF(H425&gt;I425,MIN(H425-I425,J425-I425)*INDEX('[1]2018_commission_structure-Start'!$A$21:$I$24,MATCH($E425,'[1]2018_commission_structure-Start'!$A$21:$A$24,0), MATCH(P$1,'[1]2018_commission_structure-Start'!$A$21:$I$21,0)),0)</f>
        <v>0</v>
      </c>
      <c r="Q425" s="26">
        <f>IF($H425&gt;J425,MIN($H425-J425,K425-J425)*INDEX('[1]2018_commission_structure-Start'!$A$21:$I$24,MATCH($E425,'[1]2018_commission_structure-Start'!$A$21:$A$24,0), MATCH(Q$1,'[1]2018_commission_structure-Start'!$A$21:$I$21,0)),0)</f>
        <v>0</v>
      </c>
      <c r="R425" s="26">
        <f>IF($H425&gt;K425,MIN($H425-K425,L425-K425)*INDEX('[1]2018_commission_structure-Start'!$A$21:$I$24,MATCH($E425,'[1]2018_commission_structure-Start'!$A$21:$A$24,0), MATCH(R$1,'[1]2018_commission_structure-Start'!$A$21:$I$21,0)),0)</f>
        <v>0</v>
      </c>
      <c r="S425" s="26">
        <f>IF(H425&gt;L425,(H425-L425)*INDEX('[1]2018_commission_structure-Start'!$A$21:$I$24,MATCH($E425,'[1]2018_commission_structure-Start'!$A$21:$A$24,0),MATCH(S$1,'[1]2018_commission_structure-Start'!$A$21:$I$21,0)),0)</f>
        <v>0</v>
      </c>
      <c r="T425" s="28">
        <f t="shared" si="66"/>
        <v>100349.7</v>
      </c>
      <c r="U425" s="28">
        <f t="shared" si="67"/>
        <v>206860.7</v>
      </c>
      <c r="V425" s="28">
        <f>MIN(H425,I425)*INDEX('[1]2018_commission_structure-Start'!$A$15:$J$18,MATCH($E425,'[1]2018_commission_structure-Start'!$A$15:$A$18,0),MATCH(V$1,'[1]2018_commission_structure-Start'!$A$15:$J$15,0))</f>
        <v>100349.7</v>
      </c>
      <c r="W425" s="26">
        <f>IF($H425&gt;I425,MIN($H425-I425,J425-I425)*INDEX('[1]2018_commission_structure-Start'!$A$15:$J$18,MATCH($E425,'[1]2018_commission_structure-Start'!$A$15:$A$18,0),MATCH(W$1,'[1]2018_commission_structure-Start'!$A$15:$J$15,0)),0)</f>
        <v>0</v>
      </c>
      <c r="X425" s="26">
        <f>IF($H425&gt;J425,MIN($H425-J425,K425-J425)*INDEX('[1]2018_commission_structure-Start'!$A$15:$J$18,MATCH($E425,'[1]2018_commission_structure-Start'!$A$15:$A$18,0),MATCH(X$1,'[1]2018_commission_structure-Start'!$A$15:$J$15,0)),0)</f>
        <v>0</v>
      </c>
      <c r="Y425" s="26">
        <f>IF($H425&gt;K425,MIN($H425-K425,L425-K425)*INDEX('[1]2018_commission_structure-Start'!$A$15:$J$18,MATCH($E425,'[1]2018_commission_structure-Start'!$A$15:$A$18,0),MATCH(Y$1,'[1]2018_commission_structure-Start'!$A$15:$J$15,0)),0)</f>
        <v>0</v>
      </c>
      <c r="Z425" s="26">
        <f>IF(H425&gt;L425,(H425-L425)*INDEX('[1]2018_commission_structure-Start'!$A$21:$I$24,MATCH($E425,'[1]2018_commission_structure-Start'!$A$21:$A$24,0),MATCH(Z$1,'[1]2018_commission_structure-Start'!$A$21:$I$21,0)),0)</f>
        <v>0</v>
      </c>
      <c r="AA425" s="28">
        <f t="shared" si="68"/>
        <v>100349.7</v>
      </c>
      <c r="AB425" s="28">
        <f t="shared" si="69"/>
        <v>206860.7</v>
      </c>
    </row>
    <row r="426" spans="1:28" x14ac:dyDescent="0.2">
      <c r="A426" s="25" t="str">
        <f t="shared" si="60"/>
        <v>Andreana Baly</v>
      </c>
      <c r="B426" s="25">
        <v>2779378506</v>
      </c>
      <c r="C426" s="25" t="s">
        <v>838</v>
      </c>
      <c r="D426" s="25" t="s">
        <v>839</v>
      </c>
      <c r="E426" s="25" t="s">
        <v>10</v>
      </c>
      <c r="F426" s="25">
        <v>83208</v>
      </c>
      <c r="G426" s="25">
        <f>COUNTIF([1]deals_closed!D:D,B426)</f>
        <v>21</v>
      </c>
      <c r="H426" s="26">
        <f>SUMIF([1]deals_closed!D:D,B426,[1]deals_closed!C:C)</f>
        <v>753098</v>
      </c>
      <c r="I426" s="26">
        <f>VLOOKUP(E426,'[1]2018_commission_structure-Start'!$A$22:$I$24,9,FALSE)</f>
        <v>750000</v>
      </c>
      <c r="J426" s="26">
        <f t="shared" si="61"/>
        <v>937500</v>
      </c>
      <c r="K426" s="26">
        <f t="shared" si="62"/>
        <v>1125000</v>
      </c>
      <c r="L426" s="26">
        <f t="shared" si="63"/>
        <v>1500000</v>
      </c>
      <c r="M426" s="27">
        <f t="shared" si="64"/>
        <v>1.0041306666666667</v>
      </c>
      <c r="N426" s="25" t="str">
        <f t="shared" si="65"/>
        <v>100-125%</v>
      </c>
      <c r="O426" s="28">
        <f>MIN(H426,I426)*INDEX('[1]2018_commission_structure-Start'!$A$21:$I$24,MATCH($E426,'[1]2018_commission_structure-Start'!$A$21:$A$24,0),MATCH(O$1,'[1]2018_commission_structure-Start'!$A$21:$I$21,0))</f>
        <v>112500</v>
      </c>
      <c r="P426" s="26">
        <f>IF(H426&gt;I426,MIN(H426-I426,J426-I426)*INDEX('[1]2018_commission_structure-Start'!$A$21:$I$24,MATCH($E426,'[1]2018_commission_structure-Start'!$A$21:$A$24,0), MATCH(P$1,'[1]2018_commission_structure-Start'!$A$21:$I$21,0)),0)</f>
        <v>588.62</v>
      </c>
      <c r="Q426" s="26">
        <f>IF($H426&gt;J426,MIN($H426-J426,K426-J426)*INDEX('[1]2018_commission_structure-Start'!$A$21:$I$24,MATCH($E426,'[1]2018_commission_structure-Start'!$A$21:$A$24,0), MATCH(Q$1,'[1]2018_commission_structure-Start'!$A$21:$I$21,0)),0)</f>
        <v>0</v>
      </c>
      <c r="R426" s="26">
        <f>IF($H426&gt;K426,MIN($H426-K426,L426-K426)*INDEX('[1]2018_commission_structure-Start'!$A$21:$I$24,MATCH($E426,'[1]2018_commission_structure-Start'!$A$21:$A$24,0), MATCH(R$1,'[1]2018_commission_structure-Start'!$A$21:$I$21,0)),0)</f>
        <v>0</v>
      </c>
      <c r="S426" s="26">
        <f>IF(H426&gt;L426,(H426-L426)*INDEX('[1]2018_commission_structure-Start'!$A$21:$I$24,MATCH($E426,'[1]2018_commission_structure-Start'!$A$21:$A$24,0),MATCH(S$1,'[1]2018_commission_structure-Start'!$A$21:$I$21,0)),0)</f>
        <v>0</v>
      </c>
      <c r="T426" s="28">
        <f t="shared" si="66"/>
        <v>113088.62</v>
      </c>
      <c r="U426" s="28">
        <f t="shared" si="67"/>
        <v>196296.62</v>
      </c>
      <c r="V426" s="28">
        <f>MIN(H426,I426)*INDEX('[1]2018_commission_structure-Start'!$A$15:$J$18,MATCH($E426,'[1]2018_commission_structure-Start'!$A$15:$A$18,0),MATCH(V$1,'[1]2018_commission_structure-Start'!$A$15:$J$15,0))</f>
        <v>112500</v>
      </c>
      <c r="W426" s="26">
        <f>IF($H426&gt;I426,MIN($H426-I426,J426-I426)*INDEX('[1]2018_commission_structure-Start'!$A$15:$J$18,MATCH($E426,'[1]2018_commission_structure-Start'!$A$15:$A$18,0),MATCH(W$1,'[1]2018_commission_structure-Start'!$A$15:$J$15,0)),0)</f>
        <v>681.56000000000006</v>
      </c>
      <c r="X426" s="26">
        <f>IF($H426&gt;J426,MIN($H426-J426,K426-J426)*INDEX('[1]2018_commission_structure-Start'!$A$15:$J$18,MATCH($E426,'[1]2018_commission_structure-Start'!$A$15:$A$18,0),MATCH(X$1,'[1]2018_commission_structure-Start'!$A$15:$J$15,0)),0)</f>
        <v>0</v>
      </c>
      <c r="Y426" s="26">
        <f>IF($H426&gt;K426,MIN($H426-K426,L426-K426)*INDEX('[1]2018_commission_structure-Start'!$A$15:$J$18,MATCH($E426,'[1]2018_commission_structure-Start'!$A$15:$A$18,0),MATCH(Y$1,'[1]2018_commission_structure-Start'!$A$15:$J$15,0)),0)</f>
        <v>0</v>
      </c>
      <c r="Z426" s="26">
        <f>IF(H426&gt;L426,(H426-L426)*INDEX('[1]2018_commission_structure-Start'!$A$21:$I$24,MATCH($E426,'[1]2018_commission_structure-Start'!$A$21:$A$24,0),MATCH(Z$1,'[1]2018_commission_structure-Start'!$A$21:$I$21,0)),0)</f>
        <v>0</v>
      </c>
      <c r="AA426" s="28">
        <f t="shared" si="68"/>
        <v>113181.56</v>
      </c>
      <c r="AB426" s="28">
        <f t="shared" si="69"/>
        <v>196389.56</v>
      </c>
    </row>
    <row r="427" spans="1:28" x14ac:dyDescent="0.2">
      <c r="A427" s="25" t="str">
        <f t="shared" si="60"/>
        <v>Colette Mangon</v>
      </c>
      <c r="B427" s="25">
        <v>3213290963</v>
      </c>
      <c r="C427" s="25" t="s">
        <v>840</v>
      </c>
      <c r="D427" s="25" t="s">
        <v>841</v>
      </c>
      <c r="E427" s="25" t="s">
        <v>29</v>
      </c>
      <c r="F427" s="25">
        <v>55737</v>
      </c>
      <c r="G427" s="25">
        <f>COUNTIF([1]deals_closed!D:D,B427)</f>
        <v>28</v>
      </c>
      <c r="H427" s="26">
        <f>SUMIF([1]deals_closed!D:D,B427,[1]deals_closed!C:C)</f>
        <v>1127142</v>
      </c>
      <c r="I427" s="26">
        <f>VLOOKUP(E427,'[1]2018_commission_structure-Start'!$A$22:$I$24,9,FALSE)</f>
        <v>600000</v>
      </c>
      <c r="J427" s="26">
        <f t="shared" si="61"/>
        <v>750000</v>
      </c>
      <c r="K427" s="26">
        <f t="shared" si="62"/>
        <v>900000</v>
      </c>
      <c r="L427" s="26">
        <f t="shared" si="63"/>
        <v>1200000</v>
      </c>
      <c r="M427" s="27">
        <f t="shared" si="64"/>
        <v>1.8785700000000001</v>
      </c>
      <c r="N427" s="25" t="str">
        <f t="shared" si="65"/>
        <v>150-200%</v>
      </c>
      <c r="O427" s="28">
        <f>MIN(H427,I427)*INDEX('[1]2018_commission_structure-Start'!$A$21:$I$24,MATCH($E427,'[1]2018_commission_structure-Start'!$A$21:$A$24,0),MATCH(O$1,'[1]2018_commission_structure-Start'!$A$21:$I$21,0))</f>
        <v>78000</v>
      </c>
      <c r="P427" s="26">
        <f>IF(H427&gt;I427,MIN(H427-I427,J427-I427)*INDEX('[1]2018_commission_structure-Start'!$A$21:$I$24,MATCH($E427,'[1]2018_commission_structure-Start'!$A$21:$A$24,0), MATCH(P$1,'[1]2018_commission_structure-Start'!$A$21:$I$21,0)),0)</f>
        <v>25500.000000000004</v>
      </c>
      <c r="Q427" s="26">
        <f>IF($H427&gt;J427,MIN($H427-J427,K427-J427)*INDEX('[1]2018_commission_structure-Start'!$A$21:$I$24,MATCH($E427,'[1]2018_commission_structure-Start'!$A$21:$A$24,0), MATCH(Q$1,'[1]2018_commission_structure-Start'!$A$21:$I$21,0)),0)</f>
        <v>31500</v>
      </c>
      <c r="R427" s="26">
        <f>IF($H427&gt;K427,MIN($H427-K427,L427-K427)*INDEX('[1]2018_commission_structure-Start'!$A$21:$I$24,MATCH($E427,'[1]2018_commission_structure-Start'!$A$21:$A$24,0), MATCH(R$1,'[1]2018_commission_structure-Start'!$A$21:$I$21,0)),0)</f>
        <v>59056.920000000006</v>
      </c>
      <c r="S427" s="26">
        <f>IF(H427&gt;L427,(H427-L427)*INDEX('[1]2018_commission_structure-Start'!$A$21:$I$24,MATCH($E427,'[1]2018_commission_structure-Start'!$A$21:$A$24,0),MATCH(S$1,'[1]2018_commission_structure-Start'!$A$21:$I$21,0)),0)</f>
        <v>0</v>
      </c>
      <c r="T427" s="28">
        <f t="shared" si="66"/>
        <v>194056.92</v>
      </c>
      <c r="U427" s="28">
        <f t="shared" si="67"/>
        <v>249793.92000000001</v>
      </c>
      <c r="V427" s="28">
        <f>MIN(H427,I427)*INDEX('[1]2018_commission_structure-Start'!$A$15:$J$18,MATCH($E427,'[1]2018_commission_structure-Start'!$A$15:$A$18,0),MATCH(V$1,'[1]2018_commission_structure-Start'!$A$15:$J$15,0))</f>
        <v>90000</v>
      </c>
      <c r="W427" s="26">
        <f>IF($H427&gt;I427,MIN($H427-I427,J427-I427)*INDEX('[1]2018_commission_structure-Start'!$A$15:$J$18,MATCH($E427,'[1]2018_commission_structure-Start'!$A$15:$A$18,0),MATCH(W$1,'[1]2018_commission_structure-Start'!$A$15:$J$15,0)),0)</f>
        <v>27000</v>
      </c>
      <c r="X427" s="26">
        <f>IF($H427&gt;J427,MIN($H427-J427,K427-J427)*INDEX('[1]2018_commission_structure-Start'!$A$15:$J$18,MATCH($E427,'[1]2018_commission_structure-Start'!$A$15:$A$18,0),MATCH(X$1,'[1]2018_commission_structure-Start'!$A$15:$J$15,0)),0)</f>
        <v>37500</v>
      </c>
      <c r="Y427" s="26">
        <f>IF($H427&gt;K427,MIN($H427-K427,L427-K427)*INDEX('[1]2018_commission_structure-Start'!$A$15:$J$18,MATCH($E427,'[1]2018_commission_structure-Start'!$A$15:$A$18,0),MATCH(Y$1,'[1]2018_commission_structure-Start'!$A$15:$J$15,0)),0)</f>
        <v>68142.599999999991</v>
      </c>
      <c r="Z427" s="26">
        <f>IF(H427&gt;L427,(H427-L427)*INDEX('[1]2018_commission_structure-Start'!$A$21:$I$24,MATCH($E427,'[1]2018_commission_structure-Start'!$A$21:$A$24,0),MATCH(Z$1,'[1]2018_commission_structure-Start'!$A$21:$I$21,0)),0)</f>
        <v>0</v>
      </c>
      <c r="AA427" s="28">
        <f t="shared" si="68"/>
        <v>222642.59999999998</v>
      </c>
      <c r="AB427" s="28">
        <f t="shared" si="69"/>
        <v>278379.59999999998</v>
      </c>
    </row>
    <row r="428" spans="1:28" x14ac:dyDescent="0.2">
      <c r="A428" s="25" t="str">
        <f t="shared" si="60"/>
        <v>Arel Rolland</v>
      </c>
      <c r="B428" s="25">
        <v>7469392467</v>
      </c>
      <c r="C428" s="25" t="s">
        <v>842</v>
      </c>
      <c r="D428" s="25" t="s">
        <v>843</v>
      </c>
      <c r="E428" s="25" t="s">
        <v>7</v>
      </c>
      <c r="F428" s="25">
        <v>51545</v>
      </c>
      <c r="G428" s="25">
        <f>COUNTIF([1]deals_closed!D:D,B428)</f>
        <v>20</v>
      </c>
      <c r="H428" s="26">
        <f>SUMIF([1]deals_closed!D:D,B428,[1]deals_closed!C:C)</f>
        <v>691612</v>
      </c>
      <c r="I428" s="26">
        <f>VLOOKUP(E428,'[1]2018_commission_structure-Start'!$A$22:$I$24,9,FALSE)</f>
        <v>500000</v>
      </c>
      <c r="J428" s="26">
        <f t="shared" si="61"/>
        <v>625000</v>
      </c>
      <c r="K428" s="26">
        <f t="shared" si="62"/>
        <v>750000</v>
      </c>
      <c r="L428" s="26">
        <f t="shared" si="63"/>
        <v>1000000</v>
      </c>
      <c r="M428" s="27">
        <f t="shared" si="64"/>
        <v>1.383224</v>
      </c>
      <c r="N428" s="25" t="str">
        <f t="shared" si="65"/>
        <v>125-150%</v>
      </c>
      <c r="O428" s="28">
        <f>MIN(H428,I428)*INDEX('[1]2018_commission_structure-Start'!$A$21:$I$24,MATCH($E428,'[1]2018_commission_structure-Start'!$A$21:$A$24,0),MATCH(O$1,'[1]2018_commission_structure-Start'!$A$21:$I$21,0))</f>
        <v>50000</v>
      </c>
      <c r="P428" s="26">
        <f>IF(H428&gt;I428,MIN(H428-I428,J428-I428)*INDEX('[1]2018_commission_structure-Start'!$A$21:$I$24,MATCH($E428,'[1]2018_commission_structure-Start'!$A$21:$A$24,0), MATCH(P$1,'[1]2018_commission_structure-Start'!$A$21:$I$21,0)),0)</f>
        <v>18750</v>
      </c>
      <c r="Q428" s="26">
        <f>IF($H428&gt;J428,MIN($H428-J428,K428-J428)*INDEX('[1]2018_commission_structure-Start'!$A$21:$I$24,MATCH($E428,'[1]2018_commission_structure-Start'!$A$21:$A$24,0), MATCH(Q$1,'[1]2018_commission_structure-Start'!$A$21:$I$21,0)),0)</f>
        <v>11990.16</v>
      </c>
      <c r="R428" s="26">
        <f>IF($H428&gt;K428,MIN($H428-K428,L428-K428)*INDEX('[1]2018_commission_structure-Start'!$A$21:$I$24,MATCH($E428,'[1]2018_commission_structure-Start'!$A$21:$A$24,0), MATCH(R$1,'[1]2018_commission_structure-Start'!$A$21:$I$21,0)),0)</f>
        <v>0</v>
      </c>
      <c r="S428" s="26">
        <f>IF(H428&gt;L428,(H428-L428)*INDEX('[1]2018_commission_structure-Start'!$A$21:$I$24,MATCH($E428,'[1]2018_commission_structure-Start'!$A$21:$A$24,0),MATCH(S$1,'[1]2018_commission_structure-Start'!$A$21:$I$21,0)),0)</f>
        <v>0</v>
      </c>
      <c r="T428" s="28">
        <f t="shared" si="66"/>
        <v>80740.160000000003</v>
      </c>
      <c r="U428" s="28">
        <f t="shared" si="67"/>
        <v>132285.16</v>
      </c>
      <c r="V428" s="28">
        <f>MIN(H428,I428)*INDEX('[1]2018_commission_structure-Start'!$A$15:$J$18,MATCH($E428,'[1]2018_commission_structure-Start'!$A$15:$A$18,0),MATCH(V$1,'[1]2018_commission_structure-Start'!$A$15:$J$15,0))</f>
        <v>60000</v>
      </c>
      <c r="W428" s="26">
        <f>IF($H428&gt;I428,MIN($H428-I428,J428-I428)*INDEX('[1]2018_commission_structure-Start'!$A$15:$J$18,MATCH($E428,'[1]2018_commission_structure-Start'!$A$15:$A$18,0),MATCH(W$1,'[1]2018_commission_structure-Start'!$A$15:$J$15,0)),0)</f>
        <v>21250</v>
      </c>
      <c r="X428" s="26">
        <f>IF($H428&gt;J428,MIN($H428-J428,K428-J428)*INDEX('[1]2018_commission_structure-Start'!$A$15:$J$18,MATCH($E428,'[1]2018_commission_structure-Start'!$A$15:$A$18,0),MATCH(X$1,'[1]2018_commission_structure-Start'!$A$15:$J$15,0)),0)</f>
        <v>13322.400000000001</v>
      </c>
      <c r="Y428" s="26">
        <f>IF($H428&gt;K428,MIN($H428-K428,L428-K428)*INDEX('[1]2018_commission_structure-Start'!$A$15:$J$18,MATCH($E428,'[1]2018_commission_structure-Start'!$A$15:$A$18,0),MATCH(Y$1,'[1]2018_commission_structure-Start'!$A$15:$J$15,0)),0)</f>
        <v>0</v>
      </c>
      <c r="Z428" s="26">
        <f>IF(H428&gt;L428,(H428-L428)*INDEX('[1]2018_commission_structure-Start'!$A$21:$I$24,MATCH($E428,'[1]2018_commission_structure-Start'!$A$21:$A$24,0),MATCH(Z$1,'[1]2018_commission_structure-Start'!$A$21:$I$21,0)),0)</f>
        <v>0</v>
      </c>
      <c r="AA428" s="28">
        <f t="shared" si="68"/>
        <v>94572.4</v>
      </c>
      <c r="AB428" s="28">
        <f t="shared" si="69"/>
        <v>146117.4</v>
      </c>
    </row>
    <row r="429" spans="1:28" x14ac:dyDescent="0.2">
      <c r="A429" s="25" t="str">
        <f t="shared" si="60"/>
        <v>Devland Kohter</v>
      </c>
      <c r="B429" s="25">
        <v>2677632772</v>
      </c>
      <c r="C429" s="25" t="s">
        <v>844</v>
      </c>
      <c r="D429" s="25" t="s">
        <v>845</v>
      </c>
      <c r="E429" s="25" t="s">
        <v>7</v>
      </c>
      <c r="F429" s="25">
        <v>42673</v>
      </c>
      <c r="G429" s="25">
        <f>COUNTIF([1]deals_closed!D:D,B429)</f>
        <v>17</v>
      </c>
      <c r="H429" s="26">
        <f>SUMIF([1]deals_closed!D:D,B429,[1]deals_closed!C:C)</f>
        <v>594947</v>
      </c>
      <c r="I429" s="26">
        <f>VLOOKUP(E429,'[1]2018_commission_structure-Start'!$A$22:$I$24,9,FALSE)</f>
        <v>500000</v>
      </c>
      <c r="J429" s="26">
        <f t="shared" si="61"/>
        <v>625000</v>
      </c>
      <c r="K429" s="26">
        <f t="shared" si="62"/>
        <v>750000</v>
      </c>
      <c r="L429" s="26">
        <f t="shared" si="63"/>
        <v>1000000</v>
      </c>
      <c r="M429" s="27">
        <f t="shared" si="64"/>
        <v>1.189894</v>
      </c>
      <c r="N429" s="25" t="str">
        <f t="shared" si="65"/>
        <v>100-125%</v>
      </c>
      <c r="O429" s="28">
        <f>MIN(H429,I429)*INDEX('[1]2018_commission_structure-Start'!$A$21:$I$24,MATCH($E429,'[1]2018_commission_structure-Start'!$A$21:$A$24,0),MATCH(O$1,'[1]2018_commission_structure-Start'!$A$21:$I$21,0))</f>
        <v>50000</v>
      </c>
      <c r="P429" s="26">
        <f>IF(H429&gt;I429,MIN(H429-I429,J429-I429)*INDEX('[1]2018_commission_structure-Start'!$A$21:$I$24,MATCH($E429,'[1]2018_commission_structure-Start'!$A$21:$A$24,0), MATCH(P$1,'[1]2018_commission_structure-Start'!$A$21:$I$21,0)),0)</f>
        <v>14242.05</v>
      </c>
      <c r="Q429" s="26">
        <f>IF($H429&gt;J429,MIN($H429-J429,K429-J429)*INDEX('[1]2018_commission_structure-Start'!$A$21:$I$24,MATCH($E429,'[1]2018_commission_structure-Start'!$A$21:$A$24,0), MATCH(Q$1,'[1]2018_commission_structure-Start'!$A$21:$I$21,0)),0)</f>
        <v>0</v>
      </c>
      <c r="R429" s="26">
        <f>IF($H429&gt;K429,MIN($H429-K429,L429-K429)*INDEX('[1]2018_commission_structure-Start'!$A$21:$I$24,MATCH($E429,'[1]2018_commission_structure-Start'!$A$21:$A$24,0), MATCH(R$1,'[1]2018_commission_structure-Start'!$A$21:$I$21,0)),0)</f>
        <v>0</v>
      </c>
      <c r="S429" s="26">
        <f>IF(H429&gt;L429,(H429-L429)*INDEX('[1]2018_commission_structure-Start'!$A$21:$I$24,MATCH($E429,'[1]2018_commission_structure-Start'!$A$21:$A$24,0),MATCH(S$1,'[1]2018_commission_structure-Start'!$A$21:$I$21,0)),0)</f>
        <v>0</v>
      </c>
      <c r="T429" s="28">
        <f t="shared" si="66"/>
        <v>64242.05</v>
      </c>
      <c r="U429" s="28">
        <f t="shared" si="67"/>
        <v>106915.05</v>
      </c>
      <c r="V429" s="28">
        <f>MIN(H429,I429)*INDEX('[1]2018_commission_structure-Start'!$A$15:$J$18,MATCH($E429,'[1]2018_commission_structure-Start'!$A$15:$A$18,0),MATCH(V$1,'[1]2018_commission_structure-Start'!$A$15:$J$15,0))</f>
        <v>60000</v>
      </c>
      <c r="W429" s="26">
        <f>IF($H429&gt;I429,MIN($H429-I429,J429-I429)*INDEX('[1]2018_commission_structure-Start'!$A$15:$J$18,MATCH($E429,'[1]2018_commission_structure-Start'!$A$15:$A$18,0),MATCH(W$1,'[1]2018_commission_structure-Start'!$A$15:$J$15,0)),0)</f>
        <v>16140.990000000002</v>
      </c>
      <c r="X429" s="26">
        <f>IF($H429&gt;J429,MIN($H429-J429,K429-J429)*INDEX('[1]2018_commission_structure-Start'!$A$15:$J$18,MATCH($E429,'[1]2018_commission_structure-Start'!$A$15:$A$18,0),MATCH(X$1,'[1]2018_commission_structure-Start'!$A$15:$J$15,0)),0)</f>
        <v>0</v>
      </c>
      <c r="Y429" s="26">
        <f>IF($H429&gt;K429,MIN($H429-K429,L429-K429)*INDEX('[1]2018_commission_structure-Start'!$A$15:$J$18,MATCH($E429,'[1]2018_commission_structure-Start'!$A$15:$A$18,0),MATCH(Y$1,'[1]2018_commission_structure-Start'!$A$15:$J$15,0)),0)</f>
        <v>0</v>
      </c>
      <c r="Z429" s="26">
        <f>IF(H429&gt;L429,(H429-L429)*INDEX('[1]2018_commission_structure-Start'!$A$21:$I$24,MATCH($E429,'[1]2018_commission_structure-Start'!$A$21:$A$24,0),MATCH(Z$1,'[1]2018_commission_structure-Start'!$A$21:$I$21,0)),0)</f>
        <v>0</v>
      </c>
      <c r="AA429" s="28">
        <f t="shared" si="68"/>
        <v>76140.990000000005</v>
      </c>
      <c r="AB429" s="28">
        <f t="shared" si="69"/>
        <v>118813.99</v>
      </c>
    </row>
    <row r="430" spans="1:28" x14ac:dyDescent="0.2">
      <c r="A430" s="25" t="str">
        <f t="shared" si="60"/>
        <v>Farris Valance</v>
      </c>
      <c r="B430" s="25">
        <v>4453315724</v>
      </c>
      <c r="C430" s="25" t="s">
        <v>846</v>
      </c>
      <c r="D430" s="25" t="s">
        <v>847</v>
      </c>
      <c r="E430" s="25" t="s">
        <v>29</v>
      </c>
      <c r="F430" s="25">
        <v>55487</v>
      </c>
      <c r="G430" s="25">
        <f>COUNTIF([1]deals_closed!D:D,B430)</f>
        <v>22</v>
      </c>
      <c r="H430" s="26">
        <f>SUMIF([1]deals_closed!D:D,B430,[1]deals_closed!C:C)</f>
        <v>878793</v>
      </c>
      <c r="I430" s="26">
        <f>VLOOKUP(E430,'[1]2018_commission_structure-Start'!$A$22:$I$24,9,FALSE)</f>
        <v>600000</v>
      </c>
      <c r="J430" s="26">
        <f t="shared" si="61"/>
        <v>750000</v>
      </c>
      <c r="K430" s="26">
        <f t="shared" si="62"/>
        <v>900000</v>
      </c>
      <c r="L430" s="26">
        <f t="shared" si="63"/>
        <v>1200000</v>
      </c>
      <c r="M430" s="27">
        <f t="shared" si="64"/>
        <v>1.464655</v>
      </c>
      <c r="N430" s="25" t="str">
        <f t="shared" si="65"/>
        <v>125-150%</v>
      </c>
      <c r="O430" s="28">
        <f>MIN(H430,I430)*INDEX('[1]2018_commission_structure-Start'!$A$21:$I$24,MATCH($E430,'[1]2018_commission_structure-Start'!$A$21:$A$24,0),MATCH(O$1,'[1]2018_commission_structure-Start'!$A$21:$I$21,0))</f>
        <v>78000</v>
      </c>
      <c r="P430" s="26">
        <f>IF(H430&gt;I430,MIN(H430-I430,J430-I430)*INDEX('[1]2018_commission_structure-Start'!$A$21:$I$24,MATCH($E430,'[1]2018_commission_structure-Start'!$A$21:$A$24,0), MATCH(P$1,'[1]2018_commission_structure-Start'!$A$21:$I$21,0)),0)</f>
        <v>25500.000000000004</v>
      </c>
      <c r="Q430" s="26">
        <f>IF($H430&gt;J430,MIN($H430-J430,K430-J430)*INDEX('[1]2018_commission_structure-Start'!$A$21:$I$24,MATCH($E430,'[1]2018_commission_structure-Start'!$A$21:$A$24,0), MATCH(Q$1,'[1]2018_commission_structure-Start'!$A$21:$I$21,0)),0)</f>
        <v>27046.53</v>
      </c>
      <c r="R430" s="26">
        <f>IF($H430&gt;K430,MIN($H430-K430,L430-K430)*INDEX('[1]2018_commission_structure-Start'!$A$21:$I$24,MATCH($E430,'[1]2018_commission_structure-Start'!$A$21:$A$24,0), MATCH(R$1,'[1]2018_commission_structure-Start'!$A$21:$I$21,0)),0)</f>
        <v>0</v>
      </c>
      <c r="S430" s="26">
        <f>IF(H430&gt;L430,(H430-L430)*INDEX('[1]2018_commission_structure-Start'!$A$21:$I$24,MATCH($E430,'[1]2018_commission_structure-Start'!$A$21:$A$24,0),MATCH(S$1,'[1]2018_commission_structure-Start'!$A$21:$I$21,0)),0)</f>
        <v>0</v>
      </c>
      <c r="T430" s="28">
        <f t="shared" si="66"/>
        <v>130546.53</v>
      </c>
      <c r="U430" s="28">
        <f t="shared" si="67"/>
        <v>186033.53</v>
      </c>
      <c r="V430" s="28">
        <f>MIN(H430,I430)*INDEX('[1]2018_commission_structure-Start'!$A$15:$J$18,MATCH($E430,'[1]2018_commission_structure-Start'!$A$15:$A$18,0),MATCH(V$1,'[1]2018_commission_structure-Start'!$A$15:$J$15,0))</f>
        <v>90000</v>
      </c>
      <c r="W430" s="26">
        <f>IF($H430&gt;I430,MIN($H430-I430,J430-I430)*INDEX('[1]2018_commission_structure-Start'!$A$15:$J$18,MATCH($E430,'[1]2018_commission_structure-Start'!$A$15:$A$18,0),MATCH(W$1,'[1]2018_commission_structure-Start'!$A$15:$J$15,0)),0)</f>
        <v>27000</v>
      </c>
      <c r="X430" s="26">
        <f>IF($H430&gt;J430,MIN($H430-J430,K430-J430)*INDEX('[1]2018_commission_structure-Start'!$A$15:$J$18,MATCH($E430,'[1]2018_commission_structure-Start'!$A$15:$A$18,0),MATCH(X$1,'[1]2018_commission_structure-Start'!$A$15:$J$15,0)),0)</f>
        <v>32198.25</v>
      </c>
      <c r="Y430" s="26">
        <f>IF($H430&gt;K430,MIN($H430-K430,L430-K430)*INDEX('[1]2018_commission_structure-Start'!$A$15:$J$18,MATCH($E430,'[1]2018_commission_structure-Start'!$A$15:$A$18,0),MATCH(Y$1,'[1]2018_commission_structure-Start'!$A$15:$J$15,0)),0)</f>
        <v>0</v>
      </c>
      <c r="Z430" s="26">
        <f>IF(H430&gt;L430,(H430-L430)*INDEX('[1]2018_commission_structure-Start'!$A$21:$I$24,MATCH($E430,'[1]2018_commission_structure-Start'!$A$21:$A$24,0),MATCH(Z$1,'[1]2018_commission_structure-Start'!$A$21:$I$21,0)),0)</f>
        <v>0</v>
      </c>
      <c r="AA430" s="28">
        <f t="shared" si="68"/>
        <v>149198.25</v>
      </c>
      <c r="AB430" s="28">
        <f t="shared" si="69"/>
        <v>204685.25</v>
      </c>
    </row>
    <row r="431" spans="1:28" x14ac:dyDescent="0.2">
      <c r="A431" s="25" t="str">
        <f t="shared" si="60"/>
        <v>Basilio Shattock</v>
      </c>
      <c r="B431" s="25">
        <v>6126779991</v>
      </c>
      <c r="C431" s="25" t="s">
        <v>848</v>
      </c>
      <c r="D431" s="25" t="s">
        <v>849</v>
      </c>
      <c r="E431" s="25" t="s">
        <v>29</v>
      </c>
      <c r="F431" s="25">
        <v>74933</v>
      </c>
      <c r="G431" s="25">
        <f>COUNTIF([1]deals_closed!D:D,B431)</f>
        <v>19</v>
      </c>
      <c r="H431" s="26">
        <f>SUMIF([1]deals_closed!D:D,B431,[1]deals_closed!C:C)</f>
        <v>642536</v>
      </c>
      <c r="I431" s="26">
        <f>VLOOKUP(E431,'[1]2018_commission_structure-Start'!$A$22:$I$24,9,FALSE)</f>
        <v>600000</v>
      </c>
      <c r="J431" s="26">
        <f t="shared" si="61"/>
        <v>750000</v>
      </c>
      <c r="K431" s="26">
        <f t="shared" si="62"/>
        <v>900000</v>
      </c>
      <c r="L431" s="26">
        <f t="shared" si="63"/>
        <v>1200000</v>
      </c>
      <c r="M431" s="27">
        <f t="shared" si="64"/>
        <v>1.0708933333333333</v>
      </c>
      <c r="N431" s="25" t="str">
        <f t="shared" si="65"/>
        <v>100-125%</v>
      </c>
      <c r="O431" s="28">
        <f>MIN(H431,I431)*INDEX('[1]2018_commission_structure-Start'!$A$21:$I$24,MATCH($E431,'[1]2018_commission_structure-Start'!$A$21:$A$24,0),MATCH(O$1,'[1]2018_commission_structure-Start'!$A$21:$I$21,0))</f>
        <v>78000</v>
      </c>
      <c r="P431" s="26">
        <f>IF(H431&gt;I431,MIN(H431-I431,J431-I431)*INDEX('[1]2018_commission_structure-Start'!$A$21:$I$24,MATCH($E431,'[1]2018_commission_structure-Start'!$A$21:$A$24,0), MATCH(P$1,'[1]2018_commission_structure-Start'!$A$21:$I$21,0)),0)</f>
        <v>7231.1200000000008</v>
      </c>
      <c r="Q431" s="26">
        <f>IF($H431&gt;J431,MIN($H431-J431,K431-J431)*INDEX('[1]2018_commission_structure-Start'!$A$21:$I$24,MATCH($E431,'[1]2018_commission_structure-Start'!$A$21:$A$24,0), MATCH(Q$1,'[1]2018_commission_structure-Start'!$A$21:$I$21,0)),0)</f>
        <v>0</v>
      </c>
      <c r="R431" s="26">
        <f>IF($H431&gt;K431,MIN($H431-K431,L431-K431)*INDEX('[1]2018_commission_structure-Start'!$A$21:$I$24,MATCH($E431,'[1]2018_commission_structure-Start'!$A$21:$A$24,0), MATCH(R$1,'[1]2018_commission_structure-Start'!$A$21:$I$21,0)),0)</f>
        <v>0</v>
      </c>
      <c r="S431" s="26">
        <f>IF(H431&gt;L431,(H431-L431)*INDEX('[1]2018_commission_structure-Start'!$A$21:$I$24,MATCH($E431,'[1]2018_commission_structure-Start'!$A$21:$A$24,0),MATCH(S$1,'[1]2018_commission_structure-Start'!$A$21:$I$21,0)),0)</f>
        <v>0</v>
      </c>
      <c r="T431" s="28">
        <f t="shared" si="66"/>
        <v>85231.12</v>
      </c>
      <c r="U431" s="28">
        <f t="shared" si="67"/>
        <v>160164.12</v>
      </c>
      <c r="V431" s="28">
        <f>MIN(H431,I431)*INDEX('[1]2018_commission_structure-Start'!$A$15:$J$18,MATCH($E431,'[1]2018_commission_structure-Start'!$A$15:$A$18,0),MATCH(V$1,'[1]2018_commission_structure-Start'!$A$15:$J$15,0))</f>
        <v>90000</v>
      </c>
      <c r="W431" s="26">
        <f>IF($H431&gt;I431,MIN($H431-I431,J431-I431)*INDEX('[1]2018_commission_structure-Start'!$A$15:$J$18,MATCH($E431,'[1]2018_commission_structure-Start'!$A$15:$A$18,0),MATCH(W$1,'[1]2018_commission_structure-Start'!$A$15:$J$15,0)),0)</f>
        <v>7656.48</v>
      </c>
      <c r="X431" s="26">
        <f>IF($H431&gt;J431,MIN($H431-J431,K431-J431)*INDEX('[1]2018_commission_structure-Start'!$A$15:$J$18,MATCH($E431,'[1]2018_commission_structure-Start'!$A$15:$A$18,0),MATCH(X$1,'[1]2018_commission_structure-Start'!$A$15:$J$15,0)),0)</f>
        <v>0</v>
      </c>
      <c r="Y431" s="26">
        <f>IF($H431&gt;K431,MIN($H431-K431,L431-K431)*INDEX('[1]2018_commission_structure-Start'!$A$15:$J$18,MATCH($E431,'[1]2018_commission_structure-Start'!$A$15:$A$18,0),MATCH(Y$1,'[1]2018_commission_structure-Start'!$A$15:$J$15,0)),0)</f>
        <v>0</v>
      </c>
      <c r="Z431" s="26">
        <f>IF(H431&gt;L431,(H431-L431)*INDEX('[1]2018_commission_structure-Start'!$A$21:$I$24,MATCH($E431,'[1]2018_commission_structure-Start'!$A$21:$A$24,0),MATCH(Z$1,'[1]2018_commission_structure-Start'!$A$21:$I$21,0)),0)</f>
        <v>0</v>
      </c>
      <c r="AA431" s="28">
        <f t="shared" si="68"/>
        <v>97656.48</v>
      </c>
      <c r="AB431" s="28">
        <f t="shared" si="69"/>
        <v>172589.47999999998</v>
      </c>
    </row>
    <row r="432" spans="1:28" x14ac:dyDescent="0.2">
      <c r="A432" s="25" t="str">
        <f t="shared" si="60"/>
        <v>Michale Hackley</v>
      </c>
      <c r="B432" s="25">
        <v>7402856011</v>
      </c>
      <c r="C432" s="25" t="s">
        <v>850</v>
      </c>
      <c r="D432" s="25" t="s">
        <v>851</v>
      </c>
      <c r="E432" s="25" t="s">
        <v>10</v>
      </c>
      <c r="F432" s="25">
        <v>91174</v>
      </c>
      <c r="G432" s="25">
        <f>COUNTIF([1]deals_closed!D:D,B432)</f>
        <v>23</v>
      </c>
      <c r="H432" s="26">
        <f>SUMIF([1]deals_closed!D:D,B432,[1]deals_closed!C:C)</f>
        <v>948638</v>
      </c>
      <c r="I432" s="26">
        <f>VLOOKUP(E432,'[1]2018_commission_structure-Start'!$A$22:$I$24,9,FALSE)</f>
        <v>750000</v>
      </c>
      <c r="J432" s="26">
        <f t="shared" si="61"/>
        <v>937500</v>
      </c>
      <c r="K432" s="26">
        <f t="shared" si="62"/>
        <v>1125000</v>
      </c>
      <c r="L432" s="26">
        <f t="shared" si="63"/>
        <v>1500000</v>
      </c>
      <c r="M432" s="27">
        <f t="shared" si="64"/>
        <v>1.2648506666666666</v>
      </c>
      <c r="N432" s="25" t="str">
        <f t="shared" si="65"/>
        <v>125-150%</v>
      </c>
      <c r="O432" s="28">
        <f>MIN(H432,I432)*INDEX('[1]2018_commission_structure-Start'!$A$21:$I$24,MATCH($E432,'[1]2018_commission_structure-Start'!$A$21:$A$24,0),MATCH(O$1,'[1]2018_commission_structure-Start'!$A$21:$I$21,0))</f>
        <v>112500</v>
      </c>
      <c r="P432" s="26">
        <f>IF(H432&gt;I432,MIN(H432-I432,J432-I432)*INDEX('[1]2018_commission_structure-Start'!$A$21:$I$24,MATCH($E432,'[1]2018_commission_structure-Start'!$A$21:$A$24,0), MATCH(P$1,'[1]2018_commission_structure-Start'!$A$21:$I$21,0)),0)</f>
        <v>35625</v>
      </c>
      <c r="Q432" s="26">
        <f>IF($H432&gt;J432,MIN($H432-J432,K432-J432)*INDEX('[1]2018_commission_structure-Start'!$A$21:$I$24,MATCH($E432,'[1]2018_commission_structure-Start'!$A$21:$A$24,0), MATCH(Q$1,'[1]2018_commission_structure-Start'!$A$21:$I$21,0)),0)</f>
        <v>2561.7400000000002</v>
      </c>
      <c r="R432" s="26">
        <f>IF($H432&gt;K432,MIN($H432-K432,L432-K432)*INDEX('[1]2018_commission_structure-Start'!$A$21:$I$24,MATCH($E432,'[1]2018_commission_structure-Start'!$A$21:$A$24,0), MATCH(R$1,'[1]2018_commission_structure-Start'!$A$21:$I$21,0)),0)</f>
        <v>0</v>
      </c>
      <c r="S432" s="26">
        <f>IF(H432&gt;L432,(H432-L432)*INDEX('[1]2018_commission_structure-Start'!$A$21:$I$24,MATCH($E432,'[1]2018_commission_structure-Start'!$A$21:$A$24,0),MATCH(S$1,'[1]2018_commission_structure-Start'!$A$21:$I$21,0)),0)</f>
        <v>0</v>
      </c>
      <c r="T432" s="28">
        <f t="shared" si="66"/>
        <v>150686.74</v>
      </c>
      <c r="U432" s="28">
        <f t="shared" si="67"/>
        <v>241860.74</v>
      </c>
      <c r="V432" s="28">
        <f>MIN(H432,I432)*INDEX('[1]2018_commission_structure-Start'!$A$15:$J$18,MATCH($E432,'[1]2018_commission_structure-Start'!$A$15:$A$18,0),MATCH(V$1,'[1]2018_commission_structure-Start'!$A$15:$J$15,0))</f>
        <v>112500</v>
      </c>
      <c r="W432" s="26">
        <f>IF($H432&gt;I432,MIN($H432-I432,J432-I432)*INDEX('[1]2018_commission_structure-Start'!$A$15:$J$18,MATCH($E432,'[1]2018_commission_structure-Start'!$A$15:$A$18,0),MATCH(W$1,'[1]2018_commission_structure-Start'!$A$15:$J$15,0)),0)</f>
        <v>41250</v>
      </c>
      <c r="X432" s="26">
        <f>IF($H432&gt;J432,MIN($H432-J432,K432-J432)*INDEX('[1]2018_commission_structure-Start'!$A$15:$J$18,MATCH($E432,'[1]2018_commission_structure-Start'!$A$15:$A$18,0),MATCH(X$1,'[1]2018_commission_structure-Start'!$A$15:$J$15,0)),0)</f>
        <v>2784.5</v>
      </c>
      <c r="Y432" s="26">
        <f>IF($H432&gt;K432,MIN($H432-K432,L432-K432)*INDEX('[1]2018_commission_structure-Start'!$A$15:$J$18,MATCH($E432,'[1]2018_commission_structure-Start'!$A$15:$A$18,0),MATCH(Y$1,'[1]2018_commission_structure-Start'!$A$15:$J$15,0)),0)</f>
        <v>0</v>
      </c>
      <c r="Z432" s="26">
        <f>IF(H432&gt;L432,(H432-L432)*INDEX('[1]2018_commission_structure-Start'!$A$21:$I$24,MATCH($E432,'[1]2018_commission_structure-Start'!$A$21:$A$24,0),MATCH(Z$1,'[1]2018_commission_structure-Start'!$A$21:$I$21,0)),0)</f>
        <v>0</v>
      </c>
      <c r="AA432" s="28">
        <f t="shared" si="68"/>
        <v>156534.5</v>
      </c>
      <c r="AB432" s="28">
        <f t="shared" si="69"/>
        <v>247708.5</v>
      </c>
    </row>
    <row r="433" spans="1:28" x14ac:dyDescent="0.2">
      <c r="A433" s="25" t="str">
        <f t="shared" si="60"/>
        <v>Kimmi Erskin</v>
      </c>
      <c r="B433" s="25">
        <v>197180590</v>
      </c>
      <c r="C433" s="25" t="s">
        <v>852</v>
      </c>
      <c r="D433" s="25" t="s">
        <v>853</v>
      </c>
      <c r="E433" s="25" t="s">
        <v>10</v>
      </c>
      <c r="F433" s="25">
        <v>79036</v>
      </c>
      <c r="G433" s="25">
        <f>COUNTIF([1]deals_closed!D:D,B433)</f>
        <v>24</v>
      </c>
      <c r="H433" s="26">
        <f>SUMIF([1]deals_closed!D:D,B433,[1]deals_closed!C:C)</f>
        <v>774827</v>
      </c>
      <c r="I433" s="26">
        <f>VLOOKUP(E433,'[1]2018_commission_structure-Start'!$A$22:$I$24,9,FALSE)</f>
        <v>750000</v>
      </c>
      <c r="J433" s="26">
        <f t="shared" si="61"/>
        <v>937500</v>
      </c>
      <c r="K433" s="26">
        <f t="shared" si="62"/>
        <v>1125000</v>
      </c>
      <c r="L433" s="26">
        <f t="shared" si="63"/>
        <v>1500000</v>
      </c>
      <c r="M433" s="27">
        <f t="shared" si="64"/>
        <v>1.0331026666666667</v>
      </c>
      <c r="N433" s="25" t="str">
        <f t="shared" si="65"/>
        <v>100-125%</v>
      </c>
      <c r="O433" s="28">
        <f>MIN(H433,I433)*INDEX('[1]2018_commission_structure-Start'!$A$21:$I$24,MATCH($E433,'[1]2018_commission_structure-Start'!$A$21:$A$24,0),MATCH(O$1,'[1]2018_commission_structure-Start'!$A$21:$I$21,0))</f>
        <v>112500</v>
      </c>
      <c r="P433" s="26">
        <f>IF(H433&gt;I433,MIN(H433-I433,J433-I433)*INDEX('[1]2018_commission_structure-Start'!$A$21:$I$24,MATCH($E433,'[1]2018_commission_structure-Start'!$A$21:$A$24,0), MATCH(P$1,'[1]2018_commission_structure-Start'!$A$21:$I$21,0)),0)</f>
        <v>4717.13</v>
      </c>
      <c r="Q433" s="26">
        <f>IF($H433&gt;J433,MIN($H433-J433,K433-J433)*INDEX('[1]2018_commission_structure-Start'!$A$21:$I$24,MATCH($E433,'[1]2018_commission_structure-Start'!$A$21:$A$24,0), MATCH(Q$1,'[1]2018_commission_structure-Start'!$A$21:$I$21,0)),0)</f>
        <v>0</v>
      </c>
      <c r="R433" s="26">
        <f>IF($H433&gt;K433,MIN($H433-K433,L433-K433)*INDEX('[1]2018_commission_structure-Start'!$A$21:$I$24,MATCH($E433,'[1]2018_commission_structure-Start'!$A$21:$A$24,0), MATCH(R$1,'[1]2018_commission_structure-Start'!$A$21:$I$21,0)),0)</f>
        <v>0</v>
      </c>
      <c r="S433" s="26">
        <f>IF(H433&gt;L433,(H433-L433)*INDEX('[1]2018_commission_structure-Start'!$A$21:$I$24,MATCH($E433,'[1]2018_commission_structure-Start'!$A$21:$A$24,0),MATCH(S$1,'[1]2018_commission_structure-Start'!$A$21:$I$21,0)),0)</f>
        <v>0</v>
      </c>
      <c r="T433" s="28">
        <f t="shared" si="66"/>
        <v>117217.13</v>
      </c>
      <c r="U433" s="28">
        <f t="shared" si="67"/>
        <v>196253.13</v>
      </c>
      <c r="V433" s="28">
        <f>MIN(H433,I433)*INDEX('[1]2018_commission_structure-Start'!$A$15:$J$18,MATCH($E433,'[1]2018_commission_structure-Start'!$A$15:$A$18,0),MATCH(V$1,'[1]2018_commission_structure-Start'!$A$15:$J$15,0))</f>
        <v>112500</v>
      </c>
      <c r="W433" s="26">
        <f>IF($H433&gt;I433,MIN($H433-I433,J433-I433)*INDEX('[1]2018_commission_structure-Start'!$A$15:$J$18,MATCH($E433,'[1]2018_commission_structure-Start'!$A$15:$A$18,0),MATCH(W$1,'[1]2018_commission_structure-Start'!$A$15:$J$15,0)),0)</f>
        <v>5461.94</v>
      </c>
      <c r="X433" s="26">
        <f>IF($H433&gt;J433,MIN($H433-J433,K433-J433)*INDEX('[1]2018_commission_structure-Start'!$A$15:$J$18,MATCH($E433,'[1]2018_commission_structure-Start'!$A$15:$A$18,0),MATCH(X$1,'[1]2018_commission_structure-Start'!$A$15:$J$15,0)),0)</f>
        <v>0</v>
      </c>
      <c r="Y433" s="26">
        <f>IF($H433&gt;K433,MIN($H433-K433,L433-K433)*INDEX('[1]2018_commission_structure-Start'!$A$15:$J$18,MATCH($E433,'[1]2018_commission_structure-Start'!$A$15:$A$18,0),MATCH(Y$1,'[1]2018_commission_structure-Start'!$A$15:$J$15,0)),0)</f>
        <v>0</v>
      </c>
      <c r="Z433" s="26">
        <f>IF(H433&gt;L433,(H433-L433)*INDEX('[1]2018_commission_structure-Start'!$A$21:$I$24,MATCH($E433,'[1]2018_commission_structure-Start'!$A$21:$A$24,0),MATCH(Z$1,'[1]2018_commission_structure-Start'!$A$21:$I$21,0)),0)</f>
        <v>0</v>
      </c>
      <c r="AA433" s="28">
        <f t="shared" si="68"/>
        <v>117961.94</v>
      </c>
      <c r="AB433" s="28">
        <f t="shared" si="69"/>
        <v>196997.94</v>
      </c>
    </row>
    <row r="434" spans="1:28" x14ac:dyDescent="0.2">
      <c r="A434" s="25" t="str">
        <f t="shared" si="60"/>
        <v>Micah Rawdales</v>
      </c>
      <c r="B434" s="25">
        <v>8692509450</v>
      </c>
      <c r="C434" s="25" t="s">
        <v>854</v>
      </c>
      <c r="D434" s="25" t="s">
        <v>855</v>
      </c>
      <c r="E434" s="25" t="s">
        <v>7</v>
      </c>
      <c r="F434" s="25">
        <v>35506</v>
      </c>
      <c r="G434" s="25">
        <f>COUNTIF([1]deals_closed!D:D,B434)</f>
        <v>17</v>
      </c>
      <c r="H434" s="26">
        <f>SUMIF([1]deals_closed!D:D,B434,[1]deals_closed!C:C)</f>
        <v>590606</v>
      </c>
      <c r="I434" s="26">
        <f>VLOOKUP(E434,'[1]2018_commission_structure-Start'!$A$22:$I$24,9,FALSE)</f>
        <v>500000</v>
      </c>
      <c r="J434" s="26">
        <f t="shared" si="61"/>
        <v>625000</v>
      </c>
      <c r="K434" s="26">
        <f t="shared" si="62"/>
        <v>750000</v>
      </c>
      <c r="L434" s="26">
        <f t="shared" si="63"/>
        <v>1000000</v>
      </c>
      <c r="M434" s="27">
        <f t="shared" si="64"/>
        <v>1.1812119999999999</v>
      </c>
      <c r="N434" s="25" t="str">
        <f t="shared" si="65"/>
        <v>100-125%</v>
      </c>
      <c r="O434" s="28">
        <f>MIN(H434,I434)*INDEX('[1]2018_commission_structure-Start'!$A$21:$I$24,MATCH($E434,'[1]2018_commission_structure-Start'!$A$21:$A$24,0),MATCH(O$1,'[1]2018_commission_structure-Start'!$A$21:$I$21,0))</f>
        <v>50000</v>
      </c>
      <c r="P434" s="26">
        <f>IF(H434&gt;I434,MIN(H434-I434,J434-I434)*INDEX('[1]2018_commission_structure-Start'!$A$21:$I$24,MATCH($E434,'[1]2018_commission_structure-Start'!$A$21:$A$24,0), MATCH(P$1,'[1]2018_commission_structure-Start'!$A$21:$I$21,0)),0)</f>
        <v>13590.9</v>
      </c>
      <c r="Q434" s="26">
        <f>IF($H434&gt;J434,MIN($H434-J434,K434-J434)*INDEX('[1]2018_commission_structure-Start'!$A$21:$I$24,MATCH($E434,'[1]2018_commission_structure-Start'!$A$21:$A$24,0), MATCH(Q$1,'[1]2018_commission_structure-Start'!$A$21:$I$21,0)),0)</f>
        <v>0</v>
      </c>
      <c r="R434" s="26">
        <f>IF($H434&gt;K434,MIN($H434-K434,L434-K434)*INDEX('[1]2018_commission_structure-Start'!$A$21:$I$24,MATCH($E434,'[1]2018_commission_structure-Start'!$A$21:$A$24,0), MATCH(R$1,'[1]2018_commission_structure-Start'!$A$21:$I$21,0)),0)</f>
        <v>0</v>
      </c>
      <c r="S434" s="26">
        <f>IF(H434&gt;L434,(H434-L434)*INDEX('[1]2018_commission_structure-Start'!$A$21:$I$24,MATCH($E434,'[1]2018_commission_structure-Start'!$A$21:$A$24,0),MATCH(S$1,'[1]2018_commission_structure-Start'!$A$21:$I$21,0)),0)</f>
        <v>0</v>
      </c>
      <c r="T434" s="28">
        <f t="shared" si="66"/>
        <v>63590.9</v>
      </c>
      <c r="U434" s="28">
        <f t="shared" si="67"/>
        <v>99096.9</v>
      </c>
      <c r="V434" s="28">
        <f>MIN(H434,I434)*INDEX('[1]2018_commission_structure-Start'!$A$15:$J$18,MATCH($E434,'[1]2018_commission_structure-Start'!$A$15:$A$18,0),MATCH(V$1,'[1]2018_commission_structure-Start'!$A$15:$J$15,0))</f>
        <v>60000</v>
      </c>
      <c r="W434" s="26">
        <f>IF($H434&gt;I434,MIN($H434-I434,J434-I434)*INDEX('[1]2018_commission_structure-Start'!$A$15:$J$18,MATCH($E434,'[1]2018_commission_structure-Start'!$A$15:$A$18,0),MATCH(W$1,'[1]2018_commission_structure-Start'!$A$15:$J$15,0)),0)</f>
        <v>15403.02</v>
      </c>
      <c r="X434" s="26">
        <f>IF($H434&gt;J434,MIN($H434-J434,K434-J434)*INDEX('[1]2018_commission_structure-Start'!$A$15:$J$18,MATCH($E434,'[1]2018_commission_structure-Start'!$A$15:$A$18,0),MATCH(X$1,'[1]2018_commission_structure-Start'!$A$15:$J$15,0)),0)</f>
        <v>0</v>
      </c>
      <c r="Y434" s="26">
        <f>IF($H434&gt;K434,MIN($H434-K434,L434-K434)*INDEX('[1]2018_commission_structure-Start'!$A$15:$J$18,MATCH($E434,'[1]2018_commission_structure-Start'!$A$15:$A$18,0),MATCH(Y$1,'[1]2018_commission_structure-Start'!$A$15:$J$15,0)),0)</f>
        <v>0</v>
      </c>
      <c r="Z434" s="26">
        <f>IF(H434&gt;L434,(H434-L434)*INDEX('[1]2018_commission_structure-Start'!$A$21:$I$24,MATCH($E434,'[1]2018_commission_structure-Start'!$A$21:$A$24,0),MATCH(Z$1,'[1]2018_commission_structure-Start'!$A$21:$I$21,0)),0)</f>
        <v>0</v>
      </c>
      <c r="AA434" s="28">
        <f t="shared" si="68"/>
        <v>75403.02</v>
      </c>
      <c r="AB434" s="28">
        <f t="shared" si="69"/>
        <v>110909.02</v>
      </c>
    </row>
    <row r="435" spans="1:28" x14ac:dyDescent="0.2">
      <c r="A435" s="25" t="str">
        <f t="shared" si="60"/>
        <v>Andros Graveson</v>
      </c>
      <c r="B435" s="25">
        <v>9885165231</v>
      </c>
      <c r="C435" s="25" t="s">
        <v>856</v>
      </c>
      <c r="D435" s="25" t="s">
        <v>857</v>
      </c>
      <c r="E435" s="25" t="s">
        <v>10</v>
      </c>
      <c r="F435" s="25">
        <v>113819</v>
      </c>
      <c r="G435" s="25">
        <f>COUNTIF([1]deals_closed!D:D,B435)</f>
        <v>26</v>
      </c>
      <c r="H435" s="26">
        <f>SUMIF([1]deals_closed!D:D,B435,[1]deals_closed!C:C)</f>
        <v>865380</v>
      </c>
      <c r="I435" s="26">
        <f>VLOOKUP(E435,'[1]2018_commission_structure-Start'!$A$22:$I$24,9,FALSE)</f>
        <v>750000</v>
      </c>
      <c r="J435" s="26">
        <f t="shared" si="61"/>
        <v>937500</v>
      </c>
      <c r="K435" s="26">
        <f t="shared" si="62"/>
        <v>1125000</v>
      </c>
      <c r="L435" s="26">
        <f t="shared" si="63"/>
        <v>1500000</v>
      </c>
      <c r="M435" s="27">
        <f t="shared" si="64"/>
        <v>1.15384</v>
      </c>
      <c r="N435" s="25" t="str">
        <f t="shared" si="65"/>
        <v>100-125%</v>
      </c>
      <c r="O435" s="28">
        <f>MIN(H435,I435)*INDEX('[1]2018_commission_structure-Start'!$A$21:$I$24,MATCH($E435,'[1]2018_commission_structure-Start'!$A$21:$A$24,0),MATCH(O$1,'[1]2018_commission_structure-Start'!$A$21:$I$21,0))</f>
        <v>112500</v>
      </c>
      <c r="P435" s="26">
        <f>IF(H435&gt;I435,MIN(H435-I435,J435-I435)*INDEX('[1]2018_commission_structure-Start'!$A$21:$I$24,MATCH($E435,'[1]2018_commission_structure-Start'!$A$21:$A$24,0), MATCH(P$1,'[1]2018_commission_structure-Start'!$A$21:$I$21,0)),0)</f>
        <v>21922.2</v>
      </c>
      <c r="Q435" s="26">
        <f>IF($H435&gt;J435,MIN($H435-J435,K435-J435)*INDEX('[1]2018_commission_structure-Start'!$A$21:$I$24,MATCH($E435,'[1]2018_commission_structure-Start'!$A$21:$A$24,0), MATCH(Q$1,'[1]2018_commission_structure-Start'!$A$21:$I$21,0)),0)</f>
        <v>0</v>
      </c>
      <c r="R435" s="26">
        <f>IF($H435&gt;K435,MIN($H435-K435,L435-K435)*INDEX('[1]2018_commission_structure-Start'!$A$21:$I$24,MATCH($E435,'[1]2018_commission_structure-Start'!$A$21:$A$24,0), MATCH(R$1,'[1]2018_commission_structure-Start'!$A$21:$I$21,0)),0)</f>
        <v>0</v>
      </c>
      <c r="S435" s="26">
        <f>IF(H435&gt;L435,(H435-L435)*INDEX('[1]2018_commission_structure-Start'!$A$21:$I$24,MATCH($E435,'[1]2018_commission_structure-Start'!$A$21:$A$24,0),MATCH(S$1,'[1]2018_commission_structure-Start'!$A$21:$I$21,0)),0)</f>
        <v>0</v>
      </c>
      <c r="T435" s="28">
        <f t="shared" si="66"/>
        <v>134422.20000000001</v>
      </c>
      <c r="U435" s="28">
        <f t="shared" si="67"/>
        <v>248241.2</v>
      </c>
      <c r="V435" s="28">
        <f>MIN(H435,I435)*INDEX('[1]2018_commission_structure-Start'!$A$15:$J$18,MATCH($E435,'[1]2018_commission_structure-Start'!$A$15:$A$18,0),MATCH(V$1,'[1]2018_commission_structure-Start'!$A$15:$J$15,0))</f>
        <v>112500</v>
      </c>
      <c r="W435" s="26">
        <f>IF($H435&gt;I435,MIN($H435-I435,J435-I435)*INDEX('[1]2018_commission_structure-Start'!$A$15:$J$18,MATCH($E435,'[1]2018_commission_structure-Start'!$A$15:$A$18,0),MATCH(W$1,'[1]2018_commission_structure-Start'!$A$15:$J$15,0)),0)</f>
        <v>25383.599999999999</v>
      </c>
      <c r="X435" s="26">
        <f>IF($H435&gt;J435,MIN($H435-J435,K435-J435)*INDEX('[1]2018_commission_structure-Start'!$A$15:$J$18,MATCH($E435,'[1]2018_commission_structure-Start'!$A$15:$A$18,0),MATCH(X$1,'[1]2018_commission_structure-Start'!$A$15:$J$15,0)),0)</f>
        <v>0</v>
      </c>
      <c r="Y435" s="26">
        <f>IF($H435&gt;K435,MIN($H435-K435,L435-K435)*INDEX('[1]2018_commission_structure-Start'!$A$15:$J$18,MATCH($E435,'[1]2018_commission_structure-Start'!$A$15:$A$18,0),MATCH(Y$1,'[1]2018_commission_structure-Start'!$A$15:$J$15,0)),0)</f>
        <v>0</v>
      </c>
      <c r="Z435" s="26">
        <f>IF(H435&gt;L435,(H435-L435)*INDEX('[1]2018_commission_structure-Start'!$A$21:$I$24,MATCH($E435,'[1]2018_commission_structure-Start'!$A$21:$A$24,0),MATCH(Z$1,'[1]2018_commission_structure-Start'!$A$21:$I$21,0)),0)</f>
        <v>0</v>
      </c>
      <c r="AA435" s="28">
        <f t="shared" si="68"/>
        <v>137883.6</v>
      </c>
      <c r="AB435" s="28">
        <f t="shared" si="69"/>
        <v>251702.6</v>
      </c>
    </row>
    <row r="436" spans="1:28" x14ac:dyDescent="0.2">
      <c r="A436" s="25" t="str">
        <f t="shared" si="60"/>
        <v>Ayn Angless</v>
      </c>
      <c r="B436" s="25">
        <v>8387947148</v>
      </c>
      <c r="C436" s="25" t="s">
        <v>858</v>
      </c>
      <c r="D436" s="25" t="s">
        <v>859</v>
      </c>
      <c r="E436" s="25" t="s">
        <v>10</v>
      </c>
      <c r="F436" s="25">
        <v>122479</v>
      </c>
      <c r="G436" s="25">
        <f>COUNTIF([1]deals_closed!D:D,B436)</f>
        <v>15</v>
      </c>
      <c r="H436" s="26">
        <f>SUMIF([1]deals_closed!D:D,B436,[1]deals_closed!C:C)</f>
        <v>520983</v>
      </c>
      <c r="I436" s="26">
        <f>VLOOKUP(E436,'[1]2018_commission_structure-Start'!$A$22:$I$24,9,FALSE)</f>
        <v>750000</v>
      </c>
      <c r="J436" s="26">
        <f t="shared" si="61"/>
        <v>937500</v>
      </c>
      <c r="K436" s="26">
        <f t="shared" si="62"/>
        <v>1125000</v>
      </c>
      <c r="L436" s="26">
        <f t="shared" si="63"/>
        <v>1500000</v>
      </c>
      <c r="M436" s="27">
        <f t="shared" si="64"/>
        <v>0.69464400000000004</v>
      </c>
      <c r="N436" s="25" t="str">
        <f t="shared" si="65"/>
        <v>0-100%</v>
      </c>
      <c r="O436" s="28">
        <f>MIN(H436,I436)*INDEX('[1]2018_commission_structure-Start'!$A$21:$I$24,MATCH($E436,'[1]2018_commission_structure-Start'!$A$21:$A$24,0),MATCH(O$1,'[1]2018_commission_structure-Start'!$A$21:$I$21,0))</f>
        <v>78147.45</v>
      </c>
      <c r="P436" s="26">
        <f>IF(H436&gt;I436,MIN(H436-I436,J436-I436)*INDEX('[1]2018_commission_structure-Start'!$A$21:$I$24,MATCH($E436,'[1]2018_commission_structure-Start'!$A$21:$A$24,0), MATCH(P$1,'[1]2018_commission_structure-Start'!$A$21:$I$21,0)),0)</f>
        <v>0</v>
      </c>
      <c r="Q436" s="26">
        <f>IF($H436&gt;J436,MIN($H436-J436,K436-J436)*INDEX('[1]2018_commission_structure-Start'!$A$21:$I$24,MATCH($E436,'[1]2018_commission_structure-Start'!$A$21:$A$24,0), MATCH(Q$1,'[1]2018_commission_structure-Start'!$A$21:$I$21,0)),0)</f>
        <v>0</v>
      </c>
      <c r="R436" s="26">
        <f>IF($H436&gt;K436,MIN($H436-K436,L436-K436)*INDEX('[1]2018_commission_structure-Start'!$A$21:$I$24,MATCH($E436,'[1]2018_commission_structure-Start'!$A$21:$A$24,0), MATCH(R$1,'[1]2018_commission_structure-Start'!$A$21:$I$21,0)),0)</f>
        <v>0</v>
      </c>
      <c r="S436" s="26">
        <f>IF(H436&gt;L436,(H436-L436)*INDEX('[1]2018_commission_structure-Start'!$A$21:$I$24,MATCH($E436,'[1]2018_commission_structure-Start'!$A$21:$A$24,0),MATCH(S$1,'[1]2018_commission_structure-Start'!$A$21:$I$21,0)),0)</f>
        <v>0</v>
      </c>
      <c r="T436" s="28">
        <f t="shared" si="66"/>
        <v>78147.45</v>
      </c>
      <c r="U436" s="28">
        <f t="shared" si="67"/>
        <v>200626.45</v>
      </c>
      <c r="V436" s="28">
        <f>MIN(H436,I436)*INDEX('[1]2018_commission_structure-Start'!$A$15:$J$18,MATCH($E436,'[1]2018_commission_structure-Start'!$A$15:$A$18,0),MATCH(V$1,'[1]2018_commission_structure-Start'!$A$15:$J$15,0))</f>
        <v>78147.45</v>
      </c>
      <c r="W436" s="26">
        <f>IF($H436&gt;I436,MIN($H436-I436,J436-I436)*INDEX('[1]2018_commission_structure-Start'!$A$15:$J$18,MATCH($E436,'[1]2018_commission_structure-Start'!$A$15:$A$18,0),MATCH(W$1,'[1]2018_commission_structure-Start'!$A$15:$J$15,0)),0)</f>
        <v>0</v>
      </c>
      <c r="X436" s="26">
        <f>IF($H436&gt;J436,MIN($H436-J436,K436-J436)*INDEX('[1]2018_commission_structure-Start'!$A$15:$J$18,MATCH($E436,'[1]2018_commission_structure-Start'!$A$15:$A$18,0),MATCH(X$1,'[1]2018_commission_structure-Start'!$A$15:$J$15,0)),0)</f>
        <v>0</v>
      </c>
      <c r="Y436" s="26">
        <f>IF($H436&gt;K436,MIN($H436-K436,L436-K436)*INDEX('[1]2018_commission_structure-Start'!$A$15:$J$18,MATCH($E436,'[1]2018_commission_structure-Start'!$A$15:$A$18,0),MATCH(Y$1,'[1]2018_commission_structure-Start'!$A$15:$J$15,0)),0)</f>
        <v>0</v>
      </c>
      <c r="Z436" s="26">
        <f>IF(H436&gt;L436,(H436-L436)*INDEX('[1]2018_commission_structure-Start'!$A$21:$I$24,MATCH($E436,'[1]2018_commission_structure-Start'!$A$21:$A$24,0),MATCH(Z$1,'[1]2018_commission_structure-Start'!$A$21:$I$21,0)),0)</f>
        <v>0</v>
      </c>
      <c r="AA436" s="28">
        <f t="shared" si="68"/>
        <v>78147.45</v>
      </c>
      <c r="AB436" s="28">
        <f t="shared" si="69"/>
        <v>200626.45</v>
      </c>
    </row>
    <row r="437" spans="1:28" x14ac:dyDescent="0.2">
      <c r="A437" s="25" t="str">
        <f t="shared" si="60"/>
        <v>Garner Leatherbarrow</v>
      </c>
      <c r="B437" s="25">
        <v>2183763965</v>
      </c>
      <c r="C437" s="25" t="s">
        <v>860</v>
      </c>
      <c r="D437" s="25" t="s">
        <v>861</v>
      </c>
      <c r="E437" s="25" t="s">
        <v>10</v>
      </c>
      <c r="F437" s="25">
        <v>90615</v>
      </c>
      <c r="G437" s="25">
        <f>COUNTIF([1]deals_closed!D:D,B437)</f>
        <v>19</v>
      </c>
      <c r="H437" s="26">
        <f>SUMIF([1]deals_closed!D:D,B437,[1]deals_closed!C:C)</f>
        <v>690784</v>
      </c>
      <c r="I437" s="26">
        <f>VLOOKUP(E437,'[1]2018_commission_structure-Start'!$A$22:$I$24,9,FALSE)</f>
        <v>750000</v>
      </c>
      <c r="J437" s="26">
        <f t="shared" si="61"/>
        <v>937500</v>
      </c>
      <c r="K437" s="26">
        <f t="shared" si="62"/>
        <v>1125000</v>
      </c>
      <c r="L437" s="26">
        <f t="shared" si="63"/>
        <v>1500000</v>
      </c>
      <c r="M437" s="27">
        <f t="shared" si="64"/>
        <v>0.92104533333333338</v>
      </c>
      <c r="N437" s="25" t="str">
        <f t="shared" si="65"/>
        <v>0-100%</v>
      </c>
      <c r="O437" s="28">
        <f>MIN(H437,I437)*INDEX('[1]2018_commission_structure-Start'!$A$21:$I$24,MATCH($E437,'[1]2018_commission_structure-Start'!$A$21:$A$24,0),MATCH(O$1,'[1]2018_commission_structure-Start'!$A$21:$I$21,0))</f>
        <v>103617.59999999999</v>
      </c>
      <c r="P437" s="26">
        <f>IF(H437&gt;I437,MIN(H437-I437,J437-I437)*INDEX('[1]2018_commission_structure-Start'!$A$21:$I$24,MATCH($E437,'[1]2018_commission_structure-Start'!$A$21:$A$24,0), MATCH(P$1,'[1]2018_commission_structure-Start'!$A$21:$I$21,0)),0)</f>
        <v>0</v>
      </c>
      <c r="Q437" s="26">
        <f>IF($H437&gt;J437,MIN($H437-J437,K437-J437)*INDEX('[1]2018_commission_structure-Start'!$A$21:$I$24,MATCH($E437,'[1]2018_commission_structure-Start'!$A$21:$A$24,0), MATCH(Q$1,'[1]2018_commission_structure-Start'!$A$21:$I$21,0)),0)</f>
        <v>0</v>
      </c>
      <c r="R437" s="26">
        <f>IF($H437&gt;K437,MIN($H437-K437,L437-K437)*INDEX('[1]2018_commission_structure-Start'!$A$21:$I$24,MATCH($E437,'[1]2018_commission_structure-Start'!$A$21:$A$24,0), MATCH(R$1,'[1]2018_commission_structure-Start'!$A$21:$I$21,0)),0)</f>
        <v>0</v>
      </c>
      <c r="S437" s="26">
        <f>IF(H437&gt;L437,(H437-L437)*INDEX('[1]2018_commission_structure-Start'!$A$21:$I$24,MATCH($E437,'[1]2018_commission_structure-Start'!$A$21:$A$24,0),MATCH(S$1,'[1]2018_commission_structure-Start'!$A$21:$I$21,0)),0)</f>
        <v>0</v>
      </c>
      <c r="T437" s="28">
        <f t="shared" si="66"/>
        <v>103617.59999999999</v>
      </c>
      <c r="U437" s="28">
        <f t="shared" si="67"/>
        <v>194232.59999999998</v>
      </c>
      <c r="V437" s="28">
        <f>MIN(H437,I437)*INDEX('[1]2018_commission_structure-Start'!$A$15:$J$18,MATCH($E437,'[1]2018_commission_structure-Start'!$A$15:$A$18,0),MATCH(V$1,'[1]2018_commission_structure-Start'!$A$15:$J$15,0))</f>
        <v>103617.59999999999</v>
      </c>
      <c r="W437" s="26">
        <f>IF($H437&gt;I437,MIN($H437-I437,J437-I437)*INDEX('[1]2018_commission_structure-Start'!$A$15:$J$18,MATCH($E437,'[1]2018_commission_structure-Start'!$A$15:$A$18,0),MATCH(W$1,'[1]2018_commission_structure-Start'!$A$15:$J$15,0)),0)</f>
        <v>0</v>
      </c>
      <c r="X437" s="26">
        <f>IF($H437&gt;J437,MIN($H437-J437,K437-J437)*INDEX('[1]2018_commission_structure-Start'!$A$15:$J$18,MATCH($E437,'[1]2018_commission_structure-Start'!$A$15:$A$18,0),MATCH(X$1,'[1]2018_commission_structure-Start'!$A$15:$J$15,0)),0)</f>
        <v>0</v>
      </c>
      <c r="Y437" s="26">
        <f>IF($H437&gt;K437,MIN($H437-K437,L437-K437)*INDEX('[1]2018_commission_structure-Start'!$A$15:$J$18,MATCH($E437,'[1]2018_commission_structure-Start'!$A$15:$A$18,0),MATCH(Y$1,'[1]2018_commission_structure-Start'!$A$15:$J$15,0)),0)</f>
        <v>0</v>
      </c>
      <c r="Z437" s="26">
        <f>IF(H437&gt;L437,(H437-L437)*INDEX('[1]2018_commission_structure-Start'!$A$21:$I$24,MATCH($E437,'[1]2018_commission_structure-Start'!$A$21:$A$24,0),MATCH(Z$1,'[1]2018_commission_structure-Start'!$A$21:$I$21,0)),0)</f>
        <v>0</v>
      </c>
      <c r="AA437" s="28">
        <f t="shared" si="68"/>
        <v>103617.59999999999</v>
      </c>
      <c r="AB437" s="28">
        <f t="shared" si="69"/>
        <v>194232.59999999998</v>
      </c>
    </row>
    <row r="438" spans="1:28" x14ac:dyDescent="0.2">
      <c r="A438" s="25" t="str">
        <f t="shared" si="60"/>
        <v>Lianne Simeoni</v>
      </c>
      <c r="B438" s="25">
        <v>4838770758</v>
      </c>
      <c r="C438" s="25" t="s">
        <v>862</v>
      </c>
      <c r="D438" s="25" t="s">
        <v>863</v>
      </c>
      <c r="E438" s="25" t="s">
        <v>7</v>
      </c>
      <c r="F438" s="25">
        <v>43669</v>
      </c>
      <c r="G438" s="25">
        <f>COUNTIF([1]deals_closed!D:D,B438)</f>
        <v>16</v>
      </c>
      <c r="H438" s="26">
        <f>SUMIF([1]deals_closed!D:D,B438,[1]deals_closed!C:C)</f>
        <v>505908</v>
      </c>
      <c r="I438" s="26">
        <f>VLOOKUP(E438,'[1]2018_commission_structure-Start'!$A$22:$I$24,9,FALSE)</f>
        <v>500000</v>
      </c>
      <c r="J438" s="26">
        <f t="shared" si="61"/>
        <v>625000</v>
      </c>
      <c r="K438" s="26">
        <f t="shared" si="62"/>
        <v>750000</v>
      </c>
      <c r="L438" s="26">
        <f t="shared" si="63"/>
        <v>1000000</v>
      </c>
      <c r="M438" s="27">
        <f t="shared" si="64"/>
        <v>1.011816</v>
      </c>
      <c r="N438" s="25" t="str">
        <f t="shared" si="65"/>
        <v>100-125%</v>
      </c>
      <c r="O438" s="28">
        <f>MIN(H438,I438)*INDEX('[1]2018_commission_structure-Start'!$A$21:$I$24,MATCH($E438,'[1]2018_commission_structure-Start'!$A$21:$A$24,0),MATCH(O$1,'[1]2018_commission_structure-Start'!$A$21:$I$21,0))</f>
        <v>50000</v>
      </c>
      <c r="P438" s="26">
        <f>IF(H438&gt;I438,MIN(H438-I438,J438-I438)*INDEX('[1]2018_commission_structure-Start'!$A$21:$I$24,MATCH($E438,'[1]2018_commission_structure-Start'!$A$21:$A$24,0), MATCH(P$1,'[1]2018_commission_structure-Start'!$A$21:$I$21,0)),0)</f>
        <v>886.19999999999993</v>
      </c>
      <c r="Q438" s="26">
        <f>IF($H438&gt;J438,MIN($H438-J438,K438-J438)*INDEX('[1]2018_commission_structure-Start'!$A$21:$I$24,MATCH($E438,'[1]2018_commission_structure-Start'!$A$21:$A$24,0), MATCH(Q$1,'[1]2018_commission_structure-Start'!$A$21:$I$21,0)),0)</f>
        <v>0</v>
      </c>
      <c r="R438" s="26">
        <f>IF($H438&gt;K438,MIN($H438-K438,L438-K438)*INDEX('[1]2018_commission_structure-Start'!$A$21:$I$24,MATCH($E438,'[1]2018_commission_structure-Start'!$A$21:$A$24,0), MATCH(R$1,'[1]2018_commission_structure-Start'!$A$21:$I$21,0)),0)</f>
        <v>0</v>
      </c>
      <c r="S438" s="26">
        <f>IF(H438&gt;L438,(H438-L438)*INDEX('[1]2018_commission_structure-Start'!$A$21:$I$24,MATCH($E438,'[1]2018_commission_structure-Start'!$A$21:$A$24,0),MATCH(S$1,'[1]2018_commission_structure-Start'!$A$21:$I$21,0)),0)</f>
        <v>0</v>
      </c>
      <c r="T438" s="28">
        <f t="shared" si="66"/>
        <v>50886.2</v>
      </c>
      <c r="U438" s="28">
        <f t="shared" si="67"/>
        <v>94555.199999999997</v>
      </c>
      <c r="V438" s="28">
        <f>MIN(H438,I438)*INDEX('[1]2018_commission_structure-Start'!$A$15:$J$18,MATCH($E438,'[1]2018_commission_structure-Start'!$A$15:$A$18,0),MATCH(V$1,'[1]2018_commission_structure-Start'!$A$15:$J$15,0))</f>
        <v>60000</v>
      </c>
      <c r="W438" s="26">
        <f>IF($H438&gt;I438,MIN($H438-I438,J438-I438)*INDEX('[1]2018_commission_structure-Start'!$A$15:$J$18,MATCH($E438,'[1]2018_commission_structure-Start'!$A$15:$A$18,0),MATCH(W$1,'[1]2018_commission_structure-Start'!$A$15:$J$15,0)),0)</f>
        <v>1004.3600000000001</v>
      </c>
      <c r="X438" s="26">
        <f>IF($H438&gt;J438,MIN($H438-J438,K438-J438)*INDEX('[1]2018_commission_structure-Start'!$A$15:$J$18,MATCH($E438,'[1]2018_commission_structure-Start'!$A$15:$A$18,0),MATCH(X$1,'[1]2018_commission_structure-Start'!$A$15:$J$15,0)),0)</f>
        <v>0</v>
      </c>
      <c r="Y438" s="26">
        <f>IF($H438&gt;K438,MIN($H438-K438,L438-K438)*INDEX('[1]2018_commission_structure-Start'!$A$15:$J$18,MATCH($E438,'[1]2018_commission_structure-Start'!$A$15:$A$18,0),MATCH(Y$1,'[1]2018_commission_structure-Start'!$A$15:$J$15,0)),0)</f>
        <v>0</v>
      </c>
      <c r="Z438" s="26">
        <f>IF(H438&gt;L438,(H438-L438)*INDEX('[1]2018_commission_structure-Start'!$A$21:$I$24,MATCH($E438,'[1]2018_commission_structure-Start'!$A$21:$A$24,0),MATCH(Z$1,'[1]2018_commission_structure-Start'!$A$21:$I$21,0)),0)</f>
        <v>0</v>
      </c>
      <c r="AA438" s="28">
        <f t="shared" si="68"/>
        <v>61004.36</v>
      </c>
      <c r="AB438" s="28">
        <f t="shared" si="69"/>
        <v>104673.36</v>
      </c>
    </row>
    <row r="439" spans="1:28" x14ac:dyDescent="0.2">
      <c r="A439" s="25" t="str">
        <f t="shared" si="60"/>
        <v>Stephannie Birt</v>
      </c>
      <c r="B439" s="25">
        <v>965285472</v>
      </c>
      <c r="C439" s="25" t="s">
        <v>864</v>
      </c>
      <c r="D439" s="25" t="s">
        <v>865</v>
      </c>
      <c r="E439" s="25" t="s">
        <v>10</v>
      </c>
      <c r="F439" s="25">
        <v>90828</v>
      </c>
      <c r="G439" s="25">
        <f>COUNTIF([1]deals_closed!D:D,B439)</f>
        <v>23</v>
      </c>
      <c r="H439" s="26">
        <f>SUMIF([1]deals_closed!D:D,B439,[1]deals_closed!C:C)</f>
        <v>806073</v>
      </c>
      <c r="I439" s="26">
        <f>VLOOKUP(E439,'[1]2018_commission_structure-Start'!$A$22:$I$24,9,FALSE)</f>
        <v>750000</v>
      </c>
      <c r="J439" s="26">
        <f t="shared" si="61"/>
        <v>937500</v>
      </c>
      <c r="K439" s="26">
        <f t="shared" si="62"/>
        <v>1125000</v>
      </c>
      <c r="L439" s="26">
        <f t="shared" si="63"/>
        <v>1500000</v>
      </c>
      <c r="M439" s="27">
        <f t="shared" si="64"/>
        <v>1.0747640000000001</v>
      </c>
      <c r="N439" s="25" t="str">
        <f t="shared" si="65"/>
        <v>100-125%</v>
      </c>
      <c r="O439" s="28">
        <f>MIN(H439,I439)*INDEX('[1]2018_commission_structure-Start'!$A$21:$I$24,MATCH($E439,'[1]2018_commission_structure-Start'!$A$21:$A$24,0),MATCH(O$1,'[1]2018_commission_structure-Start'!$A$21:$I$21,0))</f>
        <v>112500</v>
      </c>
      <c r="P439" s="26">
        <f>IF(H439&gt;I439,MIN(H439-I439,J439-I439)*INDEX('[1]2018_commission_structure-Start'!$A$21:$I$24,MATCH($E439,'[1]2018_commission_structure-Start'!$A$21:$A$24,0), MATCH(P$1,'[1]2018_commission_structure-Start'!$A$21:$I$21,0)),0)</f>
        <v>10653.87</v>
      </c>
      <c r="Q439" s="26">
        <f>IF($H439&gt;J439,MIN($H439-J439,K439-J439)*INDEX('[1]2018_commission_structure-Start'!$A$21:$I$24,MATCH($E439,'[1]2018_commission_structure-Start'!$A$21:$A$24,0), MATCH(Q$1,'[1]2018_commission_structure-Start'!$A$21:$I$21,0)),0)</f>
        <v>0</v>
      </c>
      <c r="R439" s="26">
        <f>IF($H439&gt;K439,MIN($H439-K439,L439-K439)*INDEX('[1]2018_commission_structure-Start'!$A$21:$I$24,MATCH($E439,'[1]2018_commission_structure-Start'!$A$21:$A$24,0), MATCH(R$1,'[1]2018_commission_structure-Start'!$A$21:$I$21,0)),0)</f>
        <v>0</v>
      </c>
      <c r="S439" s="26">
        <f>IF(H439&gt;L439,(H439-L439)*INDEX('[1]2018_commission_structure-Start'!$A$21:$I$24,MATCH($E439,'[1]2018_commission_structure-Start'!$A$21:$A$24,0),MATCH(S$1,'[1]2018_commission_structure-Start'!$A$21:$I$21,0)),0)</f>
        <v>0</v>
      </c>
      <c r="T439" s="28">
        <f t="shared" si="66"/>
        <v>123153.87</v>
      </c>
      <c r="U439" s="28">
        <f t="shared" si="67"/>
        <v>213981.87</v>
      </c>
      <c r="V439" s="28">
        <f>MIN(H439,I439)*INDEX('[1]2018_commission_structure-Start'!$A$15:$J$18,MATCH($E439,'[1]2018_commission_structure-Start'!$A$15:$A$18,0),MATCH(V$1,'[1]2018_commission_structure-Start'!$A$15:$J$15,0))</f>
        <v>112500</v>
      </c>
      <c r="W439" s="26">
        <f>IF($H439&gt;I439,MIN($H439-I439,J439-I439)*INDEX('[1]2018_commission_structure-Start'!$A$15:$J$18,MATCH($E439,'[1]2018_commission_structure-Start'!$A$15:$A$18,0),MATCH(W$1,'[1]2018_commission_structure-Start'!$A$15:$J$15,0)),0)</f>
        <v>12336.06</v>
      </c>
      <c r="X439" s="26">
        <f>IF($H439&gt;J439,MIN($H439-J439,K439-J439)*INDEX('[1]2018_commission_structure-Start'!$A$15:$J$18,MATCH($E439,'[1]2018_commission_structure-Start'!$A$15:$A$18,0),MATCH(X$1,'[1]2018_commission_structure-Start'!$A$15:$J$15,0)),0)</f>
        <v>0</v>
      </c>
      <c r="Y439" s="26">
        <f>IF($H439&gt;K439,MIN($H439-K439,L439-K439)*INDEX('[1]2018_commission_structure-Start'!$A$15:$J$18,MATCH($E439,'[1]2018_commission_structure-Start'!$A$15:$A$18,0),MATCH(Y$1,'[1]2018_commission_structure-Start'!$A$15:$J$15,0)),0)</f>
        <v>0</v>
      </c>
      <c r="Z439" s="26">
        <f>IF(H439&gt;L439,(H439-L439)*INDEX('[1]2018_commission_structure-Start'!$A$21:$I$24,MATCH($E439,'[1]2018_commission_structure-Start'!$A$21:$A$24,0),MATCH(Z$1,'[1]2018_commission_structure-Start'!$A$21:$I$21,0)),0)</f>
        <v>0</v>
      </c>
      <c r="AA439" s="28">
        <f t="shared" si="68"/>
        <v>124836.06</v>
      </c>
      <c r="AB439" s="28">
        <f t="shared" si="69"/>
        <v>215664.06</v>
      </c>
    </row>
    <row r="440" spans="1:28" x14ac:dyDescent="0.2">
      <c r="A440" s="25" t="str">
        <f t="shared" si="60"/>
        <v>Kippy Blaver</v>
      </c>
      <c r="B440" s="25">
        <v>7140803102</v>
      </c>
      <c r="C440" s="25" t="s">
        <v>866</v>
      </c>
      <c r="D440" s="25" t="s">
        <v>867</v>
      </c>
      <c r="E440" s="25" t="s">
        <v>7</v>
      </c>
      <c r="F440" s="25">
        <v>33901</v>
      </c>
      <c r="G440" s="25">
        <f>COUNTIF([1]deals_closed!D:D,B440)</f>
        <v>16</v>
      </c>
      <c r="H440" s="26">
        <f>SUMIF([1]deals_closed!D:D,B440,[1]deals_closed!C:C)</f>
        <v>501329</v>
      </c>
      <c r="I440" s="26">
        <f>VLOOKUP(E440,'[1]2018_commission_structure-Start'!$A$22:$I$24,9,FALSE)</f>
        <v>500000</v>
      </c>
      <c r="J440" s="26">
        <f t="shared" si="61"/>
        <v>625000</v>
      </c>
      <c r="K440" s="26">
        <f t="shared" si="62"/>
        <v>750000</v>
      </c>
      <c r="L440" s="26">
        <f t="shared" si="63"/>
        <v>1000000</v>
      </c>
      <c r="M440" s="27">
        <f t="shared" si="64"/>
        <v>1.002658</v>
      </c>
      <c r="N440" s="25" t="str">
        <f t="shared" si="65"/>
        <v>100-125%</v>
      </c>
      <c r="O440" s="28">
        <f>MIN(H440,I440)*INDEX('[1]2018_commission_structure-Start'!$A$21:$I$24,MATCH($E440,'[1]2018_commission_structure-Start'!$A$21:$A$24,0),MATCH(O$1,'[1]2018_commission_structure-Start'!$A$21:$I$21,0))</f>
        <v>50000</v>
      </c>
      <c r="P440" s="26">
        <f>IF(H440&gt;I440,MIN(H440-I440,J440-I440)*INDEX('[1]2018_commission_structure-Start'!$A$21:$I$24,MATCH($E440,'[1]2018_commission_structure-Start'!$A$21:$A$24,0), MATCH(P$1,'[1]2018_commission_structure-Start'!$A$21:$I$21,0)),0)</f>
        <v>199.35</v>
      </c>
      <c r="Q440" s="26">
        <f>IF($H440&gt;J440,MIN($H440-J440,K440-J440)*INDEX('[1]2018_commission_structure-Start'!$A$21:$I$24,MATCH($E440,'[1]2018_commission_structure-Start'!$A$21:$A$24,0), MATCH(Q$1,'[1]2018_commission_structure-Start'!$A$21:$I$21,0)),0)</f>
        <v>0</v>
      </c>
      <c r="R440" s="26">
        <f>IF($H440&gt;K440,MIN($H440-K440,L440-K440)*INDEX('[1]2018_commission_structure-Start'!$A$21:$I$24,MATCH($E440,'[1]2018_commission_structure-Start'!$A$21:$A$24,0), MATCH(R$1,'[1]2018_commission_structure-Start'!$A$21:$I$21,0)),0)</f>
        <v>0</v>
      </c>
      <c r="S440" s="26">
        <f>IF(H440&gt;L440,(H440-L440)*INDEX('[1]2018_commission_structure-Start'!$A$21:$I$24,MATCH($E440,'[1]2018_commission_structure-Start'!$A$21:$A$24,0),MATCH(S$1,'[1]2018_commission_structure-Start'!$A$21:$I$21,0)),0)</f>
        <v>0</v>
      </c>
      <c r="T440" s="28">
        <f t="shared" si="66"/>
        <v>50199.35</v>
      </c>
      <c r="U440" s="28">
        <f t="shared" si="67"/>
        <v>84100.35</v>
      </c>
      <c r="V440" s="28">
        <f>MIN(H440,I440)*INDEX('[1]2018_commission_structure-Start'!$A$15:$J$18,MATCH($E440,'[1]2018_commission_structure-Start'!$A$15:$A$18,0),MATCH(V$1,'[1]2018_commission_structure-Start'!$A$15:$J$15,0))</f>
        <v>60000</v>
      </c>
      <c r="W440" s="26">
        <f>IF($H440&gt;I440,MIN($H440-I440,J440-I440)*INDEX('[1]2018_commission_structure-Start'!$A$15:$J$18,MATCH($E440,'[1]2018_commission_structure-Start'!$A$15:$A$18,0),MATCH(W$1,'[1]2018_commission_structure-Start'!$A$15:$J$15,0)),0)</f>
        <v>225.93</v>
      </c>
      <c r="X440" s="26">
        <f>IF($H440&gt;J440,MIN($H440-J440,K440-J440)*INDEX('[1]2018_commission_structure-Start'!$A$15:$J$18,MATCH($E440,'[1]2018_commission_structure-Start'!$A$15:$A$18,0),MATCH(X$1,'[1]2018_commission_structure-Start'!$A$15:$J$15,0)),0)</f>
        <v>0</v>
      </c>
      <c r="Y440" s="26">
        <f>IF($H440&gt;K440,MIN($H440-K440,L440-K440)*INDEX('[1]2018_commission_structure-Start'!$A$15:$J$18,MATCH($E440,'[1]2018_commission_structure-Start'!$A$15:$A$18,0),MATCH(Y$1,'[1]2018_commission_structure-Start'!$A$15:$J$15,0)),0)</f>
        <v>0</v>
      </c>
      <c r="Z440" s="26">
        <f>IF(H440&gt;L440,(H440-L440)*INDEX('[1]2018_commission_structure-Start'!$A$21:$I$24,MATCH($E440,'[1]2018_commission_structure-Start'!$A$21:$A$24,0),MATCH(Z$1,'[1]2018_commission_structure-Start'!$A$21:$I$21,0)),0)</f>
        <v>0</v>
      </c>
      <c r="AA440" s="28">
        <f t="shared" si="68"/>
        <v>60225.93</v>
      </c>
      <c r="AB440" s="28">
        <f t="shared" si="69"/>
        <v>94126.93</v>
      </c>
    </row>
    <row r="441" spans="1:28" x14ac:dyDescent="0.2">
      <c r="A441" s="25" t="str">
        <f t="shared" si="60"/>
        <v>Etan Devericks</v>
      </c>
      <c r="B441" s="25">
        <v>7440017404</v>
      </c>
      <c r="C441" s="25" t="s">
        <v>868</v>
      </c>
      <c r="D441" s="25" t="s">
        <v>869</v>
      </c>
      <c r="E441" s="25" t="s">
        <v>29</v>
      </c>
      <c r="F441" s="25">
        <v>55407</v>
      </c>
      <c r="G441" s="25">
        <f>COUNTIF([1]deals_closed!D:D,B441)</f>
        <v>20</v>
      </c>
      <c r="H441" s="26">
        <f>SUMIF([1]deals_closed!D:D,B441,[1]deals_closed!C:C)</f>
        <v>621576</v>
      </c>
      <c r="I441" s="26">
        <f>VLOOKUP(E441,'[1]2018_commission_structure-Start'!$A$22:$I$24,9,FALSE)</f>
        <v>600000</v>
      </c>
      <c r="J441" s="26">
        <f t="shared" si="61"/>
        <v>750000</v>
      </c>
      <c r="K441" s="26">
        <f t="shared" si="62"/>
        <v>900000</v>
      </c>
      <c r="L441" s="26">
        <f t="shared" si="63"/>
        <v>1200000</v>
      </c>
      <c r="M441" s="27">
        <f t="shared" si="64"/>
        <v>1.03596</v>
      </c>
      <c r="N441" s="25" t="str">
        <f t="shared" si="65"/>
        <v>100-125%</v>
      </c>
      <c r="O441" s="28">
        <f>MIN(H441,I441)*INDEX('[1]2018_commission_structure-Start'!$A$21:$I$24,MATCH($E441,'[1]2018_commission_structure-Start'!$A$21:$A$24,0),MATCH(O$1,'[1]2018_commission_structure-Start'!$A$21:$I$21,0))</f>
        <v>78000</v>
      </c>
      <c r="P441" s="26">
        <f>IF(H441&gt;I441,MIN(H441-I441,J441-I441)*INDEX('[1]2018_commission_structure-Start'!$A$21:$I$24,MATCH($E441,'[1]2018_commission_structure-Start'!$A$21:$A$24,0), MATCH(P$1,'[1]2018_commission_structure-Start'!$A$21:$I$21,0)),0)</f>
        <v>3667.92</v>
      </c>
      <c r="Q441" s="26">
        <f>IF($H441&gt;J441,MIN($H441-J441,K441-J441)*INDEX('[1]2018_commission_structure-Start'!$A$21:$I$24,MATCH($E441,'[1]2018_commission_structure-Start'!$A$21:$A$24,0), MATCH(Q$1,'[1]2018_commission_structure-Start'!$A$21:$I$21,0)),0)</f>
        <v>0</v>
      </c>
      <c r="R441" s="26">
        <f>IF($H441&gt;K441,MIN($H441-K441,L441-K441)*INDEX('[1]2018_commission_structure-Start'!$A$21:$I$24,MATCH($E441,'[1]2018_commission_structure-Start'!$A$21:$A$24,0), MATCH(R$1,'[1]2018_commission_structure-Start'!$A$21:$I$21,0)),0)</f>
        <v>0</v>
      </c>
      <c r="S441" s="26">
        <f>IF(H441&gt;L441,(H441-L441)*INDEX('[1]2018_commission_structure-Start'!$A$21:$I$24,MATCH($E441,'[1]2018_commission_structure-Start'!$A$21:$A$24,0),MATCH(S$1,'[1]2018_commission_structure-Start'!$A$21:$I$21,0)),0)</f>
        <v>0</v>
      </c>
      <c r="T441" s="28">
        <f t="shared" si="66"/>
        <v>81667.92</v>
      </c>
      <c r="U441" s="28">
        <f t="shared" si="67"/>
        <v>137074.91999999998</v>
      </c>
      <c r="V441" s="28">
        <f>MIN(H441,I441)*INDEX('[1]2018_commission_structure-Start'!$A$15:$J$18,MATCH($E441,'[1]2018_commission_structure-Start'!$A$15:$A$18,0),MATCH(V$1,'[1]2018_commission_structure-Start'!$A$15:$J$15,0))</f>
        <v>90000</v>
      </c>
      <c r="W441" s="26">
        <f>IF($H441&gt;I441,MIN($H441-I441,J441-I441)*INDEX('[1]2018_commission_structure-Start'!$A$15:$J$18,MATCH($E441,'[1]2018_commission_structure-Start'!$A$15:$A$18,0),MATCH(W$1,'[1]2018_commission_structure-Start'!$A$15:$J$15,0)),0)</f>
        <v>3883.68</v>
      </c>
      <c r="X441" s="26">
        <f>IF($H441&gt;J441,MIN($H441-J441,K441-J441)*INDEX('[1]2018_commission_structure-Start'!$A$15:$J$18,MATCH($E441,'[1]2018_commission_structure-Start'!$A$15:$A$18,0),MATCH(X$1,'[1]2018_commission_structure-Start'!$A$15:$J$15,0)),0)</f>
        <v>0</v>
      </c>
      <c r="Y441" s="26">
        <f>IF($H441&gt;K441,MIN($H441-K441,L441-K441)*INDEX('[1]2018_commission_structure-Start'!$A$15:$J$18,MATCH($E441,'[1]2018_commission_structure-Start'!$A$15:$A$18,0),MATCH(Y$1,'[1]2018_commission_structure-Start'!$A$15:$J$15,0)),0)</f>
        <v>0</v>
      </c>
      <c r="Z441" s="26">
        <f>IF(H441&gt;L441,(H441-L441)*INDEX('[1]2018_commission_structure-Start'!$A$21:$I$24,MATCH($E441,'[1]2018_commission_structure-Start'!$A$21:$A$24,0),MATCH(Z$1,'[1]2018_commission_structure-Start'!$A$21:$I$21,0)),0)</f>
        <v>0</v>
      </c>
      <c r="AA441" s="28">
        <f t="shared" si="68"/>
        <v>93883.68</v>
      </c>
      <c r="AB441" s="28">
        <f t="shared" si="69"/>
        <v>149290.68</v>
      </c>
    </row>
    <row r="442" spans="1:28" x14ac:dyDescent="0.2">
      <c r="A442" s="25" t="str">
        <f t="shared" si="60"/>
        <v>Wendel Taudevin</v>
      </c>
      <c r="B442" s="25">
        <v>3013094990</v>
      </c>
      <c r="C442" s="25" t="s">
        <v>870</v>
      </c>
      <c r="D442" s="25" t="s">
        <v>871</v>
      </c>
      <c r="E442" s="25" t="s">
        <v>7</v>
      </c>
      <c r="F442" s="25">
        <v>58874</v>
      </c>
      <c r="G442" s="25">
        <f>COUNTIF([1]deals_closed!D:D,B442)</f>
        <v>11</v>
      </c>
      <c r="H442" s="26">
        <f>SUMIF([1]deals_closed!D:D,B442,[1]deals_closed!C:C)</f>
        <v>409689</v>
      </c>
      <c r="I442" s="26">
        <f>VLOOKUP(E442,'[1]2018_commission_structure-Start'!$A$22:$I$24,9,FALSE)</f>
        <v>500000</v>
      </c>
      <c r="J442" s="26">
        <f t="shared" si="61"/>
        <v>625000</v>
      </c>
      <c r="K442" s="26">
        <f t="shared" si="62"/>
        <v>750000</v>
      </c>
      <c r="L442" s="26">
        <f t="shared" si="63"/>
        <v>1000000</v>
      </c>
      <c r="M442" s="27">
        <f t="shared" si="64"/>
        <v>0.81937800000000005</v>
      </c>
      <c r="N442" s="25" t="str">
        <f t="shared" si="65"/>
        <v>0-100%</v>
      </c>
      <c r="O442" s="28">
        <f>MIN(H442,I442)*INDEX('[1]2018_commission_structure-Start'!$A$21:$I$24,MATCH($E442,'[1]2018_commission_structure-Start'!$A$21:$A$24,0),MATCH(O$1,'[1]2018_commission_structure-Start'!$A$21:$I$21,0))</f>
        <v>40968.9</v>
      </c>
      <c r="P442" s="26">
        <f>IF(H442&gt;I442,MIN(H442-I442,J442-I442)*INDEX('[1]2018_commission_structure-Start'!$A$21:$I$24,MATCH($E442,'[1]2018_commission_structure-Start'!$A$21:$A$24,0), MATCH(P$1,'[1]2018_commission_structure-Start'!$A$21:$I$21,0)),0)</f>
        <v>0</v>
      </c>
      <c r="Q442" s="26">
        <f>IF($H442&gt;J442,MIN($H442-J442,K442-J442)*INDEX('[1]2018_commission_structure-Start'!$A$21:$I$24,MATCH($E442,'[1]2018_commission_structure-Start'!$A$21:$A$24,0), MATCH(Q$1,'[1]2018_commission_structure-Start'!$A$21:$I$21,0)),0)</f>
        <v>0</v>
      </c>
      <c r="R442" s="26">
        <f>IF($H442&gt;K442,MIN($H442-K442,L442-K442)*INDEX('[1]2018_commission_structure-Start'!$A$21:$I$24,MATCH($E442,'[1]2018_commission_structure-Start'!$A$21:$A$24,0), MATCH(R$1,'[1]2018_commission_structure-Start'!$A$21:$I$21,0)),0)</f>
        <v>0</v>
      </c>
      <c r="S442" s="26">
        <f>IF(H442&gt;L442,(H442-L442)*INDEX('[1]2018_commission_structure-Start'!$A$21:$I$24,MATCH($E442,'[1]2018_commission_structure-Start'!$A$21:$A$24,0),MATCH(S$1,'[1]2018_commission_structure-Start'!$A$21:$I$21,0)),0)</f>
        <v>0</v>
      </c>
      <c r="T442" s="28">
        <f t="shared" si="66"/>
        <v>40968.9</v>
      </c>
      <c r="U442" s="28">
        <f t="shared" si="67"/>
        <v>99842.9</v>
      </c>
      <c r="V442" s="28">
        <f>MIN(H442,I442)*INDEX('[1]2018_commission_structure-Start'!$A$15:$J$18,MATCH($E442,'[1]2018_commission_structure-Start'!$A$15:$A$18,0),MATCH(V$1,'[1]2018_commission_structure-Start'!$A$15:$J$15,0))</f>
        <v>49162.68</v>
      </c>
      <c r="W442" s="26">
        <f>IF($H442&gt;I442,MIN($H442-I442,J442-I442)*INDEX('[1]2018_commission_structure-Start'!$A$15:$J$18,MATCH($E442,'[1]2018_commission_structure-Start'!$A$15:$A$18,0),MATCH(W$1,'[1]2018_commission_structure-Start'!$A$15:$J$15,0)),0)</f>
        <v>0</v>
      </c>
      <c r="X442" s="26">
        <f>IF($H442&gt;J442,MIN($H442-J442,K442-J442)*INDEX('[1]2018_commission_structure-Start'!$A$15:$J$18,MATCH($E442,'[1]2018_commission_structure-Start'!$A$15:$A$18,0),MATCH(X$1,'[1]2018_commission_structure-Start'!$A$15:$J$15,0)),0)</f>
        <v>0</v>
      </c>
      <c r="Y442" s="26">
        <f>IF($H442&gt;K442,MIN($H442-K442,L442-K442)*INDEX('[1]2018_commission_structure-Start'!$A$15:$J$18,MATCH($E442,'[1]2018_commission_structure-Start'!$A$15:$A$18,0),MATCH(Y$1,'[1]2018_commission_structure-Start'!$A$15:$J$15,0)),0)</f>
        <v>0</v>
      </c>
      <c r="Z442" s="26">
        <f>IF(H442&gt;L442,(H442-L442)*INDEX('[1]2018_commission_structure-Start'!$A$21:$I$24,MATCH($E442,'[1]2018_commission_structure-Start'!$A$21:$A$24,0),MATCH(Z$1,'[1]2018_commission_structure-Start'!$A$21:$I$21,0)),0)</f>
        <v>0</v>
      </c>
      <c r="AA442" s="28">
        <f t="shared" si="68"/>
        <v>49162.68</v>
      </c>
      <c r="AB442" s="28">
        <f t="shared" si="69"/>
        <v>108036.68</v>
      </c>
    </row>
    <row r="443" spans="1:28" x14ac:dyDescent="0.2">
      <c r="A443" s="25" t="str">
        <f t="shared" si="60"/>
        <v>Judd Cowlard</v>
      </c>
      <c r="B443" s="25">
        <v>4260324861</v>
      </c>
      <c r="C443" s="25" t="s">
        <v>872</v>
      </c>
      <c r="D443" s="25" t="s">
        <v>873</v>
      </c>
      <c r="E443" s="25" t="s">
        <v>29</v>
      </c>
      <c r="F443" s="25">
        <v>78989</v>
      </c>
      <c r="G443" s="25">
        <f>COUNTIF([1]deals_closed!D:D,B443)</f>
        <v>27</v>
      </c>
      <c r="H443" s="26">
        <f>SUMIF([1]deals_closed!D:D,B443,[1]deals_closed!C:C)</f>
        <v>831331</v>
      </c>
      <c r="I443" s="26">
        <f>VLOOKUP(E443,'[1]2018_commission_structure-Start'!$A$22:$I$24,9,FALSE)</f>
        <v>600000</v>
      </c>
      <c r="J443" s="26">
        <f t="shared" si="61"/>
        <v>750000</v>
      </c>
      <c r="K443" s="26">
        <f t="shared" si="62"/>
        <v>900000</v>
      </c>
      <c r="L443" s="26">
        <f t="shared" si="63"/>
        <v>1200000</v>
      </c>
      <c r="M443" s="27">
        <f t="shared" si="64"/>
        <v>1.3855516666666667</v>
      </c>
      <c r="N443" s="25" t="str">
        <f t="shared" si="65"/>
        <v>125-150%</v>
      </c>
      <c r="O443" s="28">
        <f>MIN(H443,I443)*INDEX('[1]2018_commission_structure-Start'!$A$21:$I$24,MATCH($E443,'[1]2018_commission_structure-Start'!$A$21:$A$24,0),MATCH(O$1,'[1]2018_commission_structure-Start'!$A$21:$I$21,0))</f>
        <v>78000</v>
      </c>
      <c r="P443" s="26">
        <f>IF(H443&gt;I443,MIN(H443-I443,J443-I443)*INDEX('[1]2018_commission_structure-Start'!$A$21:$I$24,MATCH($E443,'[1]2018_commission_structure-Start'!$A$21:$A$24,0), MATCH(P$1,'[1]2018_commission_structure-Start'!$A$21:$I$21,0)),0)</f>
        <v>25500.000000000004</v>
      </c>
      <c r="Q443" s="26">
        <f>IF($H443&gt;J443,MIN($H443-J443,K443-J443)*INDEX('[1]2018_commission_structure-Start'!$A$21:$I$24,MATCH($E443,'[1]2018_commission_structure-Start'!$A$21:$A$24,0), MATCH(Q$1,'[1]2018_commission_structure-Start'!$A$21:$I$21,0)),0)</f>
        <v>17079.509999999998</v>
      </c>
      <c r="R443" s="26">
        <f>IF($H443&gt;K443,MIN($H443-K443,L443-K443)*INDEX('[1]2018_commission_structure-Start'!$A$21:$I$24,MATCH($E443,'[1]2018_commission_structure-Start'!$A$21:$A$24,0), MATCH(R$1,'[1]2018_commission_structure-Start'!$A$21:$I$21,0)),0)</f>
        <v>0</v>
      </c>
      <c r="S443" s="26">
        <f>IF(H443&gt;L443,(H443-L443)*INDEX('[1]2018_commission_structure-Start'!$A$21:$I$24,MATCH($E443,'[1]2018_commission_structure-Start'!$A$21:$A$24,0),MATCH(S$1,'[1]2018_commission_structure-Start'!$A$21:$I$21,0)),0)</f>
        <v>0</v>
      </c>
      <c r="T443" s="28">
        <f t="shared" si="66"/>
        <v>120579.51</v>
      </c>
      <c r="U443" s="28">
        <f t="shared" si="67"/>
        <v>199568.51</v>
      </c>
      <c r="V443" s="28">
        <f>MIN(H443,I443)*INDEX('[1]2018_commission_structure-Start'!$A$15:$J$18,MATCH($E443,'[1]2018_commission_structure-Start'!$A$15:$A$18,0),MATCH(V$1,'[1]2018_commission_structure-Start'!$A$15:$J$15,0))</f>
        <v>90000</v>
      </c>
      <c r="W443" s="26">
        <f>IF($H443&gt;I443,MIN($H443-I443,J443-I443)*INDEX('[1]2018_commission_structure-Start'!$A$15:$J$18,MATCH($E443,'[1]2018_commission_structure-Start'!$A$15:$A$18,0),MATCH(W$1,'[1]2018_commission_structure-Start'!$A$15:$J$15,0)),0)</f>
        <v>27000</v>
      </c>
      <c r="X443" s="26">
        <f>IF($H443&gt;J443,MIN($H443-J443,K443-J443)*INDEX('[1]2018_commission_structure-Start'!$A$15:$J$18,MATCH($E443,'[1]2018_commission_structure-Start'!$A$15:$A$18,0),MATCH(X$1,'[1]2018_commission_structure-Start'!$A$15:$J$15,0)),0)</f>
        <v>20332.75</v>
      </c>
      <c r="Y443" s="26">
        <f>IF($H443&gt;K443,MIN($H443-K443,L443-K443)*INDEX('[1]2018_commission_structure-Start'!$A$15:$J$18,MATCH($E443,'[1]2018_commission_structure-Start'!$A$15:$A$18,0),MATCH(Y$1,'[1]2018_commission_structure-Start'!$A$15:$J$15,0)),0)</f>
        <v>0</v>
      </c>
      <c r="Z443" s="26">
        <f>IF(H443&gt;L443,(H443-L443)*INDEX('[1]2018_commission_structure-Start'!$A$21:$I$24,MATCH($E443,'[1]2018_commission_structure-Start'!$A$21:$A$24,0),MATCH(Z$1,'[1]2018_commission_structure-Start'!$A$21:$I$21,0)),0)</f>
        <v>0</v>
      </c>
      <c r="AA443" s="28">
        <f t="shared" si="68"/>
        <v>137332.75</v>
      </c>
      <c r="AB443" s="28">
        <f t="shared" si="69"/>
        <v>216321.75</v>
      </c>
    </row>
    <row r="444" spans="1:28" x14ac:dyDescent="0.2">
      <c r="A444" s="25" t="str">
        <f t="shared" si="60"/>
        <v>Phillip Kann</v>
      </c>
      <c r="B444" s="25">
        <v>8998375370</v>
      </c>
      <c r="C444" s="25" t="s">
        <v>874</v>
      </c>
      <c r="D444" s="25" t="s">
        <v>875</v>
      </c>
      <c r="E444" s="25" t="s">
        <v>10</v>
      </c>
      <c r="F444" s="25">
        <v>76534</v>
      </c>
      <c r="G444" s="25">
        <f>COUNTIF([1]deals_closed!D:D,B444)</f>
        <v>19</v>
      </c>
      <c r="H444" s="26">
        <f>SUMIF([1]deals_closed!D:D,B444,[1]deals_closed!C:C)</f>
        <v>667421</v>
      </c>
      <c r="I444" s="26">
        <f>VLOOKUP(E444,'[1]2018_commission_structure-Start'!$A$22:$I$24,9,FALSE)</f>
        <v>750000</v>
      </c>
      <c r="J444" s="26">
        <f t="shared" si="61"/>
        <v>937500</v>
      </c>
      <c r="K444" s="26">
        <f t="shared" si="62"/>
        <v>1125000</v>
      </c>
      <c r="L444" s="26">
        <f t="shared" si="63"/>
        <v>1500000</v>
      </c>
      <c r="M444" s="27">
        <f t="shared" si="64"/>
        <v>0.88989466666666661</v>
      </c>
      <c r="N444" s="25" t="str">
        <f t="shared" si="65"/>
        <v>0-100%</v>
      </c>
      <c r="O444" s="28">
        <f>MIN(H444,I444)*INDEX('[1]2018_commission_structure-Start'!$A$21:$I$24,MATCH($E444,'[1]2018_commission_structure-Start'!$A$21:$A$24,0),MATCH(O$1,'[1]2018_commission_structure-Start'!$A$21:$I$21,0))</f>
        <v>100113.15</v>
      </c>
      <c r="P444" s="26">
        <f>IF(H444&gt;I444,MIN(H444-I444,J444-I444)*INDEX('[1]2018_commission_structure-Start'!$A$21:$I$24,MATCH($E444,'[1]2018_commission_structure-Start'!$A$21:$A$24,0), MATCH(P$1,'[1]2018_commission_structure-Start'!$A$21:$I$21,0)),0)</f>
        <v>0</v>
      </c>
      <c r="Q444" s="26">
        <f>IF($H444&gt;J444,MIN($H444-J444,K444-J444)*INDEX('[1]2018_commission_structure-Start'!$A$21:$I$24,MATCH($E444,'[1]2018_commission_structure-Start'!$A$21:$A$24,0), MATCH(Q$1,'[1]2018_commission_structure-Start'!$A$21:$I$21,0)),0)</f>
        <v>0</v>
      </c>
      <c r="R444" s="26">
        <f>IF($H444&gt;K444,MIN($H444-K444,L444-K444)*INDEX('[1]2018_commission_structure-Start'!$A$21:$I$24,MATCH($E444,'[1]2018_commission_structure-Start'!$A$21:$A$24,0), MATCH(R$1,'[1]2018_commission_structure-Start'!$A$21:$I$21,0)),0)</f>
        <v>0</v>
      </c>
      <c r="S444" s="26">
        <f>IF(H444&gt;L444,(H444-L444)*INDEX('[1]2018_commission_structure-Start'!$A$21:$I$24,MATCH($E444,'[1]2018_commission_structure-Start'!$A$21:$A$24,0),MATCH(S$1,'[1]2018_commission_structure-Start'!$A$21:$I$21,0)),0)</f>
        <v>0</v>
      </c>
      <c r="T444" s="28">
        <f t="shared" si="66"/>
        <v>100113.15</v>
      </c>
      <c r="U444" s="28">
        <f t="shared" si="67"/>
        <v>176647.15</v>
      </c>
      <c r="V444" s="28">
        <f>MIN(H444,I444)*INDEX('[1]2018_commission_structure-Start'!$A$15:$J$18,MATCH($E444,'[1]2018_commission_structure-Start'!$A$15:$A$18,0),MATCH(V$1,'[1]2018_commission_structure-Start'!$A$15:$J$15,0))</f>
        <v>100113.15</v>
      </c>
      <c r="W444" s="26">
        <f>IF($H444&gt;I444,MIN($H444-I444,J444-I444)*INDEX('[1]2018_commission_structure-Start'!$A$15:$J$18,MATCH($E444,'[1]2018_commission_structure-Start'!$A$15:$A$18,0),MATCH(W$1,'[1]2018_commission_structure-Start'!$A$15:$J$15,0)),0)</f>
        <v>0</v>
      </c>
      <c r="X444" s="26">
        <f>IF($H444&gt;J444,MIN($H444-J444,K444-J444)*INDEX('[1]2018_commission_structure-Start'!$A$15:$J$18,MATCH($E444,'[1]2018_commission_structure-Start'!$A$15:$A$18,0),MATCH(X$1,'[1]2018_commission_structure-Start'!$A$15:$J$15,0)),0)</f>
        <v>0</v>
      </c>
      <c r="Y444" s="26">
        <f>IF($H444&gt;K444,MIN($H444-K444,L444-K444)*INDEX('[1]2018_commission_structure-Start'!$A$15:$J$18,MATCH($E444,'[1]2018_commission_structure-Start'!$A$15:$A$18,0),MATCH(Y$1,'[1]2018_commission_structure-Start'!$A$15:$J$15,0)),0)</f>
        <v>0</v>
      </c>
      <c r="Z444" s="26">
        <f>IF(H444&gt;L444,(H444-L444)*INDEX('[1]2018_commission_structure-Start'!$A$21:$I$24,MATCH($E444,'[1]2018_commission_structure-Start'!$A$21:$A$24,0),MATCH(Z$1,'[1]2018_commission_structure-Start'!$A$21:$I$21,0)),0)</f>
        <v>0</v>
      </c>
      <c r="AA444" s="28">
        <f t="shared" si="68"/>
        <v>100113.15</v>
      </c>
      <c r="AB444" s="28">
        <f t="shared" si="69"/>
        <v>176647.15</v>
      </c>
    </row>
    <row r="445" spans="1:28" x14ac:dyDescent="0.2">
      <c r="A445" s="25" t="str">
        <f t="shared" si="60"/>
        <v>Annis Francomb</v>
      </c>
      <c r="B445" s="25">
        <v>8545135858</v>
      </c>
      <c r="C445" s="25" t="s">
        <v>876</v>
      </c>
      <c r="D445" s="25" t="s">
        <v>877</v>
      </c>
      <c r="E445" s="25" t="s">
        <v>7</v>
      </c>
      <c r="F445" s="25">
        <v>41563</v>
      </c>
      <c r="G445" s="25">
        <f>COUNTIF([1]deals_closed!D:D,B445)</f>
        <v>20</v>
      </c>
      <c r="H445" s="26">
        <f>SUMIF([1]deals_closed!D:D,B445,[1]deals_closed!C:C)</f>
        <v>734794</v>
      </c>
      <c r="I445" s="26">
        <f>VLOOKUP(E445,'[1]2018_commission_structure-Start'!$A$22:$I$24,9,FALSE)</f>
        <v>500000</v>
      </c>
      <c r="J445" s="26">
        <f t="shared" si="61"/>
        <v>625000</v>
      </c>
      <c r="K445" s="26">
        <f t="shared" si="62"/>
        <v>750000</v>
      </c>
      <c r="L445" s="26">
        <f t="shared" si="63"/>
        <v>1000000</v>
      </c>
      <c r="M445" s="27">
        <f t="shared" si="64"/>
        <v>1.4695879999999999</v>
      </c>
      <c r="N445" s="25" t="str">
        <f t="shared" si="65"/>
        <v>125-150%</v>
      </c>
      <c r="O445" s="28">
        <f>MIN(H445,I445)*INDEX('[1]2018_commission_structure-Start'!$A$21:$I$24,MATCH($E445,'[1]2018_commission_structure-Start'!$A$21:$A$24,0),MATCH(O$1,'[1]2018_commission_structure-Start'!$A$21:$I$21,0))</f>
        <v>50000</v>
      </c>
      <c r="P445" s="26">
        <f>IF(H445&gt;I445,MIN(H445-I445,J445-I445)*INDEX('[1]2018_commission_structure-Start'!$A$21:$I$24,MATCH($E445,'[1]2018_commission_structure-Start'!$A$21:$A$24,0), MATCH(P$1,'[1]2018_commission_structure-Start'!$A$21:$I$21,0)),0)</f>
        <v>18750</v>
      </c>
      <c r="Q445" s="26">
        <f>IF($H445&gt;J445,MIN($H445-J445,K445-J445)*INDEX('[1]2018_commission_structure-Start'!$A$21:$I$24,MATCH($E445,'[1]2018_commission_structure-Start'!$A$21:$A$24,0), MATCH(Q$1,'[1]2018_commission_structure-Start'!$A$21:$I$21,0)),0)</f>
        <v>19762.919999999998</v>
      </c>
      <c r="R445" s="26">
        <f>IF($H445&gt;K445,MIN($H445-K445,L445-K445)*INDEX('[1]2018_commission_structure-Start'!$A$21:$I$24,MATCH($E445,'[1]2018_commission_structure-Start'!$A$21:$A$24,0), MATCH(R$1,'[1]2018_commission_structure-Start'!$A$21:$I$21,0)),0)</f>
        <v>0</v>
      </c>
      <c r="S445" s="26">
        <f>IF(H445&gt;L445,(H445-L445)*INDEX('[1]2018_commission_structure-Start'!$A$21:$I$24,MATCH($E445,'[1]2018_commission_structure-Start'!$A$21:$A$24,0),MATCH(S$1,'[1]2018_commission_structure-Start'!$A$21:$I$21,0)),0)</f>
        <v>0</v>
      </c>
      <c r="T445" s="28">
        <f t="shared" si="66"/>
        <v>88512.92</v>
      </c>
      <c r="U445" s="28">
        <f t="shared" si="67"/>
        <v>130075.92</v>
      </c>
      <c r="V445" s="28">
        <f>MIN(H445,I445)*INDEX('[1]2018_commission_structure-Start'!$A$15:$J$18,MATCH($E445,'[1]2018_commission_structure-Start'!$A$15:$A$18,0),MATCH(V$1,'[1]2018_commission_structure-Start'!$A$15:$J$15,0))</f>
        <v>60000</v>
      </c>
      <c r="W445" s="26">
        <f>IF($H445&gt;I445,MIN($H445-I445,J445-I445)*INDEX('[1]2018_commission_structure-Start'!$A$15:$J$18,MATCH($E445,'[1]2018_commission_structure-Start'!$A$15:$A$18,0),MATCH(W$1,'[1]2018_commission_structure-Start'!$A$15:$J$15,0)),0)</f>
        <v>21250</v>
      </c>
      <c r="X445" s="26">
        <f>IF($H445&gt;J445,MIN($H445-J445,K445-J445)*INDEX('[1]2018_commission_structure-Start'!$A$15:$J$18,MATCH($E445,'[1]2018_commission_structure-Start'!$A$15:$A$18,0),MATCH(X$1,'[1]2018_commission_structure-Start'!$A$15:$J$15,0)),0)</f>
        <v>21958.800000000003</v>
      </c>
      <c r="Y445" s="26">
        <f>IF($H445&gt;K445,MIN($H445-K445,L445-K445)*INDEX('[1]2018_commission_structure-Start'!$A$15:$J$18,MATCH($E445,'[1]2018_commission_structure-Start'!$A$15:$A$18,0),MATCH(Y$1,'[1]2018_commission_structure-Start'!$A$15:$J$15,0)),0)</f>
        <v>0</v>
      </c>
      <c r="Z445" s="26">
        <f>IF(H445&gt;L445,(H445-L445)*INDEX('[1]2018_commission_structure-Start'!$A$21:$I$24,MATCH($E445,'[1]2018_commission_structure-Start'!$A$21:$A$24,0),MATCH(Z$1,'[1]2018_commission_structure-Start'!$A$21:$I$21,0)),0)</f>
        <v>0</v>
      </c>
      <c r="AA445" s="28">
        <f t="shared" si="68"/>
        <v>103208.8</v>
      </c>
      <c r="AB445" s="28">
        <f t="shared" si="69"/>
        <v>144771.79999999999</v>
      </c>
    </row>
    <row r="446" spans="1:28" x14ac:dyDescent="0.2">
      <c r="A446" s="25" t="str">
        <f t="shared" si="60"/>
        <v>Martica Attenbrow</v>
      </c>
      <c r="B446" s="25">
        <v>4150450668</v>
      </c>
      <c r="C446" s="25" t="s">
        <v>878</v>
      </c>
      <c r="D446" s="25" t="s">
        <v>879</v>
      </c>
      <c r="E446" s="25" t="s">
        <v>7</v>
      </c>
      <c r="F446" s="25">
        <v>37047</v>
      </c>
      <c r="G446" s="25">
        <f>COUNTIF([1]deals_closed!D:D,B446)</f>
        <v>17</v>
      </c>
      <c r="H446" s="26">
        <f>SUMIF([1]deals_closed!D:D,B446,[1]deals_closed!C:C)</f>
        <v>559337</v>
      </c>
      <c r="I446" s="26">
        <f>VLOOKUP(E446,'[1]2018_commission_structure-Start'!$A$22:$I$24,9,FALSE)</f>
        <v>500000</v>
      </c>
      <c r="J446" s="26">
        <f t="shared" si="61"/>
        <v>625000</v>
      </c>
      <c r="K446" s="26">
        <f t="shared" si="62"/>
        <v>750000</v>
      </c>
      <c r="L446" s="26">
        <f t="shared" si="63"/>
        <v>1000000</v>
      </c>
      <c r="M446" s="27">
        <f t="shared" si="64"/>
        <v>1.1186739999999999</v>
      </c>
      <c r="N446" s="25" t="str">
        <f t="shared" si="65"/>
        <v>100-125%</v>
      </c>
      <c r="O446" s="28">
        <f>MIN(H446,I446)*INDEX('[1]2018_commission_structure-Start'!$A$21:$I$24,MATCH($E446,'[1]2018_commission_structure-Start'!$A$21:$A$24,0),MATCH(O$1,'[1]2018_commission_structure-Start'!$A$21:$I$21,0))</f>
        <v>50000</v>
      </c>
      <c r="P446" s="26">
        <f>IF(H446&gt;I446,MIN(H446-I446,J446-I446)*INDEX('[1]2018_commission_structure-Start'!$A$21:$I$24,MATCH($E446,'[1]2018_commission_structure-Start'!$A$21:$A$24,0), MATCH(P$1,'[1]2018_commission_structure-Start'!$A$21:$I$21,0)),0)</f>
        <v>8900.5499999999993</v>
      </c>
      <c r="Q446" s="26">
        <f>IF($H446&gt;J446,MIN($H446-J446,K446-J446)*INDEX('[1]2018_commission_structure-Start'!$A$21:$I$24,MATCH($E446,'[1]2018_commission_structure-Start'!$A$21:$A$24,0), MATCH(Q$1,'[1]2018_commission_structure-Start'!$A$21:$I$21,0)),0)</f>
        <v>0</v>
      </c>
      <c r="R446" s="26">
        <f>IF($H446&gt;K446,MIN($H446-K446,L446-K446)*INDEX('[1]2018_commission_structure-Start'!$A$21:$I$24,MATCH($E446,'[1]2018_commission_structure-Start'!$A$21:$A$24,0), MATCH(R$1,'[1]2018_commission_structure-Start'!$A$21:$I$21,0)),0)</f>
        <v>0</v>
      </c>
      <c r="S446" s="26">
        <f>IF(H446&gt;L446,(H446-L446)*INDEX('[1]2018_commission_structure-Start'!$A$21:$I$24,MATCH($E446,'[1]2018_commission_structure-Start'!$A$21:$A$24,0),MATCH(S$1,'[1]2018_commission_structure-Start'!$A$21:$I$21,0)),0)</f>
        <v>0</v>
      </c>
      <c r="T446" s="28">
        <f t="shared" si="66"/>
        <v>58900.55</v>
      </c>
      <c r="U446" s="28">
        <f t="shared" si="67"/>
        <v>95947.55</v>
      </c>
      <c r="V446" s="28">
        <f>MIN(H446,I446)*INDEX('[1]2018_commission_structure-Start'!$A$15:$J$18,MATCH($E446,'[1]2018_commission_structure-Start'!$A$15:$A$18,0),MATCH(V$1,'[1]2018_commission_structure-Start'!$A$15:$J$15,0))</f>
        <v>60000</v>
      </c>
      <c r="W446" s="26">
        <f>IF($H446&gt;I446,MIN($H446-I446,J446-I446)*INDEX('[1]2018_commission_structure-Start'!$A$15:$J$18,MATCH($E446,'[1]2018_commission_structure-Start'!$A$15:$A$18,0),MATCH(W$1,'[1]2018_commission_structure-Start'!$A$15:$J$15,0)),0)</f>
        <v>10087.290000000001</v>
      </c>
      <c r="X446" s="26">
        <f>IF($H446&gt;J446,MIN($H446-J446,K446-J446)*INDEX('[1]2018_commission_structure-Start'!$A$15:$J$18,MATCH($E446,'[1]2018_commission_structure-Start'!$A$15:$A$18,0),MATCH(X$1,'[1]2018_commission_structure-Start'!$A$15:$J$15,0)),0)</f>
        <v>0</v>
      </c>
      <c r="Y446" s="26">
        <f>IF($H446&gt;K446,MIN($H446-K446,L446-K446)*INDEX('[1]2018_commission_structure-Start'!$A$15:$J$18,MATCH($E446,'[1]2018_commission_structure-Start'!$A$15:$A$18,0),MATCH(Y$1,'[1]2018_commission_structure-Start'!$A$15:$J$15,0)),0)</f>
        <v>0</v>
      </c>
      <c r="Z446" s="26">
        <f>IF(H446&gt;L446,(H446-L446)*INDEX('[1]2018_commission_structure-Start'!$A$21:$I$24,MATCH($E446,'[1]2018_commission_structure-Start'!$A$21:$A$24,0),MATCH(Z$1,'[1]2018_commission_structure-Start'!$A$21:$I$21,0)),0)</f>
        <v>0</v>
      </c>
      <c r="AA446" s="28">
        <f t="shared" si="68"/>
        <v>70087.290000000008</v>
      </c>
      <c r="AB446" s="28">
        <f t="shared" si="69"/>
        <v>107134.29000000001</v>
      </c>
    </row>
    <row r="447" spans="1:28" x14ac:dyDescent="0.2">
      <c r="A447" s="25" t="str">
        <f t="shared" si="60"/>
        <v>Barbi Matysiak</v>
      </c>
      <c r="B447" s="25">
        <v>689661541</v>
      </c>
      <c r="C447" s="25" t="s">
        <v>880</v>
      </c>
      <c r="D447" s="25" t="s">
        <v>881</v>
      </c>
      <c r="E447" s="25" t="s">
        <v>29</v>
      </c>
      <c r="F447" s="25">
        <v>64134</v>
      </c>
      <c r="G447" s="25">
        <f>COUNTIF([1]deals_closed!D:D,B447)</f>
        <v>18</v>
      </c>
      <c r="H447" s="26">
        <f>SUMIF([1]deals_closed!D:D,B447,[1]deals_closed!C:C)</f>
        <v>602312</v>
      </c>
      <c r="I447" s="26">
        <f>VLOOKUP(E447,'[1]2018_commission_structure-Start'!$A$22:$I$24,9,FALSE)</f>
        <v>600000</v>
      </c>
      <c r="J447" s="26">
        <f t="shared" si="61"/>
        <v>750000</v>
      </c>
      <c r="K447" s="26">
        <f t="shared" si="62"/>
        <v>900000</v>
      </c>
      <c r="L447" s="26">
        <f t="shared" si="63"/>
        <v>1200000</v>
      </c>
      <c r="M447" s="27">
        <f t="shared" si="64"/>
        <v>1.0038533333333333</v>
      </c>
      <c r="N447" s="25" t="str">
        <f t="shared" si="65"/>
        <v>100-125%</v>
      </c>
      <c r="O447" s="28">
        <f>MIN(H447,I447)*INDEX('[1]2018_commission_structure-Start'!$A$21:$I$24,MATCH($E447,'[1]2018_commission_structure-Start'!$A$21:$A$24,0),MATCH(O$1,'[1]2018_commission_structure-Start'!$A$21:$I$21,0))</f>
        <v>78000</v>
      </c>
      <c r="P447" s="26">
        <f>IF(H447&gt;I447,MIN(H447-I447,J447-I447)*INDEX('[1]2018_commission_structure-Start'!$A$21:$I$24,MATCH($E447,'[1]2018_commission_structure-Start'!$A$21:$A$24,0), MATCH(P$1,'[1]2018_commission_structure-Start'!$A$21:$I$21,0)),0)</f>
        <v>393.04</v>
      </c>
      <c r="Q447" s="26">
        <f>IF($H447&gt;J447,MIN($H447-J447,K447-J447)*INDEX('[1]2018_commission_structure-Start'!$A$21:$I$24,MATCH($E447,'[1]2018_commission_structure-Start'!$A$21:$A$24,0), MATCH(Q$1,'[1]2018_commission_structure-Start'!$A$21:$I$21,0)),0)</f>
        <v>0</v>
      </c>
      <c r="R447" s="26">
        <f>IF($H447&gt;K447,MIN($H447-K447,L447-K447)*INDEX('[1]2018_commission_structure-Start'!$A$21:$I$24,MATCH($E447,'[1]2018_commission_structure-Start'!$A$21:$A$24,0), MATCH(R$1,'[1]2018_commission_structure-Start'!$A$21:$I$21,0)),0)</f>
        <v>0</v>
      </c>
      <c r="S447" s="26">
        <f>IF(H447&gt;L447,(H447-L447)*INDEX('[1]2018_commission_structure-Start'!$A$21:$I$24,MATCH($E447,'[1]2018_commission_structure-Start'!$A$21:$A$24,0),MATCH(S$1,'[1]2018_commission_structure-Start'!$A$21:$I$21,0)),0)</f>
        <v>0</v>
      </c>
      <c r="T447" s="28">
        <f t="shared" si="66"/>
        <v>78393.039999999994</v>
      </c>
      <c r="U447" s="28">
        <f t="shared" si="67"/>
        <v>142527.03999999998</v>
      </c>
      <c r="V447" s="28">
        <f>MIN(H447,I447)*INDEX('[1]2018_commission_structure-Start'!$A$15:$J$18,MATCH($E447,'[1]2018_commission_structure-Start'!$A$15:$A$18,0),MATCH(V$1,'[1]2018_commission_structure-Start'!$A$15:$J$15,0))</f>
        <v>90000</v>
      </c>
      <c r="W447" s="26">
        <f>IF($H447&gt;I447,MIN($H447-I447,J447-I447)*INDEX('[1]2018_commission_structure-Start'!$A$15:$J$18,MATCH($E447,'[1]2018_commission_structure-Start'!$A$15:$A$18,0),MATCH(W$1,'[1]2018_commission_structure-Start'!$A$15:$J$15,0)),0)</f>
        <v>416.15999999999997</v>
      </c>
      <c r="X447" s="26">
        <f>IF($H447&gt;J447,MIN($H447-J447,K447-J447)*INDEX('[1]2018_commission_structure-Start'!$A$15:$J$18,MATCH($E447,'[1]2018_commission_structure-Start'!$A$15:$A$18,0),MATCH(X$1,'[1]2018_commission_structure-Start'!$A$15:$J$15,0)),0)</f>
        <v>0</v>
      </c>
      <c r="Y447" s="26">
        <f>IF($H447&gt;K447,MIN($H447-K447,L447-K447)*INDEX('[1]2018_commission_structure-Start'!$A$15:$J$18,MATCH($E447,'[1]2018_commission_structure-Start'!$A$15:$A$18,0),MATCH(Y$1,'[1]2018_commission_structure-Start'!$A$15:$J$15,0)),0)</f>
        <v>0</v>
      </c>
      <c r="Z447" s="26">
        <f>IF(H447&gt;L447,(H447-L447)*INDEX('[1]2018_commission_structure-Start'!$A$21:$I$24,MATCH($E447,'[1]2018_commission_structure-Start'!$A$21:$A$24,0),MATCH(Z$1,'[1]2018_commission_structure-Start'!$A$21:$I$21,0)),0)</f>
        <v>0</v>
      </c>
      <c r="AA447" s="28">
        <f t="shared" si="68"/>
        <v>90416.16</v>
      </c>
      <c r="AB447" s="28">
        <f t="shared" si="69"/>
        <v>154550.16</v>
      </c>
    </row>
    <row r="448" spans="1:28" x14ac:dyDescent="0.2">
      <c r="A448" s="25" t="str">
        <f t="shared" si="60"/>
        <v>Danny Itscovitz</v>
      </c>
      <c r="B448" s="25">
        <v>966588630</v>
      </c>
      <c r="C448" s="25" t="s">
        <v>89</v>
      </c>
      <c r="D448" s="25" t="s">
        <v>882</v>
      </c>
      <c r="E448" s="25" t="s">
        <v>10</v>
      </c>
      <c r="F448" s="25">
        <v>107581</v>
      </c>
      <c r="G448" s="25">
        <f>COUNTIF([1]deals_closed!D:D,B448)</f>
        <v>28</v>
      </c>
      <c r="H448" s="26">
        <f>SUMIF([1]deals_closed!D:D,B448,[1]deals_closed!C:C)</f>
        <v>973466</v>
      </c>
      <c r="I448" s="26">
        <f>VLOOKUP(E448,'[1]2018_commission_structure-Start'!$A$22:$I$24,9,FALSE)</f>
        <v>750000</v>
      </c>
      <c r="J448" s="26">
        <f t="shared" si="61"/>
        <v>937500</v>
      </c>
      <c r="K448" s="26">
        <f t="shared" si="62"/>
        <v>1125000</v>
      </c>
      <c r="L448" s="26">
        <f t="shared" si="63"/>
        <v>1500000</v>
      </c>
      <c r="M448" s="27">
        <f t="shared" si="64"/>
        <v>1.2979546666666666</v>
      </c>
      <c r="N448" s="25" t="str">
        <f t="shared" si="65"/>
        <v>125-150%</v>
      </c>
      <c r="O448" s="28">
        <f>MIN(H448,I448)*INDEX('[1]2018_commission_structure-Start'!$A$21:$I$24,MATCH($E448,'[1]2018_commission_structure-Start'!$A$21:$A$24,0),MATCH(O$1,'[1]2018_commission_structure-Start'!$A$21:$I$21,0))</f>
        <v>112500</v>
      </c>
      <c r="P448" s="26">
        <f>IF(H448&gt;I448,MIN(H448-I448,J448-I448)*INDEX('[1]2018_commission_structure-Start'!$A$21:$I$24,MATCH($E448,'[1]2018_commission_structure-Start'!$A$21:$A$24,0), MATCH(P$1,'[1]2018_commission_structure-Start'!$A$21:$I$21,0)),0)</f>
        <v>35625</v>
      </c>
      <c r="Q448" s="26">
        <f>IF($H448&gt;J448,MIN($H448-J448,K448-J448)*INDEX('[1]2018_commission_structure-Start'!$A$21:$I$24,MATCH($E448,'[1]2018_commission_structure-Start'!$A$21:$A$24,0), MATCH(Q$1,'[1]2018_commission_structure-Start'!$A$21:$I$21,0)),0)</f>
        <v>8272.18</v>
      </c>
      <c r="R448" s="26">
        <f>IF($H448&gt;K448,MIN($H448-K448,L448-K448)*INDEX('[1]2018_commission_structure-Start'!$A$21:$I$24,MATCH($E448,'[1]2018_commission_structure-Start'!$A$21:$A$24,0), MATCH(R$1,'[1]2018_commission_structure-Start'!$A$21:$I$21,0)),0)</f>
        <v>0</v>
      </c>
      <c r="S448" s="26">
        <f>IF(H448&gt;L448,(H448-L448)*INDEX('[1]2018_commission_structure-Start'!$A$21:$I$24,MATCH($E448,'[1]2018_commission_structure-Start'!$A$21:$A$24,0),MATCH(S$1,'[1]2018_commission_structure-Start'!$A$21:$I$21,0)),0)</f>
        <v>0</v>
      </c>
      <c r="T448" s="28">
        <f t="shared" si="66"/>
        <v>156397.18</v>
      </c>
      <c r="U448" s="28">
        <f t="shared" si="67"/>
        <v>263978.18</v>
      </c>
      <c r="V448" s="28">
        <f>MIN(H448,I448)*INDEX('[1]2018_commission_structure-Start'!$A$15:$J$18,MATCH($E448,'[1]2018_commission_structure-Start'!$A$15:$A$18,0),MATCH(V$1,'[1]2018_commission_structure-Start'!$A$15:$J$15,0))</f>
        <v>112500</v>
      </c>
      <c r="W448" s="26">
        <f>IF($H448&gt;I448,MIN($H448-I448,J448-I448)*INDEX('[1]2018_commission_structure-Start'!$A$15:$J$18,MATCH($E448,'[1]2018_commission_structure-Start'!$A$15:$A$18,0),MATCH(W$1,'[1]2018_commission_structure-Start'!$A$15:$J$15,0)),0)</f>
        <v>41250</v>
      </c>
      <c r="X448" s="26">
        <f>IF($H448&gt;J448,MIN($H448-J448,K448-J448)*INDEX('[1]2018_commission_structure-Start'!$A$15:$J$18,MATCH($E448,'[1]2018_commission_structure-Start'!$A$15:$A$18,0),MATCH(X$1,'[1]2018_commission_structure-Start'!$A$15:$J$15,0)),0)</f>
        <v>8991.5</v>
      </c>
      <c r="Y448" s="26">
        <f>IF($H448&gt;K448,MIN($H448-K448,L448-K448)*INDEX('[1]2018_commission_structure-Start'!$A$15:$J$18,MATCH($E448,'[1]2018_commission_structure-Start'!$A$15:$A$18,0),MATCH(Y$1,'[1]2018_commission_structure-Start'!$A$15:$J$15,0)),0)</f>
        <v>0</v>
      </c>
      <c r="Z448" s="26">
        <f>IF(H448&gt;L448,(H448-L448)*INDEX('[1]2018_commission_structure-Start'!$A$21:$I$24,MATCH($E448,'[1]2018_commission_structure-Start'!$A$21:$A$24,0),MATCH(Z$1,'[1]2018_commission_structure-Start'!$A$21:$I$21,0)),0)</f>
        <v>0</v>
      </c>
      <c r="AA448" s="28">
        <f t="shared" si="68"/>
        <v>162741.5</v>
      </c>
      <c r="AB448" s="28">
        <f t="shared" si="69"/>
        <v>270322.5</v>
      </c>
    </row>
    <row r="449" spans="1:28" x14ac:dyDescent="0.2">
      <c r="A449" s="25" t="str">
        <f t="shared" si="60"/>
        <v>Jasmine Cathcart</v>
      </c>
      <c r="B449" s="25">
        <v>9155356869</v>
      </c>
      <c r="C449" s="25" t="s">
        <v>883</v>
      </c>
      <c r="D449" s="25" t="s">
        <v>884</v>
      </c>
      <c r="E449" s="25" t="s">
        <v>10</v>
      </c>
      <c r="F449" s="25">
        <v>114884</v>
      </c>
      <c r="G449" s="25">
        <f>COUNTIF([1]deals_closed!D:D,B449)</f>
        <v>20</v>
      </c>
      <c r="H449" s="26">
        <f>SUMIF([1]deals_closed!D:D,B449,[1]deals_closed!C:C)</f>
        <v>633620</v>
      </c>
      <c r="I449" s="26">
        <f>VLOOKUP(E449,'[1]2018_commission_structure-Start'!$A$22:$I$24,9,FALSE)</f>
        <v>750000</v>
      </c>
      <c r="J449" s="26">
        <f t="shared" si="61"/>
        <v>937500</v>
      </c>
      <c r="K449" s="26">
        <f t="shared" si="62"/>
        <v>1125000</v>
      </c>
      <c r="L449" s="26">
        <f t="shared" si="63"/>
        <v>1500000</v>
      </c>
      <c r="M449" s="27">
        <f t="shared" si="64"/>
        <v>0.84482666666666661</v>
      </c>
      <c r="N449" s="25" t="str">
        <f t="shared" si="65"/>
        <v>0-100%</v>
      </c>
      <c r="O449" s="28">
        <f>MIN(H449,I449)*INDEX('[1]2018_commission_structure-Start'!$A$21:$I$24,MATCH($E449,'[1]2018_commission_structure-Start'!$A$21:$A$24,0),MATCH(O$1,'[1]2018_commission_structure-Start'!$A$21:$I$21,0))</f>
        <v>95043</v>
      </c>
      <c r="P449" s="26">
        <f>IF(H449&gt;I449,MIN(H449-I449,J449-I449)*INDEX('[1]2018_commission_structure-Start'!$A$21:$I$24,MATCH($E449,'[1]2018_commission_structure-Start'!$A$21:$A$24,0), MATCH(P$1,'[1]2018_commission_structure-Start'!$A$21:$I$21,0)),0)</f>
        <v>0</v>
      </c>
      <c r="Q449" s="26">
        <f>IF($H449&gt;J449,MIN($H449-J449,K449-J449)*INDEX('[1]2018_commission_structure-Start'!$A$21:$I$24,MATCH($E449,'[1]2018_commission_structure-Start'!$A$21:$A$24,0), MATCH(Q$1,'[1]2018_commission_structure-Start'!$A$21:$I$21,0)),0)</f>
        <v>0</v>
      </c>
      <c r="R449" s="26">
        <f>IF($H449&gt;K449,MIN($H449-K449,L449-K449)*INDEX('[1]2018_commission_structure-Start'!$A$21:$I$24,MATCH($E449,'[1]2018_commission_structure-Start'!$A$21:$A$24,0), MATCH(R$1,'[1]2018_commission_structure-Start'!$A$21:$I$21,0)),0)</f>
        <v>0</v>
      </c>
      <c r="S449" s="26">
        <f>IF(H449&gt;L449,(H449-L449)*INDEX('[1]2018_commission_structure-Start'!$A$21:$I$24,MATCH($E449,'[1]2018_commission_structure-Start'!$A$21:$A$24,0),MATCH(S$1,'[1]2018_commission_structure-Start'!$A$21:$I$21,0)),0)</f>
        <v>0</v>
      </c>
      <c r="T449" s="28">
        <f t="shared" si="66"/>
        <v>95043</v>
      </c>
      <c r="U449" s="28">
        <f t="shared" si="67"/>
        <v>209927</v>
      </c>
      <c r="V449" s="28">
        <f>MIN(H449,I449)*INDEX('[1]2018_commission_structure-Start'!$A$15:$J$18,MATCH($E449,'[1]2018_commission_structure-Start'!$A$15:$A$18,0),MATCH(V$1,'[1]2018_commission_structure-Start'!$A$15:$J$15,0))</f>
        <v>95043</v>
      </c>
      <c r="W449" s="26">
        <f>IF($H449&gt;I449,MIN($H449-I449,J449-I449)*INDEX('[1]2018_commission_structure-Start'!$A$15:$J$18,MATCH($E449,'[1]2018_commission_structure-Start'!$A$15:$A$18,0),MATCH(W$1,'[1]2018_commission_structure-Start'!$A$15:$J$15,0)),0)</f>
        <v>0</v>
      </c>
      <c r="X449" s="26">
        <f>IF($H449&gt;J449,MIN($H449-J449,K449-J449)*INDEX('[1]2018_commission_structure-Start'!$A$15:$J$18,MATCH($E449,'[1]2018_commission_structure-Start'!$A$15:$A$18,0),MATCH(X$1,'[1]2018_commission_structure-Start'!$A$15:$J$15,0)),0)</f>
        <v>0</v>
      </c>
      <c r="Y449" s="26">
        <f>IF($H449&gt;K449,MIN($H449-K449,L449-K449)*INDEX('[1]2018_commission_structure-Start'!$A$15:$J$18,MATCH($E449,'[1]2018_commission_structure-Start'!$A$15:$A$18,0),MATCH(Y$1,'[1]2018_commission_structure-Start'!$A$15:$J$15,0)),0)</f>
        <v>0</v>
      </c>
      <c r="Z449" s="26">
        <f>IF(H449&gt;L449,(H449-L449)*INDEX('[1]2018_commission_structure-Start'!$A$21:$I$24,MATCH($E449,'[1]2018_commission_structure-Start'!$A$21:$A$24,0),MATCH(Z$1,'[1]2018_commission_structure-Start'!$A$21:$I$21,0)),0)</f>
        <v>0</v>
      </c>
      <c r="AA449" s="28">
        <f t="shared" si="68"/>
        <v>95043</v>
      </c>
      <c r="AB449" s="28">
        <f t="shared" si="69"/>
        <v>209927</v>
      </c>
    </row>
    <row r="450" spans="1:28" x14ac:dyDescent="0.2">
      <c r="A450" s="25" t="str">
        <f t="shared" ref="A450:A513" si="70">C450&amp;" "&amp;D450</f>
        <v>Ulrike Meagher</v>
      </c>
      <c r="B450" s="25">
        <v>8419732141</v>
      </c>
      <c r="C450" s="25" t="s">
        <v>885</v>
      </c>
      <c r="D450" s="25" t="s">
        <v>886</v>
      </c>
      <c r="E450" s="25" t="s">
        <v>29</v>
      </c>
      <c r="F450" s="25">
        <v>63701</v>
      </c>
      <c r="G450" s="25">
        <f>COUNTIF([1]deals_closed!D:D,B450)</f>
        <v>20</v>
      </c>
      <c r="H450" s="26">
        <f>SUMIF([1]deals_closed!D:D,B450,[1]deals_closed!C:C)</f>
        <v>607358</v>
      </c>
      <c r="I450" s="26">
        <f>VLOOKUP(E450,'[1]2018_commission_structure-Start'!$A$22:$I$24,9,FALSE)</f>
        <v>600000</v>
      </c>
      <c r="J450" s="26">
        <f t="shared" si="61"/>
        <v>750000</v>
      </c>
      <c r="K450" s="26">
        <f t="shared" si="62"/>
        <v>900000</v>
      </c>
      <c r="L450" s="26">
        <f t="shared" si="63"/>
        <v>1200000</v>
      </c>
      <c r="M450" s="27">
        <f t="shared" si="64"/>
        <v>1.0122633333333333</v>
      </c>
      <c r="N450" s="25" t="str">
        <f t="shared" si="65"/>
        <v>100-125%</v>
      </c>
      <c r="O450" s="28">
        <f>MIN(H450,I450)*INDEX('[1]2018_commission_structure-Start'!$A$21:$I$24,MATCH($E450,'[1]2018_commission_structure-Start'!$A$21:$A$24,0),MATCH(O$1,'[1]2018_commission_structure-Start'!$A$21:$I$21,0))</f>
        <v>78000</v>
      </c>
      <c r="P450" s="26">
        <f>IF(H450&gt;I450,MIN(H450-I450,J450-I450)*INDEX('[1]2018_commission_structure-Start'!$A$21:$I$24,MATCH($E450,'[1]2018_commission_structure-Start'!$A$21:$A$24,0), MATCH(P$1,'[1]2018_commission_structure-Start'!$A$21:$I$21,0)),0)</f>
        <v>1250.8600000000001</v>
      </c>
      <c r="Q450" s="26">
        <f>IF($H450&gt;J450,MIN($H450-J450,K450-J450)*INDEX('[1]2018_commission_structure-Start'!$A$21:$I$24,MATCH($E450,'[1]2018_commission_structure-Start'!$A$21:$A$24,0), MATCH(Q$1,'[1]2018_commission_structure-Start'!$A$21:$I$21,0)),0)</f>
        <v>0</v>
      </c>
      <c r="R450" s="26">
        <f>IF($H450&gt;K450,MIN($H450-K450,L450-K450)*INDEX('[1]2018_commission_structure-Start'!$A$21:$I$24,MATCH($E450,'[1]2018_commission_structure-Start'!$A$21:$A$24,0), MATCH(R$1,'[1]2018_commission_structure-Start'!$A$21:$I$21,0)),0)</f>
        <v>0</v>
      </c>
      <c r="S450" s="26">
        <f>IF(H450&gt;L450,(H450-L450)*INDEX('[1]2018_commission_structure-Start'!$A$21:$I$24,MATCH($E450,'[1]2018_commission_structure-Start'!$A$21:$A$24,0),MATCH(S$1,'[1]2018_commission_structure-Start'!$A$21:$I$21,0)),0)</f>
        <v>0</v>
      </c>
      <c r="T450" s="28">
        <f t="shared" si="66"/>
        <v>79250.86</v>
      </c>
      <c r="U450" s="28">
        <f t="shared" si="67"/>
        <v>142951.85999999999</v>
      </c>
      <c r="V450" s="28">
        <f>MIN(H450,I450)*INDEX('[1]2018_commission_structure-Start'!$A$15:$J$18,MATCH($E450,'[1]2018_commission_structure-Start'!$A$15:$A$18,0),MATCH(V$1,'[1]2018_commission_structure-Start'!$A$15:$J$15,0))</f>
        <v>90000</v>
      </c>
      <c r="W450" s="26">
        <f>IF($H450&gt;I450,MIN($H450-I450,J450-I450)*INDEX('[1]2018_commission_structure-Start'!$A$15:$J$18,MATCH($E450,'[1]2018_commission_structure-Start'!$A$15:$A$18,0),MATCH(W$1,'[1]2018_commission_structure-Start'!$A$15:$J$15,0)),0)</f>
        <v>1324.44</v>
      </c>
      <c r="X450" s="26">
        <f>IF($H450&gt;J450,MIN($H450-J450,K450-J450)*INDEX('[1]2018_commission_structure-Start'!$A$15:$J$18,MATCH($E450,'[1]2018_commission_structure-Start'!$A$15:$A$18,0),MATCH(X$1,'[1]2018_commission_structure-Start'!$A$15:$J$15,0)),0)</f>
        <v>0</v>
      </c>
      <c r="Y450" s="26">
        <f>IF($H450&gt;K450,MIN($H450-K450,L450-K450)*INDEX('[1]2018_commission_structure-Start'!$A$15:$J$18,MATCH($E450,'[1]2018_commission_structure-Start'!$A$15:$A$18,0),MATCH(Y$1,'[1]2018_commission_structure-Start'!$A$15:$J$15,0)),0)</f>
        <v>0</v>
      </c>
      <c r="Z450" s="26">
        <f>IF(H450&gt;L450,(H450-L450)*INDEX('[1]2018_commission_structure-Start'!$A$21:$I$24,MATCH($E450,'[1]2018_commission_structure-Start'!$A$21:$A$24,0),MATCH(Z$1,'[1]2018_commission_structure-Start'!$A$21:$I$21,0)),0)</f>
        <v>0</v>
      </c>
      <c r="AA450" s="28">
        <f t="shared" si="68"/>
        <v>91324.44</v>
      </c>
      <c r="AB450" s="28">
        <f t="shared" si="69"/>
        <v>155025.44</v>
      </c>
    </row>
    <row r="451" spans="1:28" x14ac:dyDescent="0.2">
      <c r="A451" s="25" t="str">
        <f t="shared" si="70"/>
        <v>Isiahi Sealand</v>
      </c>
      <c r="B451" s="25">
        <v>5837066497</v>
      </c>
      <c r="C451" s="25" t="s">
        <v>887</v>
      </c>
      <c r="D451" s="25" t="s">
        <v>888</v>
      </c>
      <c r="E451" s="25" t="s">
        <v>10</v>
      </c>
      <c r="F451" s="25">
        <v>101019</v>
      </c>
      <c r="G451" s="25">
        <f>COUNTIF([1]deals_closed!D:D,B451)</f>
        <v>13</v>
      </c>
      <c r="H451" s="26">
        <f>SUMIF([1]deals_closed!D:D,B451,[1]deals_closed!C:C)</f>
        <v>455822</v>
      </c>
      <c r="I451" s="26">
        <f>VLOOKUP(E451,'[1]2018_commission_structure-Start'!$A$22:$I$24,9,FALSE)</f>
        <v>750000</v>
      </c>
      <c r="J451" s="26">
        <f t="shared" ref="J451:J514" si="71">I451*1.25</f>
        <v>937500</v>
      </c>
      <c r="K451" s="26">
        <f t="shared" ref="K451:K514" si="72">I451*1.5</f>
        <v>1125000</v>
      </c>
      <c r="L451" s="26">
        <f t="shared" ref="L451:L514" si="73">I451*2</f>
        <v>1500000</v>
      </c>
      <c r="M451" s="27">
        <f t="shared" ref="M451:M514" si="74">H451/I451</f>
        <v>0.60776266666666667</v>
      </c>
      <c r="N451" s="25" t="str">
        <f t="shared" ref="N451:N514" si="75">IF(M451&lt;=1, "0-100%", IF(M451&lt;=1.25, "100-125%", IF(M451&lt;=1.5, "125-150%", IF(M451&lt;=2, "150-200%", "&gt;200%"))))</f>
        <v>0-100%</v>
      </c>
      <c r="O451" s="28">
        <f>MIN(H451,I451)*INDEX('[1]2018_commission_structure-Start'!$A$21:$I$24,MATCH($E451,'[1]2018_commission_structure-Start'!$A$21:$A$24,0),MATCH(O$1,'[1]2018_commission_structure-Start'!$A$21:$I$21,0))</f>
        <v>68373.3</v>
      </c>
      <c r="P451" s="26">
        <f>IF(H451&gt;I451,MIN(H451-I451,J451-I451)*INDEX('[1]2018_commission_structure-Start'!$A$21:$I$24,MATCH($E451,'[1]2018_commission_structure-Start'!$A$21:$A$24,0), MATCH(P$1,'[1]2018_commission_structure-Start'!$A$21:$I$21,0)),0)</f>
        <v>0</v>
      </c>
      <c r="Q451" s="26">
        <f>IF($H451&gt;J451,MIN($H451-J451,K451-J451)*INDEX('[1]2018_commission_structure-Start'!$A$21:$I$24,MATCH($E451,'[1]2018_commission_structure-Start'!$A$21:$A$24,0), MATCH(Q$1,'[1]2018_commission_structure-Start'!$A$21:$I$21,0)),0)</f>
        <v>0</v>
      </c>
      <c r="R451" s="26">
        <f>IF($H451&gt;K451,MIN($H451-K451,L451-K451)*INDEX('[1]2018_commission_structure-Start'!$A$21:$I$24,MATCH($E451,'[1]2018_commission_structure-Start'!$A$21:$A$24,0), MATCH(R$1,'[1]2018_commission_structure-Start'!$A$21:$I$21,0)),0)</f>
        <v>0</v>
      </c>
      <c r="S451" s="26">
        <f>IF(H451&gt;L451,(H451-L451)*INDEX('[1]2018_commission_structure-Start'!$A$21:$I$24,MATCH($E451,'[1]2018_commission_structure-Start'!$A$21:$A$24,0),MATCH(S$1,'[1]2018_commission_structure-Start'!$A$21:$I$21,0)),0)</f>
        <v>0</v>
      </c>
      <c r="T451" s="28">
        <f t="shared" ref="T451:T514" si="76">SUM(O451:S451)</f>
        <v>68373.3</v>
      </c>
      <c r="U451" s="28">
        <f t="shared" ref="U451:U514" si="77">T451+F451</f>
        <v>169392.3</v>
      </c>
      <c r="V451" s="28">
        <f>MIN(H451,I451)*INDEX('[1]2018_commission_structure-Start'!$A$15:$J$18,MATCH($E451,'[1]2018_commission_structure-Start'!$A$15:$A$18,0),MATCH(V$1,'[1]2018_commission_structure-Start'!$A$15:$J$15,0))</f>
        <v>68373.3</v>
      </c>
      <c r="W451" s="26">
        <f>IF($H451&gt;I451,MIN($H451-I451,J451-I451)*INDEX('[1]2018_commission_structure-Start'!$A$15:$J$18,MATCH($E451,'[1]2018_commission_structure-Start'!$A$15:$A$18,0),MATCH(W$1,'[1]2018_commission_structure-Start'!$A$15:$J$15,0)),0)</f>
        <v>0</v>
      </c>
      <c r="X451" s="26">
        <f>IF($H451&gt;J451,MIN($H451-J451,K451-J451)*INDEX('[1]2018_commission_structure-Start'!$A$15:$J$18,MATCH($E451,'[1]2018_commission_structure-Start'!$A$15:$A$18,0),MATCH(X$1,'[1]2018_commission_structure-Start'!$A$15:$J$15,0)),0)</f>
        <v>0</v>
      </c>
      <c r="Y451" s="26">
        <f>IF($H451&gt;K451,MIN($H451-K451,L451-K451)*INDEX('[1]2018_commission_structure-Start'!$A$15:$J$18,MATCH($E451,'[1]2018_commission_structure-Start'!$A$15:$A$18,0),MATCH(Y$1,'[1]2018_commission_structure-Start'!$A$15:$J$15,0)),0)</f>
        <v>0</v>
      </c>
      <c r="Z451" s="26">
        <f>IF(H451&gt;L451,(H451-L451)*INDEX('[1]2018_commission_structure-Start'!$A$21:$I$24,MATCH($E451,'[1]2018_commission_structure-Start'!$A$21:$A$24,0),MATCH(Z$1,'[1]2018_commission_structure-Start'!$A$21:$I$21,0)),0)</f>
        <v>0</v>
      </c>
      <c r="AA451" s="28">
        <f t="shared" ref="AA451:AA514" si="78">SUM(V451:Z451)</f>
        <v>68373.3</v>
      </c>
      <c r="AB451" s="28">
        <f t="shared" ref="AB451:AB514" si="79">AA451+F451</f>
        <v>169392.3</v>
      </c>
    </row>
    <row r="452" spans="1:28" x14ac:dyDescent="0.2">
      <c r="A452" s="25" t="str">
        <f t="shared" si="70"/>
        <v>Brew Aguirre</v>
      </c>
      <c r="B452" s="25">
        <v>4398950745</v>
      </c>
      <c r="C452" s="25" t="s">
        <v>889</v>
      </c>
      <c r="D452" s="25" t="s">
        <v>890</v>
      </c>
      <c r="E452" s="25" t="s">
        <v>7</v>
      </c>
      <c r="F452" s="25">
        <v>56956</v>
      </c>
      <c r="G452" s="25">
        <f>COUNTIF([1]deals_closed!D:D,B452)</f>
        <v>23</v>
      </c>
      <c r="H452" s="26">
        <f>SUMIF([1]deals_closed!D:D,B452,[1]deals_closed!C:C)</f>
        <v>820679</v>
      </c>
      <c r="I452" s="26">
        <f>VLOOKUP(E452,'[1]2018_commission_structure-Start'!$A$22:$I$24,9,FALSE)</f>
        <v>500000</v>
      </c>
      <c r="J452" s="26">
        <f t="shared" si="71"/>
        <v>625000</v>
      </c>
      <c r="K452" s="26">
        <f t="shared" si="72"/>
        <v>750000</v>
      </c>
      <c r="L452" s="26">
        <f t="shared" si="73"/>
        <v>1000000</v>
      </c>
      <c r="M452" s="27">
        <f t="shared" si="74"/>
        <v>1.6413580000000001</v>
      </c>
      <c r="N452" s="25" t="str">
        <f t="shared" si="75"/>
        <v>150-200%</v>
      </c>
      <c r="O452" s="28">
        <f>MIN(H452,I452)*INDEX('[1]2018_commission_structure-Start'!$A$21:$I$24,MATCH($E452,'[1]2018_commission_structure-Start'!$A$21:$A$24,0),MATCH(O$1,'[1]2018_commission_structure-Start'!$A$21:$I$21,0))</f>
        <v>50000</v>
      </c>
      <c r="P452" s="26">
        <f>IF(H452&gt;I452,MIN(H452-I452,J452-I452)*INDEX('[1]2018_commission_structure-Start'!$A$21:$I$24,MATCH($E452,'[1]2018_commission_structure-Start'!$A$21:$A$24,0), MATCH(P$1,'[1]2018_commission_structure-Start'!$A$21:$I$21,0)),0)</f>
        <v>18750</v>
      </c>
      <c r="Q452" s="26">
        <f>IF($H452&gt;J452,MIN($H452-J452,K452-J452)*INDEX('[1]2018_commission_structure-Start'!$A$21:$I$24,MATCH($E452,'[1]2018_commission_structure-Start'!$A$21:$A$24,0), MATCH(Q$1,'[1]2018_commission_structure-Start'!$A$21:$I$21,0)),0)</f>
        <v>22500</v>
      </c>
      <c r="R452" s="26">
        <f>IF($H452&gt;K452,MIN($H452-K452,L452-K452)*INDEX('[1]2018_commission_structure-Start'!$A$21:$I$24,MATCH($E452,'[1]2018_commission_structure-Start'!$A$21:$A$24,0), MATCH(R$1,'[1]2018_commission_structure-Start'!$A$21:$I$21,0)),0)</f>
        <v>15549.38</v>
      </c>
      <c r="S452" s="26">
        <f>IF(H452&gt;L452,(H452-L452)*INDEX('[1]2018_commission_structure-Start'!$A$21:$I$24,MATCH($E452,'[1]2018_commission_structure-Start'!$A$21:$A$24,0),MATCH(S$1,'[1]2018_commission_structure-Start'!$A$21:$I$21,0)),0)</f>
        <v>0</v>
      </c>
      <c r="T452" s="28">
        <f t="shared" si="76"/>
        <v>106799.38</v>
      </c>
      <c r="U452" s="28">
        <f t="shared" si="77"/>
        <v>163755.38</v>
      </c>
      <c r="V452" s="28">
        <f>MIN(H452,I452)*INDEX('[1]2018_commission_structure-Start'!$A$15:$J$18,MATCH($E452,'[1]2018_commission_structure-Start'!$A$15:$A$18,0),MATCH(V$1,'[1]2018_commission_structure-Start'!$A$15:$J$15,0))</f>
        <v>60000</v>
      </c>
      <c r="W452" s="26">
        <f>IF($H452&gt;I452,MIN($H452-I452,J452-I452)*INDEX('[1]2018_commission_structure-Start'!$A$15:$J$18,MATCH($E452,'[1]2018_commission_structure-Start'!$A$15:$A$18,0),MATCH(W$1,'[1]2018_commission_structure-Start'!$A$15:$J$15,0)),0)</f>
        <v>21250</v>
      </c>
      <c r="X452" s="26">
        <f>IF($H452&gt;J452,MIN($H452-J452,K452-J452)*INDEX('[1]2018_commission_structure-Start'!$A$15:$J$18,MATCH($E452,'[1]2018_commission_structure-Start'!$A$15:$A$18,0),MATCH(X$1,'[1]2018_commission_structure-Start'!$A$15:$J$15,0)),0)</f>
        <v>25000</v>
      </c>
      <c r="Y452" s="26">
        <f>IF($H452&gt;K452,MIN($H452-K452,L452-K452)*INDEX('[1]2018_commission_structure-Start'!$A$15:$J$18,MATCH($E452,'[1]2018_commission_structure-Start'!$A$15:$A$18,0),MATCH(Y$1,'[1]2018_commission_structure-Start'!$A$15:$J$15,0)),0)</f>
        <v>15549.38</v>
      </c>
      <c r="Z452" s="26">
        <f>IF(H452&gt;L452,(H452-L452)*INDEX('[1]2018_commission_structure-Start'!$A$21:$I$24,MATCH($E452,'[1]2018_commission_structure-Start'!$A$21:$A$24,0),MATCH(Z$1,'[1]2018_commission_structure-Start'!$A$21:$I$21,0)),0)</f>
        <v>0</v>
      </c>
      <c r="AA452" s="28">
        <f t="shared" si="78"/>
        <v>121799.38</v>
      </c>
      <c r="AB452" s="28">
        <f t="shared" si="79"/>
        <v>178755.38</v>
      </c>
    </row>
    <row r="453" spans="1:28" x14ac:dyDescent="0.2">
      <c r="A453" s="25" t="str">
        <f t="shared" si="70"/>
        <v>Zebulen Skeemor</v>
      </c>
      <c r="B453" s="25">
        <v>9447906176</v>
      </c>
      <c r="C453" s="25" t="s">
        <v>891</v>
      </c>
      <c r="D453" s="25" t="s">
        <v>892</v>
      </c>
      <c r="E453" s="25" t="s">
        <v>7</v>
      </c>
      <c r="F453" s="25">
        <v>54699</v>
      </c>
      <c r="G453" s="25">
        <f>COUNTIF([1]deals_closed!D:D,B453)</f>
        <v>17</v>
      </c>
      <c r="H453" s="26">
        <f>SUMIF([1]deals_closed!D:D,B453,[1]deals_closed!C:C)</f>
        <v>550688</v>
      </c>
      <c r="I453" s="26">
        <f>VLOOKUP(E453,'[1]2018_commission_structure-Start'!$A$22:$I$24,9,FALSE)</f>
        <v>500000</v>
      </c>
      <c r="J453" s="26">
        <f t="shared" si="71"/>
        <v>625000</v>
      </c>
      <c r="K453" s="26">
        <f t="shared" si="72"/>
        <v>750000</v>
      </c>
      <c r="L453" s="26">
        <f t="shared" si="73"/>
        <v>1000000</v>
      </c>
      <c r="M453" s="27">
        <f t="shared" si="74"/>
        <v>1.1013759999999999</v>
      </c>
      <c r="N453" s="25" t="str">
        <f t="shared" si="75"/>
        <v>100-125%</v>
      </c>
      <c r="O453" s="28">
        <f>MIN(H453,I453)*INDEX('[1]2018_commission_structure-Start'!$A$21:$I$24,MATCH($E453,'[1]2018_commission_structure-Start'!$A$21:$A$24,0),MATCH(O$1,'[1]2018_commission_structure-Start'!$A$21:$I$21,0))</f>
        <v>50000</v>
      </c>
      <c r="P453" s="26">
        <f>IF(H453&gt;I453,MIN(H453-I453,J453-I453)*INDEX('[1]2018_commission_structure-Start'!$A$21:$I$24,MATCH($E453,'[1]2018_commission_structure-Start'!$A$21:$A$24,0), MATCH(P$1,'[1]2018_commission_structure-Start'!$A$21:$I$21,0)),0)</f>
        <v>7603.2</v>
      </c>
      <c r="Q453" s="26">
        <f>IF($H453&gt;J453,MIN($H453-J453,K453-J453)*INDEX('[1]2018_commission_structure-Start'!$A$21:$I$24,MATCH($E453,'[1]2018_commission_structure-Start'!$A$21:$A$24,0), MATCH(Q$1,'[1]2018_commission_structure-Start'!$A$21:$I$21,0)),0)</f>
        <v>0</v>
      </c>
      <c r="R453" s="26">
        <f>IF($H453&gt;K453,MIN($H453-K453,L453-K453)*INDEX('[1]2018_commission_structure-Start'!$A$21:$I$24,MATCH($E453,'[1]2018_commission_structure-Start'!$A$21:$A$24,0), MATCH(R$1,'[1]2018_commission_structure-Start'!$A$21:$I$21,0)),0)</f>
        <v>0</v>
      </c>
      <c r="S453" s="26">
        <f>IF(H453&gt;L453,(H453-L453)*INDEX('[1]2018_commission_structure-Start'!$A$21:$I$24,MATCH($E453,'[1]2018_commission_structure-Start'!$A$21:$A$24,0),MATCH(S$1,'[1]2018_commission_structure-Start'!$A$21:$I$21,0)),0)</f>
        <v>0</v>
      </c>
      <c r="T453" s="28">
        <f t="shared" si="76"/>
        <v>57603.199999999997</v>
      </c>
      <c r="U453" s="28">
        <f t="shared" si="77"/>
        <v>112302.2</v>
      </c>
      <c r="V453" s="28">
        <f>MIN(H453,I453)*INDEX('[1]2018_commission_structure-Start'!$A$15:$J$18,MATCH($E453,'[1]2018_commission_structure-Start'!$A$15:$A$18,0),MATCH(V$1,'[1]2018_commission_structure-Start'!$A$15:$J$15,0))</f>
        <v>60000</v>
      </c>
      <c r="W453" s="26">
        <f>IF($H453&gt;I453,MIN($H453-I453,J453-I453)*INDEX('[1]2018_commission_structure-Start'!$A$15:$J$18,MATCH($E453,'[1]2018_commission_structure-Start'!$A$15:$A$18,0),MATCH(W$1,'[1]2018_commission_structure-Start'!$A$15:$J$15,0)),0)</f>
        <v>8616.9600000000009</v>
      </c>
      <c r="X453" s="26">
        <f>IF($H453&gt;J453,MIN($H453-J453,K453-J453)*INDEX('[1]2018_commission_structure-Start'!$A$15:$J$18,MATCH($E453,'[1]2018_commission_structure-Start'!$A$15:$A$18,0),MATCH(X$1,'[1]2018_commission_structure-Start'!$A$15:$J$15,0)),0)</f>
        <v>0</v>
      </c>
      <c r="Y453" s="26">
        <f>IF($H453&gt;K453,MIN($H453-K453,L453-K453)*INDEX('[1]2018_commission_structure-Start'!$A$15:$J$18,MATCH($E453,'[1]2018_commission_structure-Start'!$A$15:$A$18,0),MATCH(Y$1,'[1]2018_commission_structure-Start'!$A$15:$J$15,0)),0)</f>
        <v>0</v>
      </c>
      <c r="Z453" s="26">
        <f>IF(H453&gt;L453,(H453-L453)*INDEX('[1]2018_commission_structure-Start'!$A$21:$I$24,MATCH($E453,'[1]2018_commission_structure-Start'!$A$21:$A$24,0),MATCH(Z$1,'[1]2018_commission_structure-Start'!$A$21:$I$21,0)),0)</f>
        <v>0</v>
      </c>
      <c r="AA453" s="28">
        <f t="shared" si="78"/>
        <v>68616.960000000006</v>
      </c>
      <c r="AB453" s="28">
        <f t="shared" si="79"/>
        <v>123315.96</v>
      </c>
    </row>
    <row r="454" spans="1:28" x14ac:dyDescent="0.2">
      <c r="A454" s="25" t="str">
        <f t="shared" si="70"/>
        <v>Bjorn Seedman</v>
      </c>
      <c r="B454" s="25">
        <v>4049350750</v>
      </c>
      <c r="C454" s="25" t="s">
        <v>893</v>
      </c>
      <c r="D454" s="25" t="s">
        <v>894</v>
      </c>
      <c r="E454" s="25" t="s">
        <v>10</v>
      </c>
      <c r="F454" s="25">
        <v>87223</v>
      </c>
      <c r="G454" s="25">
        <f>COUNTIF([1]deals_closed!D:D,B454)</f>
        <v>14</v>
      </c>
      <c r="H454" s="26">
        <f>SUMIF([1]deals_closed!D:D,B454,[1]deals_closed!C:C)</f>
        <v>486361</v>
      </c>
      <c r="I454" s="26">
        <f>VLOOKUP(E454,'[1]2018_commission_structure-Start'!$A$22:$I$24,9,FALSE)</f>
        <v>750000</v>
      </c>
      <c r="J454" s="26">
        <f t="shared" si="71"/>
        <v>937500</v>
      </c>
      <c r="K454" s="26">
        <f t="shared" si="72"/>
        <v>1125000</v>
      </c>
      <c r="L454" s="26">
        <f t="shared" si="73"/>
        <v>1500000</v>
      </c>
      <c r="M454" s="27">
        <f t="shared" si="74"/>
        <v>0.64848133333333335</v>
      </c>
      <c r="N454" s="25" t="str">
        <f t="shared" si="75"/>
        <v>0-100%</v>
      </c>
      <c r="O454" s="28">
        <f>MIN(H454,I454)*INDEX('[1]2018_commission_structure-Start'!$A$21:$I$24,MATCH($E454,'[1]2018_commission_structure-Start'!$A$21:$A$24,0),MATCH(O$1,'[1]2018_commission_structure-Start'!$A$21:$I$21,0))</f>
        <v>72954.149999999994</v>
      </c>
      <c r="P454" s="26">
        <f>IF(H454&gt;I454,MIN(H454-I454,J454-I454)*INDEX('[1]2018_commission_structure-Start'!$A$21:$I$24,MATCH($E454,'[1]2018_commission_structure-Start'!$A$21:$A$24,0), MATCH(P$1,'[1]2018_commission_structure-Start'!$A$21:$I$21,0)),0)</f>
        <v>0</v>
      </c>
      <c r="Q454" s="26">
        <f>IF($H454&gt;J454,MIN($H454-J454,K454-J454)*INDEX('[1]2018_commission_structure-Start'!$A$21:$I$24,MATCH($E454,'[1]2018_commission_structure-Start'!$A$21:$A$24,0), MATCH(Q$1,'[1]2018_commission_structure-Start'!$A$21:$I$21,0)),0)</f>
        <v>0</v>
      </c>
      <c r="R454" s="26">
        <f>IF($H454&gt;K454,MIN($H454-K454,L454-K454)*INDEX('[1]2018_commission_structure-Start'!$A$21:$I$24,MATCH($E454,'[1]2018_commission_structure-Start'!$A$21:$A$24,0), MATCH(R$1,'[1]2018_commission_structure-Start'!$A$21:$I$21,0)),0)</f>
        <v>0</v>
      </c>
      <c r="S454" s="26">
        <f>IF(H454&gt;L454,(H454-L454)*INDEX('[1]2018_commission_structure-Start'!$A$21:$I$24,MATCH($E454,'[1]2018_commission_structure-Start'!$A$21:$A$24,0),MATCH(S$1,'[1]2018_commission_structure-Start'!$A$21:$I$21,0)),0)</f>
        <v>0</v>
      </c>
      <c r="T454" s="28">
        <f t="shared" si="76"/>
        <v>72954.149999999994</v>
      </c>
      <c r="U454" s="28">
        <f t="shared" si="77"/>
        <v>160177.15</v>
      </c>
      <c r="V454" s="28">
        <f>MIN(H454,I454)*INDEX('[1]2018_commission_structure-Start'!$A$15:$J$18,MATCH($E454,'[1]2018_commission_structure-Start'!$A$15:$A$18,0),MATCH(V$1,'[1]2018_commission_structure-Start'!$A$15:$J$15,0))</f>
        <v>72954.149999999994</v>
      </c>
      <c r="W454" s="26">
        <f>IF($H454&gt;I454,MIN($H454-I454,J454-I454)*INDEX('[1]2018_commission_structure-Start'!$A$15:$J$18,MATCH($E454,'[1]2018_commission_structure-Start'!$A$15:$A$18,0),MATCH(W$1,'[1]2018_commission_structure-Start'!$A$15:$J$15,0)),0)</f>
        <v>0</v>
      </c>
      <c r="X454" s="26">
        <f>IF($H454&gt;J454,MIN($H454-J454,K454-J454)*INDEX('[1]2018_commission_structure-Start'!$A$15:$J$18,MATCH($E454,'[1]2018_commission_structure-Start'!$A$15:$A$18,0),MATCH(X$1,'[1]2018_commission_structure-Start'!$A$15:$J$15,0)),0)</f>
        <v>0</v>
      </c>
      <c r="Y454" s="26">
        <f>IF($H454&gt;K454,MIN($H454-K454,L454-K454)*INDEX('[1]2018_commission_structure-Start'!$A$15:$J$18,MATCH($E454,'[1]2018_commission_structure-Start'!$A$15:$A$18,0),MATCH(Y$1,'[1]2018_commission_structure-Start'!$A$15:$J$15,0)),0)</f>
        <v>0</v>
      </c>
      <c r="Z454" s="26">
        <f>IF(H454&gt;L454,(H454-L454)*INDEX('[1]2018_commission_structure-Start'!$A$21:$I$24,MATCH($E454,'[1]2018_commission_structure-Start'!$A$21:$A$24,0),MATCH(Z$1,'[1]2018_commission_structure-Start'!$A$21:$I$21,0)),0)</f>
        <v>0</v>
      </c>
      <c r="AA454" s="28">
        <f t="shared" si="78"/>
        <v>72954.149999999994</v>
      </c>
      <c r="AB454" s="28">
        <f t="shared" si="79"/>
        <v>160177.15</v>
      </c>
    </row>
    <row r="455" spans="1:28" x14ac:dyDescent="0.2">
      <c r="A455" s="25" t="str">
        <f t="shared" si="70"/>
        <v>Mavis Huyge</v>
      </c>
      <c r="B455" s="25">
        <v>2070860833</v>
      </c>
      <c r="C455" s="25" t="s">
        <v>895</v>
      </c>
      <c r="D455" s="25" t="s">
        <v>896</v>
      </c>
      <c r="E455" s="25" t="s">
        <v>29</v>
      </c>
      <c r="F455" s="25">
        <v>73508</v>
      </c>
      <c r="G455" s="25">
        <f>COUNTIF([1]deals_closed!D:D,B455)</f>
        <v>19</v>
      </c>
      <c r="H455" s="26">
        <f>SUMIF([1]deals_closed!D:D,B455,[1]deals_closed!C:C)</f>
        <v>746779</v>
      </c>
      <c r="I455" s="26">
        <f>VLOOKUP(E455,'[1]2018_commission_structure-Start'!$A$22:$I$24,9,FALSE)</f>
        <v>600000</v>
      </c>
      <c r="J455" s="26">
        <f t="shared" si="71"/>
        <v>750000</v>
      </c>
      <c r="K455" s="26">
        <f t="shared" si="72"/>
        <v>900000</v>
      </c>
      <c r="L455" s="26">
        <f t="shared" si="73"/>
        <v>1200000</v>
      </c>
      <c r="M455" s="27">
        <f t="shared" si="74"/>
        <v>1.2446316666666666</v>
      </c>
      <c r="N455" s="25" t="str">
        <f t="shared" si="75"/>
        <v>100-125%</v>
      </c>
      <c r="O455" s="28">
        <f>MIN(H455,I455)*INDEX('[1]2018_commission_structure-Start'!$A$21:$I$24,MATCH($E455,'[1]2018_commission_structure-Start'!$A$21:$A$24,0),MATCH(O$1,'[1]2018_commission_structure-Start'!$A$21:$I$21,0))</f>
        <v>78000</v>
      </c>
      <c r="P455" s="26">
        <f>IF(H455&gt;I455,MIN(H455-I455,J455-I455)*INDEX('[1]2018_commission_structure-Start'!$A$21:$I$24,MATCH($E455,'[1]2018_commission_structure-Start'!$A$21:$A$24,0), MATCH(P$1,'[1]2018_commission_structure-Start'!$A$21:$I$21,0)),0)</f>
        <v>24952.43</v>
      </c>
      <c r="Q455" s="26">
        <f>IF($H455&gt;J455,MIN($H455-J455,K455-J455)*INDEX('[1]2018_commission_structure-Start'!$A$21:$I$24,MATCH($E455,'[1]2018_commission_structure-Start'!$A$21:$A$24,0), MATCH(Q$1,'[1]2018_commission_structure-Start'!$A$21:$I$21,0)),0)</f>
        <v>0</v>
      </c>
      <c r="R455" s="26">
        <f>IF($H455&gt;K455,MIN($H455-K455,L455-K455)*INDEX('[1]2018_commission_structure-Start'!$A$21:$I$24,MATCH($E455,'[1]2018_commission_structure-Start'!$A$21:$A$24,0), MATCH(R$1,'[1]2018_commission_structure-Start'!$A$21:$I$21,0)),0)</f>
        <v>0</v>
      </c>
      <c r="S455" s="26">
        <f>IF(H455&gt;L455,(H455-L455)*INDEX('[1]2018_commission_structure-Start'!$A$21:$I$24,MATCH($E455,'[1]2018_commission_structure-Start'!$A$21:$A$24,0),MATCH(S$1,'[1]2018_commission_structure-Start'!$A$21:$I$21,0)),0)</f>
        <v>0</v>
      </c>
      <c r="T455" s="28">
        <f t="shared" si="76"/>
        <v>102952.43</v>
      </c>
      <c r="U455" s="28">
        <f t="shared" si="77"/>
        <v>176460.43</v>
      </c>
      <c r="V455" s="28">
        <f>MIN(H455,I455)*INDEX('[1]2018_commission_structure-Start'!$A$15:$J$18,MATCH($E455,'[1]2018_commission_structure-Start'!$A$15:$A$18,0),MATCH(V$1,'[1]2018_commission_structure-Start'!$A$15:$J$15,0))</f>
        <v>90000</v>
      </c>
      <c r="W455" s="26">
        <f>IF($H455&gt;I455,MIN($H455-I455,J455-I455)*INDEX('[1]2018_commission_structure-Start'!$A$15:$J$18,MATCH($E455,'[1]2018_commission_structure-Start'!$A$15:$A$18,0),MATCH(W$1,'[1]2018_commission_structure-Start'!$A$15:$J$15,0)),0)</f>
        <v>26420.219999999998</v>
      </c>
      <c r="X455" s="26">
        <f>IF($H455&gt;J455,MIN($H455-J455,K455-J455)*INDEX('[1]2018_commission_structure-Start'!$A$15:$J$18,MATCH($E455,'[1]2018_commission_structure-Start'!$A$15:$A$18,0),MATCH(X$1,'[1]2018_commission_structure-Start'!$A$15:$J$15,0)),0)</f>
        <v>0</v>
      </c>
      <c r="Y455" s="26">
        <f>IF($H455&gt;K455,MIN($H455-K455,L455-K455)*INDEX('[1]2018_commission_structure-Start'!$A$15:$J$18,MATCH($E455,'[1]2018_commission_structure-Start'!$A$15:$A$18,0),MATCH(Y$1,'[1]2018_commission_structure-Start'!$A$15:$J$15,0)),0)</f>
        <v>0</v>
      </c>
      <c r="Z455" s="26">
        <f>IF(H455&gt;L455,(H455-L455)*INDEX('[1]2018_commission_structure-Start'!$A$21:$I$24,MATCH($E455,'[1]2018_commission_structure-Start'!$A$21:$A$24,0),MATCH(Z$1,'[1]2018_commission_structure-Start'!$A$21:$I$21,0)),0)</f>
        <v>0</v>
      </c>
      <c r="AA455" s="28">
        <f t="shared" si="78"/>
        <v>116420.22</v>
      </c>
      <c r="AB455" s="28">
        <f t="shared" si="79"/>
        <v>189928.22</v>
      </c>
    </row>
    <row r="456" spans="1:28" x14ac:dyDescent="0.2">
      <c r="A456" s="25" t="str">
        <f t="shared" si="70"/>
        <v>Kathe Pauly</v>
      </c>
      <c r="B456" s="25">
        <v>5000631609</v>
      </c>
      <c r="C456" s="25" t="s">
        <v>897</v>
      </c>
      <c r="D456" s="25" t="s">
        <v>898</v>
      </c>
      <c r="E456" s="25" t="s">
        <v>7</v>
      </c>
      <c r="F456" s="25">
        <v>59055</v>
      </c>
      <c r="G456" s="25">
        <f>COUNTIF([1]deals_closed!D:D,B456)</f>
        <v>23</v>
      </c>
      <c r="H456" s="26">
        <f>SUMIF([1]deals_closed!D:D,B456,[1]deals_closed!C:C)</f>
        <v>834217</v>
      </c>
      <c r="I456" s="26">
        <f>VLOOKUP(E456,'[1]2018_commission_structure-Start'!$A$22:$I$24,9,FALSE)</f>
        <v>500000</v>
      </c>
      <c r="J456" s="26">
        <f t="shared" si="71"/>
        <v>625000</v>
      </c>
      <c r="K456" s="26">
        <f t="shared" si="72"/>
        <v>750000</v>
      </c>
      <c r="L456" s="26">
        <f t="shared" si="73"/>
        <v>1000000</v>
      </c>
      <c r="M456" s="27">
        <f t="shared" si="74"/>
        <v>1.668434</v>
      </c>
      <c r="N456" s="25" t="str">
        <f t="shared" si="75"/>
        <v>150-200%</v>
      </c>
      <c r="O456" s="28">
        <f>MIN(H456,I456)*INDEX('[1]2018_commission_structure-Start'!$A$21:$I$24,MATCH($E456,'[1]2018_commission_structure-Start'!$A$21:$A$24,0),MATCH(O$1,'[1]2018_commission_structure-Start'!$A$21:$I$21,0))</f>
        <v>50000</v>
      </c>
      <c r="P456" s="26">
        <f>IF(H456&gt;I456,MIN(H456-I456,J456-I456)*INDEX('[1]2018_commission_structure-Start'!$A$21:$I$24,MATCH($E456,'[1]2018_commission_structure-Start'!$A$21:$A$24,0), MATCH(P$1,'[1]2018_commission_structure-Start'!$A$21:$I$21,0)),0)</f>
        <v>18750</v>
      </c>
      <c r="Q456" s="26">
        <f>IF($H456&gt;J456,MIN($H456-J456,K456-J456)*INDEX('[1]2018_commission_structure-Start'!$A$21:$I$24,MATCH($E456,'[1]2018_commission_structure-Start'!$A$21:$A$24,0), MATCH(Q$1,'[1]2018_commission_structure-Start'!$A$21:$I$21,0)),0)</f>
        <v>22500</v>
      </c>
      <c r="R456" s="26">
        <f>IF($H456&gt;K456,MIN($H456-K456,L456-K456)*INDEX('[1]2018_commission_structure-Start'!$A$21:$I$24,MATCH($E456,'[1]2018_commission_structure-Start'!$A$21:$A$24,0), MATCH(R$1,'[1]2018_commission_structure-Start'!$A$21:$I$21,0)),0)</f>
        <v>18527.740000000002</v>
      </c>
      <c r="S456" s="26">
        <f>IF(H456&gt;L456,(H456-L456)*INDEX('[1]2018_commission_structure-Start'!$A$21:$I$24,MATCH($E456,'[1]2018_commission_structure-Start'!$A$21:$A$24,0),MATCH(S$1,'[1]2018_commission_structure-Start'!$A$21:$I$21,0)),0)</f>
        <v>0</v>
      </c>
      <c r="T456" s="28">
        <f t="shared" si="76"/>
        <v>109777.74</v>
      </c>
      <c r="U456" s="28">
        <f t="shared" si="77"/>
        <v>168832.74</v>
      </c>
      <c r="V456" s="28">
        <f>MIN(H456,I456)*INDEX('[1]2018_commission_structure-Start'!$A$15:$J$18,MATCH($E456,'[1]2018_commission_structure-Start'!$A$15:$A$18,0),MATCH(V$1,'[1]2018_commission_structure-Start'!$A$15:$J$15,0))</f>
        <v>60000</v>
      </c>
      <c r="W456" s="26">
        <f>IF($H456&gt;I456,MIN($H456-I456,J456-I456)*INDEX('[1]2018_commission_structure-Start'!$A$15:$J$18,MATCH($E456,'[1]2018_commission_structure-Start'!$A$15:$A$18,0),MATCH(W$1,'[1]2018_commission_structure-Start'!$A$15:$J$15,0)),0)</f>
        <v>21250</v>
      </c>
      <c r="X456" s="26">
        <f>IF($H456&gt;J456,MIN($H456-J456,K456-J456)*INDEX('[1]2018_commission_structure-Start'!$A$15:$J$18,MATCH($E456,'[1]2018_commission_structure-Start'!$A$15:$A$18,0),MATCH(X$1,'[1]2018_commission_structure-Start'!$A$15:$J$15,0)),0)</f>
        <v>25000</v>
      </c>
      <c r="Y456" s="26">
        <f>IF($H456&gt;K456,MIN($H456-K456,L456-K456)*INDEX('[1]2018_commission_structure-Start'!$A$15:$J$18,MATCH($E456,'[1]2018_commission_structure-Start'!$A$15:$A$18,0),MATCH(Y$1,'[1]2018_commission_structure-Start'!$A$15:$J$15,0)),0)</f>
        <v>18527.740000000002</v>
      </c>
      <c r="Z456" s="26">
        <f>IF(H456&gt;L456,(H456-L456)*INDEX('[1]2018_commission_structure-Start'!$A$21:$I$24,MATCH($E456,'[1]2018_commission_structure-Start'!$A$21:$A$24,0),MATCH(Z$1,'[1]2018_commission_structure-Start'!$A$21:$I$21,0)),0)</f>
        <v>0</v>
      </c>
      <c r="AA456" s="28">
        <f t="shared" si="78"/>
        <v>124777.74</v>
      </c>
      <c r="AB456" s="28">
        <f t="shared" si="79"/>
        <v>183832.74</v>
      </c>
    </row>
    <row r="457" spans="1:28" x14ac:dyDescent="0.2">
      <c r="A457" s="25" t="str">
        <f t="shared" si="70"/>
        <v>Nisse McCauley</v>
      </c>
      <c r="B457" s="25">
        <v>8507800106</v>
      </c>
      <c r="C457" s="25" t="s">
        <v>899</v>
      </c>
      <c r="D457" s="25" t="s">
        <v>900</v>
      </c>
      <c r="E457" s="25" t="s">
        <v>7</v>
      </c>
      <c r="F457" s="25">
        <v>48566</v>
      </c>
      <c r="G457" s="25">
        <f>COUNTIF([1]deals_closed!D:D,B457)</f>
        <v>23</v>
      </c>
      <c r="H457" s="26">
        <f>SUMIF([1]deals_closed!D:D,B457,[1]deals_closed!C:C)</f>
        <v>726495</v>
      </c>
      <c r="I457" s="26">
        <f>VLOOKUP(E457,'[1]2018_commission_structure-Start'!$A$22:$I$24,9,FALSE)</f>
        <v>500000</v>
      </c>
      <c r="J457" s="26">
        <f t="shared" si="71"/>
        <v>625000</v>
      </c>
      <c r="K457" s="26">
        <f t="shared" si="72"/>
        <v>750000</v>
      </c>
      <c r="L457" s="26">
        <f t="shared" si="73"/>
        <v>1000000</v>
      </c>
      <c r="M457" s="27">
        <f t="shared" si="74"/>
        <v>1.45299</v>
      </c>
      <c r="N457" s="25" t="str">
        <f t="shared" si="75"/>
        <v>125-150%</v>
      </c>
      <c r="O457" s="28">
        <f>MIN(H457,I457)*INDEX('[1]2018_commission_structure-Start'!$A$21:$I$24,MATCH($E457,'[1]2018_commission_structure-Start'!$A$21:$A$24,0),MATCH(O$1,'[1]2018_commission_structure-Start'!$A$21:$I$21,0))</f>
        <v>50000</v>
      </c>
      <c r="P457" s="26">
        <f>IF(H457&gt;I457,MIN(H457-I457,J457-I457)*INDEX('[1]2018_commission_structure-Start'!$A$21:$I$24,MATCH($E457,'[1]2018_commission_structure-Start'!$A$21:$A$24,0), MATCH(P$1,'[1]2018_commission_structure-Start'!$A$21:$I$21,0)),0)</f>
        <v>18750</v>
      </c>
      <c r="Q457" s="26">
        <f>IF($H457&gt;J457,MIN($H457-J457,K457-J457)*INDEX('[1]2018_commission_structure-Start'!$A$21:$I$24,MATCH($E457,'[1]2018_commission_structure-Start'!$A$21:$A$24,0), MATCH(Q$1,'[1]2018_commission_structure-Start'!$A$21:$I$21,0)),0)</f>
        <v>18269.099999999999</v>
      </c>
      <c r="R457" s="26">
        <f>IF($H457&gt;K457,MIN($H457-K457,L457-K457)*INDEX('[1]2018_commission_structure-Start'!$A$21:$I$24,MATCH($E457,'[1]2018_commission_structure-Start'!$A$21:$A$24,0), MATCH(R$1,'[1]2018_commission_structure-Start'!$A$21:$I$21,0)),0)</f>
        <v>0</v>
      </c>
      <c r="S457" s="26">
        <f>IF(H457&gt;L457,(H457-L457)*INDEX('[1]2018_commission_structure-Start'!$A$21:$I$24,MATCH($E457,'[1]2018_commission_structure-Start'!$A$21:$A$24,0),MATCH(S$1,'[1]2018_commission_structure-Start'!$A$21:$I$21,0)),0)</f>
        <v>0</v>
      </c>
      <c r="T457" s="28">
        <f t="shared" si="76"/>
        <v>87019.1</v>
      </c>
      <c r="U457" s="28">
        <f t="shared" si="77"/>
        <v>135585.1</v>
      </c>
      <c r="V457" s="28">
        <f>MIN(H457,I457)*INDEX('[1]2018_commission_structure-Start'!$A$15:$J$18,MATCH($E457,'[1]2018_commission_structure-Start'!$A$15:$A$18,0),MATCH(V$1,'[1]2018_commission_structure-Start'!$A$15:$J$15,0))</f>
        <v>60000</v>
      </c>
      <c r="W457" s="26">
        <f>IF($H457&gt;I457,MIN($H457-I457,J457-I457)*INDEX('[1]2018_commission_structure-Start'!$A$15:$J$18,MATCH($E457,'[1]2018_commission_structure-Start'!$A$15:$A$18,0),MATCH(W$1,'[1]2018_commission_structure-Start'!$A$15:$J$15,0)),0)</f>
        <v>21250</v>
      </c>
      <c r="X457" s="26">
        <f>IF($H457&gt;J457,MIN($H457-J457,K457-J457)*INDEX('[1]2018_commission_structure-Start'!$A$15:$J$18,MATCH($E457,'[1]2018_commission_structure-Start'!$A$15:$A$18,0),MATCH(X$1,'[1]2018_commission_structure-Start'!$A$15:$J$15,0)),0)</f>
        <v>20299</v>
      </c>
      <c r="Y457" s="26">
        <f>IF($H457&gt;K457,MIN($H457-K457,L457-K457)*INDEX('[1]2018_commission_structure-Start'!$A$15:$J$18,MATCH($E457,'[1]2018_commission_structure-Start'!$A$15:$A$18,0),MATCH(Y$1,'[1]2018_commission_structure-Start'!$A$15:$J$15,0)),0)</f>
        <v>0</v>
      </c>
      <c r="Z457" s="26">
        <f>IF(H457&gt;L457,(H457-L457)*INDEX('[1]2018_commission_structure-Start'!$A$21:$I$24,MATCH($E457,'[1]2018_commission_structure-Start'!$A$21:$A$24,0),MATCH(Z$1,'[1]2018_commission_structure-Start'!$A$21:$I$21,0)),0)</f>
        <v>0</v>
      </c>
      <c r="AA457" s="28">
        <f t="shared" si="78"/>
        <v>101549</v>
      </c>
      <c r="AB457" s="28">
        <f t="shared" si="79"/>
        <v>150115</v>
      </c>
    </row>
    <row r="458" spans="1:28" x14ac:dyDescent="0.2">
      <c r="A458" s="25" t="str">
        <f t="shared" si="70"/>
        <v>Pablo Goodhand</v>
      </c>
      <c r="B458" s="25">
        <v>4525743115</v>
      </c>
      <c r="C458" s="25" t="s">
        <v>901</v>
      </c>
      <c r="D458" s="25" t="s">
        <v>902</v>
      </c>
      <c r="E458" s="25" t="s">
        <v>10</v>
      </c>
      <c r="F458" s="25">
        <v>96928</v>
      </c>
      <c r="G458" s="25">
        <f>COUNTIF([1]deals_closed!D:D,B458)</f>
        <v>25</v>
      </c>
      <c r="H458" s="26">
        <f>SUMIF([1]deals_closed!D:D,B458,[1]deals_closed!C:C)</f>
        <v>938038</v>
      </c>
      <c r="I458" s="26">
        <f>VLOOKUP(E458,'[1]2018_commission_structure-Start'!$A$22:$I$24,9,FALSE)</f>
        <v>750000</v>
      </c>
      <c r="J458" s="26">
        <f t="shared" si="71"/>
        <v>937500</v>
      </c>
      <c r="K458" s="26">
        <f t="shared" si="72"/>
        <v>1125000</v>
      </c>
      <c r="L458" s="26">
        <f t="shared" si="73"/>
        <v>1500000</v>
      </c>
      <c r="M458" s="27">
        <f t="shared" si="74"/>
        <v>1.2507173333333332</v>
      </c>
      <c r="N458" s="25" t="str">
        <f t="shared" si="75"/>
        <v>125-150%</v>
      </c>
      <c r="O458" s="28">
        <f>MIN(H458,I458)*INDEX('[1]2018_commission_structure-Start'!$A$21:$I$24,MATCH($E458,'[1]2018_commission_structure-Start'!$A$21:$A$24,0),MATCH(O$1,'[1]2018_commission_structure-Start'!$A$21:$I$21,0))</f>
        <v>112500</v>
      </c>
      <c r="P458" s="26">
        <f>IF(H458&gt;I458,MIN(H458-I458,J458-I458)*INDEX('[1]2018_commission_structure-Start'!$A$21:$I$24,MATCH($E458,'[1]2018_commission_structure-Start'!$A$21:$A$24,0), MATCH(P$1,'[1]2018_commission_structure-Start'!$A$21:$I$21,0)),0)</f>
        <v>35625</v>
      </c>
      <c r="Q458" s="26">
        <f>IF($H458&gt;J458,MIN($H458-J458,K458-J458)*INDEX('[1]2018_commission_structure-Start'!$A$21:$I$24,MATCH($E458,'[1]2018_commission_structure-Start'!$A$21:$A$24,0), MATCH(Q$1,'[1]2018_commission_structure-Start'!$A$21:$I$21,0)),0)</f>
        <v>123.74000000000001</v>
      </c>
      <c r="R458" s="26">
        <f>IF($H458&gt;K458,MIN($H458-K458,L458-K458)*INDEX('[1]2018_commission_structure-Start'!$A$21:$I$24,MATCH($E458,'[1]2018_commission_structure-Start'!$A$21:$A$24,0), MATCH(R$1,'[1]2018_commission_structure-Start'!$A$21:$I$21,0)),0)</f>
        <v>0</v>
      </c>
      <c r="S458" s="26">
        <f>IF(H458&gt;L458,(H458-L458)*INDEX('[1]2018_commission_structure-Start'!$A$21:$I$24,MATCH($E458,'[1]2018_commission_structure-Start'!$A$21:$A$24,0),MATCH(S$1,'[1]2018_commission_structure-Start'!$A$21:$I$21,0)),0)</f>
        <v>0</v>
      </c>
      <c r="T458" s="28">
        <f t="shared" si="76"/>
        <v>148248.74</v>
      </c>
      <c r="U458" s="28">
        <f t="shared" si="77"/>
        <v>245176.74</v>
      </c>
      <c r="V458" s="28">
        <f>MIN(H458,I458)*INDEX('[1]2018_commission_structure-Start'!$A$15:$J$18,MATCH($E458,'[1]2018_commission_structure-Start'!$A$15:$A$18,0),MATCH(V$1,'[1]2018_commission_structure-Start'!$A$15:$J$15,0))</f>
        <v>112500</v>
      </c>
      <c r="W458" s="26">
        <f>IF($H458&gt;I458,MIN($H458-I458,J458-I458)*INDEX('[1]2018_commission_structure-Start'!$A$15:$J$18,MATCH($E458,'[1]2018_commission_structure-Start'!$A$15:$A$18,0),MATCH(W$1,'[1]2018_commission_structure-Start'!$A$15:$J$15,0)),0)</f>
        <v>41250</v>
      </c>
      <c r="X458" s="26">
        <f>IF($H458&gt;J458,MIN($H458-J458,K458-J458)*INDEX('[1]2018_commission_structure-Start'!$A$15:$J$18,MATCH($E458,'[1]2018_commission_structure-Start'!$A$15:$A$18,0),MATCH(X$1,'[1]2018_commission_structure-Start'!$A$15:$J$15,0)),0)</f>
        <v>134.5</v>
      </c>
      <c r="Y458" s="26">
        <f>IF($H458&gt;K458,MIN($H458-K458,L458-K458)*INDEX('[1]2018_commission_structure-Start'!$A$15:$J$18,MATCH($E458,'[1]2018_commission_structure-Start'!$A$15:$A$18,0),MATCH(Y$1,'[1]2018_commission_structure-Start'!$A$15:$J$15,0)),0)</f>
        <v>0</v>
      </c>
      <c r="Z458" s="26">
        <f>IF(H458&gt;L458,(H458-L458)*INDEX('[1]2018_commission_structure-Start'!$A$21:$I$24,MATCH($E458,'[1]2018_commission_structure-Start'!$A$21:$A$24,0),MATCH(Z$1,'[1]2018_commission_structure-Start'!$A$21:$I$21,0)),0)</f>
        <v>0</v>
      </c>
      <c r="AA458" s="28">
        <f t="shared" si="78"/>
        <v>153884.5</v>
      </c>
      <c r="AB458" s="28">
        <f t="shared" si="79"/>
        <v>250812.5</v>
      </c>
    </row>
    <row r="459" spans="1:28" x14ac:dyDescent="0.2">
      <c r="A459" s="25" t="str">
        <f t="shared" si="70"/>
        <v>Lil Benion</v>
      </c>
      <c r="B459" s="25">
        <v>3409869514</v>
      </c>
      <c r="C459" s="25" t="s">
        <v>903</v>
      </c>
      <c r="D459" s="25" t="s">
        <v>904</v>
      </c>
      <c r="E459" s="25" t="s">
        <v>7</v>
      </c>
      <c r="F459" s="25">
        <v>47831</v>
      </c>
      <c r="G459" s="25">
        <f>COUNTIF([1]deals_closed!D:D,B459)</f>
        <v>23</v>
      </c>
      <c r="H459" s="26">
        <f>SUMIF([1]deals_closed!D:D,B459,[1]deals_closed!C:C)</f>
        <v>818109</v>
      </c>
      <c r="I459" s="26">
        <f>VLOOKUP(E459,'[1]2018_commission_structure-Start'!$A$22:$I$24,9,FALSE)</f>
        <v>500000</v>
      </c>
      <c r="J459" s="26">
        <f t="shared" si="71"/>
        <v>625000</v>
      </c>
      <c r="K459" s="26">
        <f t="shared" si="72"/>
        <v>750000</v>
      </c>
      <c r="L459" s="26">
        <f t="shared" si="73"/>
        <v>1000000</v>
      </c>
      <c r="M459" s="27">
        <f t="shared" si="74"/>
        <v>1.636218</v>
      </c>
      <c r="N459" s="25" t="str">
        <f t="shared" si="75"/>
        <v>150-200%</v>
      </c>
      <c r="O459" s="28">
        <f>MIN(H459,I459)*INDEX('[1]2018_commission_structure-Start'!$A$21:$I$24,MATCH($E459,'[1]2018_commission_structure-Start'!$A$21:$A$24,0),MATCH(O$1,'[1]2018_commission_structure-Start'!$A$21:$I$21,0))</f>
        <v>50000</v>
      </c>
      <c r="P459" s="26">
        <f>IF(H459&gt;I459,MIN(H459-I459,J459-I459)*INDEX('[1]2018_commission_structure-Start'!$A$21:$I$24,MATCH($E459,'[1]2018_commission_structure-Start'!$A$21:$A$24,0), MATCH(P$1,'[1]2018_commission_structure-Start'!$A$21:$I$21,0)),0)</f>
        <v>18750</v>
      </c>
      <c r="Q459" s="26">
        <f>IF($H459&gt;J459,MIN($H459-J459,K459-J459)*INDEX('[1]2018_commission_structure-Start'!$A$21:$I$24,MATCH($E459,'[1]2018_commission_structure-Start'!$A$21:$A$24,0), MATCH(Q$1,'[1]2018_commission_structure-Start'!$A$21:$I$21,0)),0)</f>
        <v>22500</v>
      </c>
      <c r="R459" s="26">
        <f>IF($H459&gt;K459,MIN($H459-K459,L459-K459)*INDEX('[1]2018_commission_structure-Start'!$A$21:$I$24,MATCH($E459,'[1]2018_commission_structure-Start'!$A$21:$A$24,0), MATCH(R$1,'[1]2018_commission_structure-Start'!$A$21:$I$21,0)),0)</f>
        <v>14983.98</v>
      </c>
      <c r="S459" s="26">
        <f>IF(H459&gt;L459,(H459-L459)*INDEX('[1]2018_commission_structure-Start'!$A$21:$I$24,MATCH($E459,'[1]2018_commission_structure-Start'!$A$21:$A$24,0),MATCH(S$1,'[1]2018_commission_structure-Start'!$A$21:$I$21,0)),0)</f>
        <v>0</v>
      </c>
      <c r="T459" s="28">
        <f t="shared" si="76"/>
        <v>106233.98</v>
      </c>
      <c r="U459" s="28">
        <f t="shared" si="77"/>
        <v>154064.97999999998</v>
      </c>
      <c r="V459" s="28">
        <f>MIN(H459,I459)*INDEX('[1]2018_commission_structure-Start'!$A$15:$J$18,MATCH($E459,'[1]2018_commission_structure-Start'!$A$15:$A$18,0),MATCH(V$1,'[1]2018_commission_structure-Start'!$A$15:$J$15,0))</f>
        <v>60000</v>
      </c>
      <c r="W459" s="26">
        <f>IF($H459&gt;I459,MIN($H459-I459,J459-I459)*INDEX('[1]2018_commission_structure-Start'!$A$15:$J$18,MATCH($E459,'[1]2018_commission_structure-Start'!$A$15:$A$18,0),MATCH(W$1,'[1]2018_commission_structure-Start'!$A$15:$J$15,0)),0)</f>
        <v>21250</v>
      </c>
      <c r="X459" s="26">
        <f>IF($H459&gt;J459,MIN($H459-J459,K459-J459)*INDEX('[1]2018_commission_structure-Start'!$A$15:$J$18,MATCH($E459,'[1]2018_commission_structure-Start'!$A$15:$A$18,0),MATCH(X$1,'[1]2018_commission_structure-Start'!$A$15:$J$15,0)),0)</f>
        <v>25000</v>
      </c>
      <c r="Y459" s="26">
        <f>IF($H459&gt;K459,MIN($H459-K459,L459-K459)*INDEX('[1]2018_commission_structure-Start'!$A$15:$J$18,MATCH($E459,'[1]2018_commission_structure-Start'!$A$15:$A$18,0),MATCH(Y$1,'[1]2018_commission_structure-Start'!$A$15:$J$15,0)),0)</f>
        <v>14983.98</v>
      </c>
      <c r="Z459" s="26">
        <f>IF(H459&gt;L459,(H459-L459)*INDEX('[1]2018_commission_structure-Start'!$A$21:$I$24,MATCH($E459,'[1]2018_commission_structure-Start'!$A$21:$A$24,0),MATCH(Z$1,'[1]2018_commission_structure-Start'!$A$21:$I$21,0)),0)</f>
        <v>0</v>
      </c>
      <c r="AA459" s="28">
        <f t="shared" si="78"/>
        <v>121233.98</v>
      </c>
      <c r="AB459" s="28">
        <f t="shared" si="79"/>
        <v>169064.97999999998</v>
      </c>
    </row>
    <row r="460" spans="1:28" x14ac:dyDescent="0.2">
      <c r="A460" s="25" t="str">
        <f t="shared" si="70"/>
        <v>Ivor Davidy</v>
      </c>
      <c r="B460" s="25">
        <v>27852261</v>
      </c>
      <c r="C460" s="25" t="s">
        <v>905</v>
      </c>
      <c r="D460" s="25" t="s">
        <v>906</v>
      </c>
      <c r="E460" s="25" t="s">
        <v>10</v>
      </c>
      <c r="F460" s="25">
        <v>75324</v>
      </c>
      <c r="G460" s="25">
        <f>COUNTIF([1]deals_closed!D:D,B460)</f>
        <v>15</v>
      </c>
      <c r="H460" s="26">
        <f>SUMIF([1]deals_closed!D:D,B460,[1]deals_closed!C:C)</f>
        <v>403196</v>
      </c>
      <c r="I460" s="26">
        <f>VLOOKUP(E460,'[1]2018_commission_structure-Start'!$A$22:$I$24,9,FALSE)</f>
        <v>750000</v>
      </c>
      <c r="J460" s="26">
        <f t="shared" si="71"/>
        <v>937500</v>
      </c>
      <c r="K460" s="26">
        <f t="shared" si="72"/>
        <v>1125000</v>
      </c>
      <c r="L460" s="26">
        <f t="shared" si="73"/>
        <v>1500000</v>
      </c>
      <c r="M460" s="27">
        <f t="shared" si="74"/>
        <v>0.53759466666666667</v>
      </c>
      <c r="N460" s="25" t="str">
        <f t="shared" si="75"/>
        <v>0-100%</v>
      </c>
      <c r="O460" s="28">
        <f>MIN(H460,I460)*INDEX('[1]2018_commission_structure-Start'!$A$21:$I$24,MATCH($E460,'[1]2018_commission_structure-Start'!$A$21:$A$24,0),MATCH(O$1,'[1]2018_commission_structure-Start'!$A$21:$I$21,0))</f>
        <v>60479.399999999994</v>
      </c>
      <c r="P460" s="26">
        <f>IF(H460&gt;I460,MIN(H460-I460,J460-I460)*INDEX('[1]2018_commission_structure-Start'!$A$21:$I$24,MATCH($E460,'[1]2018_commission_structure-Start'!$A$21:$A$24,0), MATCH(P$1,'[1]2018_commission_structure-Start'!$A$21:$I$21,0)),0)</f>
        <v>0</v>
      </c>
      <c r="Q460" s="26">
        <f>IF($H460&gt;J460,MIN($H460-J460,K460-J460)*INDEX('[1]2018_commission_structure-Start'!$A$21:$I$24,MATCH($E460,'[1]2018_commission_structure-Start'!$A$21:$A$24,0), MATCH(Q$1,'[1]2018_commission_structure-Start'!$A$21:$I$21,0)),0)</f>
        <v>0</v>
      </c>
      <c r="R460" s="26">
        <f>IF($H460&gt;K460,MIN($H460-K460,L460-K460)*INDEX('[1]2018_commission_structure-Start'!$A$21:$I$24,MATCH($E460,'[1]2018_commission_structure-Start'!$A$21:$A$24,0), MATCH(R$1,'[1]2018_commission_structure-Start'!$A$21:$I$21,0)),0)</f>
        <v>0</v>
      </c>
      <c r="S460" s="26">
        <f>IF(H460&gt;L460,(H460-L460)*INDEX('[1]2018_commission_structure-Start'!$A$21:$I$24,MATCH($E460,'[1]2018_commission_structure-Start'!$A$21:$A$24,0),MATCH(S$1,'[1]2018_commission_structure-Start'!$A$21:$I$21,0)),0)</f>
        <v>0</v>
      </c>
      <c r="T460" s="28">
        <f t="shared" si="76"/>
        <v>60479.399999999994</v>
      </c>
      <c r="U460" s="28">
        <f t="shared" si="77"/>
        <v>135803.4</v>
      </c>
      <c r="V460" s="28">
        <f>MIN(H460,I460)*INDEX('[1]2018_commission_structure-Start'!$A$15:$J$18,MATCH($E460,'[1]2018_commission_structure-Start'!$A$15:$A$18,0),MATCH(V$1,'[1]2018_commission_structure-Start'!$A$15:$J$15,0))</f>
        <v>60479.399999999994</v>
      </c>
      <c r="W460" s="26">
        <f>IF($H460&gt;I460,MIN($H460-I460,J460-I460)*INDEX('[1]2018_commission_structure-Start'!$A$15:$J$18,MATCH($E460,'[1]2018_commission_structure-Start'!$A$15:$A$18,0),MATCH(W$1,'[1]2018_commission_structure-Start'!$A$15:$J$15,0)),0)</f>
        <v>0</v>
      </c>
      <c r="X460" s="26">
        <f>IF($H460&gt;J460,MIN($H460-J460,K460-J460)*INDEX('[1]2018_commission_structure-Start'!$A$15:$J$18,MATCH($E460,'[1]2018_commission_structure-Start'!$A$15:$A$18,0),MATCH(X$1,'[1]2018_commission_structure-Start'!$A$15:$J$15,0)),0)</f>
        <v>0</v>
      </c>
      <c r="Y460" s="26">
        <f>IF($H460&gt;K460,MIN($H460-K460,L460-K460)*INDEX('[1]2018_commission_structure-Start'!$A$15:$J$18,MATCH($E460,'[1]2018_commission_structure-Start'!$A$15:$A$18,0),MATCH(Y$1,'[1]2018_commission_structure-Start'!$A$15:$J$15,0)),0)</f>
        <v>0</v>
      </c>
      <c r="Z460" s="26">
        <f>IF(H460&gt;L460,(H460-L460)*INDEX('[1]2018_commission_structure-Start'!$A$21:$I$24,MATCH($E460,'[1]2018_commission_structure-Start'!$A$21:$A$24,0),MATCH(Z$1,'[1]2018_commission_structure-Start'!$A$21:$I$21,0)),0)</f>
        <v>0</v>
      </c>
      <c r="AA460" s="28">
        <f t="shared" si="78"/>
        <v>60479.399999999994</v>
      </c>
      <c r="AB460" s="28">
        <f t="shared" si="79"/>
        <v>135803.4</v>
      </c>
    </row>
    <row r="461" spans="1:28" x14ac:dyDescent="0.2">
      <c r="A461" s="25" t="str">
        <f t="shared" si="70"/>
        <v>Gaelan Robrow</v>
      </c>
      <c r="B461" s="25">
        <v>939715988</v>
      </c>
      <c r="C461" s="25" t="s">
        <v>907</v>
      </c>
      <c r="D461" s="25" t="s">
        <v>908</v>
      </c>
      <c r="E461" s="25" t="s">
        <v>10</v>
      </c>
      <c r="F461" s="25">
        <v>97130</v>
      </c>
      <c r="G461" s="25">
        <f>COUNTIF([1]deals_closed!D:D,B461)</f>
        <v>20</v>
      </c>
      <c r="H461" s="26">
        <f>SUMIF([1]deals_closed!D:D,B461,[1]deals_closed!C:C)</f>
        <v>638419</v>
      </c>
      <c r="I461" s="26">
        <f>VLOOKUP(E461,'[1]2018_commission_structure-Start'!$A$22:$I$24,9,FALSE)</f>
        <v>750000</v>
      </c>
      <c r="J461" s="26">
        <f t="shared" si="71"/>
        <v>937500</v>
      </c>
      <c r="K461" s="26">
        <f t="shared" si="72"/>
        <v>1125000</v>
      </c>
      <c r="L461" s="26">
        <f t="shared" si="73"/>
        <v>1500000</v>
      </c>
      <c r="M461" s="27">
        <f t="shared" si="74"/>
        <v>0.85122533333333328</v>
      </c>
      <c r="N461" s="25" t="str">
        <f t="shared" si="75"/>
        <v>0-100%</v>
      </c>
      <c r="O461" s="28">
        <f>MIN(H461,I461)*INDEX('[1]2018_commission_structure-Start'!$A$21:$I$24,MATCH($E461,'[1]2018_commission_structure-Start'!$A$21:$A$24,0),MATCH(O$1,'[1]2018_commission_structure-Start'!$A$21:$I$21,0))</f>
        <v>95762.849999999991</v>
      </c>
      <c r="P461" s="26">
        <f>IF(H461&gt;I461,MIN(H461-I461,J461-I461)*INDEX('[1]2018_commission_structure-Start'!$A$21:$I$24,MATCH($E461,'[1]2018_commission_structure-Start'!$A$21:$A$24,0), MATCH(P$1,'[1]2018_commission_structure-Start'!$A$21:$I$21,0)),0)</f>
        <v>0</v>
      </c>
      <c r="Q461" s="26">
        <f>IF($H461&gt;J461,MIN($H461-J461,K461-J461)*INDEX('[1]2018_commission_structure-Start'!$A$21:$I$24,MATCH($E461,'[1]2018_commission_structure-Start'!$A$21:$A$24,0), MATCH(Q$1,'[1]2018_commission_structure-Start'!$A$21:$I$21,0)),0)</f>
        <v>0</v>
      </c>
      <c r="R461" s="26">
        <f>IF($H461&gt;K461,MIN($H461-K461,L461-K461)*INDEX('[1]2018_commission_structure-Start'!$A$21:$I$24,MATCH($E461,'[1]2018_commission_structure-Start'!$A$21:$A$24,0), MATCH(R$1,'[1]2018_commission_structure-Start'!$A$21:$I$21,0)),0)</f>
        <v>0</v>
      </c>
      <c r="S461" s="26">
        <f>IF(H461&gt;L461,(H461-L461)*INDEX('[1]2018_commission_structure-Start'!$A$21:$I$24,MATCH($E461,'[1]2018_commission_structure-Start'!$A$21:$A$24,0),MATCH(S$1,'[1]2018_commission_structure-Start'!$A$21:$I$21,0)),0)</f>
        <v>0</v>
      </c>
      <c r="T461" s="28">
        <f t="shared" si="76"/>
        <v>95762.849999999991</v>
      </c>
      <c r="U461" s="28">
        <f t="shared" si="77"/>
        <v>192892.84999999998</v>
      </c>
      <c r="V461" s="28">
        <f>MIN(H461,I461)*INDEX('[1]2018_commission_structure-Start'!$A$15:$J$18,MATCH($E461,'[1]2018_commission_structure-Start'!$A$15:$A$18,0),MATCH(V$1,'[1]2018_commission_structure-Start'!$A$15:$J$15,0))</f>
        <v>95762.849999999991</v>
      </c>
      <c r="W461" s="26">
        <f>IF($H461&gt;I461,MIN($H461-I461,J461-I461)*INDEX('[1]2018_commission_structure-Start'!$A$15:$J$18,MATCH($E461,'[1]2018_commission_structure-Start'!$A$15:$A$18,0),MATCH(W$1,'[1]2018_commission_structure-Start'!$A$15:$J$15,0)),0)</f>
        <v>0</v>
      </c>
      <c r="X461" s="26">
        <f>IF($H461&gt;J461,MIN($H461-J461,K461-J461)*INDEX('[1]2018_commission_structure-Start'!$A$15:$J$18,MATCH($E461,'[1]2018_commission_structure-Start'!$A$15:$A$18,0),MATCH(X$1,'[1]2018_commission_structure-Start'!$A$15:$J$15,0)),0)</f>
        <v>0</v>
      </c>
      <c r="Y461" s="26">
        <f>IF($H461&gt;K461,MIN($H461-K461,L461-K461)*INDEX('[1]2018_commission_structure-Start'!$A$15:$J$18,MATCH($E461,'[1]2018_commission_structure-Start'!$A$15:$A$18,0),MATCH(Y$1,'[1]2018_commission_structure-Start'!$A$15:$J$15,0)),0)</f>
        <v>0</v>
      </c>
      <c r="Z461" s="26">
        <f>IF(H461&gt;L461,(H461-L461)*INDEX('[1]2018_commission_structure-Start'!$A$21:$I$24,MATCH($E461,'[1]2018_commission_structure-Start'!$A$21:$A$24,0),MATCH(Z$1,'[1]2018_commission_structure-Start'!$A$21:$I$21,0)),0)</f>
        <v>0</v>
      </c>
      <c r="AA461" s="28">
        <f t="shared" si="78"/>
        <v>95762.849999999991</v>
      </c>
      <c r="AB461" s="28">
        <f t="shared" si="79"/>
        <v>192892.84999999998</v>
      </c>
    </row>
    <row r="462" spans="1:28" x14ac:dyDescent="0.2">
      <c r="A462" s="25" t="str">
        <f t="shared" si="70"/>
        <v>Loleta Faull</v>
      </c>
      <c r="B462" s="25">
        <v>4409014943</v>
      </c>
      <c r="C462" s="25" t="s">
        <v>909</v>
      </c>
      <c r="D462" s="25" t="s">
        <v>910</v>
      </c>
      <c r="E462" s="25" t="s">
        <v>29</v>
      </c>
      <c r="F462" s="25">
        <v>77365</v>
      </c>
      <c r="G462" s="25">
        <f>COUNTIF([1]deals_closed!D:D,B462)</f>
        <v>19</v>
      </c>
      <c r="H462" s="26">
        <f>SUMIF([1]deals_closed!D:D,B462,[1]deals_closed!C:C)</f>
        <v>605319</v>
      </c>
      <c r="I462" s="26">
        <f>VLOOKUP(E462,'[1]2018_commission_structure-Start'!$A$22:$I$24,9,FALSE)</f>
        <v>600000</v>
      </c>
      <c r="J462" s="26">
        <f t="shared" si="71"/>
        <v>750000</v>
      </c>
      <c r="K462" s="26">
        <f t="shared" si="72"/>
        <v>900000</v>
      </c>
      <c r="L462" s="26">
        <f t="shared" si="73"/>
        <v>1200000</v>
      </c>
      <c r="M462" s="27">
        <f t="shared" si="74"/>
        <v>1.0088649999999999</v>
      </c>
      <c r="N462" s="25" t="str">
        <f t="shared" si="75"/>
        <v>100-125%</v>
      </c>
      <c r="O462" s="28">
        <f>MIN(H462,I462)*INDEX('[1]2018_commission_structure-Start'!$A$21:$I$24,MATCH($E462,'[1]2018_commission_structure-Start'!$A$21:$A$24,0),MATCH(O$1,'[1]2018_commission_structure-Start'!$A$21:$I$21,0))</f>
        <v>78000</v>
      </c>
      <c r="P462" s="26">
        <f>IF(H462&gt;I462,MIN(H462-I462,J462-I462)*INDEX('[1]2018_commission_structure-Start'!$A$21:$I$24,MATCH($E462,'[1]2018_commission_structure-Start'!$A$21:$A$24,0), MATCH(P$1,'[1]2018_commission_structure-Start'!$A$21:$I$21,0)),0)</f>
        <v>904.23</v>
      </c>
      <c r="Q462" s="26">
        <f>IF($H462&gt;J462,MIN($H462-J462,K462-J462)*INDEX('[1]2018_commission_structure-Start'!$A$21:$I$24,MATCH($E462,'[1]2018_commission_structure-Start'!$A$21:$A$24,0), MATCH(Q$1,'[1]2018_commission_structure-Start'!$A$21:$I$21,0)),0)</f>
        <v>0</v>
      </c>
      <c r="R462" s="26">
        <f>IF($H462&gt;K462,MIN($H462-K462,L462-K462)*INDEX('[1]2018_commission_structure-Start'!$A$21:$I$24,MATCH($E462,'[1]2018_commission_structure-Start'!$A$21:$A$24,0), MATCH(R$1,'[1]2018_commission_structure-Start'!$A$21:$I$21,0)),0)</f>
        <v>0</v>
      </c>
      <c r="S462" s="26">
        <f>IF(H462&gt;L462,(H462-L462)*INDEX('[1]2018_commission_structure-Start'!$A$21:$I$24,MATCH($E462,'[1]2018_commission_structure-Start'!$A$21:$A$24,0),MATCH(S$1,'[1]2018_commission_structure-Start'!$A$21:$I$21,0)),0)</f>
        <v>0</v>
      </c>
      <c r="T462" s="28">
        <f t="shared" si="76"/>
        <v>78904.23</v>
      </c>
      <c r="U462" s="28">
        <f t="shared" si="77"/>
        <v>156269.22999999998</v>
      </c>
      <c r="V462" s="28">
        <f>MIN(H462,I462)*INDEX('[1]2018_commission_structure-Start'!$A$15:$J$18,MATCH($E462,'[1]2018_commission_structure-Start'!$A$15:$A$18,0),MATCH(V$1,'[1]2018_commission_structure-Start'!$A$15:$J$15,0))</f>
        <v>90000</v>
      </c>
      <c r="W462" s="26">
        <f>IF($H462&gt;I462,MIN($H462-I462,J462-I462)*INDEX('[1]2018_commission_structure-Start'!$A$15:$J$18,MATCH($E462,'[1]2018_commission_structure-Start'!$A$15:$A$18,0),MATCH(W$1,'[1]2018_commission_structure-Start'!$A$15:$J$15,0)),0)</f>
        <v>957.42</v>
      </c>
      <c r="X462" s="26">
        <f>IF($H462&gt;J462,MIN($H462-J462,K462-J462)*INDEX('[1]2018_commission_structure-Start'!$A$15:$J$18,MATCH($E462,'[1]2018_commission_structure-Start'!$A$15:$A$18,0),MATCH(X$1,'[1]2018_commission_structure-Start'!$A$15:$J$15,0)),0)</f>
        <v>0</v>
      </c>
      <c r="Y462" s="26">
        <f>IF($H462&gt;K462,MIN($H462-K462,L462-K462)*INDEX('[1]2018_commission_structure-Start'!$A$15:$J$18,MATCH($E462,'[1]2018_commission_structure-Start'!$A$15:$A$18,0),MATCH(Y$1,'[1]2018_commission_structure-Start'!$A$15:$J$15,0)),0)</f>
        <v>0</v>
      </c>
      <c r="Z462" s="26">
        <f>IF(H462&gt;L462,(H462-L462)*INDEX('[1]2018_commission_structure-Start'!$A$21:$I$24,MATCH($E462,'[1]2018_commission_structure-Start'!$A$21:$A$24,0),MATCH(Z$1,'[1]2018_commission_structure-Start'!$A$21:$I$21,0)),0)</f>
        <v>0</v>
      </c>
      <c r="AA462" s="28">
        <f t="shared" si="78"/>
        <v>90957.42</v>
      </c>
      <c r="AB462" s="28">
        <f t="shared" si="79"/>
        <v>168322.41999999998</v>
      </c>
    </row>
    <row r="463" spans="1:28" x14ac:dyDescent="0.2">
      <c r="A463" s="25" t="str">
        <f t="shared" si="70"/>
        <v>Elwyn Keyzman</v>
      </c>
      <c r="B463" s="25">
        <v>6837456032</v>
      </c>
      <c r="C463" s="25" t="s">
        <v>911</v>
      </c>
      <c r="D463" s="25" t="s">
        <v>912</v>
      </c>
      <c r="E463" s="25" t="s">
        <v>7</v>
      </c>
      <c r="F463" s="25">
        <v>51201</v>
      </c>
      <c r="G463" s="25">
        <f>COUNTIF([1]deals_closed!D:D,B463)</f>
        <v>20</v>
      </c>
      <c r="H463" s="26">
        <f>SUMIF([1]deals_closed!D:D,B463,[1]deals_closed!C:C)</f>
        <v>727326</v>
      </c>
      <c r="I463" s="26">
        <f>VLOOKUP(E463,'[1]2018_commission_structure-Start'!$A$22:$I$24,9,FALSE)</f>
        <v>500000</v>
      </c>
      <c r="J463" s="26">
        <f t="shared" si="71"/>
        <v>625000</v>
      </c>
      <c r="K463" s="26">
        <f t="shared" si="72"/>
        <v>750000</v>
      </c>
      <c r="L463" s="26">
        <f t="shared" si="73"/>
        <v>1000000</v>
      </c>
      <c r="M463" s="27">
        <f t="shared" si="74"/>
        <v>1.4546520000000001</v>
      </c>
      <c r="N463" s="25" t="str">
        <f t="shared" si="75"/>
        <v>125-150%</v>
      </c>
      <c r="O463" s="28">
        <f>MIN(H463,I463)*INDEX('[1]2018_commission_structure-Start'!$A$21:$I$24,MATCH($E463,'[1]2018_commission_structure-Start'!$A$21:$A$24,0),MATCH(O$1,'[1]2018_commission_structure-Start'!$A$21:$I$21,0))</f>
        <v>50000</v>
      </c>
      <c r="P463" s="26">
        <f>IF(H463&gt;I463,MIN(H463-I463,J463-I463)*INDEX('[1]2018_commission_structure-Start'!$A$21:$I$24,MATCH($E463,'[1]2018_commission_structure-Start'!$A$21:$A$24,0), MATCH(P$1,'[1]2018_commission_structure-Start'!$A$21:$I$21,0)),0)</f>
        <v>18750</v>
      </c>
      <c r="Q463" s="26">
        <f>IF($H463&gt;J463,MIN($H463-J463,K463-J463)*INDEX('[1]2018_commission_structure-Start'!$A$21:$I$24,MATCH($E463,'[1]2018_commission_structure-Start'!$A$21:$A$24,0), MATCH(Q$1,'[1]2018_commission_structure-Start'!$A$21:$I$21,0)),0)</f>
        <v>18418.68</v>
      </c>
      <c r="R463" s="26">
        <f>IF($H463&gt;K463,MIN($H463-K463,L463-K463)*INDEX('[1]2018_commission_structure-Start'!$A$21:$I$24,MATCH($E463,'[1]2018_commission_structure-Start'!$A$21:$A$24,0), MATCH(R$1,'[1]2018_commission_structure-Start'!$A$21:$I$21,0)),0)</f>
        <v>0</v>
      </c>
      <c r="S463" s="26">
        <f>IF(H463&gt;L463,(H463-L463)*INDEX('[1]2018_commission_structure-Start'!$A$21:$I$24,MATCH($E463,'[1]2018_commission_structure-Start'!$A$21:$A$24,0),MATCH(S$1,'[1]2018_commission_structure-Start'!$A$21:$I$21,0)),0)</f>
        <v>0</v>
      </c>
      <c r="T463" s="28">
        <f t="shared" si="76"/>
        <v>87168.68</v>
      </c>
      <c r="U463" s="28">
        <f t="shared" si="77"/>
        <v>138369.68</v>
      </c>
      <c r="V463" s="28">
        <f>MIN(H463,I463)*INDEX('[1]2018_commission_structure-Start'!$A$15:$J$18,MATCH($E463,'[1]2018_commission_structure-Start'!$A$15:$A$18,0),MATCH(V$1,'[1]2018_commission_structure-Start'!$A$15:$J$15,0))</f>
        <v>60000</v>
      </c>
      <c r="W463" s="26">
        <f>IF($H463&gt;I463,MIN($H463-I463,J463-I463)*INDEX('[1]2018_commission_structure-Start'!$A$15:$J$18,MATCH($E463,'[1]2018_commission_structure-Start'!$A$15:$A$18,0),MATCH(W$1,'[1]2018_commission_structure-Start'!$A$15:$J$15,0)),0)</f>
        <v>21250</v>
      </c>
      <c r="X463" s="26">
        <f>IF($H463&gt;J463,MIN($H463-J463,K463-J463)*INDEX('[1]2018_commission_structure-Start'!$A$15:$J$18,MATCH($E463,'[1]2018_commission_structure-Start'!$A$15:$A$18,0),MATCH(X$1,'[1]2018_commission_structure-Start'!$A$15:$J$15,0)),0)</f>
        <v>20465.2</v>
      </c>
      <c r="Y463" s="26">
        <f>IF($H463&gt;K463,MIN($H463-K463,L463-K463)*INDEX('[1]2018_commission_structure-Start'!$A$15:$J$18,MATCH($E463,'[1]2018_commission_structure-Start'!$A$15:$A$18,0),MATCH(Y$1,'[1]2018_commission_structure-Start'!$A$15:$J$15,0)),0)</f>
        <v>0</v>
      </c>
      <c r="Z463" s="26">
        <f>IF(H463&gt;L463,(H463-L463)*INDEX('[1]2018_commission_structure-Start'!$A$21:$I$24,MATCH($E463,'[1]2018_commission_structure-Start'!$A$21:$A$24,0),MATCH(Z$1,'[1]2018_commission_structure-Start'!$A$21:$I$21,0)),0)</f>
        <v>0</v>
      </c>
      <c r="AA463" s="28">
        <f t="shared" si="78"/>
        <v>101715.2</v>
      </c>
      <c r="AB463" s="28">
        <f t="shared" si="79"/>
        <v>152916.20000000001</v>
      </c>
    </row>
    <row r="464" spans="1:28" x14ac:dyDescent="0.2">
      <c r="A464" s="25" t="str">
        <f t="shared" si="70"/>
        <v>Shanta Crooke</v>
      </c>
      <c r="B464" s="25">
        <v>3547596165</v>
      </c>
      <c r="C464" s="25" t="s">
        <v>913</v>
      </c>
      <c r="D464" s="25" t="s">
        <v>914</v>
      </c>
      <c r="E464" s="25" t="s">
        <v>10</v>
      </c>
      <c r="F464" s="25">
        <v>86155</v>
      </c>
      <c r="G464" s="25">
        <f>COUNTIF([1]deals_closed!D:D,B464)</f>
        <v>21</v>
      </c>
      <c r="H464" s="26">
        <f>SUMIF([1]deals_closed!D:D,B464,[1]deals_closed!C:C)</f>
        <v>635919</v>
      </c>
      <c r="I464" s="26">
        <f>VLOOKUP(E464,'[1]2018_commission_structure-Start'!$A$22:$I$24,9,FALSE)</f>
        <v>750000</v>
      </c>
      <c r="J464" s="26">
        <f t="shared" si="71"/>
        <v>937500</v>
      </c>
      <c r="K464" s="26">
        <f t="shared" si="72"/>
        <v>1125000</v>
      </c>
      <c r="L464" s="26">
        <f t="shared" si="73"/>
        <v>1500000</v>
      </c>
      <c r="M464" s="27">
        <f t="shared" si="74"/>
        <v>0.84789199999999998</v>
      </c>
      <c r="N464" s="25" t="str">
        <f t="shared" si="75"/>
        <v>0-100%</v>
      </c>
      <c r="O464" s="28">
        <f>MIN(H464,I464)*INDEX('[1]2018_commission_structure-Start'!$A$21:$I$24,MATCH($E464,'[1]2018_commission_structure-Start'!$A$21:$A$24,0),MATCH(O$1,'[1]2018_commission_structure-Start'!$A$21:$I$21,0))</f>
        <v>95387.849999999991</v>
      </c>
      <c r="P464" s="26">
        <f>IF(H464&gt;I464,MIN(H464-I464,J464-I464)*INDEX('[1]2018_commission_structure-Start'!$A$21:$I$24,MATCH($E464,'[1]2018_commission_structure-Start'!$A$21:$A$24,0), MATCH(P$1,'[1]2018_commission_structure-Start'!$A$21:$I$21,0)),0)</f>
        <v>0</v>
      </c>
      <c r="Q464" s="26">
        <f>IF($H464&gt;J464,MIN($H464-J464,K464-J464)*INDEX('[1]2018_commission_structure-Start'!$A$21:$I$24,MATCH($E464,'[1]2018_commission_structure-Start'!$A$21:$A$24,0), MATCH(Q$1,'[1]2018_commission_structure-Start'!$A$21:$I$21,0)),0)</f>
        <v>0</v>
      </c>
      <c r="R464" s="26">
        <f>IF($H464&gt;K464,MIN($H464-K464,L464-K464)*INDEX('[1]2018_commission_structure-Start'!$A$21:$I$24,MATCH($E464,'[1]2018_commission_structure-Start'!$A$21:$A$24,0), MATCH(R$1,'[1]2018_commission_structure-Start'!$A$21:$I$21,0)),0)</f>
        <v>0</v>
      </c>
      <c r="S464" s="26">
        <f>IF(H464&gt;L464,(H464-L464)*INDEX('[1]2018_commission_structure-Start'!$A$21:$I$24,MATCH($E464,'[1]2018_commission_structure-Start'!$A$21:$A$24,0),MATCH(S$1,'[1]2018_commission_structure-Start'!$A$21:$I$21,0)),0)</f>
        <v>0</v>
      </c>
      <c r="T464" s="28">
        <f t="shared" si="76"/>
        <v>95387.849999999991</v>
      </c>
      <c r="U464" s="28">
        <f t="shared" si="77"/>
        <v>181542.84999999998</v>
      </c>
      <c r="V464" s="28">
        <f>MIN(H464,I464)*INDEX('[1]2018_commission_structure-Start'!$A$15:$J$18,MATCH($E464,'[1]2018_commission_structure-Start'!$A$15:$A$18,0),MATCH(V$1,'[1]2018_commission_structure-Start'!$A$15:$J$15,0))</f>
        <v>95387.849999999991</v>
      </c>
      <c r="W464" s="26">
        <f>IF($H464&gt;I464,MIN($H464-I464,J464-I464)*INDEX('[1]2018_commission_structure-Start'!$A$15:$J$18,MATCH($E464,'[1]2018_commission_structure-Start'!$A$15:$A$18,0),MATCH(W$1,'[1]2018_commission_structure-Start'!$A$15:$J$15,0)),0)</f>
        <v>0</v>
      </c>
      <c r="X464" s="26">
        <f>IF($H464&gt;J464,MIN($H464-J464,K464-J464)*INDEX('[1]2018_commission_structure-Start'!$A$15:$J$18,MATCH($E464,'[1]2018_commission_structure-Start'!$A$15:$A$18,0),MATCH(X$1,'[1]2018_commission_structure-Start'!$A$15:$J$15,0)),0)</f>
        <v>0</v>
      </c>
      <c r="Y464" s="26">
        <f>IF($H464&gt;K464,MIN($H464-K464,L464-K464)*INDEX('[1]2018_commission_structure-Start'!$A$15:$J$18,MATCH($E464,'[1]2018_commission_structure-Start'!$A$15:$A$18,0),MATCH(Y$1,'[1]2018_commission_structure-Start'!$A$15:$J$15,0)),0)</f>
        <v>0</v>
      </c>
      <c r="Z464" s="26">
        <f>IF(H464&gt;L464,(H464-L464)*INDEX('[1]2018_commission_structure-Start'!$A$21:$I$24,MATCH($E464,'[1]2018_commission_structure-Start'!$A$21:$A$24,0),MATCH(Z$1,'[1]2018_commission_structure-Start'!$A$21:$I$21,0)),0)</f>
        <v>0</v>
      </c>
      <c r="AA464" s="28">
        <f t="shared" si="78"/>
        <v>95387.849999999991</v>
      </c>
      <c r="AB464" s="28">
        <f t="shared" si="79"/>
        <v>181542.84999999998</v>
      </c>
    </row>
    <row r="465" spans="1:28" x14ac:dyDescent="0.2">
      <c r="A465" s="25" t="str">
        <f t="shared" si="70"/>
        <v>Darsey Hooban</v>
      </c>
      <c r="B465" s="25">
        <v>3806430489</v>
      </c>
      <c r="C465" s="25" t="s">
        <v>915</v>
      </c>
      <c r="D465" s="25" t="s">
        <v>916</v>
      </c>
      <c r="E465" s="25" t="s">
        <v>29</v>
      </c>
      <c r="F465" s="25">
        <v>72117</v>
      </c>
      <c r="G465" s="25">
        <f>COUNTIF([1]deals_closed!D:D,B465)</f>
        <v>23</v>
      </c>
      <c r="H465" s="26">
        <f>SUMIF([1]deals_closed!D:D,B465,[1]deals_closed!C:C)</f>
        <v>795153</v>
      </c>
      <c r="I465" s="26">
        <f>VLOOKUP(E465,'[1]2018_commission_structure-Start'!$A$22:$I$24,9,FALSE)</f>
        <v>600000</v>
      </c>
      <c r="J465" s="26">
        <f t="shared" si="71"/>
        <v>750000</v>
      </c>
      <c r="K465" s="26">
        <f t="shared" si="72"/>
        <v>900000</v>
      </c>
      <c r="L465" s="26">
        <f t="shared" si="73"/>
        <v>1200000</v>
      </c>
      <c r="M465" s="27">
        <f t="shared" si="74"/>
        <v>1.3252550000000001</v>
      </c>
      <c r="N465" s="25" t="str">
        <f t="shared" si="75"/>
        <v>125-150%</v>
      </c>
      <c r="O465" s="28">
        <f>MIN(H465,I465)*INDEX('[1]2018_commission_structure-Start'!$A$21:$I$24,MATCH($E465,'[1]2018_commission_structure-Start'!$A$21:$A$24,0),MATCH(O$1,'[1]2018_commission_structure-Start'!$A$21:$I$21,0))</f>
        <v>78000</v>
      </c>
      <c r="P465" s="26">
        <f>IF(H465&gt;I465,MIN(H465-I465,J465-I465)*INDEX('[1]2018_commission_structure-Start'!$A$21:$I$24,MATCH($E465,'[1]2018_commission_structure-Start'!$A$21:$A$24,0), MATCH(P$1,'[1]2018_commission_structure-Start'!$A$21:$I$21,0)),0)</f>
        <v>25500.000000000004</v>
      </c>
      <c r="Q465" s="26">
        <f>IF($H465&gt;J465,MIN($H465-J465,K465-J465)*INDEX('[1]2018_commission_structure-Start'!$A$21:$I$24,MATCH($E465,'[1]2018_commission_structure-Start'!$A$21:$A$24,0), MATCH(Q$1,'[1]2018_commission_structure-Start'!$A$21:$I$21,0)),0)</f>
        <v>9482.1299999999992</v>
      </c>
      <c r="R465" s="26">
        <f>IF($H465&gt;K465,MIN($H465-K465,L465-K465)*INDEX('[1]2018_commission_structure-Start'!$A$21:$I$24,MATCH($E465,'[1]2018_commission_structure-Start'!$A$21:$A$24,0), MATCH(R$1,'[1]2018_commission_structure-Start'!$A$21:$I$21,0)),0)</f>
        <v>0</v>
      </c>
      <c r="S465" s="26">
        <f>IF(H465&gt;L465,(H465-L465)*INDEX('[1]2018_commission_structure-Start'!$A$21:$I$24,MATCH($E465,'[1]2018_commission_structure-Start'!$A$21:$A$24,0),MATCH(S$1,'[1]2018_commission_structure-Start'!$A$21:$I$21,0)),0)</f>
        <v>0</v>
      </c>
      <c r="T465" s="28">
        <f t="shared" si="76"/>
        <v>112982.13</v>
      </c>
      <c r="U465" s="28">
        <f t="shared" si="77"/>
        <v>185099.13</v>
      </c>
      <c r="V465" s="28">
        <f>MIN(H465,I465)*INDEX('[1]2018_commission_structure-Start'!$A$15:$J$18,MATCH($E465,'[1]2018_commission_structure-Start'!$A$15:$A$18,0),MATCH(V$1,'[1]2018_commission_structure-Start'!$A$15:$J$15,0))</f>
        <v>90000</v>
      </c>
      <c r="W465" s="26">
        <f>IF($H465&gt;I465,MIN($H465-I465,J465-I465)*INDEX('[1]2018_commission_structure-Start'!$A$15:$J$18,MATCH($E465,'[1]2018_commission_structure-Start'!$A$15:$A$18,0),MATCH(W$1,'[1]2018_commission_structure-Start'!$A$15:$J$15,0)),0)</f>
        <v>27000</v>
      </c>
      <c r="X465" s="26">
        <f>IF($H465&gt;J465,MIN($H465-J465,K465-J465)*INDEX('[1]2018_commission_structure-Start'!$A$15:$J$18,MATCH($E465,'[1]2018_commission_structure-Start'!$A$15:$A$18,0),MATCH(X$1,'[1]2018_commission_structure-Start'!$A$15:$J$15,0)),0)</f>
        <v>11288.25</v>
      </c>
      <c r="Y465" s="26">
        <f>IF($H465&gt;K465,MIN($H465-K465,L465-K465)*INDEX('[1]2018_commission_structure-Start'!$A$15:$J$18,MATCH($E465,'[1]2018_commission_structure-Start'!$A$15:$A$18,0),MATCH(Y$1,'[1]2018_commission_structure-Start'!$A$15:$J$15,0)),0)</f>
        <v>0</v>
      </c>
      <c r="Z465" s="26">
        <f>IF(H465&gt;L465,(H465-L465)*INDEX('[1]2018_commission_structure-Start'!$A$21:$I$24,MATCH($E465,'[1]2018_commission_structure-Start'!$A$21:$A$24,0),MATCH(Z$1,'[1]2018_commission_structure-Start'!$A$21:$I$21,0)),0)</f>
        <v>0</v>
      </c>
      <c r="AA465" s="28">
        <f t="shared" si="78"/>
        <v>128288.25</v>
      </c>
      <c r="AB465" s="28">
        <f t="shared" si="79"/>
        <v>200405.25</v>
      </c>
    </row>
    <row r="466" spans="1:28" x14ac:dyDescent="0.2">
      <c r="A466" s="25" t="str">
        <f t="shared" si="70"/>
        <v>Thebault Base</v>
      </c>
      <c r="B466" s="25">
        <v>898924138</v>
      </c>
      <c r="C466" s="25" t="s">
        <v>917</v>
      </c>
      <c r="D466" s="25" t="s">
        <v>918</v>
      </c>
      <c r="E466" s="25" t="s">
        <v>29</v>
      </c>
      <c r="F466" s="25">
        <v>61385</v>
      </c>
      <c r="G466" s="25">
        <f>COUNTIF([1]deals_closed!D:D,B466)</f>
        <v>19</v>
      </c>
      <c r="H466" s="26">
        <f>SUMIF([1]deals_closed!D:D,B466,[1]deals_closed!C:C)</f>
        <v>691543</v>
      </c>
      <c r="I466" s="26">
        <f>VLOOKUP(E466,'[1]2018_commission_structure-Start'!$A$22:$I$24,9,FALSE)</f>
        <v>600000</v>
      </c>
      <c r="J466" s="26">
        <f t="shared" si="71"/>
        <v>750000</v>
      </c>
      <c r="K466" s="26">
        <f t="shared" si="72"/>
        <v>900000</v>
      </c>
      <c r="L466" s="26">
        <f t="shared" si="73"/>
        <v>1200000</v>
      </c>
      <c r="M466" s="27">
        <f t="shared" si="74"/>
        <v>1.1525716666666668</v>
      </c>
      <c r="N466" s="25" t="str">
        <f t="shared" si="75"/>
        <v>100-125%</v>
      </c>
      <c r="O466" s="28">
        <f>MIN(H466,I466)*INDEX('[1]2018_commission_structure-Start'!$A$21:$I$24,MATCH($E466,'[1]2018_commission_structure-Start'!$A$21:$A$24,0),MATCH(O$1,'[1]2018_commission_structure-Start'!$A$21:$I$21,0))</f>
        <v>78000</v>
      </c>
      <c r="P466" s="26">
        <f>IF(H466&gt;I466,MIN(H466-I466,J466-I466)*INDEX('[1]2018_commission_structure-Start'!$A$21:$I$24,MATCH($E466,'[1]2018_commission_structure-Start'!$A$21:$A$24,0), MATCH(P$1,'[1]2018_commission_structure-Start'!$A$21:$I$21,0)),0)</f>
        <v>15562.310000000001</v>
      </c>
      <c r="Q466" s="26">
        <f>IF($H466&gt;J466,MIN($H466-J466,K466-J466)*INDEX('[1]2018_commission_structure-Start'!$A$21:$I$24,MATCH($E466,'[1]2018_commission_structure-Start'!$A$21:$A$24,0), MATCH(Q$1,'[1]2018_commission_structure-Start'!$A$21:$I$21,0)),0)</f>
        <v>0</v>
      </c>
      <c r="R466" s="26">
        <f>IF($H466&gt;K466,MIN($H466-K466,L466-K466)*INDEX('[1]2018_commission_structure-Start'!$A$21:$I$24,MATCH($E466,'[1]2018_commission_structure-Start'!$A$21:$A$24,0), MATCH(R$1,'[1]2018_commission_structure-Start'!$A$21:$I$21,0)),0)</f>
        <v>0</v>
      </c>
      <c r="S466" s="26">
        <f>IF(H466&gt;L466,(H466-L466)*INDEX('[1]2018_commission_structure-Start'!$A$21:$I$24,MATCH($E466,'[1]2018_commission_structure-Start'!$A$21:$A$24,0),MATCH(S$1,'[1]2018_commission_structure-Start'!$A$21:$I$21,0)),0)</f>
        <v>0</v>
      </c>
      <c r="T466" s="28">
        <f t="shared" si="76"/>
        <v>93562.31</v>
      </c>
      <c r="U466" s="28">
        <f t="shared" si="77"/>
        <v>154947.31</v>
      </c>
      <c r="V466" s="28">
        <f>MIN(H466,I466)*INDEX('[1]2018_commission_structure-Start'!$A$15:$J$18,MATCH($E466,'[1]2018_commission_structure-Start'!$A$15:$A$18,0),MATCH(V$1,'[1]2018_commission_structure-Start'!$A$15:$J$15,0))</f>
        <v>90000</v>
      </c>
      <c r="W466" s="26">
        <f>IF($H466&gt;I466,MIN($H466-I466,J466-I466)*INDEX('[1]2018_commission_structure-Start'!$A$15:$J$18,MATCH($E466,'[1]2018_commission_structure-Start'!$A$15:$A$18,0),MATCH(W$1,'[1]2018_commission_structure-Start'!$A$15:$J$15,0)),0)</f>
        <v>16477.739999999998</v>
      </c>
      <c r="X466" s="26">
        <f>IF($H466&gt;J466,MIN($H466-J466,K466-J466)*INDEX('[1]2018_commission_structure-Start'!$A$15:$J$18,MATCH($E466,'[1]2018_commission_structure-Start'!$A$15:$A$18,0),MATCH(X$1,'[1]2018_commission_structure-Start'!$A$15:$J$15,0)),0)</f>
        <v>0</v>
      </c>
      <c r="Y466" s="26">
        <f>IF($H466&gt;K466,MIN($H466-K466,L466-K466)*INDEX('[1]2018_commission_structure-Start'!$A$15:$J$18,MATCH($E466,'[1]2018_commission_structure-Start'!$A$15:$A$18,0),MATCH(Y$1,'[1]2018_commission_structure-Start'!$A$15:$J$15,0)),0)</f>
        <v>0</v>
      </c>
      <c r="Z466" s="26">
        <f>IF(H466&gt;L466,(H466-L466)*INDEX('[1]2018_commission_structure-Start'!$A$21:$I$24,MATCH($E466,'[1]2018_commission_structure-Start'!$A$21:$A$24,0),MATCH(Z$1,'[1]2018_commission_structure-Start'!$A$21:$I$21,0)),0)</f>
        <v>0</v>
      </c>
      <c r="AA466" s="28">
        <f t="shared" si="78"/>
        <v>106477.73999999999</v>
      </c>
      <c r="AB466" s="28">
        <f t="shared" si="79"/>
        <v>167862.74</v>
      </c>
    </row>
    <row r="467" spans="1:28" x14ac:dyDescent="0.2">
      <c r="A467" s="25" t="str">
        <f t="shared" si="70"/>
        <v>Mercy Richemont</v>
      </c>
      <c r="B467" s="25">
        <v>3211170715</v>
      </c>
      <c r="C467" s="25" t="s">
        <v>919</v>
      </c>
      <c r="D467" s="25" t="s">
        <v>920</v>
      </c>
      <c r="E467" s="25" t="s">
        <v>7</v>
      </c>
      <c r="F467" s="25">
        <v>57666</v>
      </c>
      <c r="G467" s="25">
        <f>COUNTIF([1]deals_closed!D:D,B467)</f>
        <v>24</v>
      </c>
      <c r="H467" s="26">
        <f>SUMIF([1]deals_closed!D:D,B467,[1]deals_closed!C:C)</f>
        <v>846426</v>
      </c>
      <c r="I467" s="26">
        <f>VLOOKUP(E467,'[1]2018_commission_structure-Start'!$A$22:$I$24,9,FALSE)</f>
        <v>500000</v>
      </c>
      <c r="J467" s="26">
        <f t="shared" si="71"/>
        <v>625000</v>
      </c>
      <c r="K467" s="26">
        <f t="shared" si="72"/>
        <v>750000</v>
      </c>
      <c r="L467" s="26">
        <f t="shared" si="73"/>
        <v>1000000</v>
      </c>
      <c r="M467" s="27">
        <f t="shared" si="74"/>
        <v>1.692852</v>
      </c>
      <c r="N467" s="25" t="str">
        <f t="shared" si="75"/>
        <v>150-200%</v>
      </c>
      <c r="O467" s="28">
        <f>MIN(H467,I467)*INDEX('[1]2018_commission_structure-Start'!$A$21:$I$24,MATCH($E467,'[1]2018_commission_structure-Start'!$A$21:$A$24,0),MATCH(O$1,'[1]2018_commission_structure-Start'!$A$21:$I$21,0))</f>
        <v>50000</v>
      </c>
      <c r="P467" s="26">
        <f>IF(H467&gt;I467,MIN(H467-I467,J467-I467)*INDEX('[1]2018_commission_structure-Start'!$A$21:$I$24,MATCH($E467,'[1]2018_commission_structure-Start'!$A$21:$A$24,0), MATCH(P$1,'[1]2018_commission_structure-Start'!$A$21:$I$21,0)),0)</f>
        <v>18750</v>
      </c>
      <c r="Q467" s="26">
        <f>IF($H467&gt;J467,MIN($H467-J467,K467-J467)*INDEX('[1]2018_commission_structure-Start'!$A$21:$I$24,MATCH($E467,'[1]2018_commission_structure-Start'!$A$21:$A$24,0), MATCH(Q$1,'[1]2018_commission_structure-Start'!$A$21:$I$21,0)),0)</f>
        <v>22500</v>
      </c>
      <c r="R467" s="26">
        <f>IF($H467&gt;K467,MIN($H467-K467,L467-K467)*INDEX('[1]2018_commission_structure-Start'!$A$21:$I$24,MATCH($E467,'[1]2018_commission_structure-Start'!$A$21:$A$24,0), MATCH(R$1,'[1]2018_commission_structure-Start'!$A$21:$I$21,0)),0)</f>
        <v>21213.72</v>
      </c>
      <c r="S467" s="26">
        <f>IF(H467&gt;L467,(H467-L467)*INDEX('[1]2018_commission_structure-Start'!$A$21:$I$24,MATCH($E467,'[1]2018_commission_structure-Start'!$A$21:$A$24,0),MATCH(S$1,'[1]2018_commission_structure-Start'!$A$21:$I$21,0)),0)</f>
        <v>0</v>
      </c>
      <c r="T467" s="28">
        <f t="shared" si="76"/>
        <v>112463.72</v>
      </c>
      <c r="U467" s="28">
        <f t="shared" si="77"/>
        <v>170129.72</v>
      </c>
      <c r="V467" s="28">
        <f>MIN(H467,I467)*INDEX('[1]2018_commission_structure-Start'!$A$15:$J$18,MATCH($E467,'[1]2018_commission_structure-Start'!$A$15:$A$18,0),MATCH(V$1,'[1]2018_commission_structure-Start'!$A$15:$J$15,0))</f>
        <v>60000</v>
      </c>
      <c r="W467" s="26">
        <f>IF($H467&gt;I467,MIN($H467-I467,J467-I467)*INDEX('[1]2018_commission_structure-Start'!$A$15:$J$18,MATCH($E467,'[1]2018_commission_structure-Start'!$A$15:$A$18,0),MATCH(W$1,'[1]2018_commission_structure-Start'!$A$15:$J$15,0)),0)</f>
        <v>21250</v>
      </c>
      <c r="X467" s="26">
        <f>IF($H467&gt;J467,MIN($H467-J467,K467-J467)*INDEX('[1]2018_commission_structure-Start'!$A$15:$J$18,MATCH($E467,'[1]2018_commission_structure-Start'!$A$15:$A$18,0),MATCH(X$1,'[1]2018_commission_structure-Start'!$A$15:$J$15,0)),0)</f>
        <v>25000</v>
      </c>
      <c r="Y467" s="26">
        <f>IF($H467&gt;K467,MIN($H467-K467,L467-K467)*INDEX('[1]2018_commission_structure-Start'!$A$15:$J$18,MATCH($E467,'[1]2018_commission_structure-Start'!$A$15:$A$18,0),MATCH(Y$1,'[1]2018_commission_structure-Start'!$A$15:$J$15,0)),0)</f>
        <v>21213.72</v>
      </c>
      <c r="Z467" s="26">
        <f>IF(H467&gt;L467,(H467-L467)*INDEX('[1]2018_commission_structure-Start'!$A$21:$I$24,MATCH($E467,'[1]2018_commission_structure-Start'!$A$21:$A$24,0),MATCH(Z$1,'[1]2018_commission_structure-Start'!$A$21:$I$21,0)),0)</f>
        <v>0</v>
      </c>
      <c r="AA467" s="28">
        <f t="shared" si="78"/>
        <v>127463.72</v>
      </c>
      <c r="AB467" s="28">
        <f t="shared" si="79"/>
        <v>185129.72</v>
      </c>
    </row>
    <row r="468" spans="1:28" x14ac:dyDescent="0.2">
      <c r="A468" s="25" t="str">
        <f t="shared" si="70"/>
        <v>Elisabetta Curzey</v>
      </c>
      <c r="B468" s="25">
        <v>2841287114</v>
      </c>
      <c r="C468" s="25" t="s">
        <v>921</v>
      </c>
      <c r="D468" s="25" t="s">
        <v>922</v>
      </c>
      <c r="E468" s="25" t="s">
        <v>29</v>
      </c>
      <c r="F468" s="25">
        <v>55803</v>
      </c>
      <c r="G468" s="25">
        <f>COUNTIF([1]deals_closed!D:D,B468)</f>
        <v>23</v>
      </c>
      <c r="H468" s="26">
        <f>SUMIF([1]deals_closed!D:D,B468,[1]deals_closed!C:C)</f>
        <v>831538</v>
      </c>
      <c r="I468" s="26">
        <f>VLOOKUP(E468,'[1]2018_commission_structure-Start'!$A$22:$I$24,9,FALSE)</f>
        <v>600000</v>
      </c>
      <c r="J468" s="26">
        <f t="shared" si="71"/>
        <v>750000</v>
      </c>
      <c r="K468" s="26">
        <f t="shared" si="72"/>
        <v>900000</v>
      </c>
      <c r="L468" s="26">
        <f t="shared" si="73"/>
        <v>1200000</v>
      </c>
      <c r="M468" s="27">
        <f t="shared" si="74"/>
        <v>1.3858966666666668</v>
      </c>
      <c r="N468" s="25" t="str">
        <f t="shared" si="75"/>
        <v>125-150%</v>
      </c>
      <c r="O468" s="28">
        <f>MIN(H468,I468)*INDEX('[1]2018_commission_structure-Start'!$A$21:$I$24,MATCH($E468,'[1]2018_commission_structure-Start'!$A$21:$A$24,0),MATCH(O$1,'[1]2018_commission_structure-Start'!$A$21:$I$21,0))</f>
        <v>78000</v>
      </c>
      <c r="P468" s="26">
        <f>IF(H468&gt;I468,MIN(H468-I468,J468-I468)*INDEX('[1]2018_commission_structure-Start'!$A$21:$I$24,MATCH($E468,'[1]2018_commission_structure-Start'!$A$21:$A$24,0), MATCH(P$1,'[1]2018_commission_structure-Start'!$A$21:$I$21,0)),0)</f>
        <v>25500.000000000004</v>
      </c>
      <c r="Q468" s="26">
        <f>IF($H468&gt;J468,MIN($H468-J468,K468-J468)*INDEX('[1]2018_commission_structure-Start'!$A$21:$I$24,MATCH($E468,'[1]2018_commission_structure-Start'!$A$21:$A$24,0), MATCH(Q$1,'[1]2018_commission_structure-Start'!$A$21:$I$21,0)),0)</f>
        <v>17122.98</v>
      </c>
      <c r="R468" s="26">
        <f>IF($H468&gt;K468,MIN($H468-K468,L468-K468)*INDEX('[1]2018_commission_structure-Start'!$A$21:$I$24,MATCH($E468,'[1]2018_commission_structure-Start'!$A$21:$A$24,0), MATCH(R$1,'[1]2018_commission_structure-Start'!$A$21:$I$21,0)),0)</f>
        <v>0</v>
      </c>
      <c r="S468" s="26">
        <f>IF(H468&gt;L468,(H468-L468)*INDEX('[1]2018_commission_structure-Start'!$A$21:$I$24,MATCH($E468,'[1]2018_commission_structure-Start'!$A$21:$A$24,0),MATCH(S$1,'[1]2018_commission_structure-Start'!$A$21:$I$21,0)),0)</f>
        <v>0</v>
      </c>
      <c r="T468" s="28">
        <f t="shared" si="76"/>
        <v>120622.98</v>
      </c>
      <c r="U468" s="28">
        <f t="shared" si="77"/>
        <v>176425.97999999998</v>
      </c>
      <c r="V468" s="28">
        <f>MIN(H468,I468)*INDEX('[1]2018_commission_structure-Start'!$A$15:$J$18,MATCH($E468,'[1]2018_commission_structure-Start'!$A$15:$A$18,0),MATCH(V$1,'[1]2018_commission_structure-Start'!$A$15:$J$15,0))</f>
        <v>90000</v>
      </c>
      <c r="W468" s="26">
        <f>IF($H468&gt;I468,MIN($H468-I468,J468-I468)*INDEX('[1]2018_commission_structure-Start'!$A$15:$J$18,MATCH($E468,'[1]2018_commission_structure-Start'!$A$15:$A$18,0),MATCH(W$1,'[1]2018_commission_structure-Start'!$A$15:$J$15,0)),0)</f>
        <v>27000</v>
      </c>
      <c r="X468" s="26">
        <f>IF($H468&gt;J468,MIN($H468-J468,K468-J468)*INDEX('[1]2018_commission_structure-Start'!$A$15:$J$18,MATCH($E468,'[1]2018_commission_structure-Start'!$A$15:$A$18,0),MATCH(X$1,'[1]2018_commission_structure-Start'!$A$15:$J$15,0)),0)</f>
        <v>20384.5</v>
      </c>
      <c r="Y468" s="26">
        <f>IF($H468&gt;K468,MIN($H468-K468,L468-K468)*INDEX('[1]2018_commission_structure-Start'!$A$15:$J$18,MATCH($E468,'[1]2018_commission_structure-Start'!$A$15:$A$18,0),MATCH(Y$1,'[1]2018_commission_structure-Start'!$A$15:$J$15,0)),0)</f>
        <v>0</v>
      </c>
      <c r="Z468" s="26">
        <f>IF(H468&gt;L468,(H468-L468)*INDEX('[1]2018_commission_structure-Start'!$A$21:$I$24,MATCH($E468,'[1]2018_commission_structure-Start'!$A$21:$A$24,0),MATCH(Z$1,'[1]2018_commission_structure-Start'!$A$21:$I$21,0)),0)</f>
        <v>0</v>
      </c>
      <c r="AA468" s="28">
        <f t="shared" si="78"/>
        <v>137384.5</v>
      </c>
      <c r="AB468" s="28">
        <f t="shared" si="79"/>
        <v>193187.5</v>
      </c>
    </row>
    <row r="469" spans="1:28" x14ac:dyDescent="0.2">
      <c r="A469" s="25" t="str">
        <f t="shared" si="70"/>
        <v>Tori Helis</v>
      </c>
      <c r="B469" s="25">
        <v>2417008025</v>
      </c>
      <c r="C469" s="25" t="s">
        <v>923</v>
      </c>
      <c r="D469" s="25" t="s">
        <v>924</v>
      </c>
      <c r="E469" s="25" t="s">
        <v>29</v>
      </c>
      <c r="F469" s="25">
        <v>74012</v>
      </c>
      <c r="G469" s="25">
        <f>COUNTIF([1]deals_closed!D:D,B469)</f>
        <v>17</v>
      </c>
      <c r="H469" s="26">
        <f>SUMIF([1]deals_closed!D:D,B469,[1]deals_closed!C:C)</f>
        <v>613323</v>
      </c>
      <c r="I469" s="26">
        <f>VLOOKUP(E469,'[1]2018_commission_structure-Start'!$A$22:$I$24,9,FALSE)</f>
        <v>600000</v>
      </c>
      <c r="J469" s="26">
        <f t="shared" si="71"/>
        <v>750000</v>
      </c>
      <c r="K469" s="26">
        <f t="shared" si="72"/>
        <v>900000</v>
      </c>
      <c r="L469" s="26">
        <f t="shared" si="73"/>
        <v>1200000</v>
      </c>
      <c r="M469" s="27">
        <f t="shared" si="74"/>
        <v>1.022205</v>
      </c>
      <c r="N469" s="25" t="str">
        <f t="shared" si="75"/>
        <v>100-125%</v>
      </c>
      <c r="O469" s="28">
        <f>MIN(H469,I469)*INDEX('[1]2018_commission_structure-Start'!$A$21:$I$24,MATCH($E469,'[1]2018_commission_structure-Start'!$A$21:$A$24,0),MATCH(O$1,'[1]2018_commission_structure-Start'!$A$21:$I$21,0))</f>
        <v>78000</v>
      </c>
      <c r="P469" s="26">
        <f>IF(H469&gt;I469,MIN(H469-I469,J469-I469)*INDEX('[1]2018_commission_structure-Start'!$A$21:$I$24,MATCH($E469,'[1]2018_commission_structure-Start'!$A$21:$A$24,0), MATCH(P$1,'[1]2018_commission_structure-Start'!$A$21:$I$21,0)),0)</f>
        <v>2264.9100000000003</v>
      </c>
      <c r="Q469" s="26">
        <f>IF($H469&gt;J469,MIN($H469-J469,K469-J469)*INDEX('[1]2018_commission_structure-Start'!$A$21:$I$24,MATCH($E469,'[1]2018_commission_structure-Start'!$A$21:$A$24,0), MATCH(Q$1,'[1]2018_commission_structure-Start'!$A$21:$I$21,0)),0)</f>
        <v>0</v>
      </c>
      <c r="R469" s="26">
        <f>IF($H469&gt;K469,MIN($H469-K469,L469-K469)*INDEX('[1]2018_commission_structure-Start'!$A$21:$I$24,MATCH($E469,'[1]2018_commission_structure-Start'!$A$21:$A$24,0), MATCH(R$1,'[1]2018_commission_structure-Start'!$A$21:$I$21,0)),0)</f>
        <v>0</v>
      </c>
      <c r="S469" s="26">
        <f>IF(H469&gt;L469,(H469-L469)*INDEX('[1]2018_commission_structure-Start'!$A$21:$I$24,MATCH($E469,'[1]2018_commission_structure-Start'!$A$21:$A$24,0),MATCH(S$1,'[1]2018_commission_structure-Start'!$A$21:$I$21,0)),0)</f>
        <v>0</v>
      </c>
      <c r="T469" s="28">
        <f t="shared" si="76"/>
        <v>80264.91</v>
      </c>
      <c r="U469" s="28">
        <f t="shared" si="77"/>
        <v>154276.91</v>
      </c>
      <c r="V469" s="28">
        <f>MIN(H469,I469)*INDEX('[1]2018_commission_structure-Start'!$A$15:$J$18,MATCH($E469,'[1]2018_commission_structure-Start'!$A$15:$A$18,0),MATCH(V$1,'[1]2018_commission_structure-Start'!$A$15:$J$15,0))</f>
        <v>90000</v>
      </c>
      <c r="W469" s="26">
        <f>IF($H469&gt;I469,MIN($H469-I469,J469-I469)*INDEX('[1]2018_commission_structure-Start'!$A$15:$J$18,MATCH($E469,'[1]2018_commission_structure-Start'!$A$15:$A$18,0),MATCH(W$1,'[1]2018_commission_structure-Start'!$A$15:$J$15,0)),0)</f>
        <v>2398.14</v>
      </c>
      <c r="X469" s="26">
        <f>IF($H469&gt;J469,MIN($H469-J469,K469-J469)*INDEX('[1]2018_commission_structure-Start'!$A$15:$J$18,MATCH($E469,'[1]2018_commission_structure-Start'!$A$15:$A$18,0),MATCH(X$1,'[1]2018_commission_structure-Start'!$A$15:$J$15,0)),0)</f>
        <v>0</v>
      </c>
      <c r="Y469" s="26">
        <f>IF($H469&gt;K469,MIN($H469-K469,L469-K469)*INDEX('[1]2018_commission_structure-Start'!$A$15:$J$18,MATCH($E469,'[1]2018_commission_structure-Start'!$A$15:$A$18,0),MATCH(Y$1,'[1]2018_commission_structure-Start'!$A$15:$J$15,0)),0)</f>
        <v>0</v>
      </c>
      <c r="Z469" s="26">
        <f>IF(H469&gt;L469,(H469-L469)*INDEX('[1]2018_commission_structure-Start'!$A$21:$I$24,MATCH($E469,'[1]2018_commission_structure-Start'!$A$21:$A$24,0),MATCH(Z$1,'[1]2018_commission_structure-Start'!$A$21:$I$21,0)),0)</f>
        <v>0</v>
      </c>
      <c r="AA469" s="28">
        <f t="shared" si="78"/>
        <v>92398.14</v>
      </c>
      <c r="AB469" s="28">
        <f t="shared" si="79"/>
        <v>166410.14000000001</v>
      </c>
    </row>
    <row r="470" spans="1:28" x14ac:dyDescent="0.2">
      <c r="A470" s="25" t="str">
        <f t="shared" si="70"/>
        <v>Elroy Petrasso</v>
      </c>
      <c r="B470" s="25">
        <v>7269614199</v>
      </c>
      <c r="C470" s="25" t="s">
        <v>925</v>
      </c>
      <c r="D470" s="25" t="s">
        <v>926</v>
      </c>
      <c r="E470" s="25" t="s">
        <v>7</v>
      </c>
      <c r="F470" s="25">
        <v>49250</v>
      </c>
      <c r="G470" s="25">
        <f>COUNTIF([1]deals_closed!D:D,B470)</f>
        <v>14</v>
      </c>
      <c r="H470" s="26">
        <f>SUMIF([1]deals_closed!D:D,B470,[1]deals_closed!C:C)</f>
        <v>414450</v>
      </c>
      <c r="I470" s="26">
        <f>VLOOKUP(E470,'[1]2018_commission_structure-Start'!$A$22:$I$24,9,FALSE)</f>
        <v>500000</v>
      </c>
      <c r="J470" s="26">
        <f t="shared" si="71"/>
        <v>625000</v>
      </c>
      <c r="K470" s="26">
        <f t="shared" si="72"/>
        <v>750000</v>
      </c>
      <c r="L470" s="26">
        <f t="shared" si="73"/>
        <v>1000000</v>
      </c>
      <c r="M470" s="27">
        <f t="shared" si="74"/>
        <v>0.82889999999999997</v>
      </c>
      <c r="N470" s="25" t="str">
        <f t="shared" si="75"/>
        <v>0-100%</v>
      </c>
      <c r="O470" s="28">
        <f>MIN(H470,I470)*INDEX('[1]2018_commission_structure-Start'!$A$21:$I$24,MATCH($E470,'[1]2018_commission_structure-Start'!$A$21:$A$24,0),MATCH(O$1,'[1]2018_commission_structure-Start'!$A$21:$I$21,0))</f>
        <v>41445</v>
      </c>
      <c r="P470" s="26">
        <f>IF(H470&gt;I470,MIN(H470-I470,J470-I470)*INDEX('[1]2018_commission_structure-Start'!$A$21:$I$24,MATCH($E470,'[1]2018_commission_structure-Start'!$A$21:$A$24,0), MATCH(P$1,'[1]2018_commission_structure-Start'!$A$21:$I$21,0)),0)</f>
        <v>0</v>
      </c>
      <c r="Q470" s="26">
        <f>IF($H470&gt;J470,MIN($H470-J470,K470-J470)*INDEX('[1]2018_commission_structure-Start'!$A$21:$I$24,MATCH($E470,'[1]2018_commission_structure-Start'!$A$21:$A$24,0), MATCH(Q$1,'[1]2018_commission_structure-Start'!$A$21:$I$21,0)),0)</f>
        <v>0</v>
      </c>
      <c r="R470" s="26">
        <f>IF($H470&gt;K470,MIN($H470-K470,L470-K470)*INDEX('[1]2018_commission_structure-Start'!$A$21:$I$24,MATCH($E470,'[1]2018_commission_structure-Start'!$A$21:$A$24,0), MATCH(R$1,'[1]2018_commission_structure-Start'!$A$21:$I$21,0)),0)</f>
        <v>0</v>
      </c>
      <c r="S470" s="26">
        <f>IF(H470&gt;L470,(H470-L470)*INDEX('[1]2018_commission_structure-Start'!$A$21:$I$24,MATCH($E470,'[1]2018_commission_structure-Start'!$A$21:$A$24,0),MATCH(S$1,'[1]2018_commission_structure-Start'!$A$21:$I$21,0)),0)</f>
        <v>0</v>
      </c>
      <c r="T470" s="28">
        <f t="shared" si="76"/>
        <v>41445</v>
      </c>
      <c r="U470" s="28">
        <f t="shared" si="77"/>
        <v>90695</v>
      </c>
      <c r="V470" s="28">
        <f>MIN(H470,I470)*INDEX('[1]2018_commission_structure-Start'!$A$15:$J$18,MATCH($E470,'[1]2018_commission_structure-Start'!$A$15:$A$18,0),MATCH(V$1,'[1]2018_commission_structure-Start'!$A$15:$J$15,0))</f>
        <v>49734</v>
      </c>
      <c r="W470" s="26">
        <f>IF($H470&gt;I470,MIN($H470-I470,J470-I470)*INDEX('[1]2018_commission_structure-Start'!$A$15:$J$18,MATCH($E470,'[1]2018_commission_structure-Start'!$A$15:$A$18,0),MATCH(W$1,'[1]2018_commission_structure-Start'!$A$15:$J$15,0)),0)</f>
        <v>0</v>
      </c>
      <c r="X470" s="26">
        <f>IF($H470&gt;J470,MIN($H470-J470,K470-J470)*INDEX('[1]2018_commission_structure-Start'!$A$15:$J$18,MATCH($E470,'[1]2018_commission_structure-Start'!$A$15:$A$18,0),MATCH(X$1,'[1]2018_commission_structure-Start'!$A$15:$J$15,0)),0)</f>
        <v>0</v>
      </c>
      <c r="Y470" s="26">
        <f>IF($H470&gt;K470,MIN($H470-K470,L470-K470)*INDEX('[1]2018_commission_structure-Start'!$A$15:$J$18,MATCH($E470,'[1]2018_commission_structure-Start'!$A$15:$A$18,0),MATCH(Y$1,'[1]2018_commission_structure-Start'!$A$15:$J$15,0)),0)</f>
        <v>0</v>
      </c>
      <c r="Z470" s="26">
        <f>IF(H470&gt;L470,(H470-L470)*INDEX('[1]2018_commission_structure-Start'!$A$21:$I$24,MATCH($E470,'[1]2018_commission_structure-Start'!$A$21:$A$24,0),MATCH(Z$1,'[1]2018_commission_structure-Start'!$A$21:$I$21,0)),0)</f>
        <v>0</v>
      </c>
      <c r="AA470" s="28">
        <f t="shared" si="78"/>
        <v>49734</v>
      </c>
      <c r="AB470" s="28">
        <f t="shared" si="79"/>
        <v>98984</v>
      </c>
    </row>
    <row r="471" spans="1:28" x14ac:dyDescent="0.2">
      <c r="A471" s="25" t="str">
        <f t="shared" si="70"/>
        <v>Blanche Folliott</v>
      </c>
      <c r="B471" s="25">
        <v>6446166575</v>
      </c>
      <c r="C471" s="25" t="s">
        <v>927</v>
      </c>
      <c r="D471" s="25" t="s">
        <v>928</v>
      </c>
      <c r="E471" s="25" t="s">
        <v>7</v>
      </c>
      <c r="F471" s="25">
        <v>54878</v>
      </c>
      <c r="G471" s="25">
        <f>COUNTIF([1]deals_closed!D:D,B471)</f>
        <v>19</v>
      </c>
      <c r="H471" s="26">
        <f>SUMIF([1]deals_closed!D:D,B471,[1]deals_closed!C:C)</f>
        <v>578752</v>
      </c>
      <c r="I471" s="26">
        <f>VLOOKUP(E471,'[1]2018_commission_structure-Start'!$A$22:$I$24,9,FALSE)</f>
        <v>500000</v>
      </c>
      <c r="J471" s="26">
        <f t="shared" si="71"/>
        <v>625000</v>
      </c>
      <c r="K471" s="26">
        <f t="shared" si="72"/>
        <v>750000</v>
      </c>
      <c r="L471" s="26">
        <f t="shared" si="73"/>
        <v>1000000</v>
      </c>
      <c r="M471" s="27">
        <f t="shared" si="74"/>
        <v>1.1575040000000001</v>
      </c>
      <c r="N471" s="25" t="str">
        <f t="shared" si="75"/>
        <v>100-125%</v>
      </c>
      <c r="O471" s="28">
        <f>MIN(H471,I471)*INDEX('[1]2018_commission_structure-Start'!$A$21:$I$24,MATCH($E471,'[1]2018_commission_structure-Start'!$A$21:$A$24,0),MATCH(O$1,'[1]2018_commission_structure-Start'!$A$21:$I$21,0))</f>
        <v>50000</v>
      </c>
      <c r="P471" s="26">
        <f>IF(H471&gt;I471,MIN(H471-I471,J471-I471)*INDEX('[1]2018_commission_structure-Start'!$A$21:$I$24,MATCH($E471,'[1]2018_commission_structure-Start'!$A$21:$A$24,0), MATCH(P$1,'[1]2018_commission_structure-Start'!$A$21:$I$21,0)),0)</f>
        <v>11812.8</v>
      </c>
      <c r="Q471" s="26">
        <f>IF($H471&gt;J471,MIN($H471-J471,K471-J471)*INDEX('[1]2018_commission_structure-Start'!$A$21:$I$24,MATCH($E471,'[1]2018_commission_structure-Start'!$A$21:$A$24,0), MATCH(Q$1,'[1]2018_commission_structure-Start'!$A$21:$I$21,0)),0)</f>
        <v>0</v>
      </c>
      <c r="R471" s="26">
        <f>IF($H471&gt;K471,MIN($H471-K471,L471-K471)*INDEX('[1]2018_commission_structure-Start'!$A$21:$I$24,MATCH($E471,'[1]2018_commission_structure-Start'!$A$21:$A$24,0), MATCH(R$1,'[1]2018_commission_structure-Start'!$A$21:$I$21,0)),0)</f>
        <v>0</v>
      </c>
      <c r="S471" s="26">
        <f>IF(H471&gt;L471,(H471-L471)*INDEX('[1]2018_commission_structure-Start'!$A$21:$I$24,MATCH($E471,'[1]2018_commission_structure-Start'!$A$21:$A$24,0),MATCH(S$1,'[1]2018_commission_structure-Start'!$A$21:$I$21,0)),0)</f>
        <v>0</v>
      </c>
      <c r="T471" s="28">
        <f t="shared" si="76"/>
        <v>61812.800000000003</v>
      </c>
      <c r="U471" s="28">
        <f t="shared" si="77"/>
        <v>116690.8</v>
      </c>
      <c r="V471" s="28">
        <f>MIN(H471,I471)*INDEX('[1]2018_commission_structure-Start'!$A$15:$J$18,MATCH($E471,'[1]2018_commission_structure-Start'!$A$15:$A$18,0),MATCH(V$1,'[1]2018_commission_structure-Start'!$A$15:$J$15,0))</f>
        <v>60000</v>
      </c>
      <c r="W471" s="26">
        <f>IF($H471&gt;I471,MIN($H471-I471,J471-I471)*INDEX('[1]2018_commission_structure-Start'!$A$15:$J$18,MATCH($E471,'[1]2018_commission_structure-Start'!$A$15:$A$18,0),MATCH(W$1,'[1]2018_commission_structure-Start'!$A$15:$J$15,0)),0)</f>
        <v>13387.84</v>
      </c>
      <c r="X471" s="26">
        <f>IF($H471&gt;J471,MIN($H471-J471,K471-J471)*INDEX('[1]2018_commission_structure-Start'!$A$15:$J$18,MATCH($E471,'[1]2018_commission_structure-Start'!$A$15:$A$18,0),MATCH(X$1,'[1]2018_commission_structure-Start'!$A$15:$J$15,0)),0)</f>
        <v>0</v>
      </c>
      <c r="Y471" s="26">
        <f>IF($H471&gt;K471,MIN($H471-K471,L471-K471)*INDEX('[1]2018_commission_structure-Start'!$A$15:$J$18,MATCH($E471,'[1]2018_commission_structure-Start'!$A$15:$A$18,0),MATCH(Y$1,'[1]2018_commission_structure-Start'!$A$15:$J$15,0)),0)</f>
        <v>0</v>
      </c>
      <c r="Z471" s="26">
        <f>IF(H471&gt;L471,(H471-L471)*INDEX('[1]2018_commission_structure-Start'!$A$21:$I$24,MATCH($E471,'[1]2018_commission_structure-Start'!$A$21:$A$24,0),MATCH(Z$1,'[1]2018_commission_structure-Start'!$A$21:$I$21,0)),0)</f>
        <v>0</v>
      </c>
      <c r="AA471" s="28">
        <f t="shared" si="78"/>
        <v>73387.839999999997</v>
      </c>
      <c r="AB471" s="28">
        <f t="shared" si="79"/>
        <v>128265.84</v>
      </c>
    </row>
    <row r="472" spans="1:28" x14ac:dyDescent="0.2">
      <c r="A472" s="25" t="str">
        <f t="shared" si="70"/>
        <v>Chanda Bahls</v>
      </c>
      <c r="B472" s="25">
        <v>9018504580</v>
      </c>
      <c r="C472" s="25" t="s">
        <v>929</v>
      </c>
      <c r="D472" s="25" t="s">
        <v>930</v>
      </c>
      <c r="E472" s="25" t="s">
        <v>7</v>
      </c>
      <c r="F472" s="25">
        <v>53598</v>
      </c>
      <c r="G472" s="25">
        <f>COUNTIF([1]deals_closed!D:D,B472)</f>
        <v>13</v>
      </c>
      <c r="H472" s="26">
        <f>SUMIF([1]deals_closed!D:D,B472,[1]deals_closed!C:C)</f>
        <v>397145</v>
      </c>
      <c r="I472" s="26">
        <f>VLOOKUP(E472,'[1]2018_commission_structure-Start'!$A$22:$I$24,9,FALSE)</f>
        <v>500000</v>
      </c>
      <c r="J472" s="26">
        <f t="shared" si="71"/>
        <v>625000</v>
      </c>
      <c r="K472" s="26">
        <f t="shared" si="72"/>
        <v>750000</v>
      </c>
      <c r="L472" s="26">
        <f t="shared" si="73"/>
        <v>1000000</v>
      </c>
      <c r="M472" s="27">
        <f t="shared" si="74"/>
        <v>0.79429000000000005</v>
      </c>
      <c r="N472" s="25" t="str">
        <f t="shared" si="75"/>
        <v>0-100%</v>
      </c>
      <c r="O472" s="28">
        <f>MIN(H472,I472)*INDEX('[1]2018_commission_structure-Start'!$A$21:$I$24,MATCH($E472,'[1]2018_commission_structure-Start'!$A$21:$A$24,0),MATCH(O$1,'[1]2018_commission_structure-Start'!$A$21:$I$21,0))</f>
        <v>39714.5</v>
      </c>
      <c r="P472" s="26">
        <f>IF(H472&gt;I472,MIN(H472-I472,J472-I472)*INDEX('[1]2018_commission_structure-Start'!$A$21:$I$24,MATCH($E472,'[1]2018_commission_structure-Start'!$A$21:$A$24,0), MATCH(P$1,'[1]2018_commission_structure-Start'!$A$21:$I$21,0)),0)</f>
        <v>0</v>
      </c>
      <c r="Q472" s="26">
        <f>IF($H472&gt;J472,MIN($H472-J472,K472-J472)*INDEX('[1]2018_commission_structure-Start'!$A$21:$I$24,MATCH($E472,'[1]2018_commission_structure-Start'!$A$21:$A$24,0), MATCH(Q$1,'[1]2018_commission_structure-Start'!$A$21:$I$21,0)),0)</f>
        <v>0</v>
      </c>
      <c r="R472" s="26">
        <f>IF($H472&gt;K472,MIN($H472-K472,L472-K472)*INDEX('[1]2018_commission_structure-Start'!$A$21:$I$24,MATCH($E472,'[1]2018_commission_structure-Start'!$A$21:$A$24,0), MATCH(R$1,'[1]2018_commission_structure-Start'!$A$21:$I$21,0)),0)</f>
        <v>0</v>
      </c>
      <c r="S472" s="26">
        <f>IF(H472&gt;L472,(H472-L472)*INDEX('[1]2018_commission_structure-Start'!$A$21:$I$24,MATCH($E472,'[1]2018_commission_structure-Start'!$A$21:$A$24,0),MATCH(S$1,'[1]2018_commission_structure-Start'!$A$21:$I$21,0)),0)</f>
        <v>0</v>
      </c>
      <c r="T472" s="28">
        <f t="shared" si="76"/>
        <v>39714.5</v>
      </c>
      <c r="U472" s="28">
        <f t="shared" si="77"/>
        <v>93312.5</v>
      </c>
      <c r="V472" s="28">
        <f>MIN(H472,I472)*INDEX('[1]2018_commission_structure-Start'!$A$15:$J$18,MATCH($E472,'[1]2018_commission_structure-Start'!$A$15:$A$18,0),MATCH(V$1,'[1]2018_commission_structure-Start'!$A$15:$J$15,0))</f>
        <v>47657.4</v>
      </c>
      <c r="W472" s="26">
        <f>IF($H472&gt;I472,MIN($H472-I472,J472-I472)*INDEX('[1]2018_commission_structure-Start'!$A$15:$J$18,MATCH($E472,'[1]2018_commission_structure-Start'!$A$15:$A$18,0),MATCH(W$1,'[1]2018_commission_structure-Start'!$A$15:$J$15,0)),0)</f>
        <v>0</v>
      </c>
      <c r="X472" s="26">
        <f>IF($H472&gt;J472,MIN($H472-J472,K472-J472)*INDEX('[1]2018_commission_structure-Start'!$A$15:$J$18,MATCH($E472,'[1]2018_commission_structure-Start'!$A$15:$A$18,0),MATCH(X$1,'[1]2018_commission_structure-Start'!$A$15:$J$15,0)),0)</f>
        <v>0</v>
      </c>
      <c r="Y472" s="26">
        <f>IF($H472&gt;K472,MIN($H472-K472,L472-K472)*INDEX('[1]2018_commission_structure-Start'!$A$15:$J$18,MATCH($E472,'[1]2018_commission_structure-Start'!$A$15:$A$18,0),MATCH(Y$1,'[1]2018_commission_structure-Start'!$A$15:$J$15,0)),0)</f>
        <v>0</v>
      </c>
      <c r="Z472" s="26">
        <f>IF(H472&gt;L472,(H472-L472)*INDEX('[1]2018_commission_structure-Start'!$A$21:$I$24,MATCH($E472,'[1]2018_commission_structure-Start'!$A$21:$A$24,0),MATCH(Z$1,'[1]2018_commission_structure-Start'!$A$21:$I$21,0)),0)</f>
        <v>0</v>
      </c>
      <c r="AA472" s="28">
        <f t="shared" si="78"/>
        <v>47657.4</v>
      </c>
      <c r="AB472" s="28">
        <f t="shared" si="79"/>
        <v>101255.4</v>
      </c>
    </row>
    <row r="473" spans="1:28" x14ac:dyDescent="0.2">
      <c r="A473" s="25" t="str">
        <f t="shared" si="70"/>
        <v>Luise Bodley</v>
      </c>
      <c r="B473" s="25">
        <v>9611070055</v>
      </c>
      <c r="C473" s="25" t="s">
        <v>931</v>
      </c>
      <c r="D473" s="25" t="s">
        <v>932</v>
      </c>
      <c r="E473" s="25" t="s">
        <v>7</v>
      </c>
      <c r="F473" s="25">
        <v>63324</v>
      </c>
      <c r="G473" s="25">
        <f>COUNTIF([1]deals_closed!D:D,B473)</f>
        <v>9</v>
      </c>
      <c r="H473" s="26">
        <f>SUMIF([1]deals_closed!D:D,B473,[1]deals_closed!C:C)</f>
        <v>219869</v>
      </c>
      <c r="I473" s="26">
        <f>VLOOKUP(E473,'[1]2018_commission_structure-Start'!$A$22:$I$24,9,FALSE)</f>
        <v>500000</v>
      </c>
      <c r="J473" s="26">
        <f t="shared" si="71"/>
        <v>625000</v>
      </c>
      <c r="K473" s="26">
        <f t="shared" si="72"/>
        <v>750000</v>
      </c>
      <c r="L473" s="26">
        <f t="shared" si="73"/>
        <v>1000000</v>
      </c>
      <c r="M473" s="27">
        <f t="shared" si="74"/>
        <v>0.43973800000000002</v>
      </c>
      <c r="N473" s="25" t="str">
        <f t="shared" si="75"/>
        <v>0-100%</v>
      </c>
      <c r="O473" s="28">
        <f>MIN(H473,I473)*INDEX('[1]2018_commission_structure-Start'!$A$21:$I$24,MATCH($E473,'[1]2018_commission_structure-Start'!$A$21:$A$24,0),MATCH(O$1,'[1]2018_commission_structure-Start'!$A$21:$I$21,0))</f>
        <v>21986.9</v>
      </c>
      <c r="P473" s="26">
        <f>IF(H473&gt;I473,MIN(H473-I473,J473-I473)*INDEX('[1]2018_commission_structure-Start'!$A$21:$I$24,MATCH($E473,'[1]2018_commission_structure-Start'!$A$21:$A$24,0), MATCH(P$1,'[1]2018_commission_structure-Start'!$A$21:$I$21,0)),0)</f>
        <v>0</v>
      </c>
      <c r="Q473" s="26">
        <f>IF($H473&gt;J473,MIN($H473-J473,K473-J473)*INDEX('[1]2018_commission_structure-Start'!$A$21:$I$24,MATCH($E473,'[1]2018_commission_structure-Start'!$A$21:$A$24,0), MATCH(Q$1,'[1]2018_commission_structure-Start'!$A$21:$I$21,0)),0)</f>
        <v>0</v>
      </c>
      <c r="R473" s="26">
        <f>IF($H473&gt;K473,MIN($H473-K473,L473-K473)*INDEX('[1]2018_commission_structure-Start'!$A$21:$I$24,MATCH($E473,'[1]2018_commission_structure-Start'!$A$21:$A$24,0), MATCH(R$1,'[1]2018_commission_structure-Start'!$A$21:$I$21,0)),0)</f>
        <v>0</v>
      </c>
      <c r="S473" s="26">
        <f>IF(H473&gt;L473,(H473-L473)*INDEX('[1]2018_commission_structure-Start'!$A$21:$I$24,MATCH($E473,'[1]2018_commission_structure-Start'!$A$21:$A$24,0),MATCH(S$1,'[1]2018_commission_structure-Start'!$A$21:$I$21,0)),0)</f>
        <v>0</v>
      </c>
      <c r="T473" s="28">
        <f t="shared" si="76"/>
        <v>21986.9</v>
      </c>
      <c r="U473" s="28">
        <f t="shared" si="77"/>
        <v>85310.9</v>
      </c>
      <c r="V473" s="28">
        <f>MIN(H473,I473)*INDEX('[1]2018_commission_structure-Start'!$A$15:$J$18,MATCH($E473,'[1]2018_commission_structure-Start'!$A$15:$A$18,0),MATCH(V$1,'[1]2018_commission_structure-Start'!$A$15:$J$15,0))</f>
        <v>26384.28</v>
      </c>
      <c r="W473" s="26">
        <f>IF($H473&gt;I473,MIN($H473-I473,J473-I473)*INDEX('[1]2018_commission_structure-Start'!$A$15:$J$18,MATCH($E473,'[1]2018_commission_structure-Start'!$A$15:$A$18,0),MATCH(W$1,'[1]2018_commission_structure-Start'!$A$15:$J$15,0)),0)</f>
        <v>0</v>
      </c>
      <c r="X473" s="26">
        <f>IF($H473&gt;J473,MIN($H473-J473,K473-J473)*INDEX('[1]2018_commission_structure-Start'!$A$15:$J$18,MATCH($E473,'[1]2018_commission_structure-Start'!$A$15:$A$18,0),MATCH(X$1,'[1]2018_commission_structure-Start'!$A$15:$J$15,0)),0)</f>
        <v>0</v>
      </c>
      <c r="Y473" s="26">
        <f>IF($H473&gt;K473,MIN($H473-K473,L473-K473)*INDEX('[1]2018_commission_structure-Start'!$A$15:$J$18,MATCH($E473,'[1]2018_commission_structure-Start'!$A$15:$A$18,0),MATCH(Y$1,'[1]2018_commission_structure-Start'!$A$15:$J$15,0)),0)</f>
        <v>0</v>
      </c>
      <c r="Z473" s="26">
        <f>IF(H473&gt;L473,(H473-L473)*INDEX('[1]2018_commission_structure-Start'!$A$21:$I$24,MATCH($E473,'[1]2018_commission_structure-Start'!$A$21:$A$24,0),MATCH(Z$1,'[1]2018_commission_structure-Start'!$A$21:$I$21,0)),0)</f>
        <v>0</v>
      </c>
      <c r="AA473" s="28">
        <f t="shared" si="78"/>
        <v>26384.28</v>
      </c>
      <c r="AB473" s="28">
        <f t="shared" si="79"/>
        <v>89708.28</v>
      </c>
    </row>
    <row r="474" spans="1:28" x14ac:dyDescent="0.2">
      <c r="A474" s="25" t="str">
        <f t="shared" si="70"/>
        <v>Elva Aumerle</v>
      </c>
      <c r="B474" s="25">
        <v>5503746279</v>
      </c>
      <c r="C474" s="25" t="s">
        <v>5</v>
      </c>
      <c r="D474" s="25" t="s">
        <v>933</v>
      </c>
      <c r="E474" s="25" t="s">
        <v>29</v>
      </c>
      <c r="F474" s="25">
        <v>65852</v>
      </c>
      <c r="G474" s="25">
        <f>COUNTIF([1]deals_closed!D:D,B474)</f>
        <v>19</v>
      </c>
      <c r="H474" s="26">
        <f>SUMIF([1]deals_closed!D:D,B474,[1]deals_closed!C:C)</f>
        <v>558872</v>
      </c>
      <c r="I474" s="26">
        <f>VLOOKUP(E474,'[1]2018_commission_structure-Start'!$A$22:$I$24,9,FALSE)</f>
        <v>600000</v>
      </c>
      <c r="J474" s="26">
        <f t="shared" si="71"/>
        <v>750000</v>
      </c>
      <c r="K474" s="26">
        <f t="shared" si="72"/>
        <v>900000</v>
      </c>
      <c r="L474" s="26">
        <f t="shared" si="73"/>
        <v>1200000</v>
      </c>
      <c r="M474" s="27">
        <f t="shared" si="74"/>
        <v>0.93145333333333336</v>
      </c>
      <c r="N474" s="25" t="str">
        <f t="shared" si="75"/>
        <v>0-100%</v>
      </c>
      <c r="O474" s="28">
        <f>MIN(H474,I474)*INDEX('[1]2018_commission_structure-Start'!$A$21:$I$24,MATCH($E474,'[1]2018_commission_structure-Start'!$A$21:$A$24,0),MATCH(O$1,'[1]2018_commission_structure-Start'!$A$21:$I$21,0))</f>
        <v>72653.36</v>
      </c>
      <c r="P474" s="26">
        <f>IF(H474&gt;I474,MIN(H474-I474,J474-I474)*INDEX('[1]2018_commission_structure-Start'!$A$21:$I$24,MATCH($E474,'[1]2018_commission_structure-Start'!$A$21:$A$24,0), MATCH(P$1,'[1]2018_commission_structure-Start'!$A$21:$I$21,0)),0)</f>
        <v>0</v>
      </c>
      <c r="Q474" s="26">
        <f>IF($H474&gt;J474,MIN($H474-J474,K474-J474)*INDEX('[1]2018_commission_structure-Start'!$A$21:$I$24,MATCH($E474,'[1]2018_commission_structure-Start'!$A$21:$A$24,0), MATCH(Q$1,'[1]2018_commission_structure-Start'!$A$21:$I$21,0)),0)</f>
        <v>0</v>
      </c>
      <c r="R474" s="26">
        <f>IF($H474&gt;K474,MIN($H474-K474,L474-K474)*INDEX('[1]2018_commission_structure-Start'!$A$21:$I$24,MATCH($E474,'[1]2018_commission_structure-Start'!$A$21:$A$24,0), MATCH(R$1,'[1]2018_commission_structure-Start'!$A$21:$I$21,0)),0)</f>
        <v>0</v>
      </c>
      <c r="S474" s="26">
        <f>IF(H474&gt;L474,(H474-L474)*INDEX('[1]2018_commission_structure-Start'!$A$21:$I$24,MATCH($E474,'[1]2018_commission_structure-Start'!$A$21:$A$24,0),MATCH(S$1,'[1]2018_commission_structure-Start'!$A$21:$I$21,0)),0)</f>
        <v>0</v>
      </c>
      <c r="T474" s="28">
        <f t="shared" si="76"/>
        <v>72653.36</v>
      </c>
      <c r="U474" s="28">
        <f t="shared" si="77"/>
        <v>138505.35999999999</v>
      </c>
      <c r="V474" s="28">
        <f>MIN(H474,I474)*INDEX('[1]2018_commission_structure-Start'!$A$15:$J$18,MATCH($E474,'[1]2018_commission_structure-Start'!$A$15:$A$18,0),MATCH(V$1,'[1]2018_commission_structure-Start'!$A$15:$J$15,0))</f>
        <v>83830.8</v>
      </c>
      <c r="W474" s="26">
        <f>IF($H474&gt;I474,MIN($H474-I474,J474-I474)*INDEX('[1]2018_commission_structure-Start'!$A$15:$J$18,MATCH($E474,'[1]2018_commission_structure-Start'!$A$15:$A$18,0),MATCH(W$1,'[1]2018_commission_structure-Start'!$A$15:$J$15,0)),0)</f>
        <v>0</v>
      </c>
      <c r="X474" s="26">
        <f>IF($H474&gt;J474,MIN($H474-J474,K474-J474)*INDEX('[1]2018_commission_structure-Start'!$A$15:$J$18,MATCH($E474,'[1]2018_commission_structure-Start'!$A$15:$A$18,0),MATCH(X$1,'[1]2018_commission_structure-Start'!$A$15:$J$15,0)),0)</f>
        <v>0</v>
      </c>
      <c r="Y474" s="26">
        <f>IF($H474&gt;K474,MIN($H474-K474,L474-K474)*INDEX('[1]2018_commission_structure-Start'!$A$15:$J$18,MATCH($E474,'[1]2018_commission_structure-Start'!$A$15:$A$18,0),MATCH(Y$1,'[1]2018_commission_structure-Start'!$A$15:$J$15,0)),0)</f>
        <v>0</v>
      </c>
      <c r="Z474" s="26">
        <f>IF(H474&gt;L474,(H474-L474)*INDEX('[1]2018_commission_structure-Start'!$A$21:$I$24,MATCH($E474,'[1]2018_commission_structure-Start'!$A$21:$A$24,0),MATCH(Z$1,'[1]2018_commission_structure-Start'!$A$21:$I$21,0)),0)</f>
        <v>0</v>
      </c>
      <c r="AA474" s="28">
        <f t="shared" si="78"/>
        <v>83830.8</v>
      </c>
      <c r="AB474" s="28">
        <f t="shared" si="79"/>
        <v>149682.79999999999</v>
      </c>
    </row>
    <row r="475" spans="1:28" x14ac:dyDescent="0.2">
      <c r="A475" s="25" t="str">
        <f t="shared" si="70"/>
        <v>Lin Ajean</v>
      </c>
      <c r="B475" s="25">
        <v>3554200719</v>
      </c>
      <c r="C475" s="25" t="s">
        <v>934</v>
      </c>
      <c r="D475" s="25" t="s">
        <v>935</v>
      </c>
      <c r="E475" s="25" t="s">
        <v>7</v>
      </c>
      <c r="F475" s="25">
        <v>40780</v>
      </c>
      <c r="G475" s="25">
        <f>COUNTIF([1]deals_closed!D:D,B475)</f>
        <v>16</v>
      </c>
      <c r="H475" s="26">
        <f>SUMIF([1]deals_closed!D:D,B475,[1]deals_closed!C:C)</f>
        <v>693280</v>
      </c>
      <c r="I475" s="26">
        <f>VLOOKUP(E475,'[1]2018_commission_structure-Start'!$A$22:$I$24,9,FALSE)</f>
        <v>500000</v>
      </c>
      <c r="J475" s="26">
        <f t="shared" si="71"/>
        <v>625000</v>
      </c>
      <c r="K475" s="26">
        <f t="shared" si="72"/>
        <v>750000</v>
      </c>
      <c r="L475" s="26">
        <f t="shared" si="73"/>
        <v>1000000</v>
      </c>
      <c r="M475" s="27">
        <f t="shared" si="74"/>
        <v>1.38656</v>
      </c>
      <c r="N475" s="25" t="str">
        <f t="shared" si="75"/>
        <v>125-150%</v>
      </c>
      <c r="O475" s="28">
        <f>MIN(H475,I475)*INDEX('[1]2018_commission_structure-Start'!$A$21:$I$24,MATCH($E475,'[1]2018_commission_structure-Start'!$A$21:$A$24,0),MATCH(O$1,'[1]2018_commission_structure-Start'!$A$21:$I$21,0))</f>
        <v>50000</v>
      </c>
      <c r="P475" s="26">
        <f>IF(H475&gt;I475,MIN(H475-I475,J475-I475)*INDEX('[1]2018_commission_structure-Start'!$A$21:$I$24,MATCH($E475,'[1]2018_commission_structure-Start'!$A$21:$A$24,0), MATCH(P$1,'[1]2018_commission_structure-Start'!$A$21:$I$21,0)),0)</f>
        <v>18750</v>
      </c>
      <c r="Q475" s="26">
        <f>IF($H475&gt;J475,MIN($H475-J475,K475-J475)*INDEX('[1]2018_commission_structure-Start'!$A$21:$I$24,MATCH($E475,'[1]2018_commission_structure-Start'!$A$21:$A$24,0), MATCH(Q$1,'[1]2018_commission_structure-Start'!$A$21:$I$21,0)),0)</f>
        <v>12290.4</v>
      </c>
      <c r="R475" s="26">
        <f>IF($H475&gt;K475,MIN($H475-K475,L475-K475)*INDEX('[1]2018_commission_structure-Start'!$A$21:$I$24,MATCH($E475,'[1]2018_commission_structure-Start'!$A$21:$A$24,0), MATCH(R$1,'[1]2018_commission_structure-Start'!$A$21:$I$21,0)),0)</f>
        <v>0</v>
      </c>
      <c r="S475" s="26">
        <f>IF(H475&gt;L475,(H475-L475)*INDEX('[1]2018_commission_structure-Start'!$A$21:$I$24,MATCH($E475,'[1]2018_commission_structure-Start'!$A$21:$A$24,0),MATCH(S$1,'[1]2018_commission_structure-Start'!$A$21:$I$21,0)),0)</f>
        <v>0</v>
      </c>
      <c r="T475" s="28">
        <f t="shared" si="76"/>
        <v>81040.399999999994</v>
      </c>
      <c r="U475" s="28">
        <f t="shared" si="77"/>
        <v>121820.4</v>
      </c>
      <c r="V475" s="28">
        <f>MIN(H475,I475)*INDEX('[1]2018_commission_structure-Start'!$A$15:$J$18,MATCH($E475,'[1]2018_commission_structure-Start'!$A$15:$A$18,0),MATCH(V$1,'[1]2018_commission_structure-Start'!$A$15:$J$15,0))</f>
        <v>60000</v>
      </c>
      <c r="W475" s="26">
        <f>IF($H475&gt;I475,MIN($H475-I475,J475-I475)*INDEX('[1]2018_commission_structure-Start'!$A$15:$J$18,MATCH($E475,'[1]2018_commission_structure-Start'!$A$15:$A$18,0),MATCH(W$1,'[1]2018_commission_structure-Start'!$A$15:$J$15,0)),0)</f>
        <v>21250</v>
      </c>
      <c r="X475" s="26">
        <f>IF($H475&gt;J475,MIN($H475-J475,K475-J475)*INDEX('[1]2018_commission_structure-Start'!$A$15:$J$18,MATCH($E475,'[1]2018_commission_structure-Start'!$A$15:$A$18,0),MATCH(X$1,'[1]2018_commission_structure-Start'!$A$15:$J$15,0)),0)</f>
        <v>13656</v>
      </c>
      <c r="Y475" s="26">
        <f>IF($H475&gt;K475,MIN($H475-K475,L475-K475)*INDEX('[1]2018_commission_structure-Start'!$A$15:$J$18,MATCH($E475,'[1]2018_commission_structure-Start'!$A$15:$A$18,0),MATCH(Y$1,'[1]2018_commission_structure-Start'!$A$15:$J$15,0)),0)</f>
        <v>0</v>
      </c>
      <c r="Z475" s="26">
        <f>IF(H475&gt;L475,(H475-L475)*INDEX('[1]2018_commission_structure-Start'!$A$21:$I$24,MATCH($E475,'[1]2018_commission_structure-Start'!$A$21:$A$24,0),MATCH(Z$1,'[1]2018_commission_structure-Start'!$A$21:$I$21,0)),0)</f>
        <v>0</v>
      </c>
      <c r="AA475" s="28">
        <f t="shared" si="78"/>
        <v>94906</v>
      </c>
      <c r="AB475" s="28">
        <f t="shared" si="79"/>
        <v>135686</v>
      </c>
    </row>
    <row r="476" spans="1:28" x14ac:dyDescent="0.2">
      <c r="A476" s="25" t="str">
        <f t="shared" si="70"/>
        <v>Mada Addie</v>
      </c>
      <c r="B476" s="25">
        <v>209942509</v>
      </c>
      <c r="C476" s="25" t="s">
        <v>936</v>
      </c>
      <c r="D476" s="25" t="s">
        <v>937</v>
      </c>
      <c r="E476" s="25" t="s">
        <v>10</v>
      </c>
      <c r="F476" s="25">
        <v>89640</v>
      </c>
      <c r="G476" s="25">
        <f>COUNTIF([1]deals_closed!D:D,B476)</f>
        <v>27</v>
      </c>
      <c r="H476" s="26">
        <f>SUMIF([1]deals_closed!D:D,B476,[1]deals_closed!C:C)</f>
        <v>831136</v>
      </c>
      <c r="I476" s="26">
        <f>VLOOKUP(E476,'[1]2018_commission_structure-Start'!$A$22:$I$24,9,FALSE)</f>
        <v>750000</v>
      </c>
      <c r="J476" s="26">
        <f t="shared" si="71"/>
        <v>937500</v>
      </c>
      <c r="K476" s="26">
        <f t="shared" si="72"/>
        <v>1125000</v>
      </c>
      <c r="L476" s="26">
        <f t="shared" si="73"/>
        <v>1500000</v>
      </c>
      <c r="M476" s="27">
        <f t="shared" si="74"/>
        <v>1.1081813333333332</v>
      </c>
      <c r="N476" s="25" t="str">
        <f t="shared" si="75"/>
        <v>100-125%</v>
      </c>
      <c r="O476" s="28">
        <f>MIN(H476,I476)*INDEX('[1]2018_commission_structure-Start'!$A$21:$I$24,MATCH($E476,'[1]2018_commission_structure-Start'!$A$21:$A$24,0),MATCH(O$1,'[1]2018_commission_structure-Start'!$A$21:$I$21,0))</f>
        <v>112500</v>
      </c>
      <c r="P476" s="26">
        <f>IF(H476&gt;I476,MIN(H476-I476,J476-I476)*INDEX('[1]2018_commission_structure-Start'!$A$21:$I$24,MATCH($E476,'[1]2018_commission_structure-Start'!$A$21:$A$24,0), MATCH(P$1,'[1]2018_commission_structure-Start'!$A$21:$I$21,0)),0)</f>
        <v>15415.84</v>
      </c>
      <c r="Q476" s="26">
        <f>IF($H476&gt;J476,MIN($H476-J476,K476-J476)*INDEX('[1]2018_commission_structure-Start'!$A$21:$I$24,MATCH($E476,'[1]2018_commission_structure-Start'!$A$21:$A$24,0), MATCH(Q$1,'[1]2018_commission_structure-Start'!$A$21:$I$21,0)),0)</f>
        <v>0</v>
      </c>
      <c r="R476" s="26">
        <f>IF($H476&gt;K476,MIN($H476-K476,L476-K476)*INDEX('[1]2018_commission_structure-Start'!$A$21:$I$24,MATCH($E476,'[1]2018_commission_structure-Start'!$A$21:$A$24,0), MATCH(R$1,'[1]2018_commission_structure-Start'!$A$21:$I$21,0)),0)</f>
        <v>0</v>
      </c>
      <c r="S476" s="26">
        <f>IF(H476&gt;L476,(H476-L476)*INDEX('[1]2018_commission_structure-Start'!$A$21:$I$24,MATCH($E476,'[1]2018_commission_structure-Start'!$A$21:$A$24,0),MATCH(S$1,'[1]2018_commission_structure-Start'!$A$21:$I$21,0)),0)</f>
        <v>0</v>
      </c>
      <c r="T476" s="28">
        <f t="shared" si="76"/>
        <v>127915.84</v>
      </c>
      <c r="U476" s="28">
        <f t="shared" si="77"/>
        <v>217555.84</v>
      </c>
      <c r="V476" s="28">
        <f>MIN(H476,I476)*INDEX('[1]2018_commission_structure-Start'!$A$15:$J$18,MATCH($E476,'[1]2018_commission_structure-Start'!$A$15:$A$18,0),MATCH(V$1,'[1]2018_commission_structure-Start'!$A$15:$J$15,0))</f>
        <v>112500</v>
      </c>
      <c r="W476" s="26">
        <f>IF($H476&gt;I476,MIN($H476-I476,J476-I476)*INDEX('[1]2018_commission_structure-Start'!$A$15:$J$18,MATCH($E476,'[1]2018_commission_structure-Start'!$A$15:$A$18,0),MATCH(W$1,'[1]2018_commission_structure-Start'!$A$15:$J$15,0)),0)</f>
        <v>17849.920000000002</v>
      </c>
      <c r="X476" s="26">
        <f>IF($H476&gt;J476,MIN($H476-J476,K476-J476)*INDEX('[1]2018_commission_structure-Start'!$A$15:$J$18,MATCH($E476,'[1]2018_commission_structure-Start'!$A$15:$A$18,0),MATCH(X$1,'[1]2018_commission_structure-Start'!$A$15:$J$15,0)),0)</f>
        <v>0</v>
      </c>
      <c r="Y476" s="26">
        <f>IF($H476&gt;K476,MIN($H476-K476,L476-K476)*INDEX('[1]2018_commission_structure-Start'!$A$15:$J$18,MATCH($E476,'[1]2018_commission_structure-Start'!$A$15:$A$18,0),MATCH(Y$1,'[1]2018_commission_structure-Start'!$A$15:$J$15,0)),0)</f>
        <v>0</v>
      </c>
      <c r="Z476" s="26">
        <f>IF(H476&gt;L476,(H476-L476)*INDEX('[1]2018_commission_structure-Start'!$A$21:$I$24,MATCH($E476,'[1]2018_commission_structure-Start'!$A$21:$A$24,0),MATCH(Z$1,'[1]2018_commission_structure-Start'!$A$21:$I$21,0)),0)</f>
        <v>0</v>
      </c>
      <c r="AA476" s="28">
        <f t="shared" si="78"/>
        <v>130349.92</v>
      </c>
      <c r="AB476" s="28">
        <f t="shared" si="79"/>
        <v>219989.91999999998</v>
      </c>
    </row>
    <row r="477" spans="1:28" x14ac:dyDescent="0.2">
      <c r="A477" s="25" t="str">
        <f t="shared" si="70"/>
        <v>Shayne Greensall</v>
      </c>
      <c r="B477" s="25">
        <v>3877279783</v>
      </c>
      <c r="C477" s="25" t="s">
        <v>938</v>
      </c>
      <c r="D477" s="25" t="s">
        <v>939</v>
      </c>
      <c r="E477" s="25" t="s">
        <v>29</v>
      </c>
      <c r="F477" s="25">
        <v>61805</v>
      </c>
      <c r="G477" s="25">
        <f>COUNTIF([1]deals_closed!D:D,B477)</f>
        <v>22</v>
      </c>
      <c r="H477" s="26">
        <f>SUMIF([1]deals_closed!D:D,B477,[1]deals_closed!C:C)</f>
        <v>679482</v>
      </c>
      <c r="I477" s="26">
        <f>VLOOKUP(E477,'[1]2018_commission_structure-Start'!$A$22:$I$24,9,FALSE)</f>
        <v>600000</v>
      </c>
      <c r="J477" s="26">
        <f t="shared" si="71"/>
        <v>750000</v>
      </c>
      <c r="K477" s="26">
        <f t="shared" si="72"/>
        <v>900000</v>
      </c>
      <c r="L477" s="26">
        <f t="shared" si="73"/>
        <v>1200000</v>
      </c>
      <c r="M477" s="27">
        <f t="shared" si="74"/>
        <v>1.1324700000000001</v>
      </c>
      <c r="N477" s="25" t="str">
        <f t="shared" si="75"/>
        <v>100-125%</v>
      </c>
      <c r="O477" s="28">
        <f>MIN(H477,I477)*INDEX('[1]2018_commission_structure-Start'!$A$21:$I$24,MATCH($E477,'[1]2018_commission_structure-Start'!$A$21:$A$24,0),MATCH(O$1,'[1]2018_commission_structure-Start'!$A$21:$I$21,0))</f>
        <v>78000</v>
      </c>
      <c r="P477" s="26">
        <f>IF(H477&gt;I477,MIN(H477-I477,J477-I477)*INDEX('[1]2018_commission_structure-Start'!$A$21:$I$24,MATCH($E477,'[1]2018_commission_structure-Start'!$A$21:$A$24,0), MATCH(P$1,'[1]2018_commission_structure-Start'!$A$21:$I$21,0)),0)</f>
        <v>13511.94</v>
      </c>
      <c r="Q477" s="26">
        <f>IF($H477&gt;J477,MIN($H477-J477,K477-J477)*INDEX('[1]2018_commission_structure-Start'!$A$21:$I$24,MATCH($E477,'[1]2018_commission_structure-Start'!$A$21:$A$24,0), MATCH(Q$1,'[1]2018_commission_structure-Start'!$A$21:$I$21,0)),0)</f>
        <v>0</v>
      </c>
      <c r="R477" s="26">
        <f>IF($H477&gt;K477,MIN($H477-K477,L477-K477)*INDEX('[1]2018_commission_structure-Start'!$A$21:$I$24,MATCH($E477,'[1]2018_commission_structure-Start'!$A$21:$A$24,0), MATCH(R$1,'[1]2018_commission_structure-Start'!$A$21:$I$21,0)),0)</f>
        <v>0</v>
      </c>
      <c r="S477" s="26">
        <f>IF(H477&gt;L477,(H477-L477)*INDEX('[1]2018_commission_structure-Start'!$A$21:$I$24,MATCH($E477,'[1]2018_commission_structure-Start'!$A$21:$A$24,0),MATCH(S$1,'[1]2018_commission_structure-Start'!$A$21:$I$21,0)),0)</f>
        <v>0</v>
      </c>
      <c r="T477" s="28">
        <f t="shared" si="76"/>
        <v>91511.94</v>
      </c>
      <c r="U477" s="28">
        <f t="shared" si="77"/>
        <v>153316.94</v>
      </c>
      <c r="V477" s="28">
        <f>MIN(H477,I477)*INDEX('[1]2018_commission_structure-Start'!$A$15:$J$18,MATCH($E477,'[1]2018_commission_structure-Start'!$A$15:$A$18,0),MATCH(V$1,'[1]2018_commission_structure-Start'!$A$15:$J$15,0))</f>
        <v>90000</v>
      </c>
      <c r="W477" s="26">
        <f>IF($H477&gt;I477,MIN($H477-I477,J477-I477)*INDEX('[1]2018_commission_structure-Start'!$A$15:$J$18,MATCH($E477,'[1]2018_commission_structure-Start'!$A$15:$A$18,0),MATCH(W$1,'[1]2018_commission_structure-Start'!$A$15:$J$15,0)),0)</f>
        <v>14306.76</v>
      </c>
      <c r="X477" s="26">
        <f>IF($H477&gt;J477,MIN($H477-J477,K477-J477)*INDEX('[1]2018_commission_structure-Start'!$A$15:$J$18,MATCH($E477,'[1]2018_commission_structure-Start'!$A$15:$A$18,0),MATCH(X$1,'[1]2018_commission_structure-Start'!$A$15:$J$15,0)),0)</f>
        <v>0</v>
      </c>
      <c r="Y477" s="26">
        <f>IF($H477&gt;K477,MIN($H477-K477,L477-K477)*INDEX('[1]2018_commission_structure-Start'!$A$15:$J$18,MATCH($E477,'[1]2018_commission_structure-Start'!$A$15:$A$18,0),MATCH(Y$1,'[1]2018_commission_structure-Start'!$A$15:$J$15,0)),0)</f>
        <v>0</v>
      </c>
      <c r="Z477" s="26">
        <f>IF(H477&gt;L477,(H477-L477)*INDEX('[1]2018_commission_structure-Start'!$A$21:$I$24,MATCH($E477,'[1]2018_commission_structure-Start'!$A$21:$A$24,0),MATCH(Z$1,'[1]2018_commission_structure-Start'!$A$21:$I$21,0)),0)</f>
        <v>0</v>
      </c>
      <c r="AA477" s="28">
        <f t="shared" si="78"/>
        <v>104306.76</v>
      </c>
      <c r="AB477" s="28">
        <f t="shared" si="79"/>
        <v>166111.76</v>
      </c>
    </row>
    <row r="478" spans="1:28" x14ac:dyDescent="0.2">
      <c r="A478" s="25" t="str">
        <f t="shared" si="70"/>
        <v>Mallory Kiss</v>
      </c>
      <c r="B478" s="25">
        <v>4290015026</v>
      </c>
      <c r="C478" s="25" t="s">
        <v>940</v>
      </c>
      <c r="D478" s="25" t="s">
        <v>941</v>
      </c>
      <c r="E478" s="25" t="s">
        <v>7</v>
      </c>
      <c r="F478" s="25">
        <v>50810</v>
      </c>
      <c r="G478" s="25">
        <f>COUNTIF([1]deals_closed!D:D,B478)</f>
        <v>20</v>
      </c>
      <c r="H478" s="26">
        <f>SUMIF([1]deals_closed!D:D,B478,[1]deals_closed!C:C)</f>
        <v>614002</v>
      </c>
      <c r="I478" s="26">
        <f>VLOOKUP(E478,'[1]2018_commission_structure-Start'!$A$22:$I$24,9,FALSE)</f>
        <v>500000</v>
      </c>
      <c r="J478" s="26">
        <f t="shared" si="71"/>
        <v>625000</v>
      </c>
      <c r="K478" s="26">
        <f t="shared" si="72"/>
        <v>750000</v>
      </c>
      <c r="L478" s="26">
        <f t="shared" si="73"/>
        <v>1000000</v>
      </c>
      <c r="M478" s="27">
        <f t="shared" si="74"/>
        <v>1.2280040000000001</v>
      </c>
      <c r="N478" s="25" t="str">
        <f t="shared" si="75"/>
        <v>100-125%</v>
      </c>
      <c r="O478" s="28">
        <f>MIN(H478,I478)*INDEX('[1]2018_commission_structure-Start'!$A$21:$I$24,MATCH($E478,'[1]2018_commission_structure-Start'!$A$21:$A$24,0),MATCH(O$1,'[1]2018_commission_structure-Start'!$A$21:$I$21,0))</f>
        <v>50000</v>
      </c>
      <c r="P478" s="26">
        <f>IF(H478&gt;I478,MIN(H478-I478,J478-I478)*INDEX('[1]2018_commission_structure-Start'!$A$21:$I$24,MATCH($E478,'[1]2018_commission_structure-Start'!$A$21:$A$24,0), MATCH(P$1,'[1]2018_commission_structure-Start'!$A$21:$I$21,0)),0)</f>
        <v>17100.3</v>
      </c>
      <c r="Q478" s="26">
        <f>IF($H478&gt;J478,MIN($H478-J478,K478-J478)*INDEX('[1]2018_commission_structure-Start'!$A$21:$I$24,MATCH($E478,'[1]2018_commission_structure-Start'!$A$21:$A$24,0), MATCH(Q$1,'[1]2018_commission_structure-Start'!$A$21:$I$21,0)),0)</f>
        <v>0</v>
      </c>
      <c r="R478" s="26">
        <f>IF($H478&gt;K478,MIN($H478-K478,L478-K478)*INDEX('[1]2018_commission_structure-Start'!$A$21:$I$24,MATCH($E478,'[1]2018_commission_structure-Start'!$A$21:$A$24,0), MATCH(R$1,'[1]2018_commission_structure-Start'!$A$21:$I$21,0)),0)</f>
        <v>0</v>
      </c>
      <c r="S478" s="26">
        <f>IF(H478&gt;L478,(H478-L478)*INDEX('[1]2018_commission_structure-Start'!$A$21:$I$24,MATCH($E478,'[1]2018_commission_structure-Start'!$A$21:$A$24,0),MATCH(S$1,'[1]2018_commission_structure-Start'!$A$21:$I$21,0)),0)</f>
        <v>0</v>
      </c>
      <c r="T478" s="28">
        <f t="shared" si="76"/>
        <v>67100.3</v>
      </c>
      <c r="U478" s="28">
        <f t="shared" si="77"/>
        <v>117910.3</v>
      </c>
      <c r="V478" s="28">
        <f>MIN(H478,I478)*INDEX('[1]2018_commission_structure-Start'!$A$15:$J$18,MATCH($E478,'[1]2018_commission_structure-Start'!$A$15:$A$18,0),MATCH(V$1,'[1]2018_commission_structure-Start'!$A$15:$J$15,0))</f>
        <v>60000</v>
      </c>
      <c r="W478" s="26">
        <f>IF($H478&gt;I478,MIN($H478-I478,J478-I478)*INDEX('[1]2018_commission_structure-Start'!$A$15:$J$18,MATCH($E478,'[1]2018_commission_structure-Start'!$A$15:$A$18,0),MATCH(W$1,'[1]2018_commission_structure-Start'!$A$15:$J$15,0)),0)</f>
        <v>19380.34</v>
      </c>
      <c r="X478" s="26">
        <f>IF($H478&gt;J478,MIN($H478-J478,K478-J478)*INDEX('[1]2018_commission_structure-Start'!$A$15:$J$18,MATCH($E478,'[1]2018_commission_structure-Start'!$A$15:$A$18,0),MATCH(X$1,'[1]2018_commission_structure-Start'!$A$15:$J$15,0)),0)</f>
        <v>0</v>
      </c>
      <c r="Y478" s="26">
        <f>IF($H478&gt;K478,MIN($H478-K478,L478-K478)*INDEX('[1]2018_commission_structure-Start'!$A$15:$J$18,MATCH($E478,'[1]2018_commission_structure-Start'!$A$15:$A$18,0),MATCH(Y$1,'[1]2018_commission_structure-Start'!$A$15:$J$15,0)),0)</f>
        <v>0</v>
      </c>
      <c r="Z478" s="26">
        <f>IF(H478&gt;L478,(H478-L478)*INDEX('[1]2018_commission_structure-Start'!$A$21:$I$24,MATCH($E478,'[1]2018_commission_structure-Start'!$A$21:$A$24,0),MATCH(Z$1,'[1]2018_commission_structure-Start'!$A$21:$I$21,0)),0)</f>
        <v>0</v>
      </c>
      <c r="AA478" s="28">
        <f t="shared" si="78"/>
        <v>79380.34</v>
      </c>
      <c r="AB478" s="28">
        <f t="shared" si="79"/>
        <v>130190.34</v>
      </c>
    </row>
    <row r="479" spans="1:28" x14ac:dyDescent="0.2">
      <c r="A479" s="25" t="str">
        <f t="shared" si="70"/>
        <v>Nate Bartaletti</v>
      </c>
      <c r="B479" s="25">
        <v>1953937357</v>
      </c>
      <c r="C479" s="25" t="s">
        <v>942</v>
      </c>
      <c r="D479" s="25" t="s">
        <v>943</v>
      </c>
      <c r="E479" s="25" t="s">
        <v>29</v>
      </c>
      <c r="F479" s="25">
        <v>71164</v>
      </c>
      <c r="G479" s="25">
        <f>COUNTIF([1]deals_closed!D:D,B479)</f>
        <v>29</v>
      </c>
      <c r="H479" s="26">
        <f>SUMIF([1]deals_closed!D:D,B479,[1]deals_closed!C:C)</f>
        <v>985355</v>
      </c>
      <c r="I479" s="26">
        <f>VLOOKUP(E479,'[1]2018_commission_structure-Start'!$A$22:$I$24,9,FALSE)</f>
        <v>600000</v>
      </c>
      <c r="J479" s="26">
        <f t="shared" si="71"/>
        <v>750000</v>
      </c>
      <c r="K479" s="26">
        <f t="shared" si="72"/>
        <v>900000</v>
      </c>
      <c r="L479" s="26">
        <f t="shared" si="73"/>
        <v>1200000</v>
      </c>
      <c r="M479" s="27">
        <f t="shared" si="74"/>
        <v>1.6422583333333334</v>
      </c>
      <c r="N479" s="25" t="str">
        <f t="shared" si="75"/>
        <v>150-200%</v>
      </c>
      <c r="O479" s="28">
        <f>MIN(H479,I479)*INDEX('[1]2018_commission_structure-Start'!$A$21:$I$24,MATCH($E479,'[1]2018_commission_structure-Start'!$A$21:$A$24,0),MATCH(O$1,'[1]2018_commission_structure-Start'!$A$21:$I$21,0))</f>
        <v>78000</v>
      </c>
      <c r="P479" s="26">
        <f>IF(H479&gt;I479,MIN(H479-I479,J479-I479)*INDEX('[1]2018_commission_structure-Start'!$A$21:$I$24,MATCH($E479,'[1]2018_commission_structure-Start'!$A$21:$A$24,0), MATCH(P$1,'[1]2018_commission_structure-Start'!$A$21:$I$21,0)),0)</f>
        <v>25500.000000000004</v>
      </c>
      <c r="Q479" s="26">
        <f>IF($H479&gt;J479,MIN($H479-J479,K479-J479)*INDEX('[1]2018_commission_structure-Start'!$A$21:$I$24,MATCH($E479,'[1]2018_commission_structure-Start'!$A$21:$A$24,0), MATCH(Q$1,'[1]2018_commission_structure-Start'!$A$21:$I$21,0)),0)</f>
        <v>31500</v>
      </c>
      <c r="R479" s="26">
        <f>IF($H479&gt;K479,MIN($H479-K479,L479-K479)*INDEX('[1]2018_commission_structure-Start'!$A$21:$I$24,MATCH($E479,'[1]2018_commission_structure-Start'!$A$21:$A$24,0), MATCH(R$1,'[1]2018_commission_structure-Start'!$A$21:$I$21,0)),0)</f>
        <v>22192.3</v>
      </c>
      <c r="S479" s="26">
        <f>IF(H479&gt;L479,(H479-L479)*INDEX('[1]2018_commission_structure-Start'!$A$21:$I$24,MATCH($E479,'[1]2018_commission_structure-Start'!$A$21:$A$24,0),MATCH(S$1,'[1]2018_commission_structure-Start'!$A$21:$I$21,0)),0)</f>
        <v>0</v>
      </c>
      <c r="T479" s="28">
        <f t="shared" si="76"/>
        <v>157192.29999999999</v>
      </c>
      <c r="U479" s="28">
        <f t="shared" si="77"/>
        <v>228356.3</v>
      </c>
      <c r="V479" s="28">
        <f>MIN(H479,I479)*INDEX('[1]2018_commission_structure-Start'!$A$15:$J$18,MATCH($E479,'[1]2018_commission_structure-Start'!$A$15:$A$18,0),MATCH(V$1,'[1]2018_commission_structure-Start'!$A$15:$J$15,0))</f>
        <v>90000</v>
      </c>
      <c r="W479" s="26">
        <f>IF($H479&gt;I479,MIN($H479-I479,J479-I479)*INDEX('[1]2018_commission_structure-Start'!$A$15:$J$18,MATCH($E479,'[1]2018_commission_structure-Start'!$A$15:$A$18,0),MATCH(W$1,'[1]2018_commission_structure-Start'!$A$15:$J$15,0)),0)</f>
        <v>27000</v>
      </c>
      <c r="X479" s="26">
        <f>IF($H479&gt;J479,MIN($H479-J479,K479-J479)*INDEX('[1]2018_commission_structure-Start'!$A$15:$J$18,MATCH($E479,'[1]2018_commission_structure-Start'!$A$15:$A$18,0),MATCH(X$1,'[1]2018_commission_structure-Start'!$A$15:$J$15,0)),0)</f>
        <v>37500</v>
      </c>
      <c r="Y479" s="26">
        <f>IF($H479&gt;K479,MIN($H479-K479,L479-K479)*INDEX('[1]2018_commission_structure-Start'!$A$15:$J$18,MATCH($E479,'[1]2018_commission_structure-Start'!$A$15:$A$18,0),MATCH(Y$1,'[1]2018_commission_structure-Start'!$A$15:$J$15,0)),0)</f>
        <v>25606.5</v>
      </c>
      <c r="Z479" s="26">
        <f>IF(H479&gt;L479,(H479-L479)*INDEX('[1]2018_commission_structure-Start'!$A$21:$I$24,MATCH($E479,'[1]2018_commission_structure-Start'!$A$21:$A$24,0),MATCH(Z$1,'[1]2018_commission_structure-Start'!$A$21:$I$21,0)),0)</f>
        <v>0</v>
      </c>
      <c r="AA479" s="28">
        <f t="shared" si="78"/>
        <v>180106.5</v>
      </c>
      <c r="AB479" s="28">
        <f t="shared" si="79"/>
        <v>251270.5</v>
      </c>
    </row>
    <row r="480" spans="1:28" x14ac:dyDescent="0.2">
      <c r="A480" s="25" t="str">
        <f t="shared" si="70"/>
        <v>Moll Wylie</v>
      </c>
      <c r="B480" s="25">
        <v>6842801095</v>
      </c>
      <c r="C480" s="25" t="s">
        <v>944</v>
      </c>
      <c r="D480" s="25" t="s">
        <v>945</v>
      </c>
      <c r="E480" s="25" t="s">
        <v>10</v>
      </c>
      <c r="F480" s="25">
        <v>110949</v>
      </c>
      <c r="G480" s="25">
        <f>COUNTIF([1]deals_closed!D:D,B480)</f>
        <v>12</v>
      </c>
      <c r="H480" s="26">
        <f>SUMIF([1]deals_closed!D:D,B480,[1]deals_closed!C:C)</f>
        <v>439307</v>
      </c>
      <c r="I480" s="26">
        <f>VLOOKUP(E480,'[1]2018_commission_structure-Start'!$A$22:$I$24,9,FALSE)</f>
        <v>750000</v>
      </c>
      <c r="J480" s="26">
        <f t="shared" si="71"/>
        <v>937500</v>
      </c>
      <c r="K480" s="26">
        <f t="shared" si="72"/>
        <v>1125000</v>
      </c>
      <c r="L480" s="26">
        <f t="shared" si="73"/>
        <v>1500000</v>
      </c>
      <c r="M480" s="27">
        <f t="shared" si="74"/>
        <v>0.58574266666666663</v>
      </c>
      <c r="N480" s="25" t="str">
        <f t="shared" si="75"/>
        <v>0-100%</v>
      </c>
      <c r="O480" s="28">
        <f>MIN(H480,I480)*INDEX('[1]2018_commission_structure-Start'!$A$21:$I$24,MATCH($E480,'[1]2018_commission_structure-Start'!$A$21:$A$24,0),MATCH(O$1,'[1]2018_commission_structure-Start'!$A$21:$I$21,0))</f>
        <v>65896.05</v>
      </c>
      <c r="P480" s="26">
        <f>IF(H480&gt;I480,MIN(H480-I480,J480-I480)*INDEX('[1]2018_commission_structure-Start'!$A$21:$I$24,MATCH($E480,'[1]2018_commission_structure-Start'!$A$21:$A$24,0), MATCH(P$1,'[1]2018_commission_structure-Start'!$A$21:$I$21,0)),0)</f>
        <v>0</v>
      </c>
      <c r="Q480" s="26">
        <f>IF($H480&gt;J480,MIN($H480-J480,K480-J480)*INDEX('[1]2018_commission_structure-Start'!$A$21:$I$24,MATCH($E480,'[1]2018_commission_structure-Start'!$A$21:$A$24,0), MATCH(Q$1,'[1]2018_commission_structure-Start'!$A$21:$I$21,0)),0)</f>
        <v>0</v>
      </c>
      <c r="R480" s="26">
        <f>IF($H480&gt;K480,MIN($H480-K480,L480-K480)*INDEX('[1]2018_commission_structure-Start'!$A$21:$I$24,MATCH($E480,'[1]2018_commission_structure-Start'!$A$21:$A$24,0), MATCH(R$1,'[1]2018_commission_structure-Start'!$A$21:$I$21,0)),0)</f>
        <v>0</v>
      </c>
      <c r="S480" s="26">
        <f>IF(H480&gt;L480,(H480-L480)*INDEX('[1]2018_commission_structure-Start'!$A$21:$I$24,MATCH($E480,'[1]2018_commission_structure-Start'!$A$21:$A$24,0),MATCH(S$1,'[1]2018_commission_structure-Start'!$A$21:$I$21,0)),0)</f>
        <v>0</v>
      </c>
      <c r="T480" s="28">
        <f t="shared" si="76"/>
        <v>65896.05</v>
      </c>
      <c r="U480" s="28">
        <f t="shared" si="77"/>
        <v>176845.05</v>
      </c>
      <c r="V480" s="28">
        <f>MIN(H480,I480)*INDEX('[1]2018_commission_structure-Start'!$A$15:$J$18,MATCH($E480,'[1]2018_commission_structure-Start'!$A$15:$A$18,0),MATCH(V$1,'[1]2018_commission_structure-Start'!$A$15:$J$15,0))</f>
        <v>65896.05</v>
      </c>
      <c r="W480" s="26">
        <f>IF($H480&gt;I480,MIN($H480-I480,J480-I480)*INDEX('[1]2018_commission_structure-Start'!$A$15:$J$18,MATCH($E480,'[1]2018_commission_structure-Start'!$A$15:$A$18,0),MATCH(W$1,'[1]2018_commission_structure-Start'!$A$15:$J$15,0)),0)</f>
        <v>0</v>
      </c>
      <c r="X480" s="26">
        <f>IF($H480&gt;J480,MIN($H480-J480,K480-J480)*INDEX('[1]2018_commission_structure-Start'!$A$15:$J$18,MATCH($E480,'[1]2018_commission_structure-Start'!$A$15:$A$18,0),MATCH(X$1,'[1]2018_commission_structure-Start'!$A$15:$J$15,0)),0)</f>
        <v>0</v>
      </c>
      <c r="Y480" s="26">
        <f>IF($H480&gt;K480,MIN($H480-K480,L480-K480)*INDEX('[1]2018_commission_structure-Start'!$A$15:$J$18,MATCH($E480,'[1]2018_commission_structure-Start'!$A$15:$A$18,0),MATCH(Y$1,'[1]2018_commission_structure-Start'!$A$15:$J$15,0)),0)</f>
        <v>0</v>
      </c>
      <c r="Z480" s="26">
        <f>IF(H480&gt;L480,(H480-L480)*INDEX('[1]2018_commission_structure-Start'!$A$21:$I$24,MATCH($E480,'[1]2018_commission_structure-Start'!$A$21:$A$24,0),MATCH(Z$1,'[1]2018_commission_structure-Start'!$A$21:$I$21,0)),0)</f>
        <v>0</v>
      </c>
      <c r="AA480" s="28">
        <f t="shared" si="78"/>
        <v>65896.05</v>
      </c>
      <c r="AB480" s="28">
        <f t="shared" si="79"/>
        <v>176845.05</v>
      </c>
    </row>
    <row r="481" spans="1:28" x14ac:dyDescent="0.2">
      <c r="A481" s="25" t="str">
        <f t="shared" si="70"/>
        <v>Bea Gofton</v>
      </c>
      <c r="B481" s="25">
        <v>1918356416</v>
      </c>
      <c r="C481" s="25" t="s">
        <v>946</v>
      </c>
      <c r="D481" s="25" t="s">
        <v>947</v>
      </c>
      <c r="E481" s="25" t="s">
        <v>10</v>
      </c>
      <c r="F481" s="25">
        <v>114671</v>
      </c>
      <c r="G481" s="25">
        <f>COUNTIF([1]deals_closed!D:D,B481)</f>
        <v>26</v>
      </c>
      <c r="H481" s="26">
        <f>SUMIF([1]deals_closed!D:D,B481,[1]deals_closed!C:C)</f>
        <v>954130</v>
      </c>
      <c r="I481" s="26">
        <f>VLOOKUP(E481,'[1]2018_commission_structure-Start'!$A$22:$I$24,9,FALSE)</f>
        <v>750000</v>
      </c>
      <c r="J481" s="26">
        <f t="shared" si="71"/>
        <v>937500</v>
      </c>
      <c r="K481" s="26">
        <f t="shared" si="72"/>
        <v>1125000</v>
      </c>
      <c r="L481" s="26">
        <f t="shared" si="73"/>
        <v>1500000</v>
      </c>
      <c r="M481" s="27">
        <f t="shared" si="74"/>
        <v>1.2721733333333334</v>
      </c>
      <c r="N481" s="25" t="str">
        <f t="shared" si="75"/>
        <v>125-150%</v>
      </c>
      <c r="O481" s="28">
        <f>MIN(H481,I481)*INDEX('[1]2018_commission_structure-Start'!$A$21:$I$24,MATCH($E481,'[1]2018_commission_structure-Start'!$A$21:$A$24,0),MATCH(O$1,'[1]2018_commission_structure-Start'!$A$21:$I$21,0))</f>
        <v>112500</v>
      </c>
      <c r="P481" s="26">
        <f>IF(H481&gt;I481,MIN(H481-I481,J481-I481)*INDEX('[1]2018_commission_structure-Start'!$A$21:$I$24,MATCH($E481,'[1]2018_commission_structure-Start'!$A$21:$A$24,0), MATCH(P$1,'[1]2018_commission_structure-Start'!$A$21:$I$21,0)),0)</f>
        <v>35625</v>
      </c>
      <c r="Q481" s="26">
        <f>IF($H481&gt;J481,MIN($H481-J481,K481-J481)*INDEX('[1]2018_commission_structure-Start'!$A$21:$I$24,MATCH($E481,'[1]2018_commission_structure-Start'!$A$21:$A$24,0), MATCH(Q$1,'[1]2018_commission_structure-Start'!$A$21:$I$21,0)),0)</f>
        <v>3824.9</v>
      </c>
      <c r="R481" s="26">
        <f>IF($H481&gt;K481,MIN($H481-K481,L481-K481)*INDEX('[1]2018_commission_structure-Start'!$A$21:$I$24,MATCH($E481,'[1]2018_commission_structure-Start'!$A$21:$A$24,0), MATCH(R$1,'[1]2018_commission_structure-Start'!$A$21:$I$21,0)),0)</f>
        <v>0</v>
      </c>
      <c r="S481" s="26">
        <f>IF(H481&gt;L481,(H481-L481)*INDEX('[1]2018_commission_structure-Start'!$A$21:$I$24,MATCH($E481,'[1]2018_commission_structure-Start'!$A$21:$A$24,0),MATCH(S$1,'[1]2018_commission_structure-Start'!$A$21:$I$21,0)),0)</f>
        <v>0</v>
      </c>
      <c r="T481" s="28">
        <f t="shared" si="76"/>
        <v>151949.9</v>
      </c>
      <c r="U481" s="28">
        <f t="shared" si="77"/>
        <v>266620.90000000002</v>
      </c>
      <c r="V481" s="28">
        <f>MIN(H481,I481)*INDEX('[1]2018_commission_structure-Start'!$A$15:$J$18,MATCH($E481,'[1]2018_commission_structure-Start'!$A$15:$A$18,0),MATCH(V$1,'[1]2018_commission_structure-Start'!$A$15:$J$15,0))</f>
        <v>112500</v>
      </c>
      <c r="W481" s="26">
        <f>IF($H481&gt;I481,MIN($H481-I481,J481-I481)*INDEX('[1]2018_commission_structure-Start'!$A$15:$J$18,MATCH($E481,'[1]2018_commission_structure-Start'!$A$15:$A$18,0),MATCH(W$1,'[1]2018_commission_structure-Start'!$A$15:$J$15,0)),0)</f>
        <v>41250</v>
      </c>
      <c r="X481" s="26">
        <f>IF($H481&gt;J481,MIN($H481-J481,K481-J481)*INDEX('[1]2018_commission_structure-Start'!$A$15:$J$18,MATCH($E481,'[1]2018_commission_structure-Start'!$A$15:$A$18,0),MATCH(X$1,'[1]2018_commission_structure-Start'!$A$15:$J$15,0)),0)</f>
        <v>4157.5</v>
      </c>
      <c r="Y481" s="26">
        <f>IF($H481&gt;K481,MIN($H481-K481,L481-K481)*INDEX('[1]2018_commission_structure-Start'!$A$15:$J$18,MATCH($E481,'[1]2018_commission_structure-Start'!$A$15:$A$18,0),MATCH(Y$1,'[1]2018_commission_structure-Start'!$A$15:$J$15,0)),0)</f>
        <v>0</v>
      </c>
      <c r="Z481" s="26">
        <f>IF(H481&gt;L481,(H481-L481)*INDEX('[1]2018_commission_structure-Start'!$A$21:$I$24,MATCH($E481,'[1]2018_commission_structure-Start'!$A$21:$A$24,0),MATCH(Z$1,'[1]2018_commission_structure-Start'!$A$21:$I$21,0)),0)</f>
        <v>0</v>
      </c>
      <c r="AA481" s="28">
        <f t="shared" si="78"/>
        <v>157907.5</v>
      </c>
      <c r="AB481" s="28">
        <f t="shared" si="79"/>
        <v>272578.5</v>
      </c>
    </row>
    <row r="482" spans="1:28" x14ac:dyDescent="0.2">
      <c r="A482" s="25" t="str">
        <f t="shared" si="70"/>
        <v>Thalia Crowcher</v>
      </c>
      <c r="B482" s="25">
        <v>5511711233</v>
      </c>
      <c r="C482" s="25" t="s">
        <v>948</v>
      </c>
      <c r="D482" s="25" t="s">
        <v>949</v>
      </c>
      <c r="E482" s="25" t="s">
        <v>7</v>
      </c>
      <c r="F482" s="25">
        <v>50457</v>
      </c>
      <c r="G482" s="25">
        <f>COUNTIF([1]deals_closed!D:D,B482)</f>
        <v>16</v>
      </c>
      <c r="H482" s="26">
        <f>SUMIF([1]deals_closed!D:D,B482,[1]deals_closed!C:C)</f>
        <v>526014</v>
      </c>
      <c r="I482" s="26">
        <f>VLOOKUP(E482,'[1]2018_commission_structure-Start'!$A$22:$I$24,9,FALSE)</f>
        <v>500000</v>
      </c>
      <c r="J482" s="26">
        <f t="shared" si="71"/>
        <v>625000</v>
      </c>
      <c r="K482" s="26">
        <f t="shared" si="72"/>
        <v>750000</v>
      </c>
      <c r="L482" s="26">
        <f t="shared" si="73"/>
        <v>1000000</v>
      </c>
      <c r="M482" s="27">
        <f t="shared" si="74"/>
        <v>1.052028</v>
      </c>
      <c r="N482" s="25" t="str">
        <f t="shared" si="75"/>
        <v>100-125%</v>
      </c>
      <c r="O482" s="28">
        <f>MIN(H482,I482)*INDEX('[1]2018_commission_structure-Start'!$A$21:$I$24,MATCH($E482,'[1]2018_commission_structure-Start'!$A$21:$A$24,0),MATCH(O$1,'[1]2018_commission_structure-Start'!$A$21:$I$21,0))</f>
        <v>50000</v>
      </c>
      <c r="P482" s="26">
        <f>IF(H482&gt;I482,MIN(H482-I482,J482-I482)*INDEX('[1]2018_commission_structure-Start'!$A$21:$I$24,MATCH($E482,'[1]2018_commission_structure-Start'!$A$21:$A$24,0), MATCH(P$1,'[1]2018_commission_structure-Start'!$A$21:$I$21,0)),0)</f>
        <v>3902.1</v>
      </c>
      <c r="Q482" s="26">
        <f>IF($H482&gt;J482,MIN($H482-J482,K482-J482)*INDEX('[1]2018_commission_structure-Start'!$A$21:$I$24,MATCH($E482,'[1]2018_commission_structure-Start'!$A$21:$A$24,0), MATCH(Q$1,'[1]2018_commission_structure-Start'!$A$21:$I$21,0)),0)</f>
        <v>0</v>
      </c>
      <c r="R482" s="26">
        <f>IF($H482&gt;K482,MIN($H482-K482,L482-K482)*INDEX('[1]2018_commission_structure-Start'!$A$21:$I$24,MATCH($E482,'[1]2018_commission_structure-Start'!$A$21:$A$24,0), MATCH(R$1,'[1]2018_commission_structure-Start'!$A$21:$I$21,0)),0)</f>
        <v>0</v>
      </c>
      <c r="S482" s="26">
        <f>IF(H482&gt;L482,(H482-L482)*INDEX('[1]2018_commission_structure-Start'!$A$21:$I$24,MATCH($E482,'[1]2018_commission_structure-Start'!$A$21:$A$24,0),MATCH(S$1,'[1]2018_commission_structure-Start'!$A$21:$I$21,0)),0)</f>
        <v>0</v>
      </c>
      <c r="T482" s="28">
        <f t="shared" si="76"/>
        <v>53902.1</v>
      </c>
      <c r="U482" s="28">
        <f t="shared" si="77"/>
        <v>104359.1</v>
      </c>
      <c r="V482" s="28">
        <f>MIN(H482,I482)*INDEX('[1]2018_commission_structure-Start'!$A$15:$J$18,MATCH($E482,'[1]2018_commission_structure-Start'!$A$15:$A$18,0),MATCH(V$1,'[1]2018_commission_structure-Start'!$A$15:$J$15,0))</f>
        <v>60000</v>
      </c>
      <c r="W482" s="26">
        <f>IF($H482&gt;I482,MIN($H482-I482,J482-I482)*INDEX('[1]2018_commission_structure-Start'!$A$15:$J$18,MATCH($E482,'[1]2018_commission_structure-Start'!$A$15:$A$18,0),MATCH(W$1,'[1]2018_commission_structure-Start'!$A$15:$J$15,0)),0)</f>
        <v>4422.38</v>
      </c>
      <c r="X482" s="26">
        <f>IF($H482&gt;J482,MIN($H482-J482,K482-J482)*INDEX('[1]2018_commission_structure-Start'!$A$15:$J$18,MATCH($E482,'[1]2018_commission_structure-Start'!$A$15:$A$18,0),MATCH(X$1,'[1]2018_commission_structure-Start'!$A$15:$J$15,0)),0)</f>
        <v>0</v>
      </c>
      <c r="Y482" s="26">
        <f>IF($H482&gt;K482,MIN($H482-K482,L482-K482)*INDEX('[1]2018_commission_structure-Start'!$A$15:$J$18,MATCH($E482,'[1]2018_commission_structure-Start'!$A$15:$A$18,0),MATCH(Y$1,'[1]2018_commission_structure-Start'!$A$15:$J$15,0)),0)</f>
        <v>0</v>
      </c>
      <c r="Z482" s="26">
        <f>IF(H482&gt;L482,(H482-L482)*INDEX('[1]2018_commission_structure-Start'!$A$21:$I$24,MATCH($E482,'[1]2018_commission_structure-Start'!$A$21:$A$24,0),MATCH(Z$1,'[1]2018_commission_structure-Start'!$A$21:$I$21,0)),0)</f>
        <v>0</v>
      </c>
      <c r="AA482" s="28">
        <f t="shared" si="78"/>
        <v>64422.38</v>
      </c>
      <c r="AB482" s="28">
        <f t="shared" si="79"/>
        <v>114879.38</v>
      </c>
    </row>
    <row r="483" spans="1:28" x14ac:dyDescent="0.2">
      <c r="A483" s="25" t="str">
        <f t="shared" si="70"/>
        <v>Nickolai Martins</v>
      </c>
      <c r="B483" s="25">
        <v>2158895349</v>
      </c>
      <c r="C483" s="25" t="s">
        <v>950</v>
      </c>
      <c r="D483" s="25" t="s">
        <v>951</v>
      </c>
      <c r="E483" s="25" t="s">
        <v>7</v>
      </c>
      <c r="F483" s="25">
        <v>35359</v>
      </c>
      <c r="G483" s="25">
        <f>COUNTIF([1]deals_closed!D:D,B483)</f>
        <v>14</v>
      </c>
      <c r="H483" s="26">
        <f>SUMIF([1]deals_closed!D:D,B483,[1]deals_closed!C:C)</f>
        <v>430049</v>
      </c>
      <c r="I483" s="26">
        <f>VLOOKUP(E483,'[1]2018_commission_structure-Start'!$A$22:$I$24,9,FALSE)</f>
        <v>500000</v>
      </c>
      <c r="J483" s="26">
        <f t="shared" si="71"/>
        <v>625000</v>
      </c>
      <c r="K483" s="26">
        <f t="shared" si="72"/>
        <v>750000</v>
      </c>
      <c r="L483" s="26">
        <f t="shared" si="73"/>
        <v>1000000</v>
      </c>
      <c r="M483" s="27">
        <f t="shared" si="74"/>
        <v>0.86009800000000003</v>
      </c>
      <c r="N483" s="25" t="str">
        <f t="shared" si="75"/>
        <v>0-100%</v>
      </c>
      <c r="O483" s="28">
        <f>MIN(H483,I483)*INDEX('[1]2018_commission_structure-Start'!$A$21:$I$24,MATCH($E483,'[1]2018_commission_structure-Start'!$A$21:$A$24,0),MATCH(O$1,'[1]2018_commission_structure-Start'!$A$21:$I$21,0))</f>
        <v>43004.9</v>
      </c>
      <c r="P483" s="26">
        <f>IF(H483&gt;I483,MIN(H483-I483,J483-I483)*INDEX('[1]2018_commission_structure-Start'!$A$21:$I$24,MATCH($E483,'[1]2018_commission_structure-Start'!$A$21:$A$24,0), MATCH(P$1,'[1]2018_commission_structure-Start'!$A$21:$I$21,0)),0)</f>
        <v>0</v>
      </c>
      <c r="Q483" s="26">
        <f>IF($H483&gt;J483,MIN($H483-J483,K483-J483)*INDEX('[1]2018_commission_structure-Start'!$A$21:$I$24,MATCH($E483,'[1]2018_commission_structure-Start'!$A$21:$A$24,0), MATCH(Q$1,'[1]2018_commission_structure-Start'!$A$21:$I$21,0)),0)</f>
        <v>0</v>
      </c>
      <c r="R483" s="26">
        <f>IF($H483&gt;K483,MIN($H483-K483,L483-K483)*INDEX('[1]2018_commission_structure-Start'!$A$21:$I$24,MATCH($E483,'[1]2018_commission_structure-Start'!$A$21:$A$24,0), MATCH(R$1,'[1]2018_commission_structure-Start'!$A$21:$I$21,0)),0)</f>
        <v>0</v>
      </c>
      <c r="S483" s="26">
        <f>IF(H483&gt;L483,(H483-L483)*INDEX('[1]2018_commission_structure-Start'!$A$21:$I$24,MATCH($E483,'[1]2018_commission_structure-Start'!$A$21:$A$24,0),MATCH(S$1,'[1]2018_commission_structure-Start'!$A$21:$I$21,0)),0)</f>
        <v>0</v>
      </c>
      <c r="T483" s="28">
        <f t="shared" si="76"/>
        <v>43004.9</v>
      </c>
      <c r="U483" s="28">
        <f t="shared" si="77"/>
        <v>78363.899999999994</v>
      </c>
      <c r="V483" s="28">
        <f>MIN(H483,I483)*INDEX('[1]2018_commission_structure-Start'!$A$15:$J$18,MATCH($E483,'[1]2018_commission_structure-Start'!$A$15:$A$18,0),MATCH(V$1,'[1]2018_commission_structure-Start'!$A$15:$J$15,0))</f>
        <v>51605.88</v>
      </c>
      <c r="W483" s="26">
        <f>IF($H483&gt;I483,MIN($H483-I483,J483-I483)*INDEX('[1]2018_commission_structure-Start'!$A$15:$J$18,MATCH($E483,'[1]2018_commission_structure-Start'!$A$15:$A$18,0),MATCH(W$1,'[1]2018_commission_structure-Start'!$A$15:$J$15,0)),0)</f>
        <v>0</v>
      </c>
      <c r="X483" s="26">
        <f>IF($H483&gt;J483,MIN($H483-J483,K483-J483)*INDEX('[1]2018_commission_structure-Start'!$A$15:$J$18,MATCH($E483,'[1]2018_commission_structure-Start'!$A$15:$A$18,0),MATCH(X$1,'[1]2018_commission_structure-Start'!$A$15:$J$15,0)),0)</f>
        <v>0</v>
      </c>
      <c r="Y483" s="26">
        <f>IF($H483&gt;K483,MIN($H483-K483,L483-K483)*INDEX('[1]2018_commission_structure-Start'!$A$15:$J$18,MATCH($E483,'[1]2018_commission_structure-Start'!$A$15:$A$18,0),MATCH(Y$1,'[1]2018_commission_structure-Start'!$A$15:$J$15,0)),0)</f>
        <v>0</v>
      </c>
      <c r="Z483" s="26">
        <f>IF(H483&gt;L483,(H483-L483)*INDEX('[1]2018_commission_structure-Start'!$A$21:$I$24,MATCH($E483,'[1]2018_commission_structure-Start'!$A$21:$A$24,0),MATCH(Z$1,'[1]2018_commission_structure-Start'!$A$21:$I$21,0)),0)</f>
        <v>0</v>
      </c>
      <c r="AA483" s="28">
        <f t="shared" si="78"/>
        <v>51605.88</v>
      </c>
      <c r="AB483" s="28">
        <f t="shared" si="79"/>
        <v>86964.88</v>
      </c>
    </row>
    <row r="484" spans="1:28" x14ac:dyDescent="0.2">
      <c r="A484" s="25" t="str">
        <f t="shared" si="70"/>
        <v>Corene Diamant</v>
      </c>
      <c r="B484" s="25">
        <v>813832926</v>
      </c>
      <c r="C484" s="25" t="s">
        <v>952</v>
      </c>
      <c r="D484" s="25" t="s">
        <v>953</v>
      </c>
      <c r="E484" s="25" t="s">
        <v>29</v>
      </c>
      <c r="F484" s="25">
        <v>62260</v>
      </c>
      <c r="G484" s="25">
        <f>COUNTIF([1]deals_closed!D:D,B484)</f>
        <v>19</v>
      </c>
      <c r="H484" s="26">
        <f>SUMIF([1]deals_closed!D:D,B484,[1]deals_closed!C:C)</f>
        <v>674298</v>
      </c>
      <c r="I484" s="26">
        <f>VLOOKUP(E484,'[1]2018_commission_structure-Start'!$A$22:$I$24,9,FALSE)</f>
        <v>600000</v>
      </c>
      <c r="J484" s="26">
        <f t="shared" si="71"/>
        <v>750000</v>
      </c>
      <c r="K484" s="26">
        <f t="shared" si="72"/>
        <v>900000</v>
      </c>
      <c r="L484" s="26">
        <f t="shared" si="73"/>
        <v>1200000</v>
      </c>
      <c r="M484" s="27">
        <f t="shared" si="74"/>
        <v>1.1238300000000001</v>
      </c>
      <c r="N484" s="25" t="str">
        <f t="shared" si="75"/>
        <v>100-125%</v>
      </c>
      <c r="O484" s="28">
        <f>MIN(H484,I484)*INDEX('[1]2018_commission_structure-Start'!$A$21:$I$24,MATCH($E484,'[1]2018_commission_structure-Start'!$A$21:$A$24,0),MATCH(O$1,'[1]2018_commission_structure-Start'!$A$21:$I$21,0))</f>
        <v>78000</v>
      </c>
      <c r="P484" s="26">
        <f>IF(H484&gt;I484,MIN(H484-I484,J484-I484)*INDEX('[1]2018_commission_structure-Start'!$A$21:$I$24,MATCH($E484,'[1]2018_commission_structure-Start'!$A$21:$A$24,0), MATCH(P$1,'[1]2018_commission_structure-Start'!$A$21:$I$21,0)),0)</f>
        <v>12630.660000000002</v>
      </c>
      <c r="Q484" s="26">
        <f>IF($H484&gt;J484,MIN($H484-J484,K484-J484)*INDEX('[1]2018_commission_structure-Start'!$A$21:$I$24,MATCH($E484,'[1]2018_commission_structure-Start'!$A$21:$A$24,0), MATCH(Q$1,'[1]2018_commission_structure-Start'!$A$21:$I$21,0)),0)</f>
        <v>0</v>
      </c>
      <c r="R484" s="26">
        <f>IF($H484&gt;K484,MIN($H484-K484,L484-K484)*INDEX('[1]2018_commission_structure-Start'!$A$21:$I$24,MATCH($E484,'[1]2018_commission_structure-Start'!$A$21:$A$24,0), MATCH(R$1,'[1]2018_commission_structure-Start'!$A$21:$I$21,0)),0)</f>
        <v>0</v>
      </c>
      <c r="S484" s="26">
        <f>IF(H484&gt;L484,(H484-L484)*INDEX('[1]2018_commission_structure-Start'!$A$21:$I$24,MATCH($E484,'[1]2018_commission_structure-Start'!$A$21:$A$24,0),MATCH(S$1,'[1]2018_commission_structure-Start'!$A$21:$I$21,0)),0)</f>
        <v>0</v>
      </c>
      <c r="T484" s="28">
        <f t="shared" si="76"/>
        <v>90630.66</v>
      </c>
      <c r="U484" s="28">
        <f t="shared" si="77"/>
        <v>152890.66</v>
      </c>
      <c r="V484" s="28">
        <f>MIN(H484,I484)*INDEX('[1]2018_commission_structure-Start'!$A$15:$J$18,MATCH($E484,'[1]2018_commission_structure-Start'!$A$15:$A$18,0),MATCH(V$1,'[1]2018_commission_structure-Start'!$A$15:$J$15,0))</f>
        <v>90000</v>
      </c>
      <c r="W484" s="26">
        <f>IF($H484&gt;I484,MIN($H484-I484,J484-I484)*INDEX('[1]2018_commission_structure-Start'!$A$15:$J$18,MATCH($E484,'[1]2018_commission_structure-Start'!$A$15:$A$18,0),MATCH(W$1,'[1]2018_commission_structure-Start'!$A$15:$J$15,0)),0)</f>
        <v>13373.64</v>
      </c>
      <c r="X484" s="26">
        <f>IF($H484&gt;J484,MIN($H484-J484,K484-J484)*INDEX('[1]2018_commission_structure-Start'!$A$15:$J$18,MATCH($E484,'[1]2018_commission_structure-Start'!$A$15:$A$18,0),MATCH(X$1,'[1]2018_commission_structure-Start'!$A$15:$J$15,0)),0)</f>
        <v>0</v>
      </c>
      <c r="Y484" s="26">
        <f>IF($H484&gt;K484,MIN($H484-K484,L484-K484)*INDEX('[1]2018_commission_structure-Start'!$A$15:$J$18,MATCH($E484,'[1]2018_commission_structure-Start'!$A$15:$A$18,0),MATCH(Y$1,'[1]2018_commission_structure-Start'!$A$15:$J$15,0)),0)</f>
        <v>0</v>
      </c>
      <c r="Z484" s="26">
        <f>IF(H484&gt;L484,(H484-L484)*INDEX('[1]2018_commission_structure-Start'!$A$21:$I$24,MATCH($E484,'[1]2018_commission_structure-Start'!$A$21:$A$24,0),MATCH(Z$1,'[1]2018_commission_structure-Start'!$A$21:$I$21,0)),0)</f>
        <v>0</v>
      </c>
      <c r="AA484" s="28">
        <f t="shared" si="78"/>
        <v>103373.64</v>
      </c>
      <c r="AB484" s="28">
        <f t="shared" si="79"/>
        <v>165633.64000000001</v>
      </c>
    </row>
    <row r="485" spans="1:28" x14ac:dyDescent="0.2">
      <c r="A485" s="25" t="str">
        <f t="shared" si="70"/>
        <v>Aldin Dryburgh</v>
      </c>
      <c r="B485" s="25">
        <v>6938295417</v>
      </c>
      <c r="C485" s="25" t="s">
        <v>954</v>
      </c>
      <c r="D485" s="25" t="s">
        <v>955</v>
      </c>
      <c r="E485" s="25" t="s">
        <v>7</v>
      </c>
      <c r="F485" s="25">
        <v>40716</v>
      </c>
      <c r="G485" s="25">
        <f>COUNTIF([1]deals_closed!D:D,B485)</f>
        <v>24</v>
      </c>
      <c r="H485" s="26">
        <f>SUMIF([1]deals_closed!D:D,B485,[1]deals_closed!C:C)</f>
        <v>769447</v>
      </c>
      <c r="I485" s="26">
        <f>VLOOKUP(E485,'[1]2018_commission_structure-Start'!$A$22:$I$24,9,FALSE)</f>
        <v>500000</v>
      </c>
      <c r="J485" s="26">
        <f t="shared" si="71"/>
        <v>625000</v>
      </c>
      <c r="K485" s="26">
        <f t="shared" si="72"/>
        <v>750000</v>
      </c>
      <c r="L485" s="26">
        <f t="shared" si="73"/>
        <v>1000000</v>
      </c>
      <c r="M485" s="27">
        <f t="shared" si="74"/>
        <v>1.538894</v>
      </c>
      <c r="N485" s="25" t="str">
        <f t="shared" si="75"/>
        <v>150-200%</v>
      </c>
      <c r="O485" s="28">
        <f>MIN(H485,I485)*INDEX('[1]2018_commission_structure-Start'!$A$21:$I$24,MATCH($E485,'[1]2018_commission_structure-Start'!$A$21:$A$24,0),MATCH(O$1,'[1]2018_commission_structure-Start'!$A$21:$I$21,0))</f>
        <v>50000</v>
      </c>
      <c r="P485" s="26">
        <f>IF(H485&gt;I485,MIN(H485-I485,J485-I485)*INDEX('[1]2018_commission_structure-Start'!$A$21:$I$24,MATCH($E485,'[1]2018_commission_structure-Start'!$A$21:$A$24,0), MATCH(P$1,'[1]2018_commission_structure-Start'!$A$21:$I$21,0)),0)</f>
        <v>18750</v>
      </c>
      <c r="Q485" s="26">
        <f>IF($H485&gt;J485,MIN($H485-J485,K485-J485)*INDEX('[1]2018_commission_structure-Start'!$A$21:$I$24,MATCH($E485,'[1]2018_commission_structure-Start'!$A$21:$A$24,0), MATCH(Q$1,'[1]2018_commission_structure-Start'!$A$21:$I$21,0)),0)</f>
        <v>22500</v>
      </c>
      <c r="R485" s="26">
        <f>IF($H485&gt;K485,MIN($H485-K485,L485-K485)*INDEX('[1]2018_commission_structure-Start'!$A$21:$I$24,MATCH($E485,'[1]2018_commission_structure-Start'!$A$21:$A$24,0), MATCH(R$1,'[1]2018_commission_structure-Start'!$A$21:$I$21,0)),0)</f>
        <v>4278.34</v>
      </c>
      <c r="S485" s="26">
        <f>IF(H485&gt;L485,(H485-L485)*INDEX('[1]2018_commission_structure-Start'!$A$21:$I$24,MATCH($E485,'[1]2018_commission_structure-Start'!$A$21:$A$24,0),MATCH(S$1,'[1]2018_commission_structure-Start'!$A$21:$I$21,0)),0)</f>
        <v>0</v>
      </c>
      <c r="T485" s="28">
        <f t="shared" si="76"/>
        <v>95528.34</v>
      </c>
      <c r="U485" s="28">
        <f t="shared" si="77"/>
        <v>136244.34</v>
      </c>
      <c r="V485" s="28">
        <f>MIN(H485,I485)*INDEX('[1]2018_commission_structure-Start'!$A$15:$J$18,MATCH($E485,'[1]2018_commission_structure-Start'!$A$15:$A$18,0),MATCH(V$1,'[1]2018_commission_structure-Start'!$A$15:$J$15,0))</f>
        <v>60000</v>
      </c>
      <c r="W485" s="26">
        <f>IF($H485&gt;I485,MIN($H485-I485,J485-I485)*INDEX('[1]2018_commission_structure-Start'!$A$15:$J$18,MATCH($E485,'[1]2018_commission_structure-Start'!$A$15:$A$18,0),MATCH(W$1,'[1]2018_commission_structure-Start'!$A$15:$J$15,0)),0)</f>
        <v>21250</v>
      </c>
      <c r="X485" s="26">
        <f>IF($H485&gt;J485,MIN($H485-J485,K485-J485)*INDEX('[1]2018_commission_structure-Start'!$A$15:$J$18,MATCH($E485,'[1]2018_commission_structure-Start'!$A$15:$A$18,0),MATCH(X$1,'[1]2018_commission_structure-Start'!$A$15:$J$15,0)),0)</f>
        <v>25000</v>
      </c>
      <c r="Y485" s="26">
        <f>IF($H485&gt;K485,MIN($H485-K485,L485-K485)*INDEX('[1]2018_commission_structure-Start'!$A$15:$J$18,MATCH($E485,'[1]2018_commission_structure-Start'!$A$15:$A$18,0),MATCH(Y$1,'[1]2018_commission_structure-Start'!$A$15:$J$15,0)),0)</f>
        <v>4278.34</v>
      </c>
      <c r="Z485" s="26">
        <f>IF(H485&gt;L485,(H485-L485)*INDEX('[1]2018_commission_structure-Start'!$A$21:$I$24,MATCH($E485,'[1]2018_commission_structure-Start'!$A$21:$A$24,0),MATCH(Z$1,'[1]2018_commission_structure-Start'!$A$21:$I$21,0)),0)</f>
        <v>0</v>
      </c>
      <c r="AA485" s="28">
        <f t="shared" si="78"/>
        <v>110528.34</v>
      </c>
      <c r="AB485" s="28">
        <f t="shared" si="79"/>
        <v>151244.34</v>
      </c>
    </row>
    <row r="486" spans="1:28" x14ac:dyDescent="0.2">
      <c r="A486" s="25" t="str">
        <f t="shared" si="70"/>
        <v>Bernice Nucci</v>
      </c>
      <c r="B486" s="25">
        <v>3133221701</v>
      </c>
      <c r="C486" s="25" t="s">
        <v>956</v>
      </c>
      <c r="D486" s="25" t="s">
        <v>957</v>
      </c>
      <c r="E486" s="25" t="s">
        <v>29</v>
      </c>
      <c r="F486" s="25">
        <v>71686</v>
      </c>
      <c r="G486" s="25">
        <f>COUNTIF([1]deals_closed!D:D,B486)</f>
        <v>14</v>
      </c>
      <c r="H486" s="26">
        <f>SUMIF([1]deals_closed!D:D,B486,[1]deals_closed!C:C)</f>
        <v>542057</v>
      </c>
      <c r="I486" s="26">
        <f>VLOOKUP(E486,'[1]2018_commission_structure-Start'!$A$22:$I$24,9,FALSE)</f>
        <v>600000</v>
      </c>
      <c r="J486" s="26">
        <f t="shared" si="71"/>
        <v>750000</v>
      </c>
      <c r="K486" s="26">
        <f t="shared" si="72"/>
        <v>900000</v>
      </c>
      <c r="L486" s="26">
        <f t="shared" si="73"/>
        <v>1200000</v>
      </c>
      <c r="M486" s="27">
        <f t="shared" si="74"/>
        <v>0.90342833333333339</v>
      </c>
      <c r="N486" s="25" t="str">
        <f t="shared" si="75"/>
        <v>0-100%</v>
      </c>
      <c r="O486" s="28">
        <f>MIN(H486,I486)*INDEX('[1]2018_commission_structure-Start'!$A$21:$I$24,MATCH($E486,'[1]2018_commission_structure-Start'!$A$21:$A$24,0),MATCH(O$1,'[1]2018_commission_structure-Start'!$A$21:$I$21,0))</f>
        <v>70467.41</v>
      </c>
      <c r="P486" s="26">
        <f>IF(H486&gt;I486,MIN(H486-I486,J486-I486)*INDEX('[1]2018_commission_structure-Start'!$A$21:$I$24,MATCH($E486,'[1]2018_commission_structure-Start'!$A$21:$A$24,0), MATCH(P$1,'[1]2018_commission_structure-Start'!$A$21:$I$21,0)),0)</f>
        <v>0</v>
      </c>
      <c r="Q486" s="26">
        <f>IF($H486&gt;J486,MIN($H486-J486,K486-J486)*INDEX('[1]2018_commission_structure-Start'!$A$21:$I$24,MATCH($E486,'[1]2018_commission_structure-Start'!$A$21:$A$24,0), MATCH(Q$1,'[1]2018_commission_structure-Start'!$A$21:$I$21,0)),0)</f>
        <v>0</v>
      </c>
      <c r="R486" s="26">
        <f>IF($H486&gt;K486,MIN($H486-K486,L486-K486)*INDEX('[1]2018_commission_structure-Start'!$A$21:$I$24,MATCH($E486,'[1]2018_commission_structure-Start'!$A$21:$A$24,0), MATCH(R$1,'[1]2018_commission_structure-Start'!$A$21:$I$21,0)),0)</f>
        <v>0</v>
      </c>
      <c r="S486" s="26">
        <f>IF(H486&gt;L486,(H486-L486)*INDEX('[1]2018_commission_structure-Start'!$A$21:$I$24,MATCH($E486,'[1]2018_commission_structure-Start'!$A$21:$A$24,0),MATCH(S$1,'[1]2018_commission_structure-Start'!$A$21:$I$21,0)),0)</f>
        <v>0</v>
      </c>
      <c r="T486" s="28">
        <f t="shared" si="76"/>
        <v>70467.41</v>
      </c>
      <c r="U486" s="28">
        <f t="shared" si="77"/>
        <v>142153.41</v>
      </c>
      <c r="V486" s="28">
        <f>MIN(H486,I486)*INDEX('[1]2018_commission_structure-Start'!$A$15:$J$18,MATCH($E486,'[1]2018_commission_structure-Start'!$A$15:$A$18,0),MATCH(V$1,'[1]2018_commission_structure-Start'!$A$15:$J$15,0))</f>
        <v>81308.55</v>
      </c>
      <c r="W486" s="26">
        <f>IF($H486&gt;I486,MIN($H486-I486,J486-I486)*INDEX('[1]2018_commission_structure-Start'!$A$15:$J$18,MATCH($E486,'[1]2018_commission_structure-Start'!$A$15:$A$18,0),MATCH(W$1,'[1]2018_commission_structure-Start'!$A$15:$J$15,0)),0)</f>
        <v>0</v>
      </c>
      <c r="X486" s="26">
        <f>IF($H486&gt;J486,MIN($H486-J486,K486-J486)*INDEX('[1]2018_commission_structure-Start'!$A$15:$J$18,MATCH($E486,'[1]2018_commission_structure-Start'!$A$15:$A$18,0),MATCH(X$1,'[1]2018_commission_structure-Start'!$A$15:$J$15,0)),0)</f>
        <v>0</v>
      </c>
      <c r="Y486" s="26">
        <f>IF($H486&gt;K486,MIN($H486-K486,L486-K486)*INDEX('[1]2018_commission_structure-Start'!$A$15:$J$18,MATCH($E486,'[1]2018_commission_structure-Start'!$A$15:$A$18,0),MATCH(Y$1,'[1]2018_commission_structure-Start'!$A$15:$J$15,0)),0)</f>
        <v>0</v>
      </c>
      <c r="Z486" s="26">
        <f>IF(H486&gt;L486,(H486-L486)*INDEX('[1]2018_commission_structure-Start'!$A$21:$I$24,MATCH($E486,'[1]2018_commission_structure-Start'!$A$21:$A$24,0),MATCH(Z$1,'[1]2018_commission_structure-Start'!$A$21:$I$21,0)),0)</f>
        <v>0</v>
      </c>
      <c r="AA486" s="28">
        <f t="shared" si="78"/>
        <v>81308.55</v>
      </c>
      <c r="AB486" s="28">
        <f t="shared" si="79"/>
        <v>152994.54999999999</v>
      </c>
    </row>
    <row r="487" spans="1:28" x14ac:dyDescent="0.2">
      <c r="A487" s="25" t="str">
        <f t="shared" si="70"/>
        <v>Isadora Davana</v>
      </c>
      <c r="B487" s="25">
        <v>7011563598</v>
      </c>
      <c r="C487" s="25" t="s">
        <v>958</v>
      </c>
      <c r="D487" s="25" t="s">
        <v>959</v>
      </c>
      <c r="E487" s="25" t="s">
        <v>7</v>
      </c>
      <c r="F487" s="25">
        <v>30113</v>
      </c>
      <c r="G487" s="25">
        <f>COUNTIF([1]deals_closed!D:D,B487)</f>
        <v>18</v>
      </c>
      <c r="H487" s="26">
        <f>SUMIF([1]deals_closed!D:D,B487,[1]deals_closed!C:C)</f>
        <v>664135</v>
      </c>
      <c r="I487" s="26">
        <f>VLOOKUP(E487,'[1]2018_commission_structure-Start'!$A$22:$I$24,9,FALSE)</f>
        <v>500000</v>
      </c>
      <c r="J487" s="26">
        <f t="shared" si="71"/>
        <v>625000</v>
      </c>
      <c r="K487" s="26">
        <f t="shared" si="72"/>
        <v>750000</v>
      </c>
      <c r="L487" s="26">
        <f t="shared" si="73"/>
        <v>1000000</v>
      </c>
      <c r="M487" s="27">
        <f t="shared" si="74"/>
        <v>1.3282700000000001</v>
      </c>
      <c r="N487" s="25" t="str">
        <f t="shared" si="75"/>
        <v>125-150%</v>
      </c>
      <c r="O487" s="28">
        <f>MIN(H487,I487)*INDEX('[1]2018_commission_structure-Start'!$A$21:$I$24,MATCH($E487,'[1]2018_commission_structure-Start'!$A$21:$A$24,0),MATCH(O$1,'[1]2018_commission_structure-Start'!$A$21:$I$21,0))</f>
        <v>50000</v>
      </c>
      <c r="P487" s="26">
        <f>IF(H487&gt;I487,MIN(H487-I487,J487-I487)*INDEX('[1]2018_commission_structure-Start'!$A$21:$I$24,MATCH($E487,'[1]2018_commission_structure-Start'!$A$21:$A$24,0), MATCH(P$1,'[1]2018_commission_structure-Start'!$A$21:$I$21,0)),0)</f>
        <v>18750</v>
      </c>
      <c r="Q487" s="26">
        <f>IF($H487&gt;J487,MIN($H487-J487,K487-J487)*INDEX('[1]2018_commission_structure-Start'!$A$21:$I$24,MATCH($E487,'[1]2018_commission_structure-Start'!$A$21:$A$24,0), MATCH(Q$1,'[1]2018_commission_structure-Start'!$A$21:$I$21,0)),0)</f>
        <v>7044.3</v>
      </c>
      <c r="R487" s="26">
        <f>IF($H487&gt;K487,MIN($H487-K487,L487-K487)*INDEX('[1]2018_commission_structure-Start'!$A$21:$I$24,MATCH($E487,'[1]2018_commission_structure-Start'!$A$21:$A$24,0), MATCH(R$1,'[1]2018_commission_structure-Start'!$A$21:$I$21,0)),0)</f>
        <v>0</v>
      </c>
      <c r="S487" s="26">
        <f>IF(H487&gt;L487,(H487-L487)*INDEX('[1]2018_commission_structure-Start'!$A$21:$I$24,MATCH($E487,'[1]2018_commission_structure-Start'!$A$21:$A$24,0),MATCH(S$1,'[1]2018_commission_structure-Start'!$A$21:$I$21,0)),0)</f>
        <v>0</v>
      </c>
      <c r="T487" s="28">
        <f t="shared" si="76"/>
        <v>75794.3</v>
      </c>
      <c r="U487" s="28">
        <f t="shared" si="77"/>
        <v>105907.3</v>
      </c>
      <c r="V487" s="28">
        <f>MIN(H487,I487)*INDEX('[1]2018_commission_structure-Start'!$A$15:$J$18,MATCH($E487,'[1]2018_commission_structure-Start'!$A$15:$A$18,0),MATCH(V$1,'[1]2018_commission_structure-Start'!$A$15:$J$15,0))</f>
        <v>60000</v>
      </c>
      <c r="W487" s="26">
        <f>IF($H487&gt;I487,MIN($H487-I487,J487-I487)*INDEX('[1]2018_commission_structure-Start'!$A$15:$J$18,MATCH($E487,'[1]2018_commission_structure-Start'!$A$15:$A$18,0),MATCH(W$1,'[1]2018_commission_structure-Start'!$A$15:$J$15,0)),0)</f>
        <v>21250</v>
      </c>
      <c r="X487" s="26">
        <f>IF($H487&gt;J487,MIN($H487-J487,K487-J487)*INDEX('[1]2018_commission_structure-Start'!$A$15:$J$18,MATCH($E487,'[1]2018_commission_structure-Start'!$A$15:$A$18,0),MATCH(X$1,'[1]2018_commission_structure-Start'!$A$15:$J$15,0)),0)</f>
        <v>7827</v>
      </c>
      <c r="Y487" s="26">
        <f>IF($H487&gt;K487,MIN($H487-K487,L487-K487)*INDEX('[1]2018_commission_structure-Start'!$A$15:$J$18,MATCH($E487,'[1]2018_commission_structure-Start'!$A$15:$A$18,0),MATCH(Y$1,'[1]2018_commission_structure-Start'!$A$15:$J$15,0)),0)</f>
        <v>0</v>
      </c>
      <c r="Z487" s="26">
        <f>IF(H487&gt;L487,(H487-L487)*INDEX('[1]2018_commission_structure-Start'!$A$21:$I$24,MATCH($E487,'[1]2018_commission_structure-Start'!$A$21:$A$24,0),MATCH(Z$1,'[1]2018_commission_structure-Start'!$A$21:$I$21,0)),0)</f>
        <v>0</v>
      </c>
      <c r="AA487" s="28">
        <f t="shared" si="78"/>
        <v>89077</v>
      </c>
      <c r="AB487" s="28">
        <f t="shared" si="79"/>
        <v>119190</v>
      </c>
    </row>
    <row r="488" spans="1:28" x14ac:dyDescent="0.2">
      <c r="A488" s="25" t="str">
        <f t="shared" si="70"/>
        <v>Javier Andriolli</v>
      </c>
      <c r="B488" s="25">
        <v>9529277938</v>
      </c>
      <c r="C488" s="25" t="s">
        <v>960</v>
      </c>
      <c r="D488" s="25" t="s">
        <v>961</v>
      </c>
      <c r="E488" s="25" t="s">
        <v>10</v>
      </c>
      <c r="F488" s="25">
        <v>110731</v>
      </c>
      <c r="G488" s="25">
        <f>COUNTIF([1]deals_closed!D:D,B488)</f>
        <v>23</v>
      </c>
      <c r="H488" s="26">
        <f>SUMIF([1]deals_closed!D:D,B488,[1]deals_closed!C:C)</f>
        <v>633741</v>
      </c>
      <c r="I488" s="26">
        <f>VLOOKUP(E488,'[1]2018_commission_structure-Start'!$A$22:$I$24,9,FALSE)</f>
        <v>750000</v>
      </c>
      <c r="J488" s="26">
        <f t="shared" si="71"/>
        <v>937500</v>
      </c>
      <c r="K488" s="26">
        <f t="shared" si="72"/>
        <v>1125000</v>
      </c>
      <c r="L488" s="26">
        <f t="shared" si="73"/>
        <v>1500000</v>
      </c>
      <c r="M488" s="27">
        <f t="shared" si="74"/>
        <v>0.84498799999999996</v>
      </c>
      <c r="N488" s="25" t="str">
        <f t="shared" si="75"/>
        <v>0-100%</v>
      </c>
      <c r="O488" s="28">
        <f>MIN(H488,I488)*INDEX('[1]2018_commission_structure-Start'!$A$21:$I$24,MATCH($E488,'[1]2018_commission_structure-Start'!$A$21:$A$24,0),MATCH(O$1,'[1]2018_commission_structure-Start'!$A$21:$I$21,0))</f>
        <v>95061.15</v>
      </c>
      <c r="P488" s="26">
        <f>IF(H488&gt;I488,MIN(H488-I488,J488-I488)*INDEX('[1]2018_commission_structure-Start'!$A$21:$I$24,MATCH($E488,'[1]2018_commission_structure-Start'!$A$21:$A$24,0), MATCH(P$1,'[1]2018_commission_structure-Start'!$A$21:$I$21,0)),0)</f>
        <v>0</v>
      </c>
      <c r="Q488" s="26">
        <f>IF($H488&gt;J488,MIN($H488-J488,K488-J488)*INDEX('[1]2018_commission_structure-Start'!$A$21:$I$24,MATCH($E488,'[1]2018_commission_structure-Start'!$A$21:$A$24,0), MATCH(Q$1,'[1]2018_commission_structure-Start'!$A$21:$I$21,0)),0)</f>
        <v>0</v>
      </c>
      <c r="R488" s="26">
        <f>IF($H488&gt;K488,MIN($H488-K488,L488-K488)*INDEX('[1]2018_commission_structure-Start'!$A$21:$I$24,MATCH($E488,'[1]2018_commission_structure-Start'!$A$21:$A$24,0), MATCH(R$1,'[1]2018_commission_structure-Start'!$A$21:$I$21,0)),0)</f>
        <v>0</v>
      </c>
      <c r="S488" s="26">
        <f>IF(H488&gt;L488,(H488-L488)*INDEX('[1]2018_commission_structure-Start'!$A$21:$I$24,MATCH($E488,'[1]2018_commission_structure-Start'!$A$21:$A$24,0),MATCH(S$1,'[1]2018_commission_structure-Start'!$A$21:$I$21,0)),0)</f>
        <v>0</v>
      </c>
      <c r="T488" s="28">
        <f t="shared" si="76"/>
        <v>95061.15</v>
      </c>
      <c r="U488" s="28">
        <f t="shared" si="77"/>
        <v>205792.15</v>
      </c>
      <c r="V488" s="28">
        <f>MIN(H488,I488)*INDEX('[1]2018_commission_structure-Start'!$A$15:$J$18,MATCH($E488,'[1]2018_commission_structure-Start'!$A$15:$A$18,0),MATCH(V$1,'[1]2018_commission_structure-Start'!$A$15:$J$15,0))</f>
        <v>95061.15</v>
      </c>
      <c r="W488" s="26">
        <f>IF($H488&gt;I488,MIN($H488-I488,J488-I488)*INDEX('[1]2018_commission_structure-Start'!$A$15:$J$18,MATCH($E488,'[1]2018_commission_structure-Start'!$A$15:$A$18,0),MATCH(W$1,'[1]2018_commission_structure-Start'!$A$15:$J$15,0)),0)</f>
        <v>0</v>
      </c>
      <c r="X488" s="26">
        <f>IF($H488&gt;J488,MIN($H488-J488,K488-J488)*INDEX('[1]2018_commission_structure-Start'!$A$15:$J$18,MATCH($E488,'[1]2018_commission_structure-Start'!$A$15:$A$18,0),MATCH(X$1,'[1]2018_commission_structure-Start'!$A$15:$J$15,0)),0)</f>
        <v>0</v>
      </c>
      <c r="Y488" s="26">
        <f>IF($H488&gt;K488,MIN($H488-K488,L488-K488)*INDEX('[1]2018_commission_structure-Start'!$A$15:$J$18,MATCH($E488,'[1]2018_commission_structure-Start'!$A$15:$A$18,0),MATCH(Y$1,'[1]2018_commission_structure-Start'!$A$15:$J$15,0)),0)</f>
        <v>0</v>
      </c>
      <c r="Z488" s="26">
        <f>IF(H488&gt;L488,(H488-L488)*INDEX('[1]2018_commission_structure-Start'!$A$21:$I$24,MATCH($E488,'[1]2018_commission_structure-Start'!$A$21:$A$24,0),MATCH(Z$1,'[1]2018_commission_structure-Start'!$A$21:$I$21,0)),0)</f>
        <v>0</v>
      </c>
      <c r="AA488" s="28">
        <f t="shared" si="78"/>
        <v>95061.15</v>
      </c>
      <c r="AB488" s="28">
        <f t="shared" si="79"/>
        <v>205792.15</v>
      </c>
    </row>
    <row r="489" spans="1:28" x14ac:dyDescent="0.2">
      <c r="A489" s="25" t="str">
        <f t="shared" si="70"/>
        <v>Hillary Westphalen</v>
      </c>
      <c r="B489" s="25">
        <v>5234982726</v>
      </c>
      <c r="C489" s="25" t="s">
        <v>962</v>
      </c>
      <c r="D489" s="25" t="s">
        <v>963</v>
      </c>
      <c r="E489" s="25" t="s">
        <v>10</v>
      </c>
      <c r="F489" s="25">
        <v>110384</v>
      </c>
      <c r="G489" s="25">
        <f>COUNTIF([1]deals_closed!D:D,B489)</f>
        <v>21</v>
      </c>
      <c r="H489" s="26">
        <f>SUMIF([1]deals_closed!D:D,B489,[1]deals_closed!C:C)</f>
        <v>743306</v>
      </c>
      <c r="I489" s="26">
        <f>VLOOKUP(E489,'[1]2018_commission_structure-Start'!$A$22:$I$24,9,FALSE)</f>
        <v>750000</v>
      </c>
      <c r="J489" s="26">
        <f t="shared" si="71"/>
        <v>937500</v>
      </c>
      <c r="K489" s="26">
        <f t="shared" si="72"/>
        <v>1125000</v>
      </c>
      <c r="L489" s="26">
        <f t="shared" si="73"/>
        <v>1500000</v>
      </c>
      <c r="M489" s="27">
        <f t="shared" si="74"/>
        <v>0.99107466666666666</v>
      </c>
      <c r="N489" s="25" t="str">
        <f t="shared" si="75"/>
        <v>0-100%</v>
      </c>
      <c r="O489" s="28">
        <f>MIN(H489,I489)*INDEX('[1]2018_commission_structure-Start'!$A$21:$I$24,MATCH($E489,'[1]2018_commission_structure-Start'!$A$21:$A$24,0),MATCH(O$1,'[1]2018_commission_structure-Start'!$A$21:$I$21,0))</f>
        <v>111495.9</v>
      </c>
      <c r="P489" s="26">
        <f>IF(H489&gt;I489,MIN(H489-I489,J489-I489)*INDEX('[1]2018_commission_structure-Start'!$A$21:$I$24,MATCH($E489,'[1]2018_commission_structure-Start'!$A$21:$A$24,0), MATCH(P$1,'[1]2018_commission_structure-Start'!$A$21:$I$21,0)),0)</f>
        <v>0</v>
      </c>
      <c r="Q489" s="26">
        <f>IF($H489&gt;J489,MIN($H489-J489,K489-J489)*INDEX('[1]2018_commission_structure-Start'!$A$21:$I$24,MATCH($E489,'[1]2018_commission_structure-Start'!$A$21:$A$24,0), MATCH(Q$1,'[1]2018_commission_structure-Start'!$A$21:$I$21,0)),0)</f>
        <v>0</v>
      </c>
      <c r="R489" s="26">
        <f>IF($H489&gt;K489,MIN($H489-K489,L489-K489)*INDEX('[1]2018_commission_structure-Start'!$A$21:$I$24,MATCH($E489,'[1]2018_commission_structure-Start'!$A$21:$A$24,0), MATCH(R$1,'[1]2018_commission_structure-Start'!$A$21:$I$21,0)),0)</f>
        <v>0</v>
      </c>
      <c r="S489" s="26">
        <f>IF(H489&gt;L489,(H489-L489)*INDEX('[1]2018_commission_structure-Start'!$A$21:$I$24,MATCH($E489,'[1]2018_commission_structure-Start'!$A$21:$A$24,0),MATCH(S$1,'[1]2018_commission_structure-Start'!$A$21:$I$21,0)),0)</f>
        <v>0</v>
      </c>
      <c r="T489" s="28">
        <f t="shared" si="76"/>
        <v>111495.9</v>
      </c>
      <c r="U489" s="28">
        <f t="shared" si="77"/>
        <v>221879.9</v>
      </c>
      <c r="V489" s="28">
        <f>MIN(H489,I489)*INDEX('[1]2018_commission_structure-Start'!$A$15:$J$18,MATCH($E489,'[1]2018_commission_structure-Start'!$A$15:$A$18,0),MATCH(V$1,'[1]2018_commission_structure-Start'!$A$15:$J$15,0))</f>
        <v>111495.9</v>
      </c>
      <c r="W489" s="26">
        <f>IF($H489&gt;I489,MIN($H489-I489,J489-I489)*INDEX('[1]2018_commission_structure-Start'!$A$15:$J$18,MATCH($E489,'[1]2018_commission_structure-Start'!$A$15:$A$18,0),MATCH(W$1,'[1]2018_commission_structure-Start'!$A$15:$J$15,0)),0)</f>
        <v>0</v>
      </c>
      <c r="X489" s="26">
        <f>IF($H489&gt;J489,MIN($H489-J489,K489-J489)*INDEX('[1]2018_commission_structure-Start'!$A$15:$J$18,MATCH($E489,'[1]2018_commission_structure-Start'!$A$15:$A$18,0),MATCH(X$1,'[1]2018_commission_structure-Start'!$A$15:$J$15,0)),0)</f>
        <v>0</v>
      </c>
      <c r="Y489" s="26">
        <f>IF($H489&gt;K489,MIN($H489-K489,L489-K489)*INDEX('[1]2018_commission_structure-Start'!$A$15:$J$18,MATCH($E489,'[1]2018_commission_structure-Start'!$A$15:$A$18,0),MATCH(Y$1,'[1]2018_commission_structure-Start'!$A$15:$J$15,0)),0)</f>
        <v>0</v>
      </c>
      <c r="Z489" s="26">
        <f>IF(H489&gt;L489,(H489-L489)*INDEX('[1]2018_commission_structure-Start'!$A$21:$I$24,MATCH($E489,'[1]2018_commission_structure-Start'!$A$21:$A$24,0),MATCH(Z$1,'[1]2018_commission_structure-Start'!$A$21:$I$21,0)),0)</f>
        <v>0</v>
      </c>
      <c r="AA489" s="28">
        <f t="shared" si="78"/>
        <v>111495.9</v>
      </c>
      <c r="AB489" s="28">
        <f t="shared" si="79"/>
        <v>221879.9</v>
      </c>
    </row>
    <row r="490" spans="1:28" x14ac:dyDescent="0.2">
      <c r="A490" s="25" t="str">
        <f t="shared" si="70"/>
        <v>Lorie Bamblett</v>
      </c>
      <c r="B490" s="25">
        <v>492630925</v>
      </c>
      <c r="C490" s="25" t="s">
        <v>964</v>
      </c>
      <c r="D490" s="25" t="s">
        <v>965</v>
      </c>
      <c r="E490" s="25" t="s">
        <v>10</v>
      </c>
      <c r="F490" s="25">
        <v>112873</v>
      </c>
      <c r="G490" s="25">
        <f>COUNTIF([1]deals_closed!D:D,B490)</f>
        <v>17</v>
      </c>
      <c r="H490" s="26">
        <f>SUMIF([1]deals_closed!D:D,B490,[1]deals_closed!C:C)</f>
        <v>617946</v>
      </c>
      <c r="I490" s="26">
        <f>VLOOKUP(E490,'[1]2018_commission_structure-Start'!$A$22:$I$24,9,FALSE)</f>
        <v>750000</v>
      </c>
      <c r="J490" s="26">
        <f t="shared" si="71"/>
        <v>937500</v>
      </c>
      <c r="K490" s="26">
        <f t="shared" si="72"/>
        <v>1125000</v>
      </c>
      <c r="L490" s="26">
        <f t="shared" si="73"/>
        <v>1500000</v>
      </c>
      <c r="M490" s="27">
        <f t="shared" si="74"/>
        <v>0.82392799999999999</v>
      </c>
      <c r="N490" s="25" t="str">
        <f t="shared" si="75"/>
        <v>0-100%</v>
      </c>
      <c r="O490" s="28">
        <f>MIN(H490,I490)*INDEX('[1]2018_commission_structure-Start'!$A$21:$I$24,MATCH($E490,'[1]2018_commission_structure-Start'!$A$21:$A$24,0),MATCH(O$1,'[1]2018_commission_structure-Start'!$A$21:$I$21,0))</f>
        <v>92691.9</v>
      </c>
      <c r="P490" s="26">
        <f>IF(H490&gt;I490,MIN(H490-I490,J490-I490)*INDEX('[1]2018_commission_structure-Start'!$A$21:$I$24,MATCH($E490,'[1]2018_commission_structure-Start'!$A$21:$A$24,0), MATCH(P$1,'[1]2018_commission_structure-Start'!$A$21:$I$21,0)),0)</f>
        <v>0</v>
      </c>
      <c r="Q490" s="26">
        <f>IF($H490&gt;J490,MIN($H490-J490,K490-J490)*INDEX('[1]2018_commission_structure-Start'!$A$21:$I$24,MATCH($E490,'[1]2018_commission_structure-Start'!$A$21:$A$24,0), MATCH(Q$1,'[1]2018_commission_structure-Start'!$A$21:$I$21,0)),0)</f>
        <v>0</v>
      </c>
      <c r="R490" s="26">
        <f>IF($H490&gt;K490,MIN($H490-K490,L490-K490)*INDEX('[1]2018_commission_structure-Start'!$A$21:$I$24,MATCH($E490,'[1]2018_commission_structure-Start'!$A$21:$A$24,0), MATCH(R$1,'[1]2018_commission_structure-Start'!$A$21:$I$21,0)),0)</f>
        <v>0</v>
      </c>
      <c r="S490" s="26">
        <f>IF(H490&gt;L490,(H490-L490)*INDEX('[1]2018_commission_structure-Start'!$A$21:$I$24,MATCH($E490,'[1]2018_commission_structure-Start'!$A$21:$A$24,0),MATCH(S$1,'[1]2018_commission_structure-Start'!$A$21:$I$21,0)),0)</f>
        <v>0</v>
      </c>
      <c r="T490" s="28">
        <f t="shared" si="76"/>
        <v>92691.9</v>
      </c>
      <c r="U490" s="28">
        <f t="shared" si="77"/>
        <v>205564.9</v>
      </c>
      <c r="V490" s="28">
        <f>MIN(H490,I490)*INDEX('[1]2018_commission_structure-Start'!$A$15:$J$18,MATCH($E490,'[1]2018_commission_structure-Start'!$A$15:$A$18,0),MATCH(V$1,'[1]2018_commission_structure-Start'!$A$15:$J$15,0))</f>
        <v>92691.9</v>
      </c>
      <c r="W490" s="26">
        <f>IF($H490&gt;I490,MIN($H490-I490,J490-I490)*INDEX('[1]2018_commission_structure-Start'!$A$15:$J$18,MATCH($E490,'[1]2018_commission_structure-Start'!$A$15:$A$18,0),MATCH(W$1,'[1]2018_commission_structure-Start'!$A$15:$J$15,0)),0)</f>
        <v>0</v>
      </c>
      <c r="X490" s="26">
        <f>IF($H490&gt;J490,MIN($H490-J490,K490-J490)*INDEX('[1]2018_commission_structure-Start'!$A$15:$J$18,MATCH($E490,'[1]2018_commission_structure-Start'!$A$15:$A$18,0),MATCH(X$1,'[1]2018_commission_structure-Start'!$A$15:$J$15,0)),0)</f>
        <v>0</v>
      </c>
      <c r="Y490" s="26">
        <f>IF($H490&gt;K490,MIN($H490-K490,L490-K490)*INDEX('[1]2018_commission_structure-Start'!$A$15:$J$18,MATCH($E490,'[1]2018_commission_structure-Start'!$A$15:$A$18,0),MATCH(Y$1,'[1]2018_commission_structure-Start'!$A$15:$J$15,0)),0)</f>
        <v>0</v>
      </c>
      <c r="Z490" s="26">
        <f>IF(H490&gt;L490,(H490-L490)*INDEX('[1]2018_commission_structure-Start'!$A$21:$I$24,MATCH($E490,'[1]2018_commission_structure-Start'!$A$21:$A$24,0),MATCH(Z$1,'[1]2018_commission_structure-Start'!$A$21:$I$21,0)),0)</f>
        <v>0</v>
      </c>
      <c r="AA490" s="28">
        <f t="shared" si="78"/>
        <v>92691.9</v>
      </c>
      <c r="AB490" s="28">
        <f t="shared" si="79"/>
        <v>205564.9</v>
      </c>
    </row>
    <row r="491" spans="1:28" x14ac:dyDescent="0.2">
      <c r="A491" s="25" t="str">
        <f t="shared" si="70"/>
        <v>Trude Lindenbluth</v>
      </c>
      <c r="B491" s="25">
        <v>9128677390</v>
      </c>
      <c r="C491" s="25" t="s">
        <v>966</v>
      </c>
      <c r="D491" s="25" t="s">
        <v>967</v>
      </c>
      <c r="E491" s="25" t="s">
        <v>10</v>
      </c>
      <c r="F491" s="25">
        <v>87419</v>
      </c>
      <c r="G491" s="25">
        <f>COUNTIF([1]deals_closed!D:D,B491)</f>
        <v>23</v>
      </c>
      <c r="H491" s="26">
        <f>SUMIF([1]deals_closed!D:D,B491,[1]deals_closed!C:C)</f>
        <v>814416</v>
      </c>
      <c r="I491" s="26">
        <f>VLOOKUP(E491,'[1]2018_commission_structure-Start'!$A$22:$I$24,9,FALSE)</f>
        <v>750000</v>
      </c>
      <c r="J491" s="26">
        <f t="shared" si="71"/>
        <v>937500</v>
      </c>
      <c r="K491" s="26">
        <f t="shared" si="72"/>
        <v>1125000</v>
      </c>
      <c r="L491" s="26">
        <f t="shared" si="73"/>
        <v>1500000</v>
      </c>
      <c r="M491" s="27">
        <f t="shared" si="74"/>
        <v>1.085888</v>
      </c>
      <c r="N491" s="25" t="str">
        <f t="shared" si="75"/>
        <v>100-125%</v>
      </c>
      <c r="O491" s="28">
        <f>MIN(H491,I491)*INDEX('[1]2018_commission_structure-Start'!$A$21:$I$24,MATCH($E491,'[1]2018_commission_structure-Start'!$A$21:$A$24,0),MATCH(O$1,'[1]2018_commission_structure-Start'!$A$21:$I$21,0))</f>
        <v>112500</v>
      </c>
      <c r="P491" s="26">
        <f>IF(H491&gt;I491,MIN(H491-I491,J491-I491)*INDEX('[1]2018_commission_structure-Start'!$A$21:$I$24,MATCH($E491,'[1]2018_commission_structure-Start'!$A$21:$A$24,0), MATCH(P$1,'[1]2018_commission_structure-Start'!$A$21:$I$21,0)),0)</f>
        <v>12239.04</v>
      </c>
      <c r="Q491" s="26">
        <f>IF($H491&gt;J491,MIN($H491-J491,K491-J491)*INDEX('[1]2018_commission_structure-Start'!$A$21:$I$24,MATCH($E491,'[1]2018_commission_structure-Start'!$A$21:$A$24,0), MATCH(Q$1,'[1]2018_commission_structure-Start'!$A$21:$I$21,0)),0)</f>
        <v>0</v>
      </c>
      <c r="R491" s="26">
        <f>IF($H491&gt;K491,MIN($H491-K491,L491-K491)*INDEX('[1]2018_commission_structure-Start'!$A$21:$I$24,MATCH($E491,'[1]2018_commission_structure-Start'!$A$21:$A$24,0), MATCH(R$1,'[1]2018_commission_structure-Start'!$A$21:$I$21,0)),0)</f>
        <v>0</v>
      </c>
      <c r="S491" s="26">
        <f>IF(H491&gt;L491,(H491-L491)*INDEX('[1]2018_commission_structure-Start'!$A$21:$I$24,MATCH($E491,'[1]2018_commission_structure-Start'!$A$21:$A$24,0),MATCH(S$1,'[1]2018_commission_structure-Start'!$A$21:$I$21,0)),0)</f>
        <v>0</v>
      </c>
      <c r="T491" s="28">
        <f t="shared" si="76"/>
        <v>124739.04000000001</v>
      </c>
      <c r="U491" s="28">
        <f t="shared" si="77"/>
        <v>212158.04</v>
      </c>
      <c r="V491" s="28">
        <f>MIN(H491,I491)*INDEX('[1]2018_commission_structure-Start'!$A$15:$J$18,MATCH($E491,'[1]2018_commission_structure-Start'!$A$15:$A$18,0),MATCH(V$1,'[1]2018_commission_structure-Start'!$A$15:$J$15,0))</f>
        <v>112500</v>
      </c>
      <c r="W491" s="26">
        <f>IF($H491&gt;I491,MIN($H491-I491,J491-I491)*INDEX('[1]2018_commission_structure-Start'!$A$15:$J$18,MATCH($E491,'[1]2018_commission_structure-Start'!$A$15:$A$18,0),MATCH(W$1,'[1]2018_commission_structure-Start'!$A$15:$J$15,0)),0)</f>
        <v>14171.52</v>
      </c>
      <c r="X491" s="26">
        <f>IF($H491&gt;J491,MIN($H491-J491,K491-J491)*INDEX('[1]2018_commission_structure-Start'!$A$15:$J$18,MATCH($E491,'[1]2018_commission_structure-Start'!$A$15:$A$18,0),MATCH(X$1,'[1]2018_commission_structure-Start'!$A$15:$J$15,0)),0)</f>
        <v>0</v>
      </c>
      <c r="Y491" s="26">
        <f>IF($H491&gt;K491,MIN($H491-K491,L491-K491)*INDEX('[1]2018_commission_structure-Start'!$A$15:$J$18,MATCH($E491,'[1]2018_commission_structure-Start'!$A$15:$A$18,0),MATCH(Y$1,'[1]2018_commission_structure-Start'!$A$15:$J$15,0)),0)</f>
        <v>0</v>
      </c>
      <c r="Z491" s="26">
        <f>IF(H491&gt;L491,(H491-L491)*INDEX('[1]2018_commission_structure-Start'!$A$21:$I$24,MATCH($E491,'[1]2018_commission_structure-Start'!$A$21:$A$24,0),MATCH(Z$1,'[1]2018_commission_structure-Start'!$A$21:$I$21,0)),0)</f>
        <v>0</v>
      </c>
      <c r="AA491" s="28">
        <f t="shared" si="78"/>
        <v>126671.52</v>
      </c>
      <c r="AB491" s="28">
        <f t="shared" si="79"/>
        <v>214090.52000000002</v>
      </c>
    </row>
    <row r="492" spans="1:28" x14ac:dyDescent="0.2">
      <c r="A492" s="25" t="str">
        <f t="shared" si="70"/>
        <v>Caro Farrington</v>
      </c>
      <c r="B492" s="25">
        <v>1192770250</v>
      </c>
      <c r="C492" s="25" t="s">
        <v>968</v>
      </c>
      <c r="D492" s="25" t="s">
        <v>969</v>
      </c>
      <c r="E492" s="25" t="s">
        <v>10</v>
      </c>
      <c r="F492" s="25">
        <v>108380</v>
      </c>
      <c r="G492" s="25">
        <f>COUNTIF([1]deals_closed!D:D,B492)</f>
        <v>29</v>
      </c>
      <c r="H492" s="26">
        <f>SUMIF([1]deals_closed!D:D,B492,[1]deals_closed!C:C)</f>
        <v>1086845</v>
      </c>
      <c r="I492" s="26">
        <f>VLOOKUP(E492,'[1]2018_commission_structure-Start'!$A$22:$I$24,9,FALSE)</f>
        <v>750000</v>
      </c>
      <c r="J492" s="26">
        <f t="shared" si="71"/>
        <v>937500</v>
      </c>
      <c r="K492" s="26">
        <f t="shared" si="72"/>
        <v>1125000</v>
      </c>
      <c r="L492" s="26">
        <f t="shared" si="73"/>
        <v>1500000</v>
      </c>
      <c r="M492" s="27">
        <f t="shared" si="74"/>
        <v>1.4491266666666667</v>
      </c>
      <c r="N492" s="25" t="str">
        <f t="shared" si="75"/>
        <v>125-150%</v>
      </c>
      <c r="O492" s="28">
        <f>MIN(H492,I492)*INDEX('[1]2018_commission_structure-Start'!$A$21:$I$24,MATCH($E492,'[1]2018_commission_structure-Start'!$A$21:$A$24,0),MATCH(O$1,'[1]2018_commission_structure-Start'!$A$21:$I$21,0))</f>
        <v>112500</v>
      </c>
      <c r="P492" s="26">
        <f>IF(H492&gt;I492,MIN(H492-I492,J492-I492)*INDEX('[1]2018_commission_structure-Start'!$A$21:$I$24,MATCH($E492,'[1]2018_commission_structure-Start'!$A$21:$A$24,0), MATCH(P$1,'[1]2018_commission_structure-Start'!$A$21:$I$21,0)),0)</f>
        <v>35625</v>
      </c>
      <c r="Q492" s="26">
        <f>IF($H492&gt;J492,MIN($H492-J492,K492-J492)*INDEX('[1]2018_commission_structure-Start'!$A$21:$I$24,MATCH($E492,'[1]2018_commission_structure-Start'!$A$21:$A$24,0), MATCH(Q$1,'[1]2018_commission_structure-Start'!$A$21:$I$21,0)),0)</f>
        <v>34349.35</v>
      </c>
      <c r="R492" s="26">
        <f>IF($H492&gt;K492,MIN($H492-K492,L492-K492)*INDEX('[1]2018_commission_structure-Start'!$A$21:$I$24,MATCH($E492,'[1]2018_commission_structure-Start'!$A$21:$A$24,0), MATCH(R$1,'[1]2018_commission_structure-Start'!$A$21:$I$21,0)),0)</f>
        <v>0</v>
      </c>
      <c r="S492" s="26">
        <f>IF(H492&gt;L492,(H492-L492)*INDEX('[1]2018_commission_structure-Start'!$A$21:$I$24,MATCH($E492,'[1]2018_commission_structure-Start'!$A$21:$A$24,0),MATCH(S$1,'[1]2018_commission_structure-Start'!$A$21:$I$21,0)),0)</f>
        <v>0</v>
      </c>
      <c r="T492" s="28">
        <f t="shared" si="76"/>
        <v>182474.35</v>
      </c>
      <c r="U492" s="28">
        <f t="shared" si="77"/>
        <v>290854.34999999998</v>
      </c>
      <c r="V492" s="28">
        <f>MIN(H492,I492)*INDEX('[1]2018_commission_structure-Start'!$A$15:$J$18,MATCH($E492,'[1]2018_commission_structure-Start'!$A$15:$A$18,0),MATCH(V$1,'[1]2018_commission_structure-Start'!$A$15:$J$15,0))</f>
        <v>112500</v>
      </c>
      <c r="W492" s="26">
        <f>IF($H492&gt;I492,MIN($H492-I492,J492-I492)*INDEX('[1]2018_commission_structure-Start'!$A$15:$J$18,MATCH($E492,'[1]2018_commission_structure-Start'!$A$15:$A$18,0),MATCH(W$1,'[1]2018_commission_structure-Start'!$A$15:$J$15,0)),0)</f>
        <v>41250</v>
      </c>
      <c r="X492" s="26">
        <f>IF($H492&gt;J492,MIN($H492-J492,K492-J492)*INDEX('[1]2018_commission_structure-Start'!$A$15:$J$18,MATCH($E492,'[1]2018_commission_structure-Start'!$A$15:$A$18,0),MATCH(X$1,'[1]2018_commission_structure-Start'!$A$15:$J$15,0)),0)</f>
        <v>37336.25</v>
      </c>
      <c r="Y492" s="26">
        <f>IF($H492&gt;K492,MIN($H492-K492,L492-K492)*INDEX('[1]2018_commission_structure-Start'!$A$15:$J$18,MATCH($E492,'[1]2018_commission_structure-Start'!$A$15:$A$18,0),MATCH(Y$1,'[1]2018_commission_structure-Start'!$A$15:$J$15,0)),0)</f>
        <v>0</v>
      </c>
      <c r="Z492" s="26">
        <f>IF(H492&gt;L492,(H492-L492)*INDEX('[1]2018_commission_structure-Start'!$A$21:$I$24,MATCH($E492,'[1]2018_commission_structure-Start'!$A$21:$A$24,0),MATCH(Z$1,'[1]2018_commission_structure-Start'!$A$21:$I$21,0)),0)</f>
        <v>0</v>
      </c>
      <c r="AA492" s="28">
        <f t="shared" si="78"/>
        <v>191086.25</v>
      </c>
      <c r="AB492" s="28">
        <f t="shared" si="79"/>
        <v>299466.25</v>
      </c>
    </row>
    <row r="493" spans="1:28" x14ac:dyDescent="0.2">
      <c r="A493" s="25" t="str">
        <f t="shared" si="70"/>
        <v>Ophelia Renak</v>
      </c>
      <c r="B493" s="25">
        <v>7118642576</v>
      </c>
      <c r="C493" s="25" t="s">
        <v>970</v>
      </c>
      <c r="D493" s="25" t="s">
        <v>971</v>
      </c>
      <c r="E493" s="25" t="s">
        <v>7</v>
      </c>
      <c r="F493" s="25">
        <v>31307</v>
      </c>
      <c r="G493" s="25">
        <f>COUNTIF([1]deals_closed!D:D,B493)</f>
        <v>19</v>
      </c>
      <c r="H493" s="26">
        <f>SUMIF([1]deals_closed!D:D,B493,[1]deals_closed!C:C)</f>
        <v>707519</v>
      </c>
      <c r="I493" s="26">
        <f>VLOOKUP(E493,'[1]2018_commission_structure-Start'!$A$22:$I$24,9,FALSE)</f>
        <v>500000</v>
      </c>
      <c r="J493" s="26">
        <f t="shared" si="71"/>
        <v>625000</v>
      </c>
      <c r="K493" s="26">
        <f t="shared" si="72"/>
        <v>750000</v>
      </c>
      <c r="L493" s="26">
        <f t="shared" si="73"/>
        <v>1000000</v>
      </c>
      <c r="M493" s="27">
        <f t="shared" si="74"/>
        <v>1.415038</v>
      </c>
      <c r="N493" s="25" t="str">
        <f t="shared" si="75"/>
        <v>125-150%</v>
      </c>
      <c r="O493" s="28">
        <f>MIN(H493,I493)*INDEX('[1]2018_commission_structure-Start'!$A$21:$I$24,MATCH($E493,'[1]2018_commission_structure-Start'!$A$21:$A$24,0),MATCH(O$1,'[1]2018_commission_structure-Start'!$A$21:$I$21,0))</f>
        <v>50000</v>
      </c>
      <c r="P493" s="26">
        <f>IF(H493&gt;I493,MIN(H493-I493,J493-I493)*INDEX('[1]2018_commission_structure-Start'!$A$21:$I$24,MATCH($E493,'[1]2018_commission_structure-Start'!$A$21:$A$24,0), MATCH(P$1,'[1]2018_commission_structure-Start'!$A$21:$I$21,0)),0)</f>
        <v>18750</v>
      </c>
      <c r="Q493" s="26">
        <f>IF($H493&gt;J493,MIN($H493-J493,K493-J493)*INDEX('[1]2018_commission_structure-Start'!$A$21:$I$24,MATCH($E493,'[1]2018_commission_structure-Start'!$A$21:$A$24,0), MATCH(Q$1,'[1]2018_commission_structure-Start'!$A$21:$I$21,0)),0)</f>
        <v>14853.42</v>
      </c>
      <c r="R493" s="26">
        <f>IF($H493&gt;K493,MIN($H493-K493,L493-K493)*INDEX('[1]2018_commission_structure-Start'!$A$21:$I$24,MATCH($E493,'[1]2018_commission_structure-Start'!$A$21:$A$24,0), MATCH(R$1,'[1]2018_commission_structure-Start'!$A$21:$I$21,0)),0)</f>
        <v>0</v>
      </c>
      <c r="S493" s="26">
        <f>IF(H493&gt;L493,(H493-L493)*INDEX('[1]2018_commission_structure-Start'!$A$21:$I$24,MATCH($E493,'[1]2018_commission_structure-Start'!$A$21:$A$24,0),MATCH(S$1,'[1]2018_commission_structure-Start'!$A$21:$I$21,0)),0)</f>
        <v>0</v>
      </c>
      <c r="T493" s="28">
        <f t="shared" si="76"/>
        <v>83603.42</v>
      </c>
      <c r="U493" s="28">
        <f t="shared" si="77"/>
        <v>114910.42</v>
      </c>
      <c r="V493" s="28">
        <f>MIN(H493,I493)*INDEX('[1]2018_commission_structure-Start'!$A$15:$J$18,MATCH($E493,'[1]2018_commission_structure-Start'!$A$15:$A$18,0),MATCH(V$1,'[1]2018_commission_structure-Start'!$A$15:$J$15,0))</f>
        <v>60000</v>
      </c>
      <c r="W493" s="26">
        <f>IF($H493&gt;I493,MIN($H493-I493,J493-I493)*INDEX('[1]2018_commission_structure-Start'!$A$15:$J$18,MATCH($E493,'[1]2018_commission_structure-Start'!$A$15:$A$18,0),MATCH(W$1,'[1]2018_commission_structure-Start'!$A$15:$J$15,0)),0)</f>
        <v>21250</v>
      </c>
      <c r="X493" s="26">
        <f>IF($H493&gt;J493,MIN($H493-J493,K493-J493)*INDEX('[1]2018_commission_structure-Start'!$A$15:$J$18,MATCH($E493,'[1]2018_commission_structure-Start'!$A$15:$A$18,0),MATCH(X$1,'[1]2018_commission_structure-Start'!$A$15:$J$15,0)),0)</f>
        <v>16503.8</v>
      </c>
      <c r="Y493" s="26">
        <f>IF($H493&gt;K493,MIN($H493-K493,L493-K493)*INDEX('[1]2018_commission_structure-Start'!$A$15:$J$18,MATCH($E493,'[1]2018_commission_structure-Start'!$A$15:$A$18,0),MATCH(Y$1,'[1]2018_commission_structure-Start'!$A$15:$J$15,0)),0)</f>
        <v>0</v>
      </c>
      <c r="Z493" s="26">
        <f>IF(H493&gt;L493,(H493-L493)*INDEX('[1]2018_commission_structure-Start'!$A$21:$I$24,MATCH($E493,'[1]2018_commission_structure-Start'!$A$21:$A$24,0),MATCH(Z$1,'[1]2018_commission_structure-Start'!$A$21:$I$21,0)),0)</f>
        <v>0</v>
      </c>
      <c r="AA493" s="28">
        <f t="shared" si="78"/>
        <v>97753.8</v>
      </c>
      <c r="AB493" s="28">
        <f t="shared" si="79"/>
        <v>129060.8</v>
      </c>
    </row>
    <row r="494" spans="1:28" x14ac:dyDescent="0.2">
      <c r="A494" s="25" t="str">
        <f t="shared" si="70"/>
        <v>Joane O' Mulderrig</v>
      </c>
      <c r="B494" s="25">
        <v>5629875752</v>
      </c>
      <c r="C494" s="25" t="s">
        <v>972</v>
      </c>
      <c r="D494" s="25" t="s">
        <v>973</v>
      </c>
      <c r="E494" s="25" t="s">
        <v>10</v>
      </c>
      <c r="F494" s="25">
        <v>107750</v>
      </c>
      <c r="G494" s="25">
        <f>COUNTIF([1]deals_closed!D:D,B494)</f>
        <v>17</v>
      </c>
      <c r="H494" s="26">
        <f>SUMIF([1]deals_closed!D:D,B494,[1]deals_closed!C:C)</f>
        <v>586374</v>
      </c>
      <c r="I494" s="26">
        <f>VLOOKUP(E494,'[1]2018_commission_structure-Start'!$A$22:$I$24,9,FALSE)</f>
        <v>750000</v>
      </c>
      <c r="J494" s="26">
        <f t="shared" si="71"/>
        <v>937500</v>
      </c>
      <c r="K494" s="26">
        <f t="shared" si="72"/>
        <v>1125000</v>
      </c>
      <c r="L494" s="26">
        <f t="shared" si="73"/>
        <v>1500000</v>
      </c>
      <c r="M494" s="27">
        <f t="shared" si="74"/>
        <v>0.78183199999999997</v>
      </c>
      <c r="N494" s="25" t="str">
        <f t="shared" si="75"/>
        <v>0-100%</v>
      </c>
      <c r="O494" s="28">
        <f>MIN(H494,I494)*INDEX('[1]2018_commission_structure-Start'!$A$21:$I$24,MATCH($E494,'[1]2018_commission_structure-Start'!$A$21:$A$24,0),MATCH(O$1,'[1]2018_commission_structure-Start'!$A$21:$I$21,0))</f>
        <v>87956.099999999991</v>
      </c>
      <c r="P494" s="26">
        <f>IF(H494&gt;I494,MIN(H494-I494,J494-I494)*INDEX('[1]2018_commission_structure-Start'!$A$21:$I$24,MATCH($E494,'[1]2018_commission_structure-Start'!$A$21:$A$24,0), MATCH(P$1,'[1]2018_commission_structure-Start'!$A$21:$I$21,0)),0)</f>
        <v>0</v>
      </c>
      <c r="Q494" s="26">
        <f>IF($H494&gt;J494,MIN($H494-J494,K494-J494)*INDEX('[1]2018_commission_structure-Start'!$A$21:$I$24,MATCH($E494,'[1]2018_commission_structure-Start'!$A$21:$A$24,0), MATCH(Q$1,'[1]2018_commission_structure-Start'!$A$21:$I$21,0)),0)</f>
        <v>0</v>
      </c>
      <c r="R494" s="26">
        <f>IF($H494&gt;K494,MIN($H494-K494,L494-K494)*INDEX('[1]2018_commission_structure-Start'!$A$21:$I$24,MATCH($E494,'[1]2018_commission_structure-Start'!$A$21:$A$24,0), MATCH(R$1,'[1]2018_commission_structure-Start'!$A$21:$I$21,0)),0)</f>
        <v>0</v>
      </c>
      <c r="S494" s="26">
        <f>IF(H494&gt;L494,(H494-L494)*INDEX('[1]2018_commission_structure-Start'!$A$21:$I$24,MATCH($E494,'[1]2018_commission_structure-Start'!$A$21:$A$24,0),MATCH(S$1,'[1]2018_commission_structure-Start'!$A$21:$I$21,0)),0)</f>
        <v>0</v>
      </c>
      <c r="T494" s="28">
        <f t="shared" si="76"/>
        <v>87956.099999999991</v>
      </c>
      <c r="U494" s="28">
        <f t="shared" si="77"/>
        <v>195706.09999999998</v>
      </c>
      <c r="V494" s="28">
        <f>MIN(H494,I494)*INDEX('[1]2018_commission_structure-Start'!$A$15:$J$18,MATCH($E494,'[1]2018_commission_structure-Start'!$A$15:$A$18,0),MATCH(V$1,'[1]2018_commission_structure-Start'!$A$15:$J$15,0))</f>
        <v>87956.099999999991</v>
      </c>
      <c r="W494" s="26">
        <f>IF($H494&gt;I494,MIN($H494-I494,J494-I494)*INDEX('[1]2018_commission_structure-Start'!$A$15:$J$18,MATCH($E494,'[1]2018_commission_structure-Start'!$A$15:$A$18,0),MATCH(W$1,'[1]2018_commission_structure-Start'!$A$15:$J$15,0)),0)</f>
        <v>0</v>
      </c>
      <c r="X494" s="26">
        <f>IF($H494&gt;J494,MIN($H494-J494,K494-J494)*INDEX('[1]2018_commission_structure-Start'!$A$15:$J$18,MATCH($E494,'[1]2018_commission_structure-Start'!$A$15:$A$18,0),MATCH(X$1,'[1]2018_commission_structure-Start'!$A$15:$J$15,0)),0)</f>
        <v>0</v>
      </c>
      <c r="Y494" s="26">
        <f>IF($H494&gt;K494,MIN($H494-K494,L494-K494)*INDEX('[1]2018_commission_structure-Start'!$A$15:$J$18,MATCH($E494,'[1]2018_commission_structure-Start'!$A$15:$A$18,0),MATCH(Y$1,'[1]2018_commission_structure-Start'!$A$15:$J$15,0)),0)</f>
        <v>0</v>
      </c>
      <c r="Z494" s="26">
        <f>IF(H494&gt;L494,(H494-L494)*INDEX('[1]2018_commission_structure-Start'!$A$21:$I$24,MATCH($E494,'[1]2018_commission_structure-Start'!$A$21:$A$24,0),MATCH(Z$1,'[1]2018_commission_structure-Start'!$A$21:$I$21,0)),0)</f>
        <v>0</v>
      </c>
      <c r="AA494" s="28">
        <f t="shared" si="78"/>
        <v>87956.099999999991</v>
      </c>
      <c r="AB494" s="28">
        <f t="shared" si="79"/>
        <v>195706.09999999998</v>
      </c>
    </row>
    <row r="495" spans="1:28" x14ac:dyDescent="0.2">
      <c r="A495" s="25" t="str">
        <f t="shared" si="70"/>
        <v>Alene Barneveld</v>
      </c>
      <c r="B495" s="25">
        <v>8808097757</v>
      </c>
      <c r="C495" s="25" t="s">
        <v>974</v>
      </c>
      <c r="D495" s="25" t="s">
        <v>975</v>
      </c>
      <c r="E495" s="25" t="s">
        <v>7</v>
      </c>
      <c r="F495" s="25">
        <v>49051</v>
      </c>
      <c r="G495" s="25">
        <f>COUNTIF([1]deals_closed!D:D,B495)</f>
        <v>25</v>
      </c>
      <c r="H495" s="26">
        <f>SUMIF([1]deals_closed!D:D,B495,[1]deals_closed!C:C)</f>
        <v>959690</v>
      </c>
      <c r="I495" s="26">
        <f>VLOOKUP(E495,'[1]2018_commission_structure-Start'!$A$22:$I$24,9,FALSE)</f>
        <v>500000</v>
      </c>
      <c r="J495" s="26">
        <f t="shared" si="71"/>
        <v>625000</v>
      </c>
      <c r="K495" s="26">
        <f t="shared" si="72"/>
        <v>750000</v>
      </c>
      <c r="L495" s="26">
        <f t="shared" si="73"/>
        <v>1000000</v>
      </c>
      <c r="M495" s="27">
        <f t="shared" si="74"/>
        <v>1.9193800000000001</v>
      </c>
      <c r="N495" s="25" t="str">
        <f t="shared" si="75"/>
        <v>150-200%</v>
      </c>
      <c r="O495" s="28">
        <f>MIN(H495,I495)*INDEX('[1]2018_commission_structure-Start'!$A$21:$I$24,MATCH($E495,'[1]2018_commission_structure-Start'!$A$21:$A$24,0),MATCH(O$1,'[1]2018_commission_structure-Start'!$A$21:$I$21,0))</f>
        <v>50000</v>
      </c>
      <c r="P495" s="26">
        <f>IF(H495&gt;I495,MIN(H495-I495,J495-I495)*INDEX('[1]2018_commission_structure-Start'!$A$21:$I$24,MATCH($E495,'[1]2018_commission_structure-Start'!$A$21:$A$24,0), MATCH(P$1,'[1]2018_commission_structure-Start'!$A$21:$I$21,0)),0)</f>
        <v>18750</v>
      </c>
      <c r="Q495" s="26">
        <f>IF($H495&gt;J495,MIN($H495-J495,K495-J495)*INDEX('[1]2018_commission_structure-Start'!$A$21:$I$24,MATCH($E495,'[1]2018_commission_structure-Start'!$A$21:$A$24,0), MATCH(Q$1,'[1]2018_commission_structure-Start'!$A$21:$I$21,0)),0)</f>
        <v>22500</v>
      </c>
      <c r="R495" s="26">
        <f>IF($H495&gt;K495,MIN($H495-K495,L495-K495)*INDEX('[1]2018_commission_structure-Start'!$A$21:$I$24,MATCH($E495,'[1]2018_commission_structure-Start'!$A$21:$A$24,0), MATCH(R$1,'[1]2018_commission_structure-Start'!$A$21:$I$21,0)),0)</f>
        <v>46131.8</v>
      </c>
      <c r="S495" s="26">
        <f>IF(H495&gt;L495,(H495-L495)*INDEX('[1]2018_commission_structure-Start'!$A$21:$I$24,MATCH($E495,'[1]2018_commission_structure-Start'!$A$21:$A$24,0),MATCH(S$1,'[1]2018_commission_structure-Start'!$A$21:$I$21,0)),0)</f>
        <v>0</v>
      </c>
      <c r="T495" s="28">
        <f t="shared" si="76"/>
        <v>137381.79999999999</v>
      </c>
      <c r="U495" s="28">
        <f t="shared" si="77"/>
        <v>186432.8</v>
      </c>
      <c r="V495" s="28">
        <f>MIN(H495,I495)*INDEX('[1]2018_commission_structure-Start'!$A$15:$J$18,MATCH($E495,'[1]2018_commission_structure-Start'!$A$15:$A$18,0),MATCH(V$1,'[1]2018_commission_structure-Start'!$A$15:$J$15,0))</f>
        <v>60000</v>
      </c>
      <c r="W495" s="26">
        <f>IF($H495&gt;I495,MIN($H495-I495,J495-I495)*INDEX('[1]2018_commission_structure-Start'!$A$15:$J$18,MATCH($E495,'[1]2018_commission_structure-Start'!$A$15:$A$18,0),MATCH(W$1,'[1]2018_commission_structure-Start'!$A$15:$J$15,0)),0)</f>
        <v>21250</v>
      </c>
      <c r="X495" s="26">
        <f>IF($H495&gt;J495,MIN($H495-J495,K495-J495)*INDEX('[1]2018_commission_structure-Start'!$A$15:$J$18,MATCH($E495,'[1]2018_commission_structure-Start'!$A$15:$A$18,0),MATCH(X$1,'[1]2018_commission_structure-Start'!$A$15:$J$15,0)),0)</f>
        <v>25000</v>
      </c>
      <c r="Y495" s="26">
        <f>IF($H495&gt;K495,MIN($H495-K495,L495-K495)*INDEX('[1]2018_commission_structure-Start'!$A$15:$J$18,MATCH($E495,'[1]2018_commission_structure-Start'!$A$15:$A$18,0),MATCH(Y$1,'[1]2018_commission_structure-Start'!$A$15:$J$15,0)),0)</f>
        <v>46131.8</v>
      </c>
      <c r="Z495" s="26">
        <f>IF(H495&gt;L495,(H495-L495)*INDEX('[1]2018_commission_structure-Start'!$A$21:$I$24,MATCH($E495,'[1]2018_commission_structure-Start'!$A$21:$A$24,0),MATCH(Z$1,'[1]2018_commission_structure-Start'!$A$21:$I$21,0)),0)</f>
        <v>0</v>
      </c>
      <c r="AA495" s="28">
        <f t="shared" si="78"/>
        <v>152381.79999999999</v>
      </c>
      <c r="AB495" s="28">
        <f t="shared" si="79"/>
        <v>201432.8</v>
      </c>
    </row>
    <row r="496" spans="1:28" x14ac:dyDescent="0.2">
      <c r="A496" s="25" t="str">
        <f t="shared" si="70"/>
        <v>Sibeal Stirman</v>
      </c>
      <c r="B496" s="25">
        <v>5358183647</v>
      </c>
      <c r="C496" s="25" t="s">
        <v>976</v>
      </c>
      <c r="D496" s="25" t="s">
        <v>977</v>
      </c>
      <c r="E496" s="25" t="s">
        <v>10</v>
      </c>
      <c r="F496" s="25">
        <v>87403</v>
      </c>
      <c r="G496" s="25">
        <f>COUNTIF([1]deals_closed!D:D,B496)</f>
        <v>28</v>
      </c>
      <c r="H496" s="26">
        <f>SUMIF([1]deals_closed!D:D,B496,[1]deals_closed!C:C)</f>
        <v>948183</v>
      </c>
      <c r="I496" s="26">
        <f>VLOOKUP(E496,'[1]2018_commission_structure-Start'!$A$22:$I$24,9,FALSE)</f>
        <v>750000</v>
      </c>
      <c r="J496" s="26">
        <f t="shared" si="71"/>
        <v>937500</v>
      </c>
      <c r="K496" s="26">
        <f t="shared" si="72"/>
        <v>1125000</v>
      </c>
      <c r="L496" s="26">
        <f t="shared" si="73"/>
        <v>1500000</v>
      </c>
      <c r="M496" s="27">
        <f t="shared" si="74"/>
        <v>1.2642439999999999</v>
      </c>
      <c r="N496" s="25" t="str">
        <f t="shared" si="75"/>
        <v>125-150%</v>
      </c>
      <c r="O496" s="28">
        <f>MIN(H496,I496)*INDEX('[1]2018_commission_structure-Start'!$A$21:$I$24,MATCH($E496,'[1]2018_commission_structure-Start'!$A$21:$A$24,0),MATCH(O$1,'[1]2018_commission_structure-Start'!$A$21:$I$21,0))</f>
        <v>112500</v>
      </c>
      <c r="P496" s="26">
        <f>IF(H496&gt;I496,MIN(H496-I496,J496-I496)*INDEX('[1]2018_commission_structure-Start'!$A$21:$I$24,MATCH($E496,'[1]2018_commission_structure-Start'!$A$21:$A$24,0), MATCH(P$1,'[1]2018_commission_structure-Start'!$A$21:$I$21,0)),0)</f>
        <v>35625</v>
      </c>
      <c r="Q496" s="26">
        <f>IF($H496&gt;J496,MIN($H496-J496,K496-J496)*INDEX('[1]2018_commission_structure-Start'!$A$21:$I$24,MATCH($E496,'[1]2018_commission_structure-Start'!$A$21:$A$24,0), MATCH(Q$1,'[1]2018_commission_structure-Start'!$A$21:$I$21,0)),0)</f>
        <v>2457.09</v>
      </c>
      <c r="R496" s="26">
        <f>IF($H496&gt;K496,MIN($H496-K496,L496-K496)*INDEX('[1]2018_commission_structure-Start'!$A$21:$I$24,MATCH($E496,'[1]2018_commission_structure-Start'!$A$21:$A$24,0), MATCH(R$1,'[1]2018_commission_structure-Start'!$A$21:$I$21,0)),0)</f>
        <v>0</v>
      </c>
      <c r="S496" s="26">
        <f>IF(H496&gt;L496,(H496-L496)*INDEX('[1]2018_commission_structure-Start'!$A$21:$I$24,MATCH($E496,'[1]2018_commission_structure-Start'!$A$21:$A$24,0),MATCH(S$1,'[1]2018_commission_structure-Start'!$A$21:$I$21,0)),0)</f>
        <v>0</v>
      </c>
      <c r="T496" s="28">
        <f t="shared" si="76"/>
        <v>150582.09</v>
      </c>
      <c r="U496" s="28">
        <f t="shared" si="77"/>
        <v>237985.09</v>
      </c>
      <c r="V496" s="28">
        <f>MIN(H496,I496)*INDEX('[1]2018_commission_structure-Start'!$A$15:$J$18,MATCH($E496,'[1]2018_commission_structure-Start'!$A$15:$A$18,0),MATCH(V$1,'[1]2018_commission_structure-Start'!$A$15:$J$15,0))</f>
        <v>112500</v>
      </c>
      <c r="W496" s="26">
        <f>IF($H496&gt;I496,MIN($H496-I496,J496-I496)*INDEX('[1]2018_commission_structure-Start'!$A$15:$J$18,MATCH($E496,'[1]2018_commission_structure-Start'!$A$15:$A$18,0),MATCH(W$1,'[1]2018_commission_structure-Start'!$A$15:$J$15,0)),0)</f>
        <v>41250</v>
      </c>
      <c r="X496" s="26">
        <f>IF($H496&gt;J496,MIN($H496-J496,K496-J496)*INDEX('[1]2018_commission_structure-Start'!$A$15:$J$18,MATCH($E496,'[1]2018_commission_structure-Start'!$A$15:$A$18,0),MATCH(X$1,'[1]2018_commission_structure-Start'!$A$15:$J$15,0)),0)</f>
        <v>2670.75</v>
      </c>
      <c r="Y496" s="26">
        <f>IF($H496&gt;K496,MIN($H496-K496,L496-K496)*INDEX('[1]2018_commission_structure-Start'!$A$15:$J$18,MATCH($E496,'[1]2018_commission_structure-Start'!$A$15:$A$18,0),MATCH(Y$1,'[1]2018_commission_structure-Start'!$A$15:$J$15,0)),0)</f>
        <v>0</v>
      </c>
      <c r="Z496" s="26">
        <f>IF(H496&gt;L496,(H496-L496)*INDEX('[1]2018_commission_structure-Start'!$A$21:$I$24,MATCH($E496,'[1]2018_commission_structure-Start'!$A$21:$A$24,0),MATCH(Z$1,'[1]2018_commission_structure-Start'!$A$21:$I$21,0)),0)</f>
        <v>0</v>
      </c>
      <c r="AA496" s="28">
        <f t="shared" si="78"/>
        <v>156420.75</v>
      </c>
      <c r="AB496" s="28">
        <f t="shared" si="79"/>
        <v>243823.75</v>
      </c>
    </row>
    <row r="497" spans="1:28" x14ac:dyDescent="0.2">
      <c r="A497" s="25" t="str">
        <f t="shared" si="70"/>
        <v>Pansie Lingley</v>
      </c>
      <c r="B497" s="25">
        <v>1549399640</v>
      </c>
      <c r="C497" s="25" t="s">
        <v>978</v>
      </c>
      <c r="D497" s="25" t="s">
        <v>979</v>
      </c>
      <c r="E497" s="25" t="s">
        <v>7</v>
      </c>
      <c r="F497" s="25">
        <v>31856</v>
      </c>
      <c r="G497" s="25">
        <f>COUNTIF([1]deals_closed!D:D,B497)</f>
        <v>28</v>
      </c>
      <c r="H497" s="26">
        <f>SUMIF([1]deals_closed!D:D,B497,[1]deals_closed!C:C)</f>
        <v>988078</v>
      </c>
      <c r="I497" s="26">
        <f>VLOOKUP(E497,'[1]2018_commission_structure-Start'!$A$22:$I$24,9,FALSE)</f>
        <v>500000</v>
      </c>
      <c r="J497" s="26">
        <f t="shared" si="71"/>
        <v>625000</v>
      </c>
      <c r="K497" s="26">
        <f t="shared" si="72"/>
        <v>750000</v>
      </c>
      <c r="L497" s="26">
        <f t="shared" si="73"/>
        <v>1000000</v>
      </c>
      <c r="M497" s="27">
        <f t="shared" si="74"/>
        <v>1.976156</v>
      </c>
      <c r="N497" s="25" t="str">
        <f t="shared" si="75"/>
        <v>150-200%</v>
      </c>
      <c r="O497" s="28">
        <f>MIN(H497,I497)*INDEX('[1]2018_commission_structure-Start'!$A$21:$I$24,MATCH($E497,'[1]2018_commission_structure-Start'!$A$21:$A$24,0),MATCH(O$1,'[1]2018_commission_structure-Start'!$A$21:$I$21,0))</f>
        <v>50000</v>
      </c>
      <c r="P497" s="26">
        <f>IF(H497&gt;I497,MIN(H497-I497,J497-I497)*INDEX('[1]2018_commission_structure-Start'!$A$21:$I$24,MATCH($E497,'[1]2018_commission_structure-Start'!$A$21:$A$24,0), MATCH(P$1,'[1]2018_commission_structure-Start'!$A$21:$I$21,0)),0)</f>
        <v>18750</v>
      </c>
      <c r="Q497" s="26">
        <f>IF($H497&gt;J497,MIN($H497-J497,K497-J497)*INDEX('[1]2018_commission_structure-Start'!$A$21:$I$24,MATCH($E497,'[1]2018_commission_structure-Start'!$A$21:$A$24,0), MATCH(Q$1,'[1]2018_commission_structure-Start'!$A$21:$I$21,0)),0)</f>
        <v>22500</v>
      </c>
      <c r="R497" s="26">
        <f>IF($H497&gt;K497,MIN($H497-K497,L497-K497)*INDEX('[1]2018_commission_structure-Start'!$A$21:$I$24,MATCH($E497,'[1]2018_commission_structure-Start'!$A$21:$A$24,0), MATCH(R$1,'[1]2018_commission_structure-Start'!$A$21:$I$21,0)),0)</f>
        <v>52377.16</v>
      </c>
      <c r="S497" s="26">
        <f>IF(H497&gt;L497,(H497-L497)*INDEX('[1]2018_commission_structure-Start'!$A$21:$I$24,MATCH($E497,'[1]2018_commission_structure-Start'!$A$21:$A$24,0),MATCH(S$1,'[1]2018_commission_structure-Start'!$A$21:$I$21,0)),0)</f>
        <v>0</v>
      </c>
      <c r="T497" s="28">
        <f t="shared" si="76"/>
        <v>143627.16</v>
      </c>
      <c r="U497" s="28">
        <f t="shared" si="77"/>
        <v>175483.16</v>
      </c>
      <c r="V497" s="28">
        <f>MIN(H497,I497)*INDEX('[1]2018_commission_structure-Start'!$A$15:$J$18,MATCH($E497,'[1]2018_commission_structure-Start'!$A$15:$A$18,0),MATCH(V$1,'[1]2018_commission_structure-Start'!$A$15:$J$15,0))</f>
        <v>60000</v>
      </c>
      <c r="W497" s="26">
        <f>IF($H497&gt;I497,MIN($H497-I497,J497-I497)*INDEX('[1]2018_commission_structure-Start'!$A$15:$J$18,MATCH($E497,'[1]2018_commission_structure-Start'!$A$15:$A$18,0),MATCH(W$1,'[1]2018_commission_structure-Start'!$A$15:$J$15,0)),0)</f>
        <v>21250</v>
      </c>
      <c r="X497" s="26">
        <f>IF($H497&gt;J497,MIN($H497-J497,K497-J497)*INDEX('[1]2018_commission_structure-Start'!$A$15:$J$18,MATCH($E497,'[1]2018_commission_structure-Start'!$A$15:$A$18,0),MATCH(X$1,'[1]2018_commission_structure-Start'!$A$15:$J$15,0)),0)</f>
        <v>25000</v>
      </c>
      <c r="Y497" s="26">
        <f>IF($H497&gt;K497,MIN($H497-K497,L497-K497)*INDEX('[1]2018_commission_structure-Start'!$A$15:$J$18,MATCH($E497,'[1]2018_commission_structure-Start'!$A$15:$A$18,0),MATCH(Y$1,'[1]2018_commission_structure-Start'!$A$15:$J$15,0)),0)</f>
        <v>52377.16</v>
      </c>
      <c r="Z497" s="26">
        <f>IF(H497&gt;L497,(H497-L497)*INDEX('[1]2018_commission_structure-Start'!$A$21:$I$24,MATCH($E497,'[1]2018_commission_structure-Start'!$A$21:$A$24,0),MATCH(Z$1,'[1]2018_commission_structure-Start'!$A$21:$I$21,0)),0)</f>
        <v>0</v>
      </c>
      <c r="AA497" s="28">
        <f t="shared" si="78"/>
        <v>158627.16</v>
      </c>
      <c r="AB497" s="28">
        <f t="shared" si="79"/>
        <v>190483.16</v>
      </c>
    </row>
    <row r="498" spans="1:28" x14ac:dyDescent="0.2">
      <c r="A498" s="25" t="str">
        <f t="shared" si="70"/>
        <v>Sunny Glyne</v>
      </c>
      <c r="B498" s="25">
        <v>2579936017</v>
      </c>
      <c r="C498" s="25" t="s">
        <v>980</v>
      </c>
      <c r="D498" s="25" t="s">
        <v>981</v>
      </c>
      <c r="E498" s="25" t="s">
        <v>10</v>
      </c>
      <c r="F498" s="25">
        <v>97827</v>
      </c>
      <c r="G498" s="25">
        <f>COUNTIF([1]deals_closed!D:D,B498)</f>
        <v>14</v>
      </c>
      <c r="H498" s="26">
        <f>SUMIF([1]deals_closed!D:D,B498,[1]deals_closed!C:C)</f>
        <v>400289</v>
      </c>
      <c r="I498" s="26">
        <f>VLOOKUP(E498,'[1]2018_commission_structure-Start'!$A$22:$I$24,9,FALSE)</f>
        <v>750000</v>
      </c>
      <c r="J498" s="26">
        <f t="shared" si="71"/>
        <v>937500</v>
      </c>
      <c r="K498" s="26">
        <f t="shared" si="72"/>
        <v>1125000</v>
      </c>
      <c r="L498" s="26">
        <f t="shared" si="73"/>
        <v>1500000</v>
      </c>
      <c r="M498" s="27">
        <f t="shared" si="74"/>
        <v>0.53371866666666667</v>
      </c>
      <c r="N498" s="25" t="str">
        <f t="shared" si="75"/>
        <v>0-100%</v>
      </c>
      <c r="O498" s="28">
        <f>MIN(H498,I498)*INDEX('[1]2018_commission_structure-Start'!$A$21:$I$24,MATCH($E498,'[1]2018_commission_structure-Start'!$A$21:$A$24,0),MATCH(O$1,'[1]2018_commission_structure-Start'!$A$21:$I$21,0))</f>
        <v>60043.35</v>
      </c>
      <c r="P498" s="26">
        <f>IF(H498&gt;I498,MIN(H498-I498,J498-I498)*INDEX('[1]2018_commission_structure-Start'!$A$21:$I$24,MATCH($E498,'[1]2018_commission_structure-Start'!$A$21:$A$24,0), MATCH(P$1,'[1]2018_commission_structure-Start'!$A$21:$I$21,0)),0)</f>
        <v>0</v>
      </c>
      <c r="Q498" s="26">
        <f>IF($H498&gt;J498,MIN($H498-J498,K498-J498)*INDEX('[1]2018_commission_structure-Start'!$A$21:$I$24,MATCH($E498,'[1]2018_commission_structure-Start'!$A$21:$A$24,0), MATCH(Q$1,'[1]2018_commission_structure-Start'!$A$21:$I$21,0)),0)</f>
        <v>0</v>
      </c>
      <c r="R498" s="26">
        <f>IF($H498&gt;K498,MIN($H498-K498,L498-K498)*INDEX('[1]2018_commission_structure-Start'!$A$21:$I$24,MATCH($E498,'[1]2018_commission_structure-Start'!$A$21:$A$24,0), MATCH(R$1,'[1]2018_commission_structure-Start'!$A$21:$I$21,0)),0)</f>
        <v>0</v>
      </c>
      <c r="S498" s="26">
        <f>IF(H498&gt;L498,(H498-L498)*INDEX('[1]2018_commission_structure-Start'!$A$21:$I$24,MATCH($E498,'[1]2018_commission_structure-Start'!$A$21:$A$24,0),MATCH(S$1,'[1]2018_commission_structure-Start'!$A$21:$I$21,0)),0)</f>
        <v>0</v>
      </c>
      <c r="T498" s="28">
        <f t="shared" si="76"/>
        <v>60043.35</v>
      </c>
      <c r="U498" s="28">
        <f t="shared" si="77"/>
        <v>157870.35</v>
      </c>
      <c r="V498" s="28">
        <f>MIN(H498,I498)*INDEX('[1]2018_commission_structure-Start'!$A$15:$J$18,MATCH($E498,'[1]2018_commission_structure-Start'!$A$15:$A$18,0),MATCH(V$1,'[1]2018_commission_structure-Start'!$A$15:$J$15,0))</f>
        <v>60043.35</v>
      </c>
      <c r="W498" s="26">
        <f>IF($H498&gt;I498,MIN($H498-I498,J498-I498)*INDEX('[1]2018_commission_structure-Start'!$A$15:$J$18,MATCH($E498,'[1]2018_commission_structure-Start'!$A$15:$A$18,0),MATCH(W$1,'[1]2018_commission_structure-Start'!$A$15:$J$15,0)),0)</f>
        <v>0</v>
      </c>
      <c r="X498" s="26">
        <f>IF($H498&gt;J498,MIN($H498-J498,K498-J498)*INDEX('[1]2018_commission_structure-Start'!$A$15:$J$18,MATCH($E498,'[1]2018_commission_structure-Start'!$A$15:$A$18,0),MATCH(X$1,'[1]2018_commission_structure-Start'!$A$15:$J$15,0)),0)</f>
        <v>0</v>
      </c>
      <c r="Y498" s="26">
        <f>IF($H498&gt;K498,MIN($H498-K498,L498-K498)*INDEX('[1]2018_commission_structure-Start'!$A$15:$J$18,MATCH($E498,'[1]2018_commission_structure-Start'!$A$15:$A$18,0),MATCH(Y$1,'[1]2018_commission_structure-Start'!$A$15:$J$15,0)),0)</f>
        <v>0</v>
      </c>
      <c r="Z498" s="26">
        <f>IF(H498&gt;L498,(H498-L498)*INDEX('[1]2018_commission_structure-Start'!$A$21:$I$24,MATCH($E498,'[1]2018_commission_structure-Start'!$A$21:$A$24,0),MATCH(Z$1,'[1]2018_commission_structure-Start'!$A$21:$I$21,0)),0)</f>
        <v>0</v>
      </c>
      <c r="AA498" s="28">
        <f t="shared" si="78"/>
        <v>60043.35</v>
      </c>
      <c r="AB498" s="28">
        <f t="shared" si="79"/>
        <v>157870.35</v>
      </c>
    </row>
    <row r="499" spans="1:28" x14ac:dyDescent="0.2">
      <c r="A499" s="25" t="str">
        <f t="shared" si="70"/>
        <v>Letti Howarth</v>
      </c>
      <c r="B499" s="25">
        <v>5588978080</v>
      </c>
      <c r="C499" s="25" t="s">
        <v>982</v>
      </c>
      <c r="D499" s="25" t="s">
        <v>983</v>
      </c>
      <c r="E499" s="25" t="s">
        <v>29</v>
      </c>
      <c r="F499" s="25">
        <v>51565</v>
      </c>
      <c r="G499" s="25">
        <f>COUNTIF([1]deals_closed!D:D,B499)</f>
        <v>23</v>
      </c>
      <c r="H499" s="26">
        <f>SUMIF([1]deals_closed!D:D,B499,[1]deals_closed!C:C)</f>
        <v>773302</v>
      </c>
      <c r="I499" s="26">
        <f>VLOOKUP(E499,'[1]2018_commission_structure-Start'!$A$22:$I$24,9,FALSE)</f>
        <v>600000</v>
      </c>
      <c r="J499" s="26">
        <f t="shared" si="71"/>
        <v>750000</v>
      </c>
      <c r="K499" s="26">
        <f t="shared" si="72"/>
        <v>900000</v>
      </c>
      <c r="L499" s="26">
        <f t="shared" si="73"/>
        <v>1200000</v>
      </c>
      <c r="M499" s="27">
        <f t="shared" si="74"/>
        <v>1.2888366666666666</v>
      </c>
      <c r="N499" s="25" t="str">
        <f t="shared" si="75"/>
        <v>125-150%</v>
      </c>
      <c r="O499" s="28">
        <f>MIN(H499,I499)*INDEX('[1]2018_commission_structure-Start'!$A$21:$I$24,MATCH($E499,'[1]2018_commission_structure-Start'!$A$21:$A$24,0),MATCH(O$1,'[1]2018_commission_structure-Start'!$A$21:$I$21,0))</f>
        <v>78000</v>
      </c>
      <c r="P499" s="26">
        <f>IF(H499&gt;I499,MIN(H499-I499,J499-I499)*INDEX('[1]2018_commission_structure-Start'!$A$21:$I$24,MATCH($E499,'[1]2018_commission_structure-Start'!$A$21:$A$24,0), MATCH(P$1,'[1]2018_commission_structure-Start'!$A$21:$I$21,0)),0)</f>
        <v>25500.000000000004</v>
      </c>
      <c r="Q499" s="26">
        <f>IF($H499&gt;J499,MIN($H499-J499,K499-J499)*INDEX('[1]2018_commission_structure-Start'!$A$21:$I$24,MATCH($E499,'[1]2018_commission_structure-Start'!$A$21:$A$24,0), MATCH(Q$1,'[1]2018_commission_structure-Start'!$A$21:$I$21,0)),0)</f>
        <v>4893.42</v>
      </c>
      <c r="R499" s="26">
        <f>IF($H499&gt;K499,MIN($H499-K499,L499-K499)*INDEX('[1]2018_commission_structure-Start'!$A$21:$I$24,MATCH($E499,'[1]2018_commission_structure-Start'!$A$21:$A$24,0), MATCH(R$1,'[1]2018_commission_structure-Start'!$A$21:$I$21,0)),0)</f>
        <v>0</v>
      </c>
      <c r="S499" s="26">
        <f>IF(H499&gt;L499,(H499-L499)*INDEX('[1]2018_commission_structure-Start'!$A$21:$I$24,MATCH($E499,'[1]2018_commission_structure-Start'!$A$21:$A$24,0),MATCH(S$1,'[1]2018_commission_structure-Start'!$A$21:$I$21,0)),0)</f>
        <v>0</v>
      </c>
      <c r="T499" s="28">
        <f t="shared" si="76"/>
        <v>108393.42</v>
      </c>
      <c r="U499" s="28">
        <f t="shared" si="77"/>
        <v>159958.41999999998</v>
      </c>
      <c r="V499" s="28">
        <f>MIN(H499,I499)*INDEX('[1]2018_commission_structure-Start'!$A$15:$J$18,MATCH($E499,'[1]2018_commission_structure-Start'!$A$15:$A$18,0),MATCH(V$1,'[1]2018_commission_structure-Start'!$A$15:$J$15,0))</f>
        <v>90000</v>
      </c>
      <c r="W499" s="26">
        <f>IF($H499&gt;I499,MIN($H499-I499,J499-I499)*INDEX('[1]2018_commission_structure-Start'!$A$15:$J$18,MATCH($E499,'[1]2018_commission_structure-Start'!$A$15:$A$18,0),MATCH(W$1,'[1]2018_commission_structure-Start'!$A$15:$J$15,0)),0)</f>
        <v>27000</v>
      </c>
      <c r="X499" s="26">
        <f>IF($H499&gt;J499,MIN($H499-J499,K499-J499)*INDEX('[1]2018_commission_structure-Start'!$A$15:$J$18,MATCH($E499,'[1]2018_commission_structure-Start'!$A$15:$A$18,0),MATCH(X$1,'[1]2018_commission_structure-Start'!$A$15:$J$15,0)),0)</f>
        <v>5825.5</v>
      </c>
      <c r="Y499" s="26">
        <f>IF($H499&gt;K499,MIN($H499-K499,L499-K499)*INDEX('[1]2018_commission_structure-Start'!$A$15:$J$18,MATCH($E499,'[1]2018_commission_structure-Start'!$A$15:$A$18,0),MATCH(Y$1,'[1]2018_commission_structure-Start'!$A$15:$J$15,0)),0)</f>
        <v>0</v>
      </c>
      <c r="Z499" s="26">
        <f>IF(H499&gt;L499,(H499-L499)*INDEX('[1]2018_commission_structure-Start'!$A$21:$I$24,MATCH($E499,'[1]2018_commission_structure-Start'!$A$21:$A$24,0),MATCH(Z$1,'[1]2018_commission_structure-Start'!$A$21:$I$21,0)),0)</f>
        <v>0</v>
      </c>
      <c r="AA499" s="28">
        <f t="shared" si="78"/>
        <v>122825.5</v>
      </c>
      <c r="AB499" s="28">
        <f t="shared" si="79"/>
        <v>174390.5</v>
      </c>
    </row>
    <row r="500" spans="1:28" x14ac:dyDescent="0.2">
      <c r="A500" s="25" t="str">
        <f t="shared" si="70"/>
        <v>Noelyn Vankin</v>
      </c>
      <c r="B500" s="25">
        <v>7411705322</v>
      </c>
      <c r="C500" s="25" t="s">
        <v>984</v>
      </c>
      <c r="D500" s="25" t="s">
        <v>985</v>
      </c>
      <c r="E500" s="25" t="s">
        <v>10</v>
      </c>
      <c r="F500" s="25">
        <v>105645</v>
      </c>
      <c r="G500" s="25">
        <f>COUNTIF([1]deals_closed!D:D,B500)</f>
        <v>21</v>
      </c>
      <c r="H500" s="26">
        <f>SUMIF([1]deals_closed!D:D,B500,[1]deals_closed!C:C)</f>
        <v>838801</v>
      </c>
      <c r="I500" s="26">
        <f>VLOOKUP(E500,'[1]2018_commission_structure-Start'!$A$22:$I$24,9,FALSE)</f>
        <v>750000</v>
      </c>
      <c r="J500" s="26">
        <f t="shared" si="71"/>
        <v>937500</v>
      </c>
      <c r="K500" s="26">
        <f t="shared" si="72"/>
        <v>1125000</v>
      </c>
      <c r="L500" s="26">
        <f t="shared" si="73"/>
        <v>1500000</v>
      </c>
      <c r="M500" s="27">
        <f t="shared" si="74"/>
        <v>1.1184013333333334</v>
      </c>
      <c r="N500" s="25" t="str">
        <f t="shared" si="75"/>
        <v>100-125%</v>
      </c>
      <c r="O500" s="28">
        <f>MIN(H500,I500)*INDEX('[1]2018_commission_structure-Start'!$A$21:$I$24,MATCH($E500,'[1]2018_commission_structure-Start'!$A$21:$A$24,0),MATCH(O$1,'[1]2018_commission_structure-Start'!$A$21:$I$21,0))</f>
        <v>112500</v>
      </c>
      <c r="P500" s="26">
        <f>IF(H500&gt;I500,MIN(H500-I500,J500-I500)*INDEX('[1]2018_commission_structure-Start'!$A$21:$I$24,MATCH($E500,'[1]2018_commission_structure-Start'!$A$21:$A$24,0), MATCH(P$1,'[1]2018_commission_structure-Start'!$A$21:$I$21,0)),0)</f>
        <v>16872.189999999999</v>
      </c>
      <c r="Q500" s="26">
        <f>IF($H500&gt;J500,MIN($H500-J500,K500-J500)*INDEX('[1]2018_commission_structure-Start'!$A$21:$I$24,MATCH($E500,'[1]2018_commission_structure-Start'!$A$21:$A$24,0), MATCH(Q$1,'[1]2018_commission_structure-Start'!$A$21:$I$21,0)),0)</f>
        <v>0</v>
      </c>
      <c r="R500" s="26">
        <f>IF($H500&gt;K500,MIN($H500-K500,L500-K500)*INDEX('[1]2018_commission_structure-Start'!$A$21:$I$24,MATCH($E500,'[1]2018_commission_structure-Start'!$A$21:$A$24,0), MATCH(R$1,'[1]2018_commission_structure-Start'!$A$21:$I$21,0)),0)</f>
        <v>0</v>
      </c>
      <c r="S500" s="26">
        <f>IF(H500&gt;L500,(H500-L500)*INDEX('[1]2018_commission_structure-Start'!$A$21:$I$24,MATCH($E500,'[1]2018_commission_structure-Start'!$A$21:$A$24,0),MATCH(S$1,'[1]2018_commission_structure-Start'!$A$21:$I$21,0)),0)</f>
        <v>0</v>
      </c>
      <c r="T500" s="28">
        <f t="shared" si="76"/>
        <v>129372.19</v>
      </c>
      <c r="U500" s="28">
        <f t="shared" si="77"/>
        <v>235017.19</v>
      </c>
      <c r="V500" s="28">
        <f>MIN(H500,I500)*INDEX('[1]2018_commission_structure-Start'!$A$15:$J$18,MATCH($E500,'[1]2018_commission_structure-Start'!$A$15:$A$18,0),MATCH(V$1,'[1]2018_commission_structure-Start'!$A$15:$J$15,0))</f>
        <v>112500</v>
      </c>
      <c r="W500" s="26">
        <f>IF($H500&gt;I500,MIN($H500-I500,J500-I500)*INDEX('[1]2018_commission_structure-Start'!$A$15:$J$18,MATCH($E500,'[1]2018_commission_structure-Start'!$A$15:$A$18,0),MATCH(W$1,'[1]2018_commission_structure-Start'!$A$15:$J$15,0)),0)</f>
        <v>19536.22</v>
      </c>
      <c r="X500" s="26">
        <f>IF($H500&gt;J500,MIN($H500-J500,K500-J500)*INDEX('[1]2018_commission_structure-Start'!$A$15:$J$18,MATCH($E500,'[1]2018_commission_structure-Start'!$A$15:$A$18,0),MATCH(X$1,'[1]2018_commission_structure-Start'!$A$15:$J$15,0)),0)</f>
        <v>0</v>
      </c>
      <c r="Y500" s="26">
        <f>IF($H500&gt;K500,MIN($H500-K500,L500-K500)*INDEX('[1]2018_commission_structure-Start'!$A$15:$J$18,MATCH($E500,'[1]2018_commission_structure-Start'!$A$15:$A$18,0),MATCH(Y$1,'[1]2018_commission_structure-Start'!$A$15:$J$15,0)),0)</f>
        <v>0</v>
      </c>
      <c r="Z500" s="26">
        <f>IF(H500&gt;L500,(H500-L500)*INDEX('[1]2018_commission_structure-Start'!$A$21:$I$24,MATCH($E500,'[1]2018_commission_structure-Start'!$A$21:$A$24,0),MATCH(Z$1,'[1]2018_commission_structure-Start'!$A$21:$I$21,0)),0)</f>
        <v>0</v>
      </c>
      <c r="AA500" s="28">
        <f t="shared" si="78"/>
        <v>132036.22</v>
      </c>
      <c r="AB500" s="28">
        <f t="shared" si="79"/>
        <v>237681.22</v>
      </c>
    </row>
    <row r="501" spans="1:28" x14ac:dyDescent="0.2">
      <c r="A501" s="25" t="str">
        <f t="shared" si="70"/>
        <v>Adaline Waud</v>
      </c>
      <c r="B501" s="25">
        <v>9726644925</v>
      </c>
      <c r="C501" s="25" t="s">
        <v>986</v>
      </c>
      <c r="D501" s="25" t="s">
        <v>987</v>
      </c>
      <c r="E501" s="25" t="s">
        <v>7</v>
      </c>
      <c r="F501" s="25">
        <v>51437</v>
      </c>
      <c r="G501" s="25">
        <f>COUNTIF([1]deals_closed!D:D,B501)</f>
        <v>12</v>
      </c>
      <c r="H501" s="26">
        <f>SUMIF([1]deals_closed!D:D,B501,[1]deals_closed!C:C)</f>
        <v>358744</v>
      </c>
      <c r="I501" s="26">
        <f>VLOOKUP(E501,'[1]2018_commission_structure-Start'!$A$22:$I$24,9,FALSE)</f>
        <v>500000</v>
      </c>
      <c r="J501" s="26">
        <f t="shared" si="71"/>
        <v>625000</v>
      </c>
      <c r="K501" s="26">
        <f t="shared" si="72"/>
        <v>750000</v>
      </c>
      <c r="L501" s="26">
        <f t="shared" si="73"/>
        <v>1000000</v>
      </c>
      <c r="M501" s="27">
        <f t="shared" si="74"/>
        <v>0.71748800000000001</v>
      </c>
      <c r="N501" s="25" t="str">
        <f t="shared" si="75"/>
        <v>0-100%</v>
      </c>
      <c r="O501" s="28">
        <f>MIN(H501,I501)*INDEX('[1]2018_commission_structure-Start'!$A$21:$I$24,MATCH($E501,'[1]2018_commission_structure-Start'!$A$21:$A$24,0),MATCH(O$1,'[1]2018_commission_structure-Start'!$A$21:$I$21,0))</f>
        <v>35874.400000000001</v>
      </c>
      <c r="P501" s="26">
        <f>IF(H501&gt;I501,MIN(H501-I501,J501-I501)*INDEX('[1]2018_commission_structure-Start'!$A$21:$I$24,MATCH($E501,'[1]2018_commission_structure-Start'!$A$21:$A$24,0), MATCH(P$1,'[1]2018_commission_structure-Start'!$A$21:$I$21,0)),0)</f>
        <v>0</v>
      </c>
      <c r="Q501" s="26">
        <f>IF($H501&gt;J501,MIN($H501-J501,K501-J501)*INDEX('[1]2018_commission_structure-Start'!$A$21:$I$24,MATCH($E501,'[1]2018_commission_structure-Start'!$A$21:$A$24,0), MATCH(Q$1,'[1]2018_commission_structure-Start'!$A$21:$I$21,0)),0)</f>
        <v>0</v>
      </c>
      <c r="R501" s="26">
        <f>IF($H501&gt;K501,MIN($H501-K501,L501-K501)*INDEX('[1]2018_commission_structure-Start'!$A$21:$I$24,MATCH($E501,'[1]2018_commission_structure-Start'!$A$21:$A$24,0), MATCH(R$1,'[1]2018_commission_structure-Start'!$A$21:$I$21,0)),0)</f>
        <v>0</v>
      </c>
      <c r="S501" s="26">
        <f>IF(H501&gt;L501,(H501-L501)*INDEX('[1]2018_commission_structure-Start'!$A$21:$I$24,MATCH($E501,'[1]2018_commission_structure-Start'!$A$21:$A$24,0),MATCH(S$1,'[1]2018_commission_structure-Start'!$A$21:$I$21,0)),0)</f>
        <v>0</v>
      </c>
      <c r="T501" s="28">
        <f t="shared" si="76"/>
        <v>35874.400000000001</v>
      </c>
      <c r="U501" s="28">
        <f t="shared" si="77"/>
        <v>87311.4</v>
      </c>
      <c r="V501" s="28">
        <f>MIN(H501,I501)*INDEX('[1]2018_commission_structure-Start'!$A$15:$J$18,MATCH($E501,'[1]2018_commission_structure-Start'!$A$15:$A$18,0),MATCH(V$1,'[1]2018_commission_structure-Start'!$A$15:$J$15,0))</f>
        <v>43049.279999999999</v>
      </c>
      <c r="W501" s="26">
        <f>IF($H501&gt;I501,MIN($H501-I501,J501-I501)*INDEX('[1]2018_commission_structure-Start'!$A$15:$J$18,MATCH($E501,'[1]2018_commission_structure-Start'!$A$15:$A$18,0),MATCH(W$1,'[1]2018_commission_structure-Start'!$A$15:$J$15,0)),0)</f>
        <v>0</v>
      </c>
      <c r="X501" s="26">
        <f>IF($H501&gt;J501,MIN($H501-J501,K501-J501)*INDEX('[1]2018_commission_structure-Start'!$A$15:$J$18,MATCH($E501,'[1]2018_commission_structure-Start'!$A$15:$A$18,0),MATCH(X$1,'[1]2018_commission_structure-Start'!$A$15:$J$15,0)),0)</f>
        <v>0</v>
      </c>
      <c r="Y501" s="26">
        <f>IF($H501&gt;K501,MIN($H501-K501,L501-K501)*INDEX('[1]2018_commission_structure-Start'!$A$15:$J$18,MATCH($E501,'[1]2018_commission_structure-Start'!$A$15:$A$18,0),MATCH(Y$1,'[1]2018_commission_structure-Start'!$A$15:$J$15,0)),0)</f>
        <v>0</v>
      </c>
      <c r="Z501" s="26">
        <f>IF(H501&gt;L501,(H501-L501)*INDEX('[1]2018_commission_structure-Start'!$A$21:$I$24,MATCH($E501,'[1]2018_commission_structure-Start'!$A$21:$A$24,0),MATCH(Z$1,'[1]2018_commission_structure-Start'!$A$21:$I$21,0)),0)</f>
        <v>0</v>
      </c>
      <c r="AA501" s="28">
        <f t="shared" si="78"/>
        <v>43049.279999999999</v>
      </c>
      <c r="AB501" s="28">
        <f t="shared" si="79"/>
        <v>94486.28</v>
      </c>
    </row>
    <row r="502" spans="1:28" x14ac:dyDescent="0.2">
      <c r="A502" s="25" t="str">
        <f t="shared" si="70"/>
        <v>Reagan Jubert</v>
      </c>
      <c r="B502" s="25">
        <v>4768254810</v>
      </c>
      <c r="C502" s="25" t="s">
        <v>988</v>
      </c>
      <c r="D502" s="25" t="s">
        <v>989</v>
      </c>
      <c r="E502" s="25" t="s">
        <v>7</v>
      </c>
      <c r="F502" s="25">
        <v>39511</v>
      </c>
      <c r="G502" s="25">
        <f>COUNTIF([1]deals_closed!D:D,B502)</f>
        <v>21</v>
      </c>
      <c r="H502" s="26">
        <f>SUMIF([1]deals_closed!D:D,B502,[1]deals_closed!C:C)</f>
        <v>662952</v>
      </c>
      <c r="I502" s="26">
        <f>VLOOKUP(E502,'[1]2018_commission_structure-Start'!$A$22:$I$24,9,FALSE)</f>
        <v>500000</v>
      </c>
      <c r="J502" s="26">
        <f t="shared" si="71"/>
        <v>625000</v>
      </c>
      <c r="K502" s="26">
        <f t="shared" si="72"/>
        <v>750000</v>
      </c>
      <c r="L502" s="26">
        <f t="shared" si="73"/>
        <v>1000000</v>
      </c>
      <c r="M502" s="27">
        <f t="shared" si="74"/>
        <v>1.325904</v>
      </c>
      <c r="N502" s="25" t="str">
        <f t="shared" si="75"/>
        <v>125-150%</v>
      </c>
      <c r="O502" s="28">
        <f>MIN(H502,I502)*INDEX('[1]2018_commission_structure-Start'!$A$21:$I$24,MATCH($E502,'[1]2018_commission_structure-Start'!$A$21:$A$24,0),MATCH(O$1,'[1]2018_commission_structure-Start'!$A$21:$I$21,0))</f>
        <v>50000</v>
      </c>
      <c r="P502" s="26">
        <f>IF(H502&gt;I502,MIN(H502-I502,J502-I502)*INDEX('[1]2018_commission_structure-Start'!$A$21:$I$24,MATCH($E502,'[1]2018_commission_structure-Start'!$A$21:$A$24,0), MATCH(P$1,'[1]2018_commission_structure-Start'!$A$21:$I$21,0)),0)</f>
        <v>18750</v>
      </c>
      <c r="Q502" s="26">
        <f>IF($H502&gt;J502,MIN($H502-J502,K502-J502)*INDEX('[1]2018_commission_structure-Start'!$A$21:$I$24,MATCH($E502,'[1]2018_commission_structure-Start'!$A$21:$A$24,0), MATCH(Q$1,'[1]2018_commission_structure-Start'!$A$21:$I$21,0)),0)</f>
        <v>6831.36</v>
      </c>
      <c r="R502" s="26">
        <f>IF($H502&gt;K502,MIN($H502-K502,L502-K502)*INDEX('[1]2018_commission_structure-Start'!$A$21:$I$24,MATCH($E502,'[1]2018_commission_structure-Start'!$A$21:$A$24,0), MATCH(R$1,'[1]2018_commission_structure-Start'!$A$21:$I$21,0)),0)</f>
        <v>0</v>
      </c>
      <c r="S502" s="26">
        <f>IF(H502&gt;L502,(H502-L502)*INDEX('[1]2018_commission_structure-Start'!$A$21:$I$24,MATCH($E502,'[1]2018_commission_structure-Start'!$A$21:$A$24,0),MATCH(S$1,'[1]2018_commission_structure-Start'!$A$21:$I$21,0)),0)</f>
        <v>0</v>
      </c>
      <c r="T502" s="28">
        <f t="shared" si="76"/>
        <v>75581.36</v>
      </c>
      <c r="U502" s="28">
        <f t="shared" si="77"/>
        <v>115092.36</v>
      </c>
      <c r="V502" s="28">
        <f>MIN(H502,I502)*INDEX('[1]2018_commission_structure-Start'!$A$15:$J$18,MATCH($E502,'[1]2018_commission_structure-Start'!$A$15:$A$18,0),MATCH(V$1,'[1]2018_commission_structure-Start'!$A$15:$J$15,0))</f>
        <v>60000</v>
      </c>
      <c r="W502" s="26">
        <f>IF($H502&gt;I502,MIN($H502-I502,J502-I502)*INDEX('[1]2018_commission_structure-Start'!$A$15:$J$18,MATCH($E502,'[1]2018_commission_structure-Start'!$A$15:$A$18,0),MATCH(W$1,'[1]2018_commission_structure-Start'!$A$15:$J$15,0)),0)</f>
        <v>21250</v>
      </c>
      <c r="X502" s="26">
        <f>IF($H502&gt;J502,MIN($H502-J502,K502-J502)*INDEX('[1]2018_commission_structure-Start'!$A$15:$J$18,MATCH($E502,'[1]2018_commission_structure-Start'!$A$15:$A$18,0),MATCH(X$1,'[1]2018_commission_structure-Start'!$A$15:$J$15,0)),0)</f>
        <v>7590.4000000000005</v>
      </c>
      <c r="Y502" s="26">
        <f>IF($H502&gt;K502,MIN($H502-K502,L502-K502)*INDEX('[1]2018_commission_structure-Start'!$A$15:$J$18,MATCH($E502,'[1]2018_commission_structure-Start'!$A$15:$A$18,0),MATCH(Y$1,'[1]2018_commission_structure-Start'!$A$15:$J$15,0)),0)</f>
        <v>0</v>
      </c>
      <c r="Z502" s="26">
        <f>IF(H502&gt;L502,(H502-L502)*INDEX('[1]2018_commission_structure-Start'!$A$21:$I$24,MATCH($E502,'[1]2018_commission_structure-Start'!$A$21:$A$24,0),MATCH(Z$1,'[1]2018_commission_structure-Start'!$A$21:$I$21,0)),0)</f>
        <v>0</v>
      </c>
      <c r="AA502" s="28">
        <f t="shared" si="78"/>
        <v>88840.4</v>
      </c>
      <c r="AB502" s="28">
        <f t="shared" si="79"/>
        <v>128351.4</v>
      </c>
    </row>
    <row r="503" spans="1:28" x14ac:dyDescent="0.2">
      <c r="A503" s="25" t="str">
        <f t="shared" si="70"/>
        <v>Talbot Kynett</v>
      </c>
      <c r="B503" s="25">
        <v>8640079943</v>
      </c>
      <c r="C503" s="25" t="s">
        <v>990</v>
      </c>
      <c r="D503" s="25" t="s">
        <v>991</v>
      </c>
      <c r="E503" s="25" t="s">
        <v>29</v>
      </c>
      <c r="F503" s="25">
        <v>73941</v>
      </c>
      <c r="G503" s="25">
        <f>COUNTIF([1]deals_closed!D:D,B503)</f>
        <v>25</v>
      </c>
      <c r="H503" s="26">
        <f>SUMIF([1]deals_closed!D:D,B503,[1]deals_closed!C:C)</f>
        <v>793388</v>
      </c>
      <c r="I503" s="26">
        <f>VLOOKUP(E503,'[1]2018_commission_structure-Start'!$A$22:$I$24,9,FALSE)</f>
        <v>600000</v>
      </c>
      <c r="J503" s="26">
        <f t="shared" si="71"/>
        <v>750000</v>
      </c>
      <c r="K503" s="26">
        <f t="shared" si="72"/>
        <v>900000</v>
      </c>
      <c r="L503" s="26">
        <f t="shared" si="73"/>
        <v>1200000</v>
      </c>
      <c r="M503" s="27">
        <f t="shared" si="74"/>
        <v>1.3223133333333332</v>
      </c>
      <c r="N503" s="25" t="str">
        <f t="shared" si="75"/>
        <v>125-150%</v>
      </c>
      <c r="O503" s="28">
        <f>MIN(H503,I503)*INDEX('[1]2018_commission_structure-Start'!$A$21:$I$24,MATCH($E503,'[1]2018_commission_structure-Start'!$A$21:$A$24,0),MATCH(O$1,'[1]2018_commission_structure-Start'!$A$21:$I$21,0))</f>
        <v>78000</v>
      </c>
      <c r="P503" s="26">
        <f>IF(H503&gt;I503,MIN(H503-I503,J503-I503)*INDEX('[1]2018_commission_structure-Start'!$A$21:$I$24,MATCH($E503,'[1]2018_commission_structure-Start'!$A$21:$A$24,0), MATCH(P$1,'[1]2018_commission_structure-Start'!$A$21:$I$21,0)),0)</f>
        <v>25500.000000000004</v>
      </c>
      <c r="Q503" s="26">
        <f>IF($H503&gt;J503,MIN($H503-J503,K503-J503)*INDEX('[1]2018_commission_structure-Start'!$A$21:$I$24,MATCH($E503,'[1]2018_commission_structure-Start'!$A$21:$A$24,0), MATCH(Q$1,'[1]2018_commission_structure-Start'!$A$21:$I$21,0)),0)</f>
        <v>9111.48</v>
      </c>
      <c r="R503" s="26">
        <f>IF($H503&gt;K503,MIN($H503-K503,L503-K503)*INDEX('[1]2018_commission_structure-Start'!$A$21:$I$24,MATCH($E503,'[1]2018_commission_structure-Start'!$A$21:$A$24,0), MATCH(R$1,'[1]2018_commission_structure-Start'!$A$21:$I$21,0)),0)</f>
        <v>0</v>
      </c>
      <c r="S503" s="26">
        <f>IF(H503&gt;L503,(H503-L503)*INDEX('[1]2018_commission_structure-Start'!$A$21:$I$24,MATCH($E503,'[1]2018_commission_structure-Start'!$A$21:$A$24,0),MATCH(S$1,'[1]2018_commission_structure-Start'!$A$21:$I$21,0)),0)</f>
        <v>0</v>
      </c>
      <c r="T503" s="28">
        <f t="shared" si="76"/>
        <v>112611.48</v>
      </c>
      <c r="U503" s="28">
        <f t="shared" si="77"/>
        <v>186552.47999999998</v>
      </c>
      <c r="V503" s="28">
        <f>MIN(H503,I503)*INDEX('[1]2018_commission_structure-Start'!$A$15:$J$18,MATCH($E503,'[1]2018_commission_structure-Start'!$A$15:$A$18,0),MATCH(V$1,'[1]2018_commission_structure-Start'!$A$15:$J$15,0))</f>
        <v>90000</v>
      </c>
      <c r="W503" s="26">
        <f>IF($H503&gt;I503,MIN($H503-I503,J503-I503)*INDEX('[1]2018_commission_structure-Start'!$A$15:$J$18,MATCH($E503,'[1]2018_commission_structure-Start'!$A$15:$A$18,0),MATCH(W$1,'[1]2018_commission_structure-Start'!$A$15:$J$15,0)),0)</f>
        <v>27000</v>
      </c>
      <c r="X503" s="26">
        <f>IF($H503&gt;J503,MIN($H503-J503,K503-J503)*INDEX('[1]2018_commission_structure-Start'!$A$15:$J$18,MATCH($E503,'[1]2018_commission_structure-Start'!$A$15:$A$18,0),MATCH(X$1,'[1]2018_commission_structure-Start'!$A$15:$J$15,0)),0)</f>
        <v>10847</v>
      </c>
      <c r="Y503" s="26">
        <f>IF($H503&gt;K503,MIN($H503-K503,L503-K503)*INDEX('[1]2018_commission_structure-Start'!$A$15:$J$18,MATCH($E503,'[1]2018_commission_structure-Start'!$A$15:$A$18,0),MATCH(Y$1,'[1]2018_commission_structure-Start'!$A$15:$J$15,0)),0)</f>
        <v>0</v>
      </c>
      <c r="Z503" s="26">
        <f>IF(H503&gt;L503,(H503-L503)*INDEX('[1]2018_commission_structure-Start'!$A$21:$I$24,MATCH($E503,'[1]2018_commission_structure-Start'!$A$21:$A$24,0),MATCH(Z$1,'[1]2018_commission_structure-Start'!$A$21:$I$21,0)),0)</f>
        <v>0</v>
      </c>
      <c r="AA503" s="28">
        <f t="shared" si="78"/>
        <v>127847</v>
      </c>
      <c r="AB503" s="28">
        <f t="shared" si="79"/>
        <v>201788</v>
      </c>
    </row>
    <row r="504" spans="1:28" x14ac:dyDescent="0.2">
      <c r="A504" s="25" t="str">
        <f t="shared" si="70"/>
        <v>Lazar Durant</v>
      </c>
      <c r="B504" s="25">
        <v>5479449389</v>
      </c>
      <c r="C504" s="25" t="s">
        <v>992</v>
      </c>
      <c r="D504" s="25" t="s">
        <v>377</v>
      </c>
      <c r="E504" s="25" t="s">
        <v>29</v>
      </c>
      <c r="F504" s="25">
        <v>63693</v>
      </c>
      <c r="G504" s="25">
        <f>COUNTIF([1]deals_closed!D:D,B504)</f>
        <v>15</v>
      </c>
      <c r="H504" s="26">
        <f>SUMIF([1]deals_closed!D:D,B504,[1]deals_closed!C:C)</f>
        <v>593430</v>
      </c>
      <c r="I504" s="26">
        <f>VLOOKUP(E504,'[1]2018_commission_structure-Start'!$A$22:$I$24,9,FALSE)</f>
        <v>600000</v>
      </c>
      <c r="J504" s="26">
        <f t="shared" si="71"/>
        <v>750000</v>
      </c>
      <c r="K504" s="26">
        <f t="shared" si="72"/>
        <v>900000</v>
      </c>
      <c r="L504" s="26">
        <f t="shared" si="73"/>
        <v>1200000</v>
      </c>
      <c r="M504" s="27">
        <f t="shared" si="74"/>
        <v>0.98904999999999998</v>
      </c>
      <c r="N504" s="25" t="str">
        <f t="shared" si="75"/>
        <v>0-100%</v>
      </c>
      <c r="O504" s="28">
        <f>MIN(H504,I504)*INDEX('[1]2018_commission_structure-Start'!$A$21:$I$24,MATCH($E504,'[1]2018_commission_structure-Start'!$A$21:$A$24,0),MATCH(O$1,'[1]2018_commission_structure-Start'!$A$21:$I$21,0))</f>
        <v>77145.900000000009</v>
      </c>
      <c r="P504" s="26">
        <f>IF(H504&gt;I504,MIN(H504-I504,J504-I504)*INDEX('[1]2018_commission_structure-Start'!$A$21:$I$24,MATCH($E504,'[1]2018_commission_structure-Start'!$A$21:$A$24,0), MATCH(P$1,'[1]2018_commission_structure-Start'!$A$21:$I$21,0)),0)</f>
        <v>0</v>
      </c>
      <c r="Q504" s="26">
        <f>IF($H504&gt;J504,MIN($H504-J504,K504-J504)*INDEX('[1]2018_commission_structure-Start'!$A$21:$I$24,MATCH($E504,'[1]2018_commission_structure-Start'!$A$21:$A$24,0), MATCH(Q$1,'[1]2018_commission_structure-Start'!$A$21:$I$21,0)),0)</f>
        <v>0</v>
      </c>
      <c r="R504" s="26">
        <f>IF($H504&gt;K504,MIN($H504-K504,L504-K504)*INDEX('[1]2018_commission_structure-Start'!$A$21:$I$24,MATCH($E504,'[1]2018_commission_structure-Start'!$A$21:$A$24,0), MATCH(R$1,'[1]2018_commission_structure-Start'!$A$21:$I$21,0)),0)</f>
        <v>0</v>
      </c>
      <c r="S504" s="26">
        <f>IF(H504&gt;L504,(H504-L504)*INDEX('[1]2018_commission_structure-Start'!$A$21:$I$24,MATCH($E504,'[1]2018_commission_structure-Start'!$A$21:$A$24,0),MATCH(S$1,'[1]2018_commission_structure-Start'!$A$21:$I$21,0)),0)</f>
        <v>0</v>
      </c>
      <c r="T504" s="28">
        <f t="shared" si="76"/>
        <v>77145.900000000009</v>
      </c>
      <c r="U504" s="28">
        <f t="shared" si="77"/>
        <v>140838.90000000002</v>
      </c>
      <c r="V504" s="28">
        <f>MIN(H504,I504)*INDEX('[1]2018_commission_structure-Start'!$A$15:$J$18,MATCH($E504,'[1]2018_commission_structure-Start'!$A$15:$A$18,0),MATCH(V$1,'[1]2018_commission_structure-Start'!$A$15:$J$15,0))</f>
        <v>89014.5</v>
      </c>
      <c r="W504" s="26">
        <f>IF($H504&gt;I504,MIN($H504-I504,J504-I504)*INDEX('[1]2018_commission_structure-Start'!$A$15:$J$18,MATCH($E504,'[1]2018_commission_structure-Start'!$A$15:$A$18,0),MATCH(W$1,'[1]2018_commission_structure-Start'!$A$15:$J$15,0)),0)</f>
        <v>0</v>
      </c>
      <c r="X504" s="26">
        <f>IF($H504&gt;J504,MIN($H504-J504,K504-J504)*INDEX('[1]2018_commission_structure-Start'!$A$15:$J$18,MATCH($E504,'[1]2018_commission_structure-Start'!$A$15:$A$18,0),MATCH(X$1,'[1]2018_commission_structure-Start'!$A$15:$J$15,0)),0)</f>
        <v>0</v>
      </c>
      <c r="Y504" s="26">
        <f>IF($H504&gt;K504,MIN($H504-K504,L504-K504)*INDEX('[1]2018_commission_structure-Start'!$A$15:$J$18,MATCH($E504,'[1]2018_commission_structure-Start'!$A$15:$A$18,0),MATCH(Y$1,'[1]2018_commission_structure-Start'!$A$15:$J$15,0)),0)</f>
        <v>0</v>
      </c>
      <c r="Z504" s="26">
        <f>IF(H504&gt;L504,(H504-L504)*INDEX('[1]2018_commission_structure-Start'!$A$21:$I$24,MATCH($E504,'[1]2018_commission_structure-Start'!$A$21:$A$24,0),MATCH(Z$1,'[1]2018_commission_structure-Start'!$A$21:$I$21,0)),0)</f>
        <v>0</v>
      </c>
      <c r="AA504" s="28">
        <f t="shared" si="78"/>
        <v>89014.5</v>
      </c>
      <c r="AB504" s="28">
        <f t="shared" si="79"/>
        <v>152707.5</v>
      </c>
    </row>
    <row r="505" spans="1:28" x14ac:dyDescent="0.2">
      <c r="A505" s="25" t="str">
        <f t="shared" si="70"/>
        <v>Margit Dransfield</v>
      </c>
      <c r="B505" s="25">
        <v>6776868107</v>
      </c>
      <c r="C505" s="25" t="s">
        <v>993</v>
      </c>
      <c r="D505" s="25" t="s">
        <v>994</v>
      </c>
      <c r="E505" s="25" t="s">
        <v>10</v>
      </c>
      <c r="F505" s="25">
        <v>86367</v>
      </c>
      <c r="G505" s="25">
        <f>COUNTIF([1]deals_closed!D:D,B505)</f>
        <v>19</v>
      </c>
      <c r="H505" s="26">
        <f>SUMIF([1]deals_closed!D:D,B505,[1]deals_closed!C:C)</f>
        <v>620798</v>
      </c>
      <c r="I505" s="26">
        <f>VLOOKUP(E505,'[1]2018_commission_structure-Start'!$A$22:$I$24,9,FALSE)</f>
        <v>750000</v>
      </c>
      <c r="J505" s="26">
        <f t="shared" si="71"/>
        <v>937500</v>
      </c>
      <c r="K505" s="26">
        <f t="shared" si="72"/>
        <v>1125000</v>
      </c>
      <c r="L505" s="26">
        <f t="shared" si="73"/>
        <v>1500000</v>
      </c>
      <c r="M505" s="27">
        <f t="shared" si="74"/>
        <v>0.82773066666666661</v>
      </c>
      <c r="N505" s="25" t="str">
        <f t="shared" si="75"/>
        <v>0-100%</v>
      </c>
      <c r="O505" s="28">
        <f>MIN(H505,I505)*INDEX('[1]2018_commission_structure-Start'!$A$21:$I$24,MATCH($E505,'[1]2018_commission_structure-Start'!$A$21:$A$24,0),MATCH(O$1,'[1]2018_commission_structure-Start'!$A$21:$I$21,0))</f>
        <v>93119.7</v>
      </c>
      <c r="P505" s="26">
        <f>IF(H505&gt;I505,MIN(H505-I505,J505-I505)*INDEX('[1]2018_commission_structure-Start'!$A$21:$I$24,MATCH($E505,'[1]2018_commission_structure-Start'!$A$21:$A$24,0), MATCH(P$1,'[1]2018_commission_structure-Start'!$A$21:$I$21,0)),0)</f>
        <v>0</v>
      </c>
      <c r="Q505" s="26">
        <f>IF($H505&gt;J505,MIN($H505-J505,K505-J505)*INDEX('[1]2018_commission_structure-Start'!$A$21:$I$24,MATCH($E505,'[1]2018_commission_structure-Start'!$A$21:$A$24,0), MATCH(Q$1,'[1]2018_commission_structure-Start'!$A$21:$I$21,0)),0)</f>
        <v>0</v>
      </c>
      <c r="R505" s="26">
        <f>IF($H505&gt;K505,MIN($H505-K505,L505-K505)*INDEX('[1]2018_commission_structure-Start'!$A$21:$I$24,MATCH($E505,'[1]2018_commission_structure-Start'!$A$21:$A$24,0), MATCH(R$1,'[1]2018_commission_structure-Start'!$A$21:$I$21,0)),0)</f>
        <v>0</v>
      </c>
      <c r="S505" s="26">
        <f>IF(H505&gt;L505,(H505-L505)*INDEX('[1]2018_commission_structure-Start'!$A$21:$I$24,MATCH($E505,'[1]2018_commission_structure-Start'!$A$21:$A$24,0),MATCH(S$1,'[1]2018_commission_structure-Start'!$A$21:$I$21,0)),0)</f>
        <v>0</v>
      </c>
      <c r="T505" s="28">
        <f t="shared" si="76"/>
        <v>93119.7</v>
      </c>
      <c r="U505" s="28">
        <f t="shared" si="77"/>
        <v>179486.7</v>
      </c>
      <c r="V505" s="28">
        <f>MIN(H505,I505)*INDEX('[1]2018_commission_structure-Start'!$A$15:$J$18,MATCH($E505,'[1]2018_commission_structure-Start'!$A$15:$A$18,0),MATCH(V$1,'[1]2018_commission_structure-Start'!$A$15:$J$15,0))</f>
        <v>93119.7</v>
      </c>
      <c r="W505" s="26">
        <f>IF($H505&gt;I505,MIN($H505-I505,J505-I505)*INDEX('[1]2018_commission_structure-Start'!$A$15:$J$18,MATCH($E505,'[1]2018_commission_structure-Start'!$A$15:$A$18,0),MATCH(W$1,'[1]2018_commission_structure-Start'!$A$15:$J$15,0)),0)</f>
        <v>0</v>
      </c>
      <c r="X505" s="26">
        <f>IF($H505&gt;J505,MIN($H505-J505,K505-J505)*INDEX('[1]2018_commission_structure-Start'!$A$15:$J$18,MATCH($E505,'[1]2018_commission_structure-Start'!$A$15:$A$18,0),MATCH(X$1,'[1]2018_commission_structure-Start'!$A$15:$J$15,0)),0)</f>
        <v>0</v>
      </c>
      <c r="Y505" s="26">
        <f>IF($H505&gt;K505,MIN($H505-K505,L505-K505)*INDEX('[1]2018_commission_structure-Start'!$A$15:$J$18,MATCH($E505,'[1]2018_commission_structure-Start'!$A$15:$A$18,0),MATCH(Y$1,'[1]2018_commission_structure-Start'!$A$15:$J$15,0)),0)</f>
        <v>0</v>
      </c>
      <c r="Z505" s="26">
        <f>IF(H505&gt;L505,(H505-L505)*INDEX('[1]2018_commission_structure-Start'!$A$21:$I$24,MATCH($E505,'[1]2018_commission_structure-Start'!$A$21:$A$24,0),MATCH(Z$1,'[1]2018_commission_structure-Start'!$A$21:$I$21,0)),0)</f>
        <v>0</v>
      </c>
      <c r="AA505" s="28">
        <f t="shared" si="78"/>
        <v>93119.7</v>
      </c>
      <c r="AB505" s="28">
        <f t="shared" si="79"/>
        <v>179486.7</v>
      </c>
    </row>
    <row r="506" spans="1:28" x14ac:dyDescent="0.2">
      <c r="A506" s="25" t="str">
        <f t="shared" si="70"/>
        <v>Lucina Farndon</v>
      </c>
      <c r="B506" s="25">
        <v>2698184272</v>
      </c>
      <c r="C506" s="25" t="s">
        <v>995</v>
      </c>
      <c r="D506" s="25" t="s">
        <v>996</v>
      </c>
      <c r="E506" s="25" t="s">
        <v>10</v>
      </c>
      <c r="F506" s="25">
        <v>119400</v>
      </c>
      <c r="G506" s="25">
        <f>COUNTIF([1]deals_closed!D:D,B506)</f>
        <v>26</v>
      </c>
      <c r="H506" s="26">
        <f>SUMIF([1]deals_closed!D:D,B506,[1]deals_closed!C:C)</f>
        <v>805390</v>
      </c>
      <c r="I506" s="26">
        <f>VLOOKUP(E506,'[1]2018_commission_structure-Start'!$A$22:$I$24,9,FALSE)</f>
        <v>750000</v>
      </c>
      <c r="J506" s="26">
        <f t="shared" si="71"/>
        <v>937500</v>
      </c>
      <c r="K506" s="26">
        <f t="shared" si="72"/>
        <v>1125000</v>
      </c>
      <c r="L506" s="26">
        <f t="shared" si="73"/>
        <v>1500000</v>
      </c>
      <c r="M506" s="27">
        <f t="shared" si="74"/>
        <v>1.0738533333333333</v>
      </c>
      <c r="N506" s="25" t="str">
        <f t="shared" si="75"/>
        <v>100-125%</v>
      </c>
      <c r="O506" s="28">
        <f>MIN(H506,I506)*INDEX('[1]2018_commission_structure-Start'!$A$21:$I$24,MATCH($E506,'[1]2018_commission_structure-Start'!$A$21:$A$24,0),MATCH(O$1,'[1]2018_commission_structure-Start'!$A$21:$I$21,0))</f>
        <v>112500</v>
      </c>
      <c r="P506" s="26">
        <f>IF(H506&gt;I506,MIN(H506-I506,J506-I506)*INDEX('[1]2018_commission_structure-Start'!$A$21:$I$24,MATCH($E506,'[1]2018_commission_structure-Start'!$A$21:$A$24,0), MATCH(P$1,'[1]2018_commission_structure-Start'!$A$21:$I$21,0)),0)</f>
        <v>10524.1</v>
      </c>
      <c r="Q506" s="26">
        <f>IF($H506&gt;J506,MIN($H506-J506,K506-J506)*INDEX('[1]2018_commission_structure-Start'!$A$21:$I$24,MATCH($E506,'[1]2018_commission_structure-Start'!$A$21:$A$24,0), MATCH(Q$1,'[1]2018_commission_structure-Start'!$A$21:$I$21,0)),0)</f>
        <v>0</v>
      </c>
      <c r="R506" s="26">
        <f>IF($H506&gt;K506,MIN($H506-K506,L506-K506)*INDEX('[1]2018_commission_structure-Start'!$A$21:$I$24,MATCH($E506,'[1]2018_commission_structure-Start'!$A$21:$A$24,0), MATCH(R$1,'[1]2018_commission_structure-Start'!$A$21:$I$21,0)),0)</f>
        <v>0</v>
      </c>
      <c r="S506" s="26">
        <f>IF(H506&gt;L506,(H506-L506)*INDEX('[1]2018_commission_structure-Start'!$A$21:$I$24,MATCH($E506,'[1]2018_commission_structure-Start'!$A$21:$A$24,0),MATCH(S$1,'[1]2018_commission_structure-Start'!$A$21:$I$21,0)),0)</f>
        <v>0</v>
      </c>
      <c r="T506" s="28">
        <f t="shared" si="76"/>
        <v>123024.1</v>
      </c>
      <c r="U506" s="28">
        <f t="shared" si="77"/>
        <v>242424.1</v>
      </c>
      <c r="V506" s="28">
        <f>MIN(H506,I506)*INDEX('[1]2018_commission_structure-Start'!$A$15:$J$18,MATCH($E506,'[1]2018_commission_structure-Start'!$A$15:$A$18,0),MATCH(V$1,'[1]2018_commission_structure-Start'!$A$15:$J$15,0))</f>
        <v>112500</v>
      </c>
      <c r="W506" s="26">
        <f>IF($H506&gt;I506,MIN($H506-I506,J506-I506)*INDEX('[1]2018_commission_structure-Start'!$A$15:$J$18,MATCH($E506,'[1]2018_commission_structure-Start'!$A$15:$A$18,0),MATCH(W$1,'[1]2018_commission_structure-Start'!$A$15:$J$15,0)),0)</f>
        <v>12185.8</v>
      </c>
      <c r="X506" s="26">
        <f>IF($H506&gt;J506,MIN($H506-J506,K506-J506)*INDEX('[1]2018_commission_structure-Start'!$A$15:$J$18,MATCH($E506,'[1]2018_commission_structure-Start'!$A$15:$A$18,0),MATCH(X$1,'[1]2018_commission_structure-Start'!$A$15:$J$15,0)),0)</f>
        <v>0</v>
      </c>
      <c r="Y506" s="26">
        <f>IF($H506&gt;K506,MIN($H506-K506,L506-K506)*INDEX('[1]2018_commission_structure-Start'!$A$15:$J$18,MATCH($E506,'[1]2018_commission_structure-Start'!$A$15:$A$18,0),MATCH(Y$1,'[1]2018_commission_structure-Start'!$A$15:$J$15,0)),0)</f>
        <v>0</v>
      </c>
      <c r="Z506" s="26">
        <f>IF(H506&gt;L506,(H506-L506)*INDEX('[1]2018_commission_structure-Start'!$A$21:$I$24,MATCH($E506,'[1]2018_commission_structure-Start'!$A$21:$A$24,0),MATCH(Z$1,'[1]2018_commission_structure-Start'!$A$21:$I$21,0)),0)</f>
        <v>0</v>
      </c>
      <c r="AA506" s="28">
        <f t="shared" si="78"/>
        <v>124685.8</v>
      </c>
      <c r="AB506" s="28">
        <f t="shared" si="79"/>
        <v>244085.8</v>
      </c>
    </row>
    <row r="507" spans="1:28" x14ac:dyDescent="0.2">
      <c r="A507" s="25" t="str">
        <f t="shared" si="70"/>
        <v>Fabe Hutchinges</v>
      </c>
      <c r="B507" s="25">
        <v>2191014690</v>
      </c>
      <c r="C507" s="25" t="s">
        <v>997</v>
      </c>
      <c r="D507" s="25" t="s">
        <v>998</v>
      </c>
      <c r="E507" s="25" t="s">
        <v>7</v>
      </c>
      <c r="F507" s="25">
        <v>58448</v>
      </c>
      <c r="G507" s="25">
        <f>COUNTIF([1]deals_closed!D:D,B507)</f>
        <v>17</v>
      </c>
      <c r="H507" s="26">
        <f>SUMIF([1]deals_closed!D:D,B507,[1]deals_closed!C:C)</f>
        <v>545501</v>
      </c>
      <c r="I507" s="26">
        <f>VLOOKUP(E507,'[1]2018_commission_structure-Start'!$A$22:$I$24,9,FALSE)</f>
        <v>500000</v>
      </c>
      <c r="J507" s="26">
        <f t="shared" si="71"/>
        <v>625000</v>
      </c>
      <c r="K507" s="26">
        <f t="shared" si="72"/>
        <v>750000</v>
      </c>
      <c r="L507" s="26">
        <f t="shared" si="73"/>
        <v>1000000</v>
      </c>
      <c r="M507" s="27">
        <f t="shared" si="74"/>
        <v>1.091002</v>
      </c>
      <c r="N507" s="25" t="str">
        <f t="shared" si="75"/>
        <v>100-125%</v>
      </c>
      <c r="O507" s="28">
        <f>MIN(H507,I507)*INDEX('[1]2018_commission_structure-Start'!$A$21:$I$24,MATCH($E507,'[1]2018_commission_structure-Start'!$A$21:$A$24,0),MATCH(O$1,'[1]2018_commission_structure-Start'!$A$21:$I$21,0))</f>
        <v>50000</v>
      </c>
      <c r="P507" s="26">
        <f>IF(H507&gt;I507,MIN(H507-I507,J507-I507)*INDEX('[1]2018_commission_structure-Start'!$A$21:$I$24,MATCH($E507,'[1]2018_commission_structure-Start'!$A$21:$A$24,0), MATCH(P$1,'[1]2018_commission_structure-Start'!$A$21:$I$21,0)),0)</f>
        <v>6825.15</v>
      </c>
      <c r="Q507" s="26">
        <f>IF($H507&gt;J507,MIN($H507-J507,K507-J507)*INDEX('[1]2018_commission_structure-Start'!$A$21:$I$24,MATCH($E507,'[1]2018_commission_structure-Start'!$A$21:$A$24,0), MATCH(Q$1,'[1]2018_commission_structure-Start'!$A$21:$I$21,0)),0)</f>
        <v>0</v>
      </c>
      <c r="R507" s="26">
        <f>IF($H507&gt;K507,MIN($H507-K507,L507-K507)*INDEX('[1]2018_commission_structure-Start'!$A$21:$I$24,MATCH($E507,'[1]2018_commission_structure-Start'!$A$21:$A$24,0), MATCH(R$1,'[1]2018_commission_structure-Start'!$A$21:$I$21,0)),0)</f>
        <v>0</v>
      </c>
      <c r="S507" s="26">
        <f>IF(H507&gt;L507,(H507-L507)*INDEX('[1]2018_commission_structure-Start'!$A$21:$I$24,MATCH($E507,'[1]2018_commission_structure-Start'!$A$21:$A$24,0),MATCH(S$1,'[1]2018_commission_structure-Start'!$A$21:$I$21,0)),0)</f>
        <v>0</v>
      </c>
      <c r="T507" s="28">
        <f t="shared" si="76"/>
        <v>56825.15</v>
      </c>
      <c r="U507" s="28">
        <f t="shared" si="77"/>
        <v>115273.15</v>
      </c>
      <c r="V507" s="28">
        <f>MIN(H507,I507)*INDEX('[1]2018_commission_structure-Start'!$A$15:$J$18,MATCH($E507,'[1]2018_commission_structure-Start'!$A$15:$A$18,0),MATCH(V$1,'[1]2018_commission_structure-Start'!$A$15:$J$15,0))</f>
        <v>60000</v>
      </c>
      <c r="W507" s="26">
        <f>IF($H507&gt;I507,MIN($H507-I507,J507-I507)*INDEX('[1]2018_commission_structure-Start'!$A$15:$J$18,MATCH($E507,'[1]2018_commission_structure-Start'!$A$15:$A$18,0),MATCH(W$1,'[1]2018_commission_structure-Start'!$A$15:$J$15,0)),0)</f>
        <v>7735.170000000001</v>
      </c>
      <c r="X507" s="26">
        <f>IF($H507&gt;J507,MIN($H507-J507,K507-J507)*INDEX('[1]2018_commission_structure-Start'!$A$15:$J$18,MATCH($E507,'[1]2018_commission_structure-Start'!$A$15:$A$18,0),MATCH(X$1,'[1]2018_commission_structure-Start'!$A$15:$J$15,0)),0)</f>
        <v>0</v>
      </c>
      <c r="Y507" s="26">
        <f>IF($H507&gt;K507,MIN($H507-K507,L507-K507)*INDEX('[1]2018_commission_structure-Start'!$A$15:$J$18,MATCH($E507,'[1]2018_commission_structure-Start'!$A$15:$A$18,0),MATCH(Y$1,'[1]2018_commission_structure-Start'!$A$15:$J$15,0)),0)</f>
        <v>0</v>
      </c>
      <c r="Z507" s="26">
        <f>IF(H507&gt;L507,(H507-L507)*INDEX('[1]2018_commission_structure-Start'!$A$21:$I$24,MATCH($E507,'[1]2018_commission_structure-Start'!$A$21:$A$24,0),MATCH(Z$1,'[1]2018_commission_structure-Start'!$A$21:$I$21,0)),0)</f>
        <v>0</v>
      </c>
      <c r="AA507" s="28">
        <f t="shared" si="78"/>
        <v>67735.17</v>
      </c>
      <c r="AB507" s="28">
        <f t="shared" si="79"/>
        <v>126183.17</v>
      </c>
    </row>
    <row r="508" spans="1:28" x14ac:dyDescent="0.2">
      <c r="A508" s="25" t="str">
        <f t="shared" si="70"/>
        <v>Verine Gouldstone</v>
      </c>
      <c r="B508" s="25">
        <v>806065796</v>
      </c>
      <c r="C508" s="25" t="s">
        <v>999</v>
      </c>
      <c r="D508" s="25" t="s">
        <v>1000</v>
      </c>
      <c r="E508" s="25" t="s">
        <v>10</v>
      </c>
      <c r="F508" s="25">
        <v>109896</v>
      </c>
      <c r="G508" s="25">
        <f>COUNTIF([1]deals_closed!D:D,B508)</f>
        <v>17</v>
      </c>
      <c r="H508" s="26">
        <f>SUMIF([1]deals_closed!D:D,B508,[1]deals_closed!C:C)</f>
        <v>619591</v>
      </c>
      <c r="I508" s="26">
        <f>VLOOKUP(E508,'[1]2018_commission_structure-Start'!$A$22:$I$24,9,FALSE)</f>
        <v>750000</v>
      </c>
      <c r="J508" s="26">
        <f t="shared" si="71"/>
        <v>937500</v>
      </c>
      <c r="K508" s="26">
        <f t="shared" si="72"/>
        <v>1125000</v>
      </c>
      <c r="L508" s="26">
        <f t="shared" si="73"/>
        <v>1500000</v>
      </c>
      <c r="M508" s="27">
        <f t="shared" si="74"/>
        <v>0.82612133333333337</v>
      </c>
      <c r="N508" s="25" t="str">
        <f t="shared" si="75"/>
        <v>0-100%</v>
      </c>
      <c r="O508" s="28">
        <f>MIN(H508,I508)*INDEX('[1]2018_commission_structure-Start'!$A$21:$I$24,MATCH($E508,'[1]2018_commission_structure-Start'!$A$21:$A$24,0),MATCH(O$1,'[1]2018_commission_structure-Start'!$A$21:$I$21,0))</f>
        <v>92938.65</v>
      </c>
      <c r="P508" s="26">
        <f>IF(H508&gt;I508,MIN(H508-I508,J508-I508)*INDEX('[1]2018_commission_structure-Start'!$A$21:$I$24,MATCH($E508,'[1]2018_commission_structure-Start'!$A$21:$A$24,0), MATCH(P$1,'[1]2018_commission_structure-Start'!$A$21:$I$21,0)),0)</f>
        <v>0</v>
      </c>
      <c r="Q508" s="26">
        <f>IF($H508&gt;J508,MIN($H508-J508,K508-J508)*INDEX('[1]2018_commission_structure-Start'!$A$21:$I$24,MATCH($E508,'[1]2018_commission_structure-Start'!$A$21:$A$24,0), MATCH(Q$1,'[1]2018_commission_structure-Start'!$A$21:$I$21,0)),0)</f>
        <v>0</v>
      </c>
      <c r="R508" s="26">
        <f>IF($H508&gt;K508,MIN($H508-K508,L508-K508)*INDEX('[1]2018_commission_structure-Start'!$A$21:$I$24,MATCH($E508,'[1]2018_commission_structure-Start'!$A$21:$A$24,0), MATCH(R$1,'[1]2018_commission_structure-Start'!$A$21:$I$21,0)),0)</f>
        <v>0</v>
      </c>
      <c r="S508" s="26">
        <f>IF(H508&gt;L508,(H508-L508)*INDEX('[1]2018_commission_structure-Start'!$A$21:$I$24,MATCH($E508,'[1]2018_commission_structure-Start'!$A$21:$A$24,0),MATCH(S$1,'[1]2018_commission_structure-Start'!$A$21:$I$21,0)),0)</f>
        <v>0</v>
      </c>
      <c r="T508" s="28">
        <f t="shared" si="76"/>
        <v>92938.65</v>
      </c>
      <c r="U508" s="28">
        <f t="shared" si="77"/>
        <v>202834.65</v>
      </c>
      <c r="V508" s="28">
        <f>MIN(H508,I508)*INDEX('[1]2018_commission_structure-Start'!$A$15:$J$18,MATCH($E508,'[1]2018_commission_structure-Start'!$A$15:$A$18,0),MATCH(V$1,'[1]2018_commission_structure-Start'!$A$15:$J$15,0))</f>
        <v>92938.65</v>
      </c>
      <c r="W508" s="26">
        <f>IF($H508&gt;I508,MIN($H508-I508,J508-I508)*INDEX('[1]2018_commission_structure-Start'!$A$15:$J$18,MATCH($E508,'[1]2018_commission_structure-Start'!$A$15:$A$18,0),MATCH(W$1,'[1]2018_commission_structure-Start'!$A$15:$J$15,0)),0)</f>
        <v>0</v>
      </c>
      <c r="X508" s="26">
        <f>IF($H508&gt;J508,MIN($H508-J508,K508-J508)*INDEX('[1]2018_commission_structure-Start'!$A$15:$J$18,MATCH($E508,'[1]2018_commission_structure-Start'!$A$15:$A$18,0),MATCH(X$1,'[1]2018_commission_structure-Start'!$A$15:$J$15,0)),0)</f>
        <v>0</v>
      </c>
      <c r="Y508" s="26">
        <f>IF($H508&gt;K508,MIN($H508-K508,L508-K508)*INDEX('[1]2018_commission_structure-Start'!$A$15:$J$18,MATCH($E508,'[1]2018_commission_structure-Start'!$A$15:$A$18,0),MATCH(Y$1,'[1]2018_commission_structure-Start'!$A$15:$J$15,0)),0)</f>
        <v>0</v>
      </c>
      <c r="Z508" s="26">
        <f>IF(H508&gt;L508,(H508-L508)*INDEX('[1]2018_commission_structure-Start'!$A$21:$I$24,MATCH($E508,'[1]2018_commission_structure-Start'!$A$21:$A$24,0),MATCH(Z$1,'[1]2018_commission_structure-Start'!$A$21:$I$21,0)),0)</f>
        <v>0</v>
      </c>
      <c r="AA508" s="28">
        <f t="shared" si="78"/>
        <v>92938.65</v>
      </c>
      <c r="AB508" s="28">
        <f t="shared" si="79"/>
        <v>202834.65</v>
      </c>
    </row>
    <row r="509" spans="1:28" x14ac:dyDescent="0.2">
      <c r="A509" s="25" t="str">
        <f t="shared" si="70"/>
        <v>Tammy Lenden</v>
      </c>
      <c r="B509" s="25">
        <v>9561367408</v>
      </c>
      <c r="C509" s="25" t="s">
        <v>1001</v>
      </c>
      <c r="D509" s="25" t="s">
        <v>1002</v>
      </c>
      <c r="E509" s="25" t="s">
        <v>29</v>
      </c>
      <c r="F509" s="25">
        <v>62798</v>
      </c>
      <c r="G509" s="25">
        <f>COUNTIF([1]deals_closed!D:D,B509)</f>
        <v>18</v>
      </c>
      <c r="H509" s="26">
        <f>SUMIF([1]deals_closed!D:D,B509,[1]deals_closed!C:C)</f>
        <v>621016</v>
      </c>
      <c r="I509" s="26">
        <f>VLOOKUP(E509,'[1]2018_commission_structure-Start'!$A$22:$I$24,9,FALSE)</f>
        <v>600000</v>
      </c>
      <c r="J509" s="26">
        <f t="shared" si="71"/>
        <v>750000</v>
      </c>
      <c r="K509" s="26">
        <f t="shared" si="72"/>
        <v>900000</v>
      </c>
      <c r="L509" s="26">
        <f t="shared" si="73"/>
        <v>1200000</v>
      </c>
      <c r="M509" s="27">
        <f t="shared" si="74"/>
        <v>1.0350266666666668</v>
      </c>
      <c r="N509" s="25" t="str">
        <f t="shared" si="75"/>
        <v>100-125%</v>
      </c>
      <c r="O509" s="28">
        <f>MIN(H509,I509)*INDEX('[1]2018_commission_structure-Start'!$A$21:$I$24,MATCH($E509,'[1]2018_commission_structure-Start'!$A$21:$A$24,0),MATCH(O$1,'[1]2018_commission_structure-Start'!$A$21:$I$21,0))</f>
        <v>78000</v>
      </c>
      <c r="P509" s="26">
        <f>IF(H509&gt;I509,MIN(H509-I509,J509-I509)*INDEX('[1]2018_commission_structure-Start'!$A$21:$I$24,MATCH($E509,'[1]2018_commission_structure-Start'!$A$21:$A$24,0), MATCH(P$1,'[1]2018_commission_structure-Start'!$A$21:$I$21,0)),0)</f>
        <v>3572.7200000000003</v>
      </c>
      <c r="Q509" s="26">
        <f>IF($H509&gt;J509,MIN($H509-J509,K509-J509)*INDEX('[1]2018_commission_structure-Start'!$A$21:$I$24,MATCH($E509,'[1]2018_commission_structure-Start'!$A$21:$A$24,0), MATCH(Q$1,'[1]2018_commission_structure-Start'!$A$21:$I$21,0)),0)</f>
        <v>0</v>
      </c>
      <c r="R509" s="26">
        <f>IF($H509&gt;K509,MIN($H509-K509,L509-K509)*INDEX('[1]2018_commission_structure-Start'!$A$21:$I$24,MATCH($E509,'[1]2018_commission_structure-Start'!$A$21:$A$24,0), MATCH(R$1,'[1]2018_commission_structure-Start'!$A$21:$I$21,0)),0)</f>
        <v>0</v>
      </c>
      <c r="S509" s="26">
        <f>IF(H509&gt;L509,(H509-L509)*INDEX('[1]2018_commission_structure-Start'!$A$21:$I$24,MATCH($E509,'[1]2018_commission_structure-Start'!$A$21:$A$24,0),MATCH(S$1,'[1]2018_commission_structure-Start'!$A$21:$I$21,0)),0)</f>
        <v>0</v>
      </c>
      <c r="T509" s="28">
        <f t="shared" si="76"/>
        <v>81572.72</v>
      </c>
      <c r="U509" s="28">
        <f t="shared" si="77"/>
        <v>144370.72</v>
      </c>
      <c r="V509" s="28">
        <f>MIN(H509,I509)*INDEX('[1]2018_commission_structure-Start'!$A$15:$J$18,MATCH($E509,'[1]2018_commission_structure-Start'!$A$15:$A$18,0),MATCH(V$1,'[1]2018_commission_structure-Start'!$A$15:$J$15,0))</f>
        <v>90000</v>
      </c>
      <c r="W509" s="26">
        <f>IF($H509&gt;I509,MIN($H509-I509,J509-I509)*INDEX('[1]2018_commission_structure-Start'!$A$15:$J$18,MATCH($E509,'[1]2018_commission_structure-Start'!$A$15:$A$18,0),MATCH(W$1,'[1]2018_commission_structure-Start'!$A$15:$J$15,0)),0)</f>
        <v>3782.8799999999997</v>
      </c>
      <c r="X509" s="26">
        <f>IF($H509&gt;J509,MIN($H509-J509,K509-J509)*INDEX('[1]2018_commission_structure-Start'!$A$15:$J$18,MATCH($E509,'[1]2018_commission_structure-Start'!$A$15:$A$18,0),MATCH(X$1,'[1]2018_commission_structure-Start'!$A$15:$J$15,0)),0)</f>
        <v>0</v>
      </c>
      <c r="Y509" s="26">
        <f>IF($H509&gt;K509,MIN($H509-K509,L509-K509)*INDEX('[1]2018_commission_structure-Start'!$A$15:$J$18,MATCH($E509,'[1]2018_commission_structure-Start'!$A$15:$A$18,0),MATCH(Y$1,'[1]2018_commission_structure-Start'!$A$15:$J$15,0)),0)</f>
        <v>0</v>
      </c>
      <c r="Z509" s="26">
        <f>IF(H509&gt;L509,(H509-L509)*INDEX('[1]2018_commission_structure-Start'!$A$21:$I$24,MATCH($E509,'[1]2018_commission_structure-Start'!$A$21:$A$24,0),MATCH(Z$1,'[1]2018_commission_structure-Start'!$A$21:$I$21,0)),0)</f>
        <v>0</v>
      </c>
      <c r="AA509" s="28">
        <f t="shared" si="78"/>
        <v>93782.88</v>
      </c>
      <c r="AB509" s="28">
        <f t="shared" si="79"/>
        <v>156580.88</v>
      </c>
    </row>
    <row r="510" spans="1:28" x14ac:dyDescent="0.2">
      <c r="A510" s="25" t="str">
        <f t="shared" si="70"/>
        <v>Iago Epine</v>
      </c>
      <c r="B510" s="25">
        <v>2492824950</v>
      </c>
      <c r="C510" s="25" t="s">
        <v>1003</v>
      </c>
      <c r="D510" s="25" t="s">
        <v>1004</v>
      </c>
      <c r="E510" s="25" t="s">
        <v>10</v>
      </c>
      <c r="F510" s="25">
        <v>86703</v>
      </c>
      <c r="G510" s="25">
        <f>COUNTIF([1]deals_closed!D:D,B510)</f>
        <v>28</v>
      </c>
      <c r="H510" s="26">
        <f>SUMIF([1]deals_closed!D:D,B510,[1]deals_closed!C:C)</f>
        <v>900340</v>
      </c>
      <c r="I510" s="26">
        <f>VLOOKUP(E510,'[1]2018_commission_structure-Start'!$A$22:$I$24,9,FALSE)</f>
        <v>750000</v>
      </c>
      <c r="J510" s="26">
        <f t="shared" si="71"/>
        <v>937500</v>
      </c>
      <c r="K510" s="26">
        <f t="shared" si="72"/>
        <v>1125000</v>
      </c>
      <c r="L510" s="26">
        <f t="shared" si="73"/>
        <v>1500000</v>
      </c>
      <c r="M510" s="27">
        <f t="shared" si="74"/>
        <v>1.2004533333333334</v>
      </c>
      <c r="N510" s="25" t="str">
        <f t="shared" si="75"/>
        <v>100-125%</v>
      </c>
      <c r="O510" s="28">
        <f>MIN(H510,I510)*INDEX('[1]2018_commission_structure-Start'!$A$21:$I$24,MATCH($E510,'[1]2018_commission_structure-Start'!$A$21:$A$24,0),MATCH(O$1,'[1]2018_commission_structure-Start'!$A$21:$I$21,0))</f>
        <v>112500</v>
      </c>
      <c r="P510" s="26">
        <f>IF(H510&gt;I510,MIN(H510-I510,J510-I510)*INDEX('[1]2018_commission_structure-Start'!$A$21:$I$24,MATCH($E510,'[1]2018_commission_structure-Start'!$A$21:$A$24,0), MATCH(P$1,'[1]2018_commission_structure-Start'!$A$21:$I$21,0)),0)</f>
        <v>28564.6</v>
      </c>
      <c r="Q510" s="26">
        <f>IF($H510&gt;J510,MIN($H510-J510,K510-J510)*INDEX('[1]2018_commission_structure-Start'!$A$21:$I$24,MATCH($E510,'[1]2018_commission_structure-Start'!$A$21:$A$24,0), MATCH(Q$1,'[1]2018_commission_structure-Start'!$A$21:$I$21,0)),0)</f>
        <v>0</v>
      </c>
      <c r="R510" s="26">
        <f>IF($H510&gt;K510,MIN($H510-K510,L510-K510)*INDEX('[1]2018_commission_structure-Start'!$A$21:$I$24,MATCH($E510,'[1]2018_commission_structure-Start'!$A$21:$A$24,0), MATCH(R$1,'[1]2018_commission_structure-Start'!$A$21:$I$21,0)),0)</f>
        <v>0</v>
      </c>
      <c r="S510" s="26">
        <f>IF(H510&gt;L510,(H510-L510)*INDEX('[1]2018_commission_structure-Start'!$A$21:$I$24,MATCH($E510,'[1]2018_commission_structure-Start'!$A$21:$A$24,0),MATCH(S$1,'[1]2018_commission_structure-Start'!$A$21:$I$21,0)),0)</f>
        <v>0</v>
      </c>
      <c r="T510" s="28">
        <f t="shared" si="76"/>
        <v>141064.6</v>
      </c>
      <c r="U510" s="28">
        <f t="shared" si="77"/>
        <v>227767.6</v>
      </c>
      <c r="V510" s="28">
        <f>MIN(H510,I510)*INDEX('[1]2018_commission_structure-Start'!$A$15:$J$18,MATCH($E510,'[1]2018_commission_structure-Start'!$A$15:$A$18,0),MATCH(V$1,'[1]2018_commission_structure-Start'!$A$15:$J$15,0))</f>
        <v>112500</v>
      </c>
      <c r="W510" s="26">
        <f>IF($H510&gt;I510,MIN($H510-I510,J510-I510)*INDEX('[1]2018_commission_structure-Start'!$A$15:$J$18,MATCH($E510,'[1]2018_commission_structure-Start'!$A$15:$A$18,0),MATCH(W$1,'[1]2018_commission_structure-Start'!$A$15:$J$15,0)),0)</f>
        <v>33074.800000000003</v>
      </c>
      <c r="X510" s="26">
        <f>IF($H510&gt;J510,MIN($H510-J510,K510-J510)*INDEX('[1]2018_commission_structure-Start'!$A$15:$J$18,MATCH($E510,'[1]2018_commission_structure-Start'!$A$15:$A$18,0),MATCH(X$1,'[1]2018_commission_structure-Start'!$A$15:$J$15,0)),0)</f>
        <v>0</v>
      </c>
      <c r="Y510" s="26">
        <f>IF($H510&gt;K510,MIN($H510-K510,L510-K510)*INDEX('[1]2018_commission_structure-Start'!$A$15:$J$18,MATCH($E510,'[1]2018_commission_structure-Start'!$A$15:$A$18,0),MATCH(Y$1,'[1]2018_commission_structure-Start'!$A$15:$J$15,0)),0)</f>
        <v>0</v>
      </c>
      <c r="Z510" s="26">
        <f>IF(H510&gt;L510,(H510-L510)*INDEX('[1]2018_commission_structure-Start'!$A$21:$I$24,MATCH($E510,'[1]2018_commission_structure-Start'!$A$21:$A$24,0),MATCH(Z$1,'[1]2018_commission_structure-Start'!$A$21:$I$21,0)),0)</f>
        <v>0</v>
      </c>
      <c r="AA510" s="28">
        <f t="shared" si="78"/>
        <v>145574.79999999999</v>
      </c>
      <c r="AB510" s="28">
        <f t="shared" si="79"/>
        <v>232277.8</v>
      </c>
    </row>
    <row r="511" spans="1:28" x14ac:dyDescent="0.2">
      <c r="A511" s="25" t="str">
        <f t="shared" si="70"/>
        <v>Georgie Seyler</v>
      </c>
      <c r="B511" s="25">
        <v>3021692982</v>
      </c>
      <c r="C511" s="25" t="s">
        <v>1005</v>
      </c>
      <c r="D511" s="25" t="s">
        <v>1006</v>
      </c>
      <c r="E511" s="25" t="s">
        <v>29</v>
      </c>
      <c r="F511" s="25">
        <v>50377</v>
      </c>
      <c r="G511" s="25">
        <f>COUNTIF([1]deals_closed!D:D,B511)</f>
        <v>19</v>
      </c>
      <c r="H511" s="26">
        <f>SUMIF([1]deals_closed!D:D,B511,[1]deals_closed!C:C)</f>
        <v>718836</v>
      </c>
      <c r="I511" s="26">
        <f>VLOOKUP(E511,'[1]2018_commission_structure-Start'!$A$22:$I$24,9,FALSE)</f>
        <v>600000</v>
      </c>
      <c r="J511" s="26">
        <f t="shared" si="71"/>
        <v>750000</v>
      </c>
      <c r="K511" s="26">
        <f t="shared" si="72"/>
        <v>900000</v>
      </c>
      <c r="L511" s="26">
        <f t="shared" si="73"/>
        <v>1200000</v>
      </c>
      <c r="M511" s="27">
        <f t="shared" si="74"/>
        <v>1.1980599999999999</v>
      </c>
      <c r="N511" s="25" t="str">
        <f t="shared" si="75"/>
        <v>100-125%</v>
      </c>
      <c r="O511" s="28">
        <f>MIN(H511,I511)*INDEX('[1]2018_commission_structure-Start'!$A$21:$I$24,MATCH($E511,'[1]2018_commission_structure-Start'!$A$21:$A$24,0),MATCH(O$1,'[1]2018_commission_structure-Start'!$A$21:$I$21,0))</f>
        <v>78000</v>
      </c>
      <c r="P511" s="26">
        <f>IF(H511&gt;I511,MIN(H511-I511,J511-I511)*INDEX('[1]2018_commission_structure-Start'!$A$21:$I$24,MATCH($E511,'[1]2018_commission_structure-Start'!$A$21:$A$24,0), MATCH(P$1,'[1]2018_commission_structure-Start'!$A$21:$I$21,0)),0)</f>
        <v>20202.120000000003</v>
      </c>
      <c r="Q511" s="26">
        <f>IF($H511&gt;J511,MIN($H511-J511,K511-J511)*INDEX('[1]2018_commission_structure-Start'!$A$21:$I$24,MATCH($E511,'[1]2018_commission_structure-Start'!$A$21:$A$24,0), MATCH(Q$1,'[1]2018_commission_structure-Start'!$A$21:$I$21,0)),0)</f>
        <v>0</v>
      </c>
      <c r="R511" s="26">
        <f>IF($H511&gt;K511,MIN($H511-K511,L511-K511)*INDEX('[1]2018_commission_structure-Start'!$A$21:$I$24,MATCH($E511,'[1]2018_commission_structure-Start'!$A$21:$A$24,0), MATCH(R$1,'[1]2018_commission_structure-Start'!$A$21:$I$21,0)),0)</f>
        <v>0</v>
      </c>
      <c r="S511" s="26">
        <f>IF(H511&gt;L511,(H511-L511)*INDEX('[1]2018_commission_structure-Start'!$A$21:$I$24,MATCH($E511,'[1]2018_commission_structure-Start'!$A$21:$A$24,0),MATCH(S$1,'[1]2018_commission_structure-Start'!$A$21:$I$21,0)),0)</f>
        <v>0</v>
      </c>
      <c r="T511" s="28">
        <f t="shared" si="76"/>
        <v>98202.12</v>
      </c>
      <c r="U511" s="28">
        <f t="shared" si="77"/>
        <v>148579.12</v>
      </c>
      <c r="V511" s="28">
        <f>MIN(H511,I511)*INDEX('[1]2018_commission_structure-Start'!$A$15:$J$18,MATCH($E511,'[1]2018_commission_structure-Start'!$A$15:$A$18,0),MATCH(V$1,'[1]2018_commission_structure-Start'!$A$15:$J$15,0))</f>
        <v>90000</v>
      </c>
      <c r="W511" s="26">
        <f>IF($H511&gt;I511,MIN($H511-I511,J511-I511)*INDEX('[1]2018_commission_structure-Start'!$A$15:$J$18,MATCH($E511,'[1]2018_commission_structure-Start'!$A$15:$A$18,0),MATCH(W$1,'[1]2018_commission_structure-Start'!$A$15:$J$15,0)),0)</f>
        <v>21390.48</v>
      </c>
      <c r="X511" s="26">
        <f>IF($H511&gt;J511,MIN($H511-J511,K511-J511)*INDEX('[1]2018_commission_structure-Start'!$A$15:$J$18,MATCH($E511,'[1]2018_commission_structure-Start'!$A$15:$A$18,0),MATCH(X$1,'[1]2018_commission_structure-Start'!$A$15:$J$15,0)),0)</f>
        <v>0</v>
      </c>
      <c r="Y511" s="26">
        <f>IF($H511&gt;K511,MIN($H511-K511,L511-K511)*INDEX('[1]2018_commission_structure-Start'!$A$15:$J$18,MATCH($E511,'[1]2018_commission_structure-Start'!$A$15:$A$18,0),MATCH(Y$1,'[1]2018_commission_structure-Start'!$A$15:$J$15,0)),0)</f>
        <v>0</v>
      </c>
      <c r="Z511" s="26">
        <f>IF(H511&gt;L511,(H511-L511)*INDEX('[1]2018_commission_structure-Start'!$A$21:$I$24,MATCH($E511,'[1]2018_commission_structure-Start'!$A$21:$A$24,0),MATCH(Z$1,'[1]2018_commission_structure-Start'!$A$21:$I$21,0)),0)</f>
        <v>0</v>
      </c>
      <c r="AA511" s="28">
        <f t="shared" si="78"/>
        <v>111390.48</v>
      </c>
      <c r="AB511" s="28">
        <f t="shared" si="79"/>
        <v>161767.47999999998</v>
      </c>
    </row>
    <row r="512" spans="1:28" x14ac:dyDescent="0.2">
      <c r="A512" s="25" t="str">
        <f t="shared" si="70"/>
        <v>Bennie Drayton</v>
      </c>
      <c r="B512" s="25">
        <v>8238030943</v>
      </c>
      <c r="C512" s="25" t="s">
        <v>1007</v>
      </c>
      <c r="D512" s="25" t="s">
        <v>1008</v>
      </c>
      <c r="E512" s="25" t="s">
        <v>10</v>
      </c>
      <c r="F512" s="25">
        <v>118977</v>
      </c>
      <c r="G512" s="25">
        <f>COUNTIF([1]deals_closed!D:D,B512)</f>
        <v>23</v>
      </c>
      <c r="H512" s="26">
        <f>SUMIF([1]deals_closed!D:D,B512,[1]deals_closed!C:C)</f>
        <v>842895</v>
      </c>
      <c r="I512" s="26">
        <f>VLOOKUP(E512,'[1]2018_commission_structure-Start'!$A$22:$I$24,9,FALSE)</f>
        <v>750000</v>
      </c>
      <c r="J512" s="26">
        <f t="shared" si="71"/>
        <v>937500</v>
      </c>
      <c r="K512" s="26">
        <f t="shared" si="72"/>
        <v>1125000</v>
      </c>
      <c r="L512" s="26">
        <f t="shared" si="73"/>
        <v>1500000</v>
      </c>
      <c r="M512" s="27">
        <f t="shared" si="74"/>
        <v>1.1238600000000001</v>
      </c>
      <c r="N512" s="25" t="str">
        <f t="shared" si="75"/>
        <v>100-125%</v>
      </c>
      <c r="O512" s="28">
        <f>MIN(H512,I512)*INDEX('[1]2018_commission_structure-Start'!$A$21:$I$24,MATCH($E512,'[1]2018_commission_structure-Start'!$A$21:$A$24,0),MATCH(O$1,'[1]2018_commission_structure-Start'!$A$21:$I$21,0))</f>
        <v>112500</v>
      </c>
      <c r="P512" s="26">
        <f>IF(H512&gt;I512,MIN(H512-I512,J512-I512)*INDEX('[1]2018_commission_structure-Start'!$A$21:$I$24,MATCH($E512,'[1]2018_commission_structure-Start'!$A$21:$A$24,0), MATCH(P$1,'[1]2018_commission_structure-Start'!$A$21:$I$21,0)),0)</f>
        <v>17650.05</v>
      </c>
      <c r="Q512" s="26">
        <f>IF($H512&gt;J512,MIN($H512-J512,K512-J512)*INDEX('[1]2018_commission_structure-Start'!$A$21:$I$24,MATCH($E512,'[1]2018_commission_structure-Start'!$A$21:$A$24,0), MATCH(Q$1,'[1]2018_commission_structure-Start'!$A$21:$I$21,0)),0)</f>
        <v>0</v>
      </c>
      <c r="R512" s="26">
        <f>IF($H512&gt;K512,MIN($H512-K512,L512-K512)*INDEX('[1]2018_commission_structure-Start'!$A$21:$I$24,MATCH($E512,'[1]2018_commission_structure-Start'!$A$21:$A$24,0), MATCH(R$1,'[1]2018_commission_structure-Start'!$A$21:$I$21,0)),0)</f>
        <v>0</v>
      </c>
      <c r="S512" s="26">
        <f>IF(H512&gt;L512,(H512-L512)*INDEX('[1]2018_commission_structure-Start'!$A$21:$I$24,MATCH($E512,'[1]2018_commission_structure-Start'!$A$21:$A$24,0),MATCH(S$1,'[1]2018_commission_structure-Start'!$A$21:$I$21,0)),0)</f>
        <v>0</v>
      </c>
      <c r="T512" s="28">
        <f t="shared" si="76"/>
        <v>130150.05</v>
      </c>
      <c r="U512" s="28">
        <f t="shared" si="77"/>
        <v>249127.05</v>
      </c>
      <c r="V512" s="28">
        <f>MIN(H512,I512)*INDEX('[1]2018_commission_structure-Start'!$A$15:$J$18,MATCH($E512,'[1]2018_commission_structure-Start'!$A$15:$A$18,0),MATCH(V$1,'[1]2018_commission_structure-Start'!$A$15:$J$15,0))</f>
        <v>112500</v>
      </c>
      <c r="W512" s="26">
        <f>IF($H512&gt;I512,MIN($H512-I512,J512-I512)*INDEX('[1]2018_commission_structure-Start'!$A$15:$J$18,MATCH($E512,'[1]2018_commission_structure-Start'!$A$15:$A$18,0),MATCH(W$1,'[1]2018_commission_structure-Start'!$A$15:$J$15,0)),0)</f>
        <v>20436.900000000001</v>
      </c>
      <c r="X512" s="26">
        <f>IF($H512&gt;J512,MIN($H512-J512,K512-J512)*INDEX('[1]2018_commission_structure-Start'!$A$15:$J$18,MATCH($E512,'[1]2018_commission_structure-Start'!$A$15:$A$18,0),MATCH(X$1,'[1]2018_commission_structure-Start'!$A$15:$J$15,0)),0)</f>
        <v>0</v>
      </c>
      <c r="Y512" s="26">
        <f>IF($H512&gt;K512,MIN($H512-K512,L512-K512)*INDEX('[1]2018_commission_structure-Start'!$A$15:$J$18,MATCH($E512,'[1]2018_commission_structure-Start'!$A$15:$A$18,0),MATCH(Y$1,'[1]2018_commission_structure-Start'!$A$15:$J$15,0)),0)</f>
        <v>0</v>
      </c>
      <c r="Z512" s="26">
        <f>IF(H512&gt;L512,(H512-L512)*INDEX('[1]2018_commission_structure-Start'!$A$21:$I$24,MATCH($E512,'[1]2018_commission_structure-Start'!$A$21:$A$24,0),MATCH(Z$1,'[1]2018_commission_structure-Start'!$A$21:$I$21,0)),0)</f>
        <v>0</v>
      </c>
      <c r="AA512" s="28">
        <f t="shared" si="78"/>
        <v>132936.9</v>
      </c>
      <c r="AB512" s="28">
        <f t="shared" si="79"/>
        <v>251913.9</v>
      </c>
    </row>
    <row r="513" spans="1:28" x14ac:dyDescent="0.2">
      <c r="A513" s="25" t="str">
        <f t="shared" si="70"/>
        <v>Bess Kubelka</v>
      </c>
      <c r="B513" s="25">
        <v>6383978705</v>
      </c>
      <c r="C513" s="25" t="s">
        <v>1009</v>
      </c>
      <c r="D513" s="25" t="s">
        <v>1010</v>
      </c>
      <c r="E513" s="25" t="s">
        <v>10</v>
      </c>
      <c r="F513" s="25">
        <v>95027</v>
      </c>
      <c r="G513" s="25">
        <f>COUNTIF([1]deals_closed!D:D,B513)</f>
        <v>18</v>
      </c>
      <c r="H513" s="26">
        <f>SUMIF([1]deals_closed!D:D,B513,[1]deals_closed!C:C)</f>
        <v>720527</v>
      </c>
      <c r="I513" s="26">
        <f>VLOOKUP(E513,'[1]2018_commission_structure-Start'!$A$22:$I$24,9,FALSE)</f>
        <v>750000</v>
      </c>
      <c r="J513" s="26">
        <f t="shared" si="71"/>
        <v>937500</v>
      </c>
      <c r="K513" s="26">
        <f t="shared" si="72"/>
        <v>1125000</v>
      </c>
      <c r="L513" s="26">
        <f t="shared" si="73"/>
        <v>1500000</v>
      </c>
      <c r="M513" s="27">
        <f t="shared" si="74"/>
        <v>0.9607026666666667</v>
      </c>
      <c r="N513" s="25" t="str">
        <f t="shared" si="75"/>
        <v>0-100%</v>
      </c>
      <c r="O513" s="28">
        <f>MIN(H513,I513)*INDEX('[1]2018_commission_structure-Start'!$A$21:$I$24,MATCH($E513,'[1]2018_commission_structure-Start'!$A$21:$A$24,0),MATCH(O$1,'[1]2018_commission_structure-Start'!$A$21:$I$21,0))</f>
        <v>108079.05</v>
      </c>
      <c r="P513" s="26">
        <f>IF(H513&gt;I513,MIN(H513-I513,J513-I513)*INDEX('[1]2018_commission_structure-Start'!$A$21:$I$24,MATCH($E513,'[1]2018_commission_structure-Start'!$A$21:$A$24,0), MATCH(P$1,'[1]2018_commission_structure-Start'!$A$21:$I$21,0)),0)</f>
        <v>0</v>
      </c>
      <c r="Q513" s="26">
        <f>IF($H513&gt;J513,MIN($H513-J513,K513-J513)*INDEX('[1]2018_commission_structure-Start'!$A$21:$I$24,MATCH($E513,'[1]2018_commission_structure-Start'!$A$21:$A$24,0), MATCH(Q$1,'[1]2018_commission_structure-Start'!$A$21:$I$21,0)),0)</f>
        <v>0</v>
      </c>
      <c r="R513" s="26">
        <f>IF($H513&gt;K513,MIN($H513-K513,L513-K513)*INDEX('[1]2018_commission_structure-Start'!$A$21:$I$24,MATCH($E513,'[1]2018_commission_structure-Start'!$A$21:$A$24,0), MATCH(R$1,'[1]2018_commission_structure-Start'!$A$21:$I$21,0)),0)</f>
        <v>0</v>
      </c>
      <c r="S513" s="26">
        <f>IF(H513&gt;L513,(H513-L513)*INDEX('[1]2018_commission_structure-Start'!$A$21:$I$24,MATCH($E513,'[1]2018_commission_structure-Start'!$A$21:$A$24,0),MATCH(S$1,'[1]2018_commission_structure-Start'!$A$21:$I$21,0)),0)</f>
        <v>0</v>
      </c>
      <c r="T513" s="28">
        <f t="shared" si="76"/>
        <v>108079.05</v>
      </c>
      <c r="U513" s="28">
        <f t="shared" si="77"/>
        <v>203106.05</v>
      </c>
      <c r="V513" s="28">
        <f>MIN(H513,I513)*INDEX('[1]2018_commission_structure-Start'!$A$15:$J$18,MATCH($E513,'[1]2018_commission_structure-Start'!$A$15:$A$18,0),MATCH(V$1,'[1]2018_commission_structure-Start'!$A$15:$J$15,0))</f>
        <v>108079.05</v>
      </c>
      <c r="W513" s="26">
        <f>IF($H513&gt;I513,MIN($H513-I513,J513-I513)*INDEX('[1]2018_commission_structure-Start'!$A$15:$J$18,MATCH($E513,'[1]2018_commission_structure-Start'!$A$15:$A$18,0),MATCH(W$1,'[1]2018_commission_structure-Start'!$A$15:$J$15,0)),0)</f>
        <v>0</v>
      </c>
      <c r="X513" s="26">
        <f>IF($H513&gt;J513,MIN($H513-J513,K513-J513)*INDEX('[1]2018_commission_structure-Start'!$A$15:$J$18,MATCH($E513,'[1]2018_commission_structure-Start'!$A$15:$A$18,0),MATCH(X$1,'[1]2018_commission_structure-Start'!$A$15:$J$15,0)),0)</f>
        <v>0</v>
      </c>
      <c r="Y513" s="26">
        <f>IF($H513&gt;K513,MIN($H513-K513,L513-K513)*INDEX('[1]2018_commission_structure-Start'!$A$15:$J$18,MATCH($E513,'[1]2018_commission_structure-Start'!$A$15:$A$18,0),MATCH(Y$1,'[1]2018_commission_structure-Start'!$A$15:$J$15,0)),0)</f>
        <v>0</v>
      </c>
      <c r="Z513" s="26">
        <f>IF(H513&gt;L513,(H513-L513)*INDEX('[1]2018_commission_structure-Start'!$A$21:$I$24,MATCH($E513,'[1]2018_commission_structure-Start'!$A$21:$A$24,0),MATCH(Z$1,'[1]2018_commission_structure-Start'!$A$21:$I$21,0)),0)</f>
        <v>0</v>
      </c>
      <c r="AA513" s="28">
        <f t="shared" si="78"/>
        <v>108079.05</v>
      </c>
      <c r="AB513" s="28">
        <f t="shared" si="79"/>
        <v>203106.05</v>
      </c>
    </row>
    <row r="514" spans="1:28" x14ac:dyDescent="0.2">
      <c r="A514" s="25" t="str">
        <f t="shared" ref="A514:A577" si="80">C514&amp;" "&amp;D514</f>
        <v>Evania Grime</v>
      </c>
      <c r="B514" s="25">
        <v>3661649302</v>
      </c>
      <c r="C514" s="25" t="s">
        <v>1011</v>
      </c>
      <c r="D514" s="25" t="s">
        <v>1012</v>
      </c>
      <c r="E514" s="25" t="s">
        <v>7</v>
      </c>
      <c r="F514" s="25">
        <v>59438</v>
      </c>
      <c r="G514" s="25">
        <f>COUNTIF([1]deals_closed!D:D,B514)</f>
        <v>35</v>
      </c>
      <c r="H514" s="26">
        <f>SUMIF([1]deals_closed!D:D,B514,[1]deals_closed!C:C)</f>
        <v>1196909</v>
      </c>
      <c r="I514" s="26">
        <f>VLOOKUP(E514,'[1]2018_commission_structure-Start'!$A$22:$I$24,9,FALSE)</f>
        <v>500000</v>
      </c>
      <c r="J514" s="26">
        <f t="shared" si="71"/>
        <v>625000</v>
      </c>
      <c r="K514" s="26">
        <f t="shared" si="72"/>
        <v>750000</v>
      </c>
      <c r="L514" s="26">
        <f t="shared" si="73"/>
        <v>1000000</v>
      </c>
      <c r="M514" s="27">
        <f t="shared" si="74"/>
        <v>2.393818</v>
      </c>
      <c r="N514" s="25" t="str">
        <f t="shared" si="75"/>
        <v>&gt;200%</v>
      </c>
      <c r="O514" s="28">
        <f>MIN(H514,I514)*INDEX('[1]2018_commission_structure-Start'!$A$21:$I$24,MATCH($E514,'[1]2018_commission_structure-Start'!$A$21:$A$24,0),MATCH(O$1,'[1]2018_commission_structure-Start'!$A$21:$I$21,0))</f>
        <v>50000</v>
      </c>
      <c r="P514" s="26">
        <f>IF(H514&gt;I514,MIN(H514-I514,J514-I514)*INDEX('[1]2018_commission_structure-Start'!$A$21:$I$24,MATCH($E514,'[1]2018_commission_structure-Start'!$A$21:$A$24,0), MATCH(P$1,'[1]2018_commission_structure-Start'!$A$21:$I$21,0)),0)</f>
        <v>18750</v>
      </c>
      <c r="Q514" s="26">
        <f>IF($H514&gt;J514,MIN($H514-J514,K514-J514)*INDEX('[1]2018_commission_structure-Start'!$A$21:$I$24,MATCH($E514,'[1]2018_commission_structure-Start'!$A$21:$A$24,0), MATCH(Q$1,'[1]2018_commission_structure-Start'!$A$21:$I$21,0)),0)</f>
        <v>22500</v>
      </c>
      <c r="R514" s="26">
        <f>IF($H514&gt;K514,MIN($H514-K514,L514-K514)*INDEX('[1]2018_commission_structure-Start'!$A$21:$I$24,MATCH($E514,'[1]2018_commission_structure-Start'!$A$21:$A$24,0), MATCH(R$1,'[1]2018_commission_structure-Start'!$A$21:$I$21,0)),0)</f>
        <v>55000</v>
      </c>
      <c r="S514" s="26">
        <f>IF(H514&gt;L514,(H514-L514)*INDEX('[1]2018_commission_structure-Start'!$A$21:$I$24,MATCH($E514,'[1]2018_commission_structure-Start'!$A$21:$A$24,0),MATCH(S$1,'[1]2018_commission_structure-Start'!$A$21:$I$21,0)),0)</f>
        <v>19690.900000000001</v>
      </c>
      <c r="T514" s="28">
        <f t="shared" si="76"/>
        <v>165940.9</v>
      </c>
      <c r="U514" s="28">
        <f t="shared" si="77"/>
        <v>225378.9</v>
      </c>
      <c r="V514" s="28">
        <f>MIN(H514,I514)*INDEX('[1]2018_commission_structure-Start'!$A$15:$J$18,MATCH($E514,'[1]2018_commission_structure-Start'!$A$15:$A$18,0),MATCH(V$1,'[1]2018_commission_structure-Start'!$A$15:$J$15,0))</f>
        <v>60000</v>
      </c>
      <c r="W514" s="26">
        <f>IF($H514&gt;I514,MIN($H514-I514,J514-I514)*INDEX('[1]2018_commission_structure-Start'!$A$15:$J$18,MATCH($E514,'[1]2018_commission_structure-Start'!$A$15:$A$18,0),MATCH(W$1,'[1]2018_commission_structure-Start'!$A$15:$J$15,0)),0)</f>
        <v>21250</v>
      </c>
      <c r="X514" s="26">
        <f>IF($H514&gt;J514,MIN($H514-J514,K514-J514)*INDEX('[1]2018_commission_structure-Start'!$A$15:$J$18,MATCH($E514,'[1]2018_commission_structure-Start'!$A$15:$A$18,0),MATCH(X$1,'[1]2018_commission_structure-Start'!$A$15:$J$15,0)),0)</f>
        <v>25000</v>
      </c>
      <c r="Y514" s="26">
        <f>IF($H514&gt;K514,MIN($H514-K514,L514-K514)*INDEX('[1]2018_commission_structure-Start'!$A$15:$J$18,MATCH($E514,'[1]2018_commission_structure-Start'!$A$15:$A$18,0),MATCH(Y$1,'[1]2018_commission_structure-Start'!$A$15:$J$15,0)),0)</f>
        <v>55000</v>
      </c>
      <c r="Z514" s="26">
        <f>IF(H514&gt;L514,(H514-L514)*INDEX('[1]2018_commission_structure-Start'!$A$21:$I$24,MATCH($E514,'[1]2018_commission_structure-Start'!$A$21:$A$24,0),MATCH(Z$1,'[1]2018_commission_structure-Start'!$A$21:$I$21,0)),0)</f>
        <v>19690.900000000001</v>
      </c>
      <c r="AA514" s="28">
        <f t="shared" si="78"/>
        <v>180940.9</v>
      </c>
      <c r="AB514" s="28">
        <f t="shared" si="79"/>
        <v>240378.9</v>
      </c>
    </row>
    <row r="515" spans="1:28" x14ac:dyDescent="0.2">
      <c r="A515" s="25" t="str">
        <f t="shared" si="80"/>
        <v>Avivah Sante</v>
      </c>
      <c r="B515" s="25">
        <v>1962975932</v>
      </c>
      <c r="C515" s="25" t="s">
        <v>1013</v>
      </c>
      <c r="D515" s="25" t="s">
        <v>1014</v>
      </c>
      <c r="E515" s="25" t="s">
        <v>10</v>
      </c>
      <c r="F515" s="25">
        <v>111530</v>
      </c>
      <c r="G515" s="25">
        <f>COUNTIF([1]deals_closed!D:D,B515)</f>
        <v>10</v>
      </c>
      <c r="H515" s="26">
        <f>SUMIF([1]deals_closed!D:D,B515,[1]deals_closed!C:C)</f>
        <v>303175</v>
      </c>
      <c r="I515" s="26">
        <f>VLOOKUP(E515,'[1]2018_commission_structure-Start'!$A$22:$I$24,9,FALSE)</f>
        <v>750000</v>
      </c>
      <c r="J515" s="26">
        <f t="shared" ref="J515:J578" si="81">I515*1.25</f>
        <v>937500</v>
      </c>
      <c r="K515" s="26">
        <f t="shared" ref="K515:K578" si="82">I515*1.5</f>
        <v>1125000</v>
      </c>
      <c r="L515" s="26">
        <f t="shared" ref="L515:L578" si="83">I515*2</f>
        <v>1500000</v>
      </c>
      <c r="M515" s="27">
        <f t="shared" ref="M515:M578" si="84">H515/I515</f>
        <v>0.40423333333333333</v>
      </c>
      <c r="N515" s="25" t="str">
        <f t="shared" ref="N515:N578" si="85">IF(M515&lt;=1, "0-100%", IF(M515&lt;=1.25, "100-125%", IF(M515&lt;=1.5, "125-150%", IF(M515&lt;=2, "150-200%", "&gt;200%"))))</f>
        <v>0-100%</v>
      </c>
      <c r="O515" s="28">
        <f>MIN(H515,I515)*INDEX('[1]2018_commission_structure-Start'!$A$21:$I$24,MATCH($E515,'[1]2018_commission_structure-Start'!$A$21:$A$24,0),MATCH(O$1,'[1]2018_commission_structure-Start'!$A$21:$I$21,0))</f>
        <v>45476.25</v>
      </c>
      <c r="P515" s="26">
        <f>IF(H515&gt;I515,MIN(H515-I515,J515-I515)*INDEX('[1]2018_commission_structure-Start'!$A$21:$I$24,MATCH($E515,'[1]2018_commission_structure-Start'!$A$21:$A$24,0), MATCH(P$1,'[1]2018_commission_structure-Start'!$A$21:$I$21,0)),0)</f>
        <v>0</v>
      </c>
      <c r="Q515" s="26">
        <f>IF($H515&gt;J515,MIN($H515-J515,K515-J515)*INDEX('[1]2018_commission_structure-Start'!$A$21:$I$24,MATCH($E515,'[1]2018_commission_structure-Start'!$A$21:$A$24,0), MATCH(Q$1,'[1]2018_commission_structure-Start'!$A$21:$I$21,0)),0)</f>
        <v>0</v>
      </c>
      <c r="R515" s="26">
        <f>IF($H515&gt;K515,MIN($H515-K515,L515-K515)*INDEX('[1]2018_commission_structure-Start'!$A$21:$I$24,MATCH($E515,'[1]2018_commission_structure-Start'!$A$21:$A$24,0), MATCH(R$1,'[1]2018_commission_structure-Start'!$A$21:$I$21,0)),0)</f>
        <v>0</v>
      </c>
      <c r="S515" s="26">
        <f>IF(H515&gt;L515,(H515-L515)*INDEX('[1]2018_commission_structure-Start'!$A$21:$I$24,MATCH($E515,'[1]2018_commission_structure-Start'!$A$21:$A$24,0),MATCH(S$1,'[1]2018_commission_structure-Start'!$A$21:$I$21,0)),0)</f>
        <v>0</v>
      </c>
      <c r="T515" s="28">
        <f t="shared" ref="T515:T578" si="86">SUM(O515:S515)</f>
        <v>45476.25</v>
      </c>
      <c r="U515" s="28">
        <f t="shared" ref="U515:U578" si="87">T515+F515</f>
        <v>157006.25</v>
      </c>
      <c r="V515" s="28">
        <f>MIN(H515,I515)*INDEX('[1]2018_commission_structure-Start'!$A$15:$J$18,MATCH($E515,'[1]2018_commission_structure-Start'!$A$15:$A$18,0),MATCH(V$1,'[1]2018_commission_structure-Start'!$A$15:$J$15,0))</f>
        <v>45476.25</v>
      </c>
      <c r="W515" s="26">
        <f>IF($H515&gt;I515,MIN($H515-I515,J515-I515)*INDEX('[1]2018_commission_structure-Start'!$A$15:$J$18,MATCH($E515,'[1]2018_commission_structure-Start'!$A$15:$A$18,0),MATCH(W$1,'[1]2018_commission_structure-Start'!$A$15:$J$15,0)),0)</f>
        <v>0</v>
      </c>
      <c r="X515" s="26">
        <f>IF($H515&gt;J515,MIN($H515-J515,K515-J515)*INDEX('[1]2018_commission_structure-Start'!$A$15:$J$18,MATCH($E515,'[1]2018_commission_structure-Start'!$A$15:$A$18,0),MATCH(X$1,'[1]2018_commission_structure-Start'!$A$15:$J$15,0)),0)</f>
        <v>0</v>
      </c>
      <c r="Y515" s="26">
        <f>IF($H515&gt;K515,MIN($H515-K515,L515-K515)*INDEX('[1]2018_commission_structure-Start'!$A$15:$J$18,MATCH($E515,'[1]2018_commission_structure-Start'!$A$15:$A$18,0),MATCH(Y$1,'[1]2018_commission_structure-Start'!$A$15:$J$15,0)),0)</f>
        <v>0</v>
      </c>
      <c r="Z515" s="26">
        <f>IF(H515&gt;L515,(H515-L515)*INDEX('[1]2018_commission_structure-Start'!$A$21:$I$24,MATCH($E515,'[1]2018_commission_structure-Start'!$A$21:$A$24,0),MATCH(Z$1,'[1]2018_commission_structure-Start'!$A$21:$I$21,0)),0)</f>
        <v>0</v>
      </c>
      <c r="AA515" s="28">
        <f t="shared" ref="AA515:AA578" si="88">SUM(V515:Z515)</f>
        <v>45476.25</v>
      </c>
      <c r="AB515" s="28">
        <f t="shared" ref="AB515:AB578" si="89">AA515+F515</f>
        <v>157006.25</v>
      </c>
    </row>
    <row r="516" spans="1:28" x14ac:dyDescent="0.2">
      <c r="A516" s="25" t="str">
        <f t="shared" si="80"/>
        <v>Zebedee Lewzey</v>
      </c>
      <c r="B516" s="25">
        <v>5623178685</v>
      </c>
      <c r="C516" s="25" t="s">
        <v>1015</v>
      </c>
      <c r="D516" s="25" t="s">
        <v>1016</v>
      </c>
      <c r="E516" s="25" t="s">
        <v>29</v>
      </c>
      <c r="F516" s="25">
        <v>51223</v>
      </c>
      <c r="G516" s="25">
        <f>COUNTIF([1]deals_closed!D:D,B516)</f>
        <v>21</v>
      </c>
      <c r="H516" s="26">
        <f>SUMIF([1]deals_closed!D:D,B516,[1]deals_closed!C:C)</f>
        <v>662174</v>
      </c>
      <c r="I516" s="26">
        <f>VLOOKUP(E516,'[1]2018_commission_structure-Start'!$A$22:$I$24,9,FALSE)</f>
        <v>600000</v>
      </c>
      <c r="J516" s="26">
        <f t="shared" si="81"/>
        <v>750000</v>
      </c>
      <c r="K516" s="26">
        <f t="shared" si="82"/>
        <v>900000</v>
      </c>
      <c r="L516" s="26">
        <f t="shared" si="83"/>
        <v>1200000</v>
      </c>
      <c r="M516" s="27">
        <f t="shared" si="84"/>
        <v>1.1036233333333334</v>
      </c>
      <c r="N516" s="25" t="str">
        <f t="shared" si="85"/>
        <v>100-125%</v>
      </c>
      <c r="O516" s="28">
        <f>MIN(H516,I516)*INDEX('[1]2018_commission_structure-Start'!$A$21:$I$24,MATCH($E516,'[1]2018_commission_structure-Start'!$A$21:$A$24,0),MATCH(O$1,'[1]2018_commission_structure-Start'!$A$21:$I$21,0))</f>
        <v>78000</v>
      </c>
      <c r="P516" s="26">
        <f>IF(H516&gt;I516,MIN(H516-I516,J516-I516)*INDEX('[1]2018_commission_structure-Start'!$A$21:$I$24,MATCH($E516,'[1]2018_commission_structure-Start'!$A$21:$A$24,0), MATCH(P$1,'[1]2018_commission_structure-Start'!$A$21:$I$21,0)),0)</f>
        <v>10569.58</v>
      </c>
      <c r="Q516" s="26">
        <f>IF($H516&gt;J516,MIN($H516-J516,K516-J516)*INDEX('[1]2018_commission_structure-Start'!$A$21:$I$24,MATCH($E516,'[1]2018_commission_structure-Start'!$A$21:$A$24,0), MATCH(Q$1,'[1]2018_commission_structure-Start'!$A$21:$I$21,0)),0)</f>
        <v>0</v>
      </c>
      <c r="R516" s="26">
        <f>IF($H516&gt;K516,MIN($H516-K516,L516-K516)*INDEX('[1]2018_commission_structure-Start'!$A$21:$I$24,MATCH($E516,'[1]2018_commission_structure-Start'!$A$21:$A$24,0), MATCH(R$1,'[1]2018_commission_structure-Start'!$A$21:$I$21,0)),0)</f>
        <v>0</v>
      </c>
      <c r="S516" s="26">
        <f>IF(H516&gt;L516,(H516-L516)*INDEX('[1]2018_commission_structure-Start'!$A$21:$I$24,MATCH($E516,'[1]2018_commission_structure-Start'!$A$21:$A$24,0),MATCH(S$1,'[1]2018_commission_structure-Start'!$A$21:$I$21,0)),0)</f>
        <v>0</v>
      </c>
      <c r="T516" s="28">
        <f t="shared" si="86"/>
        <v>88569.58</v>
      </c>
      <c r="U516" s="28">
        <f t="shared" si="87"/>
        <v>139792.58000000002</v>
      </c>
      <c r="V516" s="28">
        <f>MIN(H516,I516)*INDEX('[1]2018_commission_structure-Start'!$A$15:$J$18,MATCH($E516,'[1]2018_commission_structure-Start'!$A$15:$A$18,0),MATCH(V$1,'[1]2018_commission_structure-Start'!$A$15:$J$15,0))</f>
        <v>90000</v>
      </c>
      <c r="W516" s="26">
        <f>IF($H516&gt;I516,MIN($H516-I516,J516-I516)*INDEX('[1]2018_commission_structure-Start'!$A$15:$J$18,MATCH($E516,'[1]2018_commission_structure-Start'!$A$15:$A$18,0),MATCH(W$1,'[1]2018_commission_structure-Start'!$A$15:$J$15,0)),0)</f>
        <v>11191.32</v>
      </c>
      <c r="X516" s="26">
        <f>IF($H516&gt;J516,MIN($H516-J516,K516-J516)*INDEX('[1]2018_commission_structure-Start'!$A$15:$J$18,MATCH($E516,'[1]2018_commission_structure-Start'!$A$15:$A$18,0),MATCH(X$1,'[1]2018_commission_structure-Start'!$A$15:$J$15,0)),0)</f>
        <v>0</v>
      </c>
      <c r="Y516" s="26">
        <f>IF($H516&gt;K516,MIN($H516-K516,L516-K516)*INDEX('[1]2018_commission_structure-Start'!$A$15:$J$18,MATCH($E516,'[1]2018_commission_structure-Start'!$A$15:$A$18,0),MATCH(Y$1,'[1]2018_commission_structure-Start'!$A$15:$J$15,0)),0)</f>
        <v>0</v>
      </c>
      <c r="Z516" s="26">
        <f>IF(H516&gt;L516,(H516-L516)*INDEX('[1]2018_commission_structure-Start'!$A$21:$I$24,MATCH($E516,'[1]2018_commission_structure-Start'!$A$21:$A$24,0),MATCH(Z$1,'[1]2018_commission_structure-Start'!$A$21:$I$21,0)),0)</f>
        <v>0</v>
      </c>
      <c r="AA516" s="28">
        <f t="shared" si="88"/>
        <v>101191.32</v>
      </c>
      <c r="AB516" s="28">
        <f t="shared" si="89"/>
        <v>152414.32</v>
      </c>
    </row>
    <row r="517" spans="1:28" x14ac:dyDescent="0.2">
      <c r="A517" s="25" t="str">
        <f t="shared" si="80"/>
        <v>Wenona Pawlik</v>
      </c>
      <c r="B517" s="25">
        <v>453763030</v>
      </c>
      <c r="C517" s="25" t="s">
        <v>1017</v>
      </c>
      <c r="D517" s="25" t="s">
        <v>1018</v>
      </c>
      <c r="E517" s="25" t="s">
        <v>29</v>
      </c>
      <c r="F517" s="25">
        <v>65782</v>
      </c>
      <c r="G517" s="25">
        <f>COUNTIF([1]deals_closed!D:D,B517)</f>
        <v>22</v>
      </c>
      <c r="H517" s="26">
        <f>SUMIF([1]deals_closed!D:D,B517,[1]deals_closed!C:C)</f>
        <v>711633</v>
      </c>
      <c r="I517" s="26">
        <f>VLOOKUP(E517,'[1]2018_commission_structure-Start'!$A$22:$I$24,9,FALSE)</f>
        <v>600000</v>
      </c>
      <c r="J517" s="26">
        <f t="shared" si="81"/>
        <v>750000</v>
      </c>
      <c r="K517" s="26">
        <f t="shared" si="82"/>
        <v>900000</v>
      </c>
      <c r="L517" s="26">
        <f t="shared" si="83"/>
        <v>1200000</v>
      </c>
      <c r="M517" s="27">
        <f t="shared" si="84"/>
        <v>1.1860550000000001</v>
      </c>
      <c r="N517" s="25" t="str">
        <f t="shared" si="85"/>
        <v>100-125%</v>
      </c>
      <c r="O517" s="28">
        <f>MIN(H517,I517)*INDEX('[1]2018_commission_structure-Start'!$A$21:$I$24,MATCH($E517,'[1]2018_commission_structure-Start'!$A$21:$A$24,0),MATCH(O$1,'[1]2018_commission_structure-Start'!$A$21:$I$21,0))</f>
        <v>78000</v>
      </c>
      <c r="P517" s="26">
        <f>IF(H517&gt;I517,MIN(H517-I517,J517-I517)*INDEX('[1]2018_commission_structure-Start'!$A$21:$I$24,MATCH($E517,'[1]2018_commission_structure-Start'!$A$21:$A$24,0), MATCH(P$1,'[1]2018_commission_structure-Start'!$A$21:$I$21,0)),0)</f>
        <v>18977.61</v>
      </c>
      <c r="Q517" s="26">
        <f>IF($H517&gt;J517,MIN($H517-J517,K517-J517)*INDEX('[1]2018_commission_structure-Start'!$A$21:$I$24,MATCH($E517,'[1]2018_commission_structure-Start'!$A$21:$A$24,0), MATCH(Q$1,'[1]2018_commission_structure-Start'!$A$21:$I$21,0)),0)</f>
        <v>0</v>
      </c>
      <c r="R517" s="26">
        <f>IF($H517&gt;K517,MIN($H517-K517,L517-K517)*INDEX('[1]2018_commission_structure-Start'!$A$21:$I$24,MATCH($E517,'[1]2018_commission_structure-Start'!$A$21:$A$24,0), MATCH(R$1,'[1]2018_commission_structure-Start'!$A$21:$I$21,0)),0)</f>
        <v>0</v>
      </c>
      <c r="S517" s="26">
        <f>IF(H517&gt;L517,(H517-L517)*INDEX('[1]2018_commission_structure-Start'!$A$21:$I$24,MATCH($E517,'[1]2018_commission_structure-Start'!$A$21:$A$24,0),MATCH(S$1,'[1]2018_commission_structure-Start'!$A$21:$I$21,0)),0)</f>
        <v>0</v>
      </c>
      <c r="T517" s="28">
        <f t="shared" si="86"/>
        <v>96977.61</v>
      </c>
      <c r="U517" s="28">
        <f t="shared" si="87"/>
        <v>162759.60999999999</v>
      </c>
      <c r="V517" s="28">
        <f>MIN(H517,I517)*INDEX('[1]2018_commission_structure-Start'!$A$15:$J$18,MATCH($E517,'[1]2018_commission_structure-Start'!$A$15:$A$18,0),MATCH(V$1,'[1]2018_commission_structure-Start'!$A$15:$J$15,0))</f>
        <v>90000</v>
      </c>
      <c r="W517" s="26">
        <f>IF($H517&gt;I517,MIN($H517-I517,J517-I517)*INDEX('[1]2018_commission_structure-Start'!$A$15:$J$18,MATCH($E517,'[1]2018_commission_structure-Start'!$A$15:$A$18,0),MATCH(W$1,'[1]2018_commission_structure-Start'!$A$15:$J$15,0)),0)</f>
        <v>20093.939999999999</v>
      </c>
      <c r="X517" s="26">
        <f>IF($H517&gt;J517,MIN($H517-J517,K517-J517)*INDEX('[1]2018_commission_structure-Start'!$A$15:$J$18,MATCH($E517,'[1]2018_commission_structure-Start'!$A$15:$A$18,0),MATCH(X$1,'[1]2018_commission_structure-Start'!$A$15:$J$15,0)),0)</f>
        <v>0</v>
      </c>
      <c r="Y517" s="26">
        <f>IF($H517&gt;K517,MIN($H517-K517,L517-K517)*INDEX('[1]2018_commission_structure-Start'!$A$15:$J$18,MATCH($E517,'[1]2018_commission_structure-Start'!$A$15:$A$18,0),MATCH(Y$1,'[1]2018_commission_structure-Start'!$A$15:$J$15,0)),0)</f>
        <v>0</v>
      </c>
      <c r="Z517" s="26">
        <f>IF(H517&gt;L517,(H517-L517)*INDEX('[1]2018_commission_structure-Start'!$A$21:$I$24,MATCH($E517,'[1]2018_commission_structure-Start'!$A$21:$A$24,0),MATCH(Z$1,'[1]2018_commission_structure-Start'!$A$21:$I$21,0)),0)</f>
        <v>0</v>
      </c>
      <c r="AA517" s="28">
        <f t="shared" si="88"/>
        <v>110093.94</v>
      </c>
      <c r="AB517" s="28">
        <f t="shared" si="89"/>
        <v>175875.94</v>
      </c>
    </row>
    <row r="518" spans="1:28" x14ac:dyDescent="0.2">
      <c r="A518" s="25" t="str">
        <f t="shared" si="80"/>
        <v>Derk Latham</v>
      </c>
      <c r="B518" s="25">
        <v>5211527984</v>
      </c>
      <c r="C518" s="25" t="s">
        <v>1019</v>
      </c>
      <c r="D518" s="25" t="s">
        <v>1020</v>
      </c>
      <c r="E518" s="25" t="s">
        <v>7</v>
      </c>
      <c r="F518" s="25">
        <v>37869</v>
      </c>
      <c r="G518" s="25">
        <f>COUNTIF([1]deals_closed!D:D,B518)</f>
        <v>26</v>
      </c>
      <c r="H518" s="26">
        <f>SUMIF([1]deals_closed!D:D,B518,[1]deals_closed!C:C)</f>
        <v>788945</v>
      </c>
      <c r="I518" s="26">
        <f>VLOOKUP(E518,'[1]2018_commission_structure-Start'!$A$22:$I$24,9,FALSE)</f>
        <v>500000</v>
      </c>
      <c r="J518" s="26">
        <f t="shared" si="81"/>
        <v>625000</v>
      </c>
      <c r="K518" s="26">
        <f t="shared" si="82"/>
        <v>750000</v>
      </c>
      <c r="L518" s="26">
        <f t="shared" si="83"/>
        <v>1000000</v>
      </c>
      <c r="M518" s="27">
        <f t="shared" si="84"/>
        <v>1.57789</v>
      </c>
      <c r="N518" s="25" t="str">
        <f t="shared" si="85"/>
        <v>150-200%</v>
      </c>
      <c r="O518" s="28">
        <f>MIN(H518,I518)*INDEX('[1]2018_commission_structure-Start'!$A$21:$I$24,MATCH($E518,'[1]2018_commission_structure-Start'!$A$21:$A$24,0),MATCH(O$1,'[1]2018_commission_structure-Start'!$A$21:$I$21,0))</f>
        <v>50000</v>
      </c>
      <c r="P518" s="26">
        <f>IF(H518&gt;I518,MIN(H518-I518,J518-I518)*INDEX('[1]2018_commission_structure-Start'!$A$21:$I$24,MATCH($E518,'[1]2018_commission_structure-Start'!$A$21:$A$24,0), MATCH(P$1,'[1]2018_commission_structure-Start'!$A$21:$I$21,0)),0)</f>
        <v>18750</v>
      </c>
      <c r="Q518" s="26">
        <f>IF($H518&gt;J518,MIN($H518-J518,K518-J518)*INDEX('[1]2018_commission_structure-Start'!$A$21:$I$24,MATCH($E518,'[1]2018_commission_structure-Start'!$A$21:$A$24,0), MATCH(Q$1,'[1]2018_commission_structure-Start'!$A$21:$I$21,0)),0)</f>
        <v>22500</v>
      </c>
      <c r="R518" s="26">
        <f>IF($H518&gt;K518,MIN($H518-K518,L518-K518)*INDEX('[1]2018_commission_structure-Start'!$A$21:$I$24,MATCH($E518,'[1]2018_commission_structure-Start'!$A$21:$A$24,0), MATCH(R$1,'[1]2018_commission_structure-Start'!$A$21:$I$21,0)),0)</f>
        <v>8567.9</v>
      </c>
      <c r="S518" s="26">
        <f>IF(H518&gt;L518,(H518-L518)*INDEX('[1]2018_commission_structure-Start'!$A$21:$I$24,MATCH($E518,'[1]2018_commission_structure-Start'!$A$21:$A$24,0),MATCH(S$1,'[1]2018_commission_structure-Start'!$A$21:$I$21,0)),0)</f>
        <v>0</v>
      </c>
      <c r="T518" s="28">
        <f t="shared" si="86"/>
        <v>99817.9</v>
      </c>
      <c r="U518" s="28">
        <f t="shared" si="87"/>
        <v>137686.9</v>
      </c>
      <c r="V518" s="28">
        <f>MIN(H518,I518)*INDEX('[1]2018_commission_structure-Start'!$A$15:$J$18,MATCH($E518,'[1]2018_commission_structure-Start'!$A$15:$A$18,0),MATCH(V$1,'[1]2018_commission_structure-Start'!$A$15:$J$15,0))</f>
        <v>60000</v>
      </c>
      <c r="W518" s="26">
        <f>IF($H518&gt;I518,MIN($H518-I518,J518-I518)*INDEX('[1]2018_commission_structure-Start'!$A$15:$J$18,MATCH($E518,'[1]2018_commission_structure-Start'!$A$15:$A$18,0),MATCH(W$1,'[1]2018_commission_structure-Start'!$A$15:$J$15,0)),0)</f>
        <v>21250</v>
      </c>
      <c r="X518" s="26">
        <f>IF($H518&gt;J518,MIN($H518-J518,K518-J518)*INDEX('[1]2018_commission_structure-Start'!$A$15:$J$18,MATCH($E518,'[1]2018_commission_structure-Start'!$A$15:$A$18,0),MATCH(X$1,'[1]2018_commission_structure-Start'!$A$15:$J$15,0)),0)</f>
        <v>25000</v>
      </c>
      <c r="Y518" s="26">
        <f>IF($H518&gt;K518,MIN($H518-K518,L518-K518)*INDEX('[1]2018_commission_structure-Start'!$A$15:$J$18,MATCH($E518,'[1]2018_commission_structure-Start'!$A$15:$A$18,0),MATCH(Y$1,'[1]2018_commission_structure-Start'!$A$15:$J$15,0)),0)</f>
        <v>8567.9</v>
      </c>
      <c r="Z518" s="26">
        <f>IF(H518&gt;L518,(H518-L518)*INDEX('[1]2018_commission_structure-Start'!$A$21:$I$24,MATCH($E518,'[1]2018_commission_structure-Start'!$A$21:$A$24,0),MATCH(Z$1,'[1]2018_commission_structure-Start'!$A$21:$I$21,0)),0)</f>
        <v>0</v>
      </c>
      <c r="AA518" s="28">
        <f t="shared" si="88"/>
        <v>114817.9</v>
      </c>
      <c r="AB518" s="28">
        <f t="shared" si="89"/>
        <v>152686.9</v>
      </c>
    </row>
    <row r="519" spans="1:28" x14ac:dyDescent="0.2">
      <c r="A519" s="25" t="str">
        <f t="shared" si="80"/>
        <v>Christina Augar</v>
      </c>
      <c r="B519" s="25">
        <v>1659448174</v>
      </c>
      <c r="C519" s="25" t="s">
        <v>1021</v>
      </c>
      <c r="D519" s="25" t="s">
        <v>1022</v>
      </c>
      <c r="E519" s="25" t="s">
        <v>10</v>
      </c>
      <c r="F519" s="25">
        <v>79013</v>
      </c>
      <c r="G519" s="25">
        <f>COUNTIF([1]deals_closed!D:D,B519)</f>
        <v>18</v>
      </c>
      <c r="H519" s="26">
        <f>SUMIF([1]deals_closed!D:D,B519,[1]deals_closed!C:C)</f>
        <v>597842</v>
      </c>
      <c r="I519" s="26">
        <f>VLOOKUP(E519,'[1]2018_commission_structure-Start'!$A$22:$I$24,9,FALSE)</f>
        <v>750000</v>
      </c>
      <c r="J519" s="26">
        <f t="shared" si="81"/>
        <v>937500</v>
      </c>
      <c r="K519" s="26">
        <f t="shared" si="82"/>
        <v>1125000</v>
      </c>
      <c r="L519" s="26">
        <f t="shared" si="83"/>
        <v>1500000</v>
      </c>
      <c r="M519" s="27">
        <f t="shared" si="84"/>
        <v>0.79712266666666665</v>
      </c>
      <c r="N519" s="25" t="str">
        <f t="shared" si="85"/>
        <v>0-100%</v>
      </c>
      <c r="O519" s="28">
        <f>MIN(H519,I519)*INDEX('[1]2018_commission_structure-Start'!$A$21:$I$24,MATCH($E519,'[1]2018_commission_structure-Start'!$A$21:$A$24,0),MATCH(O$1,'[1]2018_commission_structure-Start'!$A$21:$I$21,0))</f>
        <v>89676.3</v>
      </c>
      <c r="P519" s="26">
        <f>IF(H519&gt;I519,MIN(H519-I519,J519-I519)*INDEX('[1]2018_commission_structure-Start'!$A$21:$I$24,MATCH($E519,'[1]2018_commission_structure-Start'!$A$21:$A$24,0), MATCH(P$1,'[1]2018_commission_structure-Start'!$A$21:$I$21,0)),0)</f>
        <v>0</v>
      </c>
      <c r="Q519" s="26">
        <f>IF($H519&gt;J519,MIN($H519-J519,K519-J519)*INDEX('[1]2018_commission_structure-Start'!$A$21:$I$24,MATCH($E519,'[1]2018_commission_structure-Start'!$A$21:$A$24,0), MATCH(Q$1,'[1]2018_commission_structure-Start'!$A$21:$I$21,0)),0)</f>
        <v>0</v>
      </c>
      <c r="R519" s="26">
        <f>IF($H519&gt;K519,MIN($H519-K519,L519-K519)*INDEX('[1]2018_commission_structure-Start'!$A$21:$I$24,MATCH($E519,'[1]2018_commission_structure-Start'!$A$21:$A$24,0), MATCH(R$1,'[1]2018_commission_structure-Start'!$A$21:$I$21,0)),0)</f>
        <v>0</v>
      </c>
      <c r="S519" s="26">
        <f>IF(H519&gt;L519,(H519-L519)*INDEX('[1]2018_commission_structure-Start'!$A$21:$I$24,MATCH($E519,'[1]2018_commission_structure-Start'!$A$21:$A$24,0),MATCH(S$1,'[1]2018_commission_structure-Start'!$A$21:$I$21,0)),0)</f>
        <v>0</v>
      </c>
      <c r="T519" s="28">
        <f t="shared" si="86"/>
        <v>89676.3</v>
      </c>
      <c r="U519" s="28">
        <f t="shared" si="87"/>
        <v>168689.3</v>
      </c>
      <c r="V519" s="28">
        <f>MIN(H519,I519)*INDEX('[1]2018_commission_structure-Start'!$A$15:$J$18,MATCH($E519,'[1]2018_commission_structure-Start'!$A$15:$A$18,0),MATCH(V$1,'[1]2018_commission_structure-Start'!$A$15:$J$15,0))</f>
        <v>89676.3</v>
      </c>
      <c r="W519" s="26">
        <f>IF($H519&gt;I519,MIN($H519-I519,J519-I519)*INDEX('[1]2018_commission_structure-Start'!$A$15:$J$18,MATCH($E519,'[1]2018_commission_structure-Start'!$A$15:$A$18,0),MATCH(W$1,'[1]2018_commission_structure-Start'!$A$15:$J$15,0)),0)</f>
        <v>0</v>
      </c>
      <c r="X519" s="26">
        <f>IF($H519&gt;J519,MIN($H519-J519,K519-J519)*INDEX('[1]2018_commission_structure-Start'!$A$15:$J$18,MATCH($E519,'[1]2018_commission_structure-Start'!$A$15:$A$18,0),MATCH(X$1,'[1]2018_commission_structure-Start'!$A$15:$J$15,0)),0)</f>
        <v>0</v>
      </c>
      <c r="Y519" s="26">
        <f>IF($H519&gt;K519,MIN($H519-K519,L519-K519)*INDEX('[1]2018_commission_structure-Start'!$A$15:$J$18,MATCH($E519,'[1]2018_commission_structure-Start'!$A$15:$A$18,0),MATCH(Y$1,'[1]2018_commission_structure-Start'!$A$15:$J$15,0)),0)</f>
        <v>0</v>
      </c>
      <c r="Z519" s="26">
        <f>IF(H519&gt;L519,(H519-L519)*INDEX('[1]2018_commission_structure-Start'!$A$21:$I$24,MATCH($E519,'[1]2018_commission_structure-Start'!$A$21:$A$24,0),MATCH(Z$1,'[1]2018_commission_structure-Start'!$A$21:$I$21,0)),0)</f>
        <v>0</v>
      </c>
      <c r="AA519" s="28">
        <f t="shared" si="88"/>
        <v>89676.3</v>
      </c>
      <c r="AB519" s="28">
        <f t="shared" si="89"/>
        <v>168689.3</v>
      </c>
    </row>
    <row r="520" spans="1:28" x14ac:dyDescent="0.2">
      <c r="A520" s="25" t="str">
        <f t="shared" si="80"/>
        <v>Minetta Claeskens</v>
      </c>
      <c r="B520" s="25">
        <v>5637692440</v>
      </c>
      <c r="C520" s="25" t="s">
        <v>728</v>
      </c>
      <c r="D520" s="25" t="s">
        <v>1023</v>
      </c>
      <c r="E520" s="25" t="s">
        <v>29</v>
      </c>
      <c r="F520" s="25">
        <v>63493</v>
      </c>
      <c r="G520" s="25">
        <f>COUNTIF([1]deals_closed!D:D,B520)</f>
        <v>16</v>
      </c>
      <c r="H520" s="26">
        <f>SUMIF([1]deals_closed!D:D,B520,[1]deals_closed!C:C)</f>
        <v>531435</v>
      </c>
      <c r="I520" s="26">
        <f>VLOOKUP(E520,'[1]2018_commission_structure-Start'!$A$22:$I$24,9,FALSE)</f>
        <v>600000</v>
      </c>
      <c r="J520" s="26">
        <f t="shared" si="81"/>
        <v>750000</v>
      </c>
      <c r="K520" s="26">
        <f t="shared" si="82"/>
        <v>900000</v>
      </c>
      <c r="L520" s="26">
        <f t="shared" si="83"/>
        <v>1200000</v>
      </c>
      <c r="M520" s="27">
        <f t="shared" si="84"/>
        <v>0.88572499999999998</v>
      </c>
      <c r="N520" s="25" t="str">
        <f t="shared" si="85"/>
        <v>0-100%</v>
      </c>
      <c r="O520" s="28">
        <f>MIN(H520,I520)*INDEX('[1]2018_commission_structure-Start'!$A$21:$I$24,MATCH($E520,'[1]2018_commission_structure-Start'!$A$21:$A$24,0),MATCH(O$1,'[1]2018_commission_structure-Start'!$A$21:$I$21,0))</f>
        <v>69086.55</v>
      </c>
      <c r="P520" s="26">
        <f>IF(H520&gt;I520,MIN(H520-I520,J520-I520)*INDEX('[1]2018_commission_structure-Start'!$A$21:$I$24,MATCH($E520,'[1]2018_commission_structure-Start'!$A$21:$A$24,0), MATCH(P$1,'[1]2018_commission_structure-Start'!$A$21:$I$21,0)),0)</f>
        <v>0</v>
      </c>
      <c r="Q520" s="26">
        <f>IF($H520&gt;J520,MIN($H520-J520,K520-J520)*INDEX('[1]2018_commission_structure-Start'!$A$21:$I$24,MATCH($E520,'[1]2018_commission_structure-Start'!$A$21:$A$24,0), MATCH(Q$1,'[1]2018_commission_structure-Start'!$A$21:$I$21,0)),0)</f>
        <v>0</v>
      </c>
      <c r="R520" s="26">
        <f>IF($H520&gt;K520,MIN($H520-K520,L520-K520)*INDEX('[1]2018_commission_structure-Start'!$A$21:$I$24,MATCH($E520,'[1]2018_commission_structure-Start'!$A$21:$A$24,0), MATCH(R$1,'[1]2018_commission_structure-Start'!$A$21:$I$21,0)),0)</f>
        <v>0</v>
      </c>
      <c r="S520" s="26">
        <f>IF(H520&gt;L520,(H520-L520)*INDEX('[1]2018_commission_structure-Start'!$A$21:$I$24,MATCH($E520,'[1]2018_commission_structure-Start'!$A$21:$A$24,0),MATCH(S$1,'[1]2018_commission_structure-Start'!$A$21:$I$21,0)),0)</f>
        <v>0</v>
      </c>
      <c r="T520" s="28">
        <f t="shared" si="86"/>
        <v>69086.55</v>
      </c>
      <c r="U520" s="28">
        <f t="shared" si="87"/>
        <v>132579.54999999999</v>
      </c>
      <c r="V520" s="28">
        <f>MIN(H520,I520)*INDEX('[1]2018_commission_structure-Start'!$A$15:$J$18,MATCH($E520,'[1]2018_commission_structure-Start'!$A$15:$A$18,0),MATCH(V$1,'[1]2018_commission_structure-Start'!$A$15:$J$15,0))</f>
        <v>79715.25</v>
      </c>
      <c r="W520" s="26">
        <f>IF($H520&gt;I520,MIN($H520-I520,J520-I520)*INDEX('[1]2018_commission_structure-Start'!$A$15:$J$18,MATCH($E520,'[1]2018_commission_structure-Start'!$A$15:$A$18,0),MATCH(W$1,'[1]2018_commission_structure-Start'!$A$15:$J$15,0)),0)</f>
        <v>0</v>
      </c>
      <c r="X520" s="26">
        <f>IF($H520&gt;J520,MIN($H520-J520,K520-J520)*INDEX('[1]2018_commission_structure-Start'!$A$15:$J$18,MATCH($E520,'[1]2018_commission_structure-Start'!$A$15:$A$18,0),MATCH(X$1,'[1]2018_commission_structure-Start'!$A$15:$J$15,0)),0)</f>
        <v>0</v>
      </c>
      <c r="Y520" s="26">
        <f>IF($H520&gt;K520,MIN($H520-K520,L520-K520)*INDEX('[1]2018_commission_structure-Start'!$A$15:$J$18,MATCH($E520,'[1]2018_commission_structure-Start'!$A$15:$A$18,0),MATCH(Y$1,'[1]2018_commission_structure-Start'!$A$15:$J$15,0)),0)</f>
        <v>0</v>
      </c>
      <c r="Z520" s="26">
        <f>IF(H520&gt;L520,(H520-L520)*INDEX('[1]2018_commission_structure-Start'!$A$21:$I$24,MATCH($E520,'[1]2018_commission_structure-Start'!$A$21:$A$24,0),MATCH(Z$1,'[1]2018_commission_structure-Start'!$A$21:$I$21,0)),0)</f>
        <v>0</v>
      </c>
      <c r="AA520" s="28">
        <f t="shared" si="88"/>
        <v>79715.25</v>
      </c>
      <c r="AB520" s="28">
        <f t="shared" si="89"/>
        <v>143208.25</v>
      </c>
    </row>
    <row r="521" spans="1:28" x14ac:dyDescent="0.2">
      <c r="A521" s="25" t="str">
        <f t="shared" si="80"/>
        <v>Jermayne O'Grady</v>
      </c>
      <c r="B521" s="25">
        <v>6637560367</v>
      </c>
      <c r="C521" s="25" t="s">
        <v>670</v>
      </c>
      <c r="D521" s="25" t="s">
        <v>1024</v>
      </c>
      <c r="E521" s="25" t="s">
        <v>7</v>
      </c>
      <c r="F521" s="25">
        <v>56008</v>
      </c>
      <c r="G521" s="25">
        <f>COUNTIF([1]deals_closed!D:D,B521)</f>
        <v>20</v>
      </c>
      <c r="H521" s="26">
        <f>SUMIF([1]deals_closed!D:D,B521,[1]deals_closed!C:C)</f>
        <v>665204</v>
      </c>
      <c r="I521" s="26">
        <f>VLOOKUP(E521,'[1]2018_commission_structure-Start'!$A$22:$I$24,9,FALSE)</f>
        <v>500000</v>
      </c>
      <c r="J521" s="26">
        <f t="shared" si="81"/>
        <v>625000</v>
      </c>
      <c r="K521" s="26">
        <f t="shared" si="82"/>
        <v>750000</v>
      </c>
      <c r="L521" s="26">
        <f t="shared" si="83"/>
        <v>1000000</v>
      </c>
      <c r="M521" s="27">
        <f t="shared" si="84"/>
        <v>1.330408</v>
      </c>
      <c r="N521" s="25" t="str">
        <f t="shared" si="85"/>
        <v>125-150%</v>
      </c>
      <c r="O521" s="28">
        <f>MIN(H521,I521)*INDEX('[1]2018_commission_structure-Start'!$A$21:$I$24,MATCH($E521,'[1]2018_commission_structure-Start'!$A$21:$A$24,0),MATCH(O$1,'[1]2018_commission_structure-Start'!$A$21:$I$21,0))</f>
        <v>50000</v>
      </c>
      <c r="P521" s="26">
        <f>IF(H521&gt;I521,MIN(H521-I521,J521-I521)*INDEX('[1]2018_commission_structure-Start'!$A$21:$I$24,MATCH($E521,'[1]2018_commission_structure-Start'!$A$21:$A$24,0), MATCH(P$1,'[1]2018_commission_structure-Start'!$A$21:$I$21,0)),0)</f>
        <v>18750</v>
      </c>
      <c r="Q521" s="26">
        <f>IF($H521&gt;J521,MIN($H521-J521,K521-J521)*INDEX('[1]2018_commission_structure-Start'!$A$21:$I$24,MATCH($E521,'[1]2018_commission_structure-Start'!$A$21:$A$24,0), MATCH(Q$1,'[1]2018_commission_structure-Start'!$A$21:$I$21,0)),0)</f>
        <v>7236.7199999999993</v>
      </c>
      <c r="R521" s="26">
        <f>IF($H521&gt;K521,MIN($H521-K521,L521-K521)*INDEX('[1]2018_commission_structure-Start'!$A$21:$I$24,MATCH($E521,'[1]2018_commission_structure-Start'!$A$21:$A$24,0), MATCH(R$1,'[1]2018_commission_structure-Start'!$A$21:$I$21,0)),0)</f>
        <v>0</v>
      </c>
      <c r="S521" s="26">
        <f>IF(H521&gt;L521,(H521-L521)*INDEX('[1]2018_commission_structure-Start'!$A$21:$I$24,MATCH($E521,'[1]2018_commission_structure-Start'!$A$21:$A$24,0),MATCH(S$1,'[1]2018_commission_structure-Start'!$A$21:$I$21,0)),0)</f>
        <v>0</v>
      </c>
      <c r="T521" s="28">
        <f t="shared" si="86"/>
        <v>75986.720000000001</v>
      </c>
      <c r="U521" s="28">
        <f t="shared" si="87"/>
        <v>131994.72</v>
      </c>
      <c r="V521" s="28">
        <f>MIN(H521,I521)*INDEX('[1]2018_commission_structure-Start'!$A$15:$J$18,MATCH($E521,'[1]2018_commission_structure-Start'!$A$15:$A$18,0),MATCH(V$1,'[1]2018_commission_structure-Start'!$A$15:$J$15,0))</f>
        <v>60000</v>
      </c>
      <c r="W521" s="26">
        <f>IF($H521&gt;I521,MIN($H521-I521,J521-I521)*INDEX('[1]2018_commission_structure-Start'!$A$15:$J$18,MATCH($E521,'[1]2018_commission_structure-Start'!$A$15:$A$18,0),MATCH(W$1,'[1]2018_commission_structure-Start'!$A$15:$J$15,0)),0)</f>
        <v>21250</v>
      </c>
      <c r="X521" s="26">
        <f>IF($H521&gt;J521,MIN($H521-J521,K521-J521)*INDEX('[1]2018_commission_structure-Start'!$A$15:$J$18,MATCH($E521,'[1]2018_commission_structure-Start'!$A$15:$A$18,0),MATCH(X$1,'[1]2018_commission_structure-Start'!$A$15:$J$15,0)),0)</f>
        <v>8040.8</v>
      </c>
      <c r="Y521" s="26">
        <f>IF($H521&gt;K521,MIN($H521-K521,L521-K521)*INDEX('[1]2018_commission_structure-Start'!$A$15:$J$18,MATCH($E521,'[1]2018_commission_structure-Start'!$A$15:$A$18,0),MATCH(Y$1,'[1]2018_commission_structure-Start'!$A$15:$J$15,0)),0)</f>
        <v>0</v>
      </c>
      <c r="Z521" s="26">
        <f>IF(H521&gt;L521,(H521-L521)*INDEX('[1]2018_commission_structure-Start'!$A$21:$I$24,MATCH($E521,'[1]2018_commission_structure-Start'!$A$21:$A$24,0),MATCH(Z$1,'[1]2018_commission_structure-Start'!$A$21:$I$21,0)),0)</f>
        <v>0</v>
      </c>
      <c r="AA521" s="28">
        <f t="shared" si="88"/>
        <v>89290.8</v>
      </c>
      <c r="AB521" s="28">
        <f t="shared" si="89"/>
        <v>145298.79999999999</v>
      </c>
    </row>
    <row r="522" spans="1:28" x14ac:dyDescent="0.2">
      <c r="A522" s="25" t="str">
        <f t="shared" si="80"/>
        <v>Peter Aps</v>
      </c>
      <c r="B522" s="25">
        <v>7621218967</v>
      </c>
      <c r="C522" s="25" t="s">
        <v>1025</v>
      </c>
      <c r="D522" s="25" t="s">
        <v>1026</v>
      </c>
      <c r="E522" s="25" t="s">
        <v>7</v>
      </c>
      <c r="F522" s="25">
        <v>49456</v>
      </c>
      <c r="G522" s="25">
        <f>COUNTIF([1]deals_closed!D:D,B522)</f>
        <v>20</v>
      </c>
      <c r="H522" s="26">
        <f>SUMIF([1]deals_closed!D:D,B522,[1]deals_closed!C:C)</f>
        <v>711184</v>
      </c>
      <c r="I522" s="26">
        <f>VLOOKUP(E522,'[1]2018_commission_structure-Start'!$A$22:$I$24,9,FALSE)</f>
        <v>500000</v>
      </c>
      <c r="J522" s="26">
        <f t="shared" si="81"/>
        <v>625000</v>
      </c>
      <c r="K522" s="26">
        <f t="shared" si="82"/>
        <v>750000</v>
      </c>
      <c r="L522" s="26">
        <f t="shared" si="83"/>
        <v>1000000</v>
      </c>
      <c r="M522" s="27">
        <f t="shared" si="84"/>
        <v>1.4223680000000001</v>
      </c>
      <c r="N522" s="25" t="str">
        <f t="shared" si="85"/>
        <v>125-150%</v>
      </c>
      <c r="O522" s="28">
        <f>MIN(H522,I522)*INDEX('[1]2018_commission_structure-Start'!$A$21:$I$24,MATCH($E522,'[1]2018_commission_structure-Start'!$A$21:$A$24,0),MATCH(O$1,'[1]2018_commission_structure-Start'!$A$21:$I$21,0))</f>
        <v>50000</v>
      </c>
      <c r="P522" s="26">
        <f>IF(H522&gt;I522,MIN(H522-I522,J522-I522)*INDEX('[1]2018_commission_structure-Start'!$A$21:$I$24,MATCH($E522,'[1]2018_commission_structure-Start'!$A$21:$A$24,0), MATCH(P$1,'[1]2018_commission_structure-Start'!$A$21:$I$21,0)),0)</f>
        <v>18750</v>
      </c>
      <c r="Q522" s="26">
        <f>IF($H522&gt;J522,MIN($H522-J522,K522-J522)*INDEX('[1]2018_commission_structure-Start'!$A$21:$I$24,MATCH($E522,'[1]2018_commission_structure-Start'!$A$21:$A$24,0), MATCH(Q$1,'[1]2018_commission_structure-Start'!$A$21:$I$21,0)),0)</f>
        <v>15513.119999999999</v>
      </c>
      <c r="R522" s="26">
        <f>IF($H522&gt;K522,MIN($H522-K522,L522-K522)*INDEX('[1]2018_commission_structure-Start'!$A$21:$I$24,MATCH($E522,'[1]2018_commission_structure-Start'!$A$21:$A$24,0), MATCH(R$1,'[1]2018_commission_structure-Start'!$A$21:$I$21,0)),0)</f>
        <v>0</v>
      </c>
      <c r="S522" s="26">
        <f>IF(H522&gt;L522,(H522-L522)*INDEX('[1]2018_commission_structure-Start'!$A$21:$I$24,MATCH($E522,'[1]2018_commission_structure-Start'!$A$21:$A$24,0),MATCH(S$1,'[1]2018_commission_structure-Start'!$A$21:$I$21,0)),0)</f>
        <v>0</v>
      </c>
      <c r="T522" s="28">
        <f t="shared" si="86"/>
        <v>84263.12</v>
      </c>
      <c r="U522" s="28">
        <f t="shared" si="87"/>
        <v>133719.12</v>
      </c>
      <c r="V522" s="28">
        <f>MIN(H522,I522)*INDEX('[1]2018_commission_structure-Start'!$A$15:$J$18,MATCH($E522,'[1]2018_commission_structure-Start'!$A$15:$A$18,0),MATCH(V$1,'[1]2018_commission_structure-Start'!$A$15:$J$15,0))</f>
        <v>60000</v>
      </c>
      <c r="W522" s="26">
        <f>IF($H522&gt;I522,MIN($H522-I522,J522-I522)*INDEX('[1]2018_commission_structure-Start'!$A$15:$J$18,MATCH($E522,'[1]2018_commission_structure-Start'!$A$15:$A$18,0),MATCH(W$1,'[1]2018_commission_structure-Start'!$A$15:$J$15,0)),0)</f>
        <v>21250</v>
      </c>
      <c r="X522" s="26">
        <f>IF($H522&gt;J522,MIN($H522-J522,K522-J522)*INDEX('[1]2018_commission_structure-Start'!$A$15:$J$18,MATCH($E522,'[1]2018_commission_structure-Start'!$A$15:$A$18,0),MATCH(X$1,'[1]2018_commission_structure-Start'!$A$15:$J$15,0)),0)</f>
        <v>17236.8</v>
      </c>
      <c r="Y522" s="26">
        <f>IF($H522&gt;K522,MIN($H522-K522,L522-K522)*INDEX('[1]2018_commission_structure-Start'!$A$15:$J$18,MATCH($E522,'[1]2018_commission_structure-Start'!$A$15:$A$18,0),MATCH(Y$1,'[1]2018_commission_structure-Start'!$A$15:$J$15,0)),0)</f>
        <v>0</v>
      </c>
      <c r="Z522" s="26">
        <f>IF(H522&gt;L522,(H522-L522)*INDEX('[1]2018_commission_structure-Start'!$A$21:$I$24,MATCH($E522,'[1]2018_commission_structure-Start'!$A$21:$A$24,0),MATCH(Z$1,'[1]2018_commission_structure-Start'!$A$21:$I$21,0)),0)</f>
        <v>0</v>
      </c>
      <c r="AA522" s="28">
        <f t="shared" si="88"/>
        <v>98486.8</v>
      </c>
      <c r="AB522" s="28">
        <f t="shared" si="89"/>
        <v>147942.79999999999</v>
      </c>
    </row>
    <row r="523" spans="1:28" x14ac:dyDescent="0.2">
      <c r="A523" s="25" t="str">
        <f t="shared" si="80"/>
        <v>Eustacia Creamer</v>
      </c>
      <c r="B523" s="25">
        <v>6293335589</v>
      </c>
      <c r="C523" s="25" t="s">
        <v>1027</v>
      </c>
      <c r="D523" s="25" t="s">
        <v>1028</v>
      </c>
      <c r="E523" s="25" t="s">
        <v>7</v>
      </c>
      <c r="F523" s="25">
        <v>40857</v>
      </c>
      <c r="G523" s="25">
        <f>COUNTIF([1]deals_closed!D:D,B523)</f>
        <v>13</v>
      </c>
      <c r="H523" s="26">
        <f>SUMIF([1]deals_closed!D:D,B523,[1]deals_closed!C:C)</f>
        <v>479942</v>
      </c>
      <c r="I523" s="26">
        <f>VLOOKUP(E523,'[1]2018_commission_structure-Start'!$A$22:$I$24,9,FALSE)</f>
        <v>500000</v>
      </c>
      <c r="J523" s="26">
        <f t="shared" si="81"/>
        <v>625000</v>
      </c>
      <c r="K523" s="26">
        <f t="shared" si="82"/>
        <v>750000</v>
      </c>
      <c r="L523" s="26">
        <f t="shared" si="83"/>
        <v>1000000</v>
      </c>
      <c r="M523" s="27">
        <f t="shared" si="84"/>
        <v>0.95988399999999996</v>
      </c>
      <c r="N523" s="25" t="str">
        <f t="shared" si="85"/>
        <v>0-100%</v>
      </c>
      <c r="O523" s="28">
        <f>MIN(H523,I523)*INDEX('[1]2018_commission_structure-Start'!$A$21:$I$24,MATCH($E523,'[1]2018_commission_structure-Start'!$A$21:$A$24,0),MATCH(O$1,'[1]2018_commission_structure-Start'!$A$21:$I$21,0))</f>
        <v>47994.200000000004</v>
      </c>
      <c r="P523" s="26">
        <f>IF(H523&gt;I523,MIN(H523-I523,J523-I523)*INDEX('[1]2018_commission_structure-Start'!$A$21:$I$24,MATCH($E523,'[1]2018_commission_structure-Start'!$A$21:$A$24,0), MATCH(P$1,'[1]2018_commission_structure-Start'!$A$21:$I$21,0)),0)</f>
        <v>0</v>
      </c>
      <c r="Q523" s="26">
        <f>IF($H523&gt;J523,MIN($H523-J523,K523-J523)*INDEX('[1]2018_commission_structure-Start'!$A$21:$I$24,MATCH($E523,'[1]2018_commission_structure-Start'!$A$21:$A$24,0), MATCH(Q$1,'[1]2018_commission_structure-Start'!$A$21:$I$21,0)),0)</f>
        <v>0</v>
      </c>
      <c r="R523" s="26">
        <f>IF($H523&gt;K523,MIN($H523-K523,L523-K523)*INDEX('[1]2018_commission_structure-Start'!$A$21:$I$24,MATCH($E523,'[1]2018_commission_structure-Start'!$A$21:$A$24,0), MATCH(R$1,'[1]2018_commission_structure-Start'!$A$21:$I$21,0)),0)</f>
        <v>0</v>
      </c>
      <c r="S523" s="26">
        <f>IF(H523&gt;L523,(H523-L523)*INDEX('[1]2018_commission_structure-Start'!$A$21:$I$24,MATCH($E523,'[1]2018_commission_structure-Start'!$A$21:$A$24,0),MATCH(S$1,'[1]2018_commission_structure-Start'!$A$21:$I$21,0)),0)</f>
        <v>0</v>
      </c>
      <c r="T523" s="28">
        <f t="shared" si="86"/>
        <v>47994.200000000004</v>
      </c>
      <c r="U523" s="28">
        <f t="shared" si="87"/>
        <v>88851.200000000012</v>
      </c>
      <c r="V523" s="28">
        <f>MIN(H523,I523)*INDEX('[1]2018_commission_structure-Start'!$A$15:$J$18,MATCH($E523,'[1]2018_commission_structure-Start'!$A$15:$A$18,0),MATCH(V$1,'[1]2018_commission_structure-Start'!$A$15:$J$15,0))</f>
        <v>57593.04</v>
      </c>
      <c r="W523" s="26">
        <f>IF($H523&gt;I523,MIN($H523-I523,J523-I523)*INDEX('[1]2018_commission_structure-Start'!$A$15:$J$18,MATCH($E523,'[1]2018_commission_structure-Start'!$A$15:$A$18,0),MATCH(W$1,'[1]2018_commission_structure-Start'!$A$15:$J$15,0)),0)</f>
        <v>0</v>
      </c>
      <c r="X523" s="26">
        <f>IF($H523&gt;J523,MIN($H523-J523,K523-J523)*INDEX('[1]2018_commission_structure-Start'!$A$15:$J$18,MATCH($E523,'[1]2018_commission_structure-Start'!$A$15:$A$18,0),MATCH(X$1,'[1]2018_commission_structure-Start'!$A$15:$J$15,0)),0)</f>
        <v>0</v>
      </c>
      <c r="Y523" s="26">
        <f>IF($H523&gt;K523,MIN($H523-K523,L523-K523)*INDEX('[1]2018_commission_structure-Start'!$A$15:$J$18,MATCH($E523,'[1]2018_commission_structure-Start'!$A$15:$A$18,0),MATCH(Y$1,'[1]2018_commission_structure-Start'!$A$15:$J$15,0)),0)</f>
        <v>0</v>
      </c>
      <c r="Z523" s="26">
        <f>IF(H523&gt;L523,(H523-L523)*INDEX('[1]2018_commission_structure-Start'!$A$21:$I$24,MATCH($E523,'[1]2018_commission_structure-Start'!$A$21:$A$24,0),MATCH(Z$1,'[1]2018_commission_structure-Start'!$A$21:$I$21,0)),0)</f>
        <v>0</v>
      </c>
      <c r="AA523" s="28">
        <f t="shared" si="88"/>
        <v>57593.04</v>
      </c>
      <c r="AB523" s="28">
        <f t="shared" si="89"/>
        <v>98450.040000000008</v>
      </c>
    </row>
    <row r="524" spans="1:28" x14ac:dyDescent="0.2">
      <c r="A524" s="25" t="str">
        <f t="shared" si="80"/>
        <v>Adolf Underhill</v>
      </c>
      <c r="B524" s="25">
        <v>8127128031</v>
      </c>
      <c r="C524" s="25" t="s">
        <v>1029</v>
      </c>
      <c r="D524" s="25" t="s">
        <v>1030</v>
      </c>
      <c r="E524" s="25" t="s">
        <v>29</v>
      </c>
      <c r="F524" s="25">
        <v>77872</v>
      </c>
      <c r="G524" s="25">
        <f>COUNTIF([1]deals_closed!D:D,B524)</f>
        <v>17</v>
      </c>
      <c r="H524" s="26">
        <f>SUMIF([1]deals_closed!D:D,B524,[1]deals_closed!C:C)</f>
        <v>522770</v>
      </c>
      <c r="I524" s="26">
        <f>VLOOKUP(E524,'[1]2018_commission_structure-Start'!$A$22:$I$24,9,FALSE)</f>
        <v>600000</v>
      </c>
      <c r="J524" s="26">
        <f t="shared" si="81"/>
        <v>750000</v>
      </c>
      <c r="K524" s="26">
        <f t="shared" si="82"/>
        <v>900000</v>
      </c>
      <c r="L524" s="26">
        <f t="shared" si="83"/>
        <v>1200000</v>
      </c>
      <c r="M524" s="27">
        <f t="shared" si="84"/>
        <v>0.8712833333333333</v>
      </c>
      <c r="N524" s="25" t="str">
        <f t="shared" si="85"/>
        <v>0-100%</v>
      </c>
      <c r="O524" s="28">
        <f>MIN(H524,I524)*INDEX('[1]2018_commission_structure-Start'!$A$21:$I$24,MATCH($E524,'[1]2018_commission_structure-Start'!$A$21:$A$24,0),MATCH(O$1,'[1]2018_commission_structure-Start'!$A$21:$I$21,0))</f>
        <v>67960.100000000006</v>
      </c>
      <c r="P524" s="26">
        <f>IF(H524&gt;I524,MIN(H524-I524,J524-I524)*INDEX('[1]2018_commission_structure-Start'!$A$21:$I$24,MATCH($E524,'[1]2018_commission_structure-Start'!$A$21:$A$24,0), MATCH(P$1,'[1]2018_commission_structure-Start'!$A$21:$I$21,0)),0)</f>
        <v>0</v>
      </c>
      <c r="Q524" s="26">
        <f>IF($H524&gt;J524,MIN($H524-J524,K524-J524)*INDEX('[1]2018_commission_structure-Start'!$A$21:$I$24,MATCH($E524,'[1]2018_commission_structure-Start'!$A$21:$A$24,0), MATCH(Q$1,'[1]2018_commission_structure-Start'!$A$21:$I$21,0)),0)</f>
        <v>0</v>
      </c>
      <c r="R524" s="26">
        <f>IF($H524&gt;K524,MIN($H524-K524,L524-K524)*INDEX('[1]2018_commission_structure-Start'!$A$21:$I$24,MATCH($E524,'[1]2018_commission_structure-Start'!$A$21:$A$24,0), MATCH(R$1,'[1]2018_commission_structure-Start'!$A$21:$I$21,0)),0)</f>
        <v>0</v>
      </c>
      <c r="S524" s="26">
        <f>IF(H524&gt;L524,(H524-L524)*INDEX('[1]2018_commission_structure-Start'!$A$21:$I$24,MATCH($E524,'[1]2018_commission_structure-Start'!$A$21:$A$24,0),MATCH(S$1,'[1]2018_commission_structure-Start'!$A$21:$I$21,0)),0)</f>
        <v>0</v>
      </c>
      <c r="T524" s="28">
        <f t="shared" si="86"/>
        <v>67960.100000000006</v>
      </c>
      <c r="U524" s="28">
        <f t="shared" si="87"/>
        <v>145832.1</v>
      </c>
      <c r="V524" s="28">
        <f>MIN(H524,I524)*INDEX('[1]2018_commission_structure-Start'!$A$15:$J$18,MATCH($E524,'[1]2018_commission_structure-Start'!$A$15:$A$18,0),MATCH(V$1,'[1]2018_commission_structure-Start'!$A$15:$J$15,0))</f>
        <v>78415.5</v>
      </c>
      <c r="W524" s="26">
        <f>IF($H524&gt;I524,MIN($H524-I524,J524-I524)*INDEX('[1]2018_commission_structure-Start'!$A$15:$J$18,MATCH($E524,'[1]2018_commission_structure-Start'!$A$15:$A$18,0),MATCH(W$1,'[1]2018_commission_structure-Start'!$A$15:$J$15,0)),0)</f>
        <v>0</v>
      </c>
      <c r="X524" s="26">
        <f>IF($H524&gt;J524,MIN($H524-J524,K524-J524)*INDEX('[1]2018_commission_structure-Start'!$A$15:$J$18,MATCH($E524,'[1]2018_commission_structure-Start'!$A$15:$A$18,0),MATCH(X$1,'[1]2018_commission_structure-Start'!$A$15:$J$15,0)),0)</f>
        <v>0</v>
      </c>
      <c r="Y524" s="26">
        <f>IF($H524&gt;K524,MIN($H524-K524,L524-K524)*INDEX('[1]2018_commission_structure-Start'!$A$15:$J$18,MATCH($E524,'[1]2018_commission_structure-Start'!$A$15:$A$18,0),MATCH(Y$1,'[1]2018_commission_structure-Start'!$A$15:$J$15,0)),0)</f>
        <v>0</v>
      </c>
      <c r="Z524" s="26">
        <f>IF(H524&gt;L524,(H524-L524)*INDEX('[1]2018_commission_structure-Start'!$A$21:$I$24,MATCH($E524,'[1]2018_commission_structure-Start'!$A$21:$A$24,0),MATCH(Z$1,'[1]2018_commission_structure-Start'!$A$21:$I$21,0)),0)</f>
        <v>0</v>
      </c>
      <c r="AA524" s="28">
        <f t="shared" si="88"/>
        <v>78415.5</v>
      </c>
      <c r="AB524" s="28">
        <f t="shared" si="89"/>
        <v>156287.5</v>
      </c>
    </row>
    <row r="525" spans="1:28" x14ac:dyDescent="0.2">
      <c r="A525" s="25" t="str">
        <f t="shared" si="80"/>
        <v>Cory Duplan</v>
      </c>
      <c r="B525" s="25">
        <v>9013891098</v>
      </c>
      <c r="C525" s="25" t="s">
        <v>1031</v>
      </c>
      <c r="D525" s="25" t="s">
        <v>1032</v>
      </c>
      <c r="E525" s="25" t="s">
        <v>10</v>
      </c>
      <c r="F525" s="25">
        <v>102308</v>
      </c>
      <c r="G525" s="25">
        <f>COUNTIF([1]deals_closed!D:D,B525)</f>
        <v>21</v>
      </c>
      <c r="H525" s="26">
        <f>SUMIF([1]deals_closed!D:D,B525,[1]deals_closed!C:C)</f>
        <v>681893</v>
      </c>
      <c r="I525" s="26">
        <f>VLOOKUP(E525,'[1]2018_commission_structure-Start'!$A$22:$I$24,9,FALSE)</f>
        <v>750000</v>
      </c>
      <c r="J525" s="26">
        <f t="shared" si="81"/>
        <v>937500</v>
      </c>
      <c r="K525" s="26">
        <f t="shared" si="82"/>
        <v>1125000</v>
      </c>
      <c r="L525" s="26">
        <f t="shared" si="83"/>
        <v>1500000</v>
      </c>
      <c r="M525" s="27">
        <f t="shared" si="84"/>
        <v>0.9091906666666667</v>
      </c>
      <c r="N525" s="25" t="str">
        <f t="shared" si="85"/>
        <v>0-100%</v>
      </c>
      <c r="O525" s="28">
        <f>MIN(H525,I525)*INDEX('[1]2018_commission_structure-Start'!$A$21:$I$24,MATCH($E525,'[1]2018_commission_structure-Start'!$A$21:$A$24,0),MATCH(O$1,'[1]2018_commission_structure-Start'!$A$21:$I$21,0))</f>
        <v>102283.95</v>
      </c>
      <c r="P525" s="26">
        <f>IF(H525&gt;I525,MIN(H525-I525,J525-I525)*INDEX('[1]2018_commission_structure-Start'!$A$21:$I$24,MATCH($E525,'[1]2018_commission_structure-Start'!$A$21:$A$24,0), MATCH(P$1,'[1]2018_commission_structure-Start'!$A$21:$I$21,0)),0)</f>
        <v>0</v>
      </c>
      <c r="Q525" s="26">
        <f>IF($H525&gt;J525,MIN($H525-J525,K525-J525)*INDEX('[1]2018_commission_structure-Start'!$A$21:$I$24,MATCH($E525,'[1]2018_commission_structure-Start'!$A$21:$A$24,0), MATCH(Q$1,'[1]2018_commission_structure-Start'!$A$21:$I$21,0)),0)</f>
        <v>0</v>
      </c>
      <c r="R525" s="26">
        <f>IF($H525&gt;K525,MIN($H525-K525,L525-K525)*INDEX('[1]2018_commission_structure-Start'!$A$21:$I$24,MATCH($E525,'[1]2018_commission_structure-Start'!$A$21:$A$24,0), MATCH(R$1,'[1]2018_commission_structure-Start'!$A$21:$I$21,0)),0)</f>
        <v>0</v>
      </c>
      <c r="S525" s="26">
        <f>IF(H525&gt;L525,(H525-L525)*INDEX('[1]2018_commission_structure-Start'!$A$21:$I$24,MATCH($E525,'[1]2018_commission_structure-Start'!$A$21:$A$24,0),MATCH(S$1,'[1]2018_commission_structure-Start'!$A$21:$I$21,0)),0)</f>
        <v>0</v>
      </c>
      <c r="T525" s="28">
        <f t="shared" si="86"/>
        <v>102283.95</v>
      </c>
      <c r="U525" s="28">
        <f t="shared" si="87"/>
        <v>204591.95</v>
      </c>
      <c r="V525" s="28">
        <f>MIN(H525,I525)*INDEX('[1]2018_commission_structure-Start'!$A$15:$J$18,MATCH($E525,'[1]2018_commission_structure-Start'!$A$15:$A$18,0),MATCH(V$1,'[1]2018_commission_structure-Start'!$A$15:$J$15,0))</f>
        <v>102283.95</v>
      </c>
      <c r="W525" s="26">
        <f>IF($H525&gt;I525,MIN($H525-I525,J525-I525)*INDEX('[1]2018_commission_structure-Start'!$A$15:$J$18,MATCH($E525,'[1]2018_commission_structure-Start'!$A$15:$A$18,0),MATCH(W$1,'[1]2018_commission_structure-Start'!$A$15:$J$15,0)),0)</f>
        <v>0</v>
      </c>
      <c r="X525" s="26">
        <f>IF($H525&gt;J525,MIN($H525-J525,K525-J525)*INDEX('[1]2018_commission_structure-Start'!$A$15:$J$18,MATCH($E525,'[1]2018_commission_structure-Start'!$A$15:$A$18,0),MATCH(X$1,'[1]2018_commission_structure-Start'!$A$15:$J$15,0)),0)</f>
        <v>0</v>
      </c>
      <c r="Y525" s="26">
        <f>IF($H525&gt;K525,MIN($H525-K525,L525-K525)*INDEX('[1]2018_commission_structure-Start'!$A$15:$J$18,MATCH($E525,'[1]2018_commission_structure-Start'!$A$15:$A$18,0),MATCH(Y$1,'[1]2018_commission_structure-Start'!$A$15:$J$15,0)),0)</f>
        <v>0</v>
      </c>
      <c r="Z525" s="26">
        <f>IF(H525&gt;L525,(H525-L525)*INDEX('[1]2018_commission_structure-Start'!$A$21:$I$24,MATCH($E525,'[1]2018_commission_structure-Start'!$A$21:$A$24,0),MATCH(Z$1,'[1]2018_commission_structure-Start'!$A$21:$I$21,0)),0)</f>
        <v>0</v>
      </c>
      <c r="AA525" s="28">
        <f t="shared" si="88"/>
        <v>102283.95</v>
      </c>
      <c r="AB525" s="28">
        <f t="shared" si="89"/>
        <v>204591.95</v>
      </c>
    </row>
    <row r="526" spans="1:28" x14ac:dyDescent="0.2">
      <c r="A526" s="25" t="str">
        <f t="shared" si="80"/>
        <v>Cairistiona Lyver</v>
      </c>
      <c r="B526" s="25">
        <v>1545110042</v>
      </c>
      <c r="C526" s="25" t="s">
        <v>1033</v>
      </c>
      <c r="D526" s="25" t="s">
        <v>1034</v>
      </c>
      <c r="E526" s="25" t="s">
        <v>29</v>
      </c>
      <c r="F526" s="25">
        <v>79134</v>
      </c>
      <c r="G526" s="25">
        <f>COUNTIF([1]deals_closed!D:D,B526)</f>
        <v>20</v>
      </c>
      <c r="H526" s="26">
        <f>SUMIF([1]deals_closed!D:D,B526,[1]deals_closed!C:C)</f>
        <v>755828</v>
      </c>
      <c r="I526" s="26">
        <f>VLOOKUP(E526,'[1]2018_commission_structure-Start'!$A$22:$I$24,9,FALSE)</f>
        <v>600000</v>
      </c>
      <c r="J526" s="26">
        <f t="shared" si="81"/>
        <v>750000</v>
      </c>
      <c r="K526" s="26">
        <f t="shared" si="82"/>
        <v>900000</v>
      </c>
      <c r="L526" s="26">
        <f t="shared" si="83"/>
        <v>1200000</v>
      </c>
      <c r="M526" s="27">
        <f t="shared" si="84"/>
        <v>1.2597133333333332</v>
      </c>
      <c r="N526" s="25" t="str">
        <f t="shared" si="85"/>
        <v>125-150%</v>
      </c>
      <c r="O526" s="28">
        <f>MIN(H526,I526)*INDEX('[1]2018_commission_structure-Start'!$A$21:$I$24,MATCH($E526,'[1]2018_commission_structure-Start'!$A$21:$A$24,0),MATCH(O$1,'[1]2018_commission_structure-Start'!$A$21:$I$21,0))</f>
        <v>78000</v>
      </c>
      <c r="P526" s="26">
        <f>IF(H526&gt;I526,MIN(H526-I526,J526-I526)*INDEX('[1]2018_commission_structure-Start'!$A$21:$I$24,MATCH($E526,'[1]2018_commission_structure-Start'!$A$21:$A$24,0), MATCH(P$1,'[1]2018_commission_structure-Start'!$A$21:$I$21,0)),0)</f>
        <v>25500.000000000004</v>
      </c>
      <c r="Q526" s="26">
        <f>IF($H526&gt;J526,MIN($H526-J526,K526-J526)*INDEX('[1]2018_commission_structure-Start'!$A$21:$I$24,MATCH($E526,'[1]2018_commission_structure-Start'!$A$21:$A$24,0), MATCH(Q$1,'[1]2018_commission_structure-Start'!$A$21:$I$21,0)),0)</f>
        <v>1223.8799999999999</v>
      </c>
      <c r="R526" s="26">
        <f>IF($H526&gt;K526,MIN($H526-K526,L526-K526)*INDEX('[1]2018_commission_structure-Start'!$A$21:$I$24,MATCH($E526,'[1]2018_commission_structure-Start'!$A$21:$A$24,0), MATCH(R$1,'[1]2018_commission_structure-Start'!$A$21:$I$21,0)),0)</f>
        <v>0</v>
      </c>
      <c r="S526" s="26">
        <f>IF(H526&gt;L526,(H526-L526)*INDEX('[1]2018_commission_structure-Start'!$A$21:$I$24,MATCH($E526,'[1]2018_commission_structure-Start'!$A$21:$A$24,0),MATCH(S$1,'[1]2018_commission_structure-Start'!$A$21:$I$21,0)),0)</f>
        <v>0</v>
      </c>
      <c r="T526" s="28">
        <f t="shared" si="86"/>
        <v>104723.88</v>
      </c>
      <c r="U526" s="28">
        <f t="shared" si="87"/>
        <v>183857.88</v>
      </c>
      <c r="V526" s="28">
        <f>MIN(H526,I526)*INDEX('[1]2018_commission_structure-Start'!$A$15:$J$18,MATCH($E526,'[1]2018_commission_structure-Start'!$A$15:$A$18,0),MATCH(V$1,'[1]2018_commission_structure-Start'!$A$15:$J$15,0))</f>
        <v>90000</v>
      </c>
      <c r="W526" s="26">
        <f>IF($H526&gt;I526,MIN($H526-I526,J526-I526)*INDEX('[1]2018_commission_structure-Start'!$A$15:$J$18,MATCH($E526,'[1]2018_commission_structure-Start'!$A$15:$A$18,0),MATCH(W$1,'[1]2018_commission_structure-Start'!$A$15:$J$15,0)),0)</f>
        <v>27000</v>
      </c>
      <c r="X526" s="26">
        <f>IF($H526&gt;J526,MIN($H526-J526,K526-J526)*INDEX('[1]2018_commission_structure-Start'!$A$15:$J$18,MATCH($E526,'[1]2018_commission_structure-Start'!$A$15:$A$18,0),MATCH(X$1,'[1]2018_commission_structure-Start'!$A$15:$J$15,0)),0)</f>
        <v>1457</v>
      </c>
      <c r="Y526" s="26">
        <f>IF($H526&gt;K526,MIN($H526-K526,L526-K526)*INDEX('[1]2018_commission_structure-Start'!$A$15:$J$18,MATCH($E526,'[1]2018_commission_structure-Start'!$A$15:$A$18,0),MATCH(Y$1,'[1]2018_commission_structure-Start'!$A$15:$J$15,0)),0)</f>
        <v>0</v>
      </c>
      <c r="Z526" s="26">
        <f>IF(H526&gt;L526,(H526-L526)*INDEX('[1]2018_commission_structure-Start'!$A$21:$I$24,MATCH($E526,'[1]2018_commission_structure-Start'!$A$21:$A$24,0),MATCH(Z$1,'[1]2018_commission_structure-Start'!$A$21:$I$21,0)),0)</f>
        <v>0</v>
      </c>
      <c r="AA526" s="28">
        <f t="shared" si="88"/>
        <v>118457</v>
      </c>
      <c r="AB526" s="28">
        <f t="shared" si="89"/>
        <v>197591</v>
      </c>
    </row>
    <row r="527" spans="1:28" x14ac:dyDescent="0.2">
      <c r="A527" s="25" t="str">
        <f t="shared" si="80"/>
        <v>Kiley Lartice</v>
      </c>
      <c r="B527" s="25">
        <v>9815158015</v>
      </c>
      <c r="C527" s="25" t="s">
        <v>1035</v>
      </c>
      <c r="D527" s="25" t="s">
        <v>1036</v>
      </c>
      <c r="E527" s="25" t="s">
        <v>7</v>
      </c>
      <c r="F527" s="25">
        <v>64013</v>
      </c>
      <c r="G527" s="25">
        <f>COUNTIF([1]deals_closed!D:D,B527)</f>
        <v>22</v>
      </c>
      <c r="H527" s="26">
        <f>SUMIF([1]deals_closed!D:D,B527,[1]deals_closed!C:C)</f>
        <v>788832</v>
      </c>
      <c r="I527" s="26">
        <f>VLOOKUP(E527,'[1]2018_commission_structure-Start'!$A$22:$I$24,9,FALSE)</f>
        <v>500000</v>
      </c>
      <c r="J527" s="26">
        <f t="shared" si="81"/>
        <v>625000</v>
      </c>
      <c r="K527" s="26">
        <f t="shared" si="82"/>
        <v>750000</v>
      </c>
      <c r="L527" s="26">
        <f t="shared" si="83"/>
        <v>1000000</v>
      </c>
      <c r="M527" s="27">
        <f t="shared" si="84"/>
        <v>1.577664</v>
      </c>
      <c r="N527" s="25" t="str">
        <f t="shared" si="85"/>
        <v>150-200%</v>
      </c>
      <c r="O527" s="28">
        <f>MIN(H527,I527)*INDEX('[1]2018_commission_structure-Start'!$A$21:$I$24,MATCH($E527,'[1]2018_commission_structure-Start'!$A$21:$A$24,0),MATCH(O$1,'[1]2018_commission_structure-Start'!$A$21:$I$21,0))</f>
        <v>50000</v>
      </c>
      <c r="P527" s="26">
        <f>IF(H527&gt;I527,MIN(H527-I527,J527-I527)*INDEX('[1]2018_commission_structure-Start'!$A$21:$I$24,MATCH($E527,'[1]2018_commission_structure-Start'!$A$21:$A$24,0), MATCH(P$1,'[1]2018_commission_structure-Start'!$A$21:$I$21,0)),0)</f>
        <v>18750</v>
      </c>
      <c r="Q527" s="26">
        <f>IF($H527&gt;J527,MIN($H527-J527,K527-J527)*INDEX('[1]2018_commission_structure-Start'!$A$21:$I$24,MATCH($E527,'[1]2018_commission_structure-Start'!$A$21:$A$24,0), MATCH(Q$1,'[1]2018_commission_structure-Start'!$A$21:$I$21,0)),0)</f>
        <v>22500</v>
      </c>
      <c r="R527" s="26">
        <f>IF($H527&gt;K527,MIN($H527-K527,L527-K527)*INDEX('[1]2018_commission_structure-Start'!$A$21:$I$24,MATCH($E527,'[1]2018_commission_structure-Start'!$A$21:$A$24,0), MATCH(R$1,'[1]2018_commission_structure-Start'!$A$21:$I$21,0)),0)</f>
        <v>8543.0400000000009</v>
      </c>
      <c r="S527" s="26">
        <f>IF(H527&gt;L527,(H527-L527)*INDEX('[1]2018_commission_structure-Start'!$A$21:$I$24,MATCH($E527,'[1]2018_commission_structure-Start'!$A$21:$A$24,0),MATCH(S$1,'[1]2018_commission_structure-Start'!$A$21:$I$21,0)),0)</f>
        <v>0</v>
      </c>
      <c r="T527" s="28">
        <f t="shared" si="86"/>
        <v>99793.040000000008</v>
      </c>
      <c r="U527" s="28">
        <f t="shared" si="87"/>
        <v>163806.04</v>
      </c>
      <c r="V527" s="28">
        <f>MIN(H527,I527)*INDEX('[1]2018_commission_structure-Start'!$A$15:$J$18,MATCH($E527,'[1]2018_commission_structure-Start'!$A$15:$A$18,0),MATCH(V$1,'[1]2018_commission_structure-Start'!$A$15:$J$15,0))</f>
        <v>60000</v>
      </c>
      <c r="W527" s="26">
        <f>IF($H527&gt;I527,MIN($H527-I527,J527-I527)*INDEX('[1]2018_commission_structure-Start'!$A$15:$J$18,MATCH($E527,'[1]2018_commission_structure-Start'!$A$15:$A$18,0),MATCH(W$1,'[1]2018_commission_structure-Start'!$A$15:$J$15,0)),0)</f>
        <v>21250</v>
      </c>
      <c r="X527" s="26">
        <f>IF($H527&gt;J527,MIN($H527-J527,K527-J527)*INDEX('[1]2018_commission_structure-Start'!$A$15:$J$18,MATCH($E527,'[1]2018_commission_structure-Start'!$A$15:$A$18,0),MATCH(X$1,'[1]2018_commission_structure-Start'!$A$15:$J$15,0)),0)</f>
        <v>25000</v>
      </c>
      <c r="Y527" s="26">
        <f>IF($H527&gt;K527,MIN($H527-K527,L527-K527)*INDEX('[1]2018_commission_structure-Start'!$A$15:$J$18,MATCH($E527,'[1]2018_commission_structure-Start'!$A$15:$A$18,0),MATCH(Y$1,'[1]2018_commission_structure-Start'!$A$15:$J$15,0)),0)</f>
        <v>8543.0400000000009</v>
      </c>
      <c r="Z527" s="26">
        <f>IF(H527&gt;L527,(H527-L527)*INDEX('[1]2018_commission_structure-Start'!$A$21:$I$24,MATCH($E527,'[1]2018_commission_structure-Start'!$A$21:$A$24,0),MATCH(Z$1,'[1]2018_commission_structure-Start'!$A$21:$I$21,0)),0)</f>
        <v>0</v>
      </c>
      <c r="AA527" s="28">
        <f t="shared" si="88"/>
        <v>114793.04000000001</v>
      </c>
      <c r="AB527" s="28">
        <f t="shared" si="89"/>
        <v>178806.04</v>
      </c>
    </row>
    <row r="528" spans="1:28" x14ac:dyDescent="0.2">
      <c r="A528" s="25" t="str">
        <f t="shared" si="80"/>
        <v>Austine Wyer</v>
      </c>
      <c r="B528" s="25">
        <v>8565880958</v>
      </c>
      <c r="C528" s="25" t="s">
        <v>1037</v>
      </c>
      <c r="D528" s="25" t="s">
        <v>1038</v>
      </c>
      <c r="E528" s="25" t="s">
        <v>29</v>
      </c>
      <c r="F528" s="25">
        <v>55355</v>
      </c>
      <c r="G528" s="25">
        <f>COUNTIF([1]deals_closed!D:D,B528)</f>
        <v>20</v>
      </c>
      <c r="H528" s="26">
        <f>SUMIF([1]deals_closed!D:D,B528,[1]deals_closed!C:C)</f>
        <v>794819</v>
      </c>
      <c r="I528" s="26">
        <f>VLOOKUP(E528,'[1]2018_commission_structure-Start'!$A$22:$I$24,9,FALSE)</f>
        <v>600000</v>
      </c>
      <c r="J528" s="26">
        <f t="shared" si="81"/>
        <v>750000</v>
      </c>
      <c r="K528" s="26">
        <f t="shared" si="82"/>
        <v>900000</v>
      </c>
      <c r="L528" s="26">
        <f t="shared" si="83"/>
        <v>1200000</v>
      </c>
      <c r="M528" s="27">
        <f t="shared" si="84"/>
        <v>1.3246983333333333</v>
      </c>
      <c r="N528" s="25" t="str">
        <f t="shared" si="85"/>
        <v>125-150%</v>
      </c>
      <c r="O528" s="28">
        <f>MIN(H528,I528)*INDEX('[1]2018_commission_structure-Start'!$A$21:$I$24,MATCH($E528,'[1]2018_commission_structure-Start'!$A$21:$A$24,0),MATCH(O$1,'[1]2018_commission_structure-Start'!$A$21:$I$21,0))</f>
        <v>78000</v>
      </c>
      <c r="P528" s="26">
        <f>IF(H528&gt;I528,MIN(H528-I528,J528-I528)*INDEX('[1]2018_commission_structure-Start'!$A$21:$I$24,MATCH($E528,'[1]2018_commission_structure-Start'!$A$21:$A$24,0), MATCH(P$1,'[1]2018_commission_structure-Start'!$A$21:$I$21,0)),0)</f>
        <v>25500.000000000004</v>
      </c>
      <c r="Q528" s="26">
        <f>IF($H528&gt;J528,MIN($H528-J528,K528-J528)*INDEX('[1]2018_commission_structure-Start'!$A$21:$I$24,MATCH($E528,'[1]2018_commission_structure-Start'!$A$21:$A$24,0), MATCH(Q$1,'[1]2018_commission_structure-Start'!$A$21:$I$21,0)),0)</f>
        <v>9411.99</v>
      </c>
      <c r="R528" s="26">
        <f>IF($H528&gt;K528,MIN($H528-K528,L528-K528)*INDEX('[1]2018_commission_structure-Start'!$A$21:$I$24,MATCH($E528,'[1]2018_commission_structure-Start'!$A$21:$A$24,0), MATCH(R$1,'[1]2018_commission_structure-Start'!$A$21:$I$21,0)),0)</f>
        <v>0</v>
      </c>
      <c r="S528" s="26">
        <f>IF(H528&gt;L528,(H528-L528)*INDEX('[1]2018_commission_structure-Start'!$A$21:$I$24,MATCH($E528,'[1]2018_commission_structure-Start'!$A$21:$A$24,0),MATCH(S$1,'[1]2018_commission_structure-Start'!$A$21:$I$21,0)),0)</f>
        <v>0</v>
      </c>
      <c r="T528" s="28">
        <f t="shared" si="86"/>
        <v>112911.99</v>
      </c>
      <c r="U528" s="28">
        <f t="shared" si="87"/>
        <v>168266.99</v>
      </c>
      <c r="V528" s="28">
        <f>MIN(H528,I528)*INDEX('[1]2018_commission_structure-Start'!$A$15:$J$18,MATCH($E528,'[1]2018_commission_structure-Start'!$A$15:$A$18,0),MATCH(V$1,'[1]2018_commission_structure-Start'!$A$15:$J$15,0))</f>
        <v>90000</v>
      </c>
      <c r="W528" s="26">
        <f>IF($H528&gt;I528,MIN($H528-I528,J528-I528)*INDEX('[1]2018_commission_structure-Start'!$A$15:$J$18,MATCH($E528,'[1]2018_commission_structure-Start'!$A$15:$A$18,0),MATCH(W$1,'[1]2018_commission_structure-Start'!$A$15:$J$15,0)),0)</f>
        <v>27000</v>
      </c>
      <c r="X528" s="26">
        <f>IF($H528&gt;J528,MIN($H528-J528,K528-J528)*INDEX('[1]2018_commission_structure-Start'!$A$15:$J$18,MATCH($E528,'[1]2018_commission_structure-Start'!$A$15:$A$18,0),MATCH(X$1,'[1]2018_commission_structure-Start'!$A$15:$J$15,0)),0)</f>
        <v>11204.75</v>
      </c>
      <c r="Y528" s="26">
        <f>IF($H528&gt;K528,MIN($H528-K528,L528-K528)*INDEX('[1]2018_commission_structure-Start'!$A$15:$J$18,MATCH($E528,'[1]2018_commission_structure-Start'!$A$15:$A$18,0),MATCH(Y$1,'[1]2018_commission_structure-Start'!$A$15:$J$15,0)),0)</f>
        <v>0</v>
      </c>
      <c r="Z528" s="26">
        <f>IF(H528&gt;L528,(H528-L528)*INDEX('[1]2018_commission_structure-Start'!$A$21:$I$24,MATCH($E528,'[1]2018_commission_structure-Start'!$A$21:$A$24,0),MATCH(Z$1,'[1]2018_commission_structure-Start'!$A$21:$I$21,0)),0)</f>
        <v>0</v>
      </c>
      <c r="AA528" s="28">
        <f t="shared" si="88"/>
        <v>128204.75</v>
      </c>
      <c r="AB528" s="28">
        <f t="shared" si="89"/>
        <v>183559.75</v>
      </c>
    </row>
    <row r="529" spans="1:28" x14ac:dyDescent="0.2">
      <c r="A529" s="25" t="str">
        <f t="shared" si="80"/>
        <v>Janenna Dailey</v>
      </c>
      <c r="B529" s="25">
        <v>7783641539</v>
      </c>
      <c r="C529" s="25" t="s">
        <v>1039</v>
      </c>
      <c r="D529" s="25" t="s">
        <v>1040</v>
      </c>
      <c r="E529" s="25" t="s">
        <v>10</v>
      </c>
      <c r="F529" s="25">
        <v>109301</v>
      </c>
      <c r="G529" s="25">
        <f>COUNTIF([1]deals_closed!D:D,B529)</f>
        <v>20</v>
      </c>
      <c r="H529" s="26">
        <f>SUMIF([1]deals_closed!D:D,B529,[1]deals_closed!C:C)</f>
        <v>729594</v>
      </c>
      <c r="I529" s="26">
        <f>VLOOKUP(E529,'[1]2018_commission_structure-Start'!$A$22:$I$24,9,FALSE)</f>
        <v>750000</v>
      </c>
      <c r="J529" s="26">
        <f t="shared" si="81"/>
        <v>937500</v>
      </c>
      <c r="K529" s="26">
        <f t="shared" si="82"/>
        <v>1125000</v>
      </c>
      <c r="L529" s="26">
        <f t="shared" si="83"/>
        <v>1500000</v>
      </c>
      <c r="M529" s="27">
        <f t="shared" si="84"/>
        <v>0.97279199999999999</v>
      </c>
      <c r="N529" s="25" t="str">
        <f t="shared" si="85"/>
        <v>0-100%</v>
      </c>
      <c r="O529" s="28">
        <f>MIN(H529,I529)*INDEX('[1]2018_commission_structure-Start'!$A$21:$I$24,MATCH($E529,'[1]2018_commission_structure-Start'!$A$21:$A$24,0),MATCH(O$1,'[1]2018_commission_structure-Start'!$A$21:$I$21,0))</f>
        <v>109439.09999999999</v>
      </c>
      <c r="P529" s="26">
        <f>IF(H529&gt;I529,MIN(H529-I529,J529-I529)*INDEX('[1]2018_commission_structure-Start'!$A$21:$I$24,MATCH($E529,'[1]2018_commission_structure-Start'!$A$21:$A$24,0), MATCH(P$1,'[1]2018_commission_structure-Start'!$A$21:$I$21,0)),0)</f>
        <v>0</v>
      </c>
      <c r="Q529" s="26">
        <f>IF($H529&gt;J529,MIN($H529-J529,K529-J529)*INDEX('[1]2018_commission_structure-Start'!$A$21:$I$24,MATCH($E529,'[1]2018_commission_structure-Start'!$A$21:$A$24,0), MATCH(Q$1,'[1]2018_commission_structure-Start'!$A$21:$I$21,0)),0)</f>
        <v>0</v>
      </c>
      <c r="R529" s="26">
        <f>IF($H529&gt;K529,MIN($H529-K529,L529-K529)*INDEX('[1]2018_commission_structure-Start'!$A$21:$I$24,MATCH($E529,'[1]2018_commission_structure-Start'!$A$21:$A$24,0), MATCH(R$1,'[1]2018_commission_structure-Start'!$A$21:$I$21,0)),0)</f>
        <v>0</v>
      </c>
      <c r="S529" s="26">
        <f>IF(H529&gt;L529,(H529-L529)*INDEX('[1]2018_commission_structure-Start'!$A$21:$I$24,MATCH($E529,'[1]2018_commission_structure-Start'!$A$21:$A$24,0),MATCH(S$1,'[1]2018_commission_structure-Start'!$A$21:$I$21,0)),0)</f>
        <v>0</v>
      </c>
      <c r="T529" s="28">
        <f t="shared" si="86"/>
        <v>109439.09999999999</v>
      </c>
      <c r="U529" s="28">
        <f t="shared" si="87"/>
        <v>218740.09999999998</v>
      </c>
      <c r="V529" s="28">
        <f>MIN(H529,I529)*INDEX('[1]2018_commission_structure-Start'!$A$15:$J$18,MATCH($E529,'[1]2018_commission_structure-Start'!$A$15:$A$18,0),MATCH(V$1,'[1]2018_commission_structure-Start'!$A$15:$J$15,0))</f>
        <v>109439.09999999999</v>
      </c>
      <c r="W529" s="26">
        <f>IF($H529&gt;I529,MIN($H529-I529,J529-I529)*INDEX('[1]2018_commission_structure-Start'!$A$15:$J$18,MATCH($E529,'[1]2018_commission_structure-Start'!$A$15:$A$18,0),MATCH(W$1,'[1]2018_commission_structure-Start'!$A$15:$J$15,0)),0)</f>
        <v>0</v>
      </c>
      <c r="X529" s="26">
        <f>IF($H529&gt;J529,MIN($H529-J529,K529-J529)*INDEX('[1]2018_commission_structure-Start'!$A$15:$J$18,MATCH($E529,'[1]2018_commission_structure-Start'!$A$15:$A$18,0),MATCH(X$1,'[1]2018_commission_structure-Start'!$A$15:$J$15,0)),0)</f>
        <v>0</v>
      </c>
      <c r="Y529" s="26">
        <f>IF($H529&gt;K529,MIN($H529-K529,L529-K529)*INDEX('[1]2018_commission_structure-Start'!$A$15:$J$18,MATCH($E529,'[1]2018_commission_structure-Start'!$A$15:$A$18,0),MATCH(Y$1,'[1]2018_commission_structure-Start'!$A$15:$J$15,0)),0)</f>
        <v>0</v>
      </c>
      <c r="Z529" s="26">
        <f>IF(H529&gt;L529,(H529-L529)*INDEX('[1]2018_commission_structure-Start'!$A$21:$I$24,MATCH($E529,'[1]2018_commission_structure-Start'!$A$21:$A$24,0),MATCH(Z$1,'[1]2018_commission_structure-Start'!$A$21:$I$21,0)),0)</f>
        <v>0</v>
      </c>
      <c r="AA529" s="28">
        <f t="shared" si="88"/>
        <v>109439.09999999999</v>
      </c>
      <c r="AB529" s="28">
        <f t="shared" si="89"/>
        <v>218740.09999999998</v>
      </c>
    </row>
    <row r="530" spans="1:28" x14ac:dyDescent="0.2">
      <c r="A530" s="25" t="str">
        <f t="shared" si="80"/>
        <v>Alfi Duesberry</v>
      </c>
      <c r="B530" s="25">
        <v>9340388305</v>
      </c>
      <c r="C530" s="25" t="s">
        <v>1041</v>
      </c>
      <c r="D530" s="25" t="s">
        <v>1042</v>
      </c>
      <c r="E530" s="25" t="s">
        <v>29</v>
      </c>
      <c r="F530" s="25">
        <v>59920</v>
      </c>
      <c r="G530" s="25">
        <f>COUNTIF([1]deals_closed!D:D,B530)</f>
        <v>18</v>
      </c>
      <c r="H530" s="26">
        <f>SUMIF([1]deals_closed!D:D,B530,[1]deals_closed!C:C)</f>
        <v>607215</v>
      </c>
      <c r="I530" s="26">
        <f>VLOOKUP(E530,'[1]2018_commission_structure-Start'!$A$22:$I$24,9,FALSE)</f>
        <v>600000</v>
      </c>
      <c r="J530" s="26">
        <f t="shared" si="81"/>
        <v>750000</v>
      </c>
      <c r="K530" s="26">
        <f t="shared" si="82"/>
        <v>900000</v>
      </c>
      <c r="L530" s="26">
        <f t="shared" si="83"/>
        <v>1200000</v>
      </c>
      <c r="M530" s="27">
        <f t="shared" si="84"/>
        <v>1.012025</v>
      </c>
      <c r="N530" s="25" t="str">
        <f t="shared" si="85"/>
        <v>100-125%</v>
      </c>
      <c r="O530" s="28">
        <f>MIN(H530,I530)*INDEX('[1]2018_commission_structure-Start'!$A$21:$I$24,MATCH($E530,'[1]2018_commission_structure-Start'!$A$21:$A$24,0),MATCH(O$1,'[1]2018_commission_structure-Start'!$A$21:$I$21,0))</f>
        <v>78000</v>
      </c>
      <c r="P530" s="26">
        <f>IF(H530&gt;I530,MIN(H530-I530,J530-I530)*INDEX('[1]2018_commission_structure-Start'!$A$21:$I$24,MATCH($E530,'[1]2018_commission_structure-Start'!$A$21:$A$24,0), MATCH(P$1,'[1]2018_commission_structure-Start'!$A$21:$I$21,0)),0)</f>
        <v>1226.5500000000002</v>
      </c>
      <c r="Q530" s="26">
        <f>IF($H530&gt;J530,MIN($H530-J530,K530-J530)*INDEX('[1]2018_commission_structure-Start'!$A$21:$I$24,MATCH($E530,'[1]2018_commission_structure-Start'!$A$21:$A$24,0), MATCH(Q$1,'[1]2018_commission_structure-Start'!$A$21:$I$21,0)),0)</f>
        <v>0</v>
      </c>
      <c r="R530" s="26">
        <f>IF($H530&gt;K530,MIN($H530-K530,L530-K530)*INDEX('[1]2018_commission_structure-Start'!$A$21:$I$24,MATCH($E530,'[1]2018_commission_structure-Start'!$A$21:$A$24,0), MATCH(R$1,'[1]2018_commission_structure-Start'!$A$21:$I$21,0)),0)</f>
        <v>0</v>
      </c>
      <c r="S530" s="26">
        <f>IF(H530&gt;L530,(H530-L530)*INDEX('[1]2018_commission_structure-Start'!$A$21:$I$24,MATCH($E530,'[1]2018_commission_structure-Start'!$A$21:$A$24,0),MATCH(S$1,'[1]2018_commission_structure-Start'!$A$21:$I$21,0)),0)</f>
        <v>0</v>
      </c>
      <c r="T530" s="28">
        <f t="shared" si="86"/>
        <v>79226.55</v>
      </c>
      <c r="U530" s="28">
        <f t="shared" si="87"/>
        <v>139146.54999999999</v>
      </c>
      <c r="V530" s="28">
        <f>MIN(H530,I530)*INDEX('[1]2018_commission_structure-Start'!$A$15:$J$18,MATCH($E530,'[1]2018_commission_structure-Start'!$A$15:$A$18,0),MATCH(V$1,'[1]2018_commission_structure-Start'!$A$15:$J$15,0))</f>
        <v>90000</v>
      </c>
      <c r="W530" s="26">
        <f>IF($H530&gt;I530,MIN($H530-I530,J530-I530)*INDEX('[1]2018_commission_structure-Start'!$A$15:$J$18,MATCH($E530,'[1]2018_commission_structure-Start'!$A$15:$A$18,0),MATCH(W$1,'[1]2018_commission_structure-Start'!$A$15:$J$15,0)),0)</f>
        <v>1298.7</v>
      </c>
      <c r="X530" s="26">
        <f>IF($H530&gt;J530,MIN($H530-J530,K530-J530)*INDEX('[1]2018_commission_structure-Start'!$A$15:$J$18,MATCH($E530,'[1]2018_commission_structure-Start'!$A$15:$A$18,0),MATCH(X$1,'[1]2018_commission_structure-Start'!$A$15:$J$15,0)),0)</f>
        <v>0</v>
      </c>
      <c r="Y530" s="26">
        <f>IF($H530&gt;K530,MIN($H530-K530,L530-K530)*INDEX('[1]2018_commission_structure-Start'!$A$15:$J$18,MATCH($E530,'[1]2018_commission_structure-Start'!$A$15:$A$18,0),MATCH(Y$1,'[1]2018_commission_structure-Start'!$A$15:$J$15,0)),0)</f>
        <v>0</v>
      </c>
      <c r="Z530" s="26">
        <f>IF(H530&gt;L530,(H530-L530)*INDEX('[1]2018_commission_structure-Start'!$A$21:$I$24,MATCH($E530,'[1]2018_commission_structure-Start'!$A$21:$A$24,0),MATCH(Z$1,'[1]2018_commission_structure-Start'!$A$21:$I$21,0)),0)</f>
        <v>0</v>
      </c>
      <c r="AA530" s="28">
        <f t="shared" si="88"/>
        <v>91298.7</v>
      </c>
      <c r="AB530" s="28">
        <f t="shared" si="89"/>
        <v>151218.70000000001</v>
      </c>
    </row>
    <row r="531" spans="1:28" x14ac:dyDescent="0.2">
      <c r="A531" s="25" t="str">
        <f t="shared" si="80"/>
        <v>Rosella Zamora</v>
      </c>
      <c r="B531" s="25">
        <v>7966083349</v>
      </c>
      <c r="C531" s="25" t="s">
        <v>1043</v>
      </c>
      <c r="D531" s="25" t="s">
        <v>1044</v>
      </c>
      <c r="E531" s="25" t="s">
        <v>7</v>
      </c>
      <c r="F531" s="25">
        <v>36923</v>
      </c>
      <c r="G531" s="25">
        <f>COUNTIF([1]deals_closed!D:D,B531)</f>
        <v>25</v>
      </c>
      <c r="H531" s="26">
        <f>SUMIF([1]deals_closed!D:D,B531,[1]deals_closed!C:C)</f>
        <v>838575</v>
      </c>
      <c r="I531" s="26">
        <f>VLOOKUP(E531,'[1]2018_commission_structure-Start'!$A$22:$I$24,9,FALSE)</f>
        <v>500000</v>
      </c>
      <c r="J531" s="26">
        <f t="shared" si="81"/>
        <v>625000</v>
      </c>
      <c r="K531" s="26">
        <f t="shared" si="82"/>
        <v>750000</v>
      </c>
      <c r="L531" s="26">
        <f t="shared" si="83"/>
        <v>1000000</v>
      </c>
      <c r="M531" s="27">
        <f t="shared" si="84"/>
        <v>1.6771499999999999</v>
      </c>
      <c r="N531" s="25" t="str">
        <f t="shared" si="85"/>
        <v>150-200%</v>
      </c>
      <c r="O531" s="28">
        <f>MIN(H531,I531)*INDEX('[1]2018_commission_structure-Start'!$A$21:$I$24,MATCH($E531,'[1]2018_commission_structure-Start'!$A$21:$A$24,0),MATCH(O$1,'[1]2018_commission_structure-Start'!$A$21:$I$21,0))</f>
        <v>50000</v>
      </c>
      <c r="P531" s="26">
        <f>IF(H531&gt;I531,MIN(H531-I531,J531-I531)*INDEX('[1]2018_commission_structure-Start'!$A$21:$I$24,MATCH($E531,'[1]2018_commission_structure-Start'!$A$21:$A$24,0), MATCH(P$1,'[1]2018_commission_structure-Start'!$A$21:$I$21,0)),0)</f>
        <v>18750</v>
      </c>
      <c r="Q531" s="26">
        <f>IF($H531&gt;J531,MIN($H531-J531,K531-J531)*INDEX('[1]2018_commission_structure-Start'!$A$21:$I$24,MATCH($E531,'[1]2018_commission_structure-Start'!$A$21:$A$24,0), MATCH(Q$1,'[1]2018_commission_structure-Start'!$A$21:$I$21,0)),0)</f>
        <v>22500</v>
      </c>
      <c r="R531" s="26">
        <f>IF($H531&gt;K531,MIN($H531-K531,L531-K531)*INDEX('[1]2018_commission_structure-Start'!$A$21:$I$24,MATCH($E531,'[1]2018_commission_structure-Start'!$A$21:$A$24,0), MATCH(R$1,'[1]2018_commission_structure-Start'!$A$21:$I$21,0)),0)</f>
        <v>19486.5</v>
      </c>
      <c r="S531" s="26">
        <f>IF(H531&gt;L531,(H531-L531)*INDEX('[1]2018_commission_structure-Start'!$A$21:$I$24,MATCH($E531,'[1]2018_commission_structure-Start'!$A$21:$A$24,0),MATCH(S$1,'[1]2018_commission_structure-Start'!$A$21:$I$21,0)),0)</f>
        <v>0</v>
      </c>
      <c r="T531" s="28">
        <f t="shared" si="86"/>
        <v>110736.5</v>
      </c>
      <c r="U531" s="28">
        <f t="shared" si="87"/>
        <v>147659.5</v>
      </c>
      <c r="V531" s="28">
        <f>MIN(H531,I531)*INDEX('[1]2018_commission_structure-Start'!$A$15:$J$18,MATCH($E531,'[1]2018_commission_structure-Start'!$A$15:$A$18,0),MATCH(V$1,'[1]2018_commission_structure-Start'!$A$15:$J$15,0))</f>
        <v>60000</v>
      </c>
      <c r="W531" s="26">
        <f>IF($H531&gt;I531,MIN($H531-I531,J531-I531)*INDEX('[1]2018_commission_structure-Start'!$A$15:$J$18,MATCH($E531,'[1]2018_commission_structure-Start'!$A$15:$A$18,0),MATCH(W$1,'[1]2018_commission_structure-Start'!$A$15:$J$15,0)),0)</f>
        <v>21250</v>
      </c>
      <c r="X531" s="26">
        <f>IF($H531&gt;J531,MIN($H531-J531,K531-J531)*INDEX('[1]2018_commission_structure-Start'!$A$15:$J$18,MATCH($E531,'[1]2018_commission_structure-Start'!$A$15:$A$18,0),MATCH(X$1,'[1]2018_commission_structure-Start'!$A$15:$J$15,0)),0)</f>
        <v>25000</v>
      </c>
      <c r="Y531" s="26">
        <f>IF($H531&gt;K531,MIN($H531-K531,L531-K531)*INDEX('[1]2018_commission_structure-Start'!$A$15:$J$18,MATCH($E531,'[1]2018_commission_structure-Start'!$A$15:$A$18,0),MATCH(Y$1,'[1]2018_commission_structure-Start'!$A$15:$J$15,0)),0)</f>
        <v>19486.5</v>
      </c>
      <c r="Z531" s="26">
        <f>IF(H531&gt;L531,(H531-L531)*INDEX('[1]2018_commission_structure-Start'!$A$21:$I$24,MATCH($E531,'[1]2018_commission_structure-Start'!$A$21:$A$24,0),MATCH(Z$1,'[1]2018_commission_structure-Start'!$A$21:$I$21,0)),0)</f>
        <v>0</v>
      </c>
      <c r="AA531" s="28">
        <f t="shared" si="88"/>
        <v>125736.5</v>
      </c>
      <c r="AB531" s="28">
        <f t="shared" si="89"/>
        <v>162659.5</v>
      </c>
    </row>
    <row r="532" spans="1:28" x14ac:dyDescent="0.2">
      <c r="A532" s="25" t="str">
        <f t="shared" si="80"/>
        <v>Julianna Dunklee</v>
      </c>
      <c r="B532" s="25">
        <v>1599457717</v>
      </c>
      <c r="C532" s="25" t="s">
        <v>1045</v>
      </c>
      <c r="D532" s="25" t="s">
        <v>1046</v>
      </c>
      <c r="E532" s="25" t="s">
        <v>7</v>
      </c>
      <c r="F532" s="25">
        <v>33272</v>
      </c>
      <c r="G532" s="25">
        <f>COUNTIF([1]deals_closed!D:D,B532)</f>
        <v>13</v>
      </c>
      <c r="H532" s="26">
        <f>SUMIF([1]deals_closed!D:D,B532,[1]deals_closed!C:C)</f>
        <v>417717</v>
      </c>
      <c r="I532" s="26">
        <f>VLOOKUP(E532,'[1]2018_commission_structure-Start'!$A$22:$I$24,9,FALSE)</f>
        <v>500000</v>
      </c>
      <c r="J532" s="26">
        <f t="shared" si="81"/>
        <v>625000</v>
      </c>
      <c r="K532" s="26">
        <f t="shared" si="82"/>
        <v>750000</v>
      </c>
      <c r="L532" s="26">
        <f t="shared" si="83"/>
        <v>1000000</v>
      </c>
      <c r="M532" s="27">
        <f t="shared" si="84"/>
        <v>0.83543400000000001</v>
      </c>
      <c r="N532" s="25" t="str">
        <f t="shared" si="85"/>
        <v>0-100%</v>
      </c>
      <c r="O532" s="28">
        <f>MIN(H532,I532)*INDEX('[1]2018_commission_structure-Start'!$A$21:$I$24,MATCH($E532,'[1]2018_commission_structure-Start'!$A$21:$A$24,0),MATCH(O$1,'[1]2018_commission_structure-Start'!$A$21:$I$21,0))</f>
        <v>41771.700000000004</v>
      </c>
      <c r="P532" s="26">
        <f>IF(H532&gt;I532,MIN(H532-I532,J532-I532)*INDEX('[1]2018_commission_structure-Start'!$A$21:$I$24,MATCH($E532,'[1]2018_commission_structure-Start'!$A$21:$A$24,0), MATCH(P$1,'[1]2018_commission_structure-Start'!$A$21:$I$21,0)),0)</f>
        <v>0</v>
      </c>
      <c r="Q532" s="26">
        <f>IF($H532&gt;J532,MIN($H532-J532,K532-J532)*INDEX('[1]2018_commission_structure-Start'!$A$21:$I$24,MATCH($E532,'[1]2018_commission_structure-Start'!$A$21:$A$24,0), MATCH(Q$1,'[1]2018_commission_structure-Start'!$A$21:$I$21,0)),0)</f>
        <v>0</v>
      </c>
      <c r="R532" s="26">
        <f>IF($H532&gt;K532,MIN($H532-K532,L532-K532)*INDEX('[1]2018_commission_structure-Start'!$A$21:$I$24,MATCH($E532,'[1]2018_commission_structure-Start'!$A$21:$A$24,0), MATCH(R$1,'[1]2018_commission_structure-Start'!$A$21:$I$21,0)),0)</f>
        <v>0</v>
      </c>
      <c r="S532" s="26">
        <f>IF(H532&gt;L532,(H532-L532)*INDEX('[1]2018_commission_structure-Start'!$A$21:$I$24,MATCH($E532,'[1]2018_commission_structure-Start'!$A$21:$A$24,0),MATCH(S$1,'[1]2018_commission_structure-Start'!$A$21:$I$21,0)),0)</f>
        <v>0</v>
      </c>
      <c r="T532" s="28">
        <f t="shared" si="86"/>
        <v>41771.700000000004</v>
      </c>
      <c r="U532" s="28">
        <f t="shared" si="87"/>
        <v>75043.700000000012</v>
      </c>
      <c r="V532" s="28">
        <f>MIN(H532,I532)*INDEX('[1]2018_commission_structure-Start'!$A$15:$J$18,MATCH($E532,'[1]2018_commission_structure-Start'!$A$15:$A$18,0),MATCH(V$1,'[1]2018_commission_structure-Start'!$A$15:$J$15,0))</f>
        <v>50126.04</v>
      </c>
      <c r="W532" s="26">
        <f>IF($H532&gt;I532,MIN($H532-I532,J532-I532)*INDEX('[1]2018_commission_structure-Start'!$A$15:$J$18,MATCH($E532,'[1]2018_commission_structure-Start'!$A$15:$A$18,0),MATCH(W$1,'[1]2018_commission_structure-Start'!$A$15:$J$15,0)),0)</f>
        <v>0</v>
      </c>
      <c r="X532" s="26">
        <f>IF($H532&gt;J532,MIN($H532-J532,K532-J532)*INDEX('[1]2018_commission_structure-Start'!$A$15:$J$18,MATCH($E532,'[1]2018_commission_structure-Start'!$A$15:$A$18,0),MATCH(X$1,'[1]2018_commission_structure-Start'!$A$15:$J$15,0)),0)</f>
        <v>0</v>
      </c>
      <c r="Y532" s="26">
        <f>IF($H532&gt;K532,MIN($H532-K532,L532-K532)*INDEX('[1]2018_commission_structure-Start'!$A$15:$J$18,MATCH($E532,'[1]2018_commission_structure-Start'!$A$15:$A$18,0),MATCH(Y$1,'[1]2018_commission_structure-Start'!$A$15:$J$15,0)),0)</f>
        <v>0</v>
      </c>
      <c r="Z532" s="26">
        <f>IF(H532&gt;L532,(H532-L532)*INDEX('[1]2018_commission_structure-Start'!$A$21:$I$24,MATCH($E532,'[1]2018_commission_structure-Start'!$A$21:$A$24,0),MATCH(Z$1,'[1]2018_commission_structure-Start'!$A$21:$I$21,0)),0)</f>
        <v>0</v>
      </c>
      <c r="AA532" s="28">
        <f t="shared" si="88"/>
        <v>50126.04</v>
      </c>
      <c r="AB532" s="28">
        <f t="shared" si="89"/>
        <v>83398.040000000008</v>
      </c>
    </row>
    <row r="533" spans="1:28" x14ac:dyDescent="0.2">
      <c r="A533" s="25" t="str">
        <f t="shared" si="80"/>
        <v>Aviva Shayes</v>
      </c>
      <c r="B533" s="25">
        <v>6253520369</v>
      </c>
      <c r="C533" s="25" t="s">
        <v>1047</v>
      </c>
      <c r="D533" s="25" t="s">
        <v>1048</v>
      </c>
      <c r="E533" s="25" t="s">
        <v>29</v>
      </c>
      <c r="F533" s="25">
        <v>57050</v>
      </c>
      <c r="G533" s="25">
        <f>COUNTIF([1]deals_closed!D:D,B533)</f>
        <v>19</v>
      </c>
      <c r="H533" s="26">
        <f>SUMIF([1]deals_closed!D:D,B533,[1]deals_closed!C:C)</f>
        <v>604575</v>
      </c>
      <c r="I533" s="26">
        <f>VLOOKUP(E533,'[1]2018_commission_structure-Start'!$A$22:$I$24,9,FALSE)</f>
        <v>600000</v>
      </c>
      <c r="J533" s="26">
        <f t="shared" si="81"/>
        <v>750000</v>
      </c>
      <c r="K533" s="26">
        <f t="shared" si="82"/>
        <v>900000</v>
      </c>
      <c r="L533" s="26">
        <f t="shared" si="83"/>
        <v>1200000</v>
      </c>
      <c r="M533" s="27">
        <f t="shared" si="84"/>
        <v>1.007625</v>
      </c>
      <c r="N533" s="25" t="str">
        <f t="shared" si="85"/>
        <v>100-125%</v>
      </c>
      <c r="O533" s="28">
        <f>MIN(H533,I533)*INDEX('[1]2018_commission_structure-Start'!$A$21:$I$24,MATCH($E533,'[1]2018_commission_structure-Start'!$A$21:$A$24,0),MATCH(O$1,'[1]2018_commission_structure-Start'!$A$21:$I$21,0))</f>
        <v>78000</v>
      </c>
      <c r="P533" s="26">
        <f>IF(H533&gt;I533,MIN(H533-I533,J533-I533)*INDEX('[1]2018_commission_structure-Start'!$A$21:$I$24,MATCH($E533,'[1]2018_commission_structure-Start'!$A$21:$A$24,0), MATCH(P$1,'[1]2018_commission_structure-Start'!$A$21:$I$21,0)),0)</f>
        <v>777.75</v>
      </c>
      <c r="Q533" s="26">
        <f>IF($H533&gt;J533,MIN($H533-J533,K533-J533)*INDEX('[1]2018_commission_structure-Start'!$A$21:$I$24,MATCH($E533,'[1]2018_commission_structure-Start'!$A$21:$A$24,0), MATCH(Q$1,'[1]2018_commission_structure-Start'!$A$21:$I$21,0)),0)</f>
        <v>0</v>
      </c>
      <c r="R533" s="26">
        <f>IF($H533&gt;K533,MIN($H533-K533,L533-K533)*INDEX('[1]2018_commission_structure-Start'!$A$21:$I$24,MATCH($E533,'[1]2018_commission_structure-Start'!$A$21:$A$24,0), MATCH(R$1,'[1]2018_commission_structure-Start'!$A$21:$I$21,0)),0)</f>
        <v>0</v>
      </c>
      <c r="S533" s="26">
        <f>IF(H533&gt;L533,(H533-L533)*INDEX('[1]2018_commission_structure-Start'!$A$21:$I$24,MATCH($E533,'[1]2018_commission_structure-Start'!$A$21:$A$24,0),MATCH(S$1,'[1]2018_commission_structure-Start'!$A$21:$I$21,0)),0)</f>
        <v>0</v>
      </c>
      <c r="T533" s="28">
        <f t="shared" si="86"/>
        <v>78777.75</v>
      </c>
      <c r="U533" s="28">
        <f t="shared" si="87"/>
        <v>135827.75</v>
      </c>
      <c r="V533" s="28">
        <f>MIN(H533,I533)*INDEX('[1]2018_commission_structure-Start'!$A$15:$J$18,MATCH($E533,'[1]2018_commission_structure-Start'!$A$15:$A$18,0),MATCH(V$1,'[1]2018_commission_structure-Start'!$A$15:$J$15,0))</f>
        <v>90000</v>
      </c>
      <c r="W533" s="26">
        <f>IF($H533&gt;I533,MIN($H533-I533,J533-I533)*INDEX('[1]2018_commission_structure-Start'!$A$15:$J$18,MATCH($E533,'[1]2018_commission_structure-Start'!$A$15:$A$18,0),MATCH(W$1,'[1]2018_commission_structure-Start'!$A$15:$J$15,0)),0)</f>
        <v>823.5</v>
      </c>
      <c r="X533" s="26">
        <f>IF($H533&gt;J533,MIN($H533-J533,K533-J533)*INDEX('[1]2018_commission_structure-Start'!$A$15:$J$18,MATCH($E533,'[1]2018_commission_structure-Start'!$A$15:$A$18,0),MATCH(X$1,'[1]2018_commission_structure-Start'!$A$15:$J$15,0)),0)</f>
        <v>0</v>
      </c>
      <c r="Y533" s="26">
        <f>IF($H533&gt;K533,MIN($H533-K533,L533-K533)*INDEX('[1]2018_commission_structure-Start'!$A$15:$J$18,MATCH($E533,'[1]2018_commission_structure-Start'!$A$15:$A$18,0),MATCH(Y$1,'[1]2018_commission_structure-Start'!$A$15:$J$15,0)),0)</f>
        <v>0</v>
      </c>
      <c r="Z533" s="26">
        <f>IF(H533&gt;L533,(H533-L533)*INDEX('[1]2018_commission_structure-Start'!$A$21:$I$24,MATCH($E533,'[1]2018_commission_structure-Start'!$A$21:$A$24,0),MATCH(Z$1,'[1]2018_commission_structure-Start'!$A$21:$I$21,0)),0)</f>
        <v>0</v>
      </c>
      <c r="AA533" s="28">
        <f t="shared" si="88"/>
        <v>90823.5</v>
      </c>
      <c r="AB533" s="28">
        <f t="shared" si="89"/>
        <v>147873.5</v>
      </c>
    </row>
    <row r="534" spans="1:28" x14ac:dyDescent="0.2">
      <c r="A534" s="25" t="str">
        <f t="shared" si="80"/>
        <v>Wendel Hulmes</v>
      </c>
      <c r="B534" s="25">
        <v>8054305400</v>
      </c>
      <c r="C534" s="25" t="s">
        <v>870</v>
      </c>
      <c r="D534" s="25" t="s">
        <v>1049</v>
      </c>
      <c r="E534" s="25" t="s">
        <v>10</v>
      </c>
      <c r="F534" s="25">
        <v>101542</v>
      </c>
      <c r="G534" s="25">
        <f>COUNTIF([1]deals_closed!D:D,B534)</f>
        <v>19</v>
      </c>
      <c r="H534" s="26">
        <f>SUMIF([1]deals_closed!D:D,B534,[1]deals_closed!C:C)</f>
        <v>676232</v>
      </c>
      <c r="I534" s="26">
        <f>VLOOKUP(E534,'[1]2018_commission_structure-Start'!$A$22:$I$24,9,FALSE)</f>
        <v>750000</v>
      </c>
      <c r="J534" s="26">
        <f t="shared" si="81"/>
        <v>937500</v>
      </c>
      <c r="K534" s="26">
        <f t="shared" si="82"/>
        <v>1125000</v>
      </c>
      <c r="L534" s="26">
        <f t="shared" si="83"/>
        <v>1500000</v>
      </c>
      <c r="M534" s="27">
        <f t="shared" si="84"/>
        <v>0.9016426666666667</v>
      </c>
      <c r="N534" s="25" t="str">
        <f t="shared" si="85"/>
        <v>0-100%</v>
      </c>
      <c r="O534" s="28">
        <f>MIN(H534,I534)*INDEX('[1]2018_commission_structure-Start'!$A$21:$I$24,MATCH($E534,'[1]2018_commission_structure-Start'!$A$21:$A$24,0),MATCH(O$1,'[1]2018_commission_structure-Start'!$A$21:$I$21,0))</f>
        <v>101434.8</v>
      </c>
      <c r="P534" s="26">
        <f>IF(H534&gt;I534,MIN(H534-I534,J534-I534)*INDEX('[1]2018_commission_structure-Start'!$A$21:$I$24,MATCH($E534,'[1]2018_commission_structure-Start'!$A$21:$A$24,0), MATCH(P$1,'[1]2018_commission_structure-Start'!$A$21:$I$21,0)),0)</f>
        <v>0</v>
      </c>
      <c r="Q534" s="26">
        <f>IF($H534&gt;J534,MIN($H534-J534,K534-J534)*INDEX('[1]2018_commission_structure-Start'!$A$21:$I$24,MATCH($E534,'[1]2018_commission_structure-Start'!$A$21:$A$24,0), MATCH(Q$1,'[1]2018_commission_structure-Start'!$A$21:$I$21,0)),0)</f>
        <v>0</v>
      </c>
      <c r="R534" s="26">
        <f>IF($H534&gt;K534,MIN($H534-K534,L534-K534)*INDEX('[1]2018_commission_structure-Start'!$A$21:$I$24,MATCH($E534,'[1]2018_commission_structure-Start'!$A$21:$A$24,0), MATCH(R$1,'[1]2018_commission_structure-Start'!$A$21:$I$21,0)),0)</f>
        <v>0</v>
      </c>
      <c r="S534" s="26">
        <f>IF(H534&gt;L534,(H534-L534)*INDEX('[1]2018_commission_structure-Start'!$A$21:$I$24,MATCH($E534,'[1]2018_commission_structure-Start'!$A$21:$A$24,0),MATCH(S$1,'[1]2018_commission_structure-Start'!$A$21:$I$21,0)),0)</f>
        <v>0</v>
      </c>
      <c r="T534" s="28">
        <f t="shared" si="86"/>
        <v>101434.8</v>
      </c>
      <c r="U534" s="28">
        <f t="shared" si="87"/>
        <v>202976.8</v>
      </c>
      <c r="V534" s="28">
        <f>MIN(H534,I534)*INDEX('[1]2018_commission_structure-Start'!$A$15:$J$18,MATCH($E534,'[1]2018_commission_structure-Start'!$A$15:$A$18,0),MATCH(V$1,'[1]2018_commission_structure-Start'!$A$15:$J$15,0))</f>
        <v>101434.8</v>
      </c>
      <c r="W534" s="26">
        <f>IF($H534&gt;I534,MIN($H534-I534,J534-I534)*INDEX('[1]2018_commission_structure-Start'!$A$15:$J$18,MATCH($E534,'[1]2018_commission_structure-Start'!$A$15:$A$18,0),MATCH(W$1,'[1]2018_commission_structure-Start'!$A$15:$J$15,0)),0)</f>
        <v>0</v>
      </c>
      <c r="X534" s="26">
        <f>IF($H534&gt;J534,MIN($H534-J534,K534-J534)*INDEX('[1]2018_commission_structure-Start'!$A$15:$J$18,MATCH($E534,'[1]2018_commission_structure-Start'!$A$15:$A$18,0),MATCH(X$1,'[1]2018_commission_structure-Start'!$A$15:$J$15,0)),0)</f>
        <v>0</v>
      </c>
      <c r="Y534" s="26">
        <f>IF($H534&gt;K534,MIN($H534-K534,L534-K534)*INDEX('[1]2018_commission_structure-Start'!$A$15:$J$18,MATCH($E534,'[1]2018_commission_structure-Start'!$A$15:$A$18,0),MATCH(Y$1,'[1]2018_commission_structure-Start'!$A$15:$J$15,0)),0)</f>
        <v>0</v>
      </c>
      <c r="Z534" s="26">
        <f>IF(H534&gt;L534,(H534-L534)*INDEX('[1]2018_commission_structure-Start'!$A$21:$I$24,MATCH($E534,'[1]2018_commission_structure-Start'!$A$21:$A$24,0),MATCH(Z$1,'[1]2018_commission_structure-Start'!$A$21:$I$21,0)),0)</f>
        <v>0</v>
      </c>
      <c r="AA534" s="28">
        <f t="shared" si="88"/>
        <v>101434.8</v>
      </c>
      <c r="AB534" s="28">
        <f t="shared" si="89"/>
        <v>202976.8</v>
      </c>
    </row>
    <row r="535" spans="1:28" x14ac:dyDescent="0.2">
      <c r="A535" s="25" t="str">
        <f t="shared" si="80"/>
        <v>Terri Dorn</v>
      </c>
      <c r="B535" s="25">
        <v>5795848808</v>
      </c>
      <c r="C535" s="25" t="s">
        <v>518</v>
      </c>
      <c r="D535" s="25" t="s">
        <v>1050</v>
      </c>
      <c r="E535" s="25" t="s">
        <v>10</v>
      </c>
      <c r="F535" s="25">
        <v>92315</v>
      </c>
      <c r="G535" s="25">
        <f>COUNTIF([1]deals_closed!D:D,B535)</f>
        <v>30</v>
      </c>
      <c r="H535" s="26">
        <f>SUMIF([1]deals_closed!D:D,B535,[1]deals_closed!C:C)</f>
        <v>1039370</v>
      </c>
      <c r="I535" s="26">
        <f>VLOOKUP(E535,'[1]2018_commission_structure-Start'!$A$22:$I$24,9,FALSE)</f>
        <v>750000</v>
      </c>
      <c r="J535" s="26">
        <f t="shared" si="81"/>
        <v>937500</v>
      </c>
      <c r="K535" s="26">
        <f t="shared" si="82"/>
        <v>1125000</v>
      </c>
      <c r="L535" s="26">
        <f t="shared" si="83"/>
        <v>1500000</v>
      </c>
      <c r="M535" s="27">
        <f t="shared" si="84"/>
        <v>1.3858266666666668</v>
      </c>
      <c r="N535" s="25" t="str">
        <f t="shared" si="85"/>
        <v>125-150%</v>
      </c>
      <c r="O535" s="28">
        <f>MIN(H535,I535)*INDEX('[1]2018_commission_structure-Start'!$A$21:$I$24,MATCH($E535,'[1]2018_commission_structure-Start'!$A$21:$A$24,0),MATCH(O$1,'[1]2018_commission_structure-Start'!$A$21:$I$21,0))</f>
        <v>112500</v>
      </c>
      <c r="P535" s="26">
        <f>IF(H535&gt;I535,MIN(H535-I535,J535-I535)*INDEX('[1]2018_commission_structure-Start'!$A$21:$I$24,MATCH($E535,'[1]2018_commission_structure-Start'!$A$21:$A$24,0), MATCH(P$1,'[1]2018_commission_structure-Start'!$A$21:$I$21,0)),0)</f>
        <v>35625</v>
      </c>
      <c r="Q535" s="26">
        <f>IF($H535&gt;J535,MIN($H535-J535,K535-J535)*INDEX('[1]2018_commission_structure-Start'!$A$21:$I$24,MATCH($E535,'[1]2018_commission_structure-Start'!$A$21:$A$24,0), MATCH(Q$1,'[1]2018_commission_structure-Start'!$A$21:$I$21,0)),0)</f>
        <v>23430.100000000002</v>
      </c>
      <c r="R535" s="26">
        <f>IF($H535&gt;K535,MIN($H535-K535,L535-K535)*INDEX('[1]2018_commission_structure-Start'!$A$21:$I$24,MATCH($E535,'[1]2018_commission_structure-Start'!$A$21:$A$24,0), MATCH(R$1,'[1]2018_commission_structure-Start'!$A$21:$I$21,0)),0)</f>
        <v>0</v>
      </c>
      <c r="S535" s="26">
        <f>IF(H535&gt;L535,(H535-L535)*INDEX('[1]2018_commission_structure-Start'!$A$21:$I$24,MATCH($E535,'[1]2018_commission_structure-Start'!$A$21:$A$24,0),MATCH(S$1,'[1]2018_commission_structure-Start'!$A$21:$I$21,0)),0)</f>
        <v>0</v>
      </c>
      <c r="T535" s="28">
        <f t="shared" si="86"/>
        <v>171555.1</v>
      </c>
      <c r="U535" s="28">
        <f t="shared" si="87"/>
        <v>263870.09999999998</v>
      </c>
      <c r="V535" s="28">
        <f>MIN(H535,I535)*INDEX('[1]2018_commission_structure-Start'!$A$15:$J$18,MATCH($E535,'[1]2018_commission_structure-Start'!$A$15:$A$18,0),MATCH(V$1,'[1]2018_commission_structure-Start'!$A$15:$J$15,0))</f>
        <v>112500</v>
      </c>
      <c r="W535" s="26">
        <f>IF($H535&gt;I535,MIN($H535-I535,J535-I535)*INDEX('[1]2018_commission_structure-Start'!$A$15:$J$18,MATCH($E535,'[1]2018_commission_structure-Start'!$A$15:$A$18,0),MATCH(W$1,'[1]2018_commission_structure-Start'!$A$15:$J$15,0)),0)</f>
        <v>41250</v>
      </c>
      <c r="X535" s="26">
        <f>IF($H535&gt;J535,MIN($H535-J535,K535-J535)*INDEX('[1]2018_commission_structure-Start'!$A$15:$J$18,MATCH($E535,'[1]2018_commission_structure-Start'!$A$15:$A$18,0),MATCH(X$1,'[1]2018_commission_structure-Start'!$A$15:$J$15,0)),0)</f>
        <v>25467.5</v>
      </c>
      <c r="Y535" s="26">
        <f>IF($H535&gt;K535,MIN($H535-K535,L535-K535)*INDEX('[1]2018_commission_structure-Start'!$A$15:$J$18,MATCH($E535,'[1]2018_commission_structure-Start'!$A$15:$A$18,0),MATCH(Y$1,'[1]2018_commission_structure-Start'!$A$15:$J$15,0)),0)</f>
        <v>0</v>
      </c>
      <c r="Z535" s="26">
        <f>IF(H535&gt;L535,(H535-L535)*INDEX('[1]2018_commission_structure-Start'!$A$21:$I$24,MATCH($E535,'[1]2018_commission_structure-Start'!$A$21:$A$24,0),MATCH(Z$1,'[1]2018_commission_structure-Start'!$A$21:$I$21,0)),0)</f>
        <v>0</v>
      </c>
      <c r="AA535" s="28">
        <f t="shared" si="88"/>
        <v>179217.5</v>
      </c>
      <c r="AB535" s="28">
        <f t="shared" si="89"/>
        <v>271532.5</v>
      </c>
    </row>
    <row r="536" spans="1:28" x14ac:dyDescent="0.2">
      <c r="A536" s="25" t="str">
        <f t="shared" si="80"/>
        <v>Rodina Calloway</v>
      </c>
      <c r="B536" s="25">
        <v>7249524151</v>
      </c>
      <c r="C536" s="25" t="s">
        <v>276</v>
      </c>
      <c r="D536" s="25" t="s">
        <v>1051</v>
      </c>
      <c r="E536" s="25" t="s">
        <v>10</v>
      </c>
      <c r="F536" s="25">
        <v>77547</v>
      </c>
      <c r="G536" s="25">
        <f>COUNTIF([1]deals_closed!D:D,B536)</f>
        <v>13</v>
      </c>
      <c r="H536" s="26">
        <f>SUMIF([1]deals_closed!D:D,B536,[1]deals_closed!C:C)</f>
        <v>616122</v>
      </c>
      <c r="I536" s="26">
        <f>VLOOKUP(E536,'[1]2018_commission_structure-Start'!$A$22:$I$24,9,FALSE)</f>
        <v>750000</v>
      </c>
      <c r="J536" s="26">
        <f t="shared" si="81"/>
        <v>937500</v>
      </c>
      <c r="K536" s="26">
        <f t="shared" si="82"/>
        <v>1125000</v>
      </c>
      <c r="L536" s="26">
        <f t="shared" si="83"/>
        <v>1500000</v>
      </c>
      <c r="M536" s="27">
        <f t="shared" si="84"/>
        <v>0.821496</v>
      </c>
      <c r="N536" s="25" t="str">
        <f t="shared" si="85"/>
        <v>0-100%</v>
      </c>
      <c r="O536" s="28">
        <f>MIN(H536,I536)*INDEX('[1]2018_commission_structure-Start'!$A$21:$I$24,MATCH($E536,'[1]2018_commission_structure-Start'!$A$21:$A$24,0),MATCH(O$1,'[1]2018_commission_structure-Start'!$A$21:$I$21,0))</f>
        <v>92418.3</v>
      </c>
      <c r="P536" s="26">
        <f>IF(H536&gt;I536,MIN(H536-I536,J536-I536)*INDEX('[1]2018_commission_structure-Start'!$A$21:$I$24,MATCH($E536,'[1]2018_commission_structure-Start'!$A$21:$A$24,0), MATCH(P$1,'[1]2018_commission_structure-Start'!$A$21:$I$21,0)),0)</f>
        <v>0</v>
      </c>
      <c r="Q536" s="26">
        <f>IF($H536&gt;J536,MIN($H536-J536,K536-J536)*INDEX('[1]2018_commission_structure-Start'!$A$21:$I$24,MATCH($E536,'[1]2018_commission_structure-Start'!$A$21:$A$24,0), MATCH(Q$1,'[1]2018_commission_structure-Start'!$A$21:$I$21,0)),0)</f>
        <v>0</v>
      </c>
      <c r="R536" s="26">
        <f>IF($H536&gt;K536,MIN($H536-K536,L536-K536)*INDEX('[1]2018_commission_structure-Start'!$A$21:$I$24,MATCH($E536,'[1]2018_commission_structure-Start'!$A$21:$A$24,0), MATCH(R$1,'[1]2018_commission_structure-Start'!$A$21:$I$21,0)),0)</f>
        <v>0</v>
      </c>
      <c r="S536" s="26">
        <f>IF(H536&gt;L536,(H536-L536)*INDEX('[1]2018_commission_structure-Start'!$A$21:$I$24,MATCH($E536,'[1]2018_commission_structure-Start'!$A$21:$A$24,0),MATCH(S$1,'[1]2018_commission_structure-Start'!$A$21:$I$21,0)),0)</f>
        <v>0</v>
      </c>
      <c r="T536" s="28">
        <f t="shared" si="86"/>
        <v>92418.3</v>
      </c>
      <c r="U536" s="28">
        <f t="shared" si="87"/>
        <v>169965.3</v>
      </c>
      <c r="V536" s="28">
        <f>MIN(H536,I536)*INDEX('[1]2018_commission_structure-Start'!$A$15:$J$18,MATCH($E536,'[1]2018_commission_structure-Start'!$A$15:$A$18,0),MATCH(V$1,'[1]2018_commission_structure-Start'!$A$15:$J$15,0))</f>
        <v>92418.3</v>
      </c>
      <c r="W536" s="26">
        <f>IF($H536&gt;I536,MIN($H536-I536,J536-I536)*INDEX('[1]2018_commission_structure-Start'!$A$15:$J$18,MATCH($E536,'[1]2018_commission_structure-Start'!$A$15:$A$18,0),MATCH(W$1,'[1]2018_commission_structure-Start'!$A$15:$J$15,0)),0)</f>
        <v>0</v>
      </c>
      <c r="X536" s="26">
        <f>IF($H536&gt;J536,MIN($H536-J536,K536-J536)*INDEX('[1]2018_commission_structure-Start'!$A$15:$J$18,MATCH($E536,'[1]2018_commission_structure-Start'!$A$15:$A$18,0),MATCH(X$1,'[1]2018_commission_structure-Start'!$A$15:$J$15,0)),0)</f>
        <v>0</v>
      </c>
      <c r="Y536" s="26">
        <f>IF($H536&gt;K536,MIN($H536-K536,L536-K536)*INDEX('[1]2018_commission_structure-Start'!$A$15:$J$18,MATCH($E536,'[1]2018_commission_structure-Start'!$A$15:$A$18,0),MATCH(Y$1,'[1]2018_commission_structure-Start'!$A$15:$J$15,0)),0)</f>
        <v>0</v>
      </c>
      <c r="Z536" s="26">
        <f>IF(H536&gt;L536,(H536-L536)*INDEX('[1]2018_commission_structure-Start'!$A$21:$I$24,MATCH($E536,'[1]2018_commission_structure-Start'!$A$21:$A$24,0),MATCH(Z$1,'[1]2018_commission_structure-Start'!$A$21:$I$21,0)),0)</f>
        <v>0</v>
      </c>
      <c r="AA536" s="28">
        <f t="shared" si="88"/>
        <v>92418.3</v>
      </c>
      <c r="AB536" s="28">
        <f t="shared" si="89"/>
        <v>169965.3</v>
      </c>
    </row>
    <row r="537" spans="1:28" x14ac:dyDescent="0.2">
      <c r="A537" s="25" t="str">
        <f t="shared" si="80"/>
        <v>Adena Kop</v>
      </c>
      <c r="B537" s="25">
        <v>3235176993</v>
      </c>
      <c r="C537" s="25" t="s">
        <v>1052</v>
      </c>
      <c r="D537" s="25" t="s">
        <v>1053</v>
      </c>
      <c r="E537" s="25" t="s">
        <v>7</v>
      </c>
      <c r="F537" s="25">
        <v>60549</v>
      </c>
      <c r="G537" s="25">
        <f>COUNTIF([1]deals_closed!D:D,B537)</f>
        <v>15</v>
      </c>
      <c r="H537" s="26">
        <f>SUMIF([1]deals_closed!D:D,B537,[1]deals_closed!C:C)</f>
        <v>451004</v>
      </c>
      <c r="I537" s="26">
        <f>VLOOKUP(E537,'[1]2018_commission_structure-Start'!$A$22:$I$24,9,FALSE)</f>
        <v>500000</v>
      </c>
      <c r="J537" s="26">
        <f t="shared" si="81"/>
        <v>625000</v>
      </c>
      <c r="K537" s="26">
        <f t="shared" si="82"/>
        <v>750000</v>
      </c>
      <c r="L537" s="26">
        <f t="shared" si="83"/>
        <v>1000000</v>
      </c>
      <c r="M537" s="27">
        <f t="shared" si="84"/>
        <v>0.90200800000000003</v>
      </c>
      <c r="N537" s="25" t="str">
        <f t="shared" si="85"/>
        <v>0-100%</v>
      </c>
      <c r="O537" s="28">
        <f>MIN(H537,I537)*INDEX('[1]2018_commission_structure-Start'!$A$21:$I$24,MATCH($E537,'[1]2018_commission_structure-Start'!$A$21:$A$24,0),MATCH(O$1,'[1]2018_commission_structure-Start'!$A$21:$I$21,0))</f>
        <v>45100.4</v>
      </c>
      <c r="P537" s="26">
        <f>IF(H537&gt;I537,MIN(H537-I537,J537-I537)*INDEX('[1]2018_commission_structure-Start'!$A$21:$I$24,MATCH($E537,'[1]2018_commission_structure-Start'!$A$21:$A$24,0), MATCH(P$1,'[1]2018_commission_structure-Start'!$A$21:$I$21,0)),0)</f>
        <v>0</v>
      </c>
      <c r="Q537" s="26">
        <f>IF($H537&gt;J537,MIN($H537-J537,K537-J537)*INDEX('[1]2018_commission_structure-Start'!$A$21:$I$24,MATCH($E537,'[1]2018_commission_structure-Start'!$A$21:$A$24,0), MATCH(Q$1,'[1]2018_commission_structure-Start'!$A$21:$I$21,0)),0)</f>
        <v>0</v>
      </c>
      <c r="R537" s="26">
        <f>IF($H537&gt;K537,MIN($H537-K537,L537-K537)*INDEX('[1]2018_commission_structure-Start'!$A$21:$I$24,MATCH($E537,'[1]2018_commission_structure-Start'!$A$21:$A$24,0), MATCH(R$1,'[1]2018_commission_structure-Start'!$A$21:$I$21,0)),0)</f>
        <v>0</v>
      </c>
      <c r="S537" s="26">
        <f>IF(H537&gt;L537,(H537-L537)*INDEX('[1]2018_commission_structure-Start'!$A$21:$I$24,MATCH($E537,'[1]2018_commission_structure-Start'!$A$21:$A$24,0),MATCH(S$1,'[1]2018_commission_structure-Start'!$A$21:$I$21,0)),0)</f>
        <v>0</v>
      </c>
      <c r="T537" s="28">
        <f t="shared" si="86"/>
        <v>45100.4</v>
      </c>
      <c r="U537" s="28">
        <f t="shared" si="87"/>
        <v>105649.4</v>
      </c>
      <c r="V537" s="28">
        <f>MIN(H537,I537)*INDEX('[1]2018_commission_structure-Start'!$A$15:$J$18,MATCH($E537,'[1]2018_commission_structure-Start'!$A$15:$A$18,0),MATCH(V$1,'[1]2018_commission_structure-Start'!$A$15:$J$15,0))</f>
        <v>54120.479999999996</v>
      </c>
      <c r="W537" s="26">
        <f>IF($H537&gt;I537,MIN($H537-I537,J537-I537)*INDEX('[1]2018_commission_structure-Start'!$A$15:$J$18,MATCH($E537,'[1]2018_commission_structure-Start'!$A$15:$A$18,0),MATCH(W$1,'[1]2018_commission_structure-Start'!$A$15:$J$15,0)),0)</f>
        <v>0</v>
      </c>
      <c r="X537" s="26">
        <f>IF($H537&gt;J537,MIN($H537-J537,K537-J537)*INDEX('[1]2018_commission_structure-Start'!$A$15:$J$18,MATCH($E537,'[1]2018_commission_structure-Start'!$A$15:$A$18,0),MATCH(X$1,'[1]2018_commission_structure-Start'!$A$15:$J$15,0)),0)</f>
        <v>0</v>
      </c>
      <c r="Y537" s="26">
        <f>IF($H537&gt;K537,MIN($H537-K537,L537-K537)*INDEX('[1]2018_commission_structure-Start'!$A$15:$J$18,MATCH($E537,'[1]2018_commission_structure-Start'!$A$15:$A$18,0),MATCH(Y$1,'[1]2018_commission_structure-Start'!$A$15:$J$15,0)),0)</f>
        <v>0</v>
      </c>
      <c r="Z537" s="26">
        <f>IF(H537&gt;L537,(H537-L537)*INDEX('[1]2018_commission_structure-Start'!$A$21:$I$24,MATCH($E537,'[1]2018_commission_structure-Start'!$A$21:$A$24,0),MATCH(Z$1,'[1]2018_commission_structure-Start'!$A$21:$I$21,0)),0)</f>
        <v>0</v>
      </c>
      <c r="AA537" s="28">
        <f t="shared" si="88"/>
        <v>54120.479999999996</v>
      </c>
      <c r="AB537" s="28">
        <f t="shared" si="89"/>
        <v>114669.48</v>
      </c>
    </row>
    <row r="538" spans="1:28" x14ac:dyDescent="0.2">
      <c r="A538" s="25" t="str">
        <f t="shared" si="80"/>
        <v>Rosina Kener</v>
      </c>
      <c r="B538" s="25">
        <v>2565290632</v>
      </c>
      <c r="C538" s="25" t="s">
        <v>1054</v>
      </c>
      <c r="D538" s="25" t="s">
        <v>1055</v>
      </c>
      <c r="E538" s="25" t="s">
        <v>10</v>
      </c>
      <c r="F538" s="25">
        <v>81538</v>
      </c>
      <c r="G538" s="25">
        <f>COUNTIF([1]deals_closed!D:D,B538)</f>
        <v>16</v>
      </c>
      <c r="H538" s="26">
        <f>SUMIF([1]deals_closed!D:D,B538,[1]deals_closed!C:C)</f>
        <v>535073</v>
      </c>
      <c r="I538" s="26">
        <f>VLOOKUP(E538,'[1]2018_commission_structure-Start'!$A$22:$I$24,9,FALSE)</f>
        <v>750000</v>
      </c>
      <c r="J538" s="26">
        <f t="shared" si="81"/>
        <v>937500</v>
      </c>
      <c r="K538" s="26">
        <f t="shared" si="82"/>
        <v>1125000</v>
      </c>
      <c r="L538" s="26">
        <f t="shared" si="83"/>
        <v>1500000</v>
      </c>
      <c r="M538" s="27">
        <f t="shared" si="84"/>
        <v>0.71343066666666666</v>
      </c>
      <c r="N538" s="25" t="str">
        <f t="shared" si="85"/>
        <v>0-100%</v>
      </c>
      <c r="O538" s="28">
        <f>MIN(H538,I538)*INDEX('[1]2018_commission_structure-Start'!$A$21:$I$24,MATCH($E538,'[1]2018_commission_structure-Start'!$A$21:$A$24,0),MATCH(O$1,'[1]2018_commission_structure-Start'!$A$21:$I$21,0))</f>
        <v>80260.95</v>
      </c>
      <c r="P538" s="26">
        <f>IF(H538&gt;I538,MIN(H538-I538,J538-I538)*INDEX('[1]2018_commission_structure-Start'!$A$21:$I$24,MATCH($E538,'[1]2018_commission_structure-Start'!$A$21:$A$24,0), MATCH(P$1,'[1]2018_commission_structure-Start'!$A$21:$I$21,0)),0)</f>
        <v>0</v>
      </c>
      <c r="Q538" s="26">
        <f>IF($H538&gt;J538,MIN($H538-J538,K538-J538)*INDEX('[1]2018_commission_structure-Start'!$A$21:$I$24,MATCH($E538,'[1]2018_commission_structure-Start'!$A$21:$A$24,0), MATCH(Q$1,'[1]2018_commission_structure-Start'!$A$21:$I$21,0)),0)</f>
        <v>0</v>
      </c>
      <c r="R538" s="26">
        <f>IF($H538&gt;K538,MIN($H538-K538,L538-K538)*INDEX('[1]2018_commission_structure-Start'!$A$21:$I$24,MATCH($E538,'[1]2018_commission_structure-Start'!$A$21:$A$24,0), MATCH(R$1,'[1]2018_commission_structure-Start'!$A$21:$I$21,0)),0)</f>
        <v>0</v>
      </c>
      <c r="S538" s="26">
        <f>IF(H538&gt;L538,(H538-L538)*INDEX('[1]2018_commission_structure-Start'!$A$21:$I$24,MATCH($E538,'[1]2018_commission_structure-Start'!$A$21:$A$24,0),MATCH(S$1,'[1]2018_commission_structure-Start'!$A$21:$I$21,0)),0)</f>
        <v>0</v>
      </c>
      <c r="T538" s="28">
        <f t="shared" si="86"/>
        <v>80260.95</v>
      </c>
      <c r="U538" s="28">
        <f t="shared" si="87"/>
        <v>161798.95000000001</v>
      </c>
      <c r="V538" s="28">
        <f>MIN(H538,I538)*INDEX('[1]2018_commission_structure-Start'!$A$15:$J$18,MATCH($E538,'[1]2018_commission_structure-Start'!$A$15:$A$18,0),MATCH(V$1,'[1]2018_commission_structure-Start'!$A$15:$J$15,0))</f>
        <v>80260.95</v>
      </c>
      <c r="W538" s="26">
        <f>IF($H538&gt;I538,MIN($H538-I538,J538-I538)*INDEX('[1]2018_commission_structure-Start'!$A$15:$J$18,MATCH($E538,'[1]2018_commission_structure-Start'!$A$15:$A$18,0),MATCH(W$1,'[1]2018_commission_structure-Start'!$A$15:$J$15,0)),0)</f>
        <v>0</v>
      </c>
      <c r="X538" s="26">
        <f>IF($H538&gt;J538,MIN($H538-J538,K538-J538)*INDEX('[1]2018_commission_structure-Start'!$A$15:$J$18,MATCH($E538,'[1]2018_commission_structure-Start'!$A$15:$A$18,0),MATCH(X$1,'[1]2018_commission_structure-Start'!$A$15:$J$15,0)),0)</f>
        <v>0</v>
      </c>
      <c r="Y538" s="26">
        <f>IF($H538&gt;K538,MIN($H538-K538,L538-K538)*INDEX('[1]2018_commission_structure-Start'!$A$15:$J$18,MATCH($E538,'[1]2018_commission_structure-Start'!$A$15:$A$18,0),MATCH(Y$1,'[1]2018_commission_structure-Start'!$A$15:$J$15,0)),0)</f>
        <v>0</v>
      </c>
      <c r="Z538" s="26">
        <f>IF(H538&gt;L538,(H538-L538)*INDEX('[1]2018_commission_structure-Start'!$A$21:$I$24,MATCH($E538,'[1]2018_commission_structure-Start'!$A$21:$A$24,0),MATCH(Z$1,'[1]2018_commission_structure-Start'!$A$21:$I$21,0)),0)</f>
        <v>0</v>
      </c>
      <c r="AA538" s="28">
        <f t="shared" si="88"/>
        <v>80260.95</v>
      </c>
      <c r="AB538" s="28">
        <f t="shared" si="89"/>
        <v>161798.95000000001</v>
      </c>
    </row>
    <row r="539" spans="1:28" x14ac:dyDescent="0.2">
      <c r="A539" s="25" t="str">
        <f t="shared" si="80"/>
        <v>Mendel Iscowitz</v>
      </c>
      <c r="B539" s="25">
        <v>1718344562</v>
      </c>
      <c r="C539" s="25" t="s">
        <v>1056</v>
      </c>
      <c r="D539" s="25" t="s">
        <v>1057</v>
      </c>
      <c r="E539" s="25" t="s">
        <v>10</v>
      </c>
      <c r="F539" s="25">
        <v>106547</v>
      </c>
      <c r="G539" s="25">
        <f>COUNTIF([1]deals_closed!D:D,B539)</f>
        <v>20</v>
      </c>
      <c r="H539" s="26">
        <f>SUMIF([1]deals_closed!D:D,B539,[1]deals_closed!C:C)</f>
        <v>634582</v>
      </c>
      <c r="I539" s="26">
        <f>VLOOKUP(E539,'[1]2018_commission_structure-Start'!$A$22:$I$24,9,FALSE)</f>
        <v>750000</v>
      </c>
      <c r="J539" s="26">
        <f t="shared" si="81"/>
        <v>937500</v>
      </c>
      <c r="K539" s="26">
        <f t="shared" si="82"/>
        <v>1125000</v>
      </c>
      <c r="L539" s="26">
        <f t="shared" si="83"/>
        <v>1500000</v>
      </c>
      <c r="M539" s="27">
        <f t="shared" si="84"/>
        <v>0.84610933333333338</v>
      </c>
      <c r="N539" s="25" t="str">
        <f t="shared" si="85"/>
        <v>0-100%</v>
      </c>
      <c r="O539" s="28">
        <f>MIN(H539,I539)*INDEX('[1]2018_commission_structure-Start'!$A$21:$I$24,MATCH($E539,'[1]2018_commission_structure-Start'!$A$21:$A$24,0),MATCH(O$1,'[1]2018_commission_structure-Start'!$A$21:$I$21,0))</f>
        <v>95187.3</v>
      </c>
      <c r="P539" s="26">
        <f>IF(H539&gt;I539,MIN(H539-I539,J539-I539)*INDEX('[1]2018_commission_structure-Start'!$A$21:$I$24,MATCH($E539,'[1]2018_commission_structure-Start'!$A$21:$A$24,0), MATCH(P$1,'[1]2018_commission_structure-Start'!$A$21:$I$21,0)),0)</f>
        <v>0</v>
      </c>
      <c r="Q539" s="26">
        <f>IF($H539&gt;J539,MIN($H539-J539,K539-J539)*INDEX('[1]2018_commission_structure-Start'!$A$21:$I$24,MATCH($E539,'[1]2018_commission_structure-Start'!$A$21:$A$24,0), MATCH(Q$1,'[1]2018_commission_structure-Start'!$A$21:$I$21,0)),0)</f>
        <v>0</v>
      </c>
      <c r="R539" s="26">
        <f>IF($H539&gt;K539,MIN($H539-K539,L539-K539)*INDEX('[1]2018_commission_structure-Start'!$A$21:$I$24,MATCH($E539,'[1]2018_commission_structure-Start'!$A$21:$A$24,0), MATCH(R$1,'[1]2018_commission_structure-Start'!$A$21:$I$21,0)),0)</f>
        <v>0</v>
      </c>
      <c r="S539" s="26">
        <f>IF(H539&gt;L539,(H539-L539)*INDEX('[1]2018_commission_structure-Start'!$A$21:$I$24,MATCH($E539,'[1]2018_commission_structure-Start'!$A$21:$A$24,0),MATCH(S$1,'[1]2018_commission_structure-Start'!$A$21:$I$21,0)),0)</f>
        <v>0</v>
      </c>
      <c r="T539" s="28">
        <f t="shared" si="86"/>
        <v>95187.3</v>
      </c>
      <c r="U539" s="28">
        <f t="shared" si="87"/>
        <v>201734.3</v>
      </c>
      <c r="V539" s="28">
        <f>MIN(H539,I539)*INDEX('[1]2018_commission_structure-Start'!$A$15:$J$18,MATCH($E539,'[1]2018_commission_structure-Start'!$A$15:$A$18,0),MATCH(V$1,'[1]2018_commission_structure-Start'!$A$15:$J$15,0))</f>
        <v>95187.3</v>
      </c>
      <c r="W539" s="26">
        <f>IF($H539&gt;I539,MIN($H539-I539,J539-I539)*INDEX('[1]2018_commission_structure-Start'!$A$15:$J$18,MATCH($E539,'[1]2018_commission_structure-Start'!$A$15:$A$18,0),MATCH(W$1,'[1]2018_commission_structure-Start'!$A$15:$J$15,0)),0)</f>
        <v>0</v>
      </c>
      <c r="X539" s="26">
        <f>IF($H539&gt;J539,MIN($H539-J539,K539-J539)*INDEX('[1]2018_commission_structure-Start'!$A$15:$J$18,MATCH($E539,'[1]2018_commission_structure-Start'!$A$15:$A$18,0),MATCH(X$1,'[1]2018_commission_structure-Start'!$A$15:$J$15,0)),0)</f>
        <v>0</v>
      </c>
      <c r="Y539" s="26">
        <f>IF($H539&gt;K539,MIN($H539-K539,L539-K539)*INDEX('[1]2018_commission_structure-Start'!$A$15:$J$18,MATCH($E539,'[1]2018_commission_structure-Start'!$A$15:$A$18,0),MATCH(Y$1,'[1]2018_commission_structure-Start'!$A$15:$J$15,0)),0)</f>
        <v>0</v>
      </c>
      <c r="Z539" s="26">
        <f>IF(H539&gt;L539,(H539-L539)*INDEX('[1]2018_commission_structure-Start'!$A$21:$I$24,MATCH($E539,'[1]2018_commission_structure-Start'!$A$21:$A$24,0),MATCH(Z$1,'[1]2018_commission_structure-Start'!$A$21:$I$21,0)),0)</f>
        <v>0</v>
      </c>
      <c r="AA539" s="28">
        <f t="shared" si="88"/>
        <v>95187.3</v>
      </c>
      <c r="AB539" s="28">
        <f t="shared" si="89"/>
        <v>201734.3</v>
      </c>
    </row>
    <row r="540" spans="1:28" x14ac:dyDescent="0.2">
      <c r="A540" s="25" t="str">
        <f t="shared" si="80"/>
        <v>Hillyer Garrique</v>
      </c>
      <c r="B540" s="25">
        <v>5082945165</v>
      </c>
      <c r="C540" s="25" t="s">
        <v>1058</v>
      </c>
      <c r="D540" s="25" t="s">
        <v>1059</v>
      </c>
      <c r="E540" s="25" t="s">
        <v>7</v>
      </c>
      <c r="F540" s="25">
        <v>57158</v>
      </c>
      <c r="G540" s="25">
        <f>COUNTIF([1]deals_closed!D:D,B540)</f>
        <v>22</v>
      </c>
      <c r="H540" s="26">
        <f>SUMIF([1]deals_closed!D:D,B540,[1]deals_closed!C:C)</f>
        <v>676061</v>
      </c>
      <c r="I540" s="26">
        <f>VLOOKUP(E540,'[1]2018_commission_structure-Start'!$A$22:$I$24,9,FALSE)</f>
        <v>500000</v>
      </c>
      <c r="J540" s="26">
        <f t="shared" si="81"/>
        <v>625000</v>
      </c>
      <c r="K540" s="26">
        <f t="shared" si="82"/>
        <v>750000</v>
      </c>
      <c r="L540" s="26">
        <f t="shared" si="83"/>
        <v>1000000</v>
      </c>
      <c r="M540" s="27">
        <f t="shared" si="84"/>
        <v>1.352122</v>
      </c>
      <c r="N540" s="25" t="str">
        <f t="shared" si="85"/>
        <v>125-150%</v>
      </c>
      <c r="O540" s="28">
        <f>MIN(H540,I540)*INDEX('[1]2018_commission_structure-Start'!$A$21:$I$24,MATCH($E540,'[1]2018_commission_structure-Start'!$A$21:$A$24,0),MATCH(O$1,'[1]2018_commission_structure-Start'!$A$21:$I$21,0))</f>
        <v>50000</v>
      </c>
      <c r="P540" s="26">
        <f>IF(H540&gt;I540,MIN(H540-I540,J540-I540)*INDEX('[1]2018_commission_structure-Start'!$A$21:$I$24,MATCH($E540,'[1]2018_commission_structure-Start'!$A$21:$A$24,0), MATCH(P$1,'[1]2018_commission_structure-Start'!$A$21:$I$21,0)),0)</f>
        <v>18750</v>
      </c>
      <c r="Q540" s="26">
        <f>IF($H540&gt;J540,MIN($H540-J540,K540-J540)*INDEX('[1]2018_commission_structure-Start'!$A$21:$I$24,MATCH($E540,'[1]2018_commission_structure-Start'!$A$21:$A$24,0), MATCH(Q$1,'[1]2018_commission_structure-Start'!$A$21:$I$21,0)),0)</f>
        <v>9190.98</v>
      </c>
      <c r="R540" s="26">
        <f>IF($H540&gt;K540,MIN($H540-K540,L540-K540)*INDEX('[1]2018_commission_structure-Start'!$A$21:$I$24,MATCH($E540,'[1]2018_commission_structure-Start'!$A$21:$A$24,0), MATCH(R$1,'[1]2018_commission_structure-Start'!$A$21:$I$21,0)),0)</f>
        <v>0</v>
      </c>
      <c r="S540" s="26">
        <f>IF(H540&gt;L540,(H540-L540)*INDEX('[1]2018_commission_structure-Start'!$A$21:$I$24,MATCH($E540,'[1]2018_commission_structure-Start'!$A$21:$A$24,0),MATCH(S$1,'[1]2018_commission_structure-Start'!$A$21:$I$21,0)),0)</f>
        <v>0</v>
      </c>
      <c r="T540" s="28">
        <f t="shared" si="86"/>
        <v>77940.98</v>
      </c>
      <c r="U540" s="28">
        <f t="shared" si="87"/>
        <v>135098.97999999998</v>
      </c>
      <c r="V540" s="28">
        <f>MIN(H540,I540)*INDEX('[1]2018_commission_structure-Start'!$A$15:$J$18,MATCH($E540,'[1]2018_commission_structure-Start'!$A$15:$A$18,0),MATCH(V$1,'[1]2018_commission_structure-Start'!$A$15:$J$15,0))</f>
        <v>60000</v>
      </c>
      <c r="W540" s="26">
        <f>IF($H540&gt;I540,MIN($H540-I540,J540-I540)*INDEX('[1]2018_commission_structure-Start'!$A$15:$J$18,MATCH($E540,'[1]2018_commission_structure-Start'!$A$15:$A$18,0),MATCH(W$1,'[1]2018_commission_structure-Start'!$A$15:$J$15,0)),0)</f>
        <v>21250</v>
      </c>
      <c r="X540" s="26">
        <f>IF($H540&gt;J540,MIN($H540-J540,K540-J540)*INDEX('[1]2018_commission_structure-Start'!$A$15:$J$18,MATCH($E540,'[1]2018_commission_structure-Start'!$A$15:$A$18,0),MATCH(X$1,'[1]2018_commission_structure-Start'!$A$15:$J$15,0)),0)</f>
        <v>10212.200000000001</v>
      </c>
      <c r="Y540" s="26">
        <f>IF($H540&gt;K540,MIN($H540-K540,L540-K540)*INDEX('[1]2018_commission_structure-Start'!$A$15:$J$18,MATCH($E540,'[1]2018_commission_structure-Start'!$A$15:$A$18,0),MATCH(Y$1,'[1]2018_commission_structure-Start'!$A$15:$J$15,0)),0)</f>
        <v>0</v>
      </c>
      <c r="Z540" s="26">
        <f>IF(H540&gt;L540,(H540-L540)*INDEX('[1]2018_commission_structure-Start'!$A$21:$I$24,MATCH($E540,'[1]2018_commission_structure-Start'!$A$21:$A$24,0),MATCH(Z$1,'[1]2018_commission_structure-Start'!$A$21:$I$21,0)),0)</f>
        <v>0</v>
      </c>
      <c r="AA540" s="28">
        <f t="shared" si="88"/>
        <v>91462.2</v>
      </c>
      <c r="AB540" s="28">
        <f t="shared" si="89"/>
        <v>148620.20000000001</v>
      </c>
    </row>
    <row r="541" spans="1:28" x14ac:dyDescent="0.2">
      <c r="A541" s="25" t="str">
        <f t="shared" si="80"/>
        <v>Luisa Antic</v>
      </c>
      <c r="B541" s="25">
        <v>5191866150</v>
      </c>
      <c r="C541" s="25" t="s">
        <v>1060</v>
      </c>
      <c r="D541" s="25" t="s">
        <v>1061</v>
      </c>
      <c r="E541" s="25" t="s">
        <v>10</v>
      </c>
      <c r="F541" s="25">
        <v>112098</v>
      </c>
      <c r="G541" s="25">
        <f>COUNTIF([1]deals_closed!D:D,B541)</f>
        <v>15</v>
      </c>
      <c r="H541" s="26">
        <f>SUMIF([1]deals_closed!D:D,B541,[1]deals_closed!C:C)</f>
        <v>430513</v>
      </c>
      <c r="I541" s="26">
        <f>VLOOKUP(E541,'[1]2018_commission_structure-Start'!$A$22:$I$24,9,FALSE)</f>
        <v>750000</v>
      </c>
      <c r="J541" s="26">
        <f t="shared" si="81"/>
        <v>937500</v>
      </c>
      <c r="K541" s="26">
        <f t="shared" si="82"/>
        <v>1125000</v>
      </c>
      <c r="L541" s="26">
        <f t="shared" si="83"/>
        <v>1500000</v>
      </c>
      <c r="M541" s="27">
        <f t="shared" si="84"/>
        <v>0.57401733333333338</v>
      </c>
      <c r="N541" s="25" t="str">
        <f t="shared" si="85"/>
        <v>0-100%</v>
      </c>
      <c r="O541" s="28">
        <f>MIN(H541,I541)*INDEX('[1]2018_commission_structure-Start'!$A$21:$I$24,MATCH($E541,'[1]2018_commission_structure-Start'!$A$21:$A$24,0),MATCH(O$1,'[1]2018_commission_structure-Start'!$A$21:$I$21,0))</f>
        <v>64576.95</v>
      </c>
      <c r="P541" s="26">
        <f>IF(H541&gt;I541,MIN(H541-I541,J541-I541)*INDEX('[1]2018_commission_structure-Start'!$A$21:$I$24,MATCH($E541,'[1]2018_commission_structure-Start'!$A$21:$A$24,0), MATCH(P$1,'[1]2018_commission_structure-Start'!$A$21:$I$21,0)),0)</f>
        <v>0</v>
      </c>
      <c r="Q541" s="26">
        <f>IF($H541&gt;J541,MIN($H541-J541,K541-J541)*INDEX('[1]2018_commission_structure-Start'!$A$21:$I$24,MATCH($E541,'[1]2018_commission_structure-Start'!$A$21:$A$24,0), MATCH(Q$1,'[1]2018_commission_structure-Start'!$A$21:$I$21,0)),0)</f>
        <v>0</v>
      </c>
      <c r="R541" s="26">
        <f>IF($H541&gt;K541,MIN($H541-K541,L541-K541)*INDEX('[1]2018_commission_structure-Start'!$A$21:$I$24,MATCH($E541,'[1]2018_commission_structure-Start'!$A$21:$A$24,0), MATCH(R$1,'[1]2018_commission_structure-Start'!$A$21:$I$21,0)),0)</f>
        <v>0</v>
      </c>
      <c r="S541" s="26">
        <f>IF(H541&gt;L541,(H541-L541)*INDEX('[1]2018_commission_structure-Start'!$A$21:$I$24,MATCH($E541,'[1]2018_commission_structure-Start'!$A$21:$A$24,0),MATCH(S$1,'[1]2018_commission_structure-Start'!$A$21:$I$21,0)),0)</f>
        <v>0</v>
      </c>
      <c r="T541" s="28">
        <f t="shared" si="86"/>
        <v>64576.95</v>
      </c>
      <c r="U541" s="28">
        <f t="shared" si="87"/>
        <v>176674.95</v>
      </c>
      <c r="V541" s="28">
        <f>MIN(H541,I541)*INDEX('[1]2018_commission_structure-Start'!$A$15:$J$18,MATCH($E541,'[1]2018_commission_structure-Start'!$A$15:$A$18,0),MATCH(V$1,'[1]2018_commission_structure-Start'!$A$15:$J$15,0))</f>
        <v>64576.95</v>
      </c>
      <c r="W541" s="26">
        <f>IF($H541&gt;I541,MIN($H541-I541,J541-I541)*INDEX('[1]2018_commission_structure-Start'!$A$15:$J$18,MATCH($E541,'[1]2018_commission_structure-Start'!$A$15:$A$18,0),MATCH(W$1,'[1]2018_commission_structure-Start'!$A$15:$J$15,0)),0)</f>
        <v>0</v>
      </c>
      <c r="X541" s="26">
        <f>IF($H541&gt;J541,MIN($H541-J541,K541-J541)*INDEX('[1]2018_commission_structure-Start'!$A$15:$J$18,MATCH($E541,'[1]2018_commission_structure-Start'!$A$15:$A$18,0),MATCH(X$1,'[1]2018_commission_structure-Start'!$A$15:$J$15,0)),0)</f>
        <v>0</v>
      </c>
      <c r="Y541" s="26">
        <f>IF($H541&gt;K541,MIN($H541-K541,L541-K541)*INDEX('[1]2018_commission_structure-Start'!$A$15:$J$18,MATCH($E541,'[1]2018_commission_structure-Start'!$A$15:$A$18,0),MATCH(Y$1,'[1]2018_commission_structure-Start'!$A$15:$J$15,0)),0)</f>
        <v>0</v>
      </c>
      <c r="Z541" s="26">
        <f>IF(H541&gt;L541,(H541-L541)*INDEX('[1]2018_commission_structure-Start'!$A$21:$I$24,MATCH($E541,'[1]2018_commission_structure-Start'!$A$21:$A$24,0),MATCH(Z$1,'[1]2018_commission_structure-Start'!$A$21:$I$21,0)),0)</f>
        <v>0</v>
      </c>
      <c r="AA541" s="28">
        <f t="shared" si="88"/>
        <v>64576.95</v>
      </c>
      <c r="AB541" s="28">
        <f t="shared" si="89"/>
        <v>176674.95</v>
      </c>
    </row>
    <row r="542" spans="1:28" x14ac:dyDescent="0.2">
      <c r="A542" s="25" t="str">
        <f t="shared" si="80"/>
        <v>Clyve Dayley</v>
      </c>
      <c r="B542" s="25">
        <v>6531376252</v>
      </c>
      <c r="C542" s="25" t="s">
        <v>1062</v>
      </c>
      <c r="D542" s="25" t="s">
        <v>1063</v>
      </c>
      <c r="E542" s="25" t="s">
        <v>29</v>
      </c>
      <c r="F542" s="25">
        <v>69272</v>
      </c>
      <c r="G542" s="25">
        <f>COUNTIF([1]deals_closed!D:D,B542)</f>
        <v>23</v>
      </c>
      <c r="H542" s="26">
        <f>SUMIF([1]deals_closed!D:D,B542,[1]deals_closed!C:C)</f>
        <v>793429</v>
      </c>
      <c r="I542" s="26">
        <f>VLOOKUP(E542,'[1]2018_commission_structure-Start'!$A$22:$I$24,9,FALSE)</f>
        <v>600000</v>
      </c>
      <c r="J542" s="26">
        <f t="shared" si="81"/>
        <v>750000</v>
      </c>
      <c r="K542" s="26">
        <f t="shared" si="82"/>
        <v>900000</v>
      </c>
      <c r="L542" s="26">
        <f t="shared" si="83"/>
        <v>1200000</v>
      </c>
      <c r="M542" s="27">
        <f t="shared" si="84"/>
        <v>1.3223816666666666</v>
      </c>
      <c r="N542" s="25" t="str">
        <f t="shared" si="85"/>
        <v>125-150%</v>
      </c>
      <c r="O542" s="28">
        <f>MIN(H542,I542)*INDEX('[1]2018_commission_structure-Start'!$A$21:$I$24,MATCH($E542,'[1]2018_commission_structure-Start'!$A$21:$A$24,0),MATCH(O$1,'[1]2018_commission_structure-Start'!$A$21:$I$21,0))</f>
        <v>78000</v>
      </c>
      <c r="P542" s="26">
        <f>IF(H542&gt;I542,MIN(H542-I542,J542-I542)*INDEX('[1]2018_commission_structure-Start'!$A$21:$I$24,MATCH($E542,'[1]2018_commission_structure-Start'!$A$21:$A$24,0), MATCH(P$1,'[1]2018_commission_structure-Start'!$A$21:$I$21,0)),0)</f>
        <v>25500.000000000004</v>
      </c>
      <c r="Q542" s="26">
        <f>IF($H542&gt;J542,MIN($H542-J542,K542-J542)*INDEX('[1]2018_commission_structure-Start'!$A$21:$I$24,MATCH($E542,'[1]2018_commission_structure-Start'!$A$21:$A$24,0), MATCH(Q$1,'[1]2018_commission_structure-Start'!$A$21:$I$21,0)),0)</f>
        <v>9120.09</v>
      </c>
      <c r="R542" s="26">
        <f>IF($H542&gt;K542,MIN($H542-K542,L542-K542)*INDEX('[1]2018_commission_structure-Start'!$A$21:$I$24,MATCH($E542,'[1]2018_commission_structure-Start'!$A$21:$A$24,0), MATCH(R$1,'[1]2018_commission_structure-Start'!$A$21:$I$21,0)),0)</f>
        <v>0</v>
      </c>
      <c r="S542" s="26">
        <f>IF(H542&gt;L542,(H542-L542)*INDEX('[1]2018_commission_structure-Start'!$A$21:$I$24,MATCH($E542,'[1]2018_commission_structure-Start'!$A$21:$A$24,0),MATCH(S$1,'[1]2018_commission_structure-Start'!$A$21:$I$21,0)),0)</f>
        <v>0</v>
      </c>
      <c r="T542" s="28">
        <f t="shared" si="86"/>
        <v>112620.09</v>
      </c>
      <c r="U542" s="28">
        <f t="shared" si="87"/>
        <v>181892.09</v>
      </c>
      <c r="V542" s="28">
        <f>MIN(H542,I542)*INDEX('[1]2018_commission_structure-Start'!$A$15:$J$18,MATCH($E542,'[1]2018_commission_structure-Start'!$A$15:$A$18,0),MATCH(V$1,'[1]2018_commission_structure-Start'!$A$15:$J$15,0))</f>
        <v>90000</v>
      </c>
      <c r="W542" s="26">
        <f>IF($H542&gt;I542,MIN($H542-I542,J542-I542)*INDEX('[1]2018_commission_structure-Start'!$A$15:$J$18,MATCH($E542,'[1]2018_commission_structure-Start'!$A$15:$A$18,0),MATCH(W$1,'[1]2018_commission_structure-Start'!$A$15:$J$15,0)),0)</f>
        <v>27000</v>
      </c>
      <c r="X542" s="26">
        <f>IF($H542&gt;J542,MIN($H542-J542,K542-J542)*INDEX('[1]2018_commission_structure-Start'!$A$15:$J$18,MATCH($E542,'[1]2018_commission_structure-Start'!$A$15:$A$18,0),MATCH(X$1,'[1]2018_commission_structure-Start'!$A$15:$J$15,0)),0)</f>
        <v>10857.25</v>
      </c>
      <c r="Y542" s="26">
        <f>IF($H542&gt;K542,MIN($H542-K542,L542-K542)*INDEX('[1]2018_commission_structure-Start'!$A$15:$J$18,MATCH($E542,'[1]2018_commission_structure-Start'!$A$15:$A$18,0),MATCH(Y$1,'[1]2018_commission_structure-Start'!$A$15:$J$15,0)),0)</f>
        <v>0</v>
      </c>
      <c r="Z542" s="26">
        <f>IF(H542&gt;L542,(H542-L542)*INDEX('[1]2018_commission_structure-Start'!$A$21:$I$24,MATCH($E542,'[1]2018_commission_structure-Start'!$A$21:$A$24,0),MATCH(Z$1,'[1]2018_commission_structure-Start'!$A$21:$I$21,0)),0)</f>
        <v>0</v>
      </c>
      <c r="AA542" s="28">
        <f t="shared" si="88"/>
        <v>127857.25</v>
      </c>
      <c r="AB542" s="28">
        <f t="shared" si="89"/>
        <v>197129.25</v>
      </c>
    </row>
    <row r="543" spans="1:28" x14ac:dyDescent="0.2">
      <c r="A543" s="25" t="str">
        <f t="shared" si="80"/>
        <v>Jessie Peabody</v>
      </c>
      <c r="B543" s="25">
        <v>6695538166</v>
      </c>
      <c r="C543" s="25" t="s">
        <v>1064</v>
      </c>
      <c r="D543" s="25" t="s">
        <v>1065</v>
      </c>
      <c r="E543" s="25" t="s">
        <v>29</v>
      </c>
      <c r="F543" s="25">
        <v>72309</v>
      </c>
      <c r="G543" s="25">
        <f>COUNTIF([1]deals_closed!D:D,B543)</f>
        <v>22</v>
      </c>
      <c r="H543" s="26">
        <f>SUMIF([1]deals_closed!D:D,B543,[1]deals_closed!C:C)</f>
        <v>782719</v>
      </c>
      <c r="I543" s="26">
        <f>VLOOKUP(E543,'[1]2018_commission_structure-Start'!$A$22:$I$24,9,FALSE)</f>
        <v>600000</v>
      </c>
      <c r="J543" s="26">
        <f t="shared" si="81"/>
        <v>750000</v>
      </c>
      <c r="K543" s="26">
        <f t="shared" si="82"/>
        <v>900000</v>
      </c>
      <c r="L543" s="26">
        <f t="shared" si="83"/>
        <v>1200000</v>
      </c>
      <c r="M543" s="27">
        <f t="shared" si="84"/>
        <v>1.3045316666666666</v>
      </c>
      <c r="N543" s="25" t="str">
        <f t="shared" si="85"/>
        <v>125-150%</v>
      </c>
      <c r="O543" s="28">
        <f>MIN(H543,I543)*INDEX('[1]2018_commission_structure-Start'!$A$21:$I$24,MATCH($E543,'[1]2018_commission_structure-Start'!$A$21:$A$24,0),MATCH(O$1,'[1]2018_commission_structure-Start'!$A$21:$I$21,0))</f>
        <v>78000</v>
      </c>
      <c r="P543" s="26">
        <f>IF(H543&gt;I543,MIN(H543-I543,J543-I543)*INDEX('[1]2018_commission_structure-Start'!$A$21:$I$24,MATCH($E543,'[1]2018_commission_structure-Start'!$A$21:$A$24,0), MATCH(P$1,'[1]2018_commission_structure-Start'!$A$21:$I$21,0)),0)</f>
        <v>25500.000000000004</v>
      </c>
      <c r="Q543" s="26">
        <f>IF($H543&gt;J543,MIN($H543-J543,K543-J543)*INDEX('[1]2018_commission_structure-Start'!$A$21:$I$24,MATCH($E543,'[1]2018_commission_structure-Start'!$A$21:$A$24,0), MATCH(Q$1,'[1]2018_commission_structure-Start'!$A$21:$I$21,0)),0)</f>
        <v>6870.99</v>
      </c>
      <c r="R543" s="26">
        <f>IF($H543&gt;K543,MIN($H543-K543,L543-K543)*INDEX('[1]2018_commission_structure-Start'!$A$21:$I$24,MATCH($E543,'[1]2018_commission_structure-Start'!$A$21:$A$24,0), MATCH(R$1,'[1]2018_commission_structure-Start'!$A$21:$I$21,0)),0)</f>
        <v>0</v>
      </c>
      <c r="S543" s="26">
        <f>IF(H543&gt;L543,(H543-L543)*INDEX('[1]2018_commission_structure-Start'!$A$21:$I$24,MATCH($E543,'[1]2018_commission_structure-Start'!$A$21:$A$24,0),MATCH(S$1,'[1]2018_commission_structure-Start'!$A$21:$I$21,0)),0)</f>
        <v>0</v>
      </c>
      <c r="T543" s="28">
        <f t="shared" si="86"/>
        <v>110370.99</v>
      </c>
      <c r="U543" s="28">
        <f t="shared" si="87"/>
        <v>182679.99</v>
      </c>
      <c r="V543" s="28">
        <f>MIN(H543,I543)*INDEX('[1]2018_commission_structure-Start'!$A$15:$J$18,MATCH($E543,'[1]2018_commission_structure-Start'!$A$15:$A$18,0),MATCH(V$1,'[1]2018_commission_structure-Start'!$A$15:$J$15,0))</f>
        <v>90000</v>
      </c>
      <c r="W543" s="26">
        <f>IF($H543&gt;I543,MIN($H543-I543,J543-I543)*INDEX('[1]2018_commission_structure-Start'!$A$15:$J$18,MATCH($E543,'[1]2018_commission_structure-Start'!$A$15:$A$18,0),MATCH(W$1,'[1]2018_commission_structure-Start'!$A$15:$J$15,0)),0)</f>
        <v>27000</v>
      </c>
      <c r="X543" s="26">
        <f>IF($H543&gt;J543,MIN($H543-J543,K543-J543)*INDEX('[1]2018_commission_structure-Start'!$A$15:$J$18,MATCH($E543,'[1]2018_commission_structure-Start'!$A$15:$A$18,0),MATCH(X$1,'[1]2018_commission_structure-Start'!$A$15:$J$15,0)),0)</f>
        <v>8179.75</v>
      </c>
      <c r="Y543" s="26">
        <f>IF($H543&gt;K543,MIN($H543-K543,L543-K543)*INDEX('[1]2018_commission_structure-Start'!$A$15:$J$18,MATCH($E543,'[1]2018_commission_structure-Start'!$A$15:$A$18,0),MATCH(Y$1,'[1]2018_commission_structure-Start'!$A$15:$J$15,0)),0)</f>
        <v>0</v>
      </c>
      <c r="Z543" s="26">
        <f>IF(H543&gt;L543,(H543-L543)*INDEX('[1]2018_commission_structure-Start'!$A$21:$I$24,MATCH($E543,'[1]2018_commission_structure-Start'!$A$21:$A$24,0),MATCH(Z$1,'[1]2018_commission_structure-Start'!$A$21:$I$21,0)),0)</f>
        <v>0</v>
      </c>
      <c r="AA543" s="28">
        <f t="shared" si="88"/>
        <v>125179.75</v>
      </c>
      <c r="AB543" s="28">
        <f t="shared" si="89"/>
        <v>197488.75</v>
      </c>
    </row>
    <row r="544" spans="1:28" x14ac:dyDescent="0.2">
      <c r="A544" s="25" t="str">
        <f t="shared" si="80"/>
        <v>Alberto Morgan</v>
      </c>
      <c r="B544" s="25">
        <v>3609467622</v>
      </c>
      <c r="C544" s="25" t="s">
        <v>1066</v>
      </c>
      <c r="D544" s="25" t="s">
        <v>1067</v>
      </c>
      <c r="E544" s="25" t="s">
        <v>7</v>
      </c>
      <c r="F544" s="25">
        <v>45564</v>
      </c>
      <c r="G544" s="25">
        <f>COUNTIF([1]deals_closed!D:D,B544)</f>
        <v>17</v>
      </c>
      <c r="H544" s="26">
        <f>SUMIF([1]deals_closed!D:D,B544,[1]deals_closed!C:C)</f>
        <v>471173</v>
      </c>
      <c r="I544" s="26">
        <f>VLOOKUP(E544,'[1]2018_commission_structure-Start'!$A$22:$I$24,9,FALSE)</f>
        <v>500000</v>
      </c>
      <c r="J544" s="26">
        <f t="shared" si="81"/>
        <v>625000</v>
      </c>
      <c r="K544" s="26">
        <f t="shared" si="82"/>
        <v>750000</v>
      </c>
      <c r="L544" s="26">
        <f t="shared" si="83"/>
        <v>1000000</v>
      </c>
      <c r="M544" s="27">
        <f t="shared" si="84"/>
        <v>0.94234600000000002</v>
      </c>
      <c r="N544" s="25" t="str">
        <f t="shared" si="85"/>
        <v>0-100%</v>
      </c>
      <c r="O544" s="28">
        <f>MIN(H544,I544)*INDEX('[1]2018_commission_structure-Start'!$A$21:$I$24,MATCH($E544,'[1]2018_commission_structure-Start'!$A$21:$A$24,0),MATCH(O$1,'[1]2018_commission_structure-Start'!$A$21:$I$21,0))</f>
        <v>47117.3</v>
      </c>
      <c r="P544" s="26">
        <f>IF(H544&gt;I544,MIN(H544-I544,J544-I544)*INDEX('[1]2018_commission_structure-Start'!$A$21:$I$24,MATCH($E544,'[1]2018_commission_structure-Start'!$A$21:$A$24,0), MATCH(P$1,'[1]2018_commission_structure-Start'!$A$21:$I$21,0)),0)</f>
        <v>0</v>
      </c>
      <c r="Q544" s="26">
        <f>IF($H544&gt;J544,MIN($H544-J544,K544-J544)*INDEX('[1]2018_commission_structure-Start'!$A$21:$I$24,MATCH($E544,'[1]2018_commission_structure-Start'!$A$21:$A$24,0), MATCH(Q$1,'[1]2018_commission_structure-Start'!$A$21:$I$21,0)),0)</f>
        <v>0</v>
      </c>
      <c r="R544" s="26">
        <f>IF($H544&gt;K544,MIN($H544-K544,L544-K544)*INDEX('[1]2018_commission_structure-Start'!$A$21:$I$24,MATCH($E544,'[1]2018_commission_structure-Start'!$A$21:$A$24,0), MATCH(R$1,'[1]2018_commission_structure-Start'!$A$21:$I$21,0)),0)</f>
        <v>0</v>
      </c>
      <c r="S544" s="26">
        <f>IF(H544&gt;L544,(H544-L544)*INDEX('[1]2018_commission_structure-Start'!$A$21:$I$24,MATCH($E544,'[1]2018_commission_structure-Start'!$A$21:$A$24,0),MATCH(S$1,'[1]2018_commission_structure-Start'!$A$21:$I$21,0)),0)</f>
        <v>0</v>
      </c>
      <c r="T544" s="28">
        <f t="shared" si="86"/>
        <v>47117.3</v>
      </c>
      <c r="U544" s="28">
        <f t="shared" si="87"/>
        <v>92681.3</v>
      </c>
      <c r="V544" s="28">
        <f>MIN(H544,I544)*INDEX('[1]2018_commission_structure-Start'!$A$15:$J$18,MATCH($E544,'[1]2018_commission_structure-Start'!$A$15:$A$18,0),MATCH(V$1,'[1]2018_commission_structure-Start'!$A$15:$J$15,0))</f>
        <v>56540.759999999995</v>
      </c>
      <c r="W544" s="26">
        <f>IF($H544&gt;I544,MIN($H544-I544,J544-I544)*INDEX('[1]2018_commission_structure-Start'!$A$15:$J$18,MATCH($E544,'[1]2018_commission_structure-Start'!$A$15:$A$18,0),MATCH(W$1,'[1]2018_commission_structure-Start'!$A$15:$J$15,0)),0)</f>
        <v>0</v>
      </c>
      <c r="X544" s="26">
        <f>IF($H544&gt;J544,MIN($H544-J544,K544-J544)*INDEX('[1]2018_commission_structure-Start'!$A$15:$J$18,MATCH($E544,'[1]2018_commission_structure-Start'!$A$15:$A$18,0),MATCH(X$1,'[1]2018_commission_structure-Start'!$A$15:$J$15,0)),0)</f>
        <v>0</v>
      </c>
      <c r="Y544" s="26">
        <f>IF($H544&gt;K544,MIN($H544-K544,L544-K544)*INDEX('[1]2018_commission_structure-Start'!$A$15:$J$18,MATCH($E544,'[1]2018_commission_structure-Start'!$A$15:$A$18,0),MATCH(Y$1,'[1]2018_commission_structure-Start'!$A$15:$J$15,0)),0)</f>
        <v>0</v>
      </c>
      <c r="Z544" s="26">
        <f>IF(H544&gt;L544,(H544-L544)*INDEX('[1]2018_commission_structure-Start'!$A$21:$I$24,MATCH($E544,'[1]2018_commission_structure-Start'!$A$21:$A$24,0),MATCH(Z$1,'[1]2018_commission_structure-Start'!$A$21:$I$21,0)),0)</f>
        <v>0</v>
      </c>
      <c r="AA544" s="28">
        <f t="shared" si="88"/>
        <v>56540.759999999995</v>
      </c>
      <c r="AB544" s="28">
        <f t="shared" si="89"/>
        <v>102104.76</v>
      </c>
    </row>
    <row r="545" spans="1:28" x14ac:dyDescent="0.2">
      <c r="A545" s="25" t="str">
        <f t="shared" si="80"/>
        <v>Bengt Shillum</v>
      </c>
      <c r="B545" s="25">
        <v>8481632066</v>
      </c>
      <c r="C545" s="25" t="s">
        <v>1068</v>
      </c>
      <c r="D545" s="25" t="s">
        <v>1069</v>
      </c>
      <c r="E545" s="25" t="s">
        <v>10</v>
      </c>
      <c r="F545" s="25">
        <v>87295</v>
      </c>
      <c r="G545" s="25">
        <f>COUNTIF([1]deals_closed!D:D,B545)</f>
        <v>14</v>
      </c>
      <c r="H545" s="26">
        <f>SUMIF([1]deals_closed!D:D,B545,[1]deals_closed!C:C)</f>
        <v>445257</v>
      </c>
      <c r="I545" s="26">
        <f>VLOOKUP(E545,'[1]2018_commission_structure-Start'!$A$22:$I$24,9,FALSE)</f>
        <v>750000</v>
      </c>
      <c r="J545" s="26">
        <f t="shared" si="81"/>
        <v>937500</v>
      </c>
      <c r="K545" s="26">
        <f t="shared" si="82"/>
        <v>1125000</v>
      </c>
      <c r="L545" s="26">
        <f t="shared" si="83"/>
        <v>1500000</v>
      </c>
      <c r="M545" s="27">
        <f t="shared" si="84"/>
        <v>0.59367599999999998</v>
      </c>
      <c r="N545" s="25" t="str">
        <f t="shared" si="85"/>
        <v>0-100%</v>
      </c>
      <c r="O545" s="28">
        <f>MIN(H545,I545)*INDEX('[1]2018_commission_structure-Start'!$A$21:$I$24,MATCH($E545,'[1]2018_commission_structure-Start'!$A$21:$A$24,0),MATCH(O$1,'[1]2018_commission_structure-Start'!$A$21:$I$21,0))</f>
        <v>66788.55</v>
      </c>
      <c r="P545" s="26">
        <f>IF(H545&gt;I545,MIN(H545-I545,J545-I545)*INDEX('[1]2018_commission_structure-Start'!$A$21:$I$24,MATCH($E545,'[1]2018_commission_structure-Start'!$A$21:$A$24,0), MATCH(P$1,'[1]2018_commission_structure-Start'!$A$21:$I$21,0)),0)</f>
        <v>0</v>
      </c>
      <c r="Q545" s="26">
        <f>IF($H545&gt;J545,MIN($H545-J545,K545-J545)*INDEX('[1]2018_commission_structure-Start'!$A$21:$I$24,MATCH($E545,'[1]2018_commission_structure-Start'!$A$21:$A$24,0), MATCH(Q$1,'[1]2018_commission_structure-Start'!$A$21:$I$21,0)),0)</f>
        <v>0</v>
      </c>
      <c r="R545" s="26">
        <f>IF($H545&gt;K545,MIN($H545-K545,L545-K545)*INDEX('[1]2018_commission_structure-Start'!$A$21:$I$24,MATCH($E545,'[1]2018_commission_structure-Start'!$A$21:$A$24,0), MATCH(R$1,'[1]2018_commission_structure-Start'!$A$21:$I$21,0)),0)</f>
        <v>0</v>
      </c>
      <c r="S545" s="26">
        <f>IF(H545&gt;L545,(H545-L545)*INDEX('[1]2018_commission_structure-Start'!$A$21:$I$24,MATCH($E545,'[1]2018_commission_structure-Start'!$A$21:$A$24,0),MATCH(S$1,'[1]2018_commission_structure-Start'!$A$21:$I$21,0)),0)</f>
        <v>0</v>
      </c>
      <c r="T545" s="28">
        <f t="shared" si="86"/>
        <v>66788.55</v>
      </c>
      <c r="U545" s="28">
        <f t="shared" si="87"/>
        <v>154083.54999999999</v>
      </c>
      <c r="V545" s="28">
        <f>MIN(H545,I545)*INDEX('[1]2018_commission_structure-Start'!$A$15:$J$18,MATCH($E545,'[1]2018_commission_structure-Start'!$A$15:$A$18,0),MATCH(V$1,'[1]2018_commission_structure-Start'!$A$15:$J$15,0))</f>
        <v>66788.55</v>
      </c>
      <c r="W545" s="26">
        <f>IF($H545&gt;I545,MIN($H545-I545,J545-I545)*INDEX('[1]2018_commission_structure-Start'!$A$15:$J$18,MATCH($E545,'[1]2018_commission_structure-Start'!$A$15:$A$18,0),MATCH(W$1,'[1]2018_commission_structure-Start'!$A$15:$J$15,0)),0)</f>
        <v>0</v>
      </c>
      <c r="X545" s="26">
        <f>IF($H545&gt;J545,MIN($H545-J545,K545-J545)*INDEX('[1]2018_commission_structure-Start'!$A$15:$J$18,MATCH($E545,'[1]2018_commission_structure-Start'!$A$15:$A$18,0),MATCH(X$1,'[1]2018_commission_structure-Start'!$A$15:$J$15,0)),0)</f>
        <v>0</v>
      </c>
      <c r="Y545" s="26">
        <f>IF($H545&gt;K545,MIN($H545-K545,L545-K545)*INDEX('[1]2018_commission_structure-Start'!$A$15:$J$18,MATCH($E545,'[1]2018_commission_structure-Start'!$A$15:$A$18,0),MATCH(Y$1,'[1]2018_commission_structure-Start'!$A$15:$J$15,0)),0)</f>
        <v>0</v>
      </c>
      <c r="Z545" s="26">
        <f>IF(H545&gt;L545,(H545-L545)*INDEX('[1]2018_commission_structure-Start'!$A$21:$I$24,MATCH($E545,'[1]2018_commission_structure-Start'!$A$21:$A$24,0),MATCH(Z$1,'[1]2018_commission_structure-Start'!$A$21:$I$21,0)),0)</f>
        <v>0</v>
      </c>
      <c r="AA545" s="28">
        <f t="shared" si="88"/>
        <v>66788.55</v>
      </c>
      <c r="AB545" s="28">
        <f t="shared" si="89"/>
        <v>154083.54999999999</v>
      </c>
    </row>
    <row r="546" spans="1:28" x14ac:dyDescent="0.2">
      <c r="A546" s="25" t="str">
        <f t="shared" si="80"/>
        <v>Vania Tolefree</v>
      </c>
      <c r="B546" s="25">
        <v>2234966051</v>
      </c>
      <c r="C546" s="25" t="s">
        <v>1070</v>
      </c>
      <c r="D546" s="25" t="s">
        <v>1071</v>
      </c>
      <c r="E546" s="25" t="s">
        <v>10</v>
      </c>
      <c r="F546" s="25">
        <v>100058</v>
      </c>
      <c r="G546" s="25">
        <f>COUNTIF([1]deals_closed!D:D,B546)</f>
        <v>21</v>
      </c>
      <c r="H546" s="26">
        <f>SUMIF([1]deals_closed!D:D,B546,[1]deals_closed!C:C)</f>
        <v>699976</v>
      </c>
      <c r="I546" s="26">
        <f>VLOOKUP(E546,'[1]2018_commission_structure-Start'!$A$22:$I$24,9,FALSE)</f>
        <v>750000</v>
      </c>
      <c r="J546" s="26">
        <f t="shared" si="81"/>
        <v>937500</v>
      </c>
      <c r="K546" s="26">
        <f t="shared" si="82"/>
        <v>1125000</v>
      </c>
      <c r="L546" s="26">
        <f t="shared" si="83"/>
        <v>1500000</v>
      </c>
      <c r="M546" s="27">
        <f t="shared" si="84"/>
        <v>0.93330133333333332</v>
      </c>
      <c r="N546" s="25" t="str">
        <f t="shared" si="85"/>
        <v>0-100%</v>
      </c>
      <c r="O546" s="28">
        <f>MIN(H546,I546)*INDEX('[1]2018_commission_structure-Start'!$A$21:$I$24,MATCH($E546,'[1]2018_commission_structure-Start'!$A$21:$A$24,0),MATCH(O$1,'[1]2018_commission_structure-Start'!$A$21:$I$21,0))</f>
        <v>104996.4</v>
      </c>
      <c r="P546" s="26">
        <f>IF(H546&gt;I546,MIN(H546-I546,J546-I546)*INDEX('[1]2018_commission_structure-Start'!$A$21:$I$24,MATCH($E546,'[1]2018_commission_structure-Start'!$A$21:$A$24,0), MATCH(P$1,'[1]2018_commission_structure-Start'!$A$21:$I$21,0)),0)</f>
        <v>0</v>
      </c>
      <c r="Q546" s="26">
        <f>IF($H546&gt;J546,MIN($H546-J546,K546-J546)*INDEX('[1]2018_commission_structure-Start'!$A$21:$I$24,MATCH($E546,'[1]2018_commission_structure-Start'!$A$21:$A$24,0), MATCH(Q$1,'[1]2018_commission_structure-Start'!$A$21:$I$21,0)),0)</f>
        <v>0</v>
      </c>
      <c r="R546" s="26">
        <f>IF($H546&gt;K546,MIN($H546-K546,L546-K546)*INDEX('[1]2018_commission_structure-Start'!$A$21:$I$24,MATCH($E546,'[1]2018_commission_structure-Start'!$A$21:$A$24,0), MATCH(R$1,'[1]2018_commission_structure-Start'!$A$21:$I$21,0)),0)</f>
        <v>0</v>
      </c>
      <c r="S546" s="26">
        <f>IF(H546&gt;L546,(H546-L546)*INDEX('[1]2018_commission_structure-Start'!$A$21:$I$24,MATCH($E546,'[1]2018_commission_structure-Start'!$A$21:$A$24,0),MATCH(S$1,'[1]2018_commission_structure-Start'!$A$21:$I$21,0)),0)</f>
        <v>0</v>
      </c>
      <c r="T546" s="28">
        <f t="shared" si="86"/>
        <v>104996.4</v>
      </c>
      <c r="U546" s="28">
        <f t="shared" si="87"/>
        <v>205054.4</v>
      </c>
      <c r="V546" s="28">
        <f>MIN(H546,I546)*INDEX('[1]2018_commission_structure-Start'!$A$15:$J$18,MATCH($E546,'[1]2018_commission_structure-Start'!$A$15:$A$18,0),MATCH(V$1,'[1]2018_commission_structure-Start'!$A$15:$J$15,0))</f>
        <v>104996.4</v>
      </c>
      <c r="W546" s="26">
        <f>IF($H546&gt;I546,MIN($H546-I546,J546-I546)*INDEX('[1]2018_commission_structure-Start'!$A$15:$J$18,MATCH($E546,'[1]2018_commission_structure-Start'!$A$15:$A$18,0),MATCH(W$1,'[1]2018_commission_structure-Start'!$A$15:$J$15,0)),0)</f>
        <v>0</v>
      </c>
      <c r="X546" s="26">
        <f>IF($H546&gt;J546,MIN($H546-J546,K546-J546)*INDEX('[1]2018_commission_structure-Start'!$A$15:$J$18,MATCH($E546,'[1]2018_commission_structure-Start'!$A$15:$A$18,0),MATCH(X$1,'[1]2018_commission_structure-Start'!$A$15:$J$15,0)),0)</f>
        <v>0</v>
      </c>
      <c r="Y546" s="26">
        <f>IF($H546&gt;K546,MIN($H546-K546,L546-K546)*INDEX('[1]2018_commission_structure-Start'!$A$15:$J$18,MATCH($E546,'[1]2018_commission_structure-Start'!$A$15:$A$18,0),MATCH(Y$1,'[1]2018_commission_structure-Start'!$A$15:$J$15,0)),0)</f>
        <v>0</v>
      </c>
      <c r="Z546" s="26">
        <f>IF(H546&gt;L546,(H546-L546)*INDEX('[1]2018_commission_structure-Start'!$A$21:$I$24,MATCH($E546,'[1]2018_commission_structure-Start'!$A$21:$A$24,0),MATCH(Z$1,'[1]2018_commission_structure-Start'!$A$21:$I$21,0)),0)</f>
        <v>0</v>
      </c>
      <c r="AA546" s="28">
        <f t="shared" si="88"/>
        <v>104996.4</v>
      </c>
      <c r="AB546" s="28">
        <f t="shared" si="89"/>
        <v>205054.4</v>
      </c>
    </row>
    <row r="547" spans="1:28" x14ac:dyDescent="0.2">
      <c r="A547" s="25" t="str">
        <f t="shared" si="80"/>
        <v>Idell Haskew</v>
      </c>
      <c r="B547" s="25">
        <v>8603912793</v>
      </c>
      <c r="C547" s="25" t="s">
        <v>1072</v>
      </c>
      <c r="D547" s="25" t="s">
        <v>1073</v>
      </c>
      <c r="E547" s="25" t="s">
        <v>10</v>
      </c>
      <c r="F547" s="25">
        <v>107802</v>
      </c>
      <c r="G547" s="25">
        <f>COUNTIF([1]deals_closed!D:D,B547)</f>
        <v>20</v>
      </c>
      <c r="H547" s="26">
        <f>SUMIF([1]deals_closed!D:D,B547,[1]deals_closed!C:C)</f>
        <v>665332</v>
      </c>
      <c r="I547" s="26">
        <f>VLOOKUP(E547,'[1]2018_commission_structure-Start'!$A$22:$I$24,9,FALSE)</f>
        <v>750000</v>
      </c>
      <c r="J547" s="26">
        <f t="shared" si="81"/>
        <v>937500</v>
      </c>
      <c r="K547" s="26">
        <f t="shared" si="82"/>
        <v>1125000</v>
      </c>
      <c r="L547" s="26">
        <f t="shared" si="83"/>
        <v>1500000</v>
      </c>
      <c r="M547" s="27">
        <f t="shared" si="84"/>
        <v>0.88710933333333331</v>
      </c>
      <c r="N547" s="25" t="str">
        <f t="shared" si="85"/>
        <v>0-100%</v>
      </c>
      <c r="O547" s="28">
        <f>MIN(H547,I547)*INDEX('[1]2018_commission_structure-Start'!$A$21:$I$24,MATCH($E547,'[1]2018_commission_structure-Start'!$A$21:$A$24,0),MATCH(O$1,'[1]2018_commission_structure-Start'!$A$21:$I$21,0))</f>
        <v>99799.8</v>
      </c>
      <c r="P547" s="26">
        <f>IF(H547&gt;I547,MIN(H547-I547,J547-I547)*INDEX('[1]2018_commission_structure-Start'!$A$21:$I$24,MATCH($E547,'[1]2018_commission_structure-Start'!$A$21:$A$24,0), MATCH(P$1,'[1]2018_commission_structure-Start'!$A$21:$I$21,0)),0)</f>
        <v>0</v>
      </c>
      <c r="Q547" s="26">
        <f>IF($H547&gt;J547,MIN($H547-J547,K547-J547)*INDEX('[1]2018_commission_structure-Start'!$A$21:$I$24,MATCH($E547,'[1]2018_commission_structure-Start'!$A$21:$A$24,0), MATCH(Q$1,'[1]2018_commission_structure-Start'!$A$21:$I$21,0)),0)</f>
        <v>0</v>
      </c>
      <c r="R547" s="26">
        <f>IF($H547&gt;K547,MIN($H547-K547,L547-K547)*INDEX('[1]2018_commission_structure-Start'!$A$21:$I$24,MATCH($E547,'[1]2018_commission_structure-Start'!$A$21:$A$24,0), MATCH(R$1,'[1]2018_commission_structure-Start'!$A$21:$I$21,0)),0)</f>
        <v>0</v>
      </c>
      <c r="S547" s="26">
        <f>IF(H547&gt;L547,(H547-L547)*INDEX('[1]2018_commission_structure-Start'!$A$21:$I$24,MATCH($E547,'[1]2018_commission_structure-Start'!$A$21:$A$24,0),MATCH(S$1,'[1]2018_commission_structure-Start'!$A$21:$I$21,0)),0)</f>
        <v>0</v>
      </c>
      <c r="T547" s="28">
        <f t="shared" si="86"/>
        <v>99799.8</v>
      </c>
      <c r="U547" s="28">
        <f t="shared" si="87"/>
        <v>207601.8</v>
      </c>
      <c r="V547" s="28">
        <f>MIN(H547,I547)*INDEX('[1]2018_commission_structure-Start'!$A$15:$J$18,MATCH($E547,'[1]2018_commission_structure-Start'!$A$15:$A$18,0),MATCH(V$1,'[1]2018_commission_structure-Start'!$A$15:$J$15,0))</f>
        <v>99799.8</v>
      </c>
      <c r="W547" s="26">
        <f>IF($H547&gt;I547,MIN($H547-I547,J547-I547)*INDEX('[1]2018_commission_structure-Start'!$A$15:$J$18,MATCH($E547,'[1]2018_commission_structure-Start'!$A$15:$A$18,0),MATCH(W$1,'[1]2018_commission_structure-Start'!$A$15:$J$15,0)),0)</f>
        <v>0</v>
      </c>
      <c r="X547" s="26">
        <f>IF($H547&gt;J547,MIN($H547-J547,K547-J547)*INDEX('[1]2018_commission_structure-Start'!$A$15:$J$18,MATCH($E547,'[1]2018_commission_structure-Start'!$A$15:$A$18,0),MATCH(X$1,'[1]2018_commission_structure-Start'!$A$15:$J$15,0)),0)</f>
        <v>0</v>
      </c>
      <c r="Y547" s="26">
        <f>IF($H547&gt;K547,MIN($H547-K547,L547-K547)*INDEX('[1]2018_commission_structure-Start'!$A$15:$J$18,MATCH($E547,'[1]2018_commission_structure-Start'!$A$15:$A$18,0),MATCH(Y$1,'[1]2018_commission_structure-Start'!$A$15:$J$15,0)),0)</f>
        <v>0</v>
      </c>
      <c r="Z547" s="26">
        <f>IF(H547&gt;L547,(H547-L547)*INDEX('[1]2018_commission_structure-Start'!$A$21:$I$24,MATCH($E547,'[1]2018_commission_structure-Start'!$A$21:$A$24,0),MATCH(Z$1,'[1]2018_commission_structure-Start'!$A$21:$I$21,0)),0)</f>
        <v>0</v>
      </c>
      <c r="AA547" s="28">
        <f t="shared" si="88"/>
        <v>99799.8</v>
      </c>
      <c r="AB547" s="28">
        <f t="shared" si="89"/>
        <v>207601.8</v>
      </c>
    </row>
    <row r="548" spans="1:28" x14ac:dyDescent="0.2">
      <c r="A548" s="25" t="str">
        <f t="shared" si="80"/>
        <v>Shayne Millin</v>
      </c>
      <c r="B548" s="25">
        <v>6322781804</v>
      </c>
      <c r="C548" s="25" t="s">
        <v>938</v>
      </c>
      <c r="D548" s="25" t="s">
        <v>1074</v>
      </c>
      <c r="E548" s="25" t="s">
        <v>10</v>
      </c>
      <c r="F548" s="25">
        <v>124518</v>
      </c>
      <c r="G548" s="25">
        <f>COUNTIF([1]deals_closed!D:D,B548)</f>
        <v>23</v>
      </c>
      <c r="H548" s="26">
        <f>SUMIF([1]deals_closed!D:D,B548,[1]deals_closed!C:C)</f>
        <v>893891</v>
      </c>
      <c r="I548" s="26">
        <f>VLOOKUP(E548,'[1]2018_commission_structure-Start'!$A$22:$I$24,9,FALSE)</f>
        <v>750000</v>
      </c>
      <c r="J548" s="26">
        <f t="shared" si="81"/>
        <v>937500</v>
      </c>
      <c r="K548" s="26">
        <f t="shared" si="82"/>
        <v>1125000</v>
      </c>
      <c r="L548" s="26">
        <f t="shared" si="83"/>
        <v>1500000</v>
      </c>
      <c r="M548" s="27">
        <f t="shared" si="84"/>
        <v>1.1918546666666667</v>
      </c>
      <c r="N548" s="25" t="str">
        <f t="shared" si="85"/>
        <v>100-125%</v>
      </c>
      <c r="O548" s="28">
        <f>MIN(H548,I548)*INDEX('[1]2018_commission_structure-Start'!$A$21:$I$24,MATCH($E548,'[1]2018_commission_structure-Start'!$A$21:$A$24,0),MATCH(O$1,'[1]2018_commission_structure-Start'!$A$21:$I$21,0))</f>
        <v>112500</v>
      </c>
      <c r="P548" s="26">
        <f>IF(H548&gt;I548,MIN(H548-I548,J548-I548)*INDEX('[1]2018_commission_structure-Start'!$A$21:$I$24,MATCH($E548,'[1]2018_commission_structure-Start'!$A$21:$A$24,0), MATCH(P$1,'[1]2018_commission_structure-Start'!$A$21:$I$21,0)),0)</f>
        <v>27339.29</v>
      </c>
      <c r="Q548" s="26">
        <f>IF($H548&gt;J548,MIN($H548-J548,K548-J548)*INDEX('[1]2018_commission_structure-Start'!$A$21:$I$24,MATCH($E548,'[1]2018_commission_structure-Start'!$A$21:$A$24,0), MATCH(Q$1,'[1]2018_commission_structure-Start'!$A$21:$I$21,0)),0)</f>
        <v>0</v>
      </c>
      <c r="R548" s="26">
        <f>IF($H548&gt;K548,MIN($H548-K548,L548-K548)*INDEX('[1]2018_commission_structure-Start'!$A$21:$I$24,MATCH($E548,'[1]2018_commission_structure-Start'!$A$21:$A$24,0), MATCH(R$1,'[1]2018_commission_structure-Start'!$A$21:$I$21,0)),0)</f>
        <v>0</v>
      </c>
      <c r="S548" s="26">
        <f>IF(H548&gt;L548,(H548-L548)*INDEX('[1]2018_commission_structure-Start'!$A$21:$I$24,MATCH($E548,'[1]2018_commission_structure-Start'!$A$21:$A$24,0),MATCH(S$1,'[1]2018_commission_structure-Start'!$A$21:$I$21,0)),0)</f>
        <v>0</v>
      </c>
      <c r="T548" s="28">
        <f t="shared" si="86"/>
        <v>139839.29</v>
      </c>
      <c r="U548" s="28">
        <f t="shared" si="87"/>
        <v>264357.29000000004</v>
      </c>
      <c r="V548" s="28">
        <f>MIN(H548,I548)*INDEX('[1]2018_commission_structure-Start'!$A$15:$J$18,MATCH($E548,'[1]2018_commission_structure-Start'!$A$15:$A$18,0),MATCH(V$1,'[1]2018_commission_structure-Start'!$A$15:$J$15,0))</f>
        <v>112500</v>
      </c>
      <c r="W548" s="26">
        <f>IF($H548&gt;I548,MIN($H548-I548,J548-I548)*INDEX('[1]2018_commission_structure-Start'!$A$15:$J$18,MATCH($E548,'[1]2018_commission_structure-Start'!$A$15:$A$18,0),MATCH(W$1,'[1]2018_commission_structure-Start'!$A$15:$J$15,0)),0)</f>
        <v>31656.02</v>
      </c>
      <c r="X548" s="26">
        <f>IF($H548&gt;J548,MIN($H548-J548,K548-J548)*INDEX('[1]2018_commission_structure-Start'!$A$15:$J$18,MATCH($E548,'[1]2018_commission_structure-Start'!$A$15:$A$18,0),MATCH(X$1,'[1]2018_commission_structure-Start'!$A$15:$J$15,0)),0)</f>
        <v>0</v>
      </c>
      <c r="Y548" s="26">
        <f>IF($H548&gt;K548,MIN($H548-K548,L548-K548)*INDEX('[1]2018_commission_structure-Start'!$A$15:$J$18,MATCH($E548,'[1]2018_commission_structure-Start'!$A$15:$A$18,0),MATCH(Y$1,'[1]2018_commission_structure-Start'!$A$15:$J$15,0)),0)</f>
        <v>0</v>
      </c>
      <c r="Z548" s="26">
        <f>IF(H548&gt;L548,(H548-L548)*INDEX('[1]2018_commission_structure-Start'!$A$21:$I$24,MATCH($E548,'[1]2018_commission_structure-Start'!$A$21:$A$24,0),MATCH(Z$1,'[1]2018_commission_structure-Start'!$A$21:$I$21,0)),0)</f>
        <v>0</v>
      </c>
      <c r="AA548" s="28">
        <f t="shared" si="88"/>
        <v>144156.01999999999</v>
      </c>
      <c r="AB548" s="28">
        <f t="shared" si="89"/>
        <v>268674.02</v>
      </c>
    </row>
    <row r="549" spans="1:28" x14ac:dyDescent="0.2">
      <c r="A549" s="25" t="str">
        <f t="shared" si="80"/>
        <v>Rufe Smerdon</v>
      </c>
      <c r="B549" s="25">
        <v>9287480133</v>
      </c>
      <c r="C549" s="25" t="s">
        <v>1075</v>
      </c>
      <c r="D549" s="25" t="s">
        <v>1076</v>
      </c>
      <c r="E549" s="25" t="s">
        <v>10</v>
      </c>
      <c r="F549" s="25">
        <v>98734</v>
      </c>
      <c r="G549" s="25">
        <f>COUNTIF([1]deals_closed!D:D,B549)</f>
        <v>18</v>
      </c>
      <c r="H549" s="26">
        <f>SUMIF([1]deals_closed!D:D,B549,[1]deals_closed!C:C)</f>
        <v>704901</v>
      </c>
      <c r="I549" s="26">
        <f>VLOOKUP(E549,'[1]2018_commission_structure-Start'!$A$22:$I$24,9,FALSE)</f>
        <v>750000</v>
      </c>
      <c r="J549" s="26">
        <f t="shared" si="81"/>
        <v>937500</v>
      </c>
      <c r="K549" s="26">
        <f t="shared" si="82"/>
        <v>1125000</v>
      </c>
      <c r="L549" s="26">
        <f t="shared" si="83"/>
        <v>1500000</v>
      </c>
      <c r="M549" s="27">
        <f t="shared" si="84"/>
        <v>0.93986800000000004</v>
      </c>
      <c r="N549" s="25" t="str">
        <f t="shared" si="85"/>
        <v>0-100%</v>
      </c>
      <c r="O549" s="28">
        <f>MIN(H549,I549)*INDEX('[1]2018_commission_structure-Start'!$A$21:$I$24,MATCH($E549,'[1]2018_commission_structure-Start'!$A$21:$A$24,0),MATCH(O$1,'[1]2018_commission_structure-Start'!$A$21:$I$21,0))</f>
        <v>105735.15</v>
      </c>
      <c r="P549" s="26">
        <f>IF(H549&gt;I549,MIN(H549-I549,J549-I549)*INDEX('[1]2018_commission_structure-Start'!$A$21:$I$24,MATCH($E549,'[1]2018_commission_structure-Start'!$A$21:$A$24,0), MATCH(P$1,'[1]2018_commission_structure-Start'!$A$21:$I$21,0)),0)</f>
        <v>0</v>
      </c>
      <c r="Q549" s="26">
        <f>IF($H549&gt;J549,MIN($H549-J549,K549-J549)*INDEX('[1]2018_commission_structure-Start'!$A$21:$I$24,MATCH($E549,'[1]2018_commission_structure-Start'!$A$21:$A$24,0), MATCH(Q$1,'[1]2018_commission_structure-Start'!$A$21:$I$21,0)),0)</f>
        <v>0</v>
      </c>
      <c r="R549" s="26">
        <f>IF($H549&gt;K549,MIN($H549-K549,L549-K549)*INDEX('[1]2018_commission_structure-Start'!$A$21:$I$24,MATCH($E549,'[1]2018_commission_structure-Start'!$A$21:$A$24,0), MATCH(R$1,'[1]2018_commission_structure-Start'!$A$21:$I$21,0)),0)</f>
        <v>0</v>
      </c>
      <c r="S549" s="26">
        <f>IF(H549&gt;L549,(H549-L549)*INDEX('[1]2018_commission_structure-Start'!$A$21:$I$24,MATCH($E549,'[1]2018_commission_structure-Start'!$A$21:$A$24,0),MATCH(S$1,'[1]2018_commission_structure-Start'!$A$21:$I$21,0)),0)</f>
        <v>0</v>
      </c>
      <c r="T549" s="28">
        <f t="shared" si="86"/>
        <v>105735.15</v>
      </c>
      <c r="U549" s="28">
        <f t="shared" si="87"/>
        <v>204469.15</v>
      </c>
      <c r="V549" s="28">
        <f>MIN(H549,I549)*INDEX('[1]2018_commission_structure-Start'!$A$15:$J$18,MATCH($E549,'[1]2018_commission_structure-Start'!$A$15:$A$18,0),MATCH(V$1,'[1]2018_commission_structure-Start'!$A$15:$J$15,0))</f>
        <v>105735.15</v>
      </c>
      <c r="W549" s="26">
        <f>IF($H549&gt;I549,MIN($H549-I549,J549-I549)*INDEX('[1]2018_commission_structure-Start'!$A$15:$J$18,MATCH($E549,'[1]2018_commission_structure-Start'!$A$15:$A$18,0),MATCH(W$1,'[1]2018_commission_structure-Start'!$A$15:$J$15,0)),0)</f>
        <v>0</v>
      </c>
      <c r="X549" s="26">
        <f>IF($H549&gt;J549,MIN($H549-J549,K549-J549)*INDEX('[1]2018_commission_structure-Start'!$A$15:$J$18,MATCH($E549,'[1]2018_commission_structure-Start'!$A$15:$A$18,0),MATCH(X$1,'[1]2018_commission_structure-Start'!$A$15:$J$15,0)),0)</f>
        <v>0</v>
      </c>
      <c r="Y549" s="26">
        <f>IF($H549&gt;K549,MIN($H549-K549,L549-K549)*INDEX('[1]2018_commission_structure-Start'!$A$15:$J$18,MATCH($E549,'[1]2018_commission_structure-Start'!$A$15:$A$18,0),MATCH(Y$1,'[1]2018_commission_structure-Start'!$A$15:$J$15,0)),0)</f>
        <v>0</v>
      </c>
      <c r="Z549" s="26">
        <f>IF(H549&gt;L549,(H549-L549)*INDEX('[1]2018_commission_structure-Start'!$A$21:$I$24,MATCH($E549,'[1]2018_commission_structure-Start'!$A$21:$A$24,0),MATCH(Z$1,'[1]2018_commission_structure-Start'!$A$21:$I$21,0)),0)</f>
        <v>0</v>
      </c>
      <c r="AA549" s="28">
        <f t="shared" si="88"/>
        <v>105735.15</v>
      </c>
      <c r="AB549" s="28">
        <f t="shared" si="89"/>
        <v>204469.15</v>
      </c>
    </row>
    <row r="550" spans="1:28" x14ac:dyDescent="0.2">
      <c r="A550" s="25" t="str">
        <f t="shared" si="80"/>
        <v>Tallie Buckner</v>
      </c>
      <c r="B550" s="25">
        <v>7427985850</v>
      </c>
      <c r="C550" s="25" t="s">
        <v>1077</v>
      </c>
      <c r="D550" s="25" t="s">
        <v>1078</v>
      </c>
      <c r="E550" s="25" t="s">
        <v>10</v>
      </c>
      <c r="F550" s="25">
        <v>77743</v>
      </c>
      <c r="G550" s="25">
        <f>COUNTIF([1]deals_closed!D:D,B550)</f>
        <v>21</v>
      </c>
      <c r="H550" s="26">
        <f>SUMIF([1]deals_closed!D:D,B550,[1]deals_closed!C:C)</f>
        <v>764254</v>
      </c>
      <c r="I550" s="26">
        <f>VLOOKUP(E550,'[1]2018_commission_structure-Start'!$A$22:$I$24,9,FALSE)</f>
        <v>750000</v>
      </c>
      <c r="J550" s="26">
        <f t="shared" si="81"/>
        <v>937500</v>
      </c>
      <c r="K550" s="26">
        <f t="shared" si="82"/>
        <v>1125000</v>
      </c>
      <c r="L550" s="26">
        <f t="shared" si="83"/>
        <v>1500000</v>
      </c>
      <c r="M550" s="27">
        <f t="shared" si="84"/>
        <v>1.0190053333333333</v>
      </c>
      <c r="N550" s="25" t="str">
        <f t="shared" si="85"/>
        <v>100-125%</v>
      </c>
      <c r="O550" s="28">
        <f>MIN(H550,I550)*INDEX('[1]2018_commission_structure-Start'!$A$21:$I$24,MATCH($E550,'[1]2018_commission_structure-Start'!$A$21:$A$24,0),MATCH(O$1,'[1]2018_commission_structure-Start'!$A$21:$I$21,0))</f>
        <v>112500</v>
      </c>
      <c r="P550" s="26">
        <f>IF(H550&gt;I550,MIN(H550-I550,J550-I550)*INDEX('[1]2018_commission_structure-Start'!$A$21:$I$24,MATCH($E550,'[1]2018_commission_structure-Start'!$A$21:$A$24,0), MATCH(P$1,'[1]2018_commission_structure-Start'!$A$21:$I$21,0)),0)</f>
        <v>2708.26</v>
      </c>
      <c r="Q550" s="26">
        <f>IF($H550&gt;J550,MIN($H550-J550,K550-J550)*INDEX('[1]2018_commission_structure-Start'!$A$21:$I$24,MATCH($E550,'[1]2018_commission_structure-Start'!$A$21:$A$24,0), MATCH(Q$1,'[1]2018_commission_structure-Start'!$A$21:$I$21,0)),0)</f>
        <v>0</v>
      </c>
      <c r="R550" s="26">
        <f>IF($H550&gt;K550,MIN($H550-K550,L550-K550)*INDEX('[1]2018_commission_structure-Start'!$A$21:$I$24,MATCH($E550,'[1]2018_commission_structure-Start'!$A$21:$A$24,0), MATCH(R$1,'[1]2018_commission_structure-Start'!$A$21:$I$21,0)),0)</f>
        <v>0</v>
      </c>
      <c r="S550" s="26">
        <f>IF(H550&gt;L550,(H550-L550)*INDEX('[1]2018_commission_structure-Start'!$A$21:$I$24,MATCH($E550,'[1]2018_commission_structure-Start'!$A$21:$A$24,0),MATCH(S$1,'[1]2018_commission_structure-Start'!$A$21:$I$21,0)),0)</f>
        <v>0</v>
      </c>
      <c r="T550" s="28">
        <f t="shared" si="86"/>
        <v>115208.26</v>
      </c>
      <c r="U550" s="28">
        <f t="shared" si="87"/>
        <v>192951.26</v>
      </c>
      <c r="V550" s="28">
        <f>MIN(H550,I550)*INDEX('[1]2018_commission_structure-Start'!$A$15:$J$18,MATCH($E550,'[1]2018_commission_structure-Start'!$A$15:$A$18,0),MATCH(V$1,'[1]2018_commission_structure-Start'!$A$15:$J$15,0))</f>
        <v>112500</v>
      </c>
      <c r="W550" s="26">
        <f>IF($H550&gt;I550,MIN($H550-I550,J550-I550)*INDEX('[1]2018_commission_structure-Start'!$A$15:$J$18,MATCH($E550,'[1]2018_commission_structure-Start'!$A$15:$A$18,0),MATCH(W$1,'[1]2018_commission_structure-Start'!$A$15:$J$15,0)),0)</f>
        <v>3135.88</v>
      </c>
      <c r="X550" s="26">
        <f>IF($H550&gt;J550,MIN($H550-J550,K550-J550)*INDEX('[1]2018_commission_structure-Start'!$A$15:$J$18,MATCH($E550,'[1]2018_commission_structure-Start'!$A$15:$A$18,0),MATCH(X$1,'[1]2018_commission_structure-Start'!$A$15:$J$15,0)),0)</f>
        <v>0</v>
      </c>
      <c r="Y550" s="26">
        <f>IF($H550&gt;K550,MIN($H550-K550,L550-K550)*INDEX('[1]2018_commission_structure-Start'!$A$15:$J$18,MATCH($E550,'[1]2018_commission_structure-Start'!$A$15:$A$18,0),MATCH(Y$1,'[1]2018_commission_structure-Start'!$A$15:$J$15,0)),0)</f>
        <v>0</v>
      </c>
      <c r="Z550" s="26">
        <f>IF(H550&gt;L550,(H550-L550)*INDEX('[1]2018_commission_structure-Start'!$A$21:$I$24,MATCH($E550,'[1]2018_commission_structure-Start'!$A$21:$A$24,0),MATCH(Z$1,'[1]2018_commission_structure-Start'!$A$21:$I$21,0)),0)</f>
        <v>0</v>
      </c>
      <c r="AA550" s="28">
        <f t="shared" si="88"/>
        <v>115635.88</v>
      </c>
      <c r="AB550" s="28">
        <f t="shared" si="89"/>
        <v>193378.88</v>
      </c>
    </row>
    <row r="551" spans="1:28" x14ac:dyDescent="0.2">
      <c r="A551" s="25" t="str">
        <f t="shared" si="80"/>
        <v>Christabella Timblett</v>
      </c>
      <c r="B551" s="25">
        <v>4328154427</v>
      </c>
      <c r="C551" s="25" t="s">
        <v>1079</v>
      </c>
      <c r="D551" s="25" t="s">
        <v>1080</v>
      </c>
      <c r="E551" s="25" t="s">
        <v>7</v>
      </c>
      <c r="F551" s="25">
        <v>34691</v>
      </c>
      <c r="G551" s="25">
        <f>COUNTIF([1]deals_closed!D:D,B551)</f>
        <v>20</v>
      </c>
      <c r="H551" s="26">
        <f>SUMIF([1]deals_closed!D:D,B551,[1]deals_closed!C:C)</f>
        <v>637072</v>
      </c>
      <c r="I551" s="26">
        <f>VLOOKUP(E551,'[1]2018_commission_structure-Start'!$A$22:$I$24,9,FALSE)</f>
        <v>500000</v>
      </c>
      <c r="J551" s="26">
        <f t="shared" si="81"/>
        <v>625000</v>
      </c>
      <c r="K551" s="26">
        <f t="shared" si="82"/>
        <v>750000</v>
      </c>
      <c r="L551" s="26">
        <f t="shared" si="83"/>
        <v>1000000</v>
      </c>
      <c r="M551" s="27">
        <f t="shared" si="84"/>
        <v>1.2741439999999999</v>
      </c>
      <c r="N551" s="25" t="str">
        <f t="shared" si="85"/>
        <v>125-150%</v>
      </c>
      <c r="O551" s="28">
        <f>MIN(H551,I551)*INDEX('[1]2018_commission_structure-Start'!$A$21:$I$24,MATCH($E551,'[1]2018_commission_structure-Start'!$A$21:$A$24,0),MATCH(O$1,'[1]2018_commission_structure-Start'!$A$21:$I$21,0))</f>
        <v>50000</v>
      </c>
      <c r="P551" s="26">
        <f>IF(H551&gt;I551,MIN(H551-I551,J551-I551)*INDEX('[1]2018_commission_structure-Start'!$A$21:$I$24,MATCH($E551,'[1]2018_commission_structure-Start'!$A$21:$A$24,0), MATCH(P$1,'[1]2018_commission_structure-Start'!$A$21:$I$21,0)),0)</f>
        <v>18750</v>
      </c>
      <c r="Q551" s="26">
        <f>IF($H551&gt;J551,MIN($H551-J551,K551-J551)*INDEX('[1]2018_commission_structure-Start'!$A$21:$I$24,MATCH($E551,'[1]2018_commission_structure-Start'!$A$21:$A$24,0), MATCH(Q$1,'[1]2018_commission_structure-Start'!$A$21:$I$21,0)),0)</f>
        <v>2172.96</v>
      </c>
      <c r="R551" s="26">
        <f>IF($H551&gt;K551,MIN($H551-K551,L551-K551)*INDEX('[1]2018_commission_structure-Start'!$A$21:$I$24,MATCH($E551,'[1]2018_commission_structure-Start'!$A$21:$A$24,0), MATCH(R$1,'[1]2018_commission_structure-Start'!$A$21:$I$21,0)),0)</f>
        <v>0</v>
      </c>
      <c r="S551" s="26">
        <f>IF(H551&gt;L551,(H551-L551)*INDEX('[1]2018_commission_structure-Start'!$A$21:$I$24,MATCH($E551,'[1]2018_commission_structure-Start'!$A$21:$A$24,0),MATCH(S$1,'[1]2018_commission_structure-Start'!$A$21:$I$21,0)),0)</f>
        <v>0</v>
      </c>
      <c r="T551" s="28">
        <f t="shared" si="86"/>
        <v>70922.960000000006</v>
      </c>
      <c r="U551" s="28">
        <f t="shared" si="87"/>
        <v>105613.96</v>
      </c>
      <c r="V551" s="28">
        <f>MIN(H551,I551)*INDEX('[1]2018_commission_structure-Start'!$A$15:$J$18,MATCH($E551,'[1]2018_commission_structure-Start'!$A$15:$A$18,0),MATCH(V$1,'[1]2018_commission_structure-Start'!$A$15:$J$15,0))</f>
        <v>60000</v>
      </c>
      <c r="W551" s="26">
        <f>IF($H551&gt;I551,MIN($H551-I551,J551-I551)*INDEX('[1]2018_commission_structure-Start'!$A$15:$J$18,MATCH($E551,'[1]2018_commission_structure-Start'!$A$15:$A$18,0),MATCH(W$1,'[1]2018_commission_structure-Start'!$A$15:$J$15,0)),0)</f>
        <v>21250</v>
      </c>
      <c r="X551" s="26">
        <f>IF($H551&gt;J551,MIN($H551-J551,K551-J551)*INDEX('[1]2018_commission_structure-Start'!$A$15:$J$18,MATCH($E551,'[1]2018_commission_structure-Start'!$A$15:$A$18,0),MATCH(X$1,'[1]2018_commission_structure-Start'!$A$15:$J$15,0)),0)</f>
        <v>2414.4</v>
      </c>
      <c r="Y551" s="26">
        <f>IF($H551&gt;K551,MIN($H551-K551,L551-K551)*INDEX('[1]2018_commission_structure-Start'!$A$15:$J$18,MATCH($E551,'[1]2018_commission_structure-Start'!$A$15:$A$18,0),MATCH(Y$1,'[1]2018_commission_structure-Start'!$A$15:$J$15,0)),0)</f>
        <v>0</v>
      </c>
      <c r="Z551" s="26">
        <f>IF(H551&gt;L551,(H551-L551)*INDEX('[1]2018_commission_structure-Start'!$A$21:$I$24,MATCH($E551,'[1]2018_commission_structure-Start'!$A$21:$A$24,0),MATCH(Z$1,'[1]2018_commission_structure-Start'!$A$21:$I$21,0)),0)</f>
        <v>0</v>
      </c>
      <c r="AA551" s="28">
        <f t="shared" si="88"/>
        <v>83664.399999999994</v>
      </c>
      <c r="AB551" s="28">
        <f t="shared" si="89"/>
        <v>118355.4</v>
      </c>
    </row>
    <row r="552" spans="1:28" x14ac:dyDescent="0.2">
      <c r="A552" s="25" t="str">
        <f t="shared" si="80"/>
        <v>Pacorro Balden</v>
      </c>
      <c r="B552" s="25">
        <v>5077974136</v>
      </c>
      <c r="C552" s="25" t="s">
        <v>1081</v>
      </c>
      <c r="D552" s="25" t="s">
        <v>1082</v>
      </c>
      <c r="E552" s="25" t="s">
        <v>10</v>
      </c>
      <c r="F552" s="25">
        <v>94733</v>
      </c>
      <c r="G552" s="25">
        <f>COUNTIF([1]deals_closed!D:D,B552)</f>
        <v>19</v>
      </c>
      <c r="H552" s="26">
        <f>SUMIF([1]deals_closed!D:D,B552,[1]deals_closed!C:C)</f>
        <v>596790</v>
      </c>
      <c r="I552" s="26">
        <f>VLOOKUP(E552,'[1]2018_commission_structure-Start'!$A$22:$I$24,9,FALSE)</f>
        <v>750000</v>
      </c>
      <c r="J552" s="26">
        <f t="shared" si="81"/>
        <v>937500</v>
      </c>
      <c r="K552" s="26">
        <f t="shared" si="82"/>
        <v>1125000</v>
      </c>
      <c r="L552" s="26">
        <f t="shared" si="83"/>
        <v>1500000</v>
      </c>
      <c r="M552" s="27">
        <f t="shared" si="84"/>
        <v>0.79571999999999998</v>
      </c>
      <c r="N552" s="25" t="str">
        <f t="shared" si="85"/>
        <v>0-100%</v>
      </c>
      <c r="O552" s="28">
        <f>MIN(H552,I552)*INDEX('[1]2018_commission_structure-Start'!$A$21:$I$24,MATCH($E552,'[1]2018_commission_structure-Start'!$A$21:$A$24,0),MATCH(O$1,'[1]2018_commission_structure-Start'!$A$21:$I$21,0))</f>
        <v>89518.5</v>
      </c>
      <c r="P552" s="26">
        <f>IF(H552&gt;I552,MIN(H552-I552,J552-I552)*INDEX('[1]2018_commission_structure-Start'!$A$21:$I$24,MATCH($E552,'[1]2018_commission_structure-Start'!$A$21:$A$24,0), MATCH(P$1,'[1]2018_commission_structure-Start'!$A$21:$I$21,0)),0)</f>
        <v>0</v>
      </c>
      <c r="Q552" s="26">
        <f>IF($H552&gt;J552,MIN($H552-J552,K552-J552)*INDEX('[1]2018_commission_structure-Start'!$A$21:$I$24,MATCH($E552,'[1]2018_commission_structure-Start'!$A$21:$A$24,0), MATCH(Q$1,'[1]2018_commission_structure-Start'!$A$21:$I$21,0)),0)</f>
        <v>0</v>
      </c>
      <c r="R552" s="26">
        <f>IF($H552&gt;K552,MIN($H552-K552,L552-K552)*INDEX('[1]2018_commission_structure-Start'!$A$21:$I$24,MATCH($E552,'[1]2018_commission_structure-Start'!$A$21:$A$24,0), MATCH(R$1,'[1]2018_commission_structure-Start'!$A$21:$I$21,0)),0)</f>
        <v>0</v>
      </c>
      <c r="S552" s="26">
        <f>IF(H552&gt;L552,(H552-L552)*INDEX('[1]2018_commission_structure-Start'!$A$21:$I$24,MATCH($E552,'[1]2018_commission_structure-Start'!$A$21:$A$24,0),MATCH(S$1,'[1]2018_commission_structure-Start'!$A$21:$I$21,0)),0)</f>
        <v>0</v>
      </c>
      <c r="T552" s="28">
        <f t="shared" si="86"/>
        <v>89518.5</v>
      </c>
      <c r="U552" s="28">
        <f t="shared" si="87"/>
        <v>184251.5</v>
      </c>
      <c r="V552" s="28">
        <f>MIN(H552,I552)*INDEX('[1]2018_commission_structure-Start'!$A$15:$J$18,MATCH($E552,'[1]2018_commission_structure-Start'!$A$15:$A$18,0),MATCH(V$1,'[1]2018_commission_structure-Start'!$A$15:$J$15,0))</f>
        <v>89518.5</v>
      </c>
      <c r="W552" s="26">
        <f>IF($H552&gt;I552,MIN($H552-I552,J552-I552)*INDEX('[1]2018_commission_structure-Start'!$A$15:$J$18,MATCH($E552,'[1]2018_commission_structure-Start'!$A$15:$A$18,0),MATCH(W$1,'[1]2018_commission_structure-Start'!$A$15:$J$15,0)),0)</f>
        <v>0</v>
      </c>
      <c r="X552" s="26">
        <f>IF($H552&gt;J552,MIN($H552-J552,K552-J552)*INDEX('[1]2018_commission_structure-Start'!$A$15:$J$18,MATCH($E552,'[1]2018_commission_structure-Start'!$A$15:$A$18,0),MATCH(X$1,'[1]2018_commission_structure-Start'!$A$15:$J$15,0)),0)</f>
        <v>0</v>
      </c>
      <c r="Y552" s="26">
        <f>IF($H552&gt;K552,MIN($H552-K552,L552-K552)*INDEX('[1]2018_commission_structure-Start'!$A$15:$J$18,MATCH($E552,'[1]2018_commission_structure-Start'!$A$15:$A$18,0),MATCH(Y$1,'[1]2018_commission_structure-Start'!$A$15:$J$15,0)),0)</f>
        <v>0</v>
      </c>
      <c r="Z552" s="26">
        <f>IF(H552&gt;L552,(H552-L552)*INDEX('[1]2018_commission_structure-Start'!$A$21:$I$24,MATCH($E552,'[1]2018_commission_structure-Start'!$A$21:$A$24,0),MATCH(Z$1,'[1]2018_commission_structure-Start'!$A$21:$I$21,0)),0)</f>
        <v>0</v>
      </c>
      <c r="AA552" s="28">
        <f t="shared" si="88"/>
        <v>89518.5</v>
      </c>
      <c r="AB552" s="28">
        <f t="shared" si="89"/>
        <v>184251.5</v>
      </c>
    </row>
    <row r="553" spans="1:28" x14ac:dyDescent="0.2">
      <c r="A553" s="25" t="str">
        <f t="shared" si="80"/>
        <v>Elizabet Kentish</v>
      </c>
      <c r="B553" s="25">
        <v>9621331862</v>
      </c>
      <c r="C553" s="25" t="s">
        <v>1083</v>
      </c>
      <c r="D553" s="25" t="s">
        <v>1084</v>
      </c>
      <c r="E553" s="25" t="s">
        <v>10</v>
      </c>
      <c r="F553" s="25">
        <v>91656</v>
      </c>
      <c r="G553" s="25">
        <f>COUNTIF([1]deals_closed!D:D,B553)</f>
        <v>14</v>
      </c>
      <c r="H553" s="26">
        <f>SUMIF([1]deals_closed!D:D,B553,[1]deals_closed!C:C)</f>
        <v>454708</v>
      </c>
      <c r="I553" s="26">
        <f>VLOOKUP(E553,'[1]2018_commission_structure-Start'!$A$22:$I$24,9,FALSE)</f>
        <v>750000</v>
      </c>
      <c r="J553" s="26">
        <f t="shared" si="81"/>
        <v>937500</v>
      </c>
      <c r="K553" s="26">
        <f t="shared" si="82"/>
        <v>1125000</v>
      </c>
      <c r="L553" s="26">
        <f t="shared" si="83"/>
        <v>1500000</v>
      </c>
      <c r="M553" s="27">
        <f t="shared" si="84"/>
        <v>0.60627733333333333</v>
      </c>
      <c r="N553" s="25" t="str">
        <f t="shared" si="85"/>
        <v>0-100%</v>
      </c>
      <c r="O553" s="28">
        <f>MIN(H553,I553)*INDEX('[1]2018_commission_structure-Start'!$A$21:$I$24,MATCH($E553,'[1]2018_commission_structure-Start'!$A$21:$A$24,0),MATCH(O$1,'[1]2018_commission_structure-Start'!$A$21:$I$21,0))</f>
        <v>68206.2</v>
      </c>
      <c r="P553" s="26">
        <f>IF(H553&gt;I553,MIN(H553-I553,J553-I553)*INDEX('[1]2018_commission_structure-Start'!$A$21:$I$24,MATCH($E553,'[1]2018_commission_structure-Start'!$A$21:$A$24,0), MATCH(P$1,'[1]2018_commission_structure-Start'!$A$21:$I$21,0)),0)</f>
        <v>0</v>
      </c>
      <c r="Q553" s="26">
        <f>IF($H553&gt;J553,MIN($H553-J553,K553-J553)*INDEX('[1]2018_commission_structure-Start'!$A$21:$I$24,MATCH($E553,'[1]2018_commission_structure-Start'!$A$21:$A$24,0), MATCH(Q$1,'[1]2018_commission_structure-Start'!$A$21:$I$21,0)),0)</f>
        <v>0</v>
      </c>
      <c r="R553" s="26">
        <f>IF($H553&gt;K553,MIN($H553-K553,L553-K553)*INDEX('[1]2018_commission_structure-Start'!$A$21:$I$24,MATCH($E553,'[1]2018_commission_structure-Start'!$A$21:$A$24,0), MATCH(R$1,'[1]2018_commission_structure-Start'!$A$21:$I$21,0)),0)</f>
        <v>0</v>
      </c>
      <c r="S553" s="26">
        <f>IF(H553&gt;L553,(H553-L553)*INDEX('[1]2018_commission_structure-Start'!$A$21:$I$24,MATCH($E553,'[1]2018_commission_structure-Start'!$A$21:$A$24,0),MATCH(S$1,'[1]2018_commission_structure-Start'!$A$21:$I$21,0)),0)</f>
        <v>0</v>
      </c>
      <c r="T553" s="28">
        <f t="shared" si="86"/>
        <v>68206.2</v>
      </c>
      <c r="U553" s="28">
        <f t="shared" si="87"/>
        <v>159862.20000000001</v>
      </c>
      <c r="V553" s="28">
        <f>MIN(H553,I553)*INDEX('[1]2018_commission_structure-Start'!$A$15:$J$18,MATCH($E553,'[1]2018_commission_structure-Start'!$A$15:$A$18,0),MATCH(V$1,'[1]2018_commission_structure-Start'!$A$15:$J$15,0))</f>
        <v>68206.2</v>
      </c>
      <c r="W553" s="26">
        <f>IF($H553&gt;I553,MIN($H553-I553,J553-I553)*INDEX('[1]2018_commission_structure-Start'!$A$15:$J$18,MATCH($E553,'[1]2018_commission_structure-Start'!$A$15:$A$18,0),MATCH(W$1,'[1]2018_commission_structure-Start'!$A$15:$J$15,0)),0)</f>
        <v>0</v>
      </c>
      <c r="X553" s="26">
        <f>IF($H553&gt;J553,MIN($H553-J553,K553-J553)*INDEX('[1]2018_commission_structure-Start'!$A$15:$J$18,MATCH($E553,'[1]2018_commission_structure-Start'!$A$15:$A$18,0),MATCH(X$1,'[1]2018_commission_structure-Start'!$A$15:$J$15,0)),0)</f>
        <v>0</v>
      </c>
      <c r="Y553" s="26">
        <f>IF($H553&gt;K553,MIN($H553-K553,L553-K553)*INDEX('[1]2018_commission_structure-Start'!$A$15:$J$18,MATCH($E553,'[1]2018_commission_structure-Start'!$A$15:$A$18,0),MATCH(Y$1,'[1]2018_commission_structure-Start'!$A$15:$J$15,0)),0)</f>
        <v>0</v>
      </c>
      <c r="Z553" s="26">
        <f>IF(H553&gt;L553,(H553-L553)*INDEX('[1]2018_commission_structure-Start'!$A$21:$I$24,MATCH($E553,'[1]2018_commission_structure-Start'!$A$21:$A$24,0),MATCH(Z$1,'[1]2018_commission_structure-Start'!$A$21:$I$21,0)),0)</f>
        <v>0</v>
      </c>
      <c r="AA553" s="28">
        <f t="shared" si="88"/>
        <v>68206.2</v>
      </c>
      <c r="AB553" s="28">
        <f t="shared" si="89"/>
        <v>159862.20000000001</v>
      </c>
    </row>
    <row r="554" spans="1:28" x14ac:dyDescent="0.2">
      <c r="A554" s="25" t="str">
        <f t="shared" si="80"/>
        <v>Cecilius Messam</v>
      </c>
      <c r="B554" s="25">
        <v>6720857681</v>
      </c>
      <c r="C554" s="25" t="s">
        <v>1085</v>
      </c>
      <c r="D554" s="25" t="s">
        <v>1086</v>
      </c>
      <c r="E554" s="25" t="s">
        <v>29</v>
      </c>
      <c r="F554" s="25">
        <v>73093</v>
      </c>
      <c r="G554" s="25">
        <f>COUNTIF([1]deals_closed!D:D,B554)</f>
        <v>22</v>
      </c>
      <c r="H554" s="26">
        <f>SUMIF([1]deals_closed!D:D,B554,[1]deals_closed!C:C)</f>
        <v>800141</v>
      </c>
      <c r="I554" s="26">
        <f>VLOOKUP(E554,'[1]2018_commission_structure-Start'!$A$22:$I$24,9,FALSE)</f>
        <v>600000</v>
      </c>
      <c r="J554" s="26">
        <f t="shared" si="81"/>
        <v>750000</v>
      </c>
      <c r="K554" s="26">
        <f t="shared" si="82"/>
        <v>900000</v>
      </c>
      <c r="L554" s="26">
        <f t="shared" si="83"/>
        <v>1200000</v>
      </c>
      <c r="M554" s="27">
        <f t="shared" si="84"/>
        <v>1.3335683333333332</v>
      </c>
      <c r="N554" s="25" t="str">
        <f t="shared" si="85"/>
        <v>125-150%</v>
      </c>
      <c r="O554" s="28">
        <f>MIN(H554,I554)*INDEX('[1]2018_commission_structure-Start'!$A$21:$I$24,MATCH($E554,'[1]2018_commission_structure-Start'!$A$21:$A$24,0),MATCH(O$1,'[1]2018_commission_structure-Start'!$A$21:$I$21,0))</f>
        <v>78000</v>
      </c>
      <c r="P554" s="26">
        <f>IF(H554&gt;I554,MIN(H554-I554,J554-I554)*INDEX('[1]2018_commission_structure-Start'!$A$21:$I$24,MATCH($E554,'[1]2018_commission_structure-Start'!$A$21:$A$24,0), MATCH(P$1,'[1]2018_commission_structure-Start'!$A$21:$I$21,0)),0)</f>
        <v>25500.000000000004</v>
      </c>
      <c r="Q554" s="26">
        <f>IF($H554&gt;J554,MIN($H554-J554,K554-J554)*INDEX('[1]2018_commission_structure-Start'!$A$21:$I$24,MATCH($E554,'[1]2018_commission_structure-Start'!$A$21:$A$24,0), MATCH(Q$1,'[1]2018_commission_structure-Start'!$A$21:$I$21,0)),0)</f>
        <v>10529.609999999999</v>
      </c>
      <c r="R554" s="26">
        <f>IF($H554&gt;K554,MIN($H554-K554,L554-K554)*INDEX('[1]2018_commission_structure-Start'!$A$21:$I$24,MATCH($E554,'[1]2018_commission_structure-Start'!$A$21:$A$24,0), MATCH(R$1,'[1]2018_commission_structure-Start'!$A$21:$I$21,0)),0)</f>
        <v>0</v>
      </c>
      <c r="S554" s="26">
        <f>IF(H554&gt;L554,(H554-L554)*INDEX('[1]2018_commission_structure-Start'!$A$21:$I$24,MATCH($E554,'[1]2018_commission_structure-Start'!$A$21:$A$24,0),MATCH(S$1,'[1]2018_commission_structure-Start'!$A$21:$I$21,0)),0)</f>
        <v>0</v>
      </c>
      <c r="T554" s="28">
        <f t="shared" si="86"/>
        <v>114029.61</v>
      </c>
      <c r="U554" s="28">
        <f t="shared" si="87"/>
        <v>187122.61</v>
      </c>
      <c r="V554" s="28">
        <f>MIN(H554,I554)*INDEX('[1]2018_commission_structure-Start'!$A$15:$J$18,MATCH($E554,'[1]2018_commission_structure-Start'!$A$15:$A$18,0),MATCH(V$1,'[1]2018_commission_structure-Start'!$A$15:$J$15,0))</f>
        <v>90000</v>
      </c>
      <c r="W554" s="26">
        <f>IF($H554&gt;I554,MIN($H554-I554,J554-I554)*INDEX('[1]2018_commission_structure-Start'!$A$15:$J$18,MATCH($E554,'[1]2018_commission_structure-Start'!$A$15:$A$18,0),MATCH(W$1,'[1]2018_commission_structure-Start'!$A$15:$J$15,0)),0)</f>
        <v>27000</v>
      </c>
      <c r="X554" s="26">
        <f>IF($H554&gt;J554,MIN($H554-J554,K554-J554)*INDEX('[1]2018_commission_structure-Start'!$A$15:$J$18,MATCH($E554,'[1]2018_commission_structure-Start'!$A$15:$A$18,0),MATCH(X$1,'[1]2018_commission_structure-Start'!$A$15:$J$15,0)),0)</f>
        <v>12535.25</v>
      </c>
      <c r="Y554" s="26">
        <f>IF($H554&gt;K554,MIN($H554-K554,L554-K554)*INDEX('[1]2018_commission_structure-Start'!$A$15:$J$18,MATCH($E554,'[1]2018_commission_structure-Start'!$A$15:$A$18,0),MATCH(Y$1,'[1]2018_commission_structure-Start'!$A$15:$J$15,0)),0)</f>
        <v>0</v>
      </c>
      <c r="Z554" s="26">
        <f>IF(H554&gt;L554,(H554-L554)*INDEX('[1]2018_commission_structure-Start'!$A$21:$I$24,MATCH($E554,'[1]2018_commission_structure-Start'!$A$21:$A$24,0),MATCH(Z$1,'[1]2018_commission_structure-Start'!$A$21:$I$21,0)),0)</f>
        <v>0</v>
      </c>
      <c r="AA554" s="28">
        <f t="shared" si="88"/>
        <v>129535.25</v>
      </c>
      <c r="AB554" s="28">
        <f t="shared" si="89"/>
        <v>202628.25</v>
      </c>
    </row>
    <row r="555" spans="1:28" x14ac:dyDescent="0.2">
      <c r="A555" s="25" t="str">
        <f t="shared" si="80"/>
        <v>Aurelie Pickaver</v>
      </c>
      <c r="B555" s="25">
        <v>4502817627</v>
      </c>
      <c r="C555" s="25" t="s">
        <v>1087</v>
      </c>
      <c r="D555" s="25" t="s">
        <v>1088</v>
      </c>
      <c r="E555" s="25" t="s">
        <v>7</v>
      </c>
      <c r="F555" s="25">
        <v>63908</v>
      </c>
      <c r="G555" s="25">
        <f>COUNTIF([1]deals_closed!D:D,B555)</f>
        <v>17</v>
      </c>
      <c r="H555" s="26">
        <f>SUMIF([1]deals_closed!D:D,B555,[1]deals_closed!C:C)</f>
        <v>695501</v>
      </c>
      <c r="I555" s="26">
        <f>VLOOKUP(E555,'[1]2018_commission_structure-Start'!$A$22:$I$24,9,FALSE)</f>
        <v>500000</v>
      </c>
      <c r="J555" s="26">
        <f t="shared" si="81"/>
        <v>625000</v>
      </c>
      <c r="K555" s="26">
        <f t="shared" si="82"/>
        <v>750000</v>
      </c>
      <c r="L555" s="26">
        <f t="shared" si="83"/>
        <v>1000000</v>
      </c>
      <c r="M555" s="27">
        <f t="shared" si="84"/>
        <v>1.3910020000000001</v>
      </c>
      <c r="N555" s="25" t="str">
        <f t="shared" si="85"/>
        <v>125-150%</v>
      </c>
      <c r="O555" s="28">
        <f>MIN(H555,I555)*INDEX('[1]2018_commission_structure-Start'!$A$21:$I$24,MATCH($E555,'[1]2018_commission_structure-Start'!$A$21:$A$24,0),MATCH(O$1,'[1]2018_commission_structure-Start'!$A$21:$I$21,0))</f>
        <v>50000</v>
      </c>
      <c r="P555" s="26">
        <f>IF(H555&gt;I555,MIN(H555-I555,J555-I555)*INDEX('[1]2018_commission_structure-Start'!$A$21:$I$24,MATCH($E555,'[1]2018_commission_structure-Start'!$A$21:$A$24,0), MATCH(P$1,'[1]2018_commission_structure-Start'!$A$21:$I$21,0)),0)</f>
        <v>18750</v>
      </c>
      <c r="Q555" s="26">
        <f>IF($H555&gt;J555,MIN($H555-J555,K555-J555)*INDEX('[1]2018_commission_structure-Start'!$A$21:$I$24,MATCH($E555,'[1]2018_commission_structure-Start'!$A$21:$A$24,0), MATCH(Q$1,'[1]2018_commission_structure-Start'!$A$21:$I$21,0)),0)</f>
        <v>12690.18</v>
      </c>
      <c r="R555" s="26">
        <f>IF($H555&gt;K555,MIN($H555-K555,L555-K555)*INDEX('[1]2018_commission_structure-Start'!$A$21:$I$24,MATCH($E555,'[1]2018_commission_structure-Start'!$A$21:$A$24,0), MATCH(R$1,'[1]2018_commission_structure-Start'!$A$21:$I$21,0)),0)</f>
        <v>0</v>
      </c>
      <c r="S555" s="26">
        <f>IF(H555&gt;L555,(H555-L555)*INDEX('[1]2018_commission_structure-Start'!$A$21:$I$24,MATCH($E555,'[1]2018_commission_structure-Start'!$A$21:$A$24,0),MATCH(S$1,'[1]2018_commission_structure-Start'!$A$21:$I$21,0)),0)</f>
        <v>0</v>
      </c>
      <c r="T555" s="28">
        <f t="shared" si="86"/>
        <v>81440.179999999993</v>
      </c>
      <c r="U555" s="28">
        <f t="shared" si="87"/>
        <v>145348.18</v>
      </c>
      <c r="V555" s="28">
        <f>MIN(H555,I555)*INDEX('[1]2018_commission_structure-Start'!$A$15:$J$18,MATCH($E555,'[1]2018_commission_structure-Start'!$A$15:$A$18,0),MATCH(V$1,'[1]2018_commission_structure-Start'!$A$15:$J$15,0))</f>
        <v>60000</v>
      </c>
      <c r="W555" s="26">
        <f>IF($H555&gt;I555,MIN($H555-I555,J555-I555)*INDEX('[1]2018_commission_structure-Start'!$A$15:$J$18,MATCH($E555,'[1]2018_commission_structure-Start'!$A$15:$A$18,0),MATCH(W$1,'[1]2018_commission_structure-Start'!$A$15:$J$15,0)),0)</f>
        <v>21250</v>
      </c>
      <c r="X555" s="26">
        <f>IF($H555&gt;J555,MIN($H555-J555,K555-J555)*INDEX('[1]2018_commission_structure-Start'!$A$15:$J$18,MATCH($E555,'[1]2018_commission_structure-Start'!$A$15:$A$18,0),MATCH(X$1,'[1]2018_commission_structure-Start'!$A$15:$J$15,0)),0)</f>
        <v>14100.2</v>
      </c>
      <c r="Y555" s="26">
        <f>IF($H555&gt;K555,MIN($H555-K555,L555-K555)*INDEX('[1]2018_commission_structure-Start'!$A$15:$J$18,MATCH($E555,'[1]2018_commission_structure-Start'!$A$15:$A$18,0),MATCH(Y$1,'[1]2018_commission_structure-Start'!$A$15:$J$15,0)),0)</f>
        <v>0</v>
      </c>
      <c r="Z555" s="26">
        <f>IF(H555&gt;L555,(H555-L555)*INDEX('[1]2018_commission_structure-Start'!$A$21:$I$24,MATCH($E555,'[1]2018_commission_structure-Start'!$A$21:$A$24,0),MATCH(Z$1,'[1]2018_commission_structure-Start'!$A$21:$I$21,0)),0)</f>
        <v>0</v>
      </c>
      <c r="AA555" s="28">
        <f t="shared" si="88"/>
        <v>95350.2</v>
      </c>
      <c r="AB555" s="28">
        <f t="shared" si="89"/>
        <v>159258.20000000001</v>
      </c>
    </row>
    <row r="556" spans="1:28" x14ac:dyDescent="0.2">
      <c r="A556" s="25" t="str">
        <f t="shared" si="80"/>
        <v>Huey Strognell</v>
      </c>
      <c r="B556" s="25">
        <v>7794042674</v>
      </c>
      <c r="C556" s="25" t="s">
        <v>1089</v>
      </c>
      <c r="D556" s="25" t="s">
        <v>1090</v>
      </c>
      <c r="E556" s="25" t="s">
        <v>7</v>
      </c>
      <c r="F556" s="25">
        <v>48616</v>
      </c>
      <c r="G556" s="25">
        <f>COUNTIF([1]deals_closed!D:D,B556)</f>
        <v>26</v>
      </c>
      <c r="H556" s="26">
        <f>SUMIF([1]deals_closed!D:D,B556,[1]deals_closed!C:C)</f>
        <v>937273</v>
      </c>
      <c r="I556" s="26">
        <f>VLOOKUP(E556,'[1]2018_commission_structure-Start'!$A$22:$I$24,9,FALSE)</f>
        <v>500000</v>
      </c>
      <c r="J556" s="26">
        <f t="shared" si="81"/>
        <v>625000</v>
      </c>
      <c r="K556" s="26">
        <f t="shared" si="82"/>
        <v>750000</v>
      </c>
      <c r="L556" s="26">
        <f t="shared" si="83"/>
        <v>1000000</v>
      </c>
      <c r="M556" s="27">
        <f t="shared" si="84"/>
        <v>1.874546</v>
      </c>
      <c r="N556" s="25" t="str">
        <f t="shared" si="85"/>
        <v>150-200%</v>
      </c>
      <c r="O556" s="28">
        <f>MIN(H556,I556)*INDEX('[1]2018_commission_structure-Start'!$A$21:$I$24,MATCH($E556,'[1]2018_commission_structure-Start'!$A$21:$A$24,0),MATCH(O$1,'[1]2018_commission_structure-Start'!$A$21:$I$21,0))</f>
        <v>50000</v>
      </c>
      <c r="P556" s="26">
        <f>IF(H556&gt;I556,MIN(H556-I556,J556-I556)*INDEX('[1]2018_commission_structure-Start'!$A$21:$I$24,MATCH($E556,'[1]2018_commission_structure-Start'!$A$21:$A$24,0), MATCH(P$1,'[1]2018_commission_structure-Start'!$A$21:$I$21,0)),0)</f>
        <v>18750</v>
      </c>
      <c r="Q556" s="26">
        <f>IF($H556&gt;J556,MIN($H556-J556,K556-J556)*INDEX('[1]2018_commission_structure-Start'!$A$21:$I$24,MATCH($E556,'[1]2018_commission_structure-Start'!$A$21:$A$24,0), MATCH(Q$1,'[1]2018_commission_structure-Start'!$A$21:$I$21,0)),0)</f>
        <v>22500</v>
      </c>
      <c r="R556" s="26">
        <f>IF($H556&gt;K556,MIN($H556-K556,L556-K556)*INDEX('[1]2018_commission_structure-Start'!$A$21:$I$24,MATCH($E556,'[1]2018_commission_structure-Start'!$A$21:$A$24,0), MATCH(R$1,'[1]2018_commission_structure-Start'!$A$21:$I$21,0)),0)</f>
        <v>41200.06</v>
      </c>
      <c r="S556" s="26">
        <f>IF(H556&gt;L556,(H556-L556)*INDEX('[1]2018_commission_structure-Start'!$A$21:$I$24,MATCH($E556,'[1]2018_commission_structure-Start'!$A$21:$A$24,0),MATCH(S$1,'[1]2018_commission_structure-Start'!$A$21:$I$21,0)),0)</f>
        <v>0</v>
      </c>
      <c r="T556" s="28">
        <f t="shared" si="86"/>
        <v>132450.06</v>
      </c>
      <c r="U556" s="28">
        <f t="shared" si="87"/>
        <v>181066.06</v>
      </c>
      <c r="V556" s="28">
        <f>MIN(H556,I556)*INDEX('[1]2018_commission_structure-Start'!$A$15:$J$18,MATCH($E556,'[1]2018_commission_structure-Start'!$A$15:$A$18,0),MATCH(V$1,'[1]2018_commission_structure-Start'!$A$15:$J$15,0))</f>
        <v>60000</v>
      </c>
      <c r="W556" s="26">
        <f>IF($H556&gt;I556,MIN($H556-I556,J556-I556)*INDEX('[1]2018_commission_structure-Start'!$A$15:$J$18,MATCH($E556,'[1]2018_commission_structure-Start'!$A$15:$A$18,0),MATCH(W$1,'[1]2018_commission_structure-Start'!$A$15:$J$15,0)),0)</f>
        <v>21250</v>
      </c>
      <c r="X556" s="26">
        <f>IF($H556&gt;J556,MIN($H556-J556,K556-J556)*INDEX('[1]2018_commission_structure-Start'!$A$15:$J$18,MATCH($E556,'[1]2018_commission_structure-Start'!$A$15:$A$18,0),MATCH(X$1,'[1]2018_commission_structure-Start'!$A$15:$J$15,0)),0)</f>
        <v>25000</v>
      </c>
      <c r="Y556" s="26">
        <f>IF($H556&gt;K556,MIN($H556-K556,L556-K556)*INDEX('[1]2018_commission_structure-Start'!$A$15:$J$18,MATCH($E556,'[1]2018_commission_structure-Start'!$A$15:$A$18,0),MATCH(Y$1,'[1]2018_commission_structure-Start'!$A$15:$J$15,0)),0)</f>
        <v>41200.06</v>
      </c>
      <c r="Z556" s="26">
        <f>IF(H556&gt;L556,(H556-L556)*INDEX('[1]2018_commission_structure-Start'!$A$21:$I$24,MATCH($E556,'[1]2018_commission_structure-Start'!$A$21:$A$24,0),MATCH(Z$1,'[1]2018_commission_structure-Start'!$A$21:$I$21,0)),0)</f>
        <v>0</v>
      </c>
      <c r="AA556" s="28">
        <f t="shared" si="88"/>
        <v>147450.06</v>
      </c>
      <c r="AB556" s="28">
        <f t="shared" si="89"/>
        <v>196066.06</v>
      </c>
    </row>
    <row r="557" spans="1:28" x14ac:dyDescent="0.2">
      <c r="A557" s="25" t="str">
        <f t="shared" si="80"/>
        <v>Lawrence Minchindon</v>
      </c>
      <c r="B557" s="25">
        <v>7637608875</v>
      </c>
      <c r="C557" s="25" t="s">
        <v>1091</v>
      </c>
      <c r="D557" s="25" t="s">
        <v>1092</v>
      </c>
      <c r="E557" s="25" t="s">
        <v>7</v>
      </c>
      <c r="F557" s="25">
        <v>49539</v>
      </c>
      <c r="G557" s="25">
        <f>COUNTIF([1]deals_closed!D:D,B557)</f>
        <v>20</v>
      </c>
      <c r="H557" s="26">
        <f>SUMIF([1]deals_closed!D:D,B557,[1]deals_closed!C:C)</f>
        <v>712930</v>
      </c>
      <c r="I557" s="26">
        <f>VLOOKUP(E557,'[1]2018_commission_structure-Start'!$A$22:$I$24,9,FALSE)</f>
        <v>500000</v>
      </c>
      <c r="J557" s="26">
        <f t="shared" si="81"/>
        <v>625000</v>
      </c>
      <c r="K557" s="26">
        <f t="shared" si="82"/>
        <v>750000</v>
      </c>
      <c r="L557" s="26">
        <f t="shared" si="83"/>
        <v>1000000</v>
      </c>
      <c r="M557" s="27">
        <f t="shared" si="84"/>
        <v>1.4258599999999999</v>
      </c>
      <c r="N557" s="25" t="str">
        <f t="shared" si="85"/>
        <v>125-150%</v>
      </c>
      <c r="O557" s="28">
        <f>MIN(H557,I557)*INDEX('[1]2018_commission_structure-Start'!$A$21:$I$24,MATCH($E557,'[1]2018_commission_structure-Start'!$A$21:$A$24,0),MATCH(O$1,'[1]2018_commission_structure-Start'!$A$21:$I$21,0))</f>
        <v>50000</v>
      </c>
      <c r="P557" s="26">
        <f>IF(H557&gt;I557,MIN(H557-I557,J557-I557)*INDEX('[1]2018_commission_structure-Start'!$A$21:$I$24,MATCH($E557,'[1]2018_commission_structure-Start'!$A$21:$A$24,0), MATCH(P$1,'[1]2018_commission_structure-Start'!$A$21:$I$21,0)),0)</f>
        <v>18750</v>
      </c>
      <c r="Q557" s="26">
        <f>IF($H557&gt;J557,MIN($H557-J557,K557-J557)*INDEX('[1]2018_commission_structure-Start'!$A$21:$I$24,MATCH($E557,'[1]2018_commission_structure-Start'!$A$21:$A$24,0), MATCH(Q$1,'[1]2018_commission_structure-Start'!$A$21:$I$21,0)),0)</f>
        <v>15827.4</v>
      </c>
      <c r="R557" s="26">
        <f>IF($H557&gt;K557,MIN($H557-K557,L557-K557)*INDEX('[1]2018_commission_structure-Start'!$A$21:$I$24,MATCH($E557,'[1]2018_commission_structure-Start'!$A$21:$A$24,0), MATCH(R$1,'[1]2018_commission_structure-Start'!$A$21:$I$21,0)),0)</f>
        <v>0</v>
      </c>
      <c r="S557" s="26">
        <f>IF(H557&gt;L557,(H557-L557)*INDEX('[1]2018_commission_structure-Start'!$A$21:$I$24,MATCH($E557,'[1]2018_commission_structure-Start'!$A$21:$A$24,0),MATCH(S$1,'[1]2018_commission_structure-Start'!$A$21:$I$21,0)),0)</f>
        <v>0</v>
      </c>
      <c r="T557" s="28">
        <f t="shared" si="86"/>
        <v>84577.4</v>
      </c>
      <c r="U557" s="28">
        <f t="shared" si="87"/>
        <v>134116.4</v>
      </c>
      <c r="V557" s="28">
        <f>MIN(H557,I557)*INDEX('[1]2018_commission_structure-Start'!$A$15:$J$18,MATCH($E557,'[1]2018_commission_structure-Start'!$A$15:$A$18,0),MATCH(V$1,'[1]2018_commission_structure-Start'!$A$15:$J$15,0))</f>
        <v>60000</v>
      </c>
      <c r="W557" s="26">
        <f>IF($H557&gt;I557,MIN($H557-I557,J557-I557)*INDEX('[1]2018_commission_structure-Start'!$A$15:$J$18,MATCH($E557,'[1]2018_commission_structure-Start'!$A$15:$A$18,0),MATCH(W$1,'[1]2018_commission_structure-Start'!$A$15:$J$15,0)),0)</f>
        <v>21250</v>
      </c>
      <c r="X557" s="26">
        <f>IF($H557&gt;J557,MIN($H557-J557,K557-J557)*INDEX('[1]2018_commission_structure-Start'!$A$15:$J$18,MATCH($E557,'[1]2018_commission_structure-Start'!$A$15:$A$18,0),MATCH(X$1,'[1]2018_commission_structure-Start'!$A$15:$J$15,0)),0)</f>
        <v>17586</v>
      </c>
      <c r="Y557" s="26">
        <f>IF($H557&gt;K557,MIN($H557-K557,L557-K557)*INDEX('[1]2018_commission_structure-Start'!$A$15:$J$18,MATCH($E557,'[1]2018_commission_structure-Start'!$A$15:$A$18,0),MATCH(Y$1,'[1]2018_commission_structure-Start'!$A$15:$J$15,0)),0)</f>
        <v>0</v>
      </c>
      <c r="Z557" s="26">
        <f>IF(H557&gt;L557,(H557-L557)*INDEX('[1]2018_commission_structure-Start'!$A$21:$I$24,MATCH($E557,'[1]2018_commission_structure-Start'!$A$21:$A$24,0),MATCH(Z$1,'[1]2018_commission_structure-Start'!$A$21:$I$21,0)),0)</f>
        <v>0</v>
      </c>
      <c r="AA557" s="28">
        <f t="shared" si="88"/>
        <v>98836</v>
      </c>
      <c r="AB557" s="28">
        <f t="shared" si="89"/>
        <v>148375</v>
      </c>
    </row>
    <row r="558" spans="1:28" x14ac:dyDescent="0.2">
      <c r="A558" s="25" t="str">
        <f t="shared" si="80"/>
        <v>Ivan Gonzalo</v>
      </c>
      <c r="B558" s="25">
        <v>2411473303</v>
      </c>
      <c r="C558" s="25" t="s">
        <v>1093</v>
      </c>
      <c r="D558" s="25" t="s">
        <v>395</v>
      </c>
      <c r="E558" s="25" t="s">
        <v>29</v>
      </c>
      <c r="F558" s="25">
        <v>76803</v>
      </c>
      <c r="G558" s="25">
        <f>COUNTIF([1]deals_closed!D:D,B558)</f>
        <v>14</v>
      </c>
      <c r="H558" s="26">
        <f>SUMIF([1]deals_closed!D:D,B558,[1]deals_closed!C:C)</f>
        <v>480741</v>
      </c>
      <c r="I558" s="26">
        <f>VLOOKUP(E558,'[1]2018_commission_structure-Start'!$A$22:$I$24,9,FALSE)</f>
        <v>600000</v>
      </c>
      <c r="J558" s="26">
        <f t="shared" si="81"/>
        <v>750000</v>
      </c>
      <c r="K558" s="26">
        <f t="shared" si="82"/>
        <v>900000</v>
      </c>
      <c r="L558" s="26">
        <f t="shared" si="83"/>
        <v>1200000</v>
      </c>
      <c r="M558" s="27">
        <f t="shared" si="84"/>
        <v>0.80123500000000003</v>
      </c>
      <c r="N558" s="25" t="str">
        <f t="shared" si="85"/>
        <v>0-100%</v>
      </c>
      <c r="O558" s="28">
        <f>MIN(H558,I558)*INDEX('[1]2018_commission_structure-Start'!$A$21:$I$24,MATCH($E558,'[1]2018_commission_structure-Start'!$A$21:$A$24,0),MATCH(O$1,'[1]2018_commission_structure-Start'!$A$21:$I$21,0))</f>
        <v>62496.33</v>
      </c>
      <c r="P558" s="26">
        <f>IF(H558&gt;I558,MIN(H558-I558,J558-I558)*INDEX('[1]2018_commission_structure-Start'!$A$21:$I$24,MATCH($E558,'[1]2018_commission_structure-Start'!$A$21:$A$24,0), MATCH(P$1,'[1]2018_commission_structure-Start'!$A$21:$I$21,0)),0)</f>
        <v>0</v>
      </c>
      <c r="Q558" s="26">
        <f>IF($H558&gt;J558,MIN($H558-J558,K558-J558)*INDEX('[1]2018_commission_structure-Start'!$A$21:$I$24,MATCH($E558,'[1]2018_commission_structure-Start'!$A$21:$A$24,0), MATCH(Q$1,'[1]2018_commission_structure-Start'!$A$21:$I$21,0)),0)</f>
        <v>0</v>
      </c>
      <c r="R558" s="26">
        <f>IF($H558&gt;K558,MIN($H558-K558,L558-K558)*INDEX('[1]2018_commission_structure-Start'!$A$21:$I$24,MATCH($E558,'[1]2018_commission_structure-Start'!$A$21:$A$24,0), MATCH(R$1,'[1]2018_commission_structure-Start'!$A$21:$I$21,0)),0)</f>
        <v>0</v>
      </c>
      <c r="S558" s="26">
        <f>IF(H558&gt;L558,(H558-L558)*INDEX('[1]2018_commission_structure-Start'!$A$21:$I$24,MATCH($E558,'[1]2018_commission_structure-Start'!$A$21:$A$24,0),MATCH(S$1,'[1]2018_commission_structure-Start'!$A$21:$I$21,0)),0)</f>
        <v>0</v>
      </c>
      <c r="T558" s="28">
        <f t="shared" si="86"/>
        <v>62496.33</v>
      </c>
      <c r="U558" s="28">
        <f t="shared" si="87"/>
        <v>139299.33000000002</v>
      </c>
      <c r="V558" s="28">
        <f>MIN(H558,I558)*INDEX('[1]2018_commission_structure-Start'!$A$15:$J$18,MATCH($E558,'[1]2018_commission_structure-Start'!$A$15:$A$18,0),MATCH(V$1,'[1]2018_commission_structure-Start'!$A$15:$J$15,0))</f>
        <v>72111.149999999994</v>
      </c>
      <c r="W558" s="26">
        <f>IF($H558&gt;I558,MIN($H558-I558,J558-I558)*INDEX('[1]2018_commission_structure-Start'!$A$15:$J$18,MATCH($E558,'[1]2018_commission_structure-Start'!$A$15:$A$18,0),MATCH(W$1,'[1]2018_commission_structure-Start'!$A$15:$J$15,0)),0)</f>
        <v>0</v>
      </c>
      <c r="X558" s="26">
        <f>IF($H558&gt;J558,MIN($H558-J558,K558-J558)*INDEX('[1]2018_commission_structure-Start'!$A$15:$J$18,MATCH($E558,'[1]2018_commission_structure-Start'!$A$15:$A$18,0),MATCH(X$1,'[1]2018_commission_structure-Start'!$A$15:$J$15,0)),0)</f>
        <v>0</v>
      </c>
      <c r="Y558" s="26">
        <f>IF($H558&gt;K558,MIN($H558-K558,L558-K558)*INDEX('[1]2018_commission_structure-Start'!$A$15:$J$18,MATCH($E558,'[1]2018_commission_structure-Start'!$A$15:$A$18,0),MATCH(Y$1,'[1]2018_commission_structure-Start'!$A$15:$J$15,0)),0)</f>
        <v>0</v>
      </c>
      <c r="Z558" s="26">
        <f>IF(H558&gt;L558,(H558-L558)*INDEX('[1]2018_commission_structure-Start'!$A$21:$I$24,MATCH($E558,'[1]2018_commission_structure-Start'!$A$21:$A$24,0),MATCH(Z$1,'[1]2018_commission_structure-Start'!$A$21:$I$21,0)),0)</f>
        <v>0</v>
      </c>
      <c r="AA558" s="28">
        <f t="shared" si="88"/>
        <v>72111.149999999994</v>
      </c>
      <c r="AB558" s="28">
        <f t="shared" si="89"/>
        <v>148914.15</v>
      </c>
    </row>
    <row r="559" spans="1:28" x14ac:dyDescent="0.2">
      <c r="A559" s="25" t="str">
        <f t="shared" si="80"/>
        <v>Gar Mueller</v>
      </c>
      <c r="B559" s="25">
        <v>9369490930</v>
      </c>
      <c r="C559" s="25" t="s">
        <v>1094</v>
      </c>
      <c r="D559" s="25" t="s">
        <v>1095</v>
      </c>
      <c r="E559" s="25" t="s">
        <v>7</v>
      </c>
      <c r="F559" s="25">
        <v>47086</v>
      </c>
      <c r="G559" s="25">
        <f>COUNTIF([1]deals_closed!D:D,B559)</f>
        <v>14</v>
      </c>
      <c r="H559" s="26">
        <f>SUMIF([1]deals_closed!D:D,B559,[1]deals_closed!C:C)</f>
        <v>445836</v>
      </c>
      <c r="I559" s="26">
        <f>VLOOKUP(E559,'[1]2018_commission_structure-Start'!$A$22:$I$24,9,FALSE)</f>
        <v>500000</v>
      </c>
      <c r="J559" s="26">
        <f t="shared" si="81"/>
        <v>625000</v>
      </c>
      <c r="K559" s="26">
        <f t="shared" si="82"/>
        <v>750000</v>
      </c>
      <c r="L559" s="26">
        <f t="shared" si="83"/>
        <v>1000000</v>
      </c>
      <c r="M559" s="27">
        <f t="shared" si="84"/>
        <v>0.89167200000000002</v>
      </c>
      <c r="N559" s="25" t="str">
        <f t="shared" si="85"/>
        <v>0-100%</v>
      </c>
      <c r="O559" s="28">
        <f>MIN(H559,I559)*INDEX('[1]2018_commission_structure-Start'!$A$21:$I$24,MATCH($E559,'[1]2018_commission_structure-Start'!$A$21:$A$24,0),MATCH(O$1,'[1]2018_commission_structure-Start'!$A$21:$I$21,0))</f>
        <v>44583.600000000006</v>
      </c>
      <c r="P559" s="26">
        <f>IF(H559&gt;I559,MIN(H559-I559,J559-I559)*INDEX('[1]2018_commission_structure-Start'!$A$21:$I$24,MATCH($E559,'[1]2018_commission_structure-Start'!$A$21:$A$24,0), MATCH(P$1,'[1]2018_commission_structure-Start'!$A$21:$I$21,0)),0)</f>
        <v>0</v>
      </c>
      <c r="Q559" s="26">
        <f>IF($H559&gt;J559,MIN($H559-J559,K559-J559)*INDEX('[1]2018_commission_structure-Start'!$A$21:$I$24,MATCH($E559,'[1]2018_commission_structure-Start'!$A$21:$A$24,0), MATCH(Q$1,'[1]2018_commission_structure-Start'!$A$21:$I$21,0)),0)</f>
        <v>0</v>
      </c>
      <c r="R559" s="26">
        <f>IF($H559&gt;K559,MIN($H559-K559,L559-K559)*INDEX('[1]2018_commission_structure-Start'!$A$21:$I$24,MATCH($E559,'[1]2018_commission_structure-Start'!$A$21:$A$24,0), MATCH(R$1,'[1]2018_commission_structure-Start'!$A$21:$I$21,0)),0)</f>
        <v>0</v>
      </c>
      <c r="S559" s="26">
        <f>IF(H559&gt;L559,(H559-L559)*INDEX('[1]2018_commission_structure-Start'!$A$21:$I$24,MATCH($E559,'[1]2018_commission_structure-Start'!$A$21:$A$24,0),MATCH(S$1,'[1]2018_commission_structure-Start'!$A$21:$I$21,0)),0)</f>
        <v>0</v>
      </c>
      <c r="T559" s="28">
        <f t="shared" si="86"/>
        <v>44583.600000000006</v>
      </c>
      <c r="U559" s="28">
        <f t="shared" si="87"/>
        <v>91669.6</v>
      </c>
      <c r="V559" s="28">
        <f>MIN(H559,I559)*INDEX('[1]2018_commission_structure-Start'!$A$15:$J$18,MATCH($E559,'[1]2018_commission_structure-Start'!$A$15:$A$18,0),MATCH(V$1,'[1]2018_commission_structure-Start'!$A$15:$J$15,0))</f>
        <v>53500.32</v>
      </c>
      <c r="W559" s="26">
        <f>IF($H559&gt;I559,MIN($H559-I559,J559-I559)*INDEX('[1]2018_commission_structure-Start'!$A$15:$J$18,MATCH($E559,'[1]2018_commission_structure-Start'!$A$15:$A$18,0),MATCH(W$1,'[1]2018_commission_structure-Start'!$A$15:$J$15,0)),0)</f>
        <v>0</v>
      </c>
      <c r="X559" s="26">
        <f>IF($H559&gt;J559,MIN($H559-J559,K559-J559)*INDEX('[1]2018_commission_structure-Start'!$A$15:$J$18,MATCH($E559,'[1]2018_commission_structure-Start'!$A$15:$A$18,0),MATCH(X$1,'[1]2018_commission_structure-Start'!$A$15:$J$15,0)),0)</f>
        <v>0</v>
      </c>
      <c r="Y559" s="26">
        <f>IF($H559&gt;K559,MIN($H559-K559,L559-K559)*INDEX('[1]2018_commission_structure-Start'!$A$15:$J$18,MATCH($E559,'[1]2018_commission_structure-Start'!$A$15:$A$18,0),MATCH(Y$1,'[1]2018_commission_structure-Start'!$A$15:$J$15,0)),0)</f>
        <v>0</v>
      </c>
      <c r="Z559" s="26">
        <f>IF(H559&gt;L559,(H559-L559)*INDEX('[1]2018_commission_structure-Start'!$A$21:$I$24,MATCH($E559,'[1]2018_commission_structure-Start'!$A$21:$A$24,0),MATCH(Z$1,'[1]2018_commission_structure-Start'!$A$21:$I$21,0)),0)</f>
        <v>0</v>
      </c>
      <c r="AA559" s="28">
        <f t="shared" si="88"/>
        <v>53500.32</v>
      </c>
      <c r="AB559" s="28">
        <f t="shared" si="89"/>
        <v>100586.32</v>
      </c>
    </row>
    <row r="560" spans="1:28" x14ac:dyDescent="0.2">
      <c r="A560" s="25" t="str">
        <f t="shared" si="80"/>
        <v>Travers Nequest</v>
      </c>
      <c r="B560" s="25">
        <v>1252810490</v>
      </c>
      <c r="C560" s="25" t="s">
        <v>1096</v>
      </c>
      <c r="D560" s="25" t="s">
        <v>1097</v>
      </c>
      <c r="E560" s="25" t="s">
        <v>10</v>
      </c>
      <c r="F560" s="25">
        <v>89013</v>
      </c>
      <c r="G560" s="25">
        <f>COUNTIF([1]deals_closed!D:D,B560)</f>
        <v>11</v>
      </c>
      <c r="H560" s="26">
        <f>SUMIF([1]deals_closed!D:D,B560,[1]deals_closed!C:C)</f>
        <v>381274</v>
      </c>
      <c r="I560" s="26">
        <f>VLOOKUP(E560,'[1]2018_commission_structure-Start'!$A$22:$I$24,9,FALSE)</f>
        <v>750000</v>
      </c>
      <c r="J560" s="26">
        <f t="shared" si="81"/>
        <v>937500</v>
      </c>
      <c r="K560" s="26">
        <f t="shared" si="82"/>
        <v>1125000</v>
      </c>
      <c r="L560" s="26">
        <f t="shared" si="83"/>
        <v>1500000</v>
      </c>
      <c r="M560" s="27">
        <f t="shared" si="84"/>
        <v>0.50836533333333334</v>
      </c>
      <c r="N560" s="25" t="str">
        <f t="shared" si="85"/>
        <v>0-100%</v>
      </c>
      <c r="O560" s="28">
        <f>MIN(H560,I560)*INDEX('[1]2018_commission_structure-Start'!$A$21:$I$24,MATCH($E560,'[1]2018_commission_structure-Start'!$A$21:$A$24,0),MATCH(O$1,'[1]2018_commission_structure-Start'!$A$21:$I$21,0))</f>
        <v>57191.1</v>
      </c>
      <c r="P560" s="26">
        <f>IF(H560&gt;I560,MIN(H560-I560,J560-I560)*INDEX('[1]2018_commission_structure-Start'!$A$21:$I$24,MATCH($E560,'[1]2018_commission_structure-Start'!$A$21:$A$24,0), MATCH(P$1,'[1]2018_commission_structure-Start'!$A$21:$I$21,0)),0)</f>
        <v>0</v>
      </c>
      <c r="Q560" s="26">
        <f>IF($H560&gt;J560,MIN($H560-J560,K560-J560)*INDEX('[1]2018_commission_structure-Start'!$A$21:$I$24,MATCH($E560,'[1]2018_commission_structure-Start'!$A$21:$A$24,0), MATCH(Q$1,'[1]2018_commission_structure-Start'!$A$21:$I$21,0)),0)</f>
        <v>0</v>
      </c>
      <c r="R560" s="26">
        <f>IF($H560&gt;K560,MIN($H560-K560,L560-K560)*INDEX('[1]2018_commission_structure-Start'!$A$21:$I$24,MATCH($E560,'[1]2018_commission_structure-Start'!$A$21:$A$24,0), MATCH(R$1,'[1]2018_commission_structure-Start'!$A$21:$I$21,0)),0)</f>
        <v>0</v>
      </c>
      <c r="S560" s="26">
        <f>IF(H560&gt;L560,(H560-L560)*INDEX('[1]2018_commission_structure-Start'!$A$21:$I$24,MATCH($E560,'[1]2018_commission_structure-Start'!$A$21:$A$24,0),MATCH(S$1,'[1]2018_commission_structure-Start'!$A$21:$I$21,0)),0)</f>
        <v>0</v>
      </c>
      <c r="T560" s="28">
        <f t="shared" si="86"/>
        <v>57191.1</v>
      </c>
      <c r="U560" s="28">
        <f t="shared" si="87"/>
        <v>146204.1</v>
      </c>
      <c r="V560" s="28">
        <f>MIN(H560,I560)*INDEX('[1]2018_commission_structure-Start'!$A$15:$J$18,MATCH($E560,'[1]2018_commission_structure-Start'!$A$15:$A$18,0),MATCH(V$1,'[1]2018_commission_structure-Start'!$A$15:$J$15,0))</f>
        <v>57191.1</v>
      </c>
      <c r="W560" s="26">
        <f>IF($H560&gt;I560,MIN($H560-I560,J560-I560)*INDEX('[1]2018_commission_structure-Start'!$A$15:$J$18,MATCH($E560,'[1]2018_commission_structure-Start'!$A$15:$A$18,0),MATCH(W$1,'[1]2018_commission_structure-Start'!$A$15:$J$15,0)),0)</f>
        <v>0</v>
      </c>
      <c r="X560" s="26">
        <f>IF($H560&gt;J560,MIN($H560-J560,K560-J560)*INDEX('[1]2018_commission_structure-Start'!$A$15:$J$18,MATCH($E560,'[1]2018_commission_structure-Start'!$A$15:$A$18,0),MATCH(X$1,'[1]2018_commission_structure-Start'!$A$15:$J$15,0)),0)</f>
        <v>0</v>
      </c>
      <c r="Y560" s="26">
        <f>IF($H560&gt;K560,MIN($H560-K560,L560-K560)*INDEX('[1]2018_commission_structure-Start'!$A$15:$J$18,MATCH($E560,'[1]2018_commission_structure-Start'!$A$15:$A$18,0),MATCH(Y$1,'[1]2018_commission_structure-Start'!$A$15:$J$15,0)),0)</f>
        <v>0</v>
      </c>
      <c r="Z560" s="26">
        <f>IF(H560&gt;L560,(H560-L560)*INDEX('[1]2018_commission_structure-Start'!$A$21:$I$24,MATCH($E560,'[1]2018_commission_structure-Start'!$A$21:$A$24,0),MATCH(Z$1,'[1]2018_commission_structure-Start'!$A$21:$I$21,0)),0)</f>
        <v>0</v>
      </c>
      <c r="AA560" s="28">
        <f t="shared" si="88"/>
        <v>57191.1</v>
      </c>
      <c r="AB560" s="28">
        <f t="shared" si="89"/>
        <v>146204.1</v>
      </c>
    </row>
    <row r="561" spans="1:28" x14ac:dyDescent="0.2">
      <c r="A561" s="25" t="str">
        <f t="shared" si="80"/>
        <v>Mauricio Smooth</v>
      </c>
      <c r="B561" s="25">
        <v>7760701055</v>
      </c>
      <c r="C561" s="25" t="s">
        <v>1098</v>
      </c>
      <c r="D561" s="25" t="s">
        <v>1099</v>
      </c>
      <c r="E561" s="25" t="s">
        <v>29</v>
      </c>
      <c r="F561" s="25">
        <v>63518</v>
      </c>
      <c r="G561" s="25">
        <f>COUNTIF([1]deals_closed!D:D,B561)</f>
        <v>24</v>
      </c>
      <c r="H561" s="26">
        <f>SUMIF([1]deals_closed!D:D,B561,[1]deals_closed!C:C)</f>
        <v>820444</v>
      </c>
      <c r="I561" s="26">
        <f>VLOOKUP(E561,'[1]2018_commission_structure-Start'!$A$22:$I$24,9,FALSE)</f>
        <v>600000</v>
      </c>
      <c r="J561" s="26">
        <f t="shared" si="81"/>
        <v>750000</v>
      </c>
      <c r="K561" s="26">
        <f t="shared" si="82"/>
        <v>900000</v>
      </c>
      <c r="L561" s="26">
        <f t="shared" si="83"/>
        <v>1200000</v>
      </c>
      <c r="M561" s="27">
        <f t="shared" si="84"/>
        <v>1.3674066666666667</v>
      </c>
      <c r="N561" s="25" t="str">
        <f t="shared" si="85"/>
        <v>125-150%</v>
      </c>
      <c r="O561" s="28">
        <f>MIN(H561,I561)*INDEX('[1]2018_commission_structure-Start'!$A$21:$I$24,MATCH($E561,'[1]2018_commission_structure-Start'!$A$21:$A$24,0),MATCH(O$1,'[1]2018_commission_structure-Start'!$A$21:$I$21,0))</f>
        <v>78000</v>
      </c>
      <c r="P561" s="26">
        <f>IF(H561&gt;I561,MIN(H561-I561,J561-I561)*INDEX('[1]2018_commission_structure-Start'!$A$21:$I$24,MATCH($E561,'[1]2018_commission_structure-Start'!$A$21:$A$24,0), MATCH(P$1,'[1]2018_commission_structure-Start'!$A$21:$I$21,0)),0)</f>
        <v>25500.000000000004</v>
      </c>
      <c r="Q561" s="26">
        <f>IF($H561&gt;J561,MIN($H561-J561,K561-J561)*INDEX('[1]2018_commission_structure-Start'!$A$21:$I$24,MATCH($E561,'[1]2018_commission_structure-Start'!$A$21:$A$24,0), MATCH(Q$1,'[1]2018_commission_structure-Start'!$A$21:$I$21,0)),0)</f>
        <v>14793.24</v>
      </c>
      <c r="R561" s="26">
        <f>IF($H561&gt;K561,MIN($H561-K561,L561-K561)*INDEX('[1]2018_commission_structure-Start'!$A$21:$I$24,MATCH($E561,'[1]2018_commission_structure-Start'!$A$21:$A$24,0), MATCH(R$1,'[1]2018_commission_structure-Start'!$A$21:$I$21,0)),0)</f>
        <v>0</v>
      </c>
      <c r="S561" s="26">
        <f>IF(H561&gt;L561,(H561-L561)*INDEX('[1]2018_commission_structure-Start'!$A$21:$I$24,MATCH($E561,'[1]2018_commission_structure-Start'!$A$21:$A$24,0),MATCH(S$1,'[1]2018_commission_structure-Start'!$A$21:$I$21,0)),0)</f>
        <v>0</v>
      </c>
      <c r="T561" s="28">
        <f t="shared" si="86"/>
        <v>118293.24</v>
      </c>
      <c r="U561" s="28">
        <f t="shared" si="87"/>
        <v>181811.24</v>
      </c>
      <c r="V561" s="28">
        <f>MIN(H561,I561)*INDEX('[1]2018_commission_structure-Start'!$A$15:$J$18,MATCH($E561,'[1]2018_commission_structure-Start'!$A$15:$A$18,0),MATCH(V$1,'[1]2018_commission_structure-Start'!$A$15:$J$15,0))</f>
        <v>90000</v>
      </c>
      <c r="W561" s="26">
        <f>IF($H561&gt;I561,MIN($H561-I561,J561-I561)*INDEX('[1]2018_commission_structure-Start'!$A$15:$J$18,MATCH($E561,'[1]2018_commission_structure-Start'!$A$15:$A$18,0),MATCH(W$1,'[1]2018_commission_structure-Start'!$A$15:$J$15,0)),0)</f>
        <v>27000</v>
      </c>
      <c r="X561" s="26">
        <f>IF($H561&gt;J561,MIN($H561-J561,K561-J561)*INDEX('[1]2018_commission_structure-Start'!$A$15:$J$18,MATCH($E561,'[1]2018_commission_structure-Start'!$A$15:$A$18,0),MATCH(X$1,'[1]2018_commission_structure-Start'!$A$15:$J$15,0)),0)</f>
        <v>17611</v>
      </c>
      <c r="Y561" s="26">
        <f>IF($H561&gt;K561,MIN($H561-K561,L561-K561)*INDEX('[1]2018_commission_structure-Start'!$A$15:$J$18,MATCH($E561,'[1]2018_commission_structure-Start'!$A$15:$A$18,0),MATCH(Y$1,'[1]2018_commission_structure-Start'!$A$15:$J$15,0)),0)</f>
        <v>0</v>
      </c>
      <c r="Z561" s="26">
        <f>IF(H561&gt;L561,(H561-L561)*INDEX('[1]2018_commission_structure-Start'!$A$21:$I$24,MATCH($E561,'[1]2018_commission_structure-Start'!$A$21:$A$24,0),MATCH(Z$1,'[1]2018_commission_structure-Start'!$A$21:$I$21,0)),0)</f>
        <v>0</v>
      </c>
      <c r="AA561" s="28">
        <f t="shared" si="88"/>
        <v>134611</v>
      </c>
      <c r="AB561" s="28">
        <f t="shared" si="89"/>
        <v>198129</v>
      </c>
    </row>
    <row r="562" spans="1:28" x14ac:dyDescent="0.2">
      <c r="A562" s="25" t="str">
        <f t="shared" si="80"/>
        <v>Elroy Lenaghen</v>
      </c>
      <c r="B562" s="25">
        <v>8099854152</v>
      </c>
      <c r="C562" s="25" t="s">
        <v>925</v>
      </c>
      <c r="D562" s="25" t="s">
        <v>1100</v>
      </c>
      <c r="E562" s="25" t="s">
        <v>7</v>
      </c>
      <c r="F562" s="25">
        <v>33576</v>
      </c>
      <c r="G562" s="25">
        <f>COUNTIF([1]deals_closed!D:D,B562)</f>
        <v>20</v>
      </c>
      <c r="H562" s="26">
        <f>SUMIF([1]deals_closed!D:D,B562,[1]deals_closed!C:C)</f>
        <v>729765</v>
      </c>
      <c r="I562" s="26">
        <f>VLOOKUP(E562,'[1]2018_commission_structure-Start'!$A$22:$I$24,9,FALSE)</f>
        <v>500000</v>
      </c>
      <c r="J562" s="26">
        <f t="shared" si="81"/>
        <v>625000</v>
      </c>
      <c r="K562" s="26">
        <f t="shared" si="82"/>
        <v>750000</v>
      </c>
      <c r="L562" s="26">
        <f t="shared" si="83"/>
        <v>1000000</v>
      </c>
      <c r="M562" s="27">
        <f t="shared" si="84"/>
        <v>1.45953</v>
      </c>
      <c r="N562" s="25" t="str">
        <f t="shared" si="85"/>
        <v>125-150%</v>
      </c>
      <c r="O562" s="28">
        <f>MIN(H562,I562)*INDEX('[1]2018_commission_structure-Start'!$A$21:$I$24,MATCH($E562,'[1]2018_commission_structure-Start'!$A$21:$A$24,0),MATCH(O$1,'[1]2018_commission_structure-Start'!$A$21:$I$21,0))</f>
        <v>50000</v>
      </c>
      <c r="P562" s="26">
        <f>IF(H562&gt;I562,MIN(H562-I562,J562-I562)*INDEX('[1]2018_commission_structure-Start'!$A$21:$I$24,MATCH($E562,'[1]2018_commission_structure-Start'!$A$21:$A$24,0), MATCH(P$1,'[1]2018_commission_structure-Start'!$A$21:$I$21,0)),0)</f>
        <v>18750</v>
      </c>
      <c r="Q562" s="26">
        <f>IF($H562&gt;J562,MIN($H562-J562,K562-J562)*INDEX('[1]2018_commission_structure-Start'!$A$21:$I$24,MATCH($E562,'[1]2018_commission_structure-Start'!$A$21:$A$24,0), MATCH(Q$1,'[1]2018_commission_structure-Start'!$A$21:$I$21,0)),0)</f>
        <v>18857.7</v>
      </c>
      <c r="R562" s="26">
        <f>IF($H562&gt;K562,MIN($H562-K562,L562-K562)*INDEX('[1]2018_commission_structure-Start'!$A$21:$I$24,MATCH($E562,'[1]2018_commission_structure-Start'!$A$21:$A$24,0), MATCH(R$1,'[1]2018_commission_structure-Start'!$A$21:$I$21,0)),0)</f>
        <v>0</v>
      </c>
      <c r="S562" s="26">
        <f>IF(H562&gt;L562,(H562-L562)*INDEX('[1]2018_commission_structure-Start'!$A$21:$I$24,MATCH($E562,'[1]2018_commission_structure-Start'!$A$21:$A$24,0),MATCH(S$1,'[1]2018_commission_structure-Start'!$A$21:$I$21,0)),0)</f>
        <v>0</v>
      </c>
      <c r="T562" s="28">
        <f t="shared" si="86"/>
        <v>87607.7</v>
      </c>
      <c r="U562" s="28">
        <f t="shared" si="87"/>
        <v>121183.7</v>
      </c>
      <c r="V562" s="28">
        <f>MIN(H562,I562)*INDEX('[1]2018_commission_structure-Start'!$A$15:$J$18,MATCH($E562,'[1]2018_commission_structure-Start'!$A$15:$A$18,0),MATCH(V$1,'[1]2018_commission_structure-Start'!$A$15:$J$15,0))</f>
        <v>60000</v>
      </c>
      <c r="W562" s="26">
        <f>IF($H562&gt;I562,MIN($H562-I562,J562-I562)*INDEX('[1]2018_commission_structure-Start'!$A$15:$J$18,MATCH($E562,'[1]2018_commission_structure-Start'!$A$15:$A$18,0),MATCH(W$1,'[1]2018_commission_structure-Start'!$A$15:$J$15,0)),0)</f>
        <v>21250</v>
      </c>
      <c r="X562" s="26">
        <f>IF($H562&gt;J562,MIN($H562-J562,K562-J562)*INDEX('[1]2018_commission_structure-Start'!$A$15:$J$18,MATCH($E562,'[1]2018_commission_structure-Start'!$A$15:$A$18,0),MATCH(X$1,'[1]2018_commission_structure-Start'!$A$15:$J$15,0)),0)</f>
        <v>20953</v>
      </c>
      <c r="Y562" s="26">
        <f>IF($H562&gt;K562,MIN($H562-K562,L562-K562)*INDEX('[1]2018_commission_structure-Start'!$A$15:$J$18,MATCH($E562,'[1]2018_commission_structure-Start'!$A$15:$A$18,0),MATCH(Y$1,'[1]2018_commission_structure-Start'!$A$15:$J$15,0)),0)</f>
        <v>0</v>
      </c>
      <c r="Z562" s="26">
        <f>IF(H562&gt;L562,(H562-L562)*INDEX('[1]2018_commission_structure-Start'!$A$21:$I$24,MATCH($E562,'[1]2018_commission_structure-Start'!$A$21:$A$24,0),MATCH(Z$1,'[1]2018_commission_structure-Start'!$A$21:$I$21,0)),0)</f>
        <v>0</v>
      </c>
      <c r="AA562" s="28">
        <f t="shared" si="88"/>
        <v>102203</v>
      </c>
      <c r="AB562" s="28">
        <f t="shared" si="89"/>
        <v>135779</v>
      </c>
    </row>
    <row r="563" spans="1:28" x14ac:dyDescent="0.2">
      <c r="A563" s="25" t="str">
        <f t="shared" si="80"/>
        <v>Elie Cantillion</v>
      </c>
      <c r="B563" s="25">
        <v>5623930522</v>
      </c>
      <c r="C563" s="25" t="s">
        <v>1101</v>
      </c>
      <c r="D563" s="25" t="s">
        <v>1102</v>
      </c>
      <c r="E563" s="25" t="s">
        <v>10</v>
      </c>
      <c r="F563" s="25">
        <v>80442</v>
      </c>
      <c r="G563" s="25">
        <f>COUNTIF([1]deals_closed!D:D,B563)</f>
        <v>24</v>
      </c>
      <c r="H563" s="26">
        <f>SUMIF([1]deals_closed!D:D,B563,[1]deals_closed!C:C)</f>
        <v>850684</v>
      </c>
      <c r="I563" s="26">
        <f>VLOOKUP(E563,'[1]2018_commission_structure-Start'!$A$22:$I$24,9,FALSE)</f>
        <v>750000</v>
      </c>
      <c r="J563" s="26">
        <f t="shared" si="81"/>
        <v>937500</v>
      </c>
      <c r="K563" s="26">
        <f t="shared" si="82"/>
        <v>1125000</v>
      </c>
      <c r="L563" s="26">
        <f t="shared" si="83"/>
        <v>1500000</v>
      </c>
      <c r="M563" s="27">
        <f t="shared" si="84"/>
        <v>1.1342453333333333</v>
      </c>
      <c r="N563" s="25" t="str">
        <f t="shared" si="85"/>
        <v>100-125%</v>
      </c>
      <c r="O563" s="28">
        <f>MIN(H563,I563)*INDEX('[1]2018_commission_structure-Start'!$A$21:$I$24,MATCH($E563,'[1]2018_commission_structure-Start'!$A$21:$A$24,0),MATCH(O$1,'[1]2018_commission_structure-Start'!$A$21:$I$21,0))</f>
        <v>112500</v>
      </c>
      <c r="P563" s="26">
        <f>IF(H563&gt;I563,MIN(H563-I563,J563-I563)*INDEX('[1]2018_commission_structure-Start'!$A$21:$I$24,MATCH($E563,'[1]2018_commission_structure-Start'!$A$21:$A$24,0), MATCH(P$1,'[1]2018_commission_structure-Start'!$A$21:$I$21,0)),0)</f>
        <v>19129.96</v>
      </c>
      <c r="Q563" s="26">
        <f>IF($H563&gt;J563,MIN($H563-J563,K563-J563)*INDEX('[1]2018_commission_structure-Start'!$A$21:$I$24,MATCH($E563,'[1]2018_commission_structure-Start'!$A$21:$A$24,0), MATCH(Q$1,'[1]2018_commission_structure-Start'!$A$21:$I$21,0)),0)</f>
        <v>0</v>
      </c>
      <c r="R563" s="26">
        <f>IF($H563&gt;K563,MIN($H563-K563,L563-K563)*INDEX('[1]2018_commission_structure-Start'!$A$21:$I$24,MATCH($E563,'[1]2018_commission_structure-Start'!$A$21:$A$24,0), MATCH(R$1,'[1]2018_commission_structure-Start'!$A$21:$I$21,0)),0)</f>
        <v>0</v>
      </c>
      <c r="S563" s="26">
        <f>IF(H563&gt;L563,(H563-L563)*INDEX('[1]2018_commission_structure-Start'!$A$21:$I$24,MATCH($E563,'[1]2018_commission_structure-Start'!$A$21:$A$24,0),MATCH(S$1,'[1]2018_commission_structure-Start'!$A$21:$I$21,0)),0)</f>
        <v>0</v>
      </c>
      <c r="T563" s="28">
        <f t="shared" si="86"/>
        <v>131629.96</v>
      </c>
      <c r="U563" s="28">
        <f t="shared" si="87"/>
        <v>212071.96</v>
      </c>
      <c r="V563" s="28">
        <f>MIN(H563,I563)*INDEX('[1]2018_commission_structure-Start'!$A$15:$J$18,MATCH($E563,'[1]2018_commission_structure-Start'!$A$15:$A$18,0),MATCH(V$1,'[1]2018_commission_structure-Start'!$A$15:$J$15,0))</f>
        <v>112500</v>
      </c>
      <c r="W563" s="26">
        <f>IF($H563&gt;I563,MIN($H563-I563,J563-I563)*INDEX('[1]2018_commission_structure-Start'!$A$15:$J$18,MATCH($E563,'[1]2018_commission_structure-Start'!$A$15:$A$18,0),MATCH(W$1,'[1]2018_commission_structure-Start'!$A$15:$J$15,0)),0)</f>
        <v>22150.48</v>
      </c>
      <c r="X563" s="26">
        <f>IF($H563&gt;J563,MIN($H563-J563,K563-J563)*INDEX('[1]2018_commission_structure-Start'!$A$15:$J$18,MATCH($E563,'[1]2018_commission_structure-Start'!$A$15:$A$18,0),MATCH(X$1,'[1]2018_commission_structure-Start'!$A$15:$J$15,0)),0)</f>
        <v>0</v>
      </c>
      <c r="Y563" s="26">
        <f>IF($H563&gt;K563,MIN($H563-K563,L563-K563)*INDEX('[1]2018_commission_structure-Start'!$A$15:$J$18,MATCH($E563,'[1]2018_commission_structure-Start'!$A$15:$A$18,0),MATCH(Y$1,'[1]2018_commission_structure-Start'!$A$15:$J$15,0)),0)</f>
        <v>0</v>
      </c>
      <c r="Z563" s="26">
        <f>IF(H563&gt;L563,(H563-L563)*INDEX('[1]2018_commission_structure-Start'!$A$21:$I$24,MATCH($E563,'[1]2018_commission_structure-Start'!$A$21:$A$24,0),MATCH(Z$1,'[1]2018_commission_structure-Start'!$A$21:$I$21,0)),0)</f>
        <v>0</v>
      </c>
      <c r="AA563" s="28">
        <f t="shared" si="88"/>
        <v>134650.48000000001</v>
      </c>
      <c r="AB563" s="28">
        <f t="shared" si="89"/>
        <v>215092.48000000001</v>
      </c>
    </row>
    <row r="564" spans="1:28" x14ac:dyDescent="0.2">
      <c r="A564" s="25" t="str">
        <f t="shared" si="80"/>
        <v>Tuckie Mullenger</v>
      </c>
      <c r="B564" s="25">
        <v>3060876401</v>
      </c>
      <c r="C564" s="25" t="s">
        <v>1103</v>
      </c>
      <c r="D564" s="25" t="s">
        <v>1104</v>
      </c>
      <c r="E564" s="25" t="s">
        <v>7</v>
      </c>
      <c r="F564" s="25">
        <v>41863</v>
      </c>
      <c r="G564" s="25">
        <f>COUNTIF([1]deals_closed!D:D,B564)</f>
        <v>25</v>
      </c>
      <c r="H564" s="26">
        <f>SUMIF([1]deals_closed!D:D,B564,[1]deals_closed!C:C)</f>
        <v>775801</v>
      </c>
      <c r="I564" s="26">
        <f>VLOOKUP(E564,'[1]2018_commission_structure-Start'!$A$22:$I$24,9,FALSE)</f>
        <v>500000</v>
      </c>
      <c r="J564" s="26">
        <f t="shared" si="81"/>
        <v>625000</v>
      </c>
      <c r="K564" s="26">
        <f t="shared" si="82"/>
        <v>750000</v>
      </c>
      <c r="L564" s="26">
        <f t="shared" si="83"/>
        <v>1000000</v>
      </c>
      <c r="M564" s="27">
        <f t="shared" si="84"/>
        <v>1.5516019999999999</v>
      </c>
      <c r="N564" s="25" t="str">
        <f t="shared" si="85"/>
        <v>150-200%</v>
      </c>
      <c r="O564" s="28">
        <f>MIN(H564,I564)*INDEX('[1]2018_commission_structure-Start'!$A$21:$I$24,MATCH($E564,'[1]2018_commission_structure-Start'!$A$21:$A$24,0),MATCH(O$1,'[1]2018_commission_structure-Start'!$A$21:$I$21,0))</f>
        <v>50000</v>
      </c>
      <c r="P564" s="26">
        <f>IF(H564&gt;I564,MIN(H564-I564,J564-I564)*INDEX('[1]2018_commission_structure-Start'!$A$21:$I$24,MATCH($E564,'[1]2018_commission_structure-Start'!$A$21:$A$24,0), MATCH(P$1,'[1]2018_commission_structure-Start'!$A$21:$I$21,0)),0)</f>
        <v>18750</v>
      </c>
      <c r="Q564" s="26">
        <f>IF($H564&gt;J564,MIN($H564-J564,K564-J564)*INDEX('[1]2018_commission_structure-Start'!$A$21:$I$24,MATCH($E564,'[1]2018_commission_structure-Start'!$A$21:$A$24,0), MATCH(Q$1,'[1]2018_commission_structure-Start'!$A$21:$I$21,0)),0)</f>
        <v>22500</v>
      </c>
      <c r="R564" s="26">
        <f>IF($H564&gt;K564,MIN($H564-K564,L564-K564)*INDEX('[1]2018_commission_structure-Start'!$A$21:$I$24,MATCH($E564,'[1]2018_commission_structure-Start'!$A$21:$A$24,0), MATCH(R$1,'[1]2018_commission_structure-Start'!$A$21:$I$21,0)),0)</f>
        <v>5676.22</v>
      </c>
      <c r="S564" s="26">
        <f>IF(H564&gt;L564,(H564-L564)*INDEX('[1]2018_commission_structure-Start'!$A$21:$I$24,MATCH($E564,'[1]2018_commission_structure-Start'!$A$21:$A$24,0),MATCH(S$1,'[1]2018_commission_structure-Start'!$A$21:$I$21,0)),0)</f>
        <v>0</v>
      </c>
      <c r="T564" s="28">
        <f t="shared" si="86"/>
        <v>96926.22</v>
      </c>
      <c r="U564" s="28">
        <f t="shared" si="87"/>
        <v>138789.22</v>
      </c>
      <c r="V564" s="28">
        <f>MIN(H564,I564)*INDEX('[1]2018_commission_structure-Start'!$A$15:$J$18,MATCH($E564,'[1]2018_commission_structure-Start'!$A$15:$A$18,0),MATCH(V$1,'[1]2018_commission_structure-Start'!$A$15:$J$15,0))</f>
        <v>60000</v>
      </c>
      <c r="W564" s="26">
        <f>IF($H564&gt;I564,MIN($H564-I564,J564-I564)*INDEX('[1]2018_commission_structure-Start'!$A$15:$J$18,MATCH($E564,'[1]2018_commission_structure-Start'!$A$15:$A$18,0),MATCH(W$1,'[1]2018_commission_structure-Start'!$A$15:$J$15,0)),0)</f>
        <v>21250</v>
      </c>
      <c r="X564" s="26">
        <f>IF($H564&gt;J564,MIN($H564-J564,K564-J564)*INDEX('[1]2018_commission_structure-Start'!$A$15:$J$18,MATCH($E564,'[1]2018_commission_structure-Start'!$A$15:$A$18,0),MATCH(X$1,'[1]2018_commission_structure-Start'!$A$15:$J$15,0)),0)</f>
        <v>25000</v>
      </c>
      <c r="Y564" s="26">
        <f>IF($H564&gt;K564,MIN($H564-K564,L564-K564)*INDEX('[1]2018_commission_structure-Start'!$A$15:$J$18,MATCH($E564,'[1]2018_commission_structure-Start'!$A$15:$A$18,0),MATCH(Y$1,'[1]2018_commission_structure-Start'!$A$15:$J$15,0)),0)</f>
        <v>5676.22</v>
      </c>
      <c r="Z564" s="26">
        <f>IF(H564&gt;L564,(H564-L564)*INDEX('[1]2018_commission_structure-Start'!$A$21:$I$24,MATCH($E564,'[1]2018_commission_structure-Start'!$A$21:$A$24,0),MATCH(Z$1,'[1]2018_commission_structure-Start'!$A$21:$I$21,0)),0)</f>
        <v>0</v>
      </c>
      <c r="AA564" s="28">
        <f t="shared" si="88"/>
        <v>111926.22</v>
      </c>
      <c r="AB564" s="28">
        <f t="shared" si="89"/>
        <v>153789.22</v>
      </c>
    </row>
    <row r="565" spans="1:28" x14ac:dyDescent="0.2">
      <c r="A565" s="25" t="str">
        <f t="shared" si="80"/>
        <v>Nichols Exton</v>
      </c>
      <c r="B565" s="25">
        <v>960994726</v>
      </c>
      <c r="C565" s="25" t="s">
        <v>1105</v>
      </c>
      <c r="D565" s="25" t="s">
        <v>372</v>
      </c>
      <c r="E565" s="25" t="s">
        <v>29</v>
      </c>
      <c r="F565" s="25">
        <v>76727</v>
      </c>
      <c r="G565" s="25">
        <f>COUNTIF([1]deals_closed!D:D,B565)</f>
        <v>20</v>
      </c>
      <c r="H565" s="26">
        <f>SUMIF([1]deals_closed!D:D,B565,[1]deals_closed!C:C)</f>
        <v>746897</v>
      </c>
      <c r="I565" s="26">
        <f>VLOOKUP(E565,'[1]2018_commission_structure-Start'!$A$22:$I$24,9,FALSE)</f>
        <v>600000</v>
      </c>
      <c r="J565" s="26">
        <f t="shared" si="81"/>
        <v>750000</v>
      </c>
      <c r="K565" s="26">
        <f t="shared" si="82"/>
        <v>900000</v>
      </c>
      <c r="L565" s="26">
        <f t="shared" si="83"/>
        <v>1200000</v>
      </c>
      <c r="M565" s="27">
        <f t="shared" si="84"/>
        <v>1.2448283333333334</v>
      </c>
      <c r="N565" s="25" t="str">
        <f t="shared" si="85"/>
        <v>100-125%</v>
      </c>
      <c r="O565" s="28">
        <f>MIN(H565,I565)*INDEX('[1]2018_commission_structure-Start'!$A$21:$I$24,MATCH($E565,'[1]2018_commission_structure-Start'!$A$21:$A$24,0),MATCH(O$1,'[1]2018_commission_structure-Start'!$A$21:$I$21,0))</f>
        <v>78000</v>
      </c>
      <c r="P565" s="26">
        <f>IF(H565&gt;I565,MIN(H565-I565,J565-I565)*INDEX('[1]2018_commission_structure-Start'!$A$21:$I$24,MATCH($E565,'[1]2018_commission_structure-Start'!$A$21:$A$24,0), MATCH(P$1,'[1]2018_commission_structure-Start'!$A$21:$I$21,0)),0)</f>
        <v>24972.49</v>
      </c>
      <c r="Q565" s="26">
        <f>IF($H565&gt;J565,MIN($H565-J565,K565-J565)*INDEX('[1]2018_commission_structure-Start'!$A$21:$I$24,MATCH($E565,'[1]2018_commission_structure-Start'!$A$21:$A$24,0), MATCH(Q$1,'[1]2018_commission_structure-Start'!$A$21:$I$21,0)),0)</f>
        <v>0</v>
      </c>
      <c r="R565" s="26">
        <f>IF($H565&gt;K565,MIN($H565-K565,L565-K565)*INDEX('[1]2018_commission_structure-Start'!$A$21:$I$24,MATCH($E565,'[1]2018_commission_structure-Start'!$A$21:$A$24,0), MATCH(R$1,'[1]2018_commission_structure-Start'!$A$21:$I$21,0)),0)</f>
        <v>0</v>
      </c>
      <c r="S565" s="26">
        <f>IF(H565&gt;L565,(H565-L565)*INDEX('[1]2018_commission_structure-Start'!$A$21:$I$24,MATCH($E565,'[1]2018_commission_structure-Start'!$A$21:$A$24,0),MATCH(S$1,'[1]2018_commission_structure-Start'!$A$21:$I$21,0)),0)</f>
        <v>0</v>
      </c>
      <c r="T565" s="28">
        <f t="shared" si="86"/>
        <v>102972.49</v>
      </c>
      <c r="U565" s="28">
        <f t="shared" si="87"/>
        <v>179699.49</v>
      </c>
      <c r="V565" s="28">
        <f>MIN(H565,I565)*INDEX('[1]2018_commission_structure-Start'!$A$15:$J$18,MATCH($E565,'[1]2018_commission_structure-Start'!$A$15:$A$18,0),MATCH(V$1,'[1]2018_commission_structure-Start'!$A$15:$J$15,0))</f>
        <v>90000</v>
      </c>
      <c r="W565" s="26">
        <f>IF($H565&gt;I565,MIN($H565-I565,J565-I565)*INDEX('[1]2018_commission_structure-Start'!$A$15:$J$18,MATCH($E565,'[1]2018_commission_structure-Start'!$A$15:$A$18,0),MATCH(W$1,'[1]2018_commission_structure-Start'!$A$15:$J$15,0)),0)</f>
        <v>26441.46</v>
      </c>
      <c r="X565" s="26">
        <f>IF($H565&gt;J565,MIN($H565-J565,K565-J565)*INDEX('[1]2018_commission_structure-Start'!$A$15:$J$18,MATCH($E565,'[1]2018_commission_structure-Start'!$A$15:$A$18,0),MATCH(X$1,'[1]2018_commission_structure-Start'!$A$15:$J$15,0)),0)</f>
        <v>0</v>
      </c>
      <c r="Y565" s="26">
        <f>IF($H565&gt;K565,MIN($H565-K565,L565-K565)*INDEX('[1]2018_commission_structure-Start'!$A$15:$J$18,MATCH($E565,'[1]2018_commission_structure-Start'!$A$15:$A$18,0),MATCH(Y$1,'[1]2018_commission_structure-Start'!$A$15:$J$15,0)),0)</f>
        <v>0</v>
      </c>
      <c r="Z565" s="26">
        <f>IF(H565&gt;L565,(H565-L565)*INDEX('[1]2018_commission_structure-Start'!$A$21:$I$24,MATCH($E565,'[1]2018_commission_structure-Start'!$A$21:$A$24,0),MATCH(Z$1,'[1]2018_commission_structure-Start'!$A$21:$I$21,0)),0)</f>
        <v>0</v>
      </c>
      <c r="AA565" s="28">
        <f t="shared" si="88"/>
        <v>116441.45999999999</v>
      </c>
      <c r="AB565" s="28">
        <f t="shared" si="89"/>
        <v>193168.46</v>
      </c>
    </row>
    <row r="566" spans="1:28" x14ac:dyDescent="0.2">
      <c r="A566" s="25" t="str">
        <f t="shared" si="80"/>
        <v>Fraze Laing</v>
      </c>
      <c r="B566" s="25">
        <v>4306425231</v>
      </c>
      <c r="C566" s="25" t="s">
        <v>1106</v>
      </c>
      <c r="D566" s="25" t="s">
        <v>1107</v>
      </c>
      <c r="E566" s="25" t="s">
        <v>7</v>
      </c>
      <c r="F566" s="25">
        <v>44821</v>
      </c>
      <c r="G566" s="25">
        <f>COUNTIF([1]deals_closed!D:D,B566)</f>
        <v>18</v>
      </c>
      <c r="H566" s="26">
        <f>SUMIF([1]deals_closed!D:D,B566,[1]deals_closed!C:C)</f>
        <v>671362</v>
      </c>
      <c r="I566" s="26">
        <f>VLOOKUP(E566,'[1]2018_commission_structure-Start'!$A$22:$I$24,9,FALSE)</f>
        <v>500000</v>
      </c>
      <c r="J566" s="26">
        <f t="shared" si="81"/>
        <v>625000</v>
      </c>
      <c r="K566" s="26">
        <f t="shared" si="82"/>
        <v>750000</v>
      </c>
      <c r="L566" s="26">
        <f t="shared" si="83"/>
        <v>1000000</v>
      </c>
      <c r="M566" s="27">
        <f t="shared" si="84"/>
        <v>1.342724</v>
      </c>
      <c r="N566" s="25" t="str">
        <f t="shared" si="85"/>
        <v>125-150%</v>
      </c>
      <c r="O566" s="28">
        <f>MIN(H566,I566)*INDEX('[1]2018_commission_structure-Start'!$A$21:$I$24,MATCH($E566,'[1]2018_commission_structure-Start'!$A$21:$A$24,0),MATCH(O$1,'[1]2018_commission_structure-Start'!$A$21:$I$21,0))</f>
        <v>50000</v>
      </c>
      <c r="P566" s="26">
        <f>IF(H566&gt;I566,MIN(H566-I566,J566-I566)*INDEX('[1]2018_commission_structure-Start'!$A$21:$I$24,MATCH($E566,'[1]2018_commission_structure-Start'!$A$21:$A$24,0), MATCH(P$1,'[1]2018_commission_structure-Start'!$A$21:$I$21,0)),0)</f>
        <v>18750</v>
      </c>
      <c r="Q566" s="26">
        <f>IF($H566&gt;J566,MIN($H566-J566,K566-J566)*INDEX('[1]2018_commission_structure-Start'!$A$21:$I$24,MATCH($E566,'[1]2018_commission_structure-Start'!$A$21:$A$24,0), MATCH(Q$1,'[1]2018_commission_structure-Start'!$A$21:$I$21,0)),0)</f>
        <v>8345.16</v>
      </c>
      <c r="R566" s="26">
        <f>IF($H566&gt;K566,MIN($H566-K566,L566-K566)*INDEX('[1]2018_commission_structure-Start'!$A$21:$I$24,MATCH($E566,'[1]2018_commission_structure-Start'!$A$21:$A$24,0), MATCH(R$1,'[1]2018_commission_structure-Start'!$A$21:$I$21,0)),0)</f>
        <v>0</v>
      </c>
      <c r="S566" s="26">
        <f>IF(H566&gt;L566,(H566-L566)*INDEX('[1]2018_commission_structure-Start'!$A$21:$I$24,MATCH($E566,'[1]2018_commission_structure-Start'!$A$21:$A$24,0),MATCH(S$1,'[1]2018_commission_structure-Start'!$A$21:$I$21,0)),0)</f>
        <v>0</v>
      </c>
      <c r="T566" s="28">
        <f t="shared" si="86"/>
        <v>77095.16</v>
      </c>
      <c r="U566" s="28">
        <f t="shared" si="87"/>
        <v>121916.16</v>
      </c>
      <c r="V566" s="28">
        <f>MIN(H566,I566)*INDEX('[1]2018_commission_structure-Start'!$A$15:$J$18,MATCH($E566,'[1]2018_commission_structure-Start'!$A$15:$A$18,0),MATCH(V$1,'[1]2018_commission_structure-Start'!$A$15:$J$15,0))</f>
        <v>60000</v>
      </c>
      <c r="W566" s="26">
        <f>IF($H566&gt;I566,MIN($H566-I566,J566-I566)*INDEX('[1]2018_commission_structure-Start'!$A$15:$J$18,MATCH($E566,'[1]2018_commission_structure-Start'!$A$15:$A$18,0),MATCH(W$1,'[1]2018_commission_structure-Start'!$A$15:$J$15,0)),0)</f>
        <v>21250</v>
      </c>
      <c r="X566" s="26">
        <f>IF($H566&gt;J566,MIN($H566-J566,K566-J566)*INDEX('[1]2018_commission_structure-Start'!$A$15:$J$18,MATCH($E566,'[1]2018_commission_structure-Start'!$A$15:$A$18,0),MATCH(X$1,'[1]2018_commission_structure-Start'!$A$15:$J$15,0)),0)</f>
        <v>9272.4</v>
      </c>
      <c r="Y566" s="26">
        <f>IF($H566&gt;K566,MIN($H566-K566,L566-K566)*INDEX('[1]2018_commission_structure-Start'!$A$15:$J$18,MATCH($E566,'[1]2018_commission_structure-Start'!$A$15:$A$18,0),MATCH(Y$1,'[1]2018_commission_structure-Start'!$A$15:$J$15,0)),0)</f>
        <v>0</v>
      </c>
      <c r="Z566" s="26">
        <f>IF(H566&gt;L566,(H566-L566)*INDEX('[1]2018_commission_structure-Start'!$A$21:$I$24,MATCH($E566,'[1]2018_commission_structure-Start'!$A$21:$A$24,0),MATCH(Z$1,'[1]2018_commission_structure-Start'!$A$21:$I$21,0)),0)</f>
        <v>0</v>
      </c>
      <c r="AA566" s="28">
        <f t="shared" si="88"/>
        <v>90522.4</v>
      </c>
      <c r="AB566" s="28">
        <f t="shared" si="89"/>
        <v>135343.4</v>
      </c>
    </row>
    <row r="567" spans="1:28" x14ac:dyDescent="0.2">
      <c r="A567" s="25" t="str">
        <f t="shared" si="80"/>
        <v>Erika Forsaith</v>
      </c>
      <c r="B567" s="25">
        <v>844376051</v>
      </c>
      <c r="C567" s="25" t="s">
        <v>1108</v>
      </c>
      <c r="D567" s="25" t="s">
        <v>1109</v>
      </c>
      <c r="E567" s="25" t="s">
        <v>7</v>
      </c>
      <c r="F567" s="25">
        <v>45096</v>
      </c>
      <c r="G567" s="25">
        <f>COUNTIF([1]deals_closed!D:D,B567)</f>
        <v>19</v>
      </c>
      <c r="H567" s="26">
        <f>SUMIF([1]deals_closed!D:D,B567,[1]deals_closed!C:C)</f>
        <v>607396</v>
      </c>
      <c r="I567" s="26">
        <f>VLOOKUP(E567,'[1]2018_commission_structure-Start'!$A$22:$I$24,9,FALSE)</f>
        <v>500000</v>
      </c>
      <c r="J567" s="26">
        <f t="shared" si="81"/>
        <v>625000</v>
      </c>
      <c r="K567" s="26">
        <f t="shared" si="82"/>
        <v>750000</v>
      </c>
      <c r="L567" s="26">
        <f t="shared" si="83"/>
        <v>1000000</v>
      </c>
      <c r="M567" s="27">
        <f t="shared" si="84"/>
        <v>1.2147920000000001</v>
      </c>
      <c r="N567" s="25" t="str">
        <f t="shared" si="85"/>
        <v>100-125%</v>
      </c>
      <c r="O567" s="28">
        <f>MIN(H567,I567)*INDEX('[1]2018_commission_structure-Start'!$A$21:$I$24,MATCH($E567,'[1]2018_commission_structure-Start'!$A$21:$A$24,0),MATCH(O$1,'[1]2018_commission_structure-Start'!$A$21:$I$21,0))</f>
        <v>50000</v>
      </c>
      <c r="P567" s="26">
        <f>IF(H567&gt;I567,MIN(H567-I567,J567-I567)*INDEX('[1]2018_commission_structure-Start'!$A$21:$I$24,MATCH($E567,'[1]2018_commission_structure-Start'!$A$21:$A$24,0), MATCH(P$1,'[1]2018_commission_structure-Start'!$A$21:$I$21,0)),0)</f>
        <v>16109.4</v>
      </c>
      <c r="Q567" s="26">
        <f>IF($H567&gt;J567,MIN($H567-J567,K567-J567)*INDEX('[1]2018_commission_structure-Start'!$A$21:$I$24,MATCH($E567,'[1]2018_commission_structure-Start'!$A$21:$A$24,0), MATCH(Q$1,'[1]2018_commission_structure-Start'!$A$21:$I$21,0)),0)</f>
        <v>0</v>
      </c>
      <c r="R567" s="26">
        <f>IF($H567&gt;K567,MIN($H567-K567,L567-K567)*INDEX('[1]2018_commission_structure-Start'!$A$21:$I$24,MATCH($E567,'[1]2018_commission_structure-Start'!$A$21:$A$24,0), MATCH(R$1,'[1]2018_commission_structure-Start'!$A$21:$I$21,0)),0)</f>
        <v>0</v>
      </c>
      <c r="S567" s="26">
        <f>IF(H567&gt;L567,(H567-L567)*INDEX('[1]2018_commission_structure-Start'!$A$21:$I$24,MATCH($E567,'[1]2018_commission_structure-Start'!$A$21:$A$24,0),MATCH(S$1,'[1]2018_commission_structure-Start'!$A$21:$I$21,0)),0)</f>
        <v>0</v>
      </c>
      <c r="T567" s="28">
        <f t="shared" si="86"/>
        <v>66109.399999999994</v>
      </c>
      <c r="U567" s="28">
        <f t="shared" si="87"/>
        <v>111205.4</v>
      </c>
      <c r="V567" s="28">
        <f>MIN(H567,I567)*INDEX('[1]2018_commission_structure-Start'!$A$15:$J$18,MATCH($E567,'[1]2018_commission_structure-Start'!$A$15:$A$18,0),MATCH(V$1,'[1]2018_commission_structure-Start'!$A$15:$J$15,0))</f>
        <v>60000</v>
      </c>
      <c r="W567" s="26">
        <f>IF($H567&gt;I567,MIN($H567-I567,J567-I567)*INDEX('[1]2018_commission_structure-Start'!$A$15:$J$18,MATCH($E567,'[1]2018_commission_structure-Start'!$A$15:$A$18,0),MATCH(W$1,'[1]2018_commission_structure-Start'!$A$15:$J$15,0)),0)</f>
        <v>18257.32</v>
      </c>
      <c r="X567" s="26">
        <f>IF($H567&gt;J567,MIN($H567-J567,K567-J567)*INDEX('[1]2018_commission_structure-Start'!$A$15:$J$18,MATCH($E567,'[1]2018_commission_structure-Start'!$A$15:$A$18,0),MATCH(X$1,'[1]2018_commission_structure-Start'!$A$15:$J$15,0)),0)</f>
        <v>0</v>
      </c>
      <c r="Y567" s="26">
        <f>IF($H567&gt;K567,MIN($H567-K567,L567-K567)*INDEX('[1]2018_commission_structure-Start'!$A$15:$J$18,MATCH($E567,'[1]2018_commission_structure-Start'!$A$15:$A$18,0),MATCH(Y$1,'[1]2018_commission_structure-Start'!$A$15:$J$15,0)),0)</f>
        <v>0</v>
      </c>
      <c r="Z567" s="26">
        <f>IF(H567&gt;L567,(H567-L567)*INDEX('[1]2018_commission_structure-Start'!$A$21:$I$24,MATCH($E567,'[1]2018_commission_structure-Start'!$A$21:$A$24,0),MATCH(Z$1,'[1]2018_commission_structure-Start'!$A$21:$I$21,0)),0)</f>
        <v>0</v>
      </c>
      <c r="AA567" s="28">
        <f t="shared" si="88"/>
        <v>78257.320000000007</v>
      </c>
      <c r="AB567" s="28">
        <f t="shared" si="89"/>
        <v>123353.32</v>
      </c>
    </row>
    <row r="568" spans="1:28" x14ac:dyDescent="0.2">
      <c r="A568" s="25" t="str">
        <f t="shared" si="80"/>
        <v>Salli Gooda</v>
      </c>
      <c r="B568" s="25">
        <v>2074776004</v>
      </c>
      <c r="C568" s="25" t="s">
        <v>1110</v>
      </c>
      <c r="D568" s="25" t="s">
        <v>1111</v>
      </c>
      <c r="E568" s="25" t="s">
        <v>29</v>
      </c>
      <c r="F568" s="25">
        <v>77087</v>
      </c>
      <c r="G568" s="25">
        <f>COUNTIF([1]deals_closed!D:D,B568)</f>
        <v>21</v>
      </c>
      <c r="H568" s="26">
        <f>SUMIF([1]deals_closed!D:D,B568,[1]deals_closed!C:C)</f>
        <v>805766</v>
      </c>
      <c r="I568" s="26">
        <f>VLOOKUP(E568,'[1]2018_commission_structure-Start'!$A$22:$I$24,9,FALSE)</f>
        <v>600000</v>
      </c>
      <c r="J568" s="26">
        <f t="shared" si="81"/>
        <v>750000</v>
      </c>
      <c r="K568" s="26">
        <f t="shared" si="82"/>
        <v>900000</v>
      </c>
      <c r="L568" s="26">
        <f t="shared" si="83"/>
        <v>1200000</v>
      </c>
      <c r="M568" s="27">
        <f t="shared" si="84"/>
        <v>1.3429433333333334</v>
      </c>
      <c r="N568" s="25" t="str">
        <f t="shared" si="85"/>
        <v>125-150%</v>
      </c>
      <c r="O568" s="28">
        <f>MIN(H568,I568)*INDEX('[1]2018_commission_structure-Start'!$A$21:$I$24,MATCH($E568,'[1]2018_commission_structure-Start'!$A$21:$A$24,0),MATCH(O$1,'[1]2018_commission_structure-Start'!$A$21:$I$21,0))</f>
        <v>78000</v>
      </c>
      <c r="P568" s="26">
        <f>IF(H568&gt;I568,MIN(H568-I568,J568-I568)*INDEX('[1]2018_commission_structure-Start'!$A$21:$I$24,MATCH($E568,'[1]2018_commission_structure-Start'!$A$21:$A$24,0), MATCH(P$1,'[1]2018_commission_structure-Start'!$A$21:$I$21,0)),0)</f>
        <v>25500.000000000004</v>
      </c>
      <c r="Q568" s="26">
        <f>IF($H568&gt;J568,MIN($H568-J568,K568-J568)*INDEX('[1]2018_commission_structure-Start'!$A$21:$I$24,MATCH($E568,'[1]2018_commission_structure-Start'!$A$21:$A$24,0), MATCH(Q$1,'[1]2018_commission_structure-Start'!$A$21:$I$21,0)),0)</f>
        <v>11710.859999999999</v>
      </c>
      <c r="R568" s="26">
        <f>IF($H568&gt;K568,MIN($H568-K568,L568-K568)*INDEX('[1]2018_commission_structure-Start'!$A$21:$I$24,MATCH($E568,'[1]2018_commission_structure-Start'!$A$21:$A$24,0), MATCH(R$1,'[1]2018_commission_structure-Start'!$A$21:$I$21,0)),0)</f>
        <v>0</v>
      </c>
      <c r="S568" s="26">
        <f>IF(H568&gt;L568,(H568-L568)*INDEX('[1]2018_commission_structure-Start'!$A$21:$I$24,MATCH($E568,'[1]2018_commission_structure-Start'!$A$21:$A$24,0),MATCH(S$1,'[1]2018_commission_structure-Start'!$A$21:$I$21,0)),0)</f>
        <v>0</v>
      </c>
      <c r="T568" s="28">
        <f t="shared" si="86"/>
        <v>115210.86</v>
      </c>
      <c r="U568" s="28">
        <f t="shared" si="87"/>
        <v>192297.86</v>
      </c>
      <c r="V568" s="28">
        <f>MIN(H568,I568)*INDEX('[1]2018_commission_structure-Start'!$A$15:$J$18,MATCH($E568,'[1]2018_commission_structure-Start'!$A$15:$A$18,0),MATCH(V$1,'[1]2018_commission_structure-Start'!$A$15:$J$15,0))</f>
        <v>90000</v>
      </c>
      <c r="W568" s="26">
        <f>IF($H568&gt;I568,MIN($H568-I568,J568-I568)*INDEX('[1]2018_commission_structure-Start'!$A$15:$J$18,MATCH($E568,'[1]2018_commission_structure-Start'!$A$15:$A$18,0),MATCH(W$1,'[1]2018_commission_structure-Start'!$A$15:$J$15,0)),0)</f>
        <v>27000</v>
      </c>
      <c r="X568" s="26">
        <f>IF($H568&gt;J568,MIN($H568-J568,K568-J568)*INDEX('[1]2018_commission_structure-Start'!$A$15:$J$18,MATCH($E568,'[1]2018_commission_structure-Start'!$A$15:$A$18,0),MATCH(X$1,'[1]2018_commission_structure-Start'!$A$15:$J$15,0)),0)</f>
        <v>13941.5</v>
      </c>
      <c r="Y568" s="26">
        <f>IF($H568&gt;K568,MIN($H568-K568,L568-K568)*INDEX('[1]2018_commission_structure-Start'!$A$15:$J$18,MATCH($E568,'[1]2018_commission_structure-Start'!$A$15:$A$18,0),MATCH(Y$1,'[1]2018_commission_structure-Start'!$A$15:$J$15,0)),0)</f>
        <v>0</v>
      </c>
      <c r="Z568" s="26">
        <f>IF(H568&gt;L568,(H568-L568)*INDEX('[1]2018_commission_structure-Start'!$A$21:$I$24,MATCH($E568,'[1]2018_commission_structure-Start'!$A$21:$A$24,0),MATCH(Z$1,'[1]2018_commission_structure-Start'!$A$21:$I$21,0)),0)</f>
        <v>0</v>
      </c>
      <c r="AA568" s="28">
        <f t="shared" si="88"/>
        <v>130941.5</v>
      </c>
      <c r="AB568" s="28">
        <f t="shared" si="89"/>
        <v>208028.5</v>
      </c>
    </row>
    <row r="569" spans="1:28" x14ac:dyDescent="0.2">
      <c r="A569" s="25" t="str">
        <f t="shared" si="80"/>
        <v>Amalea Murty</v>
      </c>
      <c r="B569" s="25">
        <v>5998486889</v>
      </c>
      <c r="C569" s="25" t="s">
        <v>1112</v>
      </c>
      <c r="D569" s="25" t="s">
        <v>1113</v>
      </c>
      <c r="E569" s="25" t="s">
        <v>7</v>
      </c>
      <c r="F569" s="25">
        <v>57024</v>
      </c>
      <c r="G569" s="25">
        <f>COUNTIF([1]deals_closed!D:D,B569)</f>
        <v>21</v>
      </c>
      <c r="H569" s="26">
        <f>SUMIF([1]deals_closed!D:D,B569,[1]deals_closed!C:C)</f>
        <v>654637</v>
      </c>
      <c r="I569" s="26">
        <f>VLOOKUP(E569,'[1]2018_commission_structure-Start'!$A$22:$I$24,9,FALSE)</f>
        <v>500000</v>
      </c>
      <c r="J569" s="26">
        <f t="shared" si="81"/>
        <v>625000</v>
      </c>
      <c r="K569" s="26">
        <f t="shared" si="82"/>
        <v>750000</v>
      </c>
      <c r="L569" s="26">
        <f t="shared" si="83"/>
        <v>1000000</v>
      </c>
      <c r="M569" s="27">
        <f t="shared" si="84"/>
        <v>1.309274</v>
      </c>
      <c r="N569" s="25" t="str">
        <f t="shared" si="85"/>
        <v>125-150%</v>
      </c>
      <c r="O569" s="28">
        <f>MIN(H569,I569)*INDEX('[1]2018_commission_structure-Start'!$A$21:$I$24,MATCH($E569,'[1]2018_commission_structure-Start'!$A$21:$A$24,0),MATCH(O$1,'[1]2018_commission_structure-Start'!$A$21:$I$21,0))</f>
        <v>50000</v>
      </c>
      <c r="P569" s="26">
        <f>IF(H569&gt;I569,MIN(H569-I569,J569-I569)*INDEX('[1]2018_commission_structure-Start'!$A$21:$I$24,MATCH($E569,'[1]2018_commission_structure-Start'!$A$21:$A$24,0), MATCH(P$1,'[1]2018_commission_structure-Start'!$A$21:$I$21,0)),0)</f>
        <v>18750</v>
      </c>
      <c r="Q569" s="26">
        <f>IF($H569&gt;J569,MIN($H569-J569,K569-J569)*INDEX('[1]2018_commission_structure-Start'!$A$21:$I$24,MATCH($E569,'[1]2018_commission_structure-Start'!$A$21:$A$24,0), MATCH(Q$1,'[1]2018_commission_structure-Start'!$A$21:$I$21,0)),0)</f>
        <v>5334.66</v>
      </c>
      <c r="R569" s="26">
        <f>IF($H569&gt;K569,MIN($H569-K569,L569-K569)*INDEX('[1]2018_commission_structure-Start'!$A$21:$I$24,MATCH($E569,'[1]2018_commission_structure-Start'!$A$21:$A$24,0), MATCH(R$1,'[1]2018_commission_structure-Start'!$A$21:$I$21,0)),0)</f>
        <v>0</v>
      </c>
      <c r="S569" s="26">
        <f>IF(H569&gt;L569,(H569-L569)*INDEX('[1]2018_commission_structure-Start'!$A$21:$I$24,MATCH($E569,'[1]2018_commission_structure-Start'!$A$21:$A$24,0),MATCH(S$1,'[1]2018_commission_structure-Start'!$A$21:$I$21,0)),0)</f>
        <v>0</v>
      </c>
      <c r="T569" s="28">
        <f t="shared" si="86"/>
        <v>74084.66</v>
      </c>
      <c r="U569" s="28">
        <f t="shared" si="87"/>
        <v>131108.66</v>
      </c>
      <c r="V569" s="28">
        <f>MIN(H569,I569)*INDEX('[1]2018_commission_structure-Start'!$A$15:$J$18,MATCH($E569,'[1]2018_commission_structure-Start'!$A$15:$A$18,0),MATCH(V$1,'[1]2018_commission_structure-Start'!$A$15:$J$15,0))</f>
        <v>60000</v>
      </c>
      <c r="W569" s="26">
        <f>IF($H569&gt;I569,MIN($H569-I569,J569-I569)*INDEX('[1]2018_commission_structure-Start'!$A$15:$J$18,MATCH($E569,'[1]2018_commission_structure-Start'!$A$15:$A$18,0),MATCH(W$1,'[1]2018_commission_structure-Start'!$A$15:$J$15,0)),0)</f>
        <v>21250</v>
      </c>
      <c r="X569" s="26">
        <f>IF($H569&gt;J569,MIN($H569-J569,K569-J569)*INDEX('[1]2018_commission_structure-Start'!$A$15:$J$18,MATCH($E569,'[1]2018_commission_structure-Start'!$A$15:$A$18,0),MATCH(X$1,'[1]2018_commission_structure-Start'!$A$15:$J$15,0)),0)</f>
        <v>5927.4000000000005</v>
      </c>
      <c r="Y569" s="26">
        <f>IF($H569&gt;K569,MIN($H569-K569,L569-K569)*INDEX('[1]2018_commission_structure-Start'!$A$15:$J$18,MATCH($E569,'[1]2018_commission_structure-Start'!$A$15:$A$18,0),MATCH(Y$1,'[1]2018_commission_structure-Start'!$A$15:$J$15,0)),0)</f>
        <v>0</v>
      </c>
      <c r="Z569" s="26">
        <f>IF(H569&gt;L569,(H569-L569)*INDEX('[1]2018_commission_structure-Start'!$A$21:$I$24,MATCH($E569,'[1]2018_commission_structure-Start'!$A$21:$A$24,0),MATCH(Z$1,'[1]2018_commission_structure-Start'!$A$21:$I$21,0)),0)</f>
        <v>0</v>
      </c>
      <c r="AA569" s="28">
        <f t="shared" si="88"/>
        <v>87177.4</v>
      </c>
      <c r="AB569" s="28">
        <f t="shared" si="89"/>
        <v>144201.4</v>
      </c>
    </row>
    <row r="570" spans="1:28" x14ac:dyDescent="0.2">
      <c r="A570" s="25" t="str">
        <f t="shared" si="80"/>
        <v>Alexa Balch</v>
      </c>
      <c r="B570" s="25">
        <v>8069192305</v>
      </c>
      <c r="C570" s="25" t="s">
        <v>1114</v>
      </c>
      <c r="D570" s="25" t="s">
        <v>1115</v>
      </c>
      <c r="E570" s="25" t="s">
        <v>10</v>
      </c>
      <c r="F570" s="25">
        <v>78612</v>
      </c>
      <c r="G570" s="25">
        <f>COUNTIF([1]deals_closed!D:D,B570)</f>
        <v>23</v>
      </c>
      <c r="H570" s="26">
        <f>SUMIF([1]deals_closed!D:D,B570,[1]deals_closed!C:C)</f>
        <v>825594</v>
      </c>
      <c r="I570" s="26">
        <f>VLOOKUP(E570,'[1]2018_commission_structure-Start'!$A$22:$I$24,9,FALSE)</f>
        <v>750000</v>
      </c>
      <c r="J570" s="26">
        <f t="shared" si="81"/>
        <v>937500</v>
      </c>
      <c r="K570" s="26">
        <f t="shared" si="82"/>
        <v>1125000</v>
      </c>
      <c r="L570" s="26">
        <f t="shared" si="83"/>
        <v>1500000</v>
      </c>
      <c r="M570" s="27">
        <f t="shared" si="84"/>
        <v>1.100792</v>
      </c>
      <c r="N570" s="25" t="str">
        <f t="shared" si="85"/>
        <v>100-125%</v>
      </c>
      <c r="O570" s="28">
        <f>MIN(H570,I570)*INDEX('[1]2018_commission_structure-Start'!$A$21:$I$24,MATCH($E570,'[1]2018_commission_structure-Start'!$A$21:$A$24,0),MATCH(O$1,'[1]2018_commission_structure-Start'!$A$21:$I$21,0))</f>
        <v>112500</v>
      </c>
      <c r="P570" s="26">
        <f>IF(H570&gt;I570,MIN(H570-I570,J570-I570)*INDEX('[1]2018_commission_structure-Start'!$A$21:$I$24,MATCH($E570,'[1]2018_commission_structure-Start'!$A$21:$A$24,0), MATCH(P$1,'[1]2018_commission_structure-Start'!$A$21:$I$21,0)),0)</f>
        <v>14362.86</v>
      </c>
      <c r="Q570" s="26">
        <f>IF($H570&gt;J570,MIN($H570-J570,K570-J570)*INDEX('[1]2018_commission_structure-Start'!$A$21:$I$24,MATCH($E570,'[1]2018_commission_structure-Start'!$A$21:$A$24,0), MATCH(Q$1,'[1]2018_commission_structure-Start'!$A$21:$I$21,0)),0)</f>
        <v>0</v>
      </c>
      <c r="R570" s="26">
        <f>IF($H570&gt;K570,MIN($H570-K570,L570-K570)*INDEX('[1]2018_commission_structure-Start'!$A$21:$I$24,MATCH($E570,'[1]2018_commission_structure-Start'!$A$21:$A$24,0), MATCH(R$1,'[1]2018_commission_structure-Start'!$A$21:$I$21,0)),0)</f>
        <v>0</v>
      </c>
      <c r="S570" s="26">
        <f>IF(H570&gt;L570,(H570-L570)*INDEX('[1]2018_commission_structure-Start'!$A$21:$I$24,MATCH($E570,'[1]2018_commission_structure-Start'!$A$21:$A$24,0),MATCH(S$1,'[1]2018_commission_structure-Start'!$A$21:$I$21,0)),0)</f>
        <v>0</v>
      </c>
      <c r="T570" s="28">
        <f t="shared" si="86"/>
        <v>126862.86</v>
      </c>
      <c r="U570" s="28">
        <f t="shared" si="87"/>
        <v>205474.86</v>
      </c>
      <c r="V570" s="28">
        <f>MIN(H570,I570)*INDEX('[1]2018_commission_structure-Start'!$A$15:$J$18,MATCH($E570,'[1]2018_commission_structure-Start'!$A$15:$A$18,0),MATCH(V$1,'[1]2018_commission_structure-Start'!$A$15:$J$15,0))</f>
        <v>112500</v>
      </c>
      <c r="W570" s="26">
        <f>IF($H570&gt;I570,MIN($H570-I570,J570-I570)*INDEX('[1]2018_commission_structure-Start'!$A$15:$J$18,MATCH($E570,'[1]2018_commission_structure-Start'!$A$15:$A$18,0),MATCH(W$1,'[1]2018_commission_structure-Start'!$A$15:$J$15,0)),0)</f>
        <v>16630.68</v>
      </c>
      <c r="X570" s="26">
        <f>IF($H570&gt;J570,MIN($H570-J570,K570-J570)*INDEX('[1]2018_commission_structure-Start'!$A$15:$J$18,MATCH($E570,'[1]2018_commission_structure-Start'!$A$15:$A$18,0),MATCH(X$1,'[1]2018_commission_structure-Start'!$A$15:$J$15,0)),0)</f>
        <v>0</v>
      </c>
      <c r="Y570" s="26">
        <f>IF($H570&gt;K570,MIN($H570-K570,L570-K570)*INDEX('[1]2018_commission_structure-Start'!$A$15:$J$18,MATCH($E570,'[1]2018_commission_structure-Start'!$A$15:$A$18,0),MATCH(Y$1,'[1]2018_commission_structure-Start'!$A$15:$J$15,0)),0)</f>
        <v>0</v>
      </c>
      <c r="Z570" s="26">
        <f>IF(H570&gt;L570,(H570-L570)*INDEX('[1]2018_commission_structure-Start'!$A$21:$I$24,MATCH($E570,'[1]2018_commission_structure-Start'!$A$21:$A$24,0),MATCH(Z$1,'[1]2018_commission_structure-Start'!$A$21:$I$21,0)),0)</f>
        <v>0</v>
      </c>
      <c r="AA570" s="28">
        <f t="shared" si="88"/>
        <v>129130.68</v>
      </c>
      <c r="AB570" s="28">
        <f t="shared" si="89"/>
        <v>207742.68</v>
      </c>
    </row>
    <row r="571" spans="1:28" x14ac:dyDescent="0.2">
      <c r="A571" s="25" t="str">
        <f t="shared" si="80"/>
        <v>Nolie Gonnin</v>
      </c>
      <c r="B571" s="25">
        <v>899126162</v>
      </c>
      <c r="C571" s="25" t="s">
        <v>1116</v>
      </c>
      <c r="D571" s="25" t="s">
        <v>1117</v>
      </c>
      <c r="E571" s="25" t="s">
        <v>29</v>
      </c>
      <c r="F571" s="25">
        <v>61001</v>
      </c>
      <c r="G571" s="25">
        <f>COUNTIF([1]deals_closed!D:D,B571)</f>
        <v>21</v>
      </c>
      <c r="H571" s="26">
        <f>SUMIF([1]deals_closed!D:D,B571,[1]deals_closed!C:C)</f>
        <v>695781</v>
      </c>
      <c r="I571" s="26">
        <f>VLOOKUP(E571,'[1]2018_commission_structure-Start'!$A$22:$I$24,9,FALSE)</f>
        <v>600000</v>
      </c>
      <c r="J571" s="26">
        <f t="shared" si="81"/>
        <v>750000</v>
      </c>
      <c r="K571" s="26">
        <f t="shared" si="82"/>
        <v>900000</v>
      </c>
      <c r="L571" s="26">
        <f t="shared" si="83"/>
        <v>1200000</v>
      </c>
      <c r="M571" s="27">
        <f t="shared" si="84"/>
        <v>1.159635</v>
      </c>
      <c r="N571" s="25" t="str">
        <f t="shared" si="85"/>
        <v>100-125%</v>
      </c>
      <c r="O571" s="28">
        <f>MIN(H571,I571)*INDEX('[1]2018_commission_structure-Start'!$A$21:$I$24,MATCH($E571,'[1]2018_commission_structure-Start'!$A$21:$A$24,0),MATCH(O$1,'[1]2018_commission_structure-Start'!$A$21:$I$21,0))</f>
        <v>78000</v>
      </c>
      <c r="P571" s="26">
        <f>IF(H571&gt;I571,MIN(H571-I571,J571-I571)*INDEX('[1]2018_commission_structure-Start'!$A$21:$I$24,MATCH($E571,'[1]2018_commission_structure-Start'!$A$21:$A$24,0), MATCH(P$1,'[1]2018_commission_structure-Start'!$A$21:$I$21,0)),0)</f>
        <v>16282.77</v>
      </c>
      <c r="Q571" s="26">
        <f>IF($H571&gt;J571,MIN($H571-J571,K571-J571)*INDEX('[1]2018_commission_structure-Start'!$A$21:$I$24,MATCH($E571,'[1]2018_commission_structure-Start'!$A$21:$A$24,0), MATCH(Q$1,'[1]2018_commission_structure-Start'!$A$21:$I$21,0)),0)</f>
        <v>0</v>
      </c>
      <c r="R571" s="26">
        <f>IF($H571&gt;K571,MIN($H571-K571,L571-K571)*INDEX('[1]2018_commission_structure-Start'!$A$21:$I$24,MATCH($E571,'[1]2018_commission_structure-Start'!$A$21:$A$24,0), MATCH(R$1,'[1]2018_commission_structure-Start'!$A$21:$I$21,0)),0)</f>
        <v>0</v>
      </c>
      <c r="S571" s="26">
        <f>IF(H571&gt;L571,(H571-L571)*INDEX('[1]2018_commission_structure-Start'!$A$21:$I$24,MATCH($E571,'[1]2018_commission_structure-Start'!$A$21:$A$24,0),MATCH(S$1,'[1]2018_commission_structure-Start'!$A$21:$I$21,0)),0)</f>
        <v>0</v>
      </c>
      <c r="T571" s="28">
        <f t="shared" si="86"/>
        <v>94282.77</v>
      </c>
      <c r="U571" s="28">
        <f t="shared" si="87"/>
        <v>155283.77000000002</v>
      </c>
      <c r="V571" s="28">
        <f>MIN(H571,I571)*INDEX('[1]2018_commission_structure-Start'!$A$15:$J$18,MATCH($E571,'[1]2018_commission_structure-Start'!$A$15:$A$18,0),MATCH(V$1,'[1]2018_commission_structure-Start'!$A$15:$J$15,0))</f>
        <v>90000</v>
      </c>
      <c r="W571" s="26">
        <f>IF($H571&gt;I571,MIN($H571-I571,J571-I571)*INDEX('[1]2018_commission_structure-Start'!$A$15:$J$18,MATCH($E571,'[1]2018_commission_structure-Start'!$A$15:$A$18,0),MATCH(W$1,'[1]2018_commission_structure-Start'!$A$15:$J$15,0)),0)</f>
        <v>17240.579999999998</v>
      </c>
      <c r="X571" s="26">
        <f>IF($H571&gt;J571,MIN($H571-J571,K571-J571)*INDEX('[1]2018_commission_structure-Start'!$A$15:$J$18,MATCH($E571,'[1]2018_commission_structure-Start'!$A$15:$A$18,0),MATCH(X$1,'[1]2018_commission_structure-Start'!$A$15:$J$15,0)),0)</f>
        <v>0</v>
      </c>
      <c r="Y571" s="26">
        <f>IF($H571&gt;K571,MIN($H571-K571,L571-K571)*INDEX('[1]2018_commission_structure-Start'!$A$15:$J$18,MATCH($E571,'[1]2018_commission_structure-Start'!$A$15:$A$18,0),MATCH(Y$1,'[1]2018_commission_structure-Start'!$A$15:$J$15,0)),0)</f>
        <v>0</v>
      </c>
      <c r="Z571" s="26">
        <f>IF(H571&gt;L571,(H571-L571)*INDEX('[1]2018_commission_structure-Start'!$A$21:$I$24,MATCH($E571,'[1]2018_commission_structure-Start'!$A$21:$A$24,0),MATCH(Z$1,'[1]2018_commission_structure-Start'!$A$21:$I$21,0)),0)</f>
        <v>0</v>
      </c>
      <c r="AA571" s="28">
        <f t="shared" si="88"/>
        <v>107240.58</v>
      </c>
      <c r="AB571" s="28">
        <f t="shared" si="89"/>
        <v>168241.58000000002</v>
      </c>
    </row>
    <row r="572" spans="1:28" x14ac:dyDescent="0.2">
      <c r="A572" s="25" t="str">
        <f t="shared" si="80"/>
        <v>Orelia Philipson</v>
      </c>
      <c r="B572" s="25">
        <v>2575500974</v>
      </c>
      <c r="C572" s="25" t="s">
        <v>1118</v>
      </c>
      <c r="D572" s="25" t="s">
        <v>1119</v>
      </c>
      <c r="E572" s="25" t="s">
        <v>29</v>
      </c>
      <c r="F572" s="25">
        <v>66504</v>
      </c>
      <c r="G572" s="25">
        <f>COUNTIF([1]deals_closed!D:D,B572)</f>
        <v>28</v>
      </c>
      <c r="H572" s="26">
        <f>SUMIF([1]deals_closed!D:D,B572,[1]deals_closed!C:C)</f>
        <v>966079</v>
      </c>
      <c r="I572" s="26">
        <f>VLOOKUP(E572,'[1]2018_commission_structure-Start'!$A$22:$I$24,9,FALSE)</f>
        <v>600000</v>
      </c>
      <c r="J572" s="26">
        <f t="shared" si="81"/>
        <v>750000</v>
      </c>
      <c r="K572" s="26">
        <f t="shared" si="82"/>
        <v>900000</v>
      </c>
      <c r="L572" s="26">
        <f t="shared" si="83"/>
        <v>1200000</v>
      </c>
      <c r="M572" s="27">
        <f t="shared" si="84"/>
        <v>1.6101316666666667</v>
      </c>
      <c r="N572" s="25" t="str">
        <f t="shared" si="85"/>
        <v>150-200%</v>
      </c>
      <c r="O572" s="28">
        <f>MIN(H572,I572)*INDEX('[1]2018_commission_structure-Start'!$A$21:$I$24,MATCH($E572,'[1]2018_commission_structure-Start'!$A$21:$A$24,0),MATCH(O$1,'[1]2018_commission_structure-Start'!$A$21:$I$21,0))</f>
        <v>78000</v>
      </c>
      <c r="P572" s="26">
        <f>IF(H572&gt;I572,MIN(H572-I572,J572-I572)*INDEX('[1]2018_commission_structure-Start'!$A$21:$I$24,MATCH($E572,'[1]2018_commission_structure-Start'!$A$21:$A$24,0), MATCH(P$1,'[1]2018_commission_structure-Start'!$A$21:$I$21,0)),0)</f>
        <v>25500.000000000004</v>
      </c>
      <c r="Q572" s="26">
        <f>IF($H572&gt;J572,MIN($H572-J572,K572-J572)*INDEX('[1]2018_commission_structure-Start'!$A$21:$I$24,MATCH($E572,'[1]2018_commission_structure-Start'!$A$21:$A$24,0), MATCH(Q$1,'[1]2018_commission_structure-Start'!$A$21:$I$21,0)),0)</f>
        <v>31500</v>
      </c>
      <c r="R572" s="26">
        <f>IF($H572&gt;K572,MIN($H572-K572,L572-K572)*INDEX('[1]2018_commission_structure-Start'!$A$21:$I$24,MATCH($E572,'[1]2018_commission_structure-Start'!$A$21:$A$24,0), MATCH(R$1,'[1]2018_commission_structure-Start'!$A$21:$I$21,0)),0)</f>
        <v>17180.54</v>
      </c>
      <c r="S572" s="26">
        <f>IF(H572&gt;L572,(H572-L572)*INDEX('[1]2018_commission_structure-Start'!$A$21:$I$24,MATCH($E572,'[1]2018_commission_structure-Start'!$A$21:$A$24,0),MATCH(S$1,'[1]2018_commission_structure-Start'!$A$21:$I$21,0)),0)</f>
        <v>0</v>
      </c>
      <c r="T572" s="28">
        <f t="shared" si="86"/>
        <v>152180.54</v>
      </c>
      <c r="U572" s="28">
        <f t="shared" si="87"/>
        <v>218684.54</v>
      </c>
      <c r="V572" s="28">
        <f>MIN(H572,I572)*INDEX('[1]2018_commission_structure-Start'!$A$15:$J$18,MATCH($E572,'[1]2018_commission_structure-Start'!$A$15:$A$18,0),MATCH(V$1,'[1]2018_commission_structure-Start'!$A$15:$J$15,0))</f>
        <v>90000</v>
      </c>
      <c r="W572" s="26">
        <f>IF($H572&gt;I572,MIN($H572-I572,J572-I572)*INDEX('[1]2018_commission_structure-Start'!$A$15:$J$18,MATCH($E572,'[1]2018_commission_structure-Start'!$A$15:$A$18,0),MATCH(W$1,'[1]2018_commission_structure-Start'!$A$15:$J$15,0)),0)</f>
        <v>27000</v>
      </c>
      <c r="X572" s="26">
        <f>IF($H572&gt;J572,MIN($H572-J572,K572-J572)*INDEX('[1]2018_commission_structure-Start'!$A$15:$J$18,MATCH($E572,'[1]2018_commission_structure-Start'!$A$15:$A$18,0),MATCH(X$1,'[1]2018_commission_structure-Start'!$A$15:$J$15,0)),0)</f>
        <v>37500</v>
      </c>
      <c r="Y572" s="26">
        <f>IF($H572&gt;K572,MIN($H572-K572,L572-K572)*INDEX('[1]2018_commission_structure-Start'!$A$15:$J$18,MATCH($E572,'[1]2018_commission_structure-Start'!$A$15:$A$18,0),MATCH(Y$1,'[1]2018_commission_structure-Start'!$A$15:$J$15,0)),0)</f>
        <v>19823.7</v>
      </c>
      <c r="Z572" s="26">
        <f>IF(H572&gt;L572,(H572-L572)*INDEX('[1]2018_commission_structure-Start'!$A$21:$I$24,MATCH($E572,'[1]2018_commission_structure-Start'!$A$21:$A$24,0),MATCH(Z$1,'[1]2018_commission_structure-Start'!$A$21:$I$21,0)),0)</f>
        <v>0</v>
      </c>
      <c r="AA572" s="28">
        <f t="shared" si="88"/>
        <v>174323.7</v>
      </c>
      <c r="AB572" s="28">
        <f t="shared" si="89"/>
        <v>240827.7</v>
      </c>
    </row>
    <row r="573" spans="1:28" x14ac:dyDescent="0.2">
      <c r="A573" s="25" t="str">
        <f t="shared" si="80"/>
        <v>Krisha Rotherham</v>
      </c>
      <c r="B573" s="25">
        <v>2561690342</v>
      </c>
      <c r="C573" s="25" t="s">
        <v>1120</v>
      </c>
      <c r="D573" s="25" t="s">
        <v>1121</v>
      </c>
      <c r="E573" s="25" t="s">
        <v>10</v>
      </c>
      <c r="F573" s="25">
        <v>121022</v>
      </c>
      <c r="G573" s="25">
        <f>COUNTIF([1]deals_closed!D:D,B573)</f>
        <v>25</v>
      </c>
      <c r="H573" s="26">
        <f>SUMIF([1]deals_closed!D:D,B573,[1]deals_closed!C:C)</f>
        <v>858349</v>
      </c>
      <c r="I573" s="26">
        <f>VLOOKUP(E573,'[1]2018_commission_structure-Start'!$A$22:$I$24,9,FALSE)</f>
        <v>750000</v>
      </c>
      <c r="J573" s="26">
        <f t="shared" si="81"/>
        <v>937500</v>
      </c>
      <c r="K573" s="26">
        <f t="shared" si="82"/>
        <v>1125000</v>
      </c>
      <c r="L573" s="26">
        <f t="shared" si="83"/>
        <v>1500000</v>
      </c>
      <c r="M573" s="27">
        <f t="shared" si="84"/>
        <v>1.1444653333333332</v>
      </c>
      <c r="N573" s="25" t="str">
        <f t="shared" si="85"/>
        <v>100-125%</v>
      </c>
      <c r="O573" s="28">
        <f>MIN(H573,I573)*INDEX('[1]2018_commission_structure-Start'!$A$21:$I$24,MATCH($E573,'[1]2018_commission_structure-Start'!$A$21:$A$24,0),MATCH(O$1,'[1]2018_commission_structure-Start'!$A$21:$I$21,0))</f>
        <v>112500</v>
      </c>
      <c r="P573" s="26">
        <f>IF(H573&gt;I573,MIN(H573-I573,J573-I573)*INDEX('[1]2018_commission_structure-Start'!$A$21:$I$24,MATCH($E573,'[1]2018_commission_structure-Start'!$A$21:$A$24,0), MATCH(P$1,'[1]2018_commission_structure-Start'!$A$21:$I$21,0)),0)</f>
        <v>20586.310000000001</v>
      </c>
      <c r="Q573" s="26">
        <f>IF($H573&gt;J573,MIN($H573-J573,K573-J573)*INDEX('[1]2018_commission_structure-Start'!$A$21:$I$24,MATCH($E573,'[1]2018_commission_structure-Start'!$A$21:$A$24,0), MATCH(Q$1,'[1]2018_commission_structure-Start'!$A$21:$I$21,0)),0)</f>
        <v>0</v>
      </c>
      <c r="R573" s="26">
        <f>IF($H573&gt;K573,MIN($H573-K573,L573-K573)*INDEX('[1]2018_commission_structure-Start'!$A$21:$I$24,MATCH($E573,'[1]2018_commission_structure-Start'!$A$21:$A$24,0), MATCH(R$1,'[1]2018_commission_structure-Start'!$A$21:$I$21,0)),0)</f>
        <v>0</v>
      </c>
      <c r="S573" s="26">
        <f>IF(H573&gt;L573,(H573-L573)*INDEX('[1]2018_commission_structure-Start'!$A$21:$I$24,MATCH($E573,'[1]2018_commission_structure-Start'!$A$21:$A$24,0),MATCH(S$1,'[1]2018_commission_structure-Start'!$A$21:$I$21,0)),0)</f>
        <v>0</v>
      </c>
      <c r="T573" s="28">
        <f t="shared" si="86"/>
        <v>133086.31</v>
      </c>
      <c r="U573" s="28">
        <f t="shared" si="87"/>
        <v>254108.31</v>
      </c>
      <c r="V573" s="28">
        <f>MIN(H573,I573)*INDEX('[1]2018_commission_structure-Start'!$A$15:$J$18,MATCH($E573,'[1]2018_commission_structure-Start'!$A$15:$A$18,0),MATCH(V$1,'[1]2018_commission_structure-Start'!$A$15:$J$15,0))</f>
        <v>112500</v>
      </c>
      <c r="W573" s="26">
        <f>IF($H573&gt;I573,MIN($H573-I573,J573-I573)*INDEX('[1]2018_commission_structure-Start'!$A$15:$J$18,MATCH($E573,'[1]2018_commission_structure-Start'!$A$15:$A$18,0),MATCH(W$1,'[1]2018_commission_structure-Start'!$A$15:$J$15,0)),0)</f>
        <v>23836.78</v>
      </c>
      <c r="X573" s="26">
        <f>IF($H573&gt;J573,MIN($H573-J573,K573-J573)*INDEX('[1]2018_commission_structure-Start'!$A$15:$J$18,MATCH($E573,'[1]2018_commission_structure-Start'!$A$15:$A$18,0),MATCH(X$1,'[1]2018_commission_structure-Start'!$A$15:$J$15,0)),0)</f>
        <v>0</v>
      </c>
      <c r="Y573" s="26">
        <f>IF($H573&gt;K573,MIN($H573-K573,L573-K573)*INDEX('[1]2018_commission_structure-Start'!$A$15:$J$18,MATCH($E573,'[1]2018_commission_structure-Start'!$A$15:$A$18,0),MATCH(Y$1,'[1]2018_commission_structure-Start'!$A$15:$J$15,0)),0)</f>
        <v>0</v>
      </c>
      <c r="Z573" s="26">
        <f>IF(H573&gt;L573,(H573-L573)*INDEX('[1]2018_commission_structure-Start'!$A$21:$I$24,MATCH($E573,'[1]2018_commission_structure-Start'!$A$21:$A$24,0),MATCH(Z$1,'[1]2018_commission_structure-Start'!$A$21:$I$21,0)),0)</f>
        <v>0</v>
      </c>
      <c r="AA573" s="28">
        <f t="shared" si="88"/>
        <v>136336.78</v>
      </c>
      <c r="AB573" s="28">
        <f t="shared" si="89"/>
        <v>257358.78</v>
      </c>
    </row>
    <row r="574" spans="1:28" x14ac:dyDescent="0.2">
      <c r="A574" s="25" t="str">
        <f t="shared" si="80"/>
        <v>Elisabetta Martinec</v>
      </c>
      <c r="B574" s="25">
        <v>1969484233</v>
      </c>
      <c r="C574" s="25" t="s">
        <v>921</v>
      </c>
      <c r="D574" s="25" t="s">
        <v>1122</v>
      </c>
      <c r="E574" s="25" t="s">
        <v>7</v>
      </c>
      <c r="F574" s="25">
        <v>40510</v>
      </c>
      <c r="G574" s="25">
        <f>COUNTIF([1]deals_closed!D:D,B574)</f>
        <v>9</v>
      </c>
      <c r="H574" s="26">
        <f>SUMIF([1]deals_closed!D:D,B574,[1]deals_closed!C:C)</f>
        <v>330864</v>
      </c>
      <c r="I574" s="26">
        <f>VLOOKUP(E574,'[1]2018_commission_structure-Start'!$A$22:$I$24,9,FALSE)</f>
        <v>500000</v>
      </c>
      <c r="J574" s="26">
        <f t="shared" si="81"/>
        <v>625000</v>
      </c>
      <c r="K574" s="26">
        <f t="shared" si="82"/>
        <v>750000</v>
      </c>
      <c r="L574" s="26">
        <f t="shared" si="83"/>
        <v>1000000</v>
      </c>
      <c r="M574" s="27">
        <f t="shared" si="84"/>
        <v>0.66172799999999998</v>
      </c>
      <c r="N574" s="25" t="str">
        <f t="shared" si="85"/>
        <v>0-100%</v>
      </c>
      <c r="O574" s="28">
        <f>MIN(H574,I574)*INDEX('[1]2018_commission_structure-Start'!$A$21:$I$24,MATCH($E574,'[1]2018_commission_structure-Start'!$A$21:$A$24,0),MATCH(O$1,'[1]2018_commission_structure-Start'!$A$21:$I$21,0))</f>
        <v>33086.400000000001</v>
      </c>
      <c r="P574" s="26">
        <f>IF(H574&gt;I574,MIN(H574-I574,J574-I574)*INDEX('[1]2018_commission_structure-Start'!$A$21:$I$24,MATCH($E574,'[1]2018_commission_structure-Start'!$A$21:$A$24,0), MATCH(P$1,'[1]2018_commission_structure-Start'!$A$21:$I$21,0)),0)</f>
        <v>0</v>
      </c>
      <c r="Q574" s="26">
        <f>IF($H574&gt;J574,MIN($H574-J574,K574-J574)*INDEX('[1]2018_commission_structure-Start'!$A$21:$I$24,MATCH($E574,'[1]2018_commission_structure-Start'!$A$21:$A$24,0), MATCH(Q$1,'[1]2018_commission_structure-Start'!$A$21:$I$21,0)),0)</f>
        <v>0</v>
      </c>
      <c r="R574" s="26">
        <f>IF($H574&gt;K574,MIN($H574-K574,L574-K574)*INDEX('[1]2018_commission_structure-Start'!$A$21:$I$24,MATCH($E574,'[1]2018_commission_structure-Start'!$A$21:$A$24,0), MATCH(R$1,'[1]2018_commission_structure-Start'!$A$21:$I$21,0)),0)</f>
        <v>0</v>
      </c>
      <c r="S574" s="26">
        <f>IF(H574&gt;L574,(H574-L574)*INDEX('[1]2018_commission_structure-Start'!$A$21:$I$24,MATCH($E574,'[1]2018_commission_structure-Start'!$A$21:$A$24,0),MATCH(S$1,'[1]2018_commission_structure-Start'!$A$21:$I$21,0)),0)</f>
        <v>0</v>
      </c>
      <c r="T574" s="28">
        <f t="shared" si="86"/>
        <v>33086.400000000001</v>
      </c>
      <c r="U574" s="28">
        <f t="shared" si="87"/>
        <v>73596.399999999994</v>
      </c>
      <c r="V574" s="28">
        <f>MIN(H574,I574)*INDEX('[1]2018_commission_structure-Start'!$A$15:$J$18,MATCH($E574,'[1]2018_commission_structure-Start'!$A$15:$A$18,0),MATCH(V$1,'[1]2018_commission_structure-Start'!$A$15:$J$15,0))</f>
        <v>39703.68</v>
      </c>
      <c r="W574" s="26">
        <f>IF($H574&gt;I574,MIN($H574-I574,J574-I574)*INDEX('[1]2018_commission_structure-Start'!$A$15:$J$18,MATCH($E574,'[1]2018_commission_structure-Start'!$A$15:$A$18,0),MATCH(W$1,'[1]2018_commission_structure-Start'!$A$15:$J$15,0)),0)</f>
        <v>0</v>
      </c>
      <c r="X574" s="26">
        <f>IF($H574&gt;J574,MIN($H574-J574,K574-J574)*INDEX('[1]2018_commission_structure-Start'!$A$15:$J$18,MATCH($E574,'[1]2018_commission_structure-Start'!$A$15:$A$18,0),MATCH(X$1,'[1]2018_commission_structure-Start'!$A$15:$J$15,0)),0)</f>
        <v>0</v>
      </c>
      <c r="Y574" s="26">
        <f>IF($H574&gt;K574,MIN($H574-K574,L574-K574)*INDEX('[1]2018_commission_structure-Start'!$A$15:$J$18,MATCH($E574,'[1]2018_commission_structure-Start'!$A$15:$A$18,0),MATCH(Y$1,'[1]2018_commission_structure-Start'!$A$15:$J$15,0)),0)</f>
        <v>0</v>
      </c>
      <c r="Z574" s="26">
        <f>IF(H574&gt;L574,(H574-L574)*INDEX('[1]2018_commission_structure-Start'!$A$21:$I$24,MATCH($E574,'[1]2018_commission_structure-Start'!$A$21:$A$24,0),MATCH(Z$1,'[1]2018_commission_structure-Start'!$A$21:$I$21,0)),0)</f>
        <v>0</v>
      </c>
      <c r="AA574" s="28">
        <f t="shared" si="88"/>
        <v>39703.68</v>
      </c>
      <c r="AB574" s="28">
        <f t="shared" si="89"/>
        <v>80213.679999999993</v>
      </c>
    </row>
    <row r="575" spans="1:28" x14ac:dyDescent="0.2">
      <c r="A575" s="25" t="str">
        <f t="shared" si="80"/>
        <v>Renaud Highwood</v>
      </c>
      <c r="B575" s="25">
        <v>5903124704</v>
      </c>
      <c r="C575" s="25" t="s">
        <v>1123</v>
      </c>
      <c r="D575" s="25" t="s">
        <v>1124</v>
      </c>
      <c r="E575" s="25" t="s">
        <v>10</v>
      </c>
      <c r="F575" s="25">
        <v>117483</v>
      </c>
      <c r="G575" s="25">
        <f>COUNTIF([1]deals_closed!D:D,B575)</f>
        <v>26</v>
      </c>
      <c r="H575" s="26">
        <f>SUMIF([1]deals_closed!D:D,B575,[1]deals_closed!C:C)</f>
        <v>885649</v>
      </c>
      <c r="I575" s="26">
        <f>VLOOKUP(E575,'[1]2018_commission_structure-Start'!$A$22:$I$24,9,FALSE)</f>
        <v>750000</v>
      </c>
      <c r="J575" s="26">
        <f t="shared" si="81"/>
        <v>937500</v>
      </c>
      <c r="K575" s="26">
        <f t="shared" si="82"/>
        <v>1125000</v>
      </c>
      <c r="L575" s="26">
        <f t="shared" si="83"/>
        <v>1500000</v>
      </c>
      <c r="M575" s="27">
        <f t="shared" si="84"/>
        <v>1.1808653333333334</v>
      </c>
      <c r="N575" s="25" t="str">
        <f t="shared" si="85"/>
        <v>100-125%</v>
      </c>
      <c r="O575" s="28">
        <f>MIN(H575,I575)*INDEX('[1]2018_commission_structure-Start'!$A$21:$I$24,MATCH($E575,'[1]2018_commission_structure-Start'!$A$21:$A$24,0),MATCH(O$1,'[1]2018_commission_structure-Start'!$A$21:$I$21,0))</f>
        <v>112500</v>
      </c>
      <c r="P575" s="26">
        <f>IF(H575&gt;I575,MIN(H575-I575,J575-I575)*INDEX('[1]2018_commission_structure-Start'!$A$21:$I$24,MATCH($E575,'[1]2018_commission_structure-Start'!$A$21:$A$24,0), MATCH(P$1,'[1]2018_commission_structure-Start'!$A$21:$I$21,0)),0)</f>
        <v>25773.31</v>
      </c>
      <c r="Q575" s="26">
        <f>IF($H575&gt;J575,MIN($H575-J575,K575-J575)*INDEX('[1]2018_commission_structure-Start'!$A$21:$I$24,MATCH($E575,'[1]2018_commission_structure-Start'!$A$21:$A$24,0), MATCH(Q$1,'[1]2018_commission_structure-Start'!$A$21:$I$21,0)),0)</f>
        <v>0</v>
      </c>
      <c r="R575" s="26">
        <f>IF($H575&gt;K575,MIN($H575-K575,L575-K575)*INDEX('[1]2018_commission_structure-Start'!$A$21:$I$24,MATCH($E575,'[1]2018_commission_structure-Start'!$A$21:$A$24,0), MATCH(R$1,'[1]2018_commission_structure-Start'!$A$21:$I$21,0)),0)</f>
        <v>0</v>
      </c>
      <c r="S575" s="26">
        <f>IF(H575&gt;L575,(H575-L575)*INDEX('[1]2018_commission_structure-Start'!$A$21:$I$24,MATCH($E575,'[1]2018_commission_structure-Start'!$A$21:$A$24,0),MATCH(S$1,'[1]2018_commission_structure-Start'!$A$21:$I$21,0)),0)</f>
        <v>0</v>
      </c>
      <c r="T575" s="28">
        <f t="shared" si="86"/>
        <v>138273.31</v>
      </c>
      <c r="U575" s="28">
        <f t="shared" si="87"/>
        <v>255756.31</v>
      </c>
      <c r="V575" s="28">
        <f>MIN(H575,I575)*INDEX('[1]2018_commission_structure-Start'!$A$15:$J$18,MATCH($E575,'[1]2018_commission_structure-Start'!$A$15:$A$18,0),MATCH(V$1,'[1]2018_commission_structure-Start'!$A$15:$J$15,0))</f>
        <v>112500</v>
      </c>
      <c r="W575" s="26">
        <f>IF($H575&gt;I575,MIN($H575-I575,J575-I575)*INDEX('[1]2018_commission_structure-Start'!$A$15:$J$18,MATCH($E575,'[1]2018_commission_structure-Start'!$A$15:$A$18,0),MATCH(W$1,'[1]2018_commission_structure-Start'!$A$15:$J$15,0)),0)</f>
        <v>29842.78</v>
      </c>
      <c r="X575" s="26">
        <f>IF($H575&gt;J575,MIN($H575-J575,K575-J575)*INDEX('[1]2018_commission_structure-Start'!$A$15:$J$18,MATCH($E575,'[1]2018_commission_structure-Start'!$A$15:$A$18,0),MATCH(X$1,'[1]2018_commission_structure-Start'!$A$15:$J$15,0)),0)</f>
        <v>0</v>
      </c>
      <c r="Y575" s="26">
        <f>IF($H575&gt;K575,MIN($H575-K575,L575-K575)*INDEX('[1]2018_commission_structure-Start'!$A$15:$J$18,MATCH($E575,'[1]2018_commission_structure-Start'!$A$15:$A$18,0),MATCH(Y$1,'[1]2018_commission_structure-Start'!$A$15:$J$15,0)),0)</f>
        <v>0</v>
      </c>
      <c r="Z575" s="26">
        <f>IF(H575&gt;L575,(H575-L575)*INDEX('[1]2018_commission_structure-Start'!$A$21:$I$24,MATCH($E575,'[1]2018_commission_structure-Start'!$A$21:$A$24,0),MATCH(Z$1,'[1]2018_commission_structure-Start'!$A$21:$I$21,0)),0)</f>
        <v>0</v>
      </c>
      <c r="AA575" s="28">
        <f t="shared" si="88"/>
        <v>142342.78</v>
      </c>
      <c r="AB575" s="28">
        <f t="shared" si="89"/>
        <v>259825.78</v>
      </c>
    </row>
    <row r="576" spans="1:28" x14ac:dyDescent="0.2">
      <c r="A576" s="25" t="str">
        <f t="shared" si="80"/>
        <v>Chastity Benninger</v>
      </c>
      <c r="B576" s="25">
        <v>4487905370</v>
      </c>
      <c r="C576" s="25" t="s">
        <v>1125</v>
      </c>
      <c r="D576" s="25" t="s">
        <v>1126</v>
      </c>
      <c r="E576" s="25" t="s">
        <v>7</v>
      </c>
      <c r="F576" s="25">
        <v>63935</v>
      </c>
      <c r="G576" s="25">
        <f>COUNTIF([1]deals_closed!D:D,B576)</f>
        <v>21</v>
      </c>
      <c r="H576" s="26">
        <f>SUMIF([1]deals_closed!D:D,B576,[1]deals_closed!C:C)</f>
        <v>624674</v>
      </c>
      <c r="I576" s="26">
        <f>VLOOKUP(E576,'[1]2018_commission_structure-Start'!$A$22:$I$24,9,FALSE)</f>
        <v>500000</v>
      </c>
      <c r="J576" s="26">
        <f t="shared" si="81"/>
        <v>625000</v>
      </c>
      <c r="K576" s="26">
        <f t="shared" si="82"/>
        <v>750000</v>
      </c>
      <c r="L576" s="26">
        <f t="shared" si="83"/>
        <v>1000000</v>
      </c>
      <c r="M576" s="27">
        <f t="shared" si="84"/>
        <v>1.2493479999999999</v>
      </c>
      <c r="N576" s="25" t="str">
        <f t="shared" si="85"/>
        <v>100-125%</v>
      </c>
      <c r="O576" s="28">
        <f>MIN(H576,I576)*INDEX('[1]2018_commission_structure-Start'!$A$21:$I$24,MATCH($E576,'[1]2018_commission_structure-Start'!$A$21:$A$24,0),MATCH(O$1,'[1]2018_commission_structure-Start'!$A$21:$I$21,0))</f>
        <v>50000</v>
      </c>
      <c r="P576" s="26">
        <f>IF(H576&gt;I576,MIN(H576-I576,J576-I576)*INDEX('[1]2018_commission_structure-Start'!$A$21:$I$24,MATCH($E576,'[1]2018_commission_structure-Start'!$A$21:$A$24,0), MATCH(P$1,'[1]2018_commission_structure-Start'!$A$21:$I$21,0)),0)</f>
        <v>18701.099999999999</v>
      </c>
      <c r="Q576" s="26">
        <f>IF($H576&gt;J576,MIN($H576-J576,K576-J576)*INDEX('[1]2018_commission_structure-Start'!$A$21:$I$24,MATCH($E576,'[1]2018_commission_structure-Start'!$A$21:$A$24,0), MATCH(Q$1,'[1]2018_commission_structure-Start'!$A$21:$I$21,0)),0)</f>
        <v>0</v>
      </c>
      <c r="R576" s="26">
        <f>IF($H576&gt;K576,MIN($H576-K576,L576-K576)*INDEX('[1]2018_commission_structure-Start'!$A$21:$I$24,MATCH($E576,'[1]2018_commission_structure-Start'!$A$21:$A$24,0), MATCH(R$1,'[1]2018_commission_structure-Start'!$A$21:$I$21,0)),0)</f>
        <v>0</v>
      </c>
      <c r="S576" s="26">
        <f>IF(H576&gt;L576,(H576-L576)*INDEX('[1]2018_commission_structure-Start'!$A$21:$I$24,MATCH($E576,'[1]2018_commission_structure-Start'!$A$21:$A$24,0),MATCH(S$1,'[1]2018_commission_structure-Start'!$A$21:$I$21,0)),0)</f>
        <v>0</v>
      </c>
      <c r="T576" s="28">
        <f t="shared" si="86"/>
        <v>68701.100000000006</v>
      </c>
      <c r="U576" s="28">
        <f t="shared" si="87"/>
        <v>132636.1</v>
      </c>
      <c r="V576" s="28">
        <f>MIN(H576,I576)*INDEX('[1]2018_commission_structure-Start'!$A$15:$J$18,MATCH($E576,'[1]2018_commission_structure-Start'!$A$15:$A$18,0),MATCH(V$1,'[1]2018_commission_structure-Start'!$A$15:$J$15,0))</f>
        <v>60000</v>
      </c>
      <c r="W576" s="26">
        <f>IF($H576&gt;I576,MIN($H576-I576,J576-I576)*INDEX('[1]2018_commission_structure-Start'!$A$15:$J$18,MATCH($E576,'[1]2018_commission_structure-Start'!$A$15:$A$18,0),MATCH(W$1,'[1]2018_commission_structure-Start'!$A$15:$J$15,0)),0)</f>
        <v>21194.58</v>
      </c>
      <c r="X576" s="26">
        <f>IF($H576&gt;J576,MIN($H576-J576,K576-J576)*INDEX('[1]2018_commission_structure-Start'!$A$15:$J$18,MATCH($E576,'[1]2018_commission_structure-Start'!$A$15:$A$18,0),MATCH(X$1,'[1]2018_commission_structure-Start'!$A$15:$J$15,0)),0)</f>
        <v>0</v>
      </c>
      <c r="Y576" s="26">
        <f>IF($H576&gt;K576,MIN($H576-K576,L576-K576)*INDEX('[1]2018_commission_structure-Start'!$A$15:$J$18,MATCH($E576,'[1]2018_commission_structure-Start'!$A$15:$A$18,0),MATCH(Y$1,'[1]2018_commission_structure-Start'!$A$15:$J$15,0)),0)</f>
        <v>0</v>
      </c>
      <c r="Z576" s="26">
        <f>IF(H576&gt;L576,(H576-L576)*INDEX('[1]2018_commission_structure-Start'!$A$21:$I$24,MATCH($E576,'[1]2018_commission_structure-Start'!$A$21:$A$24,0),MATCH(Z$1,'[1]2018_commission_structure-Start'!$A$21:$I$21,0)),0)</f>
        <v>0</v>
      </c>
      <c r="AA576" s="28">
        <f t="shared" si="88"/>
        <v>81194.58</v>
      </c>
      <c r="AB576" s="28">
        <f t="shared" si="89"/>
        <v>145129.58000000002</v>
      </c>
    </row>
    <row r="577" spans="1:28" x14ac:dyDescent="0.2">
      <c r="A577" s="25" t="str">
        <f t="shared" si="80"/>
        <v>Misty Whitrod</v>
      </c>
      <c r="B577" s="25">
        <v>9548500949</v>
      </c>
      <c r="C577" s="25" t="s">
        <v>1127</v>
      </c>
      <c r="D577" s="25" t="s">
        <v>1128</v>
      </c>
      <c r="E577" s="25" t="s">
        <v>7</v>
      </c>
      <c r="F577" s="25">
        <v>60056</v>
      </c>
      <c r="G577" s="25">
        <f>COUNTIF([1]deals_closed!D:D,B577)</f>
        <v>16</v>
      </c>
      <c r="H577" s="26">
        <f>SUMIF([1]deals_closed!D:D,B577,[1]deals_closed!C:C)</f>
        <v>655776</v>
      </c>
      <c r="I577" s="26">
        <f>VLOOKUP(E577,'[1]2018_commission_structure-Start'!$A$22:$I$24,9,FALSE)</f>
        <v>500000</v>
      </c>
      <c r="J577" s="26">
        <f t="shared" si="81"/>
        <v>625000</v>
      </c>
      <c r="K577" s="26">
        <f t="shared" si="82"/>
        <v>750000</v>
      </c>
      <c r="L577" s="26">
        <f t="shared" si="83"/>
        <v>1000000</v>
      </c>
      <c r="M577" s="27">
        <f t="shared" si="84"/>
        <v>1.3115520000000001</v>
      </c>
      <c r="N577" s="25" t="str">
        <f t="shared" si="85"/>
        <v>125-150%</v>
      </c>
      <c r="O577" s="28">
        <f>MIN(H577,I577)*INDEX('[1]2018_commission_structure-Start'!$A$21:$I$24,MATCH($E577,'[1]2018_commission_structure-Start'!$A$21:$A$24,0),MATCH(O$1,'[1]2018_commission_structure-Start'!$A$21:$I$21,0))</f>
        <v>50000</v>
      </c>
      <c r="P577" s="26">
        <f>IF(H577&gt;I577,MIN(H577-I577,J577-I577)*INDEX('[1]2018_commission_structure-Start'!$A$21:$I$24,MATCH($E577,'[1]2018_commission_structure-Start'!$A$21:$A$24,0), MATCH(P$1,'[1]2018_commission_structure-Start'!$A$21:$I$21,0)),0)</f>
        <v>18750</v>
      </c>
      <c r="Q577" s="26">
        <f>IF($H577&gt;J577,MIN($H577-J577,K577-J577)*INDEX('[1]2018_commission_structure-Start'!$A$21:$I$24,MATCH($E577,'[1]2018_commission_structure-Start'!$A$21:$A$24,0), MATCH(Q$1,'[1]2018_commission_structure-Start'!$A$21:$I$21,0)),0)</f>
        <v>5539.6799999999994</v>
      </c>
      <c r="R577" s="26">
        <f>IF($H577&gt;K577,MIN($H577-K577,L577-K577)*INDEX('[1]2018_commission_structure-Start'!$A$21:$I$24,MATCH($E577,'[1]2018_commission_structure-Start'!$A$21:$A$24,0), MATCH(R$1,'[1]2018_commission_structure-Start'!$A$21:$I$21,0)),0)</f>
        <v>0</v>
      </c>
      <c r="S577" s="26">
        <f>IF(H577&gt;L577,(H577-L577)*INDEX('[1]2018_commission_structure-Start'!$A$21:$I$24,MATCH($E577,'[1]2018_commission_structure-Start'!$A$21:$A$24,0),MATCH(S$1,'[1]2018_commission_structure-Start'!$A$21:$I$21,0)),0)</f>
        <v>0</v>
      </c>
      <c r="T577" s="28">
        <f t="shared" si="86"/>
        <v>74289.679999999993</v>
      </c>
      <c r="U577" s="28">
        <f t="shared" si="87"/>
        <v>134345.68</v>
      </c>
      <c r="V577" s="28">
        <f>MIN(H577,I577)*INDEX('[1]2018_commission_structure-Start'!$A$15:$J$18,MATCH($E577,'[1]2018_commission_structure-Start'!$A$15:$A$18,0),MATCH(V$1,'[1]2018_commission_structure-Start'!$A$15:$J$15,0))</f>
        <v>60000</v>
      </c>
      <c r="W577" s="26">
        <f>IF($H577&gt;I577,MIN($H577-I577,J577-I577)*INDEX('[1]2018_commission_structure-Start'!$A$15:$J$18,MATCH($E577,'[1]2018_commission_structure-Start'!$A$15:$A$18,0),MATCH(W$1,'[1]2018_commission_structure-Start'!$A$15:$J$15,0)),0)</f>
        <v>21250</v>
      </c>
      <c r="X577" s="26">
        <f>IF($H577&gt;J577,MIN($H577-J577,K577-J577)*INDEX('[1]2018_commission_structure-Start'!$A$15:$J$18,MATCH($E577,'[1]2018_commission_structure-Start'!$A$15:$A$18,0),MATCH(X$1,'[1]2018_commission_structure-Start'!$A$15:$J$15,0)),0)</f>
        <v>6155.2000000000007</v>
      </c>
      <c r="Y577" s="26">
        <f>IF($H577&gt;K577,MIN($H577-K577,L577-K577)*INDEX('[1]2018_commission_structure-Start'!$A$15:$J$18,MATCH($E577,'[1]2018_commission_structure-Start'!$A$15:$A$18,0),MATCH(Y$1,'[1]2018_commission_structure-Start'!$A$15:$J$15,0)),0)</f>
        <v>0</v>
      </c>
      <c r="Z577" s="26">
        <f>IF(H577&gt;L577,(H577-L577)*INDEX('[1]2018_commission_structure-Start'!$A$21:$I$24,MATCH($E577,'[1]2018_commission_structure-Start'!$A$21:$A$24,0),MATCH(Z$1,'[1]2018_commission_structure-Start'!$A$21:$I$21,0)),0)</f>
        <v>0</v>
      </c>
      <c r="AA577" s="28">
        <f t="shared" si="88"/>
        <v>87405.2</v>
      </c>
      <c r="AB577" s="28">
        <f t="shared" si="89"/>
        <v>147461.20000000001</v>
      </c>
    </row>
    <row r="578" spans="1:28" x14ac:dyDescent="0.2">
      <c r="A578" s="25" t="str">
        <f t="shared" ref="A578:A641" si="90">C578&amp;" "&amp;D578</f>
        <v>Darwin Tinsley</v>
      </c>
      <c r="B578" s="25">
        <v>9547713507</v>
      </c>
      <c r="C578" s="25" t="s">
        <v>1129</v>
      </c>
      <c r="D578" s="25" t="s">
        <v>1130</v>
      </c>
      <c r="E578" s="25" t="s">
        <v>10</v>
      </c>
      <c r="F578" s="25">
        <v>80591</v>
      </c>
      <c r="G578" s="25">
        <f>COUNTIF([1]deals_closed!D:D,B578)</f>
        <v>19</v>
      </c>
      <c r="H578" s="26">
        <f>SUMIF([1]deals_closed!D:D,B578,[1]deals_closed!C:C)</f>
        <v>762760</v>
      </c>
      <c r="I578" s="26">
        <f>VLOOKUP(E578,'[1]2018_commission_structure-Start'!$A$22:$I$24,9,FALSE)</f>
        <v>750000</v>
      </c>
      <c r="J578" s="26">
        <f t="shared" si="81"/>
        <v>937500</v>
      </c>
      <c r="K578" s="26">
        <f t="shared" si="82"/>
        <v>1125000</v>
      </c>
      <c r="L578" s="26">
        <f t="shared" si="83"/>
        <v>1500000</v>
      </c>
      <c r="M578" s="27">
        <f t="shared" si="84"/>
        <v>1.0170133333333333</v>
      </c>
      <c r="N578" s="25" t="str">
        <f t="shared" si="85"/>
        <v>100-125%</v>
      </c>
      <c r="O578" s="28">
        <f>MIN(H578,I578)*INDEX('[1]2018_commission_structure-Start'!$A$21:$I$24,MATCH($E578,'[1]2018_commission_structure-Start'!$A$21:$A$24,0),MATCH(O$1,'[1]2018_commission_structure-Start'!$A$21:$I$21,0))</f>
        <v>112500</v>
      </c>
      <c r="P578" s="26">
        <f>IF(H578&gt;I578,MIN(H578-I578,J578-I578)*INDEX('[1]2018_commission_structure-Start'!$A$21:$I$24,MATCH($E578,'[1]2018_commission_structure-Start'!$A$21:$A$24,0), MATCH(P$1,'[1]2018_commission_structure-Start'!$A$21:$I$21,0)),0)</f>
        <v>2424.4</v>
      </c>
      <c r="Q578" s="26">
        <f>IF($H578&gt;J578,MIN($H578-J578,K578-J578)*INDEX('[1]2018_commission_structure-Start'!$A$21:$I$24,MATCH($E578,'[1]2018_commission_structure-Start'!$A$21:$A$24,0), MATCH(Q$1,'[1]2018_commission_structure-Start'!$A$21:$I$21,0)),0)</f>
        <v>0</v>
      </c>
      <c r="R578" s="26">
        <f>IF($H578&gt;K578,MIN($H578-K578,L578-K578)*INDEX('[1]2018_commission_structure-Start'!$A$21:$I$24,MATCH($E578,'[1]2018_commission_structure-Start'!$A$21:$A$24,0), MATCH(R$1,'[1]2018_commission_structure-Start'!$A$21:$I$21,0)),0)</f>
        <v>0</v>
      </c>
      <c r="S578" s="26">
        <f>IF(H578&gt;L578,(H578-L578)*INDEX('[1]2018_commission_structure-Start'!$A$21:$I$24,MATCH($E578,'[1]2018_commission_structure-Start'!$A$21:$A$24,0),MATCH(S$1,'[1]2018_commission_structure-Start'!$A$21:$I$21,0)),0)</f>
        <v>0</v>
      </c>
      <c r="T578" s="28">
        <f t="shared" si="86"/>
        <v>114924.4</v>
      </c>
      <c r="U578" s="28">
        <f t="shared" si="87"/>
        <v>195515.4</v>
      </c>
      <c r="V578" s="28">
        <f>MIN(H578,I578)*INDEX('[1]2018_commission_structure-Start'!$A$15:$J$18,MATCH($E578,'[1]2018_commission_structure-Start'!$A$15:$A$18,0),MATCH(V$1,'[1]2018_commission_structure-Start'!$A$15:$J$15,0))</f>
        <v>112500</v>
      </c>
      <c r="W578" s="26">
        <f>IF($H578&gt;I578,MIN($H578-I578,J578-I578)*INDEX('[1]2018_commission_structure-Start'!$A$15:$J$18,MATCH($E578,'[1]2018_commission_structure-Start'!$A$15:$A$18,0),MATCH(W$1,'[1]2018_commission_structure-Start'!$A$15:$J$15,0)),0)</f>
        <v>2807.2</v>
      </c>
      <c r="X578" s="26">
        <f>IF($H578&gt;J578,MIN($H578-J578,K578-J578)*INDEX('[1]2018_commission_structure-Start'!$A$15:$J$18,MATCH($E578,'[1]2018_commission_structure-Start'!$A$15:$A$18,0),MATCH(X$1,'[1]2018_commission_structure-Start'!$A$15:$J$15,0)),0)</f>
        <v>0</v>
      </c>
      <c r="Y578" s="26">
        <f>IF($H578&gt;K578,MIN($H578-K578,L578-K578)*INDEX('[1]2018_commission_structure-Start'!$A$15:$J$18,MATCH($E578,'[1]2018_commission_structure-Start'!$A$15:$A$18,0),MATCH(Y$1,'[1]2018_commission_structure-Start'!$A$15:$J$15,0)),0)</f>
        <v>0</v>
      </c>
      <c r="Z578" s="26">
        <f>IF(H578&gt;L578,(H578-L578)*INDEX('[1]2018_commission_structure-Start'!$A$21:$I$24,MATCH($E578,'[1]2018_commission_structure-Start'!$A$21:$A$24,0),MATCH(Z$1,'[1]2018_commission_structure-Start'!$A$21:$I$21,0)),0)</f>
        <v>0</v>
      </c>
      <c r="AA578" s="28">
        <f t="shared" si="88"/>
        <v>115307.2</v>
      </c>
      <c r="AB578" s="28">
        <f t="shared" si="89"/>
        <v>195898.2</v>
      </c>
    </row>
    <row r="579" spans="1:28" x14ac:dyDescent="0.2">
      <c r="A579" s="25" t="str">
        <f t="shared" si="90"/>
        <v>Ddene Castree</v>
      </c>
      <c r="B579" s="25">
        <v>895027720</v>
      </c>
      <c r="C579" s="25" t="s">
        <v>1131</v>
      </c>
      <c r="D579" s="25" t="s">
        <v>1132</v>
      </c>
      <c r="E579" s="25" t="s">
        <v>10</v>
      </c>
      <c r="F579" s="25">
        <v>110424</v>
      </c>
      <c r="G579" s="25">
        <f>COUNTIF([1]deals_closed!D:D,B579)</f>
        <v>16</v>
      </c>
      <c r="H579" s="26">
        <f>SUMIF([1]deals_closed!D:D,B579,[1]deals_closed!C:C)</f>
        <v>478308</v>
      </c>
      <c r="I579" s="26">
        <f>VLOOKUP(E579,'[1]2018_commission_structure-Start'!$A$22:$I$24,9,FALSE)</f>
        <v>750000</v>
      </c>
      <c r="J579" s="26">
        <f t="shared" ref="J579:J642" si="91">I579*1.25</f>
        <v>937500</v>
      </c>
      <c r="K579" s="26">
        <f t="shared" ref="K579:K642" si="92">I579*1.5</f>
        <v>1125000</v>
      </c>
      <c r="L579" s="26">
        <f t="shared" ref="L579:L642" si="93">I579*2</f>
        <v>1500000</v>
      </c>
      <c r="M579" s="27">
        <f t="shared" ref="M579:M642" si="94">H579/I579</f>
        <v>0.63774399999999998</v>
      </c>
      <c r="N579" s="25" t="str">
        <f t="shared" ref="N579:N642" si="95">IF(M579&lt;=1, "0-100%", IF(M579&lt;=1.25, "100-125%", IF(M579&lt;=1.5, "125-150%", IF(M579&lt;=2, "150-200%", "&gt;200%"))))</f>
        <v>0-100%</v>
      </c>
      <c r="O579" s="28">
        <f>MIN(H579,I579)*INDEX('[1]2018_commission_structure-Start'!$A$21:$I$24,MATCH($E579,'[1]2018_commission_structure-Start'!$A$21:$A$24,0),MATCH(O$1,'[1]2018_commission_structure-Start'!$A$21:$I$21,0))</f>
        <v>71746.2</v>
      </c>
      <c r="P579" s="26">
        <f>IF(H579&gt;I579,MIN(H579-I579,J579-I579)*INDEX('[1]2018_commission_structure-Start'!$A$21:$I$24,MATCH($E579,'[1]2018_commission_structure-Start'!$A$21:$A$24,0), MATCH(P$1,'[1]2018_commission_structure-Start'!$A$21:$I$21,0)),0)</f>
        <v>0</v>
      </c>
      <c r="Q579" s="26">
        <f>IF($H579&gt;J579,MIN($H579-J579,K579-J579)*INDEX('[1]2018_commission_structure-Start'!$A$21:$I$24,MATCH($E579,'[1]2018_commission_structure-Start'!$A$21:$A$24,0), MATCH(Q$1,'[1]2018_commission_structure-Start'!$A$21:$I$21,0)),0)</f>
        <v>0</v>
      </c>
      <c r="R579" s="26">
        <f>IF($H579&gt;K579,MIN($H579-K579,L579-K579)*INDEX('[1]2018_commission_structure-Start'!$A$21:$I$24,MATCH($E579,'[1]2018_commission_structure-Start'!$A$21:$A$24,0), MATCH(R$1,'[1]2018_commission_structure-Start'!$A$21:$I$21,0)),0)</f>
        <v>0</v>
      </c>
      <c r="S579" s="26">
        <f>IF(H579&gt;L579,(H579-L579)*INDEX('[1]2018_commission_structure-Start'!$A$21:$I$24,MATCH($E579,'[1]2018_commission_structure-Start'!$A$21:$A$24,0),MATCH(S$1,'[1]2018_commission_structure-Start'!$A$21:$I$21,0)),0)</f>
        <v>0</v>
      </c>
      <c r="T579" s="28">
        <f t="shared" ref="T579:T642" si="96">SUM(O579:S579)</f>
        <v>71746.2</v>
      </c>
      <c r="U579" s="28">
        <f t="shared" ref="U579:U642" si="97">T579+F579</f>
        <v>182170.2</v>
      </c>
      <c r="V579" s="28">
        <f>MIN(H579,I579)*INDEX('[1]2018_commission_structure-Start'!$A$15:$J$18,MATCH($E579,'[1]2018_commission_structure-Start'!$A$15:$A$18,0),MATCH(V$1,'[1]2018_commission_structure-Start'!$A$15:$J$15,0))</f>
        <v>71746.2</v>
      </c>
      <c r="W579" s="26">
        <f>IF($H579&gt;I579,MIN($H579-I579,J579-I579)*INDEX('[1]2018_commission_structure-Start'!$A$15:$J$18,MATCH($E579,'[1]2018_commission_structure-Start'!$A$15:$A$18,0),MATCH(W$1,'[1]2018_commission_structure-Start'!$A$15:$J$15,0)),0)</f>
        <v>0</v>
      </c>
      <c r="X579" s="26">
        <f>IF($H579&gt;J579,MIN($H579-J579,K579-J579)*INDEX('[1]2018_commission_structure-Start'!$A$15:$J$18,MATCH($E579,'[1]2018_commission_structure-Start'!$A$15:$A$18,0),MATCH(X$1,'[1]2018_commission_structure-Start'!$A$15:$J$15,0)),0)</f>
        <v>0</v>
      </c>
      <c r="Y579" s="26">
        <f>IF($H579&gt;K579,MIN($H579-K579,L579-K579)*INDEX('[1]2018_commission_structure-Start'!$A$15:$J$18,MATCH($E579,'[1]2018_commission_structure-Start'!$A$15:$A$18,0),MATCH(Y$1,'[1]2018_commission_structure-Start'!$A$15:$J$15,0)),0)</f>
        <v>0</v>
      </c>
      <c r="Z579" s="26">
        <f>IF(H579&gt;L579,(H579-L579)*INDEX('[1]2018_commission_structure-Start'!$A$21:$I$24,MATCH($E579,'[1]2018_commission_structure-Start'!$A$21:$A$24,0),MATCH(Z$1,'[1]2018_commission_structure-Start'!$A$21:$I$21,0)),0)</f>
        <v>0</v>
      </c>
      <c r="AA579" s="28">
        <f t="shared" ref="AA579:AA642" si="98">SUM(V579:Z579)</f>
        <v>71746.2</v>
      </c>
      <c r="AB579" s="28">
        <f t="shared" ref="AB579:AB642" si="99">AA579+F579</f>
        <v>182170.2</v>
      </c>
    </row>
    <row r="580" spans="1:28" x14ac:dyDescent="0.2">
      <c r="A580" s="25" t="str">
        <f t="shared" si="90"/>
        <v>Dexter Ewington</v>
      </c>
      <c r="B580" s="25">
        <v>7242677408</v>
      </c>
      <c r="C580" s="25" t="s">
        <v>1133</v>
      </c>
      <c r="D580" s="25" t="s">
        <v>1134</v>
      </c>
      <c r="E580" s="25" t="s">
        <v>10</v>
      </c>
      <c r="F580" s="25">
        <v>86868</v>
      </c>
      <c r="G580" s="25">
        <f>COUNTIF([1]deals_closed!D:D,B580)</f>
        <v>9</v>
      </c>
      <c r="H580" s="26">
        <f>SUMIF([1]deals_closed!D:D,B580,[1]deals_closed!C:C)</f>
        <v>317530</v>
      </c>
      <c r="I580" s="26">
        <f>VLOOKUP(E580,'[1]2018_commission_structure-Start'!$A$22:$I$24,9,FALSE)</f>
        <v>750000</v>
      </c>
      <c r="J580" s="26">
        <f t="shared" si="91"/>
        <v>937500</v>
      </c>
      <c r="K580" s="26">
        <f t="shared" si="92"/>
        <v>1125000</v>
      </c>
      <c r="L580" s="26">
        <f t="shared" si="93"/>
        <v>1500000</v>
      </c>
      <c r="M580" s="27">
        <f t="shared" si="94"/>
        <v>0.42337333333333332</v>
      </c>
      <c r="N580" s="25" t="str">
        <f t="shared" si="95"/>
        <v>0-100%</v>
      </c>
      <c r="O580" s="28">
        <f>MIN(H580,I580)*INDEX('[1]2018_commission_structure-Start'!$A$21:$I$24,MATCH($E580,'[1]2018_commission_structure-Start'!$A$21:$A$24,0),MATCH(O$1,'[1]2018_commission_structure-Start'!$A$21:$I$21,0))</f>
        <v>47629.5</v>
      </c>
      <c r="P580" s="26">
        <f>IF(H580&gt;I580,MIN(H580-I580,J580-I580)*INDEX('[1]2018_commission_structure-Start'!$A$21:$I$24,MATCH($E580,'[1]2018_commission_structure-Start'!$A$21:$A$24,0), MATCH(P$1,'[1]2018_commission_structure-Start'!$A$21:$I$21,0)),0)</f>
        <v>0</v>
      </c>
      <c r="Q580" s="26">
        <f>IF($H580&gt;J580,MIN($H580-J580,K580-J580)*INDEX('[1]2018_commission_structure-Start'!$A$21:$I$24,MATCH($E580,'[1]2018_commission_structure-Start'!$A$21:$A$24,0), MATCH(Q$1,'[1]2018_commission_structure-Start'!$A$21:$I$21,0)),0)</f>
        <v>0</v>
      </c>
      <c r="R580" s="26">
        <f>IF($H580&gt;K580,MIN($H580-K580,L580-K580)*INDEX('[1]2018_commission_structure-Start'!$A$21:$I$24,MATCH($E580,'[1]2018_commission_structure-Start'!$A$21:$A$24,0), MATCH(R$1,'[1]2018_commission_structure-Start'!$A$21:$I$21,0)),0)</f>
        <v>0</v>
      </c>
      <c r="S580" s="26">
        <f>IF(H580&gt;L580,(H580-L580)*INDEX('[1]2018_commission_structure-Start'!$A$21:$I$24,MATCH($E580,'[1]2018_commission_structure-Start'!$A$21:$A$24,0),MATCH(S$1,'[1]2018_commission_structure-Start'!$A$21:$I$21,0)),0)</f>
        <v>0</v>
      </c>
      <c r="T580" s="28">
        <f t="shared" si="96"/>
        <v>47629.5</v>
      </c>
      <c r="U580" s="28">
        <f t="shared" si="97"/>
        <v>134497.5</v>
      </c>
      <c r="V580" s="28">
        <f>MIN(H580,I580)*INDEX('[1]2018_commission_structure-Start'!$A$15:$J$18,MATCH($E580,'[1]2018_commission_structure-Start'!$A$15:$A$18,0),MATCH(V$1,'[1]2018_commission_structure-Start'!$A$15:$J$15,0))</f>
        <v>47629.5</v>
      </c>
      <c r="W580" s="26">
        <f>IF($H580&gt;I580,MIN($H580-I580,J580-I580)*INDEX('[1]2018_commission_structure-Start'!$A$15:$J$18,MATCH($E580,'[1]2018_commission_structure-Start'!$A$15:$A$18,0),MATCH(W$1,'[1]2018_commission_structure-Start'!$A$15:$J$15,0)),0)</f>
        <v>0</v>
      </c>
      <c r="X580" s="26">
        <f>IF($H580&gt;J580,MIN($H580-J580,K580-J580)*INDEX('[1]2018_commission_structure-Start'!$A$15:$J$18,MATCH($E580,'[1]2018_commission_structure-Start'!$A$15:$A$18,0),MATCH(X$1,'[1]2018_commission_structure-Start'!$A$15:$J$15,0)),0)</f>
        <v>0</v>
      </c>
      <c r="Y580" s="26">
        <f>IF($H580&gt;K580,MIN($H580-K580,L580-K580)*INDEX('[1]2018_commission_structure-Start'!$A$15:$J$18,MATCH($E580,'[1]2018_commission_structure-Start'!$A$15:$A$18,0),MATCH(Y$1,'[1]2018_commission_structure-Start'!$A$15:$J$15,0)),0)</f>
        <v>0</v>
      </c>
      <c r="Z580" s="26">
        <f>IF(H580&gt;L580,(H580-L580)*INDEX('[1]2018_commission_structure-Start'!$A$21:$I$24,MATCH($E580,'[1]2018_commission_structure-Start'!$A$21:$A$24,0),MATCH(Z$1,'[1]2018_commission_structure-Start'!$A$21:$I$21,0)),0)</f>
        <v>0</v>
      </c>
      <c r="AA580" s="28">
        <f t="shared" si="98"/>
        <v>47629.5</v>
      </c>
      <c r="AB580" s="28">
        <f t="shared" si="99"/>
        <v>134497.5</v>
      </c>
    </row>
    <row r="581" spans="1:28" x14ac:dyDescent="0.2">
      <c r="A581" s="25" t="str">
        <f t="shared" si="90"/>
        <v>Titos Shelmardine</v>
      </c>
      <c r="B581" s="25">
        <v>7240169995</v>
      </c>
      <c r="C581" s="25" t="s">
        <v>280</v>
      </c>
      <c r="D581" s="25" t="s">
        <v>810</v>
      </c>
      <c r="E581" s="25" t="s">
        <v>7</v>
      </c>
      <c r="F581" s="25">
        <v>52553</v>
      </c>
      <c r="G581" s="25">
        <f>COUNTIF([1]deals_closed!D:D,B581)</f>
        <v>21</v>
      </c>
      <c r="H581" s="26">
        <f>SUMIF([1]deals_closed!D:D,B581,[1]deals_closed!C:C)</f>
        <v>702700</v>
      </c>
      <c r="I581" s="26">
        <f>VLOOKUP(E581,'[1]2018_commission_structure-Start'!$A$22:$I$24,9,FALSE)</f>
        <v>500000</v>
      </c>
      <c r="J581" s="26">
        <f t="shared" si="91"/>
        <v>625000</v>
      </c>
      <c r="K581" s="26">
        <f t="shared" si="92"/>
        <v>750000</v>
      </c>
      <c r="L581" s="26">
        <f t="shared" si="93"/>
        <v>1000000</v>
      </c>
      <c r="M581" s="27">
        <f t="shared" si="94"/>
        <v>1.4054</v>
      </c>
      <c r="N581" s="25" t="str">
        <f t="shared" si="95"/>
        <v>125-150%</v>
      </c>
      <c r="O581" s="28">
        <f>MIN(H581,I581)*INDEX('[1]2018_commission_structure-Start'!$A$21:$I$24,MATCH($E581,'[1]2018_commission_structure-Start'!$A$21:$A$24,0),MATCH(O$1,'[1]2018_commission_structure-Start'!$A$21:$I$21,0))</f>
        <v>50000</v>
      </c>
      <c r="P581" s="26">
        <f>IF(H581&gt;I581,MIN(H581-I581,J581-I581)*INDEX('[1]2018_commission_structure-Start'!$A$21:$I$24,MATCH($E581,'[1]2018_commission_structure-Start'!$A$21:$A$24,0), MATCH(P$1,'[1]2018_commission_structure-Start'!$A$21:$I$21,0)),0)</f>
        <v>18750</v>
      </c>
      <c r="Q581" s="26">
        <f>IF($H581&gt;J581,MIN($H581-J581,K581-J581)*INDEX('[1]2018_commission_structure-Start'!$A$21:$I$24,MATCH($E581,'[1]2018_commission_structure-Start'!$A$21:$A$24,0), MATCH(Q$1,'[1]2018_commission_structure-Start'!$A$21:$I$21,0)),0)</f>
        <v>13986</v>
      </c>
      <c r="R581" s="26">
        <f>IF($H581&gt;K581,MIN($H581-K581,L581-K581)*INDEX('[1]2018_commission_structure-Start'!$A$21:$I$24,MATCH($E581,'[1]2018_commission_structure-Start'!$A$21:$A$24,0), MATCH(R$1,'[1]2018_commission_structure-Start'!$A$21:$I$21,0)),0)</f>
        <v>0</v>
      </c>
      <c r="S581" s="26">
        <f>IF(H581&gt;L581,(H581-L581)*INDEX('[1]2018_commission_structure-Start'!$A$21:$I$24,MATCH($E581,'[1]2018_commission_structure-Start'!$A$21:$A$24,0),MATCH(S$1,'[1]2018_commission_structure-Start'!$A$21:$I$21,0)),0)</f>
        <v>0</v>
      </c>
      <c r="T581" s="28">
        <f t="shared" si="96"/>
        <v>82736</v>
      </c>
      <c r="U581" s="28">
        <f t="shared" si="97"/>
        <v>135289</v>
      </c>
      <c r="V581" s="28">
        <f>MIN(H581,I581)*INDEX('[1]2018_commission_structure-Start'!$A$15:$J$18,MATCH($E581,'[1]2018_commission_structure-Start'!$A$15:$A$18,0),MATCH(V$1,'[1]2018_commission_structure-Start'!$A$15:$J$15,0))</f>
        <v>60000</v>
      </c>
      <c r="W581" s="26">
        <f>IF($H581&gt;I581,MIN($H581-I581,J581-I581)*INDEX('[1]2018_commission_structure-Start'!$A$15:$J$18,MATCH($E581,'[1]2018_commission_structure-Start'!$A$15:$A$18,0),MATCH(W$1,'[1]2018_commission_structure-Start'!$A$15:$J$15,0)),0)</f>
        <v>21250</v>
      </c>
      <c r="X581" s="26">
        <f>IF($H581&gt;J581,MIN($H581-J581,K581-J581)*INDEX('[1]2018_commission_structure-Start'!$A$15:$J$18,MATCH($E581,'[1]2018_commission_structure-Start'!$A$15:$A$18,0),MATCH(X$1,'[1]2018_commission_structure-Start'!$A$15:$J$15,0)),0)</f>
        <v>15540</v>
      </c>
      <c r="Y581" s="26">
        <f>IF($H581&gt;K581,MIN($H581-K581,L581-K581)*INDEX('[1]2018_commission_structure-Start'!$A$15:$J$18,MATCH($E581,'[1]2018_commission_structure-Start'!$A$15:$A$18,0),MATCH(Y$1,'[1]2018_commission_structure-Start'!$A$15:$J$15,0)),0)</f>
        <v>0</v>
      </c>
      <c r="Z581" s="26">
        <f>IF(H581&gt;L581,(H581-L581)*INDEX('[1]2018_commission_structure-Start'!$A$21:$I$24,MATCH($E581,'[1]2018_commission_structure-Start'!$A$21:$A$24,0),MATCH(Z$1,'[1]2018_commission_structure-Start'!$A$21:$I$21,0)),0)</f>
        <v>0</v>
      </c>
      <c r="AA581" s="28">
        <f t="shared" si="98"/>
        <v>96790</v>
      </c>
      <c r="AB581" s="28">
        <f t="shared" si="99"/>
        <v>149343</v>
      </c>
    </row>
    <row r="582" spans="1:28" x14ac:dyDescent="0.2">
      <c r="A582" s="25" t="str">
        <f t="shared" si="90"/>
        <v>Giorgio Suett</v>
      </c>
      <c r="B582" s="25">
        <v>9096285417</v>
      </c>
      <c r="C582" s="25" t="s">
        <v>1135</v>
      </c>
      <c r="D582" s="25" t="s">
        <v>1136</v>
      </c>
      <c r="E582" s="25" t="s">
        <v>7</v>
      </c>
      <c r="F582" s="25">
        <v>34150</v>
      </c>
      <c r="G582" s="25">
        <f>COUNTIF([1]deals_closed!D:D,B582)</f>
        <v>22</v>
      </c>
      <c r="H582" s="26">
        <f>SUMIF([1]deals_closed!D:D,B582,[1]deals_closed!C:C)</f>
        <v>898061</v>
      </c>
      <c r="I582" s="26">
        <f>VLOOKUP(E582,'[1]2018_commission_structure-Start'!$A$22:$I$24,9,FALSE)</f>
        <v>500000</v>
      </c>
      <c r="J582" s="26">
        <f t="shared" si="91"/>
        <v>625000</v>
      </c>
      <c r="K582" s="26">
        <f t="shared" si="92"/>
        <v>750000</v>
      </c>
      <c r="L582" s="26">
        <f t="shared" si="93"/>
        <v>1000000</v>
      </c>
      <c r="M582" s="27">
        <f t="shared" si="94"/>
        <v>1.796122</v>
      </c>
      <c r="N582" s="25" t="str">
        <f t="shared" si="95"/>
        <v>150-200%</v>
      </c>
      <c r="O582" s="28">
        <f>MIN(H582,I582)*INDEX('[1]2018_commission_structure-Start'!$A$21:$I$24,MATCH($E582,'[1]2018_commission_structure-Start'!$A$21:$A$24,0),MATCH(O$1,'[1]2018_commission_structure-Start'!$A$21:$I$21,0))</f>
        <v>50000</v>
      </c>
      <c r="P582" s="26">
        <f>IF(H582&gt;I582,MIN(H582-I582,J582-I582)*INDEX('[1]2018_commission_structure-Start'!$A$21:$I$24,MATCH($E582,'[1]2018_commission_structure-Start'!$A$21:$A$24,0), MATCH(P$1,'[1]2018_commission_structure-Start'!$A$21:$I$21,0)),0)</f>
        <v>18750</v>
      </c>
      <c r="Q582" s="26">
        <f>IF($H582&gt;J582,MIN($H582-J582,K582-J582)*INDEX('[1]2018_commission_structure-Start'!$A$21:$I$24,MATCH($E582,'[1]2018_commission_structure-Start'!$A$21:$A$24,0), MATCH(Q$1,'[1]2018_commission_structure-Start'!$A$21:$I$21,0)),0)</f>
        <v>22500</v>
      </c>
      <c r="R582" s="26">
        <f>IF($H582&gt;K582,MIN($H582-K582,L582-K582)*INDEX('[1]2018_commission_structure-Start'!$A$21:$I$24,MATCH($E582,'[1]2018_commission_structure-Start'!$A$21:$A$24,0), MATCH(R$1,'[1]2018_commission_structure-Start'!$A$21:$I$21,0)),0)</f>
        <v>32573.420000000002</v>
      </c>
      <c r="S582" s="26">
        <f>IF(H582&gt;L582,(H582-L582)*INDEX('[1]2018_commission_structure-Start'!$A$21:$I$24,MATCH($E582,'[1]2018_commission_structure-Start'!$A$21:$A$24,0),MATCH(S$1,'[1]2018_commission_structure-Start'!$A$21:$I$21,0)),0)</f>
        <v>0</v>
      </c>
      <c r="T582" s="28">
        <f t="shared" si="96"/>
        <v>123823.42</v>
      </c>
      <c r="U582" s="28">
        <f t="shared" si="97"/>
        <v>157973.41999999998</v>
      </c>
      <c r="V582" s="28">
        <f>MIN(H582,I582)*INDEX('[1]2018_commission_structure-Start'!$A$15:$J$18,MATCH($E582,'[1]2018_commission_structure-Start'!$A$15:$A$18,0),MATCH(V$1,'[1]2018_commission_structure-Start'!$A$15:$J$15,0))</f>
        <v>60000</v>
      </c>
      <c r="W582" s="26">
        <f>IF($H582&gt;I582,MIN($H582-I582,J582-I582)*INDEX('[1]2018_commission_structure-Start'!$A$15:$J$18,MATCH($E582,'[1]2018_commission_structure-Start'!$A$15:$A$18,0),MATCH(W$1,'[1]2018_commission_structure-Start'!$A$15:$J$15,0)),0)</f>
        <v>21250</v>
      </c>
      <c r="X582" s="26">
        <f>IF($H582&gt;J582,MIN($H582-J582,K582-J582)*INDEX('[1]2018_commission_structure-Start'!$A$15:$J$18,MATCH($E582,'[1]2018_commission_structure-Start'!$A$15:$A$18,0),MATCH(X$1,'[1]2018_commission_structure-Start'!$A$15:$J$15,0)),0)</f>
        <v>25000</v>
      </c>
      <c r="Y582" s="26">
        <f>IF($H582&gt;K582,MIN($H582-K582,L582-K582)*INDEX('[1]2018_commission_structure-Start'!$A$15:$J$18,MATCH($E582,'[1]2018_commission_structure-Start'!$A$15:$A$18,0),MATCH(Y$1,'[1]2018_commission_structure-Start'!$A$15:$J$15,0)),0)</f>
        <v>32573.420000000002</v>
      </c>
      <c r="Z582" s="26">
        <f>IF(H582&gt;L582,(H582-L582)*INDEX('[1]2018_commission_structure-Start'!$A$21:$I$24,MATCH($E582,'[1]2018_commission_structure-Start'!$A$21:$A$24,0),MATCH(Z$1,'[1]2018_commission_structure-Start'!$A$21:$I$21,0)),0)</f>
        <v>0</v>
      </c>
      <c r="AA582" s="28">
        <f t="shared" si="98"/>
        <v>138823.42000000001</v>
      </c>
      <c r="AB582" s="28">
        <f t="shared" si="99"/>
        <v>172973.42</v>
      </c>
    </row>
    <row r="583" spans="1:28" x14ac:dyDescent="0.2">
      <c r="A583" s="25" t="str">
        <f t="shared" si="90"/>
        <v>Cherye Grunbaum</v>
      </c>
      <c r="B583" s="25">
        <v>2376099331</v>
      </c>
      <c r="C583" s="25" t="s">
        <v>1137</v>
      </c>
      <c r="D583" s="25" t="s">
        <v>1138</v>
      </c>
      <c r="E583" s="25" t="s">
        <v>7</v>
      </c>
      <c r="F583" s="25">
        <v>40035</v>
      </c>
      <c r="G583" s="25">
        <f>COUNTIF([1]deals_closed!D:D,B583)</f>
        <v>19</v>
      </c>
      <c r="H583" s="26">
        <f>SUMIF([1]deals_closed!D:D,B583,[1]deals_closed!C:C)</f>
        <v>635564</v>
      </c>
      <c r="I583" s="26">
        <f>VLOOKUP(E583,'[1]2018_commission_structure-Start'!$A$22:$I$24,9,FALSE)</f>
        <v>500000</v>
      </c>
      <c r="J583" s="26">
        <f t="shared" si="91"/>
        <v>625000</v>
      </c>
      <c r="K583" s="26">
        <f t="shared" si="92"/>
        <v>750000</v>
      </c>
      <c r="L583" s="26">
        <f t="shared" si="93"/>
        <v>1000000</v>
      </c>
      <c r="M583" s="27">
        <f t="shared" si="94"/>
        <v>1.271128</v>
      </c>
      <c r="N583" s="25" t="str">
        <f t="shared" si="95"/>
        <v>125-150%</v>
      </c>
      <c r="O583" s="28">
        <f>MIN(H583,I583)*INDEX('[1]2018_commission_structure-Start'!$A$21:$I$24,MATCH($E583,'[1]2018_commission_structure-Start'!$A$21:$A$24,0),MATCH(O$1,'[1]2018_commission_structure-Start'!$A$21:$I$21,0))</f>
        <v>50000</v>
      </c>
      <c r="P583" s="26">
        <f>IF(H583&gt;I583,MIN(H583-I583,J583-I583)*INDEX('[1]2018_commission_structure-Start'!$A$21:$I$24,MATCH($E583,'[1]2018_commission_structure-Start'!$A$21:$A$24,0), MATCH(P$1,'[1]2018_commission_structure-Start'!$A$21:$I$21,0)),0)</f>
        <v>18750</v>
      </c>
      <c r="Q583" s="26">
        <f>IF($H583&gt;J583,MIN($H583-J583,K583-J583)*INDEX('[1]2018_commission_structure-Start'!$A$21:$I$24,MATCH($E583,'[1]2018_commission_structure-Start'!$A$21:$A$24,0), MATCH(Q$1,'[1]2018_commission_structure-Start'!$A$21:$I$21,0)),0)</f>
        <v>1901.52</v>
      </c>
      <c r="R583" s="26">
        <f>IF($H583&gt;K583,MIN($H583-K583,L583-K583)*INDEX('[1]2018_commission_structure-Start'!$A$21:$I$24,MATCH($E583,'[1]2018_commission_structure-Start'!$A$21:$A$24,0), MATCH(R$1,'[1]2018_commission_structure-Start'!$A$21:$I$21,0)),0)</f>
        <v>0</v>
      </c>
      <c r="S583" s="26">
        <f>IF(H583&gt;L583,(H583-L583)*INDEX('[1]2018_commission_structure-Start'!$A$21:$I$24,MATCH($E583,'[1]2018_commission_structure-Start'!$A$21:$A$24,0),MATCH(S$1,'[1]2018_commission_structure-Start'!$A$21:$I$21,0)),0)</f>
        <v>0</v>
      </c>
      <c r="T583" s="28">
        <f t="shared" si="96"/>
        <v>70651.520000000004</v>
      </c>
      <c r="U583" s="28">
        <f t="shared" si="97"/>
        <v>110686.52</v>
      </c>
      <c r="V583" s="28">
        <f>MIN(H583,I583)*INDEX('[1]2018_commission_structure-Start'!$A$15:$J$18,MATCH($E583,'[1]2018_commission_structure-Start'!$A$15:$A$18,0),MATCH(V$1,'[1]2018_commission_structure-Start'!$A$15:$J$15,0))</f>
        <v>60000</v>
      </c>
      <c r="W583" s="26">
        <f>IF($H583&gt;I583,MIN($H583-I583,J583-I583)*INDEX('[1]2018_commission_structure-Start'!$A$15:$J$18,MATCH($E583,'[1]2018_commission_structure-Start'!$A$15:$A$18,0),MATCH(W$1,'[1]2018_commission_structure-Start'!$A$15:$J$15,0)),0)</f>
        <v>21250</v>
      </c>
      <c r="X583" s="26">
        <f>IF($H583&gt;J583,MIN($H583-J583,K583-J583)*INDEX('[1]2018_commission_structure-Start'!$A$15:$J$18,MATCH($E583,'[1]2018_commission_structure-Start'!$A$15:$A$18,0),MATCH(X$1,'[1]2018_commission_structure-Start'!$A$15:$J$15,0)),0)</f>
        <v>2112.8000000000002</v>
      </c>
      <c r="Y583" s="26">
        <f>IF($H583&gt;K583,MIN($H583-K583,L583-K583)*INDEX('[1]2018_commission_structure-Start'!$A$15:$J$18,MATCH($E583,'[1]2018_commission_structure-Start'!$A$15:$A$18,0),MATCH(Y$1,'[1]2018_commission_structure-Start'!$A$15:$J$15,0)),0)</f>
        <v>0</v>
      </c>
      <c r="Z583" s="26">
        <f>IF(H583&gt;L583,(H583-L583)*INDEX('[1]2018_commission_structure-Start'!$A$21:$I$24,MATCH($E583,'[1]2018_commission_structure-Start'!$A$21:$A$24,0),MATCH(Z$1,'[1]2018_commission_structure-Start'!$A$21:$I$21,0)),0)</f>
        <v>0</v>
      </c>
      <c r="AA583" s="28">
        <f t="shared" si="98"/>
        <v>83362.8</v>
      </c>
      <c r="AB583" s="28">
        <f t="shared" si="99"/>
        <v>123397.8</v>
      </c>
    </row>
    <row r="584" spans="1:28" x14ac:dyDescent="0.2">
      <c r="A584" s="25" t="str">
        <f t="shared" si="90"/>
        <v>Duffy Grimsdyke</v>
      </c>
      <c r="B584" s="25">
        <v>797787712</v>
      </c>
      <c r="C584" s="25" t="s">
        <v>1139</v>
      </c>
      <c r="D584" s="25" t="s">
        <v>1140</v>
      </c>
      <c r="E584" s="25" t="s">
        <v>29</v>
      </c>
      <c r="F584" s="25">
        <v>53868</v>
      </c>
      <c r="G584" s="25">
        <f>COUNTIF([1]deals_closed!D:D,B584)</f>
        <v>13</v>
      </c>
      <c r="H584" s="26">
        <f>SUMIF([1]deals_closed!D:D,B584,[1]deals_closed!C:C)</f>
        <v>382630</v>
      </c>
      <c r="I584" s="26">
        <f>VLOOKUP(E584,'[1]2018_commission_structure-Start'!$A$22:$I$24,9,FALSE)</f>
        <v>600000</v>
      </c>
      <c r="J584" s="26">
        <f t="shared" si="91"/>
        <v>750000</v>
      </c>
      <c r="K584" s="26">
        <f t="shared" si="92"/>
        <v>900000</v>
      </c>
      <c r="L584" s="26">
        <f t="shared" si="93"/>
        <v>1200000</v>
      </c>
      <c r="M584" s="27">
        <f t="shared" si="94"/>
        <v>0.63771666666666671</v>
      </c>
      <c r="N584" s="25" t="str">
        <f t="shared" si="95"/>
        <v>0-100%</v>
      </c>
      <c r="O584" s="28">
        <f>MIN(H584,I584)*INDEX('[1]2018_commission_structure-Start'!$A$21:$I$24,MATCH($E584,'[1]2018_commission_structure-Start'!$A$21:$A$24,0),MATCH(O$1,'[1]2018_commission_structure-Start'!$A$21:$I$21,0))</f>
        <v>49741.9</v>
      </c>
      <c r="P584" s="26">
        <f>IF(H584&gt;I584,MIN(H584-I584,J584-I584)*INDEX('[1]2018_commission_structure-Start'!$A$21:$I$24,MATCH($E584,'[1]2018_commission_structure-Start'!$A$21:$A$24,0), MATCH(P$1,'[1]2018_commission_structure-Start'!$A$21:$I$21,0)),0)</f>
        <v>0</v>
      </c>
      <c r="Q584" s="26">
        <f>IF($H584&gt;J584,MIN($H584-J584,K584-J584)*INDEX('[1]2018_commission_structure-Start'!$A$21:$I$24,MATCH($E584,'[1]2018_commission_structure-Start'!$A$21:$A$24,0), MATCH(Q$1,'[1]2018_commission_structure-Start'!$A$21:$I$21,0)),0)</f>
        <v>0</v>
      </c>
      <c r="R584" s="26">
        <f>IF($H584&gt;K584,MIN($H584-K584,L584-K584)*INDEX('[1]2018_commission_structure-Start'!$A$21:$I$24,MATCH($E584,'[1]2018_commission_structure-Start'!$A$21:$A$24,0), MATCH(R$1,'[1]2018_commission_structure-Start'!$A$21:$I$21,0)),0)</f>
        <v>0</v>
      </c>
      <c r="S584" s="26">
        <f>IF(H584&gt;L584,(H584-L584)*INDEX('[1]2018_commission_structure-Start'!$A$21:$I$24,MATCH($E584,'[1]2018_commission_structure-Start'!$A$21:$A$24,0),MATCH(S$1,'[1]2018_commission_structure-Start'!$A$21:$I$21,0)),0)</f>
        <v>0</v>
      </c>
      <c r="T584" s="28">
        <f t="shared" si="96"/>
        <v>49741.9</v>
      </c>
      <c r="U584" s="28">
        <f t="shared" si="97"/>
        <v>103609.9</v>
      </c>
      <c r="V584" s="28">
        <f>MIN(H584,I584)*INDEX('[1]2018_commission_structure-Start'!$A$15:$J$18,MATCH($E584,'[1]2018_commission_structure-Start'!$A$15:$A$18,0),MATCH(V$1,'[1]2018_commission_structure-Start'!$A$15:$J$15,0))</f>
        <v>57394.5</v>
      </c>
      <c r="W584" s="26">
        <f>IF($H584&gt;I584,MIN($H584-I584,J584-I584)*INDEX('[1]2018_commission_structure-Start'!$A$15:$J$18,MATCH($E584,'[1]2018_commission_structure-Start'!$A$15:$A$18,0),MATCH(W$1,'[1]2018_commission_structure-Start'!$A$15:$J$15,0)),0)</f>
        <v>0</v>
      </c>
      <c r="X584" s="26">
        <f>IF($H584&gt;J584,MIN($H584-J584,K584-J584)*INDEX('[1]2018_commission_structure-Start'!$A$15:$J$18,MATCH($E584,'[1]2018_commission_structure-Start'!$A$15:$A$18,0),MATCH(X$1,'[1]2018_commission_structure-Start'!$A$15:$J$15,0)),0)</f>
        <v>0</v>
      </c>
      <c r="Y584" s="26">
        <f>IF($H584&gt;K584,MIN($H584-K584,L584-K584)*INDEX('[1]2018_commission_structure-Start'!$A$15:$J$18,MATCH($E584,'[1]2018_commission_structure-Start'!$A$15:$A$18,0),MATCH(Y$1,'[1]2018_commission_structure-Start'!$A$15:$J$15,0)),0)</f>
        <v>0</v>
      </c>
      <c r="Z584" s="26">
        <f>IF(H584&gt;L584,(H584-L584)*INDEX('[1]2018_commission_structure-Start'!$A$21:$I$24,MATCH($E584,'[1]2018_commission_structure-Start'!$A$21:$A$24,0),MATCH(Z$1,'[1]2018_commission_structure-Start'!$A$21:$I$21,0)),0)</f>
        <v>0</v>
      </c>
      <c r="AA584" s="28">
        <f t="shared" si="98"/>
        <v>57394.5</v>
      </c>
      <c r="AB584" s="28">
        <f t="shared" si="99"/>
        <v>111262.5</v>
      </c>
    </row>
    <row r="585" spans="1:28" x14ac:dyDescent="0.2">
      <c r="A585" s="25" t="str">
        <f t="shared" si="90"/>
        <v>Barde Pound</v>
      </c>
      <c r="B585" s="25">
        <v>1028388519</v>
      </c>
      <c r="C585" s="25" t="s">
        <v>1141</v>
      </c>
      <c r="D585" s="25" t="s">
        <v>1142</v>
      </c>
      <c r="E585" s="25" t="s">
        <v>7</v>
      </c>
      <c r="F585" s="25">
        <v>35149</v>
      </c>
      <c r="G585" s="25">
        <f>COUNTIF([1]deals_closed!D:D,B585)</f>
        <v>17</v>
      </c>
      <c r="H585" s="26">
        <f>SUMIF([1]deals_closed!D:D,B585,[1]deals_closed!C:C)</f>
        <v>563706</v>
      </c>
      <c r="I585" s="26">
        <f>VLOOKUP(E585,'[1]2018_commission_structure-Start'!$A$22:$I$24,9,FALSE)</f>
        <v>500000</v>
      </c>
      <c r="J585" s="26">
        <f t="shared" si="91"/>
        <v>625000</v>
      </c>
      <c r="K585" s="26">
        <f t="shared" si="92"/>
        <v>750000</v>
      </c>
      <c r="L585" s="26">
        <f t="shared" si="93"/>
        <v>1000000</v>
      </c>
      <c r="M585" s="27">
        <f t="shared" si="94"/>
        <v>1.1274120000000001</v>
      </c>
      <c r="N585" s="25" t="str">
        <f t="shared" si="95"/>
        <v>100-125%</v>
      </c>
      <c r="O585" s="28">
        <f>MIN(H585,I585)*INDEX('[1]2018_commission_structure-Start'!$A$21:$I$24,MATCH($E585,'[1]2018_commission_structure-Start'!$A$21:$A$24,0),MATCH(O$1,'[1]2018_commission_structure-Start'!$A$21:$I$21,0))</f>
        <v>50000</v>
      </c>
      <c r="P585" s="26">
        <f>IF(H585&gt;I585,MIN(H585-I585,J585-I585)*INDEX('[1]2018_commission_structure-Start'!$A$21:$I$24,MATCH($E585,'[1]2018_commission_structure-Start'!$A$21:$A$24,0), MATCH(P$1,'[1]2018_commission_structure-Start'!$A$21:$I$21,0)),0)</f>
        <v>9555.9</v>
      </c>
      <c r="Q585" s="26">
        <f>IF($H585&gt;J585,MIN($H585-J585,K585-J585)*INDEX('[1]2018_commission_structure-Start'!$A$21:$I$24,MATCH($E585,'[1]2018_commission_structure-Start'!$A$21:$A$24,0), MATCH(Q$1,'[1]2018_commission_structure-Start'!$A$21:$I$21,0)),0)</f>
        <v>0</v>
      </c>
      <c r="R585" s="26">
        <f>IF($H585&gt;K585,MIN($H585-K585,L585-K585)*INDEX('[1]2018_commission_structure-Start'!$A$21:$I$24,MATCH($E585,'[1]2018_commission_structure-Start'!$A$21:$A$24,0), MATCH(R$1,'[1]2018_commission_structure-Start'!$A$21:$I$21,0)),0)</f>
        <v>0</v>
      </c>
      <c r="S585" s="26">
        <f>IF(H585&gt;L585,(H585-L585)*INDEX('[1]2018_commission_structure-Start'!$A$21:$I$24,MATCH($E585,'[1]2018_commission_structure-Start'!$A$21:$A$24,0),MATCH(S$1,'[1]2018_commission_structure-Start'!$A$21:$I$21,0)),0)</f>
        <v>0</v>
      </c>
      <c r="T585" s="28">
        <f t="shared" si="96"/>
        <v>59555.9</v>
      </c>
      <c r="U585" s="28">
        <f t="shared" si="97"/>
        <v>94704.9</v>
      </c>
      <c r="V585" s="28">
        <f>MIN(H585,I585)*INDEX('[1]2018_commission_structure-Start'!$A$15:$J$18,MATCH($E585,'[1]2018_commission_structure-Start'!$A$15:$A$18,0),MATCH(V$1,'[1]2018_commission_structure-Start'!$A$15:$J$15,0))</f>
        <v>60000</v>
      </c>
      <c r="W585" s="26">
        <f>IF($H585&gt;I585,MIN($H585-I585,J585-I585)*INDEX('[1]2018_commission_structure-Start'!$A$15:$J$18,MATCH($E585,'[1]2018_commission_structure-Start'!$A$15:$A$18,0),MATCH(W$1,'[1]2018_commission_structure-Start'!$A$15:$J$15,0)),0)</f>
        <v>10830.02</v>
      </c>
      <c r="X585" s="26">
        <f>IF($H585&gt;J585,MIN($H585-J585,K585-J585)*INDEX('[1]2018_commission_structure-Start'!$A$15:$J$18,MATCH($E585,'[1]2018_commission_structure-Start'!$A$15:$A$18,0),MATCH(X$1,'[1]2018_commission_structure-Start'!$A$15:$J$15,0)),0)</f>
        <v>0</v>
      </c>
      <c r="Y585" s="26">
        <f>IF($H585&gt;K585,MIN($H585-K585,L585-K585)*INDEX('[1]2018_commission_structure-Start'!$A$15:$J$18,MATCH($E585,'[1]2018_commission_structure-Start'!$A$15:$A$18,0),MATCH(Y$1,'[1]2018_commission_structure-Start'!$A$15:$J$15,0)),0)</f>
        <v>0</v>
      </c>
      <c r="Z585" s="26">
        <f>IF(H585&gt;L585,(H585-L585)*INDEX('[1]2018_commission_structure-Start'!$A$21:$I$24,MATCH($E585,'[1]2018_commission_structure-Start'!$A$21:$A$24,0),MATCH(Z$1,'[1]2018_commission_structure-Start'!$A$21:$I$21,0)),0)</f>
        <v>0</v>
      </c>
      <c r="AA585" s="28">
        <f t="shared" si="98"/>
        <v>70830.02</v>
      </c>
      <c r="AB585" s="28">
        <f t="shared" si="99"/>
        <v>105979.02</v>
      </c>
    </row>
    <row r="586" spans="1:28" x14ac:dyDescent="0.2">
      <c r="A586" s="25" t="str">
        <f t="shared" si="90"/>
        <v>Nial Giovanazzi</v>
      </c>
      <c r="B586" s="25">
        <v>3600185284</v>
      </c>
      <c r="C586" s="25" t="s">
        <v>303</v>
      </c>
      <c r="D586" s="25" t="s">
        <v>1143</v>
      </c>
      <c r="E586" s="25" t="s">
        <v>29</v>
      </c>
      <c r="F586" s="25">
        <v>52134</v>
      </c>
      <c r="G586" s="25">
        <f>COUNTIF([1]deals_closed!D:D,B586)</f>
        <v>18</v>
      </c>
      <c r="H586" s="26">
        <f>SUMIF([1]deals_closed!D:D,B586,[1]deals_closed!C:C)</f>
        <v>648709</v>
      </c>
      <c r="I586" s="26">
        <f>VLOOKUP(E586,'[1]2018_commission_structure-Start'!$A$22:$I$24,9,FALSE)</f>
        <v>600000</v>
      </c>
      <c r="J586" s="26">
        <f t="shared" si="91"/>
        <v>750000</v>
      </c>
      <c r="K586" s="26">
        <f t="shared" si="92"/>
        <v>900000</v>
      </c>
      <c r="L586" s="26">
        <f t="shared" si="93"/>
        <v>1200000</v>
      </c>
      <c r="M586" s="27">
        <f t="shared" si="94"/>
        <v>1.0811816666666667</v>
      </c>
      <c r="N586" s="25" t="str">
        <f t="shared" si="95"/>
        <v>100-125%</v>
      </c>
      <c r="O586" s="28">
        <f>MIN(H586,I586)*INDEX('[1]2018_commission_structure-Start'!$A$21:$I$24,MATCH($E586,'[1]2018_commission_structure-Start'!$A$21:$A$24,0),MATCH(O$1,'[1]2018_commission_structure-Start'!$A$21:$I$21,0))</f>
        <v>78000</v>
      </c>
      <c r="P586" s="26">
        <f>IF(H586&gt;I586,MIN(H586-I586,J586-I586)*INDEX('[1]2018_commission_structure-Start'!$A$21:$I$24,MATCH($E586,'[1]2018_commission_structure-Start'!$A$21:$A$24,0), MATCH(P$1,'[1]2018_commission_structure-Start'!$A$21:$I$21,0)),0)</f>
        <v>8280.5300000000007</v>
      </c>
      <c r="Q586" s="26">
        <f>IF($H586&gt;J586,MIN($H586-J586,K586-J586)*INDEX('[1]2018_commission_structure-Start'!$A$21:$I$24,MATCH($E586,'[1]2018_commission_structure-Start'!$A$21:$A$24,0), MATCH(Q$1,'[1]2018_commission_structure-Start'!$A$21:$I$21,0)),0)</f>
        <v>0</v>
      </c>
      <c r="R586" s="26">
        <f>IF($H586&gt;K586,MIN($H586-K586,L586-K586)*INDEX('[1]2018_commission_structure-Start'!$A$21:$I$24,MATCH($E586,'[1]2018_commission_structure-Start'!$A$21:$A$24,0), MATCH(R$1,'[1]2018_commission_structure-Start'!$A$21:$I$21,0)),0)</f>
        <v>0</v>
      </c>
      <c r="S586" s="26">
        <f>IF(H586&gt;L586,(H586-L586)*INDEX('[1]2018_commission_structure-Start'!$A$21:$I$24,MATCH($E586,'[1]2018_commission_structure-Start'!$A$21:$A$24,0),MATCH(S$1,'[1]2018_commission_structure-Start'!$A$21:$I$21,0)),0)</f>
        <v>0</v>
      </c>
      <c r="T586" s="28">
        <f t="shared" si="96"/>
        <v>86280.53</v>
      </c>
      <c r="U586" s="28">
        <f t="shared" si="97"/>
        <v>138414.53</v>
      </c>
      <c r="V586" s="28">
        <f>MIN(H586,I586)*INDEX('[1]2018_commission_structure-Start'!$A$15:$J$18,MATCH($E586,'[1]2018_commission_structure-Start'!$A$15:$A$18,0),MATCH(V$1,'[1]2018_commission_structure-Start'!$A$15:$J$15,0))</f>
        <v>90000</v>
      </c>
      <c r="W586" s="26">
        <f>IF($H586&gt;I586,MIN($H586-I586,J586-I586)*INDEX('[1]2018_commission_structure-Start'!$A$15:$J$18,MATCH($E586,'[1]2018_commission_structure-Start'!$A$15:$A$18,0),MATCH(W$1,'[1]2018_commission_structure-Start'!$A$15:$J$15,0)),0)</f>
        <v>8767.619999999999</v>
      </c>
      <c r="X586" s="26">
        <f>IF($H586&gt;J586,MIN($H586-J586,K586-J586)*INDEX('[1]2018_commission_structure-Start'!$A$15:$J$18,MATCH($E586,'[1]2018_commission_structure-Start'!$A$15:$A$18,0),MATCH(X$1,'[1]2018_commission_structure-Start'!$A$15:$J$15,0)),0)</f>
        <v>0</v>
      </c>
      <c r="Y586" s="26">
        <f>IF($H586&gt;K586,MIN($H586-K586,L586-K586)*INDEX('[1]2018_commission_structure-Start'!$A$15:$J$18,MATCH($E586,'[1]2018_commission_structure-Start'!$A$15:$A$18,0),MATCH(Y$1,'[1]2018_commission_structure-Start'!$A$15:$J$15,0)),0)</f>
        <v>0</v>
      </c>
      <c r="Z586" s="26">
        <f>IF(H586&gt;L586,(H586-L586)*INDEX('[1]2018_commission_structure-Start'!$A$21:$I$24,MATCH($E586,'[1]2018_commission_structure-Start'!$A$21:$A$24,0),MATCH(Z$1,'[1]2018_commission_structure-Start'!$A$21:$I$21,0)),0)</f>
        <v>0</v>
      </c>
      <c r="AA586" s="28">
        <f t="shared" si="98"/>
        <v>98767.62</v>
      </c>
      <c r="AB586" s="28">
        <f t="shared" si="99"/>
        <v>150901.62</v>
      </c>
    </row>
    <row r="587" spans="1:28" x14ac:dyDescent="0.2">
      <c r="A587" s="25" t="str">
        <f t="shared" si="90"/>
        <v>Erin Ducker</v>
      </c>
      <c r="B587" s="25">
        <v>247438790</v>
      </c>
      <c r="C587" s="25" t="s">
        <v>1144</v>
      </c>
      <c r="D587" s="25" t="s">
        <v>1145</v>
      </c>
      <c r="E587" s="25" t="s">
        <v>7</v>
      </c>
      <c r="F587" s="25">
        <v>57958</v>
      </c>
      <c r="G587" s="25">
        <f>COUNTIF([1]deals_closed!D:D,B587)</f>
        <v>12</v>
      </c>
      <c r="H587" s="26">
        <f>SUMIF([1]deals_closed!D:D,B587,[1]deals_closed!C:C)</f>
        <v>328657</v>
      </c>
      <c r="I587" s="26">
        <f>VLOOKUP(E587,'[1]2018_commission_structure-Start'!$A$22:$I$24,9,FALSE)</f>
        <v>500000</v>
      </c>
      <c r="J587" s="26">
        <f t="shared" si="91"/>
        <v>625000</v>
      </c>
      <c r="K587" s="26">
        <f t="shared" si="92"/>
        <v>750000</v>
      </c>
      <c r="L587" s="26">
        <f t="shared" si="93"/>
        <v>1000000</v>
      </c>
      <c r="M587" s="27">
        <f t="shared" si="94"/>
        <v>0.65731399999999995</v>
      </c>
      <c r="N587" s="25" t="str">
        <f t="shared" si="95"/>
        <v>0-100%</v>
      </c>
      <c r="O587" s="28">
        <f>MIN(H587,I587)*INDEX('[1]2018_commission_structure-Start'!$A$21:$I$24,MATCH($E587,'[1]2018_commission_structure-Start'!$A$21:$A$24,0),MATCH(O$1,'[1]2018_commission_structure-Start'!$A$21:$I$21,0))</f>
        <v>32865.700000000004</v>
      </c>
      <c r="P587" s="26">
        <f>IF(H587&gt;I587,MIN(H587-I587,J587-I587)*INDEX('[1]2018_commission_structure-Start'!$A$21:$I$24,MATCH($E587,'[1]2018_commission_structure-Start'!$A$21:$A$24,0), MATCH(P$1,'[1]2018_commission_structure-Start'!$A$21:$I$21,0)),0)</f>
        <v>0</v>
      </c>
      <c r="Q587" s="26">
        <f>IF($H587&gt;J587,MIN($H587-J587,K587-J587)*INDEX('[1]2018_commission_structure-Start'!$A$21:$I$24,MATCH($E587,'[1]2018_commission_structure-Start'!$A$21:$A$24,0), MATCH(Q$1,'[1]2018_commission_structure-Start'!$A$21:$I$21,0)),0)</f>
        <v>0</v>
      </c>
      <c r="R587" s="26">
        <f>IF($H587&gt;K587,MIN($H587-K587,L587-K587)*INDEX('[1]2018_commission_structure-Start'!$A$21:$I$24,MATCH($E587,'[1]2018_commission_structure-Start'!$A$21:$A$24,0), MATCH(R$1,'[1]2018_commission_structure-Start'!$A$21:$I$21,0)),0)</f>
        <v>0</v>
      </c>
      <c r="S587" s="26">
        <f>IF(H587&gt;L587,(H587-L587)*INDEX('[1]2018_commission_structure-Start'!$A$21:$I$24,MATCH($E587,'[1]2018_commission_structure-Start'!$A$21:$A$24,0),MATCH(S$1,'[1]2018_commission_structure-Start'!$A$21:$I$21,0)),0)</f>
        <v>0</v>
      </c>
      <c r="T587" s="28">
        <f t="shared" si="96"/>
        <v>32865.700000000004</v>
      </c>
      <c r="U587" s="28">
        <f t="shared" si="97"/>
        <v>90823.700000000012</v>
      </c>
      <c r="V587" s="28">
        <f>MIN(H587,I587)*INDEX('[1]2018_commission_structure-Start'!$A$15:$J$18,MATCH($E587,'[1]2018_commission_structure-Start'!$A$15:$A$18,0),MATCH(V$1,'[1]2018_commission_structure-Start'!$A$15:$J$15,0))</f>
        <v>39438.839999999997</v>
      </c>
      <c r="W587" s="26">
        <f>IF($H587&gt;I587,MIN($H587-I587,J587-I587)*INDEX('[1]2018_commission_structure-Start'!$A$15:$J$18,MATCH($E587,'[1]2018_commission_structure-Start'!$A$15:$A$18,0),MATCH(W$1,'[1]2018_commission_structure-Start'!$A$15:$J$15,0)),0)</f>
        <v>0</v>
      </c>
      <c r="X587" s="26">
        <f>IF($H587&gt;J587,MIN($H587-J587,K587-J587)*INDEX('[1]2018_commission_structure-Start'!$A$15:$J$18,MATCH($E587,'[1]2018_commission_structure-Start'!$A$15:$A$18,0),MATCH(X$1,'[1]2018_commission_structure-Start'!$A$15:$J$15,0)),0)</f>
        <v>0</v>
      </c>
      <c r="Y587" s="26">
        <f>IF($H587&gt;K587,MIN($H587-K587,L587-K587)*INDEX('[1]2018_commission_structure-Start'!$A$15:$J$18,MATCH($E587,'[1]2018_commission_structure-Start'!$A$15:$A$18,0),MATCH(Y$1,'[1]2018_commission_structure-Start'!$A$15:$J$15,0)),0)</f>
        <v>0</v>
      </c>
      <c r="Z587" s="26">
        <f>IF(H587&gt;L587,(H587-L587)*INDEX('[1]2018_commission_structure-Start'!$A$21:$I$24,MATCH($E587,'[1]2018_commission_structure-Start'!$A$21:$A$24,0),MATCH(Z$1,'[1]2018_commission_structure-Start'!$A$21:$I$21,0)),0)</f>
        <v>0</v>
      </c>
      <c r="AA587" s="28">
        <f t="shared" si="98"/>
        <v>39438.839999999997</v>
      </c>
      <c r="AB587" s="28">
        <f t="shared" si="99"/>
        <v>97396.84</v>
      </c>
    </row>
    <row r="588" spans="1:28" x14ac:dyDescent="0.2">
      <c r="A588" s="25" t="str">
        <f t="shared" si="90"/>
        <v>Nicko Ledington</v>
      </c>
      <c r="B588" s="25">
        <v>4188124377</v>
      </c>
      <c r="C588" s="25" t="s">
        <v>1146</v>
      </c>
      <c r="D588" s="25" t="s">
        <v>1147</v>
      </c>
      <c r="E588" s="25" t="s">
        <v>7</v>
      </c>
      <c r="F588" s="25">
        <v>42063</v>
      </c>
      <c r="G588" s="25">
        <f>COUNTIF([1]deals_closed!D:D,B588)</f>
        <v>9</v>
      </c>
      <c r="H588" s="26">
        <f>SUMIF([1]deals_closed!D:D,B588,[1]deals_closed!C:C)</f>
        <v>283269</v>
      </c>
      <c r="I588" s="26">
        <f>VLOOKUP(E588,'[1]2018_commission_structure-Start'!$A$22:$I$24,9,FALSE)</f>
        <v>500000</v>
      </c>
      <c r="J588" s="26">
        <f t="shared" si="91"/>
        <v>625000</v>
      </c>
      <c r="K588" s="26">
        <f t="shared" si="92"/>
        <v>750000</v>
      </c>
      <c r="L588" s="26">
        <f t="shared" si="93"/>
        <v>1000000</v>
      </c>
      <c r="M588" s="27">
        <f t="shared" si="94"/>
        <v>0.56653799999999999</v>
      </c>
      <c r="N588" s="25" t="str">
        <f t="shared" si="95"/>
        <v>0-100%</v>
      </c>
      <c r="O588" s="28">
        <f>MIN(H588,I588)*INDEX('[1]2018_commission_structure-Start'!$A$21:$I$24,MATCH($E588,'[1]2018_commission_structure-Start'!$A$21:$A$24,0),MATCH(O$1,'[1]2018_commission_structure-Start'!$A$21:$I$21,0))</f>
        <v>28326.9</v>
      </c>
      <c r="P588" s="26">
        <f>IF(H588&gt;I588,MIN(H588-I588,J588-I588)*INDEX('[1]2018_commission_structure-Start'!$A$21:$I$24,MATCH($E588,'[1]2018_commission_structure-Start'!$A$21:$A$24,0), MATCH(P$1,'[1]2018_commission_structure-Start'!$A$21:$I$21,0)),0)</f>
        <v>0</v>
      </c>
      <c r="Q588" s="26">
        <f>IF($H588&gt;J588,MIN($H588-J588,K588-J588)*INDEX('[1]2018_commission_structure-Start'!$A$21:$I$24,MATCH($E588,'[1]2018_commission_structure-Start'!$A$21:$A$24,0), MATCH(Q$1,'[1]2018_commission_structure-Start'!$A$21:$I$21,0)),0)</f>
        <v>0</v>
      </c>
      <c r="R588" s="26">
        <f>IF($H588&gt;K588,MIN($H588-K588,L588-K588)*INDEX('[1]2018_commission_structure-Start'!$A$21:$I$24,MATCH($E588,'[1]2018_commission_structure-Start'!$A$21:$A$24,0), MATCH(R$1,'[1]2018_commission_structure-Start'!$A$21:$I$21,0)),0)</f>
        <v>0</v>
      </c>
      <c r="S588" s="26">
        <f>IF(H588&gt;L588,(H588-L588)*INDEX('[1]2018_commission_structure-Start'!$A$21:$I$24,MATCH($E588,'[1]2018_commission_structure-Start'!$A$21:$A$24,0),MATCH(S$1,'[1]2018_commission_structure-Start'!$A$21:$I$21,0)),0)</f>
        <v>0</v>
      </c>
      <c r="T588" s="28">
        <f t="shared" si="96"/>
        <v>28326.9</v>
      </c>
      <c r="U588" s="28">
        <f t="shared" si="97"/>
        <v>70389.899999999994</v>
      </c>
      <c r="V588" s="28">
        <f>MIN(H588,I588)*INDEX('[1]2018_commission_structure-Start'!$A$15:$J$18,MATCH($E588,'[1]2018_commission_structure-Start'!$A$15:$A$18,0),MATCH(V$1,'[1]2018_commission_structure-Start'!$A$15:$J$15,0))</f>
        <v>33992.28</v>
      </c>
      <c r="W588" s="26">
        <f>IF($H588&gt;I588,MIN($H588-I588,J588-I588)*INDEX('[1]2018_commission_structure-Start'!$A$15:$J$18,MATCH($E588,'[1]2018_commission_structure-Start'!$A$15:$A$18,0),MATCH(W$1,'[1]2018_commission_structure-Start'!$A$15:$J$15,0)),0)</f>
        <v>0</v>
      </c>
      <c r="X588" s="26">
        <f>IF($H588&gt;J588,MIN($H588-J588,K588-J588)*INDEX('[1]2018_commission_structure-Start'!$A$15:$J$18,MATCH($E588,'[1]2018_commission_structure-Start'!$A$15:$A$18,0),MATCH(X$1,'[1]2018_commission_structure-Start'!$A$15:$J$15,0)),0)</f>
        <v>0</v>
      </c>
      <c r="Y588" s="26">
        <f>IF($H588&gt;K588,MIN($H588-K588,L588-K588)*INDEX('[1]2018_commission_structure-Start'!$A$15:$J$18,MATCH($E588,'[1]2018_commission_structure-Start'!$A$15:$A$18,0),MATCH(Y$1,'[1]2018_commission_structure-Start'!$A$15:$J$15,0)),0)</f>
        <v>0</v>
      </c>
      <c r="Z588" s="26">
        <f>IF(H588&gt;L588,(H588-L588)*INDEX('[1]2018_commission_structure-Start'!$A$21:$I$24,MATCH($E588,'[1]2018_commission_structure-Start'!$A$21:$A$24,0),MATCH(Z$1,'[1]2018_commission_structure-Start'!$A$21:$I$21,0)),0)</f>
        <v>0</v>
      </c>
      <c r="AA588" s="28">
        <f t="shared" si="98"/>
        <v>33992.28</v>
      </c>
      <c r="AB588" s="28">
        <f t="shared" si="99"/>
        <v>76055.28</v>
      </c>
    </row>
    <row r="589" spans="1:28" x14ac:dyDescent="0.2">
      <c r="A589" s="25" t="str">
        <f t="shared" si="90"/>
        <v>Damaris Metson</v>
      </c>
      <c r="B589" s="25">
        <v>471886378</v>
      </c>
      <c r="C589" s="25" t="s">
        <v>1148</v>
      </c>
      <c r="D589" s="25" t="s">
        <v>1149</v>
      </c>
      <c r="E589" s="25" t="s">
        <v>29</v>
      </c>
      <c r="F589" s="25">
        <v>65588</v>
      </c>
      <c r="G589" s="25">
        <f>COUNTIF([1]deals_closed!D:D,B589)</f>
        <v>21</v>
      </c>
      <c r="H589" s="26">
        <f>SUMIF([1]deals_closed!D:D,B589,[1]deals_closed!C:C)</f>
        <v>721970</v>
      </c>
      <c r="I589" s="26">
        <f>VLOOKUP(E589,'[1]2018_commission_structure-Start'!$A$22:$I$24,9,FALSE)</f>
        <v>600000</v>
      </c>
      <c r="J589" s="26">
        <f t="shared" si="91"/>
        <v>750000</v>
      </c>
      <c r="K589" s="26">
        <f t="shared" si="92"/>
        <v>900000</v>
      </c>
      <c r="L589" s="26">
        <f t="shared" si="93"/>
        <v>1200000</v>
      </c>
      <c r="M589" s="27">
        <f t="shared" si="94"/>
        <v>1.2032833333333333</v>
      </c>
      <c r="N589" s="25" t="str">
        <f t="shared" si="95"/>
        <v>100-125%</v>
      </c>
      <c r="O589" s="28">
        <f>MIN(H589,I589)*INDEX('[1]2018_commission_structure-Start'!$A$21:$I$24,MATCH($E589,'[1]2018_commission_structure-Start'!$A$21:$A$24,0),MATCH(O$1,'[1]2018_commission_structure-Start'!$A$21:$I$21,0))</f>
        <v>78000</v>
      </c>
      <c r="P589" s="26">
        <f>IF(H589&gt;I589,MIN(H589-I589,J589-I589)*INDEX('[1]2018_commission_structure-Start'!$A$21:$I$24,MATCH($E589,'[1]2018_commission_structure-Start'!$A$21:$A$24,0), MATCH(P$1,'[1]2018_commission_structure-Start'!$A$21:$I$21,0)),0)</f>
        <v>20734.900000000001</v>
      </c>
      <c r="Q589" s="26">
        <f>IF($H589&gt;J589,MIN($H589-J589,K589-J589)*INDEX('[1]2018_commission_structure-Start'!$A$21:$I$24,MATCH($E589,'[1]2018_commission_structure-Start'!$A$21:$A$24,0), MATCH(Q$1,'[1]2018_commission_structure-Start'!$A$21:$I$21,0)),0)</f>
        <v>0</v>
      </c>
      <c r="R589" s="26">
        <f>IF($H589&gt;K589,MIN($H589-K589,L589-K589)*INDEX('[1]2018_commission_structure-Start'!$A$21:$I$24,MATCH($E589,'[1]2018_commission_structure-Start'!$A$21:$A$24,0), MATCH(R$1,'[1]2018_commission_structure-Start'!$A$21:$I$21,0)),0)</f>
        <v>0</v>
      </c>
      <c r="S589" s="26">
        <f>IF(H589&gt;L589,(H589-L589)*INDEX('[1]2018_commission_structure-Start'!$A$21:$I$24,MATCH($E589,'[1]2018_commission_structure-Start'!$A$21:$A$24,0),MATCH(S$1,'[1]2018_commission_structure-Start'!$A$21:$I$21,0)),0)</f>
        <v>0</v>
      </c>
      <c r="T589" s="28">
        <f t="shared" si="96"/>
        <v>98734.9</v>
      </c>
      <c r="U589" s="28">
        <f t="shared" si="97"/>
        <v>164322.9</v>
      </c>
      <c r="V589" s="28">
        <f>MIN(H589,I589)*INDEX('[1]2018_commission_structure-Start'!$A$15:$J$18,MATCH($E589,'[1]2018_commission_structure-Start'!$A$15:$A$18,0),MATCH(V$1,'[1]2018_commission_structure-Start'!$A$15:$J$15,0))</f>
        <v>90000</v>
      </c>
      <c r="W589" s="26">
        <f>IF($H589&gt;I589,MIN($H589-I589,J589-I589)*INDEX('[1]2018_commission_structure-Start'!$A$15:$J$18,MATCH($E589,'[1]2018_commission_structure-Start'!$A$15:$A$18,0),MATCH(W$1,'[1]2018_commission_structure-Start'!$A$15:$J$15,0)),0)</f>
        <v>21954.6</v>
      </c>
      <c r="X589" s="26">
        <f>IF($H589&gt;J589,MIN($H589-J589,K589-J589)*INDEX('[1]2018_commission_structure-Start'!$A$15:$J$18,MATCH($E589,'[1]2018_commission_structure-Start'!$A$15:$A$18,0),MATCH(X$1,'[1]2018_commission_structure-Start'!$A$15:$J$15,0)),0)</f>
        <v>0</v>
      </c>
      <c r="Y589" s="26">
        <f>IF($H589&gt;K589,MIN($H589-K589,L589-K589)*INDEX('[1]2018_commission_structure-Start'!$A$15:$J$18,MATCH($E589,'[1]2018_commission_structure-Start'!$A$15:$A$18,0),MATCH(Y$1,'[1]2018_commission_structure-Start'!$A$15:$J$15,0)),0)</f>
        <v>0</v>
      </c>
      <c r="Z589" s="26">
        <f>IF(H589&gt;L589,(H589-L589)*INDEX('[1]2018_commission_structure-Start'!$A$21:$I$24,MATCH($E589,'[1]2018_commission_structure-Start'!$A$21:$A$24,0),MATCH(Z$1,'[1]2018_commission_structure-Start'!$A$21:$I$21,0)),0)</f>
        <v>0</v>
      </c>
      <c r="AA589" s="28">
        <f t="shared" si="98"/>
        <v>111954.6</v>
      </c>
      <c r="AB589" s="28">
        <f t="shared" si="99"/>
        <v>177542.6</v>
      </c>
    </row>
    <row r="590" spans="1:28" x14ac:dyDescent="0.2">
      <c r="A590" s="25" t="str">
        <f t="shared" si="90"/>
        <v>Merrill Speakman</v>
      </c>
      <c r="B590" s="25">
        <v>4688336071</v>
      </c>
      <c r="C590" s="25" t="s">
        <v>1150</v>
      </c>
      <c r="D590" s="25" t="s">
        <v>1151</v>
      </c>
      <c r="E590" s="25" t="s">
        <v>10</v>
      </c>
      <c r="F590" s="25">
        <v>111549</v>
      </c>
      <c r="G590" s="25">
        <f>COUNTIF([1]deals_closed!D:D,B590)</f>
        <v>22</v>
      </c>
      <c r="H590" s="26">
        <f>SUMIF([1]deals_closed!D:D,B590,[1]deals_closed!C:C)</f>
        <v>796327</v>
      </c>
      <c r="I590" s="26">
        <f>VLOOKUP(E590,'[1]2018_commission_structure-Start'!$A$22:$I$24,9,FALSE)</f>
        <v>750000</v>
      </c>
      <c r="J590" s="26">
        <f t="shared" si="91"/>
        <v>937500</v>
      </c>
      <c r="K590" s="26">
        <f t="shared" si="92"/>
        <v>1125000</v>
      </c>
      <c r="L590" s="26">
        <f t="shared" si="93"/>
        <v>1500000</v>
      </c>
      <c r="M590" s="27">
        <f t="shared" si="94"/>
        <v>1.0617693333333333</v>
      </c>
      <c r="N590" s="25" t="str">
        <f t="shared" si="95"/>
        <v>100-125%</v>
      </c>
      <c r="O590" s="28">
        <f>MIN(H590,I590)*INDEX('[1]2018_commission_structure-Start'!$A$21:$I$24,MATCH($E590,'[1]2018_commission_structure-Start'!$A$21:$A$24,0),MATCH(O$1,'[1]2018_commission_structure-Start'!$A$21:$I$21,0))</f>
        <v>112500</v>
      </c>
      <c r="P590" s="26">
        <f>IF(H590&gt;I590,MIN(H590-I590,J590-I590)*INDEX('[1]2018_commission_structure-Start'!$A$21:$I$24,MATCH($E590,'[1]2018_commission_structure-Start'!$A$21:$A$24,0), MATCH(P$1,'[1]2018_commission_structure-Start'!$A$21:$I$21,0)),0)</f>
        <v>8802.1299999999992</v>
      </c>
      <c r="Q590" s="26">
        <f>IF($H590&gt;J590,MIN($H590-J590,K590-J590)*INDEX('[1]2018_commission_structure-Start'!$A$21:$I$24,MATCH($E590,'[1]2018_commission_structure-Start'!$A$21:$A$24,0), MATCH(Q$1,'[1]2018_commission_structure-Start'!$A$21:$I$21,0)),0)</f>
        <v>0</v>
      </c>
      <c r="R590" s="26">
        <f>IF($H590&gt;K590,MIN($H590-K590,L590-K590)*INDEX('[1]2018_commission_structure-Start'!$A$21:$I$24,MATCH($E590,'[1]2018_commission_structure-Start'!$A$21:$A$24,0), MATCH(R$1,'[1]2018_commission_structure-Start'!$A$21:$I$21,0)),0)</f>
        <v>0</v>
      </c>
      <c r="S590" s="26">
        <f>IF(H590&gt;L590,(H590-L590)*INDEX('[1]2018_commission_structure-Start'!$A$21:$I$24,MATCH($E590,'[1]2018_commission_structure-Start'!$A$21:$A$24,0),MATCH(S$1,'[1]2018_commission_structure-Start'!$A$21:$I$21,0)),0)</f>
        <v>0</v>
      </c>
      <c r="T590" s="28">
        <f t="shared" si="96"/>
        <v>121302.13</v>
      </c>
      <c r="U590" s="28">
        <f t="shared" si="97"/>
        <v>232851.13</v>
      </c>
      <c r="V590" s="28">
        <f>MIN(H590,I590)*INDEX('[1]2018_commission_structure-Start'!$A$15:$J$18,MATCH($E590,'[1]2018_commission_structure-Start'!$A$15:$A$18,0),MATCH(V$1,'[1]2018_commission_structure-Start'!$A$15:$J$15,0))</f>
        <v>112500</v>
      </c>
      <c r="W590" s="26">
        <f>IF($H590&gt;I590,MIN($H590-I590,J590-I590)*INDEX('[1]2018_commission_structure-Start'!$A$15:$J$18,MATCH($E590,'[1]2018_commission_structure-Start'!$A$15:$A$18,0),MATCH(W$1,'[1]2018_commission_structure-Start'!$A$15:$J$15,0)),0)</f>
        <v>10191.94</v>
      </c>
      <c r="X590" s="26">
        <f>IF($H590&gt;J590,MIN($H590-J590,K590-J590)*INDEX('[1]2018_commission_structure-Start'!$A$15:$J$18,MATCH($E590,'[1]2018_commission_structure-Start'!$A$15:$A$18,0),MATCH(X$1,'[1]2018_commission_structure-Start'!$A$15:$J$15,0)),0)</f>
        <v>0</v>
      </c>
      <c r="Y590" s="26">
        <f>IF($H590&gt;K590,MIN($H590-K590,L590-K590)*INDEX('[1]2018_commission_structure-Start'!$A$15:$J$18,MATCH($E590,'[1]2018_commission_structure-Start'!$A$15:$A$18,0),MATCH(Y$1,'[1]2018_commission_structure-Start'!$A$15:$J$15,0)),0)</f>
        <v>0</v>
      </c>
      <c r="Z590" s="26">
        <f>IF(H590&gt;L590,(H590-L590)*INDEX('[1]2018_commission_structure-Start'!$A$21:$I$24,MATCH($E590,'[1]2018_commission_structure-Start'!$A$21:$A$24,0),MATCH(Z$1,'[1]2018_commission_structure-Start'!$A$21:$I$21,0)),0)</f>
        <v>0</v>
      </c>
      <c r="AA590" s="28">
        <f t="shared" si="98"/>
        <v>122691.94</v>
      </c>
      <c r="AB590" s="28">
        <f t="shared" si="99"/>
        <v>234240.94</v>
      </c>
    </row>
    <row r="591" spans="1:28" x14ac:dyDescent="0.2">
      <c r="A591" s="25" t="str">
        <f t="shared" si="90"/>
        <v>Darcie Hylands</v>
      </c>
      <c r="B591" s="25">
        <v>7778092905</v>
      </c>
      <c r="C591" s="25" t="s">
        <v>1152</v>
      </c>
      <c r="D591" s="25" t="s">
        <v>1153</v>
      </c>
      <c r="E591" s="25" t="s">
        <v>10</v>
      </c>
      <c r="F591" s="25">
        <v>121420</v>
      </c>
      <c r="G591" s="25">
        <f>COUNTIF([1]deals_closed!D:D,B591)</f>
        <v>25</v>
      </c>
      <c r="H591" s="26">
        <f>SUMIF([1]deals_closed!D:D,B591,[1]deals_closed!C:C)</f>
        <v>880318</v>
      </c>
      <c r="I591" s="26">
        <f>VLOOKUP(E591,'[1]2018_commission_structure-Start'!$A$22:$I$24,9,FALSE)</f>
        <v>750000</v>
      </c>
      <c r="J591" s="26">
        <f t="shared" si="91"/>
        <v>937500</v>
      </c>
      <c r="K591" s="26">
        <f t="shared" si="92"/>
        <v>1125000</v>
      </c>
      <c r="L591" s="26">
        <f t="shared" si="93"/>
        <v>1500000</v>
      </c>
      <c r="M591" s="27">
        <f t="shared" si="94"/>
        <v>1.1737573333333333</v>
      </c>
      <c r="N591" s="25" t="str">
        <f t="shared" si="95"/>
        <v>100-125%</v>
      </c>
      <c r="O591" s="28">
        <f>MIN(H591,I591)*INDEX('[1]2018_commission_structure-Start'!$A$21:$I$24,MATCH($E591,'[1]2018_commission_structure-Start'!$A$21:$A$24,0),MATCH(O$1,'[1]2018_commission_structure-Start'!$A$21:$I$21,0))</f>
        <v>112500</v>
      </c>
      <c r="P591" s="26">
        <f>IF(H591&gt;I591,MIN(H591-I591,J591-I591)*INDEX('[1]2018_commission_structure-Start'!$A$21:$I$24,MATCH($E591,'[1]2018_commission_structure-Start'!$A$21:$A$24,0), MATCH(P$1,'[1]2018_commission_structure-Start'!$A$21:$I$21,0)),0)</f>
        <v>24760.420000000002</v>
      </c>
      <c r="Q591" s="26">
        <f>IF($H591&gt;J591,MIN($H591-J591,K591-J591)*INDEX('[1]2018_commission_structure-Start'!$A$21:$I$24,MATCH($E591,'[1]2018_commission_structure-Start'!$A$21:$A$24,0), MATCH(Q$1,'[1]2018_commission_structure-Start'!$A$21:$I$21,0)),0)</f>
        <v>0</v>
      </c>
      <c r="R591" s="26">
        <f>IF($H591&gt;K591,MIN($H591-K591,L591-K591)*INDEX('[1]2018_commission_structure-Start'!$A$21:$I$24,MATCH($E591,'[1]2018_commission_structure-Start'!$A$21:$A$24,0), MATCH(R$1,'[1]2018_commission_structure-Start'!$A$21:$I$21,0)),0)</f>
        <v>0</v>
      </c>
      <c r="S591" s="26">
        <f>IF(H591&gt;L591,(H591-L591)*INDEX('[1]2018_commission_structure-Start'!$A$21:$I$24,MATCH($E591,'[1]2018_commission_structure-Start'!$A$21:$A$24,0),MATCH(S$1,'[1]2018_commission_structure-Start'!$A$21:$I$21,0)),0)</f>
        <v>0</v>
      </c>
      <c r="T591" s="28">
        <f t="shared" si="96"/>
        <v>137260.42000000001</v>
      </c>
      <c r="U591" s="28">
        <f t="shared" si="97"/>
        <v>258680.42</v>
      </c>
      <c r="V591" s="28">
        <f>MIN(H591,I591)*INDEX('[1]2018_commission_structure-Start'!$A$15:$J$18,MATCH($E591,'[1]2018_commission_structure-Start'!$A$15:$A$18,0),MATCH(V$1,'[1]2018_commission_structure-Start'!$A$15:$J$15,0))</f>
        <v>112500</v>
      </c>
      <c r="W591" s="26">
        <f>IF($H591&gt;I591,MIN($H591-I591,J591-I591)*INDEX('[1]2018_commission_structure-Start'!$A$15:$J$18,MATCH($E591,'[1]2018_commission_structure-Start'!$A$15:$A$18,0),MATCH(W$1,'[1]2018_commission_structure-Start'!$A$15:$J$15,0)),0)</f>
        <v>28669.96</v>
      </c>
      <c r="X591" s="26">
        <f>IF($H591&gt;J591,MIN($H591-J591,K591-J591)*INDEX('[1]2018_commission_structure-Start'!$A$15:$J$18,MATCH($E591,'[1]2018_commission_structure-Start'!$A$15:$A$18,0),MATCH(X$1,'[1]2018_commission_structure-Start'!$A$15:$J$15,0)),0)</f>
        <v>0</v>
      </c>
      <c r="Y591" s="26">
        <f>IF($H591&gt;K591,MIN($H591-K591,L591-K591)*INDEX('[1]2018_commission_structure-Start'!$A$15:$J$18,MATCH($E591,'[1]2018_commission_structure-Start'!$A$15:$A$18,0),MATCH(Y$1,'[1]2018_commission_structure-Start'!$A$15:$J$15,0)),0)</f>
        <v>0</v>
      </c>
      <c r="Z591" s="26">
        <f>IF(H591&gt;L591,(H591-L591)*INDEX('[1]2018_commission_structure-Start'!$A$21:$I$24,MATCH($E591,'[1]2018_commission_structure-Start'!$A$21:$A$24,0),MATCH(Z$1,'[1]2018_commission_structure-Start'!$A$21:$I$21,0)),0)</f>
        <v>0</v>
      </c>
      <c r="AA591" s="28">
        <f t="shared" si="98"/>
        <v>141169.96</v>
      </c>
      <c r="AB591" s="28">
        <f t="shared" si="99"/>
        <v>262589.95999999996</v>
      </c>
    </row>
    <row r="592" spans="1:28" x14ac:dyDescent="0.2">
      <c r="A592" s="25" t="str">
        <f t="shared" si="90"/>
        <v>Tedmund Lardeux</v>
      </c>
      <c r="B592" s="25">
        <v>7338728615</v>
      </c>
      <c r="C592" s="25" t="s">
        <v>1154</v>
      </c>
      <c r="D592" s="25" t="s">
        <v>1155</v>
      </c>
      <c r="E592" s="25" t="s">
        <v>7</v>
      </c>
      <c r="F592" s="25">
        <v>61730</v>
      </c>
      <c r="G592" s="25">
        <f>COUNTIF([1]deals_closed!D:D,B592)</f>
        <v>27</v>
      </c>
      <c r="H592" s="26">
        <f>SUMIF([1]deals_closed!D:D,B592,[1]deals_closed!C:C)</f>
        <v>939740</v>
      </c>
      <c r="I592" s="26">
        <f>VLOOKUP(E592,'[1]2018_commission_structure-Start'!$A$22:$I$24,9,FALSE)</f>
        <v>500000</v>
      </c>
      <c r="J592" s="26">
        <f t="shared" si="91"/>
        <v>625000</v>
      </c>
      <c r="K592" s="26">
        <f t="shared" si="92"/>
        <v>750000</v>
      </c>
      <c r="L592" s="26">
        <f t="shared" si="93"/>
        <v>1000000</v>
      </c>
      <c r="M592" s="27">
        <f t="shared" si="94"/>
        <v>1.87948</v>
      </c>
      <c r="N592" s="25" t="str">
        <f t="shared" si="95"/>
        <v>150-200%</v>
      </c>
      <c r="O592" s="28">
        <f>MIN(H592,I592)*INDEX('[1]2018_commission_structure-Start'!$A$21:$I$24,MATCH($E592,'[1]2018_commission_structure-Start'!$A$21:$A$24,0),MATCH(O$1,'[1]2018_commission_structure-Start'!$A$21:$I$21,0))</f>
        <v>50000</v>
      </c>
      <c r="P592" s="26">
        <f>IF(H592&gt;I592,MIN(H592-I592,J592-I592)*INDEX('[1]2018_commission_structure-Start'!$A$21:$I$24,MATCH($E592,'[1]2018_commission_structure-Start'!$A$21:$A$24,0), MATCH(P$1,'[1]2018_commission_structure-Start'!$A$21:$I$21,0)),0)</f>
        <v>18750</v>
      </c>
      <c r="Q592" s="26">
        <f>IF($H592&gt;J592,MIN($H592-J592,K592-J592)*INDEX('[1]2018_commission_structure-Start'!$A$21:$I$24,MATCH($E592,'[1]2018_commission_structure-Start'!$A$21:$A$24,0), MATCH(Q$1,'[1]2018_commission_structure-Start'!$A$21:$I$21,0)),0)</f>
        <v>22500</v>
      </c>
      <c r="R592" s="26">
        <f>IF($H592&gt;K592,MIN($H592-K592,L592-K592)*INDEX('[1]2018_commission_structure-Start'!$A$21:$I$24,MATCH($E592,'[1]2018_commission_structure-Start'!$A$21:$A$24,0), MATCH(R$1,'[1]2018_commission_structure-Start'!$A$21:$I$21,0)),0)</f>
        <v>41742.800000000003</v>
      </c>
      <c r="S592" s="26">
        <f>IF(H592&gt;L592,(H592-L592)*INDEX('[1]2018_commission_structure-Start'!$A$21:$I$24,MATCH($E592,'[1]2018_commission_structure-Start'!$A$21:$A$24,0),MATCH(S$1,'[1]2018_commission_structure-Start'!$A$21:$I$21,0)),0)</f>
        <v>0</v>
      </c>
      <c r="T592" s="28">
        <f t="shared" si="96"/>
        <v>132992.79999999999</v>
      </c>
      <c r="U592" s="28">
        <f t="shared" si="97"/>
        <v>194722.8</v>
      </c>
      <c r="V592" s="28">
        <f>MIN(H592,I592)*INDEX('[1]2018_commission_structure-Start'!$A$15:$J$18,MATCH($E592,'[1]2018_commission_structure-Start'!$A$15:$A$18,0),MATCH(V$1,'[1]2018_commission_structure-Start'!$A$15:$J$15,0))</f>
        <v>60000</v>
      </c>
      <c r="W592" s="26">
        <f>IF($H592&gt;I592,MIN($H592-I592,J592-I592)*INDEX('[1]2018_commission_structure-Start'!$A$15:$J$18,MATCH($E592,'[1]2018_commission_structure-Start'!$A$15:$A$18,0),MATCH(W$1,'[1]2018_commission_structure-Start'!$A$15:$J$15,0)),0)</f>
        <v>21250</v>
      </c>
      <c r="X592" s="26">
        <f>IF($H592&gt;J592,MIN($H592-J592,K592-J592)*INDEX('[1]2018_commission_structure-Start'!$A$15:$J$18,MATCH($E592,'[1]2018_commission_structure-Start'!$A$15:$A$18,0),MATCH(X$1,'[1]2018_commission_structure-Start'!$A$15:$J$15,0)),0)</f>
        <v>25000</v>
      </c>
      <c r="Y592" s="26">
        <f>IF($H592&gt;K592,MIN($H592-K592,L592-K592)*INDEX('[1]2018_commission_structure-Start'!$A$15:$J$18,MATCH($E592,'[1]2018_commission_structure-Start'!$A$15:$A$18,0),MATCH(Y$1,'[1]2018_commission_structure-Start'!$A$15:$J$15,0)),0)</f>
        <v>41742.800000000003</v>
      </c>
      <c r="Z592" s="26">
        <f>IF(H592&gt;L592,(H592-L592)*INDEX('[1]2018_commission_structure-Start'!$A$21:$I$24,MATCH($E592,'[1]2018_commission_structure-Start'!$A$21:$A$24,0),MATCH(Z$1,'[1]2018_commission_structure-Start'!$A$21:$I$21,0)),0)</f>
        <v>0</v>
      </c>
      <c r="AA592" s="28">
        <f t="shared" si="98"/>
        <v>147992.79999999999</v>
      </c>
      <c r="AB592" s="28">
        <f t="shared" si="99"/>
        <v>209722.8</v>
      </c>
    </row>
    <row r="593" spans="1:28" x14ac:dyDescent="0.2">
      <c r="A593" s="25" t="str">
        <f t="shared" si="90"/>
        <v>Jamil Regnard</v>
      </c>
      <c r="B593" s="25">
        <v>6724903874</v>
      </c>
      <c r="C593" s="25" t="s">
        <v>1156</v>
      </c>
      <c r="D593" s="25" t="s">
        <v>1157</v>
      </c>
      <c r="E593" s="25" t="s">
        <v>10</v>
      </c>
      <c r="F593" s="25">
        <v>118446</v>
      </c>
      <c r="G593" s="25">
        <f>COUNTIF([1]deals_closed!D:D,B593)</f>
        <v>22</v>
      </c>
      <c r="H593" s="26">
        <f>SUMIF([1]deals_closed!D:D,B593,[1]deals_closed!C:C)</f>
        <v>640400</v>
      </c>
      <c r="I593" s="26">
        <f>VLOOKUP(E593,'[1]2018_commission_structure-Start'!$A$22:$I$24,9,FALSE)</f>
        <v>750000</v>
      </c>
      <c r="J593" s="26">
        <f t="shared" si="91"/>
        <v>937500</v>
      </c>
      <c r="K593" s="26">
        <f t="shared" si="92"/>
        <v>1125000</v>
      </c>
      <c r="L593" s="26">
        <f t="shared" si="93"/>
        <v>1500000</v>
      </c>
      <c r="M593" s="27">
        <f t="shared" si="94"/>
        <v>0.85386666666666666</v>
      </c>
      <c r="N593" s="25" t="str">
        <f t="shared" si="95"/>
        <v>0-100%</v>
      </c>
      <c r="O593" s="28">
        <f>MIN(H593,I593)*INDEX('[1]2018_commission_structure-Start'!$A$21:$I$24,MATCH($E593,'[1]2018_commission_structure-Start'!$A$21:$A$24,0),MATCH(O$1,'[1]2018_commission_structure-Start'!$A$21:$I$21,0))</f>
        <v>96060</v>
      </c>
      <c r="P593" s="26">
        <f>IF(H593&gt;I593,MIN(H593-I593,J593-I593)*INDEX('[1]2018_commission_structure-Start'!$A$21:$I$24,MATCH($E593,'[1]2018_commission_structure-Start'!$A$21:$A$24,0), MATCH(P$1,'[1]2018_commission_structure-Start'!$A$21:$I$21,0)),0)</f>
        <v>0</v>
      </c>
      <c r="Q593" s="26">
        <f>IF($H593&gt;J593,MIN($H593-J593,K593-J593)*INDEX('[1]2018_commission_structure-Start'!$A$21:$I$24,MATCH($E593,'[1]2018_commission_structure-Start'!$A$21:$A$24,0), MATCH(Q$1,'[1]2018_commission_structure-Start'!$A$21:$I$21,0)),0)</f>
        <v>0</v>
      </c>
      <c r="R593" s="26">
        <f>IF($H593&gt;K593,MIN($H593-K593,L593-K593)*INDEX('[1]2018_commission_structure-Start'!$A$21:$I$24,MATCH($E593,'[1]2018_commission_structure-Start'!$A$21:$A$24,0), MATCH(R$1,'[1]2018_commission_structure-Start'!$A$21:$I$21,0)),0)</f>
        <v>0</v>
      </c>
      <c r="S593" s="26">
        <f>IF(H593&gt;L593,(H593-L593)*INDEX('[1]2018_commission_structure-Start'!$A$21:$I$24,MATCH($E593,'[1]2018_commission_structure-Start'!$A$21:$A$24,0),MATCH(S$1,'[1]2018_commission_structure-Start'!$A$21:$I$21,0)),0)</f>
        <v>0</v>
      </c>
      <c r="T593" s="28">
        <f t="shared" si="96"/>
        <v>96060</v>
      </c>
      <c r="U593" s="28">
        <f t="shared" si="97"/>
        <v>214506</v>
      </c>
      <c r="V593" s="28">
        <f>MIN(H593,I593)*INDEX('[1]2018_commission_structure-Start'!$A$15:$J$18,MATCH($E593,'[1]2018_commission_structure-Start'!$A$15:$A$18,0),MATCH(V$1,'[1]2018_commission_structure-Start'!$A$15:$J$15,0))</f>
        <v>96060</v>
      </c>
      <c r="W593" s="26">
        <f>IF($H593&gt;I593,MIN($H593-I593,J593-I593)*INDEX('[1]2018_commission_structure-Start'!$A$15:$J$18,MATCH($E593,'[1]2018_commission_structure-Start'!$A$15:$A$18,0),MATCH(W$1,'[1]2018_commission_structure-Start'!$A$15:$J$15,0)),0)</f>
        <v>0</v>
      </c>
      <c r="X593" s="26">
        <f>IF($H593&gt;J593,MIN($H593-J593,K593-J593)*INDEX('[1]2018_commission_structure-Start'!$A$15:$J$18,MATCH($E593,'[1]2018_commission_structure-Start'!$A$15:$A$18,0),MATCH(X$1,'[1]2018_commission_structure-Start'!$A$15:$J$15,0)),0)</f>
        <v>0</v>
      </c>
      <c r="Y593" s="26">
        <f>IF($H593&gt;K593,MIN($H593-K593,L593-K593)*INDEX('[1]2018_commission_structure-Start'!$A$15:$J$18,MATCH($E593,'[1]2018_commission_structure-Start'!$A$15:$A$18,0),MATCH(Y$1,'[1]2018_commission_structure-Start'!$A$15:$J$15,0)),0)</f>
        <v>0</v>
      </c>
      <c r="Z593" s="26">
        <f>IF(H593&gt;L593,(H593-L593)*INDEX('[1]2018_commission_structure-Start'!$A$21:$I$24,MATCH($E593,'[1]2018_commission_structure-Start'!$A$21:$A$24,0),MATCH(Z$1,'[1]2018_commission_structure-Start'!$A$21:$I$21,0)),0)</f>
        <v>0</v>
      </c>
      <c r="AA593" s="28">
        <f t="shared" si="98"/>
        <v>96060</v>
      </c>
      <c r="AB593" s="28">
        <f t="shared" si="99"/>
        <v>214506</v>
      </c>
    </row>
    <row r="594" spans="1:28" x14ac:dyDescent="0.2">
      <c r="A594" s="25" t="str">
        <f t="shared" si="90"/>
        <v>Merrile Urrey</v>
      </c>
      <c r="B594" s="25">
        <v>2975315244</v>
      </c>
      <c r="C594" s="25" t="s">
        <v>1158</v>
      </c>
      <c r="D594" s="25" t="s">
        <v>1159</v>
      </c>
      <c r="E594" s="25" t="s">
        <v>10</v>
      </c>
      <c r="F594" s="25">
        <v>108445</v>
      </c>
      <c r="G594" s="25">
        <f>COUNTIF([1]deals_closed!D:D,B594)</f>
        <v>21</v>
      </c>
      <c r="H594" s="26">
        <f>SUMIF([1]deals_closed!D:D,B594,[1]deals_closed!C:C)</f>
        <v>745518</v>
      </c>
      <c r="I594" s="26">
        <f>VLOOKUP(E594,'[1]2018_commission_structure-Start'!$A$22:$I$24,9,FALSE)</f>
        <v>750000</v>
      </c>
      <c r="J594" s="26">
        <f t="shared" si="91"/>
        <v>937500</v>
      </c>
      <c r="K594" s="26">
        <f t="shared" si="92"/>
        <v>1125000</v>
      </c>
      <c r="L594" s="26">
        <f t="shared" si="93"/>
        <v>1500000</v>
      </c>
      <c r="M594" s="27">
        <f t="shared" si="94"/>
        <v>0.99402400000000002</v>
      </c>
      <c r="N594" s="25" t="str">
        <f t="shared" si="95"/>
        <v>0-100%</v>
      </c>
      <c r="O594" s="28">
        <f>MIN(H594,I594)*INDEX('[1]2018_commission_structure-Start'!$A$21:$I$24,MATCH($E594,'[1]2018_commission_structure-Start'!$A$21:$A$24,0),MATCH(O$1,'[1]2018_commission_structure-Start'!$A$21:$I$21,0))</f>
        <v>111827.7</v>
      </c>
      <c r="P594" s="26">
        <f>IF(H594&gt;I594,MIN(H594-I594,J594-I594)*INDEX('[1]2018_commission_structure-Start'!$A$21:$I$24,MATCH($E594,'[1]2018_commission_structure-Start'!$A$21:$A$24,0), MATCH(P$1,'[1]2018_commission_structure-Start'!$A$21:$I$21,0)),0)</f>
        <v>0</v>
      </c>
      <c r="Q594" s="26">
        <f>IF($H594&gt;J594,MIN($H594-J594,K594-J594)*INDEX('[1]2018_commission_structure-Start'!$A$21:$I$24,MATCH($E594,'[1]2018_commission_structure-Start'!$A$21:$A$24,0), MATCH(Q$1,'[1]2018_commission_structure-Start'!$A$21:$I$21,0)),0)</f>
        <v>0</v>
      </c>
      <c r="R594" s="26">
        <f>IF($H594&gt;K594,MIN($H594-K594,L594-K594)*INDEX('[1]2018_commission_structure-Start'!$A$21:$I$24,MATCH($E594,'[1]2018_commission_structure-Start'!$A$21:$A$24,0), MATCH(R$1,'[1]2018_commission_structure-Start'!$A$21:$I$21,0)),0)</f>
        <v>0</v>
      </c>
      <c r="S594" s="26">
        <f>IF(H594&gt;L594,(H594-L594)*INDEX('[1]2018_commission_structure-Start'!$A$21:$I$24,MATCH($E594,'[1]2018_commission_structure-Start'!$A$21:$A$24,0),MATCH(S$1,'[1]2018_commission_structure-Start'!$A$21:$I$21,0)),0)</f>
        <v>0</v>
      </c>
      <c r="T594" s="28">
        <f t="shared" si="96"/>
        <v>111827.7</v>
      </c>
      <c r="U594" s="28">
        <f t="shared" si="97"/>
        <v>220272.7</v>
      </c>
      <c r="V594" s="28">
        <f>MIN(H594,I594)*INDEX('[1]2018_commission_structure-Start'!$A$15:$J$18,MATCH($E594,'[1]2018_commission_structure-Start'!$A$15:$A$18,0),MATCH(V$1,'[1]2018_commission_structure-Start'!$A$15:$J$15,0))</f>
        <v>111827.7</v>
      </c>
      <c r="W594" s="26">
        <f>IF($H594&gt;I594,MIN($H594-I594,J594-I594)*INDEX('[1]2018_commission_structure-Start'!$A$15:$J$18,MATCH($E594,'[1]2018_commission_structure-Start'!$A$15:$A$18,0),MATCH(W$1,'[1]2018_commission_structure-Start'!$A$15:$J$15,0)),0)</f>
        <v>0</v>
      </c>
      <c r="X594" s="26">
        <f>IF($H594&gt;J594,MIN($H594-J594,K594-J594)*INDEX('[1]2018_commission_structure-Start'!$A$15:$J$18,MATCH($E594,'[1]2018_commission_structure-Start'!$A$15:$A$18,0),MATCH(X$1,'[1]2018_commission_structure-Start'!$A$15:$J$15,0)),0)</f>
        <v>0</v>
      </c>
      <c r="Y594" s="26">
        <f>IF($H594&gt;K594,MIN($H594-K594,L594-K594)*INDEX('[1]2018_commission_structure-Start'!$A$15:$J$18,MATCH($E594,'[1]2018_commission_structure-Start'!$A$15:$A$18,0),MATCH(Y$1,'[1]2018_commission_structure-Start'!$A$15:$J$15,0)),0)</f>
        <v>0</v>
      </c>
      <c r="Z594" s="26">
        <f>IF(H594&gt;L594,(H594-L594)*INDEX('[1]2018_commission_structure-Start'!$A$21:$I$24,MATCH($E594,'[1]2018_commission_structure-Start'!$A$21:$A$24,0),MATCH(Z$1,'[1]2018_commission_structure-Start'!$A$21:$I$21,0)),0)</f>
        <v>0</v>
      </c>
      <c r="AA594" s="28">
        <f t="shared" si="98"/>
        <v>111827.7</v>
      </c>
      <c r="AB594" s="28">
        <f t="shared" si="99"/>
        <v>220272.7</v>
      </c>
    </row>
    <row r="595" spans="1:28" x14ac:dyDescent="0.2">
      <c r="A595" s="25" t="str">
        <f t="shared" si="90"/>
        <v>Jess Martini</v>
      </c>
      <c r="B595" s="25">
        <v>7628323464</v>
      </c>
      <c r="C595" s="25" t="s">
        <v>1160</v>
      </c>
      <c r="D595" s="25" t="s">
        <v>1161</v>
      </c>
      <c r="E595" s="25" t="s">
        <v>29</v>
      </c>
      <c r="F595" s="25">
        <v>79758</v>
      </c>
      <c r="G595" s="25">
        <f>COUNTIF([1]deals_closed!D:D,B595)</f>
        <v>19</v>
      </c>
      <c r="H595" s="26">
        <f>SUMIF([1]deals_closed!D:D,B595,[1]deals_closed!C:C)</f>
        <v>694245</v>
      </c>
      <c r="I595" s="26">
        <f>VLOOKUP(E595,'[1]2018_commission_structure-Start'!$A$22:$I$24,9,FALSE)</f>
        <v>600000</v>
      </c>
      <c r="J595" s="26">
        <f t="shared" si="91"/>
        <v>750000</v>
      </c>
      <c r="K595" s="26">
        <f t="shared" si="92"/>
        <v>900000</v>
      </c>
      <c r="L595" s="26">
        <f t="shared" si="93"/>
        <v>1200000</v>
      </c>
      <c r="M595" s="27">
        <f t="shared" si="94"/>
        <v>1.1570750000000001</v>
      </c>
      <c r="N595" s="25" t="str">
        <f t="shared" si="95"/>
        <v>100-125%</v>
      </c>
      <c r="O595" s="28">
        <f>MIN(H595,I595)*INDEX('[1]2018_commission_structure-Start'!$A$21:$I$24,MATCH($E595,'[1]2018_commission_structure-Start'!$A$21:$A$24,0),MATCH(O$1,'[1]2018_commission_structure-Start'!$A$21:$I$21,0))</f>
        <v>78000</v>
      </c>
      <c r="P595" s="26">
        <f>IF(H595&gt;I595,MIN(H595-I595,J595-I595)*INDEX('[1]2018_commission_structure-Start'!$A$21:$I$24,MATCH($E595,'[1]2018_commission_structure-Start'!$A$21:$A$24,0), MATCH(P$1,'[1]2018_commission_structure-Start'!$A$21:$I$21,0)),0)</f>
        <v>16021.650000000001</v>
      </c>
      <c r="Q595" s="26">
        <f>IF($H595&gt;J595,MIN($H595-J595,K595-J595)*INDEX('[1]2018_commission_structure-Start'!$A$21:$I$24,MATCH($E595,'[1]2018_commission_structure-Start'!$A$21:$A$24,0), MATCH(Q$1,'[1]2018_commission_structure-Start'!$A$21:$I$21,0)),0)</f>
        <v>0</v>
      </c>
      <c r="R595" s="26">
        <f>IF($H595&gt;K595,MIN($H595-K595,L595-K595)*INDEX('[1]2018_commission_structure-Start'!$A$21:$I$24,MATCH($E595,'[1]2018_commission_structure-Start'!$A$21:$A$24,0), MATCH(R$1,'[1]2018_commission_structure-Start'!$A$21:$I$21,0)),0)</f>
        <v>0</v>
      </c>
      <c r="S595" s="26">
        <f>IF(H595&gt;L595,(H595-L595)*INDEX('[1]2018_commission_structure-Start'!$A$21:$I$24,MATCH($E595,'[1]2018_commission_structure-Start'!$A$21:$A$24,0),MATCH(S$1,'[1]2018_commission_structure-Start'!$A$21:$I$21,0)),0)</f>
        <v>0</v>
      </c>
      <c r="T595" s="28">
        <f t="shared" si="96"/>
        <v>94021.65</v>
      </c>
      <c r="U595" s="28">
        <f t="shared" si="97"/>
        <v>173779.65</v>
      </c>
      <c r="V595" s="28">
        <f>MIN(H595,I595)*INDEX('[1]2018_commission_structure-Start'!$A$15:$J$18,MATCH($E595,'[1]2018_commission_structure-Start'!$A$15:$A$18,0),MATCH(V$1,'[1]2018_commission_structure-Start'!$A$15:$J$15,0))</f>
        <v>90000</v>
      </c>
      <c r="W595" s="26">
        <f>IF($H595&gt;I595,MIN($H595-I595,J595-I595)*INDEX('[1]2018_commission_structure-Start'!$A$15:$J$18,MATCH($E595,'[1]2018_commission_structure-Start'!$A$15:$A$18,0),MATCH(W$1,'[1]2018_commission_structure-Start'!$A$15:$J$15,0)),0)</f>
        <v>16964.099999999999</v>
      </c>
      <c r="X595" s="26">
        <f>IF($H595&gt;J595,MIN($H595-J595,K595-J595)*INDEX('[1]2018_commission_structure-Start'!$A$15:$J$18,MATCH($E595,'[1]2018_commission_structure-Start'!$A$15:$A$18,0),MATCH(X$1,'[1]2018_commission_structure-Start'!$A$15:$J$15,0)),0)</f>
        <v>0</v>
      </c>
      <c r="Y595" s="26">
        <f>IF($H595&gt;K595,MIN($H595-K595,L595-K595)*INDEX('[1]2018_commission_structure-Start'!$A$15:$J$18,MATCH($E595,'[1]2018_commission_structure-Start'!$A$15:$A$18,0),MATCH(Y$1,'[1]2018_commission_structure-Start'!$A$15:$J$15,0)),0)</f>
        <v>0</v>
      </c>
      <c r="Z595" s="26">
        <f>IF(H595&gt;L595,(H595-L595)*INDEX('[1]2018_commission_structure-Start'!$A$21:$I$24,MATCH($E595,'[1]2018_commission_structure-Start'!$A$21:$A$24,0),MATCH(Z$1,'[1]2018_commission_structure-Start'!$A$21:$I$21,0)),0)</f>
        <v>0</v>
      </c>
      <c r="AA595" s="28">
        <f t="shared" si="98"/>
        <v>106964.1</v>
      </c>
      <c r="AB595" s="28">
        <f t="shared" si="99"/>
        <v>186722.1</v>
      </c>
    </row>
    <row r="596" spans="1:28" x14ac:dyDescent="0.2">
      <c r="A596" s="25" t="str">
        <f t="shared" si="90"/>
        <v>Sherwynd Southerell</v>
      </c>
      <c r="B596" s="25">
        <v>901154172</v>
      </c>
      <c r="C596" s="25" t="s">
        <v>1162</v>
      </c>
      <c r="D596" s="25" t="s">
        <v>1163</v>
      </c>
      <c r="E596" s="25" t="s">
        <v>29</v>
      </c>
      <c r="F596" s="25">
        <v>79983</v>
      </c>
      <c r="G596" s="25">
        <f>COUNTIF([1]deals_closed!D:D,B596)</f>
        <v>21</v>
      </c>
      <c r="H596" s="26">
        <f>SUMIF([1]deals_closed!D:D,B596,[1]deals_closed!C:C)</f>
        <v>760550</v>
      </c>
      <c r="I596" s="26">
        <f>VLOOKUP(E596,'[1]2018_commission_structure-Start'!$A$22:$I$24,9,FALSE)</f>
        <v>600000</v>
      </c>
      <c r="J596" s="26">
        <f t="shared" si="91"/>
        <v>750000</v>
      </c>
      <c r="K596" s="26">
        <f t="shared" si="92"/>
        <v>900000</v>
      </c>
      <c r="L596" s="26">
        <f t="shared" si="93"/>
        <v>1200000</v>
      </c>
      <c r="M596" s="27">
        <f t="shared" si="94"/>
        <v>1.2675833333333333</v>
      </c>
      <c r="N596" s="25" t="str">
        <f t="shared" si="95"/>
        <v>125-150%</v>
      </c>
      <c r="O596" s="28">
        <f>MIN(H596,I596)*INDEX('[1]2018_commission_structure-Start'!$A$21:$I$24,MATCH($E596,'[1]2018_commission_structure-Start'!$A$21:$A$24,0),MATCH(O$1,'[1]2018_commission_structure-Start'!$A$21:$I$21,0))</f>
        <v>78000</v>
      </c>
      <c r="P596" s="26">
        <f>IF(H596&gt;I596,MIN(H596-I596,J596-I596)*INDEX('[1]2018_commission_structure-Start'!$A$21:$I$24,MATCH($E596,'[1]2018_commission_structure-Start'!$A$21:$A$24,0), MATCH(P$1,'[1]2018_commission_structure-Start'!$A$21:$I$21,0)),0)</f>
        <v>25500.000000000004</v>
      </c>
      <c r="Q596" s="26">
        <f>IF($H596&gt;J596,MIN($H596-J596,K596-J596)*INDEX('[1]2018_commission_structure-Start'!$A$21:$I$24,MATCH($E596,'[1]2018_commission_structure-Start'!$A$21:$A$24,0), MATCH(Q$1,'[1]2018_commission_structure-Start'!$A$21:$I$21,0)),0)</f>
        <v>2215.5</v>
      </c>
      <c r="R596" s="26">
        <f>IF($H596&gt;K596,MIN($H596-K596,L596-K596)*INDEX('[1]2018_commission_structure-Start'!$A$21:$I$24,MATCH($E596,'[1]2018_commission_structure-Start'!$A$21:$A$24,0), MATCH(R$1,'[1]2018_commission_structure-Start'!$A$21:$I$21,0)),0)</f>
        <v>0</v>
      </c>
      <c r="S596" s="26">
        <f>IF(H596&gt;L596,(H596-L596)*INDEX('[1]2018_commission_structure-Start'!$A$21:$I$24,MATCH($E596,'[1]2018_commission_structure-Start'!$A$21:$A$24,0),MATCH(S$1,'[1]2018_commission_structure-Start'!$A$21:$I$21,0)),0)</f>
        <v>0</v>
      </c>
      <c r="T596" s="28">
        <f t="shared" si="96"/>
        <v>105715.5</v>
      </c>
      <c r="U596" s="28">
        <f t="shared" si="97"/>
        <v>185698.5</v>
      </c>
      <c r="V596" s="28">
        <f>MIN(H596,I596)*INDEX('[1]2018_commission_structure-Start'!$A$15:$J$18,MATCH($E596,'[1]2018_commission_structure-Start'!$A$15:$A$18,0),MATCH(V$1,'[1]2018_commission_structure-Start'!$A$15:$J$15,0))</f>
        <v>90000</v>
      </c>
      <c r="W596" s="26">
        <f>IF($H596&gt;I596,MIN($H596-I596,J596-I596)*INDEX('[1]2018_commission_structure-Start'!$A$15:$J$18,MATCH($E596,'[1]2018_commission_structure-Start'!$A$15:$A$18,0),MATCH(W$1,'[1]2018_commission_structure-Start'!$A$15:$J$15,0)),0)</f>
        <v>27000</v>
      </c>
      <c r="X596" s="26">
        <f>IF($H596&gt;J596,MIN($H596-J596,K596-J596)*INDEX('[1]2018_commission_structure-Start'!$A$15:$J$18,MATCH($E596,'[1]2018_commission_structure-Start'!$A$15:$A$18,0),MATCH(X$1,'[1]2018_commission_structure-Start'!$A$15:$J$15,0)),0)</f>
        <v>2637.5</v>
      </c>
      <c r="Y596" s="26">
        <f>IF($H596&gt;K596,MIN($H596-K596,L596-K596)*INDEX('[1]2018_commission_structure-Start'!$A$15:$J$18,MATCH($E596,'[1]2018_commission_structure-Start'!$A$15:$A$18,0),MATCH(Y$1,'[1]2018_commission_structure-Start'!$A$15:$J$15,0)),0)</f>
        <v>0</v>
      </c>
      <c r="Z596" s="26">
        <f>IF(H596&gt;L596,(H596-L596)*INDEX('[1]2018_commission_structure-Start'!$A$21:$I$24,MATCH($E596,'[1]2018_commission_structure-Start'!$A$21:$A$24,0),MATCH(Z$1,'[1]2018_commission_structure-Start'!$A$21:$I$21,0)),0)</f>
        <v>0</v>
      </c>
      <c r="AA596" s="28">
        <f t="shared" si="98"/>
        <v>119637.5</v>
      </c>
      <c r="AB596" s="28">
        <f t="shared" si="99"/>
        <v>199620.5</v>
      </c>
    </row>
    <row r="597" spans="1:28" x14ac:dyDescent="0.2">
      <c r="A597" s="25" t="str">
        <f t="shared" si="90"/>
        <v>Lucky Whittlesey</v>
      </c>
      <c r="B597" s="25">
        <v>2958727874</v>
      </c>
      <c r="C597" s="25" t="s">
        <v>1164</v>
      </c>
      <c r="D597" s="25" t="s">
        <v>1165</v>
      </c>
      <c r="E597" s="25" t="s">
        <v>7</v>
      </c>
      <c r="F597" s="25">
        <v>43950</v>
      </c>
      <c r="G597" s="25">
        <f>COUNTIF([1]deals_closed!D:D,B597)</f>
        <v>16</v>
      </c>
      <c r="H597" s="26">
        <f>SUMIF([1]deals_closed!D:D,B597,[1]deals_closed!C:C)</f>
        <v>542971</v>
      </c>
      <c r="I597" s="26">
        <f>VLOOKUP(E597,'[1]2018_commission_structure-Start'!$A$22:$I$24,9,FALSE)</f>
        <v>500000</v>
      </c>
      <c r="J597" s="26">
        <f t="shared" si="91"/>
        <v>625000</v>
      </c>
      <c r="K597" s="26">
        <f t="shared" si="92"/>
        <v>750000</v>
      </c>
      <c r="L597" s="26">
        <f t="shared" si="93"/>
        <v>1000000</v>
      </c>
      <c r="M597" s="27">
        <f t="shared" si="94"/>
        <v>1.085942</v>
      </c>
      <c r="N597" s="25" t="str">
        <f t="shared" si="95"/>
        <v>100-125%</v>
      </c>
      <c r="O597" s="28">
        <f>MIN(H597,I597)*INDEX('[1]2018_commission_structure-Start'!$A$21:$I$24,MATCH($E597,'[1]2018_commission_structure-Start'!$A$21:$A$24,0),MATCH(O$1,'[1]2018_commission_structure-Start'!$A$21:$I$21,0))</f>
        <v>50000</v>
      </c>
      <c r="P597" s="26">
        <f>IF(H597&gt;I597,MIN(H597-I597,J597-I597)*INDEX('[1]2018_commission_structure-Start'!$A$21:$I$24,MATCH($E597,'[1]2018_commission_structure-Start'!$A$21:$A$24,0), MATCH(P$1,'[1]2018_commission_structure-Start'!$A$21:$I$21,0)),0)</f>
        <v>6445.65</v>
      </c>
      <c r="Q597" s="26">
        <f>IF($H597&gt;J597,MIN($H597-J597,K597-J597)*INDEX('[1]2018_commission_structure-Start'!$A$21:$I$24,MATCH($E597,'[1]2018_commission_structure-Start'!$A$21:$A$24,0), MATCH(Q$1,'[1]2018_commission_structure-Start'!$A$21:$I$21,0)),0)</f>
        <v>0</v>
      </c>
      <c r="R597" s="26">
        <f>IF($H597&gt;K597,MIN($H597-K597,L597-K597)*INDEX('[1]2018_commission_structure-Start'!$A$21:$I$24,MATCH($E597,'[1]2018_commission_structure-Start'!$A$21:$A$24,0), MATCH(R$1,'[1]2018_commission_structure-Start'!$A$21:$I$21,0)),0)</f>
        <v>0</v>
      </c>
      <c r="S597" s="26">
        <f>IF(H597&gt;L597,(H597-L597)*INDEX('[1]2018_commission_structure-Start'!$A$21:$I$24,MATCH($E597,'[1]2018_commission_structure-Start'!$A$21:$A$24,0),MATCH(S$1,'[1]2018_commission_structure-Start'!$A$21:$I$21,0)),0)</f>
        <v>0</v>
      </c>
      <c r="T597" s="28">
        <f t="shared" si="96"/>
        <v>56445.65</v>
      </c>
      <c r="U597" s="28">
        <f t="shared" si="97"/>
        <v>100395.65</v>
      </c>
      <c r="V597" s="28">
        <f>MIN(H597,I597)*INDEX('[1]2018_commission_structure-Start'!$A$15:$J$18,MATCH($E597,'[1]2018_commission_structure-Start'!$A$15:$A$18,0),MATCH(V$1,'[1]2018_commission_structure-Start'!$A$15:$J$15,0))</f>
        <v>60000</v>
      </c>
      <c r="W597" s="26">
        <f>IF($H597&gt;I597,MIN($H597-I597,J597-I597)*INDEX('[1]2018_commission_structure-Start'!$A$15:$J$18,MATCH($E597,'[1]2018_commission_structure-Start'!$A$15:$A$18,0),MATCH(W$1,'[1]2018_commission_structure-Start'!$A$15:$J$15,0)),0)</f>
        <v>7305.0700000000006</v>
      </c>
      <c r="X597" s="26">
        <f>IF($H597&gt;J597,MIN($H597-J597,K597-J597)*INDEX('[1]2018_commission_structure-Start'!$A$15:$J$18,MATCH($E597,'[1]2018_commission_structure-Start'!$A$15:$A$18,0),MATCH(X$1,'[1]2018_commission_structure-Start'!$A$15:$J$15,0)),0)</f>
        <v>0</v>
      </c>
      <c r="Y597" s="26">
        <f>IF($H597&gt;K597,MIN($H597-K597,L597-K597)*INDEX('[1]2018_commission_structure-Start'!$A$15:$J$18,MATCH($E597,'[1]2018_commission_structure-Start'!$A$15:$A$18,0),MATCH(Y$1,'[1]2018_commission_structure-Start'!$A$15:$J$15,0)),0)</f>
        <v>0</v>
      </c>
      <c r="Z597" s="26">
        <f>IF(H597&gt;L597,(H597-L597)*INDEX('[1]2018_commission_structure-Start'!$A$21:$I$24,MATCH($E597,'[1]2018_commission_structure-Start'!$A$21:$A$24,0),MATCH(Z$1,'[1]2018_commission_structure-Start'!$A$21:$I$21,0)),0)</f>
        <v>0</v>
      </c>
      <c r="AA597" s="28">
        <f t="shared" si="98"/>
        <v>67305.070000000007</v>
      </c>
      <c r="AB597" s="28">
        <f t="shared" si="99"/>
        <v>111255.07</v>
      </c>
    </row>
    <row r="598" spans="1:28" x14ac:dyDescent="0.2">
      <c r="A598" s="25" t="str">
        <f t="shared" si="90"/>
        <v>Christan Dukesbury</v>
      </c>
      <c r="B598" s="25">
        <v>2307209530</v>
      </c>
      <c r="C598" s="25" t="s">
        <v>1166</v>
      </c>
      <c r="D598" s="25" t="s">
        <v>1167</v>
      </c>
      <c r="E598" s="25" t="s">
        <v>10</v>
      </c>
      <c r="F598" s="25">
        <v>115318</v>
      </c>
      <c r="G598" s="25">
        <f>COUNTIF([1]deals_closed!D:D,B598)</f>
        <v>26</v>
      </c>
      <c r="H598" s="26">
        <f>SUMIF([1]deals_closed!D:D,B598,[1]deals_closed!C:C)</f>
        <v>961682</v>
      </c>
      <c r="I598" s="26">
        <f>VLOOKUP(E598,'[1]2018_commission_structure-Start'!$A$22:$I$24,9,FALSE)</f>
        <v>750000</v>
      </c>
      <c r="J598" s="26">
        <f t="shared" si="91"/>
        <v>937500</v>
      </c>
      <c r="K598" s="26">
        <f t="shared" si="92"/>
        <v>1125000</v>
      </c>
      <c r="L598" s="26">
        <f t="shared" si="93"/>
        <v>1500000</v>
      </c>
      <c r="M598" s="27">
        <f t="shared" si="94"/>
        <v>1.2822426666666666</v>
      </c>
      <c r="N598" s="25" t="str">
        <f t="shared" si="95"/>
        <v>125-150%</v>
      </c>
      <c r="O598" s="28">
        <f>MIN(H598,I598)*INDEX('[1]2018_commission_structure-Start'!$A$21:$I$24,MATCH($E598,'[1]2018_commission_structure-Start'!$A$21:$A$24,0),MATCH(O$1,'[1]2018_commission_structure-Start'!$A$21:$I$21,0))</f>
        <v>112500</v>
      </c>
      <c r="P598" s="26">
        <f>IF(H598&gt;I598,MIN(H598-I598,J598-I598)*INDEX('[1]2018_commission_structure-Start'!$A$21:$I$24,MATCH($E598,'[1]2018_commission_structure-Start'!$A$21:$A$24,0), MATCH(P$1,'[1]2018_commission_structure-Start'!$A$21:$I$21,0)),0)</f>
        <v>35625</v>
      </c>
      <c r="Q598" s="26">
        <f>IF($H598&gt;J598,MIN($H598-J598,K598-J598)*INDEX('[1]2018_commission_structure-Start'!$A$21:$I$24,MATCH($E598,'[1]2018_commission_structure-Start'!$A$21:$A$24,0), MATCH(Q$1,'[1]2018_commission_structure-Start'!$A$21:$I$21,0)),0)</f>
        <v>5561.8600000000006</v>
      </c>
      <c r="R598" s="26">
        <f>IF($H598&gt;K598,MIN($H598-K598,L598-K598)*INDEX('[1]2018_commission_structure-Start'!$A$21:$I$24,MATCH($E598,'[1]2018_commission_structure-Start'!$A$21:$A$24,0), MATCH(R$1,'[1]2018_commission_structure-Start'!$A$21:$I$21,0)),0)</f>
        <v>0</v>
      </c>
      <c r="S598" s="26">
        <f>IF(H598&gt;L598,(H598-L598)*INDEX('[1]2018_commission_structure-Start'!$A$21:$I$24,MATCH($E598,'[1]2018_commission_structure-Start'!$A$21:$A$24,0),MATCH(S$1,'[1]2018_commission_structure-Start'!$A$21:$I$21,0)),0)</f>
        <v>0</v>
      </c>
      <c r="T598" s="28">
        <f t="shared" si="96"/>
        <v>153686.85999999999</v>
      </c>
      <c r="U598" s="28">
        <f t="shared" si="97"/>
        <v>269004.86</v>
      </c>
      <c r="V598" s="28">
        <f>MIN(H598,I598)*INDEX('[1]2018_commission_structure-Start'!$A$15:$J$18,MATCH($E598,'[1]2018_commission_structure-Start'!$A$15:$A$18,0),MATCH(V$1,'[1]2018_commission_structure-Start'!$A$15:$J$15,0))</f>
        <v>112500</v>
      </c>
      <c r="W598" s="26">
        <f>IF($H598&gt;I598,MIN($H598-I598,J598-I598)*INDEX('[1]2018_commission_structure-Start'!$A$15:$J$18,MATCH($E598,'[1]2018_commission_structure-Start'!$A$15:$A$18,0),MATCH(W$1,'[1]2018_commission_structure-Start'!$A$15:$J$15,0)),0)</f>
        <v>41250</v>
      </c>
      <c r="X598" s="26">
        <f>IF($H598&gt;J598,MIN($H598-J598,K598-J598)*INDEX('[1]2018_commission_structure-Start'!$A$15:$J$18,MATCH($E598,'[1]2018_commission_structure-Start'!$A$15:$A$18,0),MATCH(X$1,'[1]2018_commission_structure-Start'!$A$15:$J$15,0)),0)</f>
        <v>6045.5</v>
      </c>
      <c r="Y598" s="26">
        <f>IF($H598&gt;K598,MIN($H598-K598,L598-K598)*INDEX('[1]2018_commission_structure-Start'!$A$15:$J$18,MATCH($E598,'[1]2018_commission_structure-Start'!$A$15:$A$18,0),MATCH(Y$1,'[1]2018_commission_structure-Start'!$A$15:$J$15,0)),0)</f>
        <v>0</v>
      </c>
      <c r="Z598" s="26">
        <f>IF(H598&gt;L598,(H598-L598)*INDEX('[1]2018_commission_structure-Start'!$A$21:$I$24,MATCH($E598,'[1]2018_commission_structure-Start'!$A$21:$A$24,0),MATCH(Z$1,'[1]2018_commission_structure-Start'!$A$21:$I$21,0)),0)</f>
        <v>0</v>
      </c>
      <c r="AA598" s="28">
        <f t="shared" si="98"/>
        <v>159795.5</v>
      </c>
      <c r="AB598" s="28">
        <f t="shared" si="99"/>
        <v>275113.5</v>
      </c>
    </row>
    <row r="599" spans="1:28" x14ac:dyDescent="0.2">
      <c r="A599" s="25" t="str">
        <f t="shared" si="90"/>
        <v>Melloney Brown</v>
      </c>
      <c r="B599" s="25">
        <v>3473885983</v>
      </c>
      <c r="C599" s="25" t="s">
        <v>1168</v>
      </c>
      <c r="D599" s="25" t="s">
        <v>1169</v>
      </c>
      <c r="E599" s="25" t="s">
        <v>10</v>
      </c>
      <c r="F599" s="25">
        <v>112137</v>
      </c>
      <c r="G599" s="25">
        <f>COUNTIF([1]deals_closed!D:D,B599)</f>
        <v>24</v>
      </c>
      <c r="H599" s="26">
        <f>SUMIF([1]deals_closed!D:D,B599,[1]deals_closed!C:C)</f>
        <v>861253</v>
      </c>
      <c r="I599" s="26">
        <f>VLOOKUP(E599,'[1]2018_commission_structure-Start'!$A$22:$I$24,9,FALSE)</f>
        <v>750000</v>
      </c>
      <c r="J599" s="26">
        <f t="shared" si="91"/>
        <v>937500</v>
      </c>
      <c r="K599" s="26">
        <f t="shared" si="92"/>
        <v>1125000</v>
      </c>
      <c r="L599" s="26">
        <f t="shared" si="93"/>
        <v>1500000</v>
      </c>
      <c r="M599" s="27">
        <f t="shared" si="94"/>
        <v>1.1483373333333333</v>
      </c>
      <c r="N599" s="25" t="str">
        <f t="shared" si="95"/>
        <v>100-125%</v>
      </c>
      <c r="O599" s="28">
        <f>MIN(H599,I599)*INDEX('[1]2018_commission_structure-Start'!$A$21:$I$24,MATCH($E599,'[1]2018_commission_structure-Start'!$A$21:$A$24,0),MATCH(O$1,'[1]2018_commission_structure-Start'!$A$21:$I$21,0))</f>
        <v>112500</v>
      </c>
      <c r="P599" s="26">
        <f>IF(H599&gt;I599,MIN(H599-I599,J599-I599)*INDEX('[1]2018_commission_structure-Start'!$A$21:$I$24,MATCH($E599,'[1]2018_commission_structure-Start'!$A$21:$A$24,0), MATCH(P$1,'[1]2018_commission_structure-Start'!$A$21:$I$21,0)),0)</f>
        <v>21138.07</v>
      </c>
      <c r="Q599" s="26">
        <f>IF($H599&gt;J599,MIN($H599-J599,K599-J599)*INDEX('[1]2018_commission_structure-Start'!$A$21:$I$24,MATCH($E599,'[1]2018_commission_structure-Start'!$A$21:$A$24,0), MATCH(Q$1,'[1]2018_commission_structure-Start'!$A$21:$I$21,0)),0)</f>
        <v>0</v>
      </c>
      <c r="R599" s="26">
        <f>IF($H599&gt;K599,MIN($H599-K599,L599-K599)*INDEX('[1]2018_commission_structure-Start'!$A$21:$I$24,MATCH($E599,'[1]2018_commission_structure-Start'!$A$21:$A$24,0), MATCH(R$1,'[1]2018_commission_structure-Start'!$A$21:$I$21,0)),0)</f>
        <v>0</v>
      </c>
      <c r="S599" s="26">
        <f>IF(H599&gt;L599,(H599-L599)*INDEX('[1]2018_commission_structure-Start'!$A$21:$I$24,MATCH($E599,'[1]2018_commission_structure-Start'!$A$21:$A$24,0),MATCH(S$1,'[1]2018_commission_structure-Start'!$A$21:$I$21,0)),0)</f>
        <v>0</v>
      </c>
      <c r="T599" s="28">
        <f t="shared" si="96"/>
        <v>133638.07</v>
      </c>
      <c r="U599" s="28">
        <f t="shared" si="97"/>
        <v>245775.07</v>
      </c>
      <c r="V599" s="28">
        <f>MIN(H599,I599)*INDEX('[1]2018_commission_structure-Start'!$A$15:$J$18,MATCH($E599,'[1]2018_commission_structure-Start'!$A$15:$A$18,0),MATCH(V$1,'[1]2018_commission_structure-Start'!$A$15:$J$15,0))</f>
        <v>112500</v>
      </c>
      <c r="W599" s="26">
        <f>IF($H599&gt;I599,MIN($H599-I599,J599-I599)*INDEX('[1]2018_commission_structure-Start'!$A$15:$J$18,MATCH($E599,'[1]2018_commission_structure-Start'!$A$15:$A$18,0),MATCH(W$1,'[1]2018_commission_structure-Start'!$A$15:$J$15,0)),0)</f>
        <v>24475.66</v>
      </c>
      <c r="X599" s="26">
        <f>IF($H599&gt;J599,MIN($H599-J599,K599-J599)*INDEX('[1]2018_commission_structure-Start'!$A$15:$J$18,MATCH($E599,'[1]2018_commission_structure-Start'!$A$15:$A$18,0),MATCH(X$1,'[1]2018_commission_structure-Start'!$A$15:$J$15,0)),0)</f>
        <v>0</v>
      </c>
      <c r="Y599" s="26">
        <f>IF($H599&gt;K599,MIN($H599-K599,L599-K599)*INDEX('[1]2018_commission_structure-Start'!$A$15:$J$18,MATCH($E599,'[1]2018_commission_structure-Start'!$A$15:$A$18,0),MATCH(Y$1,'[1]2018_commission_structure-Start'!$A$15:$J$15,0)),0)</f>
        <v>0</v>
      </c>
      <c r="Z599" s="26">
        <f>IF(H599&gt;L599,(H599-L599)*INDEX('[1]2018_commission_structure-Start'!$A$21:$I$24,MATCH($E599,'[1]2018_commission_structure-Start'!$A$21:$A$24,0),MATCH(Z$1,'[1]2018_commission_structure-Start'!$A$21:$I$21,0)),0)</f>
        <v>0</v>
      </c>
      <c r="AA599" s="28">
        <f t="shared" si="98"/>
        <v>136975.66</v>
      </c>
      <c r="AB599" s="28">
        <f t="shared" si="99"/>
        <v>249112.66</v>
      </c>
    </row>
    <row r="600" spans="1:28" x14ac:dyDescent="0.2">
      <c r="A600" s="25" t="str">
        <f t="shared" si="90"/>
        <v>Emanuele Blackden</v>
      </c>
      <c r="B600" s="25">
        <v>4815280800</v>
      </c>
      <c r="C600" s="25" t="s">
        <v>222</v>
      </c>
      <c r="D600" s="25" t="s">
        <v>1170</v>
      </c>
      <c r="E600" s="25" t="s">
        <v>7</v>
      </c>
      <c r="F600" s="25">
        <v>38701</v>
      </c>
      <c r="G600" s="25">
        <f>COUNTIF([1]deals_closed!D:D,B600)</f>
        <v>18</v>
      </c>
      <c r="H600" s="26">
        <f>SUMIF([1]deals_closed!D:D,B600,[1]deals_closed!C:C)</f>
        <v>589906</v>
      </c>
      <c r="I600" s="26">
        <f>VLOOKUP(E600,'[1]2018_commission_structure-Start'!$A$22:$I$24,9,FALSE)</f>
        <v>500000</v>
      </c>
      <c r="J600" s="26">
        <f t="shared" si="91"/>
        <v>625000</v>
      </c>
      <c r="K600" s="26">
        <f t="shared" si="92"/>
        <v>750000</v>
      </c>
      <c r="L600" s="26">
        <f t="shared" si="93"/>
        <v>1000000</v>
      </c>
      <c r="M600" s="27">
        <f t="shared" si="94"/>
        <v>1.1798120000000001</v>
      </c>
      <c r="N600" s="25" t="str">
        <f t="shared" si="95"/>
        <v>100-125%</v>
      </c>
      <c r="O600" s="28">
        <f>MIN(H600,I600)*INDEX('[1]2018_commission_structure-Start'!$A$21:$I$24,MATCH($E600,'[1]2018_commission_structure-Start'!$A$21:$A$24,0),MATCH(O$1,'[1]2018_commission_structure-Start'!$A$21:$I$21,0))</f>
        <v>50000</v>
      </c>
      <c r="P600" s="26">
        <f>IF(H600&gt;I600,MIN(H600-I600,J600-I600)*INDEX('[1]2018_commission_structure-Start'!$A$21:$I$24,MATCH($E600,'[1]2018_commission_structure-Start'!$A$21:$A$24,0), MATCH(P$1,'[1]2018_commission_structure-Start'!$A$21:$I$21,0)),0)</f>
        <v>13485.9</v>
      </c>
      <c r="Q600" s="26">
        <f>IF($H600&gt;J600,MIN($H600-J600,K600-J600)*INDEX('[1]2018_commission_structure-Start'!$A$21:$I$24,MATCH($E600,'[1]2018_commission_structure-Start'!$A$21:$A$24,0), MATCH(Q$1,'[1]2018_commission_structure-Start'!$A$21:$I$21,0)),0)</f>
        <v>0</v>
      </c>
      <c r="R600" s="26">
        <f>IF($H600&gt;K600,MIN($H600-K600,L600-K600)*INDEX('[1]2018_commission_structure-Start'!$A$21:$I$24,MATCH($E600,'[1]2018_commission_structure-Start'!$A$21:$A$24,0), MATCH(R$1,'[1]2018_commission_structure-Start'!$A$21:$I$21,0)),0)</f>
        <v>0</v>
      </c>
      <c r="S600" s="26">
        <f>IF(H600&gt;L600,(H600-L600)*INDEX('[1]2018_commission_structure-Start'!$A$21:$I$24,MATCH($E600,'[1]2018_commission_structure-Start'!$A$21:$A$24,0),MATCH(S$1,'[1]2018_commission_structure-Start'!$A$21:$I$21,0)),0)</f>
        <v>0</v>
      </c>
      <c r="T600" s="28">
        <f t="shared" si="96"/>
        <v>63485.9</v>
      </c>
      <c r="U600" s="28">
        <f t="shared" si="97"/>
        <v>102186.9</v>
      </c>
      <c r="V600" s="28">
        <f>MIN(H600,I600)*INDEX('[1]2018_commission_structure-Start'!$A$15:$J$18,MATCH($E600,'[1]2018_commission_structure-Start'!$A$15:$A$18,0),MATCH(V$1,'[1]2018_commission_structure-Start'!$A$15:$J$15,0))</f>
        <v>60000</v>
      </c>
      <c r="W600" s="26">
        <f>IF($H600&gt;I600,MIN($H600-I600,J600-I600)*INDEX('[1]2018_commission_structure-Start'!$A$15:$J$18,MATCH($E600,'[1]2018_commission_structure-Start'!$A$15:$A$18,0),MATCH(W$1,'[1]2018_commission_structure-Start'!$A$15:$J$15,0)),0)</f>
        <v>15284.02</v>
      </c>
      <c r="X600" s="26">
        <f>IF($H600&gt;J600,MIN($H600-J600,K600-J600)*INDEX('[1]2018_commission_structure-Start'!$A$15:$J$18,MATCH($E600,'[1]2018_commission_structure-Start'!$A$15:$A$18,0),MATCH(X$1,'[1]2018_commission_structure-Start'!$A$15:$J$15,0)),0)</f>
        <v>0</v>
      </c>
      <c r="Y600" s="26">
        <f>IF($H600&gt;K600,MIN($H600-K600,L600-K600)*INDEX('[1]2018_commission_structure-Start'!$A$15:$J$18,MATCH($E600,'[1]2018_commission_structure-Start'!$A$15:$A$18,0),MATCH(Y$1,'[1]2018_commission_structure-Start'!$A$15:$J$15,0)),0)</f>
        <v>0</v>
      </c>
      <c r="Z600" s="26">
        <f>IF(H600&gt;L600,(H600-L600)*INDEX('[1]2018_commission_structure-Start'!$A$21:$I$24,MATCH($E600,'[1]2018_commission_structure-Start'!$A$21:$A$24,0),MATCH(Z$1,'[1]2018_commission_structure-Start'!$A$21:$I$21,0)),0)</f>
        <v>0</v>
      </c>
      <c r="AA600" s="28">
        <f t="shared" si="98"/>
        <v>75284.02</v>
      </c>
      <c r="AB600" s="28">
        <f t="shared" si="99"/>
        <v>113985.02</v>
      </c>
    </row>
    <row r="601" spans="1:28" x14ac:dyDescent="0.2">
      <c r="A601" s="25" t="str">
        <f t="shared" si="90"/>
        <v>Florri Coldbath</v>
      </c>
      <c r="B601" s="25">
        <v>1990334539</v>
      </c>
      <c r="C601" s="25" t="s">
        <v>1171</v>
      </c>
      <c r="D601" s="25" t="s">
        <v>1172</v>
      </c>
      <c r="E601" s="25" t="s">
        <v>10</v>
      </c>
      <c r="F601" s="25">
        <v>122180</v>
      </c>
      <c r="G601" s="25">
        <f>COUNTIF([1]deals_closed!D:D,B601)</f>
        <v>25</v>
      </c>
      <c r="H601" s="26">
        <f>SUMIF([1]deals_closed!D:D,B601,[1]deals_closed!C:C)</f>
        <v>833615</v>
      </c>
      <c r="I601" s="26">
        <f>VLOOKUP(E601,'[1]2018_commission_structure-Start'!$A$22:$I$24,9,FALSE)</f>
        <v>750000</v>
      </c>
      <c r="J601" s="26">
        <f t="shared" si="91"/>
        <v>937500</v>
      </c>
      <c r="K601" s="26">
        <f t="shared" si="92"/>
        <v>1125000</v>
      </c>
      <c r="L601" s="26">
        <f t="shared" si="93"/>
        <v>1500000</v>
      </c>
      <c r="M601" s="27">
        <f t="shared" si="94"/>
        <v>1.1114866666666667</v>
      </c>
      <c r="N601" s="25" t="str">
        <f t="shared" si="95"/>
        <v>100-125%</v>
      </c>
      <c r="O601" s="28">
        <f>MIN(H601,I601)*INDEX('[1]2018_commission_structure-Start'!$A$21:$I$24,MATCH($E601,'[1]2018_commission_structure-Start'!$A$21:$A$24,0),MATCH(O$1,'[1]2018_commission_structure-Start'!$A$21:$I$21,0))</f>
        <v>112500</v>
      </c>
      <c r="P601" s="26">
        <f>IF(H601&gt;I601,MIN(H601-I601,J601-I601)*INDEX('[1]2018_commission_structure-Start'!$A$21:$I$24,MATCH($E601,'[1]2018_commission_structure-Start'!$A$21:$A$24,0), MATCH(P$1,'[1]2018_commission_structure-Start'!$A$21:$I$21,0)),0)</f>
        <v>15886.85</v>
      </c>
      <c r="Q601" s="26">
        <f>IF($H601&gt;J601,MIN($H601-J601,K601-J601)*INDEX('[1]2018_commission_structure-Start'!$A$21:$I$24,MATCH($E601,'[1]2018_commission_structure-Start'!$A$21:$A$24,0), MATCH(Q$1,'[1]2018_commission_structure-Start'!$A$21:$I$21,0)),0)</f>
        <v>0</v>
      </c>
      <c r="R601" s="26">
        <f>IF($H601&gt;K601,MIN($H601-K601,L601-K601)*INDEX('[1]2018_commission_structure-Start'!$A$21:$I$24,MATCH($E601,'[1]2018_commission_structure-Start'!$A$21:$A$24,0), MATCH(R$1,'[1]2018_commission_structure-Start'!$A$21:$I$21,0)),0)</f>
        <v>0</v>
      </c>
      <c r="S601" s="26">
        <f>IF(H601&gt;L601,(H601-L601)*INDEX('[1]2018_commission_structure-Start'!$A$21:$I$24,MATCH($E601,'[1]2018_commission_structure-Start'!$A$21:$A$24,0),MATCH(S$1,'[1]2018_commission_structure-Start'!$A$21:$I$21,0)),0)</f>
        <v>0</v>
      </c>
      <c r="T601" s="28">
        <f t="shared" si="96"/>
        <v>128386.85</v>
      </c>
      <c r="U601" s="28">
        <f t="shared" si="97"/>
        <v>250566.85</v>
      </c>
      <c r="V601" s="28">
        <f>MIN(H601,I601)*INDEX('[1]2018_commission_structure-Start'!$A$15:$J$18,MATCH($E601,'[1]2018_commission_structure-Start'!$A$15:$A$18,0),MATCH(V$1,'[1]2018_commission_structure-Start'!$A$15:$J$15,0))</f>
        <v>112500</v>
      </c>
      <c r="W601" s="26">
        <f>IF($H601&gt;I601,MIN($H601-I601,J601-I601)*INDEX('[1]2018_commission_structure-Start'!$A$15:$J$18,MATCH($E601,'[1]2018_commission_structure-Start'!$A$15:$A$18,0),MATCH(W$1,'[1]2018_commission_structure-Start'!$A$15:$J$15,0)),0)</f>
        <v>18395.3</v>
      </c>
      <c r="X601" s="26">
        <f>IF($H601&gt;J601,MIN($H601-J601,K601-J601)*INDEX('[1]2018_commission_structure-Start'!$A$15:$J$18,MATCH($E601,'[1]2018_commission_structure-Start'!$A$15:$A$18,0),MATCH(X$1,'[1]2018_commission_structure-Start'!$A$15:$J$15,0)),0)</f>
        <v>0</v>
      </c>
      <c r="Y601" s="26">
        <f>IF($H601&gt;K601,MIN($H601-K601,L601-K601)*INDEX('[1]2018_commission_structure-Start'!$A$15:$J$18,MATCH($E601,'[1]2018_commission_structure-Start'!$A$15:$A$18,0),MATCH(Y$1,'[1]2018_commission_structure-Start'!$A$15:$J$15,0)),0)</f>
        <v>0</v>
      </c>
      <c r="Z601" s="26">
        <f>IF(H601&gt;L601,(H601-L601)*INDEX('[1]2018_commission_structure-Start'!$A$21:$I$24,MATCH($E601,'[1]2018_commission_structure-Start'!$A$21:$A$24,0),MATCH(Z$1,'[1]2018_commission_structure-Start'!$A$21:$I$21,0)),0)</f>
        <v>0</v>
      </c>
      <c r="AA601" s="28">
        <f t="shared" si="98"/>
        <v>130895.3</v>
      </c>
      <c r="AB601" s="28">
        <f t="shared" si="99"/>
        <v>253075.3</v>
      </c>
    </row>
    <row r="602" spans="1:28" x14ac:dyDescent="0.2">
      <c r="A602" s="25" t="str">
        <f t="shared" si="90"/>
        <v>Marvin Pochin</v>
      </c>
      <c r="B602" s="25">
        <v>3932861779</v>
      </c>
      <c r="C602" s="25" t="s">
        <v>1173</v>
      </c>
      <c r="D602" s="25" t="s">
        <v>1174</v>
      </c>
      <c r="E602" s="25" t="s">
        <v>29</v>
      </c>
      <c r="F602" s="25">
        <v>66367</v>
      </c>
      <c r="G602" s="25">
        <f>COUNTIF([1]deals_closed!D:D,B602)</f>
        <v>31</v>
      </c>
      <c r="H602" s="26">
        <f>SUMIF([1]deals_closed!D:D,B602,[1]deals_closed!C:C)</f>
        <v>1005303</v>
      </c>
      <c r="I602" s="26">
        <f>VLOOKUP(E602,'[1]2018_commission_structure-Start'!$A$22:$I$24,9,FALSE)</f>
        <v>600000</v>
      </c>
      <c r="J602" s="26">
        <f t="shared" si="91"/>
        <v>750000</v>
      </c>
      <c r="K602" s="26">
        <f t="shared" si="92"/>
        <v>900000</v>
      </c>
      <c r="L602" s="26">
        <f t="shared" si="93"/>
        <v>1200000</v>
      </c>
      <c r="M602" s="27">
        <f t="shared" si="94"/>
        <v>1.675505</v>
      </c>
      <c r="N602" s="25" t="str">
        <f t="shared" si="95"/>
        <v>150-200%</v>
      </c>
      <c r="O602" s="28">
        <f>MIN(H602,I602)*INDEX('[1]2018_commission_structure-Start'!$A$21:$I$24,MATCH($E602,'[1]2018_commission_structure-Start'!$A$21:$A$24,0),MATCH(O$1,'[1]2018_commission_structure-Start'!$A$21:$I$21,0))</f>
        <v>78000</v>
      </c>
      <c r="P602" s="26">
        <f>IF(H602&gt;I602,MIN(H602-I602,J602-I602)*INDEX('[1]2018_commission_structure-Start'!$A$21:$I$24,MATCH($E602,'[1]2018_commission_structure-Start'!$A$21:$A$24,0), MATCH(P$1,'[1]2018_commission_structure-Start'!$A$21:$I$21,0)),0)</f>
        <v>25500.000000000004</v>
      </c>
      <c r="Q602" s="26">
        <f>IF($H602&gt;J602,MIN($H602-J602,K602-J602)*INDEX('[1]2018_commission_structure-Start'!$A$21:$I$24,MATCH($E602,'[1]2018_commission_structure-Start'!$A$21:$A$24,0), MATCH(Q$1,'[1]2018_commission_structure-Start'!$A$21:$I$21,0)),0)</f>
        <v>31500</v>
      </c>
      <c r="R602" s="26">
        <f>IF($H602&gt;K602,MIN($H602-K602,L602-K602)*INDEX('[1]2018_commission_structure-Start'!$A$21:$I$24,MATCH($E602,'[1]2018_commission_structure-Start'!$A$21:$A$24,0), MATCH(R$1,'[1]2018_commission_structure-Start'!$A$21:$I$21,0)),0)</f>
        <v>27378.780000000002</v>
      </c>
      <c r="S602" s="26">
        <f>IF(H602&gt;L602,(H602-L602)*INDEX('[1]2018_commission_structure-Start'!$A$21:$I$24,MATCH($E602,'[1]2018_commission_structure-Start'!$A$21:$A$24,0),MATCH(S$1,'[1]2018_commission_structure-Start'!$A$21:$I$21,0)),0)</f>
        <v>0</v>
      </c>
      <c r="T602" s="28">
        <f t="shared" si="96"/>
        <v>162378.78</v>
      </c>
      <c r="U602" s="28">
        <f t="shared" si="97"/>
        <v>228745.78</v>
      </c>
      <c r="V602" s="28">
        <f>MIN(H602,I602)*INDEX('[1]2018_commission_structure-Start'!$A$15:$J$18,MATCH($E602,'[1]2018_commission_structure-Start'!$A$15:$A$18,0),MATCH(V$1,'[1]2018_commission_structure-Start'!$A$15:$J$15,0))</f>
        <v>90000</v>
      </c>
      <c r="W602" s="26">
        <f>IF($H602&gt;I602,MIN($H602-I602,J602-I602)*INDEX('[1]2018_commission_structure-Start'!$A$15:$J$18,MATCH($E602,'[1]2018_commission_structure-Start'!$A$15:$A$18,0),MATCH(W$1,'[1]2018_commission_structure-Start'!$A$15:$J$15,0)),0)</f>
        <v>27000</v>
      </c>
      <c r="X602" s="26">
        <f>IF($H602&gt;J602,MIN($H602-J602,K602-J602)*INDEX('[1]2018_commission_structure-Start'!$A$15:$J$18,MATCH($E602,'[1]2018_commission_structure-Start'!$A$15:$A$18,0),MATCH(X$1,'[1]2018_commission_structure-Start'!$A$15:$J$15,0)),0)</f>
        <v>37500</v>
      </c>
      <c r="Y602" s="26">
        <f>IF($H602&gt;K602,MIN($H602-K602,L602-K602)*INDEX('[1]2018_commission_structure-Start'!$A$15:$J$18,MATCH($E602,'[1]2018_commission_structure-Start'!$A$15:$A$18,0),MATCH(Y$1,'[1]2018_commission_structure-Start'!$A$15:$J$15,0)),0)</f>
        <v>31590.899999999998</v>
      </c>
      <c r="Z602" s="26">
        <f>IF(H602&gt;L602,(H602-L602)*INDEX('[1]2018_commission_structure-Start'!$A$21:$I$24,MATCH($E602,'[1]2018_commission_structure-Start'!$A$21:$A$24,0),MATCH(Z$1,'[1]2018_commission_structure-Start'!$A$21:$I$21,0)),0)</f>
        <v>0</v>
      </c>
      <c r="AA602" s="28">
        <f t="shared" si="98"/>
        <v>186090.9</v>
      </c>
      <c r="AB602" s="28">
        <f t="shared" si="99"/>
        <v>252457.9</v>
      </c>
    </row>
    <row r="603" spans="1:28" x14ac:dyDescent="0.2">
      <c r="A603" s="25" t="str">
        <f t="shared" si="90"/>
        <v>Kalindi Hedin</v>
      </c>
      <c r="B603" s="25">
        <v>4839119791</v>
      </c>
      <c r="C603" s="25" t="s">
        <v>457</v>
      </c>
      <c r="D603" s="25" t="s">
        <v>1175</v>
      </c>
      <c r="E603" s="25" t="s">
        <v>10</v>
      </c>
      <c r="F603" s="25">
        <v>80045</v>
      </c>
      <c r="G603" s="25">
        <f>COUNTIF([1]deals_closed!D:D,B603)</f>
        <v>19</v>
      </c>
      <c r="H603" s="26">
        <f>SUMIF([1]deals_closed!D:D,B603,[1]deals_closed!C:C)</f>
        <v>626420</v>
      </c>
      <c r="I603" s="26">
        <f>VLOOKUP(E603,'[1]2018_commission_structure-Start'!$A$22:$I$24,9,FALSE)</f>
        <v>750000</v>
      </c>
      <c r="J603" s="26">
        <f t="shared" si="91"/>
        <v>937500</v>
      </c>
      <c r="K603" s="26">
        <f t="shared" si="92"/>
        <v>1125000</v>
      </c>
      <c r="L603" s="26">
        <f t="shared" si="93"/>
        <v>1500000</v>
      </c>
      <c r="M603" s="27">
        <f t="shared" si="94"/>
        <v>0.83522666666666667</v>
      </c>
      <c r="N603" s="25" t="str">
        <f t="shared" si="95"/>
        <v>0-100%</v>
      </c>
      <c r="O603" s="28">
        <f>MIN(H603,I603)*INDEX('[1]2018_commission_structure-Start'!$A$21:$I$24,MATCH($E603,'[1]2018_commission_structure-Start'!$A$21:$A$24,0),MATCH(O$1,'[1]2018_commission_structure-Start'!$A$21:$I$21,0))</f>
        <v>93963</v>
      </c>
      <c r="P603" s="26">
        <f>IF(H603&gt;I603,MIN(H603-I603,J603-I603)*INDEX('[1]2018_commission_structure-Start'!$A$21:$I$24,MATCH($E603,'[1]2018_commission_structure-Start'!$A$21:$A$24,0), MATCH(P$1,'[1]2018_commission_structure-Start'!$A$21:$I$21,0)),0)</f>
        <v>0</v>
      </c>
      <c r="Q603" s="26">
        <f>IF($H603&gt;J603,MIN($H603-J603,K603-J603)*INDEX('[1]2018_commission_structure-Start'!$A$21:$I$24,MATCH($E603,'[1]2018_commission_structure-Start'!$A$21:$A$24,0), MATCH(Q$1,'[1]2018_commission_structure-Start'!$A$21:$I$21,0)),0)</f>
        <v>0</v>
      </c>
      <c r="R603" s="26">
        <f>IF($H603&gt;K603,MIN($H603-K603,L603-K603)*INDEX('[1]2018_commission_structure-Start'!$A$21:$I$24,MATCH($E603,'[1]2018_commission_structure-Start'!$A$21:$A$24,0), MATCH(R$1,'[1]2018_commission_structure-Start'!$A$21:$I$21,0)),0)</f>
        <v>0</v>
      </c>
      <c r="S603" s="26">
        <f>IF(H603&gt;L603,(H603-L603)*INDEX('[1]2018_commission_structure-Start'!$A$21:$I$24,MATCH($E603,'[1]2018_commission_structure-Start'!$A$21:$A$24,0),MATCH(S$1,'[1]2018_commission_structure-Start'!$A$21:$I$21,0)),0)</f>
        <v>0</v>
      </c>
      <c r="T603" s="28">
        <f t="shared" si="96"/>
        <v>93963</v>
      </c>
      <c r="U603" s="28">
        <f t="shared" si="97"/>
        <v>174008</v>
      </c>
      <c r="V603" s="28">
        <f>MIN(H603,I603)*INDEX('[1]2018_commission_structure-Start'!$A$15:$J$18,MATCH($E603,'[1]2018_commission_structure-Start'!$A$15:$A$18,0),MATCH(V$1,'[1]2018_commission_structure-Start'!$A$15:$J$15,0))</f>
        <v>93963</v>
      </c>
      <c r="W603" s="26">
        <f>IF($H603&gt;I603,MIN($H603-I603,J603-I603)*INDEX('[1]2018_commission_structure-Start'!$A$15:$J$18,MATCH($E603,'[1]2018_commission_structure-Start'!$A$15:$A$18,0),MATCH(W$1,'[1]2018_commission_structure-Start'!$A$15:$J$15,0)),0)</f>
        <v>0</v>
      </c>
      <c r="X603" s="26">
        <f>IF($H603&gt;J603,MIN($H603-J603,K603-J603)*INDEX('[1]2018_commission_structure-Start'!$A$15:$J$18,MATCH($E603,'[1]2018_commission_structure-Start'!$A$15:$A$18,0),MATCH(X$1,'[1]2018_commission_structure-Start'!$A$15:$J$15,0)),0)</f>
        <v>0</v>
      </c>
      <c r="Y603" s="26">
        <f>IF($H603&gt;K603,MIN($H603-K603,L603-K603)*INDEX('[1]2018_commission_structure-Start'!$A$15:$J$18,MATCH($E603,'[1]2018_commission_structure-Start'!$A$15:$A$18,0),MATCH(Y$1,'[1]2018_commission_structure-Start'!$A$15:$J$15,0)),0)</f>
        <v>0</v>
      </c>
      <c r="Z603" s="26">
        <f>IF(H603&gt;L603,(H603-L603)*INDEX('[1]2018_commission_structure-Start'!$A$21:$I$24,MATCH($E603,'[1]2018_commission_structure-Start'!$A$21:$A$24,0),MATCH(Z$1,'[1]2018_commission_structure-Start'!$A$21:$I$21,0)),0)</f>
        <v>0</v>
      </c>
      <c r="AA603" s="28">
        <f t="shared" si="98"/>
        <v>93963</v>
      </c>
      <c r="AB603" s="28">
        <f t="shared" si="99"/>
        <v>174008</v>
      </c>
    </row>
    <row r="604" spans="1:28" x14ac:dyDescent="0.2">
      <c r="A604" s="25" t="str">
        <f t="shared" si="90"/>
        <v>Sena Bartholomieu</v>
      </c>
      <c r="B604" s="25">
        <v>6850203894</v>
      </c>
      <c r="C604" s="25" t="s">
        <v>1176</v>
      </c>
      <c r="D604" s="25" t="s">
        <v>1177</v>
      </c>
      <c r="E604" s="25" t="s">
        <v>10</v>
      </c>
      <c r="F604" s="25">
        <v>114758</v>
      </c>
      <c r="G604" s="25">
        <f>COUNTIF([1]deals_closed!D:D,B604)</f>
        <v>15</v>
      </c>
      <c r="H604" s="26">
        <f>SUMIF([1]deals_closed!D:D,B604,[1]deals_closed!C:C)</f>
        <v>500816</v>
      </c>
      <c r="I604" s="26">
        <f>VLOOKUP(E604,'[1]2018_commission_structure-Start'!$A$22:$I$24,9,FALSE)</f>
        <v>750000</v>
      </c>
      <c r="J604" s="26">
        <f t="shared" si="91"/>
        <v>937500</v>
      </c>
      <c r="K604" s="26">
        <f t="shared" si="92"/>
        <v>1125000</v>
      </c>
      <c r="L604" s="26">
        <f t="shared" si="93"/>
        <v>1500000</v>
      </c>
      <c r="M604" s="27">
        <f t="shared" si="94"/>
        <v>0.66775466666666672</v>
      </c>
      <c r="N604" s="25" t="str">
        <f t="shared" si="95"/>
        <v>0-100%</v>
      </c>
      <c r="O604" s="28">
        <f>MIN(H604,I604)*INDEX('[1]2018_commission_structure-Start'!$A$21:$I$24,MATCH($E604,'[1]2018_commission_structure-Start'!$A$21:$A$24,0),MATCH(O$1,'[1]2018_commission_structure-Start'!$A$21:$I$21,0))</f>
        <v>75122.399999999994</v>
      </c>
      <c r="P604" s="26">
        <f>IF(H604&gt;I604,MIN(H604-I604,J604-I604)*INDEX('[1]2018_commission_structure-Start'!$A$21:$I$24,MATCH($E604,'[1]2018_commission_structure-Start'!$A$21:$A$24,0), MATCH(P$1,'[1]2018_commission_structure-Start'!$A$21:$I$21,0)),0)</f>
        <v>0</v>
      </c>
      <c r="Q604" s="26">
        <f>IF($H604&gt;J604,MIN($H604-J604,K604-J604)*INDEX('[1]2018_commission_structure-Start'!$A$21:$I$24,MATCH($E604,'[1]2018_commission_structure-Start'!$A$21:$A$24,0), MATCH(Q$1,'[1]2018_commission_structure-Start'!$A$21:$I$21,0)),0)</f>
        <v>0</v>
      </c>
      <c r="R604" s="26">
        <f>IF($H604&gt;K604,MIN($H604-K604,L604-K604)*INDEX('[1]2018_commission_structure-Start'!$A$21:$I$24,MATCH($E604,'[1]2018_commission_structure-Start'!$A$21:$A$24,0), MATCH(R$1,'[1]2018_commission_structure-Start'!$A$21:$I$21,0)),0)</f>
        <v>0</v>
      </c>
      <c r="S604" s="26">
        <f>IF(H604&gt;L604,(H604-L604)*INDEX('[1]2018_commission_structure-Start'!$A$21:$I$24,MATCH($E604,'[1]2018_commission_structure-Start'!$A$21:$A$24,0),MATCH(S$1,'[1]2018_commission_structure-Start'!$A$21:$I$21,0)),0)</f>
        <v>0</v>
      </c>
      <c r="T604" s="28">
        <f t="shared" si="96"/>
        <v>75122.399999999994</v>
      </c>
      <c r="U604" s="28">
        <f t="shared" si="97"/>
        <v>189880.4</v>
      </c>
      <c r="V604" s="28">
        <f>MIN(H604,I604)*INDEX('[1]2018_commission_structure-Start'!$A$15:$J$18,MATCH($E604,'[1]2018_commission_structure-Start'!$A$15:$A$18,0),MATCH(V$1,'[1]2018_commission_structure-Start'!$A$15:$J$15,0))</f>
        <v>75122.399999999994</v>
      </c>
      <c r="W604" s="26">
        <f>IF($H604&gt;I604,MIN($H604-I604,J604-I604)*INDEX('[1]2018_commission_structure-Start'!$A$15:$J$18,MATCH($E604,'[1]2018_commission_structure-Start'!$A$15:$A$18,0),MATCH(W$1,'[1]2018_commission_structure-Start'!$A$15:$J$15,0)),0)</f>
        <v>0</v>
      </c>
      <c r="X604" s="26">
        <f>IF($H604&gt;J604,MIN($H604-J604,K604-J604)*INDEX('[1]2018_commission_structure-Start'!$A$15:$J$18,MATCH($E604,'[1]2018_commission_structure-Start'!$A$15:$A$18,0),MATCH(X$1,'[1]2018_commission_structure-Start'!$A$15:$J$15,0)),0)</f>
        <v>0</v>
      </c>
      <c r="Y604" s="26">
        <f>IF($H604&gt;K604,MIN($H604-K604,L604-K604)*INDEX('[1]2018_commission_structure-Start'!$A$15:$J$18,MATCH($E604,'[1]2018_commission_structure-Start'!$A$15:$A$18,0),MATCH(Y$1,'[1]2018_commission_structure-Start'!$A$15:$J$15,0)),0)</f>
        <v>0</v>
      </c>
      <c r="Z604" s="26">
        <f>IF(H604&gt;L604,(H604-L604)*INDEX('[1]2018_commission_structure-Start'!$A$21:$I$24,MATCH($E604,'[1]2018_commission_structure-Start'!$A$21:$A$24,0),MATCH(Z$1,'[1]2018_commission_structure-Start'!$A$21:$I$21,0)),0)</f>
        <v>0</v>
      </c>
      <c r="AA604" s="28">
        <f t="shared" si="98"/>
        <v>75122.399999999994</v>
      </c>
      <c r="AB604" s="28">
        <f t="shared" si="99"/>
        <v>189880.4</v>
      </c>
    </row>
    <row r="605" spans="1:28" x14ac:dyDescent="0.2">
      <c r="A605" s="25" t="str">
        <f t="shared" si="90"/>
        <v>Claudie Armin</v>
      </c>
      <c r="B605" s="25">
        <v>2280674246</v>
      </c>
      <c r="C605" s="25" t="s">
        <v>1178</v>
      </c>
      <c r="D605" s="25" t="s">
        <v>1179</v>
      </c>
      <c r="E605" s="25" t="s">
        <v>7</v>
      </c>
      <c r="F605" s="25">
        <v>62574</v>
      </c>
      <c r="G605" s="25">
        <f>COUNTIF([1]deals_closed!D:D,B605)</f>
        <v>13</v>
      </c>
      <c r="H605" s="26">
        <f>SUMIF([1]deals_closed!D:D,B605,[1]deals_closed!C:C)</f>
        <v>416927</v>
      </c>
      <c r="I605" s="26">
        <f>VLOOKUP(E605,'[1]2018_commission_structure-Start'!$A$22:$I$24,9,FALSE)</f>
        <v>500000</v>
      </c>
      <c r="J605" s="26">
        <f t="shared" si="91"/>
        <v>625000</v>
      </c>
      <c r="K605" s="26">
        <f t="shared" si="92"/>
        <v>750000</v>
      </c>
      <c r="L605" s="26">
        <f t="shared" si="93"/>
        <v>1000000</v>
      </c>
      <c r="M605" s="27">
        <f t="shared" si="94"/>
        <v>0.83385399999999998</v>
      </c>
      <c r="N605" s="25" t="str">
        <f t="shared" si="95"/>
        <v>0-100%</v>
      </c>
      <c r="O605" s="28">
        <f>MIN(H605,I605)*INDEX('[1]2018_commission_structure-Start'!$A$21:$I$24,MATCH($E605,'[1]2018_commission_structure-Start'!$A$21:$A$24,0),MATCH(O$1,'[1]2018_commission_structure-Start'!$A$21:$I$21,0))</f>
        <v>41692.700000000004</v>
      </c>
      <c r="P605" s="26">
        <f>IF(H605&gt;I605,MIN(H605-I605,J605-I605)*INDEX('[1]2018_commission_structure-Start'!$A$21:$I$24,MATCH($E605,'[1]2018_commission_structure-Start'!$A$21:$A$24,0), MATCH(P$1,'[1]2018_commission_structure-Start'!$A$21:$I$21,0)),0)</f>
        <v>0</v>
      </c>
      <c r="Q605" s="26">
        <f>IF($H605&gt;J605,MIN($H605-J605,K605-J605)*INDEX('[1]2018_commission_structure-Start'!$A$21:$I$24,MATCH($E605,'[1]2018_commission_structure-Start'!$A$21:$A$24,0), MATCH(Q$1,'[1]2018_commission_structure-Start'!$A$21:$I$21,0)),0)</f>
        <v>0</v>
      </c>
      <c r="R605" s="26">
        <f>IF($H605&gt;K605,MIN($H605-K605,L605-K605)*INDEX('[1]2018_commission_structure-Start'!$A$21:$I$24,MATCH($E605,'[1]2018_commission_structure-Start'!$A$21:$A$24,0), MATCH(R$1,'[1]2018_commission_structure-Start'!$A$21:$I$21,0)),0)</f>
        <v>0</v>
      </c>
      <c r="S605" s="26">
        <f>IF(H605&gt;L605,(H605-L605)*INDEX('[1]2018_commission_structure-Start'!$A$21:$I$24,MATCH($E605,'[1]2018_commission_structure-Start'!$A$21:$A$24,0),MATCH(S$1,'[1]2018_commission_structure-Start'!$A$21:$I$21,0)),0)</f>
        <v>0</v>
      </c>
      <c r="T605" s="28">
        <f t="shared" si="96"/>
        <v>41692.700000000004</v>
      </c>
      <c r="U605" s="28">
        <f t="shared" si="97"/>
        <v>104266.70000000001</v>
      </c>
      <c r="V605" s="28">
        <f>MIN(H605,I605)*INDEX('[1]2018_commission_structure-Start'!$A$15:$J$18,MATCH($E605,'[1]2018_commission_structure-Start'!$A$15:$A$18,0),MATCH(V$1,'[1]2018_commission_structure-Start'!$A$15:$J$15,0))</f>
        <v>50031.24</v>
      </c>
      <c r="W605" s="26">
        <f>IF($H605&gt;I605,MIN($H605-I605,J605-I605)*INDEX('[1]2018_commission_structure-Start'!$A$15:$J$18,MATCH($E605,'[1]2018_commission_structure-Start'!$A$15:$A$18,0),MATCH(W$1,'[1]2018_commission_structure-Start'!$A$15:$J$15,0)),0)</f>
        <v>0</v>
      </c>
      <c r="X605" s="26">
        <f>IF($H605&gt;J605,MIN($H605-J605,K605-J605)*INDEX('[1]2018_commission_structure-Start'!$A$15:$J$18,MATCH($E605,'[1]2018_commission_structure-Start'!$A$15:$A$18,0),MATCH(X$1,'[1]2018_commission_structure-Start'!$A$15:$J$15,0)),0)</f>
        <v>0</v>
      </c>
      <c r="Y605" s="26">
        <f>IF($H605&gt;K605,MIN($H605-K605,L605-K605)*INDEX('[1]2018_commission_structure-Start'!$A$15:$J$18,MATCH($E605,'[1]2018_commission_structure-Start'!$A$15:$A$18,0),MATCH(Y$1,'[1]2018_commission_structure-Start'!$A$15:$J$15,0)),0)</f>
        <v>0</v>
      </c>
      <c r="Z605" s="26">
        <f>IF(H605&gt;L605,(H605-L605)*INDEX('[1]2018_commission_structure-Start'!$A$21:$I$24,MATCH($E605,'[1]2018_commission_structure-Start'!$A$21:$A$24,0),MATCH(Z$1,'[1]2018_commission_structure-Start'!$A$21:$I$21,0)),0)</f>
        <v>0</v>
      </c>
      <c r="AA605" s="28">
        <f t="shared" si="98"/>
        <v>50031.24</v>
      </c>
      <c r="AB605" s="28">
        <f t="shared" si="99"/>
        <v>112605.23999999999</v>
      </c>
    </row>
    <row r="606" spans="1:28" x14ac:dyDescent="0.2">
      <c r="A606" s="25" t="str">
        <f t="shared" si="90"/>
        <v>Cami Wagstaffe</v>
      </c>
      <c r="B606" s="25">
        <v>9114174103</v>
      </c>
      <c r="C606" s="25" t="s">
        <v>1180</v>
      </c>
      <c r="D606" s="25" t="s">
        <v>1181</v>
      </c>
      <c r="E606" s="25" t="s">
        <v>29</v>
      </c>
      <c r="F606" s="25">
        <v>71127</v>
      </c>
      <c r="G606" s="25">
        <f>COUNTIF([1]deals_closed!D:D,B606)</f>
        <v>20</v>
      </c>
      <c r="H606" s="26">
        <f>SUMIF([1]deals_closed!D:D,B606,[1]deals_closed!C:C)</f>
        <v>653236</v>
      </c>
      <c r="I606" s="26">
        <f>VLOOKUP(E606,'[1]2018_commission_structure-Start'!$A$22:$I$24,9,FALSE)</f>
        <v>600000</v>
      </c>
      <c r="J606" s="26">
        <f t="shared" si="91"/>
        <v>750000</v>
      </c>
      <c r="K606" s="26">
        <f t="shared" si="92"/>
        <v>900000</v>
      </c>
      <c r="L606" s="26">
        <f t="shared" si="93"/>
        <v>1200000</v>
      </c>
      <c r="M606" s="27">
        <f t="shared" si="94"/>
        <v>1.0887266666666666</v>
      </c>
      <c r="N606" s="25" t="str">
        <f t="shared" si="95"/>
        <v>100-125%</v>
      </c>
      <c r="O606" s="28">
        <f>MIN(H606,I606)*INDEX('[1]2018_commission_structure-Start'!$A$21:$I$24,MATCH($E606,'[1]2018_commission_structure-Start'!$A$21:$A$24,0),MATCH(O$1,'[1]2018_commission_structure-Start'!$A$21:$I$21,0))</f>
        <v>78000</v>
      </c>
      <c r="P606" s="26">
        <f>IF(H606&gt;I606,MIN(H606-I606,J606-I606)*INDEX('[1]2018_commission_structure-Start'!$A$21:$I$24,MATCH($E606,'[1]2018_commission_structure-Start'!$A$21:$A$24,0), MATCH(P$1,'[1]2018_commission_structure-Start'!$A$21:$I$21,0)),0)</f>
        <v>9050.1200000000008</v>
      </c>
      <c r="Q606" s="26">
        <f>IF($H606&gt;J606,MIN($H606-J606,K606-J606)*INDEX('[1]2018_commission_structure-Start'!$A$21:$I$24,MATCH($E606,'[1]2018_commission_structure-Start'!$A$21:$A$24,0), MATCH(Q$1,'[1]2018_commission_structure-Start'!$A$21:$I$21,0)),0)</f>
        <v>0</v>
      </c>
      <c r="R606" s="26">
        <f>IF($H606&gt;K606,MIN($H606-K606,L606-K606)*INDEX('[1]2018_commission_structure-Start'!$A$21:$I$24,MATCH($E606,'[1]2018_commission_structure-Start'!$A$21:$A$24,0), MATCH(R$1,'[1]2018_commission_structure-Start'!$A$21:$I$21,0)),0)</f>
        <v>0</v>
      </c>
      <c r="S606" s="26">
        <f>IF(H606&gt;L606,(H606-L606)*INDEX('[1]2018_commission_structure-Start'!$A$21:$I$24,MATCH($E606,'[1]2018_commission_structure-Start'!$A$21:$A$24,0),MATCH(S$1,'[1]2018_commission_structure-Start'!$A$21:$I$21,0)),0)</f>
        <v>0</v>
      </c>
      <c r="T606" s="28">
        <f t="shared" si="96"/>
        <v>87050.12</v>
      </c>
      <c r="U606" s="28">
        <f t="shared" si="97"/>
        <v>158177.12</v>
      </c>
      <c r="V606" s="28">
        <f>MIN(H606,I606)*INDEX('[1]2018_commission_structure-Start'!$A$15:$J$18,MATCH($E606,'[1]2018_commission_structure-Start'!$A$15:$A$18,0),MATCH(V$1,'[1]2018_commission_structure-Start'!$A$15:$J$15,0))</f>
        <v>90000</v>
      </c>
      <c r="W606" s="26">
        <f>IF($H606&gt;I606,MIN($H606-I606,J606-I606)*INDEX('[1]2018_commission_structure-Start'!$A$15:$J$18,MATCH($E606,'[1]2018_commission_structure-Start'!$A$15:$A$18,0),MATCH(W$1,'[1]2018_commission_structure-Start'!$A$15:$J$15,0)),0)</f>
        <v>9582.48</v>
      </c>
      <c r="X606" s="26">
        <f>IF($H606&gt;J606,MIN($H606-J606,K606-J606)*INDEX('[1]2018_commission_structure-Start'!$A$15:$J$18,MATCH($E606,'[1]2018_commission_structure-Start'!$A$15:$A$18,0),MATCH(X$1,'[1]2018_commission_structure-Start'!$A$15:$J$15,0)),0)</f>
        <v>0</v>
      </c>
      <c r="Y606" s="26">
        <f>IF($H606&gt;K606,MIN($H606-K606,L606-K606)*INDEX('[1]2018_commission_structure-Start'!$A$15:$J$18,MATCH($E606,'[1]2018_commission_structure-Start'!$A$15:$A$18,0),MATCH(Y$1,'[1]2018_commission_structure-Start'!$A$15:$J$15,0)),0)</f>
        <v>0</v>
      </c>
      <c r="Z606" s="26">
        <f>IF(H606&gt;L606,(H606-L606)*INDEX('[1]2018_commission_structure-Start'!$A$21:$I$24,MATCH($E606,'[1]2018_commission_structure-Start'!$A$21:$A$24,0),MATCH(Z$1,'[1]2018_commission_structure-Start'!$A$21:$I$21,0)),0)</f>
        <v>0</v>
      </c>
      <c r="AA606" s="28">
        <f t="shared" si="98"/>
        <v>99582.48</v>
      </c>
      <c r="AB606" s="28">
        <f t="shared" si="99"/>
        <v>170709.47999999998</v>
      </c>
    </row>
    <row r="607" spans="1:28" x14ac:dyDescent="0.2">
      <c r="A607" s="25" t="str">
        <f t="shared" si="90"/>
        <v>Monty Spellward</v>
      </c>
      <c r="B607" s="25">
        <v>232367817</v>
      </c>
      <c r="C607" s="25" t="s">
        <v>1182</v>
      </c>
      <c r="D607" s="25" t="s">
        <v>1183</v>
      </c>
      <c r="E607" s="25" t="s">
        <v>10</v>
      </c>
      <c r="F607" s="25">
        <v>83247</v>
      </c>
      <c r="G607" s="25">
        <f>COUNTIF([1]deals_closed!D:D,B607)</f>
        <v>21</v>
      </c>
      <c r="H607" s="26">
        <f>SUMIF([1]deals_closed!D:D,B607,[1]deals_closed!C:C)</f>
        <v>731557</v>
      </c>
      <c r="I607" s="26">
        <f>VLOOKUP(E607,'[1]2018_commission_structure-Start'!$A$22:$I$24,9,FALSE)</f>
        <v>750000</v>
      </c>
      <c r="J607" s="26">
        <f t="shared" si="91"/>
        <v>937500</v>
      </c>
      <c r="K607" s="26">
        <f t="shared" si="92"/>
        <v>1125000</v>
      </c>
      <c r="L607" s="26">
        <f t="shared" si="93"/>
        <v>1500000</v>
      </c>
      <c r="M607" s="27">
        <f t="shared" si="94"/>
        <v>0.97540933333333335</v>
      </c>
      <c r="N607" s="25" t="str">
        <f t="shared" si="95"/>
        <v>0-100%</v>
      </c>
      <c r="O607" s="28">
        <f>MIN(H607,I607)*INDEX('[1]2018_commission_structure-Start'!$A$21:$I$24,MATCH($E607,'[1]2018_commission_structure-Start'!$A$21:$A$24,0),MATCH(O$1,'[1]2018_commission_structure-Start'!$A$21:$I$21,0))</f>
        <v>109733.55</v>
      </c>
      <c r="P607" s="26">
        <f>IF(H607&gt;I607,MIN(H607-I607,J607-I607)*INDEX('[1]2018_commission_structure-Start'!$A$21:$I$24,MATCH($E607,'[1]2018_commission_structure-Start'!$A$21:$A$24,0), MATCH(P$1,'[1]2018_commission_structure-Start'!$A$21:$I$21,0)),0)</f>
        <v>0</v>
      </c>
      <c r="Q607" s="26">
        <f>IF($H607&gt;J607,MIN($H607-J607,K607-J607)*INDEX('[1]2018_commission_structure-Start'!$A$21:$I$24,MATCH($E607,'[1]2018_commission_structure-Start'!$A$21:$A$24,0), MATCH(Q$1,'[1]2018_commission_structure-Start'!$A$21:$I$21,0)),0)</f>
        <v>0</v>
      </c>
      <c r="R607" s="26">
        <f>IF($H607&gt;K607,MIN($H607-K607,L607-K607)*INDEX('[1]2018_commission_structure-Start'!$A$21:$I$24,MATCH($E607,'[1]2018_commission_structure-Start'!$A$21:$A$24,0), MATCH(R$1,'[1]2018_commission_structure-Start'!$A$21:$I$21,0)),0)</f>
        <v>0</v>
      </c>
      <c r="S607" s="26">
        <f>IF(H607&gt;L607,(H607-L607)*INDEX('[1]2018_commission_structure-Start'!$A$21:$I$24,MATCH($E607,'[1]2018_commission_structure-Start'!$A$21:$A$24,0),MATCH(S$1,'[1]2018_commission_structure-Start'!$A$21:$I$21,0)),0)</f>
        <v>0</v>
      </c>
      <c r="T607" s="28">
        <f t="shared" si="96"/>
        <v>109733.55</v>
      </c>
      <c r="U607" s="28">
        <f t="shared" si="97"/>
        <v>192980.55</v>
      </c>
      <c r="V607" s="28">
        <f>MIN(H607,I607)*INDEX('[1]2018_commission_structure-Start'!$A$15:$J$18,MATCH($E607,'[1]2018_commission_structure-Start'!$A$15:$A$18,0),MATCH(V$1,'[1]2018_commission_structure-Start'!$A$15:$J$15,0))</f>
        <v>109733.55</v>
      </c>
      <c r="W607" s="26">
        <f>IF($H607&gt;I607,MIN($H607-I607,J607-I607)*INDEX('[1]2018_commission_structure-Start'!$A$15:$J$18,MATCH($E607,'[1]2018_commission_structure-Start'!$A$15:$A$18,0),MATCH(W$1,'[1]2018_commission_structure-Start'!$A$15:$J$15,0)),0)</f>
        <v>0</v>
      </c>
      <c r="X607" s="26">
        <f>IF($H607&gt;J607,MIN($H607-J607,K607-J607)*INDEX('[1]2018_commission_structure-Start'!$A$15:$J$18,MATCH($E607,'[1]2018_commission_structure-Start'!$A$15:$A$18,0),MATCH(X$1,'[1]2018_commission_structure-Start'!$A$15:$J$15,0)),0)</f>
        <v>0</v>
      </c>
      <c r="Y607" s="26">
        <f>IF($H607&gt;K607,MIN($H607-K607,L607-K607)*INDEX('[1]2018_commission_structure-Start'!$A$15:$J$18,MATCH($E607,'[1]2018_commission_structure-Start'!$A$15:$A$18,0),MATCH(Y$1,'[1]2018_commission_structure-Start'!$A$15:$J$15,0)),0)</f>
        <v>0</v>
      </c>
      <c r="Z607" s="26">
        <f>IF(H607&gt;L607,(H607-L607)*INDEX('[1]2018_commission_structure-Start'!$A$21:$I$24,MATCH($E607,'[1]2018_commission_structure-Start'!$A$21:$A$24,0),MATCH(Z$1,'[1]2018_commission_structure-Start'!$A$21:$I$21,0)),0)</f>
        <v>0</v>
      </c>
      <c r="AA607" s="28">
        <f t="shared" si="98"/>
        <v>109733.55</v>
      </c>
      <c r="AB607" s="28">
        <f t="shared" si="99"/>
        <v>192980.55</v>
      </c>
    </row>
    <row r="608" spans="1:28" x14ac:dyDescent="0.2">
      <c r="A608" s="25" t="str">
        <f t="shared" si="90"/>
        <v>Vickie Jocic</v>
      </c>
      <c r="B608" s="25">
        <v>2255261316</v>
      </c>
      <c r="C608" s="25" t="s">
        <v>1184</v>
      </c>
      <c r="D608" s="25" t="s">
        <v>1185</v>
      </c>
      <c r="E608" s="25" t="s">
        <v>10</v>
      </c>
      <c r="F608" s="25">
        <v>116809</v>
      </c>
      <c r="G608" s="25">
        <f>COUNTIF([1]deals_closed!D:D,B608)</f>
        <v>15</v>
      </c>
      <c r="H608" s="26">
        <f>SUMIF([1]deals_closed!D:D,B608,[1]deals_closed!C:C)</f>
        <v>563423</v>
      </c>
      <c r="I608" s="26">
        <f>VLOOKUP(E608,'[1]2018_commission_structure-Start'!$A$22:$I$24,9,FALSE)</f>
        <v>750000</v>
      </c>
      <c r="J608" s="26">
        <f t="shared" si="91"/>
        <v>937500</v>
      </c>
      <c r="K608" s="26">
        <f t="shared" si="92"/>
        <v>1125000</v>
      </c>
      <c r="L608" s="26">
        <f t="shared" si="93"/>
        <v>1500000</v>
      </c>
      <c r="M608" s="27">
        <f t="shared" si="94"/>
        <v>0.75123066666666671</v>
      </c>
      <c r="N608" s="25" t="str">
        <f t="shared" si="95"/>
        <v>0-100%</v>
      </c>
      <c r="O608" s="28">
        <f>MIN(H608,I608)*INDEX('[1]2018_commission_structure-Start'!$A$21:$I$24,MATCH($E608,'[1]2018_commission_structure-Start'!$A$21:$A$24,0),MATCH(O$1,'[1]2018_commission_structure-Start'!$A$21:$I$21,0))</f>
        <v>84513.45</v>
      </c>
      <c r="P608" s="26">
        <f>IF(H608&gt;I608,MIN(H608-I608,J608-I608)*INDEX('[1]2018_commission_structure-Start'!$A$21:$I$24,MATCH($E608,'[1]2018_commission_structure-Start'!$A$21:$A$24,0), MATCH(P$1,'[1]2018_commission_structure-Start'!$A$21:$I$21,0)),0)</f>
        <v>0</v>
      </c>
      <c r="Q608" s="26">
        <f>IF($H608&gt;J608,MIN($H608-J608,K608-J608)*INDEX('[1]2018_commission_structure-Start'!$A$21:$I$24,MATCH($E608,'[1]2018_commission_structure-Start'!$A$21:$A$24,0), MATCH(Q$1,'[1]2018_commission_structure-Start'!$A$21:$I$21,0)),0)</f>
        <v>0</v>
      </c>
      <c r="R608" s="26">
        <f>IF($H608&gt;K608,MIN($H608-K608,L608-K608)*INDEX('[1]2018_commission_structure-Start'!$A$21:$I$24,MATCH($E608,'[1]2018_commission_structure-Start'!$A$21:$A$24,0), MATCH(R$1,'[1]2018_commission_structure-Start'!$A$21:$I$21,0)),0)</f>
        <v>0</v>
      </c>
      <c r="S608" s="26">
        <f>IF(H608&gt;L608,(H608-L608)*INDEX('[1]2018_commission_structure-Start'!$A$21:$I$24,MATCH($E608,'[1]2018_commission_structure-Start'!$A$21:$A$24,0),MATCH(S$1,'[1]2018_commission_structure-Start'!$A$21:$I$21,0)),0)</f>
        <v>0</v>
      </c>
      <c r="T608" s="28">
        <f t="shared" si="96"/>
        <v>84513.45</v>
      </c>
      <c r="U608" s="28">
        <f t="shared" si="97"/>
        <v>201322.45</v>
      </c>
      <c r="V608" s="28">
        <f>MIN(H608,I608)*INDEX('[1]2018_commission_structure-Start'!$A$15:$J$18,MATCH($E608,'[1]2018_commission_structure-Start'!$A$15:$A$18,0),MATCH(V$1,'[1]2018_commission_structure-Start'!$A$15:$J$15,0))</f>
        <v>84513.45</v>
      </c>
      <c r="W608" s="26">
        <f>IF($H608&gt;I608,MIN($H608-I608,J608-I608)*INDEX('[1]2018_commission_structure-Start'!$A$15:$J$18,MATCH($E608,'[1]2018_commission_structure-Start'!$A$15:$A$18,0),MATCH(W$1,'[1]2018_commission_structure-Start'!$A$15:$J$15,0)),0)</f>
        <v>0</v>
      </c>
      <c r="X608" s="26">
        <f>IF($H608&gt;J608,MIN($H608-J608,K608-J608)*INDEX('[1]2018_commission_structure-Start'!$A$15:$J$18,MATCH($E608,'[1]2018_commission_structure-Start'!$A$15:$A$18,0),MATCH(X$1,'[1]2018_commission_structure-Start'!$A$15:$J$15,0)),0)</f>
        <v>0</v>
      </c>
      <c r="Y608" s="26">
        <f>IF($H608&gt;K608,MIN($H608-K608,L608-K608)*INDEX('[1]2018_commission_structure-Start'!$A$15:$J$18,MATCH($E608,'[1]2018_commission_structure-Start'!$A$15:$A$18,0),MATCH(Y$1,'[1]2018_commission_structure-Start'!$A$15:$J$15,0)),0)</f>
        <v>0</v>
      </c>
      <c r="Z608" s="26">
        <f>IF(H608&gt;L608,(H608-L608)*INDEX('[1]2018_commission_structure-Start'!$A$21:$I$24,MATCH($E608,'[1]2018_commission_structure-Start'!$A$21:$A$24,0),MATCH(Z$1,'[1]2018_commission_structure-Start'!$A$21:$I$21,0)),0)</f>
        <v>0</v>
      </c>
      <c r="AA608" s="28">
        <f t="shared" si="98"/>
        <v>84513.45</v>
      </c>
      <c r="AB608" s="28">
        <f t="shared" si="99"/>
        <v>201322.45</v>
      </c>
    </row>
    <row r="609" spans="1:28" x14ac:dyDescent="0.2">
      <c r="A609" s="25" t="str">
        <f t="shared" si="90"/>
        <v>Gayelord Coffin</v>
      </c>
      <c r="B609" s="25">
        <v>264454596</v>
      </c>
      <c r="C609" s="25" t="s">
        <v>824</v>
      </c>
      <c r="D609" s="25" t="s">
        <v>1186</v>
      </c>
      <c r="E609" s="25" t="s">
        <v>10</v>
      </c>
      <c r="F609" s="25">
        <v>83815</v>
      </c>
      <c r="G609" s="25">
        <f>COUNTIF([1]deals_closed!D:D,B609)</f>
        <v>19</v>
      </c>
      <c r="H609" s="26">
        <f>SUMIF([1]deals_closed!D:D,B609,[1]deals_closed!C:C)</f>
        <v>739687</v>
      </c>
      <c r="I609" s="26">
        <f>VLOOKUP(E609,'[1]2018_commission_structure-Start'!$A$22:$I$24,9,FALSE)</f>
        <v>750000</v>
      </c>
      <c r="J609" s="26">
        <f t="shared" si="91"/>
        <v>937500</v>
      </c>
      <c r="K609" s="26">
        <f t="shared" si="92"/>
        <v>1125000</v>
      </c>
      <c r="L609" s="26">
        <f t="shared" si="93"/>
        <v>1500000</v>
      </c>
      <c r="M609" s="27">
        <f t="shared" si="94"/>
        <v>0.98624933333333331</v>
      </c>
      <c r="N609" s="25" t="str">
        <f t="shared" si="95"/>
        <v>0-100%</v>
      </c>
      <c r="O609" s="28">
        <f>MIN(H609,I609)*INDEX('[1]2018_commission_structure-Start'!$A$21:$I$24,MATCH($E609,'[1]2018_commission_structure-Start'!$A$21:$A$24,0),MATCH(O$1,'[1]2018_commission_structure-Start'!$A$21:$I$21,0))</f>
        <v>110953.05</v>
      </c>
      <c r="P609" s="26">
        <f>IF(H609&gt;I609,MIN(H609-I609,J609-I609)*INDEX('[1]2018_commission_structure-Start'!$A$21:$I$24,MATCH($E609,'[1]2018_commission_structure-Start'!$A$21:$A$24,0), MATCH(P$1,'[1]2018_commission_structure-Start'!$A$21:$I$21,0)),0)</f>
        <v>0</v>
      </c>
      <c r="Q609" s="26">
        <f>IF($H609&gt;J609,MIN($H609-J609,K609-J609)*INDEX('[1]2018_commission_structure-Start'!$A$21:$I$24,MATCH($E609,'[1]2018_commission_structure-Start'!$A$21:$A$24,0), MATCH(Q$1,'[1]2018_commission_structure-Start'!$A$21:$I$21,0)),0)</f>
        <v>0</v>
      </c>
      <c r="R609" s="26">
        <f>IF($H609&gt;K609,MIN($H609-K609,L609-K609)*INDEX('[1]2018_commission_structure-Start'!$A$21:$I$24,MATCH($E609,'[1]2018_commission_structure-Start'!$A$21:$A$24,0), MATCH(R$1,'[1]2018_commission_structure-Start'!$A$21:$I$21,0)),0)</f>
        <v>0</v>
      </c>
      <c r="S609" s="26">
        <f>IF(H609&gt;L609,(H609-L609)*INDEX('[1]2018_commission_structure-Start'!$A$21:$I$24,MATCH($E609,'[1]2018_commission_structure-Start'!$A$21:$A$24,0),MATCH(S$1,'[1]2018_commission_structure-Start'!$A$21:$I$21,0)),0)</f>
        <v>0</v>
      </c>
      <c r="T609" s="28">
        <f t="shared" si="96"/>
        <v>110953.05</v>
      </c>
      <c r="U609" s="28">
        <f t="shared" si="97"/>
        <v>194768.05</v>
      </c>
      <c r="V609" s="28">
        <f>MIN(H609,I609)*INDEX('[1]2018_commission_structure-Start'!$A$15:$J$18,MATCH($E609,'[1]2018_commission_structure-Start'!$A$15:$A$18,0),MATCH(V$1,'[1]2018_commission_structure-Start'!$A$15:$J$15,0))</f>
        <v>110953.05</v>
      </c>
      <c r="W609" s="26">
        <f>IF($H609&gt;I609,MIN($H609-I609,J609-I609)*INDEX('[1]2018_commission_structure-Start'!$A$15:$J$18,MATCH($E609,'[1]2018_commission_structure-Start'!$A$15:$A$18,0),MATCH(W$1,'[1]2018_commission_structure-Start'!$A$15:$J$15,0)),0)</f>
        <v>0</v>
      </c>
      <c r="X609" s="26">
        <f>IF($H609&gt;J609,MIN($H609-J609,K609-J609)*INDEX('[1]2018_commission_structure-Start'!$A$15:$J$18,MATCH($E609,'[1]2018_commission_structure-Start'!$A$15:$A$18,0),MATCH(X$1,'[1]2018_commission_structure-Start'!$A$15:$J$15,0)),0)</f>
        <v>0</v>
      </c>
      <c r="Y609" s="26">
        <f>IF($H609&gt;K609,MIN($H609-K609,L609-K609)*INDEX('[1]2018_commission_structure-Start'!$A$15:$J$18,MATCH($E609,'[1]2018_commission_structure-Start'!$A$15:$A$18,0),MATCH(Y$1,'[1]2018_commission_structure-Start'!$A$15:$J$15,0)),0)</f>
        <v>0</v>
      </c>
      <c r="Z609" s="26">
        <f>IF(H609&gt;L609,(H609-L609)*INDEX('[1]2018_commission_structure-Start'!$A$21:$I$24,MATCH($E609,'[1]2018_commission_structure-Start'!$A$21:$A$24,0),MATCH(Z$1,'[1]2018_commission_structure-Start'!$A$21:$I$21,0)),0)</f>
        <v>0</v>
      </c>
      <c r="AA609" s="28">
        <f t="shared" si="98"/>
        <v>110953.05</v>
      </c>
      <c r="AB609" s="28">
        <f t="shared" si="99"/>
        <v>194768.05</v>
      </c>
    </row>
    <row r="610" spans="1:28" x14ac:dyDescent="0.2">
      <c r="A610" s="25" t="str">
        <f t="shared" si="90"/>
        <v>Waldemar Vaggers</v>
      </c>
      <c r="B610" s="25">
        <v>1856596435</v>
      </c>
      <c r="C610" s="25" t="s">
        <v>1187</v>
      </c>
      <c r="D610" s="25" t="s">
        <v>1188</v>
      </c>
      <c r="E610" s="25" t="s">
        <v>10</v>
      </c>
      <c r="F610" s="25">
        <v>100859</v>
      </c>
      <c r="G610" s="25">
        <f>COUNTIF([1]deals_closed!D:D,B610)</f>
        <v>18</v>
      </c>
      <c r="H610" s="26">
        <f>SUMIF([1]deals_closed!D:D,B610,[1]deals_closed!C:C)</f>
        <v>580833</v>
      </c>
      <c r="I610" s="26">
        <f>VLOOKUP(E610,'[1]2018_commission_structure-Start'!$A$22:$I$24,9,FALSE)</f>
        <v>750000</v>
      </c>
      <c r="J610" s="26">
        <f t="shared" si="91"/>
        <v>937500</v>
      </c>
      <c r="K610" s="26">
        <f t="shared" si="92"/>
        <v>1125000</v>
      </c>
      <c r="L610" s="26">
        <f t="shared" si="93"/>
        <v>1500000</v>
      </c>
      <c r="M610" s="27">
        <f t="shared" si="94"/>
        <v>0.77444400000000002</v>
      </c>
      <c r="N610" s="25" t="str">
        <f t="shared" si="95"/>
        <v>0-100%</v>
      </c>
      <c r="O610" s="28">
        <f>MIN(H610,I610)*INDEX('[1]2018_commission_structure-Start'!$A$21:$I$24,MATCH($E610,'[1]2018_commission_structure-Start'!$A$21:$A$24,0),MATCH(O$1,'[1]2018_commission_structure-Start'!$A$21:$I$21,0))</f>
        <v>87124.95</v>
      </c>
      <c r="P610" s="26">
        <f>IF(H610&gt;I610,MIN(H610-I610,J610-I610)*INDEX('[1]2018_commission_structure-Start'!$A$21:$I$24,MATCH($E610,'[1]2018_commission_structure-Start'!$A$21:$A$24,0), MATCH(P$1,'[1]2018_commission_structure-Start'!$A$21:$I$21,0)),0)</f>
        <v>0</v>
      </c>
      <c r="Q610" s="26">
        <f>IF($H610&gt;J610,MIN($H610-J610,K610-J610)*INDEX('[1]2018_commission_structure-Start'!$A$21:$I$24,MATCH($E610,'[1]2018_commission_structure-Start'!$A$21:$A$24,0), MATCH(Q$1,'[1]2018_commission_structure-Start'!$A$21:$I$21,0)),0)</f>
        <v>0</v>
      </c>
      <c r="R610" s="26">
        <f>IF($H610&gt;K610,MIN($H610-K610,L610-K610)*INDEX('[1]2018_commission_structure-Start'!$A$21:$I$24,MATCH($E610,'[1]2018_commission_structure-Start'!$A$21:$A$24,0), MATCH(R$1,'[1]2018_commission_structure-Start'!$A$21:$I$21,0)),0)</f>
        <v>0</v>
      </c>
      <c r="S610" s="26">
        <f>IF(H610&gt;L610,(H610-L610)*INDEX('[1]2018_commission_structure-Start'!$A$21:$I$24,MATCH($E610,'[1]2018_commission_structure-Start'!$A$21:$A$24,0),MATCH(S$1,'[1]2018_commission_structure-Start'!$A$21:$I$21,0)),0)</f>
        <v>0</v>
      </c>
      <c r="T610" s="28">
        <f t="shared" si="96"/>
        <v>87124.95</v>
      </c>
      <c r="U610" s="28">
        <f t="shared" si="97"/>
        <v>187983.95</v>
      </c>
      <c r="V610" s="28">
        <f>MIN(H610,I610)*INDEX('[1]2018_commission_structure-Start'!$A$15:$J$18,MATCH($E610,'[1]2018_commission_structure-Start'!$A$15:$A$18,0),MATCH(V$1,'[1]2018_commission_structure-Start'!$A$15:$J$15,0))</f>
        <v>87124.95</v>
      </c>
      <c r="W610" s="26">
        <f>IF($H610&gt;I610,MIN($H610-I610,J610-I610)*INDEX('[1]2018_commission_structure-Start'!$A$15:$J$18,MATCH($E610,'[1]2018_commission_structure-Start'!$A$15:$A$18,0),MATCH(W$1,'[1]2018_commission_structure-Start'!$A$15:$J$15,0)),0)</f>
        <v>0</v>
      </c>
      <c r="X610" s="26">
        <f>IF($H610&gt;J610,MIN($H610-J610,K610-J610)*INDEX('[1]2018_commission_structure-Start'!$A$15:$J$18,MATCH($E610,'[1]2018_commission_structure-Start'!$A$15:$A$18,0),MATCH(X$1,'[1]2018_commission_structure-Start'!$A$15:$J$15,0)),0)</f>
        <v>0</v>
      </c>
      <c r="Y610" s="26">
        <f>IF($H610&gt;K610,MIN($H610-K610,L610-K610)*INDEX('[1]2018_commission_structure-Start'!$A$15:$J$18,MATCH($E610,'[1]2018_commission_structure-Start'!$A$15:$A$18,0),MATCH(Y$1,'[1]2018_commission_structure-Start'!$A$15:$J$15,0)),0)</f>
        <v>0</v>
      </c>
      <c r="Z610" s="26">
        <f>IF(H610&gt;L610,(H610-L610)*INDEX('[1]2018_commission_structure-Start'!$A$21:$I$24,MATCH($E610,'[1]2018_commission_structure-Start'!$A$21:$A$24,0),MATCH(Z$1,'[1]2018_commission_structure-Start'!$A$21:$I$21,0)),0)</f>
        <v>0</v>
      </c>
      <c r="AA610" s="28">
        <f t="shared" si="98"/>
        <v>87124.95</v>
      </c>
      <c r="AB610" s="28">
        <f t="shared" si="99"/>
        <v>187983.95</v>
      </c>
    </row>
    <row r="611" spans="1:28" x14ac:dyDescent="0.2">
      <c r="A611" s="25" t="str">
        <f t="shared" si="90"/>
        <v>Hanson Hadigate</v>
      </c>
      <c r="B611" s="25">
        <v>8850022085</v>
      </c>
      <c r="C611" s="25" t="s">
        <v>1189</v>
      </c>
      <c r="D611" s="25" t="s">
        <v>1190</v>
      </c>
      <c r="E611" s="25" t="s">
        <v>7</v>
      </c>
      <c r="F611" s="25">
        <v>52669</v>
      </c>
      <c r="G611" s="25">
        <f>COUNTIF([1]deals_closed!D:D,B611)</f>
        <v>17</v>
      </c>
      <c r="H611" s="26">
        <f>SUMIF([1]deals_closed!D:D,B611,[1]deals_closed!C:C)</f>
        <v>599910</v>
      </c>
      <c r="I611" s="26">
        <f>VLOOKUP(E611,'[1]2018_commission_structure-Start'!$A$22:$I$24,9,FALSE)</f>
        <v>500000</v>
      </c>
      <c r="J611" s="26">
        <f t="shared" si="91"/>
        <v>625000</v>
      </c>
      <c r="K611" s="26">
        <f t="shared" si="92"/>
        <v>750000</v>
      </c>
      <c r="L611" s="26">
        <f t="shared" si="93"/>
        <v>1000000</v>
      </c>
      <c r="M611" s="27">
        <f t="shared" si="94"/>
        <v>1.1998200000000001</v>
      </c>
      <c r="N611" s="25" t="str">
        <f t="shared" si="95"/>
        <v>100-125%</v>
      </c>
      <c r="O611" s="28">
        <f>MIN(H611,I611)*INDEX('[1]2018_commission_structure-Start'!$A$21:$I$24,MATCH($E611,'[1]2018_commission_structure-Start'!$A$21:$A$24,0),MATCH(O$1,'[1]2018_commission_structure-Start'!$A$21:$I$21,0))</f>
        <v>50000</v>
      </c>
      <c r="P611" s="26">
        <f>IF(H611&gt;I611,MIN(H611-I611,J611-I611)*INDEX('[1]2018_commission_structure-Start'!$A$21:$I$24,MATCH($E611,'[1]2018_commission_structure-Start'!$A$21:$A$24,0), MATCH(P$1,'[1]2018_commission_structure-Start'!$A$21:$I$21,0)),0)</f>
        <v>14986.5</v>
      </c>
      <c r="Q611" s="26">
        <f>IF($H611&gt;J611,MIN($H611-J611,K611-J611)*INDEX('[1]2018_commission_structure-Start'!$A$21:$I$24,MATCH($E611,'[1]2018_commission_structure-Start'!$A$21:$A$24,0), MATCH(Q$1,'[1]2018_commission_structure-Start'!$A$21:$I$21,0)),0)</f>
        <v>0</v>
      </c>
      <c r="R611" s="26">
        <f>IF($H611&gt;K611,MIN($H611-K611,L611-K611)*INDEX('[1]2018_commission_structure-Start'!$A$21:$I$24,MATCH($E611,'[1]2018_commission_structure-Start'!$A$21:$A$24,0), MATCH(R$1,'[1]2018_commission_structure-Start'!$A$21:$I$21,0)),0)</f>
        <v>0</v>
      </c>
      <c r="S611" s="26">
        <f>IF(H611&gt;L611,(H611-L611)*INDEX('[1]2018_commission_structure-Start'!$A$21:$I$24,MATCH($E611,'[1]2018_commission_structure-Start'!$A$21:$A$24,0),MATCH(S$1,'[1]2018_commission_structure-Start'!$A$21:$I$21,0)),0)</f>
        <v>0</v>
      </c>
      <c r="T611" s="28">
        <f t="shared" si="96"/>
        <v>64986.5</v>
      </c>
      <c r="U611" s="28">
        <f t="shared" si="97"/>
        <v>117655.5</v>
      </c>
      <c r="V611" s="28">
        <f>MIN(H611,I611)*INDEX('[1]2018_commission_structure-Start'!$A$15:$J$18,MATCH($E611,'[1]2018_commission_structure-Start'!$A$15:$A$18,0),MATCH(V$1,'[1]2018_commission_structure-Start'!$A$15:$J$15,0))</f>
        <v>60000</v>
      </c>
      <c r="W611" s="26">
        <f>IF($H611&gt;I611,MIN($H611-I611,J611-I611)*INDEX('[1]2018_commission_structure-Start'!$A$15:$J$18,MATCH($E611,'[1]2018_commission_structure-Start'!$A$15:$A$18,0),MATCH(W$1,'[1]2018_commission_structure-Start'!$A$15:$J$15,0)),0)</f>
        <v>16984.7</v>
      </c>
      <c r="X611" s="26">
        <f>IF($H611&gt;J611,MIN($H611-J611,K611-J611)*INDEX('[1]2018_commission_structure-Start'!$A$15:$J$18,MATCH($E611,'[1]2018_commission_structure-Start'!$A$15:$A$18,0),MATCH(X$1,'[1]2018_commission_structure-Start'!$A$15:$J$15,0)),0)</f>
        <v>0</v>
      </c>
      <c r="Y611" s="26">
        <f>IF($H611&gt;K611,MIN($H611-K611,L611-K611)*INDEX('[1]2018_commission_structure-Start'!$A$15:$J$18,MATCH($E611,'[1]2018_commission_structure-Start'!$A$15:$A$18,0),MATCH(Y$1,'[1]2018_commission_structure-Start'!$A$15:$J$15,0)),0)</f>
        <v>0</v>
      </c>
      <c r="Z611" s="26">
        <f>IF(H611&gt;L611,(H611-L611)*INDEX('[1]2018_commission_structure-Start'!$A$21:$I$24,MATCH($E611,'[1]2018_commission_structure-Start'!$A$21:$A$24,0),MATCH(Z$1,'[1]2018_commission_structure-Start'!$A$21:$I$21,0)),0)</f>
        <v>0</v>
      </c>
      <c r="AA611" s="28">
        <f t="shared" si="98"/>
        <v>76984.7</v>
      </c>
      <c r="AB611" s="28">
        <f t="shared" si="99"/>
        <v>129653.7</v>
      </c>
    </row>
    <row r="612" spans="1:28" x14ac:dyDescent="0.2">
      <c r="A612" s="25" t="str">
        <f t="shared" si="90"/>
        <v>Marie-jeanne Marrow</v>
      </c>
      <c r="B612" s="25">
        <v>7585281072</v>
      </c>
      <c r="C612" s="25" t="s">
        <v>1191</v>
      </c>
      <c r="D612" s="25" t="s">
        <v>1192</v>
      </c>
      <c r="E612" s="25" t="s">
        <v>7</v>
      </c>
      <c r="F612" s="25">
        <v>48015</v>
      </c>
      <c r="G612" s="25">
        <f>COUNTIF([1]deals_closed!D:D,B612)</f>
        <v>16</v>
      </c>
      <c r="H612" s="26">
        <f>SUMIF([1]deals_closed!D:D,B612,[1]deals_closed!C:C)</f>
        <v>492886</v>
      </c>
      <c r="I612" s="26">
        <f>VLOOKUP(E612,'[1]2018_commission_structure-Start'!$A$22:$I$24,9,FALSE)</f>
        <v>500000</v>
      </c>
      <c r="J612" s="26">
        <f t="shared" si="91"/>
        <v>625000</v>
      </c>
      <c r="K612" s="26">
        <f t="shared" si="92"/>
        <v>750000</v>
      </c>
      <c r="L612" s="26">
        <f t="shared" si="93"/>
        <v>1000000</v>
      </c>
      <c r="M612" s="27">
        <f t="shared" si="94"/>
        <v>0.98577199999999998</v>
      </c>
      <c r="N612" s="25" t="str">
        <f t="shared" si="95"/>
        <v>0-100%</v>
      </c>
      <c r="O612" s="28">
        <f>MIN(H612,I612)*INDEX('[1]2018_commission_structure-Start'!$A$21:$I$24,MATCH($E612,'[1]2018_commission_structure-Start'!$A$21:$A$24,0),MATCH(O$1,'[1]2018_commission_structure-Start'!$A$21:$I$21,0))</f>
        <v>49288.600000000006</v>
      </c>
      <c r="P612" s="26">
        <f>IF(H612&gt;I612,MIN(H612-I612,J612-I612)*INDEX('[1]2018_commission_structure-Start'!$A$21:$I$24,MATCH($E612,'[1]2018_commission_structure-Start'!$A$21:$A$24,0), MATCH(P$1,'[1]2018_commission_structure-Start'!$A$21:$I$21,0)),0)</f>
        <v>0</v>
      </c>
      <c r="Q612" s="26">
        <f>IF($H612&gt;J612,MIN($H612-J612,K612-J612)*INDEX('[1]2018_commission_structure-Start'!$A$21:$I$24,MATCH($E612,'[1]2018_commission_structure-Start'!$A$21:$A$24,0), MATCH(Q$1,'[1]2018_commission_structure-Start'!$A$21:$I$21,0)),0)</f>
        <v>0</v>
      </c>
      <c r="R612" s="26">
        <f>IF($H612&gt;K612,MIN($H612-K612,L612-K612)*INDEX('[1]2018_commission_structure-Start'!$A$21:$I$24,MATCH($E612,'[1]2018_commission_structure-Start'!$A$21:$A$24,0), MATCH(R$1,'[1]2018_commission_structure-Start'!$A$21:$I$21,0)),0)</f>
        <v>0</v>
      </c>
      <c r="S612" s="26">
        <f>IF(H612&gt;L612,(H612-L612)*INDEX('[1]2018_commission_structure-Start'!$A$21:$I$24,MATCH($E612,'[1]2018_commission_structure-Start'!$A$21:$A$24,0),MATCH(S$1,'[1]2018_commission_structure-Start'!$A$21:$I$21,0)),0)</f>
        <v>0</v>
      </c>
      <c r="T612" s="28">
        <f t="shared" si="96"/>
        <v>49288.600000000006</v>
      </c>
      <c r="U612" s="28">
        <f t="shared" si="97"/>
        <v>97303.6</v>
      </c>
      <c r="V612" s="28">
        <f>MIN(H612,I612)*INDEX('[1]2018_commission_structure-Start'!$A$15:$J$18,MATCH($E612,'[1]2018_commission_structure-Start'!$A$15:$A$18,0),MATCH(V$1,'[1]2018_commission_structure-Start'!$A$15:$J$15,0))</f>
        <v>59146.32</v>
      </c>
      <c r="W612" s="26">
        <f>IF($H612&gt;I612,MIN($H612-I612,J612-I612)*INDEX('[1]2018_commission_structure-Start'!$A$15:$J$18,MATCH($E612,'[1]2018_commission_structure-Start'!$A$15:$A$18,0),MATCH(W$1,'[1]2018_commission_structure-Start'!$A$15:$J$15,0)),0)</f>
        <v>0</v>
      </c>
      <c r="X612" s="26">
        <f>IF($H612&gt;J612,MIN($H612-J612,K612-J612)*INDEX('[1]2018_commission_structure-Start'!$A$15:$J$18,MATCH($E612,'[1]2018_commission_structure-Start'!$A$15:$A$18,0),MATCH(X$1,'[1]2018_commission_structure-Start'!$A$15:$J$15,0)),0)</f>
        <v>0</v>
      </c>
      <c r="Y612" s="26">
        <f>IF($H612&gt;K612,MIN($H612-K612,L612-K612)*INDEX('[1]2018_commission_structure-Start'!$A$15:$J$18,MATCH($E612,'[1]2018_commission_structure-Start'!$A$15:$A$18,0),MATCH(Y$1,'[1]2018_commission_structure-Start'!$A$15:$J$15,0)),0)</f>
        <v>0</v>
      </c>
      <c r="Z612" s="26">
        <f>IF(H612&gt;L612,(H612-L612)*INDEX('[1]2018_commission_structure-Start'!$A$21:$I$24,MATCH($E612,'[1]2018_commission_structure-Start'!$A$21:$A$24,0),MATCH(Z$1,'[1]2018_commission_structure-Start'!$A$21:$I$21,0)),0)</f>
        <v>0</v>
      </c>
      <c r="AA612" s="28">
        <f t="shared" si="98"/>
        <v>59146.32</v>
      </c>
      <c r="AB612" s="28">
        <f t="shared" si="99"/>
        <v>107161.32</v>
      </c>
    </row>
    <row r="613" spans="1:28" x14ac:dyDescent="0.2">
      <c r="A613" s="25" t="str">
        <f t="shared" si="90"/>
        <v>Raff Menichini</v>
      </c>
      <c r="B613" s="25">
        <v>1079691642</v>
      </c>
      <c r="C613" s="25" t="s">
        <v>1193</v>
      </c>
      <c r="D613" s="25" t="s">
        <v>1194</v>
      </c>
      <c r="E613" s="25" t="s">
        <v>10</v>
      </c>
      <c r="F613" s="25">
        <v>113680</v>
      </c>
      <c r="G613" s="25">
        <f>COUNTIF([1]deals_closed!D:D,B613)</f>
        <v>19</v>
      </c>
      <c r="H613" s="26">
        <f>SUMIF([1]deals_closed!D:D,B613,[1]deals_closed!C:C)</f>
        <v>648303</v>
      </c>
      <c r="I613" s="26">
        <f>VLOOKUP(E613,'[1]2018_commission_structure-Start'!$A$22:$I$24,9,FALSE)</f>
        <v>750000</v>
      </c>
      <c r="J613" s="26">
        <f t="shared" si="91"/>
        <v>937500</v>
      </c>
      <c r="K613" s="26">
        <f t="shared" si="92"/>
        <v>1125000</v>
      </c>
      <c r="L613" s="26">
        <f t="shared" si="93"/>
        <v>1500000</v>
      </c>
      <c r="M613" s="27">
        <f t="shared" si="94"/>
        <v>0.86440399999999995</v>
      </c>
      <c r="N613" s="25" t="str">
        <f t="shared" si="95"/>
        <v>0-100%</v>
      </c>
      <c r="O613" s="28">
        <f>MIN(H613,I613)*INDEX('[1]2018_commission_structure-Start'!$A$21:$I$24,MATCH($E613,'[1]2018_commission_structure-Start'!$A$21:$A$24,0),MATCH(O$1,'[1]2018_commission_structure-Start'!$A$21:$I$21,0))</f>
        <v>97245.45</v>
      </c>
      <c r="P613" s="26">
        <f>IF(H613&gt;I613,MIN(H613-I613,J613-I613)*INDEX('[1]2018_commission_structure-Start'!$A$21:$I$24,MATCH($E613,'[1]2018_commission_structure-Start'!$A$21:$A$24,0), MATCH(P$1,'[1]2018_commission_structure-Start'!$A$21:$I$21,0)),0)</f>
        <v>0</v>
      </c>
      <c r="Q613" s="26">
        <f>IF($H613&gt;J613,MIN($H613-J613,K613-J613)*INDEX('[1]2018_commission_structure-Start'!$A$21:$I$24,MATCH($E613,'[1]2018_commission_structure-Start'!$A$21:$A$24,0), MATCH(Q$1,'[1]2018_commission_structure-Start'!$A$21:$I$21,0)),0)</f>
        <v>0</v>
      </c>
      <c r="R613" s="26">
        <f>IF($H613&gt;K613,MIN($H613-K613,L613-K613)*INDEX('[1]2018_commission_structure-Start'!$A$21:$I$24,MATCH($E613,'[1]2018_commission_structure-Start'!$A$21:$A$24,0), MATCH(R$1,'[1]2018_commission_structure-Start'!$A$21:$I$21,0)),0)</f>
        <v>0</v>
      </c>
      <c r="S613" s="26">
        <f>IF(H613&gt;L613,(H613-L613)*INDEX('[1]2018_commission_structure-Start'!$A$21:$I$24,MATCH($E613,'[1]2018_commission_structure-Start'!$A$21:$A$24,0),MATCH(S$1,'[1]2018_commission_structure-Start'!$A$21:$I$21,0)),0)</f>
        <v>0</v>
      </c>
      <c r="T613" s="28">
        <f t="shared" si="96"/>
        <v>97245.45</v>
      </c>
      <c r="U613" s="28">
        <f t="shared" si="97"/>
        <v>210925.45</v>
      </c>
      <c r="V613" s="28">
        <f>MIN(H613,I613)*INDEX('[1]2018_commission_structure-Start'!$A$15:$J$18,MATCH($E613,'[1]2018_commission_structure-Start'!$A$15:$A$18,0),MATCH(V$1,'[1]2018_commission_structure-Start'!$A$15:$J$15,0))</f>
        <v>97245.45</v>
      </c>
      <c r="W613" s="26">
        <f>IF($H613&gt;I613,MIN($H613-I613,J613-I613)*INDEX('[1]2018_commission_structure-Start'!$A$15:$J$18,MATCH($E613,'[1]2018_commission_structure-Start'!$A$15:$A$18,0),MATCH(W$1,'[1]2018_commission_structure-Start'!$A$15:$J$15,0)),0)</f>
        <v>0</v>
      </c>
      <c r="X613" s="26">
        <f>IF($H613&gt;J613,MIN($H613-J613,K613-J613)*INDEX('[1]2018_commission_structure-Start'!$A$15:$J$18,MATCH($E613,'[1]2018_commission_structure-Start'!$A$15:$A$18,0),MATCH(X$1,'[1]2018_commission_structure-Start'!$A$15:$J$15,0)),0)</f>
        <v>0</v>
      </c>
      <c r="Y613" s="26">
        <f>IF($H613&gt;K613,MIN($H613-K613,L613-K613)*INDEX('[1]2018_commission_structure-Start'!$A$15:$J$18,MATCH($E613,'[1]2018_commission_structure-Start'!$A$15:$A$18,0),MATCH(Y$1,'[1]2018_commission_structure-Start'!$A$15:$J$15,0)),0)</f>
        <v>0</v>
      </c>
      <c r="Z613" s="26">
        <f>IF(H613&gt;L613,(H613-L613)*INDEX('[1]2018_commission_structure-Start'!$A$21:$I$24,MATCH($E613,'[1]2018_commission_structure-Start'!$A$21:$A$24,0),MATCH(Z$1,'[1]2018_commission_structure-Start'!$A$21:$I$21,0)),0)</f>
        <v>0</v>
      </c>
      <c r="AA613" s="28">
        <f t="shared" si="98"/>
        <v>97245.45</v>
      </c>
      <c r="AB613" s="28">
        <f t="shared" si="99"/>
        <v>210925.45</v>
      </c>
    </row>
    <row r="614" spans="1:28" x14ac:dyDescent="0.2">
      <c r="A614" s="25" t="str">
        <f t="shared" si="90"/>
        <v>Barbra Pistol</v>
      </c>
      <c r="B614" s="25">
        <v>5304381319</v>
      </c>
      <c r="C614" s="25" t="s">
        <v>1195</v>
      </c>
      <c r="D614" s="25" t="s">
        <v>1196</v>
      </c>
      <c r="E614" s="25" t="s">
        <v>29</v>
      </c>
      <c r="F614" s="25">
        <v>74438</v>
      </c>
      <c r="G614" s="25">
        <f>COUNTIF([1]deals_closed!D:D,B614)</f>
        <v>16</v>
      </c>
      <c r="H614" s="26">
        <f>SUMIF([1]deals_closed!D:D,B614,[1]deals_closed!C:C)</f>
        <v>605237</v>
      </c>
      <c r="I614" s="26">
        <f>VLOOKUP(E614,'[1]2018_commission_structure-Start'!$A$22:$I$24,9,FALSE)</f>
        <v>600000</v>
      </c>
      <c r="J614" s="26">
        <f t="shared" si="91"/>
        <v>750000</v>
      </c>
      <c r="K614" s="26">
        <f t="shared" si="92"/>
        <v>900000</v>
      </c>
      <c r="L614" s="26">
        <f t="shared" si="93"/>
        <v>1200000</v>
      </c>
      <c r="M614" s="27">
        <f t="shared" si="94"/>
        <v>1.0087283333333332</v>
      </c>
      <c r="N614" s="25" t="str">
        <f t="shared" si="95"/>
        <v>100-125%</v>
      </c>
      <c r="O614" s="28">
        <f>MIN(H614,I614)*INDEX('[1]2018_commission_structure-Start'!$A$21:$I$24,MATCH($E614,'[1]2018_commission_structure-Start'!$A$21:$A$24,0),MATCH(O$1,'[1]2018_commission_structure-Start'!$A$21:$I$21,0))</f>
        <v>78000</v>
      </c>
      <c r="P614" s="26">
        <f>IF(H614&gt;I614,MIN(H614-I614,J614-I614)*INDEX('[1]2018_commission_structure-Start'!$A$21:$I$24,MATCH($E614,'[1]2018_commission_structure-Start'!$A$21:$A$24,0), MATCH(P$1,'[1]2018_commission_structure-Start'!$A$21:$I$21,0)),0)</f>
        <v>890.29000000000008</v>
      </c>
      <c r="Q614" s="26">
        <f>IF($H614&gt;J614,MIN($H614-J614,K614-J614)*INDEX('[1]2018_commission_structure-Start'!$A$21:$I$24,MATCH($E614,'[1]2018_commission_structure-Start'!$A$21:$A$24,0), MATCH(Q$1,'[1]2018_commission_structure-Start'!$A$21:$I$21,0)),0)</f>
        <v>0</v>
      </c>
      <c r="R614" s="26">
        <f>IF($H614&gt;K614,MIN($H614-K614,L614-K614)*INDEX('[1]2018_commission_structure-Start'!$A$21:$I$24,MATCH($E614,'[1]2018_commission_structure-Start'!$A$21:$A$24,0), MATCH(R$1,'[1]2018_commission_structure-Start'!$A$21:$I$21,0)),0)</f>
        <v>0</v>
      </c>
      <c r="S614" s="26">
        <f>IF(H614&gt;L614,(H614-L614)*INDEX('[1]2018_commission_structure-Start'!$A$21:$I$24,MATCH($E614,'[1]2018_commission_structure-Start'!$A$21:$A$24,0),MATCH(S$1,'[1]2018_commission_structure-Start'!$A$21:$I$21,0)),0)</f>
        <v>0</v>
      </c>
      <c r="T614" s="28">
        <f t="shared" si="96"/>
        <v>78890.289999999994</v>
      </c>
      <c r="U614" s="28">
        <f t="shared" si="97"/>
        <v>153328.28999999998</v>
      </c>
      <c r="V614" s="28">
        <f>MIN(H614,I614)*INDEX('[1]2018_commission_structure-Start'!$A$15:$J$18,MATCH($E614,'[1]2018_commission_structure-Start'!$A$15:$A$18,0),MATCH(V$1,'[1]2018_commission_structure-Start'!$A$15:$J$15,0))</f>
        <v>90000</v>
      </c>
      <c r="W614" s="26">
        <f>IF($H614&gt;I614,MIN($H614-I614,J614-I614)*INDEX('[1]2018_commission_structure-Start'!$A$15:$J$18,MATCH($E614,'[1]2018_commission_structure-Start'!$A$15:$A$18,0),MATCH(W$1,'[1]2018_commission_structure-Start'!$A$15:$J$15,0)),0)</f>
        <v>942.66</v>
      </c>
      <c r="X614" s="26">
        <f>IF($H614&gt;J614,MIN($H614-J614,K614-J614)*INDEX('[1]2018_commission_structure-Start'!$A$15:$J$18,MATCH($E614,'[1]2018_commission_structure-Start'!$A$15:$A$18,0),MATCH(X$1,'[1]2018_commission_structure-Start'!$A$15:$J$15,0)),0)</f>
        <v>0</v>
      </c>
      <c r="Y614" s="26">
        <f>IF($H614&gt;K614,MIN($H614-K614,L614-K614)*INDEX('[1]2018_commission_structure-Start'!$A$15:$J$18,MATCH($E614,'[1]2018_commission_structure-Start'!$A$15:$A$18,0),MATCH(Y$1,'[1]2018_commission_structure-Start'!$A$15:$J$15,0)),0)</f>
        <v>0</v>
      </c>
      <c r="Z614" s="26">
        <f>IF(H614&gt;L614,(H614-L614)*INDEX('[1]2018_commission_structure-Start'!$A$21:$I$24,MATCH($E614,'[1]2018_commission_structure-Start'!$A$21:$A$24,0),MATCH(Z$1,'[1]2018_commission_structure-Start'!$A$21:$I$21,0)),0)</f>
        <v>0</v>
      </c>
      <c r="AA614" s="28">
        <f t="shared" si="98"/>
        <v>90942.66</v>
      </c>
      <c r="AB614" s="28">
        <f t="shared" si="99"/>
        <v>165380.66</v>
      </c>
    </row>
    <row r="615" spans="1:28" x14ac:dyDescent="0.2">
      <c r="A615" s="25" t="str">
        <f t="shared" si="90"/>
        <v>Patin Scardifield</v>
      </c>
      <c r="B615" s="25">
        <v>2792636599</v>
      </c>
      <c r="C615" s="25" t="s">
        <v>1197</v>
      </c>
      <c r="D615" s="25" t="s">
        <v>1198</v>
      </c>
      <c r="E615" s="25" t="s">
        <v>10</v>
      </c>
      <c r="F615" s="25">
        <v>120373</v>
      </c>
      <c r="G615" s="25">
        <f>COUNTIF([1]deals_closed!D:D,B615)</f>
        <v>21</v>
      </c>
      <c r="H615" s="26">
        <f>SUMIF([1]deals_closed!D:D,B615,[1]deals_closed!C:C)</f>
        <v>733491</v>
      </c>
      <c r="I615" s="26">
        <f>VLOOKUP(E615,'[1]2018_commission_structure-Start'!$A$22:$I$24,9,FALSE)</f>
        <v>750000</v>
      </c>
      <c r="J615" s="26">
        <f t="shared" si="91"/>
        <v>937500</v>
      </c>
      <c r="K615" s="26">
        <f t="shared" si="92"/>
        <v>1125000</v>
      </c>
      <c r="L615" s="26">
        <f t="shared" si="93"/>
        <v>1500000</v>
      </c>
      <c r="M615" s="27">
        <f t="shared" si="94"/>
        <v>0.97798799999999997</v>
      </c>
      <c r="N615" s="25" t="str">
        <f t="shared" si="95"/>
        <v>0-100%</v>
      </c>
      <c r="O615" s="28">
        <f>MIN(H615,I615)*INDEX('[1]2018_commission_structure-Start'!$A$21:$I$24,MATCH($E615,'[1]2018_commission_structure-Start'!$A$21:$A$24,0),MATCH(O$1,'[1]2018_commission_structure-Start'!$A$21:$I$21,0))</f>
        <v>110023.65</v>
      </c>
      <c r="P615" s="26">
        <f>IF(H615&gt;I615,MIN(H615-I615,J615-I615)*INDEX('[1]2018_commission_structure-Start'!$A$21:$I$24,MATCH($E615,'[1]2018_commission_structure-Start'!$A$21:$A$24,0), MATCH(P$1,'[1]2018_commission_structure-Start'!$A$21:$I$21,0)),0)</f>
        <v>0</v>
      </c>
      <c r="Q615" s="26">
        <f>IF($H615&gt;J615,MIN($H615-J615,K615-J615)*INDEX('[1]2018_commission_structure-Start'!$A$21:$I$24,MATCH($E615,'[1]2018_commission_structure-Start'!$A$21:$A$24,0), MATCH(Q$1,'[1]2018_commission_structure-Start'!$A$21:$I$21,0)),0)</f>
        <v>0</v>
      </c>
      <c r="R615" s="26">
        <f>IF($H615&gt;K615,MIN($H615-K615,L615-K615)*INDEX('[1]2018_commission_structure-Start'!$A$21:$I$24,MATCH($E615,'[1]2018_commission_structure-Start'!$A$21:$A$24,0), MATCH(R$1,'[1]2018_commission_structure-Start'!$A$21:$I$21,0)),0)</f>
        <v>0</v>
      </c>
      <c r="S615" s="26">
        <f>IF(H615&gt;L615,(H615-L615)*INDEX('[1]2018_commission_structure-Start'!$A$21:$I$24,MATCH($E615,'[1]2018_commission_structure-Start'!$A$21:$A$24,0),MATCH(S$1,'[1]2018_commission_structure-Start'!$A$21:$I$21,0)),0)</f>
        <v>0</v>
      </c>
      <c r="T615" s="28">
        <f t="shared" si="96"/>
        <v>110023.65</v>
      </c>
      <c r="U615" s="28">
        <f t="shared" si="97"/>
        <v>230396.65</v>
      </c>
      <c r="V615" s="28">
        <f>MIN(H615,I615)*INDEX('[1]2018_commission_structure-Start'!$A$15:$J$18,MATCH($E615,'[1]2018_commission_structure-Start'!$A$15:$A$18,0),MATCH(V$1,'[1]2018_commission_structure-Start'!$A$15:$J$15,0))</f>
        <v>110023.65</v>
      </c>
      <c r="W615" s="26">
        <f>IF($H615&gt;I615,MIN($H615-I615,J615-I615)*INDEX('[1]2018_commission_structure-Start'!$A$15:$J$18,MATCH($E615,'[1]2018_commission_structure-Start'!$A$15:$A$18,0),MATCH(W$1,'[1]2018_commission_structure-Start'!$A$15:$J$15,0)),0)</f>
        <v>0</v>
      </c>
      <c r="X615" s="26">
        <f>IF($H615&gt;J615,MIN($H615-J615,K615-J615)*INDEX('[1]2018_commission_structure-Start'!$A$15:$J$18,MATCH($E615,'[1]2018_commission_structure-Start'!$A$15:$A$18,0),MATCH(X$1,'[1]2018_commission_structure-Start'!$A$15:$J$15,0)),0)</f>
        <v>0</v>
      </c>
      <c r="Y615" s="26">
        <f>IF($H615&gt;K615,MIN($H615-K615,L615-K615)*INDEX('[1]2018_commission_structure-Start'!$A$15:$J$18,MATCH($E615,'[1]2018_commission_structure-Start'!$A$15:$A$18,0),MATCH(Y$1,'[1]2018_commission_structure-Start'!$A$15:$J$15,0)),0)</f>
        <v>0</v>
      </c>
      <c r="Z615" s="26">
        <f>IF(H615&gt;L615,(H615-L615)*INDEX('[1]2018_commission_structure-Start'!$A$21:$I$24,MATCH($E615,'[1]2018_commission_structure-Start'!$A$21:$A$24,0),MATCH(Z$1,'[1]2018_commission_structure-Start'!$A$21:$I$21,0)),0)</f>
        <v>0</v>
      </c>
      <c r="AA615" s="28">
        <f t="shared" si="98"/>
        <v>110023.65</v>
      </c>
      <c r="AB615" s="28">
        <f t="shared" si="99"/>
        <v>230396.65</v>
      </c>
    </row>
    <row r="616" spans="1:28" x14ac:dyDescent="0.2">
      <c r="A616" s="25" t="str">
        <f t="shared" si="90"/>
        <v>Webster Akerman</v>
      </c>
      <c r="B616" s="25">
        <v>8911781207</v>
      </c>
      <c r="C616" s="25" t="s">
        <v>1199</v>
      </c>
      <c r="D616" s="25" t="s">
        <v>1200</v>
      </c>
      <c r="E616" s="25" t="s">
        <v>29</v>
      </c>
      <c r="F616" s="25">
        <v>54392</v>
      </c>
      <c r="G616" s="25">
        <f>COUNTIF([1]deals_closed!D:D,B616)</f>
        <v>20</v>
      </c>
      <c r="H616" s="26">
        <f>SUMIF([1]deals_closed!D:D,B616,[1]deals_closed!C:C)</f>
        <v>601807</v>
      </c>
      <c r="I616" s="26">
        <f>VLOOKUP(E616,'[1]2018_commission_structure-Start'!$A$22:$I$24,9,FALSE)</f>
        <v>600000</v>
      </c>
      <c r="J616" s="26">
        <f t="shared" si="91"/>
        <v>750000</v>
      </c>
      <c r="K616" s="26">
        <f t="shared" si="92"/>
        <v>900000</v>
      </c>
      <c r="L616" s="26">
        <f t="shared" si="93"/>
        <v>1200000</v>
      </c>
      <c r="M616" s="27">
        <f t="shared" si="94"/>
        <v>1.0030116666666666</v>
      </c>
      <c r="N616" s="25" t="str">
        <f t="shared" si="95"/>
        <v>100-125%</v>
      </c>
      <c r="O616" s="28">
        <f>MIN(H616,I616)*INDEX('[1]2018_commission_structure-Start'!$A$21:$I$24,MATCH($E616,'[1]2018_commission_structure-Start'!$A$21:$A$24,0),MATCH(O$1,'[1]2018_commission_structure-Start'!$A$21:$I$21,0))</f>
        <v>78000</v>
      </c>
      <c r="P616" s="26">
        <f>IF(H616&gt;I616,MIN(H616-I616,J616-I616)*INDEX('[1]2018_commission_structure-Start'!$A$21:$I$24,MATCH($E616,'[1]2018_commission_structure-Start'!$A$21:$A$24,0), MATCH(P$1,'[1]2018_commission_structure-Start'!$A$21:$I$21,0)),0)</f>
        <v>307.19</v>
      </c>
      <c r="Q616" s="26">
        <f>IF($H616&gt;J616,MIN($H616-J616,K616-J616)*INDEX('[1]2018_commission_structure-Start'!$A$21:$I$24,MATCH($E616,'[1]2018_commission_structure-Start'!$A$21:$A$24,0), MATCH(Q$1,'[1]2018_commission_structure-Start'!$A$21:$I$21,0)),0)</f>
        <v>0</v>
      </c>
      <c r="R616" s="26">
        <f>IF($H616&gt;K616,MIN($H616-K616,L616-K616)*INDEX('[1]2018_commission_structure-Start'!$A$21:$I$24,MATCH($E616,'[1]2018_commission_structure-Start'!$A$21:$A$24,0), MATCH(R$1,'[1]2018_commission_structure-Start'!$A$21:$I$21,0)),0)</f>
        <v>0</v>
      </c>
      <c r="S616" s="26">
        <f>IF(H616&gt;L616,(H616-L616)*INDEX('[1]2018_commission_structure-Start'!$A$21:$I$24,MATCH($E616,'[1]2018_commission_structure-Start'!$A$21:$A$24,0),MATCH(S$1,'[1]2018_commission_structure-Start'!$A$21:$I$21,0)),0)</f>
        <v>0</v>
      </c>
      <c r="T616" s="28">
        <f t="shared" si="96"/>
        <v>78307.19</v>
      </c>
      <c r="U616" s="28">
        <f t="shared" si="97"/>
        <v>132699.19</v>
      </c>
      <c r="V616" s="28">
        <f>MIN(H616,I616)*INDEX('[1]2018_commission_structure-Start'!$A$15:$J$18,MATCH($E616,'[1]2018_commission_structure-Start'!$A$15:$A$18,0),MATCH(V$1,'[1]2018_commission_structure-Start'!$A$15:$J$15,0))</f>
        <v>90000</v>
      </c>
      <c r="W616" s="26">
        <f>IF($H616&gt;I616,MIN($H616-I616,J616-I616)*INDEX('[1]2018_commission_structure-Start'!$A$15:$J$18,MATCH($E616,'[1]2018_commission_structure-Start'!$A$15:$A$18,0),MATCH(W$1,'[1]2018_commission_structure-Start'!$A$15:$J$15,0)),0)</f>
        <v>325.26</v>
      </c>
      <c r="X616" s="26">
        <f>IF($H616&gt;J616,MIN($H616-J616,K616-J616)*INDEX('[1]2018_commission_structure-Start'!$A$15:$J$18,MATCH($E616,'[1]2018_commission_structure-Start'!$A$15:$A$18,0),MATCH(X$1,'[1]2018_commission_structure-Start'!$A$15:$J$15,0)),0)</f>
        <v>0</v>
      </c>
      <c r="Y616" s="26">
        <f>IF($H616&gt;K616,MIN($H616-K616,L616-K616)*INDEX('[1]2018_commission_structure-Start'!$A$15:$J$18,MATCH($E616,'[1]2018_commission_structure-Start'!$A$15:$A$18,0),MATCH(Y$1,'[1]2018_commission_structure-Start'!$A$15:$J$15,0)),0)</f>
        <v>0</v>
      </c>
      <c r="Z616" s="26">
        <f>IF(H616&gt;L616,(H616-L616)*INDEX('[1]2018_commission_structure-Start'!$A$21:$I$24,MATCH($E616,'[1]2018_commission_structure-Start'!$A$21:$A$24,0),MATCH(Z$1,'[1]2018_commission_structure-Start'!$A$21:$I$21,0)),0)</f>
        <v>0</v>
      </c>
      <c r="AA616" s="28">
        <f t="shared" si="98"/>
        <v>90325.26</v>
      </c>
      <c r="AB616" s="28">
        <f t="shared" si="99"/>
        <v>144717.26</v>
      </c>
    </row>
    <row r="617" spans="1:28" x14ac:dyDescent="0.2">
      <c r="A617" s="25" t="str">
        <f t="shared" si="90"/>
        <v>Juliet Semered</v>
      </c>
      <c r="B617" s="25">
        <v>5984294621</v>
      </c>
      <c r="C617" s="25" t="s">
        <v>1201</v>
      </c>
      <c r="D617" s="25" t="s">
        <v>1202</v>
      </c>
      <c r="E617" s="25" t="s">
        <v>10</v>
      </c>
      <c r="F617" s="25">
        <v>89873</v>
      </c>
      <c r="G617" s="25">
        <f>COUNTIF([1]deals_closed!D:D,B617)</f>
        <v>28</v>
      </c>
      <c r="H617" s="26">
        <f>SUMIF([1]deals_closed!D:D,B617,[1]deals_closed!C:C)</f>
        <v>982350</v>
      </c>
      <c r="I617" s="26">
        <f>VLOOKUP(E617,'[1]2018_commission_structure-Start'!$A$22:$I$24,9,FALSE)</f>
        <v>750000</v>
      </c>
      <c r="J617" s="26">
        <f t="shared" si="91"/>
        <v>937500</v>
      </c>
      <c r="K617" s="26">
        <f t="shared" si="92"/>
        <v>1125000</v>
      </c>
      <c r="L617" s="26">
        <f t="shared" si="93"/>
        <v>1500000</v>
      </c>
      <c r="M617" s="27">
        <f t="shared" si="94"/>
        <v>1.3098000000000001</v>
      </c>
      <c r="N617" s="25" t="str">
        <f t="shared" si="95"/>
        <v>125-150%</v>
      </c>
      <c r="O617" s="28">
        <f>MIN(H617,I617)*INDEX('[1]2018_commission_structure-Start'!$A$21:$I$24,MATCH($E617,'[1]2018_commission_structure-Start'!$A$21:$A$24,0),MATCH(O$1,'[1]2018_commission_structure-Start'!$A$21:$I$21,0))</f>
        <v>112500</v>
      </c>
      <c r="P617" s="26">
        <f>IF(H617&gt;I617,MIN(H617-I617,J617-I617)*INDEX('[1]2018_commission_structure-Start'!$A$21:$I$24,MATCH($E617,'[1]2018_commission_structure-Start'!$A$21:$A$24,0), MATCH(P$1,'[1]2018_commission_structure-Start'!$A$21:$I$21,0)),0)</f>
        <v>35625</v>
      </c>
      <c r="Q617" s="26">
        <f>IF($H617&gt;J617,MIN($H617-J617,K617-J617)*INDEX('[1]2018_commission_structure-Start'!$A$21:$I$24,MATCH($E617,'[1]2018_commission_structure-Start'!$A$21:$A$24,0), MATCH(Q$1,'[1]2018_commission_structure-Start'!$A$21:$I$21,0)),0)</f>
        <v>10315.5</v>
      </c>
      <c r="R617" s="26">
        <f>IF($H617&gt;K617,MIN($H617-K617,L617-K617)*INDEX('[1]2018_commission_structure-Start'!$A$21:$I$24,MATCH($E617,'[1]2018_commission_structure-Start'!$A$21:$A$24,0), MATCH(R$1,'[1]2018_commission_structure-Start'!$A$21:$I$21,0)),0)</f>
        <v>0</v>
      </c>
      <c r="S617" s="26">
        <f>IF(H617&gt;L617,(H617-L617)*INDEX('[1]2018_commission_structure-Start'!$A$21:$I$24,MATCH($E617,'[1]2018_commission_structure-Start'!$A$21:$A$24,0),MATCH(S$1,'[1]2018_commission_structure-Start'!$A$21:$I$21,0)),0)</f>
        <v>0</v>
      </c>
      <c r="T617" s="28">
        <f t="shared" si="96"/>
        <v>158440.5</v>
      </c>
      <c r="U617" s="28">
        <f t="shared" si="97"/>
        <v>248313.5</v>
      </c>
      <c r="V617" s="28">
        <f>MIN(H617,I617)*INDEX('[1]2018_commission_structure-Start'!$A$15:$J$18,MATCH($E617,'[1]2018_commission_structure-Start'!$A$15:$A$18,0),MATCH(V$1,'[1]2018_commission_structure-Start'!$A$15:$J$15,0))</f>
        <v>112500</v>
      </c>
      <c r="W617" s="26">
        <f>IF($H617&gt;I617,MIN($H617-I617,J617-I617)*INDEX('[1]2018_commission_structure-Start'!$A$15:$J$18,MATCH($E617,'[1]2018_commission_structure-Start'!$A$15:$A$18,0),MATCH(W$1,'[1]2018_commission_structure-Start'!$A$15:$J$15,0)),0)</f>
        <v>41250</v>
      </c>
      <c r="X617" s="26">
        <f>IF($H617&gt;J617,MIN($H617-J617,K617-J617)*INDEX('[1]2018_commission_structure-Start'!$A$15:$J$18,MATCH($E617,'[1]2018_commission_structure-Start'!$A$15:$A$18,0),MATCH(X$1,'[1]2018_commission_structure-Start'!$A$15:$J$15,0)),0)</f>
        <v>11212.5</v>
      </c>
      <c r="Y617" s="26">
        <f>IF($H617&gt;K617,MIN($H617-K617,L617-K617)*INDEX('[1]2018_commission_structure-Start'!$A$15:$J$18,MATCH($E617,'[1]2018_commission_structure-Start'!$A$15:$A$18,0),MATCH(Y$1,'[1]2018_commission_structure-Start'!$A$15:$J$15,0)),0)</f>
        <v>0</v>
      </c>
      <c r="Z617" s="26">
        <f>IF(H617&gt;L617,(H617-L617)*INDEX('[1]2018_commission_structure-Start'!$A$21:$I$24,MATCH($E617,'[1]2018_commission_structure-Start'!$A$21:$A$24,0),MATCH(Z$1,'[1]2018_commission_structure-Start'!$A$21:$I$21,0)),0)</f>
        <v>0</v>
      </c>
      <c r="AA617" s="28">
        <f t="shared" si="98"/>
        <v>164962.5</v>
      </c>
      <c r="AB617" s="28">
        <f t="shared" si="99"/>
        <v>254835.5</v>
      </c>
    </row>
    <row r="618" spans="1:28" x14ac:dyDescent="0.2">
      <c r="A618" s="25" t="str">
        <f t="shared" si="90"/>
        <v>Andris Worboy</v>
      </c>
      <c r="B618" s="25">
        <v>544760832</v>
      </c>
      <c r="C618" s="25" t="s">
        <v>1203</v>
      </c>
      <c r="D618" s="25" t="s">
        <v>1204</v>
      </c>
      <c r="E618" s="25" t="s">
        <v>7</v>
      </c>
      <c r="F618" s="25">
        <v>48646</v>
      </c>
      <c r="G618" s="25">
        <f>COUNTIF([1]deals_closed!D:D,B618)</f>
        <v>22</v>
      </c>
      <c r="H618" s="26">
        <f>SUMIF([1]deals_closed!D:D,B618,[1]deals_closed!C:C)</f>
        <v>713140</v>
      </c>
      <c r="I618" s="26">
        <f>VLOOKUP(E618,'[1]2018_commission_structure-Start'!$A$22:$I$24,9,FALSE)</f>
        <v>500000</v>
      </c>
      <c r="J618" s="26">
        <f t="shared" si="91"/>
        <v>625000</v>
      </c>
      <c r="K618" s="26">
        <f t="shared" si="92"/>
        <v>750000</v>
      </c>
      <c r="L618" s="26">
        <f t="shared" si="93"/>
        <v>1000000</v>
      </c>
      <c r="M618" s="27">
        <f t="shared" si="94"/>
        <v>1.42628</v>
      </c>
      <c r="N618" s="25" t="str">
        <f t="shared" si="95"/>
        <v>125-150%</v>
      </c>
      <c r="O618" s="28">
        <f>MIN(H618,I618)*INDEX('[1]2018_commission_structure-Start'!$A$21:$I$24,MATCH($E618,'[1]2018_commission_structure-Start'!$A$21:$A$24,0),MATCH(O$1,'[1]2018_commission_structure-Start'!$A$21:$I$21,0))</f>
        <v>50000</v>
      </c>
      <c r="P618" s="26">
        <f>IF(H618&gt;I618,MIN(H618-I618,J618-I618)*INDEX('[1]2018_commission_structure-Start'!$A$21:$I$24,MATCH($E618,'[1]2018_commission_structure-Start'!$A$21:$A$24,0), MATCH(P$1,'[1]2018_commission_structure-Start'!$A$21:$I$21,0)),0)</f>
        <v>18750</v>
      </c>
      <c r="Q618" s="26">
        <f>IF($H618&gt;J618,MIN($H618-J618,K618-J618)*INDEX('[1]2018_commission_structure-Start'!$A$21:$I$24,MATCH($E618,'[1]2018_commission_structure-Start'!$A$21:$A$24,0), MATCH(Q$1,'[1]2018_commission_structure-Start'!$A$21:$I$21,0)),0)</f>
        <v>15865.199999999999</v>
      </c>
      <c r="R618" s="26">
        <f>IF($H618&gt;K618,MIN($H618-K618,L618-K618)*INDEX('[1]2018_commission_structure-Start'!$A$21:$I$24,MATCH($E618,'[1]2018_commission_structure-Start'!$A$21:$A$24,0), MATCH(R$1,'[1]2018_commission_structure-Start'!$A$21:$I$21,0)),0)</f>
        <v>0</v>
      </c>
      <c r="S618" s="26">
        <f>IF(H618&gt;L618,(H618-L618)*INDEX('[1]2018_commission_structure-Start'!$A$21:$I$24,MATCH($E618,'[1]2018_commission_structure-Start'!$A$21:$A$24,0),MATCH(S$1,'[1]2018_commission_structure-Start'!$A$21:$I$21,0)),0)</f>
        <v>0</v>
      </c>
      <c r="T618" s="28">
        <f t="shared" si="96"/>
        <v>84615.2</v>
      </c>
      <c r="U618" s="28">
        <f t="shared" si="97"/>
        <v>133261.20000000001</v>
      </c>
      <c r="V618" s="28">
        <f>MIN(H618,I618)*INDEX('[1]2018_commission_structure-Start'!$A$15:$J$18,MATCH($E618,'[1]2018_commission_structure-Start'!$A$15:$A$18,0),MATCH(V$1,'[1]2018_commission_structure-Start'!$A$15:$J$15,0))</f>
        <v>60000</v>
      </c>
      <c r="W618" s="26">
        <f>IF($H618&gt;I618,MIN($H618-I618,J618-I618)*INDEX('[1]2018_commission_structure-Start'!$A$15:$J$18,MATCH($E618,'[1]2018_commission_structure-Start'!$A$15:$A$18,0),MATCH(W$1,'[1]2018_commission_structure-Start'!$A$15:$J$15,0)),0)</f>
        <v>21250</v>
      </c>
      <c r="X618" s="26">
        <f>IF($H618&gt;J618,MIN($H618-J618,K618-J618)*INDEX('[1]2018_commission_structure-Start'!$A$15:$J$18,MATCH($E618,'[1]2018_commission_structure-Start'!$A$15:$A$18,0),MATCH(X$1,'[1]2018_commission_structure-Start'!$A$15:$J$15,0)),0)</f>
        <v>17628</v>
      </c>
      <c r="Y618" s="26">
        <f>IF($H618&gt;K618,MIN($H618-K618,L618-K618)*INDEX('[1]2018_commission_structure-Start'!$A$15:$J$18,MATCH($E618,'[1]2018_commission_structure-Start'!$A$15:$A$18,0),MATCH(Y$1,'[1]2018_commission_structure-Start'!$A$15:$J$15,0)),0)</f>
        <v>0</v>
      </c>
      <c r="Z618" s="26">
        <f>IF(H618&gt;L618,(H618-L618)*INDEX('[1]2018_commission_structure-Start'!$A$21:$I$24,MATCH($E618,'[1]2018_commission_structure-Start'!$A$21:$A$24,0),MATCH(Z$1,'[1]2018_commission_structure-Start'!$A$21:$I$21,0)),0)</f>
        <v>0</v>
      </c>
      <c r="AA618" s="28">
        <f t="shared" si="98"/>
        <v>98878</v>
      </c>
      <c r="AB618" s="28">
        <f t="shared" si="99"/>
        <v>147524</v>
      </c>
    </row>
    <row r="619" spans="1:28" x14ac:dyDescent="0.2">
      <c r="A619" s="25" t="str">
        <f t="shared" si="90"/>
        <v>Antonina Grammer</v>
      </c>
      <c r="B619" s="25">
        <v>3040116061</v>
      </c>
      <c r="C619" s="25" t="s">
        <v>1205</v>
      </c>
      <c r="D619" s="25" t="s">
        <v>1206</v>
      </c>
      <c r="E619" s="25" t="s">
        <v>29</v>
      </c>
      <c r="F619" s="25">
        <v>65836</v>
      </c>
      <c r="G619" s="25">
        <f>COUNTIF([1]deals_closed!D:D,B619)</f>
        <v>21</v>
      </c>
      <c r="H619" s="26">
        <f>SUMIF([1]deals_closed!D:D,B619,[1]deals_closed!C:C)</f>
        <v>762478</v>
      </c>
      <c r="I619" s="26">
        <f>VLOOKUP(E619,'[1]2018_commission_structure-Start'!$A$22:$I$24,9,FALSE)</f>
        <v>600000</v>
      </c>
      <c r="J619" s="26">
        <f t="shared" si="91"/>
        <v>750000</v>
      </c>
      <c r="K619" s="26">
        <f t="shared" si="92"/>
        <v>900000</v>
      </c>
      <c r="L619" s="26">
        <f t="shared" si="93"/>
        <v>1200000</v>
      </c>
      <c r="M619" s="27">
        <f t="shared" si="94"/>
        <v>1.2707966666666666</v>
      </c>
      <c r="N619" s="25" t="str">
        <f t="shared" si="95"/>
        <v>125-150%</v>
      </c>
      <c r="O619" s="28">
        <f>MIN(H619,I619)*INDEX('[1]2018_commission_structure-Start'!$A$21:$I$24,MATCH($E619,'[1]2018_commission_structure-Start'!$A$21:$A$24,0),MATCH(O$1,'[1]2018_commission_structure-Start'!$A$21:$I$21,0))</f>
        <v>78000</v>
      </c>
      <c r="P619" s="26">
        <f>IF(H619&gt;I619,MIN(H619-I619,J619-I619)*INDEX('[1]2018_commission_structure-Start'!$A$21:$I$24,MATCH($E619,'[1]2018_commission_structure-Start'!$A$21:$A$24,0), MATCH(P$1,'[1]2018_commission_structure-Start'!$A$21:$I$21,0)),0)</f>
        <v>25500.000000000004</v>
      </c>
      <c r="Q619" s="26">
        <f>IF($H619&gt;J619,MIN($H619-J619,K619-J619)*INDEX('[1]2018_commission_structure-Start'!$A$21:$I$24,MATCH($E619,'[1]2018_commission_structure-Start'!$A$21:$A$24,0), MATCH(Q$1,'[1]2018_commission_structure-Start'!$A$21:$I$21,0)),0)</f>
        <v>2620.38</v>
      </c>
      <c r="R619" s="26">
        <f>IF($H619&gt;K619,MIN($H619-K619,L619-K619)*INDEX('[1]2018_commission_structure-Start'!$A$21:$I$24,MATCH($E619,'[1]2018_commission_structure-Start'!$A$21:$A$24,0), MATCH(R$1,'[1]2018_commission_structure-Start'!$A$21:$I$21,0)),0)</f>
        <v>0</v>
      </c>
      <c r="S619" s="26">
        <f>IF(H619&gt;L619,(H619-L619)*INDEX('[1]2018_commission_structure-Start'!$A$21:$I$24,MATCH($E619,'[1]2018_commission_structure-Start'!$A$21:$A$24,0),MATCH(S$1,'[1]2018_commission_structure-Start'!$A$21:$I$21,0)),0)</f>
        <v>0</v>
      </c>
      <c r="T619" s="28">
        <f t="shared" si="96"/>
        <v>106120.38</v>
      </c>
      <c r="U619" s="28">
        <f t="shared" si="97"/>
        <v>171956.38</v>
      </c>
      <c r="V619" s="28">
        <f>MIN(H619,I619)*INDEX('[1]2018_commission_structure-Start'!$A$15:$J$18,MATCH($E619,'[1]2018_commission_structure-Start'!$A$15:$A$18,0),MATCH(V$1,'[1]2018_commission_structure-Start'!$A$15:$J$15,0))</f>
        <v>90000</v>
      </c>
      <c r="W619" s="26">
        <f>IF($H619&gt;I619,MIN($H619-I619,J619-I619)*INDEX('[1]2018_commission_structure-Start'!$A$15:$J$18,MATCH($E619,'[1]2018_commission_structure-Start'!$A$15:$A$18,0),MATCH(W$1,'[1]2018_commission_structure-Start'!$A$15:$J$15,0)),0)</f>
        <v>27000</v>
      </c>
      <c r="X619" s="26">
        <f>IF($H619&gt;J619,MIN($H619-J619,K619-J619)*INDEX('[1]2018_commission_structure-Start'!$A$15:$J$18,MATCH($E619,'[1]2018_commission_structure-Start'!$A$15:$A$18,0),MATCH(X$1,'[1]2018_commission_structure-Start'!$A$15:$J$15,0)),0)</f>
        <v>3119.5</v>
      </c>
      <c r="Y619" s="26">
        <f>IF($H619&gt;K619,MIN($H619-K619,L619-K619)*INDEX('[1]2018_commission_structure-Start'!$A$15:$J$18,MATCH($E619,'[1]2018_commission_structure-Start'!$A$15:$A$18,0),MATCH(Y$1,'[1]2018_commission_structure-Start'!$A$15:$J$15,0)),0)</f>
        <v>0</v>
      </c>
      <c r="Z619" s="26">
        <f>IF(H619&gt;L619,(H619-L619)*INDEX('[1]2018_commission_structure-Start'!$A$21:$I$24,MATCH($E619,'[1]2018_commission_structure-Start'!$A$21:$A$24,0),MATCH(Z$1,'[1]2018_commission_structure-Start'!$A$21:$I$21,0)),0)</f>
        <v>0</v>
      </c>
      <c r="AA619" s="28">
        <f t="shared" si="98"/>
        <v>120119.5</v>
      </c>
      <c r="AB619" s="28">
        <f t="shared" si="99"/>
        <v>185955.5</v>
      </c>
    </row>
    <row r="620" spans="1:28" x14ac:dyDescent="0.2">
      <c r="A620" s="25" t="str">
        <f t="shared" si="90"/>
        <v>Rance Medwell</v>
      </c>
      <c r="B620" s="25">
        <v>2257563263</v>
      </c>
      <c r="C620" s="25" t="s">
        <v>1207</v>
      </c>
      <c r="D620" s="25" t="s">
        <v>1208</v>
      </c>
      <c r="E620" s="25" t="s">
        <v>29</v>
      </c>
      <c r="F620" s="25">
        <v>79120</v>
      </c>
      <c r="G620" s="25">
        <f>COUNTIF([1]deals_closed!D:D,B620)</f>
        <v>17</v>
      </c>
      <c r="H620" s="26">
        <f>SUMIF([1]deals_closed!D:D,B620,[1]deals_closed!C:C)</f>
        <v>680087</v>
      </c>
      <c r="I620" s="26">
        <f>VLOOKUP(E620,'[1]2018_commission_structure-Start'!$A$22:$I$24,9,FALSE)</f>
        <v>600000</v>
      </c>
      <c r="J620" s="26">
        <f t="shared" si="91"/>
        <v>750000</v>
      </c>
      <c r="K620" s="26">
        <f t="shared" si="92"/>
        <v>900000</v>
      </c>
      <c r="L620" s="26">
        <f t="shared" si="93"/>
        <v>1200000</v>
      </c>
      <c r="M620" s="27">
        <f t="shared" si="94"/>
        <v>1.1334783333333334</v>
      </c>
      <c r="N620" s="25" t="str">
        <f t="shared" si="95"/>
        <v>100-125%</v>
      </c>
      <c r="O620" s="28">
        <f>MIN(H620,I620)*INDEX('[1]2018_commission_structure-Start'!$A$21:$I$24,MATCH($E620,'[1]2018_commission_structure-Start'!$A$21:$A$24,0),MATCH(O$1,'[1]2018_commission_structure-Start'!$A$21:$I$21,0))</f>
        <v>78000</v>
      </c>
      <c r="P620" s="26">
        <f>IF(H620&gt;I620,MIN(H620-I620,J620-I620)*INDEX('[1]2018_commission_structure-Start'!$A$21:$I$24,MATCH($E620,'[1]2018_commission_structure-Start'!$A$21:$A$24,0), MATCH(P$1,'[1]2018_commission_structure-Start'!$A$21:$I$21,0)),0)</f>
        <v>13614.79</v>
      </c>
      <c r="Q620" s="26">
        <f>IF($H620&gt;J620,MIN($H620-J620,K620-J620)*INDEX('[1]2018_commission_structure-Start'!$A$21:$I$24,MATCH($E620,'[1]2018_commission_structure-Start'!$A$21:$A$24,0), MATCH(Q$1,'[1]2018_commission_structure-Start'!$A$21:$I$21,0)),0)</f>
        <v>0</v>
      </c>
      <c r="R620" s="26">
        <f>IF($H620&gt;K620,MIN($H620-K620,L620-K620)*INDEX('[1]2018_commission_structure-Start'!$A$21:$I$24,MATCH($E620,'[1]2018_commission_structure-Start'!$A$21:$A$24,0), MATCH(R$1,'[1]2018_commission_structure-Start'!$A$21:$I$21,0)),0)</f>
        <v>0</v>
      </c>
      <c r="S620" s="26">
        <f>IF(H620&gt;L620,(H620-L620)*INDEX('[1]2018_commission_structure-Start'!$A$21:$I$24,MATCH($E620,'[1]2018_commission_structure-Start'!$A$21:$A$24,0),MATCH(S$1,'[1]2018_commission_structure-Start'!$A$21:$I$21,0)),0)</f>
        <v>0</v>
      </c>
      <c r="T620" s="28">
        <f t="shared" si="96"/>
        <v>91614.790000000008</v>
      </c>
      <c r="U620" s="28">
        <f t="shared" si="97"/>
        <v>170734.79</v>
      </c>
      <c r="V620" s="28">
        <f>MIN(H620,I620)*INDEX('[1]2018_commission_structure-Start'!$A$15:$J$18,MATCH($E620,'[1]2018_commission_structure-Start'!$A$15:$A$18,0),MATCH(V$1,'[1]2018_commission_structure-Start'!$A$15:$J$15,0))</f>
        <v>90000</v>
      </c>
      <c r="W620" s="26">
        <f>IF($H620&gt;I620,MIN($H620-I620,J620-I620)*INDEX('[1]2018_commission_structure-Start'!$A$15:$J$18,MATCH($E620,'[1]2018_commission_structure-Start'!$A$15:$A$18,0),MATCH(W$1,'[1]2018_commission_structure-Start'!$A$15:$J$15,0)),0)</f>
        <v>14415.66</v>
      </c>
      <c r="X620" s="26">
        <f>IF($H620&gt;J620,MIN($H620-J620,K620-J620)*INDEX('[1]2018_commission_structure-Start'!$A$15:$J$18,MATCH($E620,'[1]2018_commission_structure-Start'!$A$15:$A$18,0),MATCH(X$1,'[1]2018_commission_structure-Start'!$A$15:$J$15,0)),0)</f>
        <v>0</v>
      </c>
      <c r="Y620" s="26">
        <f>IF($H620&gt;K620,MIN($H620-K620,L620-K620)*INDEX('[1]2018_commission_structure-Start'!$A$15:$J$18,MATCH($E620,'[1]2018_commission_structure-Start'!$A$15:$A$18,0),MATCH(Y$1,'[1]2018_commission_structure-Start'!$A$15:$J$15,0)),0)</f>
        <v>0</v>
      </c>
      <c r="Z620" s="26">
        <f>IF(H620&gt;L620,(H620-L620)*INDEX('[1]2018_commission_structure-Start'!$A$21:$I$24,MATCH($E620,'[1]2018_commission_structure-Start'!$A$21:$A$24,0),MATCH(Z$1,'[1]2018_commission_structure-Start'!$A$21:$I$21,0)),0)</f>
        <v>0</v>
      </c>
      <c r="AA620" s="28">
        <f t="shared" si="98"/>
        <v>104415.66</v>
      </c>
      <c r="AB620" s="28">
        <f t="shared" si="99"/>
        <v>183535.66</v>
      </c>
    </row>
    <row r="621" spans="1:28" x14ac:dyDescent="0.2">
      <c r="A621" s="25" t="str">
        <f t="shared" si="90"/>
        <v>Derrik Bacchus</v>
      </c>
      <c r="B621" s="25">
        <v>263573389</v>
      </c>
      <c r="C621" s="25" t="s">
        <v>1209</v>
      </c>
      <c r="D621" s="25" t="s">
        <v>1210</v>
      </c>
      <c r="E621" s="25" t="s">
        <v>29</v>
      </c>
      <c r="F621" s="25">
        <v>69051</v>
      </c>
      <c r="G621" s="25">
        <f>COUNTIF([1]deals_closed!D:D,B621)</f>
        <v>19</v>
      </c>
      <c r="H621" s="26">
        <f>SUMIF([1]deals_closed!D:D,B621,[1]deals_closed!C:C)</f>
        <v>749434</v>
      </c>
      <c r="I621" s="26">
        <f>VLOOKUP(E621,'[1]2018_commission_structure-Start'!$A$22:$I$24,9,FALSE)</f>
        <v>600000</v>
      </c>
      <c r="J621" s="26">
        <f t="shared" si="91"/>
        <v>750000</v>
      </c>
      <c r="K621" s="26">
        <f t="shared" si="92"/>
        <v>900000</v>
      </c>
      <c r="L621" s="26">
        <f t="shared" si="93"/>
        <v>1200000</v>
      </c>
      <c r="M621" s="27">
        <f t="shared" si="94"/>
        <v>1.2490566666666667</v>
      </c>
      <c r="N621" s="25" t="str">
        <f t="shared" si="95"/>
        <v>100-125%</v>
      </c>
      <c r="O621" s="28">
        <f>MIN(H621,I621)*INDEX('[1]2018_commission_structure-Start'!$A$21:$I$24,MATCH($E621,'[1]2018_commission_structure-Start'!$A$21:$A$24,0),MATCH(O$1,'[1]2018_commission_structure-Start'!$A$21:$I$21,0))</f>
        <v>78000</v>
      </c>
      <c r="P621" s="26">
        <f>IF(H621&gt;I621,MIN(H621-I621,J621-I621)*INDEX('[1]2018_commission_structure-Start'!$A$21:$I$24,MATCH($E621,'[1]2018_commission_structure-Start'!$A$21:$A$24,0), MATCH(P$1,'[1]2018_commission_structure-Start'!$A$21:$I$21,0)),0)</f>
        <v>25403.780000000002</v>
      </c>
      <c r="Q621" s="26">
        <f>IF($H621&gt;J621,MIN($H621-J621,K621-J621)*INDEX('[1]2018_commission_structure-Start'!$A$21:$I$24,MATCH($E621,'[1]2018_commission_structure-Start'!$A$21:$A$24,0), MATCH(Q$1,'[1]2018_commission_structure-Start'!$A$21:$I$21,0)),0)</f>
        <v>0</v>
      </c>
      <c r="R621" s="26">
        <f>IF($H621&gt;K621,MIN($H621-K621,L621-K621)*INDEX('[1]2018_commission_structure-Start'!$A$21:$I$24,MATCH($E621,'[1]2018_commission_structure-Start'!$A$21:$A$24,0), MATCH(R$1,'[1]2018_commission_structure-Start'!$A$21:$I$21,0)),0)</f>
        <v>0</v>
      </c>
      <c r="S621" s="26">
        <f>IF(H621&gt;L621,(H621-L621)*INDEX('[1]2018_commission_structure-Start'!$A$21:$I$24,MATCH($E621,'[1]2018_commission_structure-Start'!$A$21:$A$24,0),MATCH(S$1,'[1]2018_commission_structure-Start'!$A$21:$I$21,0)),0)</f>
        <v>0</v>
      </c>
      <c r="T621" s="28">
        <f t="shared" si="96"/>
        <v>103403.78</v>
      </c>
      <c r="U621" s="28">
        <f t="shared" si="97"/>
        <v>172454.78</v>
      </c>
      <c r="V621" s="28">
        <f>MIN(H621,I621)*INDEX('[1]2018_commission_structure-Start'!$A$15:$J$18,MATCH($E621,'[1]2018_commission_structure-Start'!$A$15:$A$18,0),MATCH(V$1,'[1]2018_commission_structure-Start'!$A$15:$J$15,0))</f>
        <v>90000</v>
      </c>
      <c r="W621" s="26">
        <f>IF($H621&gt;I621,MIN($H621-I621,J621-I621)*INDEX('[1]2018_commission_structure-Start'!$A$15:$J$18,MATCH($E621,'[1]2018_commission_structure-Start'!$A$15:$A$18,0),MATCH(W$1,'[1]2018_commission_structure-Start'!$A$15:$J$15,0)),0)</f>
        <v>26898.12</v>
      </c>
      <c r="X621" s="26">
        <f>IF($H621&gt;J621,MIN($H621-J621,K621-J621)*INDEX('[1]2018_commission_structure-Start'!$A$15:$J$18,MATCH($E621,'[1]2018_commission_structure-Start'!$A$15:$A$18,0),MATCH(X$1,'[1]2018_commission_structure-Start'!$A$15:$J$15,0)),0)</f>
        <v>0</v>
      </c>
      <c r="Y621" s="26">
        <f>IF($H621&gt;K621,MIN($H621-K621,L621-K621)*INDEX('[1]2018_commission_structure-Start'!$A$15:$J$18,MATCH($E621,'[1]2018_commission_structure-Start'!$A$15:$A$18,0),MATCH(Y$1,'[1]2018_commission_structure-Start'!$A$15:$J$15,0)),0)</f>
        <v>0</v>
      </c>
      <c r="Z621" s="26">
        <f>IF(H621&gt;L621,(H621-L621)*INDEX('[1]2018_commission_structure-Start'!$A$21:$I$24,MATCH($E621,'[1]2018_commission_structure-Start'!$A$21:$A$24,0),MATCH(Z$1,'[1]2018_commission_structure-Start'!$A$21:$I$21,0)),0)</f>
        <v>0</v>
      </c>
      <c r="AA621" s="28">
        <f t="shared" si="98"/>
        <v>116898.12</v>
      </c>
      <c r="AB621" s="28">
        <f t="shared" si="99"/>
        <v>185949.12</v>
      </c>
    </row>
    <row r="622" spans="1:28" x14ac:dyDescent="0.2">
      <c r="A622" s="25" t="str">
        <f t="shared" si="90"/>
        <v>Pietro Coenraets</v>
      </c>
      <c r="B622" s="25">
        <v>4578004252</v>
      </c>
      <c r="C622" s="25" t="s">
        <v>1211</v>
      </c>
      <c r="D622" s="25" t="s">
        <v>1212</v>
      </c>
      <c r="E622" s="25" t="s">
        <v>10</v>
      </c>
      <c r="F622" s="25">
        <v>114463</v>
      </c>
      <c r="G622" s="25">
        <f>COUNTIF([1]deals_closed!D:D,B622)</f>
        <v>24</v>
      </c>
      <c r="H622" s="26">
        <f>SUMIF([1]deals_closed!D:D,B622,[1]deals_closed!C:C)</f>
        <v>819368</v>
      </c>
      <c r="I622" s="26">
        <f>VLOOKUP(E622,'[1]2018_commission_structure-Start'!$A$22:$I$24,9,FALSE)</f>
        <v>750000</v>
      </c>
      <c r="J622" s="26">
        <f t="shared" si="91"/>
        <v>937500</v>
      </c>
      <c r="K622" s="26">
        <f t="shared" si="92"/>
        <v>1125000</v>
      </c>
      <c r="L622" s="26">
        <f t="shared" si="93"/>
        <v>1500000</v>
      </c>
      <c r="M622" s="27">
        <f t="shared" si="94"/>
        <v>1.0924906666666667</v>
      </c>
      <c r="N622" s="25" t="str">
        <f t="shared" si="95"/>
        <v>100-125%</v>
      </c>
      <c r="O622" s="28">
        <f>MIN(H622,I622)*INDEX('[1]2018_commission_structure-Start'!$A$21:$I$24,MATCH($E622,'[1]2018_commission_structure-Start'!$A$21:$A$24,0),MATCH(O$1,'[1]2018_commission_structure-Start'!$A$21:$I$21,0))</f>
        <v>112500</v>
      </c>
      <c r="P622" s="26">
        <f>IF(H622&gt;I622,MIN(H622-I622,J622-I622)*INDEX('[1]2018_commission_structure-Start'!$A$21:$I$24,MATCH($E622,'[1]2018_commission_structure-Start'!$A$21:$A$24,0), MATCH(P$1,'[1]2018_commission_structure-Start'!$A$21:$I$21,0)),0)</f>
        <v>13179.92</v>
      </c>
      <c r="Q622" s="26">
        <f>IF($H622&gt;J622,MIN($H622-J622,K622-J622)*INDEX('[1]2018_commission_structure-Start'!$A$21:$I$24,MATCH($E622,'[1]2018_commission_structure-Start'!$A$21:$A$24,0), MATCH(Q$1,'[1]2018_commission_structure-Start'!$A$21:$I$21,0)),0)</f>
        <v>0</v>
      </c>
      <c r="R622" s="26">
        <f>IF($H622&gt;K622,MIN($H622-K622,L622-K622)*INDEX('[1]2018_commission_structure-Start'!$A$21:$I$24,MATCH($E622,'[1]2018_commission_structure-Start'!$A$21:$A$24,0), MATCH(R$1,'[1]2018_commission_structure-Start'!$A$21:$I$21,0)),0)</f>
        <v>0</v>
      </c>
      <c r="S622" s="26">
        <f>IF(H622&gt;L622,(H622-L622)*INDEX('[1]2018_commission_structure-Start'!$A$21:$I$24,MATCH($E622,'[1]2018_commission_structure-Start'!$A$21:$A$24,0),MATCH(S$1,'[1]2018_commission_structure-Start'!$A$21:$I$21,0)),0)</f>
        <v>0</v>
      </c>
      <c r="T622" s="28">
        <f t="shared" si="96"/>
        <v>125679.92</v>
      </c>
      <c r="U622" s="28">
        <f t="shared" si="97"/>
        <v>240142.91999999998</v>
      </c>
      <c r="V622" s="28">
        <f>MIN(H622,I622)*INDEX('[1]2018_commission_structure-Start'!$A$15:$J$18,MATCH($E622,'[1]2018_commission_structure-Start'!$A$15:$A$18,0),MATCH(V$1,'[1]2018_commission_structure-Start'!$A$15:$J$15,0))</f>
        <v>112500</v>
      </c>
      <c r="W622" s="26">
        <f>IF($H622&gt;I622,MIN($H622-I622,J622-I622)*INDEX('[1]2018_commission_structure-Start'!$A$15:$J$18,MATCH($E622,'[1]2018_commission_structure-Start'!$A$15:$A$18,0),MATCH(W$1,'[1]2018_commission_structure-Start'!$A$15:$J$15,0)),0)</f>
        <v>15260.960000000001</v>
      </c>
      <c r="X622" s="26">
        <f>IF($H622&gt;J622,MIN($H622-J622,K622-J622)*INDEX('[1]2018_commission_structure-Start'!$A$15:$J$18,MATCH($E622,'[1]2018_commission_structure-Start'!$A$15:$A$18,0),MATCH(X$1,'[1]2018_commission_structure-Start'!$A$15:$J$15,0)),0)</f>
        <v>0</v>
      </c>
      <c r="Y622" s="26">
        <f>IF($H622&gt;K622,MIN($H622-K622,L622-K622)*INDEX('[1]2018_commission_structure-Start'!$A$15:$J$18,MATCH($E622,'[1]2018_commission_structure-Start'!$A$15:$A$18,0),MATCH(Y$1,'[1]2018_commission_structure-Start'!$A$15:$J$15,0)),0)</f>
        <v>0</v>
      </c>
      <c r="Z622" s="26">
        <f>IF(H622&gt;L622,(H622-L622)*INDEX('[1]2018_commission_structure-Start'!$A$21:$I$24,MATCH($E622,'[1]2018_commission_structure-Start'!$A$21:$A$24,0),MATCH(Z$1,'[1]2018_commission_structure-Start'!$A$21:$I$21,0)),0)</f>
        <v>0</v>
      </c>
      <c r="AA622" s="28">
        <f t="shared" si="98"/>
        <v>127760.96000000001</v>
      </c>
      <c r="AB622" s="28">
        <f t="shared" si="99"/>
        <v>242223.96000000002</v>
      </c>
    </row>
    <row r="623" spans="1:28" x14ac:dyDescent="0.2">
      <c r="A623" s="25" t="str">
        <f t="shared" si="90"/>
        <v>Daile Kettel</v>
      </c>
      <c r="B623" s="25">
        <v>7473861379</v>
      </c>
      <c r="C623" s="25" t="s">
        <v>1213</v>
      </c>
      <c r="D623" s="25" t="s">
        <v>1214</v>
      </c>
      <c r="E623" s="25" t="s">
        <v>10</v>
      </c>
      <c r="F623" s="25">
        <v>89176</v>
      </c>
      <c r="G623" s="25">
        <f>COUNTIF([1]deals_closed!D:D,B623)</f>
        <v>22</v>
      </c>
      <c r="H623" s="26">
        <f>SUMIF([1]deals_closed!D:D,B623,[1]deals_closed!C:C)</f>
        <v>817155</v>
      </c>
      <c r="I623" s="26">
        <f>VLOOKUP(E623,'[1]2018_commission_structure-Start'!$A$22:$I$24,9,FALSE)</f>
        <v>750000</v>
      </c>
      <c r="J623" s="26">
        <f t="shared" si="91"/>
        <v>937500</v>
      </c>
      <c r="K623" s="26">
        <f t="shared" si="92"/>
        <v>1125000</v>
      </c>
      <c r="L623" s="26">
        <f t="shared" si="93"/>
        <v>1500000</v>
      </c>
      <c r="M623" s="27">
        <f t="shared" si="94"/>
        <v>1.08954</v>
      </c>
      <c r="N623" s="25" t="str">
        <f t="shared" si="95"/>
        <v>100-125%</v>
      </c>
      <c r="O623" s="28">
        <f>MIN(H623,I623)*INDEX('[1]2018_commission_structure-Start'!$A$21:$I$24,MATCH($E623,'[1]2018_commission_structure-Start'!$A$21:$A$24,0),MATCH(O$1,'[1]2018_commission_structure-Start'!$A$21:$I$21,0))</f>
        <v>112500</v>
      </c>
      <c r="P623" s="26">
        <f>IF(H623&gt;I623,MIN(H623-I623,J623-I623)*INDEX('[1]2018_commission_structure-Start'!$A$21:$I$24,MATCH($E623,'[1]2018_commission_structure-Start'!$A$21:$A$24,0), MATCH(P$1,'[1]2018_commission_structure-Start'!$A$21:$I$21,0)),0)</f>
        <v>12759.45</v>
      </c>
      <c r="Q623" s="26">
        <f>IF($H623&gt;J623,MIN($H623-J623,K623-J623)*INDEX('[1]2018_commission_structure-Start'!$A$21:$I$24,MATCH($E623,'[1]2018_commission_structure-Start'!$A$21:$A$24,0), MATCH(Q$1,'[1]2018_commission_structure-Start'!$A$21:$I$21,0)),0)</f>
        <v>0</v>
      </c>
      <c r="R623" s="26">
        <f>IF($H623&gt;K623,MIN($H623-K623,L623-K623)*INDEX('[1]2018_commission_structure-Start'!$A$21:$I$24,MATCH($E623,'[1]2018_commission_structure-Start'!$A$21:$A$24,0), MATCH(R$1,'[1]2018_commission_structure-Start'!$A$21:$I$21,0)),0)</f>
        <v>0</v>
      </c>
      <c r="S623" s="26">
        <f>IF(H623&gt;L623,(H623-L623)*INDEX('[1]2018_commission_structure-Start'!$A$21:$I$24,MATCH($E623,'[1]2018_commission_structure-Start'!$A$21:$A$24,0),MATCH(S$1,'[1]2018_commission_structure-Start'!$A$21:$I$21,0)),0)</f>
        <v>0</v>
      </c>
      <c r="T623" s="28">
        <f t="shared" si="96"/>
        <v>125259.45</v>
      </c>
      <c r="U623" s="28">
        <f t="shared" si="97"/>
        <v>214435.45</v>
      </c>
      <c r="V623" s="28">
        <f>MIN(H623,I623)*INDEX('[1]2018_commission_structure-Start'!$A$15:$J$18,MATCH($E623,'[1]2018_commission_structure-Start'!$A$15:$A$18,0),MATCH(V$1,'[1]2018_commission_structure-Start'!$A$15:$J$15,0))</f>
        <v>112500</v>
      </c>
      <c r="W623" s="26">
        <f>IF($H623&gt;I623,MIN($H623-I623,J623-I623)*INDEX('[1]2018_commission_structure-Start'!$A$15:$J$18,MATCH($E623,'[1]2018_commission_structure-Start'!$A$15:$A$18,0),MATCH(W$1,'[1]2018_commission_structure-Start'!$A$15:$J$15,0)),0)</f>
        <v>14774.1</v>
      </c>
      <c r="X623" s="26">
        <f>IF($H623&gt;J623,MIN($H623-J623,K623-J623)*INDEX('[1]2018_commission_structure-Start'!$A$15:$J$18,MATCH($E623,'[1]2018_commission_structure-Start'!$A$15:$A$18,0),MATCH(X$1,'[1]2018_commission_structure-Start'!$A$15:$J$15,0)),0)</f>
        <v>0</v>
      </c>
      <c r="Y623" s="26">
        <f>IF($H623&gt;K623,MIN($H623-K623,L623-K623)*INDEX('[1]2018_commission_structure-Start'!$A$15:$J$18,MATCH($E623,'[1]2018_commission_structure-Start'!$A$15:$A$18,0),MATCH(Y$1,'[1]2018_commission_structure-Start'!$A$15:$J$15,0)),0)</f>
        <v>0</v>
      </c>
      <c r="Z623" s="26">
        <f>IF(H623&gt;L623,(H623-L623)*INDEX('[1]2018_commission_structure-Start'!$A$21:$I$24,MATCH($E623,'[1]2018_commission_structure-Start'!$A$21:$A$24,0),MATCH(Z$1,'[1]2018_commission_structure-Start'!$A$21:$I$21,0)),0)</f>
        <v>0</v>
      </c>
      <c r="AA623" s="28">
        <f t="shared" si="98"/>
        <v>127274.1</v>
      </c>
      <c r="AB623" s="28">
        <f t="shared" si="99"/>
        <v>216450.1</v>
      </c>
    </row>
    <row r="624" spans="1:28" x14ac:dyDescent="0.2">
      <c r="A624" s="25" t="str">
        <f t="shared" si="90"/>
        <v>Curry Coiley</v>
      </c>
      <c r="B624" s="25">
        <v>2138131904</v>
      </c>
      <c r="C624" s="25" t="s">
        <v>1215</v>
      </c>
      <c r="D624" s="25" t="s">
        <v>1216</v>
      </c>
      <c r="E624" s="25" t="s">
        <v>29</v>
      </c>
      <c r="F624" s="25">
        <v>56095</v>
      </c>
      <c r="G624" s="25">
        <f>COUNTIF([1]deals_closed!D:D,B624)</f>
        <v>25</v>
      </c>
      <c r="H624" s="26">
        <f>SUMIF([1]deals_closed!D:D,B624,[1]deals_closed!C:C)</f>
        <v>739115</v>
      </c>
      <c r="I624" s="26">
        <f>VLOOKUP(E624,'[1]2018_commission_structure-Start'!$A$22:$I$24,9,FALSE)</f>
        <v>600000</v>
      </c>
      <c r="J624" s="26">
        <f t="shared" si="91"/>
        <v>750000</v>
      </c>
      <c r="K624" s="26">
        <f t="shared" si="92"/>
        <v>900000</v>
      </c>
      <c r="L624" s="26">
        <f t="shared" si="93"/>
        <v>1200000</v>
      </c>
      <c r="M624" s="27">
        <f t="shared" si="94"/>
        <v>1.2318583333333333</v>
      </c>
      <c r="N624" s="25" t="str">
        <f t="shared" si="95"/>
        <v>100-125%</v>
      </c>
      <c r="O624" s="28">
        <f>MIN(H624,I624)*INDEX('[1]2018_commission_structure-Start'!$A$21:$I$24,MATCH($E624,'[1]2018_commission_structure-Start'!$A$21:$A$24,0),MATCH(O$1,'[1]2018_commission_structure-Start'!$A$21:$I$21,0))</f>
        <v>78000</v>
      </c>
      <c r="P624" s="26">
        <f>IF(H624&gt;I624,MIN(H624-I624,J624-I624)*INDEX('[1]2018_commission_structure-Start'!$A$21:$I$24,MATCH($E624,'[1]2018_commission_structure-Start'!$A$21:$A$24,0), MATCH(P$1,'[1]2018_commission_structure-Start'!$A$21:$I$21,0)),0)</f>
        <v>23649.550000000003</v>
      </c>
      <c r="Q624" s="26">
        <f>IF($H624&gt;J624,MIN($H624-J624,K624-J624)*INDEX('[1]2018_commission_structure-Start'!$A$21:$I$24,MATCH($E624,'[1]2018_commission_structure-Start'!$A$21:$A$24,0), MATCH(Q$1,'[1]2018_commission_structure-Start'!$A$21:$I$21,0)),0)</f>
        <v>0</v>
      </c>
      <c r="R624" s="26">
        <f>IF($H624&gt;K624,MIN($H624-K624,L624-K624)*INDEX('[1]2018_commission_structure-Start'!$A$21:$I$24,MATCH($E624,'[1]2018_commission_structure-Start'!$A$21:$A$24,0), MATCH(R$1,'[1]2018_commission_structure-Start'!$A$21:$I$21,0)),0)</f>
        <v>0</v>
      </c>
      <c r="S624" s="26">
        <f>IF(H624&gt;L624,(H624-L624)*INDEX('[1]2018_commission_structure-Start'!$A$21:$I$24,MATCH($E624,'[1]2018_commission_structure-Start'!$A$21:$A$24,0),MATCH(S$1,'[1]2018_commission_structure-Start'!$A$21:$I$21,0)),0)</f>
        <v>0</v>
      </c>
      <c r="T624" s="28">
        <f t="shared" si="96"/>
        <v>101649.55</v>
      </c>
      <c r="U624" s="28">
        <f t="shared" si="97"/>
        <v>157744.54999999999</v>
      </c>
      <c r="V624" s="28">
        <f>MIN(H624,I624)*INDEX('[1]2018_commission_structure-Start'!$A$15:$J$18,MATCH($E624,'[1]2018_commission_structure-Start'!$A$15:$A$18,0),MATCH(V$1,'[1]2018_commission_structure-Start'!$A$15:$J$15,0))</f>
        <v>90000</v>
      </c>
      <c r="W624" s="26">
        <f>IF($H624&gt;I624,MIN($H624-I624,J624-I624)*INDEX('[1]2018_commission_structure-Start'!$A$15:$J$18,MATCH($E624,'[1]2018_commission_structure-Start'!$A$15:$A$18,0),MATCH(W$1,'[1]2018_commission_structure-Start'!$A$15:$J$15,0)),0)</f>
        <v>25040.7</v>
      </c>
      <c r="X624" s="26">
        <f>IF($H624&gt;J624,MIN($H624-J624,K624-J624)*INDEX('[1]2018_commission_structure-Start'!$A$15:$J$18,MATCH($E624,'[1]2018_commission_structure-Start'!$A$15:$A$18,0),MATCH(X$1,'[1]2018_commission_structure-Start'!$A$15:$J$15,0)),0)</f>
        <v>0</v>
      </c>
      <c r="Y624" s="26">
        <f>IF($H624&gt;K624,MIN($H624-K624,L624-K624)*INDEX('[1]2018_commission_structure-Start'!$A$15:$J$18,MATCH($E624,'[1]2018_commission_structure-Start'!$A$15:$A$18,0),MATCH(Y$1,'[1]2018_commission_structure-Start'!$A$15:$J$15,0)),0)</f>
        <v>0</v>
      </c>
      <c r="Z624" s="26">
        <f>IF(H624&gt;L624,(H624-L624)*INDEX('[1]2018_commission_structure-Start'!$A$21:$I$24,MATCH($E624,'[1]2018_commission_structure-Start'!$A$21:$A$24,0),MATCH(Z$1,'[1]2018_commission_structure-Start'!$A$21:$I$21,0)),0)</f>
        <v>0</v>
      </c>
      <c r="AA624" s="28">
        <f t="shared" si="98"/>
        <v>115040.7</v>
      </c>
      <c r="AB624" s="28">
        <f t="shared" si="99"/>
        <v>171135.7</v>
      </c>
    </row>
    <row r="625" spans="1:28" x14ac:dyDescent="0.2">
      <c r="A625" s="25" t="str">
        <f t="shared" si="90"/>
        <v>Antons Porkiss</v>
      </c>
      <c r="B625" s="25">
        <v>6284045549</v>
      </c>
      <c r="C625" s="25" t="s">
        <v>1217</v>
      </c>
      <c r="D625" s="25" t="s">
        <v>1218</v>
      </c>
      <c r="E625" s="25" t="s">
        <v>7</v>
      </c>
      <c r="F625" s="25">
        <v>61708</v>
      </c>
      <c r="G625" s="25">
        <f>COUNTIF([1]deals_closed!D:D,B625)</f>
        <v>18</v>
      </c>
      <c r="H625" s="26">
        <f>SUMIF([1]deals_closed!D:D,B625,[1]deals_closed!C:C)</f>
        <v>585405</v>
      </c>
      <c r="I625" s="26">
        <f>VLOOKUP(E625,'[1]2018_commission_structure-Start'!$A$22:$I$24,9,FALSE)</f>
        <v>500000</v>
      </c>
      <c r="J625" s="26">
        <f t="shared" si="91"/>
        <v>625000</v>
      </c>
      <c r="K625" s="26">
        <f t="shared" si="92"/>
        <v>750000</v>
      </c>
      <c r="L625" s="26">
        <f t="shared" si="93"/>
        <v>1000000</v>
      </c>
      <c r="M625" s="27">
        <f t="shared" si="94"/>
        <v>1.1708099999999999</v>
      </c>
      <c r="N625" s="25" t="str">
        <f t="shared" si="95"/>
        <v>100-125%</v>
      </c>
      <c r="O625" s="28">
        <f>MIN(H625,I625)*INDEX('[1]2018_commission_structure-Start'!$A$21:$I$24,MATCH($E625,'[1]2018_commission_structure-Start'!$A$21:$A$24,0),MATCH(O$1,'[1]2018_commission_structure-Start'!$A$21:$I$21,0))</f>
        <v>50000</v>
      </c>
      <c r="P625" s="26">
        <f>IF(H625&gt;I625,MIN(H625-I625,J625-I625)*INDEX('[1]2018_commission_structure-Start'!$A$21:$I$24,MATCH($E625,'[1]2018_commission_structure-Start'!$A$21:$A$24,0), MATCH(P$1,'[1]2018_commission_structure-Start'!$A$21:$I$21,0)),0)</f>
        <v>12810.75</v>
      </c>
      <c r="Q625" s="26">
        <f>IF($H625&gt;J625,MIN($H625-J625,K625-J625)*INDEX('[1]2018_commission_structure-Start'!$A$21:$I$24,MATCH($E625,'[1]2018_commission_structure-Start'!$A$21:$A$24,0), MATCH(Q$1,'[1]2018_commission_structure-Start'!$A$21:$I$21,0)),0)</f>
        <v>0</v>
      </c>
      <c r="R625" s="26">
        <f>IF($H625&gt;K625,MIN($H625-K625,L625-K625)*INDEX('[1]2018_commission_structure-Start'!$A$21:$I$24,MATCH($E625,'[1]2018_commission_structure-Start'!$A$21:$A$24,0), MATCH(R$1,'[1]2018_commission_structure-Start'!$A$21:$I$21,0)),0)</f>
        <v>0</v>
      </c>
      <c r="S625" s="26">
        <f>IF(H625&gt;L625,(H625-L625)*INDEX('[1]2018_commission_structure-Start'!$A$21:$I$24,MATCH($E625,'[1]2018_commission_structure-Start'!$A$21:$A$24,0),MATCH(S$1,'[1]2018_commission_structure-Start'!$A$21:$I$21,0)),0)</f>
        <v>0</v>
      </c>
      <c r="T625" s="28">
        <f t="shared" si="96"/>
        <v>62810.75</v>
      </c>
      <c r="U625" s="28">
        <f t="shared" si="97"/>
        <v>124518.75</v>
      </c>
      <c r="V625" s="28">
        <f>MIN(H625,I625)*INDEX('[1]2018_commission_structure-Start'!$A$15:$J$18,MATCH($E625,'[1]2018_commission_structure-Start'!$A$15:$A$18,0),MATCH(V$1,'[1]2018_commission_structure-Start'!$A$15:$J$15,0))</f>
        <v>60000</v>
      </c>
      <c r="W625" s="26">
        <f>IF($H625&gt;I625,MIN($H625-I625,J625-I625)*INDEX('[1]2018_commission_structure-Start'!$A$15:$J$18,MATCH($E625,'[1]2018_commission_structure-Start'!$A$15:$A$18,0),MATCH(W$1,'[1]2018_commission_structure-Start'!$A$15:$J$15,0)),0)</f>
        <v>14518.85</v>
      </c>
      <c r="X625" s="26">
        <f>IF($H625&gt;J625,MIN($H625-J625,K625-J625)*INDEX('[1]2018_commission_structure-Start'!$A$15:$J$18,MATCH($E625,'[1]2018_commission_structure-Start'!$A$15:$A$18,0),MATCH(X$1,'[1]2018_commission_structure-Start'!$A$15:$J$15,0)),0)</f>
        <v>0</v>
      </c>
      <c r="Y625" s="26">
        <f>IF($H625&gt;K625,MIN($H625-K625,L625-K625)*INDEX('[1]2018_commission_structure-Start'!$A$15:$J$18,MATCH($E625,'[1]2018_commission_structure-Start'!$A$15:$A$18,0),MATCH(Y$1,'[1]2018_commission_structure-Start'!$A$15:$J$15,0)),0)</f>
        <v>0</v>
      </c>
      <c r="Z625" s="26">
        <f>IF(H625&gt;L625,(H625-L625)*INDEX('[1]2018_commission_structure-Start'!$A$21:$I$24,MATCH($E625,'[1]2018_commission_structure-Start'!$A$21:$A$24,0),MATCH(Z$1,'[1]2018_commission_structure-Start'!$A$21:$I$21,0)),0)</f>
        <v>0</v>
      </c>
      <c r="AA625" s="28">
        <f t="shared" si="98"/>
        <v>74518.850000000006</v>
      </c>
      <c r="AB625" s="28">
        <f t="shared" si="99"/>
        <v>136226.85</v>
      </c>
    </row>
    <row r="626" spans="1:28" x14ac:dyDescent="0.2">
      <c r="A626" s="25" t="str">
        <f t="shared" si="90"/>
        <v>Millie Shayler</v>
      </c>
      <c r="B626" s="25">
        <v>132027631</v>
      </c>
      <c r="C626" s="25" t="s">
        <v>1219</v>
      </c>
      <c r="D626" s="25" t="s">
        <v>1220</v>
      </c>
      <c r="E626" s="25" t="s">
        <v>29</v>
      </c>
      <c r="F626" s="25">
        <v>62126</v>
      </c>
      <c r="G626" s="25">
        <f>COUNTIF([1]deals_closed!D:D,B626)</f>
        <v>28</v>
      </c>
      <c r="H626" s="26">
        <f>SUMIF([1]deals_closed!D:D,B626,[1]deals_closed!C:C)</f>
        <v>907833</v>
      </c>
      <c r="I626" s="26">
        <f>VLOOKUP(E626,'[1]2018_commission_structure-Start'!$A$22:$I$24,9,FALSE)</f>
        <v>600000</v>
      </c>
      <c r="J626" s="26">
        <f t="shared" si="91"/>
        <v>750000</v>
      </c>
      <c r="K626" s="26">
        <f t="shared" si="92"/>
        <v>900000</v>
      </c>
      <c r="L626" s="26">
        <f t="shared" si="93"/>
        <v>1200000</v>
      </c>
      <c r="M626" s="27">
        <f t="shared" si="94"/>
        <v>1.513055</v>
      </c>
      <c r="N626" s="25" t="str">
        <f t="shared" si="95"/>
        <v>150-200%</v>
      </c>
      <c r="O626" s="28">
        <f>MIN(H626,I626)*INDEX('[1]2018_commission_structure-Start'!$A$21:$I$24,MATCH($E626,'[1]2018_commission_structure-Start'!$A$21:$A$24,0),MATCH(O$1,'[1]2018_commission_structure-Start'!$A$21:$I$21,0))</f>
        <v>78000</v>
      </c>
      <c r="P626" s="26">
        <f>IF(H626&gt;I626,MIN(H626-I626,J626-I626)*INDEX('[1]2018_commission_structure-Start'!$A$21:$I$24,MATCH($E626,'[1]2018_commission_structure-Start'!$A$21:$A$24,0), MATCH(P$1,'[1]2018_commission_structure-Start'!$A$21:$I$21,0)),0)</f>
        <v>25500.000000000004</v>
      </c>
      <c r="Q626" s="26">
        <f>IF($H626&gt;J626,MIN($H626-J626,K626-J626)*INDEX('[1]2018_commission_structure-Start'!$A$21:$I$24,MATCH($E626,'[1]2018_commission_structure-Start'!$A$21:$A$24,0), MATCH(Q$1,'[1]2018_commission_structure-Start'!$A$21:$I$21,0)),0)</f>
        <v>31500</v>
      </c>
      <c r="R626" s="26">
        <f>IF($H626&gt;K626,MIN($H626-K626,L626-K626)*INDEX('[1]2018_commission_structure-Start'!$A$21:$I$24,MATCH($E626,'[1]2018_commission_structure-Start'!$A$21:$A$24,0), MATCH(R$1,'[1]2018_commission_structure-Start'!$A$21:$I$21,0)),0)</f>
        <v>2036.5800000000002</v>
      </c>
      <c r="S626" s="26">
        <f>IF(H626&gt;L626,(H626-L626)*INDEX('[1]2018_commission_structure-Start'!$A$21:$I$24,MATCH($E626,'[1]2018_commission_structure-Start'!$A$21:$A$24,0),MATCH(S$1,'[1]2018_commission_structure-Start'!$A$21:$I$21,0)),0)</f>
        <v>0</v>
      </c>
      <c r="T626" s="28">
        <f t="shared" si="96"/>
        <v>137036.57999999999</v>
      </c>
      <c r="U626" s="28">
        <f t="shared" si="97"/>
        <v>199162.58</v>
      </c>
      <c r="V626" s="28">
        <f>MIN(H626,I626)*INDEX('[1]2018_commission_structure-Start'!$A$15:$J$18,MATCH($E626,'[1]2018_commission_structure-Start'!$A$15:$A$18,0),MATCH(V$1,'[1]2018_commission_structure-Start'!$A$15:$J$15,0))</f>
        <v>90000</v>
      </c>
      <c r="W626" s="26">
        <f>IF($H626&gt;I626,MIN($H626-I626,J626-I626)*INDEX('[1]2018_commission_structure-Start'!$A$15:$J$18,MATCH($E626,'[1]2018_commission_structure-Start'!$A$15:$A$18,0),MATCH(W$1,'[1]2018_commission_structure-Start'!$A$15:$J$15,0)),0)</f>
        <v>27000</v>
      </c>
      <c r="X626" s="26">
        <f>IF($H626&gt;J626,MIN($H626-J626,K626-J626)*INDEX('[1]2018_commission_structure-Start'!$A$15:$J$18,MATCH($E626,'[1]2018_commission_structure-Start'!$A$15:$A$18,0),MATCH(X$1,'[1]2018_commission_structure-Start'!$A$15:$J$15,0)),0)</f>
        <v>37500</v>
      </c>
      <c r="Y626" s="26">
        <f>IF($H626&gt;K626,MIN($H626-K626,L626-K626)*INDEX('[1]2018_commission_structure-Start'!$A$15:$J$18,MATCH($E626,'[1]2018_commission_structure-Start'!$A$15:$A$18,0),MATCH(Y$1,'[1]2018_commission_structure-Start'!$A$15:$J$15,0)),0)</f>
        <v>2349.9</v>
      </c>
      <c r="Z626" s="26">
        <f>IF(H626&gt;L626,(H626-L626)*INDEX('[1]2018_commission_structure-Start'!$A$21:$I$24,MATCH($E626,'[1]2018_commission_structure-Start'!$A$21:$A$24,0),MATCH(Z$1,'[1]2018_commission_structure-Start'!$A$21:$I$21,0)),0)</f>
        <v>0</v>
      </c>
      <c r="AA626" s="28">
        <f t="shared" si="98"/>
        <v>156849.9</v>
      </c>
      <c r="AB626" s="28">
        <f t="shared" si="99"/>
        <v>218975.9</v>
      </c>
    </row>
    <row r="627" spans="1:28" x14ac:dyDescent="0.2">
      <c r="A627" s="25" t="str">
        <f t="shared" si="90"/>
        <v>Rossie Harget</v>
      </c>
      <c r="B627" s="25">
        <v>9965847037</v>
      </c>
      <c r="C627" s="25" t="s">
        <v>1221</v>
      </c>
      <c r="D627" s="25" t="s">
        <v>1222</v>
      </c>
      <c r="E627" s="25" t="s">
        <v>29</v>
      </c>
      <c r="F627" s="25">
        <v>76262</v>
      </c>
      <c r="G627" s="25">
        <f>COUNTIF([1]deals_closed!D:D,B627)</f>
        <v>23</v>
      </c>
      <c r="H627" s="26">
        <f>SUMIF([1]deals_closed!D:D,B627,[1]deals_closed!C:C)</f>
        <v>854317</v>
      </c>
      <c r="I627" s="26">
        <f>VLOOKUP(E627,'[1]2018_commission_structure-Start'!$A$22:$I$24,9,FALSE)</f>
        <v>600000</v>
      </c>
      <c r="J627" s="26">
        <f t="shared" si="91"/>
        <v>750000</v>
      </c>
      <c r="K627" s="26">
        <f t="shared" si="92"/>
        <v>900000</v>
      </c>
      <c r="L627" s="26">
        <f t="shared" si="93"/>
        <v>1200000</v>
      </c>
      <c r="M627" s="27">
        <f t="shared" si="94"/>
        <v>1.4238616666666666</v>
      </c>
      <c r="N627" s="25" t="str">
        <f t="shared" si="95"/>
        <v>125-150%</v>
      </c>
      <c r="O627" s="28">
        <f>MIN(H627,I627)*INDEX('[1]2018_commission_structure-Start'!$A$21:$I$24,MATCH($E627,'[1]2018_commission_structure-Start'!$A$21:$A$24,0),MATCH(O$1,'[1]2018_commission_structure-Start'!$A$21:$I$21,0))</f>
        <v>78000</v>
      </c>
      <c r="P627" s="26">
        <f>IF(H627&gt;I627,MIN(H627-I627,J627-I627)*INDEX('[1]2018_commission_structure-Start'!$A$21:$I$24,MATCH($E627,'[1]2018_commission_structure-Start'!$A$21:$A$24,0), MATCH(P$1,'[1]2018_commission_structure-Start'!$A$21:$I$21,0)),0)</f>
        <v>25500.000000000004</v>
      </c>
      <c r="Q627" s="26">
        <f>IF($H627&gt;J627,MIN($H627-J627,K627-J627)*INDEX('[1]2018_commission_structure-Start'!$A$21:$I$24,MATCH($E627,'[1]2018_commission_structure-Start'!$A$21:$A$24,0), MATCH(Q$1,'[1]2018_commission_structure-Start'!$A$21:$I$21,0)),0)</f>
        <v>21906.57</v>
      </c>
      <c r="R627" s="26">
        <f>IF($H627&gt;K627,MIN($H627-K627,L627-K627)*INDEX('[1]2018_commission_structure-Start'!$A$21:$I$24,MATCH($E627,'[1]2018_commission_structure-Start'!$A$21:$A$24,0), MATCH(R$1,'[1]2018_commission_structure-Start'!$A$21:$I$21,0)),0)</f>
        <v>0</v>
      </c>
      <c r="S627" s="26">
        <f>IF(H627&gt;L627,(H627-L627)*INDEX('[1]2018_commission_structure-Start'!$A$21:$I$24,MATCH($E627,'[1]2018_commission_structure-Start'!$A$21:$A$24,0),MATCH(S$1,'[1]2018_commission_structure-Start'!$A$21:$I$21,0)),0)</f>
        <v>0</v>
      </c>
      <c r="T627" s="28">
        <f t="shared" si="96"/>
        <v>125406.57</v>
      </c>
      <c r="U627" s="28">
        <f t="shared" si="97"/>
        <v>201668.57</v>
      </c>
      <c r="V627" s="28">
        <f>MIN(H627,I627)*INDEX('[1]2018_commission_structure-Start'!$A$15:$J$18,MATCH($E627,'[1]2018_commission_structure-Start'!$A$15:$A$18,0),MATCH(V$1,'[1]2018_commission_structure-Start'!$A$15:$J$15,0))</f>
        <v>90000</v>
      </c>
      <c r="W627" s="26">
        <f>IF($H627&gt;I627,MIN($H627-I627,J627-I627)*INDEX('[1]2018_commission_structure-Start'!$A$15:$J$18,MATCH($E627,'[1]2018_commission_structure-Start'!$A$15:$A$18,0),MATCH(W$1,'[1]2018_commission_structure-Start'!$A$15:$J$15,0)),0)</f>
        <v>27000</v>
      </c>
      <c r="X627" s="26">
        <f>IF($H627&gt;J627,MIN($H627-J627,K627-J627)*INDEX('[1]2018_commission_structure-Start'!$A$15:$J$18,MATCH($E627,'[1]2018_commission_structure-Start'!$A$15:$A$18,0),MATCH(X$1,'[1]2018_commission_structure-Start'!$A$15:$J$15,0)),0)</f>
        <v>26079.25</v>
      </c>
      <c r="Y627" s="26">
        <f>IF($H627&gt;K627,MIN($H627-K627,L627-K627)*INDEX('[1]2018_commission_structure-Start'!$A$15:$J$18,MATCH($E627,'[1]2018_commission_structure-Start'!$A$15:$A$18,0),MATCH(Y$1,'[1]2018_commission_structure-Start'!$A$15:$J$15,0)),0)</f>
        <v>0</v>
      </c>
      <c r="Z627" s="26">
        <f>IF(H627&gt;L627,(H627-L627)*INDEX('[1]2018_commission_structure-Start'!$A$21:$I$24,MATCH($E627,'[1]2018_commission_structure-Start'!$A$21:$A$24,0),MATCH(Z$1,'[1]2018_commission_structure-Start'!$A$21:$I$21,0)),0)</f>
        <v>0</v>
      </c>
      <c r="AA627" s="28">
        <f t="shared" si="98"/>
        <v>143079.25</v>
      </c>
      <c r="AB627" s="28">
        <f t="shared" si="99"/>
        <v>219341.25</v>
      </c>
    </row>
    <row r="628" spans="1:28" x14ac:dyDescent="0.2">
      <c r="A628" s="25" t="str">
        <f t="shared" si="90"/>
        <v>Abram Hopfer</v>
      </c>
      <c r="B628" s="25">
        <v>8267733809</v>
      </c>
      <c r="C628" s="25" t="s">
        <v>1223</v>
      </c>
      <c r="D628" s="25" t="s">
        <v>1224</v>
      </c>
      <c r="E628" s="25" t="s">
        <v>7</v>
      </c>
      <c r="F628" s="25">
        <v>41928</v>
      </c>
      <c r="G628" s="25">
        <f>COUNTIF([1]deals_closed!D:D,B628)</f>
        <v>18</v>
      </c>
      <c r="H628" s="26">
        <f>SUMIF([1]deals_closed!D:D,B628,[1]deals_closed!C:C)</f>
        <v>638085</v>
      </c>
      <c r="I628" s="26">
        <f>VLOOKUP(E628,'[1]2018_commission_structure-Start'!$A$22:$I$24,9,FALSE)</f>
        <v>500000</v>
      </c>
      <c r="J628" s="26">
        <f t="shared" si="91"/>
        <v>625000</v>
      </c>
      <c r="K628" s="26">
        <f t="shared" si="92"/>
        <v>750000</v>
      </c>
      <c r="L628" s="26">
        <f t="shared" si="93"/>
        <v>1000000</v>
      </c>
      <c r="M628" s="27">
        <f t="shared" si="94"/>
        <v>1.27617</v>
      </c>
      <c r="N628" s="25" t="str">
        <f t="shared" si="95"/>
        <v>125-150%</v>
      </c>
      <c r="O628" s="28">
        <f>MIN(H628,I628)*INDEX('[1]2018_commission_structure-Start'!$A$21:$I$24,MATCH($E628,'[1]2018_commission_structure-Start'!$A$21:$A$24,0),MATCH(O$1,'[1]2018_commission_structure-Start'!$A$21:$I$21,0))</f>
        <v>50000</v>
      </c>
      <c r="P628" s="26">
        <f>IF(H628&gt;I628,MIN(H628-I628,J628-I628)*INDEX('[1]2018_commission_structure-Start'!$A$21:$I$24,MATCH($E628,'[1]2018_commission_structure-Start'!$A$21:$A$24,0), MATCH(P$1,'[1]2018_commission_structure-Start'!$A$21:$I$21,0)),0)</f>
        <v>18750</v>
      </c>
      <c r="Q628" s="26">
        <f>IF($H628&gt;J628,MIN($H628-J628,K628-J628)*INDEX('[1]2018_commission_structure-Start'!$A$21:$I$24,MATCH($E628,'[1]2018_commission_structure-Start'!$A$21:$A$24,0), MATCH(Q$1,'[1]2018_commission_structure-Start'!$A$21:$I$21,0)),0)</f>
        <v>2355.2999999999997</v>
      </c>
      <c r="R628" s="26">
        <f>IF($H628&gt;K628,MIN($H628-K628,L628-K628)*INDEX('[1]2018_commission_structure-Start'!$A$21:$I$24,MATCH($E628,'[1]2018_commission_structure-Start'!$A$21:$A$24,0), MATCH(R$1,'[1]2018_commission_structure-Start'!$A$21:$I$21,0)),0)</f>
        <v>0</v>
      </c>
      <c r="S628" s="26">
        <f>IF(H628&gt;L628,(H628-L628)*INDEX('[1]2018_commission_structure-Start'!$A$21:$I$24,MATCH($E628,'[1]2018_commission_structure-Start'!$A$21:$A$24,0),MATCH(S$1,'[1]2018_commission_structure-Start'!$A$21:$I$21,0)),0)</f>
        <v>0</v>
      </c>
      <c r="T628" s="28">
        <f t="shared" si="96"/>
        <v>71105.3</v>
      </c>
      <c r="U628" s="28">
        <f t="shared" si="97"/>
        <v>113033.3</v>
      </c>
      <c r="V628" s="28">
        <f>MIN(H628,I628)*INDEX('[1]2018_commission_structure-Start'!$A$15:$J$18,MATCH($E628,'[1]2018_commission_structure-Start'!$A$15:$A$18,0),MATCH(V$1,'[1]2018_commission_structure-Start'!$A$15:$J$15,0))</f>
        <v>60000</v>
      </c>
      <c r="W628" s="26">
        <f>IF($H628&gt;I628,MIN($H628-I628,J628-I628)*INDEX('[1]2018_commission_structure-Start'!$A$15:$J$18,MATCH($E628,'[1]2018_commission_structure-Start'!$A$15:$A$18,0),MATCH(W$1,'[1]2018_commission_structure-Start'!$A$15:$J$15,0)),0)</f>
        <v>21250</v>
      </c>
      <c r="X628" s="26">
        <f>IF($H628&gt;J628,MIN($H628-J628,K628-J628)*INDEX('[1]2018_commission_structure-Start'!$A$15:$J$18,MATCH($E628,'[1]2018_commission_structure-Start'!$A$15:$A$18,0),MATCH(X$1,'[1]2018_commission_structure-Start'!$A$15:$J$15,0)),0)</f>
        <v>2617</v>
      </c>
      <c r="Y628" s="26">
        <f>IF($H628&gt;K628,MIN($H628-K628,L628-K628)*INDEX('[1]2018_commission_structure-Start'!$A$15:$J$18,MATCH($E628,'[1]2018_commission_structure-Start'!$A$15:$A$18,0),MATCH(Y$1,'[1]2018_commission_structure-Start'!$A$15:$J$15,0)),0)</f>
        <v>0</v>
      </c>
      <c r="Z628" s="26">
        <f>IF(H628&gt;L628,(H628-L628)*INDEX('[1]2018_commission_structure-Start'!$A$21:$I$24,MATCH($E628,'[1]2018_commission_structure-Start'!$A$21:$A$24,0),MATCH(Z$1,'[1]2018_commission_structure-Start'!$A$21:$I$21,0)),0)</f>
        <v>0</v>
      </c>
      <c r="AA628" s="28">
        <f t="shared" si="98"/>
        <v>83867</v>
      </c>
      <c r="AB628" s="28">
        <f t="shared" si="99"/>
        <v>125795</v>
      </c>
    </row>
    <row r="629" spans="1:28" x14ac:dyDescent="0.2">
      <c r="A629" s="25" t="str">
        <f t="shared" si="90"/>
        <v>Carree Crayker</v>
      </c>
      <c r="B629" s="25">
        <v>8065075959</v>
      </c>
      <c r="C629" s="25" t="s">
        <v>1225</v>
      </c>
      <c r="D629" s="25" t="s">
        <v>1226</v>
      </c>
      <c r="E629" s="25" t="s">
        <v>29</v>
      </c>
      <c r="F629" s="25">
        <v>73150</v>
      </c>
      <c r="G629" s="25">
        <f>COUNTIF([1]deals_closed!D:D,B629)</f>
        <v>21</v>
      </c>
      <c r="H629" s="26">
        <f>SUMIF([1]deals_closed!D:D,B629,[1]deals_closed!C:C)</f>
        <v>772208</v>
      </c>
      <c r="I629" s="26">
        <f>VLOOKUP(E629,'[1]2018_commission_structure-Start'!$A$22:$I$24,9,FALSE)</f>
        <v>600000</v>
      </c>
      <c r="J629" s="26">
        <f t="shared" si="91"/>
        <v>750000</v>
      </c>
      <c r="K629" s="26">
        <f t="shared" si="92"/>
        <v>900000</v>
      </c>
      <c r="L629" s="26">
        <f t="shared" si="93"/>
        <v>1200000</v>
      </c>
      <c r="M629" s="27">
        <f t="shared" si="94"/>
        <v>1.2870133333333333</v>
      </c>
      <c r="N629" s="25" t="str">
        <f t="shared" si="95"/>
        <v>125-150%</v>
      </c>
      <c r="O629" s="28">
        <f>MIN(H629,I629)*INDEX('[1]2018_commission_structure-Start'!$A$21:$I$24,MATCH($E629,'[1]2018_commission_structure-Start'!$A$21:$A$24,0),MATCH(O$1,'[1]2018_commission_structure-Start'!$A$21:$I$21,0))</f>
        <v>78000</v>
      </c>
      <c r="P629" s="26">
        <f>IF(H629&gt;I629,MIN(H629-I629,J629-I629)*INDEX('[1]2018_commission_structure-Start'!$A$21:$I$24,MATCH($E629,'[1]2018_commission_structure-Start'!$A$21:$A$24,0), MATCH(P$1,'[1]2018_commission_structure-Start'!$A$21:$I$21,0)),0)</f>
        <v>25500.000000000004</v>
      </c>
      <c r="Q629" s="26">
        <f>IF($H629&gt;J629,MIN($H629-J629,K629-J629)*INDEX('[1]2018_commission_structure-Start'!$A$21:$I$24,MATCH($E629,'[1]2018_commission_structure-Start'!$A$21:$A$24,0), MATCH(Q$1,'[1]2018_commission_structure-Start'!$A$21:$I$21,0)),0)</f>
        <v>4663.6799999999994</v>
      </c>
      <c r="R629" s="26">
        <f>IF($H629&gt;K629,MIN($H629-K629,L629-K629)*INDEX('[1]2018_commission_structure-Start'!$A$21:$I$24,MATCH($E629,'[1]2018_commission_structure-Start'!$A$21:$A$24,0), MATCH(R$1,'[1]2018_commission_structure-Start'!$A$21:$I$21,0)),0)</f>
        <v>0</v>
      </c>
      <c r="S629" s="26">
        <f>IF(H629&gt;L629,(H629-L629)*INDEX('[1]2018_commission_structure-Start'!$A$21:$I$24,MATCH($E629,'[1]2018_commission_structure-Start'!$A$21:$A$24,0),MATCH(S$1,'[1]2018_commission_structure-Start'!$A$21:$I$21,0)),0)</f>
        <v>0</v>
      </c>
      <c r="T629" s="28">
        <f t="shared" si="96"/>
        <v>108163.68</v>
      </c>
      <c r="U629" s="28">
        <f t="shared" si="97"/>
        <v>181313.68</v>
      </c>
      <c r="V629" s="28">
        <f>MIN(H629,I629)*INDEX('[1]2018_commission_structure-Start'!$A$15:$J$18,MATCH($E629,'[1]2018_commission_structure-Start'!$A$15:$A$18,0),MATCH(V$1,'[1]2018_commission_structure-Start'!$A$15:$J$15,0))</f>
        <v>90000</v>
      </c>
      <c r="W629" s="26">
        <f>IF($H629&gt;I629,MIN($H629-I629,J629-I629)*INDEX('[1]2018_commission_structure-Start'!$A$15:$J$18,MATCH($E629,'[1]2018_commission_structure-Start'!$A$15:$A$18,0),MATCH(W$1,'[1]2018_commission_structure-Start'!$A$15:$J$15,0)),0)</f>
        <v>27000</v>
      </c>
      <c r="X629" s="26">
        <f>IF($H629&gt;J629,MIN($H629-J629,K629-J629)*INDEX('[1]2018_commission_structure-Start'!$A$15:$J$18,MATCH($E629,'[1]2018_commission_structure-Start'!$A$15:$A$18,0),MATCH(X$1,'[1]2018_commission_structure-Start'!$A$15:$J$15,0)),0)</f>
        <v>5552</v>
      </c>
      <c r="Y629" s="26">
        <f>IF($H629&gt;K629,MIN($H629-K629,L629-K629)*INDEX('[1]2018_commission_structure-Start'!$A$15:$J$18,MATCH($E629,'[1]2018_commission_structure-Start'!$A$15:$A$18,0),MATCH(Y$1,'[1]2018_commission_structure-Start'!$A$15:$J$15,0)),0)</f>
        <v>0</v>
      </c>
      <c r="Z629" s="26">
        <f>IF(H629&gt;L629,(H629-L629)*INDEX('[1]2018_commission_structure-Start'!$A$21:$I$24,MATCH($E629,'[1]2018_commission_structure-Start'!$A$21:$A$24,0),MATCH(Z$1,'[1]2018_commission_structure-Start'!$A$21:$I$21,0)),0)</f>
        <v>0</v>
      </c>
      <c r="AA629" s="28">
        <f t="shared" si="98"/>
        <v>122552</v>
      </c>
      <c r="AB629" s="28">
        <f t="shared" si="99"/>
        <v>195702</v>
      </c>
    </row>
    <row r="630" spans="1:28" x14ac:dyDescent="0.2">
      <c r="A630" s="25" t="str">
        <f t="shared" si="90"/>
        <v>Alyssa Forsyth</v>
      </c>
      <c r="B630" s="25">
        <v>9095573850</v>
      </c>
      <c r="C630" s="25" t="s">
        <v>1227</v>
      </c>
      <c r="D630" s="25" t="s">
        <v>1228</v>
      </c>
      <c r="E630" s="25" t="s">
        <v>7</v>
      </c>
      <c r="F630" s="25">
        <v>48251</v>
      </c>
      <c r="G630" s="25">
        <f>COUNTIF([1]deals_closed!D:D,B630)</f>
        <v>13</v>
      </c>
      <c r="H630" s="26">
        <f>SUMIF([1]deals_closed!D:D,B630,[1]deals_closed!C:C)</f>
        <v>436976</v>
      </c>
      <c r="I630" s="26">
        <f>VLOOKUP(E630,'[1]2018_commission_structure-Start'!$A$22:$I$24,9,FALSE)</f>
        <v>500000</v>
      </c>
      <c r="J630" s="26">
        <f t="shared" si="91"/>
        <v>625000</v>
      </c>
      <c r="K630" s="26">
        <f t="shared" si="92"/>
        <v>750000</v>
      </c>
      <c r="L630" s="26">
        <f t="shared" si="93"/>
        <v>1000000</v>
      </c>
      <c r="M630" s="27">
        <f t="shared" si="94"/>
        <v>0.87395199999999995</v>
      </c>
      <c r="N630" s="25" t="str">
        <f t="shared" si="95"/>
        <v>0-100%</v>
      </c>
      <c r="O630" s="28">
        <f>MIN(H630,I630)*INDEX('[1]2018_commission_structure-Start'!$A$21:$I$24,MATCH($E630,'[1]2018_commission_structure-Start'!$A$21:$A$24,0),MATCH(O$1,'[1]2018_commission_structure-Start'!$A$21:$I$21,0))</f>
        <v>43697.600000000006</v>
      </c>
      <c r="P630" s="26">
        <f>IF(H630&gt;I630,MIN(H630-I630,J630-I630)*INDEX('[1]2018_commission_structure-Start'!$A$21:$I$24,MATCH($E630,'[1]2018_commission_structure-Start'!$A$21:$A$24,0), MATCH(P$1,'[1]2018_commission_structure-Start'!$A$21:$I$21,0)),0)</f>
        <v>0</v>
      </c>
      <c r="Q630" s="26">
        <f>IF($H630&gt;J630,MIN($H630-J630,K630-J630)*INDEX('[1]2018_commission_structure-Start'!$A$21:$I$24,MATCH($E630,'[1]2018_commission_structure-Start'!$A$21:$A$24,0), MATCH(Q$1,'[1]2018_commission_structure-Start'!$A$21:$I$21,0)),0)</f>
        <v>0</v>
      </c>
      <c r="R630" s="26">
        <f>IF($H630&gt;K630,MIN($H630-K630,L630-K630)*INDEX('[1]2018_commission_structure-Start'!$A$21:$I$24,MATCH($E630,'[1]2018_commission_structure-Start'!$A$21:$A$24,0), MATCH(R$1,'[1]2018_commission_structure-Start'!$A$21:$I$21,0)),0)</f>
        <v>0</v>
      </c>
      <c r="S630" s="26">
        <f>IF(H630&gt;L630,(H630-L630)*INDEX('[1]2018_commission_structure-Start'!$A$21:$I$24,MATCH($E630,'[1]2018_commission_structure-Start'!$A$21:$A$24,0),MATCH(S$1,'[1]2018_commission_structure-Start'!$A$21:$I$21,0)),0)</f>
        <v>0</v>
      </c>
      <c r="T630" s="28">
        <f t="shared" si="96"/>
        <v>43697.600000000006</v>
      </c>
      <c r="U630" s="28">
        <f t="shared" si="97"/>
        <v>91948.6</v>
      </c>
      <c r="V630" s="28">
        <f>MIN(H630,I630)*INDEX('[1]2018_commission_structure-Start'!$A$15:$J$18,MATCH($E630,'[1]2018_commission_structure-Start'!$A$15:$A$18,0),MATCH(V$1,'[1]2018_commission_structure-Start'!$A$15:$J$15,0))</f>
        <v>52437.119999999995</v>
      </c>
      <c r="W630" s="26">
        <f>IF($H630&gt;I630,MIN($H630-I630,J630-I630)*INDEX('[1]2018_commission_structure-Start'!$A$15:$J$18,MATCH($E630,'[1]2018_commission_structure-Start'!$A$15:$A$18,0),MATCH(W$1,'[1]2018_commission_structure-Start'!$A$15:$J$15,0)),0)</f>
        <v>0</v>
      </c>
      <c r="X630" s="26">
        <f>IF($H630&gt;J630,MIN($H630-J630,K630-J630)*INDEX('[1]2018_commission_structure-Start'!$A$15:$J$18,MATCH($E630,'[1]2018_commission_structure-Start'!$A$15:$A$18,0),MATCH(X$1,'[1]2018_commission_structure-Start'!$A$15:$J$15,0)),0)</f>
        <v>0</v>
      </c>
      <c r="Y630" s="26">
        <f>IF($H630&gt;K630,MIN($H630-K630,L630-K630)*INDEX('[1]2018_commission_structure-Start'!$A$15:$J$18,MATCH($E630,'[1]2018_commission_structure-Start'!$A$15:$A$18,0),MATCH(Y$1,'[1]2018_commission_structure-Start'!$A$15:$J$15,0)),0)</f>
        <v>0</v>
      </c>
      <c r="Z630" s="26">
        <f>IF(H630&gt;L630,(H630-L630)*INDEX('[1]2018_commission_structure-Start'!$A$21:$I$24,MATCH($E630,'[1]2018_commission_structure-Start'!$A$21:$A$24,0),MATCH(Z$1,'[1]2018_commission_structure-Start'!$A$21:$I$21,0)),0)</f>
        <v>0</v>
      </c>
      <c r="AA630" s="28">
        <f t="shared" si="98"/>
        <v>52437.119999999995</v>
      </c>
      <c r="AB630" s="28">
        <f t="shared" si="99"/>
        <v>100688.12</v>
      </c>
    </row>
    <row r="631" spans="1:28" x14ac:dyDescent="0.2">
      <c r="A631" s="25" t="str">
        <f t="shared" si="90"/>
        <v>Dyanne Simper</v>
      </c>
      <c r="B631" s="25">
        <v>4323727860</v>
      </c>
      <c r="C631" s="25" t="s">
        <v>1229</v>
      </c>
      <c r="D631" s="25" t="s">
        <v>1230</v>
      </c>
      <c r="E631" s="25" t="s">
        <v>7</v>
      </c>
      <c r="F631" s="25">
        <v>62832</v>
      </c>
      <c r="G631" s="25">
        <f>COUNTIF([1]deals_closed!D:D,B631)</f>
        <v>23</v>
      </c>
      <c r="H631" s="26">
        <f>SUMIF([1]deals_closed!D:D,B631,[1]deals_closed!C:C)</f>
        <v>798230</v>
      </c>
      <c r="I631" s="26">
        <f>VLOOKUP(E631,'[1]2018_commission_structure-Start'!$A$22:$I$24,9,FALSE)</f>
        <v>500000</v>
      </c>
      <c r="J631" s="26">
        <f t="shared" si="91"/>
        <v>625000</v>
      </c>
      <c r="K631" s="26">
        <f t="shared" si="92"/>
        <v>750000</v>
      </c>
      <c r="L631" s="26">
        <f t="shared" si="93"/>
        <v>1000000</v>
      </c>
      <c r="M631" s="27">
        <f t="shared" si="94"/>
        <v>1.59646</v>
      </c>
      <c r="N631" s="25" t="str">
        <f t="shared" si="95"/>
        <v>150-200%</v>
      </c>
      <c r="O631" s="28">
        <f>MIN(H631,I631)*INDEX('[1]2018_commission_structure-Start'!$A$21:$I$24,MATCH($E631,'[1]2018_commission_structure-Start'!$A$21:$A$24,0),MATCH(O$1,'[1]2018_commission_structure-Start'!$A$21:$I$21,0))</f>
        <v>50000</v>
      </c>
      <c r="P631" s="26">
        <f>IF(H631&gt;I631,MIN(H631-I631,J631-I631)*INDEX('[1]2018_commission_structure-Start'!$A$21:$I$24,MATCH($E631,'[1]2018_commission_structure-Start'!$A$21:$A$24,0), MATCH(P$1,'[1]2018_commission_structure-Start'!$A$21:$I$21,0)),0)</f>
        <v>18750</v>
      </c>
      <c r="Q631" s="26">
        <f>IF($H631&gt;J631,MIN($H631-J631,K631-J631)*INDEX('[1]2018_commission_structure-Start'!$A$21:$I$24,MATCH($E631,'[1]2018_commission_structure-Start'!$A$21:$A$24,0), MATCH(Q$1,'[1]2018_commission_structure-Start'!$A$21:$I$21,0)),0)</f>
        <v>22500</v>
      </c>
      <c r="R631" s="26">
        <f>IF($H631&gt;K631,MIN($H631-K631,L631-K631)*INDEX('[1]2018_commission_structure-Start'!$A$21:$I$24,MATCH($E631,'[1]2018_commission_structure-Start'!$A$21:$A$24,0), MATCH(R$1,'[1]2018_commission_structure-Start'!$A$21:$I$21,0)),0)</f>
        <v>10610.6</v>
      </c>
      <c r="S631" s="26">
        <f>IF(H631&gt;L631,(H631-L631)*INDEX('[1]2018_commission_structure-Start'!$A$21:$I$24,MATCH($E631,'[1]2018_commission_structure-Start'!$A$21:$A$24,0),MATCH(S$1,'[1]2018_commission_structure-Start'!$A$21:$I$21,0)),0)</f>
        <v>0</v>
      </c>
      <c r="T631" s="28">
        <f t="shared" si="96"/>
        <v>101860.6</v>
      </c>
      <c r="U631" s="28">
        <f t="shared" si="97"/>
        <v>164692.6</v>
      </c>
      <c r="V631" s="28">
        <f>MIN(H631,I631)*INDEX('[1]2018_commission_structure-Start'!$A$15:$J$18,MATCH($E631,'[1]2018_commission_structure-Start'!$A$15:$A$18,0),MATCH(V$1,'[1]2018_commission_structure-Start'!$A$15:$J$15,0))</f>
        <v>60000</v>
      </c>
      <c r="W631" s="26">
        <f>IF($H631&gt;I631,MIN($H631-I631,J631-I631)*INDEX('[1]2018_commission_structure-Start'!$A$15:$J$18,MATCH($E631,'[1]2018_commission_structure-Start'!$A$15:$A$18,0),MATCH(W$1,'[1]2018_commission_structure-Start'!$A$15:$J$15,0)),0)</f>
        <v>21250</v>
      </c>
      <c r="X631" s="26">
        <f>IF($H631&gt;J631,MIN($H631-J631,K631-J631)*INDEX('[1]2018_commission_structure-Start'!$A$15:$J$18,MATCH($E631,'[1]2018_commission_structure-Start'!$A$15:$A$18,0),MATCH(X$1,'[1]2018_commission_structure-Start'!$A$15:$J$15,0)),0)</f>
        <v>25000</v>
      </c>
      <c r="Y631" s="26">
        <f>IF($H631&gt;K631,MIN($H631-K631,L631-K631)*INDEX('[1]2018_commission_structure-Start'!$A$15:$J$18,MATCH($E631,'[1]2018_commission_structure-Start'!$A$15:$A$18,0),MATCH(Y$1,'[1]2018_commission_structure-Start'!$A$15:$J$15,0)),0)</f>
        <v>10610.6</v>
      </c>
      <c r="Z631" s="26">
        <f>IF(H631&gt;L631,(H631-L631)*INDEX('[1]2018_commission_structure-Start'!$A$21:$I$24,MATCH($E631,'[1]2018_commission_structure-Start'!$A$21:$A$24,0),MATCH(Z$1,'[1]2018_commission_structure-Start'!$A$21:$I$21,0)),0)</f>
        <v>0</v>
      </c>
      <c r="AA631" s="28">
        <f t="shared" si="98"/>
        <v>116860.6</v>
      </c>
      <c r="AB631" s="28">
        <f t="shared" si="99"/>
        <v>179692.6</v>
      </c>
    </row>
    <row r="632" spans="1:28" x14ac:dyDescent="0.2">
      <c r="A632" s="25" t="str">
        <f t="shared" si="90"/>
        <v>Pren Shanahan</v>
      </c>
      <c r="B632" s="25">
        <v>8024322455</v>
      </c>
      <c r="C632" s="25" t="s">
        <v>1231</v>
      </c>
      <c r="D632" s="25" t="s">
        <v>1232</v>
      </c>
      <c r="E632" s="25" t="s">
        <v>29</v>
      </c>
      <c r="F632" s="25">
        <v>57634</v>
      </c>
      <c r="G632" s="25">
        <f>COUNTIF([1]deals_closed!D:D,B632)</f>
        <v>19</v>
      </c>
      <c r="H632" s="26">
        <f>SUMIF([1]deals_closed!D:D,B632,[1]deals_closed!C:C)</f>
        <v>689635</v>
      </c>
      <c r="I632" s="26">
        <f>VLOOKUP(E632,'[1]2018_commission_structure-Start'!$A$22:$I$24,9,FALSE)</f>
        <v>600000</v>
      </c>
      <c r="J632" s="26">
        <f t="shared" si="91"/>
        <v>750000</v>
      </c>
      <c r="K632" s="26">
        <f t="shared" si="92"/>
        <v>900000</v>
      </c>
      <c r="L632" s="26">
        <f t="shared" si="93"/>
        <v>1200000</v>
      </c>
      <c r="M632" s="27">
        <f t="shared" si="94"/>
        <v>1.1493916666666666</v>
      </c>
      <c r="N632" s="25" t="str">
        <f t="shared" si="95"/>
        <v>100-125%</v>
      </c>
      <c r="O632" s="28">
        <f>MIN(H632,I632)*INDEX('[1]2018_commission_structure-Start'!$A$21:$I$24,MATCH($E632,'[1]2018_commission_structure-Start'!$A$21:$A$24,0),MATCH(O$1,'[1]2018_commission_structure-Start'!$A$21:$I$21,0))</f>
        <v>78000</v>
      </c>
      <c r="P632" s="26">
        <f>IF(H632&gt;I632,MIN(H632-I632,J632-I632)*INDEX('[1]2018_commission_structure-Start'!$A$21:$I$24,MATCH($E632,'[1]2018_commission_structure-Start'!$A$21:$A$24,0), MATCH(P$1,'[1]2018_commission_structure-Start'!$A$21:$I$21,0)),0)</f>
        <v>15237.95</v>
      </c>
      <c r="Q632" s="26">
        <f>IF($H632&gt;J632,MIN($H632-J632,K632-J632)*INDEX('[1]2018_commission_structure-Start'!$A$21:$I$24,MATCH($E632,'[1]2018_commission_structure-Start'!$A$21:$A$24,0), MATCH(Q$1,'[1]2018_commission_structure-Start'!$A$21:$I$21,0)),0)</f>
        <v>0</v>
      </c>
      <c r="R632" s="26">
        <f>IF($H632&gt;K632,MIN($H632-K632,L632-K632)*INDEX('[1]2018_commission_structure-Start'!$A$21:$I$24,MATCH($E632,'[1]2018_commission_structure-Start'!$A$21:$A$24,0), MATCH(R$1,'[1]2018_commission_structure-Start'!$A$21:$I$21,0)),0)</f>
        <v>0</v>
      </c>
      <c r="S632" s="26">
        <f>IF(H632&gt;L632,(H632-L632)*INDEX('[1]2018_commission_structure-Start'!$A$21:$I$24,MATCH($E632,'[1]2018_commission_structure-Start'!$A$21:$A$24,0),MATCH(S$1,'[1]2018_commission_structure-Start'!$A$21:$I$21,0)),0)</f>
        <v>0</v>
      </c>
      <c r="T632" s="28">
        <f t="shared" si="96"/>
        <v>93237.95</v>
      </c>
      <c r="U632" s="28">
        <f t="shared" si="97"/>
        <v>150871.95000000001</v>
      </c>
      <c r="V632" s="28">
        <f>MIN(H632,I632)*INDEX('[1]2018_commission_structure-Start'!$A$15:$J$18,MATCH($E632,'[1]2018_commission_structure-Start'!$A$15:$A$18,0),MATCH(V$1,'[1]2018_commission_structure-Start'!$A$15:$J$15,0))</f>
        <v>90000</v>
      </c>
      <c r="W632" s="26">
        <f>IF($H632&gt;I632,MIN($H632-I632,J632-I632)*INDEX('[1]2018_commission_structure-Start'!$A$15:$J$18,MATCH($E632,'[1]2018_commission_structure-Start'!$A$15:$A$18,0),MATCH(W$1,'[1]2018_commission_structure-Start'!$A$15:$J$15,0)),0)</f>
        <v>16134.3</v>
      </c>
      <c r="X632" s="26">
        <f>IF($H632&gt;J632,MIN($H632-J632,K632-J632)*INDEX('[1]2018_commission_structure-Start'!$A$15:$J$18,MATCH($E632,'[1]2018_commission_structure-Start'!$A$15:$A$18,0),MATCH(X$1,'[1]2018_commission_structure-Start'!$A$15:$J$15,0)),0)</f>
        <v>0</v>
      </c>
      <c r="Y632" s="26">
        <f>IF($H632&gt;K632,MIN($H632-K632,L632-K632)*INDEX('[1]2018_commission_structure-Start'!$A$15:$J$18,MATCH($E632,'[1]2018_commission_structure-Start'!$A$15:$A$18,0),MATCH(Y$1,'[1]2018_commission_structure-Start'!$A$15:$J$15,0)),0)</f>
        <v>0</v>
      </c>
      <c r="Z632" s="26">
        <f>IF(H632&gt;L632,(H632-L632)*INDEX('[1]2018_commission_structure-Start'!$A$21:$I$24,MATCH($E632,'[1]2018_commission_structure-Start'!$A$21:$A$24,0),MATCH(Z$1,'[1]2018_commission_structure-Start'!$A$21:$I$21,0)),0)</f>
        <v>0</v>
      </c>
      <c r="AA632" s="28">
        <f t="shared" si="98"/>
        <v>106134.3</v>
      </c>
      <c r="AB632" s="28">
        <f t="shared" si="99"/>
        <v>163768.29999999999</v>
      </c>
    </row>
    <row r="633" spans="1:28" x14ac:dyDescent="0.2">
      <c r="A633" s="25" t="str">
        <f t="shared" si="90"/>
        <v>Ollie Allsupp</v>
      </c>
      <c r="B633" s="25">
        <v>4256220232</v>
      </c>
      <c r="C633" s="25" t="s">
        <v>1233</v>
      </c>
      <c r="D633" s="25" t="s">
        <v>1234</v>
      </c>
      <c r="E633" s="25" t="s">
        <v>29</v>
      </c>
      <c r="F633" s="25">
        <v>63611</v>
      </c>
      <c r="G633" s="25">
        <f>COUNTIF([1]deals_closed!D:D,B633)</f>
        <v>22</v>
      </c>
      <c r="H633" s="26">
        <f>SUMIF([1]deals_closed!D:D,B633,[1]deals_closed!C:C)</f>
        <v>780733</v>
      </c>
      <c r="I633" s="26">
        <f>VLOOKUP(E633,'[1]2018_commission_structure-Start'!$A$22:$I$24,9,FALSE)</f>
        <v>600000</v>
      </c>
      <c r="J633" s="26">
        <f t="shared" si="91"/>
        <v>750000</v>
      </c>
      <c r="K633" s="26">
        <f t="shared" si="92"/>
        <v>900000</v>
      </c>
      <c r="L633" s="26">
        <f t="shared" si="93"/>
        <v>1200000</v>
      </c>
      <c r="M633" s="27">
        <f t="shared" si="94"/>
        <v>1.3012216666666667</v>
      </c>
      <c r="N633" s="25" t="str">
        <f t="shared" si="95"/>
        <v>125-150%</v>
      </c>
      <c r="O633" s="28">
        <f>MIN(H633,I633)*INDEX('[1]2018_commission_structure-Start'!$A$21:$I$24,MATCH($E633,'[1]2018_commission_structure-Start'!$A$21:$A$24,0),MATCH(O$1,'[1]2018_commission_structure-Start'!$A$21:$I$21,0))</f>
        <v>78000</v>
      </c>
      <c r="P633" s="26">
        <f>IF(H633&gt;I633,MIN(H633-I633,J633-I633)*INDEX('[1]2018_commission_structure-Start'!$A$21:$I$24,MATCH($E633,'[1]2018_commission_structure-Start'!$A$21:$A$24,0), MATCH(P$1,'[1]2018_commission_structure-Start'!$A$21:$I$21,0)),0)</f>
        <v>25500.000000000004</v>
      </c>
      <c r="Q633" s="26">
        <f>IF($H633&gt;J633,MIN($H633-J633,K633-J633)*INDEX('[1]2018_commission_structure-Start'!$A$21:$I$24,MATCH($E633,'[1]2018_commission_structure-Start'!$A$21:$A$24,0), MATCH(Q$1,'[1]2018_commission_structure-Start'!$A$21:$I$21,0)),0)</f>
        <v>6453.9299999999994</v>
      </c>
      <c r="R633" s="26">
        <f>IF($H633&gt;K633,MIN($H633-K633,L633-K633)*INDEX('[1]2018_commission_structure-Start'!$A$21:$I$24,MATCH($E633,'[1]2018_commission_structure-Start'!$A$21:$A$24,0), MATCH(R$1,'[1]2018_commission_structure-Start'!$A$21:$I$21,0)),0)</f>
        <v>0</v>
      </c>
      <c r="S633" s="26">
        <f>IF(H633&gt;L633,(H633-L633)*INDEX('[1]2018_commission_structure-Start'!$A$21:$I$24,MATCH($E633,'[1]2018_commission_structure-Start'!$A$21:$A$24,0),MATCH(S$1,'[1]2018_commission_structure-Start'!$A$21:$I$21,0)),0)</f>
        <v>0</v>
      </c>
      <c r="T633" s="28">
        <f t="shared" si="96"/>
        <v>109953.93</v>
      </c>
      <c r="U633" s="28">
        <f t="shared" si="97"/>
        <v>173564.93</v>
      </c>
      <c r="V633" s="28">
        <f>MIN(H633,I633)*INDEX('[1]2018_commission_structure-Start'!$A$15:$J$18,MATCH($E633,'[1]2018_commission_structure-Start'!$A$15:$A$18,0),MATCH(V$1,'[1]2018_commission_structure-Start'!$A$15:$J$15,0))</f>
        <v>90000</v>
      </c>
      <c r="W633" s="26">
        <f>IF($H633&gt;I633,MIN($H633-I633,J633-I633)*INDEX('[1]2018_commission_structure-Start'!$A$15:$J$18,MATCH($E633,'[1]2018_commission_structure-Start'!$A$15:$A$18,0),MATCH(W$1,'[1]2018_commission_structure-Start'!$A$15:$J$15,0)),0)</f>
        <v>27000</v>
      </c>
      <c r="X633" s="26">
        <f>IF($H633&gt;J633,MIN($H633-J633,K633-J633)*INDEX('[1]2018_commission_structure-Start'!$A$15:$J$18,MATCH($E633,'[1]2018_commission_structure-Start'!$A$15:$A$18,0),MATCH(X$1,'[1]2018_commission_structure-Start'!$A$15:$J$15,0)),0)</f>
        <v>7683.25</v>
      </c>
      <c r="Y633" s="26">
        <f>IF($H633&gt;K633,MIN($H633-K633,L633-K633)*INDEX('[1]2018_commission_structure-Start'!$A$15:$J$18,MATCH($E633,'[1]2018_commission_structure-Start'!$A$15:$A$18,0),MATCH(Y$1,'[1]2018_commission_structure-Start'!$A$15:$J$15,0)),0)</f>
        <v>0</v>
      </c>
      <c r="Z633" s="26">
        <f>IF(H633&gt;L633,(H633-L633)*INDEX('[1]2018_commission_structure-Start'!$A$21:$I$24,MATCH($E633,'[1]2018_commission_structure-Start'!$A$21:$A$24,0),MATCH(Z$1,'[1]2018_commission_structure-Start'!$A$21:$I$21,0)),0)</f>
        <v>0</v>
      </c>
      <c r="AA633" s="28">
        <f t="shared" si="98"/>
        <v>124683.25</v>
      </c>
      <c r="AB633" s="28">
        <f t="shared" si="99"/>
        <v>188294.25</v>
      </c>
    </row>
    <row r="634" spans="1:28" x14ac:dyDescent="0.2">
      <c r="A634" s="25" t="str">
        <f t="shared" si="90"/>
        <v>Zaneta Swaddle</v>
      </c>
      <c r="B634" s="25">
        <v>650049144</v>
      </c>
      <c r="C634" s="25" t="s">
        <v>1235</v>
      </c>
      <c r="D634" s="25" t="s">
        <v>1236</v>
      </c>
      <c r="E634" s="25" t="s">
        <v>7</v>
      </c>
      <c r="F634" s="25">
        <v>42284</v>
      </c>
      <c r="G634" s="25">
        <f>COUNTIF([1]deals_closed!D:D,B634)</f>
        <v>21</v>
      </c>
      <c r="H634" s="26">
        <f>SUMIF([1]deals_closed!D:D,B634,[1]deals_closed!C:C)</f>
        <v>685708</v>
      </c>
      <c r="I634" s="26">
        <f>VLOOKUP(E634,'[1]2018_commission_structure-Start'!$A$22:$I$24,9,FALSE)</f>
        <v>500000</v>
      </c>
      <c r="J634" s="26">
        <f t="shared" si="91"/>
        <v>625000</v>
      </c>
      <c r="K634" s="26">
        <f t="shared" si="92"/>
        <v>750000</v>
      </c>
      <c r="L634" s="26">
        <f t="shared" si="93"/>
        <v>1000000</v>
      </c>
      <c r="M634" s="27">
        <f t="shared" si="94"/>
        <v>1.371416</v>
      </c>
      <c r="N634" s="25" t="str">
        <f t="shared" si="95"/>
        <v>125-150%</v>
      </c>
      <c r="O634" s="28">
        <f>MIN(H634,I634)*INDEX('[1]2018_commission_structure-Start'!$A$21:$I$24,MATCH($E634,'[1]2018_commission_structure-Start'!$A$21:$A$24,0),MATCH(O$1,'[1]2018_commission_structure-Start'!$A$21:$I$21,0))</f>
        <v>50000</v>
      </c>
      <c r="P634" s="26">
        <f>IF(H634&gt;I634,MIN(H634-I634,J634-I634)*INDEX('[1]2018_commission_structure-Start'!$A$21:$I$24,MATCH($E634,'[1]2018_commission_structure-Start'!$A$21:$A$24,0), MATCH(P$1,'[1]2018_commission_structure-Start'!$A$21:$I$21,0)),0)</f>
        <v>18750</v>
      </c>
      <c r="Q634" s="26">
        <f>IF($H634&gt;J634,MIN($H634-J634,K634-J634)*INDEX('[1]2018_commission_structure-Start'!$A$21:$I$24,MATCH($E634,'[1]2018_commission_structure-Start'!$A$21:$A$24,0), MATCH(Q$1,'[1]2018_commission_structure-Start'!$A$21:$I$21,0)),0)</f>
        <v>10927.439999999999</v>
      </c>
      <c r="R634" s="26">
        <f>IF($H634&gt;K634,MIN($H634-K634,L634-K634)*INDEX('[1]2018_commission_structure-Start'!$A$21:$I$24,MATCH($E634,'[1]2018_commission_structure-Start'!$A$21:$A$24,0), MATCH(R$1,'[1]2018_commission_structure-Start'!$A$21:$I$21,0)),0)</f>
        <v>0</v>
      </c>
      <c r="S634" s="26">
        <f>IF(H634&gt;L634,(H634-L634)*INDEX('[1]2018_commission_structure-Start'!$A$21:$I$24,MATCH($E634,'[1]2018_commission_structure-Start'!$A$21:$A$24,0),MATCH(S$1,'[1]2018_commission_structure-Start'!$A$21:$I$21,0)),0)</f>
        <v>0</v>
      </c>
      <c r="T634" s="28">
        <f t="shared" si="96"/>
        <v>79677.440000000002</v>
      </c>
      <c r="U634" s="28">
        <f t="shared" si="97"/>
        <v>121961.44</v>
      </c>
      <c r="V634" s="28">
        <f>MIN(H634,I634)*INDEX('[1]2018_commission_structure-Start'!$A$15:$J$18,MATCH($E634,'[1]2018_commission_structure-Start'!$A$15:$A$18,0),MATCH(V$1,'[1]2018_commission_structure-Start'!$A$15:$J$15,0))</f>
        <v>60000</v>
      </c>
      <c r="W634" s="26">
        <f>IF($H634&gt;I634,MIN($H634-I634,J634-I634)*INDEX('[1]2018_commission_structure-Start'!$A$15:$J$18,MATCH($E634,'[1]2018_commission_structure-Start'!$A$15:$A$18,0),MATCH(W$1,'[1]2018_commission_structure-Start'!$A$15:$J$15,0)),0)</f>
        <v>21250</v>
      </c>
      <c r="X634" s="26">
        <f>IF($H634&gt;J634,MIN($H634-J634,K634-J634)*INDEX('[1]2018_commission_structure-Start'!$A$15:$J$18,MATCH($E634,'[1]2018_commission_structure-Start'!$A$15:$A$18,0),MATCH(X$1,'[1]2018_commission_structure-Start'!$A$15:$J$15,0)),0)</f>
        <v>12141.6</v>
      </c>
      <c r="Y634" s="26">
        <f>IF($H634&gt;K634,MIN($H634-K634,L634-K634)*INDEX('[1]2018_commission_structure-Start'!$A$15:$J$18,MATCH($E634,'[1]2018_commission_structure-Start'!$A$15:$A$18,0),MATCH(Y$1,'[1]2018_commission_structure-Start'!$A$15:$J$15,0)),0)</f>
        <v>0</v>
      </c>
      <c r="Z634" s="26">
        <f>IF(H634&gt;L634,(H634-L634)*INDEX('[1]2018_commission_structure-Start'!$A$21:$I$24,MATCH($E634,'[1]2018_commission_structure-Start'!$A$21:$A$24,0),MATCH(Z$1,'[1]2018_commission_structure-Start'!$A$21:$I$21,0)),0)</f>
        <v>0</v>
      </c>
      <c r="AA634" s="28">
        <f t="shared" si="98"/>
        <v>93391.6</v>
      </c>
      <c r="AB634" s="28">
        <f t="shared" si="99"/>
        <v>135675.6</v>
      </c>
    </row>
    <row r="635" spans="1:28" x14ac:dyDescent="0.2">
      <c r="A635" s="25" t="str">
        <f t="shared" si="90"/>
        <v>Hamlin Matchitt</v>
      </c>
      <c r="B635" s="25">
        <v>8788824691</v>
      </c>
      <c r="C635" s="25" t="s">
        <v>1237</v>
      </c>
      <c r="D635" s="25" t="s">
        <v>1238</v>
      </c>
      <c r="E635" s="25" t="s">
        <v>7</v>
      </c>
      <c r="F635" s="25">
        <v>36801</v>
      </c>
      <c r="G635" s="25">
        <f>COUNTIF([1]deals_closed!D:D,B635)</f>
        <v>15</v>
      </c>
      <c r="H635" s="26">
        <f>SUMIF([1]deals_closed!D:D,B635,[1]deals_closed!C:C)</f>
        <v>555207</v>
      </c>
      <c r="I635" s="26">
        <f>VLOOKUP(E635,'[1]2018_commission_structure-Start'!$A$22:$I$24,9,FALSE)</f>
        <v>500000</v>
      </c>
      <c r="J635" s="26">
        <f t="shared" si="91"/>
        <v>625000</v>
      </c>
      <c r="K635" s="26">
        <f t="shared" si="92"/>
        <v>750000</v>
      </c>
      <c r="L635" s="26">
        <f t="shared" si="93"/>
        <v>1000000</v>
      </c>
      <c r="M635" s="27">
        <f t="shared" si="94"/>
        <v>1.110414</v>
      </c>
      <c r="N635" s="25" t="str">
        <f t="shared" si="95"/>
        <v>100-125%</v>
      </c>
      <c r="O635" s="28">
        <f>MIN(H635,I635)*INDEX('[1]2018_commission_structure-Start'!$A$21:$I$24,MATCH($E635,'[1]2018_commission_structure-Start'!$A$21:$A$24,0),MATCH(O$1,'[1]2018_commission_structure-Start'!$A$21:$I$21,0))</f>
        <v>50000</v>
      </c>
      <c r="P635" s="26">
        <f>IF(H635&gt;I635,MIN(H635-I635,J635-I635)*INDEX('[1]2018_commission_structure-Start'!$A$21:$I$24,MATCH($E635,'[1]2018_commission_structure-Start'!$A$21:$A$24,0), MATCH(P$1,'[1]2018_commission_structure-Start'!$A$21:$I$21,0)),0)</f>
        <v>8281.0499999999993</v>
      </c>
      <c r="Q635" s="26">
        <f>IF($H635&gt;J635,MIN($H635-J635,K635-J635)*INDEX('[1]2018_commission_structure-Start'!$A$21:$I$24,MATCH($E635,'[1]2018_commission_structure-Start'!$A$21:$A$24,0), MATCH(Q$1,'[1]2018_commission_structure-Start'!$A$21:$I$21,0)),0)</f>
        <v>0</v>
      </c>
      <c r="R635" s="26">
        <f>IF($H635&gt;K635,MIN($H635-K635,L635-K635)*INDEX('[1]2018_commission_structure-Start'!$A$21:$I$24,MATCH($E635,'[1]2018_commission_structure-Start'!$A$21:$A$24,0), MATCH(R$1,'[1]2018_commission_structure-Start'!$A$21:$I$21,0)),0)</f>
        <v>0</v>
      </c>
      <c r="S635" s="26">
        <f>IF(H635&gt;L635,(H635-L635)*INDEX('[1]2018_commission_structure-Start'!$A$21:$I$24,MATCH($E635,'[1]2018_commission_structure-Start'!$A$21:$A$24,0),MATCH(S$1,'[1]2018_commission_structure-Start'!$A$21:$I$21,0)),0)</f>
        <v>0</v>
      </c>
      <c r="T635" s="28">
        <f t="shared" si="96"/>
        <v>58281.05</v>
      </c>
      <c r="U635" s="28">
        <f t="shared" si="97"/>
        <v>95082.05</v>
      </c>
      <c r="V635" s="28">
        <f>MIN(H635,I635)*INDEX('[1]2018_commission_structure-Start'!$A$15:$J$18,MATCH($E635,'[1]2018_commission_structure-Start'!$A$15:$A$18,0),MATCH(V$1,'[1]2018_commission_structure-Start'!$A$15:$J$15,0))</f>
        <v>60000</v>
      </c>
      <c r="W635" s="26">
        <f>IF($H635&gt;I635,MIN($H635-I635,J635-I635)*INDEX('[1]2018_commission_structure-Start'!$A$15:$J$18,MATCH($E635,'[1]2018_commission_structure-Start'!$A$15:$A$18,0),MATCH(W$1,'[1]2018_commission_structure-Start'!$A$15:$J$15,0)),0)</f>
        <v>9385.19</v>
      </c>
      <c r="X635" s="26">
        <f>IF($H635&gt;J635,MIN($H635-J635,K635-J635)*INDEX('[1]2018_commission_structure-Start'!$A$15:$J$18,MATCH($E635,'[1]2018_commission_structure-Start'!$A$15:$A$18,0),MATCH(X$1,'[1]2018_commission_structure-Start'!$A$15:$J$15,0)),0)</f>
        <v>0</v>
      </c>
      <c r="Y635" s="26">
        <f>IF($H635&gt;K635,MIN($H635-K635,L635-K635)*INDEX('[1]2018_commission_structure-Start'!$A$15:$J$18,MATCH($E635,'[1]2018_commission_structure-Start'!$A$15:$A$18,0),MATCH(Y$1,'[1]2018_commission_structure-Start'!$A$15:$J$15,0)),0)</f>
        <v>0</v>
      </c>
      <c r="Z635" s="26">
        <f>IF(H635&gt;L635,(H635-L635)*INDEX('[1]2018_commission_structure-Start'!$A$21:$I$24,MATCH($E635,'[1]2018_commission_structure-Start'!$A$21:$A$24,0),MATCH(Z$1,'[1]2018_commission_structure-Start'!$A$21:$I$21,0)),0)</f>
        <v>0</v>
      </c>
      <c r="AA635" s="28">
        <f t="shared" si="98"/>
        <v>69385.19</v>
      </c>
      <c r="AB635" s="28">
        <f t="shared" si="99"/>
        <v>106186.19</v>
      </c>
    </row>
    <row r="636" spans="1:28" x14ac:dyDescent="0.2">
      <c r="A636" s="25" t="str">
        <f t="shared" si="90"/>
        <v>Lucila Fosh</v>
      </c>
      <c r="B636" s="25">
        <v>6732216945</v>
      </c>
      <c r="C636" s="25" t="s">
        <v>1239</v>
      </c>
      <c r="D636" s="25" t="s">
        <v>1240</v>
      </c>
      <c r="E636" s="25" t="s">
        <v>7</v>
      </c>
      <c r="F636" s="25">
        <v>35593</v>
      </c>
      <c r="G636" s="25">
        <f>COUNTIF([1]deals_closed!D:D,B636)</f>
        <v>24</v>
      </c>
      <c r="H636" s="26">
        <f>SUMIF([1]deals_closed!D:D,B636,[1]deals_closed!C:C)</f>
        <v>818243</v>
      </c>
      <c r="I636" s="26">
        <f>VLOOKUP(E636,'[1]2018_commission_structure-Start'!$A$22:$I$24,9,FALSE)</f>
        <v>500000</v>
      </c>
      <c r="J636" s="26">
        <f t="shared" si="91"/>
        <v>625000</v>
      </c>
      <c r="K636" s="26">
        <f t="shared" si="92"/>
        <v>750000</v>
      </c>
      <c r="L636" s="26">
        <f t="shared" si="93"/>
        <v>1000000</v>
      </c>
      <c r="M636" s="27">
        <f t="shared" si="94"/>
        <v>1.6364860000000001</v>
      </c>
      <c r="N636" s="25" t="str">
        <f t="shared" si="95"/>
        <v>150-200%</v>
      </c>
      <c r="O636" s="28">
        <f>MIN(H636,I636)*INDEX('[1]2018_commission_structure-Start'!$A$21:$I$24,MATCH($E636,'[1]2018_commission_structure-Start'!$A$21:$A$24,0),MATCH(O$1,'[1]2018_commission_structure-Start'!$A$21:$I$21,0))</f>
        <v>50000</v>
      </c>
      <c r="P636" s="26">
        <f>IF(H636&gt;I636,MIN(H636-I636,J636-I636)*INDEX('[1]2018_commission_structure-Start'!$A$21:$I$24,MATCH($E636,'[1]2018_commission_structure-Start'!$A$21:$A$24,0), MATCH(P$1,'[1]2018_commission_structure-Start'!$A$21:$I$21,0)),0)</f>
        <v>18750</v>
      </c>
      <c r="Q636" s="26">
        <f>IF($H636&gt;J636,MIN($H636-J636,K636-J636)*INDEX('[1]2018_commission_structure-Start'!$A$21:$I$24,MATCH($E636,'[1]2018_commission_structure-Start'!$A$21:$A$24,0), MATCH(Q$1,'[1]2018_commission_structure-Start'!$A$21:$I$21,0)),0)</f>
        <v>22500</v>
      </c>
      <c r="R636" s="26">
        <f>IF($H636&gt;K636,MIN($H636-K636,L636-K636)*INDEX('[1]2018_commission_structure-Start'!$A$21:$I$24,MATCH($E636,'[1]2018_commission_structure-Start'!$A$21:$A$24,0), MATCH(R$1,'[1]2018_commission_structure-Start'!$A$21:$I$21,0)),0)</f>
        <v>15013.460000000001</v>
      </c>
      <c r="S636" s="26">
        <f>IF(H636&gt;L636,(H636-L636)*INDEX('[1]2018_commission_structure-Start'!$A$21:$I$24,MATCH($E636,'[1]2018_commission_structure-Start'!$A$21:$A$24,0),MATCH(S$1,'[1]2018_commission_structure-Start'!$A$21:$I$21,0)),0)</f>
        <v>0</v>
      </c>
      <c r="T636" s="28">
        <f t="shared" si="96"/>
        <v>106263.46</v>
      </c>
      <c r="U636" s="28">
        <f t="shared" si="97"/>
        <v>141856.46000000002</v>
      </c>
      <c r="V636" s="28">
        <f>MIN(H636,I636)*INDEX('[1]2018_commission_structure-Start'!$A$15:$J$18,MATCH($E636,'[1]2018_commission_structure-Start'!$A$15:$A$18,0),MATCH(V$1,'[1]2018_commission_structure-Start'!$A$15:$J$15,0))</f>
        <v>60000</v>
      </c>
      <c r="W636" s="26">
        <f>IF($H636&gt;I636,MIN($H636-I636,J636-I636)*INDEX('[1]2018_commission_structure-Start'!$A$15:$J$18,MATCH($E636,'[1]2018_commission_structure-Start'!$A$15:$A$18,0),MATCH(W$1,'[1]2018_commission_structure-Start'!$A$15:$J$15,0)),0)</f>
        <v>21250</v>
      </c>
      <c r="X636" s="26">
        <f>IF($H636&gt;J636,MIN($H636-J636,K636-J636)*INDEX('[1]2018_commission_structure-Start'!$A$15:$J$18,MATCH($E636,'[1]2018_commission_structure-Start'!$A$15:$A$18,0),MATCH(X$1,'[1]2018_commission_structure-Start'!$A$15:$J$15,0)),0)</f>
        <v>25000</v>
      </c>
      <c r="Y636" s="26">
        <f>IF($H636&gt;K636,MIN($H636-K636,L636-K636)*INDEX('[1]2018_commission_structure-Start'!$A$15:$J$18,MATCH($E636,'[1]2018_commission_structure-Start'!$A$15:$A$18,0),MATCH(Y$1,'[1]2018_commission_structure-Start'!$A$15:$J$15,0)),0)</f>
        <v>15013.460000000001</v>
      </c>
      <c r="Z636" s="26">
        <f>IF(H636&gt;L636,(H636-L636)*INDEX('[1]2018_commission_structure-Start'!$A$21:$I$24,MATCH($E636,'[1]2018_commission_structure-Start'!$A$21:$A$24,0),MATCH(Z$1,'[1]2018_commission_structure-Start'!$A$21:$I$21,0)),0)</f>
        <v>0</v>
      </c>
      <c r="AA636" s="28">
        <f t="shared" si="98"/>
        <v>121263.46</v>
      </c>
      <c r="AB636" s="28">
        <f t="shared" si="99"/>
        <v>156856.46000000002</v>
      </c>
    </row>
    <row r="637" spans="1:28" x14ac:dyDescent="0.2">
      <c r="A637" s="25" t="str">
        <f t="shared" si="90"/>
        <v>Chan Shillabeare</v>
      </c>
      <c r="B637" s="25">
        <v>6731572691</v>
      </c>
      <c r="C637" s="25" t="s">
        <v>1241</v>
      </c>
      <c r="D637" s="25" t="s">
        <v>1242</v>
      </c>
      <c r="E637" s="25" t="s">
        <v>7</v>
      </c>
      <c r="F637" s="25">
        <v>36362</v>
      </c>
      <c r="G637" s="25">
        <f>COUNTIF([1]deals_closed!D:D,B637)</f>
        <v>22</v>
      </c>
      <c r="H637" s="26">
        <f>SUMIF([1]deals_closed!D:D,B637,[1]deals_closed!C:C)</f>
        <v>789839</v>
      </c>
      <c r="I637" s="26">
        <f>VLOOKUP(E637,'[1]2018_commission_structure-Start'!$A$22:$I$24,9,FALSE)</f>
        <v>500000</v>
      </c>
      <c r="J637" s="26">
        <f t="shared" si="91"/>
        <v>625000</v>
      </c>
      <c r="K637" s="26">
        <f t="shared" si="92"/>
        <v>750000</v>
      </c>
      <c r="L637" s="26">
        <f t="shared" si="93"/>
        <v>1000000</v>
      </c>
      <c r="M637" s="27">
        <f t="shared" si="94"/>
        <v>1.5796779999999999</v>
      </c>
      <c r="N637" s="25" t="str">
        <f t="shared" si="95"/>
        <v>150-200%</v>
      </c>
      <c r="O637" s="28">
        <f>MIN(H637,I637)*INDEX('[1]2018_commission_structure-Start'!$A$21:$I$24,MATCH($E637,'[1]2018_commission_structure-Start'!$A$21:$A$24,0),MATCH(O$1,'[1]2018_commission_structure-Start'!$A$21:$I$21,0))</f>
        <v>50000</v>
      </c>
      <c r="P637" s="26">
        <f>IF(H637&gt;I637,MIN(H637-I637,J637-I637)*INDEX('[1]2018_commission_structure-Start'!$A$21:$I$24,MATCH($E637,'[1]2018_commission_structure-Start'!$A$21:$A$24,0), MATCH(P$1,'[1]2018_commission_structure-Start'!$A$21:$I$21,0)),0)</f>
        <v>18750</v>
      </c>
      <c r="Q637" s="26">
        <f>IF($H637&gt;J637,MIN($H637-J637,K637-J637)*INDEX('[1]2018_commission_structure-Start'!$A$21:$I$24,MATCH($E637,'[1]2018_commission_structure-Start'!$A$21:$A$24,0), MATCH(Q$1,'[1]2018_commission_structure-Start'!$A$21:$I$21,0)),0)</f>
        <v>22500</v>
      </c>
      <c r="R637" s="26">
        <f>IF($H637&gt;K637,MIN($H637-K637,L637-K637)*INDEX('[1]2018_commission_structure-Start'!$A$21:$I$24,MATCH($E637,'[1]2018_commission_structure-Start'!$A$21:$A$24,0), MATCH(R$1,'[1]2018_commission_structure-Start'!$A$21:$I$21,0)),0)</f>
        <v>8764.58</v>
      </c>
      <c r="S637" s="26">
        <f>IF(H637&gt;L637,(H637-L637)*INDEX('[1]2018_commission_structure-Start'!$A$21:$I$24,MATCH($E637,'[1]2018_commission_structure-Start'!$A$21:$A$24,0),MATCH(S$1,'[1]2018_commission_structure-Start'!$A$21:$I$21,0)),0)</f>
        <v>0</v>
      </c>
      <c r="T637" s="28">
        <f t="shared" si="96"/>
        <v>100014.58</v>
      </c>
      <c r="U637" s="28">
        <f t="shared" si="97"/>
        <v>136376.58000000002</v>
      </c>
      <c r="V637" s="28">
        <f>MIN(H637,I637)*INDEX('[1]2018_commission_structure-Start'!$A$15:$J$18,MATCH($E637,'[1]2018_commission_structure-Start'!$A$15:$A$18,0),MATCH(V$1,'[1]2018_commission_structure-Start'!$A$15:$J$15,0))</f>
        <v>60000</v>
      </c>
      <c r="W637" s="26">
        <f>IF($H637&gt;I637,MIN($H637-I637,J637-I637)*INDEX('[1]2018_commission_structure-Start'!$A$15:$J$18,MATCH($E637,'[1]2018_commission_structure-Start'!$A$15:$A$18,0),MATCH(W$1,'[1]2018_commission_structure-Start'!$A$15:$J$15,0)),0)</f>
        <v>21250</v>
      </c>
      <c r="X637" s="26">
        <f>IF($H637&gt;J637,MIN($H637-J637,K637-J637)*INDEX('[1]2018_commission_structure-Start'!$A$15:$J$18,MATCH($E637,'[1]2018_commission_structure-Start'!$A$15:$A$18,0),MATCH(X$1,'[1]2018_commission_structure-Start'!$A$15:$J$15,0)),0)</f>
        <v>25000</v>
      </c>
      <c r="Y637" s="26">
        <f>IF($H637&gt;K637,MIN($H637-K637,L637-K637)*INDEX('[1]2018_commission_structure-Start'!$A$15:$J$18,MATCH($E637,'[1]2018_commission_structure-Start'!$A$15:$A$18,0),MATCH(Y$1,'[1]2018_commission_structure-Start'!$A$15:$J$15,0)),0)</f>
        <v>8764.58</v>
      </c>
      <c r="Z637" s="26">
        <f>IF(H637&gt;L637,(H637-L637)*INDEX('[1]2018_commission_structure-Start'!$A$21:$I$24,MATCH($E637,'[1]2018_commission_structure-Start'!$A$21:$A$24,0),MATCH(Z$1,'[1]2018_commission_structure-Start'!$A$21:$I$21,0)),0)</f>
        <v>0</v>
      </c>
      <c r="AA637" s="28">
        <f t="shared" si="98"/>
        <v>115014.58</v>
      </c>
      <c r="AB637" s="28">
        <f t="shared" si="99"/>
        <v>151376.58000000002</v>
      </c>
    </row>
    <row r="638" spans="1:28" x14ac:dyDescent="0.2">
      <c r="A638" s="25" t="str">
        <f t="shared" si="90"/>
        <v>Nathaniel Evered</v>
      </c>
      <c r="B638" s="25">
        <v>5684780105</v>
      </c>
      <c r="C638" s="25" t="s">
        <v>1243</v>
      </c>
      <c r="D638" s="25" t="s">
        <v>1244</v>
      </c>
      <c r="E638" s="25" t="s">
        <v>10</v>
      </c>
      <c r="F638" s="25">
        <v>99346</v>
      </c>
      <c r="G638" s="25">
        <f>COUNTIF([1]deals_closed!D:D,B638)</f>
        <v>16</v>
      </c>
      <c r="H638" s="26">
        <f>SUMIF([1]deals_closed!D:D,B638,[1]deals_closed!C:C)</f>
        <v>633853</v>
      </c>
      <c r="I638" s="26">
        <f>VLOOKUP(E638,'[1]2018_commission_structure-Start'!$A$22:$I$24,9,FALSE)</f>
        <v>750000</v>
      </c>
      <c r="J638" s="26">
        <f t="shared" si="91"/>
        <v>937500</v>
      </c>
      <c r="K638" s="26">
        <f t="shared" si="92"/>
        <v>1125000</v>
      </c>
      <c r="L638" s="26">
        <f t="shared" si="93"/>
        <v>1500000</v>
      </c>
      <c r="M638" s="27">
        <f t="shared" si="94"/>
        <v>0.8451373333333333</v>
      </c>
      <c r="N638" s="25" t="str">
        <f t="shared" si="95"/>
        <v>0-100%</v>
      </c>
      <c r="O638" s="28">
        <f>MIN(H638,I638)*INDEX('[1]2018_commission_structure-Start'!$A$21:$I$24,MATCH($E638,'[1]2018_commission_structure-Start'!$A$21:$A$24,0),MATCH(O$1,'[1]2018_commission_structure-Start'!$A$21:$I$21,0))</f>
        <v>95077.95</v>
      </c>
      <c r="P638" s="26">
        <f>IF(H638&gt;I638,MIN(H638-I638,J638-I638)*INDEX('[1]2018_commission_structure-Start'!$A$21:$I$24,MATCH($E638,'[1]2018_commission_structure-Start'!$A$21:$A$24,0), MATCH(P$1,'[1]2018_commission_structure-Start'!$A$21:$I$21,0)),0)</f>
        <v>0</v>
      </c>
      <c r="Q638" s="26">
        <f>IF($H638&gt;J638,MIN($H638-J638,K638-J638)*INDEX('[1]2018_commission_structure-Start'!$A$21:$I$24,MATCH($E638,'[1]2018_commission_structure-Start'!$A$21:$A$24,0), MATCH(Q$1,'[1]2018_commission_structure-Start'!$A$21:$I$21,0)),0)</f>
        <v>0</v>
      </c>
      <c r="R638" s="26">
        <f>IF($H638&gt;K638,MIN($H638-K638,L638-K638)*INDEX('[1]2018_commission_structure-Start'!$A$21:$I$24,MATCH($E638,'[1]2018_commission_structure-Start'!$A$21:$A$24,0), MATCH(R$1,'[1]2018_commission_structure-Start'!$A$21:$I$21,0)),0)</f>
        <v>0</v>
      </c>
      <c r="S638" s="26">
        <f>IF(H638&gt;L638,(H638-L638)*INDEX('[1]2018_commission_structure-Start'!$A$21:$I$24,MATCH($E638,'[1]2018_commission_structure-Start'!$A$21:$A$24,0),MATCH(S$1,'[1]2018_commission_structure-Start'!$A$21:$I$21,0)),0)</f>
        <v>0</v>
      </c>
      <c r="T638" s="28">
        <f t="shared" si="96"/>
        <v>95077.95</v>
      </c>
      <c r="U638" s="28">
        <f t="shared" si="97"/>
        <v>194423.95</v>
      </c>
      <c r="V638" s="28">
        <f>MIN(H638,I638)*INDEX('[1]2018_commission_structure-Start'!$A$15:$J$18,MATCH($E638,'[1]2018_commission_structure-Start'!$A$15:$A$18,0),MATCH(V$1,'[1]2018_commission_structure-Start'!$A$15:$J$15,0))</f>
        <v>95077.95</v>
      </c>
      <c r="W638" s="26">
        <f>IF($H638&gt;I638,MIN($H638-I638,J638-I638)*INDEX('[1]2018_commission_structure-Start'!$A$15:$J$18,MATCH($E638,'[1]2018_commission_structure-Start'!$A$15:$A$18,0),MATCH(W$1,'[1]2018_commission_structure-Start'!$A$15:$J$15,0)),0)</f>
        <v>0</v>
      </c>
      <c r="X638" s="26">
        <f>IF($H638&gt;J638,MIN($H638-J638,K638-J638)*INDEX('[1]2018_commission_structure-Start'!$A$15:$J$18,MATCH($E638,'[1]2018_commission_structure-Start'!$A$15:$A$18,0),MATCH(X$1,'[1]2018_commission_structure-Start'!$A$15:$J$15,0)),0)</f>
        <v>0</v>
      </c>
      <c r="Y638" s="26">
        <f>IF($H638&gt;K638,MIN($H638-K638,L638-K638)*INDEX('[1]2018_commission_structure-Start'!$A$15:$J$18,MATCH($E638,'[1]2018_commission_structure-Start'!$A$15:$A$18,0),MATCH(Y$1,'[1]2018_commission_structure-Start'!$A$15:$J$15,0)),0)</f>
        <v>0</v>
      </c>
      <c r="Z638" s="26">
        <f>IF(H638&gt;L638,(H638-L638)*INDEX('[1]2018_commission_structure-Start'!$A$21:$I$24,MATCH($E638,'[1]2018_commission_structure-Start'!$A$21:$A$24,0),MATCH(Z$1,'[1]2018_commission_structure-Start'!$A$21:$I$21,0)),0)</f>
        <v>0</v>
      </c>
      <c r="AA638" s="28">
        <f t="shared" si="98"/>
        <v>95077.95</v>
      </c>
      <c r="AB638" s="28">
        <f t="shared" si="99"/>
        <v>194423.95</v>
      </c>
    </row>
    <row r="639" spans="1:28" x14ac:dyDescent="0.2">
      <c r="A639" s="25" t="str">
        <f t="shared" si="90"/>
        <v>Ddene Iddiens</v>
      </c>
      <c r="B639" s="25">
        <v>8277918739</v>
      </c>
      <c r="C639" s="25" t="s">
        <v>1131</v>
      </c>
      <c r="D639" s="25" t="s">
        <v>1245</v>
      </c>
      <c r="E639" s="25" t="s">
        <v>7</v>
      </c>
      <c r="F639" s="25">
        <v>42146</v>
      </c>
      <c r="G639" s="25">
        <f>COUNTIF([1]deals_closed!D:D,B639)</f>
        <v>15</v>
      </c>
      <c r="H639" s="26">
        <f>SUMIF([1]deals_closed!D:D,B639,[1]deals_closed!C:C)</f>
        <v>505122</v>
      </c>
      <c r="I639" s="26">
        <f>VLOOKUP(E639,'[1]2018_commission_structure-Start'!$A$22:$I$24,9,FALSE)</f>
        <v>500000</v>
      </c>
      <c r="J639" s="26">
        <f t="shared" si="91"/>
        <v>625000</v>
      </c>
      <c r="K639" s="26">
        <f t="shared" si="92"/>
        <v>750000</v>
      </c>
      <c r="L639" s="26">
        <f t="shared" si="93"/>
        <v>1000000</v>
      </c>
      <c r="M639" s="27">
        <f t="shared" si="94"/>
        <v>1.0102439999999999</v>
      </c>
      <c r="N639" s="25" t="str">
        <f t="shared" si="95"/>
        <v>100-125%</v>
      </c>
      <c r="O639" s="28">
        <f>MIN(H639,I639)*INDEX('[1]2018_commission_structure-Start'!$A$21:$I$24,MATCH($E639,'[1]2018_commission_structure-Start'!$A$21:$A$24,0),MATCH(O$1,'[1]2018_commission_structure-Start'!$A$21:$I$21,0))</f>
        <v>50000</v>
      </c>
      <c r="P639" s="26">
        <f>IF(H639&gt;I639,MIN(H639-I639,J639-I639)*INDEX('[1]2018_commission_structure-Start'!$A$21:$I$24,MATCH($E639,'[1]2018_commission_structure-Start'!$A$21:$A$24,0), MATCH(P$1,'[1]2018_commission_structure-Start'!$A$21:$I$21,0)),0)</f>
        <v>768.3</v>
      </c>
      <c r="Q639" s="26">
        <f>IF($H639&gt;J639,MIN($H639-J639,K639-J639)*INDEX('[1]2018_commission_structure-Start'!$A$21:$I$24,MATCH($E639,'[1]2018_commission_structure-Start'!$A$21:$A$24,0), MATCH(Q$1,'[1]2018_commission_structure-Start'!$A$21:$I$21,0)),0)</f>
        <v>0</v>
      </c>
      <c r="R639" s="26">
        <f>IF($H639&gt;K639,MIN($H639-K639,L639-K639)*INDEX('[1]2018_commission_structure-Start'!$A$21:$I$24,MATCH($E639,'[1]2018_commission_structure-Start'!$A$21:$A$24,0), MATCH(R$1,'[1]2018_commission_structure-Start'!$A$21:$I$21,0)),0)</f>
        <v>0</v>
      </c>
      <c r="S639" s="26">
        <f>IF(H639&gt;L639,(H639-L639)*INDEX('[1]2018_commission_structure-Start'!$A$21:$I$24,MATCH($E639,'[1]2018_commission_structure-Start'!$A$21:$A$24,0),MATCH(S$1,'[1]2018_commission_structure-Start'!$A$21:$I$21,0)),0)</f>
        <v>0</v>
      </c>
      <c r="T639" s="28">
        <f t="shared" si="96"/>
        <v>50768.3</v>
      </c>
      <c r="U639" s="28">
        <f t="shared" si="97"/>
        <v>92914.3</v>
      </c>
      <c r="V639" s="28">
        <f>MIN(H639,I639)*INDEX('[1]2018_commission_structure-Start'!$A$15:$J$18,MATCH($E639,'[1]2018_commission_structure-Start'!$A$15:$A$18,0),MATCH(V$1,'[1]2018_commission_structure-Start'!$A$15:$J$15,0))</f>
        <v>60000</v>
      </c>
      <c r="W639" s="26">
        <f>IF($H639&gt;I639,MIN($H639-I639,J639-I639)*INDEX('[1]2018_commission_structure-Start'!$A$15:$J$18,MATCH($E639,'[1]2018_commission_structure-Start'!$A$15:$A$18,0),MATCH(W$1,'[1]2018_commission_structure-Start'!$A$15:$J$15,0)),0)</f>
        <v>870.74</v>
      </c>
      <c r="X639" s="26">
        <f>IF($H639&gt;J639,MIN($H639-J639,K639-J639)*INDEX('[1]2018_commission_structure-Start'!$A$15:$J$18,MATCH($E639,'[1]2018_commission_structure-Start'!$A$15:$A$18,0),MATCH(X$1,'[1]2018_commission_structure-Start'!$A$15:$J$15,0)),0)</f>
        <v>0</v>
      </c>
      <c r="Y639" s="26">
        <f>IF($H639&gt;K639,MIN($H639-K639,L639-K639)*INDEX('[1]2018_commission_structure-Start'!$A$15:$J$18,MATCH($E639,'[1]2018_commission_structure-Start'!$A$15:$A$18,0),MATCH(Y$1,'[1]2018_commission_structure-Start'!$A$15:$J$15,0)),0)</f>
        <v>0</v>
      </c>
      <c r="Z639" s="26">
        <f>IF(H639&gt;L639,(H639-L639)*INDEX('[1]2018_commission_structure-Start'!$A$21:$I$24,MATCH($E639,'[1]2018_commission_structure-Start'!$A$21:$A$24,0),MATCH(Z$1,'[1]2018_commission_structure-Start'!$A$21:$I$21,0)),0)</f>
        <v>0</v>
      </c>
      <c r="AA639" s="28">
        <f t="shared" si="98"/>
        <v>60870.74</v>
      </c>
      <c r="AB639" s="28">
        <f t="shared" si="99"/>
        <v>103016.73999999999</v>
      </c>
    </row>
    <row r="640" spans="1:28" x14ac:dyDescent="0.2">
      <c r="A640" s="25" t="str">
        <f t="shared" si="90"/>
        <v>Nikolos Santino</v>
      </c>
      <c r="B640" s="25">
        <v>4877108939</v>
      </c>
      <c r="C640" s="25" t="s">
        <v>1246</v>
      </c>
      <c r="D640" s="25" t="s">
        <v>1247</v>
      </c>
      <c r="E640" s="25" t="s">
        <v>10</v>
      </c>
      <c r="F640" s="25">
        <v>99554</v>
      </c>
      <c r="G640" s="25">
        <f>COUNTIF([1]deals_closed!D:D,B640)</f>
        <v>27</v>
      </c>
      <c r="H640" s="26">
        <f>SUMIF([1]deals_closed!D:D,B640,[1]deals_closed!C:C)</f>
        <v>899816</v>
      </c>
      <c r="I640" s="26">
        <f>VLOOKUP(E640,'[1]2018_commission_structure-Start'!$A$22:$I$24,9,FALSE)</f>
        <v>750000</v>
      </c>
      <c r="J640" s="26">
        <f t="shared" si="91"/>
        <v>937500</v>
      </c>
      <c r="K640" s="26">
        <f t="shared" si="92"/>
        <v>1125000</v>
      </c>
      <c r="L640" s="26">
        <f t="shared" si="93"/>
        <v>1500000</v>
      </c>
      <c r="M640" s="27">
        <f t="shared" si="94"/>
        <v>1.1997546666666667</v>
      </c>
      <c r="N640" s="25" t="str">
        <f t="shared" si="95"/>
        <v>100-125%</v>
      </c>
      <c r="O640" s="28">
        <f>MIN(H640,I640)*INDEX('[1]2018_commission_structure-Start'!$A$21:$I$24,MATCH($E640,'[1]2018_commission_structure-Start'!$A$21:$A$24,0),MATCH(O$1,'[1]2018_commission_structure-Start'!$A$21:$I$21,0))</f>
        <v>112500</v>
      </c>
      <c r="P640" s="26">
        <f>IF(H640&gt;I640,MIN(H640-I640,J640-I640)*INDEX('[1]2018_commission_structure-Start'!$A$21:$I$24,MATCH($E640,'[1]2018_commission_structure-Start'!$A$21:$A$24,0), MATCH(P$1,'[1]2018_commission_structure-Start'!$A$21:$I$21,0)),0)</f>
        <v>28465.040000000001</v>
      </c>
      <c r="Q640" s="26">
        <f>IF($H640&gt;J640,MIN($H640-J640,K640-J640)*INDEX('[1]2018_commission_structure-Start'!$A$21:$I$24,MATCH($E640,'[1]2018_commission_structure-Start'!$A$21:$A$24,0), MATCH(Q$1,'[1]2018_commission_structure-Start'!$A$21:$I$21,0)),0)</f>
        <v>0</v>
      </c>
      <c r="R640" s="26">
        <f>IF($H640&gt;K640,MIN($H640-K640,L640-K640)*INDEX('[1]2018_commission_structure-Start'!$A$21:$I$24,MATCH($E640,'[1]2018_commission_structure-Start'!$A$21:$A$24,0), MATCH(R$1,'[1]2018_commission_structure-Start'!$A$21:$I$21,0)),0)</f>
        <v>0</v>
      </c>
      <c r="S640" s="26">
        <f>IF(H640&gt;L640,(H640-L640)*INDEX('[1]2018_commission_structure-Start'!$A$21:$I$24,MATCH($E640,'[1]2018_commission_structure-Start'!$A$21:$A$24,0),MATCH(S$1,'[1]2018_commission_structure-Start'!$A$21:$I$21,0)),0)</f>
        <v>0</v>
      </c>
      <c r="T640" s="28">
        <f t="shared" si="96"/>
        <v>140965.04</v>
      </c>
      <c r="U640" s="28">
        <f t="shared" si="97"/>
        <v>240519.04000000001</v>
      </c>
      <c r="V640" s="28">
        <f>MIN(H640,I640)*INDEX('[1]2018_commission_structure-Start'!$A$15:$J$18,MATCH($E640,'[1]2018_commission_structure-Start'!$A$15:$A$18,0),MATCH(V$1,'[1]2018_commission_structure-Start'!$A$15:$J$15,0))</f>
        <v>112500</v>
      </c>
      <c r="W640" s="26">
        <f>IF($H640&gt;I640,MIN($H640-I640,J640-I640)*INDEX('[1]2018_commission_structure-Start'!$A$15:$J$18,MATCH($E640,'[1]2018_commission_structure-Start'!$A$15:$A$18,0),MATCH(W$1,'[1]2018_commission_structure-Start'!$A$15:$J$15,0)),0)</f>
        <v>32959.519999999997</v>
      </c>
      <c r="X640" s="26">
        <f>IF($H640&gt;J640,MIN($H640-J640,K640-J640)*INDEX('[1]2018_commission_structure-Start'!$A$15:$J$18,MATCH($E640,'[1]2018_commission_structure-Start'!$A$15:$A$18,0),MATCH(X$1,'[1]2018_commission_structure-Start'!$A$15:$J$15,0)),0)</f>
        <v>0</v>
      </c>
      <c r="Y640" s="26">
        <f>IF($H640&gt;K640,MIN($H640-K640,L640-K640)*INDEX('[1]2018_commission_structure-Start'!$A$15:$J$18,MATCH($E640,'[1]2018_commission_structure-Start'!$A$15:$A$18,0),MATCH(Y$1,'[1]2018_commission_structure-Start'!$A$15:$J$15,0)),0)</f>
        <v>0</v>
      </c>
      <c r="Z640" s="26">
        <f>IF(H640&gt;L640,(H640-L640)*INDEX('[1]2018_commission_structure-Start'!$A$21:$I$24,MATCH($E640,'[1]2018_commission_structure-Start'!$A$21:$A$24,0),MATCH(Z$1,'[1]2018_commission_structure-Start'!$A$21:$I$21,0)),0)</f>
        <v>0</v>
      </c>
      <c r="AA640" s="28">
        <f t="shared" si="98"/>
        <v>145459.51999999999</v>
      </c>
      <c r="AB640" s="28">
        <f t="shared" si="99"/>
        <v>245013.52</v>
      </c>
    </row>
    <row r="641" spans="1:28" x14ac:dyDescent="0.2">
      <c r="A641" s="25" t="str">
        <f t="shared" si="90"/>
        <v>Barbi Ayshford</v>
      </c>
      <c r="B641" s="25">
        <v>5574535556</v>
      </c>
      <c r="C641" s="25" t="s">
        <v>880</v>
      </c>
      <c r="D641" s="25" t="s">
        <v>1248</v>
      </c>
      <c r="E641" s="25" t="s">
        <v>10</v>
      </c>
      <c r="F641" s="25">
        <v>116388</v>
      </c>
      <c r="G641" s="25">
        <f>COUNTIF([1]deals_closed!D:D,B641)</f>
        <v>28</v>
      </c>
      <c r="H641" s="26">
        <f>SUMIF([1]deals_closed!D:D,B641,[1]deals_closed!C:C)</f>
        <v>869554</v>
      </c>
      <c r="I641" s="26">
        <f>VLOOKUP(E641,'[1]2018_commission_structure-Start'!$A$22:$I$24,9,FALSE)</f>
        <v>750000</v>
      </c>
      <c r="J641" s="26">
        <f t="shared" si="91"/>
        <v>937500</v>
      </c>
      <c r="K641" s="26">
        <f t="shared" si="92"/>
        <v>1125000</v>
      </c>
      <c r="L641" s="26">
        <f t="shared" si="93"/>
        <v>1500000</v>
      </c>
      <c r="M641" s="27">
        <f t="shared" si="94"/>
        <v>1.1594053333333334</v>
      </c>
      <c r="N641" s="25" t="str">
        <f t="shared" si="95"/>
        <v>100-125%</v>
      </c>
      <c r="O641" s="28">
        <f>MIN(H641,I641)*INDEX('[1]2018_commission_structure-Start'!$A$21:$I$24,MATCH($E641,'[1]2018_commission_structure-Start'!$A$21:$A$24,0),MATCH(O$1,'[1]2018_commission_structure-Start'!$A$21:$I$21,0))</f>
        <v>112500</v>
      </c>
      <c r="P641" s="26">
        <f>IF(H641&gt;I641,MIN(H641-I641,J641-I641)*INDEX('[1]2018_commission_structure-Start'!$A$21:$I$24,MATCH($E641,'[1]2018_commission_structure-Start'!$A$21:$A$24,0), MATCH(P$1,'[1]2018_commission_structure-Start'!$A$21:$I$21,0)),0)</f>
        <v>22715.260000000002</v>
      </c>
      <c r="Q641" s="26">
        <f>IF($H641&gt;J641,MIN($H641-J641,K641-J641)*INDEX('[1]2018_commission_structure-Start'!$A$21:$I$24,MATCH($E641,'[1]2018_commission_structure-Start'!$A$21:$A$24,0), MATCH(Q$1,'[1]2018_commission_structure-Start'!$A$21:$I$21,0)),0)</f>
        <v>0</v>
      </c>
      <c r="R641" s="26">
        <f>IF($H641&gt;K641,MIN($H641-K641,L641-K641)*INDEX('[1]2018_commission_structure-Start'!$A$21:$I$24,MATCH($E641,'[1]2018_commission_structure-Start'!$A$21:$A$24,0), MATCH(R$1,'[1]2018_commission_structure-Start'!$A$21:$I$21,0)),0)</f>
        <v>0</v>
      </c>
      <c r="S641" s="26">
        <f>IF(H641&gt;L641,(H641-L641)*INDEX('[1]2018_commission_structure-Start'!$A$21:$I$24,MATCH($E641,'[1]2018_commission_structure-Start'!$A$21:$A$24,0),MATCH(S$1,'[1]2018_commission_structure-Start'!$A$21:$I$21,0)),0)</f>
        <v>0</v>
      </c>
      <c r="T641" s="28">
        <f t="shared" si="96"/>
        <v>135215.26</v>
      </c>
      <c r="U641" s="28">
        <f t="shared" si="97"/>
        <v>251603.26</v>
      </c>
      <c r="V641" s="28">
        <f>MIN(H641,I641)*INDEX('[1]2018_commission_structure-Start'!$A$15:$J$18,MATCH($E641,'[1]2018_commission_structure-Start'!$A$15:$A$18,0),MATCH(V$1,'[1]2018_commission_structure-Start'!$A$15:$J$15,0))</f>
        <v>112500</v>
      </c>
      <c r="W641" s="26">
        <f>IF($H641&gt;I641,MIN($H641-I641,J641-I641)*INDEX('[1]2018_commission_structure-Start'!$A$15:$J$18,MATCH($E641,'[1]2018_commission_structure-Start'!$A$15:$A$18,0),MATCH(W$1,'[1]2018_commission_structure-Start'!$A$15:$J$15,0)),0)</f>
        <v>26301.88</v>
      </c>
      <c r="X641" s="26">
        <f>IF($H641&gt;J641,MIN($H641-J641,K641-J641)*INDEX('[1]2018_commission_structure-Start'!$A$15:$J$18,MATCH($E641,'[1]2018_commission_structure-Start'!$A$15:$A$18,0),MATCH(X$1,'[1]2018_commission_structure-Start'!$A$15:$J$15,0)),0)</f>
        <v>0</v>
      </c>
      <c r="Y641" s="26">
        <f>IF($H641&gt;K641,MIN($H641-K641,L641-K641)*INDEX('[1]2018_commission_structure-Start'!$A$15:$J$18,MATCH($E641,'[1]2018_commission_structure-Start'!$A$15:$A$18,0),MATCH(Y$1,'[1]2018_commission_structure-Start'!$A$15:$J$15,0)),0)</f>
        <v>0</v>
      </c>
      <c r="Z641" s="26">
        <f>IF(H641&gt;L641,(H641-L641)*INDEX('[1]2018_commission_structure-Start'!$A$21:$I$24,MATCH($E641,'[1]2018_commission_structure-Start'!$A$21:$A$24,0),MATCH(Z$1,'[1]2018_commission_structure-Start'!$A$21:$I$21,0)),0)</f>
        <v>0</v>
      </c>
      <c r="AA641" s="28">
        <f t="shared" si="98"/>
        <v>138801.88</v>
      </c>
      <c r="AB641" s="28">
        <f t="shared" si="99"/>
        <v>255189.88</v>
      </c>
    </row>
    <row r="642" spans="1:28" x14ac:dyDescent="0.2">
      <c r="A642" s="25" t="str">
        <f t="shared" ref="A642:A705" si="100">C642&amp;" "&amp;D642</f>
        <v>Pamela Banke</v>
      </c>
      <c r="B642" s="25">
        <v>5383734902</v>
      </c>
      <c r="C642" s="25" t="s">
        <v>1249</v>
      </c>
      <c r="D642" s="25" t="s">
        <v>1250</v>
      </c>
      <c r="E642" s="25" t="s">
        <v>10</v>
      </c>
      <c r="F642" s="25">
        <v>98117</v>
      </c>
      <c r="G642" s="25">
        <f>COUNTIF([1]deals_closed!D:D,B642)</f>
        <v>18</v>
      </c>
      <c r="H642" s="26">
        <f>SUMIF([1]deals_closed!D:D,B642,[1]deals_closed!C:C)</f>
        <v>699755</v>
      </c>
      <c r="I642" s="26">
        <f>VLOOKUP(E642,'[1]2018_commission_structure-Start'!$A$22:$I$24,9,FALSE)</f>
        <v>750000</v>
      </c>
      <c r="J642" s="26">
        <f t="shared" si="91"/>
        <v>937500</v>
      </c>
      <c r="K642" s="26">
        <f t="shared" si="92"/>
        <v>1125000</v>
      </c>
      <c r="L642" s="26">
        <f t="shared" si="93"/>
        <v>1500000</v>
      </c>
      <c r="M642" s="27">
        <f t="shared" si="94"/>
        <v>0.93300666666666665</v>
      </c>
      <c r="N642" s="25" t="str">
        <f t="shared" si="95"/>
        <v>0-100%</v>
      </c>
      <c r="O642" s="28">
        <f>MIN(H642,I642)*INDEX('[1]2018_commission_structure-Start'!$A$21:$I$24,MATCH($E642,'[1]2018_commission_structure-Start'!$A$21:$A$24,0),MATCH(O$1,'[1]2018_commission_structure-Start'!$A$21:$I$21,0))</f>
        <v>104963.25</v>
      </c>
      <c r="P642" s="26">
        <f>IF(H642&gt;I642,MIN(H642-I642,J642-I642)*INDEX('[1]2018_commission_structure-Start'!$A$21:$I$24,MATCH($E642,'[1]2018_commission_structure-Start'!$A$21:$A$24,0), MATCH(P$1,'[1]2018_commission_structure-Start'!$A$21:$I$21,0)),0)</f>
        <v>0</v>
      </c>
      <c r="Q642" s="26">
        <f>IF($H642&gt;J642,MIN($H642-J642,K642-J642)*INDEX('[1]2018_commission_structure-Start'!$A$21:$I$24,MATCH($E642,'[1]2018_commission_structure-Start'!$A$21:$A$24,0), MATCH(Q$1,'[1]2018_commission_structure-Start'!$A$21:$I$21,0)),0)</f>
        <v>0</v>
      </c>
      <c r="R642" s="26">
        <f>IF($H642&gt;K642,MIN($H642-K642,L642-K642)*INDEX('[1]2018_commission_structure-Start'!$A$21:$I$24,MATCH($E642,'[1]2018_commission_structure-Start'!$A$21:$A$24,0), MATCH(R$1,'[1]2018_commission_structure-Start'!$A$21:$I$21,0)),0)</f>
        <v>0</v>
      </c>
      <c r="S642" s="26">
        <f>IF(H642&gt;L642,(H642-L642)*INDEX('[1]2018_commission_structure-Start'!$A$21:$I$24,MATCH($E642,'[1]2018_commission_structure-Start'!$A$21:$A$24,0),MATCH(S$1,'[1]2018_commission_structure-Start'!$A$21:$I$21,0)),0)</f>
        <v>0</v>
      </c>
      <c r="T642" s="28">
        <f t="shared" si="96"/>
        <v>104963.25</v>
      </c>
      <c r="U642" s="28">
        <f t="shared" si="97"/>
        <v>203080.25</v>
      </c>
      <c r="V642" s="28">
        <f>MIN(H642,I642)*INDEX('[1]2018_commission_structure-Start'!$A$15:$J$18,MATCH($E642,'[1]2018_commission_structure-Start'!$A$15:$A$18,0),MATCH(V$1,'[1]2018_commission_structure-Start'!$A$15:$J$15,0))</f>
        <v>104963.25</v>
      </c>
      <c r="W642" s="26">
        <f>IF($H642&gt;I642,MIN($H642-I642,J642-I642)*INDEX('[1]2018_commission_structure-Start'!$A$15:$J$18,MATCH($E642,'[1]2018_commission_structure-Start'!$A$15:$A$18,0),MATCH(W$1,'[1]2018_commission_structure-Start'!$A$15:$J$15,0)),0)</f>
        <v>0</v>
      </c>
      <c r="X642" s="26">
        <f>IF($H642&gt;J642,MIN($H642-J642,K642-J642)*INDEX('[1]2018_commission_structure-Start'!$A$15:$J$18,MATCH($E642,'[1]2018_commission_structure-Start'!$A$15:$A$18,0),MATCH(X$1,'[1]2018_commission_structure-Start'!$A$15:$J$15,0)),0)</f>
        <v>0</v>
      </c>
      <c r="Y642" s="26">
        <f>IF($H642&gt;K642,MIN($H642-K642,L642-K642)*INDEX('[1]2018_commission_structure-Start'!$A$15:$J$18,MATCH($E642,'[1]2018_commission_structure-Start'!$A$15:$A$18,0),MATCH(Y$1,'[1]2018_commission_structure-Start'!$A$15:$J$15,0)),0)</f>
        <v>0</v>
      </c>
      <c r="Z642" s="26">
        <f>IF(H642&gt;L642,(H642-L642)*INDEX('[1]2018_commission_structure-Start'!$A$21:$I$24,MATCH($E642,'[1]2018_commission_structure-Start'!$A$21:$A$24,0),MATCH(Z$1,'[1]2018_commission_structure-Start'!$A$21:$I$21,0)),0)</f>
        <v>0</v>
      </c>
      <c r="AA642" s="28">
        <f t="shared" si="98"/>
        <v>104963.25</v>
      </c>
      <c r="AB642" s="28">
        <f t="shared" si="99"/>
        <v>203080.25</v>
      </c>
    </row>
    <row r="643" spans="1:28" x14ac:dyDescent="0.2">
      <c r="A643" s="25" t="str">
        <f t="shared" si="100"/>
        <v>Anthe McNish</v>
      </c>
      <c r="B643" s="25">
        <v>7659816853</v>
      </c>
      <c r="C643" s="25" t="s">
        <v>1251</v>
      </c>
      <c r="D643" s="25" t="s">
        <v>1252</v>
      </c>
      <c r="E643" s="25" t="s">
        <v>29</v>
      </c>
      <c r="F643" s="25">
        <v>75955</v>
      </c>
      <c r="G643" s="25">
        <f>COUNTIF([1]deals_closed!D:D,B643)</f>
        <v>21</v>
      </c>
      <c r="H643" s="26">
        <f>SUMIF([1]deals_closed!D:D,B643,[1]deals_closed!C:C)</f>
        <v>760093</v>
      </c>
      <c r="I643" s="26">
        <f>VLOOKUP(E643,'[1]2018_commission_structure-Start'!$A$22:$I$24,9,FALSE)</f>
        <v>600000</v>
      </c>
      <c r="J643" s="26">
        <f t="shared" ref="J643:J706" si="101">I643*1.25</f>
        <v>750000</v>
      </c>
      <c r="K643" s="26">
        <f t="shared" ref="K643:K706" si="102">I643*1.5</f>
        <v>900000</v>
      </c>
      <c r="L643" s="26">
        <f t="shared" ref="L643:L706" si="103">I643*2</f>
        <v>1200000</v>
      </c>
      <c r="M643" s="27">
        <f t="shared" ref="M643:M706" si="104">H643/I643</f>
        <v>1.2668216666666667</v>
      </c>
      <c r="N643" s="25" t="str">
        <f t="shared" ref="N643:N706" si="105">IF(M643&lt;=1, "0-100%", IF(M643&lt;=1.25, "100-125%", IF(M643&lt;=1.5, "125-150%", IF(M643&lt;=2, "150-200%", "&gt;200%"))))</f>
        <v>125-150%</v>
      </c>
      <c r="O643" s="28">
        <f>MIN(H643,I643)*INDEX('[1]2018_commission_structure-Start'!$A$21:$I$24,MATCH($E643,'[1]2018_commission_structure-Start'!$A$21:$A$24,0),MATCH(O$1,'[1]2018_commission_structure-Start'!$A$21:$I$21,0))</f>
        <v>78000</v>
      </c>
      <c r="P643" s="26">
        <f>IF(H643&gt;I643,MIN(H643-I643,J643-I643)*INDEX('[1]2018_commission_structure-Start'!$A$21:$I$24,MATCH($E643,'[1]2018_commission_structure-Start'!$A$21:$A$24,0), MATCH(P$1,'[1]2018_commission_structure-Start'!$A$21:$I$21,0)),0)</f>
        <v>25500.000000000004</v>
      </c>
      <c r="Q643" s="26">
        <f>IF($H643&gt;J643,MIN($H643-J643,K643-J643)*INDEX('[1]2018_commission_structure-Start'!$A$21:$I$24,MATCH($E643,'[1]2018_commission_structure-Start'!$A$21:$A$24,0), MATCH(Q$1,'[1]2018_commission_structure-Start'!$A$21:$I$21,0)),0)</f>
        <v>2119.5299999999997</v>
      </c>
      <c r="R643" s="26">
        <f>IF($H643&gt;K643,MIN($H643-K643,L643-K643)*INDEX('[1]2018_commission_structure-Start'!$A$21:$I$24,MATCH($E643,'[1]2018_commission_structure-Start'!$A$21:$A$24,0), MATCH(R$1,'[1]2018_commission_structure-Start'!$A$21:$I$21,0)),0)</f>
        <v>0</v>
      </c>
      <c r="S643" s="26">
        <f>IF(H643&gt;L643,(H643-L643)*INDEX('[1]2018_commission_structure-Start'!$A$21:$I$24,MATCH($E643,'[1]2018_commission_structure-Start'!$A$21:$A$24,0),MATCH(S$1,'[1]2018_commission_structure-Start'!$A$21:$I$21,0)),0)</f>
        <v>0</v>
      </c>
      <c r="T643" s="28">
        <f t="shared" ref="T643:T706" si="106">SUM(O643:S643)</f>
        <v>105619.53</v>
      </c>
      <c r="U643" s="28">
        <f t="shared" ref="U643:U706" si="107">T643+F643</f>
        <v>181574.53</v>
      </c>
      <c r="V643" s="28">
        <f>MIN(H643,I643)*INDEX('[1]2018_commission_structure-Start'!$A$15:$J$18,MATCH($E643,'[1]2018_commission_structure-Start'!$A$15:$A$18,0),MATCH(V$1,'[1]2018_commission_structure-Start'!$A$15:$J$15,0))</f>
        <v>90000</v>
      </c>
      <c r="W643" s="26">
        <f>IF($H643&gt;I643,MIN($H643-I643,J643-I643)*INDEX('[1]2018_commission_structure-Start'!$A$15:$J$18,MATCH($E643,'[1]2018_commission_structure-Start'!$A$15:$A$18,0),MATCH(W$1,'[1]2018_commission_structure-Start'!$A$15:$J$15,0)),0)</f>
        <v>27000</v>
      </c>
      <c r="X643" s="26">
        <f>IF($H643&gt;J643,MIN($H643-J643,K643-J643)*INDEX('[1]2018_commission_structure-Start'!$A$15:$J$18,MATCH($E643,'[1]2018_commission_structure-Start'!$A$15:$A$18,0),MATCH(X$1,'[1]2018_commission_structure-Start'!$A$15:$J$15,0)),0)</f>
        <v>2523.25</v>
      </c>
      <c r="Y643" s="26">
        <f>IF($H643&gt;K643,MIN($H643-K643,L643-K643)*INDEX('[1]2018_commission_structure-Start'!$A$15:$J$18,MATCH($E643,'[1]2018_commission_structure-Start'!$A$15:$A$18,0),MATCH(Y$1,'[1]2018_commission_structure-Start'!$A$15:$J$15,0)),0)</f>
        <v>0</v>
      </c>
      <c r="Z643" s="26">
        <f>IF(H643&gt;L643,(H643-L643)*INDEX('[1]2018_commission_structure-Start'!$A$21:$I$24,MATCH($E643,'[1]2018_commission_structure-Start'!$A$21:$A$24,0),MATCH(Z$1,'[1]2018_commission_structure-Start'!$A$21:$I$21,0)),0)</f>
        <v>0</v>
      </c>
      <c r="AA643" s="28">
        <f t="shared" ref="AA643:AA706" si="108">SUM(V643:Z643)</f>
        <v>119523.25</v>
      </c>
      <c r="AB643" s="28">
        <f t="shared" ref="AB643:AB706" si="109">AA643+F643</f>
        <v>195478.25</v>
      </c>
    </row>
    <row r="644" spans="1:28" x14ac:dyDescent="0.2">
      <c r="A644" s="25" t="str">
        <f t="shared" si="100"/>
        <v>Emilio Schimke</v>
      </c>
      <c r="B644" s="25">
        <v>8673837456</v>
      </c>
      <c r="C644" s="25" t="s">
        <v>1253</v>
      </c>
      <c r="D644" s="25" t="s">
        <v>1254</v>
      </c>
      <c r="E644" s="25" t="s">
        <v>29</v>
      </c>
      <c r="F644" s="25">
        <v>72725</v>
      </c>
      <c r="G644" s="25">
        <f>COUNTIF([1]deals_closed!D:D,B644)</f>
        <v>18</v>
      </c>
      <c r="H644" s="26">
        <f>SUMIF([1]deals_closed!D:D,B644,[1]deals_closed!C:C)</f>
        <v>580079</v>
      </c>
      <c r="I644" s="26">
        <f>VLOOKUP(E644,'[1]2018_commission_structure-Start'!$A$22:$I$24,9,FALSE)</f>
        <v>600000</v>
      </c>
      <c r="J644" s="26">
        <f t="shared" si="101"/>
        <v>750000</v>
      </c>
      <c r="K644" s="26">
        <f t="shared" si="102"/>
        <v>900000</v>
      </c>
      <c r="L644" s="26">
        <f t="shared" si="103"/>
        <v>1200000</v>
      </c>
      <c r="M644" s="27">
        <f t="shared" si="104"/>
        <v>0.96679833333333332</v>
      </c>
      <c r="N644" s="25" t="str">
        <f t="shared" si="105"/>
        <v>0-100%</v>
      </c>
      <c r="O644" s="28">
        <f>MIN(H644,I644)*INDEX('[1]2018_commission_structure-Start'!$A$21:$I$24,MATCH($E644,'[1]2018_commission_structure-Start'!$A$21:$A$24,0),MATCH(O$1,'[1]2018_commission_structure-Start'!$A$21:$I$21,0))</f>
        <v>75410.27</v>
      </c>
      <c r="P644" s="26">
        <f>IF(H644&gt;I644,MIN(H644-I644,J644-I644)*INDEX('[1]2018_commission_structure-Start'!$A$21:$I$24,MATCH($E644,'[1]2018_commission_structure-Start'!$A$21:$A$24,0), MATCH(P$1,'[1]2018_commission_structure-Start'!$A$21:$I$21,0)),0)</f>
        <v>0</v>
      </c>
      <c r="Q644" s="26">
        <f>IF($H644&gt;J644,MIN($H644-J644,K644-J644)*INDEX('[1]2018_commission_structure-Start'!$A$21:$I$24,MATCH($E644,'[1]2018_commission_structure-Start'!$A$21:$A$24,0), MATCH(Q$1,'[1]2018_commission_structure-Start'!$A$21:$I$21,0)),0)</f>
        <v>0</v>
      </c>
      <c r="R644" s="26">
        <f>IF($H644&gt;K644,MIN($H644-K644,L644-K644)*INDEX('[1]2018_commission_structure-Start'!$A$21:$I$24,MATCH($E644,'[1]2018_commission_structure-Start'!$A$21:$A$24,0), MATCH(R$1,'[1]2018_commission_structure-Start'!$A$21:$I$21,0)),0)</f>
        <v>0</v>
      </c>
      <c r="S644" s="26">
        <f>IF(H644&gt;L644,(H644-L644)*INDEX('[1]2018_commission_structure-Start'!$A$21:$I$24,MATCH($E644,'[1]2018_commission_structure-Start'!$A$21:$A$24,0),MATCH(S$1,'[1]2018_commission_structure-Start'!$A$21:$I$21,0)),0)</f>
        <v>0</v>
      </c>
      <c r="T644" s="28">
        <f t="shared" si="106"/>
        <v>75410.27</v>
      </c>
      <c r="U644" s="28">
        <f t="shared" si="107"/>
        <v>148135.27000000002</v>
      </c>
      <c r="V644" s="28">
        <f>MIN(H644,I644)*INDEX('[1]2018_commission_structure-Start'!$A$15:$J$18,MATCH($E644,'[1]2018_commission_structure-Start'!$A$15:$A$18,0),MATCH(V$1,'[1]2018_commission_structure-Start'!$A$15:$J$15,0))</f>
        <v>87011.849999999991</v>
      </c>
      <c r="W644" s="26">
        <f>IF($H644&gt;I644,MIN($H644-I644,J644-I644)*INDEX('[1]2018_commission_structure-Start'!$A$15:$J$18,MATCH($E644,'[1]2018_commission_structure-Start'!$A$15:$A$18,0),MATCH(W$1,'[1]2018_commission_structure-Start'!$A$15:$J$15,0)),0)</f>
        <v>0</v>
      </c>
      <c r="X644" s="26">
        <f>IF($H644&gt;J644,MIN($H644-J644,K644-J644)*INDEX('[1]2018_commission_structure-Start'!$A$15:$J$18,MATCH($E644,'[1]2018_commission_structure-Start'!$A$15:$A$18,0),MATCH(X$1,'[1]2018_commission_structure-Start'!$A$15:$J$15,0)),0)</f>
        <v>0</v>
      </c>
      <c r="Y644" s="26">
        <f>IF($H644&gt;K644,MIN($H644-K644,L644-K644)*INDEX('[1]2018_commission_structure-Start'!$A$15:$J$18,MATCH($E644,'[1]2018_commission_structure-Start'!$A$15:$A$18,0),MATCH(Y$1,'[1]2018_commission_structure-Start'!$A$15:$J$15,0)),0)</f>
        <v>0</v>
      </c>
      <c r="Z644" s="26">
        <f>IF(H644&gt;L644,(H644-L644)*INDEX('[1]2018_commission_structure-Start'!$A$21:$I$24,MATCH($E644,'[1]2018_commission_structure-Start'!$A$21:$A$24,0),MATCH(Z$1,'[1]2018_commission_structure-Start'!$A$21:$I$21,0)),0)</f>
        <v>0</v>
      </c>
      <c r="AA644" s="28">
        <f t="shared" si="108"/>
        <v>87011.849999999991</v>
      </c>
      <c r="AB644" s="28">
        <f t="shared" si="109"/>
        <v>159736.84999999998</v>
      </c>
    </row>
    <row r="645" spans="1:28" x14ac:dyDescent="0.2">
      <c r="A645" s="25" t="str">
        <f t="shared" si="100"/>
        <v>Van Vedmore</v>
      </c>
      <c r="B645" s="25">
        <v>1887308636</v>
      </c>
      <c r="C645" s="25" t="s">
        <v>1255</v>
      </c>
      <c r="D645" s="25" t="s">
        <v>1256</v>
      </c>
      <c r="E645" s="25" t="s">
        <v>29</v>
      </c>
      <c r="F645" s="25">
        <v>67464</v>
      </c>
      <c r="G645" s="25">
        <f>COUNTIF([1]deals_closed!D:D,B645)</f>
        <v>26</v>
      </c>
      <c r="H645" s="26">
        <f>SUMIF([1]deals_closed!D:D,B645,[1]deals_closed!C:C)</f>
        <v>941410</v>
      </c>
      <c r="I645" s="26">
        <f>VLOOKUP(E645,'[1]2018_commission_structure-Start'!$A$22:$I$24,9,FALSE)</f>
        <v>600000</v>
      </c>
      <c r="J645" s="26">
        <f t="shared" si="101"/>
        <v>750000</v>
      </c>
      <c r="K645" s="26">
        <f t="shared" si="102"/>
        <v>900000</v>
      </c>
      <c r="L645" s="26">
        <f t="shared" si="103"/>
        <v>1200000</v>
      </c>
      <c r="M645" s="27">
        <f t="shared" si="104"/>
        <v>1.5690166666666667</v>
      </c>
      <c r="N645" s="25" t="str">
        <f t="shared" si="105"/>
        <v>150-200%</v>
      </c>
      <c r="O645" s="28">
        <f>MIN(H645,I645)*INDEX('[1]2018_commission_structure-Start'!$A$21:$I$24,MATCH($E645,'[1]2018_commission_structure-Start'!$A$21:$A$24,0),MATCH(O$1,'[1]2018_commission_structure-Start'!$A$21:$I$21,0))</f>
        <v>78000</v>
      </c>
      <c r="P645" s="26">
        <f>IF(H645&gt;I645,MIN(H645-I645,J645-I645)*INDEX('[1]2018_commission_structure-Start'!$A$21:$I$24,MATCH($E645,'[1]2018_commission_structure-Start'!$A$21:$A$24,0), MATCH(P$1,'[1]2018_commission_structure-Start'!$A$21:$I$21,0)),0)</f>
        <v>25500.000000000004</v>
      </c>
      <c r="Q645" s="26">
        <f>IF($H645&gt;J645,MIN($H645-J645,K645-J645)*INDEX('[1]2018_commission_structure-Start'!$A$21:$I$24,MATCH($E645,'[1]2018_commission_structure-Start'!$A$21:$A$24,0), MATCH(Q$1,'[1]2018_commission_structure-Start'!$A$21:$I$21,0)),0)</f>
        <v>31500</v>
      </c>
      <c r="R645" s="26">
        <f>IF($H645&gt;K645,MIN($H645-K645,L645-K645)*INDEX('[1]2018_commission_structure-Start'!$A$21:$I$24,MATCH($E645,'[1]2018_commission_structure-Start'!$A$21:$A$24,0), MATCH(R$1,'[1]2018_commission_structure-Start'!$A$21:$I$21,0)),0)</f>
        <v>10766.6</v>
      </c>
      <c r="S645" s="26">
        <f>IF(H645&gt;L645,(H645-L645)*INDEX('[1]2018_commission_structure-Start'!$A$21:$I$24,MATCH($E645,'[1]2018_commission_structure-Start'!$A$21:$A$24,0),MATCH(S$1,'[1]2018_commission_structure-Start'!$A$21:$I$21,0)),0)</f>
        <v>0</v>
      </c>
      <c r="T645" s="28">
        <f t="shared" si="106"/>
        <v>145766.6</v>
      </c>
      <c r="U645" s="28">
        <f t="shared" si="107"/>
        <v>213230.6</v>
      </c>
      <c r="V645" s="28">
        <f>MIN(H645,I645)*INDEX('[1]2018_commission_structure-Start'!$A$15:$J$18,MATCH($E645,'[1]2018_commission_structure-Start'!$A$15:$A$18,0),MATCH(V$1,'[1]2018_commission_structure-Start'!$A$15:$J$15,0))</f>
        <v>90000</v>
      </c>
      <c r="W645" s="26">
        <f>IF($H645&gt;I645,MIN($H645-I645,J645-I645)*INDEX('[1]2018_commission_structure-Start'!$A$15:$J$18,MATCH($E645,'[1]2018_commission_structure-Start'!$A$15:$A$18,0),MATCH(W$1,'[1]2018_commission_structure-Start'!$A$15:$J$15,0)),0)</f>
        <v>27000</v>
      </c>
      <c r="X645" s="26">
        <f>IF($H645&gt;J645,MIN($H645-J645,K645-J645)*INDEX('[1]2018_commission_structure-Start'!$A$15:$J$18,MATCH($E645,'[1]2018_commission_structure-Start'!$A$15:$A$18,0),MATCH(X$1,'[1]2018_commission_structure-Start'!$A$15:$J$15,0)),0)</f>
        <v>37500</v>
      </c>
      <c r="Y645" s="26">
        <f>IF($H645&gt;K645,MIN($H645-K645,L645-K645)*INDEX('[1]2018_commission_structure-Start'!$A$15:$J$18,MATCH($E645,'[1]2018_commission_structure-Start'!$A$15:$A$18,0),MATCH(Y$1,'[1]2018_commission_structure-Start'!$A$15:$J$15,0)),0)</f>
        <v>12423</v>
      </c>
      <c r="Z645" s="26">
        <f>IF(H645&gt;L645,(H645-L645)*INDEX('[1]2018_commission_structure-Start'!$A$21:$I$24,MATCH($E645,'[1]2018_commission_structure-Start'!$A$21:$A$24,0),MATCH(Z$1,'[1]2018_commission_structure-Start'!$A$21:$I$21,0)),0)</f>
        <v>0</v>
      </c>
      <c r="AA645" s="28">
        <f t="shared" si="108"/>
        <v>166923</v>
      </c>
      <c r="AB645" s="28">
        <f t="shared" si="109"/>
        <v>234387</v>
      </c>
    </row>
    <row r="646" spans="1:28" x14ac:dyDescent="0.2">
      <c r="A646" s="25" t="str">
        <f t="shared" si="100"/>
        <v>Nicki Minnock</v>
      </c>
      <c r="B646" s="25">
        <v>9621571960</v>
      </c>
      <c r="C646" s="25" t="s">
        <v>1257</v>
      </c>
      <c r="D646" s="25" t="s">
        <v>1258</v>
      </c>
      <c r="E646" s="25" t="s">
        <v>29</v>
      </c>
      <c r="F646" s="25">
        <v>65646</v>
      </c>
      <c r="G646" s="25">
        <f>COUNTIF([1]deals_closed!D:D,B646)</f>
        <v>22</v>
      </c>
      <c r="H646" s="26">
        <f>SUMIF([1]deals_closed!D:D,B646,[1]deals_closed!C:C)</f>
        <v>687722</v>
      </c>
      <c r="I646" s="26">
        <f>VLOOKUP(E646,'[1]2018_commission_structure-Start'!$A$22:$I$24,9,FALSE)</f>
        <v>600000</v>
      </c>
      <c r="J646" s="26">
        <f t="shared" si="101"/>
        <v>750000</v>
      </c>
      <c r="K646" s="26">
        <f t="shared" si="102"/>
        <v>900000</v>
      </c>
      <c r="L646" s="26">
        <f t="shared" si="103"/>
        <v>1200000</v>
      </c>
      <c r="M646" s="27">
        <f t="shared" si="104"/>
        <v>1.1462033333333332</v>
      </c>
      <c r="N646" s="25" t="str">
        <f t="shared" si="105"/>
        <v>100-125%</v>
      </c>
      <c r="O646" s="28">
        <f>MIN(H646,I646)*INDEX('[1]2018_commission_structure-Start'!$A$21:$I$24,MATCH($E646,'[1]2018_commission_structure-Start'!$A$21:$A$24,0),MATCH(O$1,'[1]2018_commission_structure-Start'!$A$21:$I$21,0))</f>
        <v>78000</v>
      </c>
      <c r="P646" s="26">
        <f>IF(H646&gt;I646,MIN(H646-I646,J646-I646)*INDEX('[1]2018_commission_structure-Start'!$A$21:$I$24,MATCH($E646,'[1]2018_commission_structure-Start'!$A$21:$A$24,0), MATCH(P$1,'[1]2018_commission_structure-Start'!$A$21:$I$21,0)),0)</f>
        <v>14912.740000000002</v>
      </c>
      <c r="Q646" s="26">
        <f>IF($H646&gt;J646,MIN($H646-J646,K646-J646)*INDEX('[1]2018_commission_structure-Start'!$A$21:$I$24,MATCH($E646,'[1]2018_commission_structure-Start'!$A$21:$A$24,0), MATCH(Q$1,'[1]2018_commission_structure-Start'!$A$21:$I$21,0)),0)</f>
        <v>0</v>
      </c>
      <c r="R646" s="26">
        <f>IF($H646&gt;K646,MIN($H646-K646,L646-K646)*INDEX('[1]2018_commission_structure-Start'!$A$21:$I$24,MATCH($E646,'[1]2018_commission_structure-Start'!$A$21:$A$24,0), MATCH(R$1,'[1]2018_commission_structure-Start'!$A$21:$I$21,0)),0)</f>
        <v>0</v>
      </c>
      <c r="S646" s="26">
        <f>IF(H646&gt;L646,(H646-L646)*INDEX('[1]2018_commission_structure-Start'!$A$21:$I$24,MATCH($E646,'[1]2018_commission_structure-Start'!$A$21:$A$24,0),MATCH(S$1,'[1]2018_commission_structure-Start'!$A$21:$I$21,0)),0)</f>
        <v>0</v>
      </c>
      <c r="T646" s="28">
        <f t="shared" si="106"/>
        <v>92912.74</v>
      </c>
      <c r="U646" s="28">
        <f t="shared" si="107"/>
        <v>158558.74</v>
      </c>
      <c r="V646" s="28">
        <f>MIN(H646,I646)*INDEX('[1]2018_commission_structure-Start'!$A$15:$J$18,MATCH($E646,'[1]2018_commission_structure-Start'!$A$15:$A$18,0),MATCH(V$1,'[1]2018_commission_structure-Start'!$A$15:$J$15,0))</f>
        <v>90000</v>
      </c>
      <c r="W646" s="26">
        <f>IF($H646&gt;I646,MIN($H646-I646,J646-I646)*INDEX('[1]2018_commission_structure-Start'!$A$15:$J$18,MATCH($E646,'[1]2018_commission_structure-Start'!$A$15:$A$18,0),MATCH(W$1,'[1]2018_commission_structure-Start'!$A$15:$J$15,0)),0)</f>
        <v>15789.96</v>
      </c>
      <c r="X646" s="26">
        <f>IF($H646&gt;J646,MIN($H646-J646,K646-J646)*INDEX('[1]2018_commission_structure-Start'!$A$15:$J$18,MATCH($E646,'[1]2018_commission_structure-Start'!$A$15:$A$18,0),MATCH(X$1,'[1]2018_commission_structure-Start'!$A$15:$J$15,0)),0)</f>
        <v>0</v>
      </c>
      <c r="Y646" s="26">
        <f>IF($H646&gt;K646,MIN($H646-K646,L646-K646)*INDEX('[1]2018_commission_structure-Start'!$A$15:$J$18,MATCH($E646,'[1]2018_commission_structure-Start'!$A$15:$A$18,0),MATCH(Y$1,'[1]2018_commission_structure-Start'!$A$15:$J$15,0)),0)</f>
        <v>0</v>
      </c>
      <c r="Z646" s="26">
        <f>IF(H646&gt;L646,(H646-L646)*INDEX('[1]2018_commission_structure-Start'!$A$21:$I$24,MATCH($E646,'[1]2018_commission_structure-Start'!$A$21:$A$24,0),MATCH(Z$1,'[1]2018_commission_structure-Start'!$A$21:$I$21,0)),0)</f>
        <v>0</v>
      </c>
      <c r="AA646" s="28">
        <f t="shared" si="108"/>
        <v>105789.95999999999</v>
      </c>
      <c r="AB646" s="28">
        <f t="shared" si="109"/>
        <v>171435.96</v>
      </c>
    </row>
    <row r="647" spans="1:28" x14ac:dyDescent="0.2">
      <c r="A647" s="25" t="str">
        <f t="shared" si="100"/>
        <v>Mildred Antonio</v>
      </c>
      <c r="B647" s="25">
        <v>502909099</v>
      </c>
      <c r="C647" s="25" t="s">
        <v>1259</v>
      </c>
      <c r="D647" s="25" t="s">
        <v>1260</v>
      </c>
      <c r="E647" s="25" t="s">
        <v>7</v>
      </c>
      <c r="F647" s="25">
        <v>43527</v>
      </c>
      <c r="G647" s="25">
        <f>COUNTIF([1]deals_closed!D:D,B647)</f>
        <v>18</v>
      </c>
      <c r="H647" s="26">
        <f>SUMIF([1]deals_closed!D:D,B647,[1]deals_closed!C:C)</f>
        <v>635587</v>
      </c>
      <c r="I647" s="26">
        <f>VLOOKUP(E647,'[1]2018_commission_structure-Start'!$A$22:$I$24,9,FALSE)</f>
        <v>500000</v>
      </c>
      <c r="J647" s="26">
        <f t="shared" si="101"/>
        <v>625000</v>
      </c>
      <c r="K647" s="26">
        <f t="shared" si="102"/>
        <v>750000</v>
      </c>
      <c r="L647" s="26">
        <f t="shared" si="103"/>
        <v>1000000</v>
      </c>
      <c r="M647" s="27">
        <f t="shared" si="104"/>
        <v>1.271174</v>
      </c>
      <c r="N647" s="25" t="str">
        <f t="shared" si="105"/>
        <v>125-150%</v>
      </c>
      <c r="O647" s="28">
        <f>MIN(H647,I647)*INDEX('[1]2018_commission_structure-Start'!$A$21:$I$24,MATCH($E647,'[1]2018_commission_structure-Start'!$A$21:$A$24,0),MATCH(O$1,'[1]2018_commission_structure-Start'!$A$21:$I$21,0))</f>
        <v>50000</v>
      </c>
      <c r="P647" s="26">
        <f>IF(H647&gt;I647,MIN(H647-I647,J647-I647)*INDEX('[1]2018_commission_structure-Start'!$A$21:$I$24,MATCH($E647,'[1]2018_commission_structure-Start'!$A$21:$A$24,0), MATCH(P$1,'[1]2018_commission_structure-Start'!$A$21:$I$21,0)),0)</f>
        <v>18750</v>
      </c>
      <c r="Q647" s="26">
        <f>IF($H647&gt;J647,MIN($H647-J647,K647-J647)*INDEX('[1]2018_commission_structure-Start'!$A$21:$I$24,MATCH($E647,'[1]2018_commission_structure-Start'!$A$21:$A$24,0), MATCH(Q$1,'[1]2018_commission_structure-Start'!$A$21:$I$21,0)),0)</f>
        <v>1905.6599999999999</v>
      </c>
      <c r="R647" s="26">
        <f>IF($H647&gt;K647,MIN($H647-K647,L647-K647)*INDEX('[1]2018_commission_structure-Start'!$A$21:$I$24,MATCH($E647,'[1]2018_commission_structure-Start'!$A$21:$A$24,0), MATCH(R$1,'[1]2018_commission_structure-Start'!$A$21:$I$21,0)),0)</f>
        <v>0</v>
      </c>
      <c r="S647" s="26">
        <f>IF(H647&gt;L647,(H647-L647)*INDEX('[1]2018_commission_structure-Start'!$A$21:$I$24,MATCH($E647,'[1]2018_commission_structure-Start'!$A$21:$A$24,0),MATCH(S$1,'[1]2018_commission_structure-Start'!$A$21:$I$21,0)),0)</f>
        <v>0</v>
      </c>
      <c r="T647" s="28">
        <f t="shared" si="106"/>
        <v>70655.66</v>
      </c>
      <c r="U647" s="28">
        <f t="shared" si="107"/>
        <v>114182.66</v>
      </c>
      <c r="V647" s="28">
        <f>MIN(H647,I647)*INDEX('[1]2018_commission_structure-Start'!$A$15:$J$18,MATCH($E647,'[1]2018_commission_structure-Start'!$A$15:$A$18,0),MATCH(V$1,'[1]2018_commission_structure-Start'!$A$15:$J$15,0))</f>
        <v>60000</v>
      </c>
      <c r="W647" s="26">
        <f>IF($H647&gt;I647,MIN($H647-I647,J647-I647)*INDEX('[1]2018_commission_structure-Start'!$A$15:$J$18,MATCH($E647,'[1]2018_commission_structure-Start'!$A$15:$A$18,0),MATCH(W$1,'[1]2018_commission_structure-Start'!$A$15:$J$15,0)),0)</f>
        <v>21250</v>
      </c>
      <c r="X647" s="26">
        <f>IF($H647&gt;J647,MIN($H647-J647,K647-J647)*INDEX('[1]2018_commission_structure-Start'!$A$15:$J$18,MATCH($E647,'[1]2018_commission_structure-Start'!$A$15:$A$18,0),MATCH(X$1,'[1]2018_commission_structure-Start'!$A$15:$J$15,0)),0)</f>
        <v>2117.4</v>
      </c>
      <c r="Y647" s="26">
        <f>IF($H647&gt;K647,MIN($H647-K647,L647-K647)*INDEX('[1]2018_commission_structure-Start'!$A$15:$J$18,MATCH($E647,'[1]2018_commission_structure-Start'!$A$15:$A$18,0),MATCH(Y$1,'[1]2018_commission_structure-Start'!$A$15:$J$15,0)),0)</f>
        <v>0</v>
      </c>
      <c r="Z647" s="26">
        <f>IF(H647&gt;L647,(H647-L647)*INDEX('[1]2018_commission_structure-Start'!$A$21:$I$24,MATCH($E647,'[1]2018_commission_structure-Start'!$A$21:$A$24,0),MATCH(Z$1,'[1]2018_commission_structure-Start'!$A$21:$I$21,0)),0)</f>
        <v>0</v>
      </c>
      <c r="AA647" s="28">
        <f t="shared" si="108"/>
        <v>83367.399999999994</v>
      </c>
      <c r="AB647" s="28">
        <f t="shared" si="109"/>
        <v>126894.39999999999</v>
      </c>
    </row>
    <row r="648" spans="1:28" x14ac:dyDescent="0.2">
      <c r="A648" s="25" t="str">
        <f t="shared" si="100"/>
        <v>Rosalie Brankley</v>
      </c>
      <c r="B648" s="25">
        <v>4937054791</v>
      </c>
      <c r="C648" s="25" t="s">
        <v>1261</v>
      </c>
      <c r="D648" s="25" t="s">
        <v>1262</v>
      </c>
      <c r="E648" s="25" t="s">
        <v>29</v>
      </c>
      <c r="F648" s="25">
        <v>58630</v>
      </c>
      <c r="G648" s="25">
        <f>COUNTIF([1]deals_closed!D:D,B648)</f>
        <v>17</v>
      </c>
      <c r="H648" s="26">
        <f>SUMIF([1]deals_closed!D:D,B648,[1]deals_closed!C:C)</f>
        <v>629139</v>
      </c>
      <c r="I648" s="26">
        <f>VLOOKUP(E648,'[1]2018_commission_structure-Start'!$A$22:$I$24,9,FALSE)</f>
        <v>600000</v>
      </c>
      <c r="J648" s="26">
        <f t="shared" si="101"/>
        <v>750000</v>
      </c>
      <c r="K648" s="26">
        <f t="shared" si="102"/>
        <v>900000</v>
      </c>
      <c r="L648" s="26">
        <f t="shared" si="103"/>
        <v>1200000</v>
      </c>
      <c r="M648" s="27">
        <f t="shared" si="104"/>
        <v>1.048565</v>
      </c>
      <c r="N648" s="25" t="str">
        <f t="shared" si="105"/>
        <v>100-125%</v>
      </c>
      <c r="O648" s="28">
        <f>MIN(H648,I648)*INDEX('[1]2018_commission_structure-Start'!$A$21:$I$24,MATCH($E648,'[1]2018_commission_structure-Start'!$A$21:$A$24,0),MATCH(O$1,'[1]2018_commission_structure-Start'!$A$21:$I$21,0))</f>
        <v>78000</v>
      </c>
      <c r="P648" s="26">
        <f>IF(H648&gt;I648,MIN(H648-I648,J648-I648)*INDEX('[1]2018_commission_structure-Start'!$A$21:$I$24,MATCH($E648,'[1]2018_commission_structure-Start'!$A$21:$A$24,0), MATCH(P$1,'[1]2018_commission_structure-Start'!$A$21:$I$21,0)),0)</f>
        <v>4953.63</v>
      </c>
      <c r="Q648" s="26">
        <f>IF($H648&gt;J648,MIN($H648-J648,K648-J648)*INDEX('[1]2018_commission_structure-Start'!$A$21:$I$24,MATCH($E648,'[1]2018_commission_structure-Start'!$A$21:$A$24,0), MATCH(Q$1,'[1]2018_commission_structure-Start'!$A$21:$I$21,0)),0)</f>
        <v>0</v>
      </c>
      <c r="R648" s="26">
        <f>IF($H648&gt;K648,MIN($H648-K648,L648-K648)*INDEX('[1]2018_commission_structure-Start'!$A$21:$I$24,MATCH($E648,'[1]2018_commission_structure-Start'!$A$21:$A$24,0), MATCH(R$1,'[1]2018_commission_structure-Start'!$A$21:$I$21,0)),0)</f>
        <v>0</v>
      </c>
      <c r="S648" s="26">
        <f>IF(H648&gt;L648,(H648-L648)*INDEX('[1]2018_commission_structure-Start'!$A$21:$I$24,MATCH($E648,'[1]2018_commission_structure-Start'!$A$21:$A$24,0),MATCH(S$1,'[1]2018_commission_structure-Start'!$A$21:$I$21,0)),0)</f>
        <v>0</v>
      </c>
      <c r="T648" s="28">
        <f t="shared" si="106"/>
        <v>82953.63</v>
      </c>
      <c r="U648" s="28">
        <f t="shared" si="107"/>
        <v>141583.63</v>
      </c>
      <c r="V648" s="28">
        <f>MIN(H648,I648)*INDEX('[1]2018_commission_structure-Start'!$A$15:$J$18,MATCH($E648,'[1]2018_commission_structure-Start'!$A$15:$A$18,0),MATCH(V$1,'[1]2018_commission_structure-Start'!$A$15:$J$15,0))</f>
        <v>90000</v>
      </c>
      <c r="W648" s="26">
        <f>IF($H648&gt;I648,MIN($H648-I648,J648-I648)*INDEX('[1]2018_commission_structure-Start'!$A$15:$J$18,MATCH($E648,'[1]2018_commission_structure-Start'!$A$15:$A$18,0),MATCH(W$1,'[1]2018_commission_structure-Start'!$A$15:$J$15,0)),0)</f>
        <v>5245.0199999999995</v>
      </c>
      <c r="X648" s="26">
        <f>IF($H648&gt;J648,MIN($H648-J648,K648-J648)*INDEX('[1]2018_commission_structure-Start'!$A$15:$J$18,MATCH($E648,'[1]2018_commission_structure-Start'!$A$15:$A$18,0),MATCH(X$1,'[1]2018_commission_structure-Start'!$A$15:$J$15,0)),0)</f>
        <v>0</v>
      </c>
      <c r="Y648" s="26">
        <f>IF($H648&gt;K648,MIN($H648-K648,L648-K648)*INDEX('[1]2018_commission_structure-Start'!$A$15:$J$18,MATCH($E648,'[1]2018_commission_structure-Start'!$A$15:$A$18,0),MATCH(Y$1,'[1]2018_commission_structure-Start'!$A$15:$J$15,0)),0)</f>
        <v>0</v>
      </c>
      <c r="Z648" s="26">
        <f>IF(H648&gt;L648,(H648-L648)*INDEX('[1]2018_commission_structure-Start'!$A$21:$I$24,MATCH($E648,'[1]2018_commission_structure-Start'!$A$21:$A$24,0),MATCH(Z$1,'[1]2018_commission_structure-Start'!$A$21:$I$21,0)),0)</f>
        <v>0</v>
      </c>
      <c r="AA648" s="28">
        <f t="shared" si="108"/>
        <v>95245.02</v>
      </c>
      <c r="AB648" s="28">
        <f t="shared" si="109"/>
        <v>153875.02000000002</v>
      </c>
    </row>
    <row r="649" spans="1:28" x14ac:dyDescent="0.2">
      <c r="A649" s="25" t="str">
        <f t="shared" si="100"/>
        <v>Josiah Pepi</v>
      </c>
      <c r="B649" s="25">
        <v>7436398989</v>
      </c>
      <c r="C649" s="25" t="s">
        <v>1263</v>
      </c>
      <c r="D649" s="25" t="s">
        <v>1264</v>
      </c>
      <c r="E649" s="25" t="s">
        <v>10</v>
      </c>
      <c r="F649" s="25">
        <v>117196</v>
      </c>
      <c r="G649" s="25">
        <f>COUNTIF([1]deals_closed!D:D,B649)</f>
        <v>14</v>
      </c>
      <c r="H649" s="26">
        <f>SUMIF([1]deals_closed!D:D,B649,[1]deals_closed!C:C)</f>
        <v>595107</v>
      </c>
      <c r="I649" s="26">
        <f>VLOOKUP(E649,'[1]2018_commission_structure-Start'!$A$22:$I$24,9,FALSE)</f>
        <v>750000</v>
      </c>
      <c r="J649" s="26">
        <f t="shared" si="101"/>
        <v>937500</v>
      </c>
      <c r="K649" s="26">
        <f t="shared" si="102"/>
        <v>1125000</v>
      </c>
      <c r="L649" s="26">
        <f t="shared" si="103"/>
        <v>1500000</v>
      </c>
      <c r="M649" s="27">
        <f t="shared" si="104"/>
        <v>0.79347599999999996</v>
      </c>
      <c r="N649" s="25" t="str">
        <f t="shared" si="105"/>
        <v>0-100%</v>
      </c>
      <c r="O649" s="28">
        <f>MIN(H649,I649)*INDEX('[1]2018_commission_structure-Start'!$A$21:$I$24,MATCH($E649,'[1]2018_commission_structure-Start'!$A$21:$A$24,0),MATCH(O$1,'[1]2018_commission_structure-Start'!$A$21:$I$21,0))</f>
        <v>89266.05</v>
      </c>
      <c r="P649" s="26">
        <f>IF(H649&gt;I649,MIN(H649-I649,J649-I649)*INDEX('[1]2018_commission_structure-Start'!$A$21:$I$24,MATCH($E649,'[1]2018_commission_structure-Start'!$A$21:$A$24,0), MATCH(P$1,'[1]2018_commission_structure-Start'!$A$21:$I$21,0)),0)</f>
        <v>0</v>
      </c>
      <c r="Q649" s="26">
        <f>IF($H649&gt;J649,MIN($H649-J649,K649-J649)*INDEX('[1]2018_commission_structure-Start'!$A$21:$I$24,MATCH($E649,'[1]2018_commission_structure-Start'!$A$21:$A$24,0), MATCH(Q$1,'[1]2018_commission_structure-Start'!$A$21:$I$21,0)),0)</f>
        <v>0</v>
      </c>
      <c r="R649" s="26">
        <f>IF($H649&gt;K649,MIN($H649-K649,L649-K649)*INDEX('[1]2018_commission_structure-Start'!$A$21:$I$24,MATCH($E649,'[1]2018_commission_structure-Start'!$A$21:$A$24,0), MATCH(R$1,'[1]2018_commission_structure-Start'!$A$21:$I$21,0)),0)</f>
        <v>0</v>
      </c>
      <c r="S649" s="26">
        <f>IF(H649&gt;L649,(H649-L649)*INDEX('[1]2018_commission_structure-Start'!$A$21:$I$24,MATCH($E649,'[1]2018_commission_structure-Start'!$A$21:$A$24,0),MATCH(S$1,'[1]2018_commission_structure-Start'!$A$21:$I$21,0)),0)</f>
        <v>0</v>
      </c>
      <c r="T649" s="28">
        <f t="shared" si="106"/>
        <v>89266.05</v>
      </c>
      <c r="U649" s="28">
        <f t="shared" si="107"/>
        <v>206462.05</v>
      </c>
      <c r="V649" s="28">
        <f>MIN(H649,I649)*INDEX('[1]2018_commission_structure-Start'!$A$15:$J$18,MATCH($E649,'[1]2018_commission_structure-Start'!$A$15:$A$18,0),MATCH(V$1,'[1]2018_commission_structure-Start'!$A$15:$J$15,0))</f>
        <v>89266.05</v>
      </c>
      <c r="W649" s="26">
        <f>IF($H649&gt;I649,MIN($H649-I649,J649-I649)*INDEX('[1]2018_commission_structure-Start'!$A$15:$J$18,MATCH($E649,'[1]2018_commission_structure-Start'!$A$15:$A$18,0),MATCH(W$1,'[1]2018_commission_structure-Start'!$A$15:$J$15,0)),0)</f>
        <v>0</v>
      </c>
      <c r="X649" s="26">
        <f>IF($H649&gt;J649,MIN($H649-J649,K649-J649)*INDEX('[1]2018_commission_structure-Start'!$A$15:$J$18,MATCH($E649,'[1]2018_commission_structure-Start'!$A$15:$A$18,0),MATCH(X$1,'[1]2018_commission_structure-Start'!$A$15:$J$15,0)),0)</f>
        <v>0</v>
      </c>
      <c r="Y649" s="26">
        <f>IF($H649&gt;K649,MIN($H649-K649,L649-K649)*INDEX('[1]2018_commission_structure-Start'!$A$15:$J$18,MATCH($E649,'[1]2018_commission_structure-Start'!$A$15:$A$18,0),MATCH(Y$1,'[1]2018_commission_structure-Start'!$A$15:$J$15,0)),0)</f>
        <v>0</v>
      </c>
      <c r="Z649" s="26">
        <f>IF(H649&gt;L649,(H649-L649)*INDEX('[1]2018_commission_structure-Start'!$A$21:$I$24,MATCH($E649,'[1]2018_commission_structure-Start'!$A$21:$A$24,0),MATCH(Z$1,'[1]2018_commission_structure-Start'!$A$21:$I$21,0)),0)</f>
        <v>0</v>
      </c>
      <c r="AA649" s="28">
        <f t="shared" si="108"/>
        <v>89266.05</v>
      </c>
      <c r="AB649" s="28">
        <f t="shared" si="109"/>
        <v>206462.05</v>
      </c>
    </row>
    <row r="650" spans="1:28" x14ac:dyDescent="0.2">
      <c r="A650" s="25" t="str">
        <f t="shared" si="100"/>
        <v>Amandie McDyer</v>
      </c>
      <c r="B650" s="25">
        <v>7914395587</v>
      </c>
      <c r="C650" s="25" t="s">
        <v>1265</v>
      </c>
      <c r="D650" s="25" t="s">
        <v>1266</v>
      </c>
      <c r="E650" s="25" t="s">
        <v>29</v>
      </c>
      <c r="F650" s="25">
        <v>69724</v>
      </c>
      <c r="G650" s="25">
        <f>COUNTIF([1]deals_closed!D:D,B650)</f>
        <v>21</v>
      </c>
      <c r="H650" s="26">
        <f>SUMIF([1]deals_closed!D:D,B650,[1]deals_closed!C:C)</f>
        <v>839903</v>
      </c>
      <c r="I650" s="26">
        <f>VLOOKUP(E650,'[1]2018_commission_structure-Start'!$A$22:$I$24,9,FALSE)</f>
        <v>600000</v>
      </c>
      <c r="J650" s="26">
        <f t="shared" si="101"/>
        <v>750000</v>
      </c>
      <c r="K650" s="26">
        <f t="shared" si="102"/>
        <v>900000</v>
      </c>
      <c r="L650" s="26">
        <f t="shared" si="103"/>
        <v>1200000</v>
      </c>
      <c r="M650" s="27">
        <f t="shared" si="104"/>
        <v>1.3998383333333333</v>
      </c>
      <c r="N650" s="25" t="str">
        <f t="shared" si="105"/>
        <v>125-150%</v>
      </c>
      <c r="O650" s="28">
        <f>MIN(H650,I650)*INDEX('[1]2018_commission_structure-Start'!$A$21:$I$24,MATCH($E650,'[1]2018_commission_structure-Start'!$A$21:$A$24,0),MATCH(O$1,'[1]2018_commission_structure-Start'!$A$21:$I$21,0))</f>
        <v>78000</v>
      </c>
      <c r="P650" s="26">
        <f>IF(H650&gt;I650,MIN(H650-I650,J650-I650)*INDEX('[1]2018_commission_structure-Start'!$A$21:$I$24,MATCH($E650,'[1]2018_commission_structure-Start'!$A$21:$A$24,0), MATCH(P$1,'[1]2018_commission_structure-Start'!$A$21:$I$21,0)),0)</f>
        <v>25500.000000000004</v>
      </c>
      <c r="Q650" s="26">
        <f>IF($H650&gt;J650,MIN($H650-J650,K650-J650)*INDEX('[1]2018_commission_structure-Start'!$A$21:$I$24,MATCH($E650,'[1]2018_commission_structure-Start'!$A$21:$A$24,0), MATCH(Q$1,'[1]2018_commission_structure-Start'!$A$21:$I$21,0)),0)</f>
        <v>18879.63</v>
      </c>
      <c r="R650" s="26">
        <f>IF($H650&gt;K650,MIN($H650-K650,L650-K650)*INDEX('[1]2018_commission_structure-Start'!$A$21:$I$24,MATCH($E650,'[1]2018_commission_structure-Start'!$A$21:$A$24,0), MATCH(R$1,'[1]2018_commission_structure-Start'!$A$21:$I$21,0)),0)</f>
        <v>0</v>
      </c>
      <c r="S650" s="26">
        <f>IF(H650&gt;L650,(H650-L650)*INDEX('[1]2018_commission_structure-Start'!$A$21:$I$24,MATCH($E650,'[1]2018_commission_structure-Start'!$A$21:$A$24,0),MATCH(S$1,'[1]2018_commission_structure-Start'!$A$21:$I$21,0)),0)</f>
        <v>0</v>
      </c>
      <c r="T650" s="28">
        <f t="shared" si="106"/>
        <v>122379.63</v>
      </c>
      <c r="U650" s="28">
        <f t="shared" si="107"/>
        <v>192103.63</v>
      </c>
      <c r="V650" s="28">
        <f>MIN(H650,I650)*INDEX('[1]2018_commission_structure-Start'!$A$15:$J$18,MATCH($E650,'[1]2018_commission_structure-Start'!$A$15:$A$18,0),MATCH(V$1,'[1]2018_commission_structure-Start'!$A$15:$J$15,0))</f>
        <v>90000</v>
      </c>
      <c r="W650" s="26">
        <f>IF($H650&gt;I650,MIN($H650-I650,J650-I650)*INDEX('[1]2018_commission_structure-Start'!$A$15:$J$18,MATCH($E650,'[1]2018_commission_structure-Start'!$A$15:$A$18,0),MATCH(W$1,'[1]2018_commission_structure-Start'!$A$15:$J$15,0)),0)</f>
        <v>27000</v>
      </c>
      <c r="X650" s="26">
        <f>IF($H650&gt;J650,MIN($H650-J650,K650-J650)*INDEX('[1]2018_commission_structure-Start'!$A$15:$J$18,MATCH($E650,'[1]2018_commission_structure-Start'!$A$15:$A$18,0),MATCH(X$1,'[1]2018_commission_structure-Start'!$A$15:$J$15,0)),0)</f>
        <v>22475.75</v>
      </c>
      <c r="Y650" s="26">
        <f>IF($H650&gt;K650,MIN($H650-K650,L650-K650)*INDEX('[1]2018_commission_structure-Start'!$A$15:$J$18,MATCH($E650,'[1]2018_commission_structure-Start'!$A$15:$A$18,0),MATCH(Y$1,'[1]2018_commission_structure-Start'!$A$15:$J$15,0)),0)</f>
        <v>0</v>
      </c>
      <c r="Z650" s="26">
        <f>IF(H650&gt;L650,(H650-L650)*INDEX('[1]2018_commission_structure-Start'!$A$21:$I$24,MATCH($E650,'[1]2018_commission_structure-Start'!$A$21:$A$24,0),MATCH(Z$1,'[1]2018_commission_structure-Start'!$A$21:$I$21,0)),0)</f>
        <v>0</v>
      </c>
      <c r="AA650" s="28">
        <f t="shared" si="108"/>
        <v>139475.75</v>
      </c>
      <c r="AB650" s="28">
        <f t="shared" si="109"/>
        <v>209199.75</v>
      </c>
    </row>
    <row r="651" spans="1:28" x14ac:dyDescent="0.2">
      <c r="A651" s="25" t="str">
        <f t="shared" si="100"/>
        <v>Kaitlin Greeveson</v>
      </c>
      <c r="B651" s="25">
        <v>9854387496</v>
      </c>
      <c r="C651" s="25" t="s">
        <v>1267</v>
      </c>
      <c r="D651" s="25" t="s">
        <v>1268</v>
      </c>
      <c r="E651" s="25" t="s">
        <v>10</v>
      </c>
      <c r="F651" s="25">
        <v>120820</v>
      </c>
      <c r="G651" s="25">
        <f>COUNTIF([1]deals_closed!D:D,B651)</f>
        <v>26</v>
      </c>
      <c r="H651" s="26">
        <f>SUMIF([1]deals_closed!D:D,B651,[1]deals_closed!C:C)</f>
        <v>956782</v>
      </c>
      <c r="I651" s="26">
        <f>VLOOKUP(E651,'[1]2018_commission_structure-Start'!$A$22:$I$24,9,FALSE)</f>
        <v>750000</v>
      </c>
      <c r="J651" s="26">
        <f t="shared" si="101"/>
        <v>937500</v>
      </c>
      <c r="K651" s="26">
        <f t="shared" si="102"/>
        <v>1125000</v>
      </c>
      <c r="L651" s="26">
        <f t="shared" si="103"/>
        <v>1500000</v>
      </c>
      <c r="M651" s="27">
        <f t="shared" si="104"/>
        <v>1.2757093333333334</v>
      </c>
      <c r="N651" s="25" t="str">
        <f t="shared" si="105"/>
        <v>125-150%</v>
      </c>
      <c r="O651" s="28">
        <f>MIN(H651,I651)*INDEX('[1]2018_commission_structure-Start'!$A$21:$I$24,MATCH($E651,'[1]2018_commission_structure-Start'!$A$21:$A$24,0),MATCH(O$1,'[1]2018_commission_structure-Start'!$A$21:$I$21,0))</f>
        <v>112500</v>
      </c>
      <c r="P651" s="26">
        <f>IF(H651&gt;I651,MIN(H651-I651,J651-I651)*INDEX('[1]2018_commission_structure-Start'!$A$21:$I$24,MATCH($E651,'[1]2018_commission_structure-Start'!$A$21:$A$24,0), MATCH(P$1,'[1]2018_commission_structure-Start'!$A$21:$I$21,0)),0)</f>
        <v>35625</v>
      </c>
      <c r="Q651" s="26">
        <f>IF($H651&gt;J651,MIN($H651-J651,K651-J651)*INDEX('[1]2018_commission_structure-Start'!$A$21:$I$24,MATCH($E651,'[1]2018_commission_structure-Start'!$A$21:$A$24,0), MATCH(Q$1,'[1]2018_commission_structure-Start'!$A$21:$I$21,0)),0)</f>
        <v>4434.8600000000006</v>
      </c>
      <c r="R651" s="26">
        <f>IF($H651&gt;K651,MIN($H651-K651,L651-K651)*INDEX('[1]2018_commission_structure-Start'!$A$21:$I$24,MATCH($E651,'[1]2018_commission_structure-Start'!$A$21:$A$24,0), MATCH(R$1,'[1]2018_commission_structure-Start'!$A$21:$I$21,0)),0)</f>
        <v>0</v>
      </c>
      <c r="S651" s="26">
        <f>IF(H651&gt;L651,(H651-L651)*INDEX('[1]2018_commission_structure-Start'!$A$21:$I$24,MATCH($E651,'[1]2018_commission_structure-Start'!$A$21:$A$24,0),MATCH(S$1,'[1]2018_commission_structure-Start'!$A$21:$I$21,0)),0)</f>
        <v>0</v>
      </c>
      <c r="T651" s="28">
        <f t="shared" si="106"/>
        <v>152559.85999999999</v>
      </c>
      <c r="U651" s="28">
        <f t="shared" si="107"/>
        <v>273379.86</v>
      </c>
      <c r="V651" s="28">
        <f>MIN(H651,I651)*INDEX('[1]2018_commission_structure-Start'!$A$15:$J$18,MATCH($E651,'[1]2018_commission_structure-Start'!$A$15:$A$18,0),MATCH(V$1,'[1]2018_commission_structure-Start'!$A$15:$J$15,0))</f>
        <v>112500</v>
      </c>
      <c r="W651" s="26">
        <f>IF($H651&gt;I651,MIN($H651-I651,J651-I651)*INDEX('[1]2018_commission_structure-Start'!$A$15:$J$18,MATCH($E651,'[1]2018_commission_structure-Start'!$A$15:$A$18,0),MATCH(W$1,'[1]2018_commission_structure-Start'!$A$15:$J$15,0)),0)</f>
        <v>41250</v>
      </c>
      <c r="X651" s="26">
        <f>IF($H651&gt;J651,MIN($H651-J651,K651-J651)*INDEX('[1]2018_commission_structure-Start'!$A$15:$J$18,MATCH($E651,'[1]2018_commission_structure-Start'!$A$15:$A$18,0),MATCH(X$1,'[1]2018_commission_structure-Start'!$A$15:$J$15,0)),0)</f>
        <v>4820.5</v>
      </c>
      <c r="Y651" s="26">
        <f>IF($H651&gt;K651,MIN($H651-K651,L651-K651)*INDEX('[1]2018_commission_structure-Start'!$A$15:$J$18,MATCH($E651,'[1]2018_commission_structure-Start'!$A$15:$A$18,0),MATCH(Y$1,'[1]2018_commission_structure-Start'!$A$15:$J$15,0)),0)</f>
        <v>0</v>
      </c>
      <c r="Z651" s="26">
        <f>IF(H651&gt;L651,(H651-L651)*INDEX('[1]2018_commission_structure-Start'!$A$21:$I$24,MATCH($E651,'[1]2018_commission_structure-Start'!$A$21:$A$24,0),MATCH(Z$1,'[1]2018_commission_structure-Start'!$A$21:$I$21,0)),0)</f>
        <v>0</v>
      </c>
      <c r="AA651" s="28">
        <f t="shared" si="108"/>
        <v>158570.5</v>
      </c>
      <c r="AB651" s="28">
        <f t="shared" si="109"/>
        <v>279390.5</v>
      </c>
    </row>
    <row r="652" spans="1:28" x14ac:dyDescent="0.2">
      <c r="A652" s="25" t="str">
        <f t="shared" si="100"/>
        <v>Phillipe Shildrake</v>
      </c>
      <c r="B652" s="25">
        <v>6321654205</v>
      </c>
      <c r="C652" s="25" t="s">
        <v>691</v>
      </c>
      <c r="D652" s="25" t="s">
        <v>1269</v>
      </c>
      <c r="E652" s="25" t="s">
        <v>29</v>
      </c>
      <c r="F652" s="25">
        <v>78338</v>
      </c>
      <c r="G652" s="25">
        <f>COUNTIF([1]deals_closed!D:D,B652)</f>
        <v>18</v>
      </c>
      <c r="H652" s="26">
        <f>SUMIF([1]deals_closed!D:D,B652,[1]deals_closed!C:C)</f>
        <v>732828</v>
      </c>
      <c r="I652" s="26">
        <f>VLOOKUP(E652,'[1]2018_commission_structure-Start'!$A$22:$I$24,9,FALSE)</f>
        <v>600000</v>
      </c>
      <c r="J652" s="26">
        <f t="shared" si="101"/>
        <v>750000</v>
      </c>
      <c r="K652" s="26">
        <f t="shared" si="102"/>
        <v>900000</v>
      </c>
      <c r="L652" s="26">
        <f t="shared" si="103"/>
        <v>1200000</v>
      </c>
      <c r="M652" s="27">
        <f t="shared" si="104"/>
        <v>1.2213799999999999</v>
      </c>
      <c r="N652" s="25" t="str">
        <f t="shared" si="105"/>
        <v>100-125%</v>
      </c>
      <c r="O652" s="28">
        <f>MIN(H652,I652)*INDEX('[1]2018_commission_structure-Start'!$A$21:$I$24,MATCH($E652,'[1]2018_commission_structure-Start'!$A$21:$A$24,0),MATCH(O$1,'[1]2018_commission_structure-Start'!$A$21:$I$21,0))</f>
        <v>78000</v>
      </c>
      <c r="P652" s="26">
        <f>IF(H652&gt;I652,MIN(H652-I652,J652-I652)*INDEX('[1]2018_commission_structure-Start'!$A$21:$I$24,MATCH($E652,'[1]2018_commission_structure-Start'!$A$21:$A$24,0), MATCH(P$1,'[1]2018_commission_structure-Start'!$A$21:$I$21,0)),0)</f>
        <v>22580.760000000002</v>
      </c>
      <c r="Q652" s="26">
        <f>IF($H652&gt;J652,MIN($H652-J652,K652-J652)*INDEX('[1]2018_commission_structure-Start'!$A$21:$I$24,MATCH($E652,'[1]2018_commission_structure-Start'!$A$21:$A$24,0), MATCH(Q$1,'[1]2018_commission_structure-Start'!$A$21:$I$21,0)),0)</f>
        <v>0</v>
      </c>
      <c r="R652" s="26">
        <f>IF($H652&gt;K652,MIN($H652-K652,L652-K652)*INDEX('[1]2018_commission_structure-Start'!$A$21:$I$24,MATCH($E652,'[1]2018_commission_structure-Start'!$A$21:$A$24,0), MATCH(R$1,'[1]2018_commission_structure-Start'!$A$21:$I$21,0)),0)</f>
        <v>0</v>
      </c>
      <c r="S652" s="26">
        <f>IF(H652&gt;L652,(H652-L652)*INDEX('[1]2018_commission_structure-Start'!$A$21:$I$24,MATCH($E652,'[1]2018_commission_structure-Start'!$A$21:$A$24,0),MATCH(S$1,'[1]2018_commission_structure-Start'!$A$21:$I$21,0)),0)</f>
        <v>0</v>
      </c>
      <c r="T652" s="28">
        <f t="shared" si="106"/>
        <v>100580.76000000001</v>
      </c>
      <c r="U652" s="28">
        <f t="shared" si="107"/>
        <v>178918.76</v>
      </c>
      <c r="V652" s="28">
        <f>MIN(H652,I652)*INDEX('[1]2018_commission_structure-Start'!$A$15:$J$18,MATCH($E652,'[1]2018_commission_structure-Start'!$A$15:$A$18,0),MATCH(V$1,'[1]2018_commission_structure-Start'!$A$15:$J$15,0))</f>
        <v>90000</v>
      </c>
      <c r="W652" s="26">
        <f>IF($H652&gt;I652,MIN($H652-I652,J652-I652)*INDEX('[1]2018_commission_structure-Start'!$A$15:$J$18,MATCH($E652,'[1]2018_commission_structure-Start'!$A$15:$A$18,0),MATCH(W$1,'[1]2018_commission_structure-Start'!$A$15:$J$15,0)),0)</f>
        <v>23909.040000000001</v>
      </c>
      <c r="X652" s="26">
        <f>IF($H652&gt;J652,MIN($H652-J652,K652-J652)*INDEX('[1]2018_commission_structure-Start'!$A$15:$J$18,MATCH($E652,'[1]2018_commission_structure-Start'!$A$15:$A$18,0),MATCH(X$1,'[1]2018_commission_structure-Start'!$A$15:$J$15,0)),0)</f>
        <v>0</v>
      </c>
      <c r="Y652" s="26">
        <f>IF($H652&gt;K652,MIN($H652-K652,L652-K652)*INDEX('[1]2018_commission_structure-Start'!$A$15:$J$18,MATCH($E652,'[1]2018_commission_structure-Start'!$A$15:$A$18,0),MATCH(Y$1,'[1]2018_commission_structure-Start'!$A$15:$J$15,0)),0)</f>
        <v>0</v>
      </c>
      <c r="Z652" s="26">
        <f>IF(H652&gt;L652,(H652-L652)*INDEX('[1]2018_commission_structure-Start'!$A$21:$I$24,MATCH($E652,'[1]2018_commission_structure-Start'!$A$21:$A$24,0),MATCH(Z$1,'[1]2018_commission_structure-Start'!$A$21:$I$21,0)),0)</f>
        <v>0</v>
      </c>
      <c r="AA652" s="28">
        <f t="shared" si="108"/>
        <v>113909.04000000001</v>
      </c>
      <c r="AB652" s="28">
        <f t="shared" si="109"/>
        <v>192247.04000000001</v>
      </c>
    </row>
    <row r="653" spans="1:28" x14ac:dyDescent="0.2">
      <c r="A653" s="25" t="str">
        <f t="shared" si="100"/>
        <v>Carleen Mingus</v>
      </c>
      <c r="B653" s="25">
        <v>3016741628</v>
      </c>
      <c r="C653" s="25" t="s">
        <v>1270</v>
      </c>
      <c r="D653" s="25" t="s">
        <v>1271</v>
      </c>
      <c r="E653" s="25" t="s">
        <v>10</v>
      </c>
      <c r="F653" s="25">
        <v>122851</v>
      </c>
      <c r="G653" s="25">
        <f>COUNTIF([1]deals_closed!D:D,B653)</f>
        <v>22</v>
      </c>
      <c r="H653" s="26">
        <f>SUMIF([1]deals_closed!D:D,B653,[1]deals_closed!C:C)</f>
        <v>854591</v>
      </c>
      <c r="I653" s="26">
        <f>VLOOKUP(E653,'[1]2018_commission_structure-Start'!$A$22:$I$24,9,FALSE)</f>
        <v>750000</v>
      </c>
      <c r="J653" s="26">
        <f t="shared" si="101"/>
        <v>937500</v>
      </c>
      <c r="K653" s="26">
        <f t="shared" si="102"/>
        <v>1125000</v>
      </c>
      <c r="L653" s="26">
        <f t="shared" si="103"/>
        <v>1500000</v>
      </c>
      <c r="M653" s="27">
        <f t="shared" si="104"/>
        <v>1.1394546666666667</v>
      </c>
      <c r="N653" s="25" t="str">
        <f t="shared" si="105"/>
        <v>100-125%</v>
      </c>
      <c r="O653" s="28">
        <f>MIN(H653,I653)*INDEX('[1]2018_commission_structure-Start'!$A$21:$I$24,MATCH($E653,'[1]2018_commission_structure-Start'!$A$21:$A$24,0),MATCH(O$1,'[1]2018_commission_structure-Start'!$A$21:$I$21,0))</f>
        <v>112500</v>
      </c>
      <c r="P653" s="26">
        <f>IF(H653&gt;I653,MIN(H653-I653,J653-I653)*INDEX('[1]2018_commission_structure-Start'!$A$21:$I$24,MATCH($E653,'[1]2018_commission_structure-Start'!$A$21:$A$24,0), MATCH(P$1,'[1]2018_commission_structure-Start'!$A$21:$I$21,0)),0)</f>
        <v>19872.29</v>
      </c>
      <c r="Q653" s="26">
        <f>IF($H653&gt;J653,MIN($H653-J653,K653-J653)*INDEX('[1]2018_commission_structure-Start'!$A$21:$I$24,MATCH($E653,'[1]2018_commission_structure-Start'!$A$21:$A$24,0), MATCH(Q$1,'[1]2018_commission_structure-Start'!$A$21:$I$21,0)),0)</f>
        <v>0</v>
      </c>
      <c r="R653" s="26">
        <f>IF($H653&gt;K653,MIN($H653-K653,L653-K653)*INDEX('[1]2018_commission_structure-Start'!$A$21:$I$24,MATCH($E653,'[1]2018_commission_structure-Start'!$A$21:$A$24,0), MATCH(R$1,'[1]2018_commission_structure-Start'!$A$21:$I$21,0)),0)</f>
        <v>0</v>
      </c>
      <c r="S653" s="26">
        <f>IF(H653&gt;L653,(H653-L653)*INDEX('[1]2018_commission_structure-Start'!$A$21:$I$24,MATCH($E653,'[1]2018_commission_structure-Start'!$A$21:$A$24,0),MATCH(S$1,'[1]2018_commission_structure-Start'!$A$21:$I$21,0)),0)</f>
        <v>0</v>
      </c>
      <c r="T653" s="28">
        <f t="shared" si="106"/>
        <v>132372.29</v>
      </c>
      <c r="U653" s="28">
        <f t="shared" si="107"/>
        <v>255223.29</v>
      </c>
      <c r="V653" s="28">
        <f>MIN(H653,I653)*INDEX('[1]2018_commission_structure-Start'!$A$15:$J$18,MATCH($E653,'[1]2018_commission_structure-Start'!$A$15:$A$18,0),MATCH(V$1,'[1]2018_commission_structure-Start'!$A$15:$J$15,0))</f>
        <v>112500</v>
      </c>
      <c r="W653" s="26">
        <f>IF($H653&gt;I653,MIN($H653-I653,J653-I653)*INDEX('[1]2018_commission_structure-Start'!$A$15:$J$18,MATCH($E653,'[1]2018_commission_structure-Start'!$A$15:$A$18,0),MATCH(W$1,'[1]2018_commission_structure-Start'!$A$15:$J$15,0)),0)</f>
        <v>23010.02</v>
      </c>
      <c r="X653" s="26">
        <f>IF($H653&gt;J653,MIN($H653-J653,K653-J653)*INDEX('[1]2018_commission_structure-Start'!$A$15:$J$18,MATCH($E653,'[1]2018_commission_structure-Start'!$A$15:$A$18,0),MATCH(X$1,'[1]2018_commission_structure-Start'!$A$15:$J$15,0)),0)</f>
        <v>0</v>
      </c>
      <c r="Y653" s="26">
        <f>IF($H653&gt;K653,MIN($H653-K653,L653-K653)*INDEX('[1]2018_commission_structure-Start'!$A$15:$J$18,MATCH($E653,'[1]2018_commission_structure-Start'!$A$15:$A$18,0),MATCH(Y$1,'[1]2018_commission_structure-Start'!$A$15:$J$15,0)),0)</f>
        <v>0</v>
      </c>
      <c r="Z653" s="26">
        <f>IF(H653&gt;L653,(H653-L653)*INDEX('[1]2018_commission_structure-Start'!$A$21:$I$24,MATCH($E653,'[1]2018_commission_structure-Start'!$A$21:$A$24,0),MATCH(Z$1,'[1]2018_commission_structure-Start'!$A$21:$I$21,0)),0)</f>
        <v>0</v>
      </c>
      <c r="AA653" s="28">
        <f t="shared" si="108"/>
        <v>135510.01999999999</v>
      </c>
      <c r="AB653" s="28">
        <f t="shared" si="109"/>
        <v>258361.02</v>
      </c>
    </row>
    <row r="654" spans="1:28" x14ac:dyDescent="0.2">
      <c r="A654" s="25" t="str">
        <f t="shared" si="100"/>
        <v>Darin Landal</v>
      </c>
      <c r="B654" s="25">
        <v>7938954179</v>
      </c>
      <c r="C654" s="25" t="s">
        <v>1272</v>
      </c>
      <c r="D654" s="25" t="s">
        <v>1273</v>
      </c>
      <c r="E654" s="25" t="s">
        <v>7</v>
      </c>
      <c r="F654" s="25">
        <v>44924</v>
      </c>
      <c r="G654" s="25">
        <f>COUNTIF([1]deals_closed!D:D,B654)</f>
        <v>15</v>
      </c>
      <c r="H654" s="26">
        <f>SUMIF([1]deals_closed!D:D,B654,[1]deals_closed!C:C)</f>
        <v>588871</v>
      </c>
      <c r="I654" s="26">
        <f>VLOOKUP(E654,'[1]2018_commission_structure-Start'!$A$22:$I$24,9,FALSE)</f>
        <v>500000</v>
      </c>
      <c r="J654" s="26">
        <f t="shared" si="101"/>
        <v>625000</v>
      </c>
      <c r="K654" s="26">
        <f t="shared" si="102"/>
        <v>750000</v>
      </c>
      <c r="L654" s="26">
        <f t="shared" si="103"/>
        <v>1000000</v>
      </c>
      <c r="M654" s="27">
        <f t="shared" si="104"/>
        <v>1.1777420000000001</v>
      </c>
      <c r="N654" s="25" t="str">
        <f t="shared" si="105"/>
        <v>100-125%</v>
      </c>
      <c r="O654" s="28">
        <f>MIN(H654,I654)*INDEX('[1]2018_commission_structure-Start'!$A$21:$I$24,MATCH($E654,'[1]2018_commission_structure-Start'!$A$21:$A$24,0),MATCH(O$1,'[1]2018_commission_structure-Start'!$A$21:$I$21,0))</f>
        <v>50000</v>
      </c>
      <c r="P654" s="26">
        <f>IF(H654&gt;I654,MIN(H654-I654,J654-I654)*INDEX('[1]2018_commission_structure-Start'!$A$21:$I$24,MATCH($E654,'[1]2018_commission_structure-Start'!$A$21:$A$24,0), MATCH(P$1,'[1]2018_commission_structure-Start'!$A$21:$I$21,0)),0)</f>
        <v>13330.65</v>
      </c>
      <c r="Q654" s="26">
        <f>IF($H654&gt;J654,MIN($H654-J654,K654-J654)*INDEX('[1]2018_commission_structure-Start'!$A$21:$I$24,MATCH($E654,'[1]2018_commission_structure-Start'!$A$21:$A$24,0), MATCH(Q$1,'[1]2018_commission_structure-Start'!$A$21:$I$21,0)),0)</f>
        <v>0</v>
      </c>
      <c r="R654" s="26">
        <f>IF($H654&gt;K654,MIN($H654-K654,L654-K654)*INDEX('[1]2018_commission_structure-Start'!$A$21:$I$24,MATCH($E654,'[1]2018_commission_structure-Start'!$A$21:$A$24,0), MATCH(R$1,'[1]2018_commission_structure-Start'!$A$21:$I$21,0)),0)</f>
        <v>0</v>
      </c>
      <c r="S654" s="26">
        <f>IF(H654&gt;L654,(H654-L654)*INDEX('[1]2018_commission_structure-Start'!$A$21:$I$24,MATCH($E654,'[1]2018_commission_structure-Start'!$A$21:$A$24,0),MATCH(S$1,'[1]2018_commission_structure-Start'!$A$21:$I$21,0)),0)</f>
        <v>0</v>
      </c>
      <c r="T654" s="28">
        <f t="shared" si="106"/>
        <v>63330.65</v>
      </c>
      <c r="U654" s="28">
        <f t="shared" si="107"/>
        <v>108254.65</v>
      </c>
      <c r="V654" s="28">
        <f>MIN(H654,I654)*INDEX('[1]2018_commission_structure-Start'!$A$15:$J$18,MATCH($E654,'[1]2018_commission_structure-Start'!$A$15:$A$18,0),MATCH(V$1,'[1]2018_commission_structure-Start'!$A$15:$J$15,0))</f>
        <v>60000</v>
      </c>
      <c r="W654" s="26">
        <f>IF($H654&gt;I654,MIN($H654-I654,J654-I654)*INDEX('[1]2018_commission_structure-Start'!$A$15:$J$18,MATCH($E654,'[1]2018_commission_structure-Start'!$A$15:$A$18,0),MATCH(W$1,'[1]2018_commission_structure-Start'!$A$15:$J$15,0)),0)</f>
        <v>15108.070000000002</v>
      </c>
      <c r="X654" s="26">
        <f>IF($H654&gt;J654,MIN($H654-J654,K654-J654)*INDEX('[1]2018_commission_structure-Start'!$A$15:$J$18,MATCH($E654,'[1]2018_commission_structure-Start'!$A$15:$A$18,0),MATCH(X$1,'[1]2018_commission_structure-Start'!$A$15:$J$15,0)),0)</f>
        <v>0</v>
      </c>
      <c r="Y654" s="26">
        <f>IF($H654&gt;K654,MIN($H654-K654,L654-K654)*INDEX('[1]2018_commission_structure-Start'!$A$15:$J$18,MATCH($E654,'[1]2018_commission_structure-Start'!$A$15:$A$18,0),MATCH(Y$1,'[1]2018_commission_structure-Start'!$A$15:$J$15,0)),0)</f>
        <v>0</v>
      </c>
      <c r="Z654" s="26">
        <f>IF(H654&gt;L654,(H654-L654)*INDEX('[1]2018_commission_structure-Start'!$A$21:$I$24,MATCH($E654,'[1]2018_commission_structure-Start'!$A$21:$A$24,0),MATCH(Z$1,'[1]2018_commission_structure-Start'!$A$21:$I$21,0)),0)</f>
        <v>0</v>
      </c>
      <c r="AA654" s="28">
        <f t="shared" si="108"/>
        <v>75108.070000000007</v>
      </c>
      <c r="AB654" s="28">
        <f t="shared" si="109"/>
        <v>120032.07</v>
      </c>
    </row>
    <row r="655" spans="1:28" x14ac:dyDescent="0.2">
      <c r="A655" s="25" t="str">
        <f t="shared" si="100"/>
        <v>Marjory Lindman</v>
      </c>
      <c r="B655" s="25">
        <v>7866715386</v>
      </c>
      <c r="C655" s="25" t="s">
        <v>1274</v>
      </c>
      <c r="D655" s="25" t="s">
        <v>1275</v>
      </c>
      <c r="E655" s="25" t="s">
        <v>29</v>
      </c>
      <c r="F655" s="25">
        <v>62143</v>
      </c>
      <c r="G655" s="25">
        <f>COUNTIF([1]deals_closed!D:D,B655)</f>
        <v>27</v>
      </c>
      <c r="H655" s="26">
        <f>SUMIF([1]deals_closed!D:D,B655,[1]deals_closed!C:C)</f>
        <v>981577</v>
      </c>
      <c r="I655" s="26">
        <f>VLOOKUP(E655,'[1]2018_commission_structure-Start'!$A$22:$I$24,9,FALSE)</f>
        <v>600000</v>
      </c>
      <c r="J655" s="26">
        <f t="shared" si="101"/>
        <v>750000</v>
      </c>
      <c r="K655" s="26">
        <f t="shared" si="102"/>
        <v>900000</v>
      </c>
      <c r="L655" s="26">
        <f t="shared" si="103"/>
        <v>1200000</v>
      </c>
      <c r="M655" s="27">
        <f t="shared" si="104"/>
        <v>1.6359616666666668</v>
      </c>
      <c r="N655" s="25" t="str">
        <f t="shared" si="105"/>
        <v>150-200%</v>
      </c>
      <c r="O655" s="28">
        <f>MIN(H655,I655)*INDEX('[1]2018_commission_structure-Start'!$A$21:$I$24,MATCH($E655,'[1]2018_commission_structure-Start'!$A$21:$A$24,0),MATCH(O$1,'[1]2018_commission_structure-Start'!$A$21:$I$21,0))</f>
        <v>78000</v>
      </c>
      <c r="P655" s="26">
        <f>IF(H655&gt;I655,MIN(H655-I655,J655-I655)*INDEX('[1]2018_commission_structure-Start'!$A$21:$I$24,MATCH($E655,'[1]2018_commission_structure-Start'!$A$21:$A$24,0), MATCH(P$1,'[1]2018_commission_structure-Start'!$A$21:$I$21,0)),0)</f>
        <v>25500.000000000004</v>
      </c>
      <c r="Q655" s="26">
        <f>IF($H655&gt;J655,MIN($H655-J655,K655-J655)*INDEX('[1]2018_commission_structure-Start'!$A$21:$I$24,MATCH($E655,'[1]2018_commission_structure-Start'!$A$21:$A$24,0), MATCH(Q$1,'[1]2018_commission_structure-Start'!$A$21:$I$21,0)),0)</f>
        <v>31500</v>
      </c>
      <c r="R655" s="26">
        <f>IF($H655&gt;K655,MIN($H655-K655,L655-K655)*INDEX('[1]2018_commission_structure-Start'!$A$21:$I$24,MATCH($E655,'[1]2018_commission_structure-Start'!$A$21:$A$24,0), MATCH(R$1,'[1]2018_commission_structure-Start'!$A$21:$I$21,0)),0)</f>
        <v>21210.02</v>
      </c>
      <c r="S655" s="26">
        <f>IF(H655&gt;L655,(H655-L655)*INDEX('[1]2018_commission_structure-Start'!$A$21:$I$24,MATCH($E655,'[1]2018_commission_structure-Start'!$A$21:$A$24,0),MATCH(S$1,'[1]2018_commission_structure-Start'!$A$21:$I$21,0)),0)</f>
        <v>0</v>
      </c>
      <c r="T655" s="28">
        <f t="shared" si="106"/>
        <v>156210.01999999999</v>
      </c>
      <c r="U655" s="28">
        <f t="shared" si="107"/>
        <v>218353.02</v>
      </c>
      <c r="V655" s="28">
        <f>MIN(H655,I655)*INDEX('[1]2018_commission_structure-Start'!$A$15:$J$18,MATCH($E655,'[1]2018_commission_structure-Start'!$A$15:$A$18,0),MATCH(V$1,'[1]2018_commission_structure-Start'!$A$15:$J$15,0))</f>
        <v>90000</v>
      </c>
      <c r="W655" s="26">
        <f>IF($H655&gt;I655,MIN($H655-I655,J655-I655)*INDEX('[1]2018_commission_structure-Start'!$A$15:$J$18,MATCH($E655,'[1]2018_commission_structure-Start'!$A$15:$A$18,0),MATCH(W$1,'[1]2018_commission_structure-Start'!$A$15:$J$15,0)),0)</f>
        <v>27000</v>
      </c>
      <c r="X655" s="26">
        <f>IF($H655&gt;J655,MIN($H655-J655,K655-J655)*INDEX('[1]2018_commission_structure-Start'!$A$15:$J$18,MATCH($E655,'[1]2018_commission_structure-Start'!$A$15:$A$18,0),MATCH(X$1,'[1]2018_commission_structure-Start'!$A$15:$J$15,0)),0)</f>
        <v>37500</v>
      </c>
      <c r="Y655" s="26">
        <f>IF($H655&gt;K655,MIN($H655-K655,L655-K655)*INDEX('[1]2018_commission_structure-Start'!$A$15:$J$18,MATCH($E655,'[1]2018_commission_structure-Start'!$A$15:$A$18,0),MATCH(Y$1,'[1]2018_commission_structure-Start'!$A$15:$J$15,0)),0)</f>
        <v>24473.1</v>
      </c>
      <c r="Z655" s="26">
        <f>IF(H655&gt;L655,(H655-L655)*INDEX('[1]2018_commission_structure-Start'!$A$21:$I$24,MATCH($E655,'[1]2018_commission_structure-Start'!$A$21:$A$24,0),MATCH(Z$1,'[1]2018_commission_structure-Start'!$A$21:$I$21,0)),0)</f>
        <v>0</v>
      </c>
      <c r="AA655" s="28">
        <f t="shared" si="108"/>
        <v>178973.1</v>
      </c>
      <c r="AB655" s="28">
        <f t="shared" si="109"/>
        <v>241116.1</v>
      </c>
    </row>
    <row r="656" spans="1:28" x14ac:dyDescent="0.2">
      <c r="A656" s="25" t="str">
        <f t="shared" si="100"/>
        <v>Luisa Parradice</v>
      </c>
      <c r="B656" s="25">
        <v>7286297414</v>
      </c>
      <c r="C656" s="25" t="s">
        <v>1060</v>
      </c>
      <c r="D656" s="25" t="s">
        <v>1276</v>
      </c>
      <c r="E656" s="25" t="s">
        <v>7</v>
      </c>
      <c r="F656" s="25">
        <v>47678</v>
      </c>
      <c r="G656" s="25">
        <f>COUNTIF([1]deals_closed!D:D,B656)</f>
        <v>23</v>
      </c>
      <c r="H656" s="26">
        <f>SUMIF([1]deals_closed!D:D,B656,[1]deals_closed!C:C)</f>
        <v>835659</v>
      </c>
      <c r="I656" s="26">
        <f>VLOOKUP(E656,'[1]2018_commission_structure-Start'!$A$22:$I$24,9,FALSE)</f>
        <v>500000</v>
      </c>
      <c r="J656" s="26">
        <f t="shared" si="101"/>
        <v>625000</v>
      </c>
      <c r="K656" s="26">
        <f t="shared" si="102"/>
        <v>750000</v>
      </c>
      <c r="L656" s="26">
        <f t="shared" si="103"/>
        <v>1000000</v>
      </c>
      <c r="M656" s="27">
        <f t="shared" si="104"/>
        <v>1.6713180000000001</v>
      </c>
      <c r="N656" s="25" t="str">
        <f t="shared" si="105"/>
        <v>150-200%</v>
      </c>
      <c r="O656" s="28">
        <f>MIN(H656,I656)*INDEX('[1]2018_commission_structure-Start'!$A$21:$I$24,MATCH($E656,'[1]2018_commission_structure-Start'!$A$21:$A$24,0),MATCH(O$1,'[1]2018_commission_structure-Start'!$A$21:$I$21,0))</f>
        <v>50000</v>
      </c>
      <c r="P656" s="26">
        <f>IF(H656&gt;I656,MIN(H656-I656,J656-I656)*INDEX('[1]2018_commission_structure-Start'!$A$21:$I$24,MATCH($E656,'[1]2018_commission_structure-Start'!$A$21:$A$24,0), MATCH(P$1,'[1]2018_commission_structure-Start'!$A$21:$I$21,0)),0)</f>
        <v>18750</v>
      </c>
      <c r="Q656" s="26">
        <f>IF($H656&gt;J656,MIN($H656-J656,K656-J656)*INDEX('[1]2018_commission_structure-Start'!$A$21:$I$24,MATCH($E656,'[1]2018_commission_structure-Start'!$A$21:$A$24,0), MATCH(Q$1,'[1]2018_commission_structure-Start'!$A$21:$I$21,0)),0)</f>
        <v>22500</v>
      </c>
      <c r="R656" s="26">
        <f>IF($H656&gt;K656,MIN($H656-K656,L656-K656)*INDEX('[1]2018_commission_structure-Start'!$A$21:$I$24,MATCH($E656,'[1]2018_commission_structure-Start'!$A$21:$A$24,0), MATCH(R$1,'[1]2018_commission_structure-Start'!$A$21:$I$21,0)),0)</f>
        <v>18844.98</v>
      </c>
      <c r="S656" s="26">
        <f>IF(H656&gt;L656,(H656-L656)*INDEX('[1]2018_commission_structure-Start'!$A$21:$I$24,MATCH($E656,'[1]2018_commission_structure-Start'!$A$21:$A$24,0),MATCH(S$1,'[1]2018_commission_structure-Start'!$A$21:$I$21,0)),0)</f>
        <v>0</v>
      </c>
      <c r="T656" s="28">
        <f t="shared" si="106"/>
        <v>110094.98</v>
      </c>
      <c r="U656" s="28">
        <f t="shared" si="107"/>
        <v>157772.97999999998</v>
      </c>
      <c r="V656" s="28">
        <f>MIN(H656,I656)*INDEX('[1]2018_commission_structure-Start'!$A$15:$J$18,MATCH($E656,'[1]2018_commission_structure-Start'!$A$15:$A$18,0),MATCH(V$1,'[1]2018_commission_structure-Start'!$A$15:$J$15,0))</f>
        <v>60000</v>
      </c>
      <c r="W656" s="26">
        <f>IF($H656&gt;I656,MIN($H656-I656,J656-I656)*INDEX('[1]2018_commission_structure-Start'!$A$15:$J$18,MATCH($E656,'[1]2018_commission_structure-Start'!$A$15:$A$18,0),MATCH(W$1,'[1]2018_commission_structure-Start'!$A$15:$J$15,0)),0)</f>
        <v>21250</v>
      </c>
      <c r="X656" s="26">
        <f>IF($H656&gt;J656,MIN($H656-J656,K656-J656)*INDEX('[1]2018_commission_structure-Start'!$A$15:$J$18,MATCH($E656,'[1]2018_commission_structure-Start'!$A$15:$A$18,0),MATCH(X$1,'[1]2018_commission_structure-Start'!$A$15:$J$15,0)),0)</f>
        <v>25000</v>
      </c>
      <c r="Y656" s="26">
        <f>IF($H656&gt;K656,MIN($H656-K656,L656-K656)*INDEX('[1]2018_commission_structure-Start'!$A$15:$J$18,MATCH($E656,'[1]2018_commission_structure-Start'!$A$15:$A$18,0),MATCH(Y$1,'[1]2018_commission_structure-Start'!$A$15:$J$15,0)),0)</f>
        <v>18844.98</v>
      </c>
      <c r="Z656" s="26">
        <f>IF(H656&gt;L656,(H656-L656)*INDEX('[1]2018_commission_structure-Start'!$A$21:$I$24,MATCH($E656,'[1]2018_commission_structure-Start'!$A$21:$A$24,0),MATCH(Z$1,'[1]2018_commission_structure-Start'!$A$21:$I$21,0)),0)</f>
        <v>0</v>
      </c>
      <c r="AA656" s="28">
        <f t="shared" si="108"/>
        <v>125094.98</v>
      </c>
      <c r="AB656" s="28">
        <f t="shared" si="109"/>
        <v>172772.97999999998</v>
      </c>
    </row>
    <row r="657" spans="1:28" x14ac:dyDescent="0.2">
      <c r="A657" s="25" t="str">
        <f t="shared" si="100"/>
        <v>Phillipe Greenroyd</v>
      </c>
      <c r="B657" s="25">
        <v>3867281491</v>
      </c>
      <c r="C657" s="25" t="s">
        <v>691</v>
      </c>
      <c r="D657" s="25" t="s">
        <v>1277</v>
      </c>
      <c r="E657" s="25" t="s">
        <v>7</v>
      </c>
      <c r="F657" s="25">
        <v>44350</v>
      </c>
      <c r="G657" s="25">
        <f>COUNTIF([1]deals_closed!D:D,B657)</f>
        <v>19</v>
      </c>
      <c r="H657" s="26">
        <f>SUMIF([1]deals_closed!D:D,B657,[1]deals_closed!C:C)</f>
        <v>722389</v>
      </c>
      <c r="I657" s="26">
        <f>VLOOKUP(E657,'[1]2018_commission_structure-Start'!$A$22:$I$24,9,FALSE)</f>
        <v>500000</v>
      </c>
      <c r="J657" s="26">
        <f t="shared" si="101"/>
        <v>625000</v>
      </c>
      <c r="K657" s="26">
        <f t="shared" si="102"/>
        <v>750000</v>
      </c>
      <c r="L657" s="26">
        <f t="shared" si="103"/>
        <v>1000000</v>
      </c>
      <c r="M657" s="27">
        <f t="shared" si="104"/>
        <v>1.4447779999999999</v>
      </c>
      <c r="N657" s="25" t="str">
        <f t="shared" si="105"/>
        <v>125-150%</v>
      </c>
      <c r="O657" s="28">
        <f>MIN(H657,I657)*INDEX('[1]2018_commission_structure-Start'!$A$21:$I$24,MATCH($E657,'[1]2018_commission_structure-Start'!$A$21:$A$24,0),MATCH(O$1,'[1]2018_commission_structure-Start'!$A$21:$I$21,0))</f>
        <v>50000</v>
      </c>
      <c r="P657" s="26">
        <f>IF(H657&gt;I657,MIN(H657-I657,J657-I657)*INDEX('[1]2018_commission_structure-Start'!$A$21:$I$24,MATCH($E657,'[1]2018_commission_structure-Start'!$A$21:$A$24,0), MATCH(P$1,'[1]2018_commission_structure-Start'!$A$21:$I$21,0)),0)</f>
        <v>18750</v>
      </c>
      <c r="Q657" s="26">
        <f>IF($H657&gt;J657,MIN($H657-J657,K657-J657)*INDEX('[1]2018_commission_structure-Start'!$A$21:$I$24,MATCH($E657,'[1]2018_commission_structure-Start'!$A$21:$A$24,0), MATCH(Q$1,'[1]2018_commission_structure-Start'!$A$21:$I$21,0)),0)</f>
        <v>17530.02</v>
      </c>
      <c r="R657" s="26">
        <f>IF($H657&gt;K657,MIN($H657-K657,L657-K657)*INDEX('[1]2018_commission_structure-Start'!$A$21:$I$24,MATCH($E657,'[1]2018_commission_structure-Start'!$A$21:$A$24,0), MATCH(R$1,'[1]2018_commission_structure-Start'!$A$21:$I$21,0)),0)</f>
        <v>0</v>
      </c>
      <c r="S657" s="26">
        <f>IF(H657&gt;L657,(H657-L657)*INDEX('[1]2018_commission_structure-Start'!$A$21:$I$24,MATCH($E657,'[1]2018_commission_structure-Start'!$A$21:$A$24,0),MATCH(S$1,'[1]2018_commission_structure-Start'!$A$21:$I$21,0)),0)</f>
        <v>0</v>
      </c>
      <c r="T657" s="28">
        <f t="shared" si="106"/>
        <v>86280.02</v>
      </c>
      <c r="U657" s="28">
        <f t="shared" si="107"/>
        <v>130630.02</v>
      </c>
      <c r="V657" s="28">
        <f>MIN(H657,I657)*INDEX('[1]2018_commission_structure-Start'!$A$15:$J$18,MATCH($E657,'[1]2018_commission_structure-Start'!$A$15:$A$18,0),MATCH(V$1,'[1]2018_commission_structure-Start'!$A$15:$J$15,0))</f>
        <v>60000</v>
      </c>
      <c r="W657" s="26">
        <f>IF($H657&gt;I657,MIN($H657-I657,J657-I657)*INDEX('[1]2018_commission_structure-Start'!$A$15:$J$18,MATCH($E657,'[1]2018_commission_structure-Start'!$A$15:$A$18,0),MATCH(W$1,'[1]2018_commission_structure-Start'!$A$15:$J$15,0)),0)</f>
        <v>21250</v>
      </c>
      <c r="X657" s="26">
        <f>IF($H657&gt;J657,MIN($H657-J657,K657-J657)*INDEX('[1]2018_commission_structure-Start'!$A$15:$J$18,MATCH($E657,'[1]2018_commission_structure-Start'!$A$15:$A$18,0),MATCH(X$1,'[1]2018_commission_structure-Start'!$A$15:$J$15,0)),0)</f>
        <v>19477.8</v>
      </c>
      <c r="Y657" s="26">
        <f>IF($H657&gt;K657,MIN($H657-K657,L657-K657)*INDEX('[1]2018_commission_structure-Start'!$A$15:$J$18,MATCH($E657,'[1]2018_commission_structure-Start'!$A$15:$A$18,0),MATCH(Y$1,'[1]2018_commission_structure-Start'!$A$15:$J$15,0)),0)</f>
        <v>0</v>
      </c>
      <c r="Z657" s="26">
        <f>IF(H657&gt;L657,(H657-L657)*INDEX('[1]2018_commission_structure-Start'!$A$21:$I$24,MATCH($E657,'[1]2018_commission_structure-Start'!$A$21:$A$24,0),MATCH(Z$1,'[1]2018_commission_structure-Start'!$A$21:$I$21,0)),0)</f>
        <v>0</v>
      </c>
      <c r="AA657" s="28">
        <f t="shared" si="108"/>
        <v>100727.8</v>
      </c>
      <c r="AB657" s="28">
        <f t="shared" si="109"/>
        <v>145077.79999999999</v>
      </c>
    </row>
    <row r="658" spans="1:28" x14ac:dyDescent="0.2">
      <c r="A658" s="25" t="str">
        <f t="shared" si="100"/>
        <v>Norbert Segges</v>
      </c>
      <c r="B658" s="25">
        <v>9726268931</v>
      </c>
      <c r="C658" s="25" t="s">
        <v>1278</v>
      </c>
      <c r="D658" s="25" t="s">
        <v>1279</v>
      </c>
      <c r="E658" s="25" t="s">
        <v>29</v>
      </c>
      <c r="F658" s="25">
        <v>66956</v>
      </c>
      <c r="G658" s="25">
        <f>COUNTIF([1]deals_closed!D:D,B658)</f>
        <v>19</v>
      </c>
      <c r="H658" s="26">
        <f>SUMIF([1]deals_closed!D:D,B658,[1]deals_closed!C:C)</f>
        <v>676097</v>
      </c>
      <c r="I658" s="26">
        <f>VLOOKUP(E658,'[1]2018_commission_structure-Start'!$A$22:$I$24,9,FALSE)</f>
        <v>600000</v>
      </c>
      <c r="J658" s="26">
        <f t="shared" si="101"/>
        <v>750000</v>
      </c>
      <c r="K658" s="26">
        <f t="shared" si="102"/>
        <v>900000</v>
      </c>
      <c r="L658" s="26">
        <f t="shared" si="103"/>
        <v>1200000</v>
      </c>
      <c r="M658" s="27">
        <f t="shared" si="104"/>
        <v>1.1268283333333333</v>
      </c>
      <c r="N658" s="25" t="str">
        <f t="shared" si="105"/>
        <v>100-125%</v>
      </c>
      <c r="O658" s="28">
        <f>MIN(H658,I658)*INDEX('[1]2018_commission_structure-Start'!$A$21:$I$24,MATCH($E658,'[1]2018_commission_structure-Start'!$A$21:$A$24,0),MATCH(O$1,'[1]2018_commission_structure-Start'!$A$21:$I$21,0))</f>
        <v>78000</v>
      </c>
      <c r="P658" s="26">
        <f>IF(H658&gt;I658,MIN(H658-I658,J658-I658)*INDEX('[1]2018_commission_structure-Start'!$A$21:$I$24,MATCH($E658,'[1]2018_commission_structure-Start'!$A$21:$A$24,0), MATCH(P$1,'[1]2018_commission_structure-Start'!$A$21:$I$21,0)),0)</f>
        <v>12936.490000000002</v>
      </c>
      <c r="Q658" s="26">
        <f>IF($H658&gt;J658,MIN($H658-J658,K658-J658)*INDEX('[1]2018_commission_structure-Start'!$A$21:$I$24,MATCH($E658,'[1]2018_commission_structure-Start'!$A$21:$A$24,0), MATCH(Q$1,'[1]2018_commission_structure-Start'!$A$21:$I$21,0)),0)</f>
        <v>0</v>
      </c>
      <c r="R658" s="26">
        <f>IF($H658&gt;K658,MIN($H658-K658,L658-K658)*INDEX('[1]2018_commission_structure-Start'!$A$21:$I$24,MATCH($E658,'[1]2018_commission_structure-Start'!$A$21:$A$24,0), MATCH(R$1,'[1]2018_commission_structure-Start'!$A$21:$I$21,0)),0)</f>
        <v>0</v>
      </c>
      <c r="S658" s="26">
        <f>IF(H658&gt;L658,(H658-L658)*INDEX('[1]2018_commission_structure-Start'!$A$21:$I$24,MATCH($E658,'[1]2018_commission_structure-Start'!$A$21:$A$24,0),MATCH(S$1,'[1]2018_commission_structure-Start'!$A$21:$I$21,0)),0)</f>
        <v>0</v>
      </c>
      <c r="T658" s="28">
        <f t="shared" si="106"/>
        <v>90936.49</v>
      </c>
      <c r="U658" s="28">
        <f t="shared" si="107"/>
        <v>157892.49</v>
      </c>
      <c r="V658" s="28">
        <f>MIN(H658,I658)*INDEX('[1]2018_commission_structure-Start'!$A$15:$J$18,MATCH($E658,'[1]2018_commission_structure-Start'!$A$15:$A$18,0),MATCH(V$1,'[1]2018_commission_structure-Start'!$A$15:$J$15,0))</f>
        <v>90000</v>
      </c>
      <c r="W658" s="26">
        <f>IF($H658&gt;I658,MIN($H658-I658,J658-I658)*INDEX('[1]2018_commission_structure-Start'!$A$15:$J$18,MATCH($E658,'[1]2018_commission_structure-Start'!$A$15:$A$18,0),MATCH(W$1,'[1]2018_commission_structure-Start'!$A$15:$J$15,0)),0)</f>
        <v>13697.46</v>
      </c>
      <c r="X658" s="26">
        <f>IF($H658&gt;J658,MIN($H658-J658,K658-J658)*INDEX('[1]2018_commission_structure-Start'!$A$15:$J$18,MATCH($E658,'[1]2018_commission_structure-Start'!$A$15:$A$18,0),MATCH(X$1,'[1]2018_commission_structure-Start'!$A$15:$J$15,0)),0)</f>
        <v>0</v>
      </c>
      <c r="Y658" s="26">
        <f>IF($H658&gt;K658,MIN($H658-K658,L658-K658)*INDEX('[1]2018_commission_structure-Start'!$A$15:$J$18,MATCH($E658,'[1]2018_commission_structure-Start'!$A$15:$A$18,0),MATCH(Y$1,'[1]2018_commission_structure-Start'!$A$15:$J$15,0)),0)</f>
        <v>0</v>
      </c>
      <c r="Z658" s="26">
        <f>IF(H658&gt;L658,(H658-L658)*INDEX('[1]2018_commission_structure-Start'!$A$21:$I$24,MATCH($E658,'[1]2018_commission_structure-Start'!$A$21:$A$24,0),MATCH(Z$1,'[1]2018_commission_structure-Start'!$A$21:$I$21,0)),0)</f>
        <v>0</v>
      </c>
      <c r="AA658" s="28">
        <f t="shared" si="108"/>
        <v>103697.45999999999</v>
      </c>
      <c r="AB658" s="28">
        <f t="shared" si="109"/>
        <v>170653.46</v>
      </c>
    </row>
    <row r="659" spans="1:28" x14ac:dyDescent="0.2">
      <c r="A659" s="25" t="str">
        <f t="shared" si="100"/>
        <v>Bianka Sertin</v>
      </c>
      <c r="B659" s="25">
        <v>4235594176</v>
      </c>
      <c r="C659" s="25" t="s">
        <v>1280</v>
      </c>
      <c r="D659" s="25" t="s">
        <v>1281</v>
      </c>
      <c r="E659" s="25" t="s">
        <v>7</v>
      </c>
      <c r="F659" s="25">
        <v>56533</v>
      </c>
      <c r="G659" s="25">
        <f>COUNTIF([1]deals_closed!D:D,B659)</f>
        <v>20</v>
      </c>
      <c r="H659" s="26">
        <f>SUMIF([1]deals_closed!D:D,B659,[1]deals_closed!C:C)</f>
        <v>751419</v>
      </c>
      <c r="I659" s="26">
        <f>VLOOKUP(E659,'[1]2018_commission_structure-Start'!$A$22:$I$24,9,FALSE)</f>
        <v>500000</v>
      </c>
      <c r="J659" s="26">
        <f t="shared" si="101"/>
        <v>625000</v>
      </c>
      <c r="K659" s="26">
        <f t="shared" si="102"/>
        <v>750000</v>
      </c>
      <c r="L659" s="26">
        <f t="shared" si="103"/>
        <v>1000000</v>
      </c>
      <c r="M659" s="27">
        <f t="shared" si="104"/>
        <v>1.5028379999999999</v>
      </c>
      <c r="N659" s="25" t="str">
        <f t="shared" si="105"/>
        <v>150-200%</v>
      </c>
      <c r="O659" s="28">
        <f>MIN(H659,I659)*INDEX('[1]2018_commission_structure-Start'!$A$21:$I$24,MATCH($E659,'[1]2018_commission_structure-Start'!$A$21:$A$24,0),MATCH(O$1,'[1]2018_commission_structure-Start'!$A$21:$I$21,0))</f>
        <v>50000</v>
      </c>
      <c r="P659" s="26">
        <f>IF(H659&gt;I659,MIN(H659-I659,J659-I659)*INDEX('[1]2018_commission_structure-Start'!$A$21:$I$24,MATCH($E659,'[1]2018_commission_structure-Start'!$A$21:$A$24,0), MATCH(P$1,'[1]2018_commission_structure-Start'!$A$21:$I$21,0)),0)</f>
        <v>18750</v>
      </c>
      <c r="Q659" s="26">
        <f>IF($H659&gt;J659,MIN($H659-J659,K659-J659)*INDEX('[1]2018_commission_structure-Start'!$A$21:$I$24,MATCH($E659,'[1]2018_commission_structure-Start'!$A$21:$A$24,0), MATCH(Q$1,'[1]2018_commission_structure-Start'!$A$21:$I$21,0)),0)</f>
        <v>22500</v>
      </c>
      <c r="R659" s="26">
        <f>IF($H659&gt;K659,MIN($H659-K659,L659-K659)*INDEX('[1]2018_commission_structure-Start'!$A$21:$I$24,MATCH($E659,'[1]2018_commission_structure-Start'!$A$21:$A$24,0), MATCH(R$1,'[1]2018_commission_structure-Start'!$A$21:$I$21,0)),0)</f>
        <v>312.18</v>
      </c>
      <c r="S659" s="26">
        <f>IF(H659&gt;L659,(H659-L659)*INDEX('[1]2018_commission_structure-Start'!$A$21:$I$24,MATCH($E659,'[1]2018_commission_structure-Start'!$A$21:$A$24,0),MATCH(S$1,'[1]2018_commission_structure-Start'!$A$21:$I$21,0)),0)</f>
        <v>0</v>
      </c>
      <c r="T659" s="28">
        <f t="shared" si="106"/>
        <v>91562.18</v>
      </c>
      <c r="U659" s="28">
        <f t="shared" si="107"/>
        <v>148095.18</v>
      </c>
      <c r="V659" s="28">
        <f>MIN(H659,I659)*INDEX('[1]2018_commission_structure-Start'!$A$15:$J$18,MATCH($E659,'[1]2018_commission_structure-Start'!$A$15:$A$18,0),MATCH(V$1,'[1]2018_commission_structure-Start'!$A$15:$J$15,0))</f>
        <v>60000</v>
      </c>
      <c r="W659" s="26">
        <f>IF($H659&gt;I659,MIN($H659-I659,J659-I659)*INDEX('[1]2018_commission_structure-Start'!$A$15:$J$18,MATCH($E659,'[1]2018_commission_structure-Start'!$A$15:$A$18,0),MATCH(W$1,'[1]2018_commission_structure-Start'!$A$15:$J$15,0)),0)</f>
        <v>21250</v>
      </c>
      <c r="X659" s="26">
        <f>IF($H659&gt;J659,MIN($H659-J659,K659-J659)*INDEX('[1]2018_commission_structure-Start'!$A$15:$J$18,MATCH($E659,'[1]2018_commission_structure-Start'!$A$15:$A$18,0),MATCH(X$1,'[1]2018_commission_structure-Start'!$A$15:$J$15,0)),0)</f>
        <v>25000</v>
      </c>
      <c r="Y659" s="26">
        <f>IF($H659&gt;K659,MIN($H659-K659,L659-K659)*INDEX('[1]2018_commission_structure-Start'!$A$15:$J$18,MATCH($E659,'[1]2018_commission_structure-Start'!$A$15:$A$18,0),MATCH(Y$1,'[1]2018_commission_structure-Start'!$A$15:$J$15,0)),0)</f>
        <v>312.18</v>
      </c>
      <c r="Z659" s="26">
        <f>IF(H659&gt;L659,(H659-L659)*INDEX('[1]2018_commission_structure-Start'!$A$21:$I$24,MATCH($E659,'[1]2018_commission_structure-Start'!$A$21:$A$24,0),MATCH(Z$1,'[1]2018_commission_structure-Start'!$A$21:$I$21,0)),0)</f>
        <v>0</v>
      </c>
      <c r="AA659" s="28">
        <f t="shared" si="108"/>
        <v>106562.18</v>
      </c>
      <c r="AB659" s="28">
        <f t="shared" si="109"/>
        <v>163095.18</v>
      </c>
    </row>
    <row r="660" spans="1:28" x14ac:dyDescent="0.2">
      <c r="A660" s="25" t="str">
        <f t="shared" si="100"/>
        <v>Miguel Chasemore</v>
      </c>
      <c r="B660" s="25">
        <v>5405945366</v>
      </c>
      <c r="C660" s="25" t="s">
        <v>1282</v>
      </c>
      <c r="D660" s="25" t="s">
        <v>1283</v>
      </c>
      <c r="E660" s="25" t="s">
        <v>29</v>
      </c>
      <c r="F660" s="25">
        <v>68841</v>
      </c>
      <c r="G660" s="25">
        <f>COUNTIF([1]deals_closed!D:D,B660)</f>
        <v>16</v>
      </c>
      <c r="H660" s="26">
        <f>SUMIF([1]deals_closed!D:D,B660,[1]deals_closed!C:C)</f>
        <v>585898</v>
      </c>
      <c r="I660" s="26">
        <f>VLOOKUP(E660,'[1]2018_commission_structure-Start'!$A$22:$I$24,9,FALSE)</f>
        <v>600000</v>
      </c>
      <c r="J660" s="26">
        <f t="shared" si="101"/>
        <v>750000</v>
      </c>
      <c r="K660" s="26">
        <f t="shared" si="102"/>
        <v>900000</v>
      </c>
      <c r="L660" s="26">
        <f t="shared" si="103"/>
        <v>1200000</v>
      </c>
      <c r="M660" s="27">
        <f t="shared" si="104"/>
        <v>0.97649666666666668</v>
      </c>
      <c r="N660" s="25" t="str">
        <f t="shared" si="105"/>
        <v>0-100%</v>
      </c>
      <c r="O660" s="28">
        <f>MIN(H660,I660)*INDEX('[1]2018_commission_structure-Start'!$A$21:$I$24,MATCH($E660,'[1]2018_commission_structure-Start'!$A$21:$A$24,0),MATCH(O$1,'[1]2018_commission_structure-Start'!$A$21:$I$21,0))</f>
        <v>76166.740000000005</v>
      </c>
      <c r="P660" s="26">
        <f>IF(H660&gt;I660,MIN(H660-I660,J660-I660)*INDEX('[1]2018_commission_structure-Start'!$A$21:$I$24,MATCH($E660,'[1]2018_commission_structure-Start'!$A$21:$A$24,0), MATCH(P$1,'[1]2018_commission_structure-Start'!$A$21:$I$21,0)),0)</f>
        <v>0</v>
      </c>
      <c r="Q660" s="26">
        <f>IF($H660&gt;J660,MIN($H660-J660,K660-J660)*INDEX('[1]2018_commission_structure-Start'!$A$21:$I$24,MATCH($E660,'[1]2018_commission_structure-Start'!$A$21:$A$24,0), MATCH(Q$1,'[1]2018_commission_structure-Start'!$A$21:$I$21,0)),0)</f>
        <v>0</v>
      </c>
      <c r="R660" s="26">
        <f>IF($H660&gt;K660,MIN($H660-K660,L660-K660)*INDEX('[1]2018_commission_structure-Start'!$A$21:$I$24,MATCH($E660,'[1]2018_commission_structure-Start'!$A$21:$A$24,0), MATCH(R$1,'[1]2018_commission_structure-Start'!$A$21:$I$21,0)),0)</f>
        <v>0</v>
      </c>
      <c r="S660" s="26">
        <f>IF(H660&gt;L660,(H660-L660)*INDEX('[1]2018_commission_structure-Start'!$A$21:$I$24,MATCH($E660,'[1]2018_commission_structure-Start'!$A$21:$A$24,0),MATCH(S$1,'[1]2018_commission_structure-Start'!$A$21:$I$21,0)),0)</f>
        <v>0</v>
      </c>
      <c r="T660" s="28">
        <f t="shared" si="106"/>
        <v>76166.740000000005</v>
      </c>
      <c r="U660" s="28">
        <f t="shared" si="107"/>
        <v>145007.74</v>
      </c>
      <c r="V660" s="28">
        <f>MIN(H660,I660)*INDEX('[1]2018_commission_structure-Start'!$A$15:$J$18,MATCH($E660,'[1]2018_commission_structure-Start'!$A$15:$A$18,0),MATCH(V$1,'[1]2018_commission_structure-Start'!$A$15:$J$15,0))</f>
        <v>87884.7</v>
      </c>
      <c r="W660" s="26">
        <f>IF($H660&gt;I660,MIN($H660-I660,J660-I660)*INDEX('[1]2018_commission_structure-Start'!$A$15:$J$18,MATCH($E660,'[1]2018_commission_structure-Start'!$A$15:$A$18,0),MATCH(W$1,'[1]2018_commission_structure-Start'!$A$15:$J$15,0)),0)</f>
        <v>0</v>
      </c>
      <c r="X660" s="26">
        <f>IF($H660&gt;J660,MIN($H660-J660,K660-J660)*INDEX('[1]2018_commission_structure-Start'!$A$15:$J$18,MATCH($E660,'[1]2018_commission_structure-Start'!$A$15:$A$18,0),MATCH(X$1,'[1]2018_commission_structure-Start'!$A$15:$J$15,0)),0)</f>
        <v>0</v>
      </c>
      <c r="Y660" s="26">
        <f>IF($H660&gt;K660,MIN($H660-K660,L660-K660)*INDEX('[1]2018_commission_structure-Start'!$A$15:$J$18,MATCH($E660,'[1]2018_commission_structure-Start'!$A$15:$A$18,0),MATCH(Y$1,'[1]2018_commission_structure-Start'!$A$15:$J$15,0)),0)</f>
        <v>0</v>
      </c>
      <c r="Z660" s="26">
        <f>IF(H660&gt;L660,(H660-L660)*INDEX('[1]2018_commission_structure-Start'!$A$21:$I$24,MATCH($E660,'[1]2018_commission_structure-Start'!$A$21:$A$24,0),MATCH(Z$1,'[1]2018_commission_structure-Start'!$A$21:$I$21,0)),0)</f>
        <v>0</v>
      </c>
      <c r="AA660" s="28">
        <f t="shared" si="108"/>
        <v>87884.7</v>
      </c>
      <c r="AB660" s="28">
        <f t="shared" si="109"/>
        <v>156725.70000000001</v>
      </c>
    </row>
    <row r="661" spans="1:28" x14ac:dyDescent="0.2">
      <c r="A661" s="25" t="str">
        <f t="shared" si="100"/>
        <v>Weylin Daouze</v>
      </c>
      <c r="B661" s="25">
        <v>7453397081</v>
      </c>
      <c r="C661" s="25" t="s">
        <v>1284</v>
      </c>
      <c r="D661" s="25" t="s">
        <v>1285</v>
      </c>
      <c r="E661" s="25" t="s">
        <v>10</v>
      </c>
      <c r="F661" s="25">
        <v>88012</v>
      </c>
      <c r="G661" s="25">
        <f>COUNTIF([1]deals_closed!D:D,B661)</f>
        <v>13</v>
      </c>
      <c r="H661" s="26">
        <f>SUMIF([1]deals_closed!D:D,B661,[1]deals_closed!C:C)</f>
        <v>432502</v>
      </c>
      <c r="I661" s="26">
        <f>VLOOKUP(E661,'[1]2018_commission_structure-Start'!$A$22:$I$24,9,FALSE)</f>
        <v>750000</v>
      </c>
      <c r="J661" s="26">
        <f t="shared" si="101"/>
        <v>937500</v>
      </c>
      <c r="K661" s="26">
        <f t="shared" si="102"/>
        <v>1125000</v>
      </c>
      <c r="L661" s="26">
        <f t="shared" si="103"/>
        <v>1500000</v>
      </c>
      <c r="M661" s="27">
        <f t="shared" si="104"/>
        <v>0.57666933333333337</v>
      </c>
      <c r="N661" s="25" t="str">
        <f t="shared" si="105"/>
        <v>0-100%</v>
      </c>
      <c r="O661" s="28">
        <f>MIN(H661,I661)*INDEX('[1]2018_commission_structure-Start'!$A$21:$I$24,MATCH($E661,'[1]2018_commission_structure-Start'!$A$21:$A$24,0),MATCH(O$1,'[1]2018_commission_structure-Start'!$A$21:$I$21,0))</f>
        <v>64875.299999999996</v>
      </c>
      <c r="P661" s="26">
        <f>IF(H661&gt;I661,MIN(H661-I661,J661-I661)*INDEX('[1]2018_commission_structure-Start'!$A$21:$I$24,MATCH($E661,'[1]2018_commission_structure-Start'!$A$21:$A$24,0), MATCH(P$1,'[1]2018_commission_structure-Start'!$A$21:$I$21,0)),0)</f>
        <v>0</v>
      </c>
      <c r="Q661" s="26">
        <f>IF($H661&gt;J661,MIN($H661-J661,K661-J661)*INDEX('[1]2018_commission_structure-Start'!$A$21:$I$24,MATCH($E661,'[1]2018_commission_structure-Start'!$A$21:$A$24,0), MATCH(Q$1,'[1]2018_commission_structure-Start'!$A$21:$I$21,0)),0)</f>
        <v>0</v>
      </c>
      <c r="R661" s="26">
        <f>IF($H661&gt;K661,MIN($H661-K661,L661-K661)*INDEX('[1]2018_commission_structure-Start'!$A$21:$I$24,MATCH($E661,'[1]2018_commission_structure-Start'!$A$21:$A$24,0), MATCH(R$1,'[1]2018_commission_structure-Start'!$A$21:$I$21,0)),0)</f>
        <v>0</v>
      </c>
      <c r="S661" s="26">
        <f>IF(H661&gt;L661,(H661-L661)*INDEX('[1]2018_commission_structure-Start'!$A$21:$I$24,MATCH($E661,'[1]2018_commission_structure-Start'!$A$21:$A$24,0),MATCH(S$1,'[1]2018_commission_structure-Start'!$A$21:$I$21,0)),0)</f>
        <v>0</v>
      </c>
      <c r="T661" s="28">
        <f t="shared" si="106"/>
        <v>64875.299999999996</v>
      </c>
      <c r="U661" s="28">
        <f t="shared" si="107"/>
        <v>152887.29999999999</v>
      </c>
      <c r="V661" s="28">
        <f>MIN(H661,I661)*INDEX('[1]2018_commission_structure-Start'!$A$15:$J$18,MATCH($E661,'[1]2018_commission_structure-Start'!$A$15:$A$18,0),MATCH(V$1,'[1]2018_commission_structure-Start'!$A$15:$J$15,0))</f>
        <v>64875.299999999996</v>
      </c>
      <c r="W661" s="26">
        <f>IF($H661&gt;I661,MIN($H661-I661,J661-I661)*INDEX('[1]2018_commission_structure-Start'!$A$15:$J$18,MATCH($E661,'[1]2018_commission_structure-Start'!$A$15:$A$18,0),MATCH(W$1,'[1]2018_commission_structure-Start'!$A$15:$J$15,0)),0)</f>
        <v>0</v>
      </c>
      <c r="X661" s="26">
        <f>IF($H661&gt;J661,MIN($H661-J661,K661-J661)*INDEX('[1]2018_commission_structure-Start'!$A$15:$J$18,MATCH($E661,'[1]2018_commission_structure-Start'!$A$15:$A$18,0),MATCH(X$1,'[1]2018_commission_structure-Start'!$A$15:$J$15,0)),0)</f>
        <v>0</v>
      </c>
      <c r="Y661" s="26">
        <f>IF($H661&gt;K661,MIN($H661-K661,L661-K661)*INDEX('[1]2018_commission_structure-Start'!$A$15:$J$18,MATCH($E661,'[1]2018_commission_structure-Start'!$A$15:$A$18,0),MATCH(Y$1,'[1]2018_commission_structure-Start'!$A$15:$J$15,0)),0)</f>
        <v>0</v>
      </c>
      <c r="Z661" s="26">
        <f>IF(H661&gt;L661,(H661-L661)*INDEX('[1]2018_commission_structure-Start'!$A$21:$I$24,MATCH($E661,'[1]2018_commission_structure-Start'!$A$21:$A$24,0),MATCH(Z$1,'[1]2018_commission_structure-Start'!$A$21:$I$21,0)),0)</f>
        <v>0</v>
      </c>
      <c r="AA661" s="28">
        <f t="shared" si="108"/>
        <v>64875.299999999996</v>
      </c>
      <c r="AB661" s="28">
        <f t="shared" si="109"/>
        <v>152887.29999999999</v>
      </c>
    </row>
    <row r="662" spans="1:28" x14ac:dyDescent="0.2">
      <c r="A662" s="25" t="str">
        <f t="shared" si="100"/>
        <v>Winfred Siggee</v>
      </c>
      <c r="B662" s="25">
        <v>7268478941</v>
      </c>
      <c r="C662" s="25" t="s">
        <v>1286</v>
      </c>
      <c r="D662" s="25" t="s">
        <v>1287</v>
      </c>
      <c r="E662" s="25" t="s">
        <v>29</v>
      </c>
      <c r="F662" s="25">
        <v>62721</v>
      </c>
      <c r="G662" s="25">
        <f>COUNTIF([1]deals_closed!D:D,B662)</f>
        <v>18</v>
      </c>
      <c r="H662" s="26">
        <f>SUMIF([1]deals_closed!D:D,B662,[1]deals_closed!C:C)</f>
        <v>695864</v>
      </c>
      <c r="I662" s="26">
        <f>VLOOKUP(E662,'[1]2018_commission_structure-Start'!$A$22:$I$24,9,FALSE)</f>
        <v>600000</v>
      </c>
      <c r="J662" s="26">
        <f t="shared" si="101"/>
        <v>750000</v>
      </c>
      <c r="K662" s="26">
        <f t="shared" si="102"/>
        <v>900000</v>
      </c>
      <c r="L662" s="26">
        <f t="shared" si="103"/>
        <v>1200000</v>
      </c>
      <c r="M662" s="27">
        <f t="shared" si="104"/>
        <v>1.1597733333333333</v>
      </c>
      <c r="N662" s="25" t="str">
        <f t="shared" si="105"/>
        <v>100-125%</v>
      </c>
      <c r="O662" s="28">
        <f>MIN(H662,I662)*INDEX('[1]2018_commission_structure-Start'!$A$21:$I$24,MATCH($E662,'[1]2018_commission_structure-Start'!$A$21:$A$24,0),MATCH(O$1,'[1]2018_commission_structure-Start'!$A$21:$I$21,0))</f>
        <v>78000</v>
      </c>
      <c r="P662" s="26">
        <f>IF(H662&gt;I662,MIN(H662-I662,J662-I662)*INDEX('[1]2018_commission_structure-Start'!$A$21:$I$24,MATCH($E662,'[1]2018_commission_structure-Start'!$A$21:$A$24,0), MATCH(P$1,'[1]2018_commission_structure-Start'!$A$21:$I$21,0)),0)</f>
        <v>16296.880000000001</v>
      </c>
      <c r="Q662" s="26">
        <f>IF($H662&gt;J662,MIN($H662-J662,K662-J662)*INDEX('[1]2018_commission_structure-Start'!$A$21:$I$24,MATCH($E662,'[1]2018_commission_structure-Start'!$A$21:$A$24,0), MATCH(Q$1,'[1]2018_commission_structure-Start'!$A$21:$I$21,0)),0)</f>
        <v>0</v>
      </c>
      <c r="R662" s="26">
        <f>IF($H662&gt;K662,MIN($H662-K662,L662-K662)*INDEX('[1]2018_commission_structure-Start'!$A$21:$I$24,MATCH($E662,'[1]2018_commission_structure-Start'!$A$21:$A$24,0), MATCH(R$1,'[1]2018_commission_structure-Start'!$A$21:$I$21,0)),0)</f>
        <v>0</v>
      </c>
      <c r="S662" s="26">
        <f>IF(H662&gt;L662,(H662-L662)*INDEX('[1]2018_commission_structure-Start'!$A$21:$I$24,MATCH($E662,'[1]2018_commission_structure-Start'!$A$21:$A$24,0),MATCH(S$1,'[1]2018_commission_structure-Start'!$A$21:$I$21,0)),0)</f>
        <v>0</v>
      </c>
      <c r="T662" s="28">
        <f t="shared" si="106"/>
        <v>94296.88</v>
      </c>
      <c r="U662" s="28">
        <f t="shared" si="107"/>
        <v>157017.88</v>
      </c>
      <c r="V662" s="28">
        <f>MIN(H662,I662)*INDEX('[1]2018_commission_structure-Start'!$A$15:$J$18,MATCH($E662,'[1]2018_commission_structure-Start'!$A$15:$A$18,0),MATCH(V$1,'[1]2018_commission_structure-Start'!$A$15:$J$15,0))</f>
        <v>90000</v>
      </c>
      <c r="W662" s="26">
        <f>IF($H662&gt;I662,MIN($H662-I662,J662-I662)*INDEX('[1]2018_commission_structure-Start'!$A$15:$J$18,MATCH($E662,'[1]2018_commission_structure-Start'!$A$15:$A$18,0),MATCH(W$1,'[1]2018_commission_structure-Start'!$A$15:$J$15,0)),0)</f>
        <v>17255.52</v>
      </c>
      <c r="X662" s="26">
        <f>IF($H662&gt;J662,MIN($H662-J662,K662-J662)*INDEX('[1]2018_commission_structure-Start'!$A$15:$J$18,MATCH($E662,'[1]2018_commission_structure-Start'!$A$15:$A$18,0),MATCH(X$1,'[1]2018_commission_structure-Start'!$A$15:$J$15,0)),0)</f>
        <v>0</v>
      </c>
      <c r="Y662" s="26">
        <f>IF($H662&gt;K662,MIN($H662-K662,L662-K662)*INDEX('[1]2018_commission_structure-Start'!$A$15:$J$18,MATCH($E662,'[1]2018_commission_structure-Start'!$A$15:$A$18,0),MATCH(Y$1,'[1]2018_commission_structure-Start'!$A$15:$J$15,0)),0)</f>
        <v>0</v>
      </c>
      <c r="Z662" s="26">
        <f>IF(H662&gt;L662,(H662-L662)*INDEX('[1]2018_commission_structure-Start'!$A$21:$I$24,MATCH($E662,'[1]2018_commission_structure-Start'!$A$21:$A$24,0),MATCH(Z$1,'[1]2018_commission_structure-Start'!$A$21:$I$21,0)),0)</f>
        <v>0</v>
      </c>
      <c r="AA662" s="28">
        <f t="shared" si="108"/>
        <v>107255.52</v>
      </c>
      <c r="AB662" s="28">
        <f t="shared" si="109"/>
        <v>169976.52000000002</v>
      </c>
    </row>
    <row r="663" spans="1:28" x14ac:dyDescent="0.2">
      <c r="A663" s="25" t="str">
        <f t="shared" si="100"/>
        <v>Nikolos Ruppeli</v>
      </c>
      <c r="B663" s="25">
        <v>1231429186</v>
      </c>
      <c r="C663" s="25" t="s">
        <v>1246</v>
      </c>
      <c r="D663" s="25" t="s">
        <v>1288</v>
      </c>
      <c r="E663" s="25" t="s">
        <v>7</v>
      </c>
      <c r="F663" s="25">
        <v>38588</v>
      </c>
      <c r="G663" s="25">
        <f>COUNTIF([1]deals_closed!D:D,B663)</f>
        <v>25</v>
      </c>
      <c r="H663" s="26">
        <f>SUMIF([1]deals_closed!D:D,B663,[1]deals_closed!C:C)</f>
        <v>805047</v>
      </c>
      <c r="I663" s="26">
        <f>VLOOKUP(E663,'[1]2018_commission_structure-Start'!$A$22:$I$24,9,FALSE)</f>
        <v>500000</v>
      </c>
      <c r="J663" s="26">
        <f t="shared" si="101"/>
        <v>625000</v>
      </c>
      <c r="K663" s="26">
        <f t="shared" si="102"/>
        <v>750000</v>
      </c>
      <c r="L663" s="26">
        <f t="shared" si="103"/>
        <v>1000000</v>
      </c>
      <c r="M663" s="27">
        <f t="shared" si="104"/>
        <v>1.6100939999999999</v>
      </c>
      <c r="N663" s="25" t="str">
        <f t="shared" si="105"/>
        <v>150-200%</v>
      </c>
      <c r="O663" s="28">
        <f>MIN(H663,I663)*INDEX('[1]2018_commission_structure-Start'!$A$21:$I$24,MATCH($E663,'[1]2018_commission_structure-Start'!$A$21:$A$24,0),MATCH(O$1,'[1]2018_commission_structure-Start'!$A$21:$I$21,0))</f>
        <v>50000</v>
      </c>
      <c r="P663" s="26">
        <f>IF(H663&gt;I663,MIN(H663-I663,J663-I663)*INDEX('[1]2018_commission_structure-Start'!$A$21:$I$24,MATCH($E663,'[1]2018_commission_structure-Start'!$A$21:$A$24,0), MATCH(P$1,'[1]2018_commission_structure-Start'!$A$21:$I$21,0)),0)</f>
        <v>18750</v>
      </c>
      <c r="Q663" s="26">
        <f>IF($H663&gt;J663,MIN($H663-J663,K663-J663)*INDEX('[1]2018_commission_structure-Start'!$A$21:$I$24,MATCH($E663,'[1]2018_commission_structure-Start'!$A$21:$A$24,0), MATCH(Q$1,'[1]2018_commission_structure-Start'!$A$21:$I$21,0)),0)</f>
        <v>22500</v>
      </c>
      <c r="R663" s="26">
        <f>IF($H663&gt;K663,MIN($H663-K663,L663-K663)*INDEX('[1]2018_commission_structure-Start'!$A$21:$I$24,MATCH($E663,'[1]2018_commission_structure-Start'!$A$21:$A$24,0), MATCH(R$1,'[1]2018_commission_structure-Start'!$A$21:$I$21,0)),0)</f>
        <v>12110.34</v>
      </c>
      <c r="S663" s="26">
        <f>IF(H663&gt;L663,(H663-L663)*INDEX('[1]2018_commission_structure-Start'!$A$21:$I$24,MATCH($E663,'[1]2018_commission_structure-Start'!$A$21:$A$24,0),MATCH(S$1,'[1]2018_commission_structure-Start'!$A$21:$I$21,0)),0)</f>
        <v>0</v>
      </c>
      <c r="T663" s="28">
        <f t="shared" si="106"/>
        <v>103360.34</v>
      </c>
      <c r="U663" s="28">
        <f t="shared" si="107"/>
        <v>141948.34</v>
      </c>
      <c r="V663" s="28">
        <f>MIN(H663,I663)*INDEX('[1]2018_commission_structure-Start'!$A$15:$J$18,MATCH($E663,'[1]2018_commission_structure-Start'!$A$15:$A$18,0),MATCH(V$1,'[1]2018_commission_structure-Start'!$A$15:$J$15,0))</f>
        <v>60000</v>
      </c>
      <c r="W663" s="26">
        <f>IF($H663&gt;I663,MIN($H663-I663,J663-I663)*INDEX('[1]2018_commission_structure-Start'!$A$15:$J$18,MATCH($E663,'[1]2018_commission_structure-Start'!$A$15:$A$18,0),MATCH(W$1,'[1]2018_commission_structure-Start'!$A$15:$J$15,0)),0)</f>
        <v>21250</v>
      </c>
      <c r="X663" s="26">
        <f>IF($H663&gt;J663,MIN($H663-J663,K663-J663)*INDEX('[1]2018_commission_structure-Start'!$A$15:$J$18,MATCH($E663,'[1]2018_commission_structure-Start'!$A$15:$A$18,0),MATCH(X$1,'[1]2018_commission_structure-Start'!$A$15:$J$15,0)),0)</f>
        <v>25000</v>
      </c>
      <c r="Y663" s="26">
        <f>IF($H663&gt;K663,MIN($H663-K663,L663-K663)*INDEX('[1]2018_commission_structure-Start'!$A$15:$J$18,MATCH($E663,'[1]2018_commission_structure-Start'!$A$15:$A$18,0),MATCH(Y$1,'[1]2018_commission_structure-Start'!$A$15:$J$15,0)),0)</f>
        <v>12110.34</v>
      </c>
      <c r="Z663" s="26">
        <f>IF(H663&gt;L663,(H663-L663)*INDEX('[1]2018_commission_structure-Start'!$A$21:$I$24,MATCH($E663,'[1]2018_commission_structure-Start'!$A$21:$A$24,0),MATCH(Z$1,'[1]2018_commission_structure-Start'!$A$21:$I$21,0)),0)</f>
        <v>0</v>
      </c>
      <c r="AA663" s="28">
        <f t="shared" si="108"/>
        <v>118360.34</v>
      </c>
      <c r="AB663" s="28">
        <f t="shared" si="109"/>
        <v>156948.34</v>
      </c>
    </row>
    <row r="664" spans="1:28" x14ac:dyDescent="0.2">
      <c r="A664" s="25" t="str">
        <f t="shared" si="100"/>
        <v>Myrilla Purvey</v>
      </c>
      <c r="B664" s="25">
        <v>4638232353</v>
      </c>
      <c r="C664" s="25" t="s">
        <v>1289</v>
      </c>
      <c r="D664" s="25" t="s">
        <v>1290</v>
      </c>
      <c r="E664" s="25" t="s">
        <v>29</v>
      </c>
      <c r="F664" s="25">
        <v>66990</v>
      </c>
      <c r="G664" s="25">
        <f>COUNTIF([1]deals_closed!D:D,B664)</f>
        <v>24</v>
      </c>
      <c r="H664" s="26">
        <f>SUMIF([1]deals_closed!D:D,B664,[1]deals_closed!C:C)</f>
        <v>800249</v>
      </c>
      <c r="I664" s="26">
        <f>VLOOKUP(E664,'[1]2018_commission_structure-Start'!$A$22:$I$24,9,FALSE)</f>
        <v>600000</v>
      </c>
      <c r="J664" s="26">
        <f t="shared" si="101"/>
        <v>750000</v>
      </c>
      <c r="K664" s="26">
        <f t="shared" si="102"/>
        <v>900000</v>
      </c>
      <c r="L664" s="26">
        <f t="shared" si="103"/>
        <v>1200000</v>
      </c>
      <c r="M664" s="27">
        <f t="shared" si="104"/>
        <v>1.3337483333333333</v>
      </c>
      <c r="N664" s="25" t="str">
        <f t="shared" si="105"/>
        <v>125-150%</v>
      </c>
      <c r="O664" s="28">
        <f>MIN(H664,I664)*INDEX('[1]2018_commission_structure-Start'!$A$21:$I$24,MATCH($E664,'[1]2018_commission_structure-Start'!$A$21:$A$24,0),MATCH(O$1,'[1]2018_commission_structure-Start'!$A$21:$I$21,0))</f>
        <v>78000</v>
      </c>
      <c r="P664" s="26">
        <f>IF(H664&gt;I664,MIN(H664-I664,J664-I664)*INDEX('[1]2018_commission_structure-Start'!$A$21:$I$24,MATCH($E664,'[1]2018_commission_structure-Start'!$A$21:$A$24,0), MATCH(P$1,'[1]2018_commission_structure-Start'!$A$21:$I$21,0)),0)</f>
        <v>25500.000000000004</v>
      </c>
      <c r="Q664" s="26">
        <f>IF($H664&gt;J664,MIN($H664-J664,K664-J664)*INDEX('[1]2018_commission_structure-Start'!$A$21:$I$24,MATCH($E664,'[1]2018_commission_structure-Start'!$A$21:$A$24,0), MATCH(Q$1,'[1]2018_commission_structure-Start'!$A$21:$I$21,0)),0)</f>
        <v>10552.289999999999</v>
      </c>
      <c r="R664" s="26">
        <f>IF($H664&gt;K664,MIN($H664-K664,L664-K664)*INDEX('[1]2018_commission_structure-Start'!$A$21:$I$24,MATCH($E664,'[1]2018_commission_structure-Start'!$A$21:$A$24,0), MATCH(R$1,'[1]2018_commission_structure-Start'!$A$21:$I$21,0)),0)</f>
        <v>0</v>
      </c>
      <c r="S664" s="26">
        <f>IF(H664&gt;L664,(H664-L664)*INDEX('[1]2018_commission_structure-Start'!$A$21:$I$24,MATCH($E664,'[1]2018_commission_structure-Start'!$A$21:$A$24,0),MATCH(S$1,'[1]2018_commission_structure-Start'!$A$21:$I$21,0)),0)</f>
        <v>0</v>
      </c>
      <c r="T664" s="28">
        <f t="shared" si="106"/>
        <v>114052.29</v>
      </c>
      <c r="U664" s="28">
        <f t="shared" si="107"/>
        <v>181042.28999999998</v>
      </c>
      <c r="V664" s="28">
        <f>MIN(H664,I664)*INDEX('[1]2018_commission_structure-Start'!$A$15:$J$18,MATCH($E664,'[1]2018_commission_structure-Start'!$A$15:$A$18,0),MATCH(V$1,'[1]2018_commission_structure-Start'!$A$15:$J$15,0))</f>
        <v>90000</v>
      </c>
      <c r="W664" s="26">
        <f>IF($H664&gt;I664,MIN($H664-I664,J664-I664)*INDEX('[1]2018_commission_structure-Start'!$A$15:$J$18,MATCH($E664,'[1]2018_commission_structure-Start'!$A$15:$A$18,0),MATCH(W$1,'[1]2018_commission_structure-Start'!$A$15:$J$15,0)),0)</f>
        <v>27000</v>
      </c>
      <c r="X664" s="26">
        <f>IF($H664&gt;J664,MIN($H664-J664,K664-J664)*INDEX('[1]2018_commission_structure-Start'!$A$15:$J$18,MATCH($E664,'[1]2018_commission_structure-Start'!$A$15:$A$18,0),MATCH(X$1,'[1]2018_commission_structure-Start'!$A$15:$J$15,0)),0)</f>
        <v>12562.25</v>
      </c>
      <c r="Y664" s="26">
        <f>IF($H664&gt;K664,MIN($H664-K664,L664-K664)*INDEX('[1]2018_commission_structure-Start'!$A$15:$J$18,MATCH($E664,'[1]2018_commission_structure-Start'!$A$15:$A$18,0),MATCH(Y$1,'[1]2018_commission_structure-Start'!$A$15:$J$15,0)),0)</f>
        <v>0</v>
      </c>
      <c r="Z664" s="26">
        <f>IF(H664&gt;L664,(H664-L664)*INDEX('[1]2018_commission_structure-Start'!$A$21:$I$24,MATCH($E664,'[1]2018_commission_structure-Start'!$A$21:$A$24,0),MATCH(Z$1,'[1]2018_commission_structure-Start'!$A$21:$I$21,0)),0)</f>
        <v>0</v>
      </c>
      <c r="AA664" s="28">
        <f t="shared" si="108"/>
        <v>129562.25</v>
      </c>
      <c r="AB664" s="28">
        <f t="shared" si="109"/>
        <v>196552.25</v>
      </c>
    </row>
    <row r="665" spans="1:28" x14ac:dyDescent="0.2">
      <c r="A665" s="25" t="str">
        <f t="shared" si="100"/>
        <v>Deena Leeming</v>
      </c>
      <c r="B665" s="25">
        <v>1743464649</v>
      </c>
      <c r="C665" s="25" t="s">
        <v>1291</v>
      </c>
      <c r="D665" s="25" t="s">
        <v>1292</v>
      </c>
      <c r="E665" s="25" t="s">
        <v>29</v>
      </c>
      <c r="F665" s="25">
        <v>62983</v>
      </c>
      <c r="G665" s="25">
        <f>COUNTIF([1]deals_closed!D:D,B665)</f>
        <v>21</v>
      </c>
      <c r="H665" s="26">
        <f>SUMIF([1]deals_closed!D:D,B665,[1]deals_closed!C:C)</f>
        <v>689066</v>
      </c>
      <c r="I665" s="26">
        <f>VLOOKUP(E665,'[1]2018_commission_structure-Start'!$A$22:$I$24,9,FALSE)</f>
        <v>600000</v>
      </c>
      <c r="J665" s="26">
        <f t="shared" si="101"/>
        <v>750000</v>
      </c>
      <c r="K665" s="26">
        <f t="shared" si="102"/>
        <v>900000</v>
      </c>
      <c r="L665" s="26">
        <f t="shared" si="103"/>
        <v>1200000</v>
      </c>
      <c r="M665" s="27">
        <f t="shared" si="104"/>
        <v>1.1484433333333333</v>
      </c>
      <c r="N665" s="25" t="str">
        <f t="shared" si="105"/>
        <v>100-125%</v>
      </c>
      <c r="O665" s="28">
        <f>MIN(H665,I665)*INDEX('[1]2018_commission_structure-Start'!$A$21:$I$24,MATCH($E665,'[1]2018_commission_structure-Start'!$A$21:$A$24,0),MATCH(O$1,'[1]2018_commission_structure-Start'!$A$21:$I$21,0))</f>
        <v>78000</v>
      </c>
      <c r="P665" s="26">
        <f>IF(H665&gt;I665,MIN(H665-I665,J665-I665)*INDEX('[1]2018_commission_structure-Start'!$A$21:$I$24,MATCH($E665,'[1]2018_commission_structure-Start'!$A$21:$A$24,0), MATCH(P$1,'[1]2018_commission_structure-Start'!$A$21:$I$21,0)),0)</f>
        <v>15141.220000000001</v>
      </c>
      <c r="Q665" s="26">
        <f>IF($H665&gt;J665,MIN($H665-J665,K665-J665)*INDEX('[1]2018_commission_structure-Start'!$A$21:$I$24,MATCH($E665,'[1]2018_commission_structure-Start'!$A$21:$A$24,0), MATCH(Q$1,'[1]2018_commission_structure-Start'!$A$21:$I$21,0)),0)</f>
        <v>0</v>
      </c>
      <c r="R665" s="26">
        <f>IF($H665&gt;K665,MIN($H665-K665,L665-K665)*INDEX('[1]2018_commission_structure-Start'!$A$21:$I$24,MATCH($E665,'[1]2018_commission_structure-Start'!$A$21:$A$24,0), MATCH(R$1,'[1]2018_commission_structure-Start'!$A$21:$I$21,0)),0)</f>
        <v>0</v>
      </c>
      <c r="S665" s="26">
        <f>IF(H665&gt;L665,(H665-L665)*INDEX('[1]2018_commission_structure-Start'!$A$21:$I$24,MATCH($E665,'[1]2018_commission_structure-Start'!$A$21:$A$24,0),MATCH(S$1,'[1]2018_commission_structure-Start'!$A$21:$I$21,0)),0)</f>
        <v>0</v>
      </c>
      <c r="T665" s="28">
        <f t="shared" si="106"/>
        <v>93141.22</v>
      </c>
      <c r="U665" s="28">
        <f t="shared" si="107"/>
        <v>156124.22</v>
      </c>
      <c r="V665" s="28">
        <f>MIN(H665,I665)*INDEX('[1]2018_commission_structure-Start'!$A$15:$J$18,MATCH($E665,'[1]2018_commission_structure-Start'!$A$15:$A$18,0),MATCH(V$1,'[1]2018_commission_structure-Start'!$A$15:$J$15,0))</f>
        <v>90000</v>
      </c>
      <c r="W665" s="26">
        <f>IF($H665&gt;I665,MIN($H665-I665,J665-I665)*INDEX('[1]2018_commission_structure-Start'!$A$15:$J$18,MATCH($E665,'[1]2018_commission_structure-Start'!$A$15:$A$18,0),MATCH(W$1,'[1]2018_commission_structure-Start'!$A$15:$J$15,0)),0)</f>
        <v>16031.88</v>
      </c>
      <c r="X665" s="26">
        <f>IF($H665&gt;J665,MIN($H665-J665,K665-J665)*INDEX('[1]2018_commission_structure-Start'!$A$15:$J$18,MATCH($E665,'[1]2018_commission_structure-Start'!$A$15:$A$18,0),MATCH(X$1,'[1]2018_commission_structure-Start'!$A$15:$J$15,0)),0)</f>
        <v>0</v>
      </c>
      <c r="Y665" s="26">
        <f>IF($H665&gt;K665,MIN($H665-K665,L665-K665)*INDEX('[1]2018_commission_structure-Start'!$A$15:$J$18,MATCH($E665,'[1]2018_commission_structure-Start'!$A$15:$A$18,0),MATCH(Y$1,'[1]2018_commission_structure-Start'!$A$15:$J$15,0)),0)</f>
        <v>0</v>
      </c>
      <c r="Z665" s="26">
        <f>IF(H665&gt;L665,(H665-L665)*INDEX('[1]2018_commission_structure-Start'!$A$21:$I$24,MATCH($E665,'[1]2018_commission_structure-Start'!$A$21:$A$24,0),MATCH(Z$1,'[1]2018_commission_structure-Start'!$A$21:$I$21,0)),0)</f>
        <v>0</v>
      </c>
      <c r="AA665" s="28">
        <f t="shared" si="108"/>
        <v>106031.88</v>
      </c>
      <c r="AB665" s="28">
        <f t="shared" si="109"/>
        <v>169014.88</v>
      </c>
    </row>
    <row r="666" spans="1:28" x14ac:dyDescent="0.2">
      <c r="A666" s="25" t="str">
        <f t="shared" si="100"/>
        <v>Carri Howis</v>
      </c>
      <c r="B666" s="25">
        <v>5439294325</v>
      </c>
      <c r="C666" s="25" t="s">
        <v>1293</v>
      </c>
      <c r="D666" s="25" t="s">
        <v>132</v>
      </c>
      <c r="E666" s="25" t="s">
        <v>10</v>
      </c>
      <c r="F666" s="25">
        <v>94605</v>
      </c>
      <c r="G666" s="25">
        <f>COUNTIF([1]deals_closed!D:D,B666)</f>
        <v>23</v>
      </c>
      <c r="H666" s="26">
        <f>SUMIF([1]deals_closed!D:D,B666,[1]deals_closed!C:C)</f>
        <v>732680</v>
      </c>
      <c r="I666" s="26">
        <f>VLOOKUP(E666,'[1]2018_commission_structure-Start'!$A$22:$I$24,9,FALSE)</f>
        <v>750000</v>
      </c>
      <c r="J666" s="26">
        <f t="shared" si="101"/>
        <v>937500</v>
      </c>
      <c r="K666" s="26">
        <f t="shared" si="102"/>
        <v>1125000</v>
      </c>
      <c r="L666" s="26">
        <f t="shared" si="103"/>
        <v>1500000</v>
      </c>
      <c r="M666" s="27">
        <f t="shared" si="104"/>
        <v>0.9769066666666667</v>
      </c>
      <c r="N666" s="25" t="str">
        <f t="shared" si="105"/>
        <v>0-100%</v>
      </c>
      <c r="O666" s="28">
        <f>MIN(H666,I666)*INDEX('[1]2018_commission_structure-Start'!$A$21:$I$24,MATCH($E666,'[1]2018_commission_structure-Start'!$A$21:$A$24,0),MATCH(O$1,'[1]2018_commission_structure-Start'!$A$21:$I$21,0))</f>
        <v>109902</v>
      </c>
      <c r="P666" s="26">
        <f>IF(H666&gt;I666,MIN(H666-I666,J666-I666)*INDEX('[1]2018_commission_structure-Start'!$A$21:$I$24,MATCH($E666,'[1]2018_commission_structure-Start'!$A$21:$A$24,0), MATCH(P$1,'[1]2018_commission_structure-Start'!$A$21:$I$21,0)),0)</f>
        <v>0</v>
      </c>
      <c r="Q666" s="26">
        <f>IF($H666&gt;J666,MIN($H666-J666,K666-J666)*INDEX('[1]2018_commission_structure-Start'!$A$21:$I$24,MATCH($E666,'[1]2018_commission_structure-Start'!$A$21:$A$24,0), MATCH(Q$1,'[1]2018_commission_structure-Start'!$A$21:$I$21,0)),0)</f>
        <v>0</v>
      </c>
      <c r="R666" s="26">
        <f>IF($H666&gt;K666,MIN($H666-K666,L666-K666)*INDEX('[1]2018_commission_structure-Start'!$A$21:$I$24,MATCH($E666,'[1]2018_commission_structure-Start'!$A$21:$A$24,0), MATCH(R$1,'[1]2018_commission_structure-Start'!$A$21:$I$21,0)),0)</f>
        <v>0</v>
      </c>
      <c r="S666" s="26">
        <f>IF(H666&gt;L666,(H666-L666)*INDEX('[1]2018_commission_structure-Start'!$A$21:$I$24,MATCH($E666,'[1]2018_commission_structure-Start'!$A$21:$A$24,0),MATCH(S$1,'[1]2018_commission_structure-Start'!$A$21:$I$21,0)),0)</f>
        <v>0</v>
      </c>
      <c r="T666" s="28">
        <f t="shared" si="106"/>
        <v>109902</v>
      </c>
      <c r="U666" s="28">
        <f t="shared" si="107"/>
        <v>204507</v>
      </c>
      <c r="V666" s="28">
        <f>MIN(H666,I666)*INDEX('[1]2018_commission_structure-Start'!$A$15:$J$18,MATCH($E666,'[1]2018_commission_structure-Start'!$A$15:$A$18,0),MATCH(V$1,'[1]2018_commission_structure-Start'!$A$15:$J$15,0))</f>
        <v>109902</v>
      </c>
      <c r="W666" s="26">
        <f>IF($H666&gt;I666,MIN($H666-I666,J666-I666)*INDEX('[1]2018_commission_structure-Start'!$A$15:$J$18,MATCH($E666,'[1]2018_commission_structure-Start'!$A$15:$A$18,0),MATCH(W$1,'[1]2018_commission_structure-Start'!$A$15:$J$15,0)),0)</f>
        <v>0</v>
      </c>
      <c r="X666" s="26">
        <f>IF($H666&gt;J666,MIN($H666-J666,K666-J666)*INDEX('[1]2018_commission_structure-Start'!$A$15:$J$18,MATCH($E666,'[1]2018_commission_structure-Start'!$A$15:$A$18,0),MATCH(X$1,'[1]2018_commission_structure-Start'!$A$15:$J$15,0)),0)</f>
        <v>0</v>
      </c>
      <c r="Y666" s="26">
        <f>IF($H666&gt;K666,MIN($H666-K666,L666-K666)*INDEX('[1]2018_commission_structure-Start'!$A$15:$J$18,MATCH($E666,'[1]2018_commission_structure-Start'!$A$15:$A$18,0),MATCH(Y$1,'[1]2018_commission_structure-Start'!$A$15:$J$15,0)),0)</f>
        <v>0</v>
      </c>
      <c r="Z666" s="26">
        <f>IF(H666&gt;L666,(H666-L666)*INDEX('[1]2018_commission_structure-Start'!$A$21:$I$24,MATCH($E666,'[1]2018_commission_structure-Start'!$A$21:$A$24,0),MATCH(Z$1,'[1]2018_commission_structure-Start'!$A$21:$I$21,0)),0)</f>
        <v>0</v>
      </c>
      <c r="AA666" s="28">
        <f t="shared" si="108"/>
        <v>109902</v>
      </c>
      <c r="AB666" s="28">
        <f t="shared" si="109"/>
        <v>204507</v>
      </c>
    </row>
    <row r="667" spans="1:28" x14ac:dyDescent="0.2">
      <c r="A667" s="25" t="str">
        <f t="shared" si="100"/>
        <v>Lesley Letford</v>
      </c>
      <c r="B667" s="25">
        <v>9305168396</v>
      </c>
      <c r="C667" s="25" t="s">
        <v>1294</v>
      </c>
      <c r="D667" s="25" t="s">
        <v>1295</v>
      </c>
      <c r="E667" s="25" t="s">
        <v>7</v>
      </c>
      <c r="F667" s="25">
        <v>56397</v>
      </c>
      <c r="G667" s="25">
        <f>COUNTIF([1]deals_closed!D:D,B667)</f>
        <v>19</v>
      </c>
      <c r="H667" s="26">
        <f>SUMIF([1]deals_closed!D:D,B667,[1]deals_closed!C:C)</f>
        <v>749195</v>
      </c>
      <c r="I667" s="26">
        <f>VLOOKUP(E667,'[1]2018_commission_structure-Start'!$A$22:$I$24,9,FALSE)</f>
        <v>500000</v>
      </c>
      <c r="J667" s="26">
        <f t="shared" si="101"/>
        <v>625000</v>
      </c>
      <c r="K667" s="26">
        <f t="shared" si="102"/>
        <v>750000</v>
      </c>
      <c r="L667" s="26">
        <f t="shared" si="103"/>
        <v>1000000</v>
      </c>
      <c r="M667" s="27">
        <f t="shared" si="104"/>
        <v>1.4983900000000001</v>
      </c>
      <c r="N667" s="25" t="str">
        <f t="shared" si="105"/>
        <v>125-150%</v>
      </c>
      <c r="O667" s="28">
        <f>MIN(H667,I667)*INDEX('[1]2018_commission_structure-Start'!$A$21:$I$24,MATCH($E667,'[1]2018_commission_structure-Start'!$A$21:$A$24,0),MATCH(O$1,'[1]2018_commission_structure-Start'!$A$21:$I$21,0))</f>
        <v>50000</v>
      </c>
      <c r="P667" s="26">
        <f>IF(H667&gt;I667,MIN(H667-I667,J667-I667)*INDEX('[1]2018_commission_structure-Start'!$A$21:$I$24,MATCH($E667,'[1]2018_commission_structure-Start'!$A$21:$A$24,0), MATCH(P$1,'[1]2018_commission_structure-Start'!$A$21:$I$21,0)),0)</f>
        <v>18750</v>
      </c>
      <c r="Q667" s="26">
        <f>IF($H667&gt;J667,MIN($H667-J667,K667-J667)*INDEX('[1]2018_commission_structure-Start'!$A$21:$I$24,MATCH($E667,'[1]2018_commission_structure-Start'!$A$21:$A$24,0), MATCH(Q$1,'[1]2018_commission_structure-Start'!$A$21:$I$21,0)),0)</f>
        <v>22355.1</v>
      </c>
      <c r="R667" s="26">
        <f>IF($H667&gt;K667,MIN($H667-K667,L667-K667)*INDEX('[1]2018_commission_structure-Start'!$A$21:$I$24,MATCH($E667,'[1]2018_commission_structure-Start'!$A$21:$A$24,0), MATCH(R$1,'[1]2018_commission_structure-Start'!$A$21:$I$21,0)),0)</f>
        <v>0</v>
      </c>
      <c r="S667" s="26">
        <f>IF(H667&gt;L667,(H667-L667)*INDEX('[1]2018_commission_structure-Start'!$A$21:$I$24,MATCH($E667,'[1]2018_commission_structure-Start'!$A$21:$A$24,0),MATCH(S$1,'[1]2018_commission_structure-Start'!$A$21:$I$21,0)),0)</f>
        <v>0</v>
      </c>
      <c r="T667" s="28">
        <f t="shared" si="106"/>
        <v>91105.1</v>
      </c>
      <c r="U667" s="28">
        <f t="shared" si="107"/>
        <v>147502.1</v>
      </c>
      <c r="V667" s="28">
        <f>MIN(H667,I667)*INDEX('[1]2018_commission_structure-Start'!$A$15:$J$18,MATCH($E667,'[1]2018_commission_structure-Start'!$A$15:$A$18,0),MATCH(V$1,'[1]2018_commission_structure-Start'!$A$15:$J$15,0))</f>
        <v>60000</v>
      </c>
      <c r="W667" s="26">
        <f>IF($H667&gt;I667,MIN($H667-I667,J667-I667)*INDEX('[1]2018_commission_structure-Start'!$A$15:$J$18,MATCH($E667,'[1]2018_commission_structure-Start'!$A$15:$A$18,0),MATCH(W$1,'[1]2018_commission_structure-Start'!$A$15:$J$15,0)),0)</f>
        <v>21250</v>
      </c>
      <c r="X667" s="26">
        <f>IF($H667&gt;J667,MIN($H667-J667,K667-J667)*INDEX('[1]2018_commission_structure-Start'!$A$15:$J$18,MATCH($E667,'[1]2018_commission_structure-Start'!$A$15:$A$18,0),MATCH(X$1,'[1]2018_commission_structure-Start'!$A$15:$J$15,0)),0)</f>
        <v>24839</v>
      </c>
      <c r="Y667" s="26">
        <f>IF($H667&gt;K667,MIN($H667-K667,L667-K667)*INDEX('[1]2018_commission_structure-Start'!$A$15:$J$18,MATCH($E667,'[1]2018_commission_structure-Start'!$A$15:$A$18,0),MATCH(Y$1,'[1]2018_commission_structure-Start'!$A$15:$J$15,0)),0)</f>
        <v>0</v>
      </c>
      <c r="Z667" s="26">
        <f>IF(H667&gt;L667,(H667-L667)*INDEX('[1]2018_commission_structure-Start'!$A$21:$I$24,MATCH($E667,'[1]2018_commission_structure-Start'!$A$21:$A$24,0),MATCH(Z$1,'[1]2018_commission_structure-Start'!$A$21:$I$21,0)),0)</f>
        <v>0</v>
      </c>
      <c r="AA667" s="28">
        <f t="shared" si="108"/>
        <v>106089</v>
      </c>
      <c r="AB667" s="28">
        <f t="shared" si="109"/>
        <v>162486</v>
      </c>
    </row>
    <row r="668" spans="1:28" x14ac:dyDescent="0.2">
      <c r="A668" s="25" t="str">
        <f t="shared" si="100"/>
        <v>Madella Seabert</v>
      </c>
      <c r="B668" s="25">
        <v>6009848660</v>
      </c>
      <c r="C668" s="25" t="s">
        <v>1296</v>
      </c>
      <c r="D668" s="25" t="s">
        <v>1297</v>
      </c>
      <c r="E668" s="25" t="s">
        <v>10</v>
      </c>
      <c r="F668" s="25">
        <v>97912</v>
      </c>
      <c r="G668" s="25">
        <f>COUNTIF([1]deals_closed!D:D,B668)</f>
        <v>25</v>
      </c>
      <c r="H668" s="26">
        <f>SUMIF([1]deals_closed!D:D,B668,[1]deals_closed!C:C)</f>
        <v>961796</v>
      </c>
      <c r="I668" s="26">
        <f>VLOOKUP(E668,'[1]2018_commission_structure-Start'!$A$22:$I$24,9,FALSE)</f>
        <v>750000</v>
      </c>
      <c r="J668" s="26">
        <f t="shared" si="101"/>
        <v>937500</v>
      </c>
      <c r="K668" s="26">
        <f t="shared" si="102"/>
        <v>1125000</v>
      </c>
      <c r="L668" s="26">
        <f t="shared" si="103"/>
        <v>1500000</v>
      </c>
      <c r="M668" s="27">
        <f t="shared" si="104"/>
        <v>1.2823946666666666</v>
      </c>
      <c r="N668" s="25" t="str">
        <f t="shared" si="105"/>
        <v>125-150%</v>
      </c>
      <c r="O668" s="28">
        <f>MIN(H668,I668)*INDEX('[1]2018_commission_structure-Start'!$A$21:$I$24,MATCH($E668,'[1]2018_commission_structure-Start'!$A$21:$A$24,0),MATCH(O$1,'[1]2018_commission_structure-Start'!$A$21:$I$21,0))</f>
        <v>112500</v>
      </c>
      <c r="P668" s="26">
        <f>IF(H668&gt;I668,MIN(H668-I668,J668-I668)*INDEX('[1]2018_commission_structure-Start'!$A$21:$I$24,MATCH($E668,'[1]2018_commission_structure-Start'!$A$21:$A$24,0), MATCH(P$1,'[1]2018_commission_structure-Start'!$A$21:$I$21,0)),0)</f>
        <v>35625</v>
      </c>
      <c r="Q668" s="26">
        <f>IF($H668&gt;J668,MIN($H668-J668,K668-J668)*INDEX('[1]2018_commission_structure-Start'!$A$21:$I$24,MATCH($E668,'[1]2018_commission_structure-Start'!$A$21:$A$24,0), MATCH(Q$1,'[1]2018_commission_structure-Start'!$A$21:$I$21,0)),0)</f>
        <v>5588.08</v>
      </c>
      <c r="R668" s="26">
        <f>IF($H668&gt;K668,MIN($H668-K668,L668-K668)*INDEX('[1]2018_commission_structure-Start'!$A$21:$I$24,MATCH($E668,'[1]2018_commission_structure-Start'!$A$21:$A$24,0), MATCH(R$1,'[1]2018_commission_structure-Start'!$A$21:$I$21,0)),0)</f>
        <v>0</v>
      </c>
      <c r="S668" s="26">
        <f>IF(H668&gt;L668,(H668-L668)*INDEX('[1]2018_commission_structure-Start'!$A$21:$I$24,MATCH($E668,'[1]2018_commission_structure-Start'!$A$21:$A$24,0),MATCH(S$1,'[1]2018_commission_structure-Start'!$A$21:$I$21,0)),0)</f>
        <v>0</v>
      </c>
      <c r="T668" s="28">
        <f t="shared" si="106"/>
        <v>153713.07999999999</v>
      </c>
      <c r="U668" s="28">
        <f t="shared" si="107"/>
        <v>251625.08</v>
      </c>
      <c r="V668" s="28">
        <f>MIN(H668,I668)*INDEX('[1]2018_commission_structure-Start'!$A$15:$J$18,MATCH($E668,'[1]2018_commission_structure-Start'!$A$15:$A$18,0),MATCH(V$1,'[1]2018_commission_structure-Start'!$A$15:$J$15,0))</f>
        <v>112500</v>
      </c>
      <c r="W668" s="26">
        <f>IF($H668&gt;I668,MIN($H668-I668,J668-I668)*INDEX('[1]2018_commission_structure-Start'!$A$15:$J$18,MATCH($E668,'[1]2018_commission_structure-Start'!$A$15:$A$18,0),MATCH(W$1,'[1]2018_commission_structure-Start'!$A$15:$J$15,0)),0)</f>
        <v>41250</v>
      </c>
      <c r="X668" s="26">
        <f>IF($H668&gt;J668,MIN($H668-J668,K668-J668)*INDEX('[1]2018_commission_structure-Start'!$A$15:$J$18,MATCH($E668,'[1]2018_commission_structure-Start'!$A$15:$A$18,0),MATCH(X$1,'[1]2018_commission_structure-Start'!$A$15:$J$15,0)),0)</f>
        <v>6074</v>
      </c>
      <c r="Y668" s="26">
        <f>IF($H668&gt;K668,MIN($H668-K668,L668-K668)*INDEX('[1]2018_commission_structure-Start'!$A$15:$J$18,MATCH($E668,'[1]2018_commission_structure-Start'!$A$15:$A$18,0),MATCH(Y$1,'[1]2018_commission_structure-Start'!$A$15:$J$15,0)),0)</f>
        <v>0</v>
      </c>
      <c r="Z668" s="26">
        <f>IF(H668&gt;L668,(H668-L668)*INDEX('[1]2018_commission_structure-Start'!$A$21:$I$24,MATCH($E668,'[1]2018_commission_structure-Start'!$A$21:$A$24,0),MATCH(Z$1,'[1]2018_commission_structure-Start'!$A$21:$I$21,0)),0)</f>
        <v>0</v>
      </c>
      <c r="AA668" s="28">
        <f t="shared" si="108"/>
        <v>159824</v>
      </c>
      <c r="AB668" s="28">
        <f t="shared" si="109"/>
        <v>257736</v>
      </c>
    </row>
    <row r="669" spans="1:28" x14ac:dyDescent="0.2">
      <c r="A669" s="25" t="str">
        <f t="shared" si="100"/>
        <v>Godard Truett</v>
      </c>
      <c r="B669" s="25">
        <v>8552526727</v>
      </c>
      <c r="C669" s="25" t="s">
        <v>1298</v>
      </c>
      <c r="D669" s="25" t="s">
        <v>1299</v>
      </c>
      <c r="E669" s="25" t="s">
        <v>29</v>
      </c>
      <c r="F669" s="25">
        <v>57147</v>
      </c>
      <c r="G669" s="25">
        <f>COUNTIF([1]deals_closed!D:D,B669)</f>
        <v>27</v>
      </c>
      <c r="H669" s="26">
        <f>SUMIF([1]deals_closed!D:D,B669,[1]deals_closed!C:C)</f>
        <v>1005142</v>
      </c>
      <c r="I669" s="26">
        <f>VLOOKUP(E669,'[1]2018_commission_structure-Start'!$A$22:$I$24,9,FALSE)</f>
        <v>600000</v>
      </c>
      <c r="J669" s="26">
        <f t="shared" si="101"/>
        <v>750000</v>
      </c>
      <c r="K669" s="26">
        <f t="shared" si="102"/>
        <v>900000</v>
      </c>
      <c r="L669" s="26">
        <f t="shared" si="103"/>
        <v>1200000</v>
      </c>
      <c r="M669" s="27">
        <f t="shared" si="104"/>
        <v>1.6752366666666667</v>
      </c>
      <c r="N669" s="25" t="str">
        <f t="shared" si="105"/>
        <v>150-200%</v>
      </c>
      <c r="O669" s="28">
        <f>MIN(H669,I669)*INDEX('[1]2018_commission_structure-Start'!$A$21:$I$24,MATCH($E669,'[1]2018_commission_structure-Start'!$A$21:$A$24,0),MATCH(O$1,'[1]2018_commission_structure-Start'!$A$21:$I$21,0))</f>
        <v>78000</v>
      </c>
      <c r="P669" s="26">
        <f>IF(H669&gt;I669,MIN(H669-I669,J669-I669)*INDEX('[1]2018_commission_structure-Start'!$A$21:$I$24,MATCH($E669,'[1]2018_commission_structure-Start'!$A$21:$A$24,0), MATCH(P$1,'[1]2018_commission_structure-Start'!$A$21:$I$21,0)),0)</f>
        <v>25500.000000000004</v>
      </c>
      <c r="Q669" s="26">
        <f>IF($H669&gt;J669,MIN($H669-J669,K669-J669)*INDEX('[1]2018_commission_structure-Start'!$A$21:$I$24,MATCH($E669,'[1]2018_commission_structure-Start'!$A$21:$A$24,0), MATCH(Q$1,'[1]2018_commission_structure-Start'!$A$21:$I$21,0)),0)</f>
        <v>31500</v>
      </c>
      <c r="R669" s="26">
        <f>IF($H669&gt;K669,MIN($H669-K669,L669-K669)*INDEX('[1]2018_commission_structure-Start'!$A$21:$I$24,MATCH($E669,'[1]2018_commission_structure-Start'!$A$21:$A$24,0), MATCH(R$1,'[1]2018_commission_structure-Start'!$A$21:$I$21,0)),0)</f>
        <v>27336.920000000002</v>
      </c>
      <c r="S669" s="26">
        <f>IF(H669&gt;L669,(H669-L669)*INDEX('[1]2018_commission_structure-Start'!$A$21:$I$24,MATCH($E669,'[1]2018_commission_structure-Start'!$A$21:$A$24,0),MATCH(S$1,'[1]2018_commission_structure-Start'!$A$21:$I$21,0)),0)</f>
        <v>0</v>
      </c>
      <c r="T669" s="28">
        <f t="shared" si="106"/>
        <v>162336.92000000001</v>
      </c>
      <c r="U669" s="28">
        <f t="shared" si="107"/>
        <v>219483.92</v>
      </c>
      <c r="V669" s="28">
        <f>MIN(H669,I669)*INDEX('[1]2018_commission_structure-Start'!$A$15:$J$18,MATCH($E669,'[1]2018_commission_structure-Start'!$A$15:$A$18,0),MATCH(V$1,'[1]2018_commission_structure-Start'!$A$15:$J$15,0))</f>
        <v>90000</v>
      </c>
      <c r="W669" s="26">
        <f>IF($H669&gt;I669,MIN($H669-I669,J669-I669)*INDEX('[1]2018_commission_structure-Start'!$A$15:$J$18,MATCH($E669,'[1]2018_commission_structure-Start'!$A$15:$A$18,0),MATCH(W$1,'[1]2018_commission_structure-Start'!$A$15:$J$15,0)),0)</f>
        <v>27000</v>
      </c>
      <c r="X669" s="26">
        <f>IF($H669&gt;J669,MIN($H669-J669,K669-J669)*INDEX('[1]2018_commission_structure-Start'!$A$15:$J$18,MATCH($E669,'[1]2018_commission_structure-Start'!$A$15:$A$18,0),MATCH(X$1,'[1]2018_commission_structure-Start'!$A$15:$J$15,0)),0)</f>
        <v>37500</v>
      </c>
      <c r="Y669" s="26">
        <f>IF($H669&gt;K669,MIN($H669-K669,L669-K669)*INDEX('[1]2018_commission_structure-Start'!$A$15:$J$18,MATCH($E669,'[1]2018_commission_structure-Start'!$A$15:$A$18,0),MATCH(Y$1,'[1]2018_commission_structure-Start'!$A$15:$J$15,0)),0)</f>
        <v>31542.6</v>
      </c>
      <c r="Z669" s="26">
        <f>IF(H669&gt;L669,(H669-L669)*INDEX('[1]2018_commission_structure-Start'!$A$21:$I$24,MATCH($E669,'[1]2018_commission_structure-Start'!$A$21:$A$24,0),MATCH(Z$1,'[1]2018_commission_structure-Start'!$A$21:$I$21,0)),0)</f>
        <v>0</v>
      </c>
      <c r="AA669" s="28">
        <f t="shared" si="108"/>
        <v>186042.6</v>
      </c>
      <c r="AB669" s="28">
        <f t="shared" si="109"/>
        <v>243189.6</v>
      </c>
    </row>
    <row r="670" spans="1:28" x14ac:dyDescent="0.2">
      <c r="A670" s="25" t="str">
        <f t="shared" si="100"/>
        <v>Demetris Hazlegrove</v>
      </c>
      <c r="B670" s="25">
        <v>3580617389</v>
      </c>
      <c r="C670" s="25" t="s">
        <v>1300</v>
      </c>
      <c r="D670" s="25" t="s">
        <v>1301</v>
      </c>
      <c r="E670" s="25" t="s">
        <v>7</v>
      </c>
      <c r="F670" s="25">
        <v>30231</v>
      </c>
      <c r="G670" s="25">
        <f>COUNTIF([1]deals_closed!D:D,B670)</f>
        <v>18</v>
      </c>
      <c r="H670" s="26">
        <f>SUMIF([1]deals_closed!D:D,B670,[1]deals_closed!C:C)</f>
        <v>577677</v>
      </c>
      <c r="I670" s="26">
        <f>VLOOKUP(E670,'[1]2018_commission_structure-Start'!$A$22:$I$24,9,FALSE)</f>
        <v>500000</v>
      </c>
      <c r="J670" s="26">
        <f t="shared" si="101"/>
        <v>625000</v>
      </c>
      <c r="K670" s="26">
        <f t="shared" si="102"/>
        <v>750000</v>
      </c>
      <c r="L670" s="26">
        <f t="shared" si="103"/>
        <v>1000000</v>
      </c>
      <c r="M670" s="27">
        <f t="shared" si="104"/>
        <v>1.155354</v>
      </c>
      <c r="N670" s="25" t="str">
        <f t="shared" si="105"/>
        <v>100-125%</v>
      </c>
      <c r="O670" s="28">
        <f>MIN(H670,I670)*INDEX('[1]2018_commission_structure-Start'!$A$21:$I$24,MATCH($E670,'[1]2018_commission_structure-Start'!$A$21:$A$24,0),MATCH(O$1,'[1]2018_commission_structure-Start'!$A$21:$I$21,0))</f>
        <v>50000</v>
      </c>
      <c r="P670" s="26">
        <f>IF(H670&gt;I670,MIN(H670-I670,J670-I670)*INDEX('[1]2018_commission_structure-Start'!$A$21:$I$24,MATCH($E670,'[1]2018_commission_structure-Start'!$A$21:$A$24,0), MATCH(P$1,'[1]2018_commission_structure-Start'!$A$21:$I$21,0)),0)</f>
        <v>11651.55</v>
      </c>
      <c r="Q670" s="26">
        <f>IF($H670&gt;J670,MIN($H670-J670,K670-J670)*INDEX('[1]2018_commission_structure-Start'!$A$21:$I$24,MATCH($E670,'[1]2018_commission_structure-Start'!$A$21:$A$24,0), MATCH(Q$1,'[1]2018_commission_structure-Start'!$A$21:$I$21,0)),0)</f>
        <v>0</v>
      </c>
      <c r="R670" s="26">
        <f>IF($H670&gt;K670,MIN($H670-K670,L670-K670)*INDEX('[1]2018_commission_structure-Start'!$A$21:$I$24,MATCH($E670,'[1]2018_commission_structure-Start'!$A$21:$A$24,0), MATCH(R$1,'[1]2018_commission_structure-Start'!$A$21:$I$21,0)),0)</f>
        <v>0</v>
      </c>
      <c r="S670" s="26">
        <f>IF(H670&gt;L670,(H670-L670)*INDEX('[1]2018_commission_structure-Start'!$A$21:$I$24,MATCH($E670,'[1]2018_commission_structure-Start'!$A$21:$A$24,0),MATCH(S$1,'[1]2018_commission_structure-Start'!$A$21:$I$21,0)),0)</f>
        <v>0</v>
      </c>
      <c r="T670" s="28">
        <f t="shared" si="106"/>
        <v>61651.55</v>
      </c>
      <c r="U670" s="28">
        <f t="shared" si="107"/>
        <v>91882.55</v>
      </c>
      <c r="V670" s="28">
        <f>MIN(H670,I670)*INDEX('[1]2018_commission_structure-Start'!$A$15:$J$18,MATCH($E670,'[1]2018_commission_structure-Start'!$A$15:$A$18,0),MATCH(V$1,'[1]2018_commission_structure-Start'!$A$15:$J$15,0))</f>
        <v>60000</v>
      </c>
      <c r="W670" s="26">
        <f>IF($H670&gt;I670,MIN($H670-I670,J670-I670)*INDEX('[1]2018_commission_structure-Start'!$A$15:$J$18,MATCH($E670,'[1]2018_commission_structure-Start'!$A$15:$A$18,0),MATCH(W$1,'[1]2018_commission_structure-Start'!$A$15:$J$15,0)),0)</f>
        <v>13205.09</v>
      </c>
      <c r="X670" s="26">
        <f>IF($H670&gt;J670,MIN($H670-J670,K670-J670)*INDEX('[1]2018_commission_structure-Start'!$A$15:$J$18,MATCH($E670,'[1]2018_commission_structure-Start'!$A$15:$A$18,0),MATCH(X$1,'[1]2018_commission_structure-Start'!$A$15:$J$15,0)),0)</f>
        <v>0</v>
      </c>
      <c r="Y670" s="26">
        <f>IF($H670&gt;K670,MIN($H670-K670,L670-K670)*INDEX('[1]2018_commission_structure-Start'!$A$15:$J$18,MATCH($E670,'[1]2018_commission_structure-Start'!$A$15:$A$18,0),MATCH(Y$1,'[1]2018_commission_structure-Start'!$A$15:$J$15,0)),0)</f>
        <v>0</v>
      </c>
      <c r="Z670" s="26">
        <f>IF(H670&gt;L670,(H670-L670)*INDEX('[1]2018_commission_structure-Start'!$A$21:$I$24,MATCH($E670,'[1]2018_commission_structure-Start'!$A$21:$A$24,0),MATCH(Z$1,'[1]2018_commission_structure-Start'!$A$21:$I$21,0)),0)</f>
        <v>0</v>
      </c>
      <c r="AA670" s="28">
        <f t="shared" si="108"/>
        <v>73205.09</v>
      </c>
      <c r="AB670" s="28">
        <f t="shared" si="109"/>
        <v>103436.09</v>
      </c>
    </row>
    <row r="671" spans="1:28" x14ac:dyDescent="0.2">
      <c r="A671" s="25" t="str">
        <f t="shared" si="100"/>
        <v>Zane Cheverton</v>
      </c>
      <c r="B671" s="25">
        <v>6520635286</v>
      </c>
      <c r="C671" s="25" t="s">
        <v>1302</v>
      </c>
      <c r="D671" s="25" t="s">
        <v>1303</v>
      </c>
      <c r="E671" s="25" t="s">
        <v>10</v>
      </c>
      <c r="F671" s="25">
        <v>113407</v>
      </c>
      <c r="G671" s="25">
        <f>COUNTIF([1]deals_closed!D:D,B671)</f>
        <v>14</v>
      </c>
      <c r="H671" s="26">
        <f>SUMIF([1]deals_closed!D:D,B671,[1]deals_closed!C:C)</f>
        <v>471697</v>
      </c>
      <c r="I671" s="26">
        <f>VLOOKUP(E671,'[1]2018_commission_structure-Start'!$A$22:$I$24,9,FALSE)</f>
        <v>750000</v>
      </c>
      <c r="J671" s="26">
        <f t="shared" si="101"/>
        <v>937500</v>
      </c>
      <c r="K671" s="26">
        <f t="shared" si="102"/>
        <v>1125000</v>
      </c>
      <c r="L671" s="26">
        <f t="shared" si="103"/>
        <v>1500000</v>
      </c>
      <c r="M671" s="27">
        <f t="shared" si="104"/>
        <v>0.62892933333333334</v>
      </c>
      <c r="N671" s="25" t="str">
        <f t="shared" si="105"/>
        <v>0-100%</v>
      </c>
      <c r="O671" s="28">
        <f>MIN(H671,I671)*INDEX('[1]2018_commission_structure-Start'!$A$21:$I$24,MATCH($E671,'[1]2018_commission_structure-Start'!$A$21:$A$24,0),MATCH(O$1,'[1]2018_commission_structure-Start'!$A$21:$I$21,0))</f>
        <v>70754.55</v>
      </c>
      <c r="P671" s="26">
        <f>IF(H671&gt;I671,MIN(H671-I671,J671-I671)*INDEX('[1]2018_commission_structure-Start'!$A$21:$I$24,MATCH($E671,'[1]2018_commission_structure-Start'!$A$21:$A$24,0), MATCH(P$1,'[1]2018_commission_structure-Start'!$A$21:$I$21,0)),0)</f>
        <v>0</v>
      </c>
      <c r="Q671" s="26">
        <f>IF($H671&gt;J671,MIN($H671-J671,K671-J671)*INDEX('[1]2018_commission_structure-Start'!$A$21:$I$24,MATCH($E671,'[1]2018_commission_structure-Start'!$A$21:$A$24,0), MATCH(Q$1,'[1]2018_commission_structure-Start'!$A$21:$I$21,0)),0)</f>
        <v>0</v>
      </c>
      <c r="R671" s="26">
        <f>IF($H671&gt;K671,MIN($H671-K671,L671-K671)*INDEX('[1]2018_commission_structure-Start'!$A$21:$I$24,MATCH($E671,'[1]2018_commission_structure-Start'!$A$21:$A$24,0), MATCH(R$1,'[1]2018_commission_structure-Start'!$A$21:$I$21,0)),0)</f>
        <v>0</v>
      </c>
      <c r="S671" s="26">
        <f>IF(H671&gt;L671,(H671-L671)*INDEX('[1]2018_commission_structure-Start'!$A$21:$I$24,MATCH($E671,'[1]2018_commission_structure-Start'!$A$21:$A$24,0),MATCH(S$1,'[1]2018_commission_structure-Start'!$A$21:$I$21,0)),0)</f>
        <v>0</v>
      </c>
      <c r="T671" s="28">
        <f t="shared" si="106"/>
        <v>70754.55</v>
      </c>
      <c r="U671" s="28">
        <f t="shared" si="107"/>
        <v>184161.55</v>
      </c>
      <c r="V671" s="28">
        <f>MIN(H671,I671)*INDEX('[1]2018_commission_structure-Start'!$A$15:$J$18,MATCH($E671,'[1]2018_commission_structure-Start'!$A$15:$A$18,0),MATCH(V$1,'[1]2018_commission_structure-Start'!$A$15:$J$15,0))</f>
        <v>70754.55</v>
      </c>
      <c r="W671" s="26">
        <f>IF($H671&gt;I671,MIN($H671-I671,J671-I671)*INDEX('[1]2018_commission_structure-Start'!$A$15:$J$18,MATCH($E671,'[1]2018_commission_structure-Start'!$A$15:$A$18,0),MATCH(W$1,'[1]2018_commission_structure-Start'!$A$15:$J$15,0)),0)</f>
        <v>0</v>
      </c>
      <c r="X671" s="26">
        <f>IF($H671&gt;J671,MIN($H671-J671,K671-J671)*INDEX('[1]2018_commission_structure-Start'!$A$15:$J$18,MATCH($E671,'[1]2018_commission_structure-Start'!$A$15:$A$18,0),MATCH(X$1,'[1]2018_commission_structure-Start'!$A$15:$J$15,0)),0)</f>
        <v>0</v>
      </c>
      <c r="Y671" s="26">
        <f>IF($H671&gt;K671,MIN($H671-K671,L671-K671)*INDEX('[1]2018_commission_structure-Start'!$A$15:$J$18,MATCH($E671,'[1]2018_commission_structure-Start'!$A$15:$A$18,0),MATCH(Y$1,'[1]2018_commission_structure-Start'!$A$15:$J$15,0)),0)</f>
        <v>0</v>
      </c>
      <c r="Z671" s="26">
        <f>IF(H671&gt;L671,(H671-L671)*INDEX('[1]2018_commission_structure-Start'!$A$21:$I$24,MATCH($E671,'[1]2018_commission_structure-Start'!$A$21:$A$24,0),MATCH(Z$1,'[1]2018_commission_structure-Start'!$A$21:$I$21,0)),0)</f>
        <v>0</v>
      </c>
      <c r="AA671" s="28">
        <f t="shared" si="108"/>
        <v>70754.55</v>
      </c>
      <c r="AB671" s="28">
        <f t="shared" si="109"/>
        <v>184161.55</v>
      </c>
    </row>
    <row r="672" spans="1:28" x14ac:dyDescent="0.2">
      <c r="A672" s="25" t="str">
        <f t="shared" si="100"/>
        <v>Emmie Ivamy</v>
      </c>
      <c r="B672" s="25">
        <v>7070564503</v>
      </c>
      <c r="C672" s="25" t="s">
        <v>1304</v>
      </c>
      <c r="D672" s="25" t="s">
        <v>1305</v>
      </c>
      <c r="E672" s="25" t="s">
        <v>10</v>
      </c>
      <c r="F672" s="25">
        <v>107049</v>
      </c>
      <c r="G672" s="25">
        <f>COUNTIF([1]deals_closed!D:D,B672)</f>
        <v>22</v>
      </c>
      <c r="H672" s="26">
        <f>SUMIF([1]deals_closed!D:D,B672,[1]deals_closed!C:C)</f>
        <v>711984</v>
      </c>
      <c r="I672" s="26">
        <f>VLOOKUP(E672,'[1]2018_commission_structure-Start'!$A$22:$I$24,9,FALSE)</f>
        <v>750000</v>
      </c>
      <c r="J672" s="26">
        <f t="shared" si="101"/>
        <v>937500</v>
      </c>
      <c r="K672" s="26">
        <f t="shared" si="102"/>
        <v>1125000</v>
      </c>
      <c r="L672" s="26">
        <f t="shared" si="103"/>
        <v>1500000</v>
      </c>
      <c r="M672" s="27">
        <f t="shared" si="104"/>
        <v>0.94931200000000004</v>
      </c>
      <c r="N672" s="25" t="str">
        <f t="shared" si="105"/>
        <v>0-100%</v>
      </c>
      <c r="O672" s="28">
        <f>MIN(H672,I672)*INDEX('[1]2018_commission_structure-Start'!$A$21:$I$24,MATCH($E672,'[1]2018_commission_structure-Start'!$A$21:$A$24,0),MATCH(O$1,'[1]2018_commission_structure-Start'!$A$21:$I$21,0))</f>
        <v>106797.59999999999</v>
      </c>
      <c r="P672" s="26">
        <f>IF(H672&gt;I672,MIN(H672-I672,J672-I672)*INDEX('[1]2018_commission_structure-Start'!$A$21:$I$24,MATCH($E672,'[1]2018_commission_structure-Start'!$A$21:$A$24,0), MATCH(P$1,'[1]2018_commission_structure-Start'!$A$21:$I$21,0)),0)</f>
        <v>0</v>
      </c>
      <c r="Q672" s="26">
        <f>IF($H672&gt;J672,MIN($H672-J672,K672-J672)*INDEX('[1]2018_commission_structure-Start'!$A$21:$I$24,MATCH($E672,'[1]2018_commission_structure-Start'!$A$21:$A$24,0), MATCH(Q$1,'[1]2018_commission_structure-Start'!$A$21:$I$21,0)),0)</f>
        <v>0</v>
      </c>
      <c r="R672" s="26">
        <f>IF($H672&gt;K672,MIN($H672-K672,L672-K672)*INDEX('[1]2018_commission_structure-Start'!$A$21:$I$24,MATCH($E672,'[1]2018_commission_structure-Start'!$A$21:$A$24,0), MATCH(R$1,'[1]2018_commission_structure-Start'!$A$21:$I$21,0)),0)</f>
        <v>0</v>
      </c>
      <c r="S672" s="26">
        <f>IF(H672&gt;L672,(H672-L672)*INDEX('[1]2018_commission_structure-Start'!$A$21:$I$24,MATCH($E672,'[1]2018_commission_structure-Start'!$A$21:$A$24,0),MATCH(S$1,'[1]2018_commission_structure-Start'!$A$21:$I$21,0)),0)</f>
        <v>0</v>
      </c>
      <c r="T672" s="28">
        <f t="shared" si="106"/>
        <v>106797.59999999999</v>
      </c>
      <c r="U672" s="28">
        <f t="shared" si="107"/>
        <v>213846.59999999998</v>
      </c>
      <c r="V672" s="28">
        <f>MIN(H672,I672)*INDEX('[1]2018_commission_structure-Start'!$A$15:$J$18,MATCH($E672,'[1]2018_commission_structure-Start'!$A$15:$A$18,0),MATCH(V$1,'[1]2018_commission_structure-Start'!$A$15:$J$15,0))</f>
        <v>106797.59999999999</v>
      </c>
      <c r="W672" s="26">
        <f>IF($H672&gt;I672,MIN($H672-I672,J672-I672)*INDEX('[1]2018_commission_structure-Start'!$A$15:$J$18,MATCH($E672,'[1]2018_commission_structure-Start'!$A$15:$A$18,0),MATCH(W$1,'[1]2018_commission_structure-Start'!$A$15:$J$15,0)),0)</f>
        <v>0</v>
      </c>
      <c r="X672" s="26">
        <f>IF($H672&gt;J672,MIN($H672-J672,K672-J672)*INDEX('[1]2018_commission_structure-Start'!$A$15:$J$18,MATCH($E672,'[1]2018_commission_structure-Start'!$A$15:$A$18,0),MATCH(X$1,'[1]2018_commission_structure-Start'!$A$15:$J$15,0)),0)</f>
        <v>0</v>
      </c>
      <c r="Y672" s="26">
        <f>IF($H672&gt;K672,MIN($H672-K672,L672-K672)*INDEX('[1]2018_commission_structure-Start'!$A$15:$J$18,MATCH($E672,'[1]2018_commission_structure-Start'!$A$15:$A$18,0),MATCH(Y$1,'[1]2018_commission_structure-Start'!$A$15:$J$15,0)),0)</f>
        <v>0</v>
      </c>
      <c r="Z672" s="26">
        <f>IF(H672&gt;L672,(H672-L672)*INDEX('[1]2018_commission_structure-Start'!$A$21:$I$24,MATCH($E672,'[1]2018_commission_structure-Start'!$A$21:$A$24,0),MATCH(Z$1,'[1]2018_commission_structure-Start'!$A$21:$I$21,0)),0)</f>
        <v>0</v>
      </c>
      <c r="AA672" s="28">
        <f t="shared" si="108"/>
        <v>106797.59999999999</v>
      </c>
      <c r="AB672" s="28">
        <f t="shared" si="109"/>
        <v>213846.59999999998</v>
      </c>
    </row>
    <row r="673" spans="1:28" x14ac:dyDescent="0.2">
      <c r="A673" s="25" t="str">
        <f t="shared" si="100"/>
        <v>Fulvia Aldie</v>
      </c>
      <c r="B673" s="25">
        <v>4862005330</v>
      </c>
      <c r="C673" s="25" t="s">
        <v>1306</v>
      </c>
      <c r="D673" s="25" t="s">
        <v>1307</v>
      </c>
      <c r="E673" s="25" t="s">
        <v>10</v>
      </c>
      <c r="F673" s="25">
        <v>85270</v>
      </c>
      <c r="G673" s="25">
        <f>COUNTIF([1]deals_closed!D:D,B673)</f>
        <v>27</v>
      </c>
      <c r="H673" s="26">
        <f>SUMIF([1]deals_closed!D:D,B673,[1]deals_closed!C:C)</f>
        <v>909707</v>
      </c>
      <c r="I673" s="26">
        <f>VLOOKUP(E673,'[1]2018_commission_structure-Start'!$A$22:$I$24,9,FALSE)</f>
        <v>750000</v>
      </c>
      <c r="J673" s="26">
        <f t="shared" si="101"/>
        <v>937500</v>
      </c>
      <c r="K673" s="26">
        <f t="shared" si="102"/>
        <v>1125000</v>
      </c>
      <c r="L673" s="26">
        <f t="shared" si="103"/>
        <v>1500000</v>
      </c>
      <c r="M673" s="27">
        <f t="shared" si="104"/>
        <v>1.2129426666666667</v>
      </c>
      <c r="N673" s="25" t="str">
        <f t="shared" si="105"/>
        <v>100-125%</v>
      </c>
      <c r="O673" s="28">
        <f>MIN(H673,I673)*INDEX('[1]2018_commission_structure-Start'!$A$21:$I$24,MATCH($E673,'[1]2018_commission_structure-Start'!$A$21:$A$24,0),MATCH(O$1,'[1]2018_commission_structure-Start'!$A$21:$I$21,0))</f>
        <v>112500</v>
      </c>
      <c r="P673" s="26">
        <f>IF(H673&gt;I673,MIN(H673-I673,J673-I673)*INDEX('[1]2018_commission_structure-Start'!$A$21:$I$24,MATCH($E673,'[1]2018_commission_structure-Start'!$A$21:$A$24,0), MATCH(P$1,'[1]2018_commission_structure-Start'!$A$21:$I$21,0)),0)</f>
        <v>30344.33</v>
      </c>
      <c r="Q673" s="26">
        <f>IF($H673&gt;J673,MIN($H673-J673,K673-J673)*INDEX('[1]2018_commission_structure-Start'!$A$21:$I$24,MATCH($E673,'[1]2018_commission_structure-Start'!$A$21:$A$24,0), MATCH(Q$1,'[1]2018_commission_structure-Start'!$A$21:$I$21,0)),0)</f>
        <v>0</v>
      </c>
      <c r="R673" s="26">
        <f>IF($H673&gt;K673,MIN($H673-K673,L673-K673)*INDEX('[1]2018_commission_structure-Start'!$A$21:$I$24,MATCH($E673,'[1]2018_commission_structure-Start'!$A$21:$A$24,0), MATCH(R$1,'[1]2018_commission_structure-Start'!$A$21:$I$21,0)),0)</f>
        <v>0</v>
      </c>
      <c r="S673" s="26">
        <f>IF(H673&gt;L673,(H673-L673)*INDEX('[1]2018_commission_structure-Start'!$A$21:$I$24,MATCH($E673,'[1]2018_commission_structure-Start'!$A$21:$A$24,0),MATCH(S$1,'[1]2018_commission_structure-Start'!$A$21:$I$21,0)),0)</f>
        <v>0</v>
      </c>
      <c r="T673" s="28">
        <f t="shared" si="106"/>
        <v>142844.33000000002</v>
      </c>
      <c r="U673" s="28">
        <f t="shared" si="107"/>
        <v>228114.33000000002</v>
      </c>
      <c r="V673" s="28">
        <f>MIN(H673,I673)*INDEX('[1]2018_commission_structure-Start'!$A$15:$J$18,MATCH($E673,'[1]2018_commission_structure-Start'!$A$15:$A$18,0),MATCH(V$1,'[1]2018_commission_structure-Start'!$A$15:$J$15,0))</f>
        <v>112500</v>
      </c>
      <c r="W673" s="26">
        <f>IF($H673&gt;I673,MIN($H673-I673,J673-I673)*INDEX('[1]2018_commission_structure-Start'!$A$15:$J$18,MATCH($E673,'[1]2018_commission_structure-Start'!$A$15:$A$18,0),MATCH(W$1,'[1]2018_commission_structure-Start'!$A$15:$J$15,0)),0)</f>
        <v>35135.54</v>
      </c>
      <c r="X673" s="26">
        <f>IF($H673&gt;J673,MIN($H673-J673,K673-J673)*INDEX('[1]2018_commission_structure-Start'!$A$15:$J$18,MATCH($E673,'[1]2018_commission_structure-Start'!$A$15:$A$18,0),MATCH(X$1,'[1]2018_commission_structure-Start'!$A$15:$J$15,0)),0)</f>
        <v>0</v>
      </c>
      <c r="Y673" s="26">
        <f>IF($H673&gt;K673,MIN($H673-K673,L673-K673)*INDEX('[1]2018_commission_structure-Start'!$A$15:$J$18,MATCH($E673,'[1]2018_commission_structure-Start'!$A$15:$A$18,0),MATCH(Y$1,'[1]2018_commission_structure-Start'!$A$15:$J$15,0)),0)</f>
        <v>0</v>
      </c>
      <c r="Z673" s="26">
        <f>IF(H673&gt;L673,(H673-L673)*INDEX('[1]2018_commission_structure-Start'!$A$21:$I$24,MATCH($E673,'[1]2018_commission_structure-Start'!$A$21:$A$24,0),MATCH(Z$1,'[1]2018_commission_structure-Start'!$A$21:$I$21,0)),0)</f>
        <v>0</v>
      </c>
      <c r="AA673" s="28">
        <f t="shared" si="108"/>
        <v>147635.54</v>
      </c>
      <c r="AB673" s="28">
        <f t="shared" si="109"/>
        <v>232905.54</v>
      </c>
    </row>
    <row r="674" spans="1:28" x14ac:dyDescent="0.2">
      <c r="A674" s="25" t="str">
        <f t="shared" si="100"/>
        <v>Eal Ezzle</v>
      </c>
      <c r="B674" s="25">
        <v>7966879720</v>
      </c>
      <c r="C674" s="25" t="s">
        <v>1308</v>
      </c>
      <c r="D674" s="25" t="s">
        <v>1309</v>
      </c>
      <c r="E674" s="25" t="s">
        <v>7</v>
      </c>
      <c r="F674" s="25">
        <v>42251</v>
      </c>
      <c r="G674" s="25">
        <f>COUNTIF([1]deals_closed!D:D,B674)</f>
        <v>18</v>
      </c>
      <c r="H674" s="26">
        <f>SUMIF([1]deals_closed!D:D,B674,[1]deals_closed!C:C)</f>
        <v>579015</v>
      </c>
      <c r="I674" s="26">
        <f>VLOOKUP(E674,'[1]2018_commission_structure-Start'!$A$22:$I$24,9,FALSE)</f>
        <v>500000</v>
      </c>
      <c r="J674" s="26">
        <f t="shared" si="101"/>
        <v>625000</v>
      </c>
      <c r="K674" s="26">
        <f t="shared" si="102"/>
        <v>750000</v>
      </c>
      <c r="L674" s="26">
        <f t="shared" si="103"/>
        <v>1000000</v>
      </c>
      <c r="M674" s="27">
        <f t="shared" si="104"/>
        <v>1.1580299999999999</v>
      </c>
      <c r="N674" s="25" t="str">
        <f t="shared" si="105"/>
        <v>100-125%</v>
      </c>
      <c r="O674" s="28">
        <f>MIN(H674,I674)*INDEX('[1]2018_commission_structure-Start'!$A$21:$I$24,MATCH($E674,'[1]2018_commission_structure-Start'!$A$21:$A$24,0),MATCH(O$1,'[1]2018_commission_structure-Start'!$A$21:$I$21,0))</f>
        <v>50000</v>
      </c>
      <c r="P674" s="26">
        <f>IF(H674&gt;I674,MIN(H674-I674,J674-I674)*INDEX('[1]2018_commission_structure-Start'!$A$21:$I$24,MATCH($E674,'[1]2018_commission_structure-Start'!$A$21:$A$24,0), MATCH(P$1,'[1]2018_commission_structure-Start'!$A$21:$I$21,0)),0)</f>
        <v>11852.25</v>
      </c>
      <c r="Q674" s="26">
        <f>IF($H674&gt;J674,MIN($H674-J674,K674-J674)*INDEX('[1]2018_commission_structure-Start'!$A$21:$I$24,MATCH($E674,'[1]2018_commission_structure-Start'!$A$21:$A$24,0), MATCH(Q$1,'[1]2018_commission_structure-Start'!$A$21:$I$21,0)),0)</f>
        <v>0</v>
      </c>
      <c r="R674" s="26">
        <f>IF($H674&gt;K674,MIN($H674-K674,L674-K674)*INDEX('[1]2018_commission_structure-Start'!$A$21:$I$24,MATCH($E674,'[1]2018_commission_structure-Start'!$A$21:$A$24,0), MATCH(R$1,'[1]2018_commission_structure-Start'!$A$21:$I$21,0)),0)</f>
        <v>0</v>
      </c>
      <c r="S674" s="26">
        <f>IF(H674&gt;L674,(H674-L674)*INDEX('[1]2018_commission_structure-Start'!$A$21:$I$24,MATCH($E674,'[1]2018_commission_structure-Start'!$A$21:$A$24,0),MATCH(S$1,'[1]2018_commission_structure-Start'!$A$21:$I$21,0)),0)</f>
        <v>0</v>
      </c>
      <c r="T674" s="28">
        <f t="shared" si="106"/>
        <v>61852.25</v>
      </c>
      <c r="U674" s="28">
        <f t="shared" si="107"/>
        <v>104103.25</v>
      </c>
      <c r="V674" s="28">
        <f>MIN(H674,I674)*INDEX('[1]2018_commission_structure-Start'!$A$15:$J$18,MATCH($E674,'[1]2018_commission_structure-Start'!$A$15:$A$18,0),MATCH(V$1,'[1]2018_commission_structure-Start'!$A$15:$J$15,0))</f>
        <v>60000</v>
      </c>
      <c r="W674" s="26">
        <f>IF($H674&gt;I674,MIN($H674-I674,J674-I674)*INDEX('[1]2018_commission_structure-Start'!$A$15:$J$18,MATCH($E674,'[1]2018_commission_structure-Start'!$A$15:$A$18,0),MATCH(W$1,'[1]2018_commission_structure-Start'!$A$15:$J$15,0)),0)</f>
        <v>13432.550000000001</v>
      </c>
      <c r="X674" s="26">
        <f>IF($H674&gt;J674,MIN($H674-J674,K674-J674)*INDEX('[1]2018_commission_structure-Start'!$A$15:$J$18,MATCH($E674,'[1]2018_commission_structure-Start'!$A$15:$A$18,0),MATCH(X$1,'[1]2018_commission_structure-Start'!$A$15:$J$15,0)),0)</f>
        <v>0</v>
      </c>
      <c r="Y674" s="26">
        <f>IF($H674&gt;K674,MIN($H674-K674,L674-K674)*INDEX('[1]2018_commission_structure-Start'!$A$15:$J$18,MATCH($E674,'[1]2018_commission_structure-Start'!$A$15:$A$18,0),MATCH(Y$1,'[1]2018_commission_structure-Start'!$A$15:$J$15,0)),0)</f>
        <v>0</v>
      </c>
      <c r="Z674" s="26">
        <f>IF(H674&gt;L674,(H674-L674)*INDEX('[1]2018_commission_structure-Start'!$A$21:$I$24,MATCH($E674,'[1]2018_commission_structure-Start'!$A$21:$A$24,0),MATCH(Z$1,'[1]2018_commission_structure-Start'!$A$21:$I$21,0)),0)</f>
        <v>0</v>
      </c>
      <c r="AA674" s="28">
        <f t="shared" si="108"/>
        <v>73432.55</v>
      </c>
      <c r="AB674" s="28">
        <f t="shared" si="109"/>
        <v>115683.55</v>
      </c>
    </row>
    <row r="675" spans="1:28" x14ac:dyDescent="0.2">
      <c r="A675" s="25" t="str">
        <f t="shared" si="100"/>
        <v>Brice O'Sheeryne</v>
      </c>
      <c r="B675" s="25">
        <v>992720575</v>
      </c>
      <c r="C675" s="25" t="s">
        <v>1310</v>
      </c>
      <c r="D675" s="25" t="s">
        <v>1311</v>
      </c>
      <c r="E675" s="25" t="s">
        <v>7</v>
      </c>
      <c r="F675" s="25">
        <v>49548</v>
      </c>
      <c r="G675" s="25">
        <f>COUNTIF([1]deals_closed!D:D,B675)</f>
        <v>25</v>
      </c>
      <c r="H675" s="26">
        <f>SUMIF([1]deals_closed!D:D,B675,[1]deals_closed!C:C)</f>
        <v>778272</v>
      </c>
      <c r="I675" s="26">
        <f>VLOOKUP(E675,'[1]2018_commission_structure-Start'!$A$22:$I$24,9,FALSE)</f>
        <v>500000</v>
      </c>
      <c r="J675" s="26">
        <f t="shared" si="101"/>
        <v>625000</v>
      </c>
      <c r="K675" s="26">
        <f t="shared" si="102"/>
        <v>750000</v>
      </c>
      <c r="L675" s="26">
        <f t="shared" si="103"/>
        <v>1000000</v>
      </c>
      <c r="M675" s="27">
        <f t="shared" si="104"/>
        <v>1.5565439999999999</v>
      </c>
      <c r="N675" s="25" t="str">
        <f t="shared" si="105"/>
        <v>150-200%</v>
      </c>
      <c r="O675" s="28">
        <f>MIN(H675,I675)*INDEX('[1]2018_commission_structure-Start'!$A$21:$I$24,MATCH($E675,'[1]2018_commission_structure-Start'!$A$21:$A$24,0),MATCH(O$1,'[1]2018_commission_structure-Start'!$A$21:$I$21,0))</f>
        <v>50000</v>
      </c>
      <c r="P675" s="26">
        <f>IF(H675&gt;I675,MIN(H675-I675,J675-I675)*INDEX('[1]2018_commission_structure-Start'!$A$21:$I$24,MATCH($E675,'[1]2018_commission_structure-Start'!$A$21:$A$24,0), MATCH(P$1,'[1]2018_commission_structure-Start'!$A$21:$I$21,0)),0)</f>
        <v>18750</v>
      </c>
      <c r="Q675" s="26">
        <f>IF($H675&gt;J675,MIN($H675-J675,K675-J675)*INDEX('[1]2018_commission_structure-Start'!$A$21:$I$24,MATCH($E675,'[1]2018_commission_structure-Start'!$A$21:$A$24,0), MATCH(Q$1,'[1]2018_commission_structure-Start'!$A$21:$I$21,0)),0)</f>
        <v>22500</v>
      </c>
      <c r="R675" s="26">
        <f>IF($H675&gt;K675,MIN($H675-K675,L675-K675)*INDEX('[1]2018_commission_structure-Start'!$A$21:$I$24,MATCH($E675,'[1]2018_commission_structure-Start'!$A$21:$A$24,0), MATCH(R$1,'[1]2018_commission_structure-Start'!$A$21:$I$21,0)),0)</f>
        <v>6219.84</v>
      </c>
      <c r="S675" s="26">
        <f>IF(H675&gt;L675,(H675-L675)*INDEX('[1]2018_commission_structure-Start'!$A$21:$I$24,MATCH($E675,'[1]2018_commission_structure-Start'!$A$21:$A$24,0),MATCH(S$1,'[1]2018_commission_structure-Start'!$A$21:$I$21,0)),0)</f>
        <v>0</v>
      </c>
      <c r="T675" s="28">
        <f t="shared" si="106"/>
        <v>97469.84</v>
      </c>
      <c r="U675" s="28">
        <f t="shared" si="107"/>
        <v>147017.84</v>
      </c>
      <c r="V675" s="28">
        <f>MIN(H675,I675)*INDEX('[1]2018_commission_structure-Start'!$A$15:$J$18,MATCH($E675,'[1]2018_commission_structure-Start'!$A$15:$A$18,0),MATCH(V$1,'[1]2018_commission_structure-Start'!$A$15:$J$15,0))</f>
        <v>60000</v>
      </c>
      <c r="W675" s="26">
        <f>IF($H675&gt;I675,MIN($H675-I675,J675-I675)*INDEX('[1]2018_commission_structure-Start'!$A$15:$J$18,MATCH($E675,'[1]2018_commission_structure-Start'!$A$15:$A$18,0),MATCH(W$1,'[1]2018_commission_structure-Start'!$A$15:$J$15,0)),0)</f>
        <v>21250</v>
      </c>
      <c r="X675" s="26">
        <f>IF($H675&gt;J675,MIN($H675-J675,K675-J675)*INDEX('[1]2018_commission_structure-Start'!$A$15:$J$18,MATCH($E675,'[1]2018_commission_structure-Start'!$A$15:$A$18,0),MATCH(X$1,'[1]2018_commission_structure-Start'!$A$15:$J$15,0)),0)</f>
        <v>25000</v>
      </c>
      <c r="Y675" s="26">
        <f>IF($H675&gt;K675,MIN($H675-K675,L675-K675)*INDEX('[1]2018_commission_structure-Start'!$A$15:$J$18,MATCH($E675,'[1]2018_commission_structure-Start'!$A$15:$A$18,0),MATCH(Y$1,'[1]2018_commission_structure-Start'!$A$15:$J$15,0)),0)</f>
        <v>6219.84</v>
      </c>
      <c r="Z675" s="26">
        <f>IF(H675&gt;L675,(H675-L675)*INDEX('[1]2018_commission_structure-Start'!$A$21:$I$24,MATCH($E675,'[1]2018_commission_structure-Start'!$A$21:$A$24,0),MATCH(Z$1,'[1]2018_commission_structure-Start'!$A$21:$I$21,0)),0)</f>
        <v>0</v>
      </c>
      <c r="AA675" s="28">
        <f t="shared" si="108"/>
        <v>112469.84</v>
      </c>
      <c r="AB675" s="28">
        <f t="shared" si="109"/>
        <v>162017.84</v>
      </c>
    </row>
    <row r="676" spans="1:28" x14ac:dyDescent="0.2">
      <c r="A676" s="25" t="str">
        <f t="shared" si="100"/>
        <v>Vail Mailey</v>
      </c>
      <c r="B676" s="25">
        <v>7188904251</v>
      </c>
      <c r="C676" s="25" t="s">
        <v>1312</v>
      </c>
      <c r="D676" s="25" t="s">
        <v>1313</v>
      </c>
      <c r="E676" s="25" t="s">
        <v>10</v>
      </c>
      <c r="F676" s="25">
        <v>123195</v>
      </c>
      <c r="G676" s="25">
        <f>COUNTIF([1]deals_closed!D:D,B676)</f>
        <v>21</v>
      </c>
      <c r="H676" s="26">
        <f>SUMIF([1]deals_closed!D:D,B676,[1]deals_closed!C:C)</f>
        <v>808246</v>
      </c>
      <c r="I676" s="26">
        <f>VLOOKUP(E676,'[1]2018_commission_structure-Start'!$A$22:$I$24,9,FALSE)</f>
        <v>750000</v>
      </c>
      <c r="J676" s="26">
        <f t="shared" si="101"/>
        <v>937500</v>
      </c>
      <c r="K676" s="26">
        <f t="shared" si="102"/>
        <v>1125000</v>
      </c>
      <c r="L676" s="26">
        <f t="shared" si="103"/>
        <v>1500000</v>
      </c>
      <c r="M676" s="27">
        <f t="shared" si="104"/>
        <v>1.0776613333333334</v>
      </c>
      <c r="N676" s="25" t="str">
        <f t="shared" si="105"/>
        <v>100-125%</v>
      </c>
      <c r="O676" s="28">
        <f>MIN(H676,I676)*INDEX('[1]2018_commission_structure-Start'!$A$21:$I$24,MATCH($E676,'[1]2018_commission_structure-Start'!$A$21:$A$24,0),MATCH(O$1,'[1]2018_commission_structure-Start'!$A$21:$I$21,0))</f>
        <v>112500</v>
      </c>
      <c r="P676" s="26">
        <f>IF(H676&gt;I676,MIN(H676-I676,J676-I676)*INDEX('[1]2018_commission_structure-Start'!$A$21:$I$24,MATCH($E676,'[1]2018_commission_structure-Start'!$A$21:$A$24,0), MATCH(P$1,'[1]2018_commission_structure-Start'!$A$21:$I$21,0)),0)</f>
        <v>11066.74</v>
      </c>
      <c r="Q676" s="26">
        <f>IF($H676&gt;J676,MIN($H676-J676,K676-J676)*INDEX('[1]2018_commission_structure-Start'!$A$21:$I$24,MATCH($E676,'[1]2018_commission_structure-Start'!$A$21:$A$24,0), MATCH(Q$1,'[1]2018_commission_structure-Start'!$A$21:$I$21,0)),0)</f>
        <v>0</v>
      </c>
      <c r="R676" s="26">
        <f>IF($H676&gt;K676,MIN($H676-K676,L676-K676)*INDEX('[1]2018_commission_structure-Start'!$A$21:$I$24,MATCH($E676,'[1]2018_commission_structure-Start'!$A$21:$A$24,0), MATCH(R$1,'[1]2018_commission_structure-Start'!$A$21:$I$21,0)),0)</f>
        <v>0</v>
      </c>
      <c r="S676" s="26">
        <f>IF(H676&gt;L676,(H676-L676)*INDEX('[1]2018_commission_structure-Start'!$A$21:$I$24,MATCH($E676,'[1]2018_commission_structure-Start'!$A$21:$A$24,0),MATCH(S$1,'[1]2018_commission_structure-Start'!$A$21:$I$21,0)),0)</f>
        <v>0</v>
      </c>
      <c r="T676" s="28">
        <f t="shared" si="106"/>
        <v>123566.74</v>
      </c>
      <c r="U676" s="28">
        <f t="shared" si="107"/>
        <v>246761.74</v>
      </c>
      <c r="V676" s="28">
        <f>MIN(H676,I676)*INDEX('[1]2018_commission_structure-Start'!$A$15:$J$18,MATCH($E676,'[1]2018_commission_structure-Start'!$A$15:$A$18,0),MATCH(V$1,'[1]2018_commission_structure-Start'!$A$15:$J$15,0))</f>
        <v>112500</v>
      </c>
      <c r="W676" s="26">
        <f>IF($H676&gt;I676,MIN($H676-I676,J676-I676)*INDEX('[1]2018_commission_structure-Start'!$A$15:$J$18,MATCH($E676,'[1]2018_commission_structure-Start'!$A$15:$A$18,0),MATCH(W$1,'[1]2018_commission_structure-Start'!$A$15:$J$15,0)),0)</f>
        <v>12814.12</v>
      </c>
      <c r="X676" s="26">
        <f>IF($H676&gt;J676,MIN($H676-J676,K676-J676)*INDEX('[1]2018_commission_structure-Start'!$A$15:$J$18,MATCH($E676,'[1]2018_commission_structure-Start'!$A$15:$A$18,0),MATCH(X$1,'[1]2018_commission_structure-Start'!$A$15:$J$15,0)),0)</f>
        <v>0</v>
      </c>
      <c r="Y676" s="26">
        <f>IF($H676&gt;K676,MIN($H676-K676,L676-K676)*INDEX('[1]2018_commission_structure-Start'!$A$15:$J$18,MATCH($E676,'[1]2018_commission_structure-Start'!$A$15:$A$18,0),MATCH(Y$1,'[1]2018_commission_structure-Start'!$A$15:$J$15,0)),0)</f>
        <v>0</v>
      </c>
      <c r="Z676" s="26">
        <f>IF(H676&gt;L676,(H676-L676)*INDEX('[1]2018_commission_structure-Start'!$A$21:$I$24,MATCH($E676,'[1]2018_commission_structure-Start'!$A$21:$A$24,0),MATCH(Z$1,'[1]2018_commission_structure-Start'!$A$21:$I$21,0)),0)</f>
        <v>0</v>
      </c>
      <c r="AA676" s="28">
        <f t="shared" si="108"/>
        <v>125314.12</v>
      </c>
      <c r="AB676" s="28">
        <f t="shared" si="109"/>
        <v>248509.12</v>
      </c>
    </row>
    <row r="677" spans="1:28" x14ac:dyDescent="0.2">
      <c r="A677" s="25" t="str">
        <f t="shared" si="100"/>
        <v>Maury Belshaw</v>
      </c>
      <c r="B677" s="25">
        <v>2353272215</v>
      </c>
      <c r="C677" s="25" t="s">
        <v>1314</v>
      </c>
      <c r="D677" s="25" t="s">
        <v>1315</v>
      </c>
      <c r="E677" s="25" t="s">
        <v>29</v>
      </c>
      <c r="F677" s="25">
        <v>70609</v>
      </c>
      <c r="G677" s="25">
        <f>COUNTIF([1]deals_closed!D:D,B677)</f>
        <v>26</v>
      </c>
      <c r="H677" s="26">
        <f>SUMIF([1]deals_closed!D:D,B677,[1]deals_closed!C:C)</f>
        <v>1023789</v>
      </c>
      <c r="I677" s="26">
        <f>VLOOKUP(E677,'[1]2018_commission_structure-Start'!$A$22:$I$24,9,FALSE)</f>
        <v>600000</v>
      </c>
      <c r="J677" s="26">
        <f t="shared" si="101"/>
        <v>750000</v>
      </c>
      <c r="K677" s="26">
        <f t="shared" si="102"/>
        <v>900000</v>
      </c>
      <c r="L677" s="26">
        <f t="shared" si="103"/>
        <v>1200000</v>
      </c>
      <c r="M677" s="27">
        <f t="shared" si="104"/>
        <v>1.706315</v>
      </c>
      <c r="N677" s="25" t="str">
        <f t="shared" si="105"/>
        <v>150-200%</v>
      </c>
      <c r="O677" s="28">
        <f>MIN(H677,I677)*INDEX('[1]2018_commission_structure-Start'!$A$21:$I$24,MATCH($E677,'[1]2018_commission_structure-Start'!$A$21:$A$24,0),MATCH(O$1,'[1]2018_commission_structure-Start'!$A$21:$I$21,0))</f>
        <v>78000</v>
      </c>
      <c r="P677" s="26">
        <f>IF(H677&gt;I677,MIN(H677-I677,J677-I677)*INDEX('[1]2018_commission_structure-Start'!$A$21:$I$24,MATCH($E677,'[1]2018_commission_structure-Start'!$A$21:$A$24,0), MATCH(P$1,'[1]2018_commission_structure-Start'!$A$21:$I$21,0)),0)</f>
        <v>25500.000000000004</v>
      </c>
      <c r="Q677" s="26">
        <f>IF($H677&gt;J677,MIN($H677-J677,K677-J677)*INDEX('[1]2018_commission_structure-Start'!$A$21:$I$24,MATCH($E677,'[1]2018_commission_structure-Start'!$A$21:$A$24,0), MATCH(Q$1,'[1]2018_commission_structure-Start'!$A$21:$I$21,0)),0)</f>
        <v>31500</v>
      </c>
      <c r="R677" s="26">
        <f>IF($H677&gt;K677,MIN($H677-K677,L677-K677)*INDEX('[1]2018_commission_structure-Start'!$A$21:$I$24,MATCH($E677,'[1]2018_commission_structure-Start'!$A$21:$A$24,0), MATCH(R$1,'[1]2018_commission_structure-Start'!$A$21:$I$21,0)),0)</f>
        <v>32185.14</v>
      </c>
      <c r="S677" s="26">
        <f>IF(H677&gt;L677,(H677-L677)*INDEX('[1]2018_commission_structure-Start'!$A$21:$I$24,MATCH($E677,'[1]2018_commission_structure-Start'!$A$21:$A$24,0),MATCH(S$1,'[1]2018_commission_structure-Start'!$A$21:$I$21,0)),0)</f>
        <v>0</v>
      </c>
      <c r="T677" s="28">
        <f t="shared" si="106"/>
        <v>167185.14000000001</v>
      </c>
      <c r="U677" s="28">
        <f t="shared" si="107"/>
        <v>237794.14</v>
      </c>
      <c r="V677" s="28">
        <f>MIN(H677,I677)*INDEX('[1]2018_commission_structure-Start'!$A$15:$J$18,MATCH($E677,'[1]2018_commission_structure-Start'!$A$15:$A$18,0),MATCH(V$1,'[1]2018_commission_structure-Start'!$A$15:$J$15,0))</f>
        <v>90000</v>
      </c>
      <c r="W677" s="26">
        <f>IF($H677&gt;I677,MIN($H677-I677,J677-I677)*INDEX('[1]2018_commission_structure-Start'!$A$15:$J$18,MATCH($E677,'[1]2018_commission_structure-Start'!$A$15:$A$18,0),MATCH(W$1,'[1]2018_commission_structure-Start'!$A$15:$J$15,0)),0)</f>
        <v>27000</v>
      </c>
      <c r="X677" s="26">
        <f>IF($H677&gt;J677,MIN($H677-J677,K677-J677)*INDEX('[1]2018_commission_structure-Start'!$A$15:$J$18,MATCH($E677,'[1]2018_commission_structure-Start'!$A$15:$A$18,0),MATCH(X$1,'[1]2018_commission_structure-Start'!$A$15:$J$15,0)),0)</f>
        <v>37500</v>
      </c>
      <c r="Y677" s="26">
        <f>IF($H677&gt;K677,MIN($H677-K677,L677-K677)*INDEX('[1]2018_commission_structure-Start'!$A$15:$J$18,MATCH($E677,'[1]2018_commission_structure-Start'!$A$15:$A$18,0),MATCH(Y$1,'[1]2018_commission_structure-Start'!$A$15:$J$15,0)),0)</f>
        <v>37136.699999999997</v>
      </c>
      <c r="Z677" s="26">
        <f>IF(H677&gt;L677,(H677-L677)*INDEX('[1]2018_commission_structure-Start'!$A$21:$I$24,MATCH($E677,'[1]2018_commission_structure-Start'!$A$21:$A$24,0),MATCH(Z$1,'[1]2018_commission_structure-Start'!$A$21:$I$21,0)),0)</f>
        <v>0</v>
      </c>
      <c r="AA677" s="28">
        <f t="shared" si="108"/>
        <v>191636.7</v>
      </c>
      <c r="AB677" s="28">
        <f t="shared" si="109"/>
        <v>262245.7</v>
      </c>
    </row>
    <row r="678" spans="1:28" x14ac:dyDescent="0.2">
      <c r="A678" s="25" t="str">
        <f t="shared" si="100"/>
        <v>Vladimir Nassy</v>
      </c>
      <c r="B678" s="25">
        <v>3259018638</v>
      </c>
      <c r="C678" s="25" t="s">
        <v>1316</v>
      </c>
      <c r="D678" s="25" t="s">
        <v>1317</v>
      </c>
      <c r="E678" s="25" t="s">
        <v>7</v>
      </c>
      <c r="F678" s="25">
        <v>60364</v>
      </c>
      <c r="G678" s="25">
        <f>COUNTIF([1]deals_closed!D:D,B678)</f>
        <v>11</v>
      </c>
      <c r="H678" s="26">
        <f>SUMIF([1]deals_closed!D:D,B678,[1]deals_closed!C:C)</f>
        <v>313642</v>
      </c>
      <c r="I678" s="26">
        <f>VLOOKUP(E678,'[1]2018_commission_structure-Start'!$A$22:$I$24,9,FALSE)</f>
        <v>500000</v>
      </c>
      <c r="J678" s="26">
        <f t="shared" si="101"/>
        <v>625000</v>
      </c>
      <c r="K678" s="26">
        <f t="shared" si="102"/>
        <v>750000</v>
      </c>
      <c r="L678" s="26">
        <f t="shared" si="103"/>
        <v>1000000</v>
      </c>
      <c r="M678" s="27">
        <f t="shared" si="104"/>
        <v>0.62728399999999995</v>
      </c>
      <c r="N678" s="25" t="str">
        <f t="shared" si="105"/>
        <v>0-100%</v>
      </c>
      <c r="O678" s="28">
        <f>MIN(H678,I678)*INDEX('[1]2018_commission_structure-Start'!$A$21:$I$24,MATCH($E678,'[1]2018_commission_structure-Start'!$A$21:$A$24,0),MATCH(O$1,'[1]2018_commission_structure-Start'!$A$21:$I$21,0))</f>
        <v>31364.2</v>
      </c>
      <c r="P678" s="26">
        <f>IF(H678&gt;I678,MIN(H678-I678,J678-I678)*INDEX('[1]2018_commission_structure-Start'!$A$21:$I$24,MATCH($E678,'[1]2018_commission_structure-Start'!$A$21:$A$24,0), MATCH(P$1,'[1]2018_commission_structure-Start'!$A$21:$I$21,0)),0)</f>
        <v>0</v>
      </c>
      <c r="Q678" s="26">
        <f>IF($H678&gt;J678,MIN($H678-J678,K678-J678)*INDEX('[1]2018_commission_structure-Start'!$A$21:$I$24,MATCH($E678,'[1]2018_commission_structure-Start'!$A$21:$A$24,0), MATCH(Q$1,'[1]2018_commission_structure-Start'!$A$21:$I$21,0)),0)</f>
        <v>0</v>
      </c>
      <c r="R678" s="26">
        <f>IF($H678&gt;K678,MIN($H678-K678,L678-K678)*INDEX('[1]2018_commission_structure-Start'!$A$21:$I$24,MATCH($E678,'[1]2018_commission_structure-Start'!$A$21:$A$24,0), MATCH(R$1,'[1]2018_commission_structure-Start'!$A$21:$I$21,0)),0)</f>
        <v>0</v>
      </c>
      <c r="S678" s="26">
        <f>IF(H678&gt;L678,(H678-L678)*INDEX('[1]2018_commission_structure-Start'!$A$21:$I$24,MATCH($E678,'[1]2018_commission_structure-Start'!$A$21:$A$24,0),MATCH(S$1,'[1]2018_commission_structure-Start'!$A$21:$I$21,0)),0)</f>
        <v>0</v>
      </c>
      <c r="T678" s="28">
        <f t="shared" si="106"/>
        <v>31364.2</v>
      </c>
      <c r="U678" s="28">
        <f t="shared" si="107"/>
        <v>91728.2</v>
      </c>
      <c r="V678" s="28">
        <f>MIN(H678,I678)*INDEX('[1]2018_commission_structure-Start'!$A$15:$J$18,MATCH($E678,'[1]2018_commission_structure-Start'!$A$15:$A$18,0),MATCH(V$1,'[1]2018_commission_structure-Start'!$A$15:$J$15,0))</f>
        <v>37637.040000000001</v>
      </c>
      <c r="W678" s="26">
        <f>IF($H678&gt;I678,MIN($H678-I678,J678-I678)*INDEX('[1]2018_commission_structure-Start'!$A$15:$J$18,MATCH($E678,'[1]2018_commission_structure-Start'!$A$15:$A$18,0),MATCH(W$1,'[1]2018_commission_structure-Start'!$A$15:$J$15,0)),0)</f>
        <v>0</v>
      </c>
      <c r="X678" s="26">
        <f>IF($H678&gt;J678,MIN($H678-J678,K678-J678)*INDEX('[1]2018_commission_structure-Start'!$A$15:$J$18,MATCH($E678,'[1]2018_commission_structure-Start'!$A$15:$A$18,0),MATCH(X$1,'[1]2018_commission_structure-Start'!$A$15:$J$15,0)),0)</f>
        <v>0</v>
      </c>
      <c r="Y678" s="26">
        <f>IF($H678&gt;K678,MIN($H678-K678,L678-K678)*INDEX('[1]2018_commission_structure-Start'!$A$15:$J$18,MATCH($E678,'[1]2018_commission_structure-Start'!$A$15:$A$18,0),MATCH(Y$1,'[1]2018_commission_structure-Start'!$A$15:$J$15,0)),0)</f>
        <v>0</v>
      </c>
      <c r="Z678" s="26">
        <f>IF(H678&gt;L678,(H678-L678)*INDEX('[1]2018_commission_structure-Start'!$A$21:$I$24,MATCH($E678,'[1]2018_commission_structure-Start'!$A$21:$A$24,0),MATCH(Z$1,'[1]2018_commission_structure-Start'!$A$21:$I$21,0)),0)</f>
        <v>0</v>
      </c>
      <c r="AA678" s="28">
        <f t="shared" si="108"/>
        <v>37637.040000000001</v>
      </c>
      <c r="AB678" s="28">
        <f t="shared" si="109"/>
        <v>98001.040000000008</v>
      </c>
    </row>
    <row r="679" spans="1:28" x14ac:dyDescent="0.2">
      <c r="A679" s="25" t="str">
        <f t="shared" si="100"/>
        <v>Martica Whyler</v>
      </c>
      <c r="B679" s="25">
        <v>1419116835</v>
      </c>
      <c r="C679" s="25" t="s">
        <v>878</v>
      </c>
      <c r="D679" s="25" t="s">
        <v>1318</v>
      </c>
      <c r="E679" s="25" t="s">
        <v>10</v>
      </c>
      <c r="F679" s="25">
        <v>117781</v>
      </c>
      <c r="G679" s="25">
        <f>COUNTIF([1]deals_closed!D:D,B679)</f>
        <v>18</v>
      </c>
      <c r="H679" s="26">
        <f>SUMIF([1]deals_closed!D:D,B679,[1]deals_closed!C:C)</f>
        <v>544027</v>
      </c>
      <c r="I679" s="26">
        <f>VLOOKUP(E679,'[1]2018_commission_structure-Start'!$A$22:$I$24,9,FALSE)</f>
        <v>750000</v>
      </c>
      <c r="J679" s="26">
        <f t="shared" si="101"/>
        <v>937500</v>
      </c>
      <c r="K679" s="26">
        <f t="shared" si="102"/>
        <v>1125000</v>
      </c>
      <c r="L679" s="26">
        <f t="shared" si="103"/>
        <v>1500000</v>
      </c>
      <c r="M679" s="27">
        <f t="shared" si="104"/>
        <v>0.72536933333333331</v>
      </c>
      <c r="N679" s="25" t="str">
        <f t="shared" si="105"/>
        <v>0-100%</v>
      </c>
      <c r="O679" s="28">
        <f>MIN(H679,I679)*INDEX('[1]2018_commission_structure-Start'!$A$21:$I$24,MATCH($E679,'[1]2018_commission_structure-Start'!$A$21:$A$24,0),MATCH(O$1,'[1]2018_commission_structure-Start'!$A$21:$I$21,0))</f>
        <v>81604.05</v>
      </c>
      <c r="P679" s="26">
        <f>IF(H679&gt;I679,MIN(H679-I679,J679-I679)*INDEX('[1]2018_commission_structure-Start'!$A$21:$I$24,MATCH($E679,'[1]2018_commission_structure-Start'!$A$21:$A$24,0), MATCH(P$1,'[1]2018_commission_structure-Start'!$A$21:$I$21,0)),0)</f>
        <v>0</v>
      </c>
      <c r="Q679" s="26">
        <f>IF($H679&gt;J679,MIN($H679-J679,K679-J679)*INDEX('[1]2018_commission_structure-Start'!$A$21:$I$24,MATCH($E679,'[1]2018_commission_structure-Start'!$A$21:$A$24,0), MATCH(Q$1,'[1]2018_commission_structure-Start'!$A$21:$I$21,0)),0)</f>
        <v>0</v>
      </c>
      <c r="R679" s="26">
        <f>IF($H679&gt;K679,MIN($H679-K679,L679-K679)*INDEX('[1]2018_commission_structure-Start'!$A$21:$I$24,MATCH($E679,'[1]2018_commission_structure-Start'!$A$21:$A$24,0), MATCH(R$1,'[1]2018_commission_structure-Start'!$A$21:$I$21,0)),0)</f>
        <v>0</v>
      </c>
      <c r="S679" s="26">
        <f>IF(H679&gt;L679,(H679-L679)*INDEX('[1]2018_commission_structure-Start'!$A$21:$I$24,MATCH($E679,'[1]2018_commission_structure-Start'!$A$21:$A$24,0),MATCH(S$1,'[1]2018_commission_structure-Start'!$A$21:$I$21,0)),0)</f>
        <v>0</v>
      </c>
      <c r="T679" s="28">
        <f t="shared" si="106"/>
        <v>81604.05</v>
      </c>
      <c r="U679" s="28">
        <f t="shared" si="107"/>
        <v>199385.05</v>
      </c>
      <c r="V679" s="28">
        <f>MIN(H679,I679)*INDEX('[1]2018_commission_structure-Start'!$A$15:$J$18,MATCH($E679,'[1]2018_commission_structure-Start'!$A$15:$A$18,0),MATCH(V$1,'[1]2018_commission_structure-Start'!$A$15:$J$15,0))</f>
        <v>81604.05</v>
      </c>
      <c r="W679" s="26">
        <f>IF($H679&gt;I679,MIN($H679-I679,J679-I679)*INDEX('[1]2018_commission_structure-Start'!$A$15:$J$18,MATCH($E679,'[1]2018_commission_structure-Start'!$A$15:$A$18,0),MATCH(W$1,'[1]2018_commission_structure-Start'!$A$15:$J$15,0)),0)</f>
        <v>0</v>
      </c>
      <c r="X679" s="26">
        <f>IF($H679&gt;J679,MIN($H679-J679,K679-J679)*INDEX('[1]2018_commission_structure-Start'!$A$15:$J$18,MATCH($E679,'[1]2018_commission_structure-Start'!$A$15:$A$18,0),MATCH(X$1,'[1]2018_commission_structure-Start'!$A$15:$J$15,0)),0)</f>
        <v>0</v>
      </c>
      <c r="Y679" s="26">
        <f>IF($H679&gt;K679,MIN($H679-K679,L679-K679)*INDEX('[1]2018_commission_structure-Start'!$A$15:$J$18,MATCH($E679,'[1]2018_commission_structure-Start'!$A$15:$A$18,0),MATCH(Y$1,'[1]2018_commission_structure-Start'!$A$15:$J$15,0)),0)</f>
        <v>0</v>
      </c>
      <c r="Z679" s="26">
        <f>IF(H679&gt;L679,(H679-L679)*INDEX('[1]2018_commission_structure-Start'!$A$21:$I$24,MATCH($E679,'[1]2018_commission_structure-Start'!$A$21:$A$24,0),MATCH(Z$1,'[1]2018_commission_structure-Start'!$A$21:$I$21,0)),0)</f>
        <v>0</v>
      </c>
      <c r="AA679" s="28">
        <f t="shared" si="108"/>
        <v>81604.05</v>
      </c>
      <c r="AB679" s="28">
        <f t="shared" si="109"/>
        <v>199385.05</v>
      </c>
    </row>
    <row r="680" spans="1:28" x14ac:dyDescent="0.2">
      <c r="A680" s="25" t="str">
        <f t="shared" si="100"/>
        <v>Boycie Marten</v>
      </c>
      <c r="B680" s="25">
        <v>4920920075</v>
      </c>
      <c r="C680" s="25" t="s">
        <v>1319</v>
      </c>
      <c r="D680" s="25" t="s">
        <v>1320</v>
      </c>
      <c r="E680" s="25" t="s">
        <v>7</v>
      </c>
      <c r="F680" s="25">
        <v>54277</v>
      </c>
      <c r="G680" s="25">
        <f>COUNTIF([1]deals_closed!D:D,B680)</f>
        <v>21</v>
      </c>
      <c r="H680" s="26">
        <f>SUMIF([1]deals_closed!D:D,B680,[1]deals_closed!C:C)</f>
        <v>732653</v>
      </c>
      <c r="I680" s="26">
        <f>VLOOKUP(E680,'[1]2018_commission_structure-Start'!$A$22:$I$24,9,FALSE)</f>
        <v>500000</v>
      </c>
      <c r="J680" s="26">
        <f t="shared" si="101"/>
        <v>625000</v>
      </c>
      <c r="K680" s="26">
        <f t="shared" si="102"/>
        <v>750000</v>
      </c>
      <c r="L680" s="26">
        <f t="shared" si="103"/>
        <v>1000000</v>
      </c>
      <c r="M680" s="27">
        <f t="shared" si="104"/>
        <v>1.465306</v>
      </c>
      <c r="N680" s="25" t="str">
        <f t="shared" si="105"/>
        <v>125-150%</v>
      </c>
      <c r="O680" s="28">
        <f>MIN(H680,I680)*INDEX('[1]2018_commission_structure-Start'!$A$21:$I$24,MATCH($E680,'[1]2018_commission_structure-Start'!$A$21:$A$24,0),MATCH(O$1,'[1]2018_commission_structure-Start'!$A$21:$I$21,0))</f>
        <v>50000</v>
      </c>
      <c r="P680" s="26">
        <f>IF(H680&gt;I680,MIN(H680-I680,J680-I680)*INDEX('[1]2018_commission_structure-Start'!$A$21:$I$24,MATCH($E680,'[1]2018_commission_structure-Start'!$A$21:$A$24,0), MATCH(P$1,'[1]2018_commission_structure-Start'!$A$21:$I$21,0)),0)</f>
        <v>18750</v>
      </c>
      <c r="Q680" s="26">
        <f>IF($H680&gt;J680,MIN($H680-J680,K680-J680)*INDEX('[1]2018_commission_structure-Start'!$A$21:$I$24,MATCH($E680,'[1]2018_commission_structure-Start'!$A$21:$A$24,0), MATCH(Q$1,'[1]2018_commission_structure-Start'!$A$21:$I$21,0)),0)</f>
        <v>19377.54</v>
      </c>
      <c r="R680" s="26">
        <f>IF($H680&gt;K680,MIN($H680-K680,L680-K680)*INDEX('[1]2018_commission_structure-Start'!$A$21:$I$24,MATCH($E680,'[1]2018_commission_structure-Start'!$A$21:$A$24,0), MATCH(R$1,'[1]2018_commission_structure-Start'!$A$21:$I$21,0)),0)</f>
        <v>0</v>
      </c>
      <c r="S680" s="26">
        <f>IF(H680&gt;L680,(H680-L680)*INDEX('[1]2018_commission_structure-Start'!$A$21:$I$24,MATCH($E680,'[1]2018_commission_structure-Start'!$A$21:$A$24,0),MATCH(S$1,'[1]2018_commission_structure-Start'!$A$21:$I$21,0)),0)</f>
        <v>0</v>
      </c>
      <c r="T680" s="28">
        <f t="shared" si="106"/>
        <v>88127.540000000008</v>
      </c>
      <c r="U680" s="28">
        <f t="shared" si="107"/>
        <v>142404.54</v>
      </c>
      <c r="V680" s="28">
        <f>MIN(H680,I680)*INDEX('[1]2018_commission_structure-Start'!$A$15:$J$18,MATCH($E680,'[1]2018_commission_structure-Start'!$A$15:$A$18,0),MATCH(V$1,'[1]2018_commission_structure-Start'!$A$15:$J$15,0))</f>
        <v>60000</v>
      </c>
      <c r="W680" s="26">
        <f>IF($H680&gt;I680,MIN($H680-I680,J680-I680)*INDEX('[1]2018_commission_structure-Start'!$A$15:$J$18,MATCH($E680,'[1]2018_commission_structure-Start'!$A$15:$A$18,0),MATCH(W$1,'[1]2018_commission_structure-Start'!$A$15:$J$15,0)),0)</f>
        <v>21250</v>
      </c>
      <c r="X680" s="26">
        <f>IF($H680&gt;J680,MIN($H680-J680,K680-J680)*INDEX('[1]2018_commission_structure-Start'!$A$15:$J$18,MATCH($E680,'[1]2018_commission_structure-Start'!$A$15:$A$18,0),MATCH(X$1,'[1]2018_commission_structure-Start'!$A$15:$J$15,0)),0)</f>
        <v>21530.600000000002</v>
      </c>
      <c r="Y680" s="26">
        <f>IF($H680&gt;K680,MIN($H680-K680,L680-K680)*INDEX('[1]2018_commission_structure-Start'!$A$15:$J$18,MATCH($E680,'[1]2018_commission_structure-Start'!$A$15:$A$18,0),MATCH(Y$1,'[1]2018_commission_structure-Start'!$A$15:$J$15,0)),0)</f>
        <v>0</v>
      </c>
      <c r="Z680" s="26">
        <f>IF(H680&gt;L680,(H680-L680)*INDEX('[1]2018_commission_structure-Start'!$A$21:$I$24,MATCH($E680,'[1]2018_commission_structure-Start'!$A$21:$A$24,0),MATCH(Z$1,'[1]2018_commission_structure-Start'!$A$21:$I$21,0)),0)</f>
        <v>0</v>
      </c>
      <c r="AA680" s="28">
        <f t="shared" si="108"/>
        <v>102780.6</v>
      </c>
      <c r="AB680" s="28">
        <f t="shared" si="109"/>
        <v>157057.60000000001</v>
      </c>
    </row>
    <row r="681" spans="1:28" x14ac:dyDescent="0.2">
      <c r="A681" s="25" t="str">
        <f t="shared" si="100"/>
        <v>Sebastiano Cloute</v>
      </c>
      <c r="B681" s="25">
        <v>3991175401</v>
      </c>
      <c r="C681" s="25" t="s">
        <v>1321</v>
      </c>
      <c r="D681" s="25" t="s">
        <v>1322</v>
      </c>
      <c r="E681" s="25" t="s">
        <v>10</v>
      </c>
      <c r="F681" s="25">
        <v>85616</v>
      </c>
      <c r="G681" s="25">
        <f>COUNTIF([1]deals_closed!D:D,B681)</f>
        <v>14</v>
      </c>
      <c r="H681" s="26">
        <f>SUMIF([1]deals_closed!D:D,B681,[1]deals_closed!C:C)</f>
        <v>503861</v>
      </c>
      <c r="I681" s="26">
        <f>VLOOKUP(E681,'[1]2018_commission_structure-Start'!$A$22:$I$24,9,FALSE)</f>
        <v>750000</v>
      </c>
      <c r="J681" s="26">
        <f t="shared" si="101"/>
        <v>937500</v>
      </c>
      <c r="K681" s="26">
        <f t="shared" si="102"/>
        <v>1125000</v>
      </c>
      <c r="L681" s="26">
        <f t="shared" si="103"/>
        <v>1500000</v>
      </c>
      <c r="M681" s="27">
        <f t="shared" si="104"/>
        <v>0.67181466666666667</v>
      </c>
      <c r="N681" s="25" t="str">
        <f t="shared" si="105"/>
        <v>0-100%</v>
      </c>
      <c r="O681" s="28">
        <f>MIN(H681,I681)*INDEX('[1]2018_commission_structure-Start'!$A$21:$I$24,MATCH($E681,'[1]2018_commission_structure-Start'!$A$21:$A$24,0),MATCH(O$1,'[1]2018_commission_structure-Start'!$A$21:$I$21,0))</f>
        <v>75579.149999999994</v>
      </c>
      <c r="P681" s="26">
        <f>IF(H681&gt;I681,MIN(H681-I681,J681-I681)*INDEX('[1]2018_commission_structure-Start'!$A$21:$I$24,MATCH($E681,'[1]2018_commission_structure-Start'!$A$21:$A$24,0), MATCH(P$1,'[1]2018_commission_structure-Start'!$A$21:$I$21,0)),0)</f>
        <v>0</v>
      </c>
      <c r="Q681" s="26">
        <f>IF($H681&gt;J681,MIN($H681-J681,K681-J681)*INDEX('[1]2018_commission_structure-Start'!$A$21:$I$24,MATCH($E681,'[1]2018_commission_structure-Start'!$A$21:$A$24,0), MATCH(Q$1,'[1]2018_commission_structure-Start'!$A$21:$I$21,0)),0)</f>
        <v>0</v>
      </c>
      <c r="R681" s="26">
        <f>IF($H681&gt;K681,MIN($H681-K681,L681-K681)*INDEX('[1]2018_commission_structure-Start'!$A$21:$I$24,MATCH($E681,'[1]2018_commission_structure-Start'!$A$21:$A$24,0), MATCH(R$1,'[1]2018_commission_structure-Start'!$A$21:$I$21,0)),0)</f>
        <v>0</v>
      </c>
      <c r="S681" s="26">
        <f>IF(H681&gt;L681,(H681-L681)*INDEX('[1]2018_commission_structure-Start'!$A$21:$I$24,MATCH($E681,'[1]2018_commission_structure-Start'!$A$21:$A$24,0),MATCH(S$1,'[1]2018_commission_structure-Start'!$A$21:$I$21,0)),0)</f>
        <v>0</v>
      </c>
      <c r="T681" s="28">
        <f t="shared" si="106"/>
        <v>75579.149999999994</v>
      </c>
      <c r="U681" s="28">
        <f t="shared" si="107"/>
        <v>161195.15</v>
      </c>
      <c r="V681" s="28">
        <f>MIN(H681,I681)*INDEX('[1]2018_commission_structure-Start'!$A$15:$J$18,MATCH($E681,'[1]2018_commission_structure-Start'!$A$15:$A$18,0),MATCH(V$1,'[1]2018_commission_structure-Start'!$A$15:$J$15,0))</f>
        <v>75579.149999999994</v>
      </c>
      <c r="W681" s="26">
        <f>IF($H681&gt;I681,MIN($H681-I681,J681-I681)*INDEX('[1]2018_commission_structure-Start'!$A$15:$J$18,MATCH($E681,'[1]2018_commission_structure-Start'!$A$15:$A$18,0),MATCH(W$1,'[1]2018_commission_structure-Start'!$A$15:$J$15,0)),0)</f>
        <v>0</v>
      </c>
      <c r="X681" s="26">
        <f>IF($H681&gt;J681,MIN($H681-J681,K681-J681)*INDEX('[1]2018_commission_structure-Start'!$A$15:$J$18,MATCH($E681,'[1]2018_commission_structure-Start'!$A$15:$A$18,0),MATCH(X$1,'[1]2018_commission_structure-Start'!$A$15:$J$15,0)),0)</f>
        <v>0</v>
      </c>
      <c r="Y681" s="26">
        <f>IF($H681&gt;K681,MIN($H681-K681,L681-K681)*INDEX('[1]2018_commission_structure-Start'!$A$15:$J$18,MATCH($E681,'[1]2018_commission_structure-Start'!$A$15:$A$18,0),MATCH(Y$1,'[1]2018_commission_structure-Start'!$A$15:$J$15,0)),0)</f>
        <v>0</v>
      </c>
      <c r="Z681" s="26">
        <f>IF(H681&gt;L681,(H681-L681)*INDEX('[1]2018_commission_structure-Start'!$A$21:$I$24,MATCH($E681,'[1]2018_commission_structure-Start'!$A$21:$A$24,0),MATCH(Z$1,'[1]2018_commission_structure-Start'!$A$21:$I$21,0)),0)</f>
        <v>0</v>
      </c>
      <c r="AA681" s="28">
        <f t="shared" si="108"/>
        <v>75579.149999999994</v>
      </c>
      <c r="AB681" s="28">
        <f t="shared" si="109"/>
        <v>161195.15</v>
      </c>
    </row>
    <row r="682" spans="1:28" x14ac:dyDescent="0.2">
      <c r="A682" s="25" t="str">
        <f t="shared" si="100"/>
        <v>Amory Crasswell</v>
      </c>
      <c r="B682" s="25">
        <v>7243767311</v>
      </c>
      <c r="C682" s="25" t="s">
        <v>1323</v>
      </c>
      <c r="D682" s="25" t="s">
        <v>1324</v>
      </c>
      <c r="E682" s="25" t="s">
        <v>7</v>
      </c>
      <c r="F682" s="25">
        <v>30256</v>
      </c>
      <c r="G682" s="25">
        <f>COUNTIF([1]deals_closed!D:D,B682)</f>
        <v>22</v>
      </c>
      <c r="H682" s="26">
        <f>SUMIF([1]deals_closed!D:D,B682,[1]deals_closed!C:C)</f>
        <v>742123</v>
      </c>
      <c r="I682" s="26">
        <f>VLOOKUP(E682,'[1]2018_commission_structure-Start'!$A$22:$I$24,9,FALSE)</f>
        <v>500000</v>
      </c>
      <c r="J682" s="26">
        <f t="shared" si="101"/>
        <v>625000</v>
      </c>
      <c r="K682" s="26">
        <f t="shared" si="102"/>
        <v>750000</v>
      </c>
      <c r="L682" s="26">
        <f t="shared" si="103"/>
        <v>1000000</v>
      </c>
      <c r="M682" s="27">
        <f t="shared" si="104"/>
        <v>1.484246</v>
      </c>
      <c r="N682" s="25" t="str">
        <f t="shared" si="105"/>
        <v>125-150%</v>
      </c>
      <c r="O682" s="28">
        <f>MIN(H682,I682)*INDEX('[1]2018_commission_structure-Start'!$A$21:$I$24,MATCH($E682,'[1]2018_commission_structure-Start'!$A$21:$A$24,0),MATCH(O$1,'[1]2018_commission_structure-Start'!$A$21:$I$21,0))</f>
        <v>50000</v>
      </c>
      <c r="P682" s="26">
        <f>IF(H682&gt;I682,MIN(H682-I682,J682-I682)*INDEX('[1]2018_commission_structure-Start'!$A$21:$I$24,MATCH($E682,'[1]2018_commission_structure-Start'!$A$21:$A$24,0), MATCH(P$1,'[1]2018_commission_structure-Start'!$A$21:$I$21,0)),0)</f>
        <v>18750</v>
      </c>
      <c r="Q682" s="26">
        <f>IF($H682&gt;J682,MIN($H682-J682,K682-J682)*INDEX('[1]2018_commission_structure-Start'!$A$21:$I$24,MATCH($E682,'[1]2018_commission_structure-Start'!$A$21:$A$24,0), MATCH(Q$1,'[1]2018_commission_structure-Start'!$A$21:$I$21,0)),0)</f>
        <v>21082.14</v>
      </c>
      <c r="R682" s="26">
        <f>IF($H682&gt;K682,MIN($H682-K682,L682-K682)*INDEX('[1]2018_commission_structure-Start'!$A$21:$I$24,MATCH($E682,'[1]2018_commission_structure-Start'!$A$21:$A$24,0), MATCH(R$1,'[1]2018_commission_structure-Start'!$A$21:$I$21,0)),0)</f>
        <v>0</v>
      </c>
      <c r="S682" s="26">
        <f>IF(H682&gt;L682,(H682-L682)*INDEX('[1]2018_commission_structure-Start'!$A$21:$I$24,MATCH($E682,'[1]2018_commission_structure-Start'!$A$21:$A$24,0),MATCH(S$1,'[1]2018_commission_structure-Start'!$A$21:$I$21,0)),0)</f>
        <v>0</v>
      </c>
      <c r="T682" s="28">
        <f t="shared" si="106"/>
        <v>89832.14</v>
      </c>
      <c r="U682" s="28">
        <f t="shared" si="107"/>
        <v>120088.14</v>
      </c>
      <c r="V682" s="28">
        <f>MIN(H682,I682)*INDEX('[1]2018_commission_structure-Start'!$A$15:$J$18,MATCH($E682,'[1]2018_commission_structure-Start'!$A$15:$A$18,0),MATCH(V$1,'[1]2018_commission_structure-Start'!$A$15:$J$15,0))</f>
        <v>60000</v>
      </c>
      <c r="W682" s="26">
        <f>IF($H682&gt;I682,MIN($H682-I682,J682-I682)*INDEX('[1]2018_commission_structure-Start'!$A$15:$J$18,MATCH($E682,'[1]2018_commission_structure-Start'!$A$15:$A$18,0),MATCH(W$1,'[1]2018_commission_structure-Start'!$A$15:$J$15,0)),0)</f>
        <v>21250</v>
      </c>
      <c r="X682" s="26">
        <f>IF($H682&gt;J682,MIN($H682-J682,K682-J682)*INDEX('[1]2018_commission_structure-Start'!$A$15:$J$18,MATCH($E682,'[1]2018_commission_structure-Start'!$A$15:$A$18,0),MATCH(X$1,'[1]2018_commission_structure-Start'!$A$15:$J$15,0)),0)</f>
        <v>23424.600000000002</v>
      </c>
      <c r="Y682" s="26">
        <f>IF($H682&gt;K682,MIN($H682-K682,L682-K682)*INDEX('[1]2018_commission_structure-Start'!$A$15:$J$18,MATCH($E682,'[1]2018_commission_structure-Start'!$A$15:$A$18,0),MATCH(Y$1,'[1]2018_commission_structure-Start'!$A$15:$J$15,0)),0)</f>
        <v>0</v>
      </c>
      <c r="Z682" s="26">
        <f>IF(H682&gt;L682,(H682-L682)*INDEX('[1]2018_commission_structure-Start'!$A$21:$I$24,MATCH($E682,'[1]2018_commission_structure-Start'!$A$21:$A$24,0),MATCH(Z$1,'[1]2018_commission_structure-Start'!$A$21:$I$21,0)),0)</f>
        <v>0</v>
      </c>
      <c r="AA682" s="28">
        <f t="shared" si="108"/>
        <v>104674.6</v>
      </c>
      <c r="AB682" s="28">
        <f t="shared" si="109"/>
        <v>134930.6</v>
      </c>
    </row>
    <row r="683" spans="1:28" x14ac:dyDescent="0.2">
      <c r="A683" s="25" t="str">
        <f t="shared" si="100"/>
        <v>Sergio Itzakovitz</v>
      </c>
      <c r="B683" s="25">
        <v>9820632102</v>
      </c>
      <c r="C683" s="25" t="s">
        <v>1325</v>
      </c>
      <c r="D683" s="25" t="s">
        <v>1326</v>
      </c>
      <c r="E683" s="25" t="s">
        <v>29</v>
      </c>
      <c r="F683" s="25">
        <v>52637</v>
      </c>
      <c r="G683" s="25">
        <f>COUNTIF([1]deals_closed!D:D,B683)</f>
        <v>9</v>
      </c>
      <c r="H683" s="26">
        <f>SUMIF([1]deals_closed!D:D,B683,[1]deals_closed!C:C)</f>
        <v>229221</v>
      </c>
      <c r="I683" s="26">
        <f>VLOOKUP(E683,'[1]2018_commission_structure-Start'!$A$22:$I$24,9,FALSE)</f>
        <v>600000</v>
      </c>
      <c r="J683" s="26">
        <f t="shared" si="101"/>
        <v>750000</v>
      </c>
      <c r="K683" s="26">
        <f t="shared" si="102"/>
        <v>900000</v>
      </c>
      <c r="L683" s="26">
        <f t="shared" si="103"/>
        <v>1200000</v>
      </c>
      <c r="M683" s="27">
        <f t="shared" si="104"/>
        <v>0.38203500000000001</v>
      </c>
      <c r="N683" s="25" t="str">
        <f t="shared" si="105"/>
        <v>0-100%</v>
      </c>
      <c r="O683" s="28">
        <f>MIN(H683,I683)*INDEX('[1]2018_commission_structure-Start'!$A$21:$I$24,MATCH($E683,'[1]2018_commission_structure-Start'!$A$21:$A$24,0),MATCH(O$1,'[1]2018_commission_structure-Start'!$A$21:$I$21,0))</f>
        <v>29798.73</v>
      </c>
      <c r="P683" s="26">
        <f>IF(H683&gt;I683,MIN(H683-I683,J683-I683)*INDEX('[1]2018_commission_structure-Start'!$A$21:$I$24,MATCH($E683,'[1]2018_commission_structure-Start'!$A$21:$A$24,0), MATCH(P$1,'[1]2018_commission_structure-Start'!$A$21:$I$21,0)),0)</f>
        <v>0</v>
      </c>
      <c r="Q683" s="26">
        <f>IF($H683&gt;J683,MIN($H683-J683,K683-J683)*INDEX('[1]2018_commission_structure-Start'!$A$21:$I$24,MATCH($E683,'[1]2018_commission_structure-Start'!$A$21:$A$24,0), MATCH(Q$1,'[1]2018_commission_structure-Start'!$A$21:$I$21,0)),0)</f>
        <v>0</v>
      </c>
      <c r="R683" s="26">
        <f>IF($H683&gt;K683,MIN($H683-K683,L683-K683)*INDEX('[1]2018_commission_structure-Start'!$A$21:$I$24,MATCH($E683,'[1]2018_commission_structure-Start'!$A$21:$A$24,0), MATCH(R$1,'[1]2018_commission_structure-Start'!$A$21:$I$21,0)),0)</f>
        <v>0</v>
      </c>
      <c r="S683" s="26">
        <f>IF(H683&gt;L683,(H683-L683)*INDEX('[1]2018_commission_structure-Start'!$A$21:$I$24,MATCH($E683,'[1]2018_commission_structure-Start'!$A$21:$A$24,0),MATCH(S$1,'[1]2018_commission_structure-Start'!$A$21:$I$21,0)),0)</f>
        <v>0</v>
      </c>
      <c r="T683" s="28">
        <f t="shared" si="106"/>
        <v>29798.73</v>
      </c>
      <c r="U683" s="28">
        <f t="shared" si="107"/>
        <v>82435.73</v>
      </c>
      <c r="V683" s="28">
        <f>MIN(H683,I683)*INDEX('[1]2018_commission_structure-Start'!$A$15:$J$18,MATCH($E683,'[1]2018_commission_structure-Start'!$A$15:$A$18,0),MATCH(V$1,'[1]2018_commission_structure-Start'!$A$15:$J$15,0))</f>
        <v>34383.15</v>
      </c>
      <c r="W683" s="26">
        <f>IF($H683&gt;I683,MIN($H683-I683,J683-I683)*INDEX('[1]2018_commission_structure-Start'!$A$15:$J$18,MATCH($E683,'[1]2018_commission_structure-Start'!$A$15:$A$18,0),MATCH(W$1,'[1]2018_commission_structure-Start'!$A$15:$J$15,0)),0)</f>
        <v>0</v>
      </c>
      <c r="X683" s="26">
        <f>IF($H683&gt;J683,MIN($H683-J683,K683-J683)*INDEX('[1]2018_commission_structure-Start'!$A$15:$J$18,MATCH($E683,'[1]2018_commission_structure-Start'!$A$15:$A$18,0),MATCH(X$1,'[1]2018_commission_structure-Start'!$A$15:$J$15,0)),0)</f>
        <v>0</v>
      </c>
      <c r="Y683" s="26">
        <f>IF($H683&gt;K683,MIN($H683-K683,L683-K683)*INDEX('[1]2018_commission_structure-Start'!$A$15:$J$18,MATCH($E683,'[1]2018_commission_structure-Start'!$A$15:$A$18,0),MATCH(Y$1,'[1]2018_commission_structure-Start'!$A$15:$J$15,0)),0)</f>
        <v>0</v>
      </c>
      <c r="Z683" s="26">
        <f>IF(H683&gt;L683,(H683-L683)*INDEX('[1]2018_commission_structure-Start'!$A$21:$I$24,MATCH($E683,'[1]2018_commission_structure-Start'!$A$21:$A$24,0),MATCH(Z$1,'[1]2018_commission_structure-Start'!$A$21:$I$21,0)),0)</f>
        <v>0</v>
      </c>
      <c r="AA683" s="28">
        <f t="shared" si="108"/>
        <v>34383.15</v>
      </c>
      <c r="AB683" s="28">
        <f t="shared" si="109"/>
        <v>87020.15</v>
      </c>
    </row>
    <row r="684" spans="1:28" x14ac:dyDescent="0.2">
      <c r="A684" s="25" t="str">
        <f t="shared" si="100"/>
        <v>Donavon Cheer</v>
      </c>
      <c r="B684" s="25">
        <v>6007705854</v>
      </c>
      <c r="C684" s="25" t="s">
        <v>1327</v>
      </c>
      <c r="D684" s="25" t="s">
        <v>1328</v>
      </c>
      <c r="E684" s="25" t="s">
        <v>10</v>
      </c>
      <c r="F684" s="25">
        <v>107921</v>
      </c>
      <c r="G684" s="25">
        <f>COUNTIF([1]deals_closed!D:D,B684)</f>
        <v>23</v>
      </c>
      <c r="H684" s="26">
        <f>SUMIF([1]deals_closed!D:D,B684,[1]deals_closed!C:C)</f>
        <v>825058</v>
      </c>
      <c r="I684" s="26">
        <f>VLOOKUP(E684,'[1]2018_commission_structure-Start'!$A$22:$I$24,9,FALSE)</f>
        <v>750000</v>
      </c>
      <c r="J684" s="26">
        <f t="shared" si="101"/>
        <v>937500</v>
      </c>
      <c r="K684" s="26">
        <f t="shared" si="102"/>
        <v>1125000</v>
      </c>
      <c r="L684" s="26">
        <f t="shared" si="103"/>
        <v>1500000</v>
      </c>
      <c r="M684" s="27">
        <f t="shared" si="104"/>
        <v>1.1000773333333334</v>
      </c>
      <c r="N684" s="25" t="str">
        <f t="shared" si="105"/>
        <v>100-125%</v>
      </c>
      <c r="O684" s="28">
        <f>MIN(H684,I684)*INDEX('[1]2018_commission_structure-Start'!$A$21:$I$24,MATCH($E684,'[1]2018_commission_structure-Start'!$A$21:$A$24,0),MATCH(O$1,'[1]2018_commission_structure-Start'!$A$21:$I$21,0))</f>
        <v>112500</v>
      </c>
      <c r="P684" s="26">
        <f>IF(H684&gt;I684,MIN(H684-I684,J684-I684)*INDEX('[1]2018_commission_structure-Start'!$A$21:$I$24,MATCH($E684,'[1]2018_commission_structure-Start'!$A$21:$A$24,0), MATCH(P$1,'[1]2018_commission_structure-Start'!$A$21:$I$21,0)),0)</f>
        <v>14261.02</v>
      </c>
      <c r="Q684" s="26">
        <f>IF($H684&gt;J684,MIN($H684-J684,K684-J684)*INDEX('[1]2018_commission_structure-Start'!$A$21:$I$24,MATCH($E684,'[1]2018_commission_structure-Start'!$A$21:$A$24,0), MATCH(Q$1,'[1]2018_commission_structure-Start'!$A$21:$I$21,0)),0)</f>
        <v>0</v>
      </c>
      <c r="R684" s="26">
        <f>IF($H684&gt;K684,MIN($H684-K684,L684-K684)*INDEX('[1]2018_commission_structure-Start'!$A$21:$I$24,MATCH($E684,'[1]2018_commission_structure-Start'!$A$21:$A$24,0), MATCH(R$1,'[1]2018_commission_structure-Start'!$A$21:$I$21,0)),0)</f>
        <v>0</v>
      </c>
      <c r="S684" s="26">
        <f>IF(H684&gt;L684,(H684-L684)*INDEX('[1]2018_commission_structure-Start'!$A$21:$I$24,MATCH($E684,'[1]2018_commission_structure-Start'!$A$21:$A$24,0),MATCH(S$1,'[1]2018_commission_structure-Start'!$A$21:$I$21,0)),0)</f>
        <v>0</v>
      </c>
      <c r="T684" s="28">
        <f t="shared" si="106"/>
        <v>126761.02</v>
      </c>
      <c r="U684" s="28">
        <f t="shared" si="107"/>
        <v>234682.02000000002</v>
      </c>
      <c r="V684" s="28">
        <f>MIN(H684,I684)*INDEX('[1]2018_commission_structure-Start'!$A$15:$J$18,MATCH($E684,'[1]2018_commission_structure-Start'!$A$15:$A$18,0),MATCH(V$1,'[1]2018_commission_structure-Start'!$A$15:$J$15,0))</f>
        <v>112500</v>
      </c>
      <c r="W684" s="26">
        <f>IF($H684&gt;I684,MIN($H684-I684,J684-I684)*INDEX('[1]2018_commission_structure-Start'!$A$15:$J$18,MATCH($E684,'[1]2018_commission_structure-Start'!$A$15:$A$18,0),MATCH(W$1,'[1]2018_commission_structure-Start'!$A$15:$J$15,0)),0)</f>
        <v>16512.759999999998</v>
      </c>
      <c r="X684" s="26">
        <f>IF($H684&gt;J684,MIN($H684-J684,K684-J684)*INDEX('[1]2018_commission_structure-Start'!$A$15:$J$18,MATCH($E684,'[1]2018_commission_structure-Start'!$A$15:$A$18,0),MATCH(X$1,'[1]2018_commission_structure-Start'!$A$15:$J$15,0)),0)</f>
        <v>0</v>
      </c>
      <c r="Y684" s="26">
        <f>IF($H684&gt;K684,MIN($H684-K684,L684-K684)*INDEX('[1]2018_commission_structure-Start'!$A$15:$J$18,MATCH($E684,'[1]2018_commission_structure-Start'!$A$15:$A$18,0),MATCH(Y$1,'[1]2018_commission_structure-Start'!$A$15:$J$15,0)),0)</f>
        <v>0</v>
      </c>
      <c r="Z684" s="26">
        <f>IF(H684&gt;L684,(H684-L684)*INDEX('[1]2018_commission_structure-Start'!$A$21:$I$24,MATCH($E684,'[1]2018_commission_structure-Start'!$A$21:$A$24,0),MATCH(Z$1,'[1]2018_commission_structure-Start'!$A$21:$I$21,0)),0)</f>
        <v>0</v>
      </c>
      <c r="AA684" s="28">
        <f t="shared" si="108"/>
        <v>129012.76</v>
      </c>
      <c r="AB684" s="28">
        <f t="shared" si="109"/>
        <v>236933.76000000001</v>
      </c>
    </row>
    <row r="685" spans="1:28" x14ac:dyDescent="0.2">
      <c r="A685" s="25" t="str">
        <f t="shared" si="100"/>
        <v>Kippar Ricardin</v>
      </c>
      <c r="B685" s="25">
        <v>4223282808</v>
      </c>
      <c r="C685" s="25" t="s">
        <v>1329</v>
      </c>
      <c r="D685" s="25" t="s">
        <v>1330</v>
      </c>
      <c r="E685" s="25" t="s">
        <v>7</v>
      </c>
      <c r="F685" s="25">
        <v>52880</v>
      </c>
      <c r="G685" s="25">
        <f>COUNTIF([1]deals_closed!D:D,B685)</f>
        <v>20</v>
      </c>
      <c r="H685" s="26">
        <f>SUMIF([1]deals_closed!D:D,B685,[1]deals_closed!C:C)</f>
        <v>716416</v>
      </c>
      <c r="I685" s="26">
        <f>VLOOKUP(E685,'[1]2018_commission_structure-Start'!$A$22:$I$24,9,FALSE)</f>
        <v>500000</v>
      </c>
      <c r="J685" s="26">
        <f t="shared" si="101"/>
        <v>625000</v>
      </c>
      <c r="K685" s="26">
        <f t="shared" si="102"/>
        <v>750000</v>
      </c>
      <c r="L685" s="26">
        <f t="shared" si="103"/>
        <v>1000000</v>
      </c>
      <c r="M685" s="27">
        <f t="shared" si="104"/>
        <v>1.4328320000000001</v>
      </c>
      <c r="N685" s="25" t="str">
        <f t="shared" si="105"/>
        <v>125-150%</v>
      </c>
      <c r="O685" s="28">
        <f>MIN(H685,I685)*INDEX('[1]2018_commission_structure-Start'!$A$21:$I$24,MATCH($E685,'[1]2018_commission_structure-Start'!$A$21:$A$24,0),MATCH(O$1,'[1]2018_commission_structure-Start'!$A$21:$I$21,0))</f>
        <v>50000</v>
      </c>
      <c r="P685" s="26">
        <f>IF(H685&gt;I685,MIN(H685-I685,J685-I685)*INDEX('[1]2018_commission_structure-Start'!$A$21:$I$24,MATCH($E685,'[1]2018_commission_structure-Start'!$A$21:$A$24,0), MATCH(P$1,'[1]2018_commission_structure-Start'!$A$21:$I$21,0)),0)</f>
        <v>18750</v>
      </c>
      <c r="Q685" s="26">
        <f>IF($H685&gt;J685,MIN($H685-J685,K685-J685)*INDEX('[1]2018_commission_structure-Start'!$A$21:$I$24,MATCH($E685,'[1]2018_commission_structure-Start'!$A$21:$A$24,0), MATCH(Q$1,'[1]2018_commission_structure-Start'!$A$21:$I$21,0)),0)</f>
        <v>16454.88</v>
      </c>
      <c r="R685" s="26">
        <f>IF($H685&gt;K685,MIN($H685-K685,L685-K685)*INDEX('[1]2018_commission_structure-Start'!$A$21:$I$24,MATCH($E685,'[1]2018_commission_structure-Start'!$A$21:$A$24,0), MATCH(R$1,'[1]2018_commission_structure-Start'!$A$21:$I$21,0)),0)</f>
        <v>0</v>
      </c>
      <c r="S685" s="26">
        <f>IF(H685&gt;L685,(H685-L685)*INDEX('[1]2018_commission_structure-Start'!$A$21:$I$24,MATCH($E685,'[1]2018_commission_structure-Start'!$A$21:$A$24,0),MATCH(S$1,'[1]2018_commission_structure-Start'!$A$21:$I$21,0)),0)</f>
        <v>0</v>
      </c>
      <c r="T685" s="28">
        <f t="shared" si="106"/>
        <v>85204.88</v>
      </c>
      <c r="U685" s="28">
        <f t="shared" si="107"/>
        <v>138084.88</v>
      </c>
      <c r="V685" s="28">
        <f>MIN(H685,I685)*INDEX('[1]2018_commission_structure-Start'!$A$15:$J$18,MATCH($E685,'[1]2018_commission_structure-Start'!$A$15:$A$18,0),MATCH(V$1,'[1]2018_commission_structure-Start'!$A$15:$J$15,0))</f>
        <v>60000</v>
      </c>
      <c r="W685" s="26">
        <f>IF($H685&gt;I685,MIN($H685-I685,J685-I685)*INDEX('[1]2018_commission_structure-Start'!$A$15:$J$18,MATCH($E685,'[1]2018_commission_structure-Start'!$A$15:$A$18,0),MATCH(W$1,'[1]2018_commission_structure-Start'!$A$15:$J$15,0)),0)</f>
        <v>21250</v>
      </c>
      <c r="X685" s="26">
        <f>IF($H685&gt;J685,MIN($H685-J685,K685-J685)*INDEX('[1]2018_commission_structure-Start'!$A$15:$J$18,MATCH($E685,'[1]2018_commission_structure-Start'!$A$15:$A$18,0),MATCH(X$1,'[1]2018_commission_structure-Start'!$A$15:$J$15,0)),0)</f>
        <v>18283.2</v>
      </c>
      <c r="Y685" s="26">
        <f>IF($H685&gt;K685,MIN($H685-K685,L685-K685)*INDEX('[1]2018_commission_structure-Start'!$A$15:$J$18,MATCH($E685,'[1]2018_commission_structure-Start'!$A$15:$A$18,0),MATCH(Y$1,'[1]2018_commission_structure-Start'!$A$15:$J$15,0)),0)</f>
        <v>0</v>
      </c>
      <c r="Z685" s="26">
        <f>IF(H685&gt;L685,(H685-L685)*INDEX('[1]2018_commission_structure-Start'!$A$21:$I$24,MATCH($E685,'[1]2018_commission_structure-Start'!$A$21:$A$24,0),MATCH(Z$1,'[1]2018_commission_structure-Start'!$A$21:$I$21,0)),0)</f>
        <v>0</v>
      </c>
      <c r="AA685" s="28">
        <f t="shared" si="108"/>
        <v>99533.2</v>
      </c>
      <c r="AB685" s="28">
        <f t="shared" si="109"/>
        <v>152413.20000000001</v>
      </c>
    </row>
    <row r="686" spans="1:28" x14ac:dyDescent="0.2">
      <c r="A686" s="25" t="str">
        <f t="shared" si="100"/>
        <v>Barnabas Jozefczak</v>
      </c>
      <c r="B686" s="25">
        <v>1462166245</v>
      </c>
      <c r="C686" s="25" t="s">
        <v>1331</v>
      </c>
      <c r="D686" s="25" t="s">
        <v>1332</v>
      </c>
      <c r="E686" s="25" t="s">
        <v>7</v>
      </c>
      <c r="F686" s="25">
        <v>57979</v>
      </c>
      <c r="G686" s="25">
        <f>COUNTIF([1]deals_closed!D:D,B686)</f>
        <v>20</v>
      </c>
      <c r="H686" s="26">
        <f>SUMIF([1]deals_closed!D:D,B686,[1]deals_closed!C:C)</f>
        <v>730353</v>
      </c>
      <c r="I686" s="26">
        <f>VLOOKUP(E686,'[1]2018_commission_structure-Start'!$A$22:$I$24,9,FALSE)</f>
        <v>500000</v>
      </c>
      <c r="J686" s="26">
        <f t="shared" si="101"/>
        <v>625000</v>
      </c>
      <c r="K686" s="26">
        <f t="shared" si="102"/>
        <v>750000</v>
      </c>
      <c r="L686" s="26">
        <f t="shared" si="103"/>
        <v>1000000</v>
      </c>
      <c r="M686" s="27">
        <f t="shared" si="104"/>
        <v>1.4607060000000001</v>
      </c>
      <c r="N686" s="25" t="str">
        <f t="shared" si="105"/>
        <v>125-150%</v>
      </c>
      <c r="O686" s="28">
        <f>MIN(H686,I686)*INDEX('[1]2018_commission_structure-Start'!$A$21:$I$24,MATCH($E686,'[1]2018_commission_structure-Start'!$A$21:$A$24,0),MATCH(O$1,'[1]2018_commission_structure-Start'!$A$21:$I$21,0))</f>
        <v>50000</v>
      </c>
      <c r="P686" s="26">
        <f>IF(H686&gt;I686,MIN(H686-I686,J686-I686)*INDEX('[1]2018_commission_structure-Start'!$A$21:$I$24,MATCH($E686,'[1]2018_commission_structure-Start'!$A$21:$A$24,0), MATCH(P$1,'[1]2018_commission_structure-Start'!$A$21:$I$21,0)),0)</f>
        <v>18750</v>
      </c>
      <c r="Q686" s="26">
        <f>IF($H686&gt;J686,MIN($H686-J686,K686-J686)*INDEX('[1]2018_commission_structure-Start'!$A$21:$I$24,MATCH($E686,'[1]2018_commission_structure-Start'!$A$21:$A$24,0), MATCH(Q$1,'[1]2018_commission_structure-Start'!$A$21:$I$21,0)),0)</f>
        <v>18963.54</v>
      </c>
      <c r="R686" s="26">
        <f>IF($H686&gt;K686,MIN($H686-K686,L686-K686)*INDEX('[1]2018_commission_structure-Start'!$A$21:$I$24,MATCH($E686,'[1]2018_commission_structure-Start'!$A$21:$A$24,0), MATCH(R$1,'[1]2018_commission_structure-Start'!$A$21:$I$21,0)),0)</f>
        <v>0</v>
      </c>
      <c r="S686" s="26">
        <f>IF(H686&gt;L686,(H686-L686)*INDEX('[1]2018_commission_structure-Start'!$A$21:$I$24,MATCH($E686,'[1]2018_commission_structure-Start'!$A$21:$A$24,0),MATCH(S$1,'[1]2018_commission_structure-Start'!$A$21:$I$21,0)),0)</f>
        <v>0</v>
      </c>
      <c r="T686" s="28">
        <f t="shared" si="106"/>
        <v>87713.540000000008</v>
      </c>
      <c r="U686" s="28">
        <f t="shared" si="107"/>
        <v>145692.54</v>
      </c>
      <c r="V686" s="28">
        <f>MIN(H686,I686)*INDEX('[1]2018_commission_structure-Start'!$A$15:$J$18,MATCH($E686,'[1]2018_commission_structure-Start'!$A$15:$A$18,0),MATCH(V$1,'[1]2018_commission_structure-Start'!$A$15:$J$15,0))</f>
        <v>60000</v>
      </c>
      <c r="W686" s="26">
        <f>IF($H686&gt;I686,MIN($H686-I686,J686-I686)*INDEX('[1]2018_commission_structure-Start'!$A$15:$J$18,MATCH($E686,'[1]2018_commission_structure-Start'!$A$15:$A$18,0),MATCH(W$1,'[1]2018_commission_structure-Start'!$A$15:$J$15,0)),0)</f>
        <v>21250</v>
      </c>
      <c r="X686" s="26">
        <f>IF($H686&gt;J686,MIN($H686-J686,K686-J686)*INDEX('[1]2018_commission_structure-Start'!$A$15:$J$18,MATCH($E686,'[1]2018_commission_structure-Start'!$A$15:$A$18,0),MATCH(X$1,'[1]2018_commission_structure-Start'!$A$15:$J$15,0)),0)</f>
        <v>21070.600000000002</v>
      </c>
      <c r="Y686" s="26">
        <f>IF($H686&gt;K686,MIN($H686-K686,L686-K686)*INDEX('[1]2018_commission_structure-Start'!$A$15:$J$18,MATCH($E686,'[1]2018_commission_structure-Start'!$A$15:$A$18,0),MATCH(Y$1,'[1]2018_commission_structure-Start'!$A$15:$J$15,0)),0)</f>
        <v>0</v>
      </c>
      <c r="Z686" s="26">
        <f>IF(H686&gt;L686,(H686-L686)*INDEX('[1]2018_commission_structure-Start'!$A$21:$I$24,MATCH($E686,'[1]2018_commission_structure-Start'!$A$21:$A$24,0),MATCH(Z$1,'[1]2018_commission_structure-Start'!$A$21:$I$21,0)),0)</f>
        <v>0</v>
      </c>
      <c r="AA686" s="28">
        <f t="shared" si="108"/>
        <v>102320.6</v>
      </c>
      <c r="AB686" s="28">
        <f t="shared" si="109"/>
        <v>160299.6</v>
      </c>
    </row>
    <row r="687" spans="1:28" x14ac:dyDescent="0.2">
      <c r="A687" s="25" t="str">
        <f t="shared" si="100"/>
        <v>Sheilakathryn Buckberry</v>
      </c>
      <c r="B687" s="25">
        <v>1565607864</v>
      </c>
      <c r="C687" s="25" t="s">
        <v>1333</v>
      </c>
      <c r="D687" s="25" t="s">
        <v>1334</v>
      </c>
      <c r="E687" s="25" t="s">
        <v>10</v>
      </c>
      <c r="F687" s="25">
        <v>75155</v>
      </c>
      <c r="G687" s="25">
        <f>COUNTIF([1]deals_closed!D:D,B687)</f>
        <v>13</v>
      </c>
      <c r="H687" s="26">
        <f>SUMIF([1]deals_closed!D:D,B687,[1]deals_closed!C:C)</f>
        <v>474301</v>
      </c>
      <c r="I687" s="26">
        <f>VLOOKUP(E687,'[1]2018_commission_structure-Start'!$A$22:$I$24,9,FALSE)</f>
        <v>750000</v>
      </c>
      <c r="J687" s="26">
        <f t="shared" si="101"/>
        <v>937500</v>
      </c>
      <c r="K687" s="26">
        <f t="shared" si="102"/>
        <v>1125000</v>
      </c>
      <c r="L687" s="26">
        <f t="shared" si="103"/>
        <v>1500000</v>
      </c>
      <c r="M687" s="27">
        <f t="shared" si="104"/>
        <v>0.63240133333333337</v>
      </c>
      <c r="N687" s="25" t="str">
        <f t="shared" si="105"/>
        <v>0-100%</v>
      </c>
      <c r="O687" s="28">
        <f>MIN(H687,I687)*INDEX('[1]2018_commission_structure-Start'!$A$21:$I$24,MATCH($E687,'[1]2018_commission_structure-Start'!$A$21:$A$24,0),MATCH(O$1,'[1]2018_commission_structure-Start'!$A$21:$I$21,0))</f>
        <v>71145.149999999994</v>
      </c>
      <c r="P687" s="26">
        <f>IF(H687&gt;I687,MIN(H687-I687,J687-I687)*INDEX('[1]2018_commission_structure-Start'!$A$21:$I$24,MATCH($E687,'[1]2018_commission_structure-Start'!$A$21:$A$24,0), MATCH(P$1,'[1]2018_commission_structure-Start'!$A$21:$I$21,0)),0)</f>
        <v>0</v>
      </c>
      <c r="Q687" s="26">
        <f>IF($H687&gt;J687,MIN($H687-J687,K687-J687)*INDEX('[1]2018_commission_structure-Start'!$A$21:$I$24,MATCH($E687,'[1]2018_commission_structure-Start'!$A$21:$A$24,0), MATCH(Q$1,'[1]2018_commission_structure-Start'!$A$21:$I$21,0)),0)</f>
        <v>0</v>
      </c>
      <c r="R687" s="26">
        <f>IF($H687&gt;K687,MIN($H687-K687,L687-K687)*INDEX('[1]2018_commission_structure-Start'!$A$21:$I$24,MATCH($E687,'[1]2018_commission_structure-Start'!$A$21:$A$24,0), MATCH(R$1,'[1]2018_commission_structure-Start'!$A$21:$I$21,0)),0)</f>
        <v>0</v>
      </c>
      <c r="S687" s="26">
        <f>IF(H687&gt;L687,(H687-L687)*INDEX('[1]2018_commission_structure-Start'!$A$21:$I$24,MATCH($E687,'[1]2018_commission_structure-Start'!$A$21:$A$24,0),MATCH(S$1,'[1]2018_commission_structure-Start'!$A$21:$I$21,0)),0)</f>
        <v>0</v>
      </c>
      <c r="T687" s="28">
        <f t="shared" si="106"/>
        <v>71145.149999999994</v>
      </c>
      <c r="U687" s="28">
        <f t="shared" si="107"/>
        <v>146300.15</v>
      </c>
      <c r="V687" s="28">
        <f>MIN(H687,I687)*INDEX('[1]2018_commission_structure-Start'!$A$15:$J$18,MATCH($E687,'[1]2018_commission_structure-Start'!$A$15:$A$18,0),MATCH(V$1,'[1]2018_commission_structure-Start'!$A$15:$J$15,0))</f>
        <v>71145.149999999994</v>
      </c>
      <c r="W687" s="26">
        <f>IF($H687&gt;I687,MIN($H687-I687,J687-I687)*INDEX('[1]2018_commission_structure-Start'!$A$15:$J$18,MATCH($E687,'[1]2018_commission_structure-Start'!$A$15:$A$18,0),MATCH(W$1,'[1]2018_commission_structure-Start'!$A$15:$J$15,0)),0)</f>
        <v>0</v>
      </c>
      <c r="X687" s="26">
        <f>IF($H687&gt;J687,MIN($H687-J687,K687-J687)*INDEX('[1]2018_commission_structure-Start'!$A$15:$J$18,MATCH($E687,'[1]2018_commission_structure-Start'!$A$15:$A$18,0),MATCH(X$1,'[1]2018_commission_structure-Start'!$A$15:$J$15,0)),0)</f>
        <v>0</v>
      </c>
      <c r="Y687" s="26">
        <f>IF($H687&gt;K687,MIN($H687-K687,L687-K687)*INDEX('[1]2018_commission_structure-Start'!$A$15:$J$18,MATCH($E687,'[1]2018_commission_structure-Start'!$A$15:$A$18,0),MATCH(Y$1,'[1]2018_commission_structure-Start'!$A$15:$J$15,0)),0)</f>
        <v>0</v>
      </c>
      <c r="Z687" s="26">
        <f>IF(H687&gt;L687,(H687-L687)*INDEX('[1]2018_commission_structure-Start'!$A$21:$I$24,MATCH($E687,'[1]2018_commission_structure-Start'!$A$21:$A$24,0),MATCH(Z$1,'[1]2018_commission_structure-Start'!$A$21:$I$21,0)),0)</f>
        <v>0</v>
      </c>
      <c r="AA687" s="28">
        <f t="shared" si="108"/>
        <v>71145.149999999994</v>
      </c>
      <c r="AB687" s="28">
        <f t="shared" si="109"/>
        <v>146300.15</v>
      </c>
    </row>
    <row r="688" spans="1:28" x14ac:dyDescent="0.2">
      <c r="A688" s="25" t="str">
        <f t="shared" si="100"/>
        <v>Tani Haddock</v>
      </c>
      <c r="B688" s="25">
        <v>2524849899</v>
      </c>
      <c r="C688" s="25" t="s">
        <v>1335</v>
      </c>
      <c r="D688" s="25" t="s">
        <v>1336</v>
      </c>
      <c r="E688" s="25" t="s">
        <v>10</v>
      </c>
      <c r="F688" s="25">
        <v>121772</v>
      </c>
      <c r="G688" s="25">
        <f>COUNTIF([1]deals_closed!D:D,B688)</f>
        <v>21</v>
      </c>
      <c r="H688" s="26">
        <f>SUMIF([1]deals_closed!D:D,B688,[1]deals_closed!C:C)</f>
        <v>747655</v>
      </c>
      <c r="I688" s="26">
        <f>VLOOKUP(E688,'[1]2018_commission_structure-Start'!$A$22:$I$24,9,FALSE)</f>
        <v>750000</v>
      </c>
      <c r="J688" s="26">
        <f t="shared" si="101"/>
        <v>937500</v>
      </c>
      <c r="K688" s="26">
        <f t="shared" si="102"/>
        <v>1125000</v>
      </c>
      <c r="L688" s="26">
        <f t="shared" si="103"/>
        <v>1500000</v>
      </c>
      <c r="M688" s="27">
        <f t="shared" si="104"/>
        <v>0.99687333333333328</v>
      </c>
      <c r="N688" s="25" t="str">
        <f t="shared" si="105"/>
        <v>0-100%</v>
      </c>
      <c r="O688" s="28">
        <f>MIN(H688,I688)*INDEX('[1]2018_commission_structure-Start'!$A$21:$I$24,MATCH($E688,'[1]2018_commission_structure-Start'!$A$21:$A$24,0),MATCH(O$1,'[1]2018_commission_structure-Start'!$A$21:$I$21,0))</f>
        <v>112148.25</v>
      </c>
      <c r="P688" s="26">
        <f>IF(H688&gt;I688,MIN(H688-I688,J688-I688)*INDEX('[1]2018_commission_structure-Start'!$A$21:$I$24,MATCH($E688,'[1]2018_commission_structure-Start'!$A$21:$A$24,0), MATCH(P$1,'[1]2018_commission_structure-Start'!$A$21:$I$21,0)),0)</f>
        <v>0</v>
      </c>
      <c r="Q688" s="26">
        <f>IF($H688&gt;J688,MIN($H688-J688,K688-J688)*INDEX('[1]2018_commission_structure-Start'!$A$21:$I$24,MATCH($E688,'[1]2018_commission_structure-Start'!$A$21:$A$24,0), MATCH(Q$1,'[1]2018_commission_structure-Start'!$A$21:$I$21,0)),0)</f>
        <v>0</v>
      </c>
      <c r="R688" s="26">
        <f>IF($H688&gt;K688,MIN($H688-K688,L688-K688)*INDEX('[1]2018_commission_structure-Start'!$A$21:$I$24,MATCH($E688,'[1]2018_commission_structure-Start'!$A$21:$A$24,0), MATCH(R$1,'[1]2018_commission_structure-Start'!$A$21:$I$21,0)),0)</f>
        <v>0</v>
      </c>
      <c r="S688" s="26">
        <f>IF(H688&gt;L688,(H688-L688)*INDEX('[1]2018_commission_structure-Start'!$A$21:$I$24,MATCH($E688,'[1]2018_commission_structure-Start'!$A$21:$A$24,0),MATCH(S$1,'[1]2018_commission_structure-Start'!$A$21:$I$21,0)),0)</f>
        <v>0</v>
      </c>
      <c r="T688" s="28">
        <f t="shared" si="106"/>
        <v>112148.25</v>
      </c>
      <c r="U688" s="28">
        <f t="shared" si="107"/>
        <v>233920.25</v>
      </c>
      <c r="V688" s="28">
        <f>MIN(H688,I688)*INDEX('[1]2018_commission_structure-Start'!$A$15:$J$18,MATCH($E688,'[1]2018_commission_structure-Start'!$A$15:$A$18,0),MATCH(V$1,'[1]2018_commission_structure-Start'!$A$15:$J$15,0))</f>
        <v>112148.25</v>
      </c>
      <c r="W688" s="26">
        <f>IF($H688&gt;I688,MIN($H688-I688,J688-I688)*INDEX('[1]2018_commission_structure-Start'!$A$15:$J$18,MATCH($E688,'[1]2018_commission_structure-Start'!$A$15:$A$18,0),MATCH(W$1,'[1]2018_commission_structure-Start'!$A$15:$J$15,0)),0)</f>
        <v>0</v>
      </c>
      <c r="X688" s="26">
        <f>IF($H688&gt;J688,MIN($H688-J688,K688-J688)*INDEX('[1]2018_commission_structure-Start'!$A$15:$J$18,MATCH($E688,'[1]2018_commission_structure-Start'!$A$15:$A$18,0),MATCH(X$1,'[1]2018_commission_structure-Start'!$A$15:$J$15,0)),0)</f>
        <v>0</v>
      </c>
      <c r="Y688" s="26">
        <f>IF($H688&gt;K688,MIN($H688-K688,L688-K688)*INDEX('[1]2018_commission_structure-Start'!$A$15:$J$18,MATCH($E688,'[1]2018_commission_structure-Start'!$A$15:$A$18,0),MATCH(Y$1,'[1]2018_commission_structure-Start'!$A$15:$J$15,0)),0)</f>
        <v>0</v>
      </c>
      <c r="Z688" s="26">
        <f>IF(H688&gt;L688,(H688-L688)*INDEX('[1]2018_commission_structure-Start'!$A$21:$I$24,MATCH($E688,'[1]2018_commission_structure-Start'!$A$21:$A$24,0),MATCH(Z$1,'[1]2018_commission_structure-Start'!$A$21:$I$21,0)),0)</f>
        <v>0</v>
      </c>
      <c r="AA688" s="28">
        <f t="shared" si="108"/>
        <v>112148.25</v>
      </c>
      <c r="AB688" s="28">
        <f t="shared" si="109"/>
        <v>233920.25</v>
      </c>
    </row>
    <row r="689" spans="1:28" x14ac:dyDescent="0.2">
      <c r="A689" s="25" t="str">
        <f t="shared" si="100"/>
        <v>Beaufort Rentcome</v>
      </c>
      <c r="B689" s="25">
        <v>8349606134</v>
      </c>
      <c r="C689" s="25" t="s">
        <v>1337</v>
      </c>
      <c r="D689" s="25" t="s">
        <v>1338</v>
      </c>
      <c r="E689" s="25" t="s">
        <v>7</v>
      </c>
      <c r="F689" s="25">
        <v>36618</v>
      </c>
      <c r="G689" s="25">
        <f>COUNTIF([1]deals_closed!D:D,B689)</f>
        <v>21</v>
      </c>
      <c r="H689" s="26">
        <f>SUMIF([1]deals_closed!D:D,B689,[1]deals_closed!C:C)</f>
        <v>733725</v>
      </c>
      <c r="I689" s="26">
        <f>VLOOKUP(E689,'[1]2018_commission_structure-Start'!$A$22:$I$24,9,FALSE)</f>
        <v>500000</v>
      </c>
      <c r="J689" s="26">
        <f t="shared" si="101"/>
        <v>625000</v>
      </c>
      <c r="K689" s="26">
        <f t="shared" si="102"/>
        <v>750000</v>
      </c>
      <c r="L689" s="26">
        <f t="shared" si="103"/>
        <v>1000000</v>
      </c>
      <c r="M689" s="27">
        <f t="shared" si="104"/>
        <v>1.4674499999999999</v>
      </c>
      <c r="N689" s="25" t="str">
        <f t="shared" si="105"/>
        <v>125-150%</v>
      </c>
      <c r="O689" s="28">
        <f>MIN(H689,I689)*INDEX('[1]2018_commission_structure-Start'!$A$21:$I$24,MATCH($E689,'[1]2018_commission_structure-Start'!$A$21:$A$24,0),MATCH(O$1,'[1]2018_commission_structure-Start'!$A$21:$I$21,0))</f>
        <v>50000</v>
      </c>
      <c r="P689" s="26">
        <f>IF(H689&gt;I689,MIN(H689-I689,J689-I689)*INDEX('[1]2018_commission_structure-Start'!$A$21:$I$24,MATCH($E689,'[1]2018_commission_structure-Start'!$A$21:$A$24,0), MATCH(P$1,'[1]2018_commission_structure-Start'!$A$21:$I$21,0)),0)</f>
        <v>18750</v>
      </c>
      <c r="Q689" s="26">
        <f>IF($H689&gt;J689,MIN($H689-J689,K689-J689)*INDEX('[1]2018_commission_structure-Start'!$A$21:$I$24,MATCH($E689,'[1]2018_commission_structure-Start'!$A$21:$A$24,0), MATCH(Q$1,'[1]2018_commission_structure-Start'!$A$21:$I$21,0)),0)</f>
        <v>19570.5</v>
      </c>
      <c r="R689" s="26">
        <f>IF($H689&gt;K689,MIN($H689-K689,L689-K689)*INDEX('[1]2018_commission_structure-Start'!$A$21:$I$24,MATCH($E689,'[1]2018_commission_structure-Start'!$A$21:$A$24,0), MATCH(R$1,'[1]2018_commission_structure-Start'!$A$21:$I$21,0)),0)</f>
        <v>0</v>
      </c>
      <c r="S689" s="26">
        <f>IF(H689&gt;L689,(H689-L689)*INDEX('[1]2018_commission_structure-Start'!$A$21:$I$24,MATCH($E689,'[1]2018_commission_structure-Start'!$A$21:$A$24,0),MATCH(S$1,'[1]2018_commission_structure-Start'!$A$21:$I$21,0)),0)</f>
        <v>0</v>
      </c>
      <c r="T689" s="28">
        <f t="shared" si="106"/>
        <v>88320.5</v>
      </c>
      <c r="U689" s="28">
        <f t="shared" si="107"/>
        <v>124938.5</v>
      </c>
      <c r="V689" s="28">
        <f>MIN(H689,I689)*INDEX('[1]2018_commission_structure-Start'!$A$15:$J$18,MATCH($E689,'[1]2018_commission_structure-Start'!$A$15:$A$18,0),MATCH(V$1,'[1]2018_commission_structure-Start'!$A$15:$J$15,0))</f>
        <v>60000</v>
      </c>
      <c r="W689" s="26">
        <f>IF($H689&gt;I689,MIN($H689-I689,J689-I689)*INDEX('[1]2018_commission_structure-Start'!$A$15:$J$18,MATCH($E689,'[1]2018_commission_structure-Start'!$A$15:$A$18,0),MATCH(W$1,'[1]2018_commission_structure-Start'!$A$15:$J$15,0)),0)</f>
        <v>21250</v>
      </c>
      <c r="X689" s="26">
        <f>IF($H689&gt;J689,MIN($H689-J689,K689-J689)*INDEX('[1]2018_commission_structure-Start'!$A$15:$J$18,MATCH($E689,'[1]2018_commission_structure-Start'!$A$15:$A$18,0),MATCH(X$1,'[1]2018_commission_structure-Start'!$A$15:$J$15,0)),0)</f>
        <v>21745</v>
      </c>
      <c r="Y689" s="26">
        <f>IF($H689&gt;K689,MIN($H689-K689,L689-K689)*INDEX('[1]2018_commission_structure-Start'!$A$15:$J$18,MATCH($E689,'[1]2018_commission_structure-Start'!$A$15:$A$18,0),MATCH(Y$1,'[1]2018_commission_structure-Start'!$A$15:$J$15,0)),0)</f>
        <v>0</v>
      </c>
      <c r="Z689" s="26">
        <f>IF(H689&gt;L689,(H689-L689)*INDEX('[1]2018_commission_structure-Start'!$A$21:$I$24,MATCH($E689,'[1]2018_commission_structure-Start'!$A$21:$A$24,0),MATCH(Z$1,'[1]2018_commission_structure-Start'!$A$21:$I$21,0)),0)</f>
        <v>0</v>
      </c>
      <c r="AA689" s="28">
        <f t="shared" si="108"/>
        <v>102995</v>
      </c>
      <c r="AB689" s="28">
        <f t="shared" si="109"/>
        <v>139613</v>
      </c>
    </row>
    <row r="690" spans="1:28" x14ac:dyDescent="0.2">
      <c r="A690" s="25" t="str">
        <f t="shared" si="100"/>
        <v>Petronille Niles</v>
      </c>
      <c r="B690" s="25">
        <v>2060025532</v>
      </c>
      <c r="C690" s="25" t="s">
        <v>1339</v>
      </c>
      <c r="D690" s="25" t="s">
        <v>1340</v>
      </c>
      <c r="E690" s="25" t="s">
        <v>29</v>
      </c>
      <c r="F690" s="25">
        <v>53096</v>
      </c>
      <c r="G690" s="25">
        <f>COUNTIF([1]deals_closed!D:D,B690)</f>
        <v>19</v>
      </c>
      <c r="H690" s="26">
        <f>SUMIF([1]deals_closed!D:D,B690,[1]deals_closed!C:C)</f>
        <v>588834</v>
      </c>
      <c r="I690" s="26">
        <f>VLOOKUP(E690,'[1]2018_commission_structure-Start'!$A$22:$I$24,9,FALSE)</f>
        <v>600000</v>
      </c>
      <c r="J690" s="26">
        <f t="shared" si="101"/>
        <v>750000</v>
      </c>
      <c r="K690" s="26">
        <f t="shared" si="102"/>
        <v>900000</v>
      </c>
      <c r="L690" s="26">
        <f t="shared" si="103"/>
        <v>1200000</v>
      </c>
      <c r="M690" s="27">
        <f t="shared" si="104"/>
        <v>0.98138999999999998</v>
      </c>
      <c r="N690" s="25" t="str">
        <f t="shared" si="105"/>
        <v>0-100%</v>
      </c>
      <c r="O690" s="28">
        <f>MIN(H690,I690)*INDEX('[1]2018_commission_structure-Start'!$A$21:$I$24,MATCH($E690,'[1]2018_commission_structure-Start'!$A$21:$A$24,0),MATCH(O$1,'[1]2018_commission_structure-Start'!$A$21:$I$21,0))</f>
        <v>76548.42</v>
      </c>
      <c r="P690" s="26">
        <f>IF(H690&gt;I690,MIN(H690-I690,J690-I690)*INDEX('[1]2018_commission_structure-Start'!$A$21:$I$24,MATCH($E690,'[1]2018_commission_structure-Start'!$A$21:$A$24,0), MATCH(P$1,'[1]2018_commission_structure-Start'!$A$21:$I$21,0)),0)</f>
        <v>0</v>
      </c>
      <c r="Q690" s="26">
        <f>IF($H690&gt;J690,MIN($H690-J690,K690-J690)*INDEX('[1]2018_commission_structure-Start'!$A$21:$I$24,MATCH($E690,'[1]2018_commission_structure-Start'!$A$21:$A$24,0), MATCH(Q$1,'[1]2018_commission_structure-Start'!$A$21:$I$21,0)),0)</f>
        <v>0</v>
      </c>
      <c r="R690" s="26">
        <f>IF($H690&gt;K690,MIN($H690-K690,L690-K690)*INDEX('[1]2018_commission_structure-Start'!$A$21:$I$24,MATCH($E690,'[1]2018_commission_structure-Start'!$A$21:$A$24,0), MATCH(R$1,'[1]2018_commission_structure-Start'!$A$21:$I$21,0)),0)</f>
        <v>0</v>
      </c>
      <c r="S690" s="26">
        <f>IF(H690&gt;L690,(H690-L690)*INDEX('[1]2018_commission_structure-Start'!$A$21:$I$24,MATCH($E690,'[1]2018_commission_structure-Start'!$A$21:$A$24,0),MATCH(S$1,'[1]2018_commission_structure-Start'!$A$21:$I$21,0)),0)</f>
        <v>0</v>
      </c>
      <c r="T690" s="28">
        <f t="shared" si="106"/>
        <v>76548.42</v>
      </c>
      <c r="U690" s="28">
        <f t="shared" si="107"/>
        <v>129644.42</v>
      </c>
      <c r="V690" s="28">
        <f>MIN(H690,I690)*INDEX('[1]2018_commission_structure-Start'!$A$15:$J$18,MATCH($E690,'[1]2018_commission_structure-Start'!$A$15:$A$18,0),MATCH(V$1,'[1]2018_commission_structure-Start'!$A$15:$J$15,0))</f>
        <v>88325.099999999991</v>
      </c>
      <c r="W690" s="26">
        <f>IF($H690&gt;I690,MIN($H690-I690,J690-I690)*INDEX('[1]2018_commission_structure-Start'!$A$15:$J$18,MATCH($E690,'[1]2018_commission_structure-Start'!$A$15:$A$18,0),MATCH(W$1,'[1]2018_commission_structure-Start'!$A$15:$J$15,0)),0)</f>
        <v>0</v>
      </c>
      <c r="X690" s="26">
        <f>IF($H690&gt;J690,MIN($H690-J690,K690-J690)*INDEX('[1]2018_commission_structure-Start'!$A$15:$J$18,MATCH($E690,'[1]2018_commission_structure-Start'!$A$15:$A$18,0),MATCH(X$1,'[1]2018_commission_structure-Start'!$A$15:$J$15,0)),0)</f>
        <v>0</v>
      </c>
      <c r="Y690" s="26">
        <f>IF($H690&gt;K690,MIN($H690-K690,L690-K690)*INDEX('[1]2018_commission_structure-Start'!$A$15:$J$18,MATCH($E690,'[1]2018_commission_structure-Start'!$A$15:$A$18,0),MATCH(Y$1,'[1]2018_commission_structure-Start'!$A$15:$J$15,0)),0)</f>
        <v>0</v>
      </c>
      <c r="Z690" s="26">
        <f>IF(H690&gt;L690,(H690-L690)*INDEX('[1]2018_commission_structure-Start'!$A$21:$I$24,MATCH($E690,'[1]2018_commission_structure-Start'!$A$21:$A$24,0),MATCH(Z$1,'[1]2018_commission_structure-Start'!$A$21:$I$21,0)),0)</f>
        <v>0</v>
      </c>
      <c r="AA690" s="28">
        <f t="shared" si="108"/>
        <v>88325.099999999991</v>
      </c>
      <c r="AB690" s="28">
        <f t="shared" si="109"/>
        <v>141421.09999999998</v>
      </c>
    </row>
    <row r="691" spans="1:28" x14ac:dyDescent="0.2">
      <c r="A691" s="25" t="str">
        <f t="shared" si="100"/>
        <v>Hillel Burdett</v>
      </c>
      <c r="B691" s="25">
        <v>2859566597</v>
      </c>
      <c r="C691" s="25" t="s">
        <v>453</v>
      </c>
      <c r="D691" s="25" t="s">
        <v>1341</v>
      </c>
      <c r="E691" s="25" t="s">
        <v>29</v>
      </c>
      <c r="F691" s="25">
        <v>76647</v>
      </c>
      <c r="G691" s="25">
        <f>COUNTIF([1]deals_closed!D:D,B691)</f>
        <v>7</v>
      </c>
      <c r="H691" s="26">
        <f>SUMIF([1]deals_closed!D:D,B691,[1]deals_closed!C:C)</f>
        <v>334109</v>
      </c>
      <c r="I691" s="26">
        <f>VLOOKUP(E691,'[1]2018_commission_structure-Start'!$A$22:$I$24,9,FALSE)</f>
        <v>600000</v>
      </c>
      <c r="J691" s="26">
        <f t="shared" si="101"/>
        <v>750000</v>
      </c>
      <c r="K691" s="26">
        <f t="shared" si="102"/>
        <v>900000</v>
      </c>
      <c r="L691" s="26">
        <f t="shared" si="103"/>
        <v>1200000</v>
      </c>
      <c r="M691" s="27">
        <f t="shared" si="104"/>
        <v>0.55684833333333328</v>
      </c>
      <c r="N691" s="25" t="str">
        <f t="shared" si="105"/>
        <v>0-100%</v>
      </c>
      <c r="O691" s="28">
        <f>MIN(H691,I691)*INDEX('[1]2018_commission_structure-Start'!$A$21:$I$24,MATCH($E691,'[1]2018_commission_structure-Start'!$A$21:$A$24,0),MATCH(O$1,'[1]2018_commission_structure-Start'!$A$21:$I$21,0))</f>
        <v>43434.17</v>
      </c>
      <c r="P691" s="26">
        <f>IF(H691&gt;I691,MIN(H691-I691,J691-I691)*INDEX('[1]2018_commission_structure-Start'!$A$21:$I$24,MATCH($E691,'[1]2018_commission_structure-Start'!$A$21:$A$24,0), MATCH(P$1,'[1]2018_commission_structure-Start'!$A$21:$I$21,0)),0)</f>
        <v>0</v>
      </c>
      <c r="Q691" s="26">
        <f>IF($H691&gt;J691,MIN($H691-J691,K691-J691)*INDEX('[1]2018_commission_structure-Start'!$A$21:$I$24,MATCH($E691,'[1]2018_commission_structure-Start'!$A$21:$A$24,0), MATCH(Q$1,'[1]2018_commission_structure-Start'!$A$21:$I$21,0)),0)</f>
        <v>0</v>
      </c>
      <c r="R691" s="26">
        <f>IF($H691&gt;K691,MIN($H691-K691,L691-K691)*INDEX('[1]2018_commission_structure-Start'!$A$21:$I$24,MATCH($E691,'[1]2018_commission_structure-Start'!$A$21:$A$24,0), MATCH(R$1,'[1]2018_commission_structure-Start'!$A$21:$I$21,0)),0)</f>
        <v>0</v>
      </c>
      <c r="S691" s="26">
        <f>IF(H691&gt;L691,(H691-L691)*INDEX('[1]2018_commission_structure-Start'!$A$21:$I$24,MATCH($E691,'[1]2018_commission_structure-Start'!$A$21:$A$24,0),MATCH(S$1,'[1]2018_commission_structure-Start'!$A$21:$I$21,0)),0)</f>
        <v>0</v>
      </c>
      <c r="T691" s="28">
        <f t="shared" si="106"/>
        <v>43434.17</v>
      </c>
      <c r="U691" s="28">
        <f t="shared" si="107"/>
        <v>120081.17</v>
      </c>
      <c r="V691" s="28">
        <f>MIN(H691,I691)*INDEX('[1]2018_commission_structure-Start'!$A$15:$J$18,MATCH($E691,'[1]2018_commission_structure-Start'!$A$15:$A$18,0),MATCH(V$1,'[1]2018_commission_structure-Start'!$A$15:$J$15,0))</f>
        <v>50116.35</v>
      </c>
      <c r="W691" s="26">
        <f>IF($H691&gt;I691,MIN($H691-I691,J691-I691)*INDEX('[1]2018_commission_structure-Start'!$A$15:$J$18,MATCH($E691,'[1]2018_commission_structure-Start'!$A$15:$A$18,0),MATCH(W$1,'[1]2018_commission_structure-Start'!$A$15:$J$15,0)),0)</f>
        <v>0</v>
      </c>
      <c r="X691" s="26">
        <f>IF($H691&gt;J691,MIN($H691-J691,K691-J691)*INDEX('[1]2018_commission_structure-Start'!$A$15:$J$18,MATCH($E691,'[1]2018_commission_structure-Start'!$A$15:$A$18,0),MATCH(X$1,'[1]2018_commission_structure-Start'!$A$15:$J$15,0)),0)</f>
        <v>0</v>
      </c>
      <c r="Y691" s="26">
        <f>IF($H691&gt;K691,MIN($H691-K691,L691-K691)*INDEX('[1]2018_commission_structure-Start'!$A$15:$J$18,MATCH($E691,'[1]2018_commission_structure-Start'!$A$15:$A$18,0),MATCH(Y$1,'[1]2018_commission_structure-Start'!$A$15:$J$15,0)),0)</f>
        <v>0</v>
      </c>
      <c r="Z691" s="26">
        <f>IF(H691&gt;L691,(H691-L691)*INDEX('[1]2018_commission_structure-Start'!$A$21:$I$24,MATCH($E691,'[1]2018_commission_structure-Start'!$A$21:$A$24,0),MATCH(Z$1,'[1]2018_commission_structure-Start'!$A$21:$I$21,0)),0)</f>
        <v>0</v>
      </c>
      <c r="AA691" s="28">
        <f t="shared" si="108"/>
        <v>50116.35</v>
      </c>
      <c r="AB691" s="28">
        <f t="shared" si="109"/>
        <v>126763.35</v>
      </c>
    </row>
    <row r="692" spans="1:28" x14ac:dyDescent="0.2">
      <c r="A692" s="25" t="str">
        <f t="shared" si="100"/>
        <v>Shawna Powland</v>
      </c>
      <c r="B692" s="25">
        <v>2079803735</v>
      </c>
      <c r="C692" s="25" t="s">
        <v>1342</v>
      </c>
      <c r="D692" s="25" t="s">
        <v>1343</v>
      </c>
      <c r="E692" s="25" t="s">
        <v>7</v>
      </c>
      <c r="F692" s="25">
        <v>54843</v>
      </c>
      <c r="G692" s="25">
        <f>COUNTIF([1]deals_closed!D:D,B692)</f>
        <v>20</v>
      </c>
      <c r="H692" s="26">
        <f>SUMIF([1]deals_closed!D:D,B692,[1]deals_closed!C:C)</f>
        <v>676256</v>
      </c>
      <c r="I692" s="26">
        <f>VLOOKUP(E692,'[1]2018_commission_structure-Start'!$A$22:$I$24,9,FALSE)</f>
        <v>500000</v>
      </c>
      <c r="J692" s="26">
        <f t="shared" si="101"/>
        <v>625000</v>
      </c>
      <c r="K692" s="26">
        <f t="shared" si="102"/>
        <v>750000</v>
      </c>
      <c r="L692" s="26">
        <f t="shared" si="103"/>
        <v>1000000</v>
      </c>
      <c r="M692" s="27">
        <f t="shared" si="104"/>
        <v>1.3525119999999999</v>
      </c>
      <c r="N692" s="25" t="str">
        <f t="shared" si="105"/>
        <v>125-150%</v>
      </c>
      <c r="O692" s="28">
        <f>MIN(H692,I692)*INDEX('[1]2018_commission_structure-Start'!$A$21:$I$24,MATCH($E692,'[1]2018_commission_structure-Start'!$A$21:$A$24,0),MATCH(O$1,'[1]2018_commission_structure-Start'!$A$21:$I$21,0))</f>
        <v>50000</v>
      </c>
      <c r="P692" s="26">
        <f>IF(H692&gt;I692,MIN(H692-I692,J692-I692)*INDEX('[1]2018_commission_structure-Start'!$A$21:$I$24,MATCH($E692,'[1]2018_commission_structure-Start'!$A$21:$A$24,0), MATCH(P$1,'[1]2018_commission_structure-Start'!$A$21:$I$21,0)),0)</f>
        <v>18750</v>
      </c>
      <c r="Q692" s="26">
        <f>IF($H692&gt;J692,MIN($H692-J692,K692-J692)*INDEX('[1]2018_commission_structure-Start'!$A$21:$I$24,MATCH($E692,'[1]2018_commission_structure-Start'!$A$21:$A$24,0), MATCH(Q$1,'[1]2018_commission_structure-Start'!$A$21:$I$21,0)),0)</f>
        <v>9226.08</v>
      </c>
      <c r="R692" s="26">
        <f>IF($H692&gt;K692,MIN($H692-K692,L692-K692)*INDEX('[1]2018_commission_structure-Start'!$A$21:$I$24,MATCH($E692,'[1]2018_commission_structure-Start'!$A$21:$A$24,0), MATCH(R$1,'[1]2018_commission_structure-Start'!$A$21:$I$21,0)),0)</f>
        <v>0</v>
      </c>
      <c r="S692" s="26">
        <f>IF(H692&gt;L692,(H692-L692)*INDEX('[1]2018_commission_structure-Start'!$A$21:$I$24,MATCH($E692,'[1]2018_commission_structure-Start'!$A$21:$A$24,0),MATCH(S$1,'[1]2018_commission_structure-Start'!$A$21:$I$21,0)),0)</f>
        <v>0</v>
      </c>
      <c r="T692" s="28">
        <f t="shared" si="106"/>
        <v>77976.08</v>
      </c>
      <c r="U692" s="28">
        <f t="shared" si="107"/>
        <v>132819.08000000002</v>
      </c>
      <c r="V692" s="28">
        <f>MIN(H692,I692)*INDEX('[1]2018_commission_structure-Start'!$A$15:$J$18,MATCH($E692,'[1]2018_commission_structure-Start'!$A$15:$A$18,0),MATCH(V$1,'[1]2018_commission_structure-Start'!$A$15:$J$15,0))</f>
        <v>60000</v>
      </c>
      <c r="W692" s="26">
        <f>IF($H692&gt;I692,MIN($H692-I692,J692-I692)*INDEX('[1]2018_commission_structure-Start'!$A$15:$J$18,MATCH($E692,'[1]2018_commission_structure-Start'!$A$15:$A$18,0),MATCH(W$1,'[1]2018_commission_structure-Start'!$A$15:$J$15,0)),0)</f>
        <v>21250</v>
      </c>
      <c r="X692" s="26">
        <f>IF($H692&gt;J692,MIN($H692-J692,K692-J692)*INDEX('[1]2018_commission_structure-Start'!$A$15:$J$18,MATCH($E692,'[1]2018_commission_structure-Start'!$A$15:$A$18,0),MATCH(X$1,'[1]2018_commission_structure-Start'!$A$15:$J$15,0)),0)</f>
        <v>10251.200000000001</v>
      </c>
      <c r="Y692" s="26">
        <f>IF($H692&gt;K692,MIN($H692-K692,L692-K692)*INDEX('[1]2018_commission_structure-Start'!$A$15:$J$18,MATCH($E692,'[1]2018_commission_structure-Start'!$A$15:$A$18,0),MATCH(Y$1,'[1]2018_commission_structure-Start'!$A$15:$J$15,0)),0)</f>
        <v>0</v>
      </c>
      <c r="Z692" s="26">
        <f>IF(H692&gt;L692,(H692-L692)*INDEX('[1]2018_commission_structure-Start'!$A$21:$I$24,MATCH($E692,'[1]2018_commission_structure-Start'!$A$21:$A$24,0),MATCH(Z$1,'[1]2018_commission_structure-Start'!$A$21:$I$21,0)),0)</f>
        <v>0</v>
      </c>
      <c r="AA692" s="28">
        <f t="shared" si="108"/>
        <v>91501.2</v>
      </c>
      <c r="AB692" s="28">
        <f t="shared" si="109"/>
        <v>146344.20000000001</v>
      </c>
    </row>
    <row r="693" spans="1:28" x14ac:dyDescent="0.2">
      <c r="A693" s="25" t="str">
        <f t="shared" si="100"/>
        <v>Simone Garz</v>
      </c>
      <c r="B693" s="25">
        <v>7205256240</v>
      </c>
      <c r="C693" s="25" t="s">
        <v>1344</v>
      </c>
      <c r="D693" s="25" t="s">
        <v>1345</v>
      </c>
      <c r="E693" s="25" t="s">
        <v>29</v>
      </c>
      <c r="F693" s="25">
        <v>78106</v>
      </c>
      <c r="G693" s="25">
        <f>COUNTIF([1]deals_closed!D:D,B693)</f>
        <v>17</v>
      </c>
      <c r="H693" s="26">
        <f>SUMIF([1]deals_closed!D:D,B693,[1]deals_closed!C:C)</f>
        <v>638311</v>
      </c>
      <c r="I693" s="26">
        <f>VLOOKUP(E693,'[1]2018_commission_structure-Start'!$A$22:$I$24,9,FALSE)</f>
        <v>600000</v>
      </c>
      <c r="J693" s="26">
        <f t="shared" si="101"/>
        <v>750000</v>
      </c>
      <c r="K693" s="26">
        <f t="shared" si="102"/>
        <v>900000</v>
      </c>
      <c r="L693" s="26">
        <f t="shared" si="103"/>
        <v>1200000</v>
      </c>
      <c r="M693" s="27">
        <f t="shared" si="104"/>
        <v>1.0638516666666666</v>
      </c>
      <c r="N693" s="25" t="str">
        <f t="shared" si="105"/>
        <v>100-125%</v>
      </c>
      <c r="O693" s="28">
        <f>MIN(H693,I693)*INDEX('[1]2018_commission_structure-Start'!$A$21:$I$24,MATCH($E693,'[1]2018_commission_structure-Start'!$A$21:$A$24,0),MATCH(O$1,'[1]2018_commission_structure-Start'!$A$21:$I$21,0))</f>
        <v>78000</v>
      </c>
      <c r="P693" s="26">
        <f>IF(H693&gt;I693,MIN(H693-I693,J693-I693)*INDEX('[1]2018_commission_structure-Start'!$A$21:$I$24,MATCH($E693,'[1]2018_commission_structure-Start'!$A$21:$A$24,0), MATCH(P$1,'[1]2018_commission_structure-Start'!$A$21:$I$21,0)),0)</f>
        <v>6512.8700000000008</v>
      </c>
      <c r="Q693" s="26">
        <f>IF($H693&gt;J693,MIN($H693-J693,K693-J693)*INDEX('[1]2018_commission_structure-Start'!$A$21:$I$24,MATCH($E693,'[1]2018_commission_structure-Start'!$A$21:$A$24,0), MATCH(Q$1,'[1]2018_commission_structure-Start'!$A$21:$I$21,0)),0)</f>
        <v>0</v>
      </c>
      <c r="R693" s="26">
        <f>IF($H693&gt;K693,MIN($H693-K693,L693-K693)*INDEX('[1]2018_commission_structure-Start'!$A$21:$I$24,MATCH($E693,'[1]2018_commission_structure-Start'!$A$21:$A$24,0), MATCH(R$1,'[1]2018_commission_structure-Start'!$A$21:$I$21,0)),0)</f>
        <v>0</v>
      </c>
      <c r="S693" s="26">
        <f>IF(H693&gt;L693,(H693-L693)*INDEX('[1]2018_commission_structure-Start'!$A$21:$I$24,MATCH($E693,'[1]2018_commission_structure-Start'!$A$21:$A$24,0),MATCH(S$1,'[1]2018_commission_structure-Start'!$A$21:$I$21,0)),0)</f>
        <v>0</v>
      </c>
      <c r="T693" s="28">
        <f t="shared" si="106"/>
        <v>84512.87</v>
      </c>
      <c r="U693" s="28">
        <f t="shared" si="107"/>
        <v>162618.87</v>
      </c>
      <c r="V693" s="28">
        <f>MIN(H693,I693)*INDEX('[1]2018_commission_structure-Start'!$A$15:$J$18,MATCH($E693,'[1]2018_commission_structure-Start'!$A$15:$A$18,0),MATCH(V$1,'[1]2018_commission_structure-Start'!$A$15:$J$15,0))</f>
        <v>90000</v>
      </c>
      <c r="W693" s="26">
        <f>IF($H693&gt;I693,MIN($H693-I693,J693-I693)*INDEX('[1]2018_commission_structure-Start'!$A$15:$J$18,MATCH($E693,'[1]2018_commission_structure-Start'!$A$15:$A$18,0),MATCH(W$1,'[1]2018_commission_structure-Start'!$A$15:$J$15,0)),0)</f>
        <v>6895.98</v>
      </c>
      <c r="X693" s="26">
        <f>IF($H693&gt;J693,MIN($H693-J693,K693-J693)*INDEX('[1]2018_commission_structure-Start'!$A$15:$J$18,MATCH($E693,'[1]2018_commission_structure-Start'!$A$15:$A$18,0),MATCH(X$1,'[1]2018_commission_structure-Start'!$A$15:$J$15,0)),0)</f>
        <v>0</v>
      </c>
      <c r="Y693" s="26">
        <f>IF($H693&gt;K693,MIN($H693-K693,L693-K693)*INDEX('[1]2018_commission_structure-Start'!$A$15:$J$18,MATCH($E693,'[1]2018_commission_structure-Start'!$A$15:$A$18,0),MATCH(Y$1,'[1]2018_commission_structure-Start'!$A$15:$J$15,0)),0)</f>
        <v>0</v>
      </c>
      <c r="Z693" s="26">
        <f>IF(H693&gt;L693,(H693-L693)*INDEX('[1]2018_commission_structure-Start'!$A$21:$I$24,MATCH($E693,'[1]2018_commission_structure-Start'!$A$21:$A$24,0),MATCH(Z$1,'[1]2018_commission_structure-Start'!$A$21:$I$21,0)),0)</f>
        <v>0</v>
      </c>
      <c r="AA693" s="28">
        <f t="shared" si="108"/>
        <v>96895.98</v>
      </c>
      <c r="AB693" s="28">
        <f t="shared" si="109"/>
        <v>175001.97999999998</v>
      </c>
    </row>
    <row r="694" spans="1:28" x14ac:dyDescent="0.2">
      <c r="A694" s="25" t="str">
        <f t="shared" si="100"/>
        <v>Alric McNaught</v>
      </c>
      <c r="B694" s="25">
        <v>4639895275</v>
      </c>
      <c r="C694" s="25" t="s">
        <v>1346</v>
      </c>
      <c r="D694" s="25" t="s">
        <v>1347</v>
      </c>
      <c r="E694" s="25" t="s">
        <v>10</v>
      </c>
      <c r="F694" s="25">
        <v>80883</v>
      </c>
      <c r="G694" s="25">
        <f>COUNTIF([1]deals_closed!D:D,B694)</f>
        <v>18</v>
      </c>
      <c r="H694" s="26">
        <f>SUMIF([1]deals_closed!D:D,B694,[1]deals_closed!C:C)</f>
        <v>622265</v>
      </c>
      <c r="I694" s="26">
        <f>VLOOKUP(E694,'[1]2018_commission_structure-Start'!$A$22:$I$24,9,FALSE)</f>
        <v>750000</v>
      </c>
      <c r="J694" s="26">
        <f t="shared" si="101"/>
        <v>937500</v>
      </c>
      <c r="K694" s="26">
        <f t="shared" si="102"/>
        <v>1125000</v>
      </c>
      <c r="L694" s="26">
        <f t="shared" si="103"/>
        <v>1500000</v>
      </c>
      <c r="M694" s="27">
        <f t="shared" si="104"/>
        <v>0.82968666666666668</v>
      </c>
      <c r="N694" s="25" t="str">
        <f t="shared" si="105"/>
        <v>0-100%</v>
      </c>
      <c r="O694" s="28">
        <f>MIN(H694,I694)*INDEX('[1]2018_commission_structure-Start'!$A$21:$I$24,MATCH($E694,'[1]2018_commission_structure-Start'!$A$21:$A$24,0),MATCH(O$1,'[1]2018_commission_structure-Start'!$A$21:$I$21,0))</f>
        <v>93339.75</v>
      </c>
      <c r="P694" s="26">
        <f>IF(H694&gt;I694,MIN(H694-I694,J694-I694)*INDEX('[1]2018_commission_structure-Start'!$A$21:$I$24,MATCH($E694,'[1]2018_commission_structure-Start'!$A$21:$A$24,0), MATCH(P$1,'[1]2018_commission_structure-Start'!$A$21:$I$21,0)),0)</f>
        <v>0</v>
      </c>
      <c r="Q694" s="26">
        <f>IF($H694&gt;J694,MIN($H694-J694,K694-J694)*INDEX('[1]2018_commission_structure-Start'!$A$21:$I$24,MATCH($E694,'[1]2018_commission_structure-Start'!$A$21:$A$24,0), MATCH(Q$1,'[1]2018_commission_structure-Start'!$A$21:$I$21,0)),0)</f>
        <v>0</v>
      </c>
      <c r="R694" s="26">
        <f>IF($H694&gt;K694,MIN($H694-K694,L694-K694)*INDEX('[1]2018_commission_structure-Start'!$A$21:$I$24,MATCH($E694,'[1]2018_commission_structure-Start'!$A$21:$A$24,0), MATCH(R$1,'[1]2018_commission_structure-Start'!$A$21:$I$21,0)),0)</f>
        <v>0</v>
      </c>
      <c r="S694" s="26">
        <f>IF(H694&gt;L694,(H694-L694)*INDEX('[1]2018_commission_structure-Start'!$A$21:$I$24,MATCH($E694,'[1]2018_commission_structure-Start'!$A$21:$A$24,0),MATCH(S$1,'[1]2018_commission_structure-Start'!$A$21:$I$21,0)),0)</f>
        <v>0</v>
      </c>
      <c r="T694" s="28">
        <f t="shared" si="106"/>
        <v>93339.75</v>
      </c>
      <c r="U694" s="28">
        <f t="shared" si="107"/>
        <v>174222.75</v>
      </c>
      <c r="V694" s="28">
        <f>MIN(H694,I694)*INDEX('[1]2018_commission_structure-Start'!$A$15:$J$18,MATCH($E694,'[1]2018_commission_structure-Start'!$A$15:$A$18,0),MATCH(V$1,'[1]2018_commission_structure-Start'!$A$15:$J$15,0))</f>
        <v>93339.75</v>
      </c>
      <c r="W694" s="26">
        <f>IF($H694&gt;I694,MIN($H694-I694,J694-I694)*INDEX('[1]2018_commission_structure-Start'!$A$15:$J$18,MATCH($E694,'[1]2018_commission_structure-Start'!$A$15:$A$18,0),MATCH(W$1,'[1]2018_commission_structure-Start'!$A$15:$J$15,0)),0)</f>
        <v>0</v>
      </c>
      <c r="X694" s="26">
        <f>IF($H694&gt;J694,MIN($H694-J694,K694-J694)*INDEX('[1]2018_commission_structure-Start'!$A$15:$J$18,MATCH($E694,'[1]2018_commission_structure-Start'!$A$15:$A$18,0),MATCH(X$1,'[1]2018_commission_structure-Start'!$A$15:$J$15,0)),0)</f>
        <v>0</v>
      </c>
      <c r="Y694" s="26">
        <f>IF($H694&gt;K694,MIN($H694-K694,L694-K694)*INDEX('[1]2018_commission_structure-Start'!$A$15:$J$18,MATCH($E694,'[1]2018_commission_structure-Start'!$A$15:$A$18,0),MATCH(Y$1,'[1]2018_commission_structure-Start'!$A$15:$J$15,0)),0)</f>
        <v>0</v>
      </c>
      <c r="Z694" s="26">
        <f>IF(H694&gt;L694,(H694-L694)*INDEX('[1]2018_commission_structure-Start'!$A$21:$I$24,MATCH($E694,'[1]2018_commission_structure-Start'!$A$21:$A$24,0),MATCH(Z$1,'[1]2018_commission_structure-Start'!$A$21:$I$21,0)),0)</f>
        <v>0</v>
      </c>
      <c r="AA694" s="28">
        <f t="shared" si="108"/>
        <v>93339.75</v>
      </c>
      <c r="AB694" s="28">
        <f t="shared" si="109"/>
        <v>174222.75</v>
      </c>
    </row>
    <row r="695" spans="1:28" x14ac:dyDescent="0.2">
      <c r="A695" s="25" t="str">
        <f t="shared" si="100"/>
        <v>Della Tapson</v>
      </c>
      <c r="B695" s="25">
        <v>7039995972</v>
      </c>
      <c r="C695" s="25" t="s">
        <v>1348</v>
      </c>
      <c r="D695" s="25" t="s">
        <v>1349</v>
      </c>
      <c r="E695" s="25" t="s">
        <v>29</v>
      </c>
      <c r="F695" s="25">
        <v>56729</v>
      </c>
      <c r="G695" s="25">
        <f>COUNTIF([1]deals_closed!D:D,B695)</f>
        <v>24</v>
      </c>
      <c r="H695" s="26">
        <f>SUMIF([1]deals_closed!D:D,B695,[1]deals_closed!C:C)</f>
        <v>862767</v>
      </c>
      <c r="I695" s="26">
        <f>VLOOKUP(E695,'[1]2018_commission_structure-Start'!$A$22:$I$24,9,FALSE)</f>
        <v>600000</v>
      </c>
      <c r="J695" s="26">
        <f t="shared" si="101"/>
        <v>750000</v>
      </c>
      <c r="K695" s="26">
        <f t="shared" si="102"/>
        <v>900000</v>
      </c>
      <c r="L695" s="26">
        <f t="shared" si="103"/>
        <v>1200000</v>
      </c>
      <c r="M695" s="27">
        <f t="shared" si="104"/>
        <v>1.437945</v>
      </c>
      <c r="N695" s="25" t="str">
        <f t="shared" si="105"/>
        <v>125-150%</v>
      </c>
      <c r="O695" s="28">
        <f>MIN(H695,I695)*INDEX('[1]2018_commission_structure-Start'!$A$21:$I$24,MATCH($E695,'[1]2018_commission_structure-Start'!$A$21:$A$24,0),MATCH(O$1,'[1]2018_commission_structure-Start'!$A$21:$I$21,0))</f>
        <v>78000</v>
      </c>
      <c r="P695" s="26">
        <f>IF(H695&gt;I695,MIN(H695-I695,J695-I695)*INDEX('[1]2018_commission_structure-Start'!$A$21:$I$24,MATCH($E695,'[1]2018_commission_structure-Start'!$A$21:$A$24,0), MATCH(P$1,'[1]2018_commission_structure-Start'!$A$21:$I$21,0)),0)</f>
        <v>25500.000000000004</v>
      </c>
      <c r="Q695" s="26">
        <f>IF($H695&gt;J695,MIN($H695-J695,K695-J695)*INDEX('[1]2018_commission_structure-Start'!$A$21:$I$24,MATCH($E695,'[1]2018_commission_structure-Start'!$A$21:$A$24,0), MATCH(Q$1,'[1]2018_commission_structure-Start'!$A$21:$I$21,0)),0)</f>
        <v>23681.07</v>
      </c>
      <c r="R695" s="26">
        <f>IF($H695&gt;K695,MIN($H695-K695,L695-K695)*INDEX('[1]2018_commission_structure-Start'!$A$21:$I$24,MATCH($E695,'[1]2018_commission_structure-Start'!$A$21:$A$24,0), MATCH(R$1,'[1]2018_commission_structure-Start'!$A$21:$I$21,0)),0)</f>
        <v>0</v>
      </c>
      <c r="S695" s="26">
        <f>IF(H695&gt;L695,(H695-L695)*INDEX('[1]2018_commission_structure-Start'!$A$21:$I$24,MATCH($E695,'[1]2018_commission_structure-Start'!$A$21:$A$24,0),MATCH(S$1,'[1]2018_commission_structure-Start'!$A$21:$I$21,0)),0)</f>
        <v>0</v>
      </c>
      <c r="T695" s="28">
        <f t="shared" si="106"/>
        <v>127181.07</v>
      </c>
      <c r="U695" s="28">
        <f t="shared" si="107"/>
        <v>183910.07</v>
      </c>
      <c r="V695" s="28">
        <f>MIN(H695,I695)*INDEX('[1]2018_commission_structure-Start'!$A$15:$J$18,MATCH($E695,'[1]2018_commission_structure-Start'!$A$15:$A$18,0),MATCH(V$1,'[1]2018_commission_structure-Start'!$A$15:$J$15,0))</f>
        <v>90000</v>
      </c>
      <c r="W695" s="26">
        <f>IF($H695&gt;I695,MIN($H695-I695,J695-I695)*INDEX('[1]2018_commission_structure-Start'!$A$15:$J$18,MATCH($E695,'[1]2018_commission_structure-Start'!$A$15:$A$18,0),MATCH(W$1,'[1]2018_commission_structure-Start'!$A$15:$J$15,0)),0)</f>
        <v>27000</v>
      </c>
      <c r="X695" s="26">
        <f>IF($H695&gt;J695,MIN($H695-J695,K695-J695)*INDEX('[1]2018_commission_structure-Start'!$A$15:$J$18,MATCH($E695,'[1]2018_commission_structure-Start'!$A$15:$A$18,0),MATCH(X$1,'[1]2018_commission_structure-Start'!$A$15:$J$15,0)),0)</f>
        <v>28191.75</v>
      </c>
      <c r="Y695" s="26">
        <f>IF($H695&gt;K695,MIN($H695-K695,L695-K695)*INDEX('[1]2018_commission_structure-Start'!$A$15:$J$18,MATCH($E695,'[1]2018_commission_structure-Start'!$A$15:$A$18,0),MATCH(Y$1,'[1]2018_commission_structure-Start'!$A$15:$J$15,0)),0)</f>
        <v>0</v>
      </c>
      <c r="Z695" s="26">
        <f>IF(H695&gt;L695,(H695-L695)*INDEX('[1]2018_commission_structure-Start'!$A$21:$I$24,MATCH($E695,'[1]2018_commission_structure-Start'!$A$21:$A$24,0),MATCH(Z$1,'[1]2018_commission_structure-Start'!$A$21:$I$21,0)),0)</f>
        <v>0</v>
      </c>
      <c r="AA695" s="28">
        <f t="shared" si="108"/>
        <v>145191.75</v>
      </c>
      <c r="AB695" s="28">
        <f t="shared" si="109"/>
        <v>201920.75</v>
      </c>
    </row>
    <row r="696" spans="1:28" x14ac:dyDescent="0.2">
      <c r="A696" s="25" t="str">
        <f t="shared" si="100"/>
        <v>Cristina Seegar</v>
      </c>
      <c r="B696" s="25">
        <v>4396213212</v>
      </c>
      <c r="C696" s="25" t="s">
        <v>1350</v>
      </c>
      <c r="D696" s="25" t="s">
        <v>1351</v>
      </c>
      <c r="E696" s="25" t="s">
        <v>29</v>
      </c>
      <c r="F696" s="25">
        <v>60884</v>
      </c>
      <c r="G696" s="25">
        <f>COUNTIF([1]deals_closed!D:D,B696)</f>
        <v>20</v>
      </c>
      <c r="H696" s="26">
        <f>SUMIF([1]deals_closed!D:D,B696,[1]deals_closed!C:C)</f>
        <v>634931</v>
      </c>
      <c r="I696" s="26">
        <f>VLOOKUP(E696,'[1]2018_commission_structure-Start'!$A$22:$I$24,9,FALSE)</f>
        <v>600000</v>
      </c>
      <c r="J696" s="26">
        <f t="shared" si="101"/>
        <v>750000</v>
      </c>
      <c r="K696" s="26">
        <f t="shared" si="102"/>
        <v>900000</v>
      </c>
      <c r="L696" s="26">
        <f t="shared" si="103"/>
        <v>1200000</v>
      </c>
      <c r="M696" s="27">
        <f t="shared" si="104"/>
        <v>1.0582183333333333</v>
      </c>
      <c r="N696" s="25" t="str">
        <f t="shared" si="105"/>
        <v>100-125%</v>
      </c>
      <c r="O696" s="28">
        <f>MIN(H696,I696)*INDEX('[1]2018_commission_structure-Start'!$A$21:$I$24,MATCH($E696,'[1]2018_commission_structure-Start'!$A$21:$A$24,0),MATCH(O$1,'[1]2018_commission_structure-Start'!$A$21:$I$21,0))</f>
        <v>78000</v>
      </c>
      <c r="P696" s="26">
        <f>IF(H696&gt;I696,MIN(H696-I696,J696-I696)*INDEX('[1]2018_commission_structure-Start'!$A$21:$I$24,MATCH($E696,'[1]2018_commission_structure-Start'!$A$21:$A$24,0), MATCH(P$1,'[1]2018_commission_structure-Start'!$A$21:$I$21,0)),0)</f>
        <v>5938.27</v>
      </c>
      <c r="Q696" s="26">
        <f>IF($H696&gt;J696,MIN($H696-J696,K696-J696)*INDEX('[1]2018_commission_structure-Start'!$A$21:$I$24,MATCH($E696,'[1]2018_commission_structure-Start'!$A$21:$A$24,0), MATCH(Q$1,'[1]2018_commission_structure-Start'!$A$21:$I$21,0)),0)</f>
        <v>0</v>
      </c>
      <c r="R696" s="26">
        <f>IF($H696&gt;K696,MIN($H696-K696,L696-K696)*INDEX('[1]2018_commission_structure-Start'!$A$21:$I$24,MATCH($E696,'[1]2018_commission_structure-Start'!$A$21:$A$24,0), MATCH(R$1,'[1]2018_commission_structure-Start'!$A$21:$I$21,0)),0)</f>
        <v>0</v>
      </c>
      <c r="S696" s="26">
        <f>IF(H696&gt;L696,(H696-L696)*INDEX('[1]2018_commission_structure-Start'!$A$21:$I$24,MATCH($E696,'[1]2018_commission_structure-Start'!$A$21:$A$24,0),MATCH(S$1,'[1]2018_commission_structure-Start'!$A$21:$I$21,0)),0)</f>
        <v>0</v>
      </c>
      <c r="T696" s="28">
        <f t="shared" si="106"/>
        <v>83938.27</v>
      </c>
      <c r="U696" s="28">
        <f t="shared" si="107"/>
        <v>144822.27000000002</v>
      </c>
      <c r="V696" s="28">
        <f>MIN(H696,I696)*INDEX('[1]2018_commission_structure-Start'!$A$15:$J$18,MATCH($E696,'[1]2018_commission_structure-Start'!$A$15:$A$18,0),MATCH(V$1,'[1]2018_commission_structure-Start'!$A$15:$J$15,0))</f>
        <v>90000</v>
      </c>
      <c r="W696" s="26">
        <f>IF($H696&gt;I696,MIN($H696-I696,J696-I696)*INDEX('[1]2018_commission_structure-Start'!$A$15:$J$18,MATCH($E696,'[1]2018_commission_structure-Start'!$A$15:$A$18,0),MATCH(W$1,'[1]2018_commission_structure-Start'!$A$15:$J$15,0)),0)</f>
        <v>6287.58</v>
      </c>
      <c r="X696" s="26">
        <f>IF($H696&gt;J696,MIN($H696-J696,K696-J696)*INDEX('[1]2018_commission_structure-Start'!$A$15:$J$18,MATCH($E696,'[1]2018_commission_structure-Start'!$A$15:$A$18,0),MATCH(X$1,'[1]2018_commission_structure-Start'!$A$15:$J$15,0)),0)</f>
        <v>0</v>
      </c>
      <c r="Y696" s="26">
        <f>IF($H696&gt;K696,MIN($H696-K696,L696-K696)*INDEX('[1]2018_commission_structure-Start'!$A$15:$J$18,MATCH($E696,'[1]2018_commission_structure-Start'!$A$15:$A$18,0),MATCH(Y$1,'[1]2018_commission_structure-Start'!$A$15:$J$15,0)),0)</f>
        <v>0</v>
      </c>
      <c r="Z696" s="26">
        <f>IF(H696&gt;L696,(H696-L696)*INDEX('[1]2018_commission_structure-Start'!$A$21:$I$24,MATCH($E696,'[1]2018_commission_structure-Start'!$A$21:$A$24,0),MATCH(Z$1,'[1]2018_commission_structure-Start'!$A$21:$I$21,0)),0)</f>
        <v>0</v>
      </c>
      <c r="AA696" s="28">
        <f t="shared" si="108"/>
        <v>96287.58</v>
      </c>
      <c r="AB696" s="28">
        <f t="shared" si="109"/>
        <v>157171.58000000002</v>
      </c>
    </row>
    <row r="697" spans="1:28" x14ac:dyDescent="0.2">
      <c r="A697" s="25" t="str">
        <f t="shared" si="100"/>
        <v>Osbourne Kuhnke</v>
      </c>
      <c r="B697" s="25">
        <v>7533163729</v>
      </c>
      <c r="C697" s="25" t="s">
        <v>1352</v>
      </c>
      <c r="D697" s="25" t="s">
        <v>1353</v>
      </c>
      <c r="E697" s="25" t="s">
        <v>10</v>
      </c>
      <c r="F697" s="25">
        <v>94545</v>
      </c>
      <c r="G697" s="25">
        <f>COUNTIF([1]deals_closed!D:D,B697)</f>
        <v>23</v>
      </c>
      <c r="H697" s="26">
        <f>SUMIF([1]deals_closed!D:D,B697,[1]deals_closed!C:C)</f>
        <v>769342</v>
      </c>
      <c r="I697" s="26">
        <f>VLOOKUP(E697,'[1]2018_commission_structure-Start'!$A$22:$I$24,9,FALSE)</f>
        <v>750000</v>
      </c>
      <c r="J697" s="26">
        <f t="shared" si="101"/>
        <v>937500</v>
      </c>
      <c r="K697" s="26">
        <f t="shared" si="102"/>
        <v>1125000</v>
      </c>
      <c r="L697" s="26">
        <f t="shared" si="103"/>
        <v>1500000</v>
      </c>
      <c r="M697" s="27">
        <f t="shared" si="104"/>
        <v>1.0257893333333334</v>
      </c>
      <c r="N697" s="25" t="str">
        <f t="shared" si="105"/>
        <v>100-125%</v>
      </c>
      <c r="O697" s="28">
        <f>MIN(H697,I697)*INDEX('[1]2018_commission_structure-Start'!$A$21:$I$24,MATCH($E697,'[1]2018_commission_structure-Start'!$A$21:$A$24,0),MATCH(O$1,'[1]2018_commission_structure-Start'!$A$21:$I$21,0))</f>
        <v>112500</v>
      </c>
      <c r="P697" s="26">
        <f>IF(H697&gt;I697,MIN(H697-I697,J697-I697)*INDEX('[1]2018_commission_structure-Start'!$A$21:$I$24,MATCH($E697,'[1]2018_commission_structure-Start'!$A$21:$A$24,0), MATCH(P$1,'[1]2018_commission_structure-Start'!$A$21:$I$21,0)),0)</f>
        <v>3674.98</v>
      </c>
      <c r="Q697" s="26">
        <f>IF($H697&gt;J697,MIN($H697-J697,K697-J697)*INDEX('[1]2018_commission_structure-Start'!$A$21:$I$24,MATCH($E697,'[1]2018_commission_structure-Start'!$A$21:$A$24,0), MATCH(Q$1,'[1]2018_commission_structure-Start'!$A$21:$I$21,0)),0)</f>
        <v>0</v>
      </c>
      <c r="R697" s="26">
        <f>IF($H697&gt;K697,MIN($H697-K697,L697-K697)*INDEX('[1]2018_commission_structure-Start'!$A$21:$I$24,MATCH($E697,'[1]2018_commission_structure-Start'!$A$21:$A$24,0), MATCH(R$1,'[1]2018_commission_structure-Start'!$A$21:$I$21,0)),0)</f>
        <v>0</v>
      </c>
      <c r="S697" s="26">
        <f>IF(H697&gt;L697,(H697-L697)*INDEX('[1]2018_commission_structure-Start'!$A$21:$I$24,MATCH($E697,'[1]2018_commission_structure-Start'!$A$21:$A$24,0),MATCH(S$1,'[1]2018_commission_structure-Start'!$A$21:$I$21,0)),0)</f>
        <v>0</v>
      </c>
      <c r="T697" s="28">
        <f t="shared" si="106"/>
        <v>116174.98</v>
      </c>
      <c r="U697" s="28">
        <f t="shared" si="107"/>
        <v>210719.97999999998</v>
      </c>
      <c r="V697" s="28">
        <f>MIN(H697,I697)*INDEX('[1]2018_commission_structure-Start'!$A$15:$J$18,MATCH($E697,'[1]2018_commission_structure-Start'!$A$15:$A$18,0),MATCH(V$1,'[1]2018_commission_structure-Start'!$A$15:$J$15,0))</f>
        <v>112500</v>
      </c>
      <c r="W697" s="26">
        <f>IF($H697&gt;I697,MIN($H697-I697,J697-I697)*INDEX('[1]2018_commission_structure-Start'!$A$15:$J$18,MATCH($E697,'[1]2018_commission_structure-Start'!$A$15:$A$18,0),MATCH(W$1,'[1]2018_commission_structure-Start'!$A$15:$J$15,0)),0)</f>
        <v>4255.24</v>
      </c>
      <c r="X697" s="26">
        <f>IF($H697&gt;J697,MIN($H697-J697,K697-J697)*INDEX('[1]2018_commission_structure-Start'!$A$15:$J$18,MATCH($E697,'[1]2018_commission_structure-Start'!$A$15:$A$18,0),MATCH(X$1,'[1]2018_commission_structure-Start'!$A$15:$J$15,0)),0)</f>
        <v>0</v>
      </c>
      <c r="Y697" s="26">
        <f>IF($H697&gt;K697,MIN($H697-K697,L697-K697)*INDEX('[1]2018_commission_structure-Start'!$A$15:$J$18,MATCH($E697,'[1]2018_commission_structure-Start'!$A$15:$A$18,0),MATCH(Y$1,'[1]2018_commission_structure-Start'!$A$15:$J$15,0)),0)</f>
        <v>0</v>
      </c>
      <c r="Z697" s="26">
        <f>IF(H697&gt;L697,(H697-L697)*INDEX('[1]2018_commission_structure-Start'!$A$21:$I$24,MATCH($E697,'[1]2018_commission_structure-Start'!$A$21:$A$24,0),MATCH(Z$1,'[1]2018_commission_structure-Start'!$A$21:$I$21,0)),0)</f>
        <v>0</v>
      </c>
      <c r="AA697" s="28">
        <f t="shared" si="108"/>
        <v>116755.24</v>
      </c>
      <c r="AB697" s="28">
        <f t="shared" si="109"/>
        <v>211300.24</v>
      </c>
    </row>
    <row r="698" spans="1:28" x14ac:dyDescent="0.2">
      <c r="A698" s="25" t="str">
        <f t="shared" si="100"/>
        <v>Phil Falconar</v>
      </c>
      <c r="B698" s="25">
        <v>9705650896</v>
      </c>
      <c r="C698" s="25" t="s">
        <v>1354</v>
      </c>
      <c r="D698" s="25" t="s">
        <v>1355</v>
      </c>
      <c r="E698" s="25" t="s">
        <v>29</v>
      </c>
      <c r="F698" s="25">
        <v>54482</v>
      </c>
      <c r="G698" s="25">
        <f>COUNTIF([1]deals_closed!D:D,B698)</f>
        <v>17</v>
      </c>
      <c r="H698" s="26">
        <f>SUMIF([1]deals_closed!D:D,B698,[1]deals_closed!C:C)</f>
        <v>623150</v>
      </c>
      <c r="I698" s="26">
        <f>VLOOKUP(E698,'[1]2018_commission_structure-Start'!$A$22:$I$24,9,FALSE)</f>
        <v>600000</v>
      </c>
      <c r="J698" s="26">
        <f t="shared" si="101"/>
        <v>750000</v>
      </c>
      <c r="K698" s="26">
        <f t="shared" si="102"/>
        <v>900000</v>
      </c>
      <c r="L698" s="26">
        <f t="shared" si="103"/>
        <v>1200000</v>
      </c>
      <c r="M698" s="27">
        <f t="shared" si="104"/>
        <v>1.0385833333333334</v>
      </c>
      <c r="N698" s="25" t="str">
        <f t="shared" si="105"/>
        <v>100-125%</v>
      </c>
      <c r="O698" s="28">
        <f>MIN(H698,I698)*INDEX('[1]2018_commission_structure-Start'!$A$21:$I$24,MATCH($E698,'[1]2018_commission_structure-Start'!$A$21:$A$24,0),MATCH(O$1,'[1]2018_commission_structure-Start'!$A$21:$I$21,0))</f>
        <v>78000</v>
      </c>
      <c r="P698" s="26">
        <f>IF(H698&gt;I698,MIN(H698-I698,J698-I698)*INDEX('[1]2018_commission_structure-Start'!$A$21:$I$24,MATCH($E698,'[1]2018_commission_structure-Start'!$A$21:$A$24,0), MATCH(P$1,'[1]2018_commission_structure-Start'!$A$21:$I$21,0)),0)</f>
        <v>3935.5000000000005</v>
      </c>
      <c r="Q698" s="26">
        <f>IF($H698&gt;J698,MIN($H698-J698,K698-J698)*INDEX('[1]2018_commission_structure-Start'!$A$21:$I$24,MATCH($E698,'[1]2018_commission_structure-Start'!$A$21:$A$24,0), MATCH(Q$1,'[1]2018_commission_structure-Start'!$A$21:$I$21,0)),0)</f>
        <v>0</v>
      </c>
      <c r="R698" s="26">
        <f>IF($H698&gt;K698,MIN($H698-K698,L698-K698)*INDEX('[1]2018_commission_structure-Start'!$A$21:$I$24,MATCH($E698,'[1]2018_commission_structure-Start'!$A$21:$A$24,0), MATCH(R$1,'[1]2018_commission_structure-Start'!$A$21:$I$21,0)),0)</f>
        <v>0</v>
      </c>
      <c r="S698" s="26">
        <f>IF(H698&gt;L698,(H698-L698)*INDEX('[1]2018_commission_structure-Start'!$A$21:$I$24,MATCH($E698,'[1]2018_commission_structure-Start'!$A$21:$A$24,0),MATCH(S$1,'[1]2018_commission_structure-Start'!$A$21:$I$21,0)),0)</f>
        <v>0</v>
      </c>
      <c r="T698" s="28">
        <f t="shared" si="106"/>
        <v>81935.5</v>
      </c>
      <c r="U698" s="28">
        <f t="shared" si="107"/>
        <v>136417.5</v>
      </c>
      <c r="V698" s="28">
        <f>MIN(H698,I698)*INDEX('[1]2018_commission_structure-Start'!$A$15:$J$18,MATCH($E698,'[1]2018_commission_structure-Start'!$A$15:$A$18,0),MATCH(V$1,'[1]2018_commission_structure-Start'!$A$15:$J$15,0))</f>
        <v>90000</v>
      </c>
      <c r="W698" s="26">
        <f>IF($H698&gt;I698,MIN($H698-I698,J698-I698)*INDEX('[1]2018_commission_structure-Start'!$A$15:$J$18,MATCH($E698,'[1]2018_commission_structure-Start'!$A$15:$A$18,0),MATCH(W$1,'[1]2018_commission_structure-Start'!$A$15:$J$15,0)),0)</f>
        <v>4167</v>
      </c>
      <c r="X698" s="26">
        <f>IF($H698&gt;J698,MIN($H698-J698,K698-J698)*INDEX('[1]2018_commission_structure-Start'!$A$15:$J$18,MATCH($E698,'[1]2018_commission_structure-Start'!$A$15:$A$18,0),MATCH(X$1,'[1]2018_commission_structure-Start'!$A$15:$J$15,0)),0)</f>
        <v>0</v>
      </c>
      <c r="Y698" s="26">
        <f>IF($H698&gt;K698,MIN($H698-K698,L698-K698)*INDEX('[1]2018_commission_structure-Start'!$A$15:$J$18,MATCH($E698,'[1]2018_commission_structure-Start'!$A$15:$A$18,0),MATCH(Y$1,'[1]2018_commission_structure-Start'!$A$15:$J$15,0)),0)</f>
        <v>0</v>
      </c>
      <c r="Z698" s="26">
        <f>IF(H698&gt;L698,(H698-L698)*INDEX('[1]2018_commission_structure-Start'!$A$21:$I$24,MATCH($E698,'[1]2018_commission_structure-Start'!$A$21:$A$24,0),MATCH(Z$1,'[1]2018_commission_structure-Start'!$A$21:$I$21,0)),0)</f>
        <v>0</v>
      </c>
      <c r="AA698" s="28">
        <f t="shared" si="108"/>
        <v>94167</v>
      </c>
      <c r="AB698" s="28">
        <f t="shared" si="109"/>
        <v>148649</v>
      </c>
    </row>
    <row r="699" spans="1:28" x14ac:dyDescent="0.2">
      <c r="A699" s="25" t="str">
        <f t="shared" si="100"/>
        <v>Sibbie Cutbush</v>
      </c>
      <c r="B699" s="25">
        <v>1009146149</v>
      </c>
      <c r="C699" s="25" t="s">
        <v>1356</v>
      </c>
      <c r="D699" s="25" t="s">
        <v>1357</v>
      </c>
      <c r="E699" s="25" t="s">
        <v>29</v>
      </c>
      <c r="F699" s="25">
        <v>78802</v>
      </c>
      <c r="G699" s="25">
        <f>COUNTIF([1]deals_closed!D:D,B699)</f>
        <v>27</v>
      </c>
      <c r="H699" s="26">
        <f>SUMIF([1]deals_closed!D:D,B699,[1]deals_closed!C:C)</f>
        <v>885458</v>
      </c>
      <c r="I699" s="26">
        <f>VLOOKUP(E699,'[1]2018_commission_structure-Start'!$A$22:$I$24,9,FALSE)</f>
        <v>600000</v>
      </c>
      <c r="J699" s="26">
        <f t="shared" si="101"/>
        <v>750000</v>
      </c>
      <c r="K699" s="26">
        <f t="shared" si="102"/>
        <v>900000</v>
      </c>
      <c r="L699" s="26">
        <f t="shared" si="103"/>
        <v>1200000</v>
      </c>
      <c r="M699" s="27">
        <f t="shared" si="104"/>
        <v>1.4757633333333333</v>
      </c>
      <c r="N699" s="25" t="str">
        <f t="shared" si="105"/>
        <v>125-150%</v>
      </c>
      <c r="O699" s="28">
        <f>MIN(H699,I699)*INDEX('[1]2018_commission_structure-Start'!$A$21:$I$24,MATCH($E699,'[1]2018_commission_structure-Start'!$A$21:$A$24,0),MATCH(O$1,'[1]2018_commission_structure-Start'!$A$21:$I$21,0))</f>
        <v>78000</v>
      </c>
      <c r="P699" s="26">
        <f>IF(H699&gt;I699,MIN(H699-I699,J699-I699)*INDEX('[1]2018_commission_structure-Start'!$A$21:$I$24,MATCH($E699,'[1]2018_commission_structure-Start'!$A$21:$A$24,0), MATCH(P$1,'[1]2018_commission_structure-Start'!$A$21:$I$21,0)),0)</f>
        <v>25500.000000000004</v>
      </c>
      <c r="Q699" s="26">
        <f>IF($H699&gt;J699,MIN($H699-J699,K699-J699)*INDEX('[1]2018_commission_structure-Start'!$A$21:$I$24,MATCH($E699,'[1]2018_commission_structure-Start'!$A$21:$A$24,0), MATCH(Q$1,'[1]2018_commission_structure-Start'!$A$21:$I$21,0)),0)</f>
        <v>28446.18</v>
      </c>
      <c r="R699" s="26">
        <f>IF($H699&gt;K699,MIN($H699-K699,L699-K699)*INDEX('[1]2018_commission_structure-Start'!$A$21:$I$24,MATCH($E699,'[1]2018_commission_structure-Start'!$A$21:$A$24,0), MATCH(R$1,'[1]2018_commission_structure-Start'!$A$21:$I$21,0)),0)</f>
        <v>0</v>
      </c>
      <c r="S699" s="26">
        <f>IF(H699&gt;L699,(H699-L699)*INDEX('[1]2018_commission_structure-Start'!$A$21:$I$24,MATCH($E699,'[1]2018_commission_structure-Start'!$A$21:$A$24,0),MATCH(S$1,'[1]2018_commission_structure-Start'!$A$21:$I$21,0)),0)</f>
        <v>0</v>
      </c>
      <c r="T699" s="28">
        <f t="shared" si="106"/>
        <v>131946.18</v>
      </c>
      <c r="U699" s="28">
        <f t="shared" si="107"/>
        <v>210748.18</v>
      </c>
      <c r="V699" s="28">
        <f>MIN(H699,I699)*INDEX('[1]2018_commission_structure-Start'!$A$15:$J$18,MATCH($E699,'[1]2018_commission_structure-Start'!$A$15:$A$18,0),MATCH(V$1,'[1]2018_commission_structure-Start'!$A$15:$J$15,0))</f>
        <v>90000</v>
      </c>
      <c r="W699" s="26">
        <f>IF($H699&gt;I699,MIN($H699-I699,J699-I699)*INDEX('[1]2018_commission_structure-Start'!$A$15:$J$18,MATCH($E699,'[1]2018_commission_structure-Start'!$A$15:$A$18,0),MATCH(W$1,'[1]2018_commission_structure-Start'!$A$15:$J$15,0)),0)</f>
        <v>27000</v>
      </c>
      <c r="X699" s="26">
        <f>IF($H699&gt;J699,MIN($H699-J699,K699-J699)*INDEX('[1]2018_commission_structure-Start'!$A$15:$J$18,MATCH($E699,'[1]2018_commission_structure-Start'!$A$15:$A$18,0),MATCH(X$1,'[1]2018_commission_structure-Start'!$A$15:$J$15,0)),0)</f>
        <v>33864.5</v>
      </c>
      <c r="Y699" s="26">
        <f>IF($H699&gt;K699,MIN($H699-K699,L699-K699)*INDEX('[1]2018_commission_structure-Start'!$A$15:$J$18,MATCH($E699,'[1]2018_commission_structure-Start'!$A$15:$A$18,0),MATCH(Y$1,'[1]2018_commission_structure-Start'!$A$15:$J$15,0)),0)</f>
        <v>0</v>
      </c>
      <c r="Z699" s="26">
        <f>IF(H699&gt;L699,(H699-L699)*INDEX('[1]2018_commission_structure-Start'!$A$21:$I$24,MATCH($E699,'[1]2018_commission_structure-Start'!$A$21:$A$24,0),MATCH(Z$1,'[1]2018_commission_structure-Start'!$A$21:$I$21,0)),0)</f>
        <v>0</v>
      </c>
      <c r="AA699" s="28">
        <f t="shared" si="108"/>
        <v>150864.5</v>
      </c>
      <c r="AB699" s="28">
        <f t="shared" si="109"/>
        <v>229666.5</v>
      </c>
    </row>
    <row r="700" spans="1:28" x14ac:dyDescent="0.2">
      <c r="A700" s="25" t="str">
        <f t="shared" si="100"/>
        <v>Andris Dunbleton</v>
      </c>
      <c r="B700" s="25">
        <v>3303111790</v>
      </c>
      <c r="C700" s="25" t="s">
        <v>1203</v>
      </c>
      <c r="D700" s="25" t="s">
        <v>1358</v>
      </c>
      <c r="E700" s="25" t="s">
        <v>7</v>
      </c>
      <c r="F700" s="25">
        <v>63069</v>
      </c>
      <c r="G700" s="25">
        <f>COUNTIF([1]deals_closed!D:D,B700)</f>
        <v>20</v>
      </c>
      <c r="H700" s="26">
        <f>SUMIF([1]deals_closed!D:D,B700,[1]deals_closed!C:C)</f>
        <v>742207</v>
      </c>
      <c r="I700" s="26">
        <f>VLOOKUP(E700,'[1]2018_commission_structure-Start'!$A$22:$I$24,9,FALSE)</f>
        <v>500000</v>
      </c>
      <c r="J700" s="26">
        <f t="shared" si="101"/>
        <v>625000</v>
      </c>
      <c r="K700" s="26">
        <f t="shared" si="102"/>
        <v>750000</v>
      </c>
      <c r="L700" s="26">
        <f t="shared" si="103"/>
        <v>1000000</v>
      </c>
      <c r="M700" s="27">
        <f t="shared" si="104"/>
        <v>1.4844139999999999</v>
      </c>
      <c r="N700" s="25" t="str">
        <f t="shared" si="105"/>
        <v>125-150%</v>
      </c>
      <c r="O700" s="28">
        <f>MIN(H700,I700)*INDEX('[1]2018_commission_structure-Start'!$A$21:$I$24,MATCH($E700,'[1]2018_commission_structure-Start'!$A$21:$A$24,0),MATCH(O$1,'[1]2018_commission_structure-Start'!$A$21:$I$21,0))</f>
        <v>50000</v>
      </c>
      <c r="P700" s="26">
        <f>IF(H700&gt;I700,MIN(H700-I700,J700-I700)*INDEX('[1]2018_commission_structure-Start'!$A$21:$I$24,MATCH($E700,'[1]2018_commission_structure-Start'!$A$21:$A$24,0), MATCH(P$1,'[1]2018_commission_structure-Start'!$A$21:$I$21,0)),0)</f>
        <v>18750</v>
      </c>
      <c r="Q700" s="26">
        <f>IF($H700&gt;J700,MIN($H700-J700,K700-J700)*INDEX('[1]2018_commission_structure-Start'!$A$21:$I$24,MATCH($E700,'[1]2018_commission_structure-Start'!$A$21:$A$24,0), MATCH(Q$1,'[1]2018_commission_structure-Start'!$A$21:$I$21,0)),0)</f>
        <v>21097.26</v>
      </c>
      <c r="R700" s="26">
        <f>IF($H700&gt;K700,MIN($H700-K700,L700-K700)*INDEX('[1]2018_commission_structure-Start'!$A$21:$I$24,MATCH($E700,'[1]2018_commission_structure-Start'!$A$21:$A$24,0), MATCH(R$1,'[1]2018_commission_structure-Start'!$A$21:$I$21,0)),0)</f>
        <v>0</v>
      </c>
      <c r="S700" s="26">
        <f>IF(H700&gt;L700,(H700-L700)*INDEX('[1]2018_commission_structure-Start'!$A$21:$I$24,MATCH($E700,'[1]2018_commission_structure-Start'!$A$21:$A$24,0),MATCH(S$1,'[1]2018_commission_structure-Start'!$A$21:$I$21,0)),0)</f>
        <v>0</v>
      </c>
      <c r="T700" s="28">
        <f t="shared" si="106"/>
        <v>89847.26</v>
      </c>
      <c r="U700" s="28">
        <f t="shared" si="107"/>
        <v>152916.26</v>
      </c>
      <c r="V700" s="28">
        <f>MIN(H700,I700)*INDEX('[1]2018_commission_structure-Start'!$A$15:$J$18,MATCH($E700,'[1]2018_commission_structure-Start'!$A$15:$A$18,0),MATCH(V$1,'[1]2018_commission_structure-Start'!$A$15:$J$15,0))</f>
        <v>60000</v>
      </c>
      <c r="W700" s="26">
        <f>IF($H700&gt;I700,MIN($H700-I700,J700-I700)*INDEX('[1]2018_commission_structure-Start'!$A$15:$J$18,MATCH($E700,'[1]2018_commission_structure-Start'!$A$15:$A$18,0),MATCH(W$1,'[1]2018_commission_structure-Start'!$A$15:$J$15,0)),0)</f>
        <v>21250</v>
      </c>
      <c r="X700" s="26">
        <f>IF($H700&gt;J700,MIN($H700-J700,K700-J700)*INDEX('[1]2018_commission_structure-Start'!$A$15:$J$18,MATCH($E700,'[1]2018_commission_structure-Start'!$A$15:$A$18,0),MATCH(X$1,'[1]2018_commission_structure-Start'!$A$15:$J$15,0)),0)</f>
        <v>23441.4</v>
      </c>
      <c r="Y700" s="26">
        <f>IF($H700&gt;K700,MIN($H700-K700,L700-K700)*INDEX('[1]2018_commission_structure-Start'!$A$15:$J$18,MATCH($E700,'[1]2018_commission_structure-Start'!$A$15:$A$18,0),MATCH(Y$1,'[1]2018_commission_structure-Start'!$A$15:$J$15,0)),0)</f>
        <v>0</v>
      </c>
      <c r="Z700" s="26">
        <f>IF(H700&gt;L700,(H700-L700)*INDEX('[1]2018_commission_structure-Start'!$A$21:$I$24,MATCH($E700,'[1]2018_commission_structure-Start'!$A$21:$A$24,0),MATCH(Z$1,'[1]2018_commission_structure-Start'!$A$21:$I$21,0)),0)</f>
        <v>0</v>
      </c>
      <c r="AA700" s="28">
        <f t="shared" si="108"/>
        <v>104691.4</v>
      </c>
      <c r="AB700" s="28">
        <f t="shared" si="109"/>
        <v>167760.4</v>
      </c>
    </row>
    <row r="701" spans="1:28" x14ac:dyDescent="0.2">
      <c r="A701" s="25" t="str">
        <f t="shared" si="100"/>
        <v>Eward Cureton</v>
      </c>
      <c r="B701" s="25">
        <v>1456229036</v>
      </c>
      <c r="C701" s="25" t="s">
        <v>1359</v>
      </c>
      <c r="D701" s="25" t="s">
        <v>1360</v>
      </c>
      <c r="E701" s="25" t="s">
        <v>29</v>
      </c>
      <c r="F701" s="25">
        <v>73519</v>
      </c>
      <c r="G701" s="25">
        <f>COUNTIF([1]deals_closed!D:D,B701)</f>
        <v>21</v>
      </c>
      <c r="H701" s="26">
        <f>SUMIF([1]deals_closed!D:D,B701,[1]deals_closed!C:C)</f>
        <v>830970</v>
      </c>
      <c r="I701" s="26">
        <f>VLOOKUP(E701,'[1]2018_commission_structure-Start'!$A$22:$I$24,9,FALSE)</f>
        <v>600000</v>
      </c>
      <c r="J701" s="26">
        <f t="shared" si="101"/>
        <v>750000</v>
      </c>
      <c r="K701" s="26">
        <f t="shared" si="102"/>
        <v>900000</v>
      </c>
      <c r="L701" s="26">
        <f t="shared" si="103"/>
        <v>1200000</v>
      </c>
      <c r="M701" s="27">
        <f t="shared" si="104"/>
        <v>1.3849499999999999</v>
      </c>
      <c r="N701" s="25" t="str">
        <f t="shared" si="105"/>
        <v>125-150%</v>
      </c>
      <c r="O701" s="28">
        <f>MIN(H701,I701)*INDEX('[1]2018_commission_structure-Start'!$A$21:$I$24,MATCH($E701,'[1]2018_commission_structure-Start'!$A$21:$A$24,0),MATCH(O$1,'[1]2018_commission_structure-Start'!$A$21:$I$21,0))</f>
        <v>78000</v>
      </c>
      <c r="P701" s="26">
        <f>IF(H701&gt;I701,MIN(H701-I701,J701-I701)*INDEX('[1]2018_commission_structure-Start'!$A$21:$I$24,MATCH($E701,'[1]2018_commission_structure-Start'!$A$21:$A$24,0), MATCH(P$1,'[1]2018_commission_structure-Start'!$A$21:$I$21,0)),0)</f>
        <v>25500.000000000004</v>
      </c>
      <c r="Q701" s="26">
        <f>IF($H701&gt;J701,MIN($H701-J701,K701-J701)*INDEX('[1]2018_commission_structure-Start'!$A$21:$I$24,MATCH($E701,'[1]2018_commission_structure-Start'!$A$21:$A$24,0), MATCH(Q$1,'[1]2018_commission_structure-Start'!$A$21:$I$21,0)),0)</f>
        <v>17003.7</v>
      </c>
      <c r="R701" s="26">
        <f>IF($H701&gt;K701,MIN($H701-K701,L701-K701)*INDEX('[1]2018_commission_structure-Start'!$A$21:$I$24,MATCH($E701,'[1]2018_commission_structure-Start'!$A$21:$A$24,0), MATCH(R$1,'[1]2018_commission_structure-Start'!$A$21:$I$21,0)),0)</f>
        <v>0</v>
      </c>
      <c r="S701" s="26">
        <f>IF(H701&gt;L701,(H701-L701)*INDEX('[1]2018_commission_structure-Start'!$A$21:$I$24,MATCH($E701,'[1]2018_commission_structure-Start'!$A$21:$A$24,0),MATCH(S$1,'[1]2018_commission_structure-Start'!$A$21:$I$21,0)),0)</f>
        <v>0</v>
      </c>
      <c r="T701" s="28">
        <f t="shared" si="106"/>
        <v>120503.7</v>
      </c>
      <c r="U701" s="28">
        <f t="shared" si="107"/>
        <v>194022.7</v>
      </c>
      <c r="V701" s="28">
        <f>MIN(H701,I701)*INDEX('[1]2018_commission_structure-Start'!$A$15:$J$18,MATCH($E701,'[1]2018_commission_structure-Start'!$A$15:$A$18,0),MATCH(V$1,'[1]2018_commission_structure-Start'!$A$15:$J$15,0))</f>
        <v>90000</v>
      </c>
      <c r="W701" s="26">
        <f>IF($H701&gt;I701,MIN($H701-I701,J701-I701)*INDEX('[1]2018_commission_structure-Start'!$A$15:$J$18,MATCH($E701,'[1]2018_commission_structure-Start'!$A$15:$A$18,0),MATCH(W$1,'[1]2018_commission_structure-Start'!$A$15:$J$15,0)),0)</f>
        <v>27000</v>
      </c>
      <c r="X701" s="26">
        <f>IF($H701&gt;J701,MIN($H701-J701,K701-J701)*INDEX('[1]2018_commission_structure-Start'!$A$15:$J$18,MATCH($E701,'[1]2018_commission_structure-Start'!$A$15:$A$18,0),MATCH(X$1,'[1]2018_commission_structure-Start'!$A$15:$J$15,0)),0)</f>
        <v>20242.5</v>
      </c>
      <c r="Y701" s="26">
        <f>IF($H701&gt;K701,MIN($H701-K701,L701-K701)*INDEX('[1]2018_commission_structure-Start'!$A$15:$J$18,MATCH($E701,'[1]2018_commission_structure-Start'!$A$15:$A$18,0),MATCH(Y$1,'[1]2018_commission_structure-Start'!$A$15:$J$15,0)),0)</f>
        <v>0</v>
      </c>
      <c r="Z701" s="26">
        <f>IF(H701&gt;L701,(H701-L701)*INDEX('[1]2018_commission_structure-Start'!$A$21:$I$24,MATCH($E701,'[1]2018_commission_structure-Start'!$A$21:$A$24,0),MATCH(Z$1,'[1]2018_commission_structure-Start'!$A$21:$I$21,0)),0)</f>
        <v>0</v>
      </c>
      <c r="AA701" s="28">
        <f t="shared" si="108"/>
        <v>137242.5</v>
      </c>
      <c r="AB701" s="28">
        <f t="shared" si="109"/>
        <v>210761.5</v>
      </c>
    </row>
    <row r="702" spans="1:28" x14ac:dyDescent="0.2">
      <c r="A702" s="25" t="str">
        <f t="shared" si="100"/>
        <v>Cecilia Livingstone</v>
      </c>
      <c r="B702" s="25">
        <v>4969679754</v>
      </c>
      <c r="C702" s="25" t="s">
        <v>1361</v>
      </c>
      <c r="D702" s="25" t="s">
        <v>1362</v>
      </c>
      <c r="E702" s="25" t="s">
        <v>29</v>
      </c>
      <c r="F702" s="25">
        <v>54602</v>
      </c>
      <c r="G702" s="25">
        <f>COUNTIF([1]deals_closed!D:D,B702)</f>
        <v>28</v>
      </c>
      <c r="H702" s="26">
        <f>SUMIF([1]deals_closed!D:D,B702,[1]deals_closed!C:C)</f>
        <v>1057474</v>
      </c>
      <c r="I702" s="26">
        <f>VLOOKUP(E702,'[1]2018_commission_structure-Start'!$A$22:$I$24,9,FALSE)</f>
        <v>600000</v>
      </c>
      <c r="J702" s="26">
        <f t="shared" si="101"/>
        <v>750000</v>
      </c>
      <c r="K702" s="26">
        <f t="shared" si="102"/>
        <v>900000</v>
      </c>
      <c r="L702" s="26">
        <f t="shared" si="103"/>
        <v>1200000</v>
      </c>
      <c r="M702" s="27">
        <f t="shared" si="104"/>
        <v>1.7624566666666666</v>
      </c>
      <c r="N702" s="25" t="str">
        <f t="shared" si="105"/>
        <v>150-200%</v>
      </c>
      <c r="O702" s="28">
        <f>MIN(H702,I702)*INDEX('[1]2018_commission_structure-Start'!$A$21:$I$24,MATCH($E702,'[1]2018_commission_structure-Start'!$A$21:$A$24,0),MATCH(O$1,'[1]2018_commission_structure-Start'!$A$21:$I$21,0))</f>
        <v>78000</v>
      </c>
      <c r="P702" s="26">
        <f>IF(H702&gt;I702,MIN(H702-I702,J702-I702)*INDEX('[1]2018_commission_structure-Start'!$A$21:$I$24,MATCH($E702,'[1]2018_commission_structure-Start'!$A$21:$A$24,0), MATCH(P$1,'[1]2018_commission_structure-Start'!$A$21:$I$21,0)),0)</f>
        <v>25500.000000000004</v>
      </c>
      <c r="Q702" s="26">
        <f>IF($H702&gt;J702,MIN($H702-J702,K702-J702)*INDEX('[1]2018_commission_structure-Start'!$A$21:$I$24,MATCH($E702,'[1]2018_commission_structure-Start'!$A$21:$A$24,0), MATCH(Q$1,'[1]2018_commission_structure-Start'!$A$21:$I$21,0)),0)</f>
        <v>31500</v>
      </c>
      <c r="R702" s="26">
        <f>IF($H702&gt;K702,MIN($H702-K702,L702-K702)*INDEX('[1]2018_commission_structure-Start'!$A$21:$I$24,MATCH($E702,'[1]2018_commission_structure-Start'!$A$21:$A$24,0), MATCH(R$1,'[1]2018_commission_structure-Start'!$A$21:$I$21,0)),0)</f>
        <v>40943.24</v>
      </c>
      <c r="S702" s="26">
        <f>IF(H702&gt;L702,(H702-L702)*INDEX('[1]2018_commission_structure-Start'!$A$21:$I$24,MATCH($E702,'[1]2018_commission_structure-Start'!$A$21:$A$24,0),MATCH(S$1,'[1]2018_commission_structure-Start'!$A$21:$I$21,0)),0)</f>
        <v>0</v>
      </c>
      <c r="T702" s="28">
        <f t="shared" si="106"/>
        <v>175943.24</v>
      </c>
      <c r="U702" s="28">
        <f t="shared" si="107"/>
        <v>230545.24</v>
      </c>
      <c r="V702" s="28">
        <f>MIN(H702,I702)*INDEX('[1]2018_commission_structure-Start'!$A$15:$J$18,MATCH($E702,'[1]2018_commission_structure-Start'!$A$15:$A$18,0),MATCH(V$1,'[1]2018_commission_structure-Start'!$A$15:$J$15,0))</f>
        <v>90000</v>
      </c>
      <c r="W702" s="26">
        <f>IF($H702&gt;I702,MIN($H702-I702,J702-I702)*INDEX('[1]2018_commission_structure-Start'!$A$15:$J$18,MATCH($E702,'[1]2018_commission_structure-Start'!$A$15:$A$18,0),MATCH(W$1,'[1]2018_commission_structure-Start'!$A$15:$J$15,0)),0)</f>
        <v>27000</v>
      </c>
      <c r="X702" s="26">
        <f>IF($H702&gt;J702,MIN($H702-J702,K702-J702)*INDEX('[1]2018_commission_structure-Start'!$A$15:$J$18,MATCH($E702,'[1]2018_commission_structure-Start'!$A$15:$A$18,0),MATCH(X$1,'[1]2018_commission_structure-Start'!$A$15:$J$15,0)),0)</f>
        <v>37500</v>
      </c>
      <c r="Y702" s="26">
        <f>IF($H702&gt;K702,MIN($H702-K702,L702-K702)*INDEX('[1]2018_commission_structure-Start'!$A$15:$J$18,MATCH($E702,'[1]2018_commission_structure-Start'!$A$15:$A$18,0),MATCH(Y$1,'[1]2018_commission_structure-Start'!$A$15:$J$15,0)),0)</f>
        <v>47242.2</v>
      </c>
      <c r="Z702" s="26">
        <f>IF(H702&gt;L702,(H702-L702)*INDEX('[1]2018_commission_structure-Start'!$A$21:$I$24,MATCH($E702,'[1]2018_commission_structure-Start'!$A$21:$A$24,0),MATCH(Z$1,'[1]2018_commission_structure-Start'!$A$21:$I$21,0)),0)</f>
        <v>0</v>
      </c>
      <c r="AA702" s="28">
        <f t="shared" si="108"/>
        <v>201742.2</v>
      </c>
      <c r="AB702" s="28">
        <f t="shared" si="109"/>
        <v>256344.2</v>
      </c>
    </row>
    <row r="703" spans="1:28" x14ac:dyDescent="0.2">
      <c r="A703" s="25" t="str">
        <f t="shared" si="100"/>
        <v>Glynis Garaghan</v>
      </c>
      <c r="B703" s="25">
        <v>1898839557</v>
      </c>
      <c r="C703" s="25" t="s">
        <v>1363</v>
      </c>
      <c r="D703" s="25" t="s">
        <v>1364</v>
      </c>
      <c r="E703" s="25" t="s">
        <v>29</v>
      </c>
      <c r="F703" s="25">
        <v>70011</v>
      </c>
      <c r="G703" s="25">
        <f>COUNTIF([1]deals_closed!D:D,B703)</f>
        <v>32</v>
      </c>
      <c r="H703" s="26">
        <f>SUMIF([1]deals_closed!D:D,B703,[1]deals_closed!C:C)</f>
        <v>1010499</v>
      </c>
      <c r="I703" s="26">
        <f>VLOOKUP(E703,'[1]2018_commission_structure-Start'!$A$22:$I$24,9,FALSE)</f>
        <v>600000</v>
      </c>
      <c r="J703" s="26">
        <f t="shared" si="101"/>
        <v>750000</v>
      </c>
      <c r="K703" s="26">
        <f t="shared" si="102"/>
        <v>900000</v>
      </c>
      <c r="L703" s="26">
        <f t="shared" si="103"/>
        <v>1200000</v>
      </c>
      <c r="M703" s="27">
        <f t="shared" si="104"/>
        <v>1.6841649999999999</v>
      </c>
      <c r="N703" s="25" t="str">
        <f t="shared" si="105"/>
        <v>150-200%</v>
      </c>
      <c r="O703" s="28">
        <f>MIN(H703,I703)*INDEX('[1]2018_commission_structure-Start'!$A$21:$I$24,MATCH($E703,'[1]2018_commission_structure-Start'!$A$21:$A$24,0),MATCH(O$1,'[1]2018_commission_structure-Start'!$A$21:$I$21,0))</f>
        <v>78000</v>
      </c>
      <c r="P703" s="26">
        <f>IF(H703&gt;I703,MIN(H703-I703,J703-I703)*INDEX('[1]2018_commission_structure-Start'!$A$21:$I$24,MATCH($E703,'[1]2018_commission_structure-Start'!$A$21:$A$24,0), MATCH(P$1,'[1]2018_commission_structure-Start'!$A$21:$I$21,0)),0)</f>
        <v>25500.000000000004</v>
      </c>
      <c r="Q703" s="26">
        <f>IF($H703&gt;J703,MIN($H703-J703,K703-J703)*INDEX('[1]2018_commission_structure-Start'!$A$21:$I$24,MATCH($E703,'[1]2018_commission_structure-Start'!$A$21:$A$24,0), MATCH(Q$1,'[1]2018_commission_structure-Start'!$A$21:$I$21,0)),0)</f>
        <v>31500</v>
      </c>
      <c r="R703" s="26">
        <f>IF($H703&gt;K703,MIN($H703-K703,L703-K703)*INDEX('[1]2018_commission_structure-Start'!$A$21:$I$24,MATCH($E703,'[1]2018_commission_structure-Start'!$A$21:$A$24,0), MATCH(R$1,'[1]2018_commission_structure-Start'!$A$21:$I$21,0)),0)</f>
        <v>28729.74</v>
      </c>
      <c r="S703" s="26">
        <f>IF(H703&gt;L703,(H703-L703)*INDEX('[1]2018_commission_structure-Start'!$A$21:$I$24,MATCH($E703,'[1]2018_commission_structure-Start'!$A$21:$A$24,0),MATCH(S$1,'[1]2018_commission_structure-Start'!$A$21:$I$21,0)),0)</f>
        <v>0</v>
      </c>
      <c r="T703" s="28">
        <f t="shared" si="106"/>
        <v>163729.74</v>
      </c>
      <c r="U703" s="28">
        <f t="shared" si="107"/>
        <v>233740.74</v>
      </c>
      <c r="V703" s="28">
        <f>MIN(H703,I703)*INDEX('[1]2018_commission_structure-Start'!$A$15:$J$18,MATCH($E703,'[1]2018_commission_structure-Start'!$A$15:$A$18,0),MATCH(V$1,'[1]2018_commission_structure-Start'!$A$15:$J$15,0))</f>
        <v>90000</v>
      </c>
      <c r="W703" s="26">
        <f>IF($H703&gt;I703,MIN($H703-I703,J703-I703)*INDEX('[1]2018_commission_structure-Start'!$A$15:$J$18,MATCH($E703,'[1]2018_commission_structure-Start'!$A$15:$A$18,0),MATCH(W$1,'[1]2018_commission_structure-Start'!$A$15:$J$15,0)),0)</f>
        <v>27000</v>
      </c>
      <c r="X703" s="26">
        <f>IF($H703&gt;J703,MIN($H703-J703,K703-J703)*INDEX('[1]2018_commission_structure-Start'!$A$15:$J$18,MATCH($E703,'[1]2018_commission_structure-Start'!$A$15:$A$18,0),MATCH(X$1,'[1]2018_commission_structure-Start'!$A$15:$J$15,0)),0)</f>
        <v>37500</v>
      </c>
      <c r="Y703" s="26">
        <f>IF($H703&gt;K703,MIN($H703-K703,L703-K703)*INDEX('[1]2018_commission_structure-Start'!$A$15:$J$18,MATCH($E703,'[1]2018_commission_structure-Start'!$A$15:$A$18,0),MATCH(Y$1,'[1]2018_commission_structure-Start'!$A$15:$J$15,0)),0)</f>
        <v>33149.699999999997</v>
      </c>
      <c r="Z703" s="26">
        <f>IF(H703&gt;L703,(H703-L703)*INDEX('[1]2018_commission_structure-Start'!$A$21:$I$24,MATCH($E703,'[1]2018_commission_structure-Start'!$A$21:$A$24,0),MATCH(Z$1,'[1]2018_commission_structure-Start'!$A$21:$I$21,0)),0)</f>
        <v>0</v>
      </c>
      <c r="AA703" s="28">
        <f t="shared" si="108"/>
        <v>187649.7</v>
      </c>
      <c r="AB703" s="28">
        <f t="shared" si="109"/>
        <v>257660.7</v>
      </c>
    </row>
    <row r="704" spans="1:28" x14ac:dyDescent="0.2">
      <c r="A704" s="25" t="str">
        <f t="shared" si="100"/>
        <v>Wash Aizlewood</v>
      </c>
      <c r="B704" s="25">
        <v>7001733199</v>
      </c>
      <c r="C704" s="25" t="s">
        <v>1365</v>
      </c>
      <c r="D704" s="25" t="s">
        <v>1366</v>
      </c>
      <c r="E704" s="25" t="s">
        <v>7</v>
      </c>
      <c r="F704" s="25">
        <v>41890</v>
      </c>
      <c r="G704" s="25">
        <f>COUNTIF([1]deals_closed!D:D,B704)</f>
        <v>21</v>
      </c>
      <c r="H704" s="26">
        <f>SUMIF([1]deals_closed!D:D,B704,[1]deals_closed!C:C)</f>
        <v>645183</v>
      </c>
      <c r="I704" s="26">
        <f>VLOOKUP(E704,'[1]2018_commission_structure-Start'!$A$22:$I$24,9,FALSE)</f>
        <v>500000</v>
      </c>
      <c r="J704" s="26">
        <f t="shared" si="101"/>
        <v>625000</v>
      </c>
      <c r="K704" s="26">
        <f t="shared" si="102"/>
        <v>750000</v>
      </c>
      <c r="L704" s="26">
        <f t="shared" si="103"/>
        <v>1000000</v>
      </c>
      <c r="M704" s="27">
        <f t="shared" si="104"/>
        <v>1.2903659999999999</v>
      </c>
      <c r="N704" s="25" t="str">
        <f t="shared" si="105"/>
        <v>125-150%</v>
      </c>
      <c r="O704" s="28">
        <f>MIN(H704,I704)*INDEX('[1]2018_commission_structure-Start'!$A$21:$I$24,MATCH($E704,'[1]2018_commission_structure-Start'!$A$21:$A$24,0),MATCH(O$1,'[1]2018_commission_structure-Start'!$A$21:$I$21,0))</f>
        <v>50000</v>
      </c>
      <c r="P704" s="26">
        <f>IF(H704&gt;I704,MIN(H704-I704,J704-I704)*INDEX('[1]2018_commission_structure-Start'!$A$21:$I$24,MATCH($E704,'[1]2018_commission_structure-Start'!$A$21:$A$24,0), MATCH(P$1,'[1]2018_commission_structure-Start'!$A$21:$I$21,0)),0)</f>
        <v>18750</v>
      </c>
      <c r="Q704" s="26">
        <f>IF($H704&gt;J704,MIN($H704-J704,K704-J704)*INDEX('[1]2018_commission_structure-Start'!$A$21:$I$24,MATCH($E704,'[1]2018_commission_structure-Start'!$A$21:$A$24,0), MATCH(Q$1,'[1]2018_commission_structure-Start'!$A$21:$I$21,0)),0)</f>
        <v>3632.94</v>
      </c>
      <c r="R704" s="26">
        <f>IF($H704&gt;K704,MIN($H704-K704,L704-K704)*INDEX('[1]2018_commission_structure-Start'!$A$21:$I$24,MATCH($E704,'[1]2018_commission_structure-Start'!$A$21:$A$24,0), MATCH(R$1,'[1]2018_commission_structure-Start'!$A$21:$I$21,0)),0)</f>
        <v>0</v>
      </c>
      <c r="S704" s="26">
        <f>IF(H704&gt;L704,(H704-L704)*INDEX('[1]2018_commission_structure-Start'!$A$21:$I$24,MATCH($E704,'[1]2018_commission_structure-Start'!$A$21:$A$24,0),MATCH(S$1,'[1]2018_commission_structure-Start'!$A$21:$I$21,0)),0)</f>
        <v>0</v>
      </c>
      <c r="T704" s="28">
        <f t="shared" si="106"/>
        <v>72382.94</v>
      </c>
      <c r="U704" s="28">
        <f t="shared" si="107"/>
        <v>114272.94</v>
      </c>
      <c r="V704" s="28">
        <f>MIN(H704,I704)*INDEX('[1]2018_commission_structure-Start'!$A$15:$J$18,MATCH($E704,'[1]2018_commission_structure-Start'!$A$15:$A$18,0),MATCH(V$1,'[1]2018_commission_structure-Start'!$A$15:$J$15,0))</f>
        <v>60000</v>
      </c>
      <c r="W704" s="26">
        <f>IF($H704&gt;I704,MIN($H704-I704,J704-I704)*INDEX('[1]2018_commission_structure-Start'!$A$15:$J$18,MATCH($E704,'[1]2018_commission_structure-Start'!$A$15:$A$18,0),MATCH(W$1,'[1]2018_commission_structure-Start'!$A$15:$J$15,0)),0)</f>
        <v>21250</v>
      </c>
      <c r="X704" s="26">
        <f>IF($H704&gt;J704,MIN($H704-J704,K704-J704)*INDEX('[1]2018_commission_structure-Start'!$A$15:$J$18,MATCH($E704,'[1]2018_commission_structure-Start'!$A$15:$A$18,0),MATCH(X$1,'[1]2018_commission_structure-Start'!$A$15:$J$15,0)),0)</f>
        <v>4036.6000000000004</v>
      </c>
      <c r="Y704" s="26">
        <f>IF($H704&gt;K704,MIN($H704-K704,L704-K704)*INDEX('[1]2018_commission_structure-Start'!$A$15:$J$18,MATCH($E704,'[1]2018_commission_structure-Start'!$A$15:$A$18,0),MATCH(Y$1,'[1]2018_commission_structure-Start'!$A$15:$J$15,0)),0)</f>
        <v>0</v>
      </c>
      <c r="Z704" s="26">
        <f>IF(H704&gt;L704,(H704-L704)*INDEX('[1]2018_commission_structure-Start'!$A$21:$I$24,MATCH($E704,'[1]2018_commission_structure-Start'!$A$21:$A$24,0),MATCH(Z$1,'[1]2018_commission_structure-Start'!$A$21:$I$21,0)),0)</f>
        <v>0</v>
      </c>
      <c r="AA704" s="28">
        <f t="shared" si="108"/>
        <v>85286.6</v>
      </c>
      <c r="AB704" s="28">
        <f t="shared" si="109"/>
        <v>127176.6</v>
      </c>
    </row>
    <row r="705" spans="1:28" x14ac:dyDescent="0.2">
      <c r="A705" s="25" t="str">
        <f t="shared" si="100"/>
        <v>Had Drew</v>
      </c>
      <c r="B705" s="25">
        <v>6259267215</v>
      </c>
      <c r="C705" s="25" t="s">
        <v>1367</v>
      </c>
      <c r="D705" s="25" t="s">
        <v>1368</v>
      </c>
      <c r="E705" s="25" t="s">
        <v>7</v>
      </c>
      <c r="F705" s="25">
        <v>46915</v>
      </c>
      <c r="G705" s="25">
        <f>COUNTIF([1]deals_closed!D:D,B705)</f>
        <v>15</v>
      </c>
      <c r="H705" s="26">
        <f>SUMIF([1]deals_closed!D:D,B705,[1]deals_closed!C:C)</f>
        <v>482137</v>
      </c>
      <c r="I705" s="26">
        <f>VLOOKUP(E705,'[1]2018_commission_structure-Start'!$A$22:$I$24,9,FALSE)</f>
        <v>500000</v>
      </c>
      <c r="J705" s="26">
        <f t="shared" si="101"/>
        <v>625000</v>
      </c>
      <c r="K705" s="26">
        <f t="shared" si="102"/>
        <v>750000</v>
      </c>
      <c r="L705" s="26">
        <f t="shared" si="103"/>
        <v>1000000</v>
      </c>
      <c r="M705" s="27">
        <f t="shared" si="104"/>
        <v>0.96427399999999996</v>
      </c>
      <c r="N705" s="25" t="str">
        <f t="shared" si="105"/>
        <v>0-100%</v>
      </c>
      <c r="O705" s="28">
        <f>MIN(H705,I705)*INDEX('[1]2018_commission_structure-Start'!$A$21:$I$24,MATCH($E705,'[1]2018_commission_structure-Start'!$A$21:$A$24,0),MATCH(O$1,'[1]2018_commission_structure-Start'!$A$21:$I$21,0))</f>
        <v>48213.700000000004</v>
      </c>
      <c r="P705" s="26">
        <f>IF(H705&gt;I705,MIN(H705-I705,J705-I705)*INDEX('[1]2018_commission_structure-Start'!$A$21:$I$24,MATCH($E705,'[1]2018_commission_structure-Start'!$A$21:$A$24,0), MATCH(P$1,'[1]2018_commission_structure-Start'!$A$21:$I$21,0)),0)</f>
        <v>0</v>
      </c>
      <c r="Q705" s="26">
        <f>IF($H705&gt;J705,MIN($H705-J705,K705-J705)*INDEX('[1]2018_commission_structure-Start'!$A$21:$I$24,MATCH($E705,'[1]2018_commission_structure-Start'!$A$21:$A$24,0), MATCH(Q$1,'[1]2018_commission_structure-Start'!$A$21:$I$21,0)),0)</f>
        <v>0</v>
      </c>
      <c r="R705" s="26">
        <f>IF($H705&gt;K705,MIN($H705-K705,L705-K705)*INDEX('[1]2018_commission_structure-Start'!$A$21:$I$24,MATCH($E705,'[1]2018_commission_structure-Start'!$A$21:$A$24,0), MATCH(R$1,'[1]2018_commission_structure-Start'!$A$21:$I$21,0)),0)</f>
        <v>0</v>
      </c>
      <c r="S705" s="26">
        <f>IF(H705&gt;L705,(H705-L705)*INDEX('[1]2018_commission_structure-Start'!$A$21:$I$24,MATCH($E705,'[1]2018_commission_structure-Start'!$A$21:$A$24,0),MATCH(S$1,'[1]2018_commission_structure-Start'!$A$21:$I$21,0)),0)</f>
        <v>0</v>
      </c>
      <c r="T705" s="28">
        <f t="shared" si="106"/>
        <v>48213.700000000004</v>
      </c>
      <c r="U705" s="28">
        <f t="shared" si="107"/>
        <v>95128.700000000012</v>
      </c>
      <c r="V705" s="28">
        <f>MIN(H705,I705)*INDEX('[1]2018_commission_structure-Start'!$A$15:$J$18,MATCH($E705,'[1]2018_commission_structure-Start'!$A$15:$A$18,0),MATCH(V$1,'[1]2018_commission_structure-Start'!$A$15:$J$15,0))</f>
        <v>57856.439999999995</v>
      </c>
      <c r="W705" s="26">
        <f>IF($H705&gt;I705,MIN($H705-I705,J705-I705)*INDEX('[1]2018_commission_structure-Start'!$A$15:$J$18,MATCH($E705,'[1]2018_commission_structure-Start'!$A$15:$A$18,0),MATCH(W$1,'[1]2018_commission_structure-Start'!$A$15:$J$15,0)),0)</f>
        <v>0</v>
      </c>
      <c r="X705" s="26">
        <f>IF($H705&gt;J705,MIN($H705-J705,K705-J705)*INDEX('[1]2018_commission_structure-Start'!$A$15:$J$18,MATCH($E705,'[1]2018_commission_structure-Start'!$A$15:$A$18,0),MATCH(X$1,'[1]2018_commission_structure-Start'!$A$15:$J$15,0)),0)</f>
        <v>0</v>
      </c>
      <c r="Y705" s="26">
        <f>IF($H705&gt;K705,MIN($H705-K705,L705-K705)*INDEX('[1]2018_commission_structure-Start'!$A$15:$J$18,MATCH($E705,'[1]2018_commission_structure-Start'!$A$15:$A$18,0),MATCH(Y$1,'[1]2018_commission_structure-Start'!$A$15:$J$15,0)),0)</f>
        <v>0</v>
      </c>
      <c r="Z705" s="26">
        <f>IF(H705&gt;L705,(H705-L705)*INDEX('[1]2018_commission_structure-Start'!$A$21:$I$24,MATCH($E705,'[1]2018_commission_structure-Start'!$A$21:$A$24,0),MATCH(Z$1,'[1]2018_commission_structure-Start'!$A$21:$I$21,0)),0)</f>
        <v>0</v>
      </c>
      <c r="AA705" s="28">
        <f t="shared" si="108"/>
        <v>57856.439999999995</v>
      </c>
      <c r="AB705" s="28">
        <f t="shared" si="109"/>
        <v>104771.44</v>
      </c>
    </row>
    <row r="706" spans="1:28" x14ac:dyDescent="0.2">
      <c r="A706" s="25" t="str">
        <f t="shared" ref="A706:A769" si="110">C706&amp;" "&amp;D706</f>
        <v>Krishnah Capelle</v>
      </c>
      <c r="B706" s="25">
        <v>7088886472</v>
      </c>
      <c r="C706" s="25" t="s">
        <v>1369</v>
      </c>
      <c r="D706" s="25" t="s">
        <v>1370</v>
      </c>
      <c r="E706" s="25" t="s">
        <v>7</v>
      </c>
      <c r="F706" s="25">
        <v>37423</v>
      </c>
      <c r="G706" s="25">
        <f>COUNTIF([1]deals_closed!D:D,B706)</f>
        <v>20</v>
      </c>
      <c r="H706" s="26">
        <f>SUMIF([1]deals_closed!D:D,B706,[1]deals_closed!C:C)</f>
        <v>668595</v>
      </c>
      <c r="I706" s="26">
        <f>VLOOKUP(E706,'[1]2018_commission_structure-Start'!$A$22:$I$24,9,FALSE)</f>
        <v>500000</v>
      </c>
      <c r="J706" s="26">
        <f t="shared" si="101"/>
        <v>625000</v>
      </c>
      <c r="K706" s="26">
        <f t="shared" si="102"/>
        <v>750000</v>
      </c>
      <c r="L706" s="26">
        <f t="shared" si="103"/>
        <v>1000000</v>
      </c>
      <c r="M706" s="27">
        <f t="shared" si="104"/>
        <v>1.3371900000000001</v>
      </c>
      <c r="N706" s="25" t="str">
        <f t="shared" si="105"/>
        <v>125-150%</v>
      </c>
      <c r="O706" s="28">
        <f>MIN(H706,I706)*INDEX('[1]2018_commission_structure-Start'!$A$21:$I$24,MATCH($E706,'[1]2018_commission_structure-Start'!$A$21:$A$24,0),MATCH(O$1,'[1]2018_commission_structure-Start'!$A$21:$I$21,0))</f>
        <v>50000</v>
      </c>
      <c r="P706" s="26">
        <f>IF(H706&gt;I706,MIN(H706-I706,J706-I706)*INDEX('[1]2018_commission_structure-Start'!$A$21:$I$24,MATCH($E706,'[1]2018_commission_structure-Start'!$A$21:$A$24,0), MATCH(P$1,'[1]2018_commission_structure-Start'!$A$21:$I$21,0)),0)</f>
        <v>18750</v>
      </c>
      <c r="Q706" s="26">
        <f>IF($H706&gt;J706,MIN($H706-J706,K706-J706)*INDEX('[1]2018_commission_structure-Start'!$A$21:$I$24,MATCH($E706,'[1]2018_commission_structure-Start'!$A$21:$A$24,0), MATCH(Q$1,'[1]2018_commission_structure-Start'!$A$21:$I$21,0)),0)</f>
        <v>7847.0999999999995</v>
      </c>
      <c r="R706" s="26">
        <f>IF($H706&gt;K706,MIN($H706-K706,L706-K706)*INDEX('[1]2018_commission_structure-Start'!$A$21:$I$24,MATCH($E706,'[1]2018_commission_structure-Start'!$A$21:$A$24,0), MATCH(R$1,'[1]2018_commission_structure-Start'!$A$21:$I$21,0)),0)</f>
        <v>0</v>
      </c>
      <c r="S706" s="26">
        <f>IF(H706&gt;L706,(H706-L706)*INDEX('[1]2018_commission_structure-Start'!$A$21:$I$24,MATCH($E706,'[1]2018_commission_structure-Start'!$A$21:$A$24,0),MATCH(S$1,'[1]2018_commission_structure-Start'!$A$21:$I$21,0)),0)</f>
        <v>0</v>
      </c>
      <c r="T706" s="28">
        <f t="shared" si="106"/>
        <v>76597.100000000006</v>
      </c>
      <c r="U706" s="28">
        <f t="shared" si="107"/>
        <v>114020.1</v>
      </c>
      <c r="V706" s="28">
        <f>MIN(H706,I706)*INDEX('[1]2018_commission_structure-Start'!$A$15:$J$18,MATCH($E706,'[1]2018_commission_structure-Start'!$A$15:$A$18,0),MATCH(V$1,'[1]2018_commission_structure-Start'!$A$15:$J$15,0))</f>
        <v>60000</v>
      </c>
      <c r="W706" s="26">
        <f>IF($H706&gt;I706,MIN($H706-I706,J706-I706)*INDEX('[1]2018_commission_structure-Start'!$A$15:$J$18,MATCH($E706,'[1]2018_commission_structure-Start'!$A$15:$A$18,0),MATCH(W$1,'[1]2018_commission_structure-Start'!$A$15:$J$15,0)),0)</f>
        <v>21250</v>
      </c>
      <c r="X706" s="26">
        <f>IF($H706&gt;J706,MIN($H706-J706,K706-J706)*INDEX('[1]2018_commission_structure-Start'!$A$15:$J$18,MATCH($E706,'[1]2018_commission_structure-Start'!$A$15:$A$18,0),MATCH(X$1,'[1]2018_commission_structure-Start'!$A$15:$J$15,0)),0)</f>
        <v>8719</v>
      </c>
      <c r="Y706" s="26">
        <f>IF($H706&gt;K706,MIN($H706-K706,L706-K706)*INDEX('[1]2018_commission_structure-Start'!$A$15:$J$18,MATCH($E706,'[1]2018_commission_structure-Start'!$A$15:$A$18,0),MATCH(Y$1,'[1]2018_commission_structure-Start'!$A$15:$J$15,0)),0)</f>
        <v>0</v>
      </c>
      <c r="Z706" s="26">
        <f>IF(H706&gt;L706,(H706-L706)*INDEX('[1]2018_commission_structure-Start'!$A$21:$I$24,MATCH($E706,'[1]2018_commission_structure-Start'!$A$21:$A$24,0),MATCH(Z$1,'[1]2018_commission_structure-Start'!$A$21:$I$21,0)),0)</f>
        <v>0</v>
      </c>
      <c r="AA706" s="28">
        <f t="shared" si="108"/>
        <v>89969</v>
      </c>
      <c r="AB706" s="28">
        <f t="shared" si="109"/>
        <v>127392</v>
      </c>
    </row>
    <row r="707" spans="1:28" x14ac:dyDescent="0.2">
      <c r="A707" s="25" t="str">
        <f t="shared" si="110"/>
        <v>May Fortesquieu</v>
      </c>
      <c r="B707" s="25">
        <v>9651729414</v>
      </c>
      <c r="C707" s="25" t="s">
        <v>1371</v>
      </c>
      <c r="D707" s="25" t="s">
        <v>1372</v>
      </c>
      <c r="E707" s="25" t="s">
        <v>7</v>
      </c>
      <c r="F707" s="25">
        <v>35803</v>
      </c>
      <c r="G707" s="25">
        <f>COUNTIF([1]deals_closed!D:D,B707)</f>
        <v>18</v>
      </c>
      <c r="H707" s="26">
        <f>SUMIF([1]deals_closed!D:D,B707,[1]deals_closed!C:C)</f>
        <v>741656</v>
      </c>
      <c r="I707" s="26">
        <f>VLOOKUP(E707,'[1]2018_commission_structure-Start'!$A$22:$I$24,9,FALSE)</f>
        <v>500000</v>
      </c>
      <c r="J707" s="26">
        <f t="shared" ref="J707:J770" si="111">I707*1.25</f>
        <v>625000</v>
      </c>
      <c r="K707" s="26">
        <f t="shared" ref="K707:K770" si="112">I707*1.5</f>
        <v>750000</v>
      </c>
      <c r="L707" s="26">
        <f t="shared" ref="L707:L770" si="113">I707*2</f>
        <v>1000000</v>
      </c>
      <c r="M707" s="27">
        <f t="shared" ref="M707:M770" si="114">H707/I707</f>
        <v>1.483312</v>
      </c>
      <c r="N707" s="25" t="str">
        <f t="shared" ref="N707:N770" si="115">IF(M707&lt;=1, "0-100%", IF(M707&lt;=1.25, "100-125%", IF(M707&lt;=1.5, "125-150%", IF(M707&lt;=2, "150-200%", "&gt;200%"))))</f>
        <v>125-150%</v>
      </c>
      <c r="O707" s="28">
        <f>MIN(H707,I707)*INDEX('[1]2018_commission_structure-Start'!$A$21:$I$24,MATCH($E707,'[1]2018_commission_structure-Start'!$A$21:$A$24,0),MATCH(O$1,'[1]2018_commission_structure-Start'!$A$21:$I$21,0))</f>
        <v>50000</v>
      </c>
      <c r="P707" s="26">
        <f>IF(H707&gt;I707,MIN(H707-I707,J707-I707)*INDEX('[1]2018_commission_structure-Start'!$A$21:$I$24,MATCH($E707,'[1]2018_commission_structure-Start'!$A$21:$A$24,0), MATCH(P$1,'[1]2018_commission_structure-Start'!$A$21:$I$21,0)),0)</f>
        <v>18750</v>
      </c>
      <c r="Q707" s="26">
        <f>IF($H707&gt;J707,MIN($H707-J707,K707-J707)*INDEX('[1]2018_commission_structure-Start'!$A$21:$I$24,MATCH($E707,'[1]2018_commission_structure-Start'!$A$21:$A$24,0), MATCH(Q$1,'[1]2018_commission_structure-Start'!$A$21:$I$21,0)),0)</f>
        <v>20998.079999999998</v>
      </c>
      <c r="R707" s="26">
        <f>IF($H707&gt;K707,MIN($H707-K707,L707-K707)*INDEX('[1]2018_commission_structure-Start'!$A$21:$I$24,MATCH($E707,'[1]2018_commission_structure-Start'!$A$21:$A$24,0), MATCH(R$1,'[1]2018_commission_structure-Start'!$A$21:$I$21,0)),0)</f>
        <v>0</v>
      </c>
      <c r="S707" s="26">
        <f>IF(H707&gt;L707,(H707-L707)*INDEX('[1]2018_commission_structure-Start'!$A$21:$I$24,MATCH($E707,'[1]2018_commission_structure-Start'!$A$21:$A$24,0),MATCH(S$1,'[1]2018_commission_structure-Start'!$A$21:$I$21,0)),0)</f>
        <v>0</v>
      </c>
      <c r="T707" s="28">
        <f t="shared" ref="T707:T770" si="116">SUM(O707:S707)</f>
        <v>89748.08</v>
      </c>
      <c r="U707" s="28">
        <f t="shared" ref="U707:U770" si="117">T707+F707</f>
        <v>125551.08</v>
      </c>
      <c r="V707" s="28">
        <f>MIN(H707,I707)*INDEX('[1]2018_commission_structure-Start'!$A$15:$J$18,MATCH($E707,'[1]2018_commission_structure-Start'!$A$15:$A$18,0),MATCH(V$1,'[1]2018_commission_structure-Start'!$A$15:$J$15,0))</f>
        <v>60000</v>
      </c>
      <c r="W707" s="26">
        <f>IF($H707&gt;I707,MIN($H707-I707,J707-I707)*INDEX('[1]2018_commission_structure-Start'!$A$15:$J$18,MATCH($E707,'[1]2018_commission_structure-Start'!$A$15:$A$18,0),MATCH(W$1,'[1]2018_commission_structure-Start'!$A$15:$J$15,0)),0)</f>
        <v>21250</v>
      </c>
      <c r="X707" s="26">
        <f>IF($H707&gt;J707,MIN($H707-J707,K707-J707)*INDEX('[1]2018_commission_structure-Start'!$A$15:$J$18,MATCH($E707,'[1]2018_commission_structure-Start'!$A$15:$A$18,0),MATCH(X$1,'[1]2018_commission_structure-Start'!$A$15:$J$15,0)),0)</f>
        <v>23331.200000000001</v>
      </c>
      <c r="Y707" s="26">
        <f>IF($H707&gt;K707,MIN($H707-K707,L707-K707)*INDEX('[1]2018_commission_structure-Start'!$A$15:$J$18,MATCH($E707,'[1]2018_commission_structure-Start'!$A$15:$A$18,0),MATCH(Y$1,'[1]2018_commission_structure-Start'!$A$15:$J$15,0)),0)</f>
        <v>0</v>
      </c>
      <c r="Z707" s="26">
        <f>IF(H707&gt;L707,(H707-L707)*INDEX('[1]2018_commission_structure-Start'!$A$21:$I$24,MATCH($E707,'[1]2018_commission_structure-Start'!$A$21:$A$24,0),MATCH(Z$1,'[1]2018_commission_structure-Start'!$A$21:$I$21,0)),0)</f>
        <v>0</v>
      </c>
      <c r="AA707" s="28">
        <f t="shared" ref="AA707:AA770" si="118">SUM(V707:Z707)</f>
        <v>104581.2</v>
      </c>
      <c r="AB707" s="28">
        <f t="shared" ref="AB707:AB770" si="119">AA707+F707</f>
        <v>140384.20000000001</v>
      </c>
    </row>
    <row r="708" spans="1:28" x14ac:dyDescent="0.2">
      <c r="A708" s="25" t="str">
        <f t="shared" si="110"/>
        <v>Hymie LeEstut</v>
      </c>
      <c r="B708" s="25">
        <v>1522190236</v>
      </c>
      <c r="C708" s="25" t="s">
        <v>1373</v>
      </c>
      <c r="D708" s="25" t="s">
        <v>1374</v>
      </c>
      <c r="E708" s="25" t="s">
        <v>7</v>
      </c>
      <c r="F708" s="25">
        <v>58957</v>
      </c>
      <c r="G708" s="25">
        <f>COUNTIF([1]deals_closed!D:D,B708)</f>
        <v>16</v>
      </c>
      <c r="H708" s="26">
        <f>SUMIF([1]deals_closed!D:D,B708,[1]deals_closed!C:C)</f>
        <v>627760</v>
      </c>
      <c r="I708" s="26">
        <f>VLOOKUP(E708,'[1]2018_commission_structure-Start'!$A$22:$I$24,9,FALSE)</f>
        <v>500000</v>
      </c>
      <c r="J708" s="26">
        <f t="shared" si="111"/>
        <v>625000</v>
      </c>
      <c r="K708" s="26">
        <f t="shared" si="112"/>
        <v>750000</v>
      </c>
      <c r="L708" s="26">
        <f t="shared" si="113"/>
        <v>1000000</v>
      </c>
      <c r="M708" s="27">
        <f t="shared" si="114"/>
        <v>1.25552</v>
      </c>
      <c r="N708" s="25" t="str">
        <f t="shared" si="115"/>
        <v>125-150%</v>
      </c>
      <c r="O708" s="28">
        <f>MIN(H708,I708)*INDEX('[1]2018_commission_structure-Start'!$A$21:$I$24,MATCH($E708,'[1]2018_commission_structure-Start'!$A$21:$A$24,0),MATCH(O$1,'[1]2018_commission_structure-Start'!$A$21:$I$21,0))</f>
        <v>50000</v>
      </c>
      <c r="P708" s="26">
        <f>IF(H708&gt;I708,MIN(H708-I708,J708-I708)*INDEX('[1]2018_commission_structure-Start'!$A$21:$I$24,MATCH($E708,'[1]2018_commission_structure-Start'!$A$21:$A$24,0), MATCH(P$1,'[1]2018_commission_structure-Start'!$A$21:$I$21,0)),0)</f>
        <v>18750</v>
      </c>
      <c r="Q708" s="26">
        <f>IF($H708&gt;J708,MIN($H708-J708,K708-J708)*INDEX('[1]2018_commission_structure-Start'!$A$21:$I$24,MATCH($E708,'[1]2018_commission_structure-Start'!$A$21:$A$24,0), MATCH(Q$1,'[1]2018_commission_structure-Start'!$A$21:$I$21,0)),0)</f>
        <v>496.79999999999995</v>
      </c>
      <c r="R708" s="26">
        <f>IF($H708&gt;K708,MIN($H708-K708,L708-K708)*INDEX('[1]2018_commission_structure-Start'!$A$21:$I$24,MATCH($E708,'[1]2018_commission_structure-Start'!$A$21:$A$24,0), MATCH(R$1,'[1]2018_commission_structure-Start'!$A$21:$I$21,0)),0)</f>
        <v>0</v>
      </c>
      <c r="S708" s="26">
        <f>IF(H708&gt;L708,(H708-L708)*INDEX('[1]2018_commission_structure-Start'!$A$21:$I$24,MATCH($E708,'[1]2018_commission_structure-Start'!$A$21:$A$24,0),MATCH(S$1,'[1]2018_commission_structure-Start'!$A$21:$I$21,0)),0)</f>
        <v>0</v>
      </c>
      <c r="T708" s="28">
        <f t="shared" si="116"/>
        <v>69246.8</v>
      </c>
      <c r="U708" s="28">
        <f t="shared" si="117"/>
        <v>128203.8</v>
      </c>
      <c r="V708" s="28">
        <f>MIN(H708,I708)*INDEX('[1]2018_commission_structure-Start'!$A$15:$J$18,MATCH($E708,'[1]2018_commission_structure-Start'!$A$15:$A$18,0),MATCH(V$1,'[1]2018_commission_structure-Start'!$A$15:$J$15,0))</f>
        <v>60000</v>
      </c>
      <c r="W708" s="26">
        <f>IF($H708&gt;I708,MIN($H708-I708,J708-I708)*INDEX('[1]2018_commission_structure-Start'!$A$15:$J$18,MATCH($E708,'[1]2018_commission_structure-Start'!$A$15:$A$18,0),MATCH(W$1,'[1]2018_commission_structure-Start'!$A$15:$J$15,0)),0)</f>
        <v>21250</v>
      </c>
      <c r="X708" s="26">
        <f>IF($H708&gt;J708,MIN($H708-J708,K708-J708)*INDEX('[1]2018_commission_structure-Start'!$A$15:$J$18,MATCH($E708,'[1]2018_commission_structure-Start'!$A$15:$A$18,0),MATCH(X$1,'[1]2018_commission_structure-Start'!$A$15:$J$15,0)),0)</f>
        <v>552</v>
      </c>
      <c r="Y708" s="26">
        <f>IF($H708&gt;K708,MIN($H708-K708,L708-K708)*INDEX('[1]2018_commission_structure-Start'!$A$15:$J$18,MATCH($E708,'[1]2018_commission_structure-Start'!$A$15:$A$18,0),MATCH(Y$1,'[1]2018_commission_structure-Start'!$A$15:$J$15,0)),0)</f>
        <v>0</v>
      </c>
      <c r="Z708" s="26">
        <f>IF(H708&gt;L708,(H708-L708)*INDEX('[1]2018_commission_structure-Start'!$A$21:$I$24,MATCH($E708,'[1]2018_commission_structure-Start'!$A$21:$A$24,0),MATCH(Z$1,'[1]2018_commission_structure-Start'!$A$21:$I$21,0)),0)</f>
        <v>0</v>
      </c>
      <c r="AA708" s="28">
        <f t="shared" si="118"/>
        <v>81802</v>
      </c>
      <c r="AB708" s="28">
        <f t="shared" si="119"/>
        <v>140759</v>
      </c>
    </row>
    <row r="709" spans="1:28" x14ac:dyDescent="0.2">
      <c r="A709" s="25" t="str">
        <f t="shared" si="110"/>
        <v>Gerick Callar</v>
      </c>
      <c r="B709" s="25">
        <v>8145387981</v>
      </c>
      <c r="C709" s="25" t="s">
        <v>1375</v>
      </c>
      <c r="D709" s="25" t="s">
        <v>1376</v>
      </c>
      <c r="E709" s="25" t="s">
        <v>29</v>
      </c>
      <c r="F709" s="25">
        <v>55330</v>
      </c>
      <c r="G709" s="25">
        <f>COUNTIF([1]deals_closed!D:D,B709)</f>
        <v>15</v>
      </c>
      <c r="H709" s="26">
        <f>SUMIF([1]deals_closed!D:D,B709,[1]deals_closed!C:C)</f>
        <v>458353</v>
      </c>
      <c r="I709" s="26">
        <f>VLOOKUP(E709,'[1]2018_commission_structure-Start'!$A$22:$I$24,9,FALSE)</f>
        <v>600000</v>
      </c>
      <c r="J709" s="26">
        <f t="shared" si="111"/>
        <v>750000</v>
      </c>
      <c r="K709" s="26">
        <f t="shared" si="112"/>
        <v>900000</v>
      </c>
      <c r="L709" s="26">
        <f t="shared" si="113"/>
        <v>1200000</v>
      </c>
      <c r="M709" s="27">
        <f t="shared" si="114"/>
        <v>0.76392166666666672</v>
      </c>
      <c r="N709" s="25" t="str">
        <f t="shared" si="115"/>
        <v>0-100%</v>
      </c>
      <c r="O709" s="28">
        <f>MIN(H709,I709)*INDEX('[1]2018_commission_structure-Start'!$A$21:$I$24,MATCH($E709,'[1]2018_commission_structure-Start'!$A$21:$A$24,0),MATCH(O$1,'[1]2018_commission_structure-Start'!$A$21:$I$21,0))</f>
        <v>59585.89</v>
      </c>
      <c r="P709" s="26">
        <f>IF(H709&gt;I709,MIN(H709-I709,J709-I709)*INDEX('[1]2018_commission_structure-Start'!$A$21:$I$24,MATCH($E709,'[1]2018_commission_structure-Start'!$A$21:$A$24,0), MATCH(P$1,'[1]2018_commission_structure-Start'!$A$21:$I$21,0)),0)</f>
        <v>0</v>
      </c>
      <c r="Q709" s="26">
        <f>IF($H709&gt;J709,MIN($H709-J709,K709-J709)*INDEX('[1]2018_commission_structure-Start'!$A$21:$I$24,MATCH($E709,'[1]2018_commission_structure-Start'!$A$21:$A$24,0), MATCH(Q$1,'[1]2018_commission_structure-Start'!$A$21:$I$21,0)),0)</f>
        <v>0</v>
      </c>
      <c r="R709" s="26">
        <f>IF($H709&gt;K709,MIN($H709-K709,L709-K709)*INDEX('[1]2018_commission_structure-Start'!$A$21:$I$24,MATCH($E709,'[1]2018_commission_structure-Start'!$A$21:$A$24,0), MATCH(R$1,'[1]2018_commission_structure-Start'!$A$21:$I$21,0)),0)</f>
        <v>0</v>
      </c>
      <c r="S709" s="26">
        <f>IF(H709&gt;L709,(H709-L709)*INDEX('[1]2018_commission_structure-Start'!$A$21:$I$24,MATCH($E709,'[1]2018_commission_structure-Start'!$A$21:$A$24,0),MATCH(S$1,'[1]2018_commission_structure-Start'!$A$21:$I$21,0)),0)</f>
        <v>0</v>
      </c>
      <c r="T709" s="28">
        <f t="shared" si="116"/>
        <v>59585.89</v>
      </c>
      <c r="U709" s="28">
        <f t="shared" si="117"/>
        <v>114915.89</v>
      </c>
      <c r="V709" s="28">
        <f>MIN(H709,I709)*INDEX('[1]2018_commission_structure-Start'!$A$15:$J$18,MATCH($E709,'[1]2018_commission_structure-Start'!$A$15:$A$18,0),MATCH(V$1,'[1]2018_commission_structure-Start'!$A$15:$J$15,0))</f>
        <v>68752.95</v>
      </c>
      <c r="W709" s="26">
        <f>IF($H709&gt;I709,MIN($H709-I709,J709-I709)*INDEX('[1]2018_commission_structure-Start'!$A$15:$J$18,MATCH($E709,'[1]2018_commission_structure-Start'!$A$15:$A$18,0),MATCH(W$1,'[1]2018_commission_structure-Start'!$A$15:$J$15,0)),0)</f>
        <v>0</v>
      </c>
      <c r="X709" s="26">
        <f>IF($H709&gt;J709,MIN($H709-J709,K709-J709)*INDEX('[1]2018_commission_structure-Start'!$A$15:$J$18,MATCH($E709,'[1]2018_commission_structure-Start'!$A$15:$A$18,0),MATCH(X$1,'[1]2018_commission_structure-Start'!$A$15:$J$15,0)),0)</f>
        <v>0</v>
      </c>
      <c r="Y709" s="26">
        <f>IF($H709&gt;K709,MIN($H709-K709,L709-K709)*INDEX('[1]2018_commission_structure-Start'!$A$15:$J$18,MATCH($E709,'[1]2018_commission_structure-Start'!$A$15:$A$18,0),MATCH(Y$1,'[1]2018_commission_structure-Start'!$A$15:$J$15,0)),0)</f>
        <v>0</v>
      </c>
      <c r="Z709" s="26">
        <f>IF(H709&gt;L709,(H709-L709)*INDEX('[1]2018_commission_structure-Start'!$A$21:$I$24,MATCH($E709,'[1]2018_commission_structure-Start'!$A$21:$A$24,0),MATCH(Z$1,'[1]2018_commission_structure-Start'!$A$21:$I$21,0)),0)</f>
        <v>0</v>
      </c>
      <c r="AA709" s="28">
        <f t="shared" si="118"/>
        <v>68752.95</v>
      </c>
      <c r="AB709" s="28">
        <f t="shared" si="119"/>
        <v>124082.95</v>
      </c>
    </row>
    <row r="710" spans="1:28" x14ac:dyDescent="0.2">
      <c r="A710" s="25" t="str">
        <f t="shared" si="110"/>
        <v>Wheeler Renoden</v>
      </c>
      <c r="B710" s="25">
        <v>3488994694</v>
      </c>
      <c r="C710" s="25" t="s">
        <v>1377</v>
      </c>
      <c r="D710" s="25" t="s">
        <v>1378</v>
      </c>
      <c r="E710" s="25" t="s">
        <v>10</v>
      </c>
      <c r="F710" s="25">
        <v>120422</v>
      </c>
      <c r="G710" s="25">
        <f>COUNTIF([1]deals_closed!D:D,B710)</f>
        <v>22</v>
      </c>
      <c r="H710" s="26">
        <f>SUMIF([1]deals_closed!D:D,B710,[1]deals_closed!C:C)</f>
        <v>819130</v>
      </c>
      <c r="I710" s="26">
        <f>VLOOKUP(E710,'[1]2018_commission_structure-Start'!$A$22:$I$24,9,FALSE)</f>
        <v>750000</v>
      </c>
      <c r="J710" s="26">
        <f t="shared" si="111"/>
        <v>937500</v>
      </c>
      <c r="K710" s="26">
        <f t="shared" si="112"/>
        <v>1125000</v>
      </c>
      <c r="L710" s="26">
        <f t="shared" si="113"/>
        <v>1500000</v>
      </c>
      <c r="M710" s="27">
        <f t="shared" si="114"/>
        <v>1.0921733333333334</v>
      </c>
      <c r="N710" s="25" t="str">
        <f t="shared" si="115"/>
        <v>100-125%</v>
      </c>
      <c r="O710" s="28">
        <f>MIN(H710,I710)*INDEX('[1]2018_commission_structure-Start'!$A$21:$I$24,MATCH($E710,'[1]2018_commission_structure-Start'!$A$21:$A$24,0),MATCH(O$1,'[1]2018_commission_structure-Start'!$A$21:$I$21,0))</f>
        <v>112500</v>
      </c>
      <c r="P710" s="26">
        <f>IF(H710&gt;I710,MIN(H710-I710,J710-I710)*INDEX('[1]2018_commission_structure-Start'!$A$21:$I$24,MATCH($E710,'[1]2018_commission_structure-Start'!$A$21:$A$24,0), MATCH(P$1,'[1]2018_commission_structure-Start'!$A$21:$I$21,0)),0)</f>
        <v>13134.7</v>
      </c>
      <c r="Q710" s="26">
        <f>IF($H710&gt;J710,MIN($H710-J710,K710-J710)*INDEX('[1]2018_commission_structure-Start'!$A$21:$I$24,MATCH($E710,'[1]2018_commission_structure-Start'!$A$21:$A$24,0), MATCH(Q$1,'[1]2018_commission_structure-Start'!$A$21:$I$21,0)),0)</f>
        <v>0</v>
      </c>
      <c r="R710" s="26">
        <f>IF($H710&gt;K710,MIN($H710-K710,L710-K710)*INDEX('[1]2018_commission_structure-Start'!$A$21:$I$24,MATCH($E710,'[1]2018_commission_structure-Start'!$A$21:$A$24,0), MATCH(R$1,'[1]2018_commission_structure-Start'!$A$21:$I$21,0)),0)</f>
        <v>0</v>
      </c>
      <c r="S710" s="26">
        <f>IF(H710&gt;L710,(H710-L710)*INDEX('[1]2018_commission_structure-Start'!$A$21:$I$24,MATCH($E710,'[1]2018_commission_structure-Start'!$A$21:$A$24,0),MATCH(S$1,'[1]2018_commission_structure-Start'!$A$21:$I$21,0)),0)</f>
        <v>0</v>
      </c>
      <c r="T710" s="28">
        <f t="shared" si="116"/>
        <v>125634.7</v>
      </c>
      <c r="U710" s="28">
        <f t="shared" si="117"/>
        <v>246056.7</v>
      </c>
      <c r="V710" s="28">
        <f>MIN(H710,I710)*INDEX('[1]2018_commission_structure-Start'!$A$15:$J$18,MATCH($E710,'[1]2018_commission_structure-Start'!$A$15:$A$18,0),MATCH(V$1,'[1]2018_commission_structure-Start'!$A$15:$J$15,0))</f>
        <v>112500</v>
      </c>
      <c r="W710" s="26">
        <f>IF($H710&gt;I710,MIN($H710-I710,J710-I710)*INDEX('[1]2018_commission_structure-Start'!$A$15:$J$18,MATCH($E710,'[1]2018_commission_structure-Start'!$A$15:$A$18,0),MATCH(W$1,'[1]2018_commission_structure-Start'!$A$15:$J$15,0)),0)</f>
        <v>15208.6</v>
      </c>
      <c r="X710" s="26">
        <f>IF($H710&gt;J710,MIN($H710-J710,K710-J710)*INDEX('[1]2018_commission_structure-Start'!$A$15:$J$18,MATCH($E710,'[1]2018_commission_structure-Start'!$A$15:$A$18,0),MATCH(X$1,'[1]2018_commission_structure-Start'!$A$15:$J$15,0)),0)</f>
        <v>0</v>
      </c>
      <c r="Y710" s="26">
        <f>IF($H710&gt;K710,MIN($H710-K710,L710-K710)*INDEX('[1]2018_commission_structure-Start'!$A$15:$J$18,MATCH($E710,'[1]2018_commission_structure-Start'!$A$15:$A$18,0),MATCH(Y$1,'[1]2018_commission_structure-Start'!$A$15:$J$15,0)),0)</f>
        <v>0</v>
      </c>
      <c r="Z710" s="26">
        <f>IF(H710&gt;L710,(H710-L710)*INDEX('[1]2018_commission_structure-Start'!$A$21:$I$24,MATCH($E710,'[1]2018_commission_structure-Start'!$A$21:$A$24,0),MATCH(Z$1,'[1]2018_commission_structure-Start'!$A$21:$I$21,0)),0)</f>
        <v>0</v>
      </c>
      <c r="AA710" s="28">
        <f t="shared" si="118"/>
        <v>127708.6</v>
      </c>
      <c r="AB710" s="28">
        <f t="shared" si="119"/>
        <v>248130.6</v>
      </c>
    </row>
    <row r="711" spans="1:28" x14ac:dyDescent="0.2">
      <c r="A711" s="25" t="str">
        <f t="shared" si="110"/>
        <v>Brendis Marsie</v>
      </c>
      <c r="B711" s="25">
        <v>8945564357</v>
      </c>
      <c r="C711" s="25" t="s">
        <v>1379</v>
      </c>
      <c r="D711" s="25" t="s">
        <v>1380</v>
      </c>
      <c r="E711" s="25" t="s">
        <v>10</v>
      </c>
      <c r="F711" s="25">
        <v>123875</v>
      </c>
      <c r="G711" s="25">
        <f>COUNTIF([1]deals_closed!D:D,B711)</f>
        <v>20</v>
      </c>
      <c r="H711" s="26">
        <f>SUMIF([1]deals_closed!D:D,B711,[1]deals_closed!C:C)</f>
        <v>858970</v>
      </c>
      <c r="I711" s="26">
        <f>VLOOKUP(E711,'[1]2018_commission_structure-Start'!$A$22:$I$24,9,FALSE)</f>
        <v>750000</v>
      </c>
      <c r="J711" s="26">
        <f t="shared" si="111"/>
        <v>937500</v>
      </c>
      <c r="K711" s="26">
        <f t="shared" si="112"/>
        <v>1125000</v>
      </c>
      <c r="L711" s="26">
        <f t="shared" si="113"/>
        <v>1500000</v>
      </c>
      <c r="M711" s="27">
        <f t="shared" si="114"/>
        <v>1.1452933333333333</v>
      </c>
      <c r="N711" s="25" t="str">
        <f t="shared" si="115"/>
        <v>100-125%</v>
      </c>
      <c r="O711" s="28">
        <f>MIN(H711,I711)*INDEX('[1]2018_commission_structure-Start'!$A$21:$I$24,MATCH($E711,'[1]2018_commission_structure-Start'!$A$21:$A$24,0),MATCH(O$1,'[1]2018_commission_structure-Start'!$A$21:$I$21,0))</f>
        <v>112500</v>
      </c>
      <c r="P711" s="26">
        <f>IF(H711&gt;I711,MIN(H711-I711,J711-I711)*INDEX('[1]2018_commission_structure-Start'!$A$21:$I$24,MATCH($E711,'[1]2018_commission_structure-Start'!$A$21:$A$24,0), MATCH(P$1,'[1]2018_commission_structure-Start'!$A$21:$I$21,0)),0)</f>
        <v>20704.3</v>
      </c>
      <c r="Q711" s="26">
        <f>IF($H711&gt;J711,MIN($H711-J711,K711-J711)*INDEX('[1]2018_commission_structure-Start'!$A$21:$I$24,MATCH($E711,'[1]2018_commission_structure-Start'!$A$21:$A$24,0), MATCH(Q$1,'[1]2018_commission_structure-Start'!$A$21:$I$21,0)),0)</f>
        <v>0</v>
      </c>
      <c r="R711" s="26">
        <f>IF($H711&gt;K711,MIN($H711-K711,L711-K711)*INDEX('[1]2018_commission_structure-Start'!$A$21:$I$24,MATCH($E711,'[1]2018_commission_structure-Start'!$A$21:$A$24,0), MATCH(R$1,'[1]2018_commission_structure-Start'!$A$21:$I$21,0)),0)</f>
        <v>0</v>
      </c>
      <c r="S711" s="26">
        <f>IF(H711&gt;L711,(H711-L711)*INDEX('[1]2018_commission_structure-Start'!$A$21:$I$24,MATCH($E711,'[1]2018_commission_structure-Start'!$A$21:$A$24,0),MATCH(S$1,'[1]2018_commission_structure-Start'!$A$21:$I$21,0)),0)</f>
        <v>0</v>
      </c>
      <c r="T711" s="28">
        <f t="shared" si="116"/>
        <v>133204.29999999999</v>
      </c>
      <c r="U711" s="28">
        <f t="shared" si="117"/>
        <v>257079.3</v>
      </c>
      <c r="V711" s="28">
        <f>MIN(H711,I711)*INDEX('[1]2018_commission_structure-Start'!$A$15:$J$18,MATCH($E711,'[1]2018_commission_structure-Start'!$A$15:$A$18,0),MATCH(V$1,'[1]2018_commission_structure-Start'!$A$15:$J$15,0))</f>
        <v>112500</v>
      </c>
      <c r="W711" s="26">
        <f>IF($H711&gt;I711,MIN($H711-I711,J711-I711)*INDEX('[1]2018_commission_structure-Start'!$A$15:$J$18,MATCH($E711,'[1]2018_commission_structure-Start'!$A$15:$A$18,0),MATCH(W$1,'[1]2018_commission_structure-Start'!$A$15:$J$15,0)),0)</f>
        <v>23973.4</v>
      </c>
      <c r="X711" s="26">
        <f>IF($H711&gt;J711,MIN($H711-J711,K711-J711)*INDEX('[1]2018_commission_structure-Start'!$A$15:$J$18,MATCH($E711,'[1]2018_commission_structure-Start'!$A$15:$A$18,0),MATCH(X$1,'[1]2018_commission_structure-Start'!$A$15:$J$15,0)),0)</f>
        <v>0</v>
      </c>
      <c r="Y711" s="26">
        <f>IF($H711&gt;K711,MIN($H711-K711,L711-K711)*INDEX('[1]2018_commission_structure-Start'!$A$15:$J$18,MATCH($E711,'[1]2018_commission_structure-Start'!$A$15:$A$18,0),MATCH(Y$1,'[1]2018_commission_structure-Start'!$A$15:$J$15,0)),0)</f>
        <v>0</v>
      </c>
      <c r="Z711" s="26">
        <f>IF(H711&gt;L711,(H711-L711)*INDEX('[1]2018_commission_structure-Start'!$A$21:$I$24,MATCH($E711,'[1]2018_commission_structure-Start'!$A$21:$A$24,0),MATCH(Z$1,'[1]2018_commission_structure-Start'!$A$21:$I$21,0)),0)</f>
        <v>0</v>
      </c>
      <c r="AA711" s="28">
        <f t="shared" si="118"/>
        <v>136473.4</v>
      </c>
      <c r="AB711" s="28">
        <f t="shared" si="119"/>
        <v>260348.4</v>
      </c>
    </row>
    <row r="712" spans="1:28" x14ac:dyDescent="0.2">
      <c r="A712" s="25" t="str">
        <f t="shared" si="110"/>
        <v>Consolata Rosier</v>
      </c>
      <c r="B712" s="25">
        <v>8908432159</v>
      </c>
      <c r="C712" s="25" t="s">
        <v>1381</v>
      </c>
      <c r="D712" s="25" t="s">
        <v>1382</v>
      </c>
      <c r="E712" s="25" t="s">
        <v>7</v>
      </c>
      <c r="F712" s="25">
        <v>57930</v>
      </c>
      <c r="G712" s="25">
        <f>COUNTIF([1]deals_closed!D:D,B712)</f>
        <v>17</v>
      </c>
      <c r="H712" s="26">
        <f>SUMIF([1]deals_closed!D:D,B712,[1]deals_closed!C:C)</f>
        <v>721837</v>
      </c>
      <c r="I712" s="26">
        <f>VLOOKUP(E712,'[1]2018_commission_structure-Start'!$A$22:$I$24,9,FALSE)</f>
        <v>500000</v>
      </c>
      <c r="J712" s="26">
        <f t="shared" si="111"/>
        <v>625000</v>
      </c>
      <c r="K712" s="26">
        <f t="shared" si="112"/>
        <v>750000</v>
      </c>
      <c r="L712" s="26">
        <f t="shared" si="113"/>
        <v>1000000</v>
      </c>
      <c r="M712" s="27">
        <f t="shared" si="114"/>
        <v>1.4436739999999999</v>
      </c>
      <c r="N712" s="25" t="str">
        <f t="shared" si="115"/>
        <v>125-150%</v>
      </c>
      <c r="O712" s="28">
        <f>MIN(H712,I712)*INDEX('[1]2018_commission_structure-Start'!$A$21:$I$24,MATCH($E712,'[1]2018_commission_structure-Start'!$A$21:$A$24,0),MATCH(O$1,'[1]2018_commission_structure-Start'!$A$21:$I$21,0))</f>
        <v>50000</v>
      </c>
      <c r="P712" s="26">
        <f>IF(H712&gt;I712,MIN(H712-I712,J712-I712)*INDEX('[1]2018_commission_structure-Start'!$A$21:$I$24,MATCH($E712,'[1]2018_commission_structure-Start'!$A$21:$A$24,0), MATCH(P$1,'[1]2018_commission_structure-Start'!$A$21:$I$21,0)),0)</f>
        <v>18750</v>
      </c>
      <c r="Q712" s="26">
        <f>IF($H712&gt;J712,MIN($H712-J712,K712-J712)*INDEX('[1]2018_commission_structure-Start'!$A$21:$I$24,MATCH($E712,'[1]2018_commission_structure-Start'!$A$21:$A$24,0), MATCH(Q$1,'[1]2018_commission_structure-Start'!$A$21:$I$21,0)),0)</f>
        <v>17430.66</v>
      </c>
      <c r="R712" s="26">
        <f>IF($H712&gt;K712,MIN($H712-K712,L712-K712)*INDEX('[1]2018_commission_structure-Start'!$A$21:$I$24,MATCH($E712,'[1]2018_commission_structure-Start'!$A$21:$A$24,0), MATCH(R$1,'[1]2018_commission_structure-Start'!$A$21:$I$21,0)),0)</f>
        <v>0</v>
      </c>
      <c r="S712" s="26">
        <f>IF(H712&gt;L712,(H712-L712)*INDEX('[1]2018_commission_structure-Start'!$A$21:$I$24,MATCH($E712,'[1]2018_commission_structure-Start'!$A$21:$A$24,0),MATCH(S$1,'[1]2018_commission_structure-Start'!$A$21:$I$21,0)),0)</f>
        <v>0</v>
      </c>
      <c r="T712" s="28">
        <f t="shared" si="116"/>
        <v>86180.66</v>
      </c>
      <c r="U712" s="28">
        <f t="shared" si="117"/>
        <v>144110.66</v>
      </c>
      <c r="V712" s="28">
        <f>MIN(H712,I712)*INDEX('[1]2018_commission_structure-Start'!$A$15:$J$18,MATCH($E712,'[1]2018_commission_structure-Start'!$A$15:$A$18,0),MATCH(V$1,'[1]2018_commission_structure-Start'!$A$15:$J$15,0))</f>
        <v>60000</v>
      </c>
      <c r="W712" s="26">
        <f>IF($H712&gt;I712,MIN($H712-I712,J712-I712)*INDEX('[1]2018_commission_structure-Start'!$A$15:$J$18,MATCH($E712,'[1]2018_commission_structure-Start'!$A$15:$A$18,0),MATCH(W$1,'[1]2018_commission_structure-Start'!$A$15:$J$15,0)),0)</f>
        <v>21250</v>
      </c>
      <c r="X712" s="26">
        <f>IF($H712&gt;J712,MIN($H712-J712,K712-J712)*INDEX('[1]2018_commission_structure-Start'!$A$15:$J$18,MATCH($E712,'[1]2018_commission_structure-Start'!$A$15:$A$18,0),MATCH(X$1,'[1]2018_commission_structure-Start'!$A$15:$J$15,0)),0)</f>
        <v>19367.400000000001</v>
      </c>
      <c r="Y712" s="26">
        <f>IF($H712&gt;K712,MIN($H712-K712,L712-K712)*INDEX('[1]2018_commission_structure-Start'!$A$15:$J$18,MATCH($E712,'[1]2018_commission_structure-Start'!$A$15:$A$18,0),MATCH(Y$1,'[1]2018_commission_structure-Start'!$A$15:$J$15,0)),0)</f>
        <v>0</v>
      </c>
      <c r="Z712" s="26">
        <f>IF(H712&gt;L712,(H712-L712)*INDEX('[1]2018_commission_structure-Start'!$A$21:$I$24,MATCH($E712,'[1]2018_commission_structure-Start'!$A$21:$A$24,0),MATCH(Z$1,'[1]2018_commission_structure-Start'!$A$21:$I$21,0)),0)</f>
        <v>0</v>
      </c>
      <c r="AA712" s="28">
        <f t="shared" si="118"/>
        <v>100617.4</v>
      </c>
      <c r="AB712" s="28">
        <f t="shared" si="119"/>
        <v>158547.4</v>
      </c>
    </row>
    <row r="713" spans="1:28" x14ac:dyDescent="0.2">
      <c r="A713" s="25" t="str">
        <f t="shared" si="110"/>
        <v>Arlin Glacken</v>
      </c>
      <c r="B713" s="25">
        <v>3858163570</v>
      </c>
      <c r="C713" s="25" t="s">
        <v>1383</v>
      </c>
      <c r="D713" s="25" t="s">
        <v>1384</v>
      </c>
      <c r="E713" s="25" t="s">
        <v>29</v>
      </c>
      <c r="F713" s="25">
        <v>75333</v>
      </c>
      <c r="G713" s="25">
        <f>COUNTIF([1]deals_closed!D:D,B713)</f>
        <v>28</v>
      </c>
      <c r="H713" s="26">
        <f>SUMIF([1]deals_closed!D:D,B713,[1]deals_closed!C:C)</f>
        <v>914088</v>
      </c>
      <c r="I713" s="26">
        <f>VLOOKUP(E713,'[1]2018_commission_structure-Start'!$A$22:$I$24,9,FALSE)</f>
        <v>600000</v>
      </c>
      <c r="J713" s="26">
        <f t="shared" si="111"/>
        <v>750000</v>
      </c>
      <c r="K713" s="26">
        <f t="shared" si="112"/>
        <v>900000</v>
      </c>
      <c r="L713" s="26">
        <f t="shared" si="113"/>
        <v>1200000</v>
      </c>
      <c r="M713" s="27">
        <f t="shared" si="114"/>
        <v>1.5234799999999999</v>
      </c>
      <c r="N713" s="25" t="str">
        <f t="shared" si="115"/>
        <v>150-200%</v>
      </c>
      <c r="O713" s="28">
        <f>MIN(H713,I713)*INDEX('[1]2018_commission_structure-Start'!$A$21:$I$24,MATCH($E713,'[1]2018_commission_structure-Start'!$A$21:$A$24,0),MATCH(O$1,'[1]2018_commission_structure-Start'!$A$21:$I$21,0))</f>
        <v>78000</v>
      </c>
      <c r="P713" s="26">
        <f>IF(H713&gt;I713,MIN(H713-I713,J713-I713)*INDEX('[1]2018_commission_structure-Start'!$A$21:$I$24,MATCH($E713,'[1]2018_commission_structure-Start'!$A$21:$A$24,0), MATCH(P$1,'[1]2018_commission_structure-Start'!$A$21:$I$21,0)),0)</f>
        <v>25500.000000000004</v>
      </c>
      <c r="Q713" s="26">
        <f>IF($H713&gt;J713,MIN($H713-J713,K713-J713)*INDEX('[1]2018_commission_structure-Start'!$A$21:$I$24,MATCH($E713,'[1]2018_commission_structure-Start'!$A$21:$A$24,0), MATCH(Q$1,'[1]2018_commission_structure-Start'!$A$21:$I$21,0)),0)</f>
        <v>31500</v>
      </c>
      <c r="R713" s="26">
        <f>IF($H713&gt;K713,MIN($H713-K713,L713-K713)*INDEX('[1]2018_commission_structure-Start'!$A$21:$I$24,MATCH($E713,'[1]2018_commission_structure-Start'!$A$21:$A$24,0), MATCH(R$1,'[1]2018_commission_structure-Start'!$A$21:$I$21,0)),0)</f>
        <v>3662.88</v>
      </c>
      <c r="S713" s="26">
        <f>IF(H713&gt;L713,(H713-L713)*INDEX('[1]2018_commission_structure-Start'!$A$21:$I$24,MATCH($E713,'[1]2018_commission_structure-Start'!$A$21:$A$24,0),MATCH(S$1,'[1]2018_commission_structure-Start'!$A$21:$I$21,0)),0)</f>
        <v>0</v>
      </c>
      <c r="T713" s="28">
        <f t="shared" si="116"/>
        <v>138662.88</v>
      </c>
      <c r="U713" s="28">
        <f t="shared" si="117"/>
        <v>213995.88</v>
      </c>
      <c r="V713" s="28">
        <f>MIN(H713,I713)*INDEX('[1]2018_commission_structure-Start'!$A$15:$J$18,MATCH($E713,'[1]2018_commission_structure-Start'!$A$15:$A$18,0),MATCH(V$1,'[1]2018_commission_structure-Start'!$A$15:$J$15,0))</f>
        <v>90000</v>
      </c>
      <c r="W713" s="26">
        <f>IF($H713&gt;I713,MIN($H713-I713,J713-I713)*INDEX('[1]2018_commission_structure-Start'!$A$15:$J$18,MATCH($E713,'[1]2018_commission_structure-Start'!$A$15:$A$18,0),MATCH(W$1,'[1]2018_commission_structure-Start'!$A$15:$J$15,0)),0)</f>
        <v>27000</v>
      </c>
      <c r="X713" s="26">
        <f>IF($H713&gt;J713,MIN($H713-J713,K713-J713)*INDEX('[1]2018_commission_structure-Start'!$A$15:$J$18,MATCH($E713,'[1]2018_commission_structure-Start'!$A$15:$A$18,0),MATCH(X$1,'[1]2018_commission_structure-Start'!$A$15:$J$15,0)),0)</f>
        <v>37500</v>
      </c>
      <c r="Y713" s="26">
        <f>IF($H713&gt;K713,MIN($H713-K713,L713-K713)*INDEX('[1]2018_commission_structure-Start'!$A$15:$J$18,MATCH($E713,'[1]2018_commission_structure-Start'!$A$15:$A$18,0),MATCH(Y$1,'[1]2018_commission_structure-Start'!$A$15:$J$15,0)),0)</f>
        <v>4226.3999999999996</v>
      </c>
      <c r="Z713" s="26">
        <f>IF(H713&gt;L713,(H713-L713)*INDEX('[1]2018_commission_structure-Start'!$A$21:$I$24,MATCH($E713,'[1]2018_commission_structure-Start'!$A$21:$A$24,0),MATCH(Z$1,'[1]2018_commission_structure-Start'!$A$21:$I$21,0)),0)</f>
        <v>0</v>
      </c>
      <c r="AA713" s="28">
        <f t="shared" si="118"/>
        <v>158726.39999999999</v>
      </c>
      <c r="AB713" s="28">
        <f t="shared" si="119"/>
        <v>234059.4</v>
      </c>
    </row>
    <row r="714" spans="1:28" x14ac:dyDescent="0.2">
      <c r="A714" s="25" t="str">
        <f t="shared" si="110"/>
        <v>Paulo Sibbert</v>
      </c>
      <c r="B714" s="25">
        <v>7479962290</v>
      </c>
      <c r="C714" s="25" t="s">
        <v>1385</v>
      </c>
      <c r="D714" s="25" t="s">
        <v>1386</v>
      </c>
      <c r="E714" s="25" t="s">
        <v>7</v>
      </c>
      <c r="F714" s="25">
        <v>44582</v>
      </c>
      <c r="G714" s="25">
        <f>COUNTIF([1]deals_closed!D:D,B714)</f>
        <v>18</v>
      </c>
      <c r="H714" s="26">
        <f>SUMIF([1]deals_closed!D:D,B714,[1]deals_closed!C:C)</f>
        <v>605849</v>
      </c>
      <c r="I714" s="26">
        <f>VLOOKUP(E714,'[1]2018_commission_structure-Start'!$A$22:$I$24,9,FALSE)</f>
        <v>500000</v>
      </c>
      <c r="J714" s="26">
        <f t="shared" si="111"/>
        <v>625000</v>
      </c>
      <c r="K714" s="26">
        <f t="shared" si="112"/>
        <v>750000</v>
      </c>
      <c r="L714" s="26">
        <f t="shared" si="113"/>
        <v>1000000</v>
      </c>
      <c r="M714" s="27">
        <f t="shared" si="114"/>
        <v>1.2116979999999999</v>
      </c>
      <c r="N714" s="25" t="str">
        <f t="shared" si="115"/>
        <v>100-125%</v>
      </c>
      <c r="O714" s="28">
        <f>MIN(H714,I714)*INDEX('[1]2018_commission_structure-Start'!$A$21:$I$24,MATCH($E714,'[1]2018_commission_structure-Start'!$A$21:$A$24,0),MATCH(O$1,'[1]2018_commission_structure-Start'!$A$21:$I$21,0))</f>
        <v>50000</v>
      </c>
      <c r="P714" s="26">
        <f>IF(H714&gt;I714,MIN(H714-I714,J714-I714)*INDEX('[1]2018_commission_structure-Start'!$A$21:$I$24,MATCH($E714,'[1]2018_commission_structure-Start'!$A$21:$A$24,0), MATCH(P$1,'[1]2018_commission_structure-Start'!$A$21:$I$21,0)),0)</f>
        <v>15877.349999999999</v>
      </c>
      <c r="Q714" s="26">
        <f>IF($H714&gt;J714,MIN($H714-J714,K714-J714)*INDEX('[1]2018_commission_structure-Start'!$A$21:$I$24,MATCH($E714,'[1]2018_commission_structure-Start'!$A$21:$A$24,0), MATCH(Q$1,'[1]2018_commission_structure-Start'!$A$21:$I$21,0)),0)</f>
        <v>0</v>
      </c>
      <c r="R714" s="26">
        <f>IF($H714&gt;K714,MIN($H714-K714,L714-K714)*INDEX('[1]2018_commission_structure-Start'!$A$21:$I$24,MATCH($E714,'[1]2018_commission_structure-Start'!$A$21:$A$24,0), MATCH(R$1,'[1]2018_commission_structure-Start'!$A$21:$I$21,0)),0)</f>
        <v>0</v>
      </c>
      <c r="S714" s="26">
        <f>IF(H714&gt;L714,(H714-L714)*INDEX('[1]2018_commission_structure-Start'!$A$21:$I$24,MATCH($E714,'[1]2018_commission_structure-Start'!$A$21:$A$24,0),MATCH(S$1,'[1]2018_commission_structure-Start'!$A$21:$I$21,0)),0)</f>
        <v>0</v>
      </c>
      <c r="T714" s="28">
        <f t="shared" si="116"/>
        <v>65877.350000000006</v>
      </c>
      <c r="U714" s="28">
        <f t="shared" si="117"/>
        <v>110459.35</v>
      </c>
      <c r="V714" s="28">
        <f>MIN(H714,I714)*INDEX('[1]2018_commission_structure-Start'!$A$15:$J$18,MATCH($E714,'[1]2018_commission_structure-Start'!$A$15:$A$18,0),MATCH(V$1,'[1]2018_commission_structure-Start'!$A$15:$J$15,0))</f>
        <v>60000</v>
      </c>
      <c r="W714" s="26">
        <f>IF($H714&gt;I714,MIN($H714-I714,J714-I714)*INDEX('[1]2018_commission_structure-Start'!$A$15:$J$18,MATCH($E714,'[1]2018_commission_structure-Start'!$A$15:$A$18,0),MATCH(W$1,'[1]2018_commission_structure-Start'!$A$15:$J$15,0)),0)</f>
        <v>17994.330000000002</v>
      </c>
      <c r="X714" s="26">
        <f>IF($H714&gt;J714,MIN($H714-J714,K714-J714)*INDEX('[1]2018_commission_structure-Start'!$A$15:$J$18,MATCH($E714,'[1]2018_commission_structure-Start'!$A$15:$A$18,0),MATCH(X$1,'[1]2018_commission_structure-Start'!$A$15:$J$15,0)),0)</f>
        <v>0</v>
      </c>
      <c r="Y714" s="26">
        <f>IF($H714&gt;K714,MIN($H714-K714,L714-K714)*INDEX('[1]2018_commission_structure-Start'!$A$15:$J$18,MATCH($E714,'[1]2018_commission_structure-Start'!$A$15:$A$18,0),MATCH(Y$1,'[1]2018_commission_structure-Start'!$A$15:$J$15,0)),0)</f>
        <v>0</v>
      </c>
      <c r="Z714" s="26">
        <f>IF(H714&gt;L714,(H714-L714)*INDEX('[1]2018_commission_structure-Start'!$A$21:$I$24,MATCH($E714,'[1]2018_commission_structure-Start'!$A$21:$A$24,0),MATCH(Z$1,'[1]2018_commission_structure-Start'!$A$21:$I$21,0)),0)</f>
        <v>0</v>
      </c>
      <c r="AA714" s="28">
        <f t="shared" si="118"/>
        <v>77994.33</v>
      </c>
      <c r="AB714" s="28">
        <f t="shared" si="119"/>
        <v>122576.33</v>
      </c>
    </row>
    <row r="715" spans="1:28" x14ac:dyDescent="0.2">
      <c r="A715" s="25" t="str">
        <f t="shared" si="110"/>
        <v>Mariquilla Arsmith</v>
      </c>
      <c r="B715" s="25">
        <v>7304628987</v>
      </c>
      <c r="C715" s="25" t="s">
        <v>1387</v>
      </c>
      <c r="D715" s="25" t="s">
        <v>1388</v>
      </c>
      <c r="E715" s="25" t="s">
        <v>10</v>
      </c>
      <c r="F715" s="25">
        <v>98920</v>
      </c>
      <c r="G715" s="25">
        <f>COUNTIF([1]deals_closed!D:D,B715)</f>
        <v>28</v>
      </c>
      <c r="H715" s="26">
        <f>SUMIF([1]deals_closed!D:D,B715,[1]deals_closed!C:C)</f>
        <v>1078035</v>
      </c>
      <c r="I715" s="26">
        <f>VLOOKUP(E715,'[1]2018_commission_structure-Start'!$A$22:$I$24,9,FALSE)</f>
        <v>750000</v>
      </c>
      <c r="J715" s="26">
        <f t="shared" si="111"/>
        <v>937500</v>
      </c>
      <c r="K715" s="26">
        <f t="shared" si="112"/>
        <v>1125000</v>
      </c>
      <c r="L715" s="26">
        <f t="shared" si="113"/>
        <v>1500000</v>
      </c>
      <c r="M715" s="27">
        <f t="shared" si="114"/>
        <v>1.4373800000000001</v>
      </c>
      <c r="N715" s="25" t="str">
        <f t="shared" si="115"/>
        <v>125-150%</v>
      </c>
      <c r="O715" s="28">
        <f>MIN(H715,I715)*INDEX('[1]2018_commission_structure-Start'!$A$21:$I$24,MATCH($E715,'[1]2018_commission_structure-Start'!$A$21:$A$24,0),MATCH(O$1,'[1]2018_commission_structure-Start'!$A$21:$I$21,0))</f>
        <v>112500</v>
      </c>
      <c r="P715" s="26">
        <f>IF(H715&gt;I715,MIN(H715-I715,J715-I715)*INDEX('[1]2018_commission_structure-Start'!$A$21:$I$24,MATCH($E715,'[1]2018_commission_structure-Start'!$A$21:$A$24,0), MATCH(P$1,'[1]2018_commission_structure-Start'!$A$21:$I$21,0)),0)</f>
        <v>35625</v>
      </c>
      <c r="Q715" s="26">
        <f>IF($H715&gt;J715,MIN($H715-J715,K715-J715)*INDEX('[1]2018_commission_structure-Start'!$A$21:$I$24,MATCH($E715,'[1]2018_commission_structure-Start'!$A$21:$A$24,0), MATCH(Q$1,'[1]2018_commission_structure-Start'!$A$21:$I$21,0)),0)</f>
        <v>32323.050000000003</v>
      </c>
      <c r="R715" s="26">
        <f>IF($H715&gt;K715,MIN($H715-K715,L715-K715)*INDEX('[1]2018_commission_structure-Start'!$A$21:$I$24,MATCH($E715,'[1]2018_commission_structure-Start'!$A$21:$A$24,0), MATCH(R$1,'[1]2018_commission_structure-Start'!$A$21:$I$21,0)),0)</f>
        <v>0</v>
      </c>
      <c r="S715" s="26">
        <f>IF(H715&gt;L715,(H715-L715)*INDEX('[1]2018_commission_structure-Start'!$A$21:$I$24,MATCH($E715,'[1]2018_commission_structure-Start'!$A$21:$A$24,0),MATCH(S$1,'[1]2018_commission_structure-Start'!$A$21:$I$21,0)),0)</f>
        <v>0</v>
      </c>
      <c r="T715" s="28">
        <f t="shared" si="116"/>
        <v>180448.05</v>
      </c>
      <c r="U715" s="28">
        <f t="shared" si="117"/>
        <v>279368.05</v>
      </c>
      <c r="V715" s="28">
        <f>MIN(H715,I715)*INDEX('[1]2018_commission_structure-Start'!$A$15:$J$18,MATCH($E715,'[1]2018_commission_structure-Start'!$A$15:$A$18,0),MATCH(V$1,'[1]2018_commission_structure-Start'!$A$15:$J$15,0))</f>
        <v>112500</v>
      </c>
      <c r="W715" s="26">
        <f>IF($H715&gt;I715,MIN($H715-I715,J715-I715)*INDEX('[1]2018_commission_structure-Start'!$A$15:$J$18,MATCH($E715,'[1]2018_commission_structure-Start'!$A$15:$A$18,0),MATCH(W$1,'[1]2018_commission_structure-Start'!$A$15:$J$15,0)),0)</f>
        <v>41250</v>
      </c>
      <c r="X715" s="26">
        <f>IF($H715&gt;J715,MIN($H715-J715,K715-J715)*INDEX('[1]2018_commission_structure-Start'!$A$15:$J$18,MATCH($E715,'[1]2018_commission_structure-Start'!$A$15:$A$18,0),MATCH(X$1,'[1]2018_commission_structure-Start'!$A$15:$J$15,0)),0)</f>
        <v>35133.75</v>
      </c>
      <c r="Y715" s="26">
        <f>IF($H715&gt;K715,MIN($H715-K715,L715-K715)*INDEX('[1]2018_commission_structure-Start'!$A$15:$J$18,MATCH($E715,'[1]2018_commission_structure-Start'!$A$15:$A$18,0),MATCH(Y$1,'[1]2018_commission_structure-Start'!$A$15:$J$15,0)),0)</f>
        <v>0</v>
      </c>
      <c r="Z715" s="26">
        <f>IF(H715&gt;L715,(H715-L715)*INDEX('[1]2018_commission_structure-Start'!$A$21:$I$24,MATCH($E715,'[1]2018_commission_structure-Start'!$A$21:$A$24,0),MATCH(Z$1,'[1]2018_commission_structure-Start'!$A$21:$I$21,0)),0)</f>
        <v>0</v>
      </c>
      <c r="AA715" s="28">
        <f t="shared" si="118"/>
        <v>188883.75</v>
      </c>
      <c r="AB715" s="28">
        <f t="shared" si="119"/>
        <v>287803.75</v>
      </c>
    </row>
    <row r="716" spans="1:28" x14ac:dyDescent="0.2">
      <c r="A716" s="25" t="str">
        <f t="shared" si="110"/>
        <v>Engracia Rigolle</v>
      </c>
      <c r="B716" s="25">
        <v>9457151267</v>
      </c>
      <c r="C716" s="25" t="s">
        <v>1389</v>
      </c>
      <c r="D716" s="25" t="s">
        <v>1390</v>
      </c>
      <c r="E716" s="25" t="s">
        <v>7</v>
      </c>
      <c r="F716" s="25">
        <v>59083</v>
      </c>
      <c r="G716" s="25">
        <f>COUNTIF([1]deals_closed!D:D,B716)</f>
        <v>18</v>
      </c>
      <c r="H716" s="26">
        <f>SUMIF([1]deals_closed!D:D,B716,[1]deals_closed!C:C)</f>
        <v>696346</v>
      </c>
      <c r="I716" s="26">
        <f>VLOOKUP(E716,'[1]2018_commission_structure-Start'!$A$22:$I$24,9,FALSE)</f>
        <v>500000</v>
      </c>
      <c r="J716" s="26">
        <f t="shared" si="111"/>
        <v>625000</v>
      </c>
      <c r="K716" s="26">
        <f t="shared" si="112"/>
        <v>750000</v>
      </c>
      <c r="L716" s="26">
        <f t="shared" si="113"/>
        <v>1000000</v>
      </c>
      <c r="M716" s="27">
        <f t="shared" si="114"/>
        <v>1.392692</v>
      </c>
      <c r="N716" s="25" t="str">
        <f t="shared" si="115"/>
        <v>125-150%</v>
      </c>
      <c r="O716" s="28">
        <f>MIN(H716,I716)*INDEX('[1]2018_commission_structure-Start'!$A$21:$I$24,MATCH($E716,'[1]2018_commission_structure-Start'!$A$21:$A$24,0),MATCH(O$1,'[1]2018_commission_structure-Start'!$A$21:$I$21,0))</f>
        <v>50000</v>
      </c>
      <c r="P716" s="26">
        <f>IF(H716&gt;I716,MIN(H716-I716,J716-I716)*INDEX('[1]2018_commission_structure-Start'!$A$21:$I$24,MATCH($E716,'[1]2018_commission_structure-Start'!$A$21:$A$24,0), MATCH(P$1,'[1]2018_commission_structure-Start'!$A$21:$I$21,0)),0)</f>
        <v>18750</v>
      </c>
      <c r="Q716" s="26">
        <f>IF($H716&gt;J716,MIN($H716-J716,K716-J716)*INDEX('[1]2018_commission_structure-Start'!$A$21:$I$24,MATCH($E716,'[1]2018_commission_structure-Start'!$A$21:$A$24,0), MATCH(Q$1,'[1]2018_commission_structure-Start'!$A$21:$I$21,0)),0)</f>
        <v>12842.279999999999</v>
      </c>
      <c r="R716" s="26">
        <f>IF($H716&gt;K716,MIN($H716-K716,L716-K716)*INDEX('[1]2018_commission_structure-Start'!$A$21:$I$24,MATCH($E716,'[1]2018_commission_structure-Start'!$A$21:$A$24,0), MATCH(R$1,'[1]2018_commission_structure-Start'!$A$21:$I$21,0)),0)</f>
        <v>0</v>
      </c>
      <c r="S716" s="26">
        <f>IF(H716&gt;L716,(H716-L716)*INDEX('[1]2018_commission_structure-Start'!$A$21:$I$24,MATCH($E716,'[1]2018_commission_structure-Start'!$A$21:$A$24,0),MATCH(S$1,'[1]2018_commission_structure-Start'!$A$21:$I$21,0)),0)</f>
        <v>0</v>
      </c>
      <c r="T716" s="28">
        <f t="shared" si="116"/>
        <v>81592.28</v>
      </c>
      <c r="U716" s="28">
        <f t="shared" si="117"/>
        <v>140675.28</v>
      </c>
      <c r="V716" s="28">
        <f>MIN(H716,I716)*INDEX('[1]2018_commission_structure-Start'!$A$15:$J$18,MATCH($E716,'[1]2018_commission_structure-Start'!$A$15:$A$18,0),MATCH(V$1,'[1]2018_commission_structure-Start'!$A$15:$J$15,0))</f>
        <v>60000</v>
      </c>
      <c r="W716" s="26">
        <f>IF($H716&gt;I716,MIN($H716-I716,J716-I716)*INDEX('[1]2018_commission_structure-Start'!$A$15:$J$18,MATCH($E716,'[1]2018_commission_structure-Start'!$A$15:$A$18,0),MATCH(W$1,'[1]2018_commission_structure-Start'!$A$15:$J$15,0)),0)</f>
        <v>21250</v>
      </c>
      <c r="X716" s="26">
        <f>IF($H716&gt;J716,MIN($H716-J716,K716-J716)*INDEX('[1]2018_commission_structure-Start'!$A$15:$J$18,MATCH($E716,'[1]2018_commission_structure-Start'!$A$15:$A$18,0),MATCH(X$1,'[1]2018_commission_structure-Start'!$A$15:$J$15,0)),0)</f>
        <v>14269.2</v>
      </c>
      <c r="Y716" s="26">
        <f>IF($H716&gt;K716,MIN($H716-K716,L716-K716)*INDEX('[1]2018_commission_structure-Start'!$A$15:$J$18,MATCH($E716,'[1]2018_commission_structure-Start'!$A$15:$A$18,0),MATCH(Y$1,'[1]2018_commission_structure-Start'!$A$15:$J$15,0)),0)</f>
        <v>0</v>
      </c>
      <c r="Z716" s="26">
        <f>IF(H716&gt;L716,(H716-L716)*INDEX('[1]2018_commission_structure-Start'!$A$21:$I$24,MATCH($E716,'[1]2018_commission_structure-Start'!$A$21:$A$24,0),MATCH(Z$1,'[1]2018_commission_structure-Start'!$A$21:$I$21,0)),0)</f>
        <v>0</v>
      </c>
      <c r="AA716" s="28">
        <f t="shared" si="118"/>
        <v>95519.2</v>
      </c>
      <c r="AB716" s="28">
        <f t="shared" si="119"/>
        <v>154602.20000000001</v>
      </c>
    </row>
    <row r="717" spans="1:28" x14ac:dyDescent="0.2">
      <c r="A717" s="25" t="str">
        <f t="shared" si="110"/>
        <v>Dennis Cranage</v>
      </c>
      <c r="B717" s="25">
        <v>8905919081</v>
      </c>
      <c r="C717" s="25" t="s">
        <v>1391</v>
      </c>
      <c r="D717" s="25" t="s">
        <v>1392</v>
      </c>
      <c r="E717" s="25" t="s">
        <v>29</v>
      </c>
      <c r="F717" s="25">
        <v>63201</v>
      </c>
      <c r="G717" s="25">
        <f>COUNTIF([1]deals_closed!D:D,B717)</f>
        <v>16</v>
      </c>
      <c r="H717" s="26">
        <f>SUMIF([1]deals_closed!D:D,B717,[1]deals_closed!C:C)</f>
        <v>521382</v>
      </c>
      <c r="I717" s="26">
        <f>VLOOKUP(E717,'[1]2018_commission_structure-Start'!$A$22:$I$24,9,FALSE)</f>
        <v>600000</v>
      </c>
      <c r="J717" s="26">
        <f t="shared" si="111"/>
        <v>750000</v>
      </c>
      <c r="K717" s="26">
        <f t="shared" si="112"/>
        <v>900000</v>
      </c>
      <c r="L717" s="26">
        <f t="shared" si="113"/>
        <v>1200000</v>
      </c>
      <c r="M717" s="27">
        <f t="shared" si="114"/>
        <v>0.86897000000000002</v>
      </c>
      <c r="N717" s="25" t="str">
        <f t="shared" si="115"/>
        <v>0-100%</v>
      </c>
      <c r="O717" s="28">
        <f>MIN(H717,I717)*INDEX('[1]2018_commission_structure-Start'!$A$21:$I$24,MATCH($E717,'[1]2018_commission_structure-Start'!$A$21:$A$24,0),MATCH(O$1,'[1]2018_commission_structure-Start'!$A$21:$I$21,0))</f>
        <v>67779.66</v>
      </c>
      <c r="P717" s="26">
        <f>IF(H717&gt;I717,MIN(H717-I717,J717-I717)*INDEX('[1]2018_commission_structure-Start'!$A$21:$I$24,MATCH($E717,'[1]2018_commission_structure-Start'!$A$21:$A$24,0), MATCH(P$1,'[1]2018_commission_structure-Start'!$A$21:$I$21,0)),0)</f>
        <v>0</v>
      </c>
      <c r="Q717" s="26">
        <f>IF($H717&gt;J717,MIN($H717-J717,K717-J717)*INDEX('[1]2018_commission_structure-Start'!$A$21:$I$24,MATCH($E717,'[1]2018_commission_structure-Start'!$A$21:$A$24,0), MATCH(Q$1,'[1]2018_commission_structure-Start'!$A$21:$I$21,0)),0)</f>
        <v>0</v>
      </c>
      <c r="R717" s="26">
        <f>IF($H717&gt;K717,MIN($H717-K717,L717-K717)*INDEX('[1]2018_commission_structure-Start'!$A$21:$I$24,MATCH($E717,'[1]2018_commission_structure-Start'!$A$21:$A$24,0), MATCH(R$1,'[1]2018_commission_structure-Start'!$A$21:$I$21,0)),0)</f>
        <v>0</v>
      </c>
      <c r="S717" s="26">
        <f>IF(H717&gt;L717,(H717-L717)*INDEX('[1]2018_commission_structure-Start'!$A$21:$I$24,MATCH($E717,'[1]2018_commission_structure-Start'!$A$21:$A$24,0),MATCH(S$1,'[1]2018_commission_structure-Start'!$A$21:$I$21,0)),0)</f>
        <v>0</v>
      </c>
      <c r="T717" s="28">
        <f t="shared" si="116"/>
        <v>67779.66</v>
      </c>
      <c r="U717" s="28">
        <f t="shared" si="117"/>
        <v>130980.66</v>
      </c>
      <c r="V717" s="28">
        <f>MIN(H717,I717)*INDEX('[1]2018_commission_structure-Start'!$A$15:$J$18,MATCH($E717,'[1]2018_commission_structure-Start'!$A$15:$A$18,0),MATCH(V$1,'[1]2018_commission_structure-Start'!$A$15:$J$15,0))</f>
        <v>78207.3</v>
      </c>
      <c r="W717" s="26">
        <f>IF($H717&gt;I717,MIN($H717-I717,J717-I717)*INDEX('[1]2018_commission_structure-Start'!$A$15:$J$18,MATCH($E717,'[1]2018_commission_structure-Start'!$A$15:$A$18,0),MATCH(W$1,'[1]2018_commission_structure-Start'!$A$15:$J$15,0)),0)</f>
        <v>0</v>
      </c>
      <c r="X717" s="26">
        <f>IF($H717&gt;J717,MIN($H717-J717,K717-J717)*INDEX('[1]2018_commission_structure-Start'!$A$15:$J$18,MATCH($E717,'[1]2018_commission_structure-Start'!$A$15:$A$18,0),MATCH(X$1,'[1]2018_commission_structure-Start'!$A$15:$J$15,0)),0)</f>
        <v>0</v>
      </c>
      <c r="Y717" s="26">
        <f>IF($H717&gt;K717,MIN($H717-K717,L717-K717)*INDEX('[1]2018_commission_structure-Start'!$A$15:$J$18,MATCH($E717,'[1]2018_commission_structure-Start'!$A$15:$A$18,0),MATCH(Y$1,'[1]2018_commission_structure-Start'!$A$15:$J$15,0)),0)</f>
        <v>0</v>
      </c>
      <c r="Z717" s="26">
        <f>IF(H717&gt;L717,(H717-L717)*INDEX('[1]2018_commission_structure-Start'!$A$21:$I$24,MATCH($E717,'[1]2018_commission_structure-Start'!$A$21:$A$24,0),MATCH(Z$1,'[1]2018_commission_structure-Start'!$A$21:$I$21,0)),0)</f>
        <v>0</v>
      </c>
      <c r="AA717" s="28">
        <f t="shared" si="118"/>
        <v>78207.3</v>
      </c>
      <c r="AB717" s="28">
        <f t="shared" si="119"/>
        <v>141408.29999999999</v>
      </c>
    </row>
    <row r="718" spans="1:28" x14ac:dyDescent="0.2">
      <c r="A718" s="25" t="str">
        <f t="shared" si="110"/>
        <v>Sayer McGonagle</v>
      </c>
      <c r="B718" s="25">
        <v>6854809452</v>
      </c>
      <c r="C718" s="25" t="s">
        <v>1393</v>
      </c>
      <c r="D718" s="25" t="s">
        <v>1394</v>
      </c>
      <c r="E718" s="25" t="s">
        <v>10</v>
      </c>
      <c r="F718" s="25">
        <v>88836</v>
      </c>
      <c r="G718" s="25">
        <f>COUNTIF([1]deals_closed!D:D,B718)</f>
        <v>24</v>
      </c>
      <c r="H718" s="26">
        <f>SUMIF([1]deals_closed!D:D,B718,[1]deals_closed!C:C)</f>
        <v>843239</v>
      </c>
      <c r="I718" s="26">
        <f>VLOOKUP(E718,'[1]2018_commission_structure-Start'!$A$22:$I$24,9,FALSE)</f>
        <v>750000</v>
      </c>
      <c r="J718" s="26">
        <f t="shared" si="111"/>
        <v>937500</v>
      </c>
      <c r="K718" s="26">
        <f t="shared" si="112"/>
        <v>1125000</v>
      </c>
      <c r="L718" s="26">
        <f t="shared" si="113"/>
        <v>1500000</v>
      </c>
      <c r="M718" s="27">
        <f t="shared" si="114"/>
        <v>1.1243186666666667</v>
      </c>
      <c r="N718" s="25" t="str">
        <f t="shared" si="115"/>
        <v>100-125%</v>
      </c>
      <c r="O718" s="28">
        <f>MIN(H718,I718)*INDEX('[1]2018_commission_structure-Start'!$A$21:$I$24,MATCH($E718,'[1]2018_commission_structure-Start'!$A$21:$A$24,0),MATCH(O$1,'[1]2018_commission_structure-Start'!$A$21:$I$21,0))</f>
        <v>112500</v>
      </c>
      <c r="P718" s="26">
        <f>IF(H718&gt;I718,MIN(H718-I718,J718-I718)*INDEX('[1]2018_commission_structure-Start'!$A$21:$I$24,MATCH($E718,'[1]2018_commission_structure-Start'!$A$21:$A$24,0), MATCH(P$1,'[1]2018_commission_structure-Start'!$A$21:$I$21,0)),0)</f>
        <v>17715.41</v>
      </c>
      <c r="Q718" s="26">
        <f>IF($H718&gt;J718,MIN($H718-J718,K718-J718)*INDEX('[1]2018_commission_structure-Start'!$A$21:$I$24,MATCH($E718,'[1]2018_commission_structure-Start'!$A$21:$A$24,0), MATCH(Q$1,'[1]2018_commission_structure-Start'!$A$21:$I$21,0)),0)</f>
        <v>0</v>
      </c>
      <c r="R718" s="26">
        <f>IF($H718&gt;K718,MIN($H718-K718,L718-K718)*INDEX('[1]2018_commission_structure-Start'!$A$21:$I$24,MATCH($E718,'[1]2018_commission_structure-Start'!$A$21:$A$24,0), MATCH(R$1,'[1]2018_commission_structure-Start'!$A$21:$I$21,0)),0)</f>
        <v>0</v>
      </c>
      <c r="S718" s="26">
        <f>IF(H718&gt;L718,(H718-L718)*INDEX('[1]2018_commission_structure-Start'!$A$21:$I$24,MATCH($E718,'[1]2018_commission_structure-Start'!$A$21:$A$24,0),MATCH(S$1,'[1]2018_commission_structure-Start'!$A$21:$I$21,0)),0)</f>
        <v>0</v>
      </c>
      <c r="T718" s="28">
        <f t="shared" si="116"/>
        <v>130215.41</v>
      </c>
      <c r="U718" s="28">
        <f t="shared" si="117"/>
        <v>219051.41</v>
      </c>
      <c r="V718" s="28">
        <f>MIN(H718,I718)*INDEX('[1]2018_commission_structure-Start'!$A$15:$J$18,MATCH($E718,'[1]2018_commission_structure-Start'!$A$15:$A$18,0),MATCH(V$1,'[1]2018_commission_structure-Start'!$A$15:$J$15,0))</f>
        <v>112500</v>
      </c>
      <c r="W718" s="26">
        <f>IF($H718&gt;I718,MIN($H718-I718,J718-I718)*INDEX('[1]2018_commission_structure-Start'!$A$15:$J$18,MATCH($E718,'[1]2018_commission_structure-Start'!$A$15:$A$18,0),MATCH(W$1,'[1]2018_commission_structure-Start'!$A$15:$J$15,0)),0)</f>
        <v>20512.580000000002</v>
      </c>
      <c r="X718" s="26">
        <f>IF($H718&gt;J718,MIN($H718-J718,K718-J718)*INDEX('[1]2018_commission_structure-Start'!$A$15:$J$18,MATCH($E718,'[1]2018_commission_structure-Start'!$A$15:$A$18,0),MATCH(X$1,'[1]2018_commission_structure-Start'!$A$15:$J$15,0)),0)</f>
        <v>0</v>
      </c>
      <c r="Y718" s="26">
        <f>IF($H718&gt;K718,MIN($H718-K718,L718-K718)*INDEX('[1]2018_commission_structure-Start'!$A$15:$J$18,MATCH($E718,'[1]2018_commission_structure-Start'!$A$15:$A$18,0),MATCH(Y$1,'[1]2018_commission_structure-Start'!$A$15:$J$15,0)),0)</f>
        <v>0</v>
      </c>
      <c r="Z718" s="26">
        <f>IF(H718&gt;L718,(H718-L718)*INDEX('[1]2018_commission_structure-Start'!$A$21:$I$24,MATCH($E718,'[1]2018_commission_structure-Start'!$A$21:$A$24,0),MATCH(Z$1,'[1]2018_commission_structure-Start'!$A$21:$I$21,0)),0)</f>
        <v>0</v>
      </c>
      <c r="AA718" s="28">
        <f t="shared" si="118"/>
        <v>133012.58000000002</v>
      </c>
      <c r="AB718" s="28">
        <f t="shared" si="119"/>
        <v>221848.58000000002</v>
      </c>
    </row>
    <row r="719" spans="1:28" x14ac:dyDescent="0.2">
      <c r="A719" s="25" t="str">
        <f t="shared" si="110"/>
        <v>Arther Plant</v>
      </c>
      <c r="B719" s="25">
        <v>9545462825</v>
      </c>
      <c r="C719" s="25" t="s">
        <v>1395</v>
      </c>
      <c r="D719" s="25" t="s">
        <v>1396</v>
      </c>
      <c r="E719" s="25" t="s">
        <v>29</v>
      </c>
      <c r="F719" s="25">
        <v>66318</v>
      </c>
      <c r="G719" s="25">
        <f>COUNTIF([1]deals_closed!D:D,B719)</f>
        <v>16</v>
      </c>
      <c r="H719" s="26">
        <f>SUMIF([1]deals_closed!D:D,B719,[1]deals_closed!C:C)</f>
        <v>600509</v>
      </c>
      <c r="I719" s="26">
        <f>VLOOKUP(E719,'[1]2018_commission_structure-Start'!$A$22:$I$24,9,FALSE)</f>
        <v>600000</v>
      </c>
      <c r="J719" s="26">
        <f t="shared" si="111"/>
        <v>750000</v>
      </c>
      <c r="K719" s="26">
        <f t="shared" si="112"/>
        <v>900000</v>
      </c>
      <c r="L719" s="26">
        <f t="shared" si="113"/>
        <v>1200000</v>
      </c>
      <c r="M719" s="27">
        <f t="shared" si="114"/>
        <v>1.0008483333333333</v>
      </c>
      <c r="N719" s="25" t="str">
        <f t="shared" si="115"/>
        <v>100-125%</v>
      </c>
      <c r="O719" s="28">
        <f>MIN(H719,I719)*INDEX('[1]2018_commission_structure-Start'!$A$21:$I$24,MATCH($E719,'[1]2018_commission_structure-Start'!$A$21:$A$24,0),MATCH(O$1,'[1]2018_commission_structure-Start'!$A$21:$I$21,0))</f>
        <v>78000</v>
      </c>
      <c r="P719" s="26">
        <f>IF(H719&gt;I719,MIN(H719-I719,J719-I719)*INDEX('[1]2018_commission_structure-Start'!$A$21:$I$24,MATCH($E719,'[1]2018_commission_structure-Start'!$A$21:$A$24,0), MATCH(P$1,'[1]2018_commission_structure-Start'!$A$21:$I$21,0)),0)</f>
        <v>86.53</v>
      </c>
      <c r="Q719" s="26">
        <f>IF($H719&gt;J719,MIN($H719-J719,K719-J719)*INDEX('[1]2018_commission_structure-Start'!$A$21:$I$24,MATCH($E719,'[1]2018_commission_structure-Start'!$A$21:$A$24,0), MATCH(Q$1,'[1]2018_commission_structure-Start'!$A$21:$I$21,0)),0)</f>
        <v>0</v>
      </c>
      <c r="R719" s="26">
        <f>IF($H719&gt;K719,MIN($H719-K719,L719-K719)*INDEX('[1]2018_commission_structure-Start'!$A$21:$I$24,MATCH($E719,'[1]2018_commission_structure-Start'!$A$21:$A$24,0), MATCH(R$1,'[1]2018_commission_structure-Start'!$A$21:$I$21,0)),0)</f>
        <v>0</v>
      </c>
      <c r="S719" s="26">
        <f>IF(H719&gt;L719,(H719-L719)*INDEX('[1]2018_commission_structure-Start'!$A$21:$I$24,MATCH($E719,'[1]2018_commission_structure-Start'!$A$21:$A$24,0),MATCH(S$1,'[1]2018_commission_structure-Start'!$A$21:$I$21,0)),0)</f>
        <v>0</v>
      </c>
      <c r="T719" s="28">
        <f t="shared" si="116"/>
        <v>78086.53</v>
      </c>
      <c r="U719" s="28">
        <f t="shared" si="117"/>
        <v>144404.53</v>
      </c>
      <c r="V719" s="28">
        <f>MIN(H719,I719)*INDEX('[1]2018_commission_structure-Start'!$A$15:$J$18,MATCH($E719,'[1]2018_commission_structure-Start'!$A$15:$A$18,0),MATCH(V$1,'[1]2018_commission_structure-Start'!$A$15:$J$15,0))</f>
        <v>90000</v>
      </c>
      <c r="W719" s="26">
        <f>IF($H719&gt;I719,MIN($H719-I719,J719-I719)*INDEX('[1]2018_commission_structure-Start'!$A$15:$J$18,MATCH($E719,'[1]2018_commission_structure-Start'!$A$15:$A$18,0),MATCH(W$1,'[1]2018_commission_structure-Start'!$A$15:$J$15,0)),0)</f>
        <v>91.61999999999999</v>
      </c>
      <c r="X719" s="26">
        <f>IF($H719&gt;J719,MIN($H719-J719,K719-J719)*INDEX('[1]2018_commission_structure-Start'!$A$15:$J$18,MATCH($E719,'[1]2018_commission_structure-Start'!$A$15:$A$18,0),MATCH(X$1,'[1]2018_commission_structure-Start'!$A$15:$J$15,0)),0)</f>
        <v>0</v>
      </c>
      <c r="Y719" s="26">
        <f>IF($H719&gt;K719,MIN($H719-K719,L719-K719)*INDEX('[1]2018_commission_structure-Start'!$A$15:$J$18,MATCH($E719,'[1]2018_commission_structure-Start'!$A$15:$A$18,0),MATCH(Y$1,'[1]2018_commission_structure-Start'!$A$15:$J$15,0)),0)</f>
        <v>0</v>
      </c>
      <c r="Z719" s="26">
        <f>IF(H719&gt;L719,(H719-L719)*INDEX('[1]2018_commission_structure-Start'!$A$21:$I$24,MATCH($E719,'[1]2018_commission_structure-Start'!$A$21:$A$24,0),MATCH(Z$1,'[1]2018_commission_structure-Start'!$A$21:$I$21,0)),0)</f>
        <v>0</v>
      </c>
      <c r="AA719" s="28">
        <f t="shared" si="118"/>
        <v>90091.62</v>
      </c>
      <c r="AB719" s="28">
        <f t="shared" si="119"/>
        <v>156409.62</v>
      </c>
    </row>
    <row r="720" spans="1:28" x14ac:dyDescent="0.2">
      <c r="A720" s="25" t="str">
        <f t="shared" si="110"/>
        <v>Mallissa Renak</v>
      </c>
      <c r="B720" s="25">
        <v>9258570278</v>
      </c>
      <c r="C720" s="25" t="s">
        <v>1397</v>
      </c>
      <c r="D720" s="25" t="s">
        <v>971</v>
      </c>
      <c r="E720" s="25" t="s">
        <v>10</v>
      </c>
      <c r="F720" s="25">
        <v>114845</v>
      </c>
      <c r="G720" s="25">
        <f>COUNTIF([1]deals_closed!D:D,B720)</f>
        <v>26</v>
      </c>
      <c r="H720" s="26">
        <f>SUMIF([1]deals_closed!D:D,B720,[1]deals_closed!C:C)</f>
        <v>947743</v>
      </c>
      <c r="I720" s="26">
        <f>VLOOKUP(E720,'[1]2018_commission_structure-Start'!$A$22:$I$24,9,FALSE)</f>
        <v>750000</v>
      </c>
      <c r="J720" s="26">
        <f t="shared" si="111"/>
        <v>937500</v>
      </c>
      <c r="K720" s="26">
        <f t="shared" si="112"/>
        <v>1125000</v>
      </c>
      <c r="L720" s="26">
        <f t="shared" si="113"/>
        <v>1500000</v>
      </c>
      <c r="M720" s="27">
        <f t="shared" si="114"/>
        <v>1.2636573333333334</v>
      </c>
      <c r="N720" s="25" t="str">
        <f t="shared" si="115"/>
        <v>125-150%</v>
      </c>
      <c r="O720" s="28">
        <f>MIN(H720,I720)*INDEX('[1]2018_commission_structure-Start'!$A$21:$I$24,MATCH($E720,'[1]2018_commission_structure-Start'!$A$21:$A$24,0),MATCH(O$1,'[1]2018_commission_structure-Start'!$A$21:$I$21,0))</f>
        <v>112500</v>
      </c>
      <c r="P720" s="26">
        <f>IF(H720&gt;I720,MIN(H720-I720,J720-I720)*INDEX('[1]2018_commission_structure-Start'!$A$21:$I$24,MATCH($E720,'[1]2018_commission_structure-Start'!$A$21:$A$24,0), MATCH(P$1,'[1]2018_commission_structure-Start'!$A$21:$I$21,0)),0)</f>
        <v>35625</v>
      </c>
      <c r="Q720" s="26">
        <f>IF($H720&gt;J720,MIN($H720-J720,K720-J720)*INDEX('[1]2018_commission_structure-Start'!$A$21:$I$24,MATCH($E720,'[1]2018_commission_structure-Start'!$A$21:$A$24,0), MATCH(Q$1,'[1]2018_commission_structure-Start'!$A$21:$I$21,0)),0)</f>
        <v>2355.8900000000003</v>
      </c>
      <c r="R720" s="26">
        <f>IF($H720&gt;K720,MIN($H720-K720,L720-K720)*INDEX('[1]2018_commission_structure-Start'!$A$21:$I$24,MATCH($E720,'[1]2018_commission_structure-Start'!$A$21:$A$24,0), MATCH(R$1,'[1]2018_commission_structure-Start'!$A$21:$I$21,0)),0)</f>
        <v>0</v>
      </c>
      <c r="S720" s="26">
        <f>IF(H720&gt;L720,(H720-L720)*INDEX('[1]2018_commission_structure-Start'!$A$21:$I$24,MATCH($E720,'[1]2018_commission_structure-Start'!$A$21:$A$24,0),MATCH(S$1,'[1]2018_commission_structure-Start'!$A$21:$I$21,0)),0)</f>
        <v>0</v>
      </c>
      <c r="T720" s="28">
        <f t="shared" si="116"/>
        <v>150480.89000000001</v>
      </c>
      <c r="U720" s="28">
        <f t="shared" si="117"/>
        <v>265325.89</v>
      </c>
      <c r="V720" s="28">
        <f>MIN(H720,I720)*INDEX('[1]2018_commission_structure-Start'!$A$15:$J$18,MATCH($E720,'[1]2018_commission_structure-Start'!$A$15:$A$18,0),MATCH(V$1,'[1]2018_commission_structure-Start'!$A$15:$J$15,0))</f>
        <v>112500</v>
      </c>
      <c r="W720" s="26">
        <f>IF($H720&gt;I720,MIN($H720-I720,J720-I720)*INDEX('[1]2018_commission_structure-Start'!$A$15:$J$18,MATCH($E720,'[1]2018_commission_structure-Start'!$A$15:$A$18,0),MATCH(W$1,'[1]2018_commission_structure-Start'!$A$15:$J$15,0)),0)</f>
        <v>41250</v>
      </c>
      <c r="X720" s="26">
        <f>IF($H720&gt;J720,MIN($H720-J720,K720-J720)*INDEX('[1]2018_commission_structure-Start'!$A$15:$J$18,MATCH($E720,'[1]2018_commission_structure-Start'!$A$15:$A$18,0),MATCH(X$1,'[1]2018_commission_structure-Start'!$A$15:$J$15,0)),0)</f>
        <v>2560.75</v>
      </c>
      <c r="Y720" s="26">
        <f>IF($H720&gt;K720,MIN($H720-K720,L720-K720)*INDEX('[1]2018_commission_structure-Start'!$A$15:$J$18,MATCH($E720,'[1]2018_commission_structure-Start'!$A$15:$A$18,0),MATCH(Y$1,'[1]2018_commission_structure-Start'!$A$15:$J$15,0)),0)</f>
        <v>0</v>
      </c>
      <c r="Z720" s="26">
        <f>IF(H720&gt;L720,(H720-L720)*INDEX('[1]2018_commission_structure-Start'!$A$21:$I$24,MATCH($E720,'[1]2018_commission_structure-Start'!$A$21:$A$24,0),MATCH(Z$1,'[1]2018_commission_structure-Start'!$A$21:$I$21,0)),0)</f>
        <v>0</v>
      </c>
      <c r="AA720" s="28">
        <f t="shared" si="118"/>
        <v>156310.75</v>
      </c>
      <c r="AB720" s="28">
        <f t="shared" si="119"/>
        <v>271155.75</v>
      </c>
    </row>
    <row r="721" spans="1:28" x14ac:dyDescent="0.2">
      <c r="A721" s="25" t="str">
        <f t="shared" si="110"/>
        <v>Sibby Rastrick</v>
      </c>
      <c r="B721" s="25">
        <v>6378969205</v>
      </c>
      <c r="C721" s="25" t="s">
        <v>1398</v>
      </c>
      <c r="D721" s="25" t="s">
        <v>1399</v>
      </c>
      <c r="E721" s="25" t="s">
        <v>10</v>
      </c>
      <c r="F721" s="25">
        <v>101118</v>
      </c>
      <c r="G721" s="25">
        <f>COUNTIF([1]deals_closed!D:D,B721)</f>
        <v>22</v>
      </c>
      <c r="H721" s="26">
        <f>SUMIF([1]deals_closed!D:D,B721,[1]deals_closed!C:C)</f>
        <v>721672</v>
      </c>
      <c r="I721" s="26">
        <f>VLOOKUP(E721,'[1]2018_commission_structure-Start'!$A$22:$I$24,9,FALSE)</f>
        <v>750000</v>
      </c>
      <c r="J721" s="26">
        <f t="shared" si="111"/>
        <v>937500</v>
      </c>
      <c r="K721" s="26">
        <f t="shared" si="112"/>
        <v>1125000</v>
      </c>
      <c r="L721" s="26">
        <f t="shared" si="113"/>
        <v>1500000</v>
      </c>
      <c r="M721" s="27">
        <f t="shared" si="114"/>
        <v>0.96222933333333338</v>
      </c>
      <c r="N721" s="25" t="str">
        <f t="shared" si="115"/>
        <v>0-100%</v>
      </c>
      <c r="O721" s="28">
        <f>MIN(H721,I721)*INDEX('[1]2018_commission_structure-Start'!$A$21:$I$24,MATCH($E721,'[1]2018_commission_structure-Start'!$A$21:$A$24,0),MATCH(O$1,'[1]2018_commission_structure-Start'!$A$21:$I$21,0))</f>
        <v>108250.8</v>
      </c>
      <c r="P721" s="26">
        <f>IF(H721&gt;I721,MIN(H721-I721,J721-I721)*INDEX('[1]2018_commission_structure-Start'!$A$21:$I$24,MATCH($E721,'[1]2018_commission_structure-Start'!$A$21:$A$24,0), MATCH(P$1,'[1]2018_commission_structure-Start'!$A$21:$I$21,0)),0)</f>
        <v>0</v>
      </c>
      <c r="Q721" s="26">
        <f>IF($H721&gt;J721,MIN($H721-J721,K721-J721)*INDEX('[1]2018_commission_structure-Start'!$A$21:$I$24,MATCH($E721,'[1]2018_commission_structure-Start'!$A$21:$A$24,0), MATCH(Q$1,'[1]2018_commission_structure-Start'!$A$21:$I$21,0)),0)</f>
        <v>0</v>
      </c>
      <c r="R721" s="26">
        <f>IF($H721&gt;K721,MIN($H721-K721,L721-K721)*INDEX('[1]2018_commission_structure-Start'!$A$21:$I$24,MATCH($E721,'[1]2018_commission_structure-Start'!$A$21:$A$24,0), MATCH(R$1,'[1]2018_commission_structure-Start'!$A$21:$I$21,0)),0)</f>
        <v>0</v>
      </c>
      <c r="S721" s="26">
        <f>IF(H721&gt;L721,(H721-L721)*INDEX('[1]2018_commission_structure-Start'!$A$21:$I$24,MATCH($E721,'[1]2018_commission_structure-Start'!$A$21:$A$24,0),MATCH(S$1,'[1]2018_commission_structure-Start'!$A$21:$I$21,0)),0)</f>
        <v>0</v>
      </c>
      <c r="T721" s="28">
        <f t="shared" si="116"/>
        <v>108250.8</v>
      </c>
      <c r="U721" s="28">
        <f t="shared" si="117"/>
        <v>209368.8</v>
      </c>
      <c r="V721" s="28">
        <f>MIN(H721,I721)*INDEX('[1]2018_commission_structure-Start'!$A$15:$J$18,MATCH($E721,'[1]2018_commission_structure-Start'!$A$15:$A$18,0),MATCH(V$1,'[1]2018_commission_structure-Start'!$A$15:$J$15,0))</f>
        <v>108250.8</v>
      </c>
      <c r="W721" s="26">
        <f>IF($H721&gt;I721,MIN($H721-I721,J721-I721)*INDEX('[1]2018_commission_structure-Start'!$A$15:$J$18,MATCH($E721,'[1]2018_commission_structure-Start'!$A$15:$A$18,0),MATCH(W$1,'[1]2018_commission_structure-Start'!$A$15:$J$15,0)),0)</f>
        <v>0</v>
      </c>
      <c r="X721" s="26">
        <f>IF($H721&gt;J721,MIN($H721-J721,K721-J721)*INDEX('[1]2018_commission_structure-Start'!$A$15:$J$18,MATCH($E721,'[1]2018_commission_structure-Start'!$A$15:$A$18,0),MATCH(X$1,'[1]2018_commission_structure-Start'!$A$15:$J$15,0)),0)</f>
        <v>0</v>
      </c>
      <c r="Y721" s="26">
        <f>IF($H721&gt;K721,MIN($H721-K721,L721-K721)*INDEX('[1]2018_commission_structure-Start'!$A$15:$J$18,MATCH($E721,'[1]2018_commission_structure-Start'!$A$15:$A$18,0),MATCH(Y$1,'[1]2018_commission_structure-Start'!$A$15:$J$15,0)),0)</f>
        <v>0</v>
      </c>
      <c r="Z721" s="26">
        <f>IF(H721&gt;L721,(H721-L721)*INDEX('[1]2018_commission_structure-Start'!$A$21:$I$24,MATCH($E721,'[1]2018_commission_structure-Start'!$A$21:$A$24,0),MATCH(Z$1,'[1]2018_commission_structure-Start'!$A$21:$I$21,0)),0)</f>
        <v>0</v>
      </c>
      <c r="AA721" s="28">
        <f t="shared" si="118"/>
        <v>108250.8</v>
      </c>
      <c r="AB721" s="28">
        <f t="shared" si="119"/>
        <v>209368.8</v>
      </c>
    </row>
    <row r="722" spans="1:28" x14ac:dyDescent="0.2">
      <c r="A722" s="25" t="str">
        <f t="shared" si="110"/>
        <v>Tracy Briztman</v>
      </c>
      <c r="B722" s="25">
        <v>5005774041</v>
      </c>
      <c r="C722" s="25" t="s">
        <v>1400</v>
      </c>
      <c r="D722" s="25" t="s">
        <v>1401</v>
      </c>
      <c r="E722" s="25" t="s">
        <v>7</v>
      </c>
      <c r="F722" s="25">
        <v>47985</v>
      </c>
      <c r="G722" s="25">
        <f>COUNTIF([1]deals_closed!D:D,B722)</f>
        <v>21</v>
      </c>
      <c r="H722" s="26">
        <f>SUMIF([1]deals_closed!D:D,B722,[1]deals_closed!C:C)</f>
        <v>631287</v>
      </c>
      <c r="I722" s="26">
        <f>VLOOKUP(E722,'[1]2018_commission_structure-Start'!$A$22:$I$24,9,FALSE)</f>
        <v>500000</v>
      </c>
      <c r="J722" s="26">
        <f t="shared" si="111"/>
        <v>625000</v>
      </c>
      <c r="K722" s="26">
        <f t="shared" si="112"/>
        <v>750000</v>
      </c>
      <c r="L722" s="26">
        <f t="shared" si="113"/>
        <v>1000000</v>
      </c>
      <c r="M722" s="27">
        <f t="shared" si="114"/>
        <v>1.2625740000000001</v>
      </c>
      <c r="N722" s="25" t="str">
        <f t="shared" si="115"/>
        <v>125-150%</v>
      </c>
      <c r="O722" s="28">
        <f>MIN(H722,I722)*INDEX('[1]2018_commission_structure-Start'!$A$21:$I$24,MATCH($E722,'[1]2018_commission_structure-Start'!$A$21:$A$24,0),MATCH(O$1,'[1]2018_commission_structure-Start'!$A$21:$I$21,0))</f>
        <v>50000</v>
      </c>
      <c r="P722" s="26">
        <f>IF(H722&gt;I722,MIN(H722-I722,J722-I722)*INDEX('[1]2018_commission_structure-Start'!$A$21:$I$24,MATCH($E722,'[1]2018_commission_structure-Start'!$A$21:$A$24,0), MATCH(P$1,'[1]2018_commission_structure-Start'!$A$21:$I$21,0)),0)</f>
        <v>18750</v>
      </c>
      <c r="Q722" s="26">
        <f>IF($H722&gt;J722,MIN($H722-J722,K722-J722)*INDEX('[1]2018_commission_structure-Start'!$A$21:$I$24,MATCH($E722,'[1]2018_commission_structure-Start'!$A$21:$A$24,0), MATCH(Q$1,'[1]2018_commission_structure-Start'!$A$21:$I$21,0)),0)</f>
        <v>1131.6599999999999</v>
      </c>
      <c r="R722" s="26">
        <f>IF($H722&gt;K722,MIN($H722-K722,L722-K722)*INDEX('[1]2018_commission_structure-Start'!$A$21:$I$24,MATCH($E722,'[1]2018_commission_structure-Start'!$A$21:$A$24,0), MATCH(R$1,'[1]2018_commission_structure-Start'!$A$21:$I$21,0)),0)</f>
        <v>0</v>
      </c>
      <c r="S722" s="26">
        <f>IF(H722&gt;L722,(H722-L722)*INDEX('[1]2018_commission_structure-Start'!$A$21:$I$24,MATCH($E722,'[1]2018_commission_structure-Start'!$A$21:$A$24,0),MATCH(S$1,'[1]2018_commission_structure-Start'!$A$21:$I$21,0)),0)</f>
        <v>0</v>
      </c>
      <c r="T722" s="28">
        <f t="shared" si="116"/>
        <v>69881.66</v>
      </c>
      <c r="U722" s="28">
        <f t="shared" si="117"/>
        <v>117866.66</v>
      </c>
      <c r="V722" s="28">
        <f>MIN(H722,I722)*INDEX('[1]2018_commission_structure-Start'!$A$15:$J$18,MATCH($E722,'[1]2018_commission_structure-Start'!$A$15:$A$18,0),MATCH(V$1,'[1]2018_commission_structure-Start'!$A$15:$J$15,0))</f>
        <v>60000</v>
      </c>
      <c r="W722" s="26">
        <f>IF($H722&gt;I722,MIN($H722-I722,J722-I722)*INDEX('[1]2018_commission_structure-Start'!$A$15:$J$18,MATCH($E722,'[1]2018_commission_structure-Start'!$A$15:$A$18,0),MATCH(W$1,'[1]2018_commission_structure-Start'!$A$15:$J$15,0)),0)</f>
        <v>21250</v>
      </c>
      <c r="X722" s="26">
        <f>IF($H722&gt;J722,MIN($H722-J722,K722-J722)*INDEX('[1]2018_commission_structure-Start'!$A$15:$J$18,MATCH($E722,'[1]2018_commission_structure-Start'!$A$15:$A$18,0),MATCH(X$1,'[1]2018_commission_structure-Start'!$A$15:$J$15,0)),0)</f>
        <v>1257.4000000000001</v>
      </c>
      <c r="Y722" s="26">
        <f>IF($H722&gt;K722,MIN($H722-K722,L722-K722)*INDEX('[1]2018_commission_structure-Start'!$A$15:$J$18,MATCH($E722,'[1]2018_commission_structure-Start'!$A$15:$A$18,0),MATCH(Y$1,'[1]2018_commission_structure-Start'!$A$15:$J$15,0)),0)</f>
        <v>0</v>
      </c>
      <c r="Z722" s="26">
        <f>IF(H722&gt;L722,(H722-L722)*INDEX('[1]2018_commission_structure-Start'!$A$21:$I$24,MATCH($E722,'[1]2018_commission_structure-Start'!$A$21:$A$24,0),MATCH(Z$1,'[1]2018_commission_structure-Start'!$A$21:$I$21,0)),0)</f>
        <v>0</v>
      </c>
      <c r="AA722" s="28">
        <f t="shared" si="118"/>
        <v>82507.399999999994</v>
      </c>
      <c r="AB722" s="28">
        <f t="shared" si="119"/>
        <v>130492.4</v>
      </c>
    </row>
    <row r="723" spans="1:28" x14ac:dyDescent="0.2">
      <c r="A723" s="25" t="str">
        <f t="shared" si="110"/>
        <v>Kristien Llewelly</v>
      </c>
      <c r="B723" s="25">
        <v>3933561566</v>
      </c>
      <c r="C723" s="25" t="s">
        <v>1402</v>
      </c>
      <c r="D723" s="25" t="s">
        <v>1403</v>
      </c>
      <c r="E723" s="25" t="s">
        <v>7</v>
      </c>
      <c r="F723" s="25">
        <v>39956</v>
      </c>
      <c r="G723" s="25">
        <f>COUNTIF([1]deals_closed!D:D,B723)</f>
        <v>20</v>
      </c>
      <c r="H723" s="26">
        <f>SUMIF([1]deals_closed!D:D,B723,[1]deals_closed!C:C)</f>
        <v>630390</v>
      </c>
      <c r="I723" s="26">
        <f>VLOOKUP(E723,'[1]2018_commission_structure-Start'!$A$22:$I$24,9,FALSE)</f>
        <v>500000</v>
      </c>
      <c r="J723" s="26">
        <f t="shared" si="111"/>
        <v>625000</v>
      </c>
      <c r="K723" s="26">
        <f t="shared" si="112"/>
        <v>750000</v>
      </c>
      <c r="L723" s="26">
        <f t="shared" si="113"/>
        <v>1000000</v>
      </c>
      <c r="M723" s="27">
        <f t="shared" si="114"/>
        <v>1.26078</v>
      </c>
      <c r="N723" s="25" t="str">
        <f t="shared" si="115"/>
        <v>125-150%</v>
      </c>
      <c r="O723" s="28">
        <f>MIN(H723,I723)*INDEX('[1]2018_commission_structure-Start'!$A$21:$I$24,MATCH($E723,'[1]2018_commission_structure-Start'!$A$21:$A$24,0),MATCH(O$1,'[1]2018_commission_structure-Start'!$A$21:$I$21,0))</f>
        <v>50000</v>
      </c>
      <c r="P723" s="26">
        <f>IF(H723&gt;I723,MIN(H723-I723,J723-I723)*INDEX('[1]2018_commission_structure-Start'!$A$21:$I$24,MATCH($E723,'[1]2018_commission_structure-Start'!$A$21:$A$24,0), MATCH(P$1,'[1]2018_commission_structure-Start'!$A$21:$I$21,0)),0)</f>
        <v>18750</v>
      </c>
      <c r="Q723" s="26">
        <f>IF($H723&gt;J723,MIN($H723-J723,K723-J723)*INDEX('[1]2018_commission_structure-Start'!$A$21:$I$24,MATCH($E723,'[1]2018_commission_structure-Start'!$A$21:$A$24,0), MATCH(Q$1,'[1]2018_commission_structure-Start'!$A$21:$I$21,0)),0)</f>
        <v>970.19999999999993</v>
      </c>
      <c r="R723" s="26">
        <f>IF($H723&gt;K723,MIN($H723-K723,L723-K723)*INDEX('[1]2018_commission_structure-Start'!$A$21:$I$24,MATCH($E723,'[1]2018_commission_structure-Start'!$A$21:$A$24,0), MATCH(R$1,'[1]2018_commission_structure-Start'!$A$21:$I$21,0)),0)</f>
        <v>0</v>
      </c>
      <c r="S723" s="26">
        <f>IF(H723&gt;L723,(H723-L723)*INDEX('[1]2018_commission_structure-Start'!$A$21:$I$24,MATCH($E723,'[1]2018_commission_structure-Start'!$A$21:$A$24,0),MATCH(S$1,'[1]2018_commission_structure-Start'!$A$21:$I$21,0)),0)</f>
        <v>0</v>
      </c>
      <c r="T723" s="28">
        <f t="shared" si="116"/>
        <v>69720.2</v>
      </c>
      <c r="U723" s="28">
        <f t="shared" si="117"/>
        <v>109676.2</v>
      </c>
      <c r="V723" s="28">
        <f>MIN(H723,I723)*INDEX('[1]2018_commission_structure-Start'!$A$15:$J$18,MATCH($E723,'[1]2018_commission_structure-Start'!$A$15:$A$18,0),MATCH(V$1,'[1]2018_commission_structure-Start'!$A$15:$J$15,0))</f>
        <v>60000</v>
      </c>
      <c r="W723" s="26">
        <f>IF($H723&gt;I723,MIN($H723-I723,J723-I723)*INDEX('[1]2018_commission_structure-Start'!$A$15:$J$18,MATCH($E723,'[1]2018_commission_structure-Start'!$A$15:$A$18,0),MATCH(W$1,'[1]2018_commission_structure-Start'!$A$15:$J$15,0)),0)</f>
        <v>21250</v>
      </c>
      <c r="X723" s="26">
        <f>IF($H723&gt;J723,MIN($H723-J723,K723-J723)*INDEX('[1]2018_commission_structure-Start'!$A$15:$J$18,MATCH($E723,'[1]2018_commission_structure-Start'!$A$15:$A$18,0),MATCH(X$1,'[1]2018_commission_structure-Start'!$A$15:$J$15,0)),0)</f>
        <v>1078</v>
      </c>
      <c r="Y723" s="26">
        <f>IF($H723&gt;K723,MIN($H723-K723,L723-K723)*INDEX('[1]2018_commission_structure-Start'!$A$15:$J$18,MATCH($E723,'[1]2018_commission_structure-Start'!$A$15:$A$18,0),MATCH(Y$1,'[1]2018_commission_structure-Start'!$A$15:$J$15,0)),0)</f>
        <v>0</v>
      </c>
      <c r="Z723" s="26">
        <f>IF(H723&gt;L723,(H723-L723)*INDEX('[1]2018_commission_structure-Start'!$A$21:$I$24,MATCH($E723,'[1]2018_commission_structure-Start'!$A$21:$A$24,0),MATCH(Z$1,'[1]2018_commission_structure-Start'!$A$21:$I$21,0)),0)</f>
        <v>0</v>
      </c>
      <c r="AA723" s="28">
        <f t="shared" si="118"/>
        <v>82328</v>
      </c>
      <c r="AB723" s="28">
        <f t="shared" si="119"/>
        <v>122284</v>
      </c>
    </row>
    <row r="724" spans="1:28" x14ac:dyDescent="0.2">
      <c r="A724" s="25" t="str">
        <f t="shared" si="110"/>
        <v>Beverie Ducket</v>
      </c>
      <c r="B724" s="25">
        <v>7912639675</v>
      </c>
      <c r="C724" s="25" t="s">
        <v>1404</v>
      </c>
      <c r="D724" s="25" t="s">
        <v>1405</v>
      </c>
      <c r="E724" s="25" t="s">
        <v>7</v>
      </c>
      <c r="F724" s="25">
        <v>35505</v>
      </c>
      <c r="G724" s="25">
        <f>COUNTIF([1]deals_closed!D:D,B724)</f>
        <v>21</v>
      </c>
      <c r="H724" s="26">
        <f>SUMIF([1]deals_closed!D:D,B724,[1]deals_closed!C:C)</f>
        <v>792341</v>
      </c>
      <c r="I724" s="26">
        <f>VLOOKUP(E724,'[1]2018_commission_structure-Start'!$A$22:$I$24,9,FALSE)</f>
        <v>500000</v>
      </c>
      <c r="J724" s="26">
        <f t="shared" si="111"/>
        <v>625000</v>
      </c>
      <c r="K724" s="26">
        <f t="shared" si="112"/>
        <v>750000</v>
      </c>
      <c r="L724" s="26">
        <f t="shared" si="113"/>
        <v>1000000</v>
      </c>
      <c r="M724" s="27">
        <f t="shared" si="114"/>
        <v>1.5846819999999999</v>
      </c>
      <c r="N724" s="25" t="str">
        <f t="shared" si="115"/>
        <v>150-200%</v>
      </c>
      <c r="O724" s="28">
        <f>MIN(H724,I724)*INDEX('[1]2018_commission_structure-Start'!$A$21:$I$24,MATCH($E724,'[1]2018_commission_structure-Start'!$A$21:$A$24,0),MATCH(O$1,'[1]2018_commission_structure-Start'!$A$21:$I$21,0))</f>
        <v>50000</v>
      </c>
      <c r="P724" s="26">
        <f>IF(H724&gt;I724,MIN(H724-I724,J724-I724)*INDEX('[1]2018_commission_structure-Start'!$A$21:$I$24,MATCH($E724,'[1]2018_commission_structure-Start'!$A$21:$A$24,0), MATCH(P$1,'[1]2018_commission_structure-Start'!$A$21:$I$21,0)),0)</f>
        <v>18750</v>
      </c>
      <c r="Q724" s="26">
        <f>IF($H724&gt;J724,MIN($H724-J724,K724-J724)*INDEX('[1]2018_commission_structure-Start'!$A$21:$I$24,MATCH($E724,'[1]2018_commission_structure-Start'!$A$21:$A$24,0), MATCH(Q$1,'[1]2018_commission_structure-Start'!$A$21:$I$21,0)),0)</f>
        <v>22500</v>
      </c>
      <c r="R724" s="26">
        <f>IF($H724&gt;K724,MIN($H724-K724,L724-K724)*INDEX('[1]2018_commission_structure-Start'!$A$21:$I$24,MATCH($E724,'[1]2018_commission_structure-Start'!$A$21:$A$24,0), MATCH(R$1,'[1]2018_commission_structure-Start'!$A$21:$I$21,0)),0)</f>
        <v>9315.02</v>
      </c>
      <c r="S724" s="26">
        <f>IF(H724&gt;L724,(H724-L724)*INDEX('[1]2018_commission_structure-Start'!$A$21:$I$24,MATCH($E724,'[1]2018_commission_structure-Start'!$A$21:$A$24,0),MATCH(S$1,'[1]2018_commission_structure-Start'!$A$21:$I$21,0)),0)</f>
        <v>0</v>
      </c>
      <c r="T724" s="28">
        <f t="shared" si="116"/>
        <v>100565.02</v>
      </c>
      <c r="U724" s="28">
        <f t="shared" si="117"/>
        <v>136070.02000000002</v>
      </c>
      <c r="V724" s="28">
        <f>MIN(H724,I724)*INDEX('[1]2018_commission_structure-Start'!$A$15:$J$18,MATCH($E724,'[1]2018_commission_structure-Start'!$A$15:$A$18,0),MATCH(V$1,'[1]2018_commission_structure-Start'!$A$15:$J$15,0))</f>
        <v>60000</v>
      </c>
      <c r="W724" s="26">
        <f>IF($H724&gt;I724,MIN($H724-I724,J724-I724)*INDEX('[1]2018_commission_structure-Start'!$A$15:$J$18,MATCH($E724,'[1]2018_commission_structure-Start'!$A$15:$A$18,0),MATCH(W$1,'[1]2018_commission_structure-Start'!$A$15:$J$15,0)),0)</f>
        <v>21250</v>
      </c>
      <c r="X724" s="26">
        <f>IF($H724&gt;J724,MIN($H724-J724,K724-J724)*INDEX('[1]2018_commission_structure-Start'!$A$15:$J$18,MATCH($E724,'[1]2018_commission_structure-Start'!$A$15:$A$18,0),MATCH(X$1,'[1]2018_commission_structure-Start'!$A$15:$J$15,0)),0)</f>
        <v>25000</v>
      </c>
      <c r="Y724" s="26">
        <f>IF($H724&gt;K724,MIN($H724-K724,L724-K724)*INDEX('[1]2018_commission_structure-Start'!$A$15:$J$18,MATCH($E724,'[1]2018_commission_structure-Start'!$A$15:$A$18,0),MATCH(Y$1,'[1]2018_commission_structure-Start'!$A$15:$J$15,0)),0)</f>
        <v>9315.02</v>
      </c>
      <c r="Z724" s="26">
        <f>IF(H724&gt;L724,(H724-L724)*INDEX('[1]2018_commission_structure-Start'!$A$21:$I$24,MATCH($E724,'[1]2018_commission_structure-Start'!$A$21:$A$24,0),MATCH(Z$1,'[1]2018_commission_structure-Start'!$A$21:$I$21,0)),0)</f>
        <v>0</v>
      </c>
      <c r="AA724" s="28">
        <f t="shared" si="118"/>
        <v>115565.02</v>
      </c>
      <c r="AB724" s="28">
        <f t="shared" si="119"/>
        <v>151070.02000000002</v>
      </c>
    </row>
    <row r="725" spans="1:28" x14ac:dyDescent="0.2">
      <c r="A725" s="25" t="str">
        <f t="shared" si="110"/>
        <v>Meg Greensides</v>
      </c>
      <c r="B725" s="25">
        <v>8350412399</v>
      </c>
      <c r="C725" s="25" t="s">
        <v>1406</v>
      </c>
      <c r="D725" s="25" t="s">
        <v>1407</v>
      </c>
      <c r="E725" s="25" t="s">
        <v>10</v>
      </c>
      <c r="F725" s="25">
        <v>85407</v>
      </c>
      <c r="G725" s="25">
        <f>COUNTIF([1]deals_closed!D:D,B725)</f>
        <v>11</v>
      </c>
      <c r="H725" s="26">
        <f>SUMIF([1]deals_closed!D:D,B725,[1]deals_closed!C:C)</f>
        <v>290823</v>
      </c>
      <c r="I725" s="26">
        <f>VLOOKUP(E725,'[1]2018_commission_structure-Start'!$A$22:$I$24,9,FALSE)</f>
        <v>750000</v>
      </c>
      <c r="J725" s="26">
        <f t="shared" si="111"/>
        <v>937500</v>
      </c>
      <c r="K725" s="26">
        <f t="shared" si="112"/>
        <v>1125000</v>
      </c>
      <c r="L725" s="26">
        <f t="shared" si="113"/>
        <v>1500000</v>
      </c>
      <c r="M725" s="27">
        <f t="shared" si="114"/>
        <v>0.387764</v>
      </c>
      <c r="N725" s="25" t="str">
        <f t="shared" si="115"/>
        <v>0-100%</v>
      </c>
      <c r="O725" s="28">
        <f>MIN(H725,I725)*INDEX('[1]2018_commission_structure-Start'!$A$21:$I$24,MATCH($E725,'[1]2018_commission_structure-Start'!$A$21:$A$24,0),MATCH(O$1,'[1]2018_commission_structure-Start'!$A$21:$I$21,0))</f>
        <v>43623.45</v>
      </c>
      <c r="P725" s="26">
        <f>IF(H725&gt;I725,MIN(H725-I725,J725-I725)*INDEX('[1]2018_commission_structure-Start'!$A$21:$I$24,MATCH($E725,'[1]2018_commission_structure-Start'!$A$21:$A$24,0), MATCH(P$1,'[1]2018_commission_structure-Start'!$A$21:$I$21,0)),0)</f>
        <v>0</v>
      </c>
      <c r="Q725" s="26">
        <f>IF($H725&gt;J725,MIN($H725-J725,K725-J725)*INDEX('[1]2018_commission_structure-Start'!$A$21:$I$24,MATCH($E725,'[1]2018_commission_structure-Start'!$A$21:$A$24,0), MATCH(Q$1,'[1]2018_commission_structure-Start'!$A$21:$I$21,0)),0)</f>
        <v>0</v>
      </c>
      <c r="R725" s="26">
        <f>IF($H725&gt;K725,MIN($H725-K725,L725-K725)*INDEX('[1]2018_commission_structure-Start'!$A$21:$I$24,MATCH($E725,'[1]2018_commission_structure-Start'!$A$21:$A$24,0), MATCH(R$1,'[1]2018_commission_structure-Start'!$A$21:$I$21,0)),0)</f>
        <v>0</v>
      </c>
      <c r="S725" s="26">
        <f>IF(H725&gt;L725,(H725-L725)*INDEX('[1]2018_commission_structure-Start'!$A$21:$I$24,MATCH($E725,'[1]2018_commission_structure-Start'!$A$21:$A$24,0),MATCH(S$1,'[1]2018_commission_structure-Start'!$A$21:$I$21,0)),0)</f>
        <v>0</v>
      </c>
      <c r="T725" s="28">
        <f t="shared" si="116"/>
        <v>43623.45</v>
      </c>
      <c r="U725" s="28">
        <f t="shared" si="117"/>
        <v>129030.45</v>
      </c>
      <c r="V725" s="28">
        <f>MIN(H725,I725)*INDEX('[1]2018_commission_structure-Start'!$A$15:$J$18,MATCH($E725,'[1]2018_commission_structure-Start'!$A$15:$A$18,0),MATCH(V$1,'[1]2018_commission_structure-Start'!$A$15:$J$15,0))</f>
        <v>43623.45</v>
      </c>
      <c r="W725" s="26">
        <f>IF($H725&gt;I725,MIN($H725-I725,J725-I725)*INDEX('[1]2018_commission_structure-Start'!$A$15:$J$18,MATCH($E725,'[1]2018_commission_structure-Start'!$A$15:$A$18,0),MATCH(W$1,'[1]2018_commission_structure-Start'!$A$15:$J$15,0)),0)</f>
        <v>0</v>
      </c>
      <c r="X725" s="26">
        <f>IF($H725&gt;J725,MIN($H725-J725,K725-J725)*INDEX('[1]2018_commission_structure-Start'!$A$15:$J$18,MATCH($E725,'[1]2018_commission_structure-Start'!$A$15:$A$18,0),MATCH(X$1,'[1]2018_commission_structure-Start'!$A$15:$J$15,0)),0)</f>
        <v>0</v>
      </c>
      <c r="Y725" s="26">
        <f>IF($H725&gt;K725,MIN($H725-K725,L725-K725)*INDEX('[1]2018_commission_structure-Start'!$A$15:$J$18,MATCH($E725,'[1]2018_commission_structure-Start'!$A$15:$A$18,0),MATCH(Y$1,'[1]2018_commission_structure-Start'!$A$15:$J$15,0)),0)</f>
        <v>0</v>
      </c>
      <c r="Z725" s="26">
        <f>IF(H725&gt;L725,(H725-L725)*INDEX('[1]2018_commission_structure-Start'!$A$21:$I$24,MATCH($E725,'[1]2018_commission_structure-Start'!$A$21:$A$24,0),MATCH(Z$1,'[1]2018_commission_structure-Start'!$A$21:$I$21,0)),0)</f>
        <v>0</v>
      </c>
      <c r="AA725" s="28">
        <f t="shared" si="118"/>
        <v>43623.45</v>
      </c>
      <c r="AB725" s="28">
        <f t="shared" si="119"/>
        <v>129030.45</v>
      </c>
    </row>
    <row r="726" spans="1:28" x14ac:dyDescent="0.2">
      <c r="A726" s="25" t="str">
        <f t="shared" si="110"/>
        <v>Abram Causton</v>
      </c>
      <c r="B726" s="25">
        <v>513904581</v>
      </c>
      <c r="C726" s="25" t="s">
        <v>1223</v>
      </c>
      <c r="D726" s="25" t="s">
        <v>1408</v>
      </c>
      <c r="E726" s="25" t="s">
        <v>10</v>
      </c>
      <c r="F726" s="25">
        <v>98894</v>
      </c>
      <c r="G726" s="25">
        <f>COUNTIF([1]deals_closed!D:D,B726)</f>
        <v>17</v>
      </c>
      <c r="H726" s="26">
        <f>SUMIF([1]deals_closed!D:D,B726,[1]deals_closed!C:C)</f>
        <v>691255</v>
      </c>
      <c r="I726" s="26">
        <f>VLOOKUP(E726,'[1]2018_commission_structure-Start'!$A$22:$I$24,9,FALSE)</f>
        <v>750000</v>
      </c>
      <c r="J726" s="26">
        <f t="shared" si="111"/>
        <v>937500</v>
      </c>
      <c r="K726" s="26">
        <f t="shared" si="112"/>
        <v>1125000</v>
      </c>
      <c r="L726" s="26">
        <f t="shared" si="113"/>
        <v>1500000</v>
      </c>
      <c r="M726" s="27">
        <f t="shared" si="114"/>
        <v>0.92167333333333334</v>
      </c>
      <c r="N726" s="25" t="str">
        <f t="shared" si="115"/>
        <v>0-100%</v>
      </c>
      <c r="O726" s="28">
        <f>MIN(H726,I726)*INDEX('[1]2018_commission_structure-Start'!$A$21:$I$24,MATCH($E726,'[1]2018_commission_structure-Start'!$A$21:$A$24,0),MATCH(O$1,'[1]2018_commission_structure-Start'!$A$21:$I$21,0))</f>
        <v>103688.25</v>
      </c>
      <c r="P726" s="26">
        <f>IF(H726&gt;I726,MIN(H726-I726,J726-I726)*INDEX('[1]2018_commission_structure-Start'!$A$21:$I$24,MATCH($E726,'[1]2018_commission_structure-Start'!$A$21:$A$24,0), MATCH(P$1,'[1]2018_commission_structure-Start'!$A$21:$I$21,0)),0)</f>
        <v>0</v>
      </c>
      <c r="Q726" s="26">
        <f>IF($H726&gt;J726,MIN($H726-J726,K726-J726)*INDEX('[1]2018_commission_structure-Start'!$A$21:$I$24,MATCH($E726,'[1]2018_commission_structure-Start'!$A$21:$A$24,0), MATCH(Q$1,'[1]2018_commission_structure-Start'!$A$21:$I$21,0)),0)</f>
        <v>0</v>
      </c>
      <c r="R726" s="26">
        <f>IF($H726&gt;K726,MIN($H726-K726,L726-K726)*INDEX('[1]2018_commission_structure-Start'!$A$21:$I$24,MATCH($E726,'[1]2018_commission_structure-Start'!$A$21:$A$24,0), MATCH(R$1,'[1]2018_commission_structure-Start'!$A$21:$I$21,0)),0)</f>
        <v>0</v>
      </c>
      <c r="S726" s="26">
        <f>IF(H726&gt;L726,(H726-L726)*INDEX('[1]2018_commission_structure-Start'!$A$21:$I$24,MATCH($E726,'[1]2018_commission_structure-Start'!$A$21:$A$24,0),MATCH(S$1,'[1]2018_commission_structure-Start'!$A$21:$I$21,0)),0)</f>
        <v>0</v>
      </c>
      <c r="T726" s="28">
        <f t="shared" si="116"/>
        <v>103688.25</v>
      </c>
      <c r="U726" s="28">
        <f t="shared" si="117"/>
        <v>202582.25</v>
      </c>
      <c r="V726" s="28">
        <f>MIN(H726,I726)*INDEX('[1]2018_commission_structure-Start'!$A$15:$J$18,MATCH($E726,'[1]2018_commission_structure-Start'!$A$15:$A$18,0),MATCH(V$1,'[1]2018_commission_structure-Start'!$A$15:$J$15,0))</f>
        <v>103688.25</v>
      </c>
      <c r="W726" s="26">
        <f>IF($H726&gt;I726,MIN($H726-I726,J726-I726)*INDEX('[1]2018_commission_structure-Start'!$A$15:$J$18,MATCH($E726,'[1]2018_commission_structure-Start'!$A$15:$A$18,0),MATCH(W$1,'[1]2018_commission_structure-Start'!$A$15:$J$15,0)),0)</f>
        <v>0</v>
      </c>
      <c r="X726" s="26">
        <f>IF($H726&gt;J726,MIN($H726-J726,K726-J726)*INDEX('[1]2018_commission_structure-Start'!$A$15:$J$18,MATCH($E726,'[1]2018_commission_structure-Start'!$A$15:$A$18,0),MATCH(X$1,'[1]2018_commission_structure-Start'!$A$15:$J$15,0)),0)</f>
        <v>0</v>
      </c>
      <c r="Y726" s="26">
        <f>IF($H726&gt;K726,MIN($H726-K726,L726-K726)*INDEX('[1]2018_commission_structure-Start'!$A$15:$J$18,MATCH($E726,'[1]2018_commission_structure-Start'!$A$15:$A$18,0),MATCH(Y$1,'[1]2018_commission_structure-Start'!$A$15:$J$15,0)),0)</f>
        <v>0</v>
      </c>
      <c r="Z726" s="26">
        <f>IF(H726&gt;L726,(H726-L726)*INDEX('[1]2018_commission_structure-Start'!$A$21:$I$24,MATCH($E726,'[1]2018_commission_structure-Start'!$A$21:$A$24,0),MATCH(Z$1,'[1]2018_commission_structure-Start'!$A$21:$I$21,0)),0)</f>
        <v>0</v>
      </c>
      <c r="AA726" s="28">
        <f t="shared" si="118"/>
        <v>103688.25</v>
      </c>
      <c r="AB726" s="28">
        <f t="shared" si="119"/>
        <v>202582.25</v>
      </c>
    </row>
    <row r="727" spans="1:28" x14ac:dyDescent="0.2">
      <c r="A727" s="25" t="str">
        <f t="shared" si="110"/>
        <v>Sophie MacLoughlin</v>
      </c>
      <c r="B727" s="25">
        <v>3227873028</v>
      </c>
      <c r="C727" s="25" t="s">
        <v>1409</v>
      </c>
      <c r="D727" s="25" t="s">
        <v>1410</v>
      </c>
      <c r="E727" s="25" t="s">
        <v>29</v>
      </c>
      <c r="F727" s="25">
        <v>66623</v>
      </c>
      <c r="G727" s="25">
        <f>COUNTIF([1]deals_closed!D:D,B727)</f>
        <v>24</v>
      </c>
      <c r="H727" s="26">
        <f>SUMIF([1]deals_closed!D:D,B727,[1]deals_closed!C:C)</f>
        <v>833601</v>
      </c>
      <c r="I727" s="26">
        <f>VLOOKUP(E727,'[1]2018_commission_structure-Start'!$A$22:$I$24,9,FALSE)</f>
        <v>600000</v>
      </c>
      <c r="J727" s="26">
        <f t="shared" si="111"/>
        <v>750000</v>
      </c>
      <c r="K727" s="26">
        <f t="shared" si="112"/>
        <v>900000</v>
      </c>
      <c r="L727" s="26">
        <f t="shared" si="113"/>
        <v>1200000</v>
      </c>
      <c r="M727" s="27">
        <f t="shared" si="114"/>
        <v>1.389335</v>
      </c>
      <c r="N727" s="25" t="str">
        <f t="shared" si="115"/>
        <v>125-150%</v>
      </c>
      <c r="O727" s="28">
        <f>MIN(H727,I727)*INDEX('[1]2018_commission_structure-Start'!$A$21:$I$24,MATCH($E727,'[1]2018_commission_structure-Start'!$A$21:$A$24,0),MATCH(O$1,'[1]2018_commission_structure-Start'!$A$21:$I$21,0))</f>
        <v>78000</v>
      </c>
      <c r="P727" s="26">
        <f>IF(H727&gt;I727,MIN(H727-I727,J727-I727)*INDEX('[1]2018_commission_structure-Start'!$A$21:$I$24,MATCH($E727,'[1]2018_commission_structure-Start'!$A$21:$A$24,0), MATCH(P$1,'[1]2018_commission_structure-Start'!$A$21:$I$21,0)),0)</f>
        <v>25500.000000000004</v>
      </c>
      <c r="Q727" s="26">
        <f>IF($H727&gt;J727,MIN($H727-J727,K727-J727)*INDEX('[1]2018_commission_structure-Start'!$A$21:$I$24,MATCH($E727,'[1]2018_commission_structure-Start'!$A$21:$A$24,0), MATCH(Q$1,'[1]2018_commission_structure-Start'!$A$21:$I$21,0)),0)</f>
        <v>17556.21</v>
      </c>
      <c r="R727" s="26">
        <f>IF($H727&gt;K727,MIN($H727-K727,L727-K727)*INDEX('[1]2018_commission_structure-Start'!$A$21:$I$24,MATCH($E727,'[1]2018_commission_structure-Start'!$A$21:$A$24,0), MATCH(R$1,'[1]2018_commission_structure-Start'!$A$21:$I$21,0)),0)</f>
        <v>0</v>
      </c>
      <c r="S727" s="26">
        <f>IF(H727&gt;L727,(H727-L727)*INDEX('[1]2018_commission_structure-Start'!$A$21:$I$24,MATCH($E727,'[1]2018_commission_structure-Start'!$A$21:$A$24,0),MATCH(S$1,'[1]2018_commission_structure-Start'!$A$21:$I$21,0)),0)</f>
        <v>0</v>
      </c>
      <c r="T727" s="28">
        <f t="shared" si="116"/>
        <v>121056.20999999999</v>
      </c>
      <c r="U727" s="28">
        <f t="shared" si="117"/>
        <v>187679.21</v>
      </c>
      <c r="V727" s="28">
        <f>MIN(H727,I727)*INDEX('[1]2018_commission_structure-Start'!$A$15:$J$18,MATCH($E727,'[1]2018_commission_structure-Start'!$A$15:$A$18,0),MATCH(V$1,'[1]2018_commission_structure-Start'!$A$15:$J$15,0))</f>
        <v>90000</v>
      </c>
      <c r="W727" s="26">
        <f>IF($H727&gt;I727,MIN($H727-I727,J727-I727)*INDEX('[1]2018_commission_structure-Start'!$A$15:$J$18,MATCH($E727,'[1]2018_commission_structure-Start'!$A$15:$A$18,0),MATCH(W$1,'[1]2018_commission_structure-Start'!$A$15:$J$15,0)),0)</f>
        <v>27000</v>
      </c>
      <c r="X727" s="26">
        <f>IF($H727&gt;J727,MIN($H727-J727,K727-J727)*INDEX('[1]2018_commission_structure-Start'!$A$15:$J$18,MATCH($E727,'[1]2018_commission_structure-Start'!$A$15:$A$18,0),MATCH(X$1,'[1]2018_commission_structure-Start'!$A$15:$J$15,0)),0)</f>
        <v>20900.25</v>
      </c>
      <c r="Y727" s="26">
        <f>IF($H727&gt;K727,MIN($H727-K727,L727-K727)*INDEX('[1]2018_commission_structure-Start'!$A$15:$J$18,MATCH($E727,'[1]2018_commission_structure-Start'!$A$15:$A$18,0),MATCH(Y$1,'[1]2018_commission_structure-Start'!$A$15:$J$15,0)),0)</f>
        <v>0</v>
      </c>
      <c r="Z727" s="26">
        <f>IF(H727&gt;L727,(H727-L727)*INDEX('[1]2018_commission_structure-Start'!$A$21:$I$24,MATCH($E727,'[1]2018_commission_structure-Start'!$A$21:$A$24,0),MATCH(Z$1,'[1]2018_commission_structure-Start'!$A$21:$I$21,0)),0)</f>
        <v>0</v>
      </c>
      <c r="AA727" s="28">
        <f t="shared" si="118"/>
        <v>137900.25</v>
      </c>
      <c r="AB727" s="28">
        <f t="shared" si="119"/>
        <v>204523.25</v>
      </c>
    </row>
    <row r="728" spans="1:28" x14ac:dyDescent="0.2">
      <c r="A728" s="25" t="str">
        <f t="shared" si="110"/>
        <v>Tiebout Roby</v>
      </c>
      <c r="B728" s="25">
        <v>4808886316</v>
      </c>
      <c r="C728" s="25" t="s">
        <v>1411</v>
      </c>
      <c r="D728" s="25" t="s">
        <v>1412</v>
      </c>
      <c r="E728" s="25" t="s">
        <v>10</v>
      </c>
      <c r="F728" s="25">
        <v>89443</v>
      </c>
      <c r="G728" s="25">
        <f>COUNTIF([1]deals_closed!D:D,B728)</f>
        <v>23</v>
      </c>
      <c r="H728" s="26">
        <f>SUMIF([1]deals_closed!D:D,B728,[1]deals_closed!C:C)</f>
        <v>857724</v>
      </c>
      <c r="I728" s="26">
        <f>VLOOKUP(E728,'[1]2018_commission_structure-Start'!$A$22:$I$24,9,FALSE)</f>
        <v>750000</v>
      </c>
      <c r="J728" s="26">
        <f t="shared" si="111"/>
        <v>937500</v>
      </c>
      <c r="K728" s="26">
        <f t="shared" si="112"/>
        <v>1125000</v>
      </c>
      <c r="L728" s="26">
        <f t="shared" si="113"/>
        <v>1500000</v>
      </c>
      <c r="M728" s="27">
        <f t="shared" si="114"/>
        <v>1.143632</v>
      </c>
      <c r="N728" s="25" t="str">
        <f t="shared" si="115"/>
        <v>100-125%</v>
      </c>
      <c r="O728" s="28">
        <f>MIN(H728,I728)*INDEX('[1]2018_commission_structure-Start'!$A$21:$I$24,MATCH($E728,'[1]2018_commission_structure-Start'!$A$21:$A$24,0),MATCH(O$1,'[1]2018_commission_structure-Start'!$A$21:$I$21,0))</f>
        <v>112500</v>
      </c>
      <c r="P728" s="26">
        <f>IF(H728&gt;I728,MIN(H728-I728,J728-I728)*INDEX('[1]2018_commission_structure-Start'!$A$21:$I$24,MATCH($E728,'[1]2018_commission_structure-Start'!$A$21:$A$24,0), MATCH(P$1,'[1]2018_commission_structure-Start'!$A$21:$I$21,0)),0)</f>
        <v>20467.560000000001</v>
      </c>
      <c r="Q728" s="26">
        <f>IF($H728&gt;J728,MIN($H728-J728,K728-J728)*INDEX('[1]2018_commission_structure-Start'!$A$21:$I$24,MATCH($E728,'[1]2018_commission_structure-Start'!$A$21:$A$24,0), MATCH(Q$1,'[1]2018_commission_structure-Start'!$A$21:$I$21,0)),0)</f>
        <v>0</v>
      </c>
      <c r="R728" s="26">
        <f>IF($H728&gt;K728,MIN($H728-K728,L728-K728)*INDEX('[1]2018_commission_structure-Start'!$A$21:$I$24,MATCH($E728,'[1]2018_commission_structure-Start'!$A$21:$A$24,0), MATCH(R$1,'[1]2018_commission_structure-Start'!$A$21:$I$21,0)),0)</f>
        <v>0</v>
      </c>
      <c r="S728" s="26">
        <f>IF(H728&gt;L728,(H728-L728)*INDEX('[1]2018_commission_structure-Start'!$A$21:$I$24,MATCH($E728,'[1]2018_commission_structure-Start'!$A$21:$A$24,0),MATCH(S$1,'[1]2018_commission_structure-Start'!$A$21:$I$21,0)),0)</f>
        <v>0</v>
      </c>
      <c r="T728" s="28">
        <f t="shared" si="116"/>
        <v>132967.56</v>
      </c>
      <c r="U728" s="28">
        <f t="shared" si="117"/>
        <v>222410.56</v>
      </c>
      <c r="V728" s="28">
        <f>MIN(H728,I728)*INDEX('[1]2018_commission_structure-Start'!$A$15:$J$18,MATCH($E728,'[1]2018_commission_structure-Start'!$A$15:$A$18,0),MATCH(V$1,'[1]2018_commission_structure-Start'!$A$15:$J$15,0))</f>
        <v>112500</v>
      </c>
      <c r="W728" s="26">
        <f>IF($H728&gt;I728,MIN($H728-I728,J728-I728)*INDEX('[1]2018_commission_structure-Start'!$A$15:$J$18,MATCH($E728,'[1]2018_commission_structure-Start'!$A$15:$A$18,0),MATCH(W$1,'[1]2018_commission_structure-Start'!$A$15:$J$15,0)),0)</f>
        <v>23699.279999999999</v>
      </c>
      <c r="X728" s="26">
        <f>IF($H728&gt;J728,MIN($H728-J728,K728-J728)*INDEX('[1]2018_commission_structure-Start'!$A$15:$J$18,MATCH($E728,'[1]2018_commission_structure-Start'!$A$15:$A$18,0),MATCH(X$1,'[1]2018_commission_structure-Start'!$A$15:$J$15,0)),0)</f>
        <v>0</v>
      </c>
      <c r="Y728" s="26">
        <f>IF($H728&gt;K728,MIN($H728-K728,L728-K728)*INDEX('[1]2018_commission_structure-Start'!$A$15:$J$18,MATCH($E728,'[1]2018_commission_structure-Start'!$A$15:$A$18,0),MATCH(Y$1,'[1]2018_commission_structure-Start'!$A$15:$J$15,0)),0)</f>
        <v>0</v>
      </c>
      <c r="Z728" s="26">
        <f>IF(H728&gt;L728,(H728-L728)*INDEX('[1]2018_commission_structure-Start'!$A$21:$I$24,MATCH($E728,'[1]2018_commission_structure-Start'!$A$21:$A$24,0),MATCH(Z$1,'[1]2018_commission_structure-Start'!$A$21:$I$21,0)),0)</f>
        <v>0</v>
      </c>
      <c r="AA728" s="28">
        <f t="shared" si="118"/>
        <v>136199.28</v>
      </c>
      <c r="AB728" s="28">
        <f t="shared" si="119"/>
        <v>225642.28</v>
      </c>
    </row>
    <row r="729" spans="1:28" x14ac:dyDescent="0.2">
      <c r="A729" s="25" t="str">
        <f t="shared" si="110"/>
        <v>Karalee Durrance</v>
      </c>
      <c r="B729" s="25">
        <v>3097425365</v>
      </c>
      <c r="C729" s="25" t="s">
        <v>1413</v>
      </c>
      <c r="D729" s="25" t="s">
        <v>1414</v>
      </c>
      <c r="E729" s="25" t="s">
        <v>7</v>
      </c>
      <c r="F729" s="25">
        <v>48216</v>
      </c>
      <c r="G729" s="25">
        <f>COUNTIF([1]deals_closed!D:D,B729)</f>
        <v>22</v>
      </c>
      <c r="H729" s="26">
        <f>SUMIF([1]deals_closed!D:D,B729,[1]deals_closed!C:C)</f>
        <v>606785</v>
      </c>
      <c r="I729" s="26">
        <f>VLOOKUP(E729,'[1]2018_commission_structure-Start'!$A$22:$I$24,9,FALSE)</f>
        <v>500000</v>
      </c>
      <c r="J729" s="26">
        <f t="shared" si="111"/>
        <v>625000</v>
      </c>
      <c r="K729" s="26">
        <f t="shared" si="112"/>
        <v>750000</v>
      </c>
      <c r="L729" s="26">
        <f t="shared" si="113"/>
        <v>1000000</v>
      </c>
      <c r="M729" s="27">
        <f t="shared" si="114"/>
        <v>1.21357</v>
      </c>
      <c r="N729" s="25" t="str">
        <f t="shared" si="115"/>
        <v>100-125%</v>
      </c>
      <c r="O729" s="28">
        <f>MIN(H729,I729)*INDEX('[1]2018_commission_structure-Start'!$A$21:$I$24,MATCH($E729,'[1]2018_commission_structure-Start'!$A$21:$A$24,0),MATCH(O$1,'[1]2018_commission_structure-Start'!$A$21:$I$21,0))</f>
        <v>50000</v>
      </c>
      <c r="P729" s="26">
        <f>IF(H729&gt;I729,MIN(H729-I729,J729-I729)*INDEX('[1]2018_commission_structure-Start'!$A$21:$I$24,MATCH($E729,'[1]2018_commission_structure-Start'!$A$21:$A$24,0), MATCH(P$1,'[1]2018_commission_structure-Start'!$A$21:$I$21,0)),0)</f>
        <v>16017.75</v>
      </c>
      <c r="Q729" s="26">
        <f>IF($H729&gt;J729,MIN($H729-J729,K729-J729)*INDEX('[1]2018_commission_structure-Start'!$A$21:$I$24,MATCH($E729,'[1]2018_commission_structure-Start'!$A$21:$A$24,0), MATCH(Q$1,'[1]2018_commission_structure-Start'!$A$21:$I$21,0)),0)</f>
        <v>0</v>
      </c>
      <c r="R729" s="26">
        <f>IF($H729&gt;K729,MIN($H729-K729,L729-K729)*INDEX('[1]2018_commission_structure-Start'!$A$21:$I$24,MATCH($E729,'[1]2018_commission_structure-Start'!$A$21:$A$24,0), MATCH(R$1,'[1]2018_commission_structure-Start'!$A$21:$I$21,0)),0)</f>
        <v>0</v>
      </c>
      <c r="S729" s="26">
        <f>IF(H729&gt;L729,(H729-L729)*INDEX('[1]2018_commission_structure-Start'!$A$21:$I$24,MATCH($E729,'[1]2018_commission_structure-Start'!$A$21:$A$24,0),MATCH(S$1,'[1]2018_commission_structure-Start'!$A$21:$I$21,0)),0)</f>
        <v>0</v>
      </c>
      <c r="T729" s="28">
        <f t="shared" si="116"/>
        <v>66017.75</v>
      </c>
      <c r="U729" s="28">
        <f t="shared" si="117"/>
        <v>114233.75</v>
      </c>
      <c r="V729" s="28">
        <f>MIN(H729,I729)*INDEX('[1]2018_commission_structure-Start'!$A$15:$J$18,MATCH($E729,'[1]2018_commission_structure-Start'!$A$15:$A$18,0),MATCH(V$1,'[1]2018_commission_structure-Start'!$A$15:$J$15,0))</f>
        <v>60000</v>
      </c>
      <c r="W729" s="26">
        <f>IF($H729&gt;I729,MIN($H729-I729,J729-I729)*INDEX('[1]2018_commission_structure-Start'!$A$15:$J$18,MATCH($E729,'[1]2018_commission_structure-Start'!$A$15:$A$18,0),MATCH(W$1,'[1]2018_commission_structure-Start'!$A$15:$J$15,0)),0)</f>
        <v>18153.45</v>
      </c>
      <c r="X729" s="26">
        <f>IF($H729&gt;J729,MIN($H729-J729,K729-J729)*INDEX('[1]2018_commission_structure-Start'!$A$15:$J$18,MATCH($E729,'[1]2018_commission_structure-Start'!$A$15:$A$18,0),MATCH(X$1,'[1]2018_commission_structure-Start'!$A$15:$J$15,0)),0)</f>
        <v>0</v>
      </c>
      <c r="Y729" s="26">
        <f>IF($H729&gt;K729,MIN($H729-K729,L729-K729)*INDEX('[1]2018_commission_structure-Start'!$A$15:$J$18,MATCH($E729,'[1]2018_commission_structure-Start'!$A$15:$A$18,0),MATCH(Y$1,'[1]2018_commission_structure-Start'!$A$15:$J$15,0)),0)</f>
        <v>0</v>
      </c>
      <c r="Z729" s="26">
        <f>IF(H729&gt;L729,(H729-L729)*INDEX('[1]2018_commission_structure-Start'!$A$21:$I$24,MATCH($E729,'[1]2018_commission_structure-Start'!$A$21:$A$24,0),MATCH(Z$1,'[1]2018_commission_structure-Start'!$A$21:$I$21,0)),0)</f>
        <v>0</v>
      </c>
      <c r="AA729" s="28">
        <f t="shared" si="118"/>
        <v>78153.45</v>
      </c>
      <c r="AB729" s="28">
        <f t="shared" si="119"/>
        <v>126369.45</v>
      </c>
    </row>
    <row r="730" spans="1:28" x14ac:dyDescent="0.2">
      <c r="A730" s="25" t="str">
        <f t="shared" si="110"/>
        <v>Reginauld Gurner</v>
      </c>
      <c r="B730" s="25">
        <v>9916787441</v>
      </c>
      <c r="C730" s="25" t="s">
        <v>1415</v>
      </c>
      <c r="D730" s="25" t="s">
        <v>1416</v>
      </c>
      <c r="E730" s="25" t="s">
        <v>10</v>
      </c>
      <c r="F730" s="25">
        <v>77795</v>
      </c>
      <c r="G730" s="25">
        <f>COUNTIF([1]deals_closed!D:D,B730)</f>
        <v>15</v>
      </c>
      <c r="H730" s="26">
        <f>SUMIF([1]deals_closed!D:D,B730,[1]deals_closed!C:C)</f>
        <v>450041</v>
      </c>
      <c r="I730" s="26">
        <f>VLOOKUP(E730,'[1]2018_commission_structure-Start'!$A$22:$I$24,9,FALSE)</f>
        <v>750000</v>
      </c>
      <c r="J730" s="26">
        <f t="shared" si="111"/>
        <v>937500</v>
      </c>
      <c r="K730" s="26">
        <f t="shared" si="112"/>
        <v>1125000</v>
      </c>
      <c r="L730" s="26">
        <f t="shared" si="113"/>
        <v>1500000</v>
      </c>
      <c r="M730" s="27">
        <f t="shared" si="114"/>
        <v>0.60005466666666663</v>
      </c>
      <c r="N730" s="25" t="str">
        <f t="shared" si="115"/>
        <v>0-100%</v>
      </c>
      <c r="O730" s="28">
        <f>MIN(H730,I730)*INDEX('[1]2018_commission_structure-Start'!$A$21:$I$24,MATCH($E730,'[1]2018_commission_structure-Start'!$A$21:$A$24,0),MATCH(O$1,'[1]2018_commission_structure-Start'!$A$21:$I$21,0))</f>
        <v>67506.149999999994</v>
      </c>
      <c r="P730" s="26">
        <f>IF(H730&gt;I730,MIN(H730-I730,J730-I730)*INDEX('[1]2018_commission_structure-Start'!$A$21:$I$24,MATCH($E730,'[1]2018_commission_structure-Start'!$A$21:$A$24,0), MATCH(P$1,'[1]2018_commission_structure-Start'!$A$21:$I$21,0)),0)</f>
        <v>0</v>
      </c>
      <c r="Q730" s="26">
        <f>IF($H730&gt;J730,MIN($H730-J730,K730-J730)*INDEX('[1]2018_commission_structure-Start'!$A$21:$I$24,MATCH($E730,'[1]2018_commission_structure-Start'!$A$21:$A$24,0), MATCH(Q$1,'[1]2018_commission_structure-Start'!$A$21:$I$21,0)),0)</f>
        <v>0</v>
      </c>
      <c r="R730" s="26">
        <f>IF($H730&gt;K730,MIN($H730-K730,L730-K730)*INDEX('[1]2018_commission_structure-Start'!$A$21:$I$24,MATCH($E730,'[1]2018_commission_structure-Start'!$A$21:$A$24,0), MATCH(R$1,'[1]2018_commission_structure-Start'!$A$21:$I$21,0)),0)</f>
        <v>0</v>
      </c>
      <c r="S730" s="26">
        <f>IF(H730&gt;L730,(H730-L730)*INDEX('[1]2018_commission_structure-Start'!$A$21:$I$24,MATCH($E730,'[1]2018_commission_structure-Start'!$A$21:$A$24,0),MATCH(S$1,'[1]2018_commission_structure-Start'!$A$21:$I$21,0)),0)</f>
        <v>0</v>
      </c>
      <c r="T730" s="28">
        <f t="shared" si="116"/>
        <v>67506.149999999994</v>
      </c>
      <c r="U730" s="28">
        <f t="shared" si="117"/>
        <v>145301.15</v>
      </c>
      <c r="V730" s="28">
        <f>MIN(H730,I730)*INDEX('[1]2018_commission_structure-Start'!$A$15:$J$18,MATCH($E730,'[1]2018_commission_structure-Start'!$A$15:$A$18,0),MATCH(V$1,'[1]2018_commission_structure-Start'!$A$15:$J$15,0))</f>
        <v>67506.149999999994</v>
      </c>
      <c r="W730" s="26">
        <f>IF($H730&gt;I730,MIN($H730-I730,J730-I730)*INDEX('[1]2018_commission_structure-Start'!$A$15:$J$18,MATCH($E730,'[1]2018_commission_structure-Start'!$A$15:$A$18,0),MATCH(W$1,'[1]2018_commission_structure-Start'!$A$15:$J$15,0)),0)</f>
        <v>0</v>
      </c>
      <c r="X730" s="26">
        <f>IF($H730&gt;J730,MIN($H730-J730,K730-J730)*INDEX('[1]2018_commission_structure-Start'!$A$15:$J$18,MATCH($E730,'[1]2018_commission_structure-Start'!$A$15:$A$18,0),MATCH(X$1,'[1]2018_commission_structure-Start'!$A$15:$J$15,0)),0)</f>
        <v>0</v>
      </c>
      <c r="Y730" s="26">
        <f>IF($H730&gt;K730,MIN($H730-K730,L730-K730)*INDEX('[1]2018_commission_structure-Start'!$A$15:$J$18,MATCH($E730,'[1]2018_commission_structure-Start'!$A$15:$A$18,0),MATCH(Y$1,'[1]2018_commission_structure-Start'!$A$15:$J$15,0)),0)</f>
        <v>0</v>
      </c>
      <c r="Z730" s="26">
        <f>IF(H730&gt;L730,(H730-L730)*INDEX('[1]2018_commission_structure-Start'!$A$21:$I$24,MATCH($E730,'[1]2018_commission_structure-Start'!$A$21:$A$24,0),MATCH(Z$1,'[1]2018_commission_structure-Start'!$A$21:$I$21,0)),0)</f>
        <v>0</v>
      </c>
      <c r="AA730" s="28">
        <f t="shared" si="118"/>
        <v>67506.149999999994</v>
      </c>
      <c r="AB730" s="28">
        <f t="shared" si="119"/>
        <v>145301.15</v>
      </c>
    </row>
    <row r="731" spans="1:28" x14ac:dyDescent="0.2">
      <c r="A731" s="25" t="str">
        <f t="shared" si="110"/>
        <v>Kiel Woolveridge</v>
      </c>
      <c r="B731" s="25">
        <v>4428088442</v>
      </c>
      <c r="C731" s="25" t="s">
        <v>1417</v>
      </c>
      <c r="D731" s="25" t="s">
        <v>1418</v>
      </c>
      <c r="E731" s="25" t="s">
        <v>29</v>
      </c>
      <c r="F731" s="25">
        <v>65570</v>
      </c>
      <c r="G731" s="25">
        <f>COUNTIF([1]deals_closed!D:D,B731)</f>
        <v>22</v>
      </c>
      <c r="H731" s="26">
        <f>SUMIF([1]deals_closed!D:D,B731,[1]deals_closed!C:C)</f>
        <v>690813</v>
      </c>
      <c r="I731" s="26">
        <f>VLOOKUP(E731,'[1]2018_commission_structure-Start'!$A$22:$I$24,9,FALSE)</f>
        <v>600000</v>
      </c>
      <c r="J731" s="26">
        <f t="shared" si="111"/>
        <v>750000</v>
      </c>
      <c r="K731" s="26">
        <f t="shared" si="112"/>
        <v>900000</v>
      </c>
      <c r="L731" s="26">
        <f t="shared" si="113"/>
        <v>1200000</v>
      </c>
      <c r="M731" s="27">
        <f t="shared" si="114"/>
        <v>1.1513549999999999</v>
      </c>
      <c r="N731" s="25" t="str">
        <f t="shared" si="115"/>
        <v>100-125%</v>
      </c>
      <c r="O731" s="28">
        <f>MIN(H731,I731)*INDEX('[1]2018_commission_structure-Start'!$A$21:$I$24,MATCH($E731,'[1]2018_commission_structure-Start'!$A$21:$A$24,0),MATCH(O$1,'[1]2018_commission_structure-Start'!$A$21:$I$21,0))</f>
        <v>78000</v>
      </c>
      <c r="P731" s="26">
        <f>IF(H731&gt;I731,MIN(H731-I731,J731-I731)*INDEX('[1]2018_commission_structure-Start'!$A$21:$I$24,MATCH($E731,'[1]2018_commission_structure-Start'!$A$21:$A$24,0), MATCH(P$1,'[1]2018_commission_structure-Start'!$A$21:$I$21,0)),0)</f>
        <v>15438.210000000001</v>
      </c>
      <c r="Q731" s="26">
        <f>IF($H731&gt;J731,MIN($H731-J731,K731-J731)*INDEX('[1]2018_commission_structure-Start'!$A$21:$I$24,MATCH($E731,'[1]2018_commission_structure-Start'!$A$21:$A$24,0), MATCH(Q$1,'[1]2018_commission_structure-Start'!$A$21:$I$21,0)),0)</f>
        <v>0</v>
      </c>
      <c r="R731" s="26">
        <f>IF($H731&gt;K731,MIN($H731-K731,L731-K731)*INDEX('[1]2018_commission_structure-Start'!$A$21:$I$24,MATCH($E731,'[1]2018_commission_structure-Start'!$A$21:$A$24,0), MATCH(R$1,'[1]2018_commission_structure-Start'!$A$21:$I$21,0)),0)</f>
        <v>0</v>
      </c>
      <c r="S731" s="26">
        <f>IF(H731&gt;L731,(H731-L731)*INDEX('[1]2018_commission_structure-Start'!$A$21:$I$24,MATCH($E731,'[1]2018_commission_structure-Start'!$A$21:$A$24,0),MATCH(S$1,'[1]2018_commission_structure-Start'!$A$21:$I$21,0)),0)</f>
        <v>0</v>
      </c>
      <c r="T731" s="28">
        <f t="shared" si="116"/>
        <v>93438.21</v>
      </c>
      <c r="U731" s="28">
        <f t="shared" si="117"/>
        <v>159008.21000000002</v>
      </c>
      <c r="V731" s="28">
        <f>MIN(H731,I731)*INDEX('[1]2018_commission_structure-Start'!$A$15:$J$18,MATCH($E731,'[1]2018_commission_structure-Start'!$A$15:$A$18,0),MATCH(V$1,'[1]2018_commission_structure-Start'!$A$15:$J$15,0))</f>
        <v>90000</v>
      </c>
      <c r="W731" s="26">
        <f>IF($H731&gt;I731,MIN($H731-I731,J731-I731)*INDEX('[1]2018_commission_structure-Start'!$A$15:$J$18,MATCH($E731,'[1]2018_commission_structure-Start'!$A$15:$A$18,0),MATCH(W$1,'[1]2018_commission_structure-Start'!$A$15:$J$15,0)),0)</f>
        <v>16346.34</v>
      </c>
      <c r="X731" s="26">
        <f>IF($H731&gt;J731,MIN($H731-J731,K731-J731)*INDEX('[1]2018_commission_structure-Start'!$A$15:$J$18,MATCH($E731,'[1]2018_commission_structure-Start'!$A$15:$A$18,0),MATCH(X$1,'[1]2018_commission_structure-Start'!$A$15:$J$15,0)),0)</f>
        <v>0</v>
      </c>
      <c r="Y731" s="26">
        <f>IF($H731&gt;K731,MIN($H731-K731,L731-K731)*INDEX('[1]2018_commission_structure-Start'!$A$15:$J$18,MATCH($E731,'[1]2018_commission_structure-Start'!$A$15:$A$18,0),MATCH(Y$1,'[1]2018_commission_structure-Start'!$A$15:$J$15,0)),0)</f>
        <v>0</v>
      </c>
      <c r="Z731" s="26">
        <f>IF(H731&gt;L731,(H731-L731)*INDEX('[1]2018_commission_structure-Start'!$A$21:$I$24,MATCH($E731,'[1]2018_commission_structure-Start'!$A$21:$A$24,0),MATCH(Z$1,'[1]2018_commission_structure-Start'!$A$21:$I$21,0)),0)</f>
        <v>0</v>
      </c>
      <c r="AA731" s="28">
        <f t="shared" si="118"/>
        <v>106346.34</v>
      </c>
      <c r="AB731" s="28">
        <f t="shared" si="119"/>
        <v>171916.34</v>
      </c>
    </row>
    <row r="732" spans="1:28" x14ac:dyDescent="0.2">
      <c r="A732" s="25" t="str">
        <f t="shared" si="110"/>
        <v>Delia Fylan</v>
      </c>
      <c r="B732" s="25">
        <v>3217797337</v>
      </c>
      <c r="C732" s="25" t="s">
        <v>1419</v>
      </c>
      <c r="D732" s="25" t="s">
        <v>1420</v>
      </c>
      <c r="E732" s="25" t="s">
        <v>7</v>
      </c>
      <c r="F732" s="25">
        <v>57960</v>
      </c>
      <c r="G732" s="25">
        <f>COUNTIF([1]deals_closed!D:D,B732)</f>
        <v>23</v>
      </c>
      <c r="H732" s="26">
        <f>SUMIF([1]deals_closed!D:D,B732,[1]deals_closed!C:C)</f>
        <v>826017</v>
      </c>
      <c r="I732" s="26">
        <f>VLOOKUP(E732,'[1]2018_commission_structure-Start'!$A$22:$I$24,9,FALSE)</f>
        <v>500000</v>
      </c>
      <c r="J732" s="26">
        <f t="shared" si="111"/>
        <v>625000</v>
      </c>
      <c r="K732" s="26">
        <f t="shared" si="112"/>
        <v>750000</v>
      </c>
      <c r="L732" s="26">
        <f t="shared" si="113"/>
        <v>1000000</v>
      </c>
      <c r="M732" s="27">
        <f t="shared" si="114"/>
        <v>1.652034</v>
      </c>
      <c r="N732" s="25" t="str">
        <f t="shared" si="115"/>
        <v>150-200%</v>
      </c>
      <c r="O732" s="28">
        <f>MIN(H732,I732)*INDEX('[1]2018_commission_structure-Start'!$A$21:$I$24,MATCH($E732,'[1]2018_commission_structure-Start'!$A$21:$A$24,0),MATCH(O$1,'[1]2018_commission_structure-Start'!$A$21:$I$21,0))</f>
        <v>50000</v>
      </c>
      <c r="P732" s="26">
        <f>IF(H732&gt;I732,MIN(H732-I732,J732-I732)*INDEX('[1]2018_commission_structure-Start'!$A$21:$I$24,MATCH($E732,'[1]2018_commission_structure-Start'!$A$21:$A$24,0), MATCH(P$1,'[1]2018_commission_structure-Start'!$A$21:$I$21,0)),0)</f>
        <v>18750</v>
      </c>
      <c r="Q732" s="26">
        <f>IF($H732&gt;J732,MIN($H732-J732,K732-J732)*INDEX('[1]2018_commission_structure-Start'!$A$21:$I$24,MATCH($E732,'[1]2018_commission_structure-Start'!$A$21:$A$24,0), MATCH(Q$1,'[1]2018_commission_structure-Start'!$A$21:$I$21,0)),0)</f>
        <v>22500</v>
      </c>
      <c r="R732" s="26">
        <f>IF($H732&gt;K732,MIN($H732-K732,L732-K732)*INDEX('[1]2018_commission_structure-Start'!$A$21:$I$24,MATCH($E732,'[1]2018_commission_structure-Start'!$A$21:$A$24,0), MATCH(R$1,'[1]2018_commission_structure-Start'!$A$21:$I$21,0)),0)</f>
        <v>16723.740000000002</v>
      </c>
      <c r="S732" s="26">
        <f>IF(H732&gt;L732,(H732-L732)*INDEX('[1]2018_commission_structure-Start'!$A$21:$I$24,MATCH($E732,'[1]2018_commission_structure-Start'!$A$21:$A$24,0),MATCH(S$1,'[1]2018_commission_structure-Start'!$A$21:$I$21,0)),0)</f>
        <v>0</v>
      </c>
      <c r="T732" s="28">
        <f t="shared" si="116"/>
        <v>107973.74</v>
      </c>
      <c r="U732" s="28">
        <f t="shared" si="117"/>
        <v>165933.74</v>
      </c>
      <c r="V732" s="28">
        <f>MIN(H732,I732)*INDEX('[1]2018_commission_structure-Start'!$A$15:$J$18,MATCH($E732,'[1]2018_commission_structure-Start'!$A$15:$A$18,0),MATCH(V$1,'[1]2018_commission_structure-Start'!$A$15:$J$15,0))</f>
        <v>60000</v>
      </c>
      <c r="W732" s="26">
        <f>IF($H732&gt;I732,MIN($H732-I732,J732-I732)*INDEX('[1]2018_commission_structure-Start'!$A$15:$J$18,MATCH($E732,'[1]2018_commission_structure-Start'!$A$15:$A$18,0),MATCH(W$1,'[1]2018_commission_structure-Start'!$A$15:$J$15,0)),0)</f>
        <v>21250</v>
      </c>
      <c r="X732" s="26">
        <f>IF($H732&gt;J732,MIN($H732-J732,K732-J732)*INDEX('[1]2018_commission_structure-Start'!$A$15:$J$18,MATCH($E732,'[1]2018_commission_structure-Start'!$A$15:$A$18,0),MATCH(X$1,'[1]2018_commission_structure-Start'!$A$15:$J$15,0)),0)</f>
        <v>25000</v>
      </c>
      <c r="Y732" s="26">
        <f>IF($H732&gt;K732,MIN($H732-K732,L732-K732)*INDEX('[1]2018_commission_structure-Start'!$A$15:$J$18,MATCH($E732,'[1]2018_commission_structure-Start'!$A$15:$A$18,0),MATCH(Y$1,'[1]2018_commission_structure-Start'!$A$15:$J$15,0)),0)</f>
        <v>16723.740000000002</v>
      </c>
      <c r="Z732" s="26">
        <f>IF(H732&gt;L732,(H732-L732)*INDEX('[1]2018_commission_structure-Start'!$A$21:$I$24,MATCH($E732,'[1]2018_commission_structure-Start'!$A$21:$A$24,0),MATCH(Z$1,'[1]2018_commission_structure-Start'!$A$21:$I$21,0)),0)</f>
        <v>0</v>
      </c>
      <c r="AA732" s="28">
        <f t="shared" si="118"/>
        <v>122973.74</v>
      </c>
      <c r="AB732" s="28">
        <f t="shared" si="119"/>
        <v>180933.74</v>
      </c>
    </row>
    <row r="733" spans="1:28" x14ac:dyDescent="0.2">
      <c r="A733" s="25" t="str">
        <f t="shared" si="110"/>
        <v>Berkly Barg</v>
      </c>
      <c r="B733" s="25">
        <v>250257920</v>
      </c>
      <c r="C733" s="25" t="s">
        <v>1421</v>
      </c>
      <c r="D733" s="25" t="s">
        <v>1422</v>
      </c>
      <c r="E733" s="25" t="s">
        <v>29</v>
      </c>
      <c r="F733" s="25">
        <v>68286</v>
      </c>
      <c r="G733" s="25">
        <f>COUNTIF([1]deals_closed!D:D,B733)</f>
        <v>17</v>
      </c>
      <c r="H733" s="26">
        <f>SUMIF([1]deals_closed!D:D,B733,[1]deals_closed!C:C)</f>
        <v>594518</v>
      </c>
      <c r="I733" s="26">
        <f>VLOOKUP(E733,'[1]2018_commission_structure-Start'!$A$22:$I$24,9,FALSE)</f>
        <v>600000</v>
      </c>
      <c r="J733" s="26">
        <f t="shared" si="111"/>
        <v>750000</v>
      </c>
      <c r="K733" s="26">
        <f t="shared" si="112"/>
        <v>900000</v>
      </c>
      <c r="L733" s="26">
        <f t="shared" si="113"/>
        <v>1200000</v>
      </c>
      <c r="M733" s="27">
        <f t="shared" si="114"/>
        <v>0.99086333333333332</v>
      </c>
      <c r="N733" s="25" t="str">
        <f t="shared" si="115"/>
        <v>0-100%</v>
      </c>
      <c r="O733" s="28">
        <f>MIN(H733,I733)*INDEX('[1]2018_commission_structure-Start'!$A$21:$I$24,MATCH($E733,'[1]2018_commission_structure-Start'!$A$21:$A$24,0),MATCH(O$1,'[1]2018_commission_structure-Start'!$A$21:$I$21,0))</f>
        <v>77287.34</v>
      </c>
      <c r="P733" s="26">
        <f>IF(H733&gt;I733,MIN(H733-I733,J733-I733)*INDEX('[1]2018_commission_structure-Start'!$A$21:$I$24,MATCH($E733,'[1]2018_commission_structure-Start'!$A$21:$A$24,0), MATCH(P$1,'[1]2018_commission_structure-Start'!$A$21:$I$21,0)),0)</f>
        <v>0</v>
      </c>
      <c r="Q733" s="26">
        <f>IF($H733&gt;J733,MIN($H733-J733,K733-J733)*INDEX('[1]2018_commission_structure-Start'!$A$21:$I$24,MATCH($E733,'[1]2018_commission_structure-Start'!$A$21:$A$24,0), MATCH(Q$1,'[1]2018_commission_structure-Start'!$A$21:$I$21,0)),0)</f>
        <v>0</v>
      </c>
      <c r="R733" s="26">
        <f>IF($H733&gt;K733,MIN($H733-K733,L733-K733)*INDEX('[1]2018_commission_structure-Start'!$A$21:$I$24,MATCH($E733,'[1]2018_commission_structure-Start'!$A$21:$A$24,0), MATCH(R$1,'[1]2018_commission_structure-Start'!$A$21:$I$21,0)),0)</f>
        <v>0</v>
      </c>
      <c r="S733" s="26">
        <f>IF(H733&gt;L733,(H733-L733)*INDEX('[1]2018_commission_structure-Start'!$A$21:$I$24,MATCH($E733,'[1]2018_commission_structure-Start'!$A$21:$A$24,0),MATCH(S$1,'[1]2018_commission_structure-Start'!$A$21:$I$21,0)),0)</f>
        <v>0</v>
      </c>
      <c r="T733" s="28">
        <f t="shared" si="116"/>
        <v>77287.34</v>
      </c>
      <c r="U733" s="28">
        <f t="shared" si="117"/>
        <v>145573.34</v>
      </c>
      <c r="V733" s="28">
        <f>MIN(H733,I733)*INDEX('[1]2018_commission_structure-Start'!$A$15:$J$18,MATCH($E733,'[1]2018_commission_structure-Start'!$A$15:$A$18,0),MATCH(V$1,'[1]2018_commission_structure-Start'!$A$15:$J$15,0))</f>
        <v>89177.7</v>
      </c>
      <c r="W733" s="26">
        <f>IF($H733&gt;I733,MIN($H733-I733,J733-I733)*INDEX('[1]2018_commission_structure-Start'!$A$15:$J$18,MATCH($E733,'[1]2018_commission_structure-Start'!$A$15:$A$18,0),MATCH(W$1,'[1]2018_commission_structure-Start'!$A$15:$J$15,0)),0)</f>
        <v>0</v>
      </c>
      <c r="X733" s="26">
        <f>IF($H733&gt;J733,MIN($H733-J733,K733-J733)*INDEX('[1]2018_commission_structure-Start'!$A$15:$J$18,MATCH($E733,'[1]2018_commission_structure-Start'!$A$15:$A$18,0),MATCH(X$1,'[1]2018_commission_structure-Start'!$A$15:$J$15,0)),0)</f>
        <v>0</v>
      </c>
      <c r="Y733" s="26">
        <f>IF($H733&gt;K733,MIN($H733-K733,L733-K733)*INDEX('[1]2018_commission_structure-Start'!$A$15:$J$18,MATCH($E733,'[1]2018_commission_structure-Start'!$A$15:$A$18,0),MATCH(Y$1,'[1]2018_commission_structure-Start'!$A$15:$J$15,0)),0)</f>
        <v>0</v>
      </c>
      <c r="Z733" s="26">
        <f>IF(H733&gt;L733,(H733-L733)*INDEX('[1]2018_commission_structure-Start'!$A$21:$I$24,MATCH($E733,'[1]2018_commission_structure-Start'!$A$21:$A$24,0),MATCH(Z$1,'[1]2018_commission_structure-Start'!$A$21:$I$21,0)),0)</f>
        <v>0</v>
      </c>
      <c r="AA733" s="28">
        <f t="shared" si="118"/>
        <v>89177.7</v>
      </c>
      <c r="AB733" s="28">
        <f t="shared" si="119"/>
        <v>157463.70000000001</v>
      </c>
    </row>
    <row r="734" spans="1:28" x14ac:dyDescent="0.2">
      <c r="A734" s="25" t="str">
        <f t="shared" si="110"/>
        <v>Arleyne Piens</v>
      </c>
      <c r="B734" s="25">
        <v>1391414047</v>
      </c>
      <c r="C734" s="25" t="s">
        <v>1423</v>
      </c>
      <c r="D734" s="25" t="s">
        <v>1424</v>
      </c>
      <c r="E734" s="25" t="s">
        <v>7</v>
      </c>
      <c r="F734" s="25">
        <v>36170</v>
      </c>
      <c r="G734" s="25">
        <f>COUNTIF([1]deals_closed!D:D,B734)</f>
        <v>18</v>
      </c>
      <c r="H734" s="26">
        <f>SUMIF([1]deals_closed!D:D,B734,[1]deals_closed!C:C)</f>
        <v>567584</v>
      </c>
      <c r="I734" s="26">
        <f>VLOOKUP(E734,'[1]2018_commission_structure-Start'!$A$22:$I$24,9,FALSE)</f>
        <v>500000</v>
      </c>
      <c r="J734" s="26">
        <f t="shared" si="111"/>
        <v>625000</v>
      </c>
      <c r="K734" s="26">
        <f t="shared" si="112"/>
        <v>750000</v>
      </c>
      <c r="L734" s="26">
        <f t="shared" si="113"/>
        <v>1000000</v>
      </c>
      <c r="M734" s="27">
        <f t="shared" si="114"/>
        <v>1.135168</v>
      </c>
      <c r="N734" s="25" t="str">
        <f t="shared" si="115"/>
        <v>100-125%</v>
      </c>
      <c r="O734" s="28">
        <f>MIN(H734,I734)*INDEX('[1]2018_commission_structure-Start'!$A$21:$I$24,MATCH($E734,'[1]2018_commission_structure-Start'!$A$21:$A$24,0),MATCH(O$1,'[1]2018_commission_structure-Start'!$A$21:$I$21,0))</f>
        <v>50000</v>
      </c>
      <c r="P734" s="26">
        <f>IF(H734&gt;I734,MIN(H734-I734,J734-I734)*INDEX('[1]2018_commission_structure-Start'!$A$21:$I$24,MATCH($E734,'[1]2018_commission_structure-Start'!$A$21:$A$24,0), MATCH(P$1,'[1]2018_commission_structure-Start'!$A$21:$I$21,0)),0)</f>
        <v>10137.6</v>
      </c>
      <c r="Q734" s="26">
        <f>IF($H734&gt;J734,MIN($H734-J734,K734-J734)*INDEX('[1]2018_commission_structure-Start'!$A$21:$I$24,MATCH($E734,'[1]2018_commission_structure-Start'!$A$21:$A$24,0), MATCH(Q$1,'[1]2018_commission_structure-Start'!$A$21:$I$21,0)),0)</f>
        <v>0</v>
      </c>
      <c r="R734" s="26">
        <f>IF($H734&gt;K734,MIN($H734-K734,L734-K734)*INDEX('[1]2018_commission_structure-Start'!$A$21:$I$24,MATCH($E734,'[1]2018_commission_structure-Start'!$A$21:$A$24,0), MATCH(R$1,'[1]2018_commission_structure-Start'!$A$21:$I$21,0)),0)</f>
        <v>0</v>
      </c>
      <c r="S734" s="26">
        <f>IF(H734&gt;L734,(H734-L734)*INDEX('[1]2018_commission_structure-Start'!$A$21:$I$24,MATCH($E734,'[1]2018_commission_structure-Start'!$A$21:$A$24,0),MATCH(S$1,'[1]2018_commission_structure-Start'!$A$21:$I$21,0)),0)</f>
        <v>0</v>
      </c>
      <c r="T734" s="28">
        <f t="shared" si="116"/>
        <v>60137.599999999999</v>
      </c>
      <c r="U734" s="28">
        <f t="shared" si="117"/>
        <v>96307.6</v>
      </c>
      <c r="V734" s="28">
        <f>MIN(H734,I734)*INDEX('[1]2018_commission_structure-Start'!$A$15:$J$18,MATCH($E734,'[1]2018_commission_structure-Start'!$A$15:$A$18,0),MATCH(V$1,'[1]2018_commission_structure-Start'!$A$15:$J$15,0))</f>
        <v>60000</v>
      </c>
      <c r="W734" s="26">
        <f>IF($H734&gt;I734,MIN($H734-I734,J734-I734)*INDEX('[1]2018_commission_structure-Start'!$A$15:$J$18,MATCH($E734,'[1]2018_commission_structure-Start'!$A$15:$A$18,0),MATCH(W$1,'[1]2018_commission_structure-Start'!$A$15:$J$15,0)),0)</f>
        <v>11489.28</v>
      </c>
      <c r="X734" s="26">
        <f>IF($H734&gt;J734,MIN($H734-J734,K734-J734)*INDEX('[1]2018_commission_structure-Start'!$A$15:$J$18,MATCH($E734,'[1]2018_commission_structure-Start'!$A$15:$A$18,0),MATCH(X$1,'[1]2018_commission_structure-Start'!$A$15:$J$15,0)),0)</f>
        <v>0</v>
      </c>
      <c r="Y734" s="26">
        <f>IF($H734&gt;K734,MIN($H734-K734,L734-K734)*INDEX('[1]2018_commission_structure-Start'!$A$15:$J$18,MATCH($E734,'[1]2018_commission_structure-Start'!$A$15:$A$18,0),MATCH(Y$1,'[1]2018_commission_structure-Start'!$A$15:$J$15,0)),0)</f>
        <v>0</v>
      </c>
      <c r="Z734" s="26">
        <f>IF(H734&gt;L734,(H734-L734)*INDEX('[1]2018_commission_structure-Start'!$A$21:$I$24,MATCH($E734,'[1]2018_commission_structure-Start'!$A$21:$A$24,0),MATCH(Z$1,'[1]2018_commission_structure-Start'!$A$21:$I$21,0)),0)</f>
        <v>0</v>
      </c>
      <c r="AA734" s="28">
        <f t="shared" si="118"/>
        <v>71489.279999999999</v>
      </c>
      <c r="AB734" s="28">
        <f t="shared" si="119"/>
        <v>107659.28</v>
      </c>
    </row>
    <row r="735" spans="1:28" x14ac:dyDescent="0.2">
      <c r="A735" s="25" t="str">
        <f t="shared" si="110"/>
        <v>Lancelot Watmough</v>
      </c>
      <c r="B735" s="25">
        <v>5552170407</v>
      </c>
      <c r="C735" s="25" t="s">
        <v>1425</v>
      </c>
      <c r="D735" s="25" t="s">
        <v>1426</v>
      </c>
      <c r="E735" s="25" t="s">
        <v>29</v>
      </c>
      <c r="F735" s="25">
        <v>77030</v>
      </c>
      <c r="G735" s="25">
        <f>COUNTIF([1]deals_closed!D:D,B735)</f>
        <v>16</v>
      </c>
      <c r="H735" s="26">
        <f>SUMIF([1]deals_closed!D:D,B735,[1]deals_closed!C:C)</f>
        <v>612398</v>
      </c>
      <c r="I735" s="26">
        <f>VLOOKUP(E735,'[1]2018_commission_structure-Start'!$A$22:$I$24,9,FALSE)</f>
        <v>600000</v>
      </c>
      <c r="J735" s="26">
        <f t="shared" si="111"/>
        <v>750000</v>
      </c>
      <c r="K735" s="26">
        <f t="shared" si="112"/>
        <v>900000</v>
      </c>
      <c r="L735" s="26">
        <f t="shared" si="113"/>
        <v>1200000</v>
      </c>
      <c r="M735" s="27">
        <f t="shared" si="114"/>
        <v>1.0206633333333333</v>
      </c>
      <c r="N735" s="25" t="str">
        <f t="shared" si="115"/>
        <v>100-125%</v>
      </c>
      <c r="O735" s="28">
        <f>MIN(H735,I735)*INDEX('[1]2018_commission_structure-Start'!$A$21:$I$24,MATCH($E735,'[1]2018_commission_structure-Start'!$A$21:$A$24,0),MATCH(O$1,'[1]2018_commission_structure-Start'!$A$21:$I$21,0))</f>
        <v>78000</v>
      </c>
      <c r="P735" s="26">
        <f>IF(H735&gt;I735,MIN(H735-I735,J735-I735)*INDEX('[1]2018_commission_structure-Start'!$A$21:$I$24,MATCH($E735,'[1]2018_commission_structure-Start'!$A$21:$A$24,0), MATCH(P$1,'[1]2018_commission_structure-Start'!$A$21:$I$21,0)),0)</f>
        <v>2107.6600000000003</v>
      </c>
      <c r="Q735" s="26">
        <f>IF($H735&gt;J735,MIN($H735-J735,K735-J735)*INDEX('[1]2018_commission_structure-Start'!$A$21:$I$24,MATCH($E735,'[1]2018_commission_structure-Start'!$A$21:$A$24,0), MATCH(Q$1,'[1]2018_commission_structure-Start'!$A$21:$I$21,0)),0)</f>
        <v>0</v>
      </c>
      <c r="R735" s="26">
        <f>IF($H735&gt;K735,MIN($H735-K735,L735-K735)*INDEX('[1]2018_commission_structure-Start'!$A$21:$I$24,MATCH($E735,'[1]2018_commission_structure-Start'!$A$21:$A$24,0), MATCH(R$1,'[1]2018_commission_structure-Start'!$A$21:$I$21,0)),0)</f>
        <v>0</v>
      </c>
      <c r="S735" s="26">
        <f>IF(H735&gt;L735,(H735-L735)*INDEX('[1]2018_commission_structure-Start'!$A$21:$I$24,MATCH($E735,'[1]2018_commission_structure-Start'!$A$21:$A$24,0),MATCH(S$1,'[1]2018_commission_structure-Start'!$A$21:$I$21,0)),0)</f>
        <v>0</v>
      </c>
      <c r="T735" s="28">
        <f t="shared" si="116"/>
        <v>80107.66</v>
      </c>
      <c r="U735" s="28">
        <f t="shared" si="117"/>
        <v>157137.66</v>
      </c>
      <c r="V735" s="28">
        <f>MIN(H735,I735)*INDEX('[1]2018_commission_structure-Start'!$A$15:$J$18,MATCH($E735,'[1]2018_commission_structure-Start'!$A$15:$A$18,0),MATCH(V$1,'[1]2018_commission_structure-Start'!$A$15:$J$15,0))</f>
        <v>90000</v>
      </c>
      <c r="W735" s="26">
        <f>IF($H735&gt;I735,MIN($H735-I735,J735-I735)*INDEX('[1]2018_commission_structure-Start'!$A$15:$J$18,MATCH($E735,'[1]2018_commission_structure-Start'!$A$15:$A$18,0),MATCH(W$1,'[1]2018_commission_structure-Start'!$A$15:$J$15,0)),0)</f>
        <v>2231.64</v>
      </c>
      <c r="X735" s="26">
        <f>IF($H735&gt;J735,MIN($H735-J735,K735-J735)*INDEX('[1]2018_commission_structure-Start'!$A$15:$J$18,MATCH($E735,'[1]2018_commission_structure-Start'!$A$15:$A$18,0),MATCH(X$1,'[1]2018_commission_structure-Start'!$A$15:$J$15,0)),0)</f>
        <v>0</v>
      </c>
      <c r="Y735" s="26">
        <f>IF($H735&gt;K735,MIN($H735-K735,L735-K735)*INDEX('[1]2018_commission_structure-Start'!$A$15:$J$18,MATCH($E735,'[1]2018_commission_structure-Start'!$A$15:$A$18,0),MATCH(Y$1,'[1]2018_commission_structure-Start'!$A$15:$J$15,0)),0)</f>
        <v>0</v>
      </c>
      <c r="Z735" s="26">
        <f>IF(H735&gt;L735,(H735-L735)*INDEX('[1]2018_commission_structure-Start'!$A$21:$I$24,MATCH($E735,'[1]2018_commission_structure-Start'!$A$21:$A$24,0),MATCH(Z$1,'[1]2018_commission_structure-Start'!$A$21:$I$21,0)),0)</f>
        <v>0</v>
      </c>
      <c r="AA735" s="28">
        <f t="shared" si="118"/>
        <v>92231.64</v>
      </c>
      <c r="AB735" s="28">
        <f t="shared" si="119"/>
        <v>169261.64</v>
      </c>
    </row>
    <row r="736" spans="1:28" x14ac:dyDescent="0.2">
      <c r="A736" s="25" t="str">
        <f t="shared" si="110"/>
        <v>Ramsay Dawdry</v>
      </c>
      <c r="B736" s="25">
        <v>6286877770</v>
      </c>
      <c r="C736" s="25" t="s">
        <v>1427</v>
      </c>
      <c r="D736" s="25" t="s">
        <v>1428</v>
      </c>
      <c r="E736" s="25" t="s">
        <v>10</v>
      </c>
      <c r="F736" s="25">
        <v>103201</v>
      </c>
      <c r="G736" s="25">
        <f>COUNTIF([1]deals_closed!D:D,B736)</f>
        <v>25</v>
      </c>
      <c r="H736" s="26">
        <f>SUMIF([1]deals_closed!D:D,B736,[1]deals_closed!C:C)</f>
        <v>795363</v>
      </c>
      <c r="I736" s="26">
        <f>VLOOKUP(E736,'[1]2018_commission_structure-Start'!$A$22:$I$24,9,FALSE)</f>
        <v>750000</v>
      </c>
      <c r="J736" s="26">
        <f t="shared" si="111"/>
        <v>937500</v>
      </c>
      <c r="K736" s="26">
        <f t="shared" si="112"/>
        <v>1125000</v>
      </c>
      <c r="L736" s="26">
        <f t="shared" si="113"/>
        <v>1500000</v>
      </c>
      <c r="M736" s="27">
        <f t="shared" si="114"/>
        <v>1.060484</v>
      </c>
      <c r="N736" s="25" t="str">
        <f t="shared" si="115"/>
        <v>100-125%</v>
      </c>
      <c r="O736" s="28">
        <f>MIN(H736,I736)*INDEX('[1]2018_commission_structure-Start'!$A$21:$I$24,MATCH($E736,'[1]2018_commission_structure-Start'!$A$21:$A$24,0),MATCH(O$1,'[1]2018_commission_structure-Start'!$A$21:$I$21,0))</f>
        <v>112500</v>
      </c>
      <c r="P736" s="26">
        <f>IF(H736&gt;I736,MIN(H736-I736,J736-I736)*INDEX('[1]2018_commission_structure-Start'!$A$21:$I$24,MATCH($E736,'[1]2018_commission_structure-Start'!$A$21:$A$24,0), MATCH(P$1,'[1]2018_commission_structure-Start'!$A$21:$I$21,0)),0)</f>
        <v>8618.9699999999993</v>
      </c>
      <c r="Q736" s="26">
        <f>IF($H736&gt;J736,MIN($H736-J736,K736-J736)*INDEX('[1]2018_commission_structure-Start'!$A$21:$I$24,MATCH($E736,'[1]2018_commission_structure-Start'!$A$21:$A$24,0), MATCH(Q$1,'[1]2018_commission_structure-Start'!$A$21:$I$21,0)),0)</f>
        <v>0</v>
      </c>
      <c r="R736" s="26">
        <f>IF($H736&gt;K736,MIN($H736-K736,L736-K736)*INDEX('[1]2018_commission_structure-Start'!$A$21:$I$24,MATCH($E736,'[1]2018_commission_structure-Start'!$A$21:$A$24,0), MATCH(R$1,'[1]2018_commission_structure-Start'!$A$21:$I$21,0)),0)</f>
        <v>0</v>
      </c>
      <c r="S736" s="26">
        <f>IF(H736&gt;L736,(H736-L736)*INDEX('[1]2018_commission_structure-Start'!$A$21:$I$24,MATCH($E736,'[1]2018_commission_structure-Start'!$A$21:$A$24,0),MATCH(S$1,'[1]2018_commission_structure-Start'!$A$21:$I$21,0)),0)</f>
        <v>0</v>
      </c>
      <c r="T736" s="28">
        <f t="shared" si="116"/>
        <v>121118.97</v>
      </c>
      <c r="U736" s="28">
        <f t="shared" si="117"/>
        <v>224319.97</v>
      </c>
      <c r="V736" s="28">
        <f>MIN(H736,I736)*INDEX('[1]2018_commission_structure-Start'!$A$15:$J$18,MATCH($E736,'[1]2018_commission_structure-Start'!$A$15:$A$18,0),MATCH(V$1,'[1]2018_commission_structure-Start'!$A$15:$J$15,0))</f>
        <v>112500</v>
      </c>
      <c r="W736" s="26">
        <f>IF($H736&gt;I736,MIN($H736-I736,J736-I736)*INDEX('[1]2018_commission_structure-Start'!$A$15:$J$18,MATCH($E736,'[1]2018_commission_structure-Start'!$A$15:$A$18,0),MATCH(W$1,'[1]2018_commission_structure-Start'!$A$15:$J$15,0)),0)</f>
        <v>9979.86</v>
      </c>
      <c r="X736" s="26">
        <f>IF($H736&gt;J736,MIN($H736-J736,K736-J736)*INDEX('[1]2018_commission_structure-Start'!$A$15:$J$18,MATCH($E736,'[1]2018_commission_structure-Start'!$A$15:$A$18,0),MATCH(X$1,'[1]2018_commission_structure-Start'!$A$15:$J$15,0)),0)</f>
        <v>0</v>
      </c>
      <c r="Y736" s="26">
        <f>IF($H736&gt;K736,MIN($H736-K736,L736-K736)*INDEX('[1]2018_commission_structure-Start'!$A$15:$J$18,MATCH($E736,'[1]2018_commission_structure-Start'!$A$15:$A$18,0),MATCH(Y$1,'[1]2018_commission_structure-Start'!$A$15:$J$15,0)),0)</f>
        <v>0</v>
      </c>
      <c r="Z736" s="26">
        <f>IF(H736&gt;L736,(H736-L736)*INDEX('[1]2018_commission_structure-Start'!$A$21:$I$24,MATCH($E736,'[1]2018_commission_structure-Start'!$A$21:$A$24,0),MATCH(Z$1,'[1]2018_commission_structure-Start'!$A$21:$I$21,0)),0)</f>
        <v>0</v>
      </c>
      <c r="AA736" s="28">
        <f t="shared" si="118"/>
        <v>122479.86</v>
      </c>
      <c r="AB736" s="28">
        <f t="shared" si="119"/>
        <v>225680.86</v>
      </c>
    </row>
    <row r="737" spans="1:28" x14ac:dyDescent="0.2">
      <c r="A737" s="25" t="str">
        <f t="shared" si="110"/>
        <v>Dionisio Gethyn</v>
      </c>
      <c r="B737" s="25">
        <v>6961242316</v>
      </c>
      <c r="C737" s="25" t="s">
        <v>1429</v>
      </c>
      <c r="D737" s="25" t="s">
        <v>1430</v>
      </c>
      <c r="E737" s="25" t="s">
        <v>7</v>
      </c>
      <c r="F737" s="25">
        <v>49504</v>
      </c>
      <c r="G737" s="25">
        <f>COUNTIF([1]deals_closed!D:D,B737)</f>
        <v>17</v>
      </c>
      <c r="H737" s="26">
        <f>SUMIF([1]deals_closed!D:D,B737,[1]deals_closed!C:C)</f>
        <v>543073</v>
      </c>
      <c r="I737" s="26">
        <f>VLOOKUP(E737,'[1]2018_commission_structure-Start'!$A$22:$I$24,9,FALSE)</f>
        <v>500000</v>
      </c>
      <c r="J737" s="26">
        <f t="shared" si="111"/>
        <v>625000</v>
      </c>
      <c r="K737" s="26">
        <f t="shared" si="112"/>
        <v>750000</v>
      </c>
      <c r="L737" s="26">
        <f t="shared" si="113"/>
        <v>1000000</v>
      </c>
      <c r="M737" s="27">
        <f t="shared" si="114"/>
        <v>1.0861460000000001</v>
      </c>
      <c r="N737" s="25" t="str">
        <f t="shared" si="115"/>
        <v>100-125%</v>
      </c>
      <c r="O737" s="28">
        <f>MIN(H737,I737)*INDEX('[1]2018_commission_structure-Start'!$A$21:$I$24,MATCH($E737,'[1]2018_commission_structure-Start'!$A$21:$A$24,0),MATCH(O$1,'[1]2018_commission_structure-Start'!$A$21:$I$21,0))</f>
        <v>50000</v>
      </c>
      <c r="P737" s="26">
        <f>IF(H737&gt;I737,MIN(H737-I737,J737-I737)*INDEX('[1]2018_commission_structure-Start'!$A$21:$I$24,MATCH($E737,'[1]2018_commission_structure-Start'!$A$21:$A$24,0), MATCH(P$1,'[1]2018_commission_structure-Start'!$A$21:$I$21,0)),0)</f>
        <v>6460.95</v>
      </c>
      <c r="Q737" s="26">
        <f>IF($H737&gt;J737,MIN($H737-J737,K737-J737)*INDEX('[1]2018_commission_structure-Start'!$A$21:$I$24,MATCH($E737,'[1]2018_commission_structure-Start'!$A$21:$A$24,0), MATCH(Q$1,'[1]2018_commission_structure-Start'!$A$21:$I$21,0)),0)</f>
        <v>0</v>
      </c>
      <c r="R737" s="26">
        <f>IF($H737&gt;K737,MIN($H737-K737,L737-K737)*INDEX('[1]2018_commission_structure-Start'!$A$21:$I$24,MATCH($E737,'[1]2018_commission_structure-Start'!$A$21:$A$24,0), MATCH(R$1,'[1]2018_commission_structure-Start'!$A$21:$I$21,0)),0)</f>
        <v>0</v>
      </c>
      <c r="S737" s="26">
        <f>IF(H737&gt;L737,(H737-L737)*INDEX('[1]2018_commission_structure-Start'!$A$21:$I$24,MATCH($E737,'[1]2018_commission_structure-Start'!$A$21:$A$24,0),MATCH(S$1,'[1]2018_commission_structure-Start'!$A$21:$I$21,0)),0)</f>
        <v>0</v>
      </c>
      <c r="T737" s="28">
        <f t="shared" si="116"/>
        <v>56460.95</v>
      </c>
      <c r="U737" s="28">
        <f t="shared" si="117"/>
        <v>105964.95</v>
      </c>
      <c r="V737" s="28">
        <f>MIN(H737,I737)*INDEX('[1]2018_commission_structure-Start'!$A$15:$J$18,MATCH($E737,'[1]2018_commission_structure-Start'!$A$15:$A$18,0),MATCH(V$1,'[1]2018_commission_structure-Start'!$A$15:$J$15,0))</f>
        <v>60000</v>
      </c>
      <c r="W737" s="26">
        <f>IF($H737&gt;I737,MIN($H737-I737,J737-I737)*INDEX('[1]2018_commission_structure-Start'!$A$15:$J$18,MATCH($E737,'[1]2018_commission_structure-Start'!$A$15:$A$18,0),MATCH(W$1,'[1]2018_commission_structure-Start'!$A$15:$J$15,0)),0)</f>
        <v>7322.4100000000008</v>
      </c>
      <c r="X737" s="26">
        <f>IF($H737&gt;J737,MIN($H737-J737,K737-J737)*INDEX('[1]2018_commission_structure-Start'!$A$15:$J$18,MATCH($E737,'[1]2018_commission_structure-Start'!$A$15:$A$18,0),MATCH(X$1,'[1]2018_commission_structure-Start'!$A$15:$J$15,0)),0)</f>
        <v>0</v>
      </c>
      <c r="Y737" s="26">
        <f>IF($H737&gt;K737,MIN($H737-K737,L737-K737)*INDEX('[1]2018_commission_structure-Start'!$A$15:$J$18,MATCH($E737,'[1]2018_commission_structure-Start'!$A$15:$A$18,0),MATCH(Y$1,'[1]2018_commission_structure-Start'!$A$15:$J$15,0)),0)</f>
        <v>0</v>
      </c>
      <c r="Z737" s="26">
        <f>IF(H737&gt;L737,(H737-L737)*INDEX('[1]2018_commission_structure-Start'!$A$21:$I$24,MATCH($E737,'[1]2018_commission_structure-Start'!$A$21:$A$24,0),MATCH(Z$1,'[1]2018_commission_structure-Start'!$A$21:$I$21,0)),0)</f>
        <v>0</v>
      </c>
      <c r="AA737" s="28">
        <f t="shared" si="118"/>
        <v>67322.41</v>
      </c>
      <c r="AB737" s="28">
        <f t="shared" si="119"/>
        <v>116826.41</v>
      </c>
    </row>
    <row r="738" spans="1:28" x14ac:dyDescent="0.2">
      <c r="A738" s="25" t="str">
        <f t="shared" si="110"/>
        <v>Megan Churchard</v>
      </c>
      <c r="B738" s="25">
        <v>4876404933</v>
      </c>
      <c r="C738" s="25" t="s">
        <v>1431</v>
      </c>
      <c r="D738" s="25" t="s">
        <v>1432</v>
      </c>
      <c r="E738" s="25" t="s">
        <v>29</v>
      </c>
      <c r="F738" s="25">
        <v>79018</v>
      </c>
      <c r="G738" s="25">
        <f>COUNTIF([1]deals_closed!D:D,B738)</f>
        <v>22</v>
      </c>
      <c r="H738" s="26">
        <f>SUMIF([1]deals_closed!D:D,B738,[1]deals_closed!C:C)</f>
        <v>737282</v>
      </c>
      <c r="I738" s="26">
        <f>VLOOKUP(E738,'[1]2018_commission_structure-Start'!$A$22:$I$24,9,FALSE)</f>
        <v>600000</v>
      </c>
      <c r="J738" s="26">
        <f t="shared" si="111"/>
        <v>750000</v>
      </c>
      <c r="K738" s="26">
        <f t="shared" si="112"/>
        <v>900000</v>
      </c>
      <c r="L738" s="26">
        <f t="shared" si="113"/>
        <v>1200000</v>
      </c>
      <c r="M738" s="27">
        <f t="shared" si="114"/>
        <v>1.2288033333333332</v>
      </c>
      <c r="N738" s="25" t="str">
        <f t="shared" si="115"/>
        <v>100-125%</v>
      </c>
      <c r="O738" s="28">
        <f>MIN(H738,I738)*INDEX('[1]2018_commission_structure-Start'!$A$21:$I$24,MATCH($E738,'[1]2018_commission_structure-Start'!$A$21:$A$24,0),MATCH(O$1,'[1]2018_commission_structure-Start'!$A$21:$I$21,0))</f>
        <v>78000</v>
      </c>
      <c r="P738" s="26">
        <f>IF(H738&gt;I738,MIN(H738-I738,J738-I738)*INDEX('[1]2018_commission_structure-Start'!$A$21:$I$24,MATCH($E738,'[1]2018_commission_structure-Start'!$A$21:$A$24,0), MATCH(P$1,'[1]2018_commission_structure-Start'!$A$21:$I$21,0)),0)</f>
        <v>23337.940000000002</v>
      </c>
      <c r="Q738" s="26">
        <f>IF($H738&gt;J738,MIN($H738-J738,K738-J738)*INDEX('[1]2018_commission_structure-Start'!$A$21:$I$24,MATCH($E738,'[1]2018_commission_structure-Start'!$A$21:$A$24,0), MATCH(Q$1,'[1]2018_commission_structure-Start'!$A$21:$I$21,0)),0)</f>
        <v>0</v>
      </c>
      <c r="R738" s="26">
        <f>IF($H738&gt;K738,MIN($H738-K738,L738-K738)*INDEX('[1]2018_commission_structure-Start'!$A$21:$I$24,MATCH($E738,'[1]2018_commission_structure-Start'!$A$21:$A$24,0), MATCH(R$1,'[1]2018_commission_structure-Start'!$A$21:$I$21,0)),0)</f>
        <v>0</v>
      </c>
      <c r="S738" s="26">
        <f>IF(H738&gt;L738,(H738-L738)*INDEX('[1]2018_commission_structure-Start'!$A$21:$I$24,MATCH($E738,'[1]2018_commission_structure-Start'!$A$21:$A$24,0),MATCH(S$1,'[1]2018_commission_structure-Start'!$A$21:$I$21,0)),0)</f>
        <v>0</v>
      </c>
      <c r="T738" s="28">
        <f t="shared" si="116"/>
        <v>101337.94</v>
      </c>
      <c r="U738" s="28">
        <f t="shared" si="117"/>
        <v>180355.94</v>
      </c>
      <c r="V738" s="28">
        <f>MIN(H738,I738)*INDEX('[1]2018_commission_structure-Start'!$A$15:$J$18,MATCH($E738,'[1]2018_commission_structure-Start'!$A$15:$A$18,0),MATCH(V$1,'[1]2018_commission_structure-Start'!$A$15:$J$15,0))</f>
        <v>90000</v>
      </c>
      <c r="W738" s="26">
        <f>IF($H738&gt;I738,MIN($H738-I738,J738-I738)*INDEX('[1]2018_commission_structure-Start'!$A$15:$J$18,MATCH($E738,'[1]2018_commission_structure-Start'!$A$15:$A$18,0),MATCH(W$1,'[1]2018_commission_structure-Start'!$A$15:$J$15,0)),0)</f>
        <v>24710.76</v>
      </c>
      <c r="X738" s="26">
        <f>IF($H738&gt;J738,MIN($H738-J738,K738-J738)*INDEX('[1]2018_commission_structure-Start'!$A$15:$J$18,MATCH($E738,'[1]2018_commission_structure-Start'!$A$15:$A$18,0),MATCH(X$1,'[1]2018_commission_structure-Start'!$A$15:$J$15,0)),0)</f>
        <v>0</v>
      </c>
      <c r="Y738" s="26">
        <f>IF($H738&gt;K738,MIN($H738-K738,L738-K738)*INDEX('[1]2018_commission_structure-Start'!$A$15:$J$18,MATCH($E738,'[1]2018_commission_structure-Start'!$A$15:$A$18,0),MATCH(Y$1,'[1]2018_commission_structure-Start'!$A$15:$J$15,0)),0)</f>
        <v>0</v>
      </c>
      <c r="Z738" s="26">
        <f>IF(H738&gt;L738,(H738-L738)*INDEX('[1]2018_commission_structure-Start'!$A$21:$I$24,MATCH($E738,'[1]2018_commission_structure-Start'!$A$21:$A$24,0),MATCH(Z$1,'[1]2018_commission_structure-Start'!$A$21:$I$21,0)),0)</f>
        <v>0</v>
      </c>
      <c r="AA738" s="28">
        <f t="shared" si="118"/>
        <v>114710.76</v>
      </c>
      <c r="AB738" s="28">
        <f t="shared" si="119"/>
        <v>193728.76</v>
      </c>
    </row>
    <row r="739" spans="1:28" x14ac:dyDescent="0.2">
      <c r="A739" s="25" t="str">
        <f t="shared" si="110"/>
        <v>Hedwig Wooding</v>
      </c>
      <c r="B739" s="25">
        <v>3819859829</v>
      </c>
      <c r="C739" s="25" t="s">
        <v>1433</v>
      </c>
      <c r="D739" s="25" t="s">
        <v>1434</v>
      </c>
      <c r="E739" s="25" t="s">
        <v>29</v>
      </c>
      <c r="F739" s="25">
        <v>59349</v>
      </c>
      <c r="G739" s="25">
        <f>COUNTIF([1]deals_closed!D:D,B739)</f>
        <v>20</v>
      </c>
      <c r="H739" s="26">
        <f>SUMIF([1]deals_closed!D:D,B739,[1]deals_closed!C:C)</f>
        <v>599501</v>
      </c>
      <c r="I739" s="26">
        <f>VLOOKUP(E739,'[1]2018_commission_structure-Start'!$A$22:$I$24,9,FALSE)</f>
        <v>600000</v>
      </c>
      <c r="J739" s="26">
        <f t="shared" si="111"/>
        <v>750000</v>
      </c>
      <c r="K739" s="26">
        <f t="shared" si="112"/>
        <v>900000</v>
      </c>
      <c r="L739" s="26">
        <f t="shared" si="113"/>
        <v>1200000</v>
      </c>
      <c r="M739" s="27">
        <f t="shared" si="114"/>
        <v>0.99916833333333333</v>
      </c>
      <c r="N739" s="25" t="str">
        <f t="shared" si="115"/>
        <v>0-100%</v>
      </c>
      <c r="O739" s="28">
        <f>MIN(H739,I739)*INDEX('[1]2018_commission_structure-Start'!$A$21:$I$24,MATCH($E739,'[1]2018_commission_structure-Start'!$A$21:$A$24,0),MATCH(O$1,'[1]2018_commission_structure-Start'!$A$21:$I$21,0))</f>
        <v>77935.13</v>
      </c>
      <c r="P739" s="26">
        <f>IF(H739&gt;I739,MIN(H739-I739,J739-I739)*INDEX('[1]2018_commission_structure-Start'!$A$21:$I$24,MATCH($E739,'[1]2018_commission_structure-Start'!$A$21:$A$24,0), MATCH(P$1,'[1]2018_commission_structure-Start'!$A$21:$I$21,0)),0)</f>
        <v>0</v>
      </c>
      <c r="Q739" s="26">
        <f>IF($H739&gt;J739,MIN($H739-J739,K739-J739)*INDEX('[1]2018_commission_structure-Start'!$A$21:$I$24,MATCH($E739,'[1]2018_commission_structure-Start'!$A$21:$A$24,0), MATCH(Q$1,'[1]2018_commission_structure-Start'!$A$21:$I$21,0)),0)</f>
        <v>0</v>
      </c>
      <c r="R739" s="26">
        <f>IF($H739&gt;K739,MIN($H739-K739,L739-K739)*INDEX('[1]2018_commission_structure-Start'!$A$21:$I$24,MATCH($E739,'[1]2018_commission_structure-Start'!$A$21:$A$24,0), MATCH(R$1,'[1]2018_commission_structure-Start'!$A$21:$I$21,0)),0)</f>
        <v>0</v>
      </c>
      <c r="S739" s="26">
        <f>IF(H739&gt;L739,(H739-L739)*INDEX('[1]2018_commission_structure-Start'!$A$21:$I$24,MATCH($E739,'[1]2018_commission_structure-Start'!$A$21:$A$24,0),MATCH(S$1,'[1]2018_commission_structure-Start'!$A$21:$I$21,0)),0)</f>
        <v>0</v>
      </c>
      <c r="T739" s="28">
        <f t="shared" si="116"/>
        <v>77935.13</v>
      </c>
      <c r="U739" s="28">
        <f t="shared" si="117"/>
        <v>137284.13</v>
      </c>
      <c r="V739" s="28">
        <f>MIN(H739,I739)*INDEX('[1]2018_commission_structure-Start'!$A$15:$J$18,MATCH($E739,'[1]2018_commission_structure-Start'!$A$15:$A$18,0),MATCH(V$1,'[1]2018_commission_structure-Start'!$A$15:$J$15,0))</f>
        <v>89925.15</v>
      </c>
      <c r="W739" s="26">
        <f>IF($H739&gt;I739,MIN($H739-I739,J739-I739)*INDEX('[1]2018_commission_structure-Start'!$A$15:$J$18,MATCH($E739,'[1]2018_commission_structure-Start'!$A$15:$A$18,0),MATCH(W$1,'[1]2018_commission_structure-Start'!$A$15:$J$15,0)),0)</f>
        <v>0</v>
      </c>
      <c r="X739" s="26">
        <f>IF($H739&gt;J739,MIN($H739-J739,K739-J739)*INDEX('[1]2018_commission_structure-Start'!$A$15:$J$18,MATCH($E739,'[1]2018_commission_structure-Start'!$A$15:$A$18,0),MATCH(X$1,'[1]2018_commission_structure-Start'!$A$15:$J$15,0)),0)</f>
        <v>0</v>
      </c>
      <c r="Y739" s="26">
        <f>IF($H739&gt;K739,MIN($H739-K739,L739-K739)*INDEX('[1]2018_commission_structure-Start'!$A$15:$J$18,MATCH($E739,'[1]2018_commission_structure-Start'!$A$15:$A$18,0),MATCH(Y$1,'[1]2018_commission_structure-Start'!$A$15:$J$15,0)),0)</f>
        <v>0</v>
      </c>
      <c r="Z739" s="26">
        <f>IF(H739&gt;L739,(H739-L739)*INDEX('[1]2018_commission_structure-Start'!$A$21:$I$24,MATCH($E739,'[1]2018_commission_structure-Start'!$A$21:$A$24,0),MATCH(Z$1,'[1]2018_commission_structure-Start'!$A$21:$I$21,0)),0)</f>
        <v>0</v>
      </c>
      <c r="AA739" s="28">
        <f t="shared" si="118"/>
        <v>89925.15</v>
      </c>
      <c r="AB739" s="28">
        <f t="shared" si="119"/>
        <v>149274.15</v>
      </c>
    </row>
    <row r="740" spans="1:28" x14ac:dyDescent="0.2">
      <c r="A740" s="25" t="str">
        <f t="shared" si="110"/>
        <v>Artie Etheredge</v>
      </c>
      <c r="B740" s="25">
        <v>7824503232</v>
      </c>
      <c r="C740" s="25" t="s">
        <v>1435</v>
      </c>
      <c r="D740" s="25" t="s">
        <v>1436</v>
      </c>
      <c r="E740" s="25" t="s">
        <v>29</v>
      </c>
      <c r="F740" s="25">
        <v>79043</v>
      </c>
      <c r="G740" s="25">
        <f>COUNTIF([1]deals_closed!D:D,B740)</f>
        <v>16</v>
      </c>
      <c r="H740" s="26">
        <f>SUMIF([1]deals_closed!D:D,B740,[1]deals_closed!C:C)</f>
        <v>601796</v>
      </c>
      <c r="I740" s="26">
        <f>VLOOKUP(E740,'[1]2018_commission_structure-Start'!$A$22:$I$24,9,FALSE)</f>
        <v>600000</v>
      </c>
      <c r="J740" s="26">
        <f t="shared" si="111"/>
        <v>750000</v>
      </c>
      <c r="K740" s="26">
        <f t="shared" si="112"/>
        <v>900000</v>
      </c>
      <c r="L740" s="26">
        <f t="shared" si="113"/>
        <v>1200000</v>
      </c>
      <c r="M740" s="27">
        <f t="shared" si="114"/>
        <v>1.0029933333333334</v>
      </c>
      <c r="N740" s="25" t="str">
        <f t="shared" si="115"/>
        <v>100-125%</v>
      </c>
      <c r="O740" s="28">
        <f>MIN(H740,I740)*INDEX('[1]2018_commission_structure-Start'!$A$21:$I$24,MATCH($E740,'[1]2018_commission_structure-Start'!$A$21:$A$24,0),MATCH(O$1,'[1]2018_commission_structure-Start'!$A$21:$I$21,0))</f>
        <v>78000</v>
      </c>
      <c r="P740" s="26">
        <f>IF(H740&gt;I740,MIN(H740-I740,J740-I740)*INDEX('[1]2018_commission_structure-Start'!$A$21:$I$24,MATCH($E740,'[1]2018_commission_structure-Start'!$A$21:$A$24,0), MATCH(P$1,'[1]2018_commission_structure-Start'!$A$21:$I$21,0)),0)</f>
        <v>305.32000000000005</v>
      </c>
      <c r="Q740" s="26">
        <f>IF($H740&gt;J740,MIN($H740-J740,K740-J740)*INDEX('[1]2018_commission_structure-Start'!$A$21:$I$24,MATCH($E740,'[1]2018_commission_structure-Start'!$A$21:$A$24,0), MATCH(Q$1,'[1]2018_commission_structure-Start'!$A$21:$I$21,0)),0)</f>
        <v>0</v>
      </c>
      <c r="R740" s="26">
        <f>IF($H740&gt;K740,MIN($H740-K740,L740-K740)*INDEX('[1]2018_commission_structure-Start'!$A$21:$I$24,MATCH($E740,'[1]2018_commission_structure-Start'!$A$21:$A$24,0), MATCH(R$1,'[1]2018_commission_structure-Start'!$A$21:$I$21,0)),0)</f>
        <v>0</v>
      </c>
      <c r="S740" s="26">
        <f>IF(H740&gt;L740,(H740-L740)*INDEX('[1]2018_commission_structure-Start'!$A$21:$I$24,MATCH($E740,'[1]2018_commission_structure-Start'!$A$21:$A$24,0),MATCH(S$1,'[1]2018_commission_structure-Start'!$A$21:$I$21,0)),0)</f>
        <v>0</v>
      </c>
      <c r="T740" s="28">
        <f t="shared" si="116"/>
        <v>78305.320000000007</v>
      </c>
      <c r="U740" s="28">
        <f t="shared" si="117"/>
        <v>157348.32</v>
      </c>
      <c r="V740" s="28">
        <f>MIN(H740,I740)*INDEX('[1]2018_commission_structure-Start'!$A$15:$J$18,MATCH($E740,'[1]2018_commission_structure-Start'!$A$15:$A$18,0),MATCH(V$1,'[1]2018_commission_structure-Start'!$A$15:$J$15,0))</f>
        <v>90000</v>
      </c>
      <c r="W740" s="26">
        <f>IF($H740&gt;I740,MIN($H740-I740,J740-I740)*INDEX('[1]2018_commission_structure-Start'!$A$15:$J$18,MATCH($E740,'[1]2018_commission_structure-Start'!$A$15:$A$18,0),MATCH(W$1,'[1]2018_commission_structure-Start'!$A$15:$J$15,0)),0)</f>
        <v>323.27999999999997</v>
      </c>
      <c r="X740" s="26">
        <f>IF($H740&gt;J740,MIN($H740-J740,K740-J740)*INDEX('[1]2018_commission_structure-Start'!$A$15:$J$18,MATCH($E740,'[1]2018_commission_structure-Start'!$A$15:$A$18,0),MATCH(X$1,'[1]2018_commission_structure-Start'!$A$15:$J$15,0)),0)</f>
        <v>0</v>
      </c>
      <c r="Y740" s="26">
        <f>IF($H740&gt;K740,MIN($H740-K740,L740-K740)*INDEX('[1]2018_commission_structure-Start'!$A$15:$J$18,MATCH($E740,'[1]2018_commission_structure-Start'!$A$15:$A$18,0),MATCH(Y$1,'[1]2018_commission_structure-Start'!$A$15:$J$15,0)),0)</f>
        <v>0</v>
      </c>
      <c r="Z740" s="26">
        <f>IF(H740&gt;L740,(H740-L740)*INDEX('[1]2018_commission_structure-Start'!$A$21:$I$24,MATCH($E740,'[1]2018_commission_structure-Start'!$A$21:$A$24,0),MATCH(Z$1,'[1]2018_commission_structure-Start'!$A$21:$I$21,0)),0)</f>
        <v>0</v>
      </c>
      <c r="AA740" s="28">
        <f t="shared" si="118"/>
        <v>90323.28</v>
      </c>
      <c r="AB740" s="28">
        <f t="shared" si="119"/>
        <v>169366.28</v>
      </c>
    </row>
    <row r="741" spans="1:28" x14ac:dyDescent="0.2">
      <c r="A741" s="25" t="str">
        <f t="shared" si="110"/>
        <v>Martyn Bunhill</v>
      </c>
      <c r="B741" s="25">
        <v>449160092</v>
      </c>
      <c r="C741" s="25" t="s">
        <v>1437</v>
      </c>
      <c r="D741" s="25" t="s">
        <v>1438</v>
      </c>
      <c r="E741" s="25" t="s">
        <v>7</v>
      </c>
      <c r="F741" s="25">
        <v>35607</v>
      </c>
      <c r="G741" s="25">
        <f>COUNTIF([1]deals_closed!D:D,B741)</f>
        <v>17</v>
      </c>
      <c r="H741" s="26">
        <f>SUMIF([1]deals_closed!D:D,B741,[1]deals_closed!C:C)</f>
        <v>516004</v>
      </c>
      <c r="I741" s="26">
        <f>VLOOKUP(E741,'[1]2018_commission_structure-Start'!$A$22:$I$24,9,FALSE)</f>
        <v>500000</v>
      </c>
      <c r="J741" s="26">
        <f t="shared" si="111"/>
        <v>625000</v>
      </c>
      <c r="K741" s="26">
        <f t="shared" si="112"/>
        <v>750000</v>
      </c>
      <c r="L741" s="26">
        <f t="shared" si="113"/>
        <v>1000000</v>
      </c>
      <c r="M741" s="27">
        <f t="shared" si="114"/>
        <v>1.032008</v>
      </c>
      <c r="N741" s="25" t="str">
        <f t="shared" si="115"/>
        <v>100-125%</v>
      </c>
      <c r="O741" s="28">
        <f>MIN(H741,I741)*INDEX('[1]2018_commission_structure-Start'!$A$21:$I$24,MATCH($E741,'[1]2018_commission_structure-Start'!$A$21:$A$24,0),MATCH(O$1,'[1]2018_commission_structure-Start'!$A$21:$I$21,0))</f>
        <v>50000</v>
      </c>
      <c r="P741" s="26">
        <f>IF(H741&gt;I741,MIN(H741-I741,J741-I741)*INDEX('[1]2018_commission_structure-Start'!$A$21:$I$24,MATCH($E741,'[1]2018_commission_structure-Start'!$A$21:$A$24,0), MATCH(P$1,'[1]2018_commission_structure-Start'!$A$21:$I$21,0)),0)</f>
        <v>2400.6</v>
      </c>
      <c r="Q741" s="26">
        <f>IF($H741&gt;J741,MIN($H741-J741,K741-J741)*INDEX('[1]2018_commission_structure-Start'!$A$21:$I$24,MATCH($E741,'[1]2018_commission_structure-Start'!$A$21:$A$24,0), MATCH(Q$1,'[1]2018_commission_structure-Start'!$A$21:$I$21,0)),0)</f>
        <v>0</v>
      </c>
      <c r="R741" s="26">
        <f>IF($H741&gt;K741,MIN($H741-K741,L741-K741)*INDEX('[1]2018_commission_structure-Start'!$A$21:$I$24,MATCH($E741,'[1]2018_commission_structure-Start'!$A$21:$A$24,0), MATCH(R$1,'[1]2018_commission_structure-Start'!$A$21:$I$21,0)),0)</f>
        <v>0</v>
      </c>
      <c r="S741" s="26">
        <f>IF(H741&gt;L741,(H741-L741)*INDEX('[1]2018_commission_structure-Start'!$A$21:$I$24,MATCH($E741,'[1]2018_commission_structure-Start'!$A$21:$A$24,0),MATCH(S$1,'[1]2018_commission_structure-Start'!$A$21:$I$21,0)),0)</f>
        <v>0</v>
      </c>
      <c r="T741" s="28">
        <f t="shared" si="116"/>
        <v>52400.6</v>
      </c>
      <c r="U741" s="28">
        <f t="shared" si="117"/>
        <v>88007.6</v>
      </c>
      <c r="V741" s="28">
        <f>MIN(H741,I741)*INDEX('[1]2018_commission_structure-Start'!$A$15:$J$18,MATCH($E741,'[1]2018_commission_structure-Start'!$A$15:$A$18,0),MATCH(V$1,'[1]2018_commission_structure-Start'!$A$15:$J$15,0))</f>
        <v>60000</v>
      </c>
      <c r="W741" s="26">
        <f>IF($H741&gt;I741,MIN($H741-I741,J741-I741)*INDEX('[1]2018_commission_structure-Start'!$A$15:$J$18,MATCH($E741,'[1]2018_commission_structure-Start'!$A$15:$A$18,0),MATCH(W$1,'[1]2018_commission_structure-Start'!$A$15:$J$15,0)),0)</f>
        <v>2720.6800000000003</v>
      </c>
      <c r="X741" s="26">
        <f>IF($H741&gt;J741,MIN($H741-J741,K741-J741)*INDEX('[1]2018_commission_structure-Start'!$A$15:$J$18,MATCH($E741,'[1]2018_commission_structure-Start'!$A$15:$A$18,0),MATCH(X$1,'[1]2018_commission_structure-Start'!$A$15:$J$15,0)),0)</f>
        <v>0</v>
      </c>
      <c r="Y741" s="26">
        <f>IF($H741&gt;K741,MIN($H741-K741,L741-K741)*INDEX('[1]2018_commission_structure-Start'!$A$15:$J$18,MATCH($E741,'[1]2018_commission_structure-Start'!$A$15:$A$18,0),MATCH(Y$1,'[1]2018_commission_structure-Start'!$A$15:$J$15,0)),0)</f>
        <v>0</v>
      </c>
      <c r="Z741" s="26">
        <f>IF(H741&gt;L741,(H741-L741)*INDEX('[1]2018_commission_structure-Start'!$A$21:$I$24,MATCH($E741,'[1]2018_commission_structure-Start'!$A$21:$A$24,0),MATCH(Z$1,'[1]2018_commission_structure-Start'!$A$21:$I$21,0)),0)</f>
        <v>0</v>
      </c>
      <c r="AA741" s="28">
        <f t="shared" si="118"/>
        <v>62720.68</v>
      </c>
      <c r="AB741" s="28">
        <f t="shared" si="119"/>
        <v>98327.679999999993</v>
      </c>
    </row>
    <row r="742" spans="1:28" x14ac:dyDescent="0.2">
      <c r="A742" s="25" t="str">
        <f t="shared" si="110"/>
        <v>Rodie Elsip</v>
      </c>
      <c r="B742" s="25">
        <v>2944219065</v>
      </c>
      <c r="C742" s="25" t="s">
        <v>1439</v>
      </c>
      <c r="D742" s="25" t="s">
        <v>1440</v>
      </c>
      <c r="E742" s="25" t="s">
        <v>7</v>
      </c>
      <c r="F742" s="25">
        <v>47688</v>
      </c>
      <c r="G742" s="25">
        <f>COUNTIF([1]deals_closed!D:D,B742)</f>
        <v>19</v>
      </c>
      <c r="H742" s="26">
        <f>SUMIF([1]deals_closed!D:D,B742,[1]deals_closed!C:C)</f>
        <v>649888</v>
      </c>
      <c r="I742" s="26">
        <f>VLOOKUP(E742,'[1]2018_commission_structure-Start'!$A$22:$I$24,9,FALSE)</f>
        <v>500000</v>
      </c>
      <c r="J742" s="26">
        <f t="shared" si="111"/>
        <v>625000</v>
      </c>
      <c r="K742" s="26">
        <f t="shared" si="112"/>
        <v>750000</v>
      </c>
      <c r="L742" s="26">
        <f t="shared" si="113"/>
        <v>1000000</v>
      </c>
      <c r="M742" s="27">
        <f t="shared" si="114"/>
        <v>1.299776</v>
      </c>
      <c r="N742" s="25" t="str">
        <f t="shared" si="115"/>
        <v>125-150%</v>
      </c>
      <c r="O742" s="28">
        <f>MIN(H742,I742)*INDEX('[1]2018_commission_structure-Start'!$A$21:$I$24,MATCH($E742,'[1]2018_commission_structure-Start'!$A$21:$A$24,0),MATCH(O$1,'[1]2018_commission_structure-Start'!$A$21:$I$21,0))</f>
        <v>50000</v>
      </c>
      <c r="P742" s="26">
        <f>IF(H742&gt;I742,MIN(H742-I742,J742-I742)*INDEX('[1]2018_commission_structure-Start'!$A$21:$I$24,MATCH($E742,'[1]2018_commission_structure-Start'!$A$21:$A$24,0), MATCH(P$1,'[1]2018_commission_structure-Start'!$A$21:$I$21,0)),0)</f>
        <v>18750</v>
      </c>
      <c r="Q742" s="26">
        <f>IF($H742&gt;J742,MIN($H742-J742,K742-J742)*INDEX('[1]2018_commission_structure-Start'!$A$21:$I$24,MATCH($E742,'[1]2018_commission_structure-Start'!$A$21:$A$24,0), MATCH(Q$1,'[1]2018_commission_structure-Start'!$A$21:$I$21,0)),0)</f>
        <v>4479.84</v>
      </c>
      <c r="R742" s="26">
        <f>IF($H742&gt;K742,MIN($H742-K742,L742-K742)*INDEX('[1]2018_commission_structure-Start'!$A$21:$I$24,MATCH($E742,'[1]2018_commission_structure-Start'!$A$21:$A$24,0), MATCH(R$1,'[1]2018_commission_structure-Start'!$A$21:$I$21,0)),0)</f>
        <v>0</v>
      </c>
      <c r="S742" s="26">
        <f>IF(H742&gt;L742,(H742-L742)*INDEX('[1]2018_commission_structure-Start'!$A$21:$I$24,MATCH($E742,'[1]2018_commission_structure-Start'!$A$21:$A$24,0),MATCH(S$1,'[1]2018_commission_structure-Start'!$A$21:$I$21,0)),0)</f>
        <v>0</v>
      </c>
      <c r="T742" s="28">
        <f t="shared" si="116"/>
        <v>73229.84</v>
      </c>
      <c r="U742" s="28">
        <f t="shared" si="117"/>
        <v>120917.84</v>
      </c>
      <c r="V742" s="28">
        <f>MIN(H742,I742)*INDEX('[1]2018_commission_structure-Start'!$A$15:$J$18,MATCH($E742,'[1]2018_commission_structure-Start'!$A$15:$A$18,0),MATCH(V$1,'[1]2018_commission_structure-Start'!$A$15:$J$15,0))</f>
        <v>60000</v>
      </c>
      <c r="W742" s="26">
        <f>IF($H742&gt;I742,MIN($H742-I742,J742-I742)*INDEX('[1]2018_commission_structure-Start'!$A$15:$J$18,MATCH($E742,'[1]2018_commission_structure-Start'!$A$15:$A$18,0),MATCH(W$1,'[1]2018_commission_structure-Start'!$A$15:$J$15,0)),0)</f>
        <v>21250</v>
      </c>
      <c r="X742" s="26">
        <f>IF($H742&gt;J742,MIN($H742-J742,K742-J742)*INDEX('[1]2018_commission_structure-Start'!$A$15:$J$18,MATCH($E742,'[1]2018_commission_structure-Start'!$A$15:$A$18,0),MATCH(X$1,'[1]2018_commission_structure-Start'!$A$15:$J$15,0)),0)</f>
        <v>4977.6000000000004</v>
      </c>
      <c r="Y742" s="26">
        <f>IF($H742&gt;K742,MIN($H742-K742,L742-K742)*INDEX('[1]2018_commission_structure-Start'!$A$15:$J$18,MATCH($E742,'[1]2018_commission_structure-Start'!$A$15:$A$18,0),MATCH(Y$1,'[1]2018_commission_structure-Start'!$A$15:$J$15,0)),0)</f>
        <v>0</v>
      </c>
      <c r="Z742" s="26">
        <f>IF(H742&gt;L742,(H742-L742)*INDEX('[1]2018_commission_structure-Start'!$A$21:$I$24,MATCH($E742,'[1]2018_commission_structure-Start'!$A$21:$A$24,0),MATCH(Z$1,'[1]2018_commission_structure-Start'!$A$21:$I$21,0)),0)</f>
        <v>0</v>
      </c>
      <c r="AA742" s="28">
        <f t="shared" si="118"/>
        <v>86227.6</v>
      </c>
      <c r="AB742" s="28">
        <f t="shared" si="119"/>
        <v>133915.6</v>
      </c>
    </row>
    <row r="743" spans="1:28" x14ac:dyDescent="0.2">
      <c r="A743" s="25" t="str">
        <f t="shared" si="110"/>
        <v>Colline Openshaw</v>
      </c>
      <c r="B743" s="25">
        <v>6260817967</v>
      </c>
      <c r="C743" s="25" t="s">
        <v>1441</v>
      </c>
      <c r="D743" s="25" t="s">
        <v>1442</v>
      </c>
      <c r="E743" s="25" t="s">
        <v>7</v>
      </c>
      <c r="F743" s="25">
        <v>37016</v>
      </c>
      <c r="G743" s="25">
        <f>COUNTIF([1]deals_closed!D:D,B743)</f>
        <v>22</v>
      </c>
      <c r="H743" s="26">
        <f>SUMIF([1]deals_closed!D:D,B743,[1]deals_closed!C:C)</f>
        <v>860163</v>
      </c>
      <c r="I743" s="26">
        <f>VLOOKUP(E743,'[1]2018_commission_structure-Start'!$A$22:$I$24,9,FALSE)</f>
        <v>500000</v>
      </c>
      <c r="J743" s="26">
        <f t="shared" si="111"/>
        <v>625000</v>
      </c>
      <c r="K743" s="26">
        <f t="shared" si="112"/>
        <v>750000</v>
      </c>
      <c r="L743" s="26">
        <f t="shared" si="113"/>
        <v>1000000</v>
      </c>
      <c r="M743" s="27">
        <f t="shared" si="114"/>
        <v>1.720326</v>
      </c>
      <c r="N743" s="25" t="str">
        <f t="shared" si="115"/>
        <v>150-200%</v>
      </c>
      <c r="O743" s="28">
        <f>MIN(H743,I743)*INDEX('[1]2018_commission_structure-Start'!$A$21:$I$24,MATCH($E743,'[1]2018_commission_structure-Start'!$A$21:$A$24,0),MATCH(O$1,'[1]2018_commission_structure-Start'!$A$21:$I$21,0))</f>
        <v>50000</v>
      </c>
      <c r="P743" s="26">
        <f>IF(H743&gt;I743,MIN(H743-I743,J743-I743)*INDEX('[1]2018_commission_structure-Start'!$A$21:$I$24,MATCH($E743,'[1]2018_commission_structure-Start'!$A$21:$A$24,0), MATCH(P$1,'[1]2018_commission_structure-Start'!$A$21:$I$21,0)),0)</f>
        <v>18750</v>
      </c>
      <c r="Q743" s="26">
        <f>IF($H743&gt;J743,MIN($H743-J743,K743-J743)*INDEX('[1]2018_commission_structure-Start'!$A$21:$I$24,MATCH($E743,'[1]2018_commission_structure-Start'!$A$21:$A$24,0), MATCH(Q$1,'[1]2018_commission_structure-Start'!$A$21:$I$21,0)),0)</f>
        <v>22500</v>
      </c>
      <c r="R743" s="26">
        <f>IF($H743&gt;K743,MIN($H743-K743,L743-K743)*INDEX('[1]2018_commission_structure-Start'!$A$21:$I$24,MATCH($E743,'[1]2018_commission_structure-Start'!$A$21:$A$24,0), MATCH(R$1,'[1]2018_commission_structure-Start'!$A$21:$I$21,0)),0)</f>
        <v>24235.86</v>
      </c>
      <c r="S743" s="26">
        <f>IF(H743&gt;L743,(H743-L743)*INDEX('[1]2018_commission_structure-Start'!$A$21:$I$24,MATCH($E743,'[1]2018_commission_structure-Start'!$A$21:$A$24,0),MATCH(S$1,'[1]2018_commission_structure-Start'!$A$21:$I$21,0)),0)</f>
        <v>0</v>
      </c>
      <c r="T743" s="28">
        <f t="shared" si="116"/>
        <v>115485.86</v>
      </c>
      <c r="U743" s="28">
        <f t="shared" si="117"/>
        <v>152501.85999999999</v>
      </c>
      <c r="V743" s="28">
        <f>MIN(H743,I743)*INDEX('[1]2018_commission_structure-Start'!$A$15:$J$18,MATCH($E743,'[1]2018_commission_structure-Start'!$A$15:$A$18,0),MATCH(V$1,'[1]2018_commission_structure-Start'!$A$15:$J$15,0))</f>
        <v>60000</v>
      </c>
      <c r="W743" s="26">
        <f>IF($H743&gt;I743,MIN($H743-I743,J743-I743)*INDEX('[1]2018_commission_structure-Start'!$A$15:$J$18,MATCH($E743,'[1]2018_commission_structure-Start'!$A$15:$A$18,0),MATCH(W$1,'[1]2018_commission_structure-Start'!$A$15:$J$15,0)),0)</f>
        <v>21250</v>
      </c>
      <c r="X743" s="26">
        <f>IF($H743&gt;J743,MIN($H743-J743,K743-J743)*INDEX('[1]2018_commission_structure-Start'!$A$15:$J$18,MATCH($E743,'[1]2018_commission_structure-Start'!$A$15:$A$18,0),MATCH(X$1,'[1]2018_commission_structure-Start'!$A$15:$J$15,0)),0)</f>
        <v>25000</v>
      </c>
      <c r="Y743" s="26">
        <f>IF($H743&gt;K743,MIN($H743-K743,L743-K743)*INDEX('[1]2018_commission_structure-Start'!$A$15:$J$18,MATCH($E743,'[1]2018_commission_structure-Start'!$A$15:$A$18,0),MATCH(Y$1,'[1]2018_commission_structure-Start'!$A$15:$J$15,0)),0)</f>
        <v>24235.86</v>
      </c>
      <c r="Z743" s="26">
        <f>IF(H743&gt;L743,(H743-L743)*INDEX('[1]2018_commission_structure-Start'!$A$21:$I$24,MATCH($E743,'[1]2018_commission_structure-Start'!$A$21:$A$24,0),MATCH(Z$1,'[1]2018_commission_structure-Start'!$A$21:$I$21,0)),0)</f>
        <v>0</v>
      </c>
      <c r="AA743" s="28">
        <f t="shared" si="118"/>
        <v>130485.86</v>
      </c>
      <c r="AB743" s="28">
        <f t="shared" si="119"/>
        <v>167501.85999999999</v>
      </c>
    </row>
    <row r="744" spans="1:28" x14ac:dyDescent="0.2">
      <c r="A744" s="25" t="str">
        <f t="shared" si="110"/>
        <v>Arline Fallowes</v>
      </c>
      <c r="B744" s="25">
        <v>9597202352</v>
      </c>
      <c r="C744" s="25" t="s">
        <v>1443</v>
      </c>
      <c r="D744" s="25" t="s">
        <v>1444</v>
      </c>
      <c r="E744" s="25" t="s">
        <v>29</v>
      </c>
      <c r="F744" s="25">
        <v>65032</v>
      </c>
      <c r="G744" s="25">
        <f>COUNTIF([1]deals_closed!D:D,B744)</f>
        <v>23</v>
      </c>
      <c r="H744" s="26">
        <f>SUMIF([1]deals_closed!D:D,B744,[1]deals_closed!C:C)</f>
        <v>841032</v>
      </c>
      <c r="I744" s="26">
        <f>VLOOKUP(E744,'[1]2018_commission_structure-Start'!$A$22:$I$24,9,FALSE)</f>
        <v>600000</v>
      </c>
      <c r="J744" s="26">
        <f t="shared" si="111"/>
        <v>750000</v>
      </c>
      <c r="K744" s="26">
        <f t="shared" si="112"/>
        <v>900000</v>
      </c>
      <c r="L744" s="26">
        <f t="shared" si="113"/>
        <v>1200000</v>
      </c>
      <c r="M744" s="27">
        <f t="shared" si="114"/>
        <v>1.4017200000000001</v>
      </c>
      <c r="N744" s="25" t="str">
        <f t="shared" si="115"/>
        <v>125-150%</v>
      </c>
      <c r="O744" s="28">
        <f>MIN(H744,I744)*INDEX('[1]2018_commission_structure-Start'!$A$21:$I$24,MATCH($E744,'[1]2018_commission_structure-Start'!$A$21:$A$24,0),MATCH(O$1,'[1]2018_commission_structure-Start'!$A$21:$I$21,0))</f>
        <v>78000</v>
      </c>
      <c r="P744" s="26">
        <f>IF(H744&gt;I744,MIN(H744-I744,J744-I744)*INDEX('[1]2018_commission_structure-Start'!$A$21:$I$24,MATCH($E744,'[1]2018_commission_structure-Start'!$A$21:$A$24,0), MATCH(P$1,'[1]2018_commission_structure-Start'!$A$21:$I$21,0)),0)</f>
        <v>25500.000000000004</v>
      </c>
      <c r="Q744" s="26">
        <f>IF($H744&gt;J744,MIN($H744-J744,K744-J744)*INDEX('[1]2018_commission_structure-Start'!$A$21:$I$24,MATCH($E744,'[1]2018_commission_structure-Start'!$A$21:$A$24,0), MATCH(Q$1,'[1]2018_commission_structure-Start'!$A$21:$I$21,0)),0)</f>
        <v>19116.719999999998</v>
      </c>
      <c r="R744" s="26">
        <f>IF($H744&gt;K744,MIN($H744-K744,L744-K744)*INDEX('[1]2018_commission_structure-Start'!$A$21:$I$24,MATCH($E744,'[1]2018_commission_structure-Start'!$A$21:$A$24,0), MATCH(R$1,'[1]2018_commission_structure-Start'!$A$21:$I$21,0)),0)</f>
        <v>0</v>
      </c>
      <c r="S744" s="26">
        <f>IF(H744&gt;L744,(H744-L744)*INDEX('[1]2018_commission_structure-Start'!$A$21:$I$24,MATCH($E744,'[1]2018_commission_structure-Start'!$A$21:$A$24,0),MATCH(S$1,'[1]2018_commission_structure-Start'!$A$21:$I$21,0)),0)</f>
        <v>0</v>
      </c>
      <c r="T744" s="28">
        <f t="shared" si="116"/>
        <v>122616.72</v>
      </c>
      <c r="U744" s="28">
        <f t="shared" si="117"/>
        <v>187648.72</v>
      </c>
      <c r="V744" s="28">
        <f>MIN(H744,I744)*INDEX('[1]2018_commission_structure-Start'!$A$15:$J$18,MATCH($E744,'[1]2018_commission_structure-Start'!$A$15:$A$18,0),MATCH(V$1,'[1]2018_commission_structure-Start'!$A$15:$J$15,0))</f>
        <v>90000</v>
      </c>
      <c r="W744" s="26">
        <f>IF($H744&gt;I744,MIN($H744-I744,J744-I744)*INDEX('[1]2018_commission_structure-Start'!$A$15:$J$18,MATCH($E744,'[1]2018_commission_structure-Start'!$A$15:$A$18,0),MATCH(W$1,'[1]2018_commission_structure-Start'!$A$15:$J$15,0)),0)</f>
        <v>27000</v>
      </c>
      <c r="X744" s="26">
        <f>IF($H744&gt;J744,MIN($H744-J744,K744-J744)*INDEX('[1]2018_commission_structure-Start'!$A$15:$J$18,MATCH($E744,'[1]2018_commission_structure-Start'!$A$15:$A$18,0),MATCH(X$1,'[1]2018_commission_structure-Start'!$A$15:$J$15,0)),0)</f>
        <v>22758</v>
      </c>
      <c r="Y744" s="26">
        <f>IF($H744&gt;K744,MIN($H744-K744,L744-K744)*INDEX('[1]2018_commission_structure-Start'!$A$15:$J$18,MATCH($E744,'[1]2018_commission_structure-Start'!$A$15:$A$18,0),MATCH(Y$1,'[1]2018_commission_structure-Start'!$A$15:$J$15,0)),0)</f>
        <v>0</v>
      </c>
      <c r="Z744" s="26">
        <f>IF(H744&gt;L744,(H744-L744)*INDEX('[1]2018_commission_structure-Start'!$A$21:$I$24,MATCH($E744,'[1]2018_commission_structure-Start'!$A$21:$A$24,0),MATCH(Z$1,'[1]2018_commission_structure-Start'!$A$21:$I$21,0)),0)</f>
        <v>0</v>
      </c>
      <c r="AA744" s="28">
        <f t="shared" si="118"/>
        <v>139758</v>
      </c>
      <c r="AB744" s="28">
        <f t="shared" si="119"/>
        <v>204790</v>
      </c>
    </row>
    <row r="745" spans="1:28" x14ac:dyDescent="0.2">
      <c r="A745" s="25" t="str">
        <f t="shared" si="110"/>
        <v>Henka McInulty</v>
      </c>
      <c r="B745" s="25">
        <v>3509620267</v>
      </c>
      <c r="C745" s="25" t="s">
        <v>1445</v>
      </c>
      <c r="D745" s="25" t="s">
        <v>1446</v>
      </c>
      <c r="E745" s="25" t="s">
        <v>10</v>
      </c>
      <c r="F745" s="25">
        <v>87823</v>
      </c>
      <c r="G745" s="25">
        <f>COUNTIF([1]deals_closed!D:D,B745)</f>
        <v>17</v>
      </c>
      <c r="H745" s="26">
        <f>SUMIF([1]deals_closed!D:D,B745,[1]deals_closed!C:C)</f>
        <v>791364</v>
      </c>
      <c r="I745" s="26">
        <f>VLOOKUP(E745,'[1]2018_commission_structure-Start'!$A$22:$I$24,9,FALSE)</f>
        <v>750000</v>
      </c>
      <c r="J745" s="26">
        <f t="shared" si="111"/>
        <v>937500</v>
      </c>
      <c r="K745" s="26">
        <f t="shared" si="112"/>
        <v>1125000</v>
      </c>
      <c r="L745" s="26">
        <f t="shared" si="113"/>
        <v>1500000</v>
      </c>
      <c r="M745" s="27">
        <f t="shared" si="114"/>
        <v>1.0551520000000001</v>
      </c>
      <c r="N745" s="25" t="str">
        <f t="shared" si="115"/>
        <v>100-125%</v>
      </c>
      <c r="O745" s="28">
        <f>MIN(H745,I745)*INDEX('[1]2018_commission_structure-Start'!$A$21:$I$24,MATCH($E745,'[1]2018_commission_structure-Start'!$A$21:$A$24,0),MATCH(O$1,'[1]2018_commission_structure-Start'!$A$21:$I$21,0))</f>
        <v>112500</v>
      </c>
      <c r="P745" s="26">
        <f>IF(H745&gt;I745,MIN(H745-I745,J745-I745)*INDEX('[1]2018_commission_structure-Start'!$A$21:$I$24,MATCH($E745,'[1]2018_commission_structure-Start'!$A$21:$A$24,0), MATCH(P$1,'[1]2018_commission_structure-Start'!$A$21:$I$21,0)),0)</f>
        <v>7859.16</v>
      </c>
      <c r="Q745" s="26">
        <f>IF($H745&gt;J745,MIN($H745-J745,K745-J745)*INDEX('[1]2018_commission_structure-Start'!$A$21:$I$24,MATCH($E745,'[1]2018_commission_structure-Start'!$A$21:$A$24,0), MATCH(Q$1,'[1]2018_commission_structure-Start'!$A$21:$I$21,0)),0)</f>
        <v>0</v>
      </c>
      <c r="R745" s="26">
        <f>IF($H745&gt;K745,MIN($H745-K745,L745-K745)*INDEX('[1]2018_commission_structure-Start'!$A$21:$I$24,MATCH($E745,'[1]2018_commission_structure-Start'!$A$21:$A$24,0), MATCH(R$1,'[1]2018_commission_structure-Start'!$A$21:$I$21,0)),0)</f>
        <v>0</v>
      </c>
      <c r="S745" s="26">
        <f>IF(H745&gt;L745,(H745-L745)*INDEX('[1]2018_commission_structure-Start'!$A$21:$I$24,MATCH($E745,'[1]2018_commission_structure-Start'!$A$21:$A$24,0),MATCH(S$1,'[1]2018_commission_structure-Start'!$A$21:$I$21,0)),0)</f>
        <v>0</v>
      </c>
      <c r="T745" s="28">
        <f t="shared" si="116"/>
        <v>120359.16</v>
      </c>
      <c r="U745" s="28">
        <f t="shared" si="117"/>
        <v>208182.16</v>
      </c>
      <c r="V745" s="28">
        <f>MIN(H745,I745)*INDEX('[1]2018_commission_structure-Start'!$A$15:$J$18,MATCH($E745,'[1]2018_commission_structure-Start'!$A$15:$A$18,0),MATCH(V$1,'[1]2018_commission_structure-Start'!$A$15:$J$15,0))</f>
        <v>112500</v>
      </c>
      <c r="W745" s="26">
        <f>IF($H745&gt;I745,MIN($H745-I745,J745-I745)*INDEX('[1]2018_commission_structure-Start'!$A$15:$J$18,MATCH($E745,'[1]2018_commission_structure-Start'!$A$15:$A$18,0),MATCH(W$1,'[1]2018_commission_structure-Start'!$A$15:$J$15,0)),0)</f>
        <v>9100.08</v>
      </c>
      <c r="X745" s="26">
        <f>IF($H745&gt;J745,MIN($H745-J745,K745-J745)*INDEX('[1]2018_commission_structure-Start'!$A$15:$J$18,MATCH($E745,'[1]2018_commission_structure-Start'!$A$15:$A$18,0),MATCH(X$1,'[1]2018_commission_structure-Start'!$A$15:$J$15,0)),0)</f>
        <v>0</v>
      </c>
      <c r="Y745" s="26">
        <f>IF($H745&gt;K745,MIN($H745-K745,L745-K745)*INDEX('[1]2018_commission_structure-Start'!$A$15:$J$18,MATCH($E745,'[1]2018_commission_structure-Start'!$A$15:$A$18,0),MATCH(Y$1,'[1]2018_commission_structure-Start'!$A$15:$J$15,0)),0)</f>
        <v>0</v>
      </c>
      <c r="Z745" s="26">
        <f>IF(H745&gt;L745,(H745-L745)*INDEX('[1]2018_commission_structure-Start'!$A$21:$I$24,MATCH($E745,'[1]2018_commission_structure-Start'!$A$21:$A$24,0),MATCH(Z$1,'[1]2018_commission_structure-Start'!$A$21:$I$21,0)),0)</f>
        <v>0</v>
      </c>
      <c r="AA745" s="28">
        <f t="shared" si="118"/>
        <v>121600.08</v>
      </c>
      <c r="AB745" s="28">
        <f t="shared" si="119"/>
        <v>209423.08000000002</v>
      </c>
    </row>
    <row r="746" spans="1:28" x14ac:dyDescent="0.2">
      <c r="A746" s="25" t="str">
        <f t="shared" si="110"/>
        <v>Andre Wemyss</v>
      </c>
      <c r="B746" s="25">
        <v>797655034</v>
      </c>
      <c r="C746" s="25" t="s">
        <v>1447</v>
      </c>
      <c r="D746" s="25" t="s">
        <v>1448</v>
      </c>
      <c r="E746" s="25" t="s">
        <v>29</v>
      </c>
      <c r="F746" s="25">
        <v>65275</v>
      </c>
      <c r="G746" s="25">
        <f>COUNTIF([1]deals_closed!D:D,B746)</f>
        <v>22</v>
      </c>
      <c r="H746" s="26">
        <f>SUMIF([1]deals_closed!D:D,B746,[1]deals_closed!C:C)</f>
        <v>787252</v>
      </c>
      <c r="I746" s="26">
        <f>VLOOKUP(E746,'[1]2018_commission_structure-Start'!$A$22:$I$24,9,FALSE)</f>
        <v>600000</v>
      </c>
      <c r="J746" s="26">
        <f t="shared" si="111"/>
        <v>750000</v>
      </c>
      <c r="K746" s="26">
        <f t="shared" si="112"/>
        <v>900000</v>
      </c>
      <c r="L746" s="26">
        <f t="shared" si="113"/>
        <v>1200000</v>
      </c>
      <c r="M746" s="27">
        <f t="shared" si="114"/>
        <v>1.3120866666666666</v>
      </c>
      <c r="N746" s="25" t="str">
        <f t="shared" si="115"/>
        <v>125-150%</v>
      </c>
      <c r="O746" s="28">
        <f>MIN(H746,I746)*INDEX('[1]2018_commission_structure-Start'!$A$21:$I$24,MATCH($E746,'[1]2018_commission_structure-Start'!$A$21:$A$24,0),MATCH(O$1,'[1]2018_commission_structure-Start'!$A$21:$I$21,0))</f>
        <v>78000</v>
      </c>
      <c r="P746" s="26">
        <f>IF(H746&gt;I746,MIN(H746-I746,J746-I746)*INDEX('[1]2018_commission_structure-Start'!$A$21:$I$24,MATCH($E746,'[1]2018_commission_structure-Start'!$A$21:$A$24,0), MATCH(P$1,'[1]2018_commission_structure-Start'!$A$21:$I$21,0)),0)</f>
        <v>25500.000000000004</v>
      </c>
      <c r="Q746" s="26">
        <f>IF($H746&gt;J746,MIN($H746-J746,K746-J746)*INDEX('[1]2018_commission_structure-Start'!$A$21:$I$24,MATCH($E746,'[1]2018_commission_structure-Start'!$A$21:$A$24,0), MATCH(Q$1,'[1]2018_commission_structure-Start'!$A$21:$I$21,0)),0)</f>
        <v>7822.92</v>
      </c>
      <c r="R746" s="26">
        <f>IF($H746&gt;K746,MIN($H746-K746,L746-K746)*INDEX('[1]2018_commission_structure-Start'!$A$21:$I$24,MATCH($E746,'[1]2018_commission_structure-Start'!$A$21:$A$24,0), MATCH(R$1,'[1]2018_commission_structure-Start'!$A$21:$I$21,0)),0)</f>
        <v>0</v>
      </c>
      <c r="S746" s="26">
        <f>IF(H746&gt;L746,(H746-L746)*INDEX('[1]2018_commission_structure-Start'!$A$21:$I$24,MATCH($E746,'[1]2018_commission_structure-Start'!$A$21:$A$24,0),MATCH(S$1,'[1]2018_commission_structure-Start'!$A$21:$I$21,0)),0)</f>
        <v>0</v>
      </c>
      <c r="T746" s="28">
        <f t="shared" si="116"/>
        <v>111322.92</v>
      </c>
      <c r="U746" s="28">
        <f t="shared" si="117"/>
        <v>176597.91999999998</v>
      </c>
      <c r="V746" s="28">
        <f>MIN(H746,I746)*INDEX('[1]2018_commission_structure-Start'!$A$15:$J$18,MATCH($E746,'[1]2018_commission_structure-Start'!$A$15:$A$18,0),MATCH(V$1,'[1]2018_commission_structure-Start'!$A$15:$J$15,0))</f>
        <v>90000</v>
      </c>
      <c r="W746" s="26">
        <f>IF($H746&gt;I746,MIN($H746-I746,J746-I746)*INDEX('[1]2018_commission_structure-Start'!$A$15:$J$18,MATCH($E746,'[1]2018_commission_structure-Start'!$A$15:$A$18,0),MATCH(W$1,'[1]2018_commission_structure-Start'!$A$15:$J$15,0)),0)</f>
        <v>27000</v>
      </c>
      <c r="X746" s="26">
        <f>IF($H746&gt;J746,MIN($H746-J746,K746-J746)*INDEX('[1]2018_commission_structure-Start'!$A$15:$J$18,MATCH($E746,'[1]2018_commission_structure-Start'!$A$15:$A$18,0),MATCH(X$1,'[1]2018_commission_structure-Start'!$A$15:$J$15,0)),0)</f>
        <v>9313</v>
      </c>
      <c r="Y746" s="26">
        <f>IF($H746&gt;K746,MIN($H746-K746,L746-K746)*INDEX('[1]2018_commission_structure-Start'!$A$15:$J$18,MATCH($E746,'[1]2018_commission_structure-Start'!$A$15:$A$18,0),MATCH(Y$1,'[1]2018_commission_structure-Start'!$A$15:$J$15,0)),0)</f>
        <v>0</v>
      </c>
      <c r="Z746" s="26">
        <f>IF(H746&gt;L746,(H746-L746)*INDEX('[1]2018_commission_structure-Start'!$A$21:$I$24,MATCH($E746,'[1]2018_commission_structure-Start'!$A$21:$A$24,0),MATCH(Z$1,'[1]2018_commission_structure-Start'!$A$21:$I$21,0)),0)</f>
        <v>0</v>
      </c>
      <c r="AA746" s="28">
        <f t="shared" si="118"/>
        <v>126313</v>
      </c>
      <c r="AB746" s="28">
        <f t="shared" si="119"/>
        <v>191588</v>
      </c>
    </row>
    <row r="747" spans="1:28" x14ac:dyDescent="0.2">
      <c r="A747" s="25" t="str">
        <f t="shared" si="110"/>
        <v>Filbert Dahle</v>
      </c>
      <c r="B747" s="25">
        <v>9228842121</v>
      </c>
      <c r="C747" s="25" t="s">
        <v>1449</v>
      </c>
      <c r="D747" s="25" t="s">
        <v>1450</v>
      </c>
      <c r="E747" s="25" t="s">
        <v>29</v>
      </c>
      <c r="F747" s="25">
        <v>74925</v>
      </c>
      <c r="G747" s="25">
        <f>COUNTIF([1]deals_closed!D:D,B747)</f>
        <v>25</v>
      </c>
      <c r="H747" s="26">
        <f>SUMIF([1]deals_closed!D:D,B747,[1]deals_closed!C:C)</f>
        <v>921203</v>
      </c>
      <c r="I747" s="26">
        <f>VLOOKUP(E747,'[1]2018_commission_structure-Start'!$A$22:$I$24,9,FALSE)</f>
        <v>600000</v>
      </c>
      <c r="J747" s="26">
        <f t="shared" si="111"/>
        <v>750000</v>
      </c>
      <c r="K747" s="26">
        <f t="shared" si="112"/>
        <v>900000</v>
      </c>
      <c r="L747" s="26">
        <f t="shared" si="113"/>
        <v>1200000</v>
      </c>
      <c r="M747" s="27">
        <f t="shared" si="114"/>
        <v>1.5353383333333332</v>
      </c>
      <c r="N747" s="25" t="str">
        <f t="shared" si="115"/>
        <v>150-200%</v>
      </c>
      <c r="O747" s="28">
        <f>MIN(H747,I747)*INDEX('[1]2018_commission_structure-Start'!$A$21:$I$24,MATCH($E747,'[1]2018_commission_structure-Start'!$A$21:$A$24,0),MATCH(O$1,'[1]2018_commission_structure-Start'!$A$21:$I$21,0))</f>
        <v>78000</v>
      </c>
      <c r="P747" s="26">
        <f>IF(H747&gt;I747,MIN(H747-I747,J747-I747)*INDEX('[1]2018_commission_structure-Start'!$A$21:$I$24,MATCH($E747,'[1]2018_commission_structure-Start'!$A$21:$A$24,0), MATCH(P$1,'[1]2018_commission_structure-Start'!$A$21:$I$21,0)),0)</f>
        <v>25500.000000000004</v>
      </c>
      <c r="Q747" s="26">
        <f>IF($H747&gt;J747,MIN($H747-J747,K747-J747)*INDEX('[1]2018_commission_structure-Start'!$A$21:$I$24,MATCH($E747,'[1]2018_commission_structure-Start'!$A$21:$A$24,0), MATCH(Q$1,'[1]2018_commission_structure-Start'!$A$21:$I$21,0)),0)</f>
        <v>31500</v>
      </c>
      <c r="R747" s="26">
        <f>IF($H747&gt;K747,MIN($H747-K747,L747-K747)*INDEX('[1]2018_commission_structure-Start'!$A$21:$I$24,MATCH($E747,'[1]2018_commission_structure-Start'!$A$21:$A$24,0), MATCH(R$1,'[1]2018_commission_structure-Start'!$A$21:$I$21,0)),0)</f>
        <v>5512.78</v>
      </c>
      <c r="S747" s="26">
        <f>IF(H747&gt;L747,(H747-L747)*INDEX('[1]2018_commission_structure-Start'!$A$21:$I$24,MATCH($E747,'[1]2018_commission_structure-Start'!$A$21:$A$24,0),MATCH(S$1,'[1]2018_commission_structure-Start'!$A$21:$I$21,0)),0)</f>
        <v>0</v>
      </c>
      <c r="T747" s="28">
        <f t="shared" si="116"/>
        <v>140512.78</v>
      </c>
      <c r="U747" s="28">
        <f t="shared" si="117"/>
        <v>215437.78</v>
      </c>
      <c r="V747" s="28">
        <f>MIN(H747,I747)*INDEX('[1]2018_commission_structure-Start'!$A$15:$J$18,MATCH($E747,'[1]2018_commission_structure-Start'!$A$15:$A$18,0),MATCH(V$1,'[1]2018_commission_structure-Start'!$A$15:$J$15,0))</f>
        <v>90000</v>
      </c>
      <c r="W747" s="26">
        <f>IF($H747&gt;I747,MIN($H747-I747,J747-I747)*INDEX('[1]2018_commission_structure-Start'!$A$15:$J$18,MATCH($E747,'[1]2018_commission_structure-Start'!$A$15:$A$18,0),MATCH(W$1,'[1]2018_commission_structure-Start'!$A$15:$J$15,0)),0)</f>
        <v>27000</v>
      </c>
      <c r="X747" s="26">
        <f>IF($H747&gt;J747,MIN($H747-J747,K747-J747)*INDEX('[1]2018_commission_structure-Start'!$A$15:$J$18,MATCH($E747,'[1]2018_commission_structure-Start'!$A$15:$A$18,0),MATCH(X$1,'[1]2018_commission_structure-Start'!$A$15:$J$15,0)),0)</f>
        <v>37500</v>
      </c>
      <c r="Y747" s="26">
        <f>IF($H747&gt;K747,MIN($H747-K747,L747-K747)*INDEX('[1]2018_commission_structure-Start'!$A$15:$J$18,MATCH($E747,'[1]2018_commission_structure-Start'!$A$15:$A$18,0),MATCH(Y$1,'[1]2018_commission_structure-Start'!$A$15:$J$15,0)),0)</f>
        <v>6360.9</v>
      </c>
      <c r="Z747" s="26">
        <f>IF(H747&gt;L747,(H747-L747)*INDEX('[1]2018_commission_structure-Start'!$A$21:$I$24,MATCH($E747,'[1]2018_commission_structure-Start'!$A$21:$A$24,0),MATCH(Z$1,'[1]2018_commission_structure-Start'!$A$21:$I$21,0)),0)</f>
        <v>0</v>
      </c>
      <c r="AA747" s="28">
        <f t="shared" si="118"/>
        <v>160860.9</v>
      </c>
      <c r="AB747" s="28">
        <f t="shared" si="119"/>
        <v>235785.9</v>
      </c>
    </row>
    <row r="748" spans="1:28" x14ac:dyDescent="0.2">
      <c r="A748" s="25" t="str">
        <f t="shared" si="110"/>
        <v>Fredelia Gianetti</v>
      </c>
      <c r="B748" s="25">
        <v>29906814</v>
      </c>
      <c r="C748" s="25" t="s">
        <v>1451</v>
      </c>
      <c r="D748" s="25" t="s">
        <v>1452</v>
      </c>
      <c r="E748" s="25" t="s">
        <v>29</v>
      </c>
      <c r="F748" s="25">
        <v>73967</v>
      </c>
      <c r="G748" s="25">
        <f>COUNTIF([1]deals_closed!D:D,B748)</f>
        <v>20</v>
      </c>
      <c r="H748" s="26">
        <f>SUMIF([1]deals_closed!D:D,B748,[1]deals_closed!C:C)</f>
        <v>694093</v>
      </c>
      <c r="I748" s="26">
        <f>VLOOKUP(E748,'[1]2018_commission_structure-Start'!$A$22:$I$24,9,FALSE)</f>
        <v>600000</v>
      </c>
      <c r="J748" s="26">
        <f t="shared" si="111"/>
        <v>750000</v>
      </c>
      <c r="K748" s="26">
        <f t="shared" si="112"/>
        <v>900000</v>
      </c>
      <c r="L748" s="26">
        <f t="shared" si="113"/>
        <v>1200000</v>
      </c>
      <c r="M748" s="27">
        <f t="shared" si="114"/>
        <v>1.1568216666666666</v>
      </c>
      <c r="N748" s="25" t="str">
        <f t="shared" si="115"/>
        <v>100-125%</v>
      </c>
      <c r="O748" s="28">
        <f>MIN(H748,I748)*INDEX('[1]2018_commission_structure-Start'!$A$21:$I$24,MATCH($E748,'[1]2018_commission_structure-Start'!$A$21:$A$24,0),MATCH(O$1,'[1]2018_commission_structure-Start'!$A$21:$I$21,0))</f>
        <v>78000</v>
      </c>
      <c r="P748" s="26">
        <f>IF(H748&gt;I748,MIN(H748-I748,J748-I748)*INDEX('[1]2018_commission_structure-Start'!$A$21:$I$24,MATCH($E748,'[1]2018_commission_structure-Start'!$A$21:$A$24,0), MATCH(P$1,'[1]2018_commission_structure-Start'!$A$21:$I$21,0)),0)</f>
        <v>15995.810000000001</v>
      </c>
      <c r="Q748" s="26">
        <f>IF($H748&gt;J748,MIN($H748-J748,K748-J748)*INDEX('[1]2018_commission_structure-Start'!$A$21:$I$24,MATCH($E748,'[1]2018_commission_structure-Start'!$A$21:$A$24,0), MATCH(Q$1,'[1]2018_commission_structure-Start'!$A$21:$I$21,0)),0)</f>
        <v>0</v>
      </c>
      <c r="R748" s="26">
        <f>IF($H748&gt;K748,MIN($H748-K748,L748-K748)*INDEX('[1]2018_commission_structure-Start'!$A$21:$I$24,MATCH($E748,'[1]2018_commission_structure-Start'!$A$21:$A$24,0), MATCH(R$1,'[1]2018_commission_structure-Start'!$A$21:$I$21,0)),0)</f>
        <v>0</v>
      </c>
      <c r="S748" s="26">
        <f>IF(H748&gt;L748,(H748-L748)*INDEX('[1]2018_commission_structure-Start'!$A$21:$I$24,MATCH($E748,'[1]2018_commission_structure-Start'!$A$21:$A$24,0),MATCH(S$1,'[1]2018_commission_structure-Start'!$A$21:$I$21,0)),0)</f>
        <v>0</v>
      </c>
      <c r="T748" s="28">
        <f t="shared" si="116"/>
        <v>93995.81</v>
      </c>
      <c r="U748" s="28">
        <f t="shared" si="117"/>
        <v>167962.81</v>
      </c>
      <c r="V748" s="28">
        <f>MIN(H748,I748)*INDEX('[1]2018_commission_structure-Start'!$A$15:$J$18,MATCH($E748,'[1]2018_commission_structure-Start'!$A$15:$A$18,0),MATCH(V$1,'[1]2018_commission_structure-Start'!$A$15:$J$15,0))</f>
        <v>90000</v>
      </c>
      <c r="W748" s="26">
        <f>IF($H748&gt;I748,MIN($H748-I748,J748-I748)*INDEX('[1]2018_commission_structure-Start'!$A$15:$J$18,MATCH($E748,'[1]2018_commission_structure-Start'!$A$15:$A$18,0),MATCH(W$1,'[1]2018_commission_structure-Start'!$A$15:$J$15,0)),0)</f>
        <v>16936.739999999998</v>
      </c>
      <c r="X748" s="26">
        <f>IF($H748&gt;J748,MIN($H748-J748,K748-J748)*INDEX('[1]2018_commission_structure-Start'!$A$15:$J$18,MATCH($E748,'[1]2018_commission_structure-Start'!$A$15:$A$18,0),MATCH(X$1,'[1]2018_commission_structure-Start'!$A$15:$J$15,0)),0)</f>
        <v>0</v>
      </c>
      <c r="Y748" s="26">
        <f>IF($H748&gt;K748,MIN($H748-K748,L748-K748)*INDEX('[1]2018_commission_structure-Start'!$A$15:$J$18,MATCH($E748,'[1]2018_commission_structure-Start'!$A$15:$A$18,0),MATCH(Y$1,'[1]2018_commission_structure-Start'!$A$15:$J$15,0)),0)</f>
        <v>0</v>
      </c>
      <c r="Z748" s="26">
        <f>IF(H748&gt;L748,(H748-L748)*INDEX('[1]2018_commission_structure-Start'!$A$21:$I$24,MATCH($E748,'[1]2018_commission_structure-Start'!$A$21:$A$24,0),MATCH(Z$1,'[1]2018_commission_structure-Start'!$A$21:$I$21,0)),0)</f>
        <v>0</v>
      </c>
      <c r="AA748" s="28">
        <f t="shared" si="118"/>
        <v>106936.73999999999</v>
      </c>
      <c r="AB748" s="28">
        <f t="shared" si="119"/>
        <v>180903.74</v>
      </c>
    </row>
    <row r="749" spans="1:28" x14ac:dyDescent="0.2">
      <c r="A749" s="25" t="str">
        <f t="shared" si="110"/>
        <v>Rubin Crummay</v>
      </c>
      <c r="B749" s="25">
        <v>3554301841</v>
      </c>
      <c r="C749" s="25" t="s">
        <v>1453</v>
      </c>
      <c r="D749" s="25" t="s">
        <v>1454</v>
      </c>
      <c r="E749" s="25" t="s">
        <v>10</v>
      </c>
      <c r="F749" s="25">
        <v>94163</v>
      </c>
      <c r="G749" s="25">
        <f>COUNTIF([1]deals_closed!D:D,B749)</f>
        <v>19</v>
      </c>
      <c r="H749" s="26">
        <f>SUMIF([1]deals_closed!D:D,B749,[1]deals_closed!C:C)</f>
        <v>664872</v>
      </c>
      <c r="I749" s="26">
        <f>VLOOKUP(E749,'[1]2018_commission_structure-Start'!$A$22:$I$24,9,FALSE)</f>
        <v>750000</v>
      </c>
      <c r="J749" s="26">
        <f t="shared" si="111"/>
        <v>937500</v>
      </c>
      <c r="K749" s="26">
        <f t="shared" si="112"/>
        <v>1125000</v>
      </c>
      <c r="L749" s="26">
        <f t="shared" si="113"/>
        <v>1500000</v>
      </c>
      <c r="M749" s="27">
        <f t="shared" si="114"/>
        <v>0.88649599999999995</v>
      </c>
      <c r="N749" s="25" t="str">
        <f t="shared" si="115"/>
        <v>0-100%</v>
      </c>
      <c r="O749" s="28">
        <f>MIN(H749,I749)*INDEX('[1]2018_commission_structure-Start'!$A$21:$I$24,MATCH($E749,'[1]2018_commission_structure-Start'!$A$21:$A$24,0),MATCH(O$1,'[1]2018_commission_structure-Start'!$A$21:$I$21,0))</f>
        <v>99730.8</v>
      </c>
      <c r="P749" s="26">
        <f>IF(H749&gt;I749,MIN(H749-I749,J749-I749)*INDEX('[1]2018_commission_structure-Start'!$A$21:$I$24,MATCH($E749,'[1]2018_commission_structure-Start'!$A$21:$A$24,0), MATCH(P$1,'[1]2018_commission_structure-Start'!$A$21:$I$21,0)),0)</f>
        <v>0</v>
      </c>
      <c r="Q749" s="26">
        <f>IF($H749&gt;J749,MIN($H749-J749,K749-J749)*INDEX('[1]2018_commission_structure-Start'!$A$21:$I$24,MATCH($E749,'[1]2018_commission_structure-Start'!$A$21:$A$24,0), MATCH(Q$1,'[1]2018_commission_structure-Start'!$A$21:$I$21,0)),0)</f>
        <v>0</v>
      </c>
      <c r="R749" s="26">
        <f>IF($H749&gt;K749,MIN($H749-K749,L749-K749)*INDEX('[1]2018_commission_structure-Start'!$A$21:$I$24,MATCH($E749,'[1]2018_commission_structure-Start'!$A$21:$A$24,0), MATCH(R$1,'[1]2018_commission_structure-Start'!$A$21:$I$21,0)),0)</f>
        <v>0</v>
      </c>
      <c r="S749" s="26">
        <f>IF(H749&gt;L749,(H749-L749)*INDEX('[1]2018_commission_structure-Start'!$A$21:$I$24,MATCH($E749,'[1]2018_commission_structure-Start'!$A$21:$A$24,0),MATCH(S$1,'[1]2018_commission_structure-Start'!$A$21:$I$21,0)),0)</f>
        <v>0</v>
      </c>
      <c r="T749" s="28">
        <f t="shared" si="116"/>
        <v>99730.8</v>
      </c>
      <c r="U749" s="28">
        <f t="shared" si="117"/>
        <v>193893.8</v>
      </c>
      <c r="V749" s="28">
        <f>MIN(H749,I749)*INDEX('[1]2018_commission_structure-Start'!$A$15:$J$18,MATCH($E749,'[1]2018_commission_structure-Start'!$A$15:$A$18,0),MATCH(V$1,'[1]2018_commission_structure-Start'!$A$15:$J$15,0))</f>
        <v>99730.8</v>
      </c>
      <c r="W749" s="26">
        <f>IF($H749&gt;I749,MIN($H749-I749,J749-I749)*INDEX('[1]2018_commission_structure-Start'!$A$15:$J$18,MATCH($E749,'[1]2018_commission_structure-Start'!$A$15:$A$18,0),MATCH(W$1,'[1]2018_commission_structure-Start'!$A$15:$J$15,0)),0)</f>
        <v>0</v>
      </c>
      <c r="X749" s="26">
        <f>IF($H749&gt;J749,MIN($H749-J749,K749-J749)*INDEX('[1]2018_commission_structure-Start'!$A$15:$J$18,MATCH($E749,'[1]2018_commission_structure-Start'!$A$15:$A$18,0),MATCH(X$1,'[1]2018_commission_structure-Start'!$A$15:$J$15,0)),0)</f>
        <v>0</v>
      </c>
      <c r="Y749" s="26">
        <f>IF($H749&gt;K749,MIN($H749-K749,L749-K749)*INDEX('[1]2018_commission_structure-Start'!$A$15:$J$18,MATCH($E749,'[1]2018_commission_structure-Start'!$A$15:$A$18,0),MATCH(Y$1,'[1]2018_commission_structure-Start'!$A$15:$J$15,0)),0)</f>
        <v>0</v>
      </c>
      <c r="Z749" s="26">
        <f>IF(H749&gt;L749,(H749-L749)*INDEX('[1]2018_commission_structure-Start'!$A$21:$I$24,MATCH($E749,'[1]2018_commission_structure-Start'!$A$21:$A$24,0),MATCH(Z$1,'[1]2018_commission_structure-Start'!$A$21:$I$21,0)),0)</f>
        <v>0</v>
      </c>
      <c r="AA749" s="28">
        <f t="shared" si="118"/>
        <v>99730.8</v>
      </c>
      <c r="AB749" s="28">
        <f t="shared" si="119"/>
        <v>193893.8</v>
      </c>
    </row>
    <row r="750" spans="1:28" x14ac:dyDescent="0.2">
      <c r="A750" s="25" t="str">
        <f t="shared" si="110"/>
        <v>Doria Lidgertwood</v>
      </c>
      <c r="B750" s="25">
        <v>7837437543</v>
      </c>
      <c r="C750" s="25" t="s">
        <v>1455</v>
      </c>
      <c r="D750" s="25" t="s">
        <v>1456</v>
      </c>
      <c r="E750" s="25" t="s">
        <v>7</v>
      </c>
      <c r="F750" s="25">
        <v>60633</v>
      </c>
      <c r="G750" s="25">
        <f>COUNTIF([1]deals_closed!D:D,B750)</f>
        <v>17</v>
      </c>
      <c r="H750" s="26">
        <f>SUMIF([1]deals_closed!D:D,B750,[1]deals_closed!C:C)</f>
        <v>496536</v>
      </c>
      <c r="I750" s="26">
        <f>VLOOKUP(E750,'[1]2018_commission_structure-Start'!$A$22:$I$24,9,FALSE)</f>
        <v>500000</v>
      </c>
      <c r="J750" s="26">
        <f t="shared" si="111"/>
        <v>625000</v>
      </c>
      <c r="K750" s="26">
        <f t="shared" si="112"/>
        <v>750000</v>
      </c>
      <c r="L750" s="26">
        <f t="shared" si="113"/>
        <v>1000000</v>
      </c>
      <c r="M750" s="27">
        <f t="shared" si="114"/>
        <v>0.99307199999999995</v>
      </c>
      <c r="N750" s="25" t="str">
        <f t="shared" si="115"/>
        <v>0-100%</v>
      </c>
      <c r="O750" s="28">
        <f>MIN(H750,I750)*INDEX('[1]2018_commission_structure-Start'!$A$21:$I$24,MATCH($E750,'[1]2018_commission_structure-Start'!$A$21:$A$24,0),MATCH(O$1,'[1]2018_commission_structure-Start'!$A$21:$I$21,0))</f>
        <v>49653.600000000006</v>
      </c>
      <c r="P750" s="26">
        <f>IF(H750&gt;I750,MIN(H750-I750,J750-I750)*INDEX('[1]2018_commission_structure-Start'!$A$21:$I$24,MATCH($E750,'[1]2018_commission_structure-Start'!$A$21:$A$24,0), MATCH(P$1,'[1]2018_commission_structure-Start'!$A$21:$I$21,0)),0)</f>
        <v>0</v>
      </c>
      <c r="Q750" s="26">
        <f>IF($H750&gt;J750,MIN($H750-J750,K750-J750)*INDEX('[1]2018_commission_structure-Start'!$A$21:$I$24,MATCH($E750,'[1]2018_commission_structure-Start'!$A$21:$A$24,0), MATCH(Q$1,'[1]2018_commission_structure-Start'!$A$21:$I$21,0)),0)</f>
        <v>0</v>
      </c>
      <c r="R750" s="26">
        <f>IF($H750&gt;K750,MIN($H750-K750,L750-K750)*INDEX('[1]2018_commission_structure-Start'!$A$21:$I$24,MATCH($E750,'[1]2018_commission_structure-Start'!$A$21:$A$24,0), MATCH(R$1,'[1]2018_commission_structure-Start'!$A$21:$I$21,0)),0)</f>
        <v>0</v>
      </c>
      <c r="S750" s="26">
        <f>IF(H750&gt;L750,(H750-L750)*INDEX('[1]2018_commission_structure-Start'!$A$21:$I$24,MATCH($E750,'[1]2018_commission_structure-Start'!$A$21:$A$24,0),MATCH(S$1,'[1]2018_commission_structure-Start'!$A$21:$I$21,0)),0)</f>
        <v>0</v>
      </c>
      <c r="T750" s="28">
        <f t="shared" si="116"/>
        <v>49653.600000000006</v>
      </c>
      <c r="U750" s="28">
        <f t="shared" si="117"/>
        <v>110286.6</v>
      </c>
      <c r="V750" s="28">
        <f>MIN(H750,I750)*INDEX('[1]2018_commission_structure-Start'!$A$15:$J$18,MATCH($E750,'[1]2018_commission_structure-Start'!$A$15:$A$18,0),MATCH(V$1,'[1]2018_commission_structure-Start'!$A$15:$J$15,0))</f>
        <v>59584.32</v>
      </c>
      <c r="W750" s="26">
        <f>IF($H750&gt;I750,MIN($H750-I750,J750-I750)*INDEX('[1]2018_commission_structure-Start'!$A$15:$J$18,MATCH($E750,'[1]2018_commission_structure-Start'!$A$15:$A$18,0),MATCH(W$1,'[1]2018_commission_structure-Start'!$A$15:$J$15,0)),0)</f>
        <v>0</v>
      </c>
      <c r="X750" s="26">
        <f>IF($H750&gt;J750,MIN($H750-J750,K750-J750)*INDEX('[1]2018_commission_structure-Start'!$A$15:$J$18,MATCH($E750,'[1]2018_commission_structure-Start'!$A$15:$A$18,0),MATCH(X$1,'[1]2018_commission_structure-Start'!$A$15:$J$15,0)),0)</f>
        <v>0</v>
      </c>
      <c r="Y750" s="26">
        <f>IF($H750&gt;K750,MIN($H750-K750,L750-K750)*INDEX('[1]2018_commission_structure-Start'!$A$15:$J$18,MATCH($E750,'[1]2018_commission_structure-Start'!$A$15:$A$18,0),MATCH(Y$1,'[1]2018_commission_structure-Start'!$A$15:$J$15,0)),0)</f>
        <v>0</v>
      </c>
      <c r="Z750" s="26">
        <f>IF(H750&gt;L750,(H750-L750)*INDEX('[1]2018_commission_structure-Start'!$A$21:$I$24,MATCH($E750,'[1]2018_commission_structure-Start'!$A$21:$A$24,0),MATCH(Z$1,'[1]2018_commission_structure-Start'!$A$21:$I$21,0)),0)</f>
        <v>0</v>
      </c>
      <c r="AA750" s="28">
        <f t="shared" si="118"/>
        <v>59584.32</v>
      </c>
      <c r="AB750" s="28">
        <f t="shared" si="119"/>
        <v>120217.32</v>
      </c>
    </row>
    <row r="751" spans="1:28" x14ac:dyDescent="0.2">
      <c r="A751" s="25" t="str">
        <f t="shared" si="110"/>
        <v>Moses Keymar</v>
      </c>
      <c r="B751" s="25">
        <v>9458901820</v>
      </c>
      <c r="C751" s="25" t="s">
        <v>1457</v>
      </c>
      <c r="D751" s="25" t="s">
        <v>1458</v>
      </c>
      <c r="E751" s="25" t="s">
        <v>7</v>
      </c>
      <c r="F751" s="25">
        <v>64311</v>
      </c>
      <c r="G751" s="25">
        <f>COUNTIF([1]deals_closed!D:D,B751)</f>
        <v>18</v>
      </c>
      <c r="H751" s="26">
        <f>SUMIF([1]deals_closed!D:D,B751,[1]deals_closed!C:C)</f>
        <v>570118</v>
      </c>
      <c r="I751" s="26">
        <f>VLOOKUP(E751,'[1]2018_commission_structure-Start'!$A$22:$I$24,9,FALSE)</f>
        <v>500000</v>
      </c>
      <c r="J751" s="26">
        <f t="shared" si="111"/>
        <v>625000</v>
      </c>
      <c r="K751" s="26">
        <f t="shared" si="112"/>
        <v>750000</v>
      </c>
      <c r="L751" s="26">
        <f t="shared" si="113"/>
        <v>1000000</v>
      </c>
      <c r="M751" s="27">
        <f t="shared" si="114"/>
        <v>1.140236</v>
      </c>
      <c r="N751" s="25" t="str">
        <f t="shared" si="115"/>
        <v>100-125%</v>
      </c>
      <c r="O751" s="28">
        <f>MIN(H751,I751)*INDEX('[1]2018_commission_structure-Start'!$A$21:$I$24,MATCH($E751,'[1]2018_commission_structure-Start'!$A$21:$A$24,0),MATCH(O$1,'[1]2018_commission_structure-Start'!$A$21:$I$21,0))</f>
        <v>50000</v>
      </c>
      <c r="P751" s="26">
        <f>IF(H751&gt;I751,MIN(H751-I751,J751-I751)*INDEX('[1]2018_commission_structure-Start'!$A$21:$I$24,MATCH($E751,'[1]2018_commission_structure-Start'!$A$21:$A$24,0), MATCH(P$1,'[1]2018_commission_structure-Start'!$A$21:$I$21,0)),0)</f>
        <v>10517.699999999999</v>
      </c>
      <c r="Q751" s="26">
        <f>IF($H751&gt;J751,MIN($H751-J751,K751-J751)*INDEX('[1]2018_commission_structure-Start'!$A$21:$I$24,MATCH($E751,'[1]2018_commission_structure-Start'!$A$21:$A$24,0), MATCH(Q$1,'[1]2018_commission_structure-Start'!$A$21:$I$21,0)),0)</f>
        <v>0</v>
      </c>
      <c r="R751" s="26">
        <f>IF($H751&gt;K751,MIN($H751-K751,L751-K751)*INDEX('[1]2018_commission_structure-Start'!$A$21:$I$24,MATCH($E751,'[1]2018_commission_structure-Start'!$A$21:$A$24,0), MATCH(R$1,'[1]2018_commission_structure-Start'!$A$21:$I$21,0)),0)</f>
        <v>0</v>
      </c>
      <c r="S751" s="26">
        <f>IF(H751&gt;L751,(H751-L751)*INDEX('[1]2018_commission_structure-Start'!$A$21:$I$24,MATCH($E751,'[1]2018_commission_structure-Start'!$A$21:$A$24,0),MATCH(S$1,'[1]2018_commission_structure-Start'!$A$21:$I$21,0)),0)</f>
        <v>0</v>
      </c>
      <c r="T751" s="28">
        <f t="shared" si="116"/>
        <v>60517.7</v>
      </c>
      <c r="U751" s="28">
        <f t="shared" si="117"/>
        <v>124828.7</v>
      </c>
      <c r="V751" s="28">
        <f>MIN(H751,I751)*INDEX('[1]2018_commission_structure-Start'!$A$15:$J$18,MATCH($E751,'[1]2018_commission_structure-Start'!$A$15:$A$18,0),MATCH(V$1,'[1]2018_commission_structure-Start'!$A$15:$J$15,0))</f>
        <v>60000</v>
      </c>
      <c r="W751" s="26">
        <f>IF($H751&gt;I751,MIN($H751-I751,J751-I751)*INDEX('[1]2018_commission_structure-Start'!$A$15:$J$18,MATCH($E751,'[1]2018_commission_structure-Start'!$A$15:$A$18,0),MATCH(W$1,'[1]2018_commission_structure-Start'!$A$15:$J$15,0)),0)</f>
        <v>11920.060000000001</v>
      </c>
      <c r="X751" s="26">
        <f>IF($H751&gt;J751,MIN($H751-J751,K751-J751)*INDEX('[1]2018_commission_structure-Start'!$A$15:$J$18,MATCH($E751,'[1]2018_commission_structure-Start'!$A$15:$A$18,0),MATCH(X$1,'[1]2018_commission_structure-Start'!$A$15:$J$15,0)),0)</f>
        <v>0</v>
      </c>
      <c r="Y751" s="26">
        <f>IF($H751&gt;K751,MIN($H751-K751,L751-K751)*INDEX('[1]2018_commission_structure-Start'!$A$15:$J$18,MATCH($E751,'[1]2018_commission_structure-Start'!$A$15:$A$18,0),MATCH(Y$1,'[1]2018_commission_structure-Start'!$A$15:$J$15,0)),0)</f>
        <v>0</v>
      </c>
      <c r="Z751" s="26">
        <f>IF(H751&gt;L751,(H751-L751)*INDEX('[1]2018_commission_structure-Start'!$A$21:$I$24,MATCH($E751,'[1]2018_commission_structure-Start'!$A$21:$A$24,0),MATCH(Z$1,'[1]2018_commission_structure-Start'!$A$21:$I$21,0)),0)</f>
        <v>0</v>
      </c>
      <c r="AA751" s="28">
        <f t="shared" si="118"/>
        <v>71920.06</v>
      </c>
      <c r="AB751" s="28">
        <f t="shared" si="119"/>
        <v>136231.06</v>
      </c>
    </row>
    <row r="752" spans="1:28" x14ac:dyDescent="0.2">
      <c r="A752" s="25" t="str">
        <f t="shared" si="110"/>
        <v>Frankie Witnall</v>
      </c>
      <c r="B752" s="25">
        <v>8748349712</v>
      </c>
      <c r="C752" s="25" t="s">
        <v>1459</v>
      </c>
      <c r="D752" s="25" t="s">
        <v>1460</v>
      </c>
      <c r="E752" s="25" t="s">
        <v>10</v>
      </c>
      <c r="F752" s="25">
        <v>105532</v>
      </c>
      <c r="G752" s="25">
        <f>COUNTIF([1]deals_closed!D:D,B752)</f>
        <v>24</v>
      </c>
      <c r="H752" s="26">
        <f>SUMIF([1]deals_closed!D:D,B752,[1]deals_closed!C:C)</f>
        <v>864121</v>
      </c>
      <c r="I752" s="26">
        <f>VLOOKUP(E752,'[1]2018_commission_structure-Start'!$A$22:$I$24,9,FALSE)</f>
        <v>750000</v>
      </c>
      <c r="J752" s="26">
        <f t="shared" si="111"/>
        <v>937500</v>
      </c>
      <c r="K752" s="26">
        <f t="shared" si="112"/>
        <v>1125000</v>
      </c>
      <c r="L752" s="26">
        <f t="shared" si="113"/>
        <v>1500000</v>
      </c>
      <c r="M752" s="27">
        <f t="shared" si="114"/>
        <v>1.1521613333333334</v>
      </c>
      <c r="N752" s="25" t="str">
        <f t="shared" si="115"/>
        <v>100-125%</v>
      </c>
      <c r="O752" s="28">
        <f>MIN(H752,I752)*INDEX('[1]2018_commission_structure-Start'!$A$21:$I$24,MATCH($E752,'[1]2018_commission_structure-Start'!$A$21:$A$24,0),MATCH(O$1,'[1]2018_commission_structure-Start'!$A$21:$I$21,0))</f>
        <v>112500</v>
      </c>
      <c r="P752" s="26">
        <f>IF(H752&gt;I752,MIN(H752-I752,J752-I752)*INDEX('[1]2018_commission_structure-Start'!$A$21:$I$24,MATCH($E752,'[1]2018_commission_structure-Start'!$A$21:$A$24,0), MATCH(P$1,'[1]2018_commission_structure-Start'!$A$21:$I$21,0)),0)</f>
        <v>21682.99</v>
      </c>
      <c r="Q752" s="26">
        <f>IF($H752&gt;J752,MIN($H752-J752,K752-J752)*INDEX('[1]2018_commission_structure-Start'!$A$21:$I$24,MATCH($E752,'[1]2018_commission_structure-Start'!$A$21:$A$24,0), MATCH(Q$1,'[1]2018_commission_structure-Start'!$A$21:$I$21,0)),0)</f>
        <v>0</v>
      </c>
      <c r="R752" s="26">
        <f>IF($H752&gt;K752,MIN($H752-K752,L752-K752)*INDEX('[1]2018_commission_structure-Start'!$A$21:$I$24,MATCH($E752,'[1]2018_commission_structure-Start'!$A$21:$A$24,0), MATCH(R$1,'[1]2018_commission_structure-Start'!$A$21:$I$21,0)),0)</f>
        <v>0</v>
      </c>
      <c r="S752" s="26">
        <f>IF(H752&gt;L752,(H752-L752)*INDEX('[1]2018_commission_structure-Start'!$A$21:$I$24,MATCH($E752,'[1]2018_commission_structure-Start'!$A$21:$A$24,0),MATCH(S$1,'[1]2018_commission_structure-Start'!$A$21:$I$21,0)),0)</f>
        <v>0</v>
      </c>
      <c r="T752" s="28">
        <f t="shared" si="116"/>
        <v>134182.99</v>
      </c>
      <c r="U752" s="28">
        <f t="shared" si="117"/>
        <v>239714.99</v>
      </c>
      <c r="V752" s="28">
        <f>MIN(H752,I752)*INDEX('[1]2018_commission_structure-Start'!$A$15:$J$18,MATCH($E752,'[1]2018_commission_structure-Start'!$A$15:$A$18,0),MATCH(V$1,'[1]2018_commission_structure-Start'!$A$15:$J$15,0))</f>
        <v>112500</v>
      </c>
      <c r="W752" s="26">
        <f>IF($H752&gt;I752,MIN($H752-I752,J752-I752)*INDEX('[1]2018_commission_structure-Start'!$A$15:$J$18,MATCH($E752,'[1]2018_commission_structure-Start'!$A$15:$A$18,0),MATCH(W$1,'[1]2018_commission_structure-Start'!$A$15:$J$15,0)),0)</f>
        <v>25106.62</v>
      </c>
      <c r="X752" s="26">
        <f>IF($H752&gt;J752,MIN($H752-J752,K752-J752)*INDEX('[1]2018_commission_structure-Start'!$A$15:$J$18,MATCH($E752,'[1]2018_commission_structure-Start'!$A$15:$A$18,0),MATCH(X$1,'[1]2018_commission_structure-Start'!$A$15:$J$15,0)),0)</f>
        <v>0</v>
      </c>
      <c r="Y752" s="26">
        <f>IF($H752&gt;K752,MIN($H752-K752,L752-K752)*INDEX('[1]2018_commission_structure-Start'!$A$15:$J$18,MATCH($E752,'[1]2018_commission_structure-Start'!$A$15:$A$18,0),MATCH(Y$1,'[1]2018_commission_structure-Start'!$A$15:$J$15,0)),0)</f>
        <v>0</v>
      </c>
      <c r="Z752" s="26">
        <f>IF(H752&gt;L752,(H752-L752)*INDEX('[1]2018_commission_structure-Start'!$A$21:$I$24,MATCH($E752,'[1]2018_commission_structure-Start'!$A$21:$A$24,0),MATCH(Z$1,'[1]2018_commission_structure-Start'!$A$21:$I$21,0)),0)</f>
        <v>0</v>
      </c>
      <c r="AA752" s="28">
        <f t="shared" si="118"/>
        <v>137606.62</v>
      </c>
      <c r="AB752" s="28">
        <f t="shared" si="119"/>
        <v>243138.62</v>
      </c>
    </row>
    <row r="753" spans="1:28" x14ac:dyDescent="0.2">
      <c r="A753" s="25" t="str">
        <f t="shared" si="110"/>
        <v>Sherilyn Barendtsen</v>
      </c>
      <c r="B753" s="25">
        <v>5403399259</v>
      </c>
      <c r="C753" s="25" t="s">
        <v>1461</v>
      </c>
      <c r="D753" s="25" t="s">
        <v>1462</v>
      </c>
      <c r="E753" s="25" t="s">
        <v>29</v>
      </c>
      <c r="F753" s="25">
        <v>55461</v>
      </c>
      <c r="G753" s="25">
        <f>COUNTIF([1]deals_closed!D:D,B753)</f>
        <v>14</v>
      </c>
      <c r="H753" s="26">
        <f>SUMIF([1]deals_closed!D:D,B753,[1]deals_closed!C:C)</f>
        <v>374529</v>
      </c>
      <c r="I753" s="26">
        <f>VLOOKUP(E753,'[1]2018_commission_structure-Start'!$A$22:$I$24,9,FALSE)</f>
        <v>600000</v>
      </c>
      <c r="J753" s="26">
        <f t="shared" si="111"/>
        <v>750000</v>
      </c>
      <c r="K753" s="26">
        <f t="shared" si="112"/>
        <v>900000</v>
      </c>
      <c r="L753" s="26">
        <f t="shared" si="113"/>
        <v>1200000</v>
      </c>
      <c r="M753" s="27">
        <f t="shared" si="114"/>
        <v>0.62421499999999996</v>
      </c>
      <c r="N753" s="25" t="str">
        <f t="shared" si="115"/>
        <v>0-100%</v>
      </c>
      <c r="O753" s="28">
        <f>MIN(H753,I753)*INDEX('[1]2018_commission_structure-Start'!$A$21:$I$24,MATCH($E753,'[1]2018_commission_structure-Start'!$A$21:$A$24,0),MATCH(O$1,'[1]2018_commission_structure-Start'!$A$21:$I$21,0))</f>
        <v>48688.770000000004</v>
      </c>
      <c r="P753" s="26">
        <f>IF(H753&gt;I753,MIN(H753-I753,J753-I753)*INDEX('[1]2018_commission_structure-Start'!$A$21:$I$24,MATCH($E753,'[1]2018_commission_structure-Start'!$A$21:$A$24,0), MATCH(P$1,'[1]2018_commission_structure-Start'!$A$21:$I$21,0)),0)</f>
        <v>0</v>
      </c>
      <c r="Q753" s="26">
        <f>IF($H753&gt;J753,MIN($H753-J753,K753-J753)*INDEX('[1]2018_commission_structure-Start'!$A$21:$I$24,MATCH($E753,'[1]2018_commission_structure-Start'!$A$21:$A$24,0), MATCH(Q$1,'[1]2018_commission_structure-Start'!$A$21:$I$21,0)),0)</f>
        <v>0</v>
      </c>
      <c r="R753" s="26">
        <f>IF($H753&gt;K753,MIN($H753-K753,L753-K753)*INDEX('[1]2018_commission_structure-Start'!$A$21:$I$24,MATCH($E753,'[1]2018_commission_structure-Start'!$A$21:$A$24,0), MATCH(R$1,'[1]2018_commission_structure-Start'!$A$21:$I$21,0)),0)</f>
        <v>0</v>
      </c>
      <c r="S753" s="26">
        <f>IF(H753&gt;L753,(H753-L753)*INDEX('[1]2018_commission_structure-Start'!$A$21:$I$24,MATCH($E753,'[1]2018_commission_structure-Start'!$A$21:$A$24,0),MATCH(S$1,'[1]2018_commission_structure-Start'!$A$21:$I$21,0)),0)</f>
        <v>0</v>
      </c>
      <c r="T753" s="28">
        <f t="shared" si="116"/>
        <v>48688.770000000004</v>
      </c>
      <c r="U753" s="28">
        <f t="shared" si="117"/>
        <v>104149.77</v>
      </c>
      <c r="V753" s="28">
        <f>MIN(H753,I753)*INDEX('[1]2018_commission_structure-Start'!$A$15:$J$18,MATCH($E753,'[1]2018_commission_structure-Start'!$A$15:$A$18,0),MATCH(V$1,'[1]2018_commission_structure-Start'!$A$15:$J$15,0))</f>
        <v>56179.35</v>
      </c>
      <c r="W753" s="26">
        <f>IF($H753&gt;I753,MIN($H753-I753,J753-I753)*INDEX('[1]2018_commission_structure-Start'!$A$15:$J$18,MATCH($E753,'[1]2018_commission_structure-Start'!$A$15:$A$18,0),MATCH(W$1,'[1]2018_commission_structure-Start'!$A$15:$J$15,0)),0)</f>
        <v>0</v>
      </c>
      <c r="X753" s="26">
        <f>IF($H753&gt;J753,MIN($H753-J753,K753-J753)*INDEX('[1]2018_commission_structure-Start'!$A$15:$J$18,MATCH($E753,'[1]2018_commission_structure-Start'!$A$15:$A$18,0),MATCH(X$1,'[1]2018_commission_structure-Start'!$A$15:$J$15,0)),0)</f>
        <v>0</v>
      </c>
      <c r="Y753" s="26">
        <f>IF($H753&gt;K753,MIN($H753-K753,L753-K753)*INDEX('[1]2018_commission_structure-Start'!$A$15:$J$18,MATCH($E753,'[1]2018_commission_structure-Start'!$A$15:$A$18,0),MATCH(Y$1,'[1]2018_commission_structure-Start'!$A$15:$J$15,0)),0)</f>
        <v>0</v>
      </c>
      <c r="Z753" s="26">
        <f>IF(H753&gt;L753,(H753-L753)*INDEX('[1]2018_commission_structure-Start'!$A$21:$I$24,MATCH($E753,'[1]2018_commission_structure-Start'!$A$21:$A$24,0),MATCH(Z$1,'[1]2018_commission_structure-Start'!$A$21:$I$21,0)),0)</f>
        <v>0</v>
      </c>
      <c r="AA753" s="28">
        <f t="shared" si="118"/>
        <v>56179.35</v>
      </c>
      <c r="AB753" s="28">
        <f t="shared" si="119"/>
        <v>111640.35</v>
      </c>
    </row>
    <row r="754" spans="1:28" x14ac:dyDescent="0.2">
      <c r="A754" s="25" t="str">
        <f t="shared" si="110"/>
        <v>Broderic Osbourne</v>
      </c>
      <c r="B754" s="25">
        <v>2792499575</v>
      </c>
      <c r="C754" s="25" t="s">
        <v>1463</v>
      </c>
      <c r="D754" s="25" t="s">
        <v>1352</v>
      </c>
      <c r="E754" s="25" t="s">
        <v>10</v>
      </c>
      <c r="F754" s="25">
        <v>103988</v>
      </c>
      <c r="G754" s="25">
        <f>COUNTIF([1]deals_closed!D:D,B754)</f>
        <v>10</v>
      </c>
      <c r="H754" s="26">
        <f>SUMIF([1]deals_closed!D:D,B754,[1]deals_closed!C:C)</f>
        <v>372686</v>
      </c>
      <c r="I754" s="26">
        <f>VLOOKUP(E754,'[1]2018_commission_structure-Start'!$A$22:$I$24,9,FALSE)</f>
        <v>750000</v>
      </c>
      <c r="J754" s="26">
        <f t="shared" si="111"/>
        <v>937500</v>
      </c>
      <c r="K754" s="26">
        <f t="shared" si="112"/>
        <v>1125000</v>
      </c>
      <c r="L754" s="26">
        <f t="shared" si="113"/>
        <v>1500000</v>
      </c>
      <c r="M754" s="27">
        <f t="shared" si="114"/>
        <v>0.49691466666666667</v>
      </c>
      <c r="N754" s="25" t="str">
        <f t="shared" si="115"/>
        <v>0-100%</v>
      </c>
      <c r="O754" s="28">
        <f>MIN(H754,I754)*INDEX('[1]2018_commission_structure-Start'!$A$21:$I$24,MATCH($E754,'[1]2018_commission_structure-Start'!$A$21:$A$24,0),MATCH(O$1,'[1]2018_commission_structure-Start'!$A$21:$I$21,0))</f>
        <v>55902.9</v>
      </c>
      <c r="P754" s="26">
        <f>IF(H754&gt;I754,MIN(H754-I754,J754-I754)*INDEX('[1]2018_commission_structure-Start'!$A$21:$I$24,MATCH($E754,'[1]2018_commission_structure-Start'!$A$21:$A$24,0), MATCH(P$1,'[1]2018_commission_structure-Start'!$A$21:$I$21,0)),0)</f>
        <v>0</v>
      </c>
      <c r="Q754" s="26">
        <f>IF($H754&gt;J754,MIN($H754-J754,K754-J754)*INDEX('[1]2018_commission_structure-Start'!$A$21:$I$24,MATCH($E754,'[1]2018_commission_structure-Start'!$A$21:$A$24,0), MATCH(Q$1,'[1]2018_commission_structure-Start'!$A$21:$I$21,0)),0)</f>
        <v>0</v>
      </c>
      <c r="R754" s="26">
        <f>IF($H754&gt;K754,MIN($H754-K754,L754-K754)*INDEX('[1]2018_commission_structure-Start'!$A$21:$I$24,MATCH($E754,'[1]2018_commission_structure-Start'!$A$21:$A$24,0), MATCH(R$1,'[1]2018_commission_structure-Start'!$A$21:$I$21,0)),0)</f>
        <v>0</v>
      </c>
      <c r="S754" s="26">
        <f>IF(H754&gt;L754,(H754-L754)*INDEX('[1]2018_commission_structure-Start'!$A$21:$I$24,MATCH($E754,'[1]2018_commission_structure-Start'!$A$21:$A$24,0),MATCH(S$1,'[1]2018_commission_structure-Start'!$A$21:$I$21,0)),0)</f>
        <v>0</v>
      </c>
      <c r="T754" s="28">
        <f t="shared" si="116"/>
        <v>55902.9</v>
      </c>
      <c r="U754" s="28">
        <f t="shared" si="117"/>
        <v>159890.9</v>
      </c>
      <c r="V754" s="28">
        <f>MIN(H754,I754)*INDEX('[1]2018_commission_structure-Start'!$A$15:$J$18,MATCH($E754,'[1]2018_commission_structure-Start'!$A$15:$A$18,0),MATCH(V$1,'[1]2018_commission_structure-Start'!$A$15:$J$15,0))</f>
        <v>55902.9</v>
      </c>
      <c r="W754" s="26">
        <f>IF($H754&gt;I754,MIN($H754-I754,J754-I754)*INDEX('[1]2018_commission_structure-Start'!$A$15:$J$18,MATCH($E754,'[1]2018_commission_structure-Start'!$A$15:$A$18,0),MATCH(W$1,'[1]2018_commission_structure-Start'!$A$15:$J$15,0)),0)</f>
        <v>0</v>
      </c>
      <c r="X754" s="26">
        <f>IF($H754&gt;J754,MIN($H754-J754,K754-J754)*INDEX('[1]2018_commission_structure-Start'!$A$15:$J$18,MATCH($E754,'[1]2018_commission_structure-Start'!$A$15:$A$18,0),MATCH(X$1,'[1]2018_commission_structure-Start'!$A$15:$J$15,0)),0)</f>
        <v>0</v>
      </c>
      <c r="Y754" s="26">
        <f>IF($H754&gt;K754,MIN($H754-K754,L754-K754)*INDEX('[1]2018_commission_structure-Start'!$A$15:$J$18,MATCH($E754,'[1]2018_commission_structure-Start'!$A$15:$A$18,0),MATCH(Y$1,'[1]2018_commission_structure-Start'!$A$15:$J$15,0)),0)</f>
        <v>0</v>
      </c>
      <c r="Z754" s="26">
        <f>IF(H754&gt;L754,(H754-L754)*INDEX('[1]2018_commission_structure-Start'!$A$21:$I$24,MATCH($E754,'[1]2018_commission_structure-Start'!$A$21:$A$24,0),MATCH(Z$1,'[1]2018_commission_structure-Start'!$A$21:$I$21,0)),0)</f>
        <v>0</v>
      </c>
      <c r="AA754" s="28">
        <f t="shared" si="118"/>
        <v>55902.9</v>
      </c>
      <c r="AB754" s="28">
        <f t="shared" si="119"/>
        <v>159890.9</v>
      </c>
    </row>
    <row r="755" spans="1:28" x14ac:dyDescent="0.2">
      <c r="A755" s="25" t="str">
        <f t="shared" si="110"/>
        <v>Conny Sommerly</v>
      </c>
      <c r="B755" s="25">
        <v>3164004753</v>
      </c>
      <c r="C755" s="25" t="s">
        <v>1464</v>
      </c>
      <c r="D755" s="25" t="s">
        <v>1465</v>
      </c>
      <c r="E755" s="25" t="s">
        <v>7</v>
      </c>
      <c r="F755" s="25">
        <v>30622</v>
      </c>
      <c r="G755" s="25">
        <f>COUNTIF([1]deals_closed!D:D,B755)</f>
        <v>28</v>
      </c>
      <c r="H755" s="26">
        <f>SUMIF([1]deals_closed!D:D,B755,[1]deals_closed!C:C)</f>
        <v>893148</v>
      </c>
      <c r="I755" s="26">
        <f>VLOOKUP(E755,'[1]2018_commission_structure-Start'!$A$22:$I$24,9,FALSE)</f>
        <v>500000</v>
      </c>
      <c r="J755" s="26">
        <f t="shared" si="111"/>
        <v>625000</v>
      </c>
      <c r="K755" s="26">
        <f t="shared" si="112"/>
        <v>750000</v>
      </c>
      <c r="L755" s="26">
        <f t="shared" si="113"/>
        <v>1000000</v>
      </c>
      <c r="M755" s="27">
        <f t="shared" si="114"/>
        <v>1.7862960000000001</v>
      </c>
      <c r="N755" s="25" t="str">
        <f t="shared" si="115"/>
        <v>150-200%</v>
      </c>
      <c r="O755" s="28">
        <f>MIN(H755,I755)*INDEX('[1]2018_commission_structure-Start'!$A$21:$I$24,MATCH($E755,'[1]2018_commission_structure-Start'!$A$21:$A$24,0),MATCH(O$1,'[1]2018_commission_structure-Start'!$A$21:$I$21,0))</f>
        <v>50000</v>
      </c>
      <c r="P755" s="26">
        <f>IF(H755&gt;I755,MIN(H755-I755,J755-I755)*INDEX('[1]2018_commission_structure-Start'!$A$21:$I$24,MATCH($E755,'[1]2018_commission_structure-Start'!$A$21:$A$24,0), MATCH(P$1,'[1]2018_commission_structure-Start'!$A$21:$I$21,0)),0)</f>
        <v>18750</v>
      </c>
      <c r="Q755" s="26">
        <f>IF($H755&gt;J755,MIN($H755-J755,K755-J755)*INDEX('[1]2018_commission_structure-Start'!$A$21:$I$24,MATCH($E755,'[1]2018_commission_structure-Start'!$A$21:$A$24,0), MATCH(Q$1,'[1]2018_commission_structure-Start'!$A$21:$I$21,0)),0)</f>
        <v>22500</v>
      </c>
      <c r="R755" s="26">
        <f>IF($H755&gt;K755,MIN($H755-K755,L755-K755)*INDEX('[1]2018_commission_structure-Start'!$A$21:$I$24,MATCH($E755,'[1]2018_commission_structure-Start'!$A$21:$A$24,0), MATCH(R$1,'[1]2018_commission_structure-Start'!$A$21:$I$21,0)),0)</f>
        <v>31492.560000000001</v>
      </c>
      <c r="S755" s="26">
        <f>IF(H755&gt;L755,(H755-L755)*INDEX('[1]2018_commission_structure-Start'!$A$21:$I$24,MATCH($E755,'[1]2018_commission_structure-Start'!$A$21:$A$24,0),MATCH(S$1,'[1]2018_commission_structure-Start'!$A$21:$I$21,0)),0)</f>
        <v>0</v>
      </c>
      <c r="T755" s="28">
        <f t="shared" si="116"/>
        <v>122742.56</v>
      </c>
      <c r="U755" s="28">
        <f t="shared" si="117"/>
        <v>153364.56</v>
      </c>
      <c r="V755" s="28">
        <f>MIN(H755,I755)*INDEX('[1]2018_commission_structure-Start'!$A$15:$J$18,MATCH($E755,'[1]2018_commission_structure-Start'!$A$15:$A$18,0),MATCH(V$1,'[1]2018_commission_structure-Start'!$A$15:$J$15,0))</f>
        <v>60000</v>
      </c>
      <c r="W755" s="26">
        <f>IF($H755&gt;I755,MIN($H755-I755,J755-I755)*INDEX('[1]2018_commission_structure-Start'!$A$15:$J$18,MATCH($E755,'[1]2018_commission_structure-Start'!$A$15:$A$18,0),MATCH(W$1,'[1]2018_commission_structure-Start'!$A$15:$J$15,0)),0)</f>
        <v>21250</v>
      </c>
      <c r="X755" s="26">
        <f>IF($H755&gt;J755,MIN($H755-J755,K755-J755)*INDEX('[1]2018_commission_structure-Start'!$A$15:$J$18,MATCH($E755,'[1]2018_commission_structure-Start'!$A$15:$A$18,0),MATCH(X$1,'[1]2018_commission_structure-Start'!$A$15:$J$15,0)),0)</f>
        <v>25000</v>
      </c>
      <c r="Y755" s="26">
        <f>IF($H755&gt;K755,MIN($H755-K755,L755-K755)*INDEX('[1]2018_commission_structure-Start'!$A$15:$J$18,MATCH($E755,'[1]2018_commission_structure-Start'!$A$15:$A$18,0),MATCH(Y$1,'[1]2018_commission_structure-Start'!$A$15:$J$15,0)),0)</f>
        <v>31492.560000000001</v>
      </c>
      <c r="Z755" s="26">
        <f>IF(H755&gt;L755,(H755-L755)*INDEX('[1]2018_commission_structure-Start'!$A$21:$I$24,MATCH($E755,'[1]2018_commission_structure-Start'!$A$21:$A$24,0),MATCH(Z$1,'[1]2018_commission_structure-Start'!$A$21:$I$21,0)),0)</f>
        <v>0</v>
      </c>
      <c r="AA755" s="28">
        <f t="shared" si="118"/>
        <v>137742.56</v>
      </c>
      <c r="AB755" s="28">
        <f t="shared" si="119"/>
        <v>168364.56</v>
      </c>
    </row>
    <row r="756" spans="1:28" x14ac:dyDescent="0.2">
      <c r="A756" s="25" t="str">
        <f t="shared" si="110"/>
        <v>Arabel Denison</v>
      </c>
      <c r="B756" s="25">
        <v>933051662</v>
      </c>
      <c r="C756" s="25" t="s">
        <v>1466</v>
      </c>
      <c r="D756" s="25" t="s">
        <v>1467</v>
      </c>
      <c r="E756" s="25" t="s">
        <v>10</v>
      </c>
      <c r="F756" s="25">
        <v>116350</v>
      </c>
      <c r="G756" s="25">
        <f>COUNTIF([1]deals_closed!D:D,B756)</f>
        <v>15</v>
      </c>
      <c r="H756" s="26">
        <f>SUMIF([1]deals_closed!D:D,B756,[1]deals_closed!C:C)</f>
        <v>573420</v>
      </c>
      <c r="I756" s="26">
        <f>VLOOKUP(E756,'[1]2018_commission_structure-Start'!$A$22:$I$24,9,FALSE)</f>
        <v>750000</v>
      </c>
      <c r="J756" s="26">
        <f t="shared" si="111"/>
        <v>937500</v>
      </c>
      <c r="K756" s="26">
        <f t="shared" si="112"/>
        <v>1125000</v>
      </c>
      <c r="L756" s="26">
        <f t="shared" si="113"/>
        <v>1500000</v>
      </c>
      <c r="M756" s="27">
        <f t="shared" si="114"/>
        <v>0.76456000000000002</v>
      </c>
      <c r="N756" s="25" t="str">
        <f t="shared" si="115"/>
        <v>0-100%</v>
      </c>
      <c r="O756" s="28">
        <f>MIN(H756,I756)*INDEX('[1]2018_commission_structure-Start'!$A$21:$I$24,MATCH($E756,'[1]2018_commission_structure-Start'!$A$21:$A$24,0),MATCH(O$1,'[1]2018_commission_structure-Start'!$A$21:$I$21,0))</f>
        <v>86013</v>
      </c>
      <c r="P756" s="26">
        <f>IF(H756&gt;I756,MIN(H756-I756,J756-I756)*INDEX('[1]2018_commission_structure-Start'!$A$21:$I$24,MATCH($E756,'[1]2018_commission_structure-Start'!$A$21:$A$24,0), MATCH(P$1,'[1]2018_commission_structure-Start'!$A$21:$I$21,0)),0)</f>
        <v>0</v>
      </c>
      <c r="Q756" s="26">
        <f>IF($H756&gt;J756,MIN($H756-J756,K756-J756)*INDEX('[1]2018_commission_structure-Start'!$A$21:$I$24,MATCH($E756,'[1]2018_commission_structure-Start'!$A$21:$A$24,0), MATCH(Q$1,'[1]2018_commission_structure-Start'!$A$21:$I$21,0)),0)</f>
        <v>0</v>
      </c>
      <c r="R756" s="26">
        <f>IF($H756&gt;K756,MIN($H756-K756,L756-K756)*INDEX('[1]2018_commission_structure-Start'!$A$21:$I$24,MATCH($E756,'[1]2018_commission_structure-Start'!$A$21:$A$24,0), MATCH(R$1,'[1]2018_commission_structure-Start'!$A$21:$I$21,0)),0)</f>
        <v>0</v>
      </c>
      <c r="S756" s="26">
        <f>IF(H756&gt;L756,(H756-L756)*INDEX('[1]2018_commission_structure-Start'!$A$21:$I$24,MATCH($E756,'[1]2018_commission_structure-Start'!$A$21:$A$24,0),MATCH(S$1,'[1]2018_commission_structure-Start'!$A$21:$I$21,0)),0)</f>
        <v>0</v>
      </c>
      <c r="T756" s="28">
        <f t="shared" si="116"/>
        <v>86013</v>
      </c>
      <c r="U756" s="28">
        <f t="shared" si="117"/>
        <v>202363</v>
      </c>
      <c r="V756" s="28">
        <f>MIN(H756,I756)*INDEX('[1]2018_commission_structure-Start'!$A$15:$J$18,MATCH($E756,'[1]2018_commission_structure-Start'!$A$15:$A$18,0),MATCH(V$1,'[1]2018_commission_structure-Start'!$A$15:$J$15,0))</f>
        <v>86013</v>
      </c>
      <c r="W756" s="26">
        <f>IF($H756&gt;I756,MIN($H756-I756,J756-I756)*INDEX('[1]2018_commission_structure-Start'!$A$15:$J$18,MATCH($E756,'[1]2018_commission_structure-Start'!$A$15:$A$18,0),MATCH(W$1,'[1]2018_commission_structure-Start'!$A$15:$J$15,0)),0)</f>
        <v>0</v>
      </c>
      <c r="X756" s="26">
        <f>IF($H756&gt;J756,MIN($H756-J756,K756-J756)*INDEX('[1]2018_commission_structure-Start'!$A$15:$J$18,MATCH($E756,'[1]2018_commission_structure-Start'!$A$15:$A$18,0),MATCH(X$1,'[1]2018_commission_structure-Start'!$A$15:$J$15,0)),0)</f>
        <v>0</v>
      </c>
      <c r="Y756" s="26">
        <f>IF($H756&gt;K756,MIN($H756-K756,L756-K756)*INDEX('[1]2018_commission_structure-Start'!$A$15:$J$18,MATCH($E756,'[1]2018_commission_structure-Start'!$A$15:$A$18,0),MATCH(Y$1,'[1]2018_commission_structure-Start'!$A$15:$J$15,0)),0)</f>
        <v>0</v>
      </c>
      <c r="Z756" s="26">
        <f>IF(H756&gt;L756,(H756-L756)*INDEX('[1]2018_commission_structure-Start'!$A$21:$I$24,MATCH($E756,'[1]2018_commission_structure-Start'!$A$21:$A$24,0),MATCH(Z$1,'[1]2018_commission_structure-Start'!$A$21:$I$21,0)),0)</f>
        <v>0</v>
      </c>
      <c r="AA756" s="28">
        <f t="shared" si="118"/>
        <v>86013</v>
      </c>
      <c r="AB756" s="28">
        <f t="shared" si="119"/>
        <v>202363</v>
      </c>
    </row>
    <row r="757" spans="1:28" x14ac:dyDescent="0.2">
      <c r="A757" s="25" t="str">
        <f t="shared" si="110"/>
        <v>Hugo Mowbray</v>
      </c>
      <c r="B757" s="25">
        <v>1382734301</v>
      </c>
      <c r="C757" s="25" t="s">
        <v>1468</v>
      </c>
      <c r="D757" s="25" t="s">
        <v>1469</v>
      </c>
      <c r="E757" s="25" t="s">
        <v>10</v>
      </c>
      <c r="F757" s="25">
        <v>108483</v>
      </c>
      <c r="G757" s="25">
        <f>COUNTIF([1]deals_closed!D:D,B757)</f>
        <v>19</v>
      </c>
      <c r="H757" s="26">
        <f>SUMIF([1]deals_closed!D:D,B757,[1]deals_closed!C:C)</f>
        <v>619204</v>
      </c>
      <c r="I757" s="26">
        <f>VLOOKUP(E757,'[1]2018_commission_structure-Start'!$A$22:$I$24,9,FALSE)</f>
        <v>750000</v>
      </c>
      <c r="J757" s="26">
        <f t="shared" si="111"/>
        <v>937500</v>
      </c>
      <c r="K757" s="26">
        <f t="shared" si="112"/>
        <v>1125000</v>
      </c>
      <c r="L757" s="26">
        <f t="shared" si="113"/>
        <v>1500000</v>
      </c>
      <c r="M757" s="27">
        <f t="shared" si="114"/>
        <v>0.8256053333333333</v>
      </c>
      <c r="N757" s="25" t="str">
        <f t="shared" si="115"/>
        <v>0-100%</v>
      </c>
      <c r="O757" s="28">
        <f>MIN(H757,I757)*INDEX('[1]2018_commission_structure-Start'!$A$21:$I$24,MATCH($E757,'[1]2018_commission_structure-Start'!$A$21:$A$24,0),MATCH(O$1,'[1]2018_commission_structure-Start'!$A$21:$I$21,0))</f>
        <v>92880.599999999991</v>
      </c>
      <c r="P757" s="26">
        <f>IF(H757&gt;I757,MIN(H757-I757,J757-I757)*INDEX('[1]2018_commission_structure-Start'!$A$21:$I$24,MATCH($E757,'[1]2018_commission_structure-Start'!$A$21:$A$24,0), MATCH(P$1,'[1]2018_commission_structure-Start'!$A$21:$I$21,0)),0)</f>
        <v>0</v>
      </c>
      <c r="Q757" s="26">
        <f>IF($H757&gt;J757,MIN($H757-J757,K757-J757)*INDEX('[1]2018_commission_structure-Start'!$A$21:$I$24,MATCH($E757,'[1]2018_commission_structure-Start'!$A$21:$A$24,0), MATCH(Q$1,'[1]2018_commission_structure-Start'!$A$21:$I$21,0)),0)</f>
        <v>0</v>
      </c>
      <c r="R757" s="26">
        <f>IF($H757&gt;K757,MIN($H757-K757,L757-K757)*INDEX('[1]2018_commission_structure-Start'!$A$21:$I$24,MATCH($E757,'[1]2018_commission_structure-Start'!$A$21:$A$24,0), MATCH(R$1,'[1]2018_commission_structure-Start'!$A$21:$I$21,0)),0)</f>
        <v>0</v>
      </c>
      <c r="S757" s="26">
        <f>IF(H757&gt;L757,(H757-L757)*INDEX('[1]2018_commission_structure-Start'!$A$21:$I$24,MATCH($E757,'[1]2018_commission_structure-Start'!$A$21:$A$24,0),MATCH(S$1,'[1]2018_commission_structure-Start'!$A$21:$I$21,0)),0)</f>
        <v>0</v>
      </c>
      <c r="T757" s="28">
        <f t="shared" si="116"/>
        <v>92880.599999999991</v>
      </c>
      <c r="U757" s="28">
        <f t="shared" si="117"/>
        <v>201363.59999999998</v>
      </c>
      <c r="V757" s="28">
        <f>MIN(H757,I757)*INDEX('[1]2018_commission_structure-Start'!$A$15:$J$18,MATCH($E757,'[1]2018_commission_structure-Start'!$A$15:$A$18,0),MATCH(V$1,'[1]2018_commission_structure-Start'!$A$15:$J$15,0))</f>
        <v>92880.599999999991</v>
      </c>
      <c r="W757" s="26">
        <f>IF($H757&gt;I757,MIN($H757-I757,J757-I757)*INDEX('[1]2018_commission_structure-Start'!$A$15:$J$18,MATCH($E757,'[1]2018_commission_structure-Start'!$A$15:$A$18,0),MATCH(W$1,'[1]2018_commission_structure-Start'!$A$15:$J$15,0)),0)</f>
        <v>0</v>
      </c>
      <c r="X757" s="26">
        <f>IF($H757&gt;J757,MIN($H757-J757,K757-J757)*INDEX('[1]2018_commission_structure-Start'!$A$15:$J$18,MATCH($E757,'[1]2018_commission_structure-Start'!$A$15:$A$18,0),MATCH(X$1,'[1]2018_commission_structure-Start'!$A$15:$J$15,0)),0)</f>
        <v>0</v>
      </c>
      <c r="Y757" s="26">
        <f>IF($H757&gt;K757,MIN($H757-K757,L757-K757)*INDEX('[1]2018_commission_structure-Start'!$A$15:$J$18,MATCH($E757,'[1]2018_commission_structure-Start'!$A$15:$A$18,0),MATCH(Y$1,'[1]2018_commission_structure-Start'!$A$15:$J$15,0)),0)</f>
        <v>0</v>
      </c>
      <c r="Z757" s="26">
        <f>IF(H757&gt;L757,(H757-L757)*INDEX('[1]2018_commission_structure-Start'!$A$21:$I$24,MATCH($E757,'[1]2018_commission_structure-Start'!$A$21:$A$24,0),MATCH(Z$1,'[1]2018_commission_structure-Start'!$A$21:$I$21,0)),0)</f>
        <v>0</v>
      </c>
      <c r="AA757" s="28">
        <f t="shared" si="118"/>
        <v>92880.599999999991</v>
      </c>
      <c r="AB757" s="28">
        <f t="shared" si="119"/>
        <v>201363.59999999998</v>
      </c>
    </row>
    <row r="758" spans="1:28" x14ac:dyDescent="0.2">
      <c r="A758" s="25" t="str">
        <f t="shared" si="110"/>
        <v>Joye Mepham</v>
      </c>
      <c r="B758" s="25">
        <v>4773306254</v>
      </c>
      <c r="C758" s="25" t="s">
        <v>1470</v>
      </c>
      <c r="D758" s="25" t="s">
        <v>1471</v>
      </c>
      <c r="E758" s="25" t="s">
        <v>29</v>
      </c>
      <c r="F758" s="25">
        <v>58452</v>
      </c>
      <c r="G758" s="25">
        <f>COUNTIF([1]deals_closed!D:D,B758)</f>
        <v>20</v>
      </c>
      <c r="H758" s="26">
        <f>SUMIF([1]deals_closed!D:D,B758,[1]deals_closed!C:C)</f>
        <v>598593</v>
      </c>
      <c r="I758" s="26">
        <f>VLOOKUP(E758,'[1]2018_commission_structure-Start'!$A$22:$I$24,9,FALSE)</f>
        <v>600000</v>
      </c>
      <c r="J758" s="26">
        <f t="shared" si="111"/>
        <v>750000</v>
      </c>
      <c r="K758" s="26">
        <f t="shared" si="112"/>
        <v>900000</v>
      </c>
      <c r="L758" s="26">
        <f t="shared" si="113"/>
        <v>1200000</v>
      </c>
      <c r="M758" s="27">
        <f t="shared" si="114"/>
        <v>0.99765499999999996</v>
      </c>
      <c r="N758" s="25" t="str">
        <f t="shared" si="115"/>
        <v>0-100%</v>
      </c>
      <c r="O758" s="28">
        <f>MIN(H758,I758)*INDEX('[1]2018_commission_structure-Start'!$A$21:$I$24,MATCH($E758,'[1]2018_commission_structure-Start'!$A$21:$A$24,0),MATCH(O$1,'[1]2018_commission_structure-Start'!$A$21:$I$21,0))</f>
        <v>77817.09</v>
      </c>
      <c r="P758" s="26">
        <f>IF(H758&gt;I758,MIN(H758-I758,J758-I758)*INDEX('[1]2018_commission_structure-Start'!$A$21:$I$24,MATCH($E758,'[1]2018_commission_structure-Start'!$A$21:$A$24,0), MATCH(P$1,'[1]2018_commission_structure-Start'!$A$21:$I$21,0)),0)</f>
        <v>0</v>
      </c>
      <c r="Q758" s="26">
        <f>IF($H758&gt;J758,MIN($H758-J758,K758-J758)*INDEX('[1]2018_commission_structure-Start'!$A$21:$I$24,MATCH($E758,'[1]2018_commission_structure-Start'!$A$21:$A$24,0), MATCH(Q$1,'[1]2018_commission_structure-Start'!$A$21:$I$21,0)),0)</f>
        <v>0</v>
      </c>
      <c r="R758" s="26">
        <f>IF($H758&gt;K758,MIN($H758-K758,L758-K758)*INDEX('[1]2018_commission_structure-Start'!$A$21:$I$24,MATCH($E758,'[1]2018_commission_structure-Start'!$A$21:$A$24,0), MATCH(R$1,'[1]2018_commission_structure-Start'!$A$21:$I$21,0)),0)</f>
        <v>0</v>
      </c>
      <c r="S758" s="26">
        <f>IF(H758&gt;L758,(H758-L758)*INDEX('[1]2018_commission_structure-Start'!$A$21:$I$24,MATCH($E758,'[1]2018_commission_structure-Start'!$A$21:$A$24,0),MATCH(S$1,'[1]2018_commission_structure-Start'!$A$21:$I$21,0)),0)</f>
        <v>0</v>
      </c>
      <c r="T758" s="28">
        <f t="shared" si="116"/>
        <v>77817.09</v>
      </c>
      <c r="U758" s="28">
        <f t="shared" si="117"/>
        <v>136269.09</v>
      </c>
      <c r="V758" s="28">
        <f>MIN(H758,I758)*INDEX('[1]2018_commission_structure-Start'!$A$15:$J$18,MATCH($E758,'[1]2018_commission_structure-Start'!$A$15:$A$18,0),MATCH(V$1,'[1]2018_commission_structure-Start'!$A$15:$J$15,0))</f>
        <v>89788.95</v>
      </c>
      <c r="W758" s="26">
        <f>IF($H758&gt;I758,MIN($H758-I758,J758-I758)*INDEX('[1]2018_commission_structure-Start'!$A$15:$J$18,MATCH($E758,'[1]2018_commission_structure-Start'!$A$15:$A$18,0),MATCH(W$1,'[1]2018_commission_structure-Start'!$A$15:$J$15,0)),0)</f>
        <v>0</v>
      </c>
      <c r="X758" s="26">
        <f>IF($H758&gt;J758,MIN($H758-J758,K758-J758)*INDEX('[1]2018_commission_structure-Start'!$A$15:$J$18,MATCH($E758,'[1]2018_commission_structure-Start'!$A$15:$A$18,0),MATCH(X$1,'[1]2018_commission_structure-Start'!$A$15:$J$15,0)),0)</f>
        <v>0</v>
      </c>
      <c r="Y758" s="26">
        <f>IF($H758&gt;K758,MIN($H758-K758,L758-K758)*INDEX('[1]2018_commission_structure-Start'!$A$15:$J$18,MATCH($E758,'[1]2018_commission_structure-Start'!$A$15:$A$18,0),MATCH(Y$1,'[1]2018_commission_structure-Start'!$A$15:$J$15,0)),0)</f>
        <v>0</v>
      </c>
      <c r="Z758" s="26">
        <f>IF(H758&gt;L758,(H758-L758)*INDEX('[1]2018_commission_structure-Start'!$A$21:$I$24,MATCH($E758,'[1]2018_commission_structure-Start'!$A$21:$A$24,0),MATCH(Z$1,'[1]2018_commission_structure-Start'!$A$21:$I$21,0)),0)</f>
        <v>0</v>
      </c>
      <c r="AA758" s="28">
        <f t="shared" si="118"/>
        <v>89788.95</v>
      </c>
      <c r="AB758" s="28">
        <f t="shared" si="119"/>
        <v>148240.95000000001</v>
      </c>
    </row>
    <row r="759" spans="1:28" x14ac:dyDescent="0.2">
      <c r="A759" s="25" t="str">
        <f t="shared" si="110"/>
        <v>Doralia Robshaw</v>
      </c>
      <c r="B759" s="25">
        <v>76572129</v>
      </c>
      <c r="C759" s="25" t="s">
        <v>1472</v>
      </c>
      <c r="D759" s="25" t="s">
        <v>1473</v>
      </c>
      <c r="E759" s="25" t="s">
        <v>10</v>
      </c>
      <c r="F759" s="25">
        <v>85993</v>
      </c>
      <c r="G759" s="25">
        <f>COUNTIF([1]deals_closed!D:D,B759)</f>
        <v>25</v>
      </c>
      <c r="H759" s="26">
        <f>SUMIF([1]deals_closed!D:D,B759,[1]deals_closed!C:C)</f>
        <v>848660</v>
      </c>
      <c r="I759" s="26">
        <f>VLOOKUP(E759,'[1]2018_commission_structure-Start'!$A$22:$I$24,9,FALSE)</f>
        <v>750000</v>
      </c>
      <c r="J759" s="26">
        <f t="shared" si="111"/>
        <v>937500</v>
      </c>
      <c r="K759" s="26">
        <f t="shared" si="112"/>
        <v>1125000</v>
      </c>
      <c r="L759" s="26">
        <f t="shared" si="113"/>
        <v>1500000</v>
      </c>
      <c r="M759" s="27">
        <f t="shared" si="114"/>
        <v>1.1315466666666667</v>
      </c>
      <c r="N759" s="25" t="str">
        <f t="shared" si="115"/>
        <v>100-125%</v>
      </c>
      <c r="O759" s="28">
        <f>MIN(H759,I759)*INDEX('[1]2018_commission_structure-Start'!$A$21:$I$24,MATCH($E759,'[1]2018_commission_structure-Start'!$A$21:$A$24,0),MATCH(O$1,'[1]2018_commission_structure-Start'!$A$21:$I$21,0))</f>
        <v>112500</v>
      </c>
      <c r="P759" s="26">
        <f>IF(H759&gt;I759,MIN(H759-I759,J759-I759)*INDEX('[1]2018_commission_structure-Start'!$A$21:$I$24,MATCH($E759,'[1]2018_commission_structure-Start'!$A$21:$A$24,0), MATCH(P$1,'[1]2018_commission_structure-Start'!$A$21:$I$21,0)),0)</f>
        <v>18745.400000000001</v>
      </c>
      <c r="Q759" s="26">
        <f>IF($H759&gt;J759,MIN($H759-J759,K759-J759)*INDEX('[1]2018_commission_structure-Start'!$A$21:$I$24,MATCH($E759,'[1]2018_commission_structure-Start'!$A$21:$A$24,0), MATCH(Q$1,'[1]2018_commission_structure-Start'!$A$21:$I$21,0)),0)</f>
        <v>0</v>
      </c>
      <c r="R759" s="26">
        <f>IF($H759&gt;K759,MIN($H759-K759,L759-K759)*INDEX('[1]2018_commission_structure-Start'!$A$21:$I$24,MATCH($E759,'[1]2018_commission_structure-Start'!$A$21:$A$24,0), MATCH(R$1,'[1]2018_commission_structure-Start'!$A$21:$I$21,0)),0)</f>
        <v>0</v>
      </c>
      <c r="S759" s="26">
        <f>IF(H759&gt;L759,(H759-L759)*INDEX('[1]2018_commission_structure-Start'!$A$21:$I$24,MATCH($E759,'[1]2018_commission_structure-Start'!$A$21:$A$24,0),MATCH(S$1,'[1]2018_commission_structure-Start'!$A$21:$I$21,0)),0)</f>
        <v>0</v>
      </c>
      <c r="T759" s="28">
        <f t="shared" si="116"/>
        <v>131245.4</v>
      </c>
      <c r="U759" s="28">
        <f t="shared" si="117"/>
        <v>217238.39999999999</v>
      </c>
      <c r="V759" s="28">
        <f>MIN(H759,I759)*INDEX('[1]2018_commission_structure-Start'!$A$15:$J$18,MATCH($E759,'[1]2018_commission_structure-Start'!$A$15:$A$18,0),MATCH(V$1,'[1]2018_commission_structure-Start'!$A$15:$J$15,0))</f>
        <v>112500</v>
      </c>
      <c r="W759" s="26">
        <f>IF($H759&gt;I759,MIN($H759-I759,J759-I759)*INDEX('[1]2018_commission_structure-Start'!$A$15:$J$18,MATCH($E759,'[1]2018_commission_structure-Start'!$A$15:$A$18,0),MATCH(W$1,'[1]2018_commission_structure-Start'!$A$15:$J$15,0)),0)</f>
        <v>21705.200000000001</v>
      </c>
      <c r="X759" s="26">
        <f>IF($H759&gt;J759,MIN($H759-J759,K759-J759)*INDEX('[1]2018_commission_structure-Start'!$A$15:$J$18,MATCH($E759,'[1]2018_commission_structure-Start'!$A$15:$A$18,0),MATCH(X$1,'[1]2018_commission_structure-Start'!$A$15:$J$15,0)),0)</f>
        <v>0</v>
      </c>
      <c r="Y759" s="26">
        <f>IF($H759&gt;K759,MIN($H759-K759,L759-K759)*INDEX('[1]2018_commission_structure-Start'!$A$15:$J$18,MATCH($E759,'[1]2018_commission_structure-Start'!$A$15:$A$18,0),MATCH(Y$1,'[1]2018_commission_structure-Start'!$A$15:$J$15,0)),0)</f>
        <v>0</v>
      </c>
      <c r="Z759" s="26">
        <f>IF(H759&gt;L759,(H759-L759)*INDEX('[1]2018_commission_structure-Start'!$A$21:$I$24,MATCH($E759,'[1]2018_commission_structure-Start'!$A$21:$A$24,0),MATCH(Z$1,'[1]2018_commission_structure-Start'!$A$21:$I$21,0)),0)</f>
        <v>0</v>
      </c>
      <c r="AA759" s="28">
        <f t="shared" si="118"/>
        <v>134205.20000000001</v>
      </c>
      <c r="AB759" s="28">
        <f t="shared" si="119"/>
        <v>220198.2</v>
      </c>
    </row>
    <row r="760" spans="1:28" x14ac:dyDescent="0.2">
      <c r="A760" s="25" t="str">
        <f t="shared" si="110"/>
        <v>Donnell Preon</v>
      </c>
      <c r="B760" s="25">
        <v>6300411419</v>
      </c>
      <c r="C760" s="25" t="s">
        <v>1474</v>
      </c>
      <c r="D760" s="25" t="s">
        <v>1475</v>
      </c>
      <c r="E760" s="25" t="s">
        <v>7</v>
      </c>
      <c r="F760" s="25">
        <v>43293</v>
      </c>
      <c r="G760" s="25">
        <f>COUNTIF([1]deals_closed!D:D,B760)</f>
        <v>18</v>
      </c>
      <c r="H760" s="26">
        <f>SUMIF([1]deals_closed!D:D,B760,[1]deals_closed!C:C)</f>
        <v>687708</v>
      </c>
      <c r="I760" s="26">
        <f>VLOOKUP(E760,'[1]2018_commission_structure-Start'!$A$22:$I$24,9,FALSE)</f>
        <v>500000</v>
      </c>
      <c r="J760" s="26">
        <f t="shared" si="111"/>
        <v>625000</v>
      </c>
      <c r="K760" s="26">
        <f t="shared" si="112"/>
        <v>750000</v>
      </c>
      <c r="L760" s="26">
        <f t="shared" si="113"/>
        <v>1000000</v>
      </c>
      <c r="M760" s="27">
        <f t="shared" si="114"/>
        <v>1.375416</v>
      </c>
      <c r="N760" s="25" t="str">
        <f t="shared" si="115"/>
        <v>125-150%</v>
      </c>
      <c r="O760" s="28">
        <f>MIN(H760,I760)*INDEX('[1]2018_commission_structure-Start'!$A$21:$I$24,MATCH($E760,'[1]2018_commission_structure-Start'!$A$21:$A$24,0),MATCH(O$1,'[1]2018_commission_structure-Start'!$A$21:$I$21,0))</f>
        <v>50000</v>
      </c>
      <c r="P760" s="26">
        <f>IF(H760&gt;I760,MIN(H760-I760,J760-I760)*INDEX('[1]2018_commission_structure-Start'!$A$21:$I$24,MATCH($E760,'[1]2018_commission_structure-Start'!$A$21:$A$24,0), MATCH(P$1,'[1]2018_commission_structure-Start'!$A$21:$I$21,0)),0)</f>
        <v>18750</v>
      </c>
      <c r="Q760" s="26">
        <f>IF($H760&gt;J760,MIN($H760-J760,K760-J760)*INDEX('[1]2018_commission_structure-Start'!$A$21:$I$24,MATCH($E760,'[1]2018_commission_structure-Start'!$A$21:$A$24,0), MATCH(Q$1,'[1]2018_commission_structure-Start'!$A$21:$I$21,0)),0)</f>
        <v>11287.439999999999</v>
      </c>
      <c r="R760" s="26">
        <f>IF($H760&gt;K760,MIN($H760-K760,L760-K760)*INDEX('[1]2018_commission_structure-Start'!$A$21:$I$24,MATCH($E760,'[1]2018_commission_structure-Start'!$A$21:$A$24,0), MATCH(R$1,'[1]2018_commission_structure-Start'!$A$21:$I$21,0)),0)</f>
        <v>0</v>
      </c>
      <c r="S760" s="26">
        <f>IF(H760&gt;L760,(H760-L760)*INDEX('[1]2018_commission_structure-Start'!$A$21:$I$24,MATCH($E760,'[1]2018_commission_structure-Start'!$A$21:$A$24,0),MATCH(S$1,'[1]2018_commission_structure-Start'!$A$21:$I$21,0)),0)</f>
        <v>0</v>
      </c>
      <c r="T760" s="28">
        <f t="shared" si="116"/>
        <v>80037.440000000002</v>
      </c>
      <c r="U760" s="28">
        <f t="shared" si="117"/>
        <v>123330.44</v>
      </c>
      <c r="V760" s="28">
        <f>MIN(H760,I760)*INDEX('[1]2018_commission_structure-Start'!$A$15:$J$18,MATCH($E760,'[1]2018_commission_structure-Start'!$A$15:$A$18,0),MATCH(V$1,'[1]2018_commission_structure-Start'!$A$15:$J$15,0))</f>
        <v>60000</v>
      </c>
      <c r="W760" s="26">
        <f>IF($H760&gt;I760,MIN($H760-I760,J760-I760)*INDEX('[1]2018_commission_structure-Start'!$A$15:$J$18,MATCH($E760,'[1]2018_commission_structure-Start'!$A$15:$A$18,0),MATCH(W$1,'[1]2018_commission_structure-Start'!$A$15:$J$15,0)),0)</f>
        <v>21250</v>
      </c>
      <c r="X760" s="26">
        <f>IF($H760&gt;J760,MIN($H760-J760,K760-J760)*INDEX('[1]2018_commission_structure-Start'!$A$15:$J$18,MATCH($E760,'[1]2018_commission_structure-Start'!$A$15:$A$18,0),MATCH(X$1,'[1]2018_commission_structure-Start'!$A$15:$J$15,0)),0)</f>
        <v>12541.6</v>
      </c>
      <c r="Y760" s="26">
        <f>IF($H760&gt;K760,MIN($H760-K760,L760-K760)*INDEX('[1]2018_commission_structure-Start'!$A$15:$J$18,MATCH($E760,'[1]2018_commission_structure-Start'!$A$15:$A$18,0),MATCH(Y$1,'[1]2018_commission_structure-Start'!$A$15:$J$15,0)),0)</f>
        <v>0</v>
      </c>
      <c r="Z760" s="26">
        <f>IF(H760&gt;L760,(H760-L760)*INDEX('[1]2018_commission_structure-Start'!$A$21:$I$24,MATCH($E760,'[1]2018_commission_structure-Start'!$A$21:$A$24,0),MATCH(Z$1,'[1]2018_commission_structure-Start'!$A$21:$I$21,0)),0)</f>
        <v>0</v>
      </c>
      <c r="AA760" s="28">
        <f t="shared" si="118"/>
        <v>93791.6</v>
      </c>
      <c r="AB760" s="28">
        <f t="shared" si="119"/>
        <v>137084.6</v>
      </c>
    </row>
    <row r="761" spans="1:28" x14ac:dyDescent="0.2">
      <c r="A761" s="25" t="str">
        <f t="shared" si="110"/>
        <v>Beitris Naulty</v>
      </c>
      <c r="B761" s="25">
        <v>5687748091</v>
      </c>
      <c r="C761" s="25" t="s">
        <v>1476</v>
      </c>
      <c r="D761" s="25" t="s">
        <v>1477</v>
      </c>
      <c r="E761" s="25" t="s">
        <v>29</v>
      </c>
      <c r="F761" s="25">
        <v>53594</v>
      </c>
      <c r="G761" s="25">
        <f>COUNTIF([1]deals_closed!D:D,B761)</f>
        <v>24</v>
      </c>
      <c r="H761" s="26">
        <f>SUMIF([1]deals_closed!D:D,B761,[1]deals_closed!C:C)</f>
        <v>848914</v>
      </c>
      <c r="I761" s="26">
        <f>VLOOKUP(E761,'[1]2018_commission_structure-Start'!$A$22:$I$24,9,FALSE)</f>
        <v>600000</v>
      </c>
      <c r="J761" s="26">
        <f t="shared" si="111"/>
        <v>750000</v>
      </c>
      <c r="K761" s="26">
        <f t="shared" si="112"/>
        <v>900000</v>
      </c>
      <c r="L761" s="26">
        <f t="shared" si="113"/>
        <v>1200000</v>
      </c>
      <c r="M761" s="27">
        <f t="shared" si="114"/>
        <v>1.4148566666666667</v>
      </c>
      <c r="N761" s="25" t="str">
        <f t="shared" si="115"/>
        <v>125-150%</v>
      </c>
      <c r="O761" s="28">
        <f>MIN(H761,I761)*INDEX('[1]2018_commission_structure-Start'!$A$21:$I$24,MATCH($E761,'[1]2018_commission_structure-Start'!$A$21:$A$24,0),MATCH(O$1,'[1]2018_commission_structure-Start'!$A$21:$I$21,0))</f>
        <v>78000</v>
      </c>
      <c r="P761" s="26">
        <f>IF(H761&gt;I761,MIN(H761-I761,J761-I761)*INDEX('[1]2018_commission_structure-Start'!$A$21:$I$24,MATCH($E761,'[1]2018_commission_structure-Start'!$A$21:$A$24,0), MATCH(P$1,'[1]2018_commission_structure-Start'!$A$21:$I$21,0)),0)</f>
        <v>25500.000000000004</v>
      </c>
      <c r="Q761" s="26">
        <f>IF($H761&gt;J761,MIN($H761-J761,K761-J761)*INDEX('[1]2018_commission_structure-Start'!$A$21:$I$24,MATCH($E761,'[1]2018_commission_structure-Start'!$A$21:$A$24,0), MATCH(Q$1,'[1]2018_commission_structure-Start'!$A$21:$I$21,0)),0)</f>
        <v>20771.939999999999</v>
      </c>
      <c r="R761" s="26">
        <f>IF($H761&gt;K761,MIN($H761-K761,L761-K761)*INDEX('[1]2018_commission_structure-Start'!$A$21:$I$24,MATCH($E761,'[1]2018_commission_structure-Start'!$A$21:$A$24,0), MATCH(R$1,'[1]2018_commission_structure-Start'!$A$21:$I$21,0)),0)</f>
        <v>0</v>
      </c>
      <c r="S761" s="26">
        <f>IF(H761&gt;L761,(H761-L761)*INDEX('[1]2018_commission_structure-Start'!$A$21:$I$24,MATCH($E761,'[1]2018_commission_structure-Start'!$A$21:$A$24,0),MATCH(S$1,'[1]2018_commission_structure-Start'!$A$21:$I$21,0)),0)</f>
        <v>0</v>
      </c>
      <c r="T761" s="28">
        <f t="shared" si="116"/>
        <v>124271.94</v>
      </c>
      <c r="U761" s="28">
        <f t="shared" si="117"/>
        <v>177865.94</v>
      </c>
      <c r="V761" s="28">
        <f>MIN(H761,I761)*INDEX('[1]2018_commission_structure-Start'!$A$15:$J$18,MATCH($E761,'[1]2018_commission_structure-Start'!$A$15:$A$18,0),MATCH(V$1,'[1]2018_commission_structure-Start'!$A$15:$J$15,0))</f>
        <v>90000</v>
      </c>
      <c r="W761" s="26">
        <f>IF($H761&gt;I761,MIN($H761-I761,J761-I761)*INDEX('[1]2018_commission_structure-Start'!$A$15:$J$18,MATCH($E761,'[1]2018_commission_structure-Start'!$A$15:$A$18,0),MATCH(W$1,'[1]2018_commission_structure-Start'!$A$15:$J$15,0)),0)</f>
        <v>27000</v>
      </c>
      <c r="X761" s="26">
        <f>IF($H761&gt;J761,MIN($H761-J761,K761-J761)*INDEX('[1]2018_commission_structure-Start'!$A$15:$J$18,MATCH($E761,'[1]2018_commission_structure-Start'!$A$15:$A$18,0),MATCH(X$1,'[1]2018_commission_structure-Start'!$A$15:$J$15,0)),0)</f>
        <v>24728.5</v>
      </c>
      <c r="Y761" s="26">
        <f>IF($H761&gt;K761,MIN($H761-K761,L761-K761)*INDEX('[1]2018_commission_structure-Start'!$A$15:$J$18,MATCH($E761,'[1]2018_commission_structure-Start'!$A$15:$A$18,0),MATCH(Y$1,'[1]2018_commission_structure-Start'!$A$15:$J$15,0)),0)</f>
        <v>0</v>
      </c>
      <c r="Z761" s="26">
        <f>IF(H761&gt;L761,(H761-L761)*INDEX('[1]2018_commission_structure-Start'!$A$21:$I$24,MATCH($E761,'[1]2018_commission_structure-Start'!$A$21:$A$24,0),MATCH(Z$1,'[1]2018_commission_structure-Start'!$A$21:$I$21,0)),0)</f>
        <v>0</v>
      </c>
      <c r="AA761" s="28">
        <f t="shared" si="118"/>
        <v>141728.5</v>
      </c>
      <c r="AB761" s="28">
        <f t="shared" si="119"/>
        <v>195322.5</v>
      </c>
    </row>
    <row r="762" spans="1:28" x14ac:dyDescent="0.2">
      <c r="A762" s="25" t="str">
        <f t="shared" si="110"/>
        <v>Kyle Molan</v>
      </c>
      <c r="B762" s="25">
        <v>5988565948</v>
      </c>
      <c r="C762" s="25" t="s">
        <v>1478</v>
      </c>
      <c r="D762" s="25" t="s">
        <v>1479</v>
      </c>
      <c r="E762" s="25" t="s">
        <v>7</v>
      </c>
      <c r="F762" s="25">
        <v>33660</v>
      </c>
      <c r="G762" s="25">
        <f>COUNTIF([1]deals_closed!D:D,B762)</f>
        <v>20</v>
      </c>
      <c r="H762" s="26">
        <f>SUMIF([1]deals_closed!D:D,B762,[1]deals_closed!C:C)</f>
        <v>683641</v>
      </c>
      <c r="I762" s="26">
        <f>VLOOKUP(E762,'[1]2018_commission_structure-Start'!$A$22:$I$24,9,FALSE)</f>
        <v>500000</v>
      </c>
      <c r="J762" s="26">
        <f t="shared" si="111"/>
        <v>625000</v>
      </c>
      <c r="K762" s="26">
        <f t="shared" si="112"/>
        <v>750000</v>
      </c>
      <c r="L762" s="26">
        <f t="shared" si="113"/>
        <v>1000000</v>
      </c>
      <c r="M762" s="27">
        <f t="shared" si="114"/>
        <v>1.3672820000000001</v>
      </c>
      <c r="N762" s="25" t="str">
        <f t="shared" si="115"/>
        <v>125-150%</v>
      </c>
      <c r="O762" s="28">
        <f>MIN(H762,I762)*INDEX('[1]2018_commission_structure-Start'!$A$21:$I$24,MATCH($E762,'[1]2018_commission_structure-Start'!$A$21:$A$24,0),MATCH(O$1,'[1]2018_commission_structure-Start'!$A$21:$I$21,0))</f>
        <v>50000</v>
      </c>
      <c r="P762" s="26">
        <f>IF(H762&gt;I762,MIN(H762-I762,J762-I762)*INDEX('[1]2018_commission_structure-Start'!$A$21:$I$24,MATCH($E762,'[1]2018_commission_structure-Start'!$A$21:$A$24,0), MATCH(P$1,'[1]2018_commission_structure-Start'!$A$21:$I$21,0)),0)</f>
        <v>18750</v>
      </c>
      <c r="Q762" s="26">
        <f>IF($H762&gt;J762,MIN($H762-J762,K762-J762)*INDEX('[1]2018_commission_structure-Start'!$A$21:$I$24,MATCH($E762,'[1]2018_commission_structure-Start'!$A$21:$A$24,0), MATCH(Q$1,'[1]2018_commission_structure-Start'!$A$21:$I$21,0)),0)</f>
        <v>10555.38</v>
      </c>
      <c r="R762" s="26">
        <f>IF($H762&gt;K762,MIN($H762-K762,L762-K762)*INDEX('[1]2018_commission_structure-Start'!$A$21:$I$24,MATCH($E762,'[1]2018_commission_structure-Start'!$A$21:$A$24,0), MATCH(R$1,'[1]2018_commission_structure-Start'!$A$21:$I$21,0)),0)</f>
        <v>0</v>
      </c>
      <c r="S762" s="26">
        <f>IF(H762&gt;L762,(H762-L762)*INDEX('[1]2018_commission_structure-Start'!$A$21:$I$24,MATCH($E762,'[1]2018_commission_structure-Start'!$A$21:$A$24,0),MATCH(S$1,'[1]2018_commission_structure-Start'!$A$21:$I$21,0)),0)</f>
        <v>0</v>
      </c>
      <c r="T762" s="28">
        <f t="shared" si="116"/>
        <v>79305.38</v>
      </c>
      <c r="U762" s="28">
        <f t="shared" si="117"/>
        <v>112965.38</v>
      </c>
      <c r="V762" s="28">
        <f>MIN(H762,I762)*INDEX('[1]2018_commission_structure-Start'!$A$15:$J$18,MATCH($E762,'[1]2018_commission_structure-Start'!$A$15:$A$18,0),MATCH(V$1,'[1]2018_commission_structure-Start'!$A$15:$J$15,0))</f>
        <v>60000</v>
      </c>
      <c r="W762" s="26">
        <f>IF($H762&gt;I762,MIN($H762-I762,J762-I762)*INDEX('[1]2018_commission_structure-Start'!$A$15:$J$18,MATCH($E762,'[1]2018_commission_structure-Start'!$A$15:$A$18,0),MATCH(W$1,'[1]2018_commission_structure-Start'!$A$15:$J$15,0)),0)</f>
        <v>21250</v>
      </c>
      <c r="X762" s="26">
        <f>IF($H762&gt;J762,MIN($H762-J762,K762-J762)*INDEX('[1]2018_commission_structure-Start'!$A$15:$J$18,MATCH($E762,'[1]2018_commission_structure-Start'!$A$15:$A$18,0),MATCH(X$1,'[1]2018_commission_structure-Start'!$A$15:$J$15,0)),0)</f>
        <v>11728.2</v>
      </c>
      <c r="Y762" s="26">
        <f>IF($H762&gt;K762,MIN($H762-K762,L762-K762)*INDEX('[1]2018_commission_structure-Start'!$A$15:$J$18,MATCH($E762,'[1]2018_commission_structure-Start'!$A$15:$A$18,0),MATCH(Y$1,'[1]2018_commission_structure-Start'!$A$15:$J$15,0)),0)</f>
        <v>0</v>
      </c>
      <c r="Z762" s="26">
        <f>IF(H762&gt;L762,(H762-L762)*INDEX('[1]2018_commission_structure-Start'!$A$21:$I$24,MATCH($E762,'[1]2018_commission_structure-Start'!$A$21:$A$24,0),MATCH(Z$1,'[1]2018_commission_structure-Start'!$A$21:$I$21,0)),0)</f>
        <v>0</v>
      </c>
      <c r="AA762" s="28">
        <f t="shared" si="118"/>
        <v>92978.2</v>
      </c>
      <c r="AB762" s="28">
        <f t="shared" si="119"/>
        <v>126638.2</v>
      </c>
    </row>
    <row r="763" spans="1:28" x14ac:dyDescent="0.2">
      <c r="A763" s="25" t="str">
        <f t="shared" si="110"/>
        <v>Sidnee Chalkly</v>
      </c>
      <c r="B763" s="25">
        <v>8526090127</v>
      </c>
      <c r="C763" s="25" t="s">
        <v>1480</v>
      </c>
      <c r="D763" s="25" t="s">
        <v>1481</v>
      </c>
      <c r="E763" s="25" t="s">
        <v>7</v>
      </c>
      <c r="F763" s="25">
        <v>32505</v>
      </c>
      <c r="G763" s="25">
        <f>COUNTIF([1]deals_closed!D:D,B763)</f>
        <v>19</v>
      </c>
      <c r="H763" s="26">
        <f>SUMIF([1]deals_closed!D:D,B763,[1]deals_closed!C:C)</f>
        <v>683280</v>
      </c>
      <c r="I763" s="26">
        <f>VLOOKUP(E763,'[1]2018_commission_structure-Start'!$A$22:$I$24,9,FALSE)</f>
        <v>500000</v>
      </c>
      <c r="J763" s="26">
        <f t="shared" si="111"/>
        <v>625000</v>
      </c>
      <c r="K763" s="26">
        <f t="shared" si="112"/>
        <v>750000</v>
      </c>
      <c r="L763" s="26">
        <f t="shared" si="113"/>
        <v>1000000</v>
      </c>
      <c r="M763" s="27">
        <f t="shared" si="114"/>
        <v>1.36656</v>
      </c>
      <c r="N763" s="25" t="str">
        <f t="shared" si="115"/>
        <v>125-150%</v>
      </c>
      <c r="O763" s="28">
        <f>MIN(H763,I763)*INDEX('[1]2018_commission_structure-Start'!$A$21:$I$24,MATCH($E763,'[1]2018_commission_structure-Start'!$A$21:$A$24,0),MATCH(O$1,'[1]2018_commission_structure-Start'!$A$21:$I$21,0))</f>
        <v>50000</v>
      </c>
      <c r="P763" s="26">
        <f>IF(H763&gt;I763,MIN(H763-I763,J763-I763)*INDEX('[1]2018_commission_structure-Start'!$A$21:$I$24,MATCH($E763,'[1]2018_commission_structure-Start'!$A$21:$A$24,0), MATCH(P$1,'[1]2018_commission_structure-Start'!$A$21:$I$21,0)),0)</f>
        <v>18750</v>
      </c>
      <c r="Q763" s="26">
        <f>IF($H763&gt;J763,MIN($H763-J763,K763-J763)*INDEX('[1]2018_commission_structure-Start'!$A$21:$I$24,MATCH($E763,'[1]2018_commission_structure-Start'!$A$21:$A$24,0), MATCH(Q$1,'[1]2018_commission_structure-Start'!$A$21:$I$21,0)),0)</f>
        <v>10490.4</v>
      </c>
      <c r="R763" s="26">
        <f>IF($H763&gt;K763,MIN($H763-K763,L763-K763)*INDEX('[1]2018_commission_structure-Start'!$A$21:$I$24,MATCH($E763,'[1]2018_commission_structure-Start'!$A$21:$A$24,0), MATCH(R$1,'[1]2018_commission_structure-Start'!$A$21:$I$21,0)),0)</f>
        <v>0</v>
      </c>
      <c r="S763" s="26">
        <f>IF(H763&gt;L763,(H763-L763)*INDEX('[1]2018_commission_structure-Start'!$A$21:$I$24,MATCH($E763,'[1]2018_commission_structure-Start'!$A$21:$A$24,0),MATCH(S$1,'[1]2018_commission_structure-Start'!$A$21:$I$21,0)),0)</f>
        <v>0</v>
      </c>
      <c r="T763" s="28">
        <f t="shared" si="116"/>
        <v>79240.399999999994</v>
      </c>
      <c r="U763" s="28">
        <f t="shared" si="117"/>
        <v>111745.4</v>
      </c>
      <c r="V763" s="28">
        <f>MIN(H763,I763)*INDEX('[1]2018_commission_structure-Start'!$A$15:$J$18,MATCH($E763,'[1]2018_commission_structure-Start'!$A$15:$A$18,0),MATCH(V$1,'[1]2018_commission_structure-Start'!$A$15:$J$15,0))</f>
        <v>60000</v>
      </c>
      <c r="W763" s="26">
        <f>IF($H763&gt;I763,MIN($H763-I763,J763-I763)*INDEX('[1]2018_commission_structure-Start'!$A$15:$J$18,MATCH($E763,'[1]2018_commission_structure-Start'!$A$15:$A$18,0),MATCH(W$1,'[1]2018_commission_structure-Start'!$A$15:$J$15,0)),0)</f>
        <v>21250</v>
      </c>
      <c r="X763" s="26">
        <f>IF($H763&gt;J763,MIN($H763-J763,K763-J763)*INDEX('[1]2018_commission_structure-Start'!$A$15:$J$18,MATCH($E763,'[1]2018_commission_structure-Start'!$A$15:$A$18,0),MATCH(X$1,'[1]2018_commission_structure-Start'!$A$15:$J$15,0)),0)</f>
        <v>11656</v>
      </c>
      <c r="Y763" s="26">
        <f>IF($H763&gt;K763,MIN($H763-K763,L763-K763)*INDEX('[1]2018_commission_structure-Start'!$A$15:$J$18,MATCH($E763,'[1]2018_commission_structure-Start'!$A$15:$A$18,0),MATCH(Y$1,'[1]2018_commission_structure-Start'!$A$15:$J$15,0)),0)</f>
        <v>0</v>
      </c>
      <c r="Z763" s="26">
        <f>IF(H763&gt;L763,(H763-L763)*INDEX('[1]2018_commission_structure-Start'!$A$21:$I$24,MATCH($E763,'[1]2018_commission_structure-Start'!$A$21:$A$24,0),MATCH(Z$1,'[1]2018_commission_structure-Start'!$A$21:$I$21,0)),0)</f>
        <v>0</v>
      </c>
      <c r="AA763" s="28">
        <f t="shared" si="118"/>
        <v>92906</v>
      </c>
      <c r="AB763" s="28">
        <f t="shared" si="119"/>
        <v>125411</v>
      </c>
    </row>
    <row r="764" spans="1:28" x14ac:dyDescent="0.2">
      <c r="A764" s="25" t="str">
        <f t="shared" si="110"/>
        <v>Zebadiah Parham</v>
      </c>
      <c r="B764" s="25">
        <v>8162941088</v>
      </c>
      <c r="C764" s="25" t="s">
        <v>1482</v>
      </c>
      <c r="D764" s="25" t="s">
        <v>1483</v>
      </c>
      <c r="E764" s="25" t="s">
        <v>7</v>
      </c>
      <c r="F764" s="25">
        <v>30769</v>
      </c>
      <c r="G764" s="25">
        <f>COUNTIF([1]deals_closed!D:D,B764)</f>
        <v>29</v>
      </c>
      <c r="H764" s="26">
        <f>SUMIF([1]deals_closed!D:D,B764,[1]deals_closed!C:C)</f>
        <v>869443</v>
      </c>
      <c r="I764" s="26">
        <f>VLOOKUP(E764,'[1]2018_commission_structure-Start'!$A$22:$I$24,9,FALSE)</f>
        <v>500000</v>
      </c>
      <c r="J764" s="26">
        <f t="shared" si="111"/>
        <v>625000</v>
      </c>
      <c r="K764" s="26">
        <f t="shared" si="112"/>
        <v>750000</v>
      </c>
      <c r="L764" s="26">
        <f t="shared" si="113"/>
        <v>1000000</v>
      </c>
      <c r="M764" s="27">
        <f t="shared" si="114"/>
        <v>1.7388859999999999</v>
      </c>
      <c r="N764" s="25" t="str">
        <f t="shared" si="115"/>
        <v>150-200%</v>
      </c>
      <c r="O764" s="28">
        <f>MIN(H764,I764)*INDEX('[1]2018_commission_structure-Start'!$A$21:$I$24,MATCH($E764,'[1]2018_commission_structure-Start'!$A$21:$A$24,0),MATCH(O$1,'[1]2018_commission_structure-Start'!$A$21:$I$21,0))</f>
        <v>50000</v>
      </c>
      <c r="P764" s="26">
        <f>IF(H764&gt;I764,MIN(H764-I764,J764-I764)*INDEX('[1]2018_commission_structure-Start'!$A$21:$I$24,MATCH($E764,'[1]2018_commission_structure-Start'!$A$21:$A$24,0), MATCH(P$1,'[1]2018_commission_structure-Start'!$A$21:$I$21,0)),0)</f>
        <v>18750</v>
      </c>
      <c r="Q764" s="26">
        <f>IF($H764&gt;J764,MIN($H764-J764,K764-J764)*INDEX('[1]2018_commission_structure-Start'!$A$21:$I$24,MATCH($E764,'[1]2018_commission_structure-Start'!$A$21:$A$24,0), MATCH(Q$1,'[1]2018_commission_structure-Start'!$A$21:$I$21,0)),0)</f>
        <v>22500</v>
      </c>
      <c r="R764" s="26">
        <f>IF($H764&gt;K764,MIN($H764-K764,L764-K764)*INDEX('[1]2018_commission_structure-Start'!$A$21:$I$24,MATCH($E764,'[1]2018_commission_structure-Start'!$A$21:$A$24,0), MATCH(R$1,'[1]2018_commission_structure-Start'!$A$21:$I$21,0)),0)</f>
        <v>26277.46</v>
      </c>
      <c r="S764" s="26">
        <f>IF(H764&gt;L764,(H764-L764)*INDEX('[1]2018_commission_structure-Start'!$A$21:$I$24,MATCH($E764,'[1]2018_commission_structure-Start'!$A$21:$A$24,0),MATCH(S$1,'[1]2018_commission_structure-Start'!$A$21:$I$21,0)),0)</f>
        <v>0</v>
      </c>
      <c r="T764" s="28">
        <f t="shared" si="116"/>
        <v>117527.45999999999</v>
      </c>
      <c r="U764" s="28">
        <f t="shared" si="117"/>
        <v>148296.46</v>
      </c>
      <c r="V764" s="28">
        <f>MIN(H764,I764)*INDEX('[1]2018_commission_structure-Start'!$A$15:$J$18,MATCH($E764,'[1]2018_commission_structure-Start'!$A$15:$A$18,0),MATCH(V$1,'[1]2018_commission_structure-Start'!$A$15:$J$15,0))</f>
        <v>60000</v>
      </c>
      <c r="W764" s="26">
        <f>IF($H764&gt;I764,MIN($H764-I764,J764-I764)*INDEX('[1]2018_commission_structure-Start'!$A$15:$J$18,MATCH($E764,'[1]2018_commission_structure-Start'!$A$15:$A$18,0),MATCH(W$1,'[1]2018_commission_structure-Start'!$A$15:$J$15,0)),0)</f>
        <v>21250</v>
      </c>
      <c r="X764" s="26">
        <f>IF($H764&gt;J764,MIN($H764-J764,K764-J764)*INDEX('[1]2018_commission_structure-Start'!$A$15:$J$18,MATCH($E764,'[1]2018_commission_structure-Start'!$A$15:$A$18,0),MATCH(X$1,'[1]2018_commission_structure-Start'!$A$15:$J$15,0)),0)</f>
        <v>25000</v>
      </c>
      <c r="Y764" s="26">
        <f>IF($H764&gt;K764,MIN($H764-K764,L764-K764)*INDEX('[1]2018_commission_structure-Start'!$A$15:$J$18,MATCH($E764,'[1]2018_commission_structure-Start'!$A$15:$A$18,0),MATCH(Y$1,'[1]2018_commission_structure-Start'!$A$15:$J$15,0)),0)</f>
        <v>26277.46</v>
      </c>
      <c r="Z764" s="26">
        <f>IF(H764&gt;L764,(H764-L764)*INDEX('[1]2018_commission_structure-Start'!$A$21:$I$24,MATCH($E764,'[1]2018_commission_structure-Start'!$A$21:$A$24,0),MATCH(Z$1,'[1]2018_commission_structure-Start'!$A$21:$I$21,0)),0)</f>
        <v>0</v>
      </c>
      <c r="AA764" s="28">
        <f t="shared" si="118"/>
        <v>132527.46</v>
      </c>
      <c r="AB764" s="28">
        <f t="shared" si="119"/>
        <v>163296.46</v>
      </c>
    </row>
    <row r="765" spans="1:28" x14ac:dyDescent="0.2">
      <c r="A765" s="25" t="str">
        <f t="shared" si="110"/>
        <v>Veriee McGillacoell</v>
      </c>
      <c r="B765" s="25">
        <v>6019132307</v>
      </c>
      <c r="C765" s="25" t="s">
        <v>1484</v>
      </c>
      <c r="D765" s="25" t="s">
        <v>1485</v>
      </c>
      <c r="E765" s="25" t="s">
        <v>29</v>
      </c>
      <c r="F765" s="25">
        <v>72064</v>
      </c>
      <c r="G765" s="25">
        <f>COUNTIF([1]deals_closed!D:D,B765)</f>
        <v>19</v>
      </c>
      <c r="H765" s="26">
        <f>SUMIF([1]deals_closed!D:D,B765,[1]deals_closed!C:C)</f>
        <v>677458</v>
      </c>
      <c r="I765" s="26">
        <f>VLOOKUP(E765,'[1]2018_commission_structure-Start'!$A$22:$I$24,9,FALSE)</f>
        <v>600000</v>
      </c>
      <c r="J765" s="26">
        <f t="shared" si="111"/>
        <v>750000</v>
      </c>
      <c r="K765" s="26">
        <f t="shared" si="112"/>
        <v>900000</v>
      </c>
      <c r="L765" s="26">
        <f t="shared" si="113"/>
        <v>1200000</v>
      </c>
      <c r="M765" s="27">
        <f t="shared" si="114"/>
        <v>1.1290966666666666</v>
      </c>
      <c r="N765" s="25" t="str">
        <f t="shared" si="115"/>
        <v>100-125%</v>
      </c>
      <c r="O765" s="28">
        <f>MIN(H765,I765)*INDEX('[1]2018_commission_structure-Start'!$A$21:$I$24,MATCH($E765,'[1]2018_commission_structure-Start'!$A$21:$A$24,0),MATCH(O$1,'[1]2018_commission_structure-Start'!$A$21:$I$21,0))</f>
        <v>78000</v>
      </c>
      <c r="P765" s="26">
        <f>IF(H765&gt;I765,MIN(H765-I765,J765-I765)*INDEX('[1]2018_commission_structure-Start'!$A$21:$I$24,MATCH($E765,'[1]2018_commission_structure-Start'!$A$21:$A$24,0), MATCH(P$1,'[1]2018_commission_structure-Start'!$A$21:$I$21,0)),0)</f>
        <v>13167.86</v>
      </c>
      <c r="Q765" s="26">
        <f>IF($H765&gt;J765,MIN($H765-J765,K765-J765)*INDEX('[1]2018_commission_structure-Start'!$A$21:$I$24,MATCH($E765,'[1]2018_commission_structure-Start'!$A$21:$A$24,0), MATCH(Q$1,'[1]2018_commission_structure-Start'!$A$21:$I$21,0)),0)</f>
        <v>0</v>
      </c>
      <c r="R765" s="26">
        <f>IF($H765&gt;K765,MIN($H765-K765,L765-K765)*INDEX('[1]2018_commission_structure-Start'!$A$21:$I$24,MATCH($E765,'[1]2018_commission_structure-Start'!$A$21:$A$24,0), MATCH(R$1,'[1]2018_commission_structure-Start'!$A$21:$I$21,0)),0)</f>
        <v>0</v>
      </c>
      <c r="S765" s="26">
        <f>IF(H765&gt;L765,(H765-L765)*INDEX('[1]2018_commission_structure-Start'!$A$21:$I$24,MATCH($E765,'[1]2018_commission_structure-Start'!$A$21:$A$24,0),MATCH(S$1,'[1]2018_commission_structure-Start'!$A$21:$I$21,0)),0)</f>
        <v>0</v>
      </c>
      <c r="T765" s="28">
        <f t="shared" si="116"/>
        <v>91167.86</v>
      </c>
      <c r="U765" s="28">
        <f t="shared" si="117"/>
        <v>163231.85999999999</v>
      </c>
      <c r="V765" s="28">
        <f>MIN(H765,I765)*INDEX('[1]2018_commission_structure-Start'!$A$15:$J$18,MATCH($E765,'[1]2018_commission_structure-Start'!$A$15:$A$18,0),MATCH(V$1,'[1]2018_commission_structure-Start'!$A$15:$J$15,0))</f>
        <v>90000</v>
      </c>
      <c r="W765" s="26">
        <f>IF($H765&gt;I765,MIN($H765-I765,J765-I765)*INDEX('[1]2018_commission_structure-Start'!$A$15:$J$18,MATCH($E765,'[1]2018_commission_structure-Start'!$A$15:$A$18,0),MATCH(W$1,'[1]2018_commission_structure-Start'!$A$15:$J$15,0)),0)</f>
        <v>13942.439999999999</v>
      </c>
      <c r="X765" s="26">
        <f>IF($H765&gt;J765,MIN($H765-J765,K765-J765)*INDEX('[1]2018_commission_structure-Start'!$A$15:$J$18,MATCH($E765,'[1]2018_commission_structure-Start'!$A$15:$A$18,0),MATCH(X$1,'[1]2018_commission_structure-Start'!$A$15:$J$15,0)),0)</f>
        <v>0</v>
      </c>
      <c r="Y765" s="26">
        <f>IF($H765&gt;K765,MIN($H765-K765,L765-K765)*INDEX('[1]2018_commission_structure-Start'!$A$15:$J$18,MATCH($E765,'[1]2018_commission_structure-Start'!$A$15:$A$18,0),MATCH(Y$1,'[1]2018_commission_structure-Start'!$A$15:$J$15,0)),0)</f>
        <v>0</v>
      </c>
      <c r="Z765" s="26">
        <f>IF(H765&gt;L765,(H765-L765)*INDEX('[1]2018_commission_structure-Start'!$A$21:$I$24,MATCH($E765,'[1]2018_commission_structure-Start'!$A$21:$A$24,0),MATCH(Z$1,'[1]2018_commission_structure-Start'!$A$21:$I$21,0)),0)</f>
        <v>0</v>
      </c>
      <c r="AA765" s="28">
        <f t="shared" si="118"/>
        <v>103942.44</v>
      </c>
      <c r="AB765" s="28">
        <f t="shared" si="119"/>
        <v>176006.44</v>
      </c>
    </row>
    <row r="766" spans="1:28" x14ac:dyDescent="0.2">
      <c r="A766" s="25" t="str">
        <f t="shared" si="110"/>
        <v>Ingar Halpine</v>
      </c>
      <c r="B766" s="25">
        <v>7625163059</v>
      </c>
      <c r="C766" s="25" t="s">
        <v>1486</v>
      </c>
      <c r="D766" s="25" t="s">
        <v>1487</v>
      </c>
      <c r="E766" s="25" t="s">
        <v>29</v>
      </c>
      <c r="F766" s="25">
        <v>59321</v>
      </c>
      <c r="G766" s="25">
        <f>COUNTIF([1]deals_closed!D:D,B766)</f>
        <v>22</v>
      </c>
      <c r="H766" s="26">
        <f>SUMIF([1]deals_closed!D:D,B766,[1]deals_closed!C:C)</f>
        <v>781150</v>
      </c>
      <c r="I766" s="26">
        <f>VLOOKUP(E766,'[1]2018_commission_structure-Start'!$A$22:$I$24,9,FALSE)</f>
        <v>600000</v>
      </c>
      <c r="J766" s="26">
        <f t="shared" si="111"/>
        <v>750000</v>
      </c>
      <c r="K766" s="26">
        <f t="shared" si="112"/>
        <v>900000</v>
      </c>
      <c r="L766" s="26">
        <f t="shared" si="113"/>
        <v>1200000</v>
      </c>
      <c r="M766" s="27">
        <f t="shared" si="114"/>
        <v>1.3019166666666666</v>
      </c>
      <c r="N766" s="25" t="str">
        <f t="shared" si="115"/>
        <v>125-150%</v>
      </c>
      <c r="O766" s="28">
        <f>MIN(H766,I766)*INDEX('[1]2018_commission_structure-Start'!$A$21:$I$24,MATCH($E766,'[1]2018_commission_structure-Start'!$A$21:$A$24,0),MATCH(O$1,'[1]2018_commission_structure-Start'!$A$21:$I$21,0))</f>
        <v>78000</v>
      </c>
      <c r="P766" s="26">
        <f>IF(H766&gt;I766,MIN(H766-I766,J766-I766)*INDEX('[1]2018_commission_structure-Start'!$A$21:$I$24,MATCH($E766,'[1]2018_commission_structure-Start'!$A$21:$A$24,0), MATCH(P$1,'[1]2018_commission_structure-Start'!$A$21:$I$21,0)),0)</f>
        <v>25500.000000000004</v>
      </c>
      <c r="Q766" s="26">
        <f>IF($H766&gt;J766,MIN($H766-J766,K766-J766)*INDEX('[1]2018_commission_structure-Start'!$A$21:$I$24,MATCH($E766,'[1]2018_commission_structure-Start'!$A$21:$A$24,0), MATCH(Q$1,'[1]2018_commission_structure-Start'!$A$21:$I$21,0)),0)</f>
        <v>6541.5</v>
      </c>
      <c r="R766" s="26">
        <f>IF($H766&gt;K766,MIN($H766-K766,L766-K766)*INDEX('[1]2018_commission_structure-Start'!$A$21:$I$24,MATCH($E766,'[1]2018_commission_structure-Start'!$A$21:$A$24,0), MATCH(R$1,'[1]2018_commission_structure-Start'!$A$21:$I$21,0)),0)</f>
        <v>0</v>
      </c>
      <c r="S766" s="26">
        <f>IF(H766&gt;L766,(H766-L766)*INDEX('[1]2018_commission_structure-Start'!$A$21:$I$24,MATCH($E766,'[1]2018_commission_structure-Start'!$A$21:$A$24,0),MATCH(S$1,'[1]2018_commission_structure-Start'!$A$21:$I$21,0)),0)</f>
        <v>0</v>
      </c>
      <c r="T766" s="28">
        <f t="shared" si="116"/>
        <v>110041.5</v>
      </c>
      <c r="U766" s="28">
        <f t="shared" si="117"/>
        <v>169362.5</v>
      </c>
      <c r="V766" s="28">
        <f>MIN(H766,I766)*INDEX('[1]2018_commission_structure-Start'!$A$15:$J$18,MATCH($E766,'[1]2018_commission_structure-Start'!$A$15:$A$18,0),MATCH(V$1,'[1]2018_commission_structure-Start'!$A$15:$J$15,0))</f>
        <v>90000</v>
      </c>
      <c r="W766" s="26">
        <f>IF($H766&gt;I766,MIN($H766-I766,J766-I766)*INDEX('[1]2018_commission_structure-Start'!$A$15:$J$18,MATCH($E766,'[1]2018_commission_structure-Start'!$A$15:$A$18,0),MATCH(W$1,'[1]2018_commission_structure-Start'!$A$15:$J$15,0)),0)</f>
        <v>27000</v>
      </c>
      <c r="X766" s="26">
        <f>IF($H766&gt;J766,MIN($H766-J766,K766-J766)*INDEX('[1]2018_commission_structure-Start'!$A$15:$J$18,MATCH($E766,'[1]2018_commission_structure-Start'!$A$15:$A$18,0),MATCH(X$1,'[1]2018_commission_structure-Start'!$A$15:$J$15,0)),0)</f>
        <v>7787.5</v>
      </c>
      <c r="Y766" s="26">
        <f>IF($H766&gt;K766,MIN($H766-K766,L766-K766)*INDEX('[1]2018_commission_structure-Start'!$A$15:$J$18,MATCH($E766,'[1]2018_commission_structure-Start'!$A$15:$A$18,0),MATCH(Y$1,'[1]2018_commission_structure-Start'!$A$15:$J$15,0)),0)</f>
        <v>0</v>
      </c>
      <c r="Z766" s="26">
        <f>IF(H766&gt;L766,(H766-L766)*INDEX('[1]2018_commission_structure-Start'!$A$21:$I$24,MATCH($E766,'[1]2018_commission_structure-Start'!$A$21:$A$24,0),MATCH(Z$1,'[1]2018_commission_structure-Start'!$A$21:$I$21,0)),0)</f>
        <v>0</v>
      </c>
      <c r="AA766" s="28">
        <f t="shared" si="118"/>
        <v>124787.5</v>
      </c>
      <c r="AB766" s="28">
        <f t="shared" si="119"/>
        <v>184108.5</v>
      </c>
    </row>
    <row r="767" spans="1:28" x14ac:dyDescent="0.2">
      <c r="A767" s="25" t="str">
        <f t="shared" si="110"/>
        <v>Cyndia Fratson</v>
      </c>
      <c r="B767" s="25">
        <v>8445779583</v>
      </c>
      <c r="C767" s="25" t="s">
        <v>1488</v>
      </c>
      <c r="D767" s="25" t="s">
        <v>1489</v>
      </c>
      <c r="E767" s="25" t="s">
        <v>29</v>
      </c>
      <c r="F767" s="25">
        <v>61293</v>
      </c>
      <c r="G767" s="25">
        <f>COUNTIF([1]deals_closed!D:D,B767)</f>
        <v>16</v>
      </c>
      <c r="H767" s="26">
        <f>SUMIF([1]deals_closed!D:D,B767,[1]deals_closed!C:C)</f>
        <v>569297</v>
      </c>
      <c r="I767" s="26">
        <f>VLOOKUP(E767,'[1]2018_commission_structure-Start'!$A$22:$I$24,9,FALSE)</f>
        <v>600000</v>
      </c>
      <c r="J767" s="26">
        <f t="shared" si="111"/>
        <v>750000</v>
      </c>
      <c r="K767" s="26">
        <f t="shared" si="112"/>
        <v>900000</v>
      </c>
      <c r="L767" s="26">
        <f t="shared" si="113"/>
        <v>1200000</v>
      </c>
      <c r="M767" s="27">
        <f t="shared" si="114"/>
        <v>0.94882833333333338</v>
      </c>
      <c r="N767" s="25" t="str">
        <f t="shared" si="115"/>
        <v>0-100%</v>
      </c>
      <c r="O767" s="28">
        <f>MIN(H767,I767)*INDEX('[1]2018_commission_structure-Start'!$A$21:$I$24,MATCH($E767,'[1]2018_commission_structure-Start'!$A$21:$A$24,0),MATCH(O$1,'[1]2018_commission_structure-Start'!$A$21:$I$21,0))</f>
        <v>74008.61</v>
      </c>
      <c r="P767" s="26">
        <f>IF(H767&gt;I767,MIN(H767-I767,J767-I767)*INDEX('[1]2018_commission_structure-Start'!$A$21:$I$24,MATCH($E767,'[1]2018_commission_structure-Start'!$A$21:$A$24,0), MATCH(P$1,'[1]2018_commission_structure-Start'!$A$21:$I$21,0)),0)</f>
        <v>0</v>
      </c>
      <c r="Q767" s="26">
        <f>IF($H767&gt;J767,MIN($H767-J767,K767-J767)*INDEX('[1]2018_commission_structure-Start'!$A$21:$I$24,MATCH($E767,'[1]2018_commission_structure-Start'!$A$21:$A$24,0), MATCH(Q$1,'[1]2018_commission_structure-Start'!$A$21:$I$21,0)),0)</f>
        <v>0</v>
      </c>
      <c r="R767" s="26">
        <f>IF($H767&gt;K767,MIN($H767-K767,L767-K767)*INDEX('[1]2018_commission_structure-Start'!$A$21:$I$24,MATCH($E767,'[1]2018_commission_structure-Start'!$A$21:$A$24,0), MATCH(R$1,'[1]2018_commission_structure-Start'!$A$21:$I$21,0)),0)</f>
        <v>0</v>
      </c>
      <c r="S767" s="26">
        <f>IF(H767&gt;L767,(H767-L767)*INDEX('[1]2018_commission_structure-Start'!$A$21:$I$24,MATCH($E767,'[1]2018_commission_structure-Start'!$A$21:$A$24,0),MATCH(S$1,'[1]2018_commission_structure-Start'!$A$21:$I$21,0)),0)</f>
        <v>0</v>
      </c>
      <c r="T767" s="28">
        <f t="shared" si="116"/>
        <v>74008.61</v>
      </c>
      <c r="U767" s="28">
        <f t="shared" si="117"/>
        <v>135301.60999999999</v>
      </c>
      <c r="V767" s="28">
        <f>MIN(H767,I767)*INDEX('[1]2018_commission_structure-Start'!$A$15:$J$18,MATCH($E767,'[1]2018_commission_structure-Start'!$A$15:$A$18,0),MATCH(V$1,'[1]2018_commission_structure-Start'!$A$15:$J$15,0))</f>
        <v>85394.55</v>
      </c>
      <c r="W767" s="26">
        <f>IF($H767&gt;I767,MIN($H767-I767,J767-I767)*INDEX('[1]2018_commission_structure-Start'!$A$15:$J$18,MATCH($E767,'[1]2018_commission_structure-Start'!$A$15:$A$18,0),MATCH(W$1,'[1]2018_commission_structure-Start'!$A$15:$J$15,0)),0)</f>
        <v>0</v>
      </c>
      <c r="X767" s="26">
        <f>IF($H767&gt;J767,MIN($H767-J767,K767-J767)*INDEX('[1]2018_commission_structure-Start'!$A$15:$J$18,MATCH($E767,'[1]2018_commission_structure-Start'!$A$15:$A$18,0),MATCH(X$1,'[1]2018_commission_structure-Start'!$A$15:$J$15,0)),0)</f>
        <v>0</v>
      </c>
      <c r="Y767" s="26">
        <f>IF($H767&gt;K767,MIN($H767-K767,L767-K767)*INDEX('[1]2018_commission_structure-Start'!$A$15:$J$18,MATCH($E767,'[1]2018_commission_structure-Start'!$A$15:$A$18,0),MATCH(Y$1,'[1]2018_commission_structure-Start'!$A$15:$J$15,0)),0)</f>
        <v>0</v>
      </c>
      <c r="Z767" s="26">
        <f>IF(H767&gt;L767,(H767-L767)*INDEX('[1]2018_commission_structure-Start'!$A$21:$I$24,MATCH($E767,'[1]2018_commission_structure-Start'!$A$21:$A$24,0),MATCH(Z$1,'[1]2018_commission_structure-Start'!$A$21:$I$21,0)),0)</f>
        <v>0</v>
      </c>
      <c r="AA767" s="28">
        <f t="shared" si="118"/>
        <v>85394.55</v>
      </c>
      <c r="AB767" s="28">
        <f t="shared" si="119"/>
        <v>146687.54999999999</v>
      </c>
    </row>
    <row r="768" spans="1:28" x14ac:dyDescent="0.2">
      <c r="A768" s="25" t="str">
        <f t="shared" si="110"/>
        <v>Merrel Pomphrey</v>
      </c>
      <c r="B768" s="25">
        <v>4972162740</v>
      </c>
      <c r="C768" s="25" t="s">
        <v>1490</v>
      </c>
      <c r="D768" s="25" t="s">
        <v>1491</v>
      </c>
      <c r="E768" s="25" t="s">
        <v>29</v>
      </c>
      <c r="F768" s="25">
        <v>64683</v>
      </c>
      <c r="G768" s="25">
        <f>COUNTIF([1]deals_closed!D:D,B768)</f>
        <v>23</v>
      </c>
      <c r="H768" s="26">
        <f>SUMIF([1]deals_closed!D:D,B768,[1]deals_closed!C:C)</f>
        <v>822894</v>
      </c>
      <c r="I768" s="26">
        <f>VLOOKUP(E768,'[1]2018_commission_structure-Start'!$A$22:$I$24,9,FALSE)</f>
        <v>600000</v>
      </c>
      <c r="J768" s="26">
        <f t="shared" si="111"/>
        <v>750000</v>
      </c>
      <c r="K768" s="26">
        <f t="shared" si="112"/>
        <v>900000</v>
      </c>
      <c r="L768" s="26">
        <f t="shared" si="113"/>
        <v>1200000</v>
      </c>
      <c r="M768" s="27">
        <f t="shared" si="114"/>
        <v>1.3714900000000001</v>
      </c>
      <c r="N768" s="25" t="str">
        <f t="shared" si="115"/>
        <v>125-150%</v>
      </c>
      <c r="O768" s="28">
        <f>MIN(H768,I768)*INDEX('[1]2018_commission_structure-Start'!$A$21:$I$24,MATCH($E768,'[1]2018_commission_structure-Start'!$A$21:$A$24,0),MATCH(O$1,'[1]2018_commission_structure-Start'!$A$21:$I$21,0))</f>
        <v>78000</v>
      </c>
      <c r="P768" s="26">
        <f>IF(H768&gt;I768,MIN(H768-I768,J768-I768)*INDEX('[1]2018_commission_structure-Start'!$A$21:$I$24,MATCH($E768,'[1]2018_commission_structure-Start'!$A$21:$A$24,0), MATCH(P$1,'[1]2018_commission_structure-Start'!$A$21:$I$21,0)),0)</f>
        <v>25500.000000000004</v>
      </c>
      <c r="Q768" s="26">
        <f>IF($H768&gt;J768,MIN($H768-J768,K768-J768)*INDEX('[1]2018_commission_structure-Start'!$A$21:$I$24,MATCH($E768,'[1]2018_commission_structure-Start'!$A$21:$A$24,0), MATCH(Q$1,'[1]2018_commission_structure-Start'!$A$21:$I$21,0)),0)</f>
        <v>15307.74</v>
      </c>
      <c r="R768" s="26">
        <f>IF($H768&gt;K768,MIN($H768-K768,L768-K768)*INDEX('[1]2018_commission_structure-Start'!$A$21:$I$24,MATCH($E768,'[1]2018_commission_structure-Start'!$A$21:$A$24,0), MATCH(R$1,'[1]2018_commission_structure-Start'!$A$21:$I$21,0)),0)</f>
        <v>0</v>
      </c>
      <c r="S768" s="26">
        <f>IF(H768&gt;L768,(H768-L768)*INDEX('[1]2018_commission_structure-Start'!$A$21:$I$24,MATCH($E768,'[1]2018_commission_structure-Start'!$A$21:$A$24,0),MATCH(S$1,'[1]2018_commission_structure-Start'!$A$21:$I$21,0)),0)</f>
        <v>0</v>
      </c>
      <c r="T768" s="28">
        <f t="shared" si="116"/>
        <v>118807.74</v>
      </c>
      <c r="U768" s="28">
        <f t="shared" si="117"/>
        <v>183490.74</v>
      </c>
      <c r="V768" s="28">
        <f>MIN(H768,I768)*INDEX('[1]2018_commission_structure-Start'!$A$15:$J$18,MATCH($E768,'[1]2018_commission_structure-Start'!$A$15:$A$18,0),MATCH(V$1,'[1]2018_commission_structure-Start'!$A$15:$J$15,0))</f>
        <v>90000</v>
      </c>
      <c r="W768" s="26">
        <f>IF($H768&gt;I768,MIN($H768-I768,J768-I768)*INDEX('[1]2018_commission_structure-Start'!$A$15:$J$18,MATCH($E768,'[1]2018_commission_structure-Start'!$A$15:$A$18,0),MATCH(W$1,'[1]2018_commission_structure-Start'!$A$15:$J$15,0)),0)</f>
        <v>27000</v>
      </c>
      <c r="X768" s="26">
        <f>IF($H768&gt;J768,MIN($H768-J768,K768-J768)*INDEX('[1]2018_commission_structure-Start'!$A$15:$J$18,MATCH($E768,'[1]2018_commission_structure-Start'!$A$15:$A$18,0),MATCH(X$1,'[1]2018_commission_structure-Start'!$A$15:$J$15,0)),0)</f>
        <v>18223.5</v>
      </c>
      <c r="Y768" s="26">
        <f>IF($H768&gt;K768,MIN($H768-K768,L768-K768)*INDEX('[1]2018_commission_structure-Start'!$A$15:$J$18,MATCH($E768,'[1]2018_commission_structure-Start'!$A$15:$A$18,0),MATCH(Y$1,'[1]2018_commission_structure-Start'!$A$15:$J$15,0)),0)</f>
        <v>0</v>
      </c>
      <c r="Z768" s="26">
        <f>IF(H768&gt;L768,(H768-L768)*INDEX('[1]2018_commission_structure-Start'!$A$21:$I$24,MATCH($E768,'[1]2018_commission_structure-Start'!$A$21:$A$24,0),MATCH(Z$1,'[1]2018_commission_structure-Start'!$A$21:$I$21,0)),0)</f>
        <v>0</v>
      </c>
      <c r="AA768" s="28">
        <f t="shared" si="118"/>
        <v>135223.5</v>
      </c>
      <c r="AB768" s="28">
        <f t="shared" si="119"/>
        <v>199906.5</v>
      </c>
    </row>
    <row r="769" spans="1:28" x14ac:dyDescent="0.2">
      <c r="A769" s="25" t="str">
        <f t="shared" si="110"/>
        <v>Craggie Paradin</v>
      </c>
      <c r="B769" s="25">
        <v>2456061896</v>
      </c>
      <c r="C769" s="25" t="s">
        <v>1492</v>
      </c>
      <c r="D769" s="25" t="s">
        <v>1493</v>
      </c>
      <c r="E769" s="25" t="s">
        <v>7</v>
      </c>
      <c r="F769" s="25">
        <v>32384</v>
      </c>
      <c r="G769" s="25">
        <f>COUNTIF([1]deals_closed!D:D,B769)</f>
        <v>15</v>
      </c>
      <c r="H769" s="26">
        <f>SUMIF([1]deals_closed!D:D,B769,[1]deals_closed!C:C)</f>
        <v>458838</v>
      </c>
      <c r="I769" s="26">
        <f>VLOOKUP(E769,'[1]2018_commission_structure-Start'!$A$22:$I$24,9,FALSE)</f>
        <v>500000</v>
      </c>
      <c r="J769" s="26">
        <f t="shared" si="111"/>
        <v>625000</v>
      </c>
      <c r="K769" s="26">
        <f t="shared" si="112"/>
        <v>750000</v>
      </c>
      <c r="L769" s="26">
        <f t="shared" si="113"/>
        <v>1000000</v>
      </c>
      <c r="M769" s="27">
        <f t="shared" si="114"/>
        <v>0.91767600000000005</v>
      </c>
      <c r="N769" s="25" t="str">
        <f t="shared" si="115"/>
        <v>0-100%</v>
      </c>
      <c r="O769" s="28">
        <f>MIN(H769,I769)*INDEX('[1]2018_commission_structure-Start'!$A$21:$I$24,MATCH($E769,'[1]2018_commission_structure-Start'!$A$21:$A$24,0),MATCH(O$1,'[1]2018_commission_structure-Start'!$A$21:$I$21,0))</f>
        <v>45883.8</v>
      </c>
      <c r="P769" s="26">
        <f>IF(H769&gt;I769,MIN(H769-I769,J769-I769)*INDEX('[1]2018_commission_structure-Start'!$A$21:$I$24,MATCH($E769,'[1]2018_commission_structure-Start'!$A$21:$A$24,0), MATCH(P$1,'[1]2018_commission_structure-Start'!$A$21:$I$21,0)),0)</f>
        <v>0</v>
      </c>
      <c r="Q769" s="26">
        <f>IF($H769&gt;J769,MIN($H769-J769,K769-J769)*INDEX('[1]2018_commission_structure-Start'!$A$21:$I$24,MATCH($E769,'[1]2018_commission_structure-Start'!$A$21:$A$24,0), MATCH(Q$1,'[1]2018_commission_structure-Start'!$A$21:$I$21,0)),0)</f>
        <v>0</v>
      </c>
      <c r="R769" s="26">
        <f>IF($H769&gt;K769,MIN($H769-K769,L769-K769)*INDEX('[1]2018_commission_structure-Start'!$A$21:$I$24,MATCH($E769,'[1]2018_commission_structure-Start'!$A$21:$A$24,0), MATCH(R$1,'[1]2018_commission_structure-Start'!$A$21:$I$21,0)),0)</f>
        <v>0</v>
      </c>
      <c r="S769" s="26">
        <f>IF(H769&gt;L769,(H769-L769)*INDEX('[1]2018_commission_structure-Start'!$A$21:$I$24,MATCH($E769,'[1]2018_commission_structure-Start'!$A$21:$A$24,0),MATCH(S$1,'[1]2018_commission_structure-Start'!$A$21:$I$21,0)),0)</f>
        <v>0</v>
      </c>
      <c r="T769" s="28">
        <f t="shared" si="116"/>
        <v>45883.8</v>
      </c>
      <c r="U769" s="28">
        <f t="shared" si="117"/>
        <v>78267.8</v>
      </c>
      <c r="V769" s="28">
        <f>MIN(H769,I769)*INDEX('[1]2018_commission_structure-Start'!$A$15:$J$18,MATCH($E769,'[1]2018_commission_structure-Start'!$A$15:$A$18,0),MATCH(V$1,'[1]2018_commission_structure-Start'!$A$15:$J$15,0))</f>
        <v>55060.56</v>
      </c>
      <c r="W769" s="26">
        <f>IF($H769&gt;I769,MIN($H769-I769,J769-I769)*INDEX('[1]2018_commission_structure-Start'!$A$15:$J$18,MATCH($E769,'[1]2018_commission_structure-Start'!$A$15:$A$18,0),MATCH(W$1,'[1]2018_commission_structure-Start'!$A$15:$J$15,0)),0)</f>
        <v>0</v>
      </c>
      <c r="X769" s="26">
        <f>IF($H769&gt;J769,MIN($H769-J769,K769-J769)*INDEX('[1]2018_commission_structure-Start'!$A$15:$J$18,MATCH($E769,'[1]2018_commission_structure-Start'!$A$15:$A$18,0),MATCH(X$1,'[1]2018_commission_structure-Start'!$A$15:$J$15,0)),0)</f>
        <v>0</v>
      </c>
      <c r="Y769" s="26">
        <f>IF($H769&gt;K769,MIN($H769-K769,L769-K769)*INDEX('[1]2018_commission_structure-Start'!$A$15:$J$18,MATCH($E769,'[1]2018_commission_structure-Start'!$A$15:$A$18,0),MATCH(Y$1,'[1]2018_commission_structure-Start'!$A$15:$J$15,0)),0)</f>
        <v>0</v>
      </c>
      <c r="Z769" s="26">
        <f>IF(H769&gt;L769,(H769-L769)*INDEX('[1]2018_commission_structure-Start'!$A$21:$I$24,MATCH($E769,'[1]2018_commission_structure-Start'!$A$21:$A$24,0),MATCH(Z$1,'[1]2018_commission_structure-Start'!$A$21:$I$21,0)),0)</f>
        <v>0</v>
      </c>
      <c r="AA769" s="28">
        <f t="shared" si="118"/>
        <v>55060.56</v>
      </c>
      <c r="AB769" s="28">
        <f t="shared" si="119"/>
        <v>87444.56</v>
      </c>
    </row>
    <row r="770" spans="1:28" x14ac:dyDescent="0.2">
      <c r="A770" s="25" t="str">
        <f t="shared" ref="A770:A833" si="120">C770&amp;" "&amp;D770</f>
        <v>Nicolette Matityahu</v>
      </c>
      <c r="B770" s="25">
        <v>8175279842</v>
      </c>
      <c r="C770" s="25" t="s">
        <v>1494</v>
      </c>
      <c r="D770" s="25" t="s">
        <v>1495</v>
      </c>
      <c r="E770" s="25" t="s">
        <v>29</v>
      </c>
      <c r="F770" s="25">
        <v>50337</v>
      </c>
      <c r="G770" s="25">
        <f>COUNTIF([1]deals_closed!D:D,B770)</f>
        <v>16</v>
      </c>
      <c r="H770" s="26">
        <f>SUMIF([1]deals_closed!D:D,B770,[1]deals_closed!C:C)</f>
        <v>535986</v>
      </c>
      <c r="I770" s="26">
        <f>VLOOKUP(E770,'[1]2018_commission_structure-Start'!$A$22:$I$24,9,FALSE)</f>
        <v>600000</v>
      </c>
      <c r="J770" s="26">
        <f t="shared" si="111"/>
        <v>750000</v>
      </c>
      <c r="K770" s="26">
        <f t="shared" si="112"/>
        <v>900000</v>
      </c>
      <c r="L770" s="26">
        <f t="shared" si="113"/>
        <v>1200000</v>
      </c>
      <c r="M770" s="27">
        <f t="shared" si="114"/>
        <v>0.89331000000000005</v>
      </c>
      <c r="N770" s="25" t="str">
        <f t="shared" si="115"/>
        <v>0-100%</v>
      </c>
      <c r="O770" s="28">
        <f>MIN(H770,I770)*INDEX('[1]2018_commission_structure-Start'!$A$21:$I$24,MATCH($E770,'[1]2018_commission_structure-Start'!$A$21:$A$24,0),MATCH(O$1,'[1]2018_commission_structure-Start'!$A$21:$I$21,0))</f>
        <v>69678.180000000008</v>
      </c>
      <c r="P770" s="26">
        <f>IF(H770&gt;I770,MIN(H770-I770,J770-I770)*INDEX('[1]2018_commission_structure-Start'!$A$21:$I$24,MATCH($E770,'[1]2018_commission_structure-Start'!$A$21:$A$24,0), MATCH(P$1,'[1]2018_commission_structure-Start'!$A$21:$I$21,0)),0)</f>
        <v>0</v>
      </c>
      <c r="Q770" s="26">
        <f>IF($H770&gt;J770,MIN($H770-J770,K770-J770)*INDEX('[1]2018_commission_structure-Start'!$A$21:$I$24,MATCH($E770,'[1]2018_commission_structure-Start'!$A$21:$A$24,0), MATCH(Q$1,'[1]2018_commission_structure-Start'!$A$21:$I$21,0)),0)</f>
        <v>0</v>
      </c>
      <c r="R770" s="26">
        <f>IF($H770&gt;K770,MIN($H770-K770,L770-K770)*INDEX('[1]2018_commission_structure-Start'!$A$21:$I$24,MATCH($E770,'[1]2018_commission_structure-Start'!$A$21:$A$24,0), MATCH(R$1,'[1]2018_commission_structure-Start'!$A$21:$I$21,0)),0)</f>
        <v>0</v>
      </c>
      <c r="S770" s="26">
        <f>IF(H770&gt;L770,(H770-L770)*INDEX('[1]2018_commission_structure-Start'!$A$21:$I$24,MATCH($E770,'[1]2018_commission_structure-Start'!$A$21:$A$24,0),MATCH(S$1,'[1]2018_commission_structure-Start'!$A$21:$I$21,0)),0)</f>
        <v>0</v>
      </c>
      <c r="T770" s="28">
        <f t="shared" si="116"/>
        <v>69678.180000000008</v>
      </c>
      <c r="U770" s="28">
        <f t="shared" si="117"/>
        <v>120015.18000000001</v>
      </c>
      <c r="V770" s="28">
        <f>MIN(H770,I770)*INDEX('[1]2018_commission_structure-Start'!$A$15:$J$18,MATCH($E770,'[1]2018_commission_structure-Start'!$A$15:$A$18,0),MATCH(V$1,'[1]2018_commission_structure-Start'!$A$15:$J$15,0))</f>
        <v>80397.899999999994</v>
      </c>
      <c r="W770" s="26">
        <f>IF($H770&gt;I770,MIN($H770-I770,J770-I770)*INDEX('[1]2018_commission_structure-Start'!$A$15:$J$18,MATCH($E770,'[1]2018_commission_structure-Start'!$A$15:$A$18,0),MATCH(W$1,'[1]2018_commission_structure-Start'!$A$15:$J$15,0)),0)</f>
        <v>0</v>
      </c>
      <c r="X770" s="26">
        <f>IF($H770&gt;J770,MIN($H770-J770,K770-J770)*INDEX('[1]2018_commission_structure-Start'!$A$15:$J$18,MATCH($E770,'[1]2018_commission_structure-Start'!$A$15:$A$18,0),MATCH(X$1,'[1]2018_commission_structure-Start'!$A$15:$J$15,0)),0)</f>
        <v>0</v>
      </c>
      <c r="Y770" s="26">
        <f>IF($H770&gt;K770,MIN($H770-K770,L770-K770)*INDEX('[1]2018_commission_structure-Start'!$A$15:$J$18,MATCH($E770,'[1]2018_commission_structure-Start'!$A$15:$A$18,0),MATCH(Y$1,'[1]2018_commission_structure-Start'!$A$15:$J$15,0)),0)</f>
        <v>0</v>
      </c>
      <c r="Z770" s="26">
        <f>IF(H770&gt;L770,(H770-L770)*INDEX('[1]2018_commission_structure-Start'!$A$21:$I$24,MATCH($E770,'[1]2018_commission_structure-Start'!$A$21:$A$24,0),MATCH(Z$1,'[1]2018_commission_structure-Start'!$A$21:$I$21,0)),0)</f>
        <v>0</v>
      </c>
      <c r="AA770" s="28">
        <f t="shared" si="118"/>
        <v>80397.899999999994</v>
      </c>
      <c r="AB770" s="28">
        <f t="shared" si="119"/>
        <v>130734.9</v>
      </c>
    </row>
    <row r="771" spans="1:28" x14ac:dyDescent="0.2">
      <c r="A771" s="25" t="str">
        <f t="shared" si="120"/>
        <v>Gaby Shilston</v>
      </c>
      <c r="B771" s="25">
        <v>8728207157</v>
      </c>
      <c r="C771" s="25" t="s">
        <v>1496</v>
      </c>
      <c r="D771" s="25" t="s">
        <v>1497</v>
      </c>
      <c r="E771" s="25" t="s">
        <v>10</v>
      </c>
      <c r="F771" s="25">
        <v>100924</v>
      </c>
      <c r="G771" s="25">
        <f>COUNTIF([1]deals_closed!D:D,B771)</f>
        <v>23</v>
      </c>
      <c r="H771" s="26">
        <f>SUMIF([1]deals_closed!D:D,B771,[1]deals_closed!C:C)</f>
        <v>728077</v>
      </c>
      <c r="I771" s="26">
        <f>VLOOKUP(E771,'[1]2018_commission_structure-Start'!$A$22:$I$24,9,FALSE)</f>
        <v>750000</v>
      </c>
      <c r="J771" s="26">
        <f t="shared" ref="J771:J834" si="121">I771*1.25</f>
        <v>937500</v>
      </c>
      <c r="K771" s="26">
        <f t="shared" ref="K771:K834" si="122">I771*1.5</f>
        <v>1125000</v>
      </c>
      <c r="L771" s="26">
        <f t="shared" ref="L771:L834" si="123">I771*2</f>
        <v>1500000</v>
      </c>
      <c r="M771" s="27">
        <f t="shared" ref="M771:M834" si="124">H771/I771</f>
        <v>0.97076933333333337</v>
      </c>
      <c r="N771" s="25" t="str">
        <f t="shared" ref="N771:N834" si="125">IF(M771&lt;=1, "0-100%", IF(M771&lt;=1.25, "100-125%", IF(M771&lt;=1.5, "125-150%", IF(M771&lt;=2, "150-200%", "&gt;200%"))))</f>
        <v>0-100%</v>
      </c>
      <c r="O771" s="28">
        <f>MIN(H771,I771)*INDEX('[1]2018_commission_structure-Start'!$A$21:$I$24,MATCH($E771,'[1]2018_commission_structure-Start'!$A$21:$A$24,0),MATCH(O$1,'[1]2018_commission_structure-Start'!$A$21:$I$21,0))</f>
        <v>109211.55</v>
      </c>
      <c r="P771" s="26">
        <f>IF(H771&gt;I771,MIN(H771-I771,J771-I771)*INDEX('[1]2018_commission_structure-Start'!$A$21:$I$24,MATCH($E771,'[1]2018_commission_structure-Start'!$A$21:$A$24,0), MATCH(P$1,'[1]2018_commission_structure-Start'!$A$21:$I$21,0)),0)</f>
        <v>0</v>
      </c>
      <c r="Q771" s="26">
        <f>IF($H771&gt;J771,MIN($H771-J771,K771-J771)*INDEX('[1]2018_commission_structure-Start'!$A$21:$I$24,MATCH($E771,'[1]2018_commission_structure-Start'!$A$21:$A$24,0), MATCH(Q$1,'[1]2018_commission_structure-Start'!$A$21:$I$21,0)),0)</f>
        <v>0</v>
      </c>
      <c r="R771" s="26">
        <f>IF($H771&gt;K771,MIN($H771-K771,L771-K771)*INDEX('[1]2018_commission_structure-Start'!$A$21:$I$24,MATCH($E771,'[1]2018_commission_structure-Start'!$A$21:$A$24,0), MATCH(R$1,'[1]2018_commission_structure-Start'!$A$21:$I$21,0)),0)</f>
        <v>0</v>
      </c>
      <c r="S771" s="26">
        <f>IF(H771&gt;L771,(H771-L771)*INDEX('[1]2018_commission_structure-Start'!$A$21:$I$24,MATCH($E771,'[1]2018_commission_structure-Start'!$A$21:$A$24,0),MATCH(S$1,'[1]2018_commission_structure-Start'!$A$21:$I$21,0)),0)</f>
        <v>0</v>
      </c>
      <c r="T771" s="28">
        <f t="shared" ref="T771:T834" si="126">SUM(O771:S771)</f>
        <v>109211.55</v>
      </c>
      <c r="U771" s="28">
        <f t="shared" ref="U771:U834" si="127">T771+F771</f>
        <v>210135.55</v>
      </c>
      <c r="V771" s="28">
        <f>MIN(H771,I771)*INDEX('[1]2018_commission_structure-Start'!$A$15:$J$18,MATCH($E771,'[1]2018_commission_structure-Start'!$A$15:$A$18,0),MATCH(V$1,'[1]2018_commission_structure-Start'!$A$15:$J$15,0))</f>
        <v>109211.55</v>
      </c>
      <c r="W771" s="26">
        <f>IF($H771&gt;I771,MIN($H771-I771,J771-I771)*INDEX('[1]2018_commission_structure-Start'!$A$15:$J$18,MATCH($E771,'[1]2018_commission_structure-Start'!$A$15:$A$18,0),MATCH(W$1,'[1]2018_commission_structure-Start'!$A$15:$J$15,0)),0)</f>
        <v>0</v>
      </c>
      <c r="X771" s="26">
        <f>IF($H771&gt;J771,MIN($H771-J771,K771-J771)*INDEX('[1]2018_commission_structure-Start'!$A$15:$J$18,MATCH($E771,'[1]2018_commission_structure-Start'!$A$15:$A$18,0),MATCH(X$1,'[1]2018_commission_structure-Start'!$A$15:$J$15,0)),0)</f>
        <v>0</v>
      </c>
      <c r="Y771" s="26">
        <f>IF($H771&gt;K771,MIN($H771-K771,L771-K771)*INDEX('[1]2018_commission_structure-Start'!$A$15:$J$18,MATCH($E771,'[1]2018_commission_structure-Start'!$A$15:$A$18,0),MATCH(Y$1,'[1]2018_commission_structure-Start'!$A$15:$J$15,0)),0)</f>
        <v>0</v>
      </c>
      <c r="Z771" s="26">
        <f>IF(H771&gt;L771,(H771-L771)*INDEX('[1]2018_commission_structure-Start'!$A$21:$I$24,MATCH($E771,'[1]2018_commission_structure-Start'!$A$21:$A$24,0),MATCH(Z$1,'[1]2018_commission_structure-Start'!$A$21:$I$21,0)),0)</f>
        <v>0</v>
      </c>
      <c r="AA771" s="28">
        <f t="shared" ref="AA771:AA834" si="128">SUM(V771:Z771)</f>
        <v>109211.55</v>
      </c>
      <c r="AB771" s="28">
        <f t="shared" ref="AB771:AB834" si="129">AA771+F771</f>
        <v>210135.55</v>
      </c>
    </row>
    <row r="772" spans="1:28" x14ac:dyDescent="0.2">
      <c r="A772" s="25" t="str">
        <f t="shared" si="120"/>
        <v>Adolpho Wickersham</v>
      </c>
      <c r="B772" s="25">
        <v>3764546336</v>
      </c>
      <c r="C772" s="25" t="s">
        <v>1498</v>
      </c>
      <c r="D772" s="25" t="s">
        <v>1499</v>
      </c>
      <c r="E772" s="25" t="s">
        <v>10</v>
      </c>
      <c r="F772" s="25">
        <v>116738</v>
      </c>
      <c r="G772" s="25">
        <f>COUNTIF([1]deals_closed!D:D,B772)</f>
        <v>22</v>
      </c>
      <c r="H772" s="26">
        <f>SUMIF([1]deals_closed!D:D,B772,[1]deals_closed!C:C)</f>
        <v>826741</v>
      </c>
      <c r="I772" s="26">
        <f>VLOOKUP(E772,'[1]2018_commission_structure-Start'!$A$22:$I$24,9,FALSE)</f>
        <v>750000</v>
      </c>
      <c r="J772" s="26">
        <f t="shared" si="121"/>
        <v>937500</v>
      </c>
      <c r="K772" s="26">
        <f t="shared" si="122"/>
        <v>1125000</v>
      </c>
      <c r="L772" s="26">
        <f t="shared" si="123"/>
        <v>1500000</v>
      </c>
      <c r="M772" s="27">
        <f t="shared" si="124"/>
        <v>1.1023213333333333</v>
      </c>
      <c r="N772" s="25" t="str">
        <f t="shared" si="125"/>
        <v>100-125%</v>
      </c>
      <c r="O772" s="28">
        <f>MIN(H772,I772)*INDEX('[1]2018_commission_structure-Start'!$A$21:$I$24,MATCH($E772,'[1]2018_commission_structure-Start'!$A$21:$A$24,0),MATCH(O$1,'[1]2018_commission_structure-Start'!$A$21:$I$21,0))</f>
        <v>112500</v>
      </c>
      <c r="P772" s="26">
        <f>IF(H772&gt;I772,MIN(H772-I772,J772-I772)*INDEX('[1]2018_commission_structure-Start'!$A$21:$I$24,MATCH($E772,'[1]2018_commission_structure-Start'!$A$21:$A$24,0), MATCH(P$1,'[1]2018_commission_structure-Start'!$A$21:$I$21,0)),0)</f>
        <v>14580.79</v>
      </c>
      <c r="Q772" s="26">
        <f>IF($H772&gt;J772,MIN($H772-J772,K772-J772)*INDEX('[1]2018_commission_structure-Start'!$A$21:$I$24,MATCH($E772,'[1]2018_commission_structure-Start'!$A$21:$A$24,0), MATCH(Q$1,'[1]2018_commission_structure-Start'!$A$21:$I$21,0)),0)</f>
        <v>0</v>
      </c>
      <c r="R772" s="26">
        <f>IF($H772&gt;K772,MIN($H772-K772,L772-K772)*INDEX('[1]2018_commission_structure-Start'!$A$21:$I$24,MATCH($E772,'[1]2018_commission_structure-Start'!$A$21:$A$24,0), MATCH(R$1,'[1]2018_commission_structure-Start'!$A$21:$I$21,0)),0)</f>
        <v>0</v>
      </c>
      <c r="S772" s="26">
        <f>IF(H772&gt;L772,(H772-L772)*INDEX('[1]2018_commission_structure-Start'!$A$21:$I$24,MATCH($E772,'[1]2018_commission_structure-Start'!$A$21:$A$24,0),MATCH(S$1,'[1]2018_commission_structure-Start'!$A$21:$I$21,0)),0)</f>
        <v>0</v>
      </c>
      <c r="T772" s="28">
        <f t="shared" si="126"/>
        <v>127080.79000000001</v>
      </c>
      <c r="U772" s="28">
        <f t="shared" si="127"/>
        <v>243818.79</v>
      </c>
      <c r="V772" s="28">
        <f>MIN(H772,I772)*INDEX('[1]2018_commission_structure-Start'!$A$15:$J$18,MATCH($E772,'[1]2018_commission_structure-Start'!$A$15:$A$18,0),MATCH(V$1,'[1]2018_commission_structure-Start'!$A$15:$J$15,0))</f>
        <v>112500</v>
      </c>
      <c r="W772" s="26">
        <f>IF($H772&gt;I772,MIN($H772-I772,J772-I772)*INDEX('[1]2018_commission_structure-Start'!$A$15:$J$18,MATCH($E772,'[1]2018_commission_structure-Start'!$A$15:$A$18,0),MATCH(W$1,'[1]2018_commission_structure-Start'!$A$15:$J$15,0)),0)</f>
        <v>16883.02</v>
      </c>
      <c r="X772" s="26">
        <f>IF($H772&gt;J772,MIN($H772-J772,K772-J772)*INDEX('[1]2018_commission_structure-Start'!$A$15:$J$18,MATCH($E772,'[1]2018_commission_structure-Start'!$A$15:$A$18,0),MATCH(X$1,'[1]2018_commission_structure-Start'!$A$15:$J$15,0)),0)</f>
        <v>0</v>
      </c>
      <c r="Y772" s="26">
        <f>IF($H772&gt;K772,MIN($H772-K772,L772-K772)*INDEX('[1]2018_commission_structure-Start'!$A$15:$J$18,MATCH($E772,'[1]2018_commission_structure-Start'!$A$15:$A$18,0),MATCH(Y$1,'[1]2018_commission_structure-Start'!$A$15:$J$15,0)),0)</f>
        <v>0</v>
      </c>
      <c r="Z772" s="26">
        <f>IF(H772&gt;L772,(H772-L772)*INDEX('[1]2018_commission_structure-Start'!$A$21:$I$24,MATCH($E772,'[1]2018_commission_structure-Start'!$A$21:$A$24,0),MATCH(Z$1,'[1]2018_commission_structure-Start'!$A$21:$I$21,0)),0)</f>
        <v>0</v>
      </c>
      <c r="AA772" s="28">
        <f t="shared" si="128"/>
        <v>129383.02</v>
      </c>
      <c r="AB772" s="28">
        <f t="shared" si="129"/>
        <v>246121.02000000002</v>
      </c>
    </row>
    <row r="773" spans="1:28" x14ac:dyDescent="0.2">
      <c r="A773" s="25" t="str">
        <f t="shared" si="120"/>
        <v>Chaddie Record</v>
      </c>
      <c r="B773" s="25">
        <v>6478891895</v>
      </c>
      <c r="C773" s="25" t="s">
        <v>1500</v>
      </c>
      <c r="D773" s="25" t="s">
        <v>1501</v>
      </c>
      <c r="E773" s="25" t="s">
        <v>10</v>
      </c>
      <c r="F773" s="25">
        <v>90997</v>
      </c>
      <c r="G773" s="25">
        <f>COUNTIF([1]deals_closed!D:D,B773)</f>
        <v>18</v>
      </c>
      <c r="H773" s="26">
        <f>SUMIF([1]deals_closed!D:D,B773,[1]deals_closed!C:C)</f>
        <v>585356</v>
      </c>
      <c r="I773" s="26">
        <f>VLOOKUP(E773,'[1]2018_commission_structure-Start'!$A$22:$I$24,9,FALSE)</f>
        <v>750000</v>
      </c>
      <c r="J773" s="26">
        <f t="shared" si="121"/>
        <v>937500</v>
      </c>
      <c r="K773" s="26">
        <f t="shared" si="122"/>
        <v>1125000</v>
      </c>
      <c r="L773" s="26">
        <f t="shared" si="123"/>
        <v>1500000</v>
      </c>
      <c r="M773" s="27">
        <f t="shared" si="124"/>
        <v>0.78047466666666665</v>
      </c>
      <c r="N773" s="25" t="str">
        <f t="shared" si="125"/>
        <v>0-100%</v>
      </c>
      <c r="O773" s="28">
        <f>MIN(H773,I773)*INDEX('[1]2018_commission_structure-Start'!$A$21:$I$24,MATCH($E773,'[1]2018_commission_structure-Start'!$A$21:$A$24,0),MATCH(O$1,'[1]2018_commission_structure-Start'!$A$21:$I$21,0))</f>
        <v>87803.4</v>
      </c>
      <c r="P773" s="26">
        <f>IF(H773&gt;I773,MIN(H773-I773,J773-I773)*INDEX('[1]2018_commission_structure-Start'!$A$21:$I$24,MATCH($E773,'[1]2018_commission_structure-Start'!$A$21:$A$24,0), MATCH(P$1,'[1]2018_commission_structure-Start'!$A$21:$I$21,0)),0)</f>
        <v>0</v>
      </c>
      <c r="Q773" s="26">
        <f>IF($H773&gt;J773,MIN($H773-J773,K773-J773)*INDEX('[1]2018_commission_structure-Start'!$A$21:$I$24,MATCH($E773,'[1]2018_commission_structure-Start'!$A$21:$A$24,0), MATCH(Q$1,'[1]2018_commission_structure-Start'!$A$21:$I$21,0)),0)</f>
        <v>0</v>
      </c>
      <c r="R773" s="26">
        <f>IF($H773&gt;K773,MIN($H773-K773,L773-K773)*INDEX('[1]2018_commission_structure-Start'!$A$21:$I$24,MATCH($E773,'[1]2018_commission_structure-Start'!$A$21:$A$24,0), MATCH(R$1,'[1]2018_commission_structure-Start'!$A$21:$I$21,0)),0)</f>
        <v>0</v>
      </c>
      <c r="S773" s="26">
        <f>IF(H773&gt;L773,(H773-L773)*INDEX('[1]2018_commission_structure-Start'!$A$21:$I$24,MATCH($E773,'[1]2018_commission_structure-Start'!$A$21:$A$24,0),MATCH(S$1,'[1]2018_commission_structure-Start'!$A$21:$I$21,0)),0)</f>
        <v>0</v>
      </c>
      <c r="T773" s="28">
        <f t="shared" si="126"/>
        <v>87803.4</v>
      </c>
      <c r="U773" s="28">
        <f t="shared" si="127"/>
        <v>178800.4</v>
      </c>
      <c r="V773" s="28">
        <f>MIN(H773,I773)*INDEX('[1]2018_commission_structure-Start'!$A$15:$J$18,MATCH($E773,'[1]2018_commission_structure-Start'!$A$15:$A$18,0),MATCH(V$1,'[1]2018_commission_structure-Start'!$A$15:$J$15,0))</f>
        <v>87803.4</v>
      </c>
      <c r="W773" s="26">
        <f>IF($H773&gt;I773,MIN($H773-I773,J773-I773)*INDEX('[1]2018_commission_structure-Start'!$A$15:$J$18,MATCH($E773,'[1]2018_commission_structure-Start'!$A$15:$A$18,0),MATCH(W$1,'[1]2018_commission_structure-Start'!$A$15:$J$15,0)),0)</f>
        <v>0</v>
      </c>
      <c r="X773" s="26">
        <f>IF($H773&gt;J773,MIN($H773-J773,K773-J773)*INDEX('[1]2018_commission_structure-Start'!$A$15:$J$18,MATCH($E773,'[1]2018_commission_structure-Start'!$A$15:$A$18,0),MATCH(X$1,'[1]2018_commission_structure-Start'!$A$15:$J$15,0)),0)</f>
        <v>0</v>
      </c>
      <c r="Y773" s="26">
        <f>IF($H773&gt;K773,MIN($H773-K773,L773-K773)*INDEX('[1]2018_commission_structure-Start'!$A$15:$J$18,MATCH($E773,'[1]2018_commission_structure-Start'!$A$15:$A$18,0),MATCH(Y$1,'[1]2018_commission_structure-Start'!$A$15:$J$15,0)),0)</f>
        <v>0</v>
      </c>
      <c r="Z773" s="26">
        <f>IF(H773&gt;L773,(H773-L773)*INDEX('[1]2018_commission_structure-Start'!$A$21:$I$24,MATCH($E773,'[1]2018_commission_structure-Start'!$A$21:$A$24,0),MATCH(Z$1,'[1]2018_commission_structure-Start'!$A$21:$I$21,0)),0)</f>
        <v>0</v>
      </c>
      <c r="AA773" s="28">
        <f t="shared" si="128"/>
        <v>87803.4</v>
      </c>
      <c r="AB773" s="28">
        <f t="shared" si="129"/>
        <v>178800.4</v>
      </c>
    </row>
    <row r="774" spans="1:28" x14ac:dyDescent="0.2">
      <c r="A774" s="25" t="str">
        <f t="shared" si="120"/>
        <v>Leicester Blonden</v>
      </c>
      <c r="B774" s="25">
        <v>116428384</v>
      </c>
      <c r="C774" s="25" t="s">
        <v>1502</v>
      </c>
      <c r="D774" s="25" t="s">
        <v>1503</v>
      </c>
      <c r="E774" s="25" t="s">
        <v>7</v>
      </c>
      <c r="F774" s="25">
        <v>49600</v>
      </c>
      <c r="G774" s="25">
        <f>COUNTIF([1]deals_closed!D:D,B774)</f>
        <v>15</v>
      </c>
      <c r="H774" s="26">
        <f>SUMIF([1]deals_closed!D:D,B774,[1]deals_closed!C:C)</f>
        <v>552282</v>
      </c>
      <c r="I774" s="26">
        <f>VLOOKUP(E774,'[1]2018_commission_structure-Start'!$A$22:$I$24,9,FALSE)</f>
        <v>500000</v>
      </c>
      <c r="J774" s="26">
        <f t="shared" si="121"/>
        <v>625000</v>
      </c>
      <c r="K774" s="26">
        <f t="shared" si="122"/>
        <v>750000</v>
      </c>
      <c r="L774" s="26">
        <f t="shared" si="123"/>
        <v>1000000</v>
      </c>
      <c r="M774" s="27">
        <f t="shared" si="124"/>
        <v>1.1045640000000001</v>
      </c>
      <c r="N774" s="25" t="str">
        <f t="shared" si="125"/>
        <v>100-125%</v>
      </c>
      <c r="O774" s="28">
        <f>MIN(H774,I774)*INDEX('[1]2018_commission_structure-Start'!$A$21:$I$24,MATCH($E774,'[1]2018_commission_structure-Start'!$A$21:$A$24,0),MATCH(O$1,'[1]2018_commission_structure-Start'!$A$21:$I$21,0))</f>
        <v>50000</v>
      </c>
      <c r="P774" s="26">
        <f>IF(H774&gt;I774,MIN(H774-I774,J774-I774)*INDEX('[1]2018_commission_structure-Start'!$A$21:$I$24,MATCH($E774,'[1]2018_commission_structure-Start'!$A$21:$A$24,0), MATCH(P$1,'[1]2018_commission_structure-Start'!$A$21:$I$21,0)),0)</f>
        <v>7842.2999999999993</v>
      </c>
      <c r="Q774" s="26">
        <f>IF($H774&gt;J774,MIN($H774-J774,K774-J774)*INDEX('[1]2018_commission_structure-Start'!$A$21:$I$24,MATCH($E774,'[1]2018_commission_structure-Start'!$A$21:$A$24,0), MATCH(Q$1,'[1]2018_commission_structure-Start'!$A$21:$I$21,0)),0)</f>
        <v>0</v>
      </c>
      <c r="R774" s="26">
        <f>IF($H774&gt;K774,MIN($H774-K774,L774-K774)*INDEX('[1]2018_commission_structure-Start'!$A$21:$I$24,MATCH($E774,'[1]2018_commission_structure-Start'!$A$21:$A$24,0), MATCH(R$1,'[1]2018_commission_structure-Start'!$A$21:$I$21,0)),0)</f>
        <v>0</v>
      </c>
      <c r="S774" s="26">
        <f>IF(H774&gt;L774,(H774-L774)*INDEX('[1]2018_commission_structure-Start'!$A$21:$I$24,MATCH($E774,'[1]2018_commission_structure-Start'!$A$21:$A$24,0),MATCH(S$1,'[1]2018_commission_structure-Start'!$A$21:$I$21,0)),0)</f>
        <v>0</v>
      </c>
      <c r="T774" s="28">
        <f t="shared" si="126"/>
        <v>57842.3</v>
      </c>
      <c r="U774" s="28">
        <f t="shared" si="127"/>
        <v>107442.3</v>
      </c>
      <c r="V774" s="28">
        <f>MIN(H774,I774)*INDEX('[1]2018_commission_structure-Start'!$A$15:$J$18,MATCH($E774,'[1]2018_commission_structure-Start'!$A$15:$A$18,0),MATCH(V$1,'[1]2018_commission_structure-Start'!$A$15:$J$15,0))</f>
        <v>60000</v>
      </c>
      <c r="W774" s="26">
        <f>IF($H774&gt;I774,MIN($H774-I774,J774-I774)*INDEX('[1]2018_commission_structure-Start'!$A$15:$J$18,MATCH($E774,'[1]2018_commission_structure-Start'!$A$15:$A$18,0),MATCH(W$1,'[1]2018_commission_structure-Start'!$A$15:$J$15,0)),0)</f>
        <v>8887.94</v>
      </c>
      <c r="X774" s="26">
        <f>IF($H774&gt;J774,MIN($H774-J774,K774-J774)*INDEX('[1]2018_commission_structure-Start'!$A$15:$J$18,MATCH($E774,'[1]2018_commission_structure-Start'!$A$15:$A$18,0),MATCH(X$1,'[1]2018_commission_structure-Start'!$A$15:$J$15,0)),0)</f>
        <v>0</v>
      </c>
      <c r="Y774" s="26">
        <f>IF($H774&gt;K774,MIN($H774-K774,L774-K774)*INDEX('[1]2018_commission_structure-Start'!$A$15:$J$18,MATCH($E774,'[1]2018_commission_structure-Start'!$A$15:$A$18,0),MATCH(Y$1,'[1]2018_commission_structure-Start'!$A$15:$J$15,0)),0)</f>
        <v>0</v>
      </c>
      <c r="Z774" s="26">
        <f>IF(H774&gt;L774,(H774-L774)*INDEX('[1]2018_commission_structure-Start'!$A$21:$I$24,MATCH($E774,'[1]2018_commission_structure-Start'!$A$21:$A$24,0),MATCH(Z$1,'[1]2018_commission_structure-Start'!$A$21:$I$21,0)),0)</f>
        <v>0</v>
      </c>
      <c r="AA774" s="28">
        <f t="shared" si="128"/>
        <v>68887.94</v>
      </c>
      <c r="AB774" s="28">
        <f t="shared" si="129"/>
        <v>118487.94</v>
      </c>
    </row>
    <row r="775" spans="1:28" x14ac:dyDescent="0.2">
      <c r="A775" s="25" t="str">
        <f t="shared" si="120"/>
        <v>Rouvin Bavister</v>
      </c>
      <c r="B775" s="25">
        <v>3507341514</v>
      </c>
      <c r="C775" s="25" t="s">
        <v>1504</v>
      </c>
      <c r="D775" s="25" t="s">
        <v>1505</v>
      </c>
      <c r="E775" s="25" t="s">
        <v>10</v>
      </c>
      <c r="F775" s="25">
        <v>89245</v>
      </c>
      <c r="G775" s="25">
        <f>COUNTIF([1]deals_closed!D:D,B775)</f>
        <v>17</v>
      </c>
      <c r="H775" s="26">
        <f>SUMIF([1]deals_closed!D:D,B775,[1]deals_closed!C:C)</f>
        <v>596808</v>
      </c>
      <c r="I775" s="26">
        <f>VLOOKUP(E775,'[1]2018_commission_structure-Start'!$A$22:$I$24,9,FALSE)</f>
        <v>750000</v>
      </c>
      <c r="J775" s="26">
        <f t="shared" si="121"/>
        <v>937500</v>
      </c>
      <c r="K775" s="26">
        <f t="shared" si="122"/>
        <v>1125000</v>
      </c>
      <c r="L775" s="26">
        <f t="shared" si="123"/>
        <v>1500000</v>
      </c>
      <c r="M775" s="27">
        <f t="shared" si="124"/>
        <v>0.79574400000000001</v>
      </c>
      <c r="N775" s="25" t="str">
        <f t="shared" si="125"/>
        <v>0-100%</v>
      </c>
      <c r="O775" s="28">
        <f>MIN(H775,I775)*INDEX('[1]2018_commission_structure-Start'!$A$21:$I$24,MATCH($E775,'[1]2018_commission_structure-Start'!$A$21:$A$24,0),MATCH(O$1,'[1]2018_commission_structure-Start'!$A$21:$I$21,0))</f>
        <v>89521.2</v>
      </c>
      <c r="P775" s="26">
        <f>IF(H775&gt;I775,MIN(H775-I775,J775-I775)*INDEX('[1]2018_commission_structure-Start'!$A$21:$I$24,MATCH($E775,'[1]2018_commission_structure-Start'!$A$21:$A$24,0), MATCH(P$1,'[1]2018_commission_structure-Start'!$A$21:$I$21,0)),0)</f>
        <v>0</v>
      </c>
      <c r="Q775" s="26">
        <f>IF($H775&gt;J775,MIN($H775-J775,K775-J775)*INDEX('[1]2018_commission_structure-Start'!$A$21:$I$24,MATCH($E775,'[1]2018_commission_structure-Start'!$A$21:$A$24,0), MATCH(Q$1,'[1]2018_commission_structure-Start'!$A$21:$I$21,0)),0)</f>
        <v>0</v>
      </c>
      <c r="R775" s="26">
        <f>IF($H775&gt;K775,MIN($H775-K775,L775-K775)*INDEX('[1]2018_commission_structure-Start'!$A$21:$I$24,MATCH($E775,'[1]2018_commission_structure-Start'!$A$21:$A$24,0), MATCH(R$1,'[1]2018_commission_structure-Start'!$A$21:$I$21,0)),0)</f>
        <v>0</v>
      </c>
      <c r="S775" s="26">
        <f>IF(H775&gt;L775,(H775-L775)*INDEX('[1]2018_commission_structure-Start'!$A$21:$I$24,MATCH($E775,'[1]2018_commission_structure-Start'!$A$21:$A$24,0),MATCH(S$1,'[1]2018_commission_structure-Start'!$A$21:$I$21,0)),0)</f>
        <v>0</v>
      </c>
      <c r="T775" s="28">
        <f t="shared" si="126"/>
        <v>89521.2</v>
      </c>
      <c r="U775" s="28">
        <f t="shared" si="127"/>
        <v>178766.2</v>
      </c>
      <c r="V775" s="28">
        <f>MIN(H775,I775)*INDEX('[1]2018_commission_structure-Start'!$A$15:$J$18,MATCH($E775,'[1]2018_commission_structure-Start'!$A$15:$A$18,0),MATCH(V$1,'[1]2018_commission_structure-Start'!$A$15:$J$15,0))</f>
        <v>89521.2</v>
      </c>
      <c r="W775" s="26">
        <f>IF($H775&gt;I775,MIN($H775-I775,J775-I775)*INDEX('[1]2018_commission_structure-Start'!$A$15:$J$18,MATCH($E775,'[1]2018_commission_structure-Start'!$A$15:$A$18,0),MATCH(W$1,'[1]2018_commission_structure-Start'!$A$15:$J$15,0)),0)</f>
        <v>0</v>
      </c>
      <c r="X775" s="26">
        <f>IF($H775&gt;J775,MIN($H775-J775,K775-J775)*INDEX('[1]2018_commission_structure-Start'!$A$15:$J$18,MATCH($E775,'[1]2018_commission_structure-Start'!$A$15:$A$18,0),MATCH(X$1,'[1]2018_commission_structure-Start'!$A$15:$J$15,0)),0)</f>
        <v>0</v>
      </c>
      <c r="Y775" s="26">
        <f>IF($H775&gt;K775,MIN($H775-K775,L775-K775)*INDEX('[1]2018_commission_structure-Start'!$A$15:$J$18,MATCH($E775,'[1]2018_commission_structure-Start'!$A$15:$A$18,0),MATCH(Y$1,'[1]2018_commission_structure-Start'!$A$15:$J$15,0)),0)</f>
        <v>0</v>
      </c>
      <c r="Z775" s="26">
        <f>IF(H775&gt;L775,(H775-L775)*INDEX('[1]2018_commission_structure-Start'!$A$21:$I$24,MATCH($E775,'[1]2018_commission_structure-Start'!$A$21:$A$24,0),MATCH(Z$1,'[1]2018_commission_structure-Start'!$A$21:$I$21,0)),0)</f>
        <v>0</v>
      </c>
      <c r="AA775" s="28">
        <f t="shared" si="128"/>
        <v>89521.2</v>
      </c>
      <c r="AB775" s="28">
        <f t="shared" si="129"/>
        <v>178766.2</v>
      </c>
    </row>
    <row r="776" spans="1:28" x14ac:dyDescent="0.2">
      <c r="A776" s="25" t="str">
        <f t="shared" si="120"/>
        <v>Elmore Gianullo</v>
      </c>
      <c r="B776" s="25">
        <v>4094820760</v>
      </c>
      <c r="C776" s="25" t="s">
        <v>1506</v>
      </c>
      <c r="D776" s="25" t="s">
        <v>1507</v>
      </c>
      <c r="E776" s="25" t="s">
        <v>29</v>
      </c>
      <c r="F776" s="25">
        <v>74967</v>
      </c>
      <c r="G776" s="25">
        <f>COUNTIF([1]deals_closed!D:D,B776)</f>
        <v>17</v>
      </c>
      <c r="H776" s="26">
        <f>SUMIF([1]deals_closed!D:D,B776,[1]deals_closed!C:C)</f>
        <v>523072</v>
      </c>
      <c r="I776" s="26">
        <f>VLOOKUP(E776,'[1]2018_commission_structure-Start'!$A$22:$I$24,9,FALSE)</f>
        <v>600000</v>
      </c>
      <c r="J776" s="26">
        <f t="shared" si="121"/>
        <v>750000</v>
      </c>
      <c r="K776" s="26">
        <f t="shared" si="122"/>
        <v>900000</v>
      </c>
      <c r="L776" s="26">
        <f t="shared" si="123"/>
        <v>1200000</v>
      </c>
      <c r="M776" s="27">
        <f t="shared" si="124"/>
        <v>0.87178666666666671</v>
      </c>
      <c r="N776" s="25" t="str">
        <f t="shared" si="125"/>
        <v>0-100%</v>
      </c>
      <c r="O776" s="28">
        <f>MIN(H776,I776)*INDEX('[1]2018_commission_structure-Start'!$A$21:$I$24,MATCH($E776,'[1]2018_commission_structure-Start'!$A$21:$A$24,0),MATCH(O$1,'[1]2018_commission_structure-Start'!$A$21:$I$21,0))</f>
        <v>67999.360000000001</v>
      </c>
      <c r="P776" s="26">
        <f>IF(H776&gt;I776,MIN(H776-I776,J776-I776)*INDEX('[1]2018_commission_structure-Start'!$A$21:$I$24,MATCH($E776,'[1]2018_commission_structure-Start'!$A$21:$A$24,0), MATCH(P$1,'[1]2018_commission_structure-Start'!$A$21:$I$21,0)),0)</f>
        <v>0</v>
      </c>
      <c r="Q776" s="26">
        <f>IF($H776&gt;J776,MIN($H776-J776,K776-J776)*INDEX('[1]2018_commission_structure-Start'!$A$21:$I$24,MATCH($E776,'[1]2018_commission_structure-Start'!$A$21:$A$24,0), MATCH(Q$1,'[1]2018_commission_structure-Start'!$A$21:$I$21,0)),0)</f>
        <v>0</v>
      </c>
      <c r="R776" s="26">
        <f>IF($H776&gt;K776,MIN($H776-K776,L776-K776)*INDEX('[1]2018_commission_structure-Start'!$A$21:$I$24,MATCH($E776,'[1]2018_commission_structure-Start'!$A$21:$A$24,0), MATCH(R$1,'[1]2018_commission_structure-Start'!$A$21:$I$21,0)),0)</f>
        <v>0</v>
      </c>
      <c r="S776" s="26">
        <f>IF(H776&gt;L776,(H776-L776)*INDEX('[1]2018_commission_structure-Start'!$A$21:$I$24,MATCH($E776,'[1]2018_commission_structure-Start'!$A$21:$A$24,0),MATCH(S$1,'[1]2018_commission_structure-Start'!$A$21:$I$21,0)),0)</f>
        <v>0</v>
      </c>
      <c r="T776" s="28">
        <f t="shared" si="126"/>
        <v>67999.360000000001</v>
      </c>
      <c r="U776" s="28">
        <f t="shared" si="127"/>
        <v>142966.35999999999</v>
      </c>
      <c r="V776" s="28">
        <f>MIN(H776,I776)*INDEX('[1]2018_commission_structure-Start'!$A$15:$J$18,MATCH($E776,'[1]2018_commission_structure-Start'!$A$15:$A$18,0),MATCH(V$1,'[1]2018_commission_structure-Start'!$A$15:$J$15,0))</f>
        <v>78460.800000000003</v>
      </c>
      <c r="W776" s="26">
        <f>IF($H776&gt;I776,MIN($H776-I776,J776-I776)*INDEX('[1]2018_commission_structure-Start'!$A$15:$J$18,MATCH($E776,'[1]2018_commission_structure-Start'!$A$15:$A$18,0),MATCH(W$1,'[1]2018_commission_structure-Start'!$A$15:$J$15,0)),0)</f>
        <v>0</v>
      </c>
      <c r="X776" s="26">
        <f>IF($H776&gt;J776,MIN($H776-J776,K776-J776)*INDEX('[1]2018_commission_structure-Start'!$A$15:$J$18,MATCH($E776,'[1]2018_commission_structure-Start'!$A$15:$A$18,0),MATCH(X$1,'[1]2018_commission_structure-Start'!$A$15:$J$15,0)),0)</f>
        <v>0</v>
      </c>
      <c r="Y776" s="26">
        <f>IF($H776&gt;K776,MIN($H776-K776,L776-K776)*INDEX('[1]2018_commission_structure-Start'!$A$15:$J$18,MATCH($E776,'[1]2018_commission_structure-Start'!$A$15:$A$18,0),MATCH(Y$1,'[1]2018_commission_structure-Start'!$A$15:$J$15,0)),0)</f>
        <v>0</v>
      </c>
      <c r="Z776" s="26">
        <f>IF(H776&gt;L776,(H776-L776)*INDEX('[1]2018_commission_structure-Start'!$A$21:$I$24,MATCH($E776,'[1]2018_commission_structure-Start'!$A$21:$A$24,0),MATCH(Z$1,'[1]2018_commission_structure-Start'!$A$21:$I$21,0)),0)</f>
        <v>0</v>
      </c>
      <c r="AA776" s="28">
        <f t="shared" si="128"/>
        <v>78460.800000000003</v>
      </c>
      <c r="AB776" s="28">
        <f t="shared" si="129"/>
        <v>153427.79999999999</v>
      </c>
    </row>
    <row r="777" spans="1:28" x14ac:dyDescent="0.2">
      <c r="A777" s="25" t="str">
        <f t="shared" si="120"/>
        <v>Jourdain Patience</v>
      </c>
      <c r="B777" s="25">
        <v>8718856853</v>
      </c>
      <c r="C777" s="25" t="s">
        <v>1508</v>
      </c>
      <c r="D777" s="25" t="s">
        <v>1509</v>
      </c>
      <c r="E777" s="25" t="s">
        <v>29</v>
      </c>
      <c r="F777" s="25">
        <v>71243</v>
      </c>
      <c r="G777" s="25">
        <f>COUNTIF([1]deals_closed!D:D,B777)</f>
        <v>19</v>
      </c>
      <c r="H777" s="26">
        <f>SUMIF([1]deals_closed!D:D,B777,[1]deals_closed!C:C)</f>
        <v>681071</v>
      </c>
      <c r="I777" s="26">
        <f>VLOOKUP(E777,'[1]2018_commission_structure-Start'!$A$22:$I$24,9,FALSE)</f>
        <v>600000</v>
      </c>
      <c r="J777" s="26">
        <f t="shared" si="121"/>
        <v>750000</v>
      </c>
      <c r="K777" s="26">
        <f t="shared" si="122"/>
        <v>900000</v>
      </c>
      <c r="L777" s="26">
        <f t="shared" si="123"/>
        <v>1200000</v>
      </c>
      <c r="M777" s="27">
        <f t="shared" si="124"/>
        <v>1.1351183333333332</v>
      </c>
      <c r="N777" s="25" t="str">
        <f t="shared" si="125"/>
        <v>100-125%</v>
      </c>
      <c r="O777" s="28">
        <f>MIN(H777,I777)*INDEX('[1]2018_commission_structure-Start'!$A$21:$I$24,MATCH($E777,'[1]2018_commission_structure-Start'!$A$21:$A$24,0),MATCH(O$1,'[1]2018_commission_structure-Start'!$A$21:$I$21,0))</f>
        <v>78000</v>
      </c>
      <c r="P777" s="26">
        <f>IF(H777&gt;I777,MIN(H777-I777,J777-I777)*INDEX('[1]2018_commission_structure-Start'!$A$21:$I$24,MATCH($E777,'[1]2018_commission_structure-Start'!$A$21:$A$24,0), MATCH(P$1,'[1]2018_commission_structure-Start'!$A$21:$I$21,0)),0)</f>
        <v>13782.070000000002</v>
      </c>
      <c r="Q777" s="26">
        <f>IF($H777&gt;J777,MIN($H777-J777,K777-J777)*INDEX('[1]2018_commission_structure-Start'!$A$21:$I$24,MATCH($E777,'[1]2018_commission_structure-Start'!$A$21:$A$24,0), MATCH(Q$1,'[1]2018_commission_structure-Start'!$A$21:$I$21,0)),0)</f>
        <v>0</v>
      </c>
      <c r="R777" s="26">
        <f>IF($H777&gt;K777,MIN($H777-K777,L777-K777)*INDEX('[1]2018_commission_structure-Start'!$A$21:$I$24,MATCH($E777,'[1]2018_commission_structure-Start'!$A$21:$A$24,0), MATCH(R$1,'[1]2018_commission_structure-Start'!$A$21:$I$21,0)),0)</f>
        <v>0</v>
      </c>
      <c r="S777" s="26">
        <f>IF(H777&gt;L777,(H777-L777)*INDEX('[1]2018_commission_structure-Start'!$A$21:$I$24,MATCH($E777,'[1]2018_commission_structure-Start'!$A$21:$A$24,0),MATCH(S$1,'[1]2018_commission_structure-Start'!$A$21:$I$21,0)),0)</f>
        <v>0</v>
      </c>
      <c r="T777" s="28">
        <f t="shared" si="126"/>
        <v>91782.07</v>
      </c>
      <c r="U777" s="28">
        <f t="shared" si="127"/>
        <v>163025.07</v>
      </c>
      <c r="V777" s="28">
        <f>MIN(H777,I777)*INDEX('[1]2018_commission_structure-Start'!$A$15:$J$18,MATCH($E777,'[1]2018_commission_structure-Start'!$A$15:$A$18,0),MATCH(V$1,'[1]2018_commission_structure-Start'!$A$15:$J$15,0))</f>
        <v>90000</v>
      </c>
      <c r="W777" s="26">
        <f>IF($H777&gt;I777,MIN($H777-I777,J777-I777)*INDEX('[1]2018_commission_structure-Start'!$A$15:$J$18,MATCH($E777,'[1]2018_commission_structure-Start'!$A$15:$A$18,0),MATCH(W$1,'[1]2018_commission_structure-Start'!$A$15:$J$15,0)),0)</f>
        <v>14592.779999999999</v>
      </c>
      <c r="X777" s="26">
        <f>IF($H777&gt;J777,MIN($H777-J777,K777-J777)*INDEX('[1]2018_commission_structure-Start'!$A$15:$J$18,MATCH($E777,'[1]2018_commission_structure-Start'!$A$15:$A$18,0),MATCH(X$1,'[1]2018_commission_structure-Start'!$A$15:$J$15,0)),0)</f>
        <v>0</v>
      </c>
      <c r="Y777" s="26">
        <f>IF($H777&gt;K777,MIN($H777-K777,L777-K777)*INDEX('[1]2018_commission_structure-Start'!$A$15:$J$18,MATCH($E777,'[1]2018_commission_structure-Start'!$A$15:$A$18,0),MATCH(Y$1,'[1]2018_commission_structure-Start'!$A$15:$J$15,0)),0)</f>
        <v>0</v>
      </c>
      <c r="Z777" s="26">
        <f>IF(H777&gt;L777,(H777-L777)*INDEX('[1]2018_commission_structure-Start'!$A$21:$I$24,MATCH($E777,'[1]2018_commission_structure-Start'!$A$21:$A$24,0),MATCH(Z$1,'[1]2018_commission_structure-Start'!$A$21:$I$21,0)),0)</f>
        <v>0</v>
      </c>
      <c r="AA777" s="28">
        <f t="shared" si="128"/>
        <v>104592.78</v>
      </c>
      <c r="AB777" s="28">
        <f t="shared" si="129"/>
        <v>175835.78</v>
      </c>
    </row>
    <row r="778" spans="1:28" x14ac:dyDescent="0.2">
      <c r="A778" s="25" t="str">
        <f t="shared" si="120"/>
        <v>Richmound Satyford</v>
      </c>
      <c r="B778" s="25">
        <v>4691333258</v>
      </c>
      <c r="C778" s="25" t="s">
        <v>1510</v>
      </c>
      <c r="D778" s="25" t="s">
        <v>1511</v>
      </c>
      <c r="E778" s="25" t="s">
        <v>7</v>
      </c>
      <c r="F778" s="25">
        <v>39926</v>
      </c>
      <c r="G778" s="25">
        <f>COUNTIF([1]deals_closed!D:D,B778)</f>
        <v>24</v>
      </c>
      <c r="H778" s="26">
        <f>SUMIF([1]deals_closed!D:D,B778,[1]deals_closed!C:C)</f>
        <v>745980</v>
      </c>
      <c r="I778" s="26">
        <f>VLOOKUP(E778,'[1]2018_commission_structure-Start'!$A$22:$I$24,9,FALSE)</f>
        <v>500000</v>
      </c>
      <c r="J778" s="26">
        <f t="shared" si="121"/>
        <v>625000</v>
      </c>
      <c r="K778" s="26">
        <f t="shared" si="122"/>
        <v>750000</v>
      </c>
      <c r="L778" s="26">
        <f t="shared" si="123"/>
        <v>1000000</v>
      </c>
      <c r="M778" s="27">
        <f t="shared" si="124"/>
        <v>1.49196</v>
      </c>
      <c r="N778" s="25" t="str">
        <f t="shared" si="125"/>
        <v>125-150%</v>
      </c>
      <c r="O778" s="28">
        <f>MIN(H778,I778)*INDEX('[1]2018_commission_structure-Start'!$A$21:$I$24,MATCH($E778,'[1]2018_commission_structure-Start'!$A$21:$A$24,0),MATCH(O$1,'[1]2018_commission_structure-Start'!$A$21:$I$21,0))</f>
        <v>50000</v>
      </c>
      <c r="P778" s="26">
        <f>IF(H778&gt;I778,MIN(H778-I778,J778-I778)*INDEX('[1]2018_commission_structure-Start'!$A$21:$I$24,MATCH($E778,'[1]2018_commission_structure-Start'!$A$21:$A$24,0), MATCH(P$1,'[1]2018_commission_structure-Start'!$A$21:$I$21,0)),0)</f>
        <v>18750</v>
      </c>
      <c r="Q778" s="26">
        <f>IF($H778&gt;J778,MIN($H778-J778,K778-J778)*INDEX('[1]2018_commission_structure-Start'!$A$21:$I$24,MATCH($E778,'[1]2018_commission_structure-Start'!$A$21:$A$24,0), MATCH(Q$1,'[1]2018_commission_structure-Start'!$A$21:$I$21,0)),0)</f>
        <v>21776.399999999998</v>
      </c>
      <c r="R778" s="26">
        <f>IF($H778&gt;K778,MIN($H778-K778,L778-K778)*INDEX('[1]2018_commission_structure-Start'!$A$21:$I$24,MATCH($E778,'[1]2018_commission_structure-Start'!$A$21:$A$24,0), MATCH(R$1,'[1]2018_commission_structure-Start'!$A$21:$I$21,0)),0)</f>
        <v>0</v>
      </c>
      <c r="S778" s="26">
        <f>IF(H778&gt;L778,(H778-L778)*INDEX('[1]2018_commission_structure-Start'!$A$21:$I$24,MATCH($E778,'[1]2018_commission_structure-Start'!$A$21:$A$24,0),MATCH(S$1,'[1]2018_commission_structure-Start'!$A$21:$I$21,0)),0)</f>
        <v>0</v>
      </c>
      <c r="T778" s="28">
        <f t="shared" si="126"/>
        <v>90526.399999999994</v>
      </c>
      <c r="U778" s="28">
        <f t="shared" si="127"/>
        <v>130452.4</v>
      </c>
      <c r="V778" s="28">
        <f>MIN(H778,I778)*INDEX('[1]2018_commission_structure-Start'!$A$15:$J$18,MATCH($E778,'[1]2018_commission_structure-Start'!$A$15:$A$18,0),MATCH(V$1,'[1]2018_commission_structure-Start'!$A$15:$J$15,0))</f>
        <v>60000</v>
      </c>
      <c r="W778" s="26">
        <f>IF($H778&gt;I778,MIN($H778-I778,J778-I778)*INDEX('[1]2018_commission_structure-Start'!$A$15:$J$18,MATCH($E778,'[1]2018_commission_structure-Start'!$A$15:$A$18,0),MATCH(W$1,'[1]2018_commission_structure-Start'!$A$15:$J$15,0)),0)</f>
        <v>21250</v>
      </c>
      <c r="X778" s="26">
        <f>IF($H778&gt;J778,MIN($H778-J778,K778-J778)*INDEX('[1]2018_commission_structure-Start'!$A$15:$J$18,MATCH($E778,'[1]2018_commission_structure-Start'!$A$15:$A$18,0),MATCH(X$1,'[1]2018_commission_structure-Start'!$A$15:$J$15,0)),0)</f>
        <v>24196</v>
      </c>
      <c r="Y778" s="26">
        <f>IF($H778&gt;K778,MIN($H778-K778,L778-K778)*INDEX('[1]2018_commission_structure-Start'!$A$15:$J$18,MATCH($E778,'[1]2018_commission_structure-Start'!$A$15:$A$18,0),MATCH(Y$1,'[1]2018_commission_structure-Start'!$A$15:$J$15,0)),0)</f>
        <v>0</v>
      </c>
      <c r="Z778" s="26">
        <f>IF(H778&gt;L778,(H778-L778)*INDEX('[1]2018_commission_structure-Start'!$A$21:$I$24,MATCH($E778,'[1]2018_commission_structure-Start'!$A$21:$A$24,0),MATCH(Z$1,'[1]2018_commission_structure-Start'!$A$21:$I$21,0)),0)</f>
        <v>0</v>
      </c>
      <c r="AA778" s="28">
        <f t="shared" si="128"/>
        <v>105446</v>
      </c>
      <c r="AB778" s="28">
        <f t="shared" si="129"/>
        <v>145372</v>
      </c>
    </row>
    <row r="779" spans="1:28" x14ac:dyDescent="0.2">
      <c r="A779" s="25" t="str">
        <f t="shared" si="120"/>
        <v>Maighdiln Payfoot</v>
      </c>
      <c r="B779" s="25">
        <v>4878156686</v>
      </c>
      <c r="C779" s="25" t="s">
        <v>1512</v>
      </c>
      <c r="D779" s="25" t="s">
        <v>1513</v>
      </c>
      <c r="E779" s="25" t="s">
        <v>7</v>
      </c>
      <c r="F779" s="25">
        <v>38736</v>
      </c>
      <c r="G779" s="25">
        <f>COUNTIF([1]deals_closed!D:D,B779)</f>
        <v>20</v>
      </c>
      <c r="H779" s="26">
        <f>SUMIF([1]deals_closed!D:D,B779,[1]deals_closed!C:C)</f>
        <v>650341</v>
      </c>
      <c r="I779" s="26">
        <f>VLOOKUP(E779,'[1]2018_commission_structure-Start'!$A$22:$I$24,9,FALSE)</f>
        <v>500000</v>
      </c>
      <c r="J779" s="26">
        <f t="shared" si="121"/>
        <v>625000</v>
      </c>
      <c r="K779" s="26">
        <f t="shared" si="122"/>
        <v>750000</v>
      </c>
      <c r="L779" s="26">
        <f t="shared" si="123"/>
        <v>1000000</v>
      </c>
      <c r="M779" s="27">
        <f t="shared" si="124"/>
        <v>1.3006819999999999</v>
      </c>
      <c r="N779" s="25" t="str">
        <f t="shared" si="125"/>
        <v>125-150%</v>
      </c>
      <c r="O779" s="28">
        <f>MIN(H779,I779)*INDEX('[1]2018_commission_structure-Start'!$A$21:$I$24,MATCH($E779,'[1]2018_commission_structure-Start'!$A$21:$A$24,0),MATCH(O$1,'[1]2018_commission_structure-Start'!$A$21:$I$21,0))</f>
        <v>50000</v>
      </c>
      <c r="P779" s="26">
        <f>IF(H779&gt;I779,MIN(H779-I779,J779-I779)*INDEX('[1]2018_commission_structure-Start'!$A$21:$I$24,MATCH($E779,'[1]2018_commission_structure-Start'!$A$21:$A$24,0), MATCH(P$1,'[1]2018_commission_structure-Start'!$A$21:$I$21,0)),0)</f>
        <v>18750</v>
      </c>
      <c r="Q779" s="26">
        <f>IF($H779&gt;J779,MIN($H779-J779,K779-J779)*INDEX('[1]2018_commission_structure-Start'!$A$21:$I$24,MATCH($E779,'[1]2018_commission_structure-Start'!$A$21:$A$24,0), MATCH(Q$1,'[1]2018_commission_structure-Start'!$A$21:$I$21,0)),0)</f>
        <v>4561.38</v>
      </c>
      <c r="R779" s="26">
        <f>IF($H779&gt;K779,MIN($H779-K779,L779-K779)*INDEX('[1]2018_commission_structure-Start'!$A$21:$I$24,MATCH($E779,'[1]2018_commission_structure-Start'!$A$21:$A$24,0), MATCH(R$1,'[1]2018_commission_structure-Start'!$A$21:$I$21,0)),0)</f>
        <v>0</v>
      </c>
      <c r="S779" s="26">
        <f>IF(H779&gt;L779,(H779-L779)*INDEX('[1]2018_commission_structure-Start'!$A$21:$I$24,MATCH($E779,'[1]2018_commission_structure-Start'!$A$21:$A$24,0),MATCH(S$1,'[1]2018_commission_structure-Start'!$A$21:$I$21,0)),0)</f>
        <v>0</v>
      </c>
      <c r="T779" s="28">
        <f t="shared" si="126"/>
        <v>73311.38</v>
      </c>
      <c r="U779" s="28">
        <f t="shared" si="127"/>
        <v>112047.38</v>
      </c>
      <c r="V779" s="28">
        <f>MIN(H779,I779)*INDEX('[1]2018_commission_structure-Start'!$A$15:$J$18,MATCH($E779,'[1]2018_commission_structure-Start'!$A$15:$A$18,0),MATCH(V$1,'[1]2018_commission_structure-Start'!$A$15:$J$15,0))</f>
        <v>60000</v>
      </c>
      <c r="W779" s="26">
        <f>IF($H779&gt;I779,MIN($H779-I779,J779-I779)*INDEX('[1]2018_commission_structure-Start'!$A$15:$J$18,MATCH($E779,'[1]2018_commission_structure-Start'!$A$15:$A$18,0),MATCH(W$1,'[1]2018_commission_structure-Start'!$A$15:$J$15,0)),0)</f>
        <v>21250</v>
      </c>
      <c r="X779" s="26">
        <f>IF($H779&gt;J779,MIN($H779-J779,K779-J779)*INDEX('[1]2018_commission_structure-Start'!$A$15:$J$18,MATCH($E779,'[1]2018_commission_structure-Start'!$A$15:$A$18,0),MATCH(X$1,'[1]2018_commission_structure-Start'!$A$15:$J$15,0)),0)</f>
        <v>5068.2000000000007</v>
      </c>
      <c r="Y779" s="26">
        <f>IF($H779&gt;K779,MIN($H779-K779,L779-K779)*INDEX('[1]2018_commission_structure-Start'!$A$15:$J$18,MATCH($E779,'[1]2018_commission_structure-Start'!$A$15:$A$18,0),MATCH(Y$1,'[1]2018_commission_structure-Start'!$A$15:$J$15,0)),0)</f>
        <v>0</v>
      </c>
      <c r="Z779" s="26">
        <f>IF(H779&gt;L779,(H779-L779)*INDEX('[1]2018_commission_structure-Start'!$A$21:$I$24,MATCH($E779,'[1]2018_commission_structure-Start'!$A$21:$A$24,0),MATCH(Z$1,'[1]2018_commission_structure-Start'!$A$21:$I$21,0)),0)</f>
        <v>0</v>
      </c>
      <c r="AA779" s="28">
        <f t="shared" si="128"/>
        <v>86318.2</v>
      </c>
      <c r="AB779" s="28">
        <f t="shared" si="129"/>
        <v>125054.2</v>
      </c>
    </row>
    <row r="780" spans="1:28" x14ac:dyDescent="0.2">
      <c r="A780" s="25" t="str">
        <f t="shared" si="120"/>
        <v>Eddy Shilston</v>
      </c>
      <c r="B780" s="25">
        <v>8832488175</v>
      </c>
      <c r="C780" s="25" t="s">
        <v>81</v>
      </c>
      <c r="D780" s="25" t="s">
        <v>1497</v>
      </c>
      <c r="E780" s="25" t="s">
        <v>29</v>
      </c>
      <c r="F780" s="25">
        <v>50688</v>
      </c>
      <c r="G780" s="25">
        <f>COUNTIF([1]deals_closed!D:D,B780)</f>
        <v>25</v>
      </c>
      <c r="H780" s="26">
        <f>SUMIF([1]deals_closed!D:D,B780,[1]deals_closed!C:C)</f>
        <v>855507</v>
      </c>
      <c r="I780" s="26">
        <f>VLOOKUP(E780,'[1]2018_commission_structure-Start'!$A$22:$I$24,9,FALSE)</f>
        <v>600000</v>
      </c>
      <c r="J780" s="26">
        <f t="shared" si="121"/>
        <v>750000</v>
      </c>
      <c r="K780" s="26">
        <f t="shared" si="122"/>
        <v>900000</v>
      </c>
      <c r="L780" s="26">
        <f t="shared" si="123"/>
        <v>1200000</v>
      </c>
      <c r="M780" s="27">
        <f t="shared" si="124"/>
        <v>1.425845</v>
      </c>
      <c r="N780" s="25" t="str">
        <f t="shared" si="125"/>
        <v>125-150%</v>
      </c>
      <c r="O780" s="28">
        <f>MIN(H780,I780)*INDEX('[1]2018_commission_structure-Start'!$A$21:$I$24,MATCH($E780,'[1]2018_commission_structure-Start'!$A$21:$A$24,0),MATCH(O$1,'[1]2018_commission_structure-Start'!$A$21:$I$21,0))</f>
        <v>78000</v>
      </c>
      <c r="P780" s="26">
        <f>IF(H780&gt;I780,MIN(H780-I780,J780-I780)*INDEX('[1]2018_commission_structure-Start'!$A$21:$I$24,MATCH($E780,'[1]2018_commission_structure-Start'!$A$21:$A$24,0), MATCH(P$1,'[1]2018_commission_structure-Start'!$A$21:$I$21,0)),0)</f>
        <v>25500.000000000004</v>
      </c>
      <c r="Q780" s="26">
        <f>IF($H780&gt;J780,MIN($H780-J780,K780-J780)*INDEX('[1]2018_commission_structure-Start'!$A$21:$I$24,MATCH($E780,'[1]2018_commission_structure-Start'!$A$21:$A$24,0), MATCH(Q$1,'[1]2018_commission_structure-Start'!$A$21:$I$21,0)),0)</f>
        <v>22156.469999999998</v>
      </c>
      <c r="R780" s="26">
        <f>IF($H780&gt;K780,MIN($H780-K780,L780-K780)*INDEX('[1]2018_commission_structure-Start'!$A$21:$I$24,MATCH($E780,'[1]2018_commission_structure-Start'!$A$21:$A$24,0), MATCH(R$1,'[1]2018_commission_structure-Start'!$A$21:$I$21,0)),0)</f>
        <v>0</v>
      </c>
      <c r="S780" s="26">
        <f>IF(H780&gt;L780,(H780-L780)*INDEX('[1]2018_commission_structure-Start'!$A$21:$I$24,MATCH($E780,'[1]2018_commission_structure-Start'!$A$21:$A$24,0),MATCH(S$1,'[1]2018_commission_structure-Start'!$A$21:$I$21,0)),0)</f>
        <v>0</v>
      </c>
      <c r="T780" s="28">
        <f t="shared" si="126"/>
        <v>125656.47</v>
      </c>
      <c r="U780" s="28">
        <f t="shared" si="127"/>
        <v>176344.47</v>
      </c>
      <c r="V780" s="28">
        <f>MIN(H780,I780)*INDEX('[1]2018_commission_structure-Start'!$A$15:$J$18,MATCH($E780,'[1]2018_commission_structure-Start'!$A$15:$A$18,0),MATCH(V$1,'[1]2018_commission_structure-Start'!$A$15:$J$15,0))</f>
        <v>90000</v>
      </c>
      <c r="W780" s="26">
        <f>IF($H780&gt;I780,MIN($H780-I780,J780-I780)*INDEX('[1]2018_commission_structure-Start'!$A$15:$J$18,MATCH($E780,'[1]2018_commission_structure-Start'!$A$15:$A$18,0),MATCH(W$1,'[1]2018_commission_structure-Start'!$A$15:$J$15,0)),0)</f>
        <v>27000</v>
      </c>
      <c r="X780" s="26">
        <f>IF($H780&gt;J780,MIN($H780-J780,K780-J780)*INDEX('[1]2018_commission_structure-Start'!$A$15:$J$18,MATCH($E780,'[1]2018_commission_structure-Start'!$A$15:$A$18,0),MATCH(X$1,'[1]2018_commission_structure-Start'!$A$15:$J$15,0)),0)</f>
        <v>26376.75</v>
      </c>
      <c r="Y780" s="26">
        <f>IF($H780&gt;K780,MIN($H780-K780,L780-K780)*INDEX('[1]2018_commission_structure-Start'!$A$15:$J$18,MATCH($E780,'[1]2018_commission_structure-Start'!$A$15:$A$18,0),MATCH(Y$1,'[1]2018_commission_structure-Start'!$A$15:$J$15,0)),0)</f>
        <v>0</v>
      </c>
      <c r="Z780" s="26">
        <f>IF(H780&gt;L780,(H780-L780)*INDEX('[1]2018_commission_structure-Start'!$A$21:$I$24,MATCH($E780,'[1]2018_commission_structure-Start'!$A$21:$A$24,0),MATCH(Z$1,'[1]2018_commission_structure-Start'!$A$21:$I$21,0)),0)</f>
        <v>0</v>
      </c>
      <c r="AA780" s="28">
        <f t="shared" si="128"/>
        <v>143376.75</v>
      </c>
      <c r="AB780" s="28">
        <f t="shared" si="129"/>
        <v>194064.75</v>
      </c>
    </row>
    <row r="781" spans="1:28" x14ac:dyDescent="0.2">
      <c r="A781" s="25" t="str">
        <f t="shared" si="120"/>
        <v>Amalee Shaddock</v>
      </c>
      <c r="B781" s="25">
        <v>483886254</v>
      </c>
      <c r="C781" s="25" t="s">
        <v>1514</v>
      </c>
      <c r="D781" s="25" t="s">
        <v>1515</v>
      </c>
      <c r="E781" s="25" t="s">
        <v>7</v>
      </c>
      <c r="F781" s="25">
        <v>58261</v>
      </c>
      <c r="G781" s="25">
        <f>COUNTIF([1]deals_closed!D:D,B781)</f>
        <v>26</v>
      </c>
      <c r="H781" s="26">
        <f>SUMIF([1]deals_closed!D:D,B781,[1]deals_closed!C:C)</f>
        <v>921445</v>
      </c>
      <c r="I781" s="26">
        <f>VLOOKUP(E781,'[1]2018_commission_structure-Start'!$A$22:$I$24,9,FALSE)</f>
        <v>500000</v>
      </c>
      <c r="J781" s="26">
        <f t="shared" si="121"/>
        <v>625000</v>
      </c>
      <c r="K781" s="26">
        <f t="shared" si="122"/>
        <v>750000</v>
      </c>
      <c r="L781" s="26">
        <f t="shared" si="123"/>
        <v>1000000</v>
      </c>
      <c r="M781" s="27">
        <f t="shared" si="124"/>
        <v>1.8428899999999999</v>
      </c>
      <c r="N781" s="25" t="str">
        <f t="shared" si="125"/>
        <v>150-200%</v>
      </c>
      <c r="O781" s="28">
        <f>MIN(H781,I781)*INDEX('[1]2018_commission_structure-Start'!$A$21:$I$24,MATCH($E781,'[1]2018_commission_structure-Start'!$A$21:$A$24,0),MATCH(O$1,'[1]2018_commission_structure-Start'!$A$21:$I$21,0))</f>
        <v>50000</v>
      </c>
      <c r="P781" s="26">
        <f>IF(H781&gt;I781,MIN(H781-I781,J781-I781)*INDEX('[1]2018_commission_structure-Start'!$A$21:$I$24,MATCH($E781,'[1]2018_commission_structure-Start'!$A$21:$A$24,0), MATCH(P$1,'[1]2018_commission_structure-Start'!$A$21:$I$21,0)),0)</f>
        <v>18750</v>
      </c>
      <c r="Q781" s="26">
        <f>IF($H781&gt;J781,MIN($H781-J781,K781-J781)*INDEX('[1]2018_commission_structure-Start'!$A$21:$I$24,MATCH($E781,'[1]2018_commission_structure-Start'!$A$21:$A$24,0), MATCH(Q$1,'[1]2018_commission_structure-Start'!$A$21:$I$21,0)),0)</f>
        <v>22500</v>
      </c>
      <c r="R781" s="26">
        <f>IF($H781&gt;K781,MIN($H781-K781,L781-K781)*INDEX('[1]2018_commission_structure-Start'!$A$21:$I$24,MATCH($E781,'[1]2018_commission_structure-Start'!$A$21:$A$24,0), MATCH(R$1,'[1]2018_commission_structure-Start'!$A$21:$I$21,0)),0)</f>
        <v>37717.9</v>
      </c>
      <c r="S781" s="26">
        <f>IF(H781&gt;L781,(H781-L781)*INDEX('[1]2018_commission_structure-Start'!$A$21:$I$24,MATCH($E781,'[1]2018_commission_structure-Start'!$A$21:$A$24,0),MATCH(S$1,'[1]2018_commission_structure-Start'!$A$21:$I$21,0)),0)</f>
        <v>0</v>
      </c>
      <c r="T781" s="28">
        <f t="shared" si="126"/>
        <v>128967.9</v>
      </c>
      <c r="U781" s="28">
        <f t="shared" si="127"/>
        <v>187228.9</v>
      </c>
      <c r="V781" s="28">
        <f>MIN(H781,I781)*INDEX('[1]2018_commission_structure-Start'!$A$15:$J$18,MATCH($E781,'[1]2018_commission_structure-Start'!$A$15:$A$18,0),MATCH(V$1,'[1]2018_commission_structure-Start'!$A$15:$J$15,0))</f>
        <v>60000</v>
      </c>
      <c r="W781" s="26">
        <f>IF($H781&gt;I781,MIN($H781-I781,J781-I781)*INDEX('[1]2018_commission_structure-Start'!$A$15:$J$18,MATCH($E781,'[1]2018_commission_structure-Start'!$A$15:$A$18,0),MATCH(W$1,'[1]2018_commission_structure-Start'!$A$15:$J$15,0)),0)</f>
        <v>21250</v>
      </c>
      <c r="X781" s="26">
        <f>IF($H781&gt;J781,MIN($H781-J781,K781-J781)*INDEX('[1]2018_commission_structure-Start'!$A$15:$J$18,MATCH($E781,'[1]2018_commission_structure-Start'!$A$15:$A$18,0),MATCH(X$1,'[1]2018_commission_structure-Start'!$A$15:$J$15,0)),0)</f>
        <v>25000</v>
      </c>
      <c r="Y781" s="26">
        <f>IF($H781&gt;K781,MIN($H781-K781,L781-K781)*INDEX('[1]2018_commission_structure-Start'!$A$15:$J$18,MATCH($E781,'[1]2018_commission_structure-Start'!$A$15:$A$18,0),MATCH(Y$1,'[1]2018_commission_structure-Start'!$A$15:$J$15,0)),0)</f>
        <v>37717.9</v>
      </c>
      <c r="Z781" s="26">
        <f>IF(H781&gt;L781,(H781-L781)*INDEX('[1]2018_commission_structure-Start'!$A$21:$I$24,MATCH($E781,'[1]2018_commission_structure-Start'!$A$21:$A$24,0),MATCH(Z$1,'[1]2018_commission_structure-Start'!$A$21:$I$21,0)),0)</f>
        <v>0</v>
      </c>
      <c r="AA781" s="28">
        <f t="shared" si="128"/>
        <v>143967.9</v>
      </c>
      <c r="AB781" s="28">
        <f t="shared" si="129"/>
        <v>202228.9</v>
      </c>
    </row>
    <row r="782" spans="1:28" x14ac:dyDescent="0.2">
      <c r="A782" s="25" t="str">
        <f t="shared" si="120"/>
        <v>Marysa Skalls</v>
      </c>
      <c r="B782" s="25">
        <v>8109358470</v>
      </c>
      <c r="C782" s="25" t="s">
        <v>1516</v>
      </c>
      <c r="D782" s="25" t="s">
        <v>1517</v>
      </c>
      <c r="E782" s="25" t="s">
        <v>29</v>
      </c>
      <c r="F782" s="25">
        <v>74649</v>
      </c>
      <c r="G782" s="25">
        <f>COUNTIF([1]deals_closed!D:D,B782)</f>
        <v>18</v>
      </c>
      <c r="H782" s="26">
        <f>SUMIF([1]deals_closed!D:D,B782,[1]deals_closed!C:C)</f>
        <v>646149</v>
      </c>
      <c r="I782" s="26">
        <f>VLOOKUP(E782,'[1]2018_commission_structure-Start'!$A$22:$I$24,9,FALSE)</f>
        <v>600000</v>
      </c>
      <c r="J782" s="26">
        <f t="shared" si="121"/>
        <v>750000</v>
      </c>
      <c r="K782" s="26">
        <f t="shared" si="122"/>
        <v>900000</v>
      </c>
      <c r="L782" s="26">
        <f t="shared" si="123"/>
        <v>1200000</v>
      </c>
      <c r="M782" s="27">
        <f t="shared" si="124"/>
        <v>1.0769150000000001</v>
      </c>
      <c r="N782" s="25" t="str">
        <f t="shared" si="125"/>
        <v>100-125%</v>
      </c>
      <c r="O782" s="28">
        <f>MIN(H782,I782)*INDEX('[1]2018_commission_structure-Start'!$A$21:$I$24,MATCH($E782,'[1]2018_commission_structure-Start'!$A$21:$A$24,0),MATCH(O$1,'[1]2018_commission_structure-Start'!$A$21:$I$21,0))</f>
        <v>78000</v>
      </c>
      <c r="P782" s="26">
        <f>IF(H782&gt;I782,MIN(H782-I782,J782-I782)*INDEX('[1]2018_commission_structure-Start'!$A$21:$I$24,MATCH($E782,'[1]2018_commission_structure-Start'!$A$21:$A$24,0), MATCH(P$1,'[1]2018_commission_structure-Start'!$A$21:$I$21,0)),0)</f>
        <v>7845.3300000000008</v>
      </c>
      <c r="Q782" s="26">
        <f>IF($H782&gt;J782,MIN($H782-J782,K782-J782)*INDEX('[1]2018_commission_structure-Start'!$A$21:$I$24,MATCH($E782,'[1]2018_commission_structure-Start'!$A$21:$A$24,0), MATCH(Q$1,'[1]2018_commission_structure-Start'!$A$21:$I$21,0)),0)</f>
        <v>0</v>
      </c>
      <c r="R782" s="26">
        <f>IF($H782&gt;K782,MIN($H782-K782,L782-K782)*INDEX('[1]2018_commission_structure-Start'!$A$21:$I$24,MATCH($E782,'[1]2018_commission_structure-Start'!$A$21:$A$24,0), MATCH(R$1,'[1]2018_commission_structure-Start'!$A$21:$I$21,0)),0)</f>
        <v>0</v>
      </c>
      <c r="S782" s="26">
        <f>IF(H782&gt;L782,(H782-L782)*INDEX('[1]2018_commission_structure-Start'!$A$21:$I$24,MATCH($E782,'[1]2018_commission_structure-Start'!$A$21:$A$24,0),MATCH(S$1,'[1]2018_commission_structure-Start'!$A$21:$I$21,0)),0)</f>
        <v>0</v>
      </c>
      <c r="T782" s="28">
        <f t="shared" si="126"/>
        <v>85845.33</v>
      </c>
      <c r="U782" s="28">
        <f t="shared" si="127"/>
        <v>160494.33000000002</v>
      </c>
      <c r="V782" s="28">
        <f>MIN(H782,I782)*INDEX('[1]2018_commission_structure-Start'!$A$15:$J$18,MATCH($E782,'[1]2018_commission_structure-Start'!$A$15:$A$18,0),MATCH(V$1,'[1]2018_commission_structure-Start'!$A$15:$J$15,0))</f>
        <v>90000</v>
      </c>
      <c r="W782" s="26">
        <f>IF($H782&gt;I782,MIN($H782-I782,J782-I782)*INDEX('[1]2018_commission_structure-Start'!$A$15:$J$18,MATCH($E782,'[1]2018_commission_structure-Start'!$A$15:$A$18,0),MATCH(W$1,'[1]2018_commission_structure-Start'!$A$15:$J$15,0)),0)</f>
        <v>8306.82</v>
      </c>
      <c r="X782" s="26">
        <f>IF($H782&gt;J782,MIN($H782-J782,K782-J782)*INDEX('[1]2018_commission_structure-Start'!$A$15:$J$18,MATCH($E782,'[1]2018_commission_structure-Start'!$A$15:$A$18,0),MATCH(X$1,'[1]2018_commission_structure-Start'!$A$15:$J$15,0)),0)</f>
        <v>0</v>
      </c>
      <c r="Y782" s="26">
        <f>IF($H782&gt;K782,MIN($H782-K782,L782-K782)*INDEX('[1]2018_commission_structure-Start'!$A$15:$J$18,MATCH($E782,'[1]2018_commission_structure-Start'!$A$15:$A$18,0),MATCH(Y$1,'[1]2018_commission_structure-Start'!$A$15:$J$15,0)),0)</f>
        <v>0</v>
      </c>
      <c r="Z782" s="26">
        <f>IF(H782&gt;L782,(H782-L782)*INDEX('[1]2018_commission_structure-Start'!$A$21:$I$24,MATCH($E782,'[1]2018_commission_structure-Start'!$A$21:$A$24,0),MATCH(Z$1,'[1]2018_commission_structure-Start'!$A$21:$I$21,0)),0)</f>
        <v>0</v>
      </c>
      <c r="AA782" s="28">
        <f t="shared" si="128"/>
        <v>98306.82</v>
      </c>
      <c r="AB782" s="28">
        <f t="shared" si="129"/>
        <v>172955.82</v>
      </c>
    </row>
    <row r="783" spans="1:28" x14ac:dyDescent="0.2">
      <c r="A783" s="25" t="str">
        <f t="shared" si="120"/>
        <v>Morty Kettlestringes</v>
      </c>
      <c r="B783" s="25">
        <v>2426144645</v>
      </c>
      <c r="C783" s="25" t="s">
        <v>1518</v>
      </c>
      <c r="D783" s="25" t="s">
        <v>1519</v>
      </c>
      <c r="E783" s="25" t="s">
        <v>7</v>
      </c>
      <c r="F783" s="25">
        <v>32787</v>
      </c>
      <c r="G783" s="25">
        <f>COUNTIF([1]deals_closed!D:D,B783)</f>
        <v>18</v>
      </c>
      <c r="H783" s="26">
        <f>SUMIF([1]deals_closed!D:D,B783,[1]deals_closed!C:C)</f>
        <v>700912</v>
      </c>
      <c r="I783" s="26">
        <f>VLOOKUP(E783,'[1]2018_commission_structure-Start'!$A$22:$I$24,9,FALSE)</f>
        <v>500000</v>
      </c>
      <c r="J783" s="26">
        <f t="shared" si="121"/>
        <v>625000</v>
      </c>
      <c r="K783" s="26">
        <f t="shared" si="122"/>
        <v>750000</v>
      </c>
      <c r="L783" s="26">
        <f t="shared" si="123"/>
        <v>1000000</v>
      </c>
      <c r="M783" s="27">
        <f t="shared" si="124"/>
        <v>1.401824</v>
      </c>
      <c r="N783" s="25" t="str">
        <f t="shared" si="125"/>
        <v>125-150%</v>
      </c>
      <c r="O783" s="28">
        <f>MIN(H783,I783)*INDEX('[1]2018_commission_structure-Start'!$A$21:$I$24,MATCH($E783,'[1]2018_commission_structure-Start'!$A$21:$A$24,0),MATCH(O$1,'[1]2018_commission_structure-Start'!$A$21:$I$21,0))</f>
        <v>50000</v>
      </c>
      <c r="P783" s="26">
        <f>IF(H783&gt;I783,MIN(H783-I783,J783-I783)*INDEX('[1]2018_commission_structure-Start'!$A$21:$I$24,MATCH($E783,'[1]2018_commission_structure-Start'!$A$21:$A$24,0), MATCH(P$1,'[1]2018_commission_structure-Start'!$A$21:$I$21,0)),0)</f>
        <v>18750</v>
      </c>
      <c r="Q783" s="26">
        <f>IF($H783&gt;J783,MIN($H783-J783,K783-J783)*INDEX('[1]2018_commission_structure-Start'!$A$21:$I$24,MATCH($E783,'[1]2018_commission_structure-Start'!$A$21:$A$24,0), MATCH(Q$1,'[1]2018_commission_structure-Start'!$A$21:$I$21,0)),0)</f>
        <v>13664.16</v>
      </c>
      <c r="R783" s="26">
        <f>IF($H783&gt;K783,MIN($H783-K783,L783-K783)*INDEX('[1]2018_commission_structure-Start'!$A$21:$I$24,MATCH($E783,'[1]2018_commission_structure-Start'!$A$21:$A$24,0), MATCH(R$1,'[1]2018_commission_structure-Start'!$A$21:$I$21,0)),0)</f>
        <v>0</v>
      </c>
      <c r="S783" s="26">
        <f>IF(H783&gt;L783,(H783-L783)*INDEX('[1]2018_commission_structure-Start'!$A$21:$I$24,MATCH($E783,'[1]2018_commission_structure-Start'!$A$21:$A$24,0),MATCH(S$1,'[1]2018_commission_structure-Start'!$A$21:$I$21,0)),0)</f>
        <v>0</v>
      </c>
      <c r="T783" s="28">
        <f t="shared" si="126"/>
        <v>82414.16</v>
      </c>
      <c r="U783" s="28">
        <f t="shared" si="127"/>
        <v>115201.16</v>
      </c>
      <c r="V783" s="28">
        <f>MIN(H783,I783)*INDEX('[1]2018_commission_structure-Start'!$A$15:$J$18,MATCH($E783,'[1]2018_commission_structure-Start'!$A$15:$A$18,0),MATCH(V$1,'[1]2018_commission_structure-Start'!$A$15:$J$15,0))</f>
        <v>60000</v>
      </c>
      <c r="W783" s="26">
        <f>IF($H783&gt;I783,MIN($H783-I783,J783-I783)*INDEX('[1]2018_commission_structure-Start'!$A$15:$J$18,MATCH($E783,'[1]2018_commission_structure-Start'!$A$15:$A$18,0),MATCH(W$1,'[1]2018_commission_structure-Start'!$A$15:$J$15,0)),0)</f>
        <v>21250</v>
      </c>
      <c r="X783" s="26">
        <f>IF($H783&gt;J783,MIN($H783-J783,K783-J783)*INDEX('[1]2018_commission_structure-Start'!$A$15:$J$18,MATCH($E783,'[1]2018_commission_structure-Start'!$A$15:$A$18,0),MATCH(X$1,'[1]2018_commission_structure-Start'!$A$15:$J$15,0)),0)</f>
        <v>15182.400000000001</v>
      </c>
      <c r="Y783" s="26">
        <f>IF($H783&gt;K783,MIN($H783-K783,L783-K783)*INDEX('[1]2018_commission_structure-Start'!$A$15:$J$18,MATCH($E783,'[1]2018_commission_structure-Start'!$A$15:$A$18,0),MATCH(Y$1,'[1]2018_commission_structure-Start'!$A$15:$J$15,0)),0)</f>
        <v>0</v>
      </c>
      <c r="Z783" s="26">
        <f>IF(H783&gt;L783,(H783-L783)*INDEX('[1]2018_commission_structure-Start'!$A$21:$I$24,MATCH($E783,'[1]2018_commission_structure-Start'!$A$21:$A$24,0),MATCH(Z$1,'[1]2018_commission_structure-Start'!$A$21:$I$21,0)),0)</f>
        <v>0</v>
      </c>
      <c r="AA783" s="28">
        <f t="shared" si="128"/>
        <v>96432.4</v>
      </c>
      <c r="AB783" s="28">
        <f t="shared" si="129"/>
        <v>129219.4</v>
      </c>
    </row>
    <row r="784" spans="1:28" x14ac:dyDescent="0.2">
      <c r="A784" s="25" t="str">
        <f t="shared" si="120"/>
        <v>Juditha Robe</v>
      </c>
      <c r="B784" s="25">
        <v>8467388188</v>
      </c>
      <c r="C784" s="25" t="s">
        <v>1520</v>
      </c>
      <c r="D784" s="25" t="s">
        <v>1521</v>
      </c>
      <c r="E784" s="25" t="s">
        <v>29</v>
      </c>
      <c r="F784" s="25">
        <v>60837</v>
      </c>
      <c r="G784" s="25">
        <f>COUNTIF([1]deals_closed!D:D,B784)</f>
        <v>14</v>
      </c>
      <c r="H784" s="26">
        <f>SUMIF([1]deals_closed!D:D,B784,[1]deals_closed!C:C)</f>
        <v>564088</v>
      </c>
      <c r="I784" s="26">
        <f>VLOOKUP(E784,'[1]2018_commission_structure-Start'!$A$22:$I$24,9,FALSE)</f>
        <v>600000</v>
      </c>
      <c r="J784" s="26">
        <f t="shared" si="121"/>
        <v>750000</v>
      </c>
      <c r="K784" s="26">
        <f t="shared" si="122"/>
        <v>900000</v>
      </c>
      <c r="L784" s="26">
        <f t="shared" si="123"/>
        <v>1200000</v>
      </c>
      <c r="M784" s="27">
        <f t="shared" si="124"/>
        <v>0.94014666666666669</v>
      </c>
      <c r="N784" s="25" t="str">
        <f t="shared" si="125"/>
        <v>0-100%</v>
      </c>
      <c r="O784" s="28">
        <f>MIN(H784,I784)*INDEX('[1]2018_commission_structure-Start'!$A$21:$I$24,MATCH($E784,'[1]2018_commission_structure-Start'!$A$21:$A$24,0),MATCH(O$1,'[1]2018_commission_structure-Start'!$A$21:$I$21,0))</f>
        <v>73331.44</v>
      </c>
      <c r="P784" s="26">
        <f>IF(H784&gt;I784,MIN(H784-I784,J784-I784)*INDEX('[1]2018_commission_structure-Start'!$A$21:$I$24,MATCH($E784,'[1]2018_commission_structure-Start'!$A$21:$A$24,0), MATCH(P$1,'[1]2018_commission_structure-Start'!$A$21:$I$21,0)),0)</f>
        <v>0</v>
      </c>
      <c r="Q784" s="26">
        <f>IF($H784&gt;J784,MIN($H784-J784,K784-J784)*INDEX('[1]2018_commission_structure-Start'!$A$21:$I$24,MATCH($E784,'[1]2018_commission_structure-Start'!$A$21:$A$24,0), MATCH(Q$1,'[1]2018_commission_structure-Start'!$A$21:$I$21,0)),0)</f>
        <v>0</v>
      </c>
      <c r="R784" s="26">
        <f>IF($H784&gt;K784,MIN($H784-K784,L784-K784)*INDEX('[1]2018_commission_structure-Start'!$A$21:$I$24,MATCH($E784,'[1]2018_commission_structure-Start'!$A$21:$A$24,0), MATCH(R$1,'[1]2018_commission_structure-Start'!$A$21:$I$21,0)),0)</f>
        <v>0</v>
      </c>
      <c r="S784" s="26">
        <f>IF(H784&gt;L784,(H784-L784)*INDEX('[1]2018_commission_structure-Start'!$A$21:$I$24,MATCH($E784,'[1]2018_commission_structure-Start'!$A$21:$A$24,0),MATCH(S$1,'[1]2018_commission_structure-Start'!$A$21:$I$21,0)),0)</f>
        <v>0</v>
      </c>
      <c r="T784" s="28">
        <f t="shared" si="126"/>
        <v>73331.44</v>
      </c>
      <c r="U784" s="28">
        <f t="shared" si="127"/>
        <v>134168.44</v>
      </c>
      <c r="V784" s="28">
        <f>MIN(H784,I784)*INDEX('[1]2018_commission_structure-Start'!$A$15:$J$18,MATCH($E784,'[1]2018_commission_structure-Start'!$A$15:$A$18,0),MATCH(V$1,'[1]2018_commission_structure-Start'!$A$15:$J$15,0))</f>
        <v>84613.2</v>
      </c>
      <c r="W784" s="26">
        <f>IF($H784&gt;I784,MIN($H784-I784,J784-I784)*INDEX('[1]2018_commission_structure-Start'!$A$15:$J$18,MATCH($E784,'[1]2018_commission_structure-Start'!$A$15:$A$18,0),MATCH(W$1,'[1]2018_commission_structure-Start'!$A$15:$J$15,0)),0)</f>
        <v>0</v>
      </c>
      <c r="X784" s="26">
        <f>IF($H784&gt;J784,MIN($H784-J784,K784-J784)*INDEX('[1]2018_commission_structure-Start'!$A$15:$J$18,MATCH($E784,'[1]2018_commission_structure-Start'!$A$15:$A$18,0),MATCH(X$1,'[1]2018_commission_structure-Start'!$A$15:$J$15,0)),0)</f>
        <v>0</v>
      </c>
      <c r="Y784" s="26">
        <f>IF($H784&gt;K784,MIN($H784-K784,L784-K784)*INDEX('[1]2018_commission_structure-Start'!$A$15:$J$18,MATCH($E784,'[1]2018_commission_structure-Start'!$A$15:$A$18,0),MATCH(Y$1,'[1]2018_commission_structure-Start'!$A$15:$J$15,0)),0)</f>
        <v>0</v>
      </c>
      <c r="Z784" s="26">
        <f>IF(H784&gt;L784,(H784-L784)*INDEX('[1]2018_commission_structure-Start'!$A$21:$I$24,MATCH($E784,'[1]2018_commission_structure-Start'!$A$21:$A$24,0),MATCH(Z$1,'[1]2018_commission_structure-Start'!$A$21:$I$21,0)),0)</f>
        <v>0</v>
      </c>
      <c r="AA784" s="28">
        <f t="shared" si="128"/>
        <v>84613.2</v>
      </c>
      <c r="AB784" s="28">
        <f t="shared" si="129"/>
        <v>145450.20000000001</v>
      </c>
    </row>
    <row r="785" spans="1:28" x14ac:dyDescent="0.2">
      <c r="A785" s="25" t="str">
        <f t="shared" si="120"/>
        <v>Winston Pech</v>
      </c>
      <c r="B785" s="25">
        <v>3524504531</v>
      </c>
      <c r="C785" s="25" t="s">
        <v>1522</v>
      </c>
      <c r="D785" s="25" t="s">
        <v>1523</v>
      </c>
      <c r="E785" s="25" t="s">
        <v>10</v>
      </c>
      <c r="F785" s="25">
        <v>106058</v>
      </c>
      <c r="G785" s="25">
        <f>COUNTIF([1]deals_closed!D:D,B785)</f>
        <v>21</v>
      </c>
      <c r="H785" s="26">
        <f>SUMIF([1]deals_closed!D:D,B785,[1]deals_closed!C:C)</f>
        <v>716444</v>
      </c>
      <c r="I785" s="26">
        <f>VLOOKUP(E785,'[1]2018_commission_structure-Start'!$A$22:$I$24,9,FALSE)</f>
        <v>750000</v>
      </c>
      <c r="J785" s="26">
        <f t="shared" si="121"/>
        <v>937500</v>
      </c>
      <c r="K785" s="26">
        <f t="shared" si="122"/>
        <v>1125000</v>
      </c>
      <c r="L785" s="26">
        <f t="shared" si="123"/>
        <v>1500000</v>
      </c>
      <c r="M785" s="27">
        <f t="shared" si="124"/>
        <v>0.9552586666666667</v>
      </c>
      <c r="N785" s="25" t="str">
        <f t="shared" si="125"/>
        <v>0-100%</v>
      </c>
      <c r="O785" s="28">
        <f>MIN(H785,I785)*INDEX('[1]2018_commission_structure-Start'!$A$21:$I$24,MATCH($E785,'[1]2018_commission_structure-Start'!$A$21:$A$24,0),MATCH(O$1,'[1]2018_commission_structure-Start'!$A$21:$I$21,0))</f>
        <v>107466.59999999999</v>
      </c>
      <c r="P785" s="26">
        <f>IF(H785&gt;I785,MIN(H785-I785,J785-I785)*INDEX('[1]2018_commission_structure-Start'!$A$21:$I$24,MATCH($E785,'[1]2018_commission_structure-Start'!$A$21:$A$24,0), MATCH(P$1,'[1]2018_commission_structure-Start'!$A$21:$I$21,0)),0)</f>
        <v>0</v>
      </c>
      <c r="Q785" s="26">
        <f>IF($H785&gt;J785,MIN($H785-J785,K785-J785)*INDEX('[1]2018_commission_structure-Start'!$A$21:$I$24,MATCH($E785,'[1]2018_commission_structure-Start'!$A$21:$A$24,0), MATCH(Q$1,'[1]2018_commission_structure-Start'!$A$21:$I$21,0)),0)</f>
        <v>0</v>
      </c>
      <c r="R785" s="26">
        <f>IF($H785&gt;K785,MIN($H785-K785,L785-K785)*INDEX('[1]2018_commission_structure-Start'!$A$21:$I$24,MATCH($E785,'[1]2018_commission_structure-Start'!$A$21:$A$24,0), MATCH(R$1,'[1]2018_commission_structure-Start'!$A$21:$I$21,0)),0)</f>
        <v>0</v>
      </c>
      <c r="S785" s="26">
        <f>IF(H785&gt;L785,(H785-L785)*INDEX('[1]2018_commission_structure-Start'!$A$21:$I$24,MATCH($E785,'[1]2018_commission_structure-Start'!$A$21:$A$24,0),MATCH(S$1,'[1]2018_commission_structure-Start'!$A$21:$I$21,0)),0)</f>
        <v>0</v>
      </c>
      <c r="T785" s="28">
        <f t="shared" si="126"/>
        <v>107466.59999999999</v>
      </c>
      <c r="U785" s="28">
        <f t="shared" si="127"/>
        <v>213524.59999999998</v>
      </c>
      <c r="V785" s="28">
        <f>MIN(H785,I785)*INDEX('[1]2018_commission_structure-Start'!$A$15:$J$18,MATCH($E785,'[1]2018_commission_structure-Start'!$A$15:$A$18,0),MATCH(V$1,'[1]2018_commission_structure-Start'!$A$15:$J$15,0))</f>
        <v>107466.59999999999</v>
      </c>
      <c r="W785" s="26">
        <f>IF($H785&gt;I785,MIN($H785-I785,J785-I785)*INDEX('[1]2018_commission_structure-Start'!$A$15:$J$18,MATCH($E785,'[1]2018_commission_structure-Start'!$A$15:$A$18,0),MATCH(W$1,'[1]2018_commission_structure-Start'!$A$15:$J$15,0)),0)</f>
        <v>0</v>
      </c>
      <c r="X785" s="26">
        <f>IF($H785&gt;J785,MIN($H785-J785,K785-J785)*INDEX('[1]2018_commission_structure-Start'!$A$15:$J$18,MATCH($E785,'[1]2018_commission_structure-Start'!$A$15:$A$18,0),MATCH(X$1,'[1]2018_commission_structure-Start'!$A$15:$J$15,0)),0)</f>
        <v>0</v>
      </c>
      <c r="Y785" s="26">
        <f>IF($H785&gt;K785,MIN($H785-K785,L785-K785)*INDEX('[1]2018_commission_structure-Start'!$A$15:$J$18,MATCH($E785,'[1]2018_commission_structure-Start'!$A$15:$A$18,0),MATCH(Y$1,'[1]2018_commission_structure-Start'!$A$15:$J$15,0)),0)</f>
        <v>0</v>
      </c>
      <c r="Z785" s="26">
        <f>IF(H785&gt;L785,(H785-L785)*INDEX('[1]2018_commission_structure-Start'!$A$21:$I$24,MATCH($E785,'[1]2018_commission_structure-Start'!$A$21:$A$24,0),MATCH(Z$1,'[1]2018_commission_structure-Start'!$A$21:$I$21,0)),0)</f>
        <v>0</v>
      </c>
      <c r="AA785" s="28">
        <f t="shared" si="128"/>
        <v>107466.59999999999</v>
      </c>
      <c r="AB785" s="28">
        <f t="shared" si="129"/>
        <v>213524.59999999998</v>
      </c>
    </row>
    <row r="786" spans="1:28" x14ac:dyDescent="0.2">
      <c r="A786" s="25" t="str">
        <f t="shared" si="120"/>
        <v>Brandtr Lathwood</v>
      </c>
      <c r="B786" s="25">
        <v>6148235056</v>
      </c>
      <c r="C786" s="25" t="s">
        <v>1524</v>
      </c>
      <c r="D786" s="25" t="s">
        <v>1525</v>
      </c>
      <c r="E786" s="25" t="s">
        <v>10</v>
      </c>
      <c r="F786" s="25">
        <v>117912</v>
      </c>
      <c r="G786" s="25">
        <f>COUNTIF([1]deals_closed!D:D,B786)</f>
        <v>21</v>
      </c>
      <c r="H786" s="26">
        <f>SUMIF([1]deals_closed!D:D,B786,[1]deals_closed!C:C)</f>
        <v>724454</v>
      </c>
      <c r="I786" s="26">
        <f>VLOOKUP(E786,'[1]2018_commission_structure-Start'!$A$22:$I$24,9,FALSE)</f>
        <v>750000</v>
      </c>
      <c r="J786" s="26">
        <f t="shared" si="121"/>
        <v>937500</v>
      </c>
      <c r="K786" s="26">
        <f t="shared" si="122"/>
        <v>1125000</v>
      </c>
      <c r="L786" s="26">
        <f t="shared" si="123"/>
        <v>1500000</v>
      </c>
      <c r="M786" s="27">
        <f t="shared" si="124"/>
        <v>0.96593866666666661</v>
      </c>
      <c r="N786" s="25" t="str">
        <f t="shared" si="125"/>
        <v>0-100%</v>
      </c>
      <c r="O786" s="28">
        <f>MIN(H786,I786)*INDEX('[1]2018_commission_structure-Start'!$A$21:$I$24,MATCH($E786,'[1]2018_commission_structure-Start'!$A$21:$A$24,0),MATCH(O$1,'[1]2018_commission_structure-Start'!$A$21:$I$21,0))</f>
        <v>108668.09999999999</v>
      </c>
      <c r="P786" s="26">
        <f>IF(H786&gt;I786,MIN(H786-I786,J786-I786)*INDEX('[1]2018_commission_structure-Start'!$A$21:$I$24,MATCH($E786,'[1]2018_commission_structure-Start'!$A$21:$A$24,0), MATCH(P$1,'[1]2018_commission_structure-Start'!$A$21:$I$21,0)),0)</f>
        <v>0</v>
      </c>
      <c r="Q786" s="26">
        <f>IF($H786&gt;J786,MIN($H786-J786,K786-J786)*INDEX('[1]2018_commission_structure-Start'!$A$21:$I$24,MATCH($E786,'[1]2018_commission_structure-Start'!$A$21:$A$24,0), MATCH(Q$1,'[1]2018_commission_structure-Start'!$A$21:$I$21,0)),0)</f>
        <v>0</v>
      </c>
      <c r="R786" s="26">
        <f>IF($H786&gt;K786,MIN($H786-K786,L786-K786)*INDEX('[1]2018_commission_structure-Start'!$A$21:$I$24,MATCH($E786,'[1]2018_commission_structure-Start'!$A$21:$A$24,0), MATCH(R$1,'[1]2018_commission_structure-Start'!$A$21:$I$21,0)),0)</f>
        <v>0</v>
      </c>
      <c r="S786" s="26">
        <f>IF(H786&gt;L786,(H786-L786)*INDEX('[1]2018_commission_structure-Start'!$A$21:$I$24,MATCH($E786,'[1]2018_commission_structure-Start'!$A$21:$A$24,0),MATCH(S$1,'[1]2018_commission_structure-Start'!$A$21:$I$21,0)),0)</f>
        <v>0</v>
      </c>
      <c r="T786" s="28">
        <f t="shared" si="126"/>
        <v>108668.09999999999</v>
      </c>
      <c r="U786" s="28">
        <f t="shared" si="127"/>
        <v>226580.09999999998</v>
      </c>
      <c r="V786" s="28">
        <f>MIN(H786,I786)*INDEX('[1]2018_commission_structure-Start'!$A$15:$J$18,MATCH($E786,'[1]2018_commission_structure-Start'!$A$15:$A$18,0),MATCH(V$1,'[1]2018_commission_structure-Start'!$A$15:$J$15,0))</f>
        <v>108668.09999999999</v>
      </c>
      <c r="W786" s="26">
        <f>IF($H786&gt;I786,MIN($H786-I786,J786-I786)*INDEX('[1]2018_commission_structure-Start'!$A$15:$J$18,MATCH($E786,'[1]2018_commission_structure-Start'!$A$15:$A$18,0),MATCH(W$1,'[1]2018_commission_structure-Start'!$A$15:$J$15,0)),0)</f>
        <v>0</v>
      </c>
      <c r="X786" s="26">
        <f>IF($H786&gt;J786,MIN($H786-J786,K786-J786)*INDEX('[1]2018_commission_structure-Start'!$A$15:$J$18,MATCH($E786,'[1]2018_commission_structure-Start'!$A$15:$A$18,0),MATCH(X$1,'[1]2018_commission_structure-Start'!$A$15:$J$15,0)),0)</f>
        <v>0</v>
      </c>
      <c r="Y786" s="26">
        <f>IF($H786&gt;K786,MIN($H786-K786,L786-K786)*INDEX('[1]2018_commission_structure-Start'!$A$15:$J$18,MATCH($E786,'[1]2018_commission_structure-Start'!$A$15:$A$18,0),MATCH(Y$1,'[1]2018_commission_structure-Start'!$A$15:$J$15,0)),0)</f>
        <v>0</v>
      </c>
      <c r="Z786" s="26">
        <f>IF(H786&gt;L786,(H786-L786)*INDEX('[1]2018_commission_structure-Start'!$A$21:$I$24,MATCH($E786,'[1]2018_commission_structure-Start'!$A$21:$A$24,0),MATCH(Z$1,'[1]2018_commission_structure-Start'!$A$21:$I$21,0)),0)</f>
        <v>0</v>
      </c>
      <c r="AA786" s="28">
        <f t="shared" si="128"/>
        <v>108668.09999999999</v>
      </c>
      <c r="AB786" s="28">
        <f t="shared" si="129"/>
        <v>226580.09999999998</v>
      </c>
    </row>
    <row r="787" spans="1:28" x14ac:dyDescent="0.2">
      <c r="A787" s="25" t="str">
        <f t="shared" si="120"/>
        <v>Emelyne Rochford</v>
      </c>
      <c r="B787" s="25">
        <v>1351073265</v>
      </c>
      <c r="C787" s="25" t="s">
        <v>1526</v>
      </c>
      <c r="D787" s="25" t="s">
        <v>1527</v>
      </c>
      <c r="E787" s="25" t="s">
        <v>10</v>
      </c>
      <c r="F787" s="25">
        <v>80670</v>
      </c>
      <c r="G787" s="25">
        <f>COUNTIF([1]deals_closed!D:D,B787)</f>
        <v>22</v>
      </c>
      <c r="H787" s="26">
        <f>SUMIF([1]deals_closed!D:D,B787,[1]deals_closed!C:C)</f>
        <v>744781</v>
      </c>
      <c r="I787" s="26">
        <f>VLOOKUP(E787,'[1]2018_commission_structure-Start'!$A$22:$I$24,9,FALSE)</f>
        <v>750000</v>
      </c>
      <c r="J787" s="26">
        <f t="shared" si="121"/>
        <v>937500</v>
      </c>
      <c r="K787" s="26">
        <f t="shared" si="122"/>
        <v>1125000</v>
      </c>
      <c r="L787" s="26">
        <f t="shared" si="123"/>
        <v>1500000</v>
      </c>
      <c r="M787" s="27">
        <f t="shared" si="124"/>
        <v>0.99304133333333333</v>
      </c>
      <c r="N787" s="25" t="str">
        <f t="shared" si="125"/>
        <v>0-100%</v>
      </c>
      <c r="O787" s="28">
        <f>MIN(H787,I787)*INDEX('[1]2018_commission_structure-Start'!$A$21:$I$24,MATCH($E787,'[1]2018_commission_structure-Start'!$A$21:$A$24,0),MATCH(O$1,'[1]2018_commission_structure-Start'!$A$21:$I$21,0))</f>
        <v>111717.15</v>
      </c>
      <c r="P787" s="26">
        <f>IF(H787&gt;I787,MIN(H787-I787,J787-I787)*INDEX('[1]2018_commission_structure-Start'!$A$21:$I$24,MATCH($E787,'[1]2018_commission_structure-Start'!$A$21:$A$24,0), MATCH(P$1,'[1]2018_commission_structure-Start'!$A$21:$I$21,0)),0)</f>
        <v>0</v>
      </c>
      <c r="Q787" s="26">
        <f>IF($H787&gt;J787,MIN($H787-J787,K787-J787)*INDEX('[1]2018_commission_structure-Start'!$A$21:$I$24,MATCH($E787,'[1]2018_commission_structure-Start'!$A$21:$A$24,0), MATCH(Q$1,'[1]2018_commission_structure-Start'!$A$21:$I$21,0)),0)</f>
        <v>0</v>
      </c>
      <c r="R787" s="26">
        <f>IF($H787&gt;K787,MIN($H787-K787,L787-K787)*INDEX('[1]2018_commission_structure-Start'!$A$21:$I$24,MATCH($E787,'[1]2018_commission_structure-Start'!$A$21:$A$24,0), MATCH(R$1,'[1]2018_commission_structure-Start'!$A$21:$I$21,0)),0)</f>
        <v>0</v>
      </c>
      <c r="S787" s="26">
        <f>IF(H787&gt;L787,(H787-L787)*INDEX('[1]2018_commission_structure-Start'!$A$21:$I$24,MATCH($E787,'[1]2018_commission_structure-Start'!$A$21:$A$24,0),MATCH(S$1,'[1]2018_commission_structure-Start'!$A$21:$I$21,0)),0)</f>
        <v>0</v>
      </c>
      <c r="T787" s="28">
        <f t="shared" si="126"/>
        <v>111717.15</v>
      </c>
      <c r="U787" s="28">
        <f t="shared" si="127"/>
        <v>192387.15</v>
      </c>
      <c r="V787" s="28">
        <f>MIN(H787,I787)*INDEX('[1]2018_commission_structure-Start'!$A$15:$J$18,MATCH($E787,'[1]2018_commission_structure-Start'!$A$15:$A$18,0),MATCH(V$1,'[1]2018_commission_structure-Start'!$A$15:$J$15,0))</f>
        <v>111717.15</v>
      </c>
      <c r="W787" s="26">
        <f>IF($H787&gt;I787,MIN($H787-I787,J787-I787)*INDEX('[1]2018_commission_structure-Start'!$A$15:$J$18,MATCH($E787,'[1]2018_commission_structure-Start'!$A$15:$A$18,0),MATCH(W$1,'[1]2018_commission_structure-Start'!$A$15:$J$15,0)),0)</f>
        <v>0</v>
      </c>
      <c r="X787" s="26">
        <f>IF($H787&gt;J787,MIN($H787-J787,K787-J787)*INDEX('[1]2018_commission_structure-Start'!$A$15:$J$18,MATCH($E787,'[1]2018_commission_structure-Start'!$A$15:$A$18,0),MATCH(X$1,'[1]2018_commission_structure-Start'!$A$15:$J$15,0)),0)</f>
        <v>0</v>
      </c>
      <c r="Y787" s="26">
        <f>IF($H787&gt;K787,MIN($H787-K787,L787-K787)*INDEX('[1]2018_commission_structure-Start'!$A$15:$J$18,MATCH($E787,'[1]2018_commission_structure-Start'!$A$15:$A$18,0),MATCH(Y$1,'[1]2018_commission_structure-Start'!$A$15:$J$15,0)),0)</f>
        <v>0</v>
      </c>
      <c r="Z787" s="26">
        <f>IF(H787&gt;L787,(H787-L787)*INDEX('[1]2018_commission_structure-Start'!$A$21:$I$24,MATCH($E787,'[1]2018_commission_structure-Start'!$A$21:$A$24,0),MATCH(Z$1,'[1]2018_commission_structure-Start'!$A$21:$I$21,0)),0)</f>
        <v>0</v>
      </c>
      <c r="AA787" s="28">
        <f t="shared" si="128"/>
        <v>111717.15</v>
      </c>
      <c r="AB787" s="28">
        <f t="shared" si="129"/>
        <v>192387.15</v>
      </c>
    </row>
    <row r="788" spans="1:28" x14ac:dyDescent="0.2">
      <c r="A788" s="25" t="str">
        <f t="shared" si="120"/>
        <v>Amalle Reymers</v>
      </c>
      <c r="B788" s="25">
        <v>1892125439</v>
      </c>
      <c r="C788" s="25" t="s">
        <v>600</v>
      </c>
      <c r="D788" s="25" t="s">
        <v>1528</v>
      </c>
      <c r="E788" s="25" t="s">
        <v>10</v>
      </c>
      <c r="F788" s="25">
        <v>95373</v>
      </c>
      <c r="G788" s="25">
        <f>COUNTIF([1]deals_closed!D:D,B788)</f>
        <v>31</v>
      </c>
      <c r="H788" s="26">
        <f>SUMIF([1]deals_closed!D:D,B788,[1]deals_closed!C:C)</f>
        <v>1143315</v>
      </c>
      <c r="I788" s="26">
        <f>VLOOKUP(E788,'[1]2018_commission_structure-Start'!$A$22:$I$24,9,FALSE)</f>
        <v>750000</v>
      </c>
      <c r="J788" s="26">
        <f t="shared" si="121"/>
        <v>937500</v>
      </c>
      <c r="K788" s="26">
        <f t="shared" si="122"/>
        <v>1125000</v>
      </c>
      <c r="L788" s="26">
        <f t="shared" si="123"/>
        <v>1500000</v>
      </c>
      <c r="M788" s="27">
        <f t="shared" si="124"/>
        <v>1.5244200000000001</v>
      </c>
      <c r="N788" s="25" t="str">
        <f t="shared" si="125"/>
        <v>150-200%</v>
      </c>
      <c r="O788" s="28">
        <f>MIN(H788,I788)*INDEX('[1]2018_commission_structure-Start'!$A$21:$I$24,MATCH($E788,'[1]2018_commission_structure-Start'!$A$21:$A$24,0),MATCH(O$1,'[1]2018_commission_structure-Start'!$A$21:$I$21,0))</f>
        <v>112500</v>
      </c>
      <c r="P788" s="26">
        <f>IF(H788&gt;I788,MIN(H788-I788,J788-I788)*INDEX('[1]2018_commission_structure-Start'!$A$21:$I$24,MATCH($E788,'[1]2018_commission_structure-Start'!$A$21:$A$24,0), MATCH(P$1,'[1]2018_commission_structure-Start'!$A$21:$I$21,0)),0)</f>
        <v>35625</v>
      </c>
      <c r="Q788" s="26">
        <f>IF($H788&gt;J788,MIN($H788-J788,K788-J788)*INDEX('[1]2018_commission_structure-Start'!$A$21:$I$24,MATCH($E788,'[1]2018_commission_structure-Start'!$A$21:$A$24,0), MATCH(Q$1,'[1]2018_commission_structure-Start'!$A$21:$I$21,0)),0)</f>
        <v>43125</v>
      </c>
      <c r="R788" s="26">
        <f>IF($H788&gt;K788,MIN($H788-K788,L788-K788)*INDEX('[1]2018_commission_structure-Start'!$A$21:$I$24,MATCH($E788,'[1]2018_commission_structure-Start'!$A$21:$A$24,0), MATCH(R$1,'[1]2018_commission_structure-Start'!$A$21:$I$21,0)),0)</f>
        <v>5494.5</v>
      </c>
      <c r="S788" s="26">
        <f>IF(H788&gt;L788,(H788-L788)*INDEX('[1]2018_commission_structure-Start'!$A$21:$I$24,MATCH($E788,'[1]2018_commission_structure-Start'!$A$21:$A$24,0),MATCH(S$1,'[1]2018_commission_structure-Start'!$A$21:$I$21,0)),0)</f>
        <v>0</v>
      </c>
      <c r="T788" s="28">
        <f t="shared" si="126"/>
        <v>196744.5</v>
      </c>
      <c r="U788" s="28">
        <f t="shared" si="127"/>
        <v>292117.5</v>
      </c>
      <c r="V788" s="28">
        <f>MIN(H788,I788)*INDEX('[1]2018_commission_structure-Start'!$A$15:$J$18,MATCH($E788,'[1]2018_commission_structure-Start'!$A$15:$A$18,0),MATCH(V$1,'[1]2018_commission_structure-Start'!$A$15:$J$15,0))</f>
        <v>112500</v>
      </c>
      <c r="W788" s="26">
        <f>IF($H788&gt;I788,MIN($H788-I788,J788-I788)*INDEX('[1]2018_commission_structure-Start'!$A$15:$J$18,MATCH($E788,'[1]2018_commission_structure-Start'!$A$15:$A$18,0),MATCH(W$1,'[1]2018_commission_structure-Start'!$A$15:$J$15,0)),0)</f>
        <v>41250</v>
      </c>
      <c r="X788" s="26">
        <f>IF($H788&gt;J788,MIN($H788-J788,K788-J788)*INDEX('[1]2018_commission_structure-Start'!$A$15:$J$18,MATCH($E788,'[1]2018_commission_structure-Start'!$A$15:$A$18,0),MATCH(X$1,'[1]2018_commission_structure-Start'!$A$15:$J$15,0)),0)</f>
        <v>46875</v>
      </c>
      <c r="Y788" s="26">
        <f>IF($H788&gt;K788,MIN($H788-K788,L788-K788)*INDEX('[1]2018_commission_structure-Start'!$A$15:$J$18,MATCH($E788,'[1]2018_commission_structure-Start'!$A$15:$A$18,0),MATCH(Y$1,'[1]2018_commission_structure-Start'!$A$15:$J$15,0)),0)</f>
        <v>6043.9500000000007</v>
      </c>
      <c r="Z788" s="26">
        <f>IF(H788&gt;L788,(H788-L788)*INDEX('[1]2018_commission_structure-Start'!$A$21:$I$24,MATCH($E788,'[1]2018_commission_structure-Start'!$A$21:$A$24,0),MATCH(Z$1,'[1]2018_commission_structure-Start'!$A$21:$I$21,0)),0)</f>
        <v>0</v>
      </c>
      <c r="AA788" s="28">
        <f t="shared" si="128"/>
        <v>206668.95</v>
      </c>
      <c r="AB788" s="28">
        <f t="shared" si="129"/>
        <v>302041.95</v>
      </c>
    </row>
    <row r="789" spans="1:28" x14ac:dyDescent="0.2">
      <c r="A789" s="25" t="str">
        <f t="shared" si="120"/>
        <v>Antonella Horrod</v>
      </c>
      <c r="B789" s="25">
        <v>37593587</v>
      </c>
      <c r="C789" s="25" t="s">
        <v>1529</v>
      </c>
      <c r="D789" s="25" t="s">
        <v>1530</v>
      </c>
      <c r="E789" s="25" t="s">
        <v>10</v>
      </c>
      <c r="F789" s="25">
        <v>112138</v>
      </c>
      <c r="G789" s="25">
        <f>COUNTIF([1]deals_closed!D:D,B789)</f>
        <v>21</v>
      </c>
      <c r="H789" s="26">
        <f>SUMIF([1]deals_closed!D:D,B789,[1]deals_closed!C:C)</f>
        <v>697983</v>
      </c>
      <c r="I789" s="26">
        <f>VLOOKUP(E789,'[1]2018_commission_structure-Start'!$A$22:$I$24,9,FALSE)</f>
        <v>750000</v>
      </c>
      <c r="J789" s="26">
        <f t="shared" si="121"/>
        <v>937500</v>
      </c>
      <c r="K789" s="26">
        <f t="shared" si="122"/>
        <v>1125000</v>
      </c>
      <c r="L789" s="26">
        <f t="shared" si="123"/>
        <v>1500000</v>
      </c>
      <c r="M789" s="27">
        <f t="shared" si="124"/>
        <v>0.93064400000000003</v>
      </c>
      <c r="N789" s="25" t="str">
        <f t="shared" si="125"/>
        <v>0-100%</v>
      </c>
      <c r="O789" s="28">
        <f>MIN(H789,I789)*INDEX('[1]2018_commission_structure-Start'!$A$21:$I$24,MATCH($E789,'[1]2018_commission_structure-Start'!$A$21:$A$24,0),MATCH(O$1,'[1]2018_commission_structure-Start'!$A$21:$I$21,0))</f>
        <v>104697.45</v>
      </c>
      <c r="P789" s="26">
        <f>IF(H789&gt;I789,MIN(H789-I789,J789-I789)*INDEX('[1]2018_commission_structure-Start'!$A$21:$I$24,MATCH($E789,'[1]2018_commission_structure-Start'!$A$21:$A$24,0), MATCH(P$1,'[1]2018_commission_structure-Start'!$A$21:$I$21,0)),0)</f>
        <v>0</v>
      </c>
      <c r="Q789" s="26">
        <f>IF($H789&gt;J789,MIN($H789-J789,K789-J789)*INDEX('[1]2018_commission_structure-Start'!$A$21:$I$24,MATCH($E789,'[1]2018_commission_structure-Start'!$A$21:$A$24,0), MATCH(Q$1,'[1]2018_commission_structure-Start'!$A$21:$I$21,0)),0)</f>
        <v>0</v>
      </c>
      <c r="R789" s="26">
        <f>IF($H789&gt;K789,MIN($H789-K789,L789-K789)*INDEX('[1]2018_commission_structure-Start'!$A$21:$I$24,MATCH($E789,'[1]2018_commission_structure-Start'!$A$21:$A$24,0), MATCH(R$1,'[1]2018_commission_structure-Start'!$A$21:$I$21,0)),0)</f>
        <v>0</v>
      </c>
      <c r="S789" s="26">
        <f>IF(H789&gt;L789,(H789-L789)*INDEX('[1]2018_commission_structure-Start'!$A$21:$I$24,MATCH($E789,'[1]2018_commission_structure-Start'!$A$21:$A$24,0),MATCH(S$1,'[1]2018_commission_structure-Start'!$A$21:$I$21,0)),0)</f>
        <v>0</v>
      </c>
      <c r="T789" s="28">
        <f t="shared" si="126"/>
        <v>104697.45</v>
      </c>
      <c r="U789" s="28">
        <f t="shared" si="127"/>
        <v>216835.45</v>
      </c>
      <c r="V789" s="28">
        <f>MIN(H789,I789)*INDEX('[1]2018_commission_structure-Start'!$A$15:$J$18,MATCH($E789,'[1]2018_commission_structure-Start'!$A$15:$A$18,0),MATCH(V$1,'[1]2018_commission_structure-Start'!$A$15:$J$15,0))</f>
        <v>104697.45</v>
      </c>
      <c r="W789" s="26">
        <f>IF($H789&gt;I789,MIN($H789-I789,J789-I789)*INDEX('[1]2018_commission_structure-Start'!$A$15:$J$18,MATCH($E789,'[1]2018_commission_structure-Start'!$A$15:$A$18,0),MATCH(W$1,'[1]2018_commission_structure-Start'!$A$15:$J$15,0)),0)</f>
        <v>0</v>
      </c>
      <c r="X789" s="26">
        <f>IF($H789&gt;J789,MIN($H789-J789,K789-J789)*INDEX('[1]2018_commission_structure-Start'!$A$15:$J$18,MATCH($E789,'[1]2018_commission_structure-Start'!$A$15:$A$18,0),MATCH(X$1,'[1]2018_commission_structure-Start'!$A$15:$J$15,0)),0)</f>
        <v>0</v>
      </c>
      <c r="Y789" s="26">
        <f>IF($H789&gt;K789,MIN($H789-K789,L789-K789)*INDEX('[1]2018_commission_structure-Start'!$A$15:$J$18,MATCH($E789,'[1]2018_commission_structure-Start'!$A$15:$A$18,0),MATCH(Y$1,'[1]2018_commission_structure-Start'!$A$15:$J$15,0)),0)</f>
        <v>0</v>
      </c>
      <c r="Z789" s="26">
        <f>IF(H789&gt;L789,(H789-L789)*INDEX('[1]2018_commission_structure-Start'!$A$21:$I$24,MATCH($E789,'[1]2018_commission_structure-Start'!$A$21:$A$24,0),MATCH(Z$1,'[1]2018_commission_structure-Start'!$A$21:$I$21,0)),0)</f>
        <v>0</v>
      </c>
      <c r="AA789" s="28">
        <f t="shared" si="128"/>
        <v>104697.45</v>
      </c>
      <c r="AB789" s="28">
        <f t="shared" si="129"/>
        <v>216835.45</v>
      </c>
    </row>
    <row r="790" spans="1:28" x14ac:dyDescent="0.2">
      <c r="A790" s="25" t="str">
        <f t="shared" si="120"/>
        <v>Junina Galland</v>
      </c>
      <c r="B790" s="25">
        <v>5675852751</v>
      </c>
      <c r="C790" s="25" t="s">
        <v>1531</v>
      </c>
      <c r="D790" s="25" t="s">
        <v>130</v>
      </c>
      <c r="E790" s="25" t="s">
        <v>7</v>
      </c>
      <c r="F790" s="25">
        <v>62435</v>
      </c>
      <c r="G790" s="25">
        <f>COUNTIF([1]deals_closed!D:D,B790)</f>
        <v>16</v>
      </c>
      <c r="H790" s="26">
        <f>SUMIF([1]deals_closed!D:D,B790,[1]deals_closed!C:C)</f>
        <v>637937</v>
      </c>
      <c r="I790" s="26">
        <f>VLOOKUP(E790,'[1]2018_commission_structure-Start'!$A$22:$I$24,9,FALSE)</f>
        <v>500000</v>
      </c>
      <c r="J790" s="26">
        <f t="shared" si="121"/>
        <v>625000</v>
      </c>
      <c r="K790" s="26">
        <f t="shared" si="122"/>
        <v>750000</v>
      </c>
      <c r="L790" s="26">
        <f t="shared" si="123"/>
        <v>1000000</v>
      </c>
      <c r="M790" s="27">
        <f t="shared" si="124"/>
        <v>1.275874</v>
      </c>
      <c r="N790" s="25" t="str">
        <f t="shared" si="125"/>
        <v>125-150%</v>
      </c>
      <c r="O790" s="28">
        <f>MIN(H790,I790)*INDEX('[1]2018_commission_structure-Start'!$A$21:$I$24,MATCH($E790,'[1]2018_commission_structure-Start'!$A$21:$A$24,0),MATCH(O$1,'[1]2018_commission_structure-Start'!$A$21:$I$21,0))</f>
        <v>50000</v>
      </c>
      <c r="P790" s="26">
        <f>IF(H790&gt;I790,MIN(H790-I790,J790-I790)*INDEX('[1]2018_commission_structure-Start'!$A$21:$I$24,MATCH($E790,'[1]2018_commission_structure-Start'!$A$21:$A$24,0), MATCH(P$1,'[1]2018_commission_structure-Start'!$A$21:$I$21,0)),0)</f>
        <v>18750</v>
      </c>
      <c r="Q790" s="26">
        <f>IF($H790&gt;J790,MIN($H790-J790,K790-J790)*INDEX('[1]2018_commission_structure-Start'!$A$21:$I$24,MATCH($E790,'[1]2018_commission_structure-Start'!$A$21:$A$24,0), MATCH(Q$1,'[1]2018_commission_structure-Start'!$A$21:$I$21,0)),0)</f>
        <v>2328.66</v>
      </c>
      <c r="R790" s="26">
        <f>IF($H790&gt;K790,MIN($H790-K790,L790-K790)*INDEX('[1]2018_commission_structure-Start'!$A$21:$I$24,MATCH($E790,'[1]2018_commission_structure-Start'!$A$21:$A$24,0), MATCH(R$1,'[1]2018_commission_structure-Start'!$A$21:$I$21,0)),0)</f>
        <v>0</v>
      </c>
      <c r="S790" s="26">
        <f>IF(H790&gt;L790,(H790-L790)*INDEX('[1]2018_commission_structure-Start'!$A$21:$I$24,MATCH($E790,'[1]2018_commission_structure-Start'!$A$21:$A$24,0),MATCH(S$1,'[1]2018_commission_structure-Start'!$A$21:$I$21,0)),0)</f>
        <v>0</v>
      </c>
      <c r="T790" s="28">
        <f t="shared" si="126"/>
        <v>71078.66</v>
      </c>
      <c r="U790" s="28">
        <f t="shared" si="127"/>
        <v>133513.66</v>
      </c>
      <c r="V790" s="28">
        <f>MIN(H790,I790)*INDEX('[1]2018_commission_structure-Start'!$A$15:$J$18,MATCH($E790,'[1]2018_commission_structure-Start'!$A$15:$A$18,0),MATCH(V$1,'[1]2018_commission_structure-Start'!$A$15:$J$15,0))</f>
        <v>60000</v>
      </c>
      <c r="W790" s="26">
        <f>IF($H790&gt;I790,MIN($H790-I790,J790-I790)*INDEX('[1]2018_commission_structure-Start'!$A$15:$J$18,MATCH($E790,'[1]2018_commission_structure-Start'!$A$15:$A$18,0),MATCH(W$1,'[1]2018_commission_structure-Start'!$A$15:$J$15,0)),0)</f>
        <v>21250</v>
      </c>
      <c r="X790" s="26">
        <f>IF($H790&gt;J790,MIN($H790-J790,K790-J790)*INDEX('[1]2018_commission_structure-Start'!$A$15:$J$18,MATCH($E790,'[1]2018_commission_structure-Start'!$A$15:$A$18,0),MATCH(X$1,'[1]2018_commission_structure-Start'!$A$15:$J$15,0)),0)</f>
        <v>2587.4</v>
      </c>
      <c r="Y790" s="26">
        <f>IF($H790&gt;K790,MIN($H790-K790,L790-K790)*INDEX('[1]2018_commission_structure-Start'!$A$15:$J$18,MATCH($E790,'[1]2018_commission_structure-Start'!$A$15:$A$18,0),MATCH(Y$1,'[1]2018_commission_structure-Start'!$A$15:$J$15,0)),0)</f>
        <v>0</v>
      </c>
      <c r="Z790" s="26">
        <f>IF(H790&gt;L790,(H790-L790)*INDEX('[1]2018_commission_structure-Start'!$A$21:$I$24,MATCH($E790,'[1]2018_commission_structure-Start'!$A$21:$A$24,0),MATCH(Z$1,'[1]2018_commission_structure-Start'!$A$21:$I$21,0)),0)</f>
        <v>0</v>
      </c>
      <c r="AA790" s="28">
        <f t="shared" si="128"/>
        <v>83837.399999999994</v>
      </c>
      <c r="AB790" s="28">
        <f t="shared" si="129"/>
        <v>146272.4</v>
      </c>
    </row>
    <row r="791" spans="1:28" x14ac:dyDescent="0.2">
      <c r="A791" s="25" t="str">
        <f t="shared" si="120"/>
        <v>Dewie Dory</v>
      </c>
      <c r="B791" s="25">
        <v>8370379001</v>
      </c>
      <c r="C791" s="25" t="s">
        <v>1532</v>
      </c>
      <c r="D791" s="25" t="s">
        <v>1533</v>
      </c>
      <c r="E791" s="25" t="s">
        <v>7</v>
      </c>
      <c r="F791" s="25">
        <v>57499</v>
      </c>
      <c r="G791" s="25">
        <f>COUNTIF([1]deals_closed!D:D,B791)</f>
        <v>27</v>
      </c>
      <c r="H791" s="26">
        <f>SUMIF([1]deals_closed!D:D,B791,[1]deals_closed!C:C)</f>
        <v>942255</v>
      </c>
      <c r="I791" s="26">
        <f>VLOOKUP(E791,'[1]2018_commission_structure-Start'!$A$22:$I$24,9,FALSE)</f>
        <v>500000</v>
      </c>
      <c r="J791" s="26">
        <f t="shared" si="121"/>
        <v>625000</v>
      </c>
      <c r="K791" s="26">
        <f t="shared" si="122"/>
        <v>750000</v>
      </c>
      <c r="L791" s="26">
        <f t="shared" si="123"/>
        <v>1000000</v>
      </c>
      <c r="M791" s="27">
        <f t="shared" si="124"/>
        <v>1.8845099999999999</v>
      </c>
      <c r="N791" s="25" t="str">
        <f t="shared" si="125"/>
        <v>150-200%</v>
      </c>
      <c r="O791" s="28">
        <f>MIN(H791,I791)*INDEX('[1]2018_commission_structure-Start'!$A$21:$I$24,MATCH($E791,'[1]2018_commission_structure-Start'!$A$21:$A$24,0),MATCH(O$1,'[1]2018_commission_structure-Start'!$A$21:$I$21,0))</f>
        <v>50000</v>
      </c>
      <c r="P791" s="26">
        <f>IF(H791&gt;I791,MIN(H791-I791,J791-I791)*INDEX('[1]2018_commission_structure-Start'!$A$21:$I$24,MATCH($E791,'[1]2018_commission_structure-Start'!$A$21:$A$24,0), MATCH(P$1,'[1]2018_commission_structure-Start'!$A$21:$I$21,0)),0)</f>
        <v>18750</v>
      </c>
      <c r="Q791" s="26">
        <f>IF($H791&gt;J791,MIN($H791-J791,K791-J791)*INDEX('[1]2018_commission_structure-Start'!$A$21:$I$24,MATCH($E791,'[1]2018_commission_structure-Start'!$A$21:$A$24,0), MATCH(Q$1,'[1]2018_commission_structure-Start'!$A$21:$I$21,0)),0)</f>
        <v>22500</v>
      </c>
      <c r="R791" s="26">
        <f>IF($H791&gt;K791,MIN($H791-K791,L791-K791)*INDEX('[1]2018_commission_structure-Start'!$A$21:$I$24,MATCH($E791,'[1]2018_commission_structure-Start'!$A$21:$A$24,0), MATCH(R$1,'[1]2018_commission_structure-Start'!$A$21:$I$21,0)),0)</f>
        <v>42296.1</v>
      </c>
      <c r="S791" s="26">
        <f>IF(H791&gt;L791,(H791-L791)*INDEX('[1]2018_commission_structure-Start'!$A$21:$I$24,MATCH($E791,'[1]2018_commission_structure-Start'!$A$21:$A$24,0),MATCH(S$1,'[1]2018_commission_structure-Start'!$A$21:$I$21,0)),0)</f>
        <v>0</v>
      </c>
      <c r="T791" s="28">
        <f t="shared" si="126"/>
        <v>133546.1</v>
      </c>
      <c r="U791" s="28">
        <f t="shared" si="127"/>
        <v>191045.1</v>
      </c>
      <c r="V791" s="28">
        <f>MIN(H791,I791)*INDEX('[1]2018_commission_structure-Start'!$A$15:$J$18,MATCH($E791,'[1]2018_commission_structure-Start'!$A$15:$A$18,0),MATCH(V$1,'[1]2018_commission_structure-Start'!$A$15:$J$15,0))</f>
        <v>60000</v>
      </c>
      <c r="W791" s="26">
        <f>IF($H791&gt;I791,MIN($H791-I791,J791-I791)*INDEX('[1]2018_commission_structure-Start'!$A$15:$J$18,MATCH($E791,'[1]2018_commission_structure-Start'!$A$15:$A$18,0),MATCH(W$1,'[1]2018_commission_structure-Start'!$A$15:$J$15,0)),0)</f>
        <v>21250</v>
      </c>
      <c r="X791" s="26">
        <f>IF($H791&gt;J791,MIN($H791-J791,K791-J791)*INDEX('[1]2018_commission_structure-Start'!$A$15:$J$18,MATCH($E791,'[1]2018_commission_structure-Start'!$A$15:$A$18,0),MATCH(X$1,'[1]2018_commission_structure-Start'!$A$15:$J$15,0)),0)</f>
        <v>25000</v>
      </c>
      <c r="Y791" s="26">
        <f>IF($H791&gt;K791,MIN($H791-K791,L791-K791)*INDEX('[1]2018_commission_structure-Start'!$A$15:$J$18,MATCH($E791,'[1]2018_commission_structure-Start'!$A$15:$A$18,0),MATCH(Y$1,'[1]2018_commission_structure-Start'!$A$15:$J$15,0)),0)</f>
        <v>42296.1</v>
      </c>
      <c r="Z791" s="26">
        <f>IF(H791&gt;L791,(H791-L791)*INDEX('[1]2018_commission_structure-Start'!$A$21:$I$24,MATCH($E791,'[1]2018_commission_structure-Start'!$A$21:$A$24,0),MATCH(Z$1,'[1]2018_commission_structure-Start'!$A$21:$I$21,0)),0)</f>
        <v>0</v>
      </c>
      <c r="AA791" s="28">
        <f t="shared" si="128"/>
        <v>148546.1</v>
      </c>
      <c r="AB791" s="28">
        <f t="shared" si="129"/>
        <v>206045.1</v>
      </c>
    </row>
    <row r="792" spans="1:28" x14ac:dyDescent="0.2">
      <c r="A792" s="25" t="str">
        <f t="shared" si="120"/>
        <v>Barbara Locker</v>
      </c>
      <c r="B792" s="25">
        <v>1888252693</v>
      </c>
      <c r="C792" s="25" t="s">
        <v>1534</v>
      </c>
      <c r="D792" s="25" t="s">
        <v>1535</v>
      </c>
      <c r="E792" s="25" t="s">
        <v>29</v>
      </c>
      <c r="F792" s="25">
        <v>65975</v>
      </c>
      <c r="G792" s="25">
        <f>COUNTIF([1]deals_closed!D:D,B792)</f>
        <v>24</v>
      </c>
      <c r="H792" s="26">
        <f>SUMIF([1]deals_closed!D:D,B792,[1]deals_closed!C:C)</f>
        <v>920165</v>
      </c>
      <c r="I792" s="26">
        <f>VLOOKUP(E792,'[1]2018_commission_structure-Start'!$A$22:$I$24,9,FALSE)</f>
        <v>600000</v>
      </c>
      <c r="J792" s="26">
        <f t="shared" si="121"/>
        <v>750000</v>
      </c>
      <c r="K792" s="26">
        <f t="shared" si="122"/>
        <v>900000</v>
      </c>
      <c r="L792" s="26">
        <f t="shared" si="123"/>
        <v>1200000</v>
      </c>
      <c r="M792" s="27">
        <f t="shared" si="124"/>
        <v>1.5336083333333332</v>
      </c>
      <c r="N792" s="25" t="str">
        <f t="shared" si="125"/>
        <v>150-200%</v>
      </c>
      <c r="O792" s="28">
        <f>MIN(H792,I792)*INDEX('[1]2018_commission_structure-Start'!$A$21:$I$24,MATCH($E792,'[1]2018_commission_structure-Start'!$A$21:$A$24,0),MATCH(O$1,'[1]2018_commission_structure-Start'!$A$21:$I$21,0))</f>
        <v>78000</v>
      </c>
      <c r="P792" s="26">
        <f>IF(H792&gt;I792,MIN(H792-I792,J792-I792)*INDEX('[1]2018_commission_structure-Start'!$A$21:$I$24,MATCH($E792,'[1]2018_commission_structure-Start'!$A$21:$A$24,0), MATCH(P$1,'[1]2018_commission_structure-Start'!$A$21:$I$21,0)),0)</f>
        <v>25500.000000000004</v>
      </c>
      <c r="Q792" s="26">
        <f>IF($H792&gt;J792,MIN($H792-J792,K792-J792)*INDEX('[1]2018_commission_structure-Start'!$A$21:$I$24,MATCH($E792,'[1]2018_commission_structure-Start'!$A$21:$A$24,0), MATCH(Q$1,'[1]2018_commission_structure-Start'!$A$21:$I$21,0)),0)</f>
        <v>31500</v>
      </c>
      <c r="R792" s="26">
        <f>IF($H792&gt;K792,MIN($H792-K792,L792-K792)*INDEX('[1]2018_commission_structure-Start'!$A$21:$I$24,MATCH($E792,'[1]2018_commission_structure-Start'!$A$21:$A$24,0), MATCH(R$1,'[1]2018_commission_structure-Start'!$A$21:$I$21,0)),0)</f>
        <v>5242.9000000000005</v>
      </c>
      <c r="S792" s="26">
        <f>IF(H792&gt;L792,(H792-L792)*INDEX('[1]2018_commission_structure-Start'!$A$21:$I$24,MATCH($E792,'[1]2018_commission_structure-Start'!$A$21:$A$24,0),MATCH(S$1,'[1]2018_commission_structure-Start'!$A$21:$I$21,0)),0)</f>
        <v>0</v>
      </c>
      <c r="T792" s="28">
        <f t="shared" si="126"/>
        <v>140242.9</v>
      </c>
      <c r="U792" s="28">
        <f t="shared" si="127"/>
        <v>206217.9</v>
      </c>
      <c r="V792" s="28">
        <f>MIN(H792,I792)*INDEX('[1]2018_commission_structure-Start'!$A$15:$J$18,MATCH($E792,'[1]2018_commission_structure-Start'!$A$15:$A$18,0),MATCH(V$1,'[1]2018_commission_structure-Start'!$A$15:$J$15,0))</f>
        <v>90000</v>
      </c>
      <c r="W792" s="26">
        <f>IF($H792&gt;I792,MIN($H792-I792,J792-I792)*INDEX('[1]2018_commission_structure-Start'!$A$15:$J$18,MATCH($E792,'[1]2018_commission_structure-Start'!$A$15:$A$18,0),MATCH(W$1,'[1]2018_commission_structure-Start'!$A$15:$J$15,0)),0)</f>
        <v>27000</v>
      </c>
      <c r="X792" s="26">
        <f>IF($H792&gt;J792,MIN($H792-J792,K792-J792)*INDEX('[1]2018_commission_structure-Start'!$A$15:$J$18,MATCH($E792,'[1]2018_commission_structure-Start'!$A$15:$A$18,0),MATCH(X$1,'[1]2018_commission_structure-Start'!$A$15:$J$15,0)),0)</f>
        <v>37500</v>
      </c>
      <c r="Y792" s="26">
        <f>IF($H792&gt;K792,MIN($H792-K792,L792-K792)*INDEX('[1]2018_commission_structure-Start'!$A$15:$J$18,MATCH($E792,'[1]2018_commission_structure-Start'!$A$15:$A$18,0),MATCH(Y$1,'[1]2018_commission_structure-Start'!$A$15:$J$15,0)),0)</f>
        <v>6049.5</v>
      </c>
      <c r="Z792" s="26">
        <f>IF(H792&gt;L792,(H792-L792)*INDEX('[1]2018_commission_structure-Start'!$A$21:$I$24,MATCH($E792,'[1]2018_commission_structure-Start'!$A$21:$A$24,0),MATCH(Z$1,'[1]2018_commission_structure-Start'!$A$21:$I$21,0)),0)</f>
        <v>0</v>
      </c>
      <c r="AA792" s="28">
        <f t="shared" si="128"/>
        <v>160549.5</v>
      </c>
      <c r="AB792" s="28">
        <f t="shared" si="129"/>
        <v>226524.5</v>
      </c>
    </row>
    <row r="793" spans="1:28" x14ac:dyDescent="0.2">
      <c r="A793" s="25" t="str">
        <f t="shared" si="120"/>
        <v>Gill Labrum</v>
      </c>
      <c r="B793" s="25">
        <v>6894004730</v>
      </c>
      <c r="C793" s="25" t="s">
        <v>1536</v>
      </c>
      <c r="D793" s="25" t="s">
        <v>1537</v>
      </c>
      <c r="E793" s="25" t="s">
        <v>7</v>
      </c>
      <c r="F793" s="25">
        <v>41307</v>
      </c>
      <c r="G793" s="25">
        <f>COUNTIF([1]deals_closed!D:D,B793)</f>
        <v>20</v>
      </c>
      <c r="H793" s="26">
        <f>SUMIF([1]deals_closed!D:D,B793,[1]deals_closed!C:C)</f>
        <v>822111</v>
      </c>
      <c r="I793" s="26">
        <f>VLOOKUP(E793,'[1]2018_commission_structure-Start'!$A$22:$I$24,9,FALSE)</f>
        <v>500000</v>
      </c>
      <c r="J793" s="26">
        <f t="shared" si="121"/>
        <v>625000</v>
      </c>
      <c r="K793" s="26">
        <f t="shared" si="122"/>
        <v>750000</v>
      </c>
      <c r="L793" s="26">
        <f t="shared" si="123"/>
        <v>1000000</v>
      </c>
      <c r="M793" s="27">
        <f t="shared" si="124"/>
        <v>1.6442220000000001</v>
      </c>
      <c r="N793" s="25" t="str">
        <f t="shared" si="125"/>
        <v>150-200%</v>
      </c>
      <c r="O793" s="28">
        <f>MIN(H793,I793)*INDEX('[1]2018_commission_structure-Start'!$A$21:$I$24,MATCH($E793,'[1]2018_commission_structure-Start'!$A$21:$A$24,0),MATCH(O$1,'[1]2018_commission_structure-Start'!$A$21:$I$21,0))</f>
        <v>50000</v>
      </c>
      <c r="P793" s="26">
        <f>IF(H793&gt;I793,MIN(H793-I793,J793-I793)*INDEX('[1]2018_commission_structure-Start'!$A$21:$I$24,MATCH($E793,'[1]2018_commission_structure-Start'!$A$21:$A$24,0), MATCH(P$1,'[1]2018_commission_structure-Start'!$A$21:$I$21,0)),0)</f>
        <v>18750</v>
      </c>
      <c r="Q793" s="26">
        <f>IF($H793&gt;J793,MIN($H793-J793,K793-J793)*INDEX('[1]2018_commission_structure-Start'!$A$21:$I$24,MATCH($E793,'[1]2018_commission_structure-Start'!$A$21:$A$24,0), MATCH(Q$1,'[1]2018_commission_structure-Start'!$A$21:$I$21,0)),0)</f>
        <v>22500</v>
      </c>
      <c r="R793" s="26">
        <f>IF($H793&gt;K793,MIN($H793-K793,L793-K793)*INDEX('[1]2018_commission_structure-Start'!$A$21:$I$24,MATCH($E793,'[1]2018_commission_structure-Start'!$A$21:$A$24,0), MATCH(R$1,'[1]2018_commission_structure-Start'!$A$21:$I$21,0)),0)</f>
        <v>15864.42</v>
      </c>
      <c r="S793" s="26">
        <f>IF(H793&gt;L793,(H793-L793)*INDEX('[1]2018_commission_structure-Start'!$A$21:$I$24,MATCH($E793,'[1]2018_commission_structure-Start'!$A$21:$A$24,0),MATCH(S$1,'[1]2018_commission_structure-Start'!$A$21:$I$21,0)),0)</f>
        <v>0</v>
      </c>
      <c r="T793" s="28">
        <f t="shared" si="126"/>
        <v>107114.42</v>
      </c>
      <c r="U793" s="28">
        <f t="shared" si="127"/>
        <v>148421.41999999998</v>
      </c>
      <c r="V793" s="28">
        <f>MIN(H793,I793)*INDEX('[1]2018_commission_structure-Start'!$A$15:$J$18,MATCH($E793,'[1]2018_commission_structure-Start'!$A$15:$A$18,0),MATCH(V$1,'[1]2018_commission_structure-Start'!$A$15:$J$15,0))</f>
        <v>60000</v>
      </c>
      <c r="W793" s="26">
        <f>IF($H793&gt;I793,MIN($H793-I793,J793-I793)*INDEX('[1]2018_commission_structure-Start'!$A$15:$J$18,MATCH($E793,'[1]2018_commission_structure-Start'!$A$15:$A$18,0),MATCH(W$1,'[1]2018_commission_structure-Start'!$A$15:$J$15,0)),0)</f>
        <v>21250</v>
      </c>
      <c r="X793" s="26">
        <f>IF($H793&gt;J793,MIN($H793-J793,K793-J793)*INDEX('[1]2018_commission_structure-Start'!$A$15:$J$18,MATCH($E793,'[1]2018_commission_structure-Start'!$A$15:$A$18,0),MATCH(X$1,'[1]2018_commission_structure-Start'!$A$15:$J$15,0)),0)</f>
        <v>25000</v>
      </c>
      <c r="Y793" s="26">
        <f>IF($H793&gt;K793,MIN($H793-K793,L793-K793)*INDEX('[1]2018_commission_structure-Start'!$A$15:$J$18,MATCH($E793,'[1]2018_commission_structure-Start'!$A$15:$A$18,0),MATCH(Y$1,'[1]2018_commission_structure-Start'!$A$15:$J$15,0)),0)</f>
        <v>15864.42</v>
      </c>
      <c r="Z793" s="26">
        <f>IF(H793&gt;L793,(H793-L793)*INDEX('[1]2018_commission_structure-Start'!$A$21:$I$24,MATCH($E793,'[1]2018_commission_structure-Start'!$A$21:$A$24,0),MATCH(Z$1,'[1]2018_commission_structure-Start'!$A$21:$I$21,0)),0)</f>
        <v>0</v>
      </c>
      <c r="AA793" s="28">
        <f t="shared" si="128"/>
        <v>122114.42</v>
      </c>
      <c r="AB793" s="28">
        <f t="shared" si="129"/>
        <v>163421.41999999998</v>
      </c>
    </row>
    <row r="794" spans="1:28" x14ac:dyDescent="0.2">
      <c r="A794" s="25" t="str">
        <f t="shared" si="120"/>
        <v>Melisse Hartill</v>
      </c>
      <c r="B794" s="25">
        <v>5293354957</v>
      </c>
      <c r="C794" s="25" t="s">
        <v>1538</v>
      </c>
      <c r="D794" s="25" t="s">
        <v>1539</v>
      </c>
      <c r="E794" s="25" t="s">
        <v>10</v>
      </c>
      <c r="F794" s="25">
        <v>122090</v>
      </c>
      <c r="G794" s="25">
        <f>COUNTIF([1]deals_closed!D:D,B794)</f>
        <v>25</v>
      </c>
      <c r="H794" s="26">
        <f>SUMIF([1]deals_closed!D:D,B794,[1]deals_closed!C:C)</f>
        <v>1063967</v>
      </c>
      <c r="I794" s="26">
        <f>VLOOKUP(E794,'[1]2018_commission_structure-Start'!$A$22:$I$24,9,FALSE)</f>
        <v>750000</v>
      </c>
      <c r="J794" s="26">
        <f t="shared" si="121"/>
        <v>937500</v>
      </c>
      <c r="K794" s="26">
        <f t="shared" si="122"/>
        <v>1125000</v>
      </c>
      <c r="L794" s="26">
        <f t="shared" si="123"/>
        <v>1500000</v>
      </c>
      <c r="M794" s="27">
        <f t="shared" si="124"/>
        <v>1.4186226666666666</v>
      </c>
      <c r="N794" s="25" t="str">
        <f t="shared" si="125"/>
        <v>125-150%</v>
      </c>
      <c r="O794" s="28">
        <f>MIN(H794,I794)*INDEX('[1]2018_commission_structure-Start'!$A$21:$I$24,MATCH($E794,'[1]2018_commission_structure-Start'!$A$21:$A$24,0),MATCH(O$1,'[1]2018_commission_structure-Start'!$A$21:$I$21,0))</f>
        <v>112500</v>
      </c>
      <c r="P794" s="26">
        <f>IF(H794&gt;I794,MIN(H794-I794,J794-I794)*INDEX('[1]2018_commission_structure-Start'!$A$21:$I$24,MATCH($E794,'[1]2018_commission_structure-Start'!$A$21:$A$24,0), MATCH(P$1,'[1]2018_commission_structure-Start'!$A$21:$I$21,0)),0)</f>
        <v>35625</v>
      </c>
      <c r="Q794" s="26">
        <f>IF($H794&gt;J794,MIN($H794-J794,K794-J794)*INDEX('[1]2018_commission_structure-Start'!$A$21:$I$24,MATCH($E794,'[1]2018_commission_structure-Start'!$A$21:$A$24,0), MATCH(Q$1,'[1]2018_commission_structure-Start'!$A$21:$I$21,0)),0)</f>
        <v>29087.41</v>
      </c>
      <c r="R794" s="26">
        <f>IF($H794&gt;K794,MIN($H794-K794,L794-K794)*INDEX('[1]2018_commission_structure-Start'!$A$21:$I$24,MATCH($E794,'[1]2018_commission_structure-Start'!$A$21:$A$24,0), MATCH(R$1,'[1]2018_commission_structure-Start'!$A$21:$I$21,0)),0)</f>
        <v>0</v>
      </c>
      <c r="S794" s="26">
        <f>IF(H794&gt;L794,(H794-L794)*INDEX('[1]2018_commission_structure-Start'!$A$21:$I$24,MATCH($E794,'[1]2018_commission_structure-Start'!$A$21:$A$24,0),MATCH(S$1,'[1]2018_commission_structure-Start'!$A$21:$I$21,0)),0)</f>
        <v>0</v>
      </c>
      <c r="T794" s="28">
        <f t="shared" si="126"/>
        <v>177212.41</v>
      </c>
      <c r="U794" s="28">
        <f t="shared" si="127"/>
        <v>299302.41000000003</v>
      </c>
      <c r="V794" s="28">
        <f>MIN(H794,I794)*INDEX('[1]2018_commission_structure-Start'!$A$15:$J$18,MATCH($E794,'[1]2018_commission_structure-Start'!$A$15:$A$18,0),MATCH(V$1,'[1]2018_commission_structure-Start'!$A$15:$J$15,0))</f>
        <v>112500</v>
      </c>
      <c r="W794" s="26">
        <f>IF($H794&gt;I794,MIN($H794-I794,J794-I794)*INDEX('[1]2018_commission_structure-Start'!$A$15:$J$18,MATCH($E794,'[1]2018_commission_structure-Start'!$A$15:$A$18,0),MATCH(W$1,'[1]2018_commission_structure-Start'!$A$15:$J$15,0)),0)</f>
        <v>41250</v>
      </c>
      <c r="X794" s="26">
        <f>IF($H794&gt;J794,MIN($H794-J794,K794-J794)*INDEX('[1]2018_commission_structure-Start'!$A$15:$J$18,MATCH($E794,'[1]2018_commission_structure-Start'!$A$15:$A$18,0),MATCH(X$1,'[1]2018_commission_structure-Start'!$A$15:$J$15,0)),0)</f>
        <v>31616.75</v>
      </c>
      <c r="Y794" s="26">
        <f>IF($H794&gt;K794,MIN($H794-K794,L794-K794)*INDEX('[1]2018_commission_structure-Start'!$A$15:$J$18,MATCH($E794,'[1]2018_commission_structure-Start'!$A$15:$A$18,0),MATCH(Y$1,'[1]2018_commission_structure-Start'!$A$15:$J$15,0)),0)</f>
        <v>0</v>
      </c>
      <c r="Z794" s="26">
        <f>IF(H794&gt;L794,(H794-L794)*INDEX('[1]2018_commission_structure-Start'!$A$21:$I$24,MATCH($E794,'[1]2018_commission_structure-Start'!$A$21:$A$24,0),MATCH(Z$1,'[1]2018_commission_structure-Start'!$A$21:$I$21,0)),0)</f>
        <v>0</v>
      </c>
      <c r="AA794" s="28">
        <f t="shared" si="128"/>
        <v>185366.75</v>
      </c>
      <c r="AB794" s="28">
        <f t="shared" si="129"/>
        <v>307456.75</v>
      </c>
    </row>
    <row r="795" spans="1:28" x14ac:dyDescent="0.2">
      <c r="A795" s="25" t="str">
        <f t="shared" si="120"/>
        <v>Lionello Grogono</v>
      </c>
      <c r="B795" s="25">
        <v>3129526900</v>
      </c>
      <c r="C795" s="25" t="s">
        <v>1540</v>
      </c>
      <c r="D795" s="25" t="s">
        <v>1541</v>
      </c>
      <c r="E795" s="25" t="s">
        <v>29</v>
      </c>
      <c r="F795" s="25">
        <v>57123</v>
      </c>
      <c r="G795" s="25">
        <f>COUNTIF([1]deals_closed!D:D,B795)</f>
        <v>23</v>
      </c>
      <c r="H795" s="26">
        <f>SUMIF([1]deals_closed!D:D,B795,[1]deals_closed!C:C)</f>
        <v>662269</v>
      </c>
      <c r="I795" s="26">
        <f>VLOOKUP(E795,'[1]2018_commission_structure-Start'!$A$22:$I$24,9,FALSE)</f>
        <v>600000</v>
      </c>
      <c r="J795" s="26">
        <f t="shared" si="121"/>
        <v>750000</v>
      </c>
      <c r="K795" s="26">
        <f t="shared" si="122"/>
        <v>900000</v>
      </c>
      <c r="L795" s="26">
        <f t="shared" si="123"/>
        <v>1200000</v>
      </c>
      <c r="M795" s="27">
        <f t="shared" si="124"/>
        <v>1.1037816666666667</v>
      </c>
      <c r="N795" s="25" t="str">
        <f t="shared" si="125"/>
        <v>100-125%</v>
      </c>
      <c r="O795" s="28">
        <f>MIN(H795,I795)*INDEX('[1]2018_commission_structure-Start'!$A$21:$I$24,MATCH($E795,'[1]2018_commission_structure-Start'!$A$21:$A$24,0),MATCH(O$1,'[1]2018_commission_structure-Start'!$A$21:$I$21,0))</f>
        <v>78000</v>
      </c>
      <c r="P795" s="26">
        <f>IF(H795&gt;I795,MIN(H795-I795,J795-I795)*INDEX('[1]2018_commission_structure-Start'!$A$21:$I$24,MATCH($E795,'[1]2018_commission_structure-Start'!$A$21:$A$24,0), MATCH(P$1,'[1]2018_commission_structure-Start'!$A$21:$I$21,0)),0)</f>
        <v>10585.730000000001</v>
      </c>
      <c r="Q795" s="26">
        <f>IF($H795&gt;J795,MIN($H795-J795,K795-J795)*INDEX('[1]2018_commission_structure-Start'!$A$21:$I$24,MATCH($E795,'[1]2018_commission_structure-Start'!$A$21:$A$24,0), MATCH(Q$1,'[1]2018_commission_structure-Start'!$A$21:$I$21,0)),0)</f>
        <v>0</v>
      </c>
      <c r="R795" s="26">
        <f>IF($H795&gt;K795,MIN($H795-K795,L795-K795)*INDEX('[1]2018_commission_structure-Start'!$A$21:$I$24,MATCH($E795,'[1]2018_commission_structure-Start'!$A$21:$A$24,0), MATCH(R$1,'[1]2018_commission_structure-Start'!$A$21:$I$21,0)),0)</f>
        <v>0</v>
      </c>
      <c r="S795" s="26">
        <f>IF(H795&gt;L795,(H795-L795)*INDEX('[1]2018_commission_structure-Start'!$A$21:$I$24,MATCH($E795,'[1]2018_commission_structure-Start'!$A$21:$A$24,0),MATCH(S$1,'[1]2018_commission_structure-Start'!$A$21:$I$21,0)),0)</f>
        <v>0</v>
      </c>
      <c r="T795" s="28">
        <f t="shared" si="126"/>
        <v>88585.73</v>
      </c>
      <c r="U795" s="28">
        <f t="shared" si="127"/>
        <v>145708.72999999998</v>
      </c>
      <c r="V795" s="28">
        <f>MIN(H795,I795)*INDEX('[1]2018_commission_structure-Start'!$A$15:$J$18,MATCH($E795,'[1]2018_commission_structure-Start'!$A$15:$A$18,0),MATCH(V$1,'[1]2018_commission_structure-Start'!$A$15:$J$15,0))</f>
        <v>90000</v>
      </c>
      <c r="W795" s="26">
        <f>IF($H795&gt;I795,MIN($H795-I795,J795-I795)*INDEX('[1]2018_commission_structure-Start'!$A$15:$J$18,MATCH($E795,'[1]2018_commission_structure-Start'!$A$15:$A$18,0),MATCH(W$1,'[1]2018_commission_structure-Start'!$A$15:$J$15,0)),0)</f>
        <v>11208.42</v>
      </c>
      <c r="X795" s="26">
        <f>IF($H795&gt;J795,MIN($H795-J795,K795-J795)*INDEX('[1]2018_commission_structure-Start'!$A$15:$J$18,MATCH($E795,'[1]2018_commission_structure-Start'!$A$15:$A$18,0),MATCH(X$1,'[1]2018_commission_structure-Start'!$A$15:$J$15,0)),0)</f>
        <v>0</v>
      </c>
      <c r="Y795" s="26">
        <f>IF($H795&gt;K795,MIN($H795-K795,L795-K795)*INDEX('[1]2018_commission_structure-Start'!$A$15:$J$18,MATCH($E795,'[1]2018_commission_structure-Start'!$A$15:$A$18,0),MATCH(Y$1,'[1]2018_commission_structure-Start'!$A$15:$J$15,0)),0)</f>
        <v>0</v>
      </c>
      <c r="Z795" s="26">
        <f>IF(H795&gt;L795,(H795-L795)*INDEX('[1]2018_commission_structure-Start'!$A$21:$I$24,MATCH($E795,'[1]2018_commission_structure-Start'!$A$21:$A$24,0),MATCH(Z$1,'[1]2018_commission_structure-Start'!$A$21:$I$21,0)),0)</f>
        <v>0</v>
      </c>
      <c r="AA795" s="28">
        <f t="shared" si="128"/>
        <v>101208.42</v>
      </c>
      <c r="AB795" s="28">
        <f t="shared" si="129"/>
        <v>158331.41999999998</v>
      </c>
    </row>
    <row r="796" spans="1:28" x14ac:dyDescent="0.2">
      <c r="A796" s="25" t="str">
        <f t="shared" si="120"/>
        <v>Rodrique Filon</v>
      </c>
      <c r="B796" s="25">
        <v>278558984</v>
      </c>
      <c r="C796" s="25" t="s">
        <v>1542</v>
      </c>
      <c r="D796" s="25" t="s">
        <v>1543</v>
      </c>
      <c r="E796" s="25" t="s">
        <v>29</v>
      </c>
      <c r="F796" s="25">
        <v>62792</v>
      </c>
      <c r="G796" s="25">
        <f>COUNTIF([1]deals_closed!D:D,B796)</f>
        <v>12</v>
      </c>
      <c r="H796" s="26">
        <f>SUMIF([1]deals_closed!D:D,B796,[1]deals_closed!C:C)</f>
        <v>435921</v>
      </c>
      <c r="I796" s="26">
        <f>VLOOKUP(E796,'[1]2018_commission_structure-Start'!$A$22:$I$24,9,FALSE)</f>
        <v>600000</v>
      </c>
      <c r="J796" s="26">
        <f t="shared" si="121"/>
        <v>750000</v>
      </c>
      <c r="K796" s="26">
        <f t="shared" si="122"/>
        <v>900000</v>
      </c>
      <c r="L796" s="26">
        <f t="shared" si="123"/>
        <v>1200000</v>
      </c>
      <c r="M796" s="27">
        <f t="shared" si="124"/>
        <v>0.72653500000000004</v>
      </c>
      <c r="N796" s="25" t="str">
        <f t="shared" si="125"/>
        <v>0-100%</v>
      </c>
      <c r="O796" s="28">
        <f>MIN(H796,I796)*INDEX('[1]2018_commission_structure-Start'!$A$21:$I$24,MATCH($E796,'[1]2018_commission_structure-Start'!$A$21:$A$24,0),MATCH(O$1,'[1]2018_commission_structure-Start'!$A$21:$I$21,0))</f>
        <v>56669.73</v>
      </c>
      <c r="P796" s="26">
        <f>IF(H796&gt;I796,MIN(H796-I796,J796-I796)*INDEX('[1]2018_commission_structure-Start'!$A$21:$I$24,MATCH($E796,'[1]2018_commission_structure-Start'!$A$21:$A$24,0), MATCH(P$1,'[1]2018_commission_structure-Start'!$A$21:$I$21,0)),0)</f>
        <v>0</v>
      </c>
      <c r="Q796" s="26">
        <f>IF($H796&gt;J796,MIN($H796-J796,K796-J796)*INDEX('[1]2018_commission_structure-Start'!$A$21:$I$24,MATCH($E796,'[1]2018_commission_structure-Start'!$A$21:$A$24,0), MATCH(Q$1,'[1]2018_commission_structure-Start'!$A$21:$I$21,0)),0)</f>
        <v>0</v>
      </c>
      <c r="R796" s="26">
        <f>IF($H796&gt;K796,MIN($H796-K796,L796-K796)*INDEX('[1]2018_commission_structure-Start'!$A$21:$I$24,MATCH($E796,'[1]2018_commission_structure-Start'!$A$21:$A$24,0), MATCH(R$1,'[1]2018_commission_structure-Start'!$A$21:$I$21,0)),0)</f>
        <v>0</v>
      </c>
      <c r="S796" s="26">
        <f>IF(H796&gt;L796,(H796-L796)*INDEX('[1]2018_commission_structure-Start'!$A$21:$I$24,MATCH($E796,'[1]2018_commission_structure-Start'!$A$21:$A$24,0),MATCH(S$1,'[1]2018_commission_structure-Start'!$A$21:$I$21,0)),0)</f>
        <v>0</v>
      </c>
      <c r="T796" s="28">
        <f t="shared" si="126"/>
        <v>56669.73</v>
      </c>
      <c r="U796" s="28">
        <f t="shared" si="127"/>
        <v>119461.73000000001</v>
      </c>
      <c r="V796" s="28">
        <f>MIN(H796,I796)*INDEX('[1]2018_commission_structure-Start'!$A$15:$J$18,MATCH($E796,'[1]2018_commission_structure-Start'!$A$15:$A$18,0),MATCH(V$1,'[1]2018_commission_structure-Start'!$A$15:$J$15,0))</f>
        <v>65388.149999999994</v>
      </c>
      <c r="W796" s="26">
        <f>IF($H796&gt;I796,MIN($H796-I796,J796-I796)*INDEX('[1]2018_commission_structure-Start'!$A$15:$J$18,MATCH($E796,'[1]2018_commission_structure-Start'!$A$15:$A$18,0),MATCH(W$1,'[1]2018_commission_structure-Start'!$A$15:$J$15,0)),0)</f>
        <v>0</v>
      </c>
      <c r="X796" s="26">
        <f>IF($H796&gt;J796,MIN($H796-J796,K796-J796)*INDEX('[1]2018_commission_structure-Start'!$A$15:$J$18,MATCH($E796,'[1]2018_commission_structure-Start'!$A$15:$A$18,0),MATCH(X$1,'[1]2018_commission_structure-Start'!$A$15:$J$15,0)),0)</f>
        <v>0</v>
      </c>
      <c r="Y796" s="26">
        <f>IF($H796&gt;K796,MIN($H796-K796,L796-K796)*INDEX('[1]2018_commission_structure-Start'!$A$15:$J$18,MATCH($E796,'[1]2018_commission_structure-Start'!$A$15:$A$18,0),MATCH(Y$1,'[1]2018_commission_structure-Start'!$A$15:$J$15,0)),0)</f>
        <v>0</v>
      </c>
      <c r="Z796" s="26">
        <f>IF(H796&gt;L796,(H796-L796)*INDEX('[1]2018_commission_structure-Start'!$A$21:$I$24,MATCH($E796,'[1]2018_commission_structure-Start'!$A$21:$A$24,0),MATCH(Z$1,'[1]2018_commission_structure-Start'!$A$21:$I$21,0)),0)</f>
        <v>0</v>
      </c>
      <c r="AA796" s="28">
        <f t="shared" si="128"/>
        <v>65388.149999999994</v>
      </c>
      <c r="AB796" s="28">
        <f t="shared" si="129"/>
        <v>128180.15</v>
      </c>
    </row>
    <row r="797" spans="1:28" x14ac:dyDescent="0.2">
      <c r="A797" s="25" t="str">
        <f t="shared" si="120"/>
        <v>Coralyn Dudney</v>
      </c>
      <c r="B797" s="25">
        <v>2066028762</v>
      </c>
      <c r="C797" s="25" t="s">
        <v>1544</v>
      </c>
      <c r="D797" s="25" t="s">
        <v>1545</v>
      </c>
      <c r="E797" s="25" t="s">
        <v>10</v>
      </c>
      <c r="F797" s="25">
        <v>99848</v>
      </c>
      <c r="G797" s="25">
        <f>COUNTIF([1]deals_closed!D:D,B797)</f>
        <v>20</v>
      </c>
      <c r="H797" s="26">
        <f>SUMIF([1]deals_closed!D:D,B797,[1]deals_closed!C:C)</f>
        <v>722703</v>
      </c>
      <c r="I797" s="26">
        <f>VLOOKUP(E797,'[1]2018_commission_structure-Start'!$A$22:$I$24,9,FALSE)</f>
        <v>750000</v>
      </c>
      <c r="J797" s="26">
        <f t="shared" si="121"/>
        <v>937500</v>
      </c>
      <c r="K797" s="26">
        <f t="shared" si="122"/>
        <v>1125000</v>
      </c>
      <c r="L797" s="26">
        <f t="shared" si="123"/>
        <v>1500000</v>
      </c>
      <c r="M797" s="27">
        <f t="shared" si="124"/>
        <v>0.96360400000000002</v>
      </c>
      <c r="N797" s="25" t="str">
        <f t="shared" si="125"/>
        <v>0-100%</v>
      </c>
      <c r="O797" s="28">
        <f>MIN(H797,I797)*INDEX('[1]2018_commission_structure-Start'!$A$21:$I$24,MATCH($E797,'[1]2018_commission_structure-Start'!$A$21:$A$24,0),MATCH(O$1,'[1]2018_commission_structure-Start'!$A$21:$I$21,0))</f>
        <v>108405.45</v>
      </c>
      <c r="P797" s="26">
        <f>IF(H797&gt;I797,MIN(H797-I797,J797-I797)*INDEX('[1]2018_commission_structure-Start'!$A$21:$I$24,MATCH($E797,'[1]2018_commission_structure-Start'!$A$21:$A$24,0), MATCH(P$1,'[1]2018_commission_structure-Start'!$A$21:$I$21,0)),0)</f>
        <v>0</v>
      </c>
      <c r="Q797" s="26">
        <f>IF($H797&gt;J797,MIN($H797-J797,K797-J797)*INDEX('[1]2018_commission_structure-Start'!$A$21:$I$24,MATCH($E797,'[1]2018_commission_structure-Start'!$A$21:$A$24,0), MATCH(Q$1,'[1]2018_commission_structure-Start'!$A$21:$I$21,0)),0)</f>
        <v>0</v>
      </c>
      <c r="R797" s="26">
        <f>IF($H797&gt;K797,MIN($H797-K797,L797-K797)*INDEX('[1]2018_commission_structure-Start'!$A$21:$I$24,MATCH($E797,'[1]2018_commission_structure-Start'!$A$21:$A$24,0), MATCH(R$1,'[1]2018_commission_structure-Start'!$A$21:$I$21,0)),0)</f>
        <v>0</v>
      </c>
      <c r="S797" s="26">
        <f>IF(H797&gt;L797,(H797-L797)*INDEX('[1]2018_commission_structure-Start'!$A$21:$I$24,MATCH($E797,'[1]2018_commission_structure-Start'!$A$21:$A$24,0),MATCH(S$1,'[1]2018_commission_structure-Start'!$A$21:$I$21,0)),0)</f>
        <v>0</v>
      </c>
      <c r="T797" s="28">
        <f t="shared" si="126"/>
        <v>108405.45</v>
      </c>
      <c r="U797" s="28">
        <f t="shared" si="127"/>
        <v>208253.45</v>
      </c>
      <c r="V797" s="28">
        <f>MIN(H797,I797)*INDEX('[1]2018_commission_structure-Start'!$A$15:$J$18,MATCH($E797,'[1]2018_commission_structure-Start'!$A$15:$A$18,0),MATCH(V$1,'[1]2018_commission_structure-Start'!$A$15:$J$15,0))</f>
        <v>108405.45</v>
      </c>
      <c r="W797" s="26">
        <f>IF($H797&gt;I797,MIN($H797-I797,J797-I797)*INDEX('[1]2018_commission_structure-Start'!$A$15:$J$18,MATCH($E797,'[1]2018_commission_structure-Start'!$A$15:$A$18,0),MATCH(W$1,'[1]2018_commission_structure-Start'!$A$15:$J$15,0)),0)</f>
        <v>0</v>
      </c>
      <c r="X797" s="26">
        <f>IF($H797&gt;J797,MIN($H797-J797,K797-J797)*INDEX('[1]2018_commission_structure-Start'!$A$15:$J$18,MATCH($E797,'[1]2018_commission_structure-Start'!$A$15:$A$18,0),MATCH(X$1,'[1]2018_commission_structure-Start'!$A$15:$J$15,0)),0)</f>
        <v>0</v>
      </c>
      <c r="Y797" s="26">
        <f>IF($H797&gt;K797,MIN($H797-K797,L797-K797)*INDEX('[1]2018_commission_structure-Start'!$A$15:$J$18,MATCH($E797,'[1]2018_commission_structure-Start'!$A$15:$A$18,0),MATCH(Y$1,'[1]2018_commission_structure-Start'!$A$15:$J$15,0)),0)</f>
        <v>0</v>
      </c>
      <c r="Z797" s="26">
        <f>IF(H797&gt;L797,(H797-L797)*INDEX('[1]2018_commission_structure-Start'!$A$21:$I$24,MATCH($E797,'[1]2018_commission_structure-Start'!$A$21:$A$24,0),MATCH(Z$1,'[1]2018_commission_structure-Start'!$A$21:$I$21,0)),0)</f>
        <v>0</v>
      </c>
      <c r="AA797" s="28">
        <f t="shared" si="128"/>
        <v>108405.45</v>
      </c>
      <c r="AB797" s="28">
        <f t="shared" si="129"/>
        <v>208253.45</v>
      </c>
    </row>
    <row r="798" spans="1:28" x14ac:dyDescent="0.2">
      <c r="A798" s="25" t="str">
        <f t="shared" si="120"/>
        <v>Kristy Hadland</v>
      </c>
      <c r="B798" s="25">
        <v>6515844751</v>
      </c>
      <c r="C798" s="25" t="s">
        <v>1546</v>
      </c>
      <c r="D798" s="25" t="s">
        <v>1547</v>
      </c>
      <c r="E798" s="25" t="s">
        <v>10</v>
      </c>
      <c r="F798" s="25">
        <v>99622</v>
      </c>
      <c r="G798" s="25">
        <f>COUNTIF([1]deals_closed!D:D,B798)</f>
        <v>17</v>
      </c>
      <c r="H798" s="26">
        <f>SUMIF([1]deals_closed!D:D,B798,[1]deals_closed!C:C)</f>
        <v>550672</v>
      </c>
      <c r="I798" s="26">
        <f>VLOOKUP(E798,'[1]2018_commission_structure-Start'!$A$22:$I$24,9,FALSE)</f>
        <v>750000</v>
      </c>
      <c r="J798" s="26">
        <f t="shared" si="121"/>
        <v>937500</v>
      </c>
      <c r="K798" s="26">
        <f t="shared" si="122"/>
        <v>1125000</v>
      </c>
      <c r="L798" s="26">
        <f t="shared" si="123"/>
        <v>1500000</v>
      </c>
      <c r="M798" s="27">
        <f t="shared" si="124"/>
        <v>0.73422933333333329</v>
      </c>
      <c r="N798" s="25" t="str">
        <f t="shared" si="125"/>
        <v>0-100%</v>
      </c>
      <c r="O798" s="28">
        <f>MIN(H798,I798)*INDEX('[1]2018_commission_structure-Start'!$A$21:$I$24,MATCH($E798,'[1]2018_commission_structure-Start'!$A$21:$A$24,0),MATCH(O$1,'[1]2018_commission_structure-Start'!$A$21:$I$21,0))</f>
        <v>82600.800000000003</v>
      </c>
      <c r="P798" s="26">
        <f>IF(H798&gt;I798,MIN(H798-I798,J798-I798)*INDEX('[1]2018_commission_structure-Start'!$A$21:$I$24,MATCH($E798,'[1]2018_commission_structure-Start'!$A$21:$A$24,0), MATCH(P$1,'[1]2018_commission_structure-Start'!$A$21:$I$21,0)),0)</f>
        <v>0</v>
      </c>
      <c r="Q798" s="26">
        <f>IF($H798&gt;J798,MIN($H798-J798,K798-J798)*INDEX('[1]2018_commission_structure-Start'!$A$21:$I$24,MATCH($E798,'[1]2018_commission_structure-Start'!$A$21:$A$24,0), MATCH(Q$1,'[1]2018_commission_structure-Start'!$A$21:$I$21,0)),0)</f>
        <v>0</v>
      </c>
      <c r="R798" s="26">
        <f>IF($H798&gt;K798,MIN($H798-K798,L798-K798)*INDEX('[1]2018_commission_structure-Start'!$A$21:$I$24,MATCH($E798,'[1]2018_commission_structure-Start'!$A$21:$A$24,0), MATCH(R$1,'[1]2018_commission_structure-Start'!$A$21:$I$21,0)),0)</f>
        <v>0</v>
      </c>
      <c r="S798" s="26">
        <f>IF(H798&gt;L798,(H798-L798)*INDEX('[1]2018_commission_structure-Start'!$A$21:$I$24,MATCH($E798,'[1]2018_commission_structure-Start'!$A$21:$A$24,0),MATCH(S$1,'[1]2018_commission_structure-Start'!$A$21:$I$21,0)),0)</f>
        <v>0</v>
      </c>
      <c r="T798" s="28">
        <f t="shared" si="126"/>
        <v>82600.800000000003</v>
      </c>
      <c r="U798" s="28">
        <f t="shared" si="127"/>
        <v>182222.8</v>
      </c>
      <c r="V798" s="28">
        <f>MIN(H798,I798)*INDEX('[1]2018_commission_structure-Start'!$A$15:$J$18,MATCH($E798,'[1]2018_commission_structure-Start'!$A$15:$A$18,0),MATCH(V$1,'[1]2018_commission_structure-Start'!$A$15:$J$15,0))</f>
        <v>82600.800000000003</v>
      </c>
      <c r="W798" s="26">
        <f>IF($H798&gt;I798,MIN($H798-I798,J798-I798)*INDEX('[1]2018_commission_structure-Start'!$A$15:$J$18,MATCH($E798,'[1]2018_commission_structure-Start'!$A$15:$A$18,0),MATCH(W$1,'[1]2018_commission_structure-Start'!$A$15:$J$15,0)),0)</f>
        <v>0</v>
      </c>
      <c r="X798" s="26">
        <f>IF($H798&gt;J798,MIN($H798-J798,K798-J798)*INDEX('[1]2018_commission_structure-Start'!$A$15:$J$18,MATCH($E798,'[1]2018_commission_structure-Start'!$A$15:$A$18,0),MATCH(X$1,'[1]2018_commission_structure-Start'!$A$15:$J$15,0)),0)</f>
        <v>0</v>
      </c>
      <c r="Y798" s="26">
        <f>IF($H798&gt;K798,MIN($H798-K798,L798-K798)*INDEX('[1]2018_commission_structure-Start'!$A$15:$J$18,MATCH($E798,'[1]2018_commission_structure-Start'!$A$15:$A$18,0),MATCH(Y$1,'[1]2018_commission_structure-Start'!$A$15:$J$15,0)),0)</f>
        <v>0</v>
      </c>
      <c r="Z798" s="26">
        <f>IF(H798&gt;L798,(H798-L798)*INDEX('[1]2018_commission_structure-Start'!$A$21:$I$24,MATCH($E798,'[1]2018_commission_structure-Start'!$A$21:$A$24,0),MATCH(Z$1,'[1]2018_commission_structure-Start'!$A$21:$I$21,0)),0)</f>
        <v>0</v>
      </c>
      <c r="AA798" s="28">
        <f t="shared" si="128"/>
        <v>82600.800000000003</v>
      </c>
      <c r="AB798" s="28">
        <f t="shared" si="129"/>
        <v>182222.8</v>
      </c>
    </row>
    <row r="799" spans="1:28" x14ac:dyDescent="0.2">
      <c r="A799" s="25" t="str">
        <f t="shared" si="120"/>
        <v>Ernesta Rodd</v>
      </c>
      <c r="B799" s="25">
        <v>6471464479</v>
      </c>
      <c r="C799" s="25" t="s">
        <v>1548</v>
      </c>
      <c r="D799" s="25" t="s">
        <v>1549</v>
      </c>
      <c r="E799" s="25" t="s">
        <v>29</v>
      </c>
      <c r="F799" s="25">
        <v>77224</v>
      </c>
      <c r="G799" s="25">
        <f>COUNTIF([1]deals_closed!D:D,B799)</f>
        <v>26</v>
      </c>
      <c r="H799" s="26">
        <f>SUMIF([1]deals_closed!D:D,B799,[1]deals_closed!C:C)</f>
        <v>936364</v>
      </c>
      <c r="I799" s="26">
        <f>VLOOKUP(E799,'[1]2018_commission_structure-Start'!$A$22:$I$24,9,FALSE)</f>
        <v>600000</v>
      </c>
      <c r="J799" s="26">
        <f t="shared" si="121"/>
        <v>750000</v>
      </c>
      <c r="K799" s="26">
        <f t="shared" si="122"/>
        <v>900000</v>
      </c>
      <c r="L799" s="26">
        <f t="shared" si="123"/>
        <v>1200000</v>
      </c>
      <c r="M799" s="27">
        <f t="shared" si="124"/>
        <v>1.5606066666666667</v>
      </c>
      <c r="N799" s="25" t="str">
        <f t="shared" si="125"/>
        <v>150-200%</v>
      </c>
      <c r="O799" s="28">
        <f>MIN(H799,I799)*INDEX('[1]2018_commission_structure-Start'!$A$21:$I$24,MATCH($E799,'[1]2018_commission_structure-Start'!$A$21:$A$24,0),MATCH(O$1,'[1]2018_commission_structure-Start'!$A$21:$I$21,0))</f>
        <v>78000</v>
      </c>
      <c r="P799" s="26">
        <f>IF(H799&gt;I799,MIN(H799-I799,J799-I799)*INDEX('[1]2018_commission_structure-Start'!$A$21:$I$24,MATCH($E799,'[1]2018_commission_structure-Start'!$A$21:$A$24,0), MATCH(P$1,'[1]2018_commission_structure-Start'!$A$21:$I$21,0)),0)</f>
        <v>25500.000000000004</v>
      </c>
      <c r="Q799" s="26">
        <f>IF($H799&gt;J799,MIN($H799-J799,K799-J799)*INDEX('[1]2018_commission_structure-Start'!$A$21:$I$24,MATCH($E799,'[1]2018_commission_structure-Start'!$A$21:$A$24,0), MATCH(Q$1,'[1]2018_commission_structure-Start'!$A$21:$I$21,0)),0)</f>
        <v>31500</v>
      </c>
      <c r="R799" s="26">
        <f>IF($H799&gt;K799,MIN($H799-K799,L799-K799)*INDEX('[1]2018_commission_structure-Start'!$A$21:$I$24,MATCH($E799,'[1]2018_commission_structure-Start'!$A$21:$A$24,0), MATCH(R$1,'[1]2018_commission_structure-Start'!$A$21:$I$21,0)),0)</f>
        <v>9454.64</v>
      </c>
      <c r="S799" s="26">
        <f>IF(H799&gt;L799,(H799-L799)*INDEX('[1]2018_commission_structure-Start'!$A$21:$I$24,MATCH($E799,'[1]2018_commission_structure-Start'!$A$21:$A$24,0),MATCH(S$1,'[1]2018_commission_structure-Start'!$A$21:$I$21,0)),0)</f>
        <v>0</v>
      </c>
      <c r="T799" s="28">
        <f t="shared" si="126"/>
        <v>144454.64000000001</v>
      </c>
      <c r="U799" s="28">
        <f t="shared" si="127"/>
        <v>221678.64</v>
      </c>
      <c r="V799" s="28">
        <f>MIN(H799,I799)*INDEX('[1]2018_commission_structure-Start'!$A$15:$J$18,MATCH($E799,'[1]2018_commission_structure-Start'!$A$15:$A$18,0),MATCH(V$1,'[1]2018_commission_structure-Start'!$A$15:$J$15,0))</f>
        <v>90000</v>
      </c>
      <c r="W799" s="26">
        <f>IF($H799&gt;I799,MIN($H799-I799,J799-I799)*INDEX('[1]2018_commission_structure-Start'!$A$15:$J$18,MATCH($E799,'[1]2018_commission_structure-Start'!$A$15:$A$18,0),MATCH(W$1,'[1]2018_commission_structure-Start'!$A$15:$J$15,0)),0)</f>
        <v>27000</v>
      </c>
      <c r="X799" s="26">
        <f>IF($H799&gt;J799,MIN($H799-J799,K799-J799)*INDEX('[1]2018_commission_structure-Start'!$A$15:$J$18,MATCH($E799,'[1]2018_commission_structure-Start'!$A$15:$A$18,0),MATCH(X$1,'[1]2018_commission_structure-Start'!$A$15:$J$15,0)),0)</f>
        <v>37500</v>
      </c>
      <c r="Y799" s="26">
        <f>IF($H799&gt;K799,MIN($H799-K799,L799-K799)*INDEX('[1]2018_commission_structure-Start'!$A$15:$J$18,MATCH($E799,'[1]2018_commission_structure-Start'!$A$15:$A$18,0),MATCH(Y$1,'[1]2018_commission_structure-Start'!$A$15:$J$15,0)),0)</f>
        <v>10909.199999999999</v>
      </c>
      <c r="Z799" s="26">
        <f>IF(H799&gt;L799,(H799-L799)*INDEX('[1]2018_commission_structure-Start'!$A$21:$I$24,MATCH($E799,'[1]2018_commission_structure-Start'!$A$21:$A$24,0),MATCH(Z$1,'[1]2018_commission_structure-Start'!$A$21:$I$21,0)),0)</f>
        <v>0</v>
      </c>
      <c r="AA799" s="28">
        <f t="shared" si="128"/>
        <v>165409.20000000001</v>
      </c>
      <c r="AB799" s="28">
        <f t="shared" si="129"/>
        <v>242633.2</v>
      </c>
    </row>
    <row r="800" spans="1:28" x14ac:dyDescent="0.2">
      <c r="A800" s="25" t="str">
        <f t="shared" si="120"/>
        <v>Greer Mercey</v>
      </c>
      <c r="B800" s="25">
        <v>4698538416</v>
      </c>
      <c r="C800" s="25" t="s">
        <v>1550</v>
      </c>
      <c r="D800" s="25" t="s">
        <v>1551</v>
      </c>
      <c r="E800" s="25" t="s">
        <v>29</v>
      </c>
      <c r="F800" s="25">
        <v>53655</v>
      </c>
      <c r="G800" s="25">
        <f>COUNTIF([1]deals_closed!D:D,B800)</f>
        <v>23</v>
      </c>
      <c r="H800" s="26">
        <f>SUMIF([1]deals_closed!D:D,B800,[1]deals_closed!C:C)</f>
        <v>788197</v>
      </c>
      <c r="I800" s="26">
        <f>VLOOKUP(E800,'[1]2018_commission_structure-Start'!$A$22:$I$24,9,FALSE)</f>
        <v>600000</v>
      </c>
      <c r="J800" s="26">
        <f t="shared" si="121"/>
        <v>750000</v>
      </c>
      <c r="K800" s="26">
        <f t="shared" si="122"/>
        <v>900000</v>
      </c>
      <c r="L800" s="26">
        <f t="shared" si="123"/>
        <v>1200000</v>
      </c>
      <c r="M800" s="27">
        <f t="shared" si="124"/>
        <v>1.3136616666666667</v>
      </c>
      <c r="N800" s="25" t="str">
        <f t="shared" si="125"/>
        <v>125-150%</v>
      </c>
      <c r="O800" s="28">
        <f>MIN(H800,I800)*INDEX('[1]2018_commission_structure-Start'!$A$21:$I$24,MATCH($E800,'[1]2018_commission_structure-Start'!$A$21:$A$24,0),MATCH(O$1,'[1]2018_commission_structure-Start'!$A$21:$I$21,0))</f>
        <v>78000</v>
      </c>
      <c r="P800" s="26">
        <f>IF(H800&gt;I800,MIN(H800-I800,J800-I800)*INDEX('[1]2018_commission_structure-Start'!$A$21:$I$24,MATCH($E800,'[1]2018_commission_structure-Start'!$A$21:$A$24,0), MATCH(P$1,'[1]2018_commission_structure-Start'!$A$21:$I$21,0)),0)</f>
        <v>25500.000000000004</v>
      </c>
      <c r="Q800" s="26">
        <f>IF($H800&gt;J800,MIN($H800-J800,K800-J800)*INDEX('[1]2018_commission_structure-Start'!$A$21:$I$24,MATCH($E800,'[1]2018_commission_structure-Start'!$A$21:$A$24,0), MATCH(Q$1,'[1]2018_commission_structure-Start'!$A$21:$I$21,0)),0)</f>
        <v>8021.37</v>
      </c>
      <c r="R800" s="26">
        <f>IF($H800&gt;K800,MIN($H800-K800,L800-K800)*INDEX('[1]2018_commission_structure-Start'!$A$21:$I$24,MATCH($E800,'[1]2018_commission_structure-Start'!$A$21:$A$24,0), MATCH(R$1,'[1]2018_commission_structure-Start'!$A$21:$I$21,0)),0)</f>
        <v>0</v>
      </c>
      <c r="S800" s="26">
        <f>IF(H800&gt;L800,(H800-L800)*INDEX('[1]2018_commission_structure-Start'!$A$21:$I$24,MATCH($E800,'[1]2018_commission_structure-Start'!$A$21:$A$24,0),MATCH(S$1,'[1]2018_commission_structure-Start'!$A$21:$I$21,0)),0)</f>
        <v>0</v>
      </c>
      <c r="T800" s="28">
        <f t="shared" si="126"/>
        <v>111521.37</v>
      </c>
      <c r="U800" s="28">
        <f t="shared" si="127"/>
        <v>165176.37</v>
      </c>
      <c r="V800" s="28">
        <f>MIN(H800,I800)*INDEX('[1]2018_commission_structure-Start'!$A$15:$J$18,MATCH($E800,'[1]2018_commission_structure-Start'!$A$15:$A$18,0),MATCH(V$1,'[1]2018_commission_structure-Start'!$A$15:$J$15,0))</f>
        <v>90000</v>
      </c>
      <c r="W800" s="26">
        <f>IF($H800&gt;I800,MIN($H800-I800,J800-I800)*INDEX('[1]2018_commission_structure-Start'!$A$15:$J$18,MATCH($E800,'[1]2018_commission_structure-Start'!$A$15:$A$18,0),MATCH(W$1,'[1]2018_commission_structure-Start'!$A$15:$J$15,0)),0)</f>
        <v>27000</v>
      </c>
      <c r="X800" s="26">
        <f>IF($H800&gt;J800,MIN($H800-J800,K800-J800)*INDEX('[1]2018_commission_structure-Start'!$A$15:$J$18,MATCH($E800,'[1]2018_commission_structure-Start'!$A$15:$A$18,0),MATCH(X$1,'[1]2018_commission_structure-Start'!$A$15:$J$15,0)),0)</f>
        <v>9549.25</v>
      </c>
      <c r="Y800" s="26">
        <f>IF($H800&gt;K800,MIN($H800-K800,L800-K800)*INDEX('[1]2018_commission_structure-Start'!$A$15:$J$18,MATCH($E800,'[1]2018_commission_structure-Start'!$A$15:$A$18,0),MATCH(Y$1,'[1]2018_commission_structure-Start'!$A$15:$J$15,0)),0)</f>
        <v>0</v>
      </c>
      <c r="Z800" s="26">
        <f>IF(H800&gt;L800,(H800-L800)*INDEX('[1]2018_commission_structure-Start'!$A$21:$I$24,MATCH($E800,'[1]2018_commission_structure-Start'!$A$21:$A$24,0),MATCH(Z$1,'[1]2018_commission_structure-Start'!$A$21:$I$21,0)),0)</f>
        <v>0</v>
      </c>
      <c r="AA800" s="28">
        <f t="shared" si="128"/>
        <v>126549.25</v>
      </c>
      <c r="AB800" s="28">
        <f t="shared" si="129"/>
        <v>180204.25</v>
      </c>
    </row>
    <row r="801" spans="1:28" x14ac:dyDescent="0.2">
      <c r="A801" s="25" t="str">
        <f t="shared" si="120"/>
        <v>Shani Dawdary</v>
      </c>
      <c r="B801" s="25">
        <v>324399618</v>
      </c>
      <c r="C801" s="25" t="s">
        <v>1552</v>
      </c>
      <c r="D801" s="25" t="s">
        <v>205</v>
      </c>
      <c r="E801" s="25" t="s">
        <v>7</v>
      </c>
      <c r="F801" s="25">
        <v>32171</v>
      </c>
      <c r="G801" s="25">
        <f>COUNTIF([1]deals_closed!D:D,B801)</f>
        <v>21</v>
      </c>
      <c r="H801" s="26">
        <f>SUMIF([1]deals_closed!D:D,B801,[1]deals_closed!C:C)</f>
        <v>682856</v>
      </c>
      <c r="I801" s="26">
        <f>VLOOKUP(E801,'[1]2018_commission_structure-Start'!$A$22:$I$24,9,FALSE)</f>
        <v>500000</v>
      </c>
      <c r="J801" s="26">
        <f t="shared" si="121"/>
        <v>625000</v>
      </c>
      <c r="K801" s="26">
        <f t="shared" si="122"/>
        <v>750000</v>
      </c>
      <c r="L801" s="26">
        <f t="shared" si="123"/>
        <v>1000000</v>
      </c>
      <c r="M801" s="27">
        <f t="shared" si="124"/>
        <v>1.365712</v>
      </c>
      <c r="N801" s="25" t="str">
        <f t="shared" si="125"/>
        <v>125-150%</v>
      </c>
      <c r="O801" s="28">
        <f>MIN(H801,I801)*INDEX('[1]2018_commission_structure-Start'!$A$21:$I$24,MATCH($E801,'[1]2018_commission_structure-Start'!$A$21:$A$24,0),MATCH(O$1,'[1]2018_commission_structure-Start'!$A$21:$I$21,0))</f>
        <v>50000</v>
      </c>
      <c r="P801" s="26">
        <f>IF(H801&gt;I801,MIN(H801-I801,J801-I801)*INDEX('[1]2018_commission_structure-Start'!$A$21:$I$24,MATCH($E801,'[1]2018_commission_structure-Start'!$A$21:$A$24,0), MATCH(P$1,'[1]2018_commission_structure-Start'!$A$21:$I$21,0)),0)</f>
        <v>18750</v>
      </c>
      <c r="Q801" s="26">
        <f>IF($H801&gt;J801,MIN($H801-J801,K801-J801)*INDEX('[1]2018_commission_structure-Start'!$A$21:$I$24,MATCH($E801,'[1]2018_commission_structure-Start'!$A$21:$A$24,0), MATCH(Q$1,'[1]2018_commission_structure-Start'!$A$21:$I$21,0)),0)</f>
        <v>10414.08</v>
      </c>
      <c r="R801" s="26">
        <f>IF($H801&gt;K801,MIN($H801-K801,L801-K801)*INDEX('[1]2018_commission_structure-Start'!$A$21:$I$24,MATCH($E801,'[1]2018_commission_structure-Start'!$A$21:$A$24,0), MATCH(R$1,'[1]2018_commission_structure-Start'!$A$21:$I$21,0)),0)</f>
        <v>0</v>
      </c>
      <c r="S801" s="26">
        <f>IF(H801&gt;L801,(H801-L801)*INDEX('[1]2018_commission_structure-Start'!$A$21:$I$24,MATCH($E801,'[1]2018_commission_structure-Start'!$A$21:$A$24,0),MATCH(S$1,'[1]2018_commission_structure-Start'!$A$21:$I$21,0)),0)</f>
        <v>0</v>
      </c>
      <c r="T801" s="28">
        <f t="shared" si="126"/>
        <v>79164.08</v>
      </c>
      <c r="U801" s="28">
        <f t="shared" si="127"/>
        <v>111335.08</v>
      </c>
      <c r="V801" s="28">
        <f>MIN(H801,I801)*INDEX('[1]2018_commission_structure-Start'!$A$15:$J$18,MATCH($E801,'[1]2018_commission_structure-Start'!$A$15:$A$18,0),MATCH(V$1,'[1]2018_commission_structure-Start'!$A$15:$J$15,0))</f>
        <v>60000</v>
      </c>
      <c r="W801" s="26">
        <f>IF($H801&gt;I801,MIN($H801-I801,J801-I801)*INDEX('[1]2018_commission_structure-Start'!$A$15:$J$18,MATCH($E801,'[1]2018_commission_structure-Start'!$A$15:$A$18,0),MATCH(W$1,'[1]2018_commission_structure-Start'!$A$15:$J$15,0)),0)</f>
        <v>21250</v>
      </c>
      <c r="X801" s="26">
        <f>IF($H801&gt;J801,MIN($H801-J801,K801-J801)*INDEX('[1]2018_commission_structure-Start'!$A$15:$J$18,MATCH($E801,'[1]2018_commission_structure-Start'!$A$15:$A$18,0),MATCH(X$1,'[1]2018_commission_structure-Start'!$A$15:$J$15,0)),0)</f>
        <v>11571.2</v>
      </c>
      <c r="Y801" s="26">
        <f>IF($H801&gt;K801,MIN($H801-K801,L801-K801)*INDEX('[1]2018_commission_structure-Start'!$A$15:$J$18,MATCH($E801,'[1]2018_commission_structure-Start'!$A$15:$A$18,0),MATCH(Y$1,'[1]2018_commission_structure-Start'!$A$15:$J$15,0)),0)</f>
        <v>0</v>
      </c>
      <c r="Z801" s="26">
        <f>IF(H801&gt;L801,(H801-L801)*INDEX('[1]2018_commission_structure-Start'!$A$21:$I$24,MATCH($E801,'[1]2018_commission_structure-Start'!$A$21:$A$24,0),MATCH(Z$1,'[1]2018_commission_structure-Start'!$A$21:$I$21,0)),0)</f>
        <v>0</v>
      </c>
      <c r="AA801" s="28">
        <f t="shared" si="128"/>
        <v>92821.2</v>
      </c>
      <c r="AB801" s="28">
        <f t="shared" si="129"/>
        <v>124992.2</v>
      </c>
    </row>
    <row r="802" spans="1:28" x14ac:dyDescent="0.2">
      <c r="A802" s="25" t="str">
        <f t="shared" si="120"/>
        <v>Bill Covil</v>
      </c>
      <c r="B802" s="25">
        <v>1532722974</v>
      </c>
      <c r="C802" s="25" t="s">
        <v>1553</v>
      </c>
      <c r="D802" s="25" t="s">
        <v>1554</v>
      </c>
      <c r="E802" s="25" t="s">
        <v>29</v>
      </c>
      <c r="F802" s="25">
        <v>56016</v>
      </c>
      <c r="G802" s="25">
        <f>COUNTIF([1]deals_closed!D:D,B802)</f>
        <v>20</v>
      </c>
      <c r="H802" s="26">
        <f>SUMIF([1]deals_closed!D:D,B802,[1]deals_closed!C:C)</f>
        <v>724529</v>
      </c>
      <c r="I802" s="26">
        <f>VLOOKUP(E802,'[1]2018_commission_structure-Start'!$A$22:$I$24,9,FALSE)</f>
        <v>600000</v>
      </c>
      <c r="J802" s="26">
        <f t="shared" si="121"/>
        <v>750000</v>
      </c>
      <c r="K802" s="26">
        <f t="shared" si="122"/>
        <v>900000</v>
      </c>
      <c r="L802" s="26">
        <f t="shared" si="123"/>
        <v>1200000</v>
      </c>
      <c r="M802" s="27">
        <f t="shared" si="124"/>
        <v>1.2075483333333332</v>
      </c>
      <c r="N802" s="25" t="str">
        <f t="shared" si="125"/>
        <v>100-125%</v>
      </c>
      <c r="O802" s="28">
        <f>MIN(H802,I802)*INDEX('[1]2018_commission_structure-Start'!$A$21:$I$24,MATCH($E802,'[1]2018_commission_structure-Start'!$A$21:$A$24,0),MATCH(O$1,'[1]2018_commission_structure-Start'!$A$21:$I$21,0))</f>
        <v>78000</v>
      </c>
      <c r="P802" s="26">
        <f>IF(H802&gt;I802,MIN(H802-I802,J802-I802)*INDEX('[1]2018_commission_structure-Start'!$A$21:$I$24,MATCH($E802,'[1]2018_commission_structure-Start'!$A$21:$A$24,0), MATCH(P$1,'[1]2018_commission_structure-Start'!$A$21:$I$21,0)),0)</f>
        <v>21169.93</v>
      </c>
      <c r="Q802" s="26">
        <f>IF($H802&gt;J802,MIN($H802-J802,K802-J802)*INDEX('[1]2018_commission_structure-Start'!$A$21:$I$24,MATCH($E802,'[1]2018_commission_structure-Start'!$A$21:$A$24,0), MATCH(Q$1,'[1]2018_commission_structure-Start'!$A$21:$I$21,0)),0)</f>
        <v>0</v>
      </c>
      <c r="R802" s="26">
        <f>IF($H802&gt;K802,MIN($H802-K802,L802-K802)*INDEX('[1]2018_commission_structure-Start'!$A$21:$I$24,MATCH($E802,'[1]2018_commission_structure-Start'!$A$21:$A$24,0), MATCH(R$1,'[1]2018_commission_structure-Start'!$A$21:$I$21,0)),0)</f>
        <v>0</v>
      </c>
      <c r="S802" s="26">
        <f>IF(H802&gt;L802,(H802-L802)*INDEX('[1]2018_commission_structure-Start'!$A$21:$I$24,MATCH($E802,'[1]2018_commission_structure-Start'!$A$21:$A$24,0),MATCH(S$1,'[1]2018_commission_structure-Start'!$A$21:$I$21,0)),0)</f>
        <v>0</v>
      </c>
      <c r="T802" s="28">
        <f t="shared" si="126"/>
        <v>99169.93</v>
      </c>
      <c r="U802" s="28">
        <f t="shared" si="127"/>
        <v>155185.93</v>
      </c>
      <c r="V802" s="28">
        <f>MIN(H802,I802)*INDEX('[1]2018_commission_structure-Start'!$A$15:$J$18,MATCH($E802,'[1]2018_commission_structure-Start'!$A$15:$A$18,0),MATCH(V$1,'[1]2018_commission_structure-Start'!$A$15:$J$15,0))</f>
        <v>90000</v>
      </c>
      <c r="W802" s="26">
        <f>IF($H802&gt;I802,MIN($H802-I802,J802-I802)*INDEX('[1]2018_commission_structure-Start'!$A$15:$J$18,MATCH($E802,'[1]2018_commission_structure-Start'!$A$15:$A$18,0),MATCH(W$1,'[1]2018_commission_structure-Start'!$A$15:$J$15,0)),0)</f>
        <v>22415.219999999998</v>
      </c>
      <c r="X802" s="26">
        <f>IF($H802&gt;J802,MIN($H802-J802,K802-J802)*INDEX('[1]2018_commission_structure-Start'!$A$15:$J$18,MATCH($E802,'[1]2018_commission_structure-Start'!$A$15:$A$18,0),MATCH(X$1,'[1]2018_commission_structure-Start'!$A$15:$J$15,0)),0)</f>
        <v>0</v>
      </c>
      <c r="Y802" s="26">
        <f>IF($H802&gt;K802,MIN($H802-K802,L802-K802)*INDEX('[1]2018_commission_structure-Start'!$A$15:$J$18,MATCH($E802,'[1]2018_commission_structure-Start'!$A$15:$A$18,0),MATCH(Y$1,'[1]2018_commission_structure-Start'!$A$15:$J$15,0)),0)</f>
        <v>0</v>
      </c>
      <c r="Z802" s="26">
        <f>IF(H802&gt;L802,(H802-L802)*INDEX('[1]2018_commission_structure-Start'!$A$21:$I$24,MATCH($E802,'[1]2018_commission_structure-Start'!$A$21:$A$24,0),MATCH(Z$1,'[1]2018_commission_structure-Start'!$A$21:$I$21,0)),0)</f>
        <v>0</v>
      </c>
      <c r="AA802" s="28">
        <f t="shared" si="128"/>
        <v>112415.22</v>
      </c>
      <c r="AB802" s="28">
        <f t="shared" si="129"/>
        <v>168431.22</v>
      </c>
    </row>
    <row r="803" spans="1:28" x14ac:dyDescent="0.2">
      <c r="A803" s="25" t="str">
        <f t="shared" si="120"/>
        <v>Elena Ilyukhov</v>
      </c>
      <c r="B803" s="25">
        <v>8516539148</v>
      </c>
      <c r="C803" s="25" t="s">
        <v>1555</v>
      </c>
      <c r="D803" s="25" t="s">
        <v>1556</v>
      </c>
      <c r="E803" s="25" t="s">
        <v>10</v>
      </c>
      <c r="F803" s="25">
        <v>90234</v>
      </c>
      <c r="G803" s="25">
        <f>COUNTIF([1]deals_closed!D:D,B803)</f>
        <v>19</v>
      </c>
      <c r="H803" s="26">
        <f>SUMIF([1]deals_closed!D:D,B803,[1]deals_closed!C:C)</f>
        <v>664840</v>
      </c>
      <c r="I803" s="26">
        <f>VLOOKUP(E803,'[1]2018_commission_structure-Start'!$A$22:$I$24,9,FALSE)</f>
        <v>750000</v>
      </c>
      <c r="J803" s="26">
        <f t="shared" si="121"/>
        <v>937500</v>
      </c>
      <c r="K803" s="26">
        <f t="shared" si="122"/>
        <v>1125000</v>
      </c>
      <c r="L803" s="26">
        <f t="shared" si="123"/>
        <v>1500000</v>
      </c>
      <c r="M803" s="27">
        <f t="shared" si="124"/>
        <v>0.88645333333333332</v>
      </c>
      <c r="N803" s="25" t="str">
        <f t="shared" si="125"/>
        <v>0-100%</v>
      </c>
      <c r="O803" s="28">
        <f>MIN(H803,I803)*INDEX('[1]2018_commission_structure-Start'!$A$21:$I$24,MATCH($E803,'[1]2018_commission_structure-Start'!$A$21:$A$24,0),MATCH(O$1,'[1]2018_commission_structure-Start'!$A$21:$I$21,0))</f>
        <v>99726</v>
      </c>
      <c r="P803" s="26">
        <f>IF(H803&gt;I803,MIN(H803-I803,J803-I803)*INDEX('[1]2018_commission_structure-Start'!$A$21:$I$24,MATCH($E803,'[1]2018_commission_structure-Start'!$A$21:$A$24,0), MATCH(P$1,'[1]2018_commission_structure-Start'!$A$21:$I$21,0)),0)</f>
        <v>0</v>
      </c>
      <c r="Q803" s="26">
        <f>IF($H803&gt;J803,MIN($H803-J803,K803-J803)*INDEX('[1]2018_commission_structure-Start'!$A$21:$I$24,MATCH($E803,'[1]2018_commission_structure-Start'!$A$21:$A$24,0), MATCH(Q$1,'[1]2018_commission_structure-Start'!$A$21:$I$21,0)),0)</f>
        <v>0</v>
      </c>
      <c r="R803" s="26">
        <f>IF($H803&gt;K803,MIN($H803-K803,L803-K803)*INDEX('[1]2018_commission_structure-Start'!$A$21:$I$24,MATCH($E803,'[1]2018_commission_structure-Start'!$A$21:$A$24,0), MATCH(R$1,'[1]2018_commission_structure-Start'!$A$21:$I$21,0)),0)</f>
        <v>0</v>
      </c>
      <c r="S803" s="26">
        <f>IF(H803&gt;L803,(H803-L803)*INDEX('[1]2018_commission_structure-Start'!$A$21:$I$24,MATCH($E803,'[1]2018_commission_structure-Start'!$A$21:$A$24,0),MATCH(S$1,'[1]2018_commission_structure-Start'!$A$21:$I$21,0)),0)</f>
        <v>0</v>
      </c>
      <c r="T803" s="28">
        <f t="shared" si="126"/>
        <v>99726</v>
      </c>
      <c r="U803" s="28">
        <f t="shared" si="127"/>
        <v>189960</v>
      </c>
      <c r="V803" s="28">
        <f>MIN(H803,I803)*INDEX('[1]2018_commission_structure-Start'!$A$15:$J$18,MATCH($E803,'[1]2018_commission_structure-Start'!$A$15:$A$18,0),MATCH(V$1,'[1]2018_commission_structure-Start'!$A$15:$J$15,0))</f>
        <v>99726</v>
      </c>
      <c r="W803" s="26">
        <f>IF($H803&gt;I803,MIN($H803-I803,J803-I803)*INDEX('[1]2018_commission_structure-Start'!$A$15:$J$18,MATCH($E803,'[1]2018_commission_structure-Start'!$A$15:$A$18,0),MATCH(W$1,'[1]2018_commission_structure-Start'!$A$15:$J$15,0)),0)</f>
        <v>0</v>
      </c>
      <c r="X803" s="26">
        <f>IF($H803&gt;J803,MIN($H803-J803,K803-J803)*INDEX('[1]2018_commission_structure-Start'!$A$15:$J$18,MATCH($E803,'[1]2018_commission_structure-Start'!$A$15:$A$18,0),MATCH(X$1,'[1]2018_commission_structure-Start'!$A$15:$J$15,0)),0)</f>
        <v>0</v>
      </c>
      <c r="Y803" s="26">
        <f>IF($H803&gt;K803,MIN($H803-K803,L803-K803)*INDEX('[1]2018_commission_structure-Start'!$A$15:$J$18,MATCH($E803,'[1]2018_commission_structure-Start'!$A$15:$A$18,0),MATCH(Y$1,'[1]2018_commission_structure-Start'!$A$15:$J$15,0)),0)</f>
        <v>0</v>
      </c>
      <c r="Z803" s="26">
        <f>IF(H803&gt;L803,(H803-L803)*INDEX('[1]2018_commission_structure-Start'!$A$21:$I$24,MATCH($E803,'[1]2018_commission_structure-Start'!$A$21:$A$24,0),MATCH(Z$1,'[1]2018_commission_structure-Start'!$A$21:$I$21,0)),0)</f>
        <v>0</v>
      </c>
      <c r="AA803" s="28">
        <f t="shared" si="128"/>
        <v>99726</v>
      </c>
      <c r="AB803" s="28">
        <f t="shared" si="129"/>
        <v>189960</v>
      </c>
    </row>
    <row r="804" spans="1:28" x14ac:dyDescent="0.2">
      <c r="A804" s="25" t="str">
        <f t="shared" si="120"/>
        <v>Costa Fincke</v>
      </c>
      <c r="B804" s="25">
        <v>1411873114</v>
      </c>
      <c r="C804" s="25" t="s">
        <v>1557</v>
      </c>
      <c r="D804" s="25" t="s">
        <v>1558</v>
      </c>
      <c r="E804" s="25" t="s">
        <v>10</v>
      </c>
      <c r="F804" s="25">
        <v>90585</v>
      </c>
      <c r="G804" s="25">
        <f>COUNTIF([1]deals_closed!D:D,B804)</f>
        <v>13</v>
      </c>
      <c r="H804" s="26">
        <f>SUMIF([1]deals_closed!D:D,B804,[1]deals_closed!C:C)</f>
        <v>437303</v>
      </c>
      <c r="I804" s="26">
        <f>VLOOKUP(E804,'[1]2018_commission_structure-Start'!$A$22:$I$24,9,FALSE)</f>
        <v>750000</v>
      </c>
      <c r="J804" s="26">
        <f t="shared" si="121"/>
        <v>937500</v>
      </c>
      <c r="K804" s="26">
        <f t="shared" si="122"/>
        <v>1125000</v>
      </c>
      <c r="L804" s="26">
        <f t="shared" si="123"/>
        <v>1500000</v>
      </c>
      <c r="M804" s="27">
        <f t="shared" si="124"/>
        <v>0.58307066666666663</v>
      </c>
      <c r="N804" s="25" t="str">
        <f t="shared" si="125"/>
        <v>0-100%</v>
      </c>
      <c r="O804" s="28">
        <f>MIN(H804,I804)*INDEX('[1]2018_commission_structure-Start'!$A$21:$I$24,MATCH($E804,'[1]2018_commission_structure-Start'!$A$21:$A$24,0),MATCH(O$1,'[1]2018_commission_structure-Start'!$A$21:$I$21,0))</f>
        <v>65595.45</v>
      </c>
      <c r="P804" s="26">
        <f>IF(H804&gt;I804,MIN(H804-I804,J804-I804)*INDEX('[1]2018_commission_structure-Start'!$A$21:$I$24,MATCH($E804,'[1]2018_commission_structure-Start'!$A$21:$A$24,0), MATCH(P$1,'[1]2018_commission_structure-Start'!$A$21:$I$21,0)),0)</f>
        <v>0</v>
      </c>
      <c r="Q804" s="26">
        <f>IF($H804&gt;J804,MIN($H804-J804,K804-J804)*INDEX('[1]2018_commission_structure-Start'!$A$21:$I$24,MATCH($E804,'[1]2018_commission_structure-Start'!$A$21:$A$24,0), MATCH(Q$1,'[1]2018_commission_structure-Start'!$A$21:$I$21,0)),0)</f>
        <v>0</v>
      </c>
      <c r="R804" s="26">
        <f>IF($H804&gt;K804,MIN($H804-K804,L804-K804)*INDEX('[1]2018_commission_structure-Start'!$A$21:$I$24,MATCH($E804,'[1]2018_commission_structure-Start'!$A$21:$A$24,0), MATCH(R$1,'[1]2018_commission_structure-Start'!$A$21:$I$21,0)),0)</f>
        <v>0</v>
      </c>
      <c r="S804" s="26">
        <f>IF(H804&gt;L804,(H804-L804)*INDEX('[1]2018_commission_structure-Start'!$A$21:$I$24,MATCH($E804,'[1]2018_commission_structure-Start'!$A$21:$A$24,0),MATCH(S$1,'[1]2018_commission_structure-Start'!$A$21:$I$21,0)),0)</f>
        <v>0</v>
      </c>
      <c r="T804" s="28">
        <f t="shared" si="126"/>
        <v>65595.45</v>
      </c>
      <c r="U804" s="28">
        <f t="shared" si="127"/>
        <v>156180.45000000001</v>
      </c>
      <c r="V804" s="28">
        <f>MIN(H804,I804)*INDEX('[1]2018_commission_structure-Start'!$A$15:$J$18,MATCH($E804,'[1]2018_commission_structure-Start'!$A$15:$A$18,0),MATCH(V$1,'[1]2018_commission_structure-Start'!$A$15:$J$15,0))</f>
        <v>65595.45</v>
      </c>
      <c r="W804" s="26">
        <f>IF($H804&gt;I804,MIN($H804-I804,J804-I804)*INDEX('[1]2018_commission_structure-Start'!$A$15:$J$18,MATCH($E804,'[1]2018_commission_structure-Start'!$A$15:$A$18,0),MATCH(W$1,'[1]2018_commission_structure-Start'!$A$15:$J$15,0)),0)</f>
        <v>0</v>
      </c>
      <c r="X804" s="26">
        <f>IF($H804&gt;J804,MIN($H804-J804,K804-J804)*INDEX('[1]2018_commission_structure-Start'!$A$15:$J$18,MATCH($E804,'[1]2018_commission_structure-Start'!$A$15:$A$18,0),MATCH(X$1,'[1]2018_commission_structure-Start'!$A$15:$J$15,0)),0)</f>
        <v>0</v>
      </c>
      <c r="Y804" s="26">
        <f>IF($H804&gt;K804,MIN($H804-K804,L804-K804)*INDEX('[1]2018_commission_structure-Start'!$A$15:$J$18,MATCH($E804,'[1]2018_commission_structure-Start'!$A$15:$A$18,0),MATCH(Y$1,'[1]2018_commission_structure-Start'!$A$15:$J$15,0)),0)</f>
        <v>0</v>
      </c>
      <c r="Z804" s="26">
        <f>IF(H804&gt;L804,(H804-L804)*INDEX('[1]2018_commission_structure-Start'!$A$21:$I$24,MATCH($E804,'[1]2018_commission_structure-Start'!$A$21:$A$24,0),MATCH(Z$1,'[1]2018_commission_structure-Start'!$A$21:$I$21,0)),0)</f>
        <v>0</v>
      </c>
      <c r="AA804" s="28">
        <f t="shared" si="128"/>
        <v>65595.45</v>
      </c>
      <c r="AB804" s="28">
        <f t="shared" si="129"/>
        <v>156180.45000000001</v>
      </c>
    </row>
    <row r="805" spans="1:28" x14ac:dyDescent="0.2">
      <c r="A805" s="25" t="str">
        <f t="shared" si="120"/>
        <v>Fredi Dunkerly</v>
      </c>
      <c r="B805" s="25">
        <v>4031884281</v>
      </c>
      <c r="C805" s="25" t="s">
        <v>1559</v>
      </c>
      <c r="D805" s="25" t="s">
        <v>1560</v>
      </c>
      <c r="E805" s="25" t="s">
        <v>10</v>
      </c>
      <c r="F805" s="25">
        <v>89664</v>
      </c>
      <c r="G805" s="25">
        <f>COUNTIF([1]deals_closed!D:D,B805)</f>
        <v>14</v>
      </c>
      <c r="H805" s="26">
        <f>SUMIF([1]deals_closed!D:D,B805,[1]deals_closed!C:C)</f>
        <v>421213</v>
      </c>
      <c r="I805" s="26">
        <f>VLOOKUP(E805,'[1]2018_commission_structure-Start'!$A$22:$I$24,9,FALSE)</f>
        <v>750000</v>
      </c>
      <c r="J805" s="26">
        <f t="shared" si="121"/>
        <v>937500</v>
      </c>
      <c r="K805" s="26">
        <f t="shared" si="122"/>
        <v>1125000</v>
      </c>
      <c r="L805" s="26">
        <f t="shared" si="123"/>
        <v>1500000</v>
      </c>
      <c r="M805" s="27">
        <f t="shared" si="124"/>
        <v>0.5616173333333333</v>
      </c>
      <c r="N805" s="25" t="str">
        <f t="shared" si="125"/>
        <v>0-100%</v>
      </c>
      <c r="O805" s="28">
        <f>MIN(H805,I805)*INDEX('[1]2018_commission_structure-Start'!$A$21:$I$24,MATCH($E805,'[1]2018_commission_structure-Start'!$A$21:$A$24,0),MATCH(O$1,'[1]2018_commission_structure-Start'!$A$21:$I$21,0))</f>
        <v>63181.95</v>
      </c>
      <c r="P805" s="26">
        <f>IF(H805&gt;I805,MIN(H805-I805,J805-I805)*INDEX('[1]2018_commission_structure-Start'!$A$21:$I$24,MATCH($E805,'[1]2018_commission_structure-Start'!$A$21:$A$24,0), MATCH(P$1,'[1]2018_commission_structure-Start'!$A$21:$I$21,0)),0)</f>
        <v>0</v>
      </c>
      <c r="Q805" s="26">
        <f>IF($H805&gt;J805,MIN($H805-J805,K805-J805)*INDEX('[1]2018_commission_structure-Start'!$A$21:$I$24,MATCH($E805,'[1]2018_commission_structure-Start'!$A$21:$A$24,0), MATCH(Q$1,'[1]2018_commission_structure-Start'!$A$21:$I$21,0)),0)</f>
        <v>0</v>
      </c>
      <c r="R805" s="26">
        <f>IF($H805&gt;K805,MIN($H805-K805,L805-K805)*INDEX('[1]2018_commission_structure-Start'!$A$21:$I$24,MATCH($E805,'[1]2018_commission_structure-Start'!$A$21:$A$24,0), MATCH(R$1,'[1]2018_commission_structure-Start'!$A$21:$I$21,0)),0)</f>
        <v>0</v>
      </c>
      <c r="S805" s="26">
        <f>IF(H805&gt;L805,(H805-L805)*INDEX('[1]2018_commission_structure-Start'!$A$21:$I$24,MATCH($E805,'[1]2018_commission_structure-Start'!$A$21:$A$24,0),MATCH(S$1,'[1]2018_commission_structure-Start'!$A$21:$I$21,0)),0)</f>
        <v>0</v>
      </c>
      <c r="T805" s="28">
        <f t="shared" si="126"/>
        <v>63181.95</v>
      </c>
      <c r="U805" s="28">
        <f t="shared" si="127"/>
        <v>152845.95000000001</v>
      </c>
      <c r="V805" s="28">
        <f>MIN(H805,I805)*INDEX('[1]2018_commission_structure-Start'!$A$15:$J$18,MATCH($E805,'[1]2018_commission_structure-Start'!$A$15:$A$18,0),MATCH(V$1,'[1]2018_commission_structure-Start'!$A$15:$J$15,0))</f>
        <v>63181.95</v>
      </c>
      <c r="W805" s="26">
        <f>IF($H805&gt;I805,MIN($H805-I805,J805-I805)*INDEX('[1]2018_commission_structure-Start'!$A$15:$J$18,MATCH($E805,'[1]2018_commission_structure-Start'!$A$15:$A$18,0),MATCH(W$1,'[1]2018_commission_structure-Start'!$A$15:$J$15,0)),0)</f>
        <v>0</v>
      </c>
      <c r="X805" s="26">
        <f>IF($H805&gt;J805,MIN($H805-J805,K805-J805)*INDEX('[1]2018_commission_structure-Start'!$A$15:$J$18,MATCH($E805,'[1]2018_commission_structure-Start'!$A$15:$A$18,0),MATCH(X$1,'[1]2018_commission_structure-Start'!$A$15:$J$15,0)),0)</f>
        <v>0</v>
      </c>
      <c r="Y805" s="26">
        <f>IF($H805&gt;K805,MIN($H805-K805,L805-K805)*INDEX('[1]2018_commission_structure-Start'!$A$15:$J$18,MATCH($E805,'[1]2018_commission_structure-Start'!$A$15:$A$18,0),MATCH(Y$1,'[1]2018_commission_structure-Start'!$A$15:$J$15,0)),0)</f>
        <v>0</v>
      </c>
      <c r="Z805" s="26">
        <f>IF(H805&gt;L805,(H805-L805)*INDEX('[1]2018_commission_structure-Start'!$A$21:$I$24,MATCH($E805,'[1]2018_commission_structure-Start'!$A$21:$A$24,0),MATCH(Z$1,'[1]2018_commission_structure-Start'!$A$21:$I$21,0)),0)</f>
        <v>0</v>
      </c>
      <c r="AA805" s="28">
        <f t="shared" si="128"/>
        <v>63181.95</v>
      </c>
      <c r="AB805" s="28">
        <f t="shared" si="129"/>
        <v>152845.95000000001</v>
      </c>
    </row>
    <row r="806" spans="1:28" x14ac:dyDescent="0.2">
      <c r="A806" s="25" t="str">
        <f t="shared" si="120"/>
        <v>Norman Carcas</v>
      </c>
      <c r="B806" s="25">
        <v>9223618401</v>
      </c>
      <c r="C806" s="25" t="s">
        <v>628</v>
      </c>
      <c r="D806" s="25" t="s">
        <v>1561</v>
      </c>
      <c r="E806" s="25" t="s">
        <v>7</v>
      </c>
      <c r="F806" s="25">
        <v>35362</v>
      </c>
      <c r="G806" s="25">
        <f>COUNTIF([1]deals_closed!D:D,B806)</f>
        <v>21</v>
      </c>
      <c r="H806" s="26">
        <f>SUMIF([1]deals_closed!D:D,B806,[1]deals_closed!C:C)</f>
        <v>681211</v>
      </c>
      <c r="I806" s="26">
        <f>VLOOKUP(E806,'[1]2018_commission_structure-Start'!$A$22:$I$24,9,FALSE)</f>
        <v>500000</v>
      </c>
      <c r="J806" s="26">
        <f t="shared" si="121"/>
        <v>625000</v>
      </c>
      <c r="K806" s="26">
        <f t="shared" si="122"/>
        <v>750000</v>
      </c>
      <c r="L806" s="26">
        <f t="shared" si="123"/>
        <v>1000000</v>
      </c>
      <c r="M806" s="27">
        <f t="shared" si="124"/>
        <v>1.362422</v>
      </c>
      <c r="N806" s="25" t="str">
        <f t="shared" si="125"/>
        <v>125-150%</v>
      </c>
      <c r="O806" s="28">
        <f>MIN(H806,I806)*INDEX('[1]2018_commission_structure-Start'!$A$21:$I$24,MATCH($E806,'[1]2018_commission_structure-Start'!$A$21:$A$24,0),MATCH(O$1,'[1]2018_commission_structure-Start'!$A$21:$I$21,0))</f>
        <v>50000</v>
      </c>
      <c r="P806" s="26">
        <f>IF(H806&gt;I806,MIN(H806-I806,J806-I806)*INDEX('[1]2018_commission_structure-Start'!$A$21:$I$24,MATCH($E806,'[1]2018_commission_structure-Start'!$A$21:$A$24,0), MATCH(P$1,'[1]2018_commission_structure-Start'!$A$21:$I$21,0)),0)</f>
        <v>18750</v>
      </c>
      <c r="Q806" s="26">
        <f>IF($H806&gt;J806,MIN($H806-J806,K806-J806)*INDEX('[1]2018_commission_structure-Start'!$A$21:$I$24,MATCH($E806,'[1]2018_commission_structure-Start'!$A$21:$A$24,0), MATCH(Q$1,'[1]2018_commission_structure-Start'!$A$21:$I$21,0)),0)</f>
        <v>10117.98</v>
      </c>
      <c r="R806" s="26">
        <f>IF($H806&gt;K806,MIN($H806-K806,L806-K806)*INDEX('[1]2018_commission_structure-Start'!$A$21:$I$24,MATCH($E806,'[1]2018_commission_structure-Start'!$A$21:$A$24,0), MATCH(R$1,'[1]2018_commission_structure-Start'!$A$21:$I$21,0)),0)</f>
        <v>0</v>
      </c>
      <c r="S806" s="26">
        <f>IF(H806&gt;L806,(H806-L806)*INDEX('[1]2018_commission_structure-Start'!$A$21:$I$24,MATCH($E806,'[1]2018_commission_structure-Start'!$A$21:$A$24,0),MATCH(S$1,'[1]2018_commission_structure-Start'!$A$21:$I$21,0)),0)</f>
        <v>0</v>
      </c>
      <c r="T806" s="28">
        <f t="shared" si="126"/>
        <v>78867.98</v>
      </c>
      <c r="U806" s="28">
        <f t="shared" si="127"/>
        <v>114229.98</v>
      </c>
      <c r="V806" s="28">
        <f>MIN(H806,I806)*INDEX('[1]2018_commission_structure-Start'!$A$15:$J$18,MATCH($E806,'[1]2018_commission_structure-Start'!$A$15:$A$18,0),MATCH(V$1,'[1]2018_commission_structure-Start'!$A$15:$J$15,0))</f>
        <v>60000</v>
      </c>
      <c r="W806" s="26">
        <f>IF($H806&gt;I806,MIN($H806-I806,J806-I806)*INDEX('[1]2018_commission_structure-Start'!$A$15:$J$18,MATCH($E806,'[1]2018_commission_structure-Start'!$A$15:$A$18,0),MATCH(W$1,'[1]2018_commission_structure-Start'!$A$15:$J$15,0)),0)</f>
        <v>21250</v>
      </c>
      <c r="X806" s="26">
        <f>IF($H806&gt;J806,MIN($H806-J806,K806-J806)*INDEX('[1]2018_commission_structure-Start'!$A$15:$J$18,MATCH($E806,'[1]2018_commission_structure-Start'!$A$15:$A$18,0),MATCH(X$1,'[1]2018_commission_structure-Start'!$A$15:$J$15,0)),0)</f>
        <v>11242.2</v>
      </c>
      <c r="Y806" s="26">
        <f>IF($H806&gt;K806,MIN($H806-K806,L806-K806)*INDEX('[1]2018_commission_structure-Start'!$A$15:$J$18,MATCH($E806,'[1]2018_commission_structure-Start'!$A$15:$A$18,0),MATCH(Y$1,'[1]2018_commission_structure-Start'!$A$15:$J$15,0)),0)</f>
        <v>0</v>
      </c>
      <c r="Z806" s="26">
        <f>IF(H806&gt;L806,(H806-L806)*INDEX('[1]2018_commission_structure-Start'!$A$21:$I$24,MATCH($E806,'[1]2018_commission_structure-Start'!$A$21:$A$24,0),MATCH(Z$1,'[1]2018_commission_structure-Start'!$A$21:$I$21,0)),0)</f>
        <v>0</v>
      </c>
      <c r="AA806" s="28">
        <f t="shared" si="128"/>
        <v>92492.2</v>
      </c>
      <c r="AB806" s="28">
        <f t="shared" si="129"/>
        <v>127854.2</v>
      </c>
    </row>
    <row r="807" spans="1:28" x14ac:dyDescent="0.2">
      <c r="A807" s="25" t="str">
        <f t="shared" si="120"/>
        <v>Carlos Claxson</v>
      </c>
      <c r="B807" s="25">
        <v>5928086253</v>
      </c>
      <c r="C807" s="25" t="s">
        <v>1562</v>
      </c>
      <c r="D807" s="25" t="s">
        <v>1563</v>
      </c>
      <c r="E807" s="25" t="s">
        <v>10</v>
      </c>
      <c r="F807" s="25">
        <v>123100</v>
      </c>
      <c r="G807" s="25">
        <f>COUNTIF([1]deals_closed!D:D,B807)</f>
        <v>15</v>
      </c>
      <c r="H807" s="26">
        <f>SUMIF([1]deals_closed!D:D,B807,[1]deals_closed!C:C)</f>
        <v>549442</v>
      </c>
      <c r="I807" s="26">
        <f>VLOOKUP(E807,'[1]2018_commission_structure-Start'!$A$22:$I$24,9,FALSE)</f>
        <v>750000</v>
      </c>
      <c r="J807" s="26">
        <f t="shared" si="121"/>
        <v>937500</v>
      </c>
      <c r="K807" s="26">
        <f t="shared" si="122"/>
        <v>1125000</v>
      </c>
      <c r="L807" s="26">
        <f t="shared" si="123"/>
        <v>1500000</v>
      </c>
      <c r="M807" s="27">
        <f t="shared" si="124"/>
        <v>0.73258933333333331</v>
      </c>
      <c r="N807" s="25" t="str">
        <f t="shared" si="125"/>
        <v>0-100%</v>
      </c>
      <c r="O807" s="28">
        <f>MIN(H807,I807)*INDEX('[1]2018_commission_structure-Start'!$A$21:$I$24,MATCH($E807,'[1]2018_commission_structure-Start'!$A$21:$A$24,0),MATCH(O$1,'[1]2018_commission_structure-Start'!$A$21:$I$21,0))</f>
        <v>82416.3</v>
      </c>
      <c r="P807" s="26">
        <f>IF(H807&gt;I807,MIN(H807-I807,J807-I807)*INDEX('[1]2018_commission_structure-Start'!$A$21:$I$24,MATCH($E807,'[1]2018_commission_structure-Start'!$A$21:$A$24,0), MATCH(P$1,'[1]2018_commission_structure-Start'!$A$21:$I$21,0)),0)</f>
        <v>0</v>
      </c>
      <c r="Q807" s="26">
        <f>IF($H807&gt;J807,MIN($H807-J807,K807-J807)*INDEX('[1]2018_commission_structure-Start'!$A$21:$I$24,MATCH($E807,'[1]2018_commission_structure-Start'!$A$21:$A$24,0), MATCH(Q$1,'[1]2018_commission_structure-Start'!$A$21:$I$21,0)),0)</f>
        <v>0</v>
      </c>
      <c r="R807" s="26">
        <f>IF($H807&gt;K807,MIN($H807-K807,L807-K807)*INDEX('[1]2018_commission_structure-Start'!$A$21:$I$24,MATCH($E807,'[1]2018_commission_structure-Start'!$A$21:$A$24,0), MATCH(R$1,'[1]2018_commission_structure-Start'!$A$21:$I$21,0)),0)</f>
        <v>0</v>
      </c>
      <c r="S807" s="26">
        <f>IF(H807&gt;L807,(H807-L807)*INDEX('[1]2018_commission_structure-Start'!$A$21:$I$24,MATCH($E807,'[1]2018_commission_structure-Start'!$A$21:$A$24,0),MATCH(S$1,'[1]2018_commission_structure-Start'!$A$21:$I$21,0)),0)</f>
        <v>0</v>
      </c>
      <c r="T807" s="28">
        <f t="shared" si="126"/>
        <v>82416.3</v>
      </c>
      <c r="U807" s="28">
        <f t="shared" si="127"/>
        <v>205516.3</v>
      </c>
      <c r="V807" s="28">
        <f>MIN(H807,I807)*INDEX('[1]2018_commission_structure-Start'!$A$15:$J$18,MATCH($E807,'[1]2018_commission_structure-Start'!$A$15:$A$18,0),MATCH(V$1,'[1]2018_commission_structure-Start'!$A$15:$J$15,0))</f>
        <v>82416.3</v>
      </c>
      <c r="W807" s="26">
        <f>IF($H807&gt;I807,MIN($H807-I807,J807-I807)*INDEX('[1]2018_commission_structure-Start'!$A$15:$J$18,MATCH($E807,'[1]2018_commission_structure-Start'!$A$15:$A$18,0),MATCH(W$1,'[1]2018_commission_structure-Start'!$A$15:$J$15,0)),0)</f>
        <v>0</v>
      </c>
      <c r="X807" s="26">
        <f>IF($H807&gt;J807,MIN($H807-J807,K807-J807)*INDEX('[1]2018_commission_structure-Start'!$A$15:$J$18,MATCH($E807,'[1]2018_commission_structure-Start'!$A$15:$A$18,0),MATCH(X$1,'[1]2018_commission_structure-Start'!$A$15:$J$15,0)),0)</f>
        <v>0</v>
      </c>
      <c r="Y807" s="26">
        <f>IF($H807&gt;K807,MIN($H807-K807,L807-K807)*INDEX('[1]2018_commission_structure-Start'!$A$15:$J$18,MATCH($E807,'[1]2018_commission_structure-Start'!$A$15:$A$18,0),MATCH(Y$1,'[1]2018_commission_structure-Start'!$A$15:$J$15,0)),0)</f>
        <v>0</v>
      </c>
      <c r="Z807" s="26">
        <f>IF(H807&gt;L807,(H807-L807)*INDEX('[1]2018_commission_structure-Start'!$A$21:$I$24,MATCH($E807,'[1]2018_commission_structure-Start'!$A$21:$A$24,0),MATCH(Z$1,'[1]2018_commission_structure-Start'!$A$21:$I$21,0)),0)</f>
        <v>0</v>
      </c>
      <c r="AA807" s="28">
        <f t="shared" si="128"/>
        <v>82416.3</v>
      </c>
      <c r="AB807" s="28">
        <f t="shared" si="129"/>
        <v>205516.3</v>
      </c>
    </row>
    <row r="808" spans="1:28" x14ac:dyDescent="0.2">
      <c r="A808" s="25" t="str">
        <f t="shared" si="120"/>
        <v>Erma Wilder</v>
      </c>
      <c r="B808" s="25">
        <v>6000780338</v>
      </c>
      <c r="C808" s="25" t="s">
        <v>1564</v>
      </c>
      <c r="D808" s="25" t="s">
        <v>1565</v>
      </c>
      <c r="E808" s="25" t="s">
        <v>29</v>
      </c>
      <c r="F808" s="25">
        <v>78142</v>
      </c>
      <c r="G808" s="25">
        <f>COUNTIF([1]deals_closed!D:D,B808)</f>
        <v>26</v>
      </c>
      <c r="H808" s="26">
        <f>SUMIF([1]deals_closed!D:D,B808,[1]deals_closed!C:C)</f>
        <v>951577</v>
      </c>
      <c r="I808" s="26">
        <f>VLOOKUP(E808,'[1]2018_commission_structure-Start'!$A$22:$I$24,9,FALSE)</f>
        <v>600000</v>
      </c>
      <c r="J808" s="26">
        <f t="shared" si="121"/>
        <v>750000</v>
      </c>
      <c r="K808" s="26">
        <f t="shared" si="122"/>
        <v>900000</v>
      </c>
      <c r="L808" s="26">
        <f t="shared" si="123"/>
        <v>1200000</v>
      </c>
      <c r="M808" s="27">
        <f t="shared" si="124"/>
        <v>1.5859616666666667</v>
      </c>
      <c r="N808" s="25" t="str">
        <f t="shared" si="125"/>
        <v>150-200%</v>
      </c>
      <c r="O808" s="28">
        <f>MIN(H808,I808)*INDEX('[1]2018_commission_structure-Start'!$A$21:$I$24,MATCH($E808,'[1]2018_commission_structure-Start'!$A$21:$A$24,0),MATCH(O$1,'[1]2018_commission_structure-Start'!$A$21:$I$21,0))</f>
        <v>78000</v>
      </c>
      <c r="P808" s="26">
        <f>IF(H808&gt;I808,MIN(H808-I808,J808-I808)*INDEX('[1]2018_commission_structure-Start'!$A$21:$I$24,MATCH($E808,'[1]2018_commission_structure-Start'!$A$21:$A$24,0), MATCH(P$1,'[1]2018_commission_structure-Start'!$A$21:$I$21,0)),0)</f>
        <v>25500.000000000004</v>
      </c>
      <c r="Q808" s="26">
        <f>IF($H808&gt;J808,MIN($H808-J808,K808-J808)*INDEX('[1]2018_commission_structure-Start'!$A$21:$I$24,MATCH($E808,'[1]2018_commission_structure-Start'!$A$21:$A$24,0), MATCH(Q$1,'[1]2018_commission_structure-Start'!$A$21:$I$21,0)),0)</f>
        <v>31500</v>
      </c>
      <c r="R808" s="26">
        <f>IF($H808&gt;K808,MIN($H808-K808,L808-K808)*INDEX('[1]2018_commission_structure-Start'!$A$21:$I$24,MATCH($E808,'[1]2018_commission_structure-Start'!$A$21:$A$24,0), MATCH(R$1,'[1]2018_commission_structure-Start'!$A$21:$I$21,0)),0)</f>
        <v>13410.02</v>
      </c>
      <c r="S808" s="26">
        <f>IF(H808&gt;L808,(H808-L808)*INDEX('[1]2018_commission_structure-Start'!$A$21:$I$24,MATCH($E808,'[1]2018_commission_structure-Start'!$A$21:$A$24,0),MATCH(S$1,'[1]2018_commission_structure-Start'!$A$21:$I$21,0)),0)</f>
        <v>0</v>
      </c>
      <c r="T808" s="28">
        <f t="shared" si="126"/>
        <v>148410.01999999999</v>
      </c>
      <c r="U808" s="28">
        <f t="shared" si="127"/>
        <v>226552.02</v>
      </c>
      <c r="V808" s="28">
        <f>MIN(H808,I808)*INDEX('[1]2018_commission_structure-Start'!$A$15:$J$18,MATCH($E808,'[1]2018_commission_structure-Start'!$A$15:$A$18,0),MATCH(V$1,'[1]2018_commission_structure-Start'!$A$15:$J$15,0))</f>
        <v>90000</v>
      </c>
      <c r="W808" s="26">
        <f>IF($H808&gt;I808,MIN($H808-I808,J808-I808)*INDEX('[1]2018_commission_structure-Start'!$A$15:$J$18,MATCH($E808,'[1]2018_commission_structure-Start'!$A$15:$A$18,0),MATCH(W$1,'[1]2018_commission_structure-Start'!$A$15:$J$15,0)),0)</f>
        <v>27000</v>
      </c>
      <c r="X808" s="26">
        <f>IF($H808&gt;J808,MIN($H808-J808,K808-J808)*INDEX('[1]2018_commission_structure-Start'!$A$15:$J$18,MATCH($E808,'[1]2018_commission_structure-Start'!$A$15:$A$18,0),MATCH(X$1,'[1]2018_commission_structure-Start'!$A$15:$J$15,0)),0)</f>
        <v>37500</v>
      </c>
      <c r="Y808" s="26">
        <f>IF($H808&gt;K808,MIN($H808-K808,L808-K808)*INDEX('[1]2018_commission_structure-Start'!$A$15:$J$18,MATCH($E808,'[1]2018_commission_structure-Start'!$A$15:$A$18,0),MATCH(Y$1,'[1]2018_commission_structure-Start'!$A$15:$J$15,0)),0)</f>
        <v>15473.099999999999</v>
      </c>
      <c r="Z808" s="26">
        <f>IF(H808&gt;L808,(H808-L808)*INDEX('[1]2018_commission_structure-Start'!$A$21:$I$24,MATCH($E808,'[1]2018_commission_structure-Start'!$A$21:$A$24,0),MATCH(Z$1,'[1]2018_commission_structure-Start'!$A$21:$I$21,0)),0)</f>
        <v>0</v>
      </c>
      <c r="AA808" s="28">
        <f t="shared" si="128"/>
        <v>169973.1</v>
      </c>
      <c r="AB808" s="28">
        <f t="shared" si="129"/>
        <v>248115.1</v>
      </c>
    </row>
    <row r="809" spans="1:28" x14ac:dyDescent="0.2">
      <c r="A809" s="25" t="str">
        <f t="shared" si="120"/>
        <v>Carley Niemetz</v>
      </c>
      <c r="B809" s="25">
        <v>6750554423</v>
      </c>
      <c r="C809" s="25" t="s">
        <v>1566</v>
      </c>
      <c r="D809" s="25" t="s">
        <v>1567</v>
      </c>
      <c r="E809" s="25" t="s">
        <v>10</v>
      </c>
      <c r="F809" s="25">
        <v>91978</v>
      </c>
      <c r="G809" s="25">
        <f>COUNTIF([1]deals_closed!D:D,B809)</f>
        <v>16</v>
      </c>
      <c r="H809" s="26">
        <f>SUMIF([1]deals_closed!D:D,B809,[1]deals_closed!C:C)</f>
        <v>635633</v>
      </c>
      <c r="I809" s="26">
        <f>VLOOKUP(E809,'[1]2018_commission_structure-Start'!$A$22:$I$24,9,FALSE)</f>
        <v>750000</v>
      </c>
      <c r="J809" s="26">
        <f t="shared" si="121"/>
        <v>937500</v>
      </c>
      <c r="K809" s="26">
        <f t="shared" si="122"/>
        <v>1125000</v>
      </c>
      <c r="L809" s="26">
        <f t="shared" si="123"/>
        <v>1500000</v>
      </c>
      <c r="M809" s="27">
        <f t="shared" si="124"/>
        <v>0.84751066666666663</v>
      </c>
      <c r="N809" s="25" t="str">
        <f t="shared" si="125"/>
        <v>0-100%</v>
      </c>
      <c r="O809" s="28">
        <f>MIN(H809,I809)*INDEX('[1]2018_commission_structure-Start'!$A$21:$I$24,MATCH($E809,'[1]2018_commission_structure-Start'!$A$21:$A$24,0),MATCH(O$1,'[1]2018_commission_structure-Start'!$A$21:$I$21,0))</f>
        <v>95344.95</v>
      </c>
      <c r="P809" s="26">
        <f>IF(H809&gt;I809,MIN(H809-I809,J809-I809)*INDEX('[1]2018_commission_structure-Start'!$A$21:$I$24,MATCH($E809,'[1]2018_commission_structure-Start'!$A$21:$A$24,0), MATCH(P$1,'[1]2018_commission_structure-Start'!$A$21:$I$21,0)),0)</f>
        <v>0</v>
      </c>
      <c r="Q809" s="26">
        <f>IF($H809&gt;J809,MIN($H809-J809,K809-J809)*INDEX('[1]2018_commission_structure-Start'!$A$21:$I$24,MATCH($E809,'[1]2018_commission_structure-Start'!$A$21:$A$24,0), MATCH(Q$1,'[1]2018_commission_structure-Start'!$A$21:$I$21,0)),0)</f>
        <v>0</v>
      </c>
      <c r="R809" s="26">
        <f>IF($H809&gt;K809,MIN($H809-K809,L809-K809)*INDEX('[1]2018_commission_structure-Start'!$A$21:$I$24,MATCH($E809,'[1]2018_commission_structure-Start'!$A$21:$A$24,0), MATCH(R$1,'[1]2018_commission_structure-Start'!$A$21:$I$21,0)),0)</f>
        <v>0</v>
      </c>
      <c r="S809" s="26">
        <f>IF(H809&gt;L809,(H809-L809)*INDEX('[1]2018_commission_structure-Start'!$A$21:$I$24,MATCH($E809,'[1]2018_commission_structure-Start'!$A$21:$A$24,0),MATCH(S$1,'[1]2018_commission_structure-Start'!$A$21:$I$21,0)),0)</f>
        <v>0</v>
      </c>
      <c r="T809" s="28">
        <f t="shared" si="126"/>
        <v>95344.95</v>
      </c>
      <c r="U809" s="28">
        <f t="shared" si="127"/>
        <v>187322.95</v>
      </c>
      <c r="V809" s="28">
        <f>MIN(H809,I809)*INDEX('[1]2018_commission_structure-Start'!$A$15:$J$18,MATCH($E809,'[1]2018_commission_structure-Start'!$A$15:$A$18,0),MATCH(V$1,'[1]2018_commission_structure-Start'!$A$15:$J$15,0))</f>
        <v>95344.95</v>
      </c>
      <c r="W809" s="26">
        <f>IF($H809&gt;I809,MIN($H809-I809,J809-I809)*INDEX('[1]2018_commission_structure-Start'!$A$15:$J$18,MATCH($E809,'[1]2018_commission_structure-Start'!$A$15:$A$18,0),MATCH(W$1,'[1]2018_commission_structure-Start'!$A$15:$J$15,0)),0)</f>
        <v>0</v>
      </c>
      <c r="X809" s="26">
        <f>IF($H809&gt;J809,MIN($H809-J809,K809-J809)*INDEX('[1]2018_commission_structure-Start'!$A$15:$J$18,MATCH($E809,'[1]2018_commission_structure-Start'!$A$15:$A$18,0),MATCH(X$1,'[1]2018_commission_structure-Start'!$A$15:$J$15,0)),0)</f>
        <v>0</v>
      </c>
      <c r="Y809" s="26">
        <f>IF($H809&gt;K809,MIN($H809-K809,L809-K809)*INDEX('[1]2018_commission_structure-Start'!$A$15:$J$18,MATCH($E809,'[1]2018_commission_structure-Start'!$A$15:$A$18,0),MATCH(Y$1,'[1]2018_commission_structure-Start'!$A$15:$J$15,0)),0)</f>
        <v>0</v>
      </c>
      <c r="Z809" s="26">
        <f>IF(H809&gt;L809,(H809-L809)*INDEX('[1]2018_commission_structure-Start'!$A$21:$I$24,MATCH($E809,'[1]2018_commission_structure-Start'!$A$21:$A$24,0),MATCH(Z$1,'[1]2018_commission_structure-Start'!$A$21:$I$21,0)),0)</f>
        <v>0</v>
      </c>
      <c r="AA809" s="28">
        <f t="shared" si="128"/>
        <v>95344.95</v>
      </c>
      <c r="AB809" s="28">
        <f t="shared" si="129"/>
        <v>187322.95</v>
      </c>
    </row>
    <row r="810" spans="1:28" x14ac:dyDescent="0.2">
      <c r="A810" s="25" t="str">
        <f t="shared" si="120"/>
        <v>Franny Malarkey</v>
      </c>
      <c r="B810" s="25">
        <v>2191930824</v>
      </c>
      <c r="C810" s="25" t="s">
        <v>1568</v>
      </c>
      <c r="D810" s="25" t="s">
        <v>1569</v>
      </c>
      <c r="E810" s="25" t="s">
        <v>29</v>
      </c>
      <c r="F810" s="25">
        <v>69316</v>
      </c>
      <c r="G810" s="25">
        <f>COUNTIF([1]deals_closed!D:D,B810)</f>
        <v>16</v>
      </c>
      <c r="H810" s="26">
        <f>SUMIF([1]deals_closed!D:D,B810,[1]deals_closed!C:C)</f>
        <v>528737</v>
      </c>
      <c r="I810" s="26">
        <f>VLOOKUP(E810,'[1]2018_commission_structure-Start'!$A$22:$I$24,9,FALSE)</f>
        <v>600000</v>
      </c>
      <c r="J810" s="26">
        <f t="shared" si="121"/>
        <v>750000</v>
      </c>
      <c r="K810" s="26">
        <f t="shared" si="122"/>
        <v>900000</v>
      </c>
      <c r="L810" s="26">
        <f t="shared" si="123"/>
        <v>1200000</v>
      </c>
      <c r="M810" s="27">
        <f t="shared" si="124"/>
        <v>0.88122833333333328</v>
      </c>
      <c r="N810" s="25" t="str">
        <f t="shared" si="125"/>
        <v>0-100%</v>
      </c>
      <c r="O810" s="28">
        <f>MIN(H810,I810)*INDEX('[1]2018_commission_structure-Start'!$A$21:$I$24,MATCH($E810,'[1]2018_commission_structure-Start'!$A$21:$A$24,0),MATCH(O$1,'[1]2018_commission_structure-Start'!$A$21:$I$21,0))</f>
        <v>68735.81</v>
      </c>
      <c r="P810" s="26">
        <f>IF(H810&gt;I810,MIN(H810-I810,J810-I810)*INDEX('[1]2018_commission_structure-Start'!$A$21:$I$24,MATCH($E810,'[1]2018_commission_structure-Start'!$A$21:$A$24,0), MATCH(P$1,'[1]2018_commission_structure-Start'!$A$21:$I$21,0)),0)</f>
        <v>0</v>
      </c>
      <c r="Q810" s="26">
        <f>IF($H810&gt;J810,MIN($H810-J810,K810-J810)*INDEX('[1]2018_commission_structure-Start'!$A$21:$I$24,MATCH($E810,'[1]2018_commission_structure-Start'!$A$21:$A$24,0), MATCH(Q$1,'[1]2018_commission_structure-Start'!$A$21:$I$21,0)),0)</f>
        <v>0</v>
      </c>
      <c r="R810" s="26">
        <f>IF($H810&gt;K810,MIN($H810-K810,L810-K810)*INDEX('[1]2018_commission_structure-Start'!$A$21:$I$24,MATCH($E810,'[1]2018_commission_structure-Start'!$A$21:$A$24,0), MATCH(R$1,'[1]2018_commission_structure-Start'!$A$21:$I$21,0)),0)</f>
        <v>0</v>
      </c>
      <c r="S810" s="26">
        <f>IF(H810&gt;L810,(H810-L810)*INDEX('[1]2018_commission_structure-Start'!$A$21:$I$24,MATCH($E810,'[1]2018_commission_structure-Start'!$A$21:$A$24,0),MATCH(S$1,'[1]2018_commission_structure-Start'!$A$21:$I$21,0)),0)</f>
        <v>0</v>
      </c>
      <c r="T810" s="28">
        <f t="shared" si="126"/>
        <v>68735.81</v>
      </c>
      <c r="U810" s="28">
        <f t="shared" si="127"/>
        <v>138051.81</v>
      </c>
      <c r="V810" s="28">
        <f>MIN(H810,I810)*INDEX('[1]2018_commission_structure-Start'!$A$15:$J$18,MATCH($E810,'[1]2018_commission_structure-Start'!$A$15:$A$18,0),MATCH(V$1,'[1]2018_commission_structure-Start'!$A$15:$J$15,0))</f>
        <v>79310.55</v>
      </c>
      <c r="W810" s="26">
        <f>IF($H810&gt;I810,MIN($H810-I810,J810-I810)*INDEX('[1]2018_commission_structure-Start'!$A$15:$J$18,MATCH($E810,'[1]2018_commission_structure-Start'!$A$15:$A$18,0),MATCH(W$1,'[1]2018_commission_structure-Start'!$A$15:$J$15,0)),0)</f>
        <v>0</v>
      </c>
      <c r="X810" s="26">
        <f>IF($H810&gt;J810,MIN($H810-J810,K810-J810)*INDEX('[1]2018_commission_structure-Start'!$A$15:$J$18,MATCH($E810,'[1]2018_commission_structure-Start'!$A$15:$A$18,0),MATCH(X$1,'[1]2018_commission_structure-Start'!$A$15:$J$15,0)),0)</f>
        <v>0</v>
      </c>
      <c r="Y810" s="26">
        <f>IF($H810&gt;K810,MIN($H810-K810,L810-K810)*INDEX('[1]2018_commission_structure-Start'!$A$15:$J$18,MATCH($E810,'[1]2018_commission_structure-Start'!$A$15:$A$18,0),MATCH(Y$1,'[1]2018_commission_structure-Start'!$A$15:$J$15,0)),0)</f>
        <v>0</v>
      </c>
      <c r="Z810" s="26">
        <f>IF(H810&gt;L810,(H810-L810)*INDEX('[1]2018_commission_structure-Start'!$A$21:$I$24,MATCH($E810,'[1]2018_commission_structure-Start'!$A$21:$A$24,0),MATCH(Z$1,'[1]2018_commission_structure-Start'!$A$21:$I$21,0)),0)</f>
        <v>0</v>
      </c>
      <c r="AA810" s="28">
        <f t="shared" si="128"/>
        <v>79310.55</v>
      </c>
      <c r="AB810" s="28">
        <f t="shared" si="129"/>
        <v>148626.54999999999</v>
      </c>
    </row>
    <row r="811" spans="1:28" x14ac:dyDescent="0.2">
      <c r="A811" s="25" t="str">
        <f t="shared" si="120"/>
        <v>Garey Lambregts</v>
      </c>
      <c r="B811" s="25">
        <v>2859931651</v>
      </c>
      <c r="C811" s="25" t="s">
        <v>1570</v>
      </c>
      <c r="D811" s="25" t="s">
        <v>1571</v>
      </c>
      <c r="E811" s="25" t="s">
        <v>29</v>
      </c>
      <c r="F811" s="25">
        <v>73783</v>
      </c>
      <c r="G811" s="25">
        <f>COUNTIF([1]deals_closed!D:D,B811)</f>
        <v>18</v>
      </c>
      <c r="H811" s="26">
        <f>SUMIF([1]deals_closed!D:D,B811,[1]deals_closed!C:C)</f>
        <v>561077</v>
      </c>
      <c r="I811" s="26">
        <f>VLOOKUP(E811,'[1]2018_commission_structure-Start'!$A$22:$I$24,9,FALSE)</f>
        <v>600000</v>
      </c>
      <c r="J811" s="26">
        <f t="shared" si="121"/>
        <v>750000</v>
      </c>
      <c r="K811" s="26">
        <f t="shared" si="122"/>
        <v>900000</v>
      </c>
      <c r="L811" s="26">
        <f t="shared" si="123"/>
        <v>1200000</v>
      </c>
      <c r="M811" s="27">
        <f t="shared" si="124"/>
        <v>0.93512833333333334</v>
      </c>
      <c r="N811" s="25" t="str">
        <f t="shared" si="125"/>
        <v>0-100%</v>
      </c>
      <c r="O811" s="28">
        <f>MIN(H811,I811)*INDEX('[1]2018_commission_structure-Start'!$A$21:$I$24,MATCH($E811,'[1]2018_commission_structure-Start'!$A$21:$A$24,0),MATCH(O$1,'[1]2018_commission_structure-Start'!$A$21:$I$21,0))</f>
        <v>72940.010000000009</v>
      </c>
      <c r="P811" s="26">
        <f>IF(H811&gt;I811,MIN(H811-I811,J811-I811)*INDEX('[1]2018_commission_structure-Start'!$A$21:$I$24,MATCH($E811,'[1]2018_commission_structure-Start'!$A$21:$A$24,0), MATCH(P$1,'[1]2018_commission_structure-Start'!$A$21:$I$21,0)),0)</f>
        <v>0</v>
      </c>
      <c r="Q811" s="26">
        <f>IF($H811&gt;J811,MIN($H811-J811,K811-J811)*INDEX('[1]2018_commission_structure-Start'!$A$21:$I$24,MATCH($E811,'[1]2018_commission_structure-Start'!$A$21:$A$24,0), MATCH(Q$1,'[1]2018_commission_structure-Start'!$A$21:$I$21,0)),0)</f>
        <v>0</v>
      </c>
      <c r="R811" s="26">
        <f>IF($H811&gt;K811,MIN($H811-K811,L811-K811)*INDEX('[1]2018_commission_structure-Start'!$A$21:$I$24,MATCH($E811,'[1]2018_commission_structure-Start'!$A$21:$A$24,0), MATCH(R$1,'[1]2018_commission_structure-Start'!$A$21:$I$21,0)),0)</f>
        <v>0</v>
      </c>
      <c r="S811" s="26">
        <f>IF(H811&gt;L811,(H811-L811)*INDEX('[1]2018_commission_structure-Start'!$A$21:$I$24,MATCH($E811,'[1]2018_commission_structure-Start'!$A$21:$A$24,0),MATCH(S$1,'[1]2018_commission_structure-Start'!$A$21:$I$21,0)),0)</f>
        <v>0</v>
      </c>
      <c r="T811" s="28">
        <f t="shared" si="126"/>
        <v>72940.010000000009</v>
      </c>
      <c r="U811" s="28">
        <f t="shared" si="127"/>
        <v>146723.01</v>
      </c>
      <c r="V811" s="28">
        <f>MIN(H811,I811)*INDEX('[1]2018_commission_structure-Start'!$A$15:$J$18,MATCH($E811,'[1]2018_commission_structure-Start'!$A$15:$A$18,0),MATCH(V$1,'[1]2018_commission_structure-Start'!$A$15:$J$15,0))</f>
        <v>84161.55</v>
      </c>
      <c r="W811" s="26">
        <f>IF($H811&gt;I811,MIN($H811-I811,J811-I811)*INDEX('[1]2018_commission_structure-Start'!$A$15:$J$18,MATCH($E811,'[1]2018_commission_structure-Start'!$A$15:$A$18,0),MATCH(W$1,'[1]2018_commission_structure-Start'!$A$15:$J$15,0)),0)</f>
        <v>0</v>
      </c>
      <c r="X811" s="26">
        <f>IF($H811&gt;J811,MIN($H811-J811,K811-J811)*INDEX('[1]2018_commission_structure-Start'!$A$15:$J$18,MATCH($E811,'[1]2018_commission_structure-Start'!$A$15:$A$18,0),MATCH(X$1,'[1]2018_commission_structure-Start'!$A$15:$J$15,0)),0)</f>
        <v>0</v>
      </c>
      <c r="Y811" s="26">
        <f>IF($H811&gt;K811,MIN($H811-K811,L811-K811)*INDEX('[1]2018_commission_structure-Start'!$A$15:$J$18,MATCH($E811,'[1]2018_commission_structure-Start'!$A$15:$A$18,0),MATCH(Y$1,'[1]2018_commission_structure-Start'!$A$15:$J$15,0)),0)</f>
        <v>0</v>
      </c>
      <c r="Z811" s="26">
        <f>IF(H811&gt;L811,(H811-L811)*INDEX('[1]2018_commission_structure-Start'!$A$21:$I$24,MATCH($E811,'[1]2018_commission_structure-Start'!$A$21:$A$24,0),MATCH(Z$1,'[1]2018_commission_structure-Start'!$A$21:$I$21,0)),0)</f>
        <v>0</v>
      </c>
      <c r="AA811" s="28">
        <f t="shared" si="128"/>
        <v>84161.55</v>
      </c>
      <c r="AB811" s="28">
        <f t="shared" si="129"/>
        <v>157944.54999999999</v>
      </c>
    </row>
    <row r="812" spans="1:28" x14ac:dyDescent="0.2">
      <c r="A812" s="25" t="str">
        <f t="shared" si="120"/>
        <v>Donelle Eyckelbeck</v>
      </c>
      <c r="B812" s="25">
        <v>7961231404</v>
      </c>
      <c r="C812" s="25" t="s">
        <v>1572</v>
      </c>
      <c r="D812" s="25" t="s">
        <v>1573</v>
      </c>
      <c r="E812" s="25" t="s">
        <v>29</v>
      </c>
      <c r="F812" s="25">
        <v>59253</v>
      </c>
      <c r="G812" s="25">
        <f>COUNTIF([1]deals_closed!D:D,B812)</f>
        <v>25</v>
      </c>
      <c r="H812" s="26">
        <f>SUMIF([1]deals_closed!D:D,B812,[1]deals_closed!C:C)</f>
        <v>990045</v>
      </c>
      <c r="I812" s="26">
        <f>VLOOKUP(E812,'[1]2018_commission_structure-Start'!$A$22:$I$24,9,FALSE)</f>
        <v>600000</v>
      </c>
      <c r="J812" s="26">
        <f t="shared" si="121"/>
        <v>750000</v>
      </c>
      <c r="K812" s="26">
        <f t="shared" si="122"/>
        <v>900000</v>
      </c>
      <c r="L812" s="26">
        <f t="shared" si="123"/>
        <v>1200000</v>
      </c>
      <c r="M812" s="27">
        <f t="shared" si="124"/>
        <v>1.650075</v>
      </c>
      <c r="N812" s="25" t="str">
        <f t="shared" si="125"/>
        <v>150-200%</v>
      </c>
      <c r="O812" s="28">
        <f>MIN(H812,I812)*INDEX('[1]2018_commission_structure-Start'!$A$21:$I$24,MATCH($E812,'[1]2018_commission_structure-Start'!$A$21:$A$24,0),MATCH(O$1,'[1]2018_commission_structure-Start'!$A$21:$I$21,0))</f>
        <v>78000</v>
      </c>
      <c r="P812" s="26">
        <f>IF(H812&gt;I812,MIN(H812-I812,J812-I812)*INDEX('[1]2018_commission_structure-Start'!$A$21:$I$24,MATCH($E812,'[1]2018_commission_structure-Start'!$A$21:$A$24,0), MATCH(P$1,'[1]2018_commission_structure-Start'!$A$21:$I$21,0)),0)</f>
        <v>25500.000000000004</v>
      </c>
      <c r="Q812" s="26">
        <f>IF($H812&gt;J812,MIN($H812-J812,K812-J812)*INDEX('[1]2018_commission_structure-Start'!$A$21:$I$24,MATCH($E812,'[1]2018_commission_structure-Start'!$A$21:$A$24,0), MATCH(Q$1,'[1]2018_commission_structure-Start'!$A$21:$I$21,0)),0)</f>
        <v>31500</v>
      </c>
      <c r="R812" s="26">
        <f>IF($H812&gt;K812,MIN($H812-K812,L812-K812)*INDEX('[1]2018_commission_structure-Start'!$A$21:$I$24,MATCH($E812,'[1]2018_commission_structure-Start'!$A$21:$A$24,0), MATCH(R$1,'[1]2018_commission_structure-Start'!$A$21:$I$21,0)),0)</f>
        <v>23411.7</v>
      </c>
      <c r="S812" s="26">
        <f>IF(H812&gt;L812,(H812-L812)*INDEX('[1]2018_commission_structure-Start'!$A$21:$I$24,MATCH($E812,'[1]2018_commission_structure-Start'!$A$21:$A$24,0),MATCH(S$1,'[1]2018_commission_structure-Start'!$A$21:$I$21,0)),0)</f>
        <v>0</v>
      </c>
      <c r="T812" s="28">
        <f t="shared" si="126"/>
        <v>158411.70000000001</v>
      </c>
      <c r="U812" s="28">
        <f t="shared" si="127"/>
        <v>217664.7</v>
      </c>
      <c r="V812" s="28">
        <f>MIN(H812,I812)*INDEX('[1]2018_commission_structure-Start'!$A$15:$J$18,MATCH($E812,'[1]2018_commission_structure-Start'!$A$15:$A$18,0),MATCH(V$1,'[1]2018_commission_structure-Start'!$A$15:$J$15,0))</f>
        <v>90000</v>
      </c>
      <c r="W812" s="26">
        <f>IF($H812&gt;I812,MIN($H812-I812,J812-I812)*INDEX('[1]2018_commission_structure-Start'!$A$15:$J$18,MATCH($E812,'[1]2018_commission_structure-Start'!$A$15:$A$18,0),MATCH(W$1,'[1]2018_commission_structure-Start'!$A$15:$J$15,0)),0)</f>
        <v>27000</v>
      </c>
      <c r="X812" s="26">
        <f>IF($H812&gt;J812,MIN($H812-J812,K812-J812)*INDEX('[1]2018_commission_structure-Start'!$A$15:$J$18,MATCH($E812,'[1]2018_commission_structure-Start'!$A$15:$A$18,0),MATCH(X$1,'[1]2018_commission_structure-Start'!$A$15:$J$15,0)),0)</f>
        <v>37500</v>
      </c>
      <c r="Y812" s="26">
        <f>IF($H812&gt;K812,MIN($H812-K812,L812-K812)*INDEX('[1]2018_commission_structure-Start'!$A$15:$J$18,MATCH($E812,'[1]2018_commission_structure-Start'!$A$15:$A$18,0),MATCH(Y$1,'[1]2018_commission_structure-Start'!$A$15:$J$15,0)),0)</f>
        <v>27013.5</v>
      </c>
      <c r="Z812" s="26">
        <f>IF(H812&gt;L812,(H812-L812)*INDEX('[1]2018_commission_structure-Start'!$A$21:$I$24,MATCH($E812,'[1]2018_commission_structure-Start'!$A$21:$A$24,0),MATCH(Z$1,'[1]2018_commission_structure-Start'!$A$21:$I$21,0)),0)</f>
        <v>0</v>
      </c>
      <c r="AA812" s="28">
        <f t="shared" si="128"/>
        <v>181513.5</v>
      </c>
      <c r="AB812" s="28">
        <f t="shared" si="129"/>
        <v>240766.5</v>
      </c>
    </row>
    <row r="813" spans="1:28" x14ac:dyDescent="0.2">
      <c r="A813" s="25" t="str">
        <f t="shared" si="120"/>
        <v>Bride Fidelli</v>
      </c>
      <c r="B813" s="25">
        <v>5974179625</v>
      </c>
      <c r="C813" s="25" t="s">
        <v>1574</v>
      </c>
      <c r="D813" s="25" t="s">
        <v>1575</v>
      </c>
      <c r="E813" s="25" t="s">
        <v>10</v>
      </c>
      <c r="F813" s="25">
        <v>102765</v>
      </c>
      <c r="G813" s="25">
        <f>COUNTIF([1]deals_closed!D:D,B813)</f>
        <v>24</v>
      </c>
      <c r="H813" s="26">
        <f>SUMIF([1]deals_closed!D:D,B813,[1]deals_closed!C:C)</f>
        <v>833134</v>
      </c>
      <c r="I813" s="26">
        <f>VLOOKUP(E813,'[1]2018_commission_structure-Start'!$A$22:$I$24,9,FALSE)</f>
        <v>750000</v>
      </c>
      <c r="J813" s="26">
        <f t="shared" si="121"/>
        <v>937500</v>
      </c>
      <c r="K813" s="26">
        <f t="shared" si="122"/>
        <v>1125000</v>
      </c>
      <c r="L813" s="26">
        <f t="shared" si="123"/>
        <v>1500000</v>
      </c>
      <c r="M813" s="27">
        <f t="shared" si="124"/>
        <v>1.1108453333333332</v>
      </c>
      <c r="N813" s="25" t="str">
        <f t="shared" si="125"/>
        <v>100-125%</v>
      </c>
      <c r="O813" s="28">
        <f>MIN(H813,I813)*INDEX('[1]2018_commission_structure-Start'!$A$21:$I$24,MATCH($E813,'[1]2018_commission_structure-Start'!$A$21:$A$24,0),MATCH(O$1,'[1]2018_commission_structure-Start'!$A$21:$I$21,0))</f>
        <v>112500</v>
      </c>
      <c r="P813" s="26">
        <f>IF(H813&gt;I813,MIN(H813-I813,J813-I813)*INDEX('[1]2018_commission_structure-Start'!$A$21:$I$24,MATCH($E813,'[1]2018_commission_structure-Start'!$A$21:$A$24,0), MATCH(P$1,'[1]2018_commission_structure-Start'!$A$21:$I$21,0)),0)</f>
        <v>15795.460000000001</v>
      </c>
      <c r="Q813" s="26">
        <f>IF($H813&gt;J813,MIN($H813-J813,K813-J813)*INDEX('[1]2018_commission_structure-Start'!$A$21:$I$24,MATCH($E813,'[1]2018_commission_structure-Start'!$A$21:$A$24,0), MATCH(Q$1,'[1]2018_commission_structure-Start'!$A$21:$I$21,0)),0)</f>
        <v>0</v>
      </c>
      <c r="R813" s="26">
        <f>IF($H813&gt;K813,MIN($H813-K813,L813-K813)*INDEX('[1]2018_commission_structure-Start'!$A$21:$I$24,MATCH($E813,'[1]2018_commission_structure-Start'!$A$21:$A$24,0), MATCH(R$1,'[1]2018_commission_structure-Start'!$A$21:$I$21,0)),0)</f>
        <v>0</v>
      </c>
      <c r="S813" s="26">
        <f>IF(H813&gt;L813,(H813-L813)*INDEX('[1]2018_commission_structure-Start'!$A$21:$I$24,MATCH($E813,'[1]2018_commission_structure-Start'!$A$21:$A$24,0),MATCH(S$1,'[1]2018_commission_structure-Start'!$A$21:$I$21,0)),0)</f>
        <v>0</v>
      </c>
      <c r="T813" s="28">
        <f t="shared" si="126"/>
        <v>128295.46</v>
      </c>
      <c r="U813" s="28">
        <f t="shared" si="127"/>
        <v>231060.46000000002</v>
      </c>
      <c r="V813" s="28">
        <f>MIN(H813,I813)*INDEX('[1]2018_commission_structure-Start'!$A$15:$J$18,MATCH($E813,'[1]2018_commission_structure-Start'!$A$15:$A$18,0),MATCH(V$1,'[1]2018_commission_structure-Start'!$A$15:$J$15,0))</f>
        <v>112500</v>
      </c>
      <c r="W813" s="26">
        <f>IF($H813&gt;I813,MIN($H813-I813,J813-I813)*INDEX('[1]2018_commission_structure-Start'!$A$15:$J$18,MATCH($E813,'[1]2018_commission_structure-Start'!$A$15:$A$18,0),MATCH(W$1,'[1]2018_commission_structure-Start'!$A$15:$J$15,0)),0)</f>
        <v>18289.48</v>
      </c>
      <c r="X813" s="26">
        <f>IF($H813&gt;J813,MIN($H813-J813,K813-J813)*INDEX('[1]2018_commission_structure-Start'!$A$15:$J$18,MATCH($E813,'[1]2018_commission_structure-Start'!$A$15:$A$18,0),MATCH(X$1,'[1]2018_commission_structure-Start'!$A$15:$J$15,0)),0)</f>
        <v>0</v>
      </c>
      <c r="Y813" s="26">
        <f>IF($H813&gt;K813,MIN($H813-K813,L813-K813)*INDEX('[1]2018_commission_structure-Start'!$A$15:$J$18,MATCH($E813,'[1]2018_commission_structure-Start'!$A$15:$A$18,0),MATCH(Y$1,'[1]2018_commission_structure-Start'!$A$15:$J$15,0)),0)</f>
        <v>0</v>
      </c>
      <c r="Z813" s="26">
        <f>IF(H813&gt;L813,(H813-L813)*INDEX('[1]2018_commission_structure-Start'!$A$21:$I$24,MATCH($E813,'[1]2018_commission_structure-Start'!$A$21:$A$24,0),MATCH(Z$1,'[1]2018_commission_structure-Start'!$A$21:$I$21,0)),0)</f>
        <v>0</v>
      </c>
      <c r="AA813" s="28">
        <f t="shared" si="128"/>
        <v>130789.48</v>
      </c>
      <c r="AB813" s="28">
        <f t="shared" si="129"/>
        <v>233554.47999999998</v>
      </c>
    </row>
    <row r="814" spans="1:28" x14ac:dyDescent="0.2">
      <c r="A814" s="25" t="str">
        <f t="shared" si="120"/>
        <v>Darci Wixey</v>
      </c>
      <c r="B814" s="25">
        <v>4768342426</v>
      </c>
      <c r="C814" s="25" t="s">
        <v>1576</v>
      </c>
      <c r="D814" s="25" t="s">
        <v>1577</v>
      </c>
      <c r="E814" s="25" t="s">
        <v>29</v>
      </c>
      <c r="F814" s="25">
        <v>62604</v>
      </c>
      <c r="G814" s="25">
        <f>COUNTIF([1]deals_closed!D:D,B814)</f>
        <v>18</v>
      </c>
      <c r="H814" s="26">
        <f>SUMIF([1]deals_closed!D:D,B814,[1]deals_closed!C:C)</f>
        <v>659813</v>
      </c>
      <c r="I814" s="26">
        <f>VLOOKUP(E814,'[1]2018_commission_structure-Start'!$A$22:$I$24,9,FALSE)</f>
        <v>600000</v>
      </c>
      <c r="J814" s="26">
        <f t="shared" si="121"/>
        <v>750000</v>
      </c>
      <c r="K814" s="26">
        <f t="shared" si="122"/>
        <v>900000</v>
      </c>
      <c r="L814" s="26">
        <f t="shared" si="123"/>
        <v>1200000</v>
      </c>
      <c r="M814" s="27">
        <f t="shared" si="124"/>
        <v>1.0996883333333334</v>
      </c>
      <c r="N814" s="25" t="str">
        <f t="shared" si="125"/>
        <v>100-125%</v>
      </c>
      <c r="O814" s="28">
        <f>MIN(H814,I814)*INDEX('[1]2018_commission_structure-Start'!$A$21:$I$24,MATCH($E814,'[1]2018_commission_structure-Start'!$A$21:$A$24,0),MATCH(O$1,'[1]2018_commission_structure-Start'!$A$21:$I$21,0))</f>
        <v>78000</v>
      </c>
      <c r="P814" s="26">
        <f>IF(H814&gt;I814,MIN(H814-I814,J814-I814)*INDEX('[1]2018_commission_structure-Start'!$A$21:$I$24,MATCH($E814,'[1]2018_commission_structure-Start'!$A$21:$A$24,0), MATCH(P$1,'[1]2018_commission_structure-Start'!$A$21:$I$21,0)),0)</f>
        <v>10168.210000000001</v>
      </c>
      <c r="Q814" s="26">
        <f>IF($H814&gt;J814,MIN($H814-J814,K814-J814)*INDEX('[1]2018_commission_structure-Start'!$A$21:$I$24,MATCH($E814,'[1]2018_commission_structure-Start'!$A$21:$A$24,0), MATCH(Q$1,'[1]2018_commission_structure-Start'!$A$21:$I$21,0)),0)</f>
        <v>0</v>
      </c>
      <c r="R814" s="26">
        <f>IF($H814&gt;K814,MIN($H814-K814,L814-K814)*INDEX('[1]2018_commission_structure-Start'!$A$21:$I$24,MATCH($E814,'[1]2018_commission_structure-Start'!$A$21:$A$24,0), MATCH(R$1,'[1]2018_commission_structure-Start'!$A$21:$I$21,0)),0)</f>
        <v>0</v>
      </c>
      <c r="S814" s="26">
        <f>IF(H814&gt;L814,(H814-L814)*INDEX('[1]2018_commission_structure-Start'!$A$21:$I$24,MATCH($E814,'[1]2018_commission_structure-Start'!$A$21:$A$24,0),MATCH(S$1,'[1]2018_commission_structure-Start'!$A$21:$I$21,0)),0)</f>
        <v>0</v>
      </c>
      <c r="T814" s="28">
        <f t="shared" si="126"/>
        <v>88168.21</v>
      </c>
      <c r="U814" s="28">
        <f t="shared" si="127"/>
        <v>150772.21000000002</v>
      </c>
      <c r="V814" s="28">
        <f>MIN(H814,I814)*INDEX('[1]2018_commission_structure-Start'!$A$15:$J$18,MATCH($E814,'[1]2018_commission_structure-Start'!$A$15:$A$18,0),MATCH(V$1,'[1]2018_commission_structure-Start'!$A$15:$J$15,0))</f>
        <v>90000</v>
      </c>
      <c r="W814" s="26">
        <f>IF($H814&gt;I814,MIN($H814-I814,J814-I814)*INDEX('[1]2018_commission_structure-Start'!$A$15:$J$18,MATCH($E814,'[1]2018_commission_structure-Start'!$A$15:$A$18,0),MATCH(W$1,'[1]2018_commission_structure-Start'!$A$15:$J$15,0)),0)</f>
        <v>10766.34</v>
      </c>
      <c r="X814" s="26">
        <f>IF($H814&gt;J814,MIN($H814-J814,K814-J814)*INDEX('[1]2018_commission_structure-Start'!$A$15:$J$18,MATCH($E814,'[1]2018_commission_structure-Start'!$A$15:$A$18,0),MATCH(X$1,'[1]2018_commission_structure-Start'!$A$15:$J$15,0)),0)</f>
        <v>0</v>
      </c>
      <c r="Y814" s="26">
        <f>IF($H814&gt;K814,MIN($H814-K814,L814-K814)*INDEX('[1]2018_commission_structure-Start'!$A$15:$J$18,MATCH($E814,'[1]2018_commission_structure-Start'!$A$15:$A$18,0),MATCH(Y$1,'[1]2018_commission_structure-Start'!$A$15:$J$15,0)),0)</f>
        <v>0</v>
      </c>
      <c r="Z814" s="26">
        <f>IF(H814&gt;L814,(H814-L814)*INDEX('[1]2018_commission_structure-Start'!$A$21:$I$24,MATCH($E814,'[1]2018_commission_structure-Start'!$A$21:$A$24,0),MATCH(Z$1,'[1]2018_commission_structure-Start'!$A$21:$I$21,0)),0)</f>
        <v>0</v>
      </c>
      <c r="AA814" s="28">
        <f t="shared" si="128"/>
        <v>100766.34</v>
      </c>
      <c r="AB814" s="28">
        <f t="shared" si="129"/>
        <v>163370.34</v>
      </c>
    </row>
    <row r="815" spans="1:28" x14ac:dyDescent="0.2">
      <c r="A815" s="25" t="str">
        <f t="shared" si="120"/>
        <v>Rolph Slatcher</v>
      </c>
      <c r="B815" s="25">
        <v>7205288142</v>
      </c>
      <c r="C815" s="25" t="s">
        <v>1578</v>
      </c>
      <c r="D815" s="25" t="s">
        <v>1579</v>
      </c>
      <c r="E815" s="25" t="s">
        <v>10</v>
      </c>
      <c r="F815" s="25">
        <v>89937</v>
      </c>
      <c r="G815" s="25">
        <f>COUNTIF([1]deals_closed!D:D,B815)</f>
        <v>19</v>
      </c>
      <c r="H815" s="26">
        <f>SUMIF([1]deals_closed!D:D,B815,[1]deals_closed!C:C)</f>
        <v>632661</v>
      </c>
      <c r="I815" s="26">
        <f>VLOOKUP(E815,'[1]2018_commission_structure-Start'!$A$22:$I$24,9,FALSE)</f>
        <v>750000</v>
      </c>
      <c r="J815" s="26">
        <f t="shared" si="121"/>
        <v>937500</v>
      </c>
      <c r="K815" s="26">
        <f t="shared" si="122"/>
        <v>1125000</v>
      </c>
      <c r="L815" s="26">
        <f t="shared" si="123"/>
        <v>1500000</v>
      </c>
      <c r="M815" s="27">
        <f t="shared" si="124"/>
        <v>0.84354799999999996</v>
      </c>
      <c r="N815" s="25" t="str">
        <f t="shared" si="125"/>
        <v>0-100%</v>
      </c>
      <c r="O815" s="28">
        <f>MIN(H815,I815)*INDEX('[1]2018_commission_structure-Start'!$A$21:$I$24,MATCH($E815,'[1]2018_commission_structure-Start'!$A$21:$A$24,0),MATCH(O$1,'[1]2018_commission_structure-Start'!$A$21:$I$21,0))</f>
        <v>94899.15</v>
      </c>
      <c r="P815" s="26">
        <f>IF(H815&gt;I815,MIN(H815-I815,J815-I815)*INDEX('[1]2018_commission_structure-Start'!$A$21:$I$24,MATCH($E815,'[1]2018_commission_structure-Start'!$A$21:$A$24,0), MATCH(P$1,'[1]2018_commission_structure-Start'!$A$21:$I$21,0)),0)</f>
        <v>0</v>
      </c>
      <c r="Q815" s="26">
        <f>IF($H815&gt;J815,MIN($H815-J815,K815-J815)*INDEX('[1]2018_commission_structure-Start'!$A$21:$I$24,MATCH($E815,'[1]2018_commission_structure-Start'!$A$21:$A$24,0), MATCH(Q$1,'[1]2018_commission_structure-Start'!$A$21:$I$21,0)),0)</f>
        <v>0</v>
      </c>
      <c r="R815" s="26">
        <f>IF($H815&gt;K815,MIN($H815-K815,L815-K815)*INDEX('[1]2018_commission_structure-Start'!$A$21:$I$24,MATCH($E815,'[1]2018_commission_structure-Start'!$A$21:$A$24,0), MATCH(R$1,'[1]2018_commission_structure-Start'!$A$21:$I$21,0)),0)</f>
        <v>0</v>
      </c>
      <c r="S815" s="26">
        <f>IF(H815&gt;L815,(H815-L815)*INDEX('[1]2018_commission_structure-Start'!$A$21:$I$24,MATCH($E815,'[1]2018_commission_structure-Start'!$A$21:$A$24,0),MATCH(S$1,'[1]2018_commission_structure-Start'!$A$21:$I$21,0)),0)</f>
        <v>0</v>
      </c>
      <c r="T815" s="28">
        <f t="shared" si="126"/>
        <v>94899.15</v>
      </c>
      <c r="U815" s="28">
        <f t="shared" si="127"/>
        <v>184836.15</v>
      </c>
      <c r="V815" s="28">
        <f>MIN(H815,I815)*INDEX('[1]2018_commission_structure-Start'!$A$15:$J$18,MATCH($E815,'[1]2018_commission_structure-Start'!$A$15:$A$18,0),MATCH(V$1,'[1]2018_commission_structure-Start'!$A$15:$J$15,0))</f>
        <v>94899.15</v>
      </c>
      <c r="W815" s="26">
        <f>IF($H815&gt;I815,MIN($H815-I815,J815-I815)*INDEX('[1]2018_commission_structure-Start'!$A$15:$J$18,MATCH($E815,'[1]2018_commission_structure-Start'!$A$15:$A$18,0),MATCH(W$1,'[1]2018_commission_structure-Start'!$A$15:$J$15,0)),0)</f>
        <v>0</v>
      </c>
      <c r="X815" s="26">
        <f>IF($H815&gt;J815,MIN($H815-J815,K815-J815)*INDEX('[1]2018_commission_structure-Start'!$A$15:$J$18,MATCH($E815,'[1]2018_commission_structure-Start'!$A$15:$A$18,0),MATCH(X$1,'[1]2018_commission_structure-Start'!$A$15:$J$15,0)),0)</f>
        <v>0</v>
      </c>
      <c r="Y815" s="26">
        <f>IF($H815&gt;K815,MIN($H815-K815,L815-K815)*INDEX('[1]2018_commission_structure-Start'!$A$15:$J$18,MATCH($E815,'[1]2018_commission_structure-Start'!$A$15:$A$18,0),MATCH(Y$1,'[1]2018_commission_structure-Start'!$A$15:$J$15,0)),0)</f>
        <v>0</v>
      </c>
      <c r="Z815" s="26">
        <f>IF(H815&gt;L815,(H815-L815)*INDEX('[1]2018_commission_structure-Start'!$A$21:$I$24,MATCH($E815,'[1]2018_commission_structure-Start'!$A$21:$A$24,0),MATCH(Z$1,'[1]2018_commission_structure-Start'!$A$21:$I$21,0)),0)</f>
        <v>0</v>
      </c>
      <c r="AA815" s="28">
        <f t="shared" si="128"/>
        <v>94899.15</v>
      </c>
      <c r="AB815" s="28">
        <f t="shared" si="129"/>
        <v>184836.15</v>
      </c>
    </row>
    <row r="816" spans="1:28" x14ac:dyDescent="0.2">
      <c r="A816" s="25" t="str">
        <f t="shared" si="120"/>
        <v>Caryn De La Coste</v>
      </c>
      <c r="B816" s="25">
        <v>9619649427</v>
      </c>
      <c r="C816" s="25" t="s">
        <v>1580</v>
      </c>
      <c r="D816" s="25" t="s">
        <v>1581</v>
      </c>
      <c r="E816" s="25" t="s">
        <v>29</v>
      </c>
      <c r="F816" s="25">
        <v>52037</v>
      </c>
      <c r="G816" s="25">
        <f>COUNTIF([1]deals_closed!D:D,B816)</f>
        <v>27</v>
      </c>
      <c r="H816" s="26">
        <f>SUMIF([1]deals_closed!D:D,B816,[1]deals_closed!C:C)</f>
        <v>924749</v>
      </c>
      <c r="I816" s="26">
        <f>VLOOKUP(E816,'[1]2018_commission_structure-Start'!$A$22:$I$24,9,FALSE)</f>
        <v>600000</v>
      </c>
      <c r="J816" s="26">
        <f t="shared" si="121"/>
        <v>750000</v>
      </c>
      <c r="K816" s="26">
        <f t="shared" si="122"/>
        <v>900000</v>
      </c>
      <c r="L816" s="26">
        <f t="shared" si="123"/>
        <v>1200000</v>
      </c>
      <c r="M816" s="27">
        <f t="shared" si="124"/>
        <v>1.5412483333333333</v>
      </c>
      <c r="N816" s="25" t="str">
        <f t="shared" si="125"/>
        <v>150-200%</v>
      </c>
      <c r="O816" s="28">
        <f>MIN(H816,I816)*INDEX('[1]2018_commission_structure-Start'!$A$21:$I$24,MATCH($E816,'[1]2018_commission_structure-Start'!$A$21:$A$24,0),MATCH(O$1,'[1]2018_commission_structure-Start'!$A$21:$I$21,0))</f>
        <v>78000</v>
      </c>
      <c r="P816" s="26">
        <f>IF(H816&gt;I816,MIN(H816-I816,J816-I816)*INDEX('[1]2018_commission_structure-Start'!$A$21:$I$24,MATCH($E816,'[1]2018_commission_structure-Start'!$A$21:$A$24,0), MATCH(P$1,'[1]2018_commission_structure-Start'!$A$21:$I$21,0)),0)</f>
        <v>25500.000000000004</v>
      </c>
      <c r="Q816" s="26">
        <f>IF($H816&gt;J816,MIN($H816-J816,K816-J816)*INDEX('[1]2018_commission_structure-Start'!$A$21:$I$24,MATCH($E816,'[1]2018_commission_structure-Start'!$A$21:$A$24,0), MATCH(Q$1,'[1]2018_commission_structure-Start'!$A$21:$I$21,0)),0)</f>
        <v>31500</v>
      </c>
      <c r="R816" s="26">
        <f>IF($H816&gt;K816,MIN($H816-K816,L816-K816)*INDEX('[1]2018_commission_structure-Start'!$A$21:$I$24,MATCH($E816,'[1]2018_commission_structure-Start'!$A$21:$A$24,0), MATCH(R$1,'[1]2018_commission_structure-Start'!$A$21:$I$21,0)),0)</f>
        <v>6434.74</v>
      </c>
      <c r="S816" s="26">
        <f>IF(H816&gt;L816,(H816-L816)*INDEX('[1]2018_commission_structure-Start'!$A$21:$I$24,MATCH($E816,'[1]2018_commission_structure-Start'!$A$21:$A$24,0),MATCH(S$1,'[1]2018_commission_structure-Start'!$A$21:$I$21,0)),0)</f>
        <v>0</v>
      </c>
      <c r="T816" s="28">
        <f t="shared" si="126"/>
        <v>141434.74</v>
      </c>
      <c r="U816" s="28">
        <f t="shared" si="127"/>
        <v>193471.74</v>
      </c>
      <c r="V816" s="28">
        <f>MIN(H816,I816)*INDEX('[1]2018_commission_structure-Start'!$A$15:$J$18,MATCH($E816,'[1]2018_commission_structure-Start'!$A$15:$A$18,0),MATCH(V$1,'[1]2018_commission_structure-Start'!$A$15:$J$15,0))</f>
        <v>90000</v>
      </c>
      <c r="W816" s="26">
        <f>IF($H816&gt;I816,MIN($H816-I816,J816-I816)*INDEX('[1]2018_commission_structure-Start'!$A$15:$J$18,MATCH($E816,'[1]2018_commission_structure-Start'!$A$15:$A$18,0),MATCH(W$1,'[1]2018_commission_structure-Start'!$A$15:$J$15,0)),0)</f>
        <v>27000</v>
      </c>
      <c r="X816" s="26">
        <f>IF($H816&gt;J816,MIN($H816-J816,K816-J816)*INDEX('[1]2018_commission_structure-Start'!$A$15:$J$18,MATCH($E816,'[1]2018_commission_structure-Start'!$A$15:$A$18,0),MATCH(X$1,'[1]2018_commission_structure-Start'!$A$15:$J$15,0)),0)</f>
        <v>37500</v>
      </c>
      <c r="Y816" s="26">
        <f>IF($H816&gt;K816,MIN($H816-K816,L816-K816)*INDEX('[1]2018_commission_structure-Start'!$A$15:$J$18,MATCH($E816,'[1]2018_commission_structure-Start'!$A$15:$A$18,0),MATCH(Y$1,'[1]2018_commission_structure-Start'!$A$15:$J$15,0)),0)</f>
        <v>7424.7</v>
      </c>
      <c r="Z816" s="26">
        <f>IF(H816&gt;L816,(H816-L816)*INDEX('[1]2018_commission_structure-Start'!$A$21:$I$24,MATCH($E816,'[1]2018_commission_structure-Start'!$A$21:$A$24,0),MATCH(Z$1,'[1]2018_commission_structure-Start'!$A$21:$I$21,0)),0)</f>
        <v>0</v>
      </c>
      <c r="AA816" s="28">
        <f t="shared" si="128"/>
        <v>161924.70000000001</v>
      </c>
      <c r="AB816" s="28">
        <f t="shared" si="129"/>
        <v>213961.7</v>
      </c>
    </row>
    <row r="817" spans="1:28" x14ac:dyDescent="0.2">
      <c r="A817" s="25" t="str">
        <f t="shared" si="120"/>
        <v>Currie Lethbury</v>
      </c>
      <c r="B817" s="25">
        <v>3463222345</v>
      </c>
      <c r="C817" s="25" t="s">
        <v>1582</v>
      </c>
      <c r="D817" s="25" t="s">
        <v>1583</v>
      </c>
      <c r="E817" s="25" t="s">
        <v>7</v>
      </c>
      <c r="F817" s="25">
        <v>50537</v>
      </c>
      <c r="G817" s="25">
        <f>COUNTIF([1]deals_closed!D:D,B817)</f>
        <v>20</v>
      </c>
      <c r="H817" s="26">
        <f>SUMIF([1]deals_closed!D:D,B817,[1]deals_closed!C:C)</f>
        <v>596017</v>
      </c>
      <c r="I817" s="26">
        <f>VLOOKUP(E817,'[1]2018_commission_structure-Start'!$A$22:$I$24,9,FALSE)</f>
        <v>500000</v>
      </c>
      <c r="J817" s="26">
        <f t="shared" si="121"/>
        <v>625000</v>
      </c>
      <c r="K817" s="26">
        <f t="shared" si="122"/>
        <v>750000</v>
      </c>
      <c r="L817" s="26">
        <f t="shared" si="123"/>
        <v>1000000</v>
      </c>
      <c r="M817" s="27">
        <f t="shared" si="124"/>
        <v>1.192034</v>
      </c>
      <c r="N817" s="25" t="str">
        <f t="shared" si="125"/>
        <v>100-125%</v>
      </c>
      <c r="O817" s="28">
        <f>MIN(H817,I817)*INDEX('[1]2018_commission_structure-Start'!$A$21:$I$24,MATCH($E817,'[1]2018_commission_structure-Start'!$A$21:$A$24,0),MATCH(O$1,'[1]2018_commission_structure-Start'!$A$21:$I$21,0))</f>
        <v>50000</v>
      </c>
      <c r="P817" s="26">
        <f>IF(H817&gt;I817,MIN(H817-I817,J817-I817)*INDEX('[1]2018_commission_structure-Start'!$A$21:$I$24,MATCH($E817,'[1]2018_commission_structure-Start'!$A$21:$A$24,0), MATCH(P$1,'[1]2018_commission_structure-Start'!$A$21:$I$21,0)),0)</f>
        <v>14402.55</v>
      </c>
      <c r="Q817" s="26">
        <f>IF($H817&gt;J817,MIN($H817-J817,K817-J817)*INDEX('[1]2018_commission_structure-Start'!$A$21:$I$24,MATCH($E817,'[1]2018_commission_structure-Start'!$A$21:$A$24,0), MATCH(Q$1,'[1]2018_commission_structure-Start'!$A$21:$I$21,0)),0)</f>
        <v>0</v>
      </c>
      <c r="R817" s="26">
        <f>IF($H817&gt;K817,MIN($H817-K817,L817-K817)*INDEX('[1]2018_commission_structure-Start'!$A$21:$I$24,MATCH($E817,'[1]2018_commission_structure-Start'!$A$21:$A$24,0), MATCH(R$1,'[1]2018_commission_structure-Start'!$A$21:$I$21,0)),0)</f>
        <v>0</v>
      </c>
      <c r="S817" s="26">
        <f>IF(H817&gt;L817,(H817-L817)*INDEX('[1]2018_commission_structure-Start'!$A$21:$I$24,MATCH($E817,'[1]2018_commission_structure-Start'!$A$21:$A$24,0),MATCH(S$1,'[1]2018_commission_structure-Start'!$A$21:$I$21,0)),0)</f>
        <v>0</v>
      </c>
      <c r="T817" s="28">
        <f t="shared" si="126"/>
        <v>64402.55</v>
      </c>
      <c r="U817" s="28">
        <f t="shared" si="127"/>
        <v>114939.55</v>
      </c>
      <c r="V817" s="28">
        <f>MIN(H817,I817)*INDEX('[1]2018_commission_structure-Start'!$A$15:$J$18,MATCH($E817,'[1]2018_commission_structure-Start'!$A$15:$A$18,0),MATCH(V$1,'[1]2018_commission_structure-Start'!$A$15:$J$15,0))</f>
        <v>60000</v>
      </c>
      <c r="W817" s="26">
        <f>IF($H817&gt;I817,MIN($H817-I817,J817-I817)*INDEX('[1]2018_commission_structure-Start'!$A$15:$J$18,MATCH($E817,'[1]2018_commission_structure-Start'!$A$15:$A$18,0),MATCH(W$1,'[1]2018_commission_structure-Start'!$A$15:$J$15,0)),0)</f>
        <v>16322.890000000001</v>
      </c>
      <c r="X817" s="26">
        <f>IF($H817&gt;J817,MIN($H817-J817,K817-J817)*INDEX('[1]2018_commission_structure-Start'!$A$15:$J$18,MATCH($E817,'[1]2018_commission_structure-Start'!$A$15:$A$18,0),MATCH(X$1,'[1]2018_commission_structure-Start'!$A$15:$J$15,0)),0)</f>
        <v>0</v>
      </c>
      <c r="Y817" s="26">
        <f>IF($H817&gt;K817,MIN($H817-K817,L817-K817)*INDEX('[1]2018_commission_structure-Start'!$A$15:$J$18,MATCH($E817,'[1]2018_commission_structure-Start'!$A$15:$A$18,0),MATCH(Y$1,'[1]2018_commission_structure-Start'!$A$15:$J$15,0)),0)</f>
        <v>0</v>
      </c>
      <c r="Z817" s="26">
        <f>IF(H817&gt;L817,(H817-L817)*INDEX('[1]2018_commission_structure-Start'!$A$21:$I$24,MATCH($E817,'[1]2018_commission_structure-Start'!$A$21:$A$24,0),MATCH(Z$1,'[1]2018_commission_structure-Start'!$A$21:$I$21,0)),0)</f>
        <v>0</v>
      </c>
      <c r="AA817" s="28">
        <f t="shared" si="128"/>
        <v>76322.89</v>
      </c>
      <c r="AB817" s="28">
        <f t="shared" si="129"/>
        <v>126859.89</v>
      </c>
    </row>
    <row r="818" spans="1:28" x14ac:dyDescent="0.2">
      <c r="A818" s="25" t="str">
        <f t="shared" si="120"/>
        <v>Carlin Yardley</v>
      </c>
      <c r="B818" s="25">
        <v>4075444457</v>
      </c>
      <c r="C818" s="25" t="s">
        <v>185</v>
      </c>
      <c r="D818" s="25" t="s">
        <v>1584</v>
      </c>
      <c r="E818" s="25" t="s">
        <v>10</v>
      </c>
      <c r="F818" s="25">
        <v>91957</v>
      </c>
      <c r="G818" s="25">
        <f>COUNTIF([1]deals_closed!D:D,B818)</f>
        <v>22</v>
      </c>
      <c r="H818" s="26">
        <f>SUMIF([1]deals_closed!D:D,B818,[1]deals_closed!C:C)</f>
        <v>817460</v>
      </c>
      <c r="I818" s="26">
        <f>VLOOKUP(E818,'[1]2018_commission_structure-Start'!$A$22:$I$24,9,FALSE)</f>
        <v>750000</v>
      </c>
      <c r="J818" s="26">
        <f t="shared" si="121"/>
        <v>937500</v>
      </c>
      <c r="K818" s="26">
        <f t="shared" si="122"/>
        <v>1125000</v>
      </c>
      <c r="L818" s="26">
        <f t="shared" si="123"/>
        <v>1500000</v>
      </c>
      <c r="M818" s="27">
        <f t="shared" si="124"/>
        <v>1.0899466666666666</v>
      </c>
      <c r="N818" s="25" t="str">
        <f t="shared" si="125"/>
        <v>100-125%</v>
      </c>
      <c r="O818" s="28">
        <f>MIN(H818,I818)*INDEX('[1]2018_commission_structure-Start'!$A$21:$I$24,MATCH($E818,'[1]2018_commission_structure-Start'!$A$21:$A$24,0),MATCH(O$1,'[1]2018_commission_structure-Start'!$A$21:$I$21,0))</f>
        <v>112500</v>
      </c>
      <c r="P818" s="26">
        <f>IF(H818&gt;I818,MIN(H818-I818,J818-I818)*INDEX('[1]2018_commission_structure-Start'!$A$21:$I$24,MATCH($E818,'[1]2018_commission_structure-Start'!$A$21:$A$24,0), MATCH(P$1,'[1]2018_commission_structure-Start'!$A$21:$I$21,0)),0)</f>
        <v>12817.4</v>
      </c>
      <c r="Q818" s="26">
        <f>IF($H818&gt;J818,MIN($H818-J818,K818-J818)*INDEX('[1]2018_commission_structure-Start'!$A$21:$I$24,MATCH($E818,'[1]2018_commission_structure-Start'!$A$21:$A$24,0), MATCH(Q$1,'[1]2018_commission_structure-Start'!$A$21:$I$21,0)),0)</f>
        <v>0</v>
      </c>
      <c r="R818" s="26">
        <f>IF($H818&gt;K818,MIN($H818-K818,L818-K818)*INDEX('[1]2018_commission_structure-Start'!$A$21:$I$24,MATCH($E818,'[1]2018_commission_structure-Start'!$A$21:$A$24,0), MATCH(R$1,'[1]2018_commission_structure-Start'!$A$21:$I$21,0)),0)</f>
        <v>0</v>
      </c>
      <c r="S818" s="26">
        <f>IF(H818&gt;L818,(H818-L818)*INDEX('[1]2018_commission_structure-Start'!$A$21:$I$24,MATCH($E818,'[1]2018_commission_structure-Start'!$A$21:$A$24,0),MATCH(S$1,'[1]2018_commission_structure-Start'!$A$21:$I$21,0)),0)</f>
        <v>0</v>
      </c>
      <c r="T818" s="28">
        <f t="shared" si="126"/>
        <v>125317.4</v>
      </c>
      <c r="U818" s="28">
        <f t="shared" si="127"/>
        <v>217274.4</v>
      </c>
      <c r="V818" s="28">
        <f>MIN(H818,I818)*INDEX('[1]2018_commission_structure-Start'!$A$15:$J$18,MATCH($E818,'[1]2018_commission_structure-Start'!$A$15:$A$18,0),MATCH(V$1,'[1]2018_commission_structure-Start'!$A$15:$J$15,0))</f>
        <v>112500</v>
      </c>
      <c r="W818" s="26">
        <f>IF($H818&gt;I818,MIN($H818-I818,J818-I818)*INDEX('[1]2018_commission_structure-Start'!$A$15:$J$18,MATCH($E818,'[1]2018_commission_structure-Start'!$A$15:$A$18,0),MATCH(W$1,'[1]2018_commission_structure-Start'!$A$15:$J$15,0)),0)</f>
        <v>14841.2</v>
      </c>
      <c r="X818" s="26">
        <f>IF($H818&gt;J818,MIN($H818-J818,K818-J818)*INDEX('[1]2018_commission_structure-Start'!$A$15:$J$18,MATCH($E818,'[1]2018_commission_structure-Start'!$A$15:$A$18,0),MATCH(X$1,'[1]2018_commission_structure-Start'!$A$15:$J$15,0)),0)</f>
        <v>0</v>
      </c>
      <c r="Y818" s="26">
        <f>IF($H818&gt;K818,MIN($H818-K818,L818-K818)*INDEX('[1]2018_commission_structure-Start'!$A$15:$J$18,MATCH($E818,'[1]2018_commission_structure-Start'!$A$15:$A$18,0),MATCH(Y$1,'[1]2018_commission_structure-Start'!$A$15:$J$15,0)),0)</f>
        <v>0</v>
      </c>
      <c r="Z818" s="26">
        <f>IF(H818&gt;L818,(H818-L818)*INDEX('[1]2018_commission_structure-Start'!$A$21:$I$24,MATCH($E818,'[1]2018_commission_structure-Start'!$A$21:$A$24,0),MATCH(Z$1,'[1]2018_commission_structure-Start'!$A$21:$I$21,0)),0)</f>
        <v>0</v>
      </c>
      <c r="AA818" s="28">
        <f t="shared" si="128"/>
        <v>127341.2</v>
      </c>
      <c r="AB818" s="28">
        <f t="shared" si="129"/>
        <v>219298.2</v>
      </c>
    </row>
    <row r="819" spans="1:28" x14ac:dyDescent="0.2">
      <c r="A819" s="25" t="str">
        <f t="shared" si="120"/>
        <v>Jammal McPhee</v>
      </c>
      <c r="B819" s="25">
        <v>7098438871</v>
      </c>
      <c r="C819" s="25" t="s">
        <v>1585</v>
      </c>
      <c r="D819" s="25" t="s">
        <v>1586</v>
      </c>
      <c r="E819" s="25" t="s">
        <v>29</v>
      </c>
      <c r="F819" s="25">
        <v>57781</v>
      </c>
      <c r="G819" s="25">
        <f>COUNTIF([1]deals_closed!D:D,B819)</f>
        <v>23</v>
      </c>
      <c r="H819" s="26">
        <f>SUMIF([1]deals_closed!D:D,B819,[1]deals_closed!C:C)</f>
        <v>659507</v>
      </c>
      <c r="I819" s="26">
        <f>VLOOKUP(E819,'[1]2018_commission_structure-Start'!$A$22:$I$24,9,FALSE)</f>
        <v>600000</v>
      </c>
      <c r="J819" s="26">
        <f t="shared" si="121"/>
        <v>750000</v>
      </c>
      <c r="K819" s="26">
        <f t="shared" si="122"/>
        <v>900000</v>
      </c>
      <c r="L819" s="26">
        <f t="shared" si="123"/>
        <v>1200000</v>
      </c>
      <c r="M819" s="27">
        <f t="shared" si="124"/>
        <v>1.0991783333333334</v>
      </c>
      <c r="N819" s="25" t="str">
        <f t="shared" si="125"/>
        <v>100-125%</v>
      </c>
      <c r="O819" s="28">
        <f>MIN(H819,I819)*INDEX('[1]2018_commission_structure-Start'!$A$21:$I$24,MATCH($E819,'[1]2018_commission_structure-Start'!$A$21:$A$24,0),MATCH(O$1,'[1]2018_commission_structure-Start'!$A$21:$I$21,0))</f>
        <v>78000</v>
      </c>
      <c r="P819" s="26">
        <f>IF(H819&gt;I819,MIN(H819-I819,J819-I819)*INDEX('[1]2018_commission_structure-Start'!$A$21:$I$24,MATCH($E819,'[1]2018_commission_structure-Start'!$A$21:$A$24,0), MATCH(P$1,'[1]2018_commission_structure-Start'!$A$21:$I$21,0)),0)</f>
        <v>10116.19</v>
      </c>
      <c r="Q819" s="26">
        <f>IF($H819&gt;J819,MIN($H819-J819,K819-J819)*INDEX('[1]2018_commission_structure-Start'!$A$21:$I$24,MATCH($E819,'[1]2018_commission_structure-Start'!$A$21:$A$24,0), MATCH(Q$1,'[1]2018_commission_structure-Start'!$A$21:$I$21,0)),0)</f>
        <v>0</v>
      </c>
      <c r="R819" s="26">
        <f>IF($H819&gt;K819,MIN($H819-K819,L819-K819)*INDEX('[1]2018_commission_structure-Start'!$A$21:$I$24,MATCH($E819,'[1]2018_commission_structure-Start'!$A$21:$A$24,0), MATCH(R$1,'[1]2018_commission_structure-Start'!$A$21:$I$21,0)),0)</f>
        <v>0</v>
      </c>
      <c r="S819" s="26">
        <f>IF(H819&gt;L819,(H819-L819)*INDEX('[1]2018_commission_structure-Start'!$A$21:$I$24,MATCH($E819,'[1]2018_commission_structure-Start'!$A$21:$A$24,0),MATCH(S$1,'[1]2018_commission_structure-Start'!$A$21:$I$21,0)),0)</f>
        <v>0</v>
      </c>
      <c r="T819" s="28">
        <f t="shared" si="126"/>
        <v>88116.19</v>
      </c>
      <c r="U819" s="28">
        <f t="shared" si="127"/>
        <v>145897.19</v>
      </c>
      <c r="V819" s="28">
        <f>MIN(H819,I819)*INDEX('[1]2018_commission_structure-Start'!$A$15:$J$18,MATCH($E819,'[1]2018_commission_structure-Start'!$A$15:$A$18,0),MATCH(V$1,'[1]2018_commission_structure-Start'!$A$15:$J$15,0))</f>
        <v>90000</v>
      </c>
      <c r="W819" s="26">
        <f>IF($H819&gt;I819,MIN($H819-I819,J819-I819)*INDEX('[1]2018_commission_structure-Start'!$A$15:$J$18,MATCH($E819,'[1]2018_commission_structure-Start'!$A$15:$A$18,0),MATCH(W$1,'[1]2018_commission_structure-Start'!$A$15:$J$15,0)),0)</f>
        <v>10711.26</v>
      </c>
      <c r="X819" s="26">
        <f>IF($H819&gt;J819,MIN($H819-J819,K819-J819)*INDEX('[1]2018_commission_structure-Start'!$A$15:$J$18,MATCH($E819,'[1]2018_commission_structure-Start'!$A$15:$A$18,0),MATCH(X$1,'[1]2018_commission_structure-Start'!$A$15:$J$15,0)),0)</f>
        <v>0</v>
      </c>
      <c r="Y819" s="26">
        <f>IF($H819&gt;K819,MIN($H819-K819,L819-K819)*INDEX('[1]2018_commission_structure-Start'!$A$15:$J$18,MATCH($E819,'[1]2018_commission_structure-Start'!$A$15:$A$18,0),MATCH(Y$1,'[1]2018_commission_structure-Start'!$A$15:$J$15,0)),0)</f>
        <v>0</v>
      </c>
      <c r="Z819" s="26">
        <f>IF(H819&gt;L819,(H819-L819)*INDEX('[1]2018_commission_structure-Start'!$A$21:$I$24,MATCH($E819,'[1]2018_commission_structure-Start'!$A$21:$A$24,0),MATCH(Z$1,'[1]2018_commission_structure-Start'!$A$21:$I$21,0)),0)</f>
        <v>0</v>
      </c>
      <c r="AA819" s="28">
        <f t="shared" si="128"/>
        <v>100711.26</v>
      </c>
      <c r="AB819" s="28">
        <f t="shared" si="129"/>
        <v>158492.26</v>
      </c>
    </row>
    <row r="820" spans="1:28" x14ac:dyDescent="0.2">
      <c r="A820" s="25" t="str">
        <f t="shared" si="120"/>
        <v>Auguste Uren</v>
      </c>
      <c r="B820" s="25">
        <v>7596173217</v>
      </c>
      <c r="C820" s="25" t="s">
        <v>1587</v>
      </c>
      <c r="D820" s="25" t="s">
        <v>1588</v>
      </c>
      <c r="E820" s="25" t="s">
        <v>10</v>
      </c>
      <c r="F820" s="25">
        <v>91764</v>
      </c>
      <c r="G820" s="25">
        <f>COUNTIF([1]deals_closed!D:D,B820)</f>
        <v>22</v>
      </c>
      <c r="H820" s="26">
        <f>SUMIF([1]deals_closed!D:D,B820,[1]deals_closed!C:C)</f>
        <v>779353</v>
      </c>
      <c r="I820" s="26">
        <f>VLOOKUP(E820,'[1]2018_commission_structure-Start'!$A$22:$I$24,9,FALSE)</f>
        <v>750000</v>
      </c>
      <c r="J820" s="26">
        <f t="shared" si="121"/>
        <v>937500</v>
      </c>
      <c r="K820" s="26">
        <f t="shared" si="122"/>
        <v>1125000</v>
      </c>
      <c r="L820" s="26">
        <f t="shared" si="123"/>
        <v>1500000</v>
      </c>
      <c r="M820" s="27">
        <f t="shared" si="124"/>
        <v>1.0391373333333334</v>
      </c>
      <c r="N820" s="25" t="str">
        <f t="shared" si="125"/>
        <v>100-125%</v>
      </c>
      <c r="O820" s="28">
        <f>MIN(H820,I820)*INDEX('[1]2018_commission_structure-Start'!$A$21:$I$24,MATCH($E820,'[1]2018_commission_structure-Start'!$A$21:$A$24,0),MATCH(O$1,'[1]2018_commission_structure-Start'!$A$21:$I$21,0))</f>
        <v>112500</v>
      </c>
      <c r="P820" s="26">
        <f>IF(H820&gt;I820,MIN(H820-I820,J820-I820)*INDEX('[1]2018_commission_structure-Start'!$A$21:$I$24,MATCH($E820,'[1]2018_commission_structure-Start'!$A$21:$A$24,0), MATCH(P$1,'[1]2018_commission_structure-Start'!$A$21:$I$21,0)),0)</f>
        <v>5577.07</v>
      </c>
      <c r="Q820" s="26">
        <f>IF($H820&gt;J820,MIN($H820-J820,K820-J820)*INDEX('[1]2018_commission_structure-Start'!$A$21:$I$24,MATCH($E820,'[1]2018_commission_structure-Start'!$A$21:$A$24,0), MATCH(Q$1,'[1]2018_commission_structure-Start'!$A$21:$I$21,0)),0)</f>
        <v>0</v>
      </c>
      <c r="R820" s="26">
        <f>IF($H820&gt;K820,MIN($H820-K820,L820-K820)*INDEX('[1]2018_commission_structure-Start'!$A$21:$I$24,MATCH($E820,'[1]2018_commission_structure-Start'!$A$21:$A$24,0), MATCH(R$1,'[1]2018_commission_structure-Start'!$A$21:$I$21,0)),0)</f>
        <v>0</v>
      </c>
      <c r="S820" s="26">
        <f>IF(H820&gt;L820,(H820-L820)*INDEX('[1]2018_commission_structure-Start'!$A$21:$I$24,MATCH($E820,'[1]2018_commission_structure-Start'!$A$21:$A$24,0),MATCH(S$1,'[1]2018_commission_structure-Start'!$A$21:$I$21,0)),0)</f>
        <v>0</v>
      </c>
      <c r="T820" s="28">
        <f t="shared" si="126"/>
        <v>118077.07</v>
      </c>
      <c r="U820" s="28">
        <f t="shared" si="127"/>
        <v>209841.07</v>
      </c>
      <c r="V820" s="28">
        <f>MIN(H820,I820)*INDEX('[1]2018_commission_structure-Start'!$A$15:$J$18,MATCH($E820,'[1]2018_commission_structure-Start'!$A$15:$A$18,0),MATCH(V$1,'[1]2018_commission_structure-Start'!$A$15:$J$15,0))</f>
        <v>112500</v>
      </c>
      <c r="W820" s="26">
        <f>IF($H820&gt;I820,MIN($H820-I820,J820-I820)*INDEX('[1]2018_commission_structure-Start'!$A$15:$J$18,MATCH($E820,'[1]2018_commission_structure-Start'!$A$15:$A$18,0),MATCH(W$1,'[1]2018_commission_structure-Start'!$A$15:$J$15,0)),0)</f>
        <v>6457.66</v>
      </c>
      <c r="X820" s="26">
        <f>IF($H820&gt;J820,MIN($H820-J820,K820-J820)*INDEX('[1]2018_commission_structure-Start'!$A$15:$J$18,MATCH($E820,'[1]2018_commission_structure-Start'!$A$15:$A$18,0),MATCH(X$1,'[1]2018_commission_structure-Start'!$A$15:$J$15,0)),0)</f>
        <v>0</v>
      </c>
      <c r="Y820" s="26">
        <f>IF($H820&gt;K820,MIN($H820-K820,L820-K820)*INDEX('[1]2018_commission_structure-Start'!$A$15:$J$18,MATCH($E820,'[1]2018_commission_structure-Start'!$A$15:$A$18,0),MATCH(Y$1,'[1]2018_commission_structure-Start'!$A$15:$J$15,0)),0)</f>
        <v>0</v>
      </c>
      <c r="Z820" s="26">
        <f>IF(H820&gt;L820,(H820-L820)*INDEX('[1]2018_commission_structure-Start'!$A$21:$I$24,MATCH($E820,'[1]2018_commission_structure-Start'!$A$21:$A$24,0),MATCH(Z$1,'[1]2018_commission_structure-Start'!$A$21:$I$21,0)),0)</f>
        <v>0</v>
      </c>
      <c r="AA820" s="28">
        <f t="shared" si="128"/>
        <v>118957.66</v>
      </c>
      <c r="AB820" s="28">
        <f t="shared" si="129"/>
        <v>210721.66</v>
      </c>
    </row>
    <row r="821" spans="1:28" x14ac:dyDescent="0.2">
      <c r="A821" s="25" t="str">
        <f t="shared" si="120"/>
        <v>Loella Connell</v>
      </c>
      <c r="B821" s="25">
        <v>1502791994</v>
      </c>
      <c r="C821" s="25" t="s">
        <v>1589</v>
      </c>
      <c r="D821" s="25" t="s">
        <v>1590</v>
      </c>
      <c r="E821" s="25" t="s">
        <v>10</v>
      </c>
      <c r="F821" s="25">
        <v>116313</v>
      </c>
      <c r="G821" s="25">
        <f>COUNTIF([1]deals_closed!D:D,B821)</f>
        <v>21</v>
      </c>
      <c r="H821" s="26">
        <f>SUMIF([1]deals_closed!D:D,B821,[1]deals_closed!C:C)</f>
        <v>827946</v>
      </c>
      <c r="I821" s="26">
        <f>VLOOKUP(E821,'[1]2018_commission_structure-Start'!$A$22:$I$24,9,FALSE)</f>
        <v>750000</v>
      </c>
      <c r="J821" s="26">
        <f t="shared" si="121"/>
        <v>937500</v>
      </c>
      <c r="K821" s="26">
        <f t="shared" si="122"/>
        <v>1125000</v>
      </c>
      <c r="L821" s="26">
        <f t="shared" si="123"/>
        <v>1500000</v>
      </c>
      <c r="M821" s="27">
        <f t="shared" si="124"/>
        <v>1.103928</v>
      </c>
      <c r="N821" s="25" t="str">
        <f t="shared" si="125"/>
        <v>100-125%</v>
      </c>
      <c r="O821" s="28">
        <f>MIN(H821,I821)*INDEX('[1]2018_commission_structure-Start'!$A$21:$I$24,MATCH($E821,'[1]2018_commission_structure-Start'!$A$21:$A$24,0),MATCH(O$1,'[1]2018_commission_structure-Start'!$A$21:$I$21,0))</f>
        <v>112500</v>
      </c>
      <c r="P821" s="26">
        <f>IF(H821&gt;I821,MIN(H821-I821,J821-I821)*INDEX('[1]2018_commission_structure-Start'!$A$21:$I$24,MATCH($E821,'[1]2018_commission_structure-Start'!$A$21:$A$24,0), MATCH(P$1,'[1]2018_commission_structure-Start'!$A$21:$I$21,0)),0)</f>
        <v>14809.74</v>
      </c>
      <c r="Q821" s="26">
        <f>IF($H821&gt;J821,MIN($H821-J821,K821-J821)*INDEX('[1]2018_commission_structure-Start'!$A$21:$I$24,MATCH($E821,'[1]2018_commission_structure-Start'!$A$21:$A$24,0), MATCH(Q$1,'[1]2018_commission_structure-Start'!$A$21:$I$21,0)),0)</f>
        <v>0</v>
      </c>
      <c r="R821" s="26">
        <f>IF($H821&gt;K821,MIN($H821-K821,L821-K821)*INDEX('[1]2018_commission_structure-Start'!$A$21:$I$24,MATCH($E821,'[1]2018_commission_structure-Start'!$A$21:$A$24,0), MATCH(R$1,'[1]2018_commission_structure-Start'!$A$21:$I$21,0)),0)</f>
        <v>0</v>
      </c>
      <c r="S821" s="26">
        <f>IF(H821&gt;L821,(H821-L821)*INDEX('[1]2018_commission_structure-Start'!$A$21:$I$24,MATCH($E821,'[1]2018_commission_structure-Start'!$A$21:$A$24,0),MATCH(S$1,'[1]2018_commission_structure-Start'!$A$21:$I$21,0)),0)</f>
        <v>0</v>
      </c>
      <c r="T821" s="28">
        <f t="shared" si="126"/>
        <v>127309.74</v>
      </c>
      <c r="U821" s="28">
        <f t="shared" si="127"/>
        <v>243622.74</v>
      </c>
      <c r="V821" s="28">
        <f>MIN(H821,I821)*INDEX('[1]2018_commission_structure-Start'!$A$15:$J$18,MATCH($E821,'[1]2018_commission_structure-Start'!$A$15:$A$18,0),MATCH(V$1,'[1]2018_commission_structure-Start'!$A$15:$J$15,0))</f>
        <v>112500</v>
      </c>
      <c r="W821" s="26">
        <f>IF($H821&gt;I821,MIN($H821-I821,J821-I821)*INDEX('[1]2018_commission_structure-Start'!$A$15:$J$18,MATCH($E821,'[1]2018_commission_structure-Start'!$A$15:$A$18,0),MATCH(W$1,'[1]2018_commission_structure-Start'!$A$15:$J$15,0)),0)</f>
        <v>17148.12</v>
      </c>
      <c r="X821" s="26">
        <f>IF($H821&gt;J821,MIN($H821-J821,K821-J821)*INDEX('[1]2018_commission_structure-Start'!$A$15:$J$18,MATCH($E821,'[1]2018_commission_structure-Start'!$A$15:$A$18,0),MATCH(X$1,'[1]2018_commission_structure-Start'!$A$15:$J$15,0)),0)</f>
        <v>0</v>
      </c>
      <c r="Y821" s="26">
        <f>IF($H821&gt;K821,MIN($H821-K821,L821-K821)*INDEX('[1]2018_commission_structure-Start'!$A$15:$J$18,MATCH($E821,'[1]2018_commission_structure-Start'!$A$15:$A$18,0),MATCH(Y$1,'[1]2018_commission_structure-Start'!$A$15:$J$15,0)),0)</f>
        <v>0</v>
      </c>
      <c r="Z821" s="26">
        <f>IF(H821&gt;L821,(H821-L821)*INDEX('[1]2018_commission_structure-Start'!$A$21:$I$24,MATCH($E821,'[1]2018_commission_structure-Start'!$A$21:$A$24,0),MATCH(Z$1,'[1]2018_commission_structure-Start'!$A$21:$I$21,0)),0)</f>
        <v>0</v>
      </c>
      <c r="AA821" s="28">
        <f t="shared" si="128"/>
        <v>129648.12</v>
      </c>
      <c r="AB821" s="28">
        <f t="shared" si="129"/>
        <v>245961.12</v>
      </c>
    </row>
    <row r="822" spans="1:28" x14ac:dyDescent="0.2">
      <c r="A822" s="25" t="str">
        <f t="shared" si="120"/>
        <v>Veronike Chidwick</v>
      </c>
      <c r="B822" s="25">
        <v>5075915108</v>
      </c>
      <c r="C822" s="25" t="s">
        <v>1591</v>
      </c>
      <c r="D822" s="25" t="s">
        <v>1592</v>
      </c>
      <c r="E822" s="25" t="s">
        <v>29</v>
      </c>
      <c r="F822" s="25">
        <v>76714</v>
      </c>
      <c r="G822" s="25">
        <f>COUNTIF([1]deals_closed!D:D,B822)</f>
        <v>17</v>
      </c>
      <c r="H822" s="26">
        <f>SUMIF([1]deals_closed!D:D,B822,[1]deals_closed!C:C)</f>
        <v>614133</v>
      </c>
      <c r="I822" s="26">
        <f>VLOOKUP(E822,'[1]2018_commission_structure-Start'!$A$22:$I$24,9,FALSE)</f>
        <v>600000</v>
      </c>
      <c r="J822" s="26">
        <f t="shared" si="121"/>
        <v>750000</v>
      </c>
      <c r="K822" s="26">
        <f t="shared" si="122"/>
        <v>900000</v>
      </c>
      <c r="L822" s="26">
        <f t="shared" si="123"/>
        <v>1200000</v>
      </c>
      <c r="M822" s="27">
        <f t="shared" si="124"/>
        <v>1.023555</v>
      </c>
      <c r="N822" s="25" t="str">
        <f t="shared" si="125"/>
        <v>100-125%</v>
      </c>
      <c r="O822" s="28">
        <f>MIN(H822,I822)*INDEX('[1]2018_commission_structure-Start'!$A$21:$I$24,MATCH($E822,'[1]2018_commission_structure-Start'!$A$21:$A$24,0),MATCH(O$1,'[1]2018_commission_structure-Start'!$A$21:$I$21,0))</f>
        <v>78000</v>
      </c>
      <c r="P822" s="26">
        <f>IF(H822&gt;I822,MIN(H822-I822,J822-I822)*INDEX('[1]2018_commission_structure-Start'!$A$21:$I$24,MATCH($E822,'[1]2018_commission_structure-Start'!$A$21:$A$24,0), MATCH(P$1,'[1]2018_commission_structure-Start'!$A$21:$I$21,0)),0)</f>
        <v>2402.61</v>
      </c>
      <c r="Q822" s="26">
        <f>IF($H822&gt;J822,MIN($H822-J822,K822-J822)*INDEX('[1]2018_commission_structure-Start'!$A$21:$I$24,MATCH($E822,'[1]2018_commission_structure-Start'!$A$21:$A$24,0), MATCH(Q$1,'[1]2018_commission_structure-Start'!$A$21:$I$21,0)),0)</f>
        <v>0</v>
      </c>
      <c r="R822" s="26">
        <f>IF($H822&gt;K822,MIN($H822-K822,L822-K822)*INDEX('[1]2018_commission_structure-Start'!$A$21:$I$24,MATCH($E822,'[1]2018_commission_structure-Start'!$A$21:$A$24,0), MATCH(R$1,'[1]2018_commission_structure-Start'!$A$21:$I$21,0)),0)</f>
        <v>0</v>
      </c>
      <c r="S822" s="26">
        <f>IF(H822&gt;L822,(H822-L822)*INDEX('[1]2018_commission_structure-Start'!$A$21:$I$24,MATCH($E822,'[1]2018_commission_structure-Start'!$A$21:$A$24,0),MATCH(S$1,'[1]2018_commission_structure-Start'!$A$21:$I$21,0)),0)</f>
        <v>0</v>
      </c>
      <c r="T822" s="28">
        <f t="shared" si="126"/>
        <v>80402.61</v>
      </c>
      <c r="U822" s="28">
        <f t="shared" si="127"/>
        <v>157116.60999999999</v>
      </c>
      <c r="V822" s="28">
        <f>MIN(H822,I822)*INDEX('[1]2018_commission_structure-Start'!$A$15:$J$18,MATCH($E822,'[1]2018_commission_structure-Start'!$A$15:$A$18,0),MATCH(V$1,'[1]2018_commission_structure-Start'!$A$15:$J$15,0))</f>
        <v>90000</v>
      </c>
      <c r="W822" s="26">
        <f>IF($H822&gt;I822,MIN($H822-I822,J822-I822)*INDEX('[1]2018_commission_structure-Start'!$A$15:$J$18,MATCH($E822,'[1]2018_commission_structure-Start'!$A$15:$A$18,0),MATCH(W$1,'[1]2018_commission_structure-Start'!$A$15:$J$15,0)),0)</f>
        <v>2543.94</v>
      </c>
      <c r="X822" s="26">
        <f>IF($H822&gt;J822,MIN($H822-J822,K822-J822)*INDEX('[1]2018_commission_structure-Start'!$A$15:$J$18,MATCH($E822,'[1]2018_commission_structure-Start'!$A$15:$A$18,0),MATCH(X$1,'[1]2018_commission_structure-Start'!$A$15:$J$15,0)),0)</f>
        <v>0</v>
      </c>
      <c r="Y822" s="26">
        <f>IF($H822&gt;K822,MIN($H822-K822,L822-K822)*INDEX('[1]2018_commission_structure-Start'!$A$15:$J$18,MATCH($E822,'[1]2018_commission_structure-Start'!$A$15:$A$18,0),MATCH(Y$1,'[1]2018_commission_structure-Start'!$A$15:$J$15,0)),0)</f>
        <v>0</v>
      </c>
      <c r="Z822" s="26">
        <f>IF(H822&gt;L822,(H822-L822)*INDEX('[1]2018_commission_structure-Start'!$A$21:$I$24,MATCH($E822,'[1]2018_commission_structure-Start'!$A$21:$A$24,0),MATCH(Z$1,'[1]2018_commission_structure-Start'!$A$21:$I$21,0)),0)</f>
        <v>0</v>
      </c>
      <c r="AA822" s="28">
        <f t="shared" si="128"/>
        <v>92543.94</v>
      </c>
      <c r="AB822" s="28">
        <f t="shared" si="129"/>
        <v>169257.94</v>
      </c>
    </row>
    <row r="823" spans="1:28" x14ac:dyDescent="0.2">
      <c r="A823" s="25" t="str">
        <f t="shared" si="120"/>
        <v>Wilmette Dronsfield</v>
      </c>
      <c r="B823" s="25">
        <v>4649590612</v>
      </c>
      <c r="C823" s="25" t="s">
        <v>1593</v>
      </c>
      <c r="D823" s="25" t="s">
        <v>1594</v>
      </c>
      <c r="E823" s="25" t="s">
        <v>29</v>
      </c>
      <c r="F823" s="25">
        <v>73006</v>
      </c>
      <c r="G823" s="25">
        <f>COUNTIF([1]deals_closed!D:D,B823)</f>
        <v>17</v>
      </c>
      <c r="H823" s="26">
        <f>SUMIF([1]deals_closed!D:D,B823,[1]deals_closed!C:C)</f>
        <v>528881</v>
      </c>
      <c r="I823" s="26">
        <f>VLOOKUP(E823,'[1]2018_commission_structure-Start'!$A$22:$I$24,9,FALSE)</f>
        <v>600000</v>
      </c>
      <c r="J823" s="26">
        <f t="shared" si="121"/>
        <v>750000</v>
      </c>
      <c r="K823" s="26">
        <f t="shared" si="122"/>
        <v>900000</v>
      </c>
      <c r="L823" s="26">
        <f t="shared" si="123"/>
        <v>1200000</v>
      </c>
      <c r="M823" s="27">
        <f t="shared" si="124"/>
        <v>0.8814683333333333</v>
      </c>
      <c r="N823" s="25" t="str">
        <f t="shared" si="125"/>
        <v>0-100%</v>
      </c>
      <c r="O823" s="28">
        <f>MIN(H823,I823)*INDEX('[1]2018_commission_structure-Start'!$A$21:$I$24,MATCH($E823,'[1]2018_commission_structure-Start'!$A$21:$A$24,0),MATCH(O$1,'[1]2018_commission_structure-Start'!$A$21:$I$21,0))</f>
        <v>68754.53</v>
      </c>
      <c r="P823" s="26">
        <f>IF(H823&gt;I823,MIN(H823-I823,J823-I823)*INDEX('[1]2018_commission_structure-Start'!$A$21:$I$24,MATCH($E823,'[1]2018_commission_structure-Start'!$A$21:$A$24,0), MATCH(P$1,'[1]2018_commission_structure-Start'!$A$21:$I$21,0)),0)</f>
        <v>0</v>
      </c>
      <c r="Q823" s="26">
        <f>IF($H823&gt;J823,MIN($H823-J823,K823-J823)*INDEX('[1]2018_commission_structure-Start'!$A$21:$I$24,MATCH($E823,'[1]2018_commission_structure-Start'!$A$21:$A$24,0), MATCH(Q$1,'[1]2018_commission_structure-Start'!$A$21:$I$21,0)),0)</f>
        <v>0</v>
      </c>
      <c r="R823" s="26">
        <f>IF($H823&gt;K823,MIN($H823-K823,L823-K823)*INDEX('[1]2018_commission_structure-Start'!$A$21:$I$24,MATCH($E823,'[1]2018_commission_structure-Start'!$A$21:$A$24,0), MATCH(R$1,'[1]2018_commission_structure-Start'!$A$21:$I$21,0)),0)</f>
        <v>0</v>
      </c>
      <c r="S823" s="26">
        <f>IF(H823&gt;L823,(H823-L823)*INDEX('[1]2018_commission_structure-Start'!$A$21:$I$24,MATCH($E823,'[1]2018_commission_structure-Start'!$A$21:$A$24,0),MATCH(S$1,'[1]2018_commission_structure-Start'!$A$21:$I$21,0)),0)</f>
        <v>0</v>
      </c>
      <c r="T823" s="28">
        <f t="shared" si="126"/>
        <v>68754.53</v>
      </c>
      <c r="U823" s="28">
        <f t="shared" si="127"/>
        <v>141760.53</v>
      </c>
      <c r="V823" s="28">
        <f>MIN(H823,I823)*INDEX('[1]2018_commission_structure-Start'!$A$15:$J$18,MATCH($E823,'[1]2018_commission_structure-Start'!$A$15:$A$18,0),MATCH(V$1,'[1]2018_commission_structure-Start'!$A$15:$J$15,0))</f>
        <v>79332.149999999994</v>
      </c>
      <c r="W823" s="26">
        <f>IF($H823&gt;I823,MIN($H823-I823,J823-I823)*INDEX('[1]2018_commission_structure-Start'!$A$15:$J$18,MATCH($E823,'[1]2018_commission_structure-Start'!$A$15:$A$18,0),MATCH(W$1,'[1]2018_commission_structure-Start'!$A$15:$J$15,0)),0)</f>
        <v>0</v>
      </c>
      <c r="X823" s="26">
        <f>IF($H823&gt;J823,MIN($H823-J823,K823-J823)*INDEX('[1]2018_commission_structure-Start'!$A$15:$J$18,MATCH($E823,'[1]2018_commission_structure-Start'!$A$15:$A$18,0),MATCH(X$1,'[1]2018_commission_structure-Start'!$A$15:$J$15,0)),0)</f>
        <v>0</v>
      </c>
      <c r="Y823" s="26">
        <f>IF($H823&gt;K823,MIN($H823-K823,L823-K823)*INDEX('[1]2018_commission_structure-Start'!$A$15:$J$18,MATCH($E823,'[1]2018_commission_structure-Start'!$A$15:$A$18,0),MATCH(Y$1,'[1]2018_commission_structure-Start'!$A$15:$J$15,0)),0)</f>
        <v>0</v>
      </c>
      <c r="Z823" s="26">
        <f>IF(H823&gt;L823,(H823-L823)*INDEX('[1]2018_commission_structure-Start'!$A$21:$I$24,MATCH($E823,'[1]2018_commission_structure-Start'!$A$21:$A$24,0),MATCH(Z$1,'[1]2018_commission_structure-Start'!$A$21:$I$21,0)),0)</f>
        <v>0</v>
      </c>
      <c r="AA823" s="28">
        <f t="shared" si="128"/>
        <v>79332.149999999994</v>
      </c>
      <c r="AB823" s="28">
        <f t="shared" si="129"/>
        <v>152338.15</v>
      </c>
    </row>
    <row r="824" spans="1:28" x14ac:dyDescent="0.2">
      <c r="A824" s="25" t="str">
        <f t="shared" si="120"/>
        <v>Trey Rosenthal</v>
      </c>
      <c r="B824" s="25">
        <v>4278470843</v>
      </c>
      <c r="C824" s="25" t="s">
        <v>1595</v>
      </c>
      <c r="D824" s="25" t="s">
        <v>1596</v>
      </c>
      <c r="E824" s="25" t="s">
        <v>7</v>
      </c>
      <c r="F824" s="25">
        <v>61463</v>
      </c>
      <c r="G824" s="25">
        <f>COUNTIF([1]deals_closed!D:D,B824)</f>
        <v>14</v>
      </c>
      <c r="H824" s="26">
        <f>SUMIF([1]deals_closed!D:D,B824,[1]deals_closed!C:C)</f>
        <v>413843</v>
      </c>
      <c r="I824" s="26">
        <f>VLOOKUP(E824,'[1]2018_commission_structure-Start'!$A$22:$I$24,9,FALSE)</f>
        <v>500000</v>
      </c>
      <c r="J824" s="26">
        <f t="shared" si="121"/>
        <v>625000</v>
      </c>
      <c r="K824" s="26">
        <f t="shared" si="122"/>
        <v>750000</v>
      </c>
      <c r="L824" s="26">
        <f t="shared" si="123"/>
        <v>1000000</v>
      </c>
      <c r="M824" s="27">
        <f t="shared" si="124"/>
        <v>0.82768600000000003</v>
      </c>
      <c r="N824" s="25" t="str">
        <f t="shared" si="125"/>
        <v>0-100%</v>
      </c>
      <c r="O824" s="28">
        <f>MIN(H824,I824)*INDEX('[1]2018_commission_structure-Start'!$A$21:$I$24,MATCH($E824,'[1]2018_commission_structure-Start'!$A$21:$A$24,0),MATCH(O$1,'[1]2018_commission_structure-Start'!$A$21:$I$21,0))</f>
        <v>41384.300000000003</v>
      </c>
      <c r="P824" s="26">
        <f>IF(H824&gt;I824,MIN(H824-I824,J824-I824)*INDEX('[1]2018_commission_structure-Start'!$A$21:$I$24,MATCH($E824,'[1]2018_commission_structure-Start'!$A$21:$A$24,0), MATCH(P$1,'[1]2018_commission_structure-Start'!$A$21:$I$21,0)),0)</f>
        <v>0</v>
      </c>
      <c r="Q824" s="26">
        <f>IF($H824&gt;J824,MIN($H824-J824,K824-J824)*INDEX('[1]2018_commission_structure-Start'!$A$21:$I$24,MATCH($E824,'[1]2018_commission_structure-Start'!$A$21:$A$24,0), MATCH(Q$1,'[1]2018_commission_structure-Start'!$A$21:$I$21,0)),0)</f>
        <v>0</v>
      </c>
      <c r="R824" s="26">
        <f>IF($H824&gt;K824,MIN($H824-K824,L824-K824)*INDEX('[1]2018_commission_structure-Start'!$A$21:$I$24,MATCH($E824,'[1]2018_commission_structure-Start'!$A$21:$A$24,0), MATCH(R$1,'[1]2018_commission_structure-Start'!$A$21:$I$21,0)),0)</f>
        <v>0</v>
      </c>
      <c r="S824" s="26">
        <f>IF(H824&gt;L824,(H824-L824)*INDEX('[1]2018_commission_structure-Start'!$A$21:$I$24,MATCH($E824,'[1]2018_commission_structure-Start'!$A$21:$A$24,0),MATCH(S$1,'[1]2018_commission_structure-Start'!$A$21:$I$21,0)),0)</f>
        <v>0</v>
      </c>
      <c r="T824" s="28">
        <f t="shared" si="126"/>
        <v>41384.300000000003</v>
      </c>
      <c r="U824" s="28">
        <f t="shared" si="127"/>
        <v>102847.3</v>
      </c>
      <c r="V824" s="28">
        <f>MIN(H824,I824)*INDEX('[1]2018_commission_structure-Start'!$A$15:$J$18,MATCH($E824,'[1]2018_commission_structure-Start'!$A$15:$A$18,0),MATCH(V$1,'[1]2018_commission_structure-Start'!$A$15:$J$15,0))</f>
        <v>49661.159999999996</v>
      </c>
      <c r="W824" s="26">
        <f>IF($H824&gt;I824,MIN($H824-I824,J824-I824)*INDEX('[1]2018_commission_structure-Start'!$A$15:$J$18,MATCH($E824,'[1]2018_commission_structure-Start'!$A$15:$A$18,0),MATCH(W$1,'[1]2018_commission_structure-Start'!$A$15:$J$15,0)),0)</f>
        <v>0</v>
      </c>
      <c r="X824" s="26">
        <f>IF($H824&gt;J824,MIN($H824-J824,K824-J824)*INDEX('[1]2018_commission_structure-Start'!$A$15:$J$18,MATCH($E824,'[1]2018_commission_structure-Start'!$A$15:$A$18,0),MATCH(X$1,'[1]2018_commission_structure-Start'!$A$15:$J$15,0)),0)</f>
        <v>0</v>
      </c>
      <c r="Y824" s="26">
        <f>IF($H824&gt;K824,MIN($H824-K824,L824-K824)*INDEX('[1]2018_commission_structure-Start'!$A$15:$J$18,MATCH($E824,'[1]2018_commission_structure-Start'!$A$15:$A$18,0),MATCH(Y$1,'[1]2018_commission_structure-Start'!$A$15:$J$15,0)),0)</f>
        <v>0</v>
      </c>
      <c r="Z824" s="26">
        <f>IF(H824&gt;L824,(H824-L824)*INDEX('[1]2018_commission_structure-Start'!$A$21:$I$24,MATCH($E824,'[1]2018_commission_structure-Start'!$A$21:$A$24,0),MATCH(Z$1,'[1]2018_commission_structure-Start'!$A$21:$I$21,0)),0)</f>
        <v>0</v>
      </c>
      <c r="AA824" s="28">
        <f t="shared" si="128"/>
        <v>49661.159999999996</v>
      </c>
      <c r="AB824" s="28">
        <f t="shared" si="129"/>
        <v>111124.16</v>
      </c>
    </row>
    <row r="825" spans="1:28" x14ac:dyDescent="0.2">
      <c r="A825" s="25" t="str">
        <f t="shared" si="120"/>
        <v>Myrtie Silversmid</v>
      </c>
      <c r="B825" s="25">
        <v>2973558387</v>
      </c>
      <c r="C825" s="25" t="s">
        <v>1597</v>
      </c>
      <c r="D825" s="25" t="s">
        <v>1598</v>
      </c>
      <c r="E825" s="25" t="s">
        <v>29</v>
      </c>
      <c r="F825" s="25">
        <v>67150</v>
      </c>
      <c r="G825" s="25">
        <f>COUNTIF([1]deals_closed!D:D,B825)</f>
        <v>19</v>
      </c>
      <c r="H825" s="26">
        <f>SUMIF([1]deals_closed!D:D,B825,[1]deals_closed!C:C)</f>
        <v>662484</v>
      </c>
      <c r="I825" s="26">
        <f>VLOOKUP(E825,'[1]2018_commission_structure-Start'!$A$22:$I$24,9,FALSE)</f>
        <v>600000</v>
      </c>
      <c r="J825" s="26">
        <f t="shared" si="121"/>
        <v>750000</v>
      </c>
      <c r="K825" s="26">
        <f t="shared" si="122"/>
        <v>900000</v>
      </c>
      <c r="L825" s="26">
        <f t="shared" si="123"/>
        <v>1200000</v>
      </c>
      <c r="M825" s="27">
        <f t="shared" si="124"/>
        <v>1.1041399999999999</v>
      </c>
      <c r="N825" s="25" t="str">
        <f t="shared" si="125"/>
        <v>100-125%</v>
      </c>
      <c r="O825" s="28">
        <f>MIN(H825,I825)*INDEX('[1]2018_commission_structure-Start'!$A$21:$I$24,MATCH($E825,'[1]2018_commission_structure-Start'!$A$21:$A$24,0),MATCH(O$1,'[1]2018_commission_structure-Start'!$A$21:$I$21,0))</f>
        <v>78000</v>
      </c>
      <c r="P825" s="26">
        <f>IF(H825&gt;I825,MIN(H825-I825,J825-I825)*INDEX('[1]2018_commission_structure-Start'!$A$21:$I$24,MATCH($E825,'[1]2018_commission_structure-Start'!$A$21:$A$24,0), MATCH(P$1,'[1]2018_commission_structure-Start'!$A$21:$I$21,0)),0)</f>
        <v>10622.28</v>
      </c>
      <c r="Q825" s="26">
        <f>IF($H825&gt;J825,MIN($H825-J825,K825-J825)*INDEX('[1]2018_commission_structure-Start'!$A$21:$I$24,MATCH($E825,'[1]2018_commission_structure-Start'!$A$21:$A$24,0), MATCH(Q$1,'[1]2018_commission_structure-Start'!$A$21:$I$21,0)),0)</f>
        <v>0</v>
      </c>
      <c r="R825" s="26">
        <f>IF($H825&gt;K825,MIN($H825-K825,L825-K825)*INDEX('[1]2018_commission_structure-Start'!$A$21:$I$24,MATCH($E825,'[1]2018_commission_structure-Start'!$A$21:$A$24,0), MATCH(R$1,'[1]2018_commission_structure-Start'!$A$21:$I$21,0)),0)</f>
        <v>0</v>
      </c>
      <c r="S825" s="26">
        <f>IF(H825&gt;L825,(H825-L825)*INDEX('[1]2018_commission_structure-Start'!$A$21:$I$24,MATCH($E825,'[1]2018_commission_structure-Start'!$A$21:$A$24,0),MATCH(S$1,'[1]2018_commission_structure-Start'!$A$21:$I$21,0)),0)</f>
        <v>0</v>
      </c>
      <c r="T825" s="28">
        <f t="shared" si="126"/>
        <v>88622.28</v>
      </c>
      <c r="U825" s="28">
        <f t="shared" si="127"/>
        <v>155772.28</v>
      </c>
      <c r="V825" s="28">
        <f>MIN(H825,I825)*INDEX('[1]2018_commission_structure-Start'!$A$15:$J$18,MATCH($E825,'[1]2018_commission_structure-Start'!$A$15:$A$18,0),MATCH(V$1,'[1]2018_commission_structure-Start'!$A$15:$J$15,0))</f>
        <v>90000</v>
      </c>
      <c r="W825" s="26">
        <f>IF($H825&gt;I825,MIN($H825-I825,J825-I825)*INDEX('[1]2018_commission_structure-Start'!$A$15:$J$18,MATCH($E825,'[1]2018_commission_structure-Start'!$A$15:$A$18,0),MATCH(W$1,'[1]2018_commission_structure-Start'!$A$15:$J$15,0)),0)</f>
        <v>11247.119999999999</v>
      </c>
      <c r="X825" s="26">
        <f>IF($H825&gt;J825,MIN($H825-J825,K825-J825)*INDEX('[1]2018_commission_structure-Start'!$A$15:$J$18,MATCH($E825,'[1]2018_commission_structure-Start'!$A$15:$A$18,0),MATCH(X$1,'[1]2018_commission_structure-Start'!$A$15:$J$15,0)),0)</f>
        <v>0</v>
      </c>
      <c r="Y825" s="26">
        <f>IF($H825&gt;K825,MIN($H825-K825,L825-K825)*INDEX('[1]2018_commission_structure-Start'!$A$15:$J$18,MATCH($E825,'[1]2018_commission_structure-Start'!$A$15:$A$18,0),MATCH(Y$1,'[1]2018_commission_structure-Start'!$A$15:$J$15,0)),0)</f>
        <v>0</v>
      </c>
      <c r="Z825" s="26">
        <f>IF(H825&gt;L825,(H825-L825)*INDEX('[1]2018_commission_structure-Start'!$A$21:$I$24,MATCH($E825,'[1]2018_commission_structure-Start'!$A$21:$A$24,0),MATCH(Z$1,'[1]2018_commission_structure-Start'!$A$21:$I$21,0)),0)</f>
        <v>0</v>
      </c>
      <c r="AA825" s="28">
        <f t="shared" si="128"/>
        <v>101247.12</v>
      </c>
      <c r="AB825" s="28">
        <f t="shared" si="129"/>
        <v>168397.12</v>
      </c>
    </row>
    <row r="826" spans="1:28" x14ac:dyDescent="0.2">
      <c r="A826" s="25" t="str">
        <f t="shared" si="120"/>
        <v>Saunders Hubery</v>
      </c>
      <c r="B826" s="25">
        <v>2599557828</v>
      </c>
      <c r="C826" s="25" t="s">
        <v>1599</v>
      </c>
      <c r="D826" s="25" t="s">
        <v>1600</v>
      </c>
      <c r="E826" s="25" t="s">
        <v>29</v>
      </c>
      <c r="F826" s="25">
        <v>51532</v>
      </c>
      <c r="G826" s="25">
        <f>COUNTIF([1]deals_closed!D:D,B826)</f>
        <v>20</v>
      </c>
      <c r="H826" s="26">
        <f>SUMIF([1]deals_closed!D:D,B826,[1]deals_closed!C:C)</f>
        <v>740914</v>
      </c>
      <c r="I826" s="26">
        <f>VLOOKUP(E826,'[1]2018_commission_structure-Start'!$A$22:$I$24,9,FALSE)</f>
        <v>600000</v>
      </c>
      <c r="J826" s="26">
        <f t="shared" si="121"/>
        <v>750000</v>
      </c>
      <c r="K826" s="26">
        <f t="shared" si="122"/>
        <v>900000</v>
      </c>
      <c r="L826" s="26">
        <f t="shared" si="123"/>
        <v>1200000</v>
      </c>
      <c r="M826" s="27">
        <f t="shared" si="124"/>
        <v>1.2348566666666667</v>
      </c>
      <c r="N826" s="25" t="str">
        <f t="shared" si="125"/>
        <v>100-125%</v>
      </c>
      <c r="O826" s="28">
        <f>MIN(H826,I826)*INDEX('[1]2018_commission_structure-Start'!$A$21:$I$24,MATCH($E826,'[1]2018_commission_structure-Start'!$A$21:$A$24,0),MATCH(O$1,'[1]2018_commission_structure-Start'!$A$21:$I$21,0))</f>
        <v>78000</v>
      </c>
      <c r="P826" s="26">
        <f>IF(H826&gt;I826,MIN(H826-I826,J826-I826)*INDEX('[1]2018_commission_structure-Start'!$A$21:$I$24,MATCH($E826,'[1]2018_commission_structure-Start'!$A$21:$A$24,0), MATCH(P$1,'[1]2018_commission_structure-Start'!$A$21:$I$21,0)),0)</f>
        <v>23955.38</v>
      </c>
      <c r="Q826" s="26">
        <f>IF($H826&gt;J826,MIN($H826-J826,K826-J826)*INDEX('[1]2018_commission_structure-Start'!$A$21:$I$24,MATCH($E826,'[1]2018_commission_structure-Start'!$A$21:$A$24,0), MATCH(Q$1,'[1]2018_commission_structure-Start'!$A$21:$I$21,0)),0)</f>
        <v>0</v>
      </c>
      <c r="R826" s="26">
        <f>IF($H826&gt;K826,MIN($H826-K826,L826-K826)*INDEX('[1]2018_commission_structure-Start'!$A$21:$I$24,MATCH($E826,'[1]2018_commission_structure-Start'!$A$21:$A$24,0), MATCH(R$1,'[1]2018_commission_structure-Start'!$A$21:$I$21,0)),0)</f>
        <v>0</v>
      </c>
      <c r="S826" s="26">
        <f>IF(H826&gt;L826,(H826-L826)*INDEX('[1]2018_commission_structure-Start'!$A$21:$I$24,MATCH($E826,'[1]2018_commission_structure-Start'!$A$21:$A$24,0),MATCH(S$1,'[1]2018_commission_structure-Start'!$A$21:$I$21,0)),0)</f>
        <v>0</v>
      </c>
      <c r="T826" s="28">
        <f t="shared" si="126"/>
        <v>101955.38</v>
      </c>
      <c r="U826" s="28">
        <f t="shared" si="127"/>
        <v>153487.38</v>
      </c>
      <c r="V826" s="28">
        <f>MIN(H826,I826)*INDEX('[1]2018_commission_structure-Start'!$A$15:$J$18,MATCH($E826,'[1]2018_commission_structure-Start'!$A$15:$A$18,0),MATCH(V$1,'[1]2018_commission_structure-Start'!$A$15:$J$15,0))</f>
        <v>90000</v>
      </c>
      <c r="W826" s="26">
        <f>IF($H826&gt;I826,MIN($H826-I826,J826-I826)*INDEX('[1]2018_commission_structure-Start'!$A$15:$J$18,MATCH($E826,'[1]2018_commission_structure-Start'!$A$15:$A$18,0),MATCH(W$1,'[1]2018_commission_structure-Start'!$A$15:$J$15,0)),0)</f>
        <v>25364.52</v>
      </c>
      <c r="X826" s="26">
        <f>IF($H826&gt;J826,MIN($H826-J826,K826-J826)*INDEX('[1]2018_commission_structure-Start'!$A$15:$J$18,MATCH($E826,'[1]2018_commission_structure-Start'!$A$15:$A$18,0),MATCH(X$1,'[1]2018_commission_structure-Start'!$A$15:$J$15,0)),0)</f>
        <v>0</v>
      </c>
      <c r="Y826" s="26">
        <f>IF($H826&gt;K826,MIN($H826-K826,L826-K826)*INDEX('[1]2018_commission_structure-Start'!$A$15:$J$18,MATCH($E826,'[1]2018_commission_structure-Start'!$A$15:$A$18,0),MATCH(Y$1,'[1]2018_commission_structure-Start'!$A$15:$J$15,0)),0)</f>
        <v>0</v>
      </c>
      <c r="Z826" s="26">
        <f>IF(H826&gt;L826,(H826-L826)*INDEX('[1]2018_commission_structure-Start'!$A$21:$I$24,MATCH($E826,'[1]2018_commission_structure-Start'!$A$21:$A$24,0),MATCH(Z$1,'[1]2018_commission_structure-Start'!$A$21:$I$21,0)),0)</f>
        <v>0</v>
      </c>
      <c r="AA826" s="28">
        <f t="shared" si="128"/>
        <v>115364.52</v>
      </c>
      <c r="AB826" s="28">
        <f t="shared" si="129"/>
        <v>166896.52000000002</v>
      </c>
    </row>
    <row r="827" spans="1:28" x14ac:dyDescent="0.2">
      <c r="A827" s="25" t="str">
        <f t="shared" si="120"/>
        <v>Kendra March</v>
      </c>
      <c r="B827" s="25">
        <v>9727426344</v>
      </c>
      <c r="C827" s="25" t="s">
        <v>1601</v>
      </c>
      <c r="D827" s="25" t="s">
        <v>1602</v>
      </c>
      <c r="E827" s="25" t="s">
        <v>10</v>
      </c>
      <c r="F827" s="25">
        <v>78393</v>
      </c>
      <c r="G827" s="25">
        <f>COUNTIF([1]deals_closed!D:D,B827)</f>
        <v>10</v>
      </c>
      <c r="H827" s="26">
        <f>SUMIF([1]deals_closed!D:D,B827,[1]deals_closed!C:C)</f>
        <v>351514</v>
      </c>
      <c r="I827" s="26">
        <f>VLOOKUP(E827,'[1]2018_commission_structure-Start'!$A$22:$I$24,9,FALSE)</f>
        <v>750000</v>
      </c>
      <c r="J827" s="26">
        <f t="shared" si="121"/>
        <v>937500</v>
      </c>
      <c r="K827" s="26">
        <f t="shared" si="122"/>
        <v>1125000</v>
      </c>
      <c r="L827" s="26">
        <f t="shared" si="123"/>
        <v>1500000</v>
      </c>
      <c r="M827" s="27">
        <f t="shared" si="124"/>
        <v>0.46868533333333334</v>
      </c>
      <c r="N827" s="25" t="str">
        <f t="shared" si="125"/>
        <v>0-100%</v>
      </c>
      <c r="O827" s="28">
        <f>MIN(H827,I827)*INDEX('[1]2018_commission_structure-Start'!$A$21:$I$24,MATCH($E827,'[1]2018_commission_structure-Start'!$A$21:$A$24,0),MATCH(O$1,'[1]2018_commission_structure-Start'!$A$21:$I$21,0))</f>
        <v>52727.1</v>
      </c>
      <c r="P827" s="26">
        <f>IF(H827&gt;I827,MIN(H827-I827,J827-I827)*INDEX('[1]2018_commission_structure-Start'!$A$21:$I$24,MATCH($E827,'[1]2018_commission_structure-Start'!$A$21:$A$24,0), MATCH(P$1,'[1]2018_commission_structure-Start'!$A$21:$I$21,0)),0)</f>
        <v>0</v>
      </c>
      <c r="Q827" s="26">
        <f>IF($H827&gt;J827,MIN($H827-J827,K827-J827)*INDEX('[1]2018_commission_structure-Start'!$A$21:$I$24,MATCH($E827,'[1]2018_commission_structure-Start'!$A$21:$A$24,0), MATCH(Q$1,'[1]2018_commission_structure-Start'!$A$21:$I$21,0)),0)</f>
        <v>0</v>
      </c>
      <c r="R827" s="26">
        <f>IF($H827&gt;K827,MIN($H827-K827,L827-K827)*INDEX('[1]2018_commission_structure-Start'!$A$21:$I$24,MATCH($E827,'[1]2018_commission_structure-Start'!$A$21:$A$24,0), MATCH(R$1,'[1]2018_commission_structure-Start'!$A$21:$I$21,0)),0)</f>
        <v>0</v>
      </c>
      <c r="S827" s="26">
        <f>IF(H827&gt;L827,(H827-L827)*INDEX('[1]2018_commission_structure-Start'!$A$21:$I$24,MATCH($E827,'[1]2018_commission_structure-Start'!$A$21:$A$24,0),MATCH(S$1,'[1]2018_commission_structure-Start'!$A$21:$I$21,0)),0)</f>
        <v>0</v>
      </c>
      <c r="T827" s="28">
        <f t="shared" si="126"/>
        <v>52727.1</v>
      </c>
      <c r="U827" s="28">
        <f t="shared" si="127"/>
        <v>131120.1</v>
      </c>
      <c r="V827" s="28">
        <f>MIN(H827,I827)*INDEX('[1]2018_commission_structure-Start'!$A$15:$J$18,MATCH($E827,'[1]2018_commission_structure-Start'!$A$15:$A$18,0),MATCH(V$1,'[1]2018_commission_structure-Start'!$A$15:$J$15,0))</f>
        <v>52727.1</v>
      </c>
      <c r="W827" s="26">
        <f>IF($H827&gt;I827,MIN($H827-I827,J827-I827)*INDEX('[1]2018_commission_structure-Start'!$A$15:$J$18,MATCH($E827,'[1]2018_commission_structure-Start'!$A$15:$A$18,0),MATCH(W$1,'[1]2018_commission_structure-Start'!$A$15:$J$15,0)),0)</f>
        <v>0</v>
      </c>
      <c r="X827" s="26">
        <f>IF($H827&gt;J827,MIN($H827-J827,K827-J827)*INDEX('[1]2018_commission_structure-Start'!$A$15:$J$18,MATCH($E827,'[1]2018_commission_structure-Start'!$A$15:$A$18,0),MATCH(X$1,'[1]2018_commission_structure-Start'!$A$15:$J$15,0)),0)</f>
        <v>0</v>
      </c>
      <c r="Y827" s="26">
        <f>IF($H827&gt;K827,MIN($H827-K827,L827-K827)*INDEX('[1]2018_commission_structure-Start'!$A$15:$J$18,MATCH($E827,'[1]2018_commission_structure-Start'!$A$15:$A$18,0),MATCH(Y$1,'[1]2018_commission_structure-Start'!$A$15:$J$15,0)),0)</f>
        <v>0</v>
      </c>
      <c r="Z827" s="26">
        <f>IF(H827&gt;L827,(H827-L827)*INDEX('[1]2018_commission_structure-Start'!$A$21:$I$24,MATCH($E827,'[1]2018_commission_structure-Start'!$A$21:$A$24,0),MATCH(Z$1,'[1]2018_commission_structure-Start'!$A$21:$I$21,0)),0)</f>
        <v>0</v>
      </c>
      <c r="AA827" s="28">
        <f t="shared" si="128"/>
        <v>52727.1</v>
      </c>
      <c r="AB827" s="28">
        <f t="shared" si="129"/>
        <v>131120.1</v>
      </c>
    </row>
    <row r="828" spans="1:28" x14ac:dyDescent="0.2">
      <c r="A828" s="25" t="str">
        <f t="shared" si="120"/>
        <v>Nobie Queripel</v>
      </c>
      <c r="B828" s="25">
        <v>2524572722</v>
      </c>
      <c r="C828" s="25" t="s">
        <v>1603</v>
      </c>
      <c r="D828" s="25" t="s">
        <v>1604</v>
      </c>
      <c r="E828" s="25" t="s">
        <v>29</v>
      </c>
      <c r="F828" s="25">
        <v>58232</v>
      </c>
      <c r="G828" s="25">
        <f>COUNTIF([1]deals_closed!D:D,B828)</f>
        <v>29</v>
      </c>
      <c r="H828" s="26">
        <f>SUMIF([1]deals_closed!D:D,B828,[1]deals_closed!C:C)</f>
        <v>976706</v>
      </c>
      <c r="I828" s="26">
        <f>VLOOKUP(E828,'[1]2018_commission_structure-Start'!$A$22:$I$24,9,FALSE)</f>
        <v>600000</v>
      </c>
      <c r="J828" s="26">
        <f t="shared" si="121"/>
        <v>750000</v>
      </c>
      <c r="K828" s="26">
        <f t="shared" si="122"/>
        <v>900000</v>
      </c>
      <c r="L828" s="26">
        <f t="shared" si="123"/>
        <v>1200000</v>
      </c>
      <c r="M828" s="27">
        <f t="shared" si="124"/>
        <v>1.6278433333333333</v>
      </c>
      <c r="N828" s="25" t="str">
        <f t="shared" si="125"/>
        <v>150-200%</v>
      </c>
      <c r="O828" s="28">
        <f>MIN(H828,I828)*INDEX('[1]2018_commission_structure-Start'!$A$21:$I$24,MATCH($E828,'[1]2018_commission_structure-Start'!$A$21:$A$24,0),MATCH(O$1,'[1]2018_commission_structure-Start'!$A$21:$I$21,0))</f>
        <v>78000</v>
      </c>
      <c r="P828" s="26">
        <f>IF(H828&gt;I828,MIN(H828-I828,J828-I828)*INDEX('[1]2018_commission_structure-Start'!$A$21:$I$24,MATCH($E828,'[1]2018_commission_structure-Start'!$A$21:$A$24,0), MATCH(P$1,'[1]2018_commission_structure-Start'!$A$21:$I$21,0)),0)</f>
        <v>25500.000000000004</v>
      </c>
      <c r="Q828" s="26">
        <f>IF($H828&gt;J828,MIN($H828-J828,K828-J828)*INDEX('[1]2018_commission_structure-Start'!$A$21:$I$24,MATCH($E828,'[1]2018_commission_structure-Start'!$A$21:$A$24,0), MATCH(Q$1,'[1]2018_commission_structure-Start'!$A$21:$I$21,0)),0)</f>
        <v>31500</v>
      </c>
      <c r="R828" s="26">
        <f>IF($H828&gt;K828,MIN($H828-K828,L828-K828)*INDEX('[1]2018_commission_structure-Start'!$A$21:$I$24,MATCH($E828,'[1]2018_commission_structure-Start'!$A$21:$A$24,0), MATCH(R$1,'[1]2018_commission_structure-Start'!$A$21:$I$21,0)),0)</f>
        <v>19943.560000000001</v>
      </c>
      <c r="S828" s="26">
        <f>IF(H828&gt;L828,(H828-L828)*INDEX('[1]2018_commission_structure-Start'!$A$21:$I$24,MATCH($E828,'[1]2018_commission_structure-Start'!$A$21:$A$24,0),MATCH(S$1,'[1]2018_commission_structure-Start'!$A$21:$I$21,0)),0)</f>
        <v>0</v>
      </c>
      <c r="T828" s="28">
        <f t="shared" si="126"/>
        <v>154943.56</v>
      </c>
      <c r="U828" s="28">
        <f t="shared" si="127"/>
        <v>213175.56</v>
      </c>
      <c r="V828" s="28">
        <f>MIN(H828,I828)*INDEX('[1]2018_commission_structure-Start'!$A$15:$J$18,MATCH($E828,'[1]2018_commission_structure-Start'!$A$15:$A$18,0),MATCH(V$1,'[1]2018_commission_structure-Start'!$A$15:$J$15,0))</f>
        <v>90000</v>
      </c>
      <c r="W828" s="26">
        <f>IF($H828&gt;I828,MIN($H828-I828,J828-I828)*INDEX('[1]2018_commission_structure-Start'!$A$15:$J$18,MATCH($E828,'[1]2018_commission_structure-Start'!$A$15:$A$18,0),MATCH(W$1,'[1]2018_commission_structure-Start'!$A$15:$J$15,0)),0)</f>
        <v>27000</v>
      </c>
      <c r="X828" s="26">
        <f>IF($H828&gt;J828,MIN($H828-J828,K828-J828)*INDEX('[1]2018_commission_structure-Start'!$A$15:$J$18,MATCH($E828,'[1]2018_commission_structure-Start'!$A$15:$A$18,0),MATCH(X$1,'[1]2018_commission_structure-Start'!$A$15:$J$15,0)),0)</f>
        <v>37500</v>
      </c>
      <c r="Y828" s="26">
        <f>IF($H828&gt;K828,MIN($H828-K828,L828-K828)*INDEX('[1]2018_commission_structure-Start'!$A$15:$J$18,MATCH($E828,'[1]2018_commission_structure-Start'!$A$15:$A$18,0),MATCH(Y$1,'[1]2018_commission_structure-Start'!$A$15:$J$15,0)),0)</f>
        <v>23011.8</v>
      </c>
      <c r="Z828" s="26">
        <f>IF(H828&gt;L828,(H828-L828)*INDEX('[1]2018_commission_structure-Start'!$A$21:$I$24,MATCH($E828,'[1]2018_commission_structure-Start'!$A$21:$A$24,0),MATCH(Z$1,'[1]2018_commission_structure-Start'!$A$21:$I$21,0)),0)</f>
        <v>0</v>
      </c>
      <c r="AA828" s="28">
        <f t="shared" si="128"/>
        <v>177511.8</v>
      </c>
      <c r="AB828" s="28">
        <f t="shared" si="129"/>
        <v>235743.8</v>
      </c>
    </row>
    <row r="829" spans="1:28" x14ac:dyDescent="0.2">
      <c r="A829" s="25" t="str">
        <f t="shared" si="120"/>
        <v>Scot Skoughman</v>
      </c>
      <c r="B829" s="25">
        <v>2405876701</v>
      </c>
      <c r="C829" s="25" t="s">
        <v>1605</v>
      </c>
      <c r="D829" s="25" t="s">
        <v>1606</v>
      </c>
      <c r="E829" s="25" t="s">
        <v>10</v>
      </c>
      <c r="F829" s="25">
        <v>118003</v>
      </c>
      <c r="G829" s="25">
        <f>COUNTIF([1]deals_closed!D:D,B829)</f>
        <v>20</v>
      </c>
      <c r="H829" s="26">
        <f>SUMIF([1]deals_closed!D:D,B829,[1]deals_closed!C:C)</f>
        <v>787996</v>
      </c>
      <c r="I829" s="26">
        <f>VLOOKUP(E829,'[1]2018_commission_structure-Start'!$A$22:$I$24,9,FALSE)</f>
        <v>750000</v>
      </c>
      <c r="J829" s="26">
        <f t="shared" si="121"/>
        <v>937500</v>
      </c>
      <c r="K829" s="26">
        <f t="shared" si="122"/>
        <v>1125000</v>
      </c>
      <c r="L829" s="26">
        <f t="shared" si="123"/>
        <v>1500000</v>
      </c>
      <c r="M829" s="27">
        <f t="shared" si="124"/>
        <v>1.0506613333333332</v>
      </c>
      <c r="N829" s="25" t="str">
        <f t="shared" si="125"/>
        <v>100-125%</v>
      </c>
      <c r="O829" s="28">
        <f>MIN(H829,I829)*INDEX('[1]2018_commission_structure-Start'!$A$21:$I$24,MATCH($E829,'[1]2018_commission_structure-Start'!$A$21:$A$24,0),MATCH(O$1,'[1]2018_commission_structure-Start'!$A$21:$I$21,0))</f>
        <v>112500</v>
      </c>
      <c r="P829" s="26">
        <f>IF(H829&gt;I829,MIN(H829-I829,J829-I829)*INDEX('[1]2018_commission_structure-Start'!$A$21:$I$24,MATCH($E829,'[1]2018_commission_structure-Start'!$A$21:$A$24,0), MATCH(P$1,'[1]2018_commission_structure-Start'!$A$21:$I$21,0)),0)</f>
        <v>7219.24</v>
      </c>
      <c r="Q829" s="26">
        <f>IF($H829&gt;J829,MIN($H829-J829,K829-J829)*INDEX('[1]2018_commission_structure-Start'!$A$21:$I$24,MATCH($E829,'[1]2018_commission_structure-Start'!$A$21:$A$24,0), MATCH(Q$1,'[1]2018_commission_structure-Start'!$A$21:$I$21,0)),0)</f>
        <v>0</v>
      </c>
      <c r="R829" s="26">
        <f>IF($H829&gt;K829,MIN($H829-K829,L829-K829)*INDEX('[1]2018_commission_structure-Start'!$A$21:$I$24,MATCH($E829,'[1]2018_commission_structure-Start'!$A$21:$A$24,0), MATCH(R$1,'[1]2018_commission_structure-Start'!$A$21:$I$21,0)),0)</f>
        <v>0</v>
      </c>
      <c r="S829" s="26">
        <f>IF(H829&gt;L829,(H829-L829)*INDEX('[1]2018_commission_structure-Start'!$A$21:$I$24,MATCH($E829,'[1]2018_commission_structure-Start'!$A$21:$A$24,0),MATCH(S$1,'[1]2018_commission_structure-Start'!$A$21:$I$21,0)),0)</f>
        <v>0</v>
      </c>
      <c r="T829" s="28">
        <f t="shared" si="126"/>
        <v>119719.24</v>
      </c>
      <c r="U829" s="28">
        <f t="shared" si="127"/>
        <v>237722.23999999999</v>
      </c>
      <c r="V829" s="28">
        <f>MIN(H829,I829)*INDEX('[1]2018_commission_structure-Start'!$A$15:$J$18,MATCH($E829,'[1]2018_commission_structure-Start'!$A$15:$A$18,0),MATCH(V$1,'[1]2018_commission_structure-Start'!$A$15:$J$15,0))</f>
        <v>112500</v>
      </c>
      <c r="W829" s="26">
        <f>IF($H829&gt;I829,MIN($H829-I829,J829-I829)*INDEX('[1]2018_commission_structure-Start'!$A$15:$J$18,MATCH($E829,'[1]2018_commission_structure-Start'!$A$15:$A$18,0),MATCH(W$1,'[1]2018_commission_structure-Start'!$A$15:$J$15,0)),0)</f>
        <v>8359.1200000000008</v>
      </c>
      <c r="X829" s="26">
        <f>IF($H829&gt;J829,MIN($H829-J829,K829-J829)*INDEX('[1]2018_commission_structure-Start'!$A$15:$J$18,MATCH($E829,'[1]2018_commission_structure-Start'!$A$15:$A$18,0),MATCH(X$1,'[1]2018_commission_structure-Start'!$A$15:$J$15,0)),0)</f>
        <v>0</v>
      </c>
      <c r="Y829" s="26">
        <f>IF($H829&gt;K829,MIN($H829-K829,L829-K829)*INDEX('[1]2018_commission_structure-Start'!$A$15:$J$18,MATCH($E829,'[1]2018_commission_structure-Start'!$A$15:$A$18,0),MATCH(Y$1,'[1]2018_commission_structure-Start'!$A$15:$J$15,0)),0)</f>
        <v>0</v>
      </c>
      <c r="Z829" s="26">
        <f>IF(H829&gt;L829,(H829-L829)*INDEX('[1]2018_commission_structure-Start'!$A$21:$I$24,MATCH($E829,'[1]2018_commission_structure-Start'!$A$21:$A$24,0),MATCH(Z$1,'[1]2018_commission_structure-Start'!$A$21:$I$21,0)),0)</f>
        <v>0</v>
      </c>
      <c r="AA829" s="28">
        <f t="shared" si="128"/>
        <v>120859.12</v>
      </c>
      <c r="AB829" s="28">
        <f t="shared" si="129"/>
        <v>238862.12</v>
      </c>
    </row>
    <row r="830" spans="1:28" x14ac:dyDescent="0.2">
      <c r="A830" s="25" t="str">
        <f t="shared" si="120"/>
        <v>Abdul Thunnerclef</v>
      </c>
      <c r="B830" s="25">
        <v>5726465660</v>
      </c>
      <c r="C830" s="25" t="s">
        <v>1607</v>
      </c>
      <c r="D830" s="25" t="s">
        <v>1608</v>
      </c>
      <c r="E830" s="25" t="s">
        <v>29</v>
      </c>
      <c r="F830" s="25">
        <v>60233</v>
      </c>
      <c r="G830" s="25">
        <f>COUNTIF([1]deals_closed!D:D,B830)</f>
        <v>22</v>
      </c>
      <c r="H830" s="26">
        <f>SUMIF([1]deals_closed!D:D,B830,[1]deals_closed!C:C)</f>
        <v>799312</v>
      </c>
      <c r="I830" s="26">
        <f>VLOOKUP(E830,'[1]2018_commission_structure-Start'!$A$22:$I$24,9,FALSE)</f>
        <v>600000</v>
      </c>
      <c r="J830" s="26">
        <f t="shared" si="121"/>
        <v>750000</v>
      </c>
      <c r="K830" s="26">
        <f t="shared" si="122"/>
        <v>900000</v>
      </c>
      <c r="L830" s="26">
        <f t="shared" si="123"/>
        <v>1200000</v>
      </c>
      <c r="M830" s="27">
        <f t="shared" si="124"/>
        <v>1.3321866666666666</v>
      </c>
      <c r="N830" s="25" t="str">
        <f t="shared" si="125"/>
        <v>125-150%</v>
      </c>
      <c r="O830" s="28">
        <f>MIN(H830,I830)*INDEX('[1]2018_commission_structure-Start'!$A$21:$I$24,MATCH($E830,'[1]2018_commission_structure-Start'!$A$21:$A$24,0),MATCH(O$1,'[1]2018_commission_structure-Start'!$A$21:$I$21,0))</f>
        <v>78000</v>
      </c>
      <c r="P830" s="26">
        <f>IF(H830&gt;I830,MIN(H830-I830,J830-I830)*INDEX('[1]2018_commission_structure-Start'!$A$21:$I$24,MATCH($E830,'[1]2018_commission_structure-Start'!$A$21:$A$24,0), MATCH(P$1,'[1]2018_commission_structure-Start'!$A$21:$I$21,0)),0)</f>
        <v>25500.000000000004</v>
      </c>
      <c r="Q830" s="26">
        <f>IF($H830&gt;J830,MIN($H830-J830,K830-J830)*INDEX('[1]2018_commission_structure-Start'!$A$21:$I$24,MATCH($E830,'[1]2018_commission_structure-Start'!$A$21:$A$24,0), MATCH(Q$1,'[1]2018_commission_structure-Start'!$A$21:$I$21,0)),0)</f>
        <v>10355.52</v>
      </c>
      <c r="R830" s="26">
        <f>IF($H830&gt;K830,MIN($H830-K830,L830-K830)*INDEX('[1]2018_commission_structure-Start'!$A$21:$I$24,MATCH($E830,'[1]2018_commission_structure-Start'!$A$21:$A$24,0), MATCH(R$1,'[1]2018_commission_structure-Start'!$A$21:$I$21,0)),0)</f>
        <v>0</v>
      </c>
      <c r="S830" s="26">
        <f>IF(H830&gt;L830,(H830-L830)*INDEX('[1]2018_commission_structure-Start'!$A$21:$I$24,MATCH($E830,'[1]2018_commission_structure-Start'!$A$21:$A$24,0),MATCH(S$1,'[1]2018_commission_structure-Start'!$A$21:$I$21,0)),0)</f>
        <v>0</v>
      </c>
      <c r="T830" s="28">
        <f t="shared" si="126"/>
        <v>113855.52</v>
      </c>
      <c r="U830" s="28">
        <f t="shared" si="127"/>
        <v>174088.52000000002</v>
      </c>
      <c r="V830" s="28">
        <f>MIN(H830,I830)*INDEX('[1]2018_commission_structure-Start'!$A$15:$J$18,MATCH($E830,'[1]2018_commission_structure-Start'!$A$15:$A$18,0),MATCH(V$1,'[1]2018_commission_structure-Start'!$A$15:$J$15,0))</f>
        <v>90000</v>
      </c>
      <c r="W830" s="26">
        <f>IF($H830&gt;I830,MIN($H830-I830,J830-I830)*INDEX('[1]2018_commission_structure-Start'!$A$15:$J$18,MATCH($E830,'[1]2018_commission_structure-Start'!$A$15:$A$18,0),MATCH(W$1,'[1]2018_commission_structure-Start'!$A$15:$J$15,0)),0)</f>
        <v>27000</v>
      </c>
      <c r="X830" s="26">
        <f>IF($H830&gt;J830,MIN($H830-J830,K830-J830)*INDEX('[1]2018_commission_structure-Start'!$A$15:$J$18,MATCH($E830,'[1]2018_commission_structure-Start'!$A$15:$A$18,0),MATCH(X$1,'[1]2018_commission_structure-Start'!$A$15:$J$15,0)),0)</f>
        <v>12328</v>
      </c>
      <c r="Y830" s="26">
        <f>IF($H830&gt;K830,MIN($H830-K830,L830-K830)*INDEX('[1]2018_commission_structure-Start'!$A$15:$J$18,MATCH($E830,'[1]2018_commission_structure-Start'!$A$15:$A$18,0),MATCH(Y$1,'[1]2018_commission_structure-Start'!$A$15:$J$15,0)),0)</f>
        <v>0</v>
      </c>
      <c r="Z830" s="26">
        <f>IF(H830&gt;L830,(H830-L830)*INDEX('[1]2018_commission_structure-Start'!$A$21:$I$24,MATCH($E830,'[1]2018_commission_structure-Start'!$A$21:$A$24,0),MATCH(Z$1,'[1]2018_commission_structure-Start'!$A$21:$I$21,0)),0)</f>
        <v>0</v>
      </c>
      <c r="AA830" s="28">
        <f t="shared" si="128"/>
        <v>129328</v>
      </c>
      <c r="AB830" s="28">
        <f t="shared" si="129"/>
        <v>189561</v>
      </c>
    </row>
    <row r="831" spans="1:28" x14ac:dyDescent="0.2">
      <c r="A831" s="25" t="str">
        <f t="shared" si="120"/>
        <v>Saleem Dewdney</v>
      </c>
      <c r="B831" s="25">
        <v>1664426442</v>
      </c>
      <c r="C831" s="25" t="s">
        <v>1609</v>
      </c>
      <c r="D831" s="25" t="s">
        <v>1610</v>
      </c>
      <c r="E831" s="25" t="s">
        <v>7</v>
      </c>
      <c r="F831" s="25">
        <v>57195</v>
      </c>
      <c r="G831" s="25">
        <f>COUNTIF([1]deals_closed!D:D,B831)</f>
        <v>17</v>
      </c>
      <c r="H831" s="26">
        <f>SUMIF([1]deals_closed!D:D,B831,[1]deals_closed!C:C)</f>
        <v>601920</v>
      </c>
      <c r="I831" s="26">
        <f>VLOOKUP(E831,'[1]2018_commission_structure-Start'!$A$22:$I$24,9,FALSE)</f>
        <v>500000</v>
      </c>
      <c r="J831" s="26">
        <f t="shared" si="121"/>
        <v>625000</v>
      </c>
      <c r="K831" s="26">
        <f t="shared" si="122"/>
        <v>750000</v>
      </c>
      <c r="L831" s="26">
        <f t="shared" si="123"/>
        <v>1000000</v>
      </c>
      <c r="M831" s="27">
        <f t="shared" si="124"/>
        <v>1.20384</v>
      </c>
      <c r="N831" s="25" t="str">
        <f t="shared" si="125"/>
        <v>100-125%</v>
      </c>
      <c r="O831" s="28">
        <f>MIN(H831,I831)*INDEX('[1]2018_commission_structure-Start'!$A$21:$I$24,MATCH($E831,'[1]2018_commission_structure-Start'!$A$21:$A$24,0),MATCH(O$1,'[1]2018_commission_structure-Start'!$A$21:$I$21,0))</f>
        <v>50000</v>
      </c>
      <c r="P831" s="26">
        <f>IF(H831&gt;I831,MIN(H831-I831,J831-I831)*INDEX('[1]2018_commission_structure-Start'!$A$21:$I$24,MATCH($E831,'[1]2018_commission_structure-Start'!$A$21:$A$24,0), MATCH(P$1,'[1]2018_commission_structure-Start'!$A$21:$I$21,0)),0)</f>
        <v>15288</v>
      </c>
      <c r="Q831" s="26">
        <f>IF($H831&gt;J831,MIN($H831-J831,K831-J831)*INDEX('[1]2018_commission_structure-Start'!$A$21:$I$24,MATCH($E831,'[1]2018_commission_structure-Start'!$A$21:$A$24,0), MATCH(Q$1,'[1]2018_commission_structure-Start'!$A$21:$I$21,0)),0)</f>
        <v>0</v>
      </c>
      <c r="R831" s="26">
        <f>IF($H831&gt;K831,MIN($H831-K831,L831-K831)*INDEX('[1]2018_commission_structure-Start'!$A$21:$I$24,MATCH($E831,'[1]2018_commission_structure-Start'!$A$21:$A$24,0), MATCH(R$1,'[1]2018_commission_structure-Start'!$A$21:$I$21,0)),0)</f>
        <v>0</v>
      </c>
      <c r="S831" s="26">
        <f>IF(H831&gt;L831,(H831-L831)*INDEX('[1]2018_commission_structure-Start'!$A$21:$I$24,MATCH($E831,'[1]2018_commission_structure-Start'!$A$21:$A$24,0),MATCH(S$1,'[1]2018_commission_structure-Start'!$A$21:$I$21,0)),0)</f>
        <v>0</v>
      </c>
      <c r="T831" s="28">
        <f t="shared" si="126"/>
        <v>65288</v>
      </c>
      <c r="U831" s="28">
        <f t="shared" si="127"/>
        <v>122483</v>
      </c>
      <c r="V831" s="28">
        <f>MIN(H831,I831)*INDEX('[1]2018_commission_structure-Start'!$A$15:$J$18,MATCH($E831,'[1]2018_commission_structure-Start'!$A$15:$A$18,0),MATCH(V$1,'[1]2018_commission_structure-Start'!$A$15:$J$15,0))</f>
        <v>60000</v>
      </c>
      <c r="W831" s="26">
        <f>IF($H831&gt;I831,MIN($H831-I831,J831-I831)*INDEX('[1]2018_commission_structure-Start'!$A$15:$J$18,MATCH($E831,'[1]2018_commission_structure-Start'!$A$15:$A$18,0),MATCH(W$1,'[1]2018_commission_structure-Start'!$A$15:$J$15,0)),0)</f>
        <v>17326.400000000001</v>
      </c>
      <c r="X831" s="26">
        <f>IF($H831&gt;J831,MIN($H831-J831,K831-J831)*INDEX('[1]2018_commission_structure-Start'!$A$15:$J$18,MATCH($E831,'[1]2018_commission_structure-Start'!$A$15:$A$18,0),MATCH(X$1,'[1]2018_commission_structure-Start'!$A$15:$J$15,0)),0)</f>
        <v>0</v>
      </c>
      <c r="Y831" s="26">
        <f>IF($H831&gt;K831,MIN($H831-K831,L831-K831)*INDEX('[1]2018_commission_structure-Start'!$A$15:$J$18,MATCH($E831,'[1]2018_commission_structure-Start'!$A$15:$A$18,0),MATCH(Y$1,'[1]2018_commission_structure-Start'!$A$15:$J$15,0)),0)</f>
        <v>0</v>
      </c>
      <c r="Z831" s="26">
        <f>IF(H831&gt;L831,(H831-L831)*INDEX('[1]2018_commission_structure-Start'!$A$21:$I$24,MATCH($E831,'[1]2018_commission_structure-Start'!$A$21:$A$24,0),MATCH(Z$1,'[1]2018_commission_structure-Start'!$A$21:$I$21,0)),0)</f>
        <v>0</v>
      </c>
      <c r="AA831" s="28">
        <f t="shared" si="128"/>
        <v>77326.399999999994</v>
      </c>
      <c r="AB831" s="28">
        <f t="shared" si="129"/>
        <v>134521.4</v>
      </c>
    </row>
    <row r="832" spans="1:28" x14ac:dyDescent="0.2">
      <c r="A832" s="25" t="str">
        <f t="shared" si="120"/>
        <v>Hildagard White</v>
      </c>
      <c r="B832" s="25">
        <v>6614458434</v>
      </c>
      <c r="C832" s="25" t="s">
        <v>1611</v>
      </c>
      <c r="D832" s="25" t="s">
        <v>1612</v>
      </c>
      <c r="E832" s="25" t="s">
        <v>10</v>
      </c>
      <c r="F832" s="25">
        <v>118195</v>
      </c>
      <c r="G832" s="25">
        <f>COUNTIF([1]deals_closed!D:D,B832)</f>
        <v>13</v>
      </c>
      <c r="H832" s="26">
        <f>SUMIF([1]deals_closed!D:D,B832,[1]deals_closed!C:C)</f>
        <v>457093</v>
      </c>
      <c r="I832" s="26">
        <f>VLOOKUP(E832,'[1]2018_commission_structure-Start'!$A$22:$I$24,9,FALSE)</f>
        <v>750000</v>
      </c>
      <c r="J832" s="26">
        <f t="shared" si="121"/>
        <v>937500</v>
      </c>
      <c r="K832" s="26">
        <f t="shared" si="122"/>
        <v>1125000</v>
      </c>
      <c r="L832" s="26">
        <f t="shared" si="123"/>
        <v>1500000</v>
      </c>
      <c r="M832" s="27">
        <f t="shared" si="124"/>
        <v>0.6094573333333333</v>
      </c>
      <c r="N832" s="25" t="str">
        <f t="shared" si="125"/>
        <v>0-100%</v>
      </c>
      <c r="O832" s="28">
        <f>MIN(H832,I832)*INDEX('[1]2018_commission_structure-Start'!$A$21:$I$24,MATCH($E832,'[1]2018_commission_structure-Start'!$A$21:$A$24,0),MATCH(O$1,'[1]2018_commission_structure-Start'!$A$21:$I$21,0))</f>
        <v>68563.95</v>
      </c>
      <c r="P832" s="26">
        <f>IF(H832&gt;I832,MIN(H832-I832,J832-I832)*INDEX('[1]2018_commission_structure-Start'!$A$21:$I$24,MATCH($E832,'[1]2018_commission_structure-Start'!$A$21:$A$24,0), MATCH(P$1,'[1]2018_commission_structure-Start'!$A$21:$I$21,0)),0)</f>
        <v>0</v>
      </c>
      <c r="Q832" s="26">
        <f>IF($H832&gt;J832,MIN($H832-J832,K832-J832)*INDEX('[1]2018_commission_structure-Start'!$A$21:$I$24,MATCH($E832,'[1]2018_commission_structure-Start'!$A$21:$A$24,0), MATCH(Q$1,'[1]2018_commission_structure-Start'!$A$21:$I$21,0)),0)</f>
        <v>0</v>
      </c>
      <c r="R832" s="26">
        <f>IF($H832&gt;K832,MIN($H832-K832,L832-K832)*INDEX('[1]2018_commission_structure-Start'!$A$21:$I$24,MATCH($E832,'[1]2018_commission_structure-Start'!$A$21:$A$24,0), MATCH(R$1,'[1]2018_commission_structure-Start'!$A$21:$I$21,0)),0)</f>
        <v>0</v>
      </c>
      <c r="S832" s="26">
        <f>IF(H832&gt;L832,(H832-L832)*INDEX('[1]2018_commission_structure-Start'!$A$21:$I$24,MATCH($E832,'[1]2018_commission_structure-Start'!$A$21:$A$24,0),MATCH(S$1,'[1]2018_commission_structure-Start'!$A$21:$I$21,0)),0)</f>
        <v>0</v>
      </c>
      <c r="T832" s="28">
        <f t="shared" si="126"/>
        <v>68563.95</v>
      </c>
      <c r="U832" s="28">
        <f t="shared" si="127"/>
        <v>186758.95</v>
      </c>
      <c r="V832" s="28">
        <f>MIN(H832,I832)*INDEX('[1]2018_commission_structure-Start'!$A$15:$J$18,MATCH($E832,'[1]2018_commission_structure-Start'!$A$15:$A$18,0),MATCH(V$1,'[1]2018_commission_structure-Start'!$A$15:$J$15,0))</f>
        <v>68563.95</v>
      </c>
      <c r="W832" s="26">
        <f>IF($H832&gt;I832,MIN($H832-I832,J832-I832)*INDEX('[1]2018_commission_structure-Start'!$A$15:$J$18,MATCH($E832,'[1]2018_commission_structure-Start'!$A$15:$A$18,0),MATCH(W$1,'[1]2018_commission_structure-Start'!$A$15:$J$15,0)),0)</f>
        <v>0</v>
      </c>
      <c r="X832" s="26">
        <f>IF($H832&gt;J832,MIN($H832-J832,K832-J832)*INDEX('[1]2018_commission_structure-Start'!$A$15:$J$18,MATCH($E832,'[1]2018_commission_structure-Start'!$A$15:$A$18,0),MATCH(X$1,'[1]2018_commission_structure-Start'!$A$15:$J$15,0)),0)</f>
        <v>0</v>
      </c>
      <c r="Y832" s="26">
        <f>IF($H832&gt;K832,MIN($H832-K832,L832-K832)*INDEX('[1]2018_commission_structure-Start'!$A$15:$J$18,MATCH($E832,'[1]2018_commission_structure-Start'!$A$15:$A$18,0),MATCH(Y$1,'[1]2018_commission_structure-Start'!$A$15:$J$15,0)),0)</f>
        <v>0</v>
      </c>
      <c r="Z832" s="26">
        <f>IF(H832&gt;L832,(H832-L832)*INDEX('[1]2018_commission_structure-Start'!$A$21:$I$24,MATCH($E832,'[1]2018_commission_structure-Start'!$A$21:$A$24,0),MATCH(Z$1,'[1]2018_commission_structure-Start'!$A$21:$I$21,0)),0)</f>
        <v>0</v>
      </c>
      <c r="AA832" s="28">
        <f t="shared" si="128"/>
        <v>68563.95</v>
      </c>
      <c r="AB832" s="28">
        <f t="shared" si="129"/>
        <v>186758.95</v>
      </c>
    </row>
    <row r="833" spans="1:28" x14ac:dyDescent="0.2">
      <c r="A833" s="25" t="str">
        <f t="shared" si="120"/>
        <v>Rudd Bigland</v>
      </c>
      <c r="B833" s="25">
        <v>6227038881</v>
      </c>
      <c r="C833" s="25" t="s">
        <v>1613</v>
      </c>
      <c r="D833" s="25" t="s">
        <v>1614</v>
      </c>
      <c r="E833" s="25" t="s">
        <v>10</v>
      </c>
      <c r="F833" s="25">
        <v>124085</v>
      </c>
      <c r="G833" s="25">
        <f>COUNTIF([1]deals_closed!D:D,B833)</f>
        <v>24</v>
      </c>
      <c r="H833" s="26">
        <f>SUMIF([1]deals_closed!D:D,B833,[1]deals_closed!C:C)</f>
        <v>751155</v>
      </c>
      <c r="I833" s="26">
        <f>VLOOKUP(E833,'[1]2018_commission_structure-Start'!$A$22:$I$24,9,FALSE)</f>
        <v>750000</v>
      </c>
      <c r="J833" s="26">
        <f t="shared" si="121"/>
        <v>937500</v>
      </c>
      <c r="K833" s="26">
        <f t="shared" si="122"/>
        <v>1125000</v>
      </c>
      <c r="L833" s="26">
        <f t="shared" si="123"/>
        <v>1500000</v>
      </c>
      <c r="M833" s="27">
        <f t="shared" si="124"/>
        <v>1.0015400000000001</v>
      </c>
      <c r="N833" s="25" t="str">
        <f t="shared" si="125"/>
        <v>100-125%</v>
      </c>
      <c r="O833" s="28">
        <f>MIN(H833,I833)*INDEX('[1]2018_commission_structure-Start'!$A$21:$I$24,MATCH($E833,'[1]2018_commission_structure-Start'!$A$21:$A$24,0),MATCH(O$1,'[1]2018_commission_structure-Start'!$A$21:$I$21,0))</f>
        <v>112500</v>
      </c>
      <c r="P833" s="26">
        <f>IF(H833&gt;I833,MIN(H833-I833,J833-I833)*INDEX('[1]2018_commission_structure-Start'!$A$21:$I$24,MATCH($E833,'[1]2018_commission_structure-Start'!$A$21:$A$24,0), MATCH(P$1,'[1]2018_commission_structure-Start'!$A$21:$I$21,0)),0)</f>
        <v>219.45</v>
      </c>
      <c r="Q833" s="26">
        <f>IF($H833&gt;J833,MIN($H833-J833,K833-J833)*INDEX('[1]2018_commission_structure-Start'!$A$21:$I$24,MATCH($E833,'[1]2018_commission_structure-Start'!$A$21:$A$24,0), MATCH(Q$1,'[1]2018_commission_structure-Start'!$A$21:$I$21,0)),0)</f>
        <v>0</v>
      </c>
      <c r="R833" s="26">
        <f>IF($H833&gt;K833,MIN($H833-K833,L833-K833)*INDEX('[1]2018_commission_structure-Start'!$A$21:$I$24,MATCH($E833,'[1]2018_commission_structure-Start'!$A$21:$A$24,0), MATCH(R$1,'[1]2018_commission_structure-Start'!$A$21:$I$21,0)),0)</f>
        <v>0</v>
      </c>
      <c r="S833" s="26">
        <f>IF(H833&gt;L833,(H833-L833)*INDEX('[1]2018_commission_structure-Start'!$A$21:$I$24,MATCH($E833,'[1]2018_commission_structure-Start'!$A$21:$A$24,0),MATCH(S$1,'[1]2018_commission_structure-Start'!$A$21:$I$21,0)),0)</f>
        <v>0</v>
      </c>
      <c r="T833" s="28">
        <f t="shared" si="126"/>
        <v>112719.45</v>
      </c>
      <c r="U833" s="28">
        <f t="shared" si="127"/>
        <v>236804.45</v>
      </c>
      <c r="V833" s="28">
        <f>MIN(H833,I833)*INDEX('[1]2018_commission_structure-Start'!$A$15:$J$18,MATCH($E833,'[1]2018_commission_structure-Start'!$A$15:$A$18,0),MATCH(V$1,'[1]2018_commission_structure-Start'!$A$15:$J$15,0))</f>
        <v>112500</v>
      </c>
      <c r="W833" s="26">
        <f>IF($H833&gt;I833,MIN($H833-I833,J833-I833)*INDEX('[1]2018_commission_structure-Start'!$A$15:$J$18,MATCH($E833,'[1]2018_commission_structure-Start'!$A$15:$A$18,0),MATCH(W$1,'[1]2018_commission_structure-Start'!$A$15:$J$15,0)),0)</f>
        <v>254.1</v>
      </c>
      <c r="X833" s="26">
        <f>IF($H833&gt;J833,MIN($H833-J833,K833-J833)*INDEX('[1]2018_commission_structure-Start'!$A$15:$J$18,MATCH($E833,'[1]2018_commission_structure-Start'!$A$15:$A$18,0),MATCH(X$1,'[1]2018_commission_structure-Start'!$A$15:$J$15,0)),0)</f>
        <v>0</v>
      </c>
      <c r="Y833" s="26">
        <f>IF($H833&gt;K833,MIN($H833-K833,L833-K833)*INDEX('[1]2018_commission_structure-Start'!$A$15:$J$18,MATCH($E833,'[1]2018_commission_structure-Start'!$A$15:$A$18,0),MATCH(Y$1,'[1]2018_commission_structure-Start'!$A$15:$J$15,0)),0)</f>
        <v>0</v>
      </c>
      <c r="Z833" s="26">
        <f>IF(H833&gt;L833,(H833-L833)*INDEX('[1]2018_commission_structure-Start'!$A$21:$I$24,MATCH($E833,'[1]2018_commission_structure-Start'!$A$21:$A$24,0),MATCH(Z$1,'[1]2018_commission_structure-Start'!$A$21:$I$21,0)),0)</f>
        <v>0</v>
      </c>
      <c r="AA833" s="28">
        <f t="shared" si="128"/>
        <v>112754.1</v>
      </c>
      <c r="AB833" s="28">
        <f t="shared" si="129"/>
        <v>236839.1</v>
      </c>
    </row>
    <row r="834" spans="1:28" x14ac:dyDescent="0.2">
      <c r="A834" s="25" t="str">
        <f t="shared" ref="A834:A897" si="130">C834&amp;" "&amp;D834</f>
        <v>Dion Liccardi</v>
      </c>
      <c r="B834" s="25">
        <v>8705788102</v>
      </c>
      <c r="C834" s="25" t="s">
        <v>1615</v>
      </c>
      <c r="D834" s="25" t="s">
        <v>1616</v>
      </c>
      <c r="E834" s="25" t="s">
        <v>7</v>
      </c>
      <c r="F834" s="25">
        <v>61019</v>
      </c>
      <c r="G834" s="25">
        <f>COUNTIF([1]deals_closed!D:D,B834)</f>
        <v>18</v>
      </c>
      <c r="H834" s="26">
        <f>SUMIF([1]deals_closed!D:D,B834,[1]deals_closed!C:C)</f>
        <v>637903</v>
      </c>
      <c r="I834" s="26">
        <f>VLOOKUP(E834,'[1]2018_commission_structure-Start'!$A$22:$I$24,9,FALSE)</f>
        <v>500000</v>
      </c>
      <c r="J834" s="26">
        <f t="shared" si="121"/>
        <v>625000</v>
      </c>
      <c r="K834" s="26">
        <f t="shared" si="122"/>
        <v>750000</v>
      </c>
      <c r="L834" s="26">
        <f t="shared" si="123"/>
        <v>1000000</v>
      </c>
      <c r="M834" s="27">
        <f t="shared" si="124"/>
        <v>1.275806</v>
      </c>
      <c r="N834" s="25" t="str">
        <f t="shared" si="125"/>
        <v>125-150%</v>
      </c>
      <c r="O834" s="28">
        <f>MIN(H834,I834)*INDEX('[1]2018_commission_structure-Start'!$A$21:$I$24,MATCH($E834,'[1]2018_commission_structure-Start'!$A$21:$A$24,0),MATCH(O$1,'[1]2018_commission_structure-Start'!$A$21:$I$21,0))</f>
        <v>50000</v>
      </c>
      <c r="P834" s="26">
        <f>IF(H834&gt;I834,MIN(H834-I834,J834-I834)*INDEX('[1]2018_commission_structure-Start'!$A$21:$I$24,MATCH($E834,'[1]2018_commission_structure-Start'!$A$21:$A$24,0), MATCH(P$1,'[1]2018_commission_structure-Start'!$A$21:$I$21,0)),0)</f>
        <v>18750</v>
      </c>
      <c r="Q834" s="26">
        <f>IF($H834&gt;J834,MIN($H834-J834,K834-J834)*INDEX('[1]2018_commission_structure-Start'!$A$21:$I$24,MATCH($E834,'[1]2018_commission_structure-Start'!$A$21:$A$24,0), MATCH(Q$1,'[1]2018_commission_structure-Start'!$A$21:$I$21,0)),0)</f>
        <v>2322.54</v>
      </c>
      <c r="R834" s="26">
        <f>IF($H834&gt;K834,MIN($H834-K834,L834-K834)*INDEX('[1]2018_commission_structure-Start'!$A$21:$I$24,MATCH($E834,'[1]2018_commission_structure-Start'!$A$21:$A$24,0), MATCH(R$1,'[1]2018_commission_structure-Start'!$A$21:$I$21,0)),0)</f>
        <v>0</v>
      </c>
      <c r="S834" s="26">
        <f>IF(H834&gt;L834,(H834-L834)*INDEX('[1]2018_commission_structure-Start'!$A$21:$I$24,MATCH($E834,'[1]2018_commission_structure-Start'!$A$21:$A$24,0),MATCH(S$1,'[1]2018_commission_structure-Start'!$A$21:$I$21,0)),0)</f>
        <v>0</v>
      </c>
      <c r="T834" s="28">
        <f t="shared" si="126"/>
        <v>71072.539999999994</v>
      </c>
      <c r="U834" s="28">
        <f t="shared" si="127"/>
        <v>132091.53999999998</v>
      </c>
      <c r="V834" s="28">
        <f>MIN(H834,I834)*INDEX('[1]2018_commission_structure-Start'!$A$15:$J$18,MATCH($E834,'[1]2018_commission_structure-Start'!$A$15:$A$18,0),MATCH(V$1,'[1]2018_commission_structure-Start'!$A$15:$J$15,0))</f>
        <v>60000</v>
      </c>
      <c r="W834" s="26">
        <f>IF($H834&gt;I834,MIN($H834-I834,J834-I834)*INDEX('[1]2018_commission_structure-Start'!$A$15:$J$18,MATCH($E834,'[1]2018_commission_structure-Start'!$A$15:$A$18,0),MATCH(W$1,'[1]2018_commission_structure-Start'!$A$15:$J$15,0)),0)</f>
        <v>21250</v>
      </c>
      <c r="X834" s="26">
        <f>IF($H834&gt;J834,MIN($H834-J834,K834-J834)*INDEX('[1]2018_commission_structure-Start'!$A$15:$J$18,MATCH($E834,'[1]2018_commission_structure-Start'!$A$15:$A$18,0),MATCH(X$1,'[1]2018_commission_structure-Start'!$A$15:$J$15,0)),0)</f>
        <v>2580.6000000000004</v>
      </c>
      <c r="Y834" s="26">
        <f>IF($H834&gt;K834,MIN($H834-K834,L834-K834)*INDEX('[1]2018_commission_structure-Start'!$A$15:$J$18,MATCH($E834,'[1]2018_commission_structure-Start'!$A$15:$A$18,0),MATCH(Y$1,'[1]2018_commission_structure-Start'!$A$15:$J$15,0)),0)</f>
        <v>0</v>
      </c>
      <c r="Z834" s="26">
        <f>IF(H834&gt;L834,(H834-L834)*INDEX('[1]2018_commission_structure-Start'!$A$21:$I$24,MATCH($E834,'[1]2018_commission_structure-Start'!$A$21:$A$24,0),MATCH(Z$1,'[1]2018_commission_structure-Start'!$A$21:$I$21,0)),0)</f>
        <v>0</v>
      </c>
      <c r="AA834" s="28">
        <f t="shared" si="128"/>
        <v>83830.600000000006</v>
      </c>
      <c r="AB834" s="28">
        <f t="shared" si="129"/>
        <v>144849.60000000001</v>
      </c>
    </row>
    <row r="835" spans="1:28" x14ac:dyDescent="0.2">
      <c r="A835" s="25" t="str">
        <f t="shared" si="130"/>
        <v>May Richings</v>
      </c>
      <c r="B835" s="25">
        <v>2421688019</v>
      </c>
      <c r="C835" s="25" t="s">
        <v>1371</v>
      </c>
      <c r="D835" s="25" t="s">
        <v>1617</v>
      </c>
      <c r="E835" s="25" t="s">
        <v>10</v>
      </c>
      <c r="F835" s="25">
        <v>92591</v>
      </c>
      <c r="G835" s="25">
        <f>COUNTIF([1]deals_closed!D:D,B835)</f>
        <v>21</v>
      </c>
      <c r="H835" s="26">
        <f>SUMIF([1]deals_closed!D:D,B835,[1]deals_closed!C:C)</f>
        <v>610003</v>
      </c>
      <c r="I835" s="26">
        <f>VLOOKUP(E835,'[1]2018_commission_structure-Start'!$A$22:$I$24,9,FALSE)</f>
        <v>750000</v>
      </c>
      <c r="J835" s="26">
        <f t="shared" ref="J835:J898" si="131">I835*1.25</f>
        <v>937500</v>
      </c>
      <c r="K835" s="26">
        <f t="shared" ref="K835:K898" si="132">I835*1.5</f>
        <v>1125000</v>
      </c>
      <c r="L835" s="26">
        <f t="shared" ref="L835:L898" si="133">I835*2</f>
        <v>1500000</v>
      </c>
      <c r="M835" s="27">
        <f t="shared" ref="M835:M898" si="134">H835/I835</f>
        <v>0.81333733333333336</v>
      </c>
      <c r="N835" s="25" t="str">
        <f t="shared" ref="N835:N898" si="135">IF(M835&lt;=1, "0-100%", IF(M835&lt;=1.25, "100-125%", IF(M835&lt;=1.5, "125-150%", IF(M835&lt;=2, "150-200%", "&gt;200%"))))</f>
        <v>0-100%</v>
      </c>
      <c r="O835" s="28">
        <f>MIN(H835,I835)*INDEX('[1]2018_commission_structure-Start'!$A$21:$I$24,MATCH($E835,'[1]2018_commission_structure-Start'!$A$21:$A$24,0),MATCH(O$1,'[1]2018_commission_structure-Start'!$A$21:$I$21,0))</f>
        <v>91500.45</v>
      </c>
      <c r="P835" s="26">
        <f>IF(H835&gt;I835,MIN(H835-I835,J835-I835)*INDEX('[1]2018_commission_structure-Start'!$A$21:$I$24,MATCH($E835,'[1]2018_commission_structure-Start'!$A$21:$A$24,0), MATCH(P$1,'[1]2018_commission_structure-Start'!$A$21:$I$21,0)),0)</f>
        <v>0</v>
      </c>
      <c r="Q835" s="26">
        <f>IF($H835&gt;J835,MIN($H835-J835,K835-J835)*INDEX('[1]2018_commission_structure-Start'!$A$21:$I$24,MATCH($E835,'[1]2018_commission_structure-Start'!$A$21:$A$24,0), MATCH(Q$1,'[1]2018_commission_structure-Start'!$A$21:$I$21,0)),0)</f>
        <v>0</v>
      </c>
      <c r="R835" s="26">
        <f>IF($H835&gt;K835,MIN($H835-K835,L835-K835)*INDEX('[1]2018_commission_structure-Start'!$A$21:$I$24,MATCH($E835,'[1]2018_commission_structure-Start'!$A$21:$A$24,0), MATCH(R$1,'[1]2018_commission_structure-Start'!$A$21:$I$21,0)),0)</f>
        <v>0</v>
      </c>
      <c r="S835" s="26">
        <f>IF(H835&gt;L835,(H835-L835)*INDEX('[1]2018_commission_structure-Start'!$A$21:$I$24,MATCH($E835,'[1]2018_commission_structure-Start'!$A$21:$A$24,0),MATCH(S$1,'[1]2018_commission_structure-Start'!$A$21:$I$21,0)),0)</f>
        <v>0</v>
      </c>
      <c r="T835" s="28">
        <f t="shared" ref="T835:T898" si="136">SUM(O835:S835)</f>
        <v>91500.45</v>
      </c>
      <c r="U835" s="28">
        <f t="shared" ref="U835:U898" si="137">T835+F835</f>
        <v>184091.45</v>
      </c>
      <c r="V835" s="28">
        <f>MIN(H835,I835)*INDEX('[1]2018_commission_structure-Start'!$A$15:$J$18,MATCH($E835,'[1]2018_commission_structure-Start'!$A$15:$A$18,0),MATCH(V$1,'[1]2018_commission_structure-Start'!$A$15:$J$15,0))</f>
        <v>91500.45</v>
      </c>
      <c r="W835" s="26">
        <f>IF($H835&gt;I835,MIN($H835-I835,J835-I835)*INDEX('[1]2018_commission_structure-Start'!$A$15:$J$18,MATCH($E835,'[1]2018_commission_structure-Start'!$A$15:$A$18,0),MATCH(W$1,'[1]2018_commission_structure-Start'!$A$15:$J$15,0)),0)</f>
        <v>0</v>
      </c>
      <c r="X835" s="26">
        <f>IF($H835&gt;J835,MIN($H835-J835,K835-J835)*INDEX('[1]2018_commission_structure-Start'!$A$15:$J$18,MATCH($E835,'[1]2018_commission_structure-Start'!$A$15:$A$18,0),MATCH(X$1,'[1]2018_commission_structure-Start'!$A$15:$J$15,0)),0)</f>
        <v>0</v>
      </c>
      <c r="Y835" s="26">
        <f>IF($H835&gt;K835,MIN($H835-K835,L835-K835)*INDEX('[1]2018_commission_structure-Start'!$A$15:$J$18,MATCH($E835,'[1]2018_commission_structure-Start'!$A$15:$A$18,0),MATCH(Y$1,'[1]2018_commission_structure-Start'!$A$15:$J$15,0)),0)</f>
        <v>0</v>
      </c>
      <c r="Z835" s="26">
        <f>IF(H835&gt;L835,(H835-L835)*INDEX('[1]2018_commission_structure-Start'!$A$21:$I$24,MATCH($E835,'[1]2018_commission_structure-Start'!$A$21:$A$24,0),MATCH(Z$1,'[1]2018_commission_structure-Start'!$A$21:$I$21,0)),0)</f>
        <v>0</v>
      </c>
      <c r="AA835" s="28">
        <f t="shared" ref="AA835:AA898" si="138">SUM(V835:Z835)</f>
        <v>91500.45</v>
      </c>
      <c r="AB835" s="28">
        <f t="shared" ref="AB835:AB898" si="139">AA835+F835</f>
        <v>184091.45</v>
      </c>
    </row>
    <row r="836" spans="1:28" x14ac:dyDescent="0.2">
      <c r="A836" s="25" t="str">
        <f t="shared" si="130"/>
        <v>Lynea Vanyukhin</v>
      </c>
      <c r="B836" s="25">
        <v>9732655267</v>
      </c>
      <c r="C836" s="25" t="s">
        <v>1618</v>
      </c>
      <c r="D836" s="25" t="s">
        <v>1619</v>
      </c>
      <c r="E836" s="25" t="s">
        <v>29</v>
      </c>
      <c r="F836" s="25">
        <v>77474</v>
      </c>
      <c r="G836" s="25">
        <f>COUNTIF([1]deals_closed!D:D,B836)</f>
        <v>11</v>
      </c>
      <c r="H836" s="26">
        <f>SUMIF([1]deals_closed!D:D,B836,[1]deals_closed!C:C)</f>
        <v>454991</v>
      </c>
      <c r="I836" s="26">
        <f>VLOOKUP(E836,'[1]2018_commission_structure-Start'!$A$22:$I$24,9,FALSE)</f>
        <v>600000</v>
      </c>
      <c r="J836" s="26">
        <f t="shared" si="131"/>
        <v>750000</v>
      </c>
      <c r="K836" s="26">
        <f t="shared" si="132"/>
        <v>900000</v>
      </c>
      <c r="L836" s="26">
        <f t="shared" si="133"/>
        <v>1200000</v>
      </c>
      <c r="M836" s="27">
        <f t="shared" si="134"/>
        <v>0.75831833333333332</v>
      </c>
      <c r="N836" s="25" t="str">
        <f t="shared" si="135"/>
        <v>0-100%</v>
      </c>
      <c r="O836" s="28">
        <f>MIN(H836,I836)*INDEX('[1]2018_commission_structure-Start'!$A$21:$I$24,MATCH($E836,'[1]2018_commission_structure-Start'!$A$21:$A$24,0),MATCH(O$1,'[1]2018_commission_structure-Start'!$A$21:$I$21,0))</f>
        <v>59148.83</v>
      </c>
      <c r="P836" s="26">
        <f>IF(H836&gt;I836,MIN(H836-I836,J836-I836)*INDEX('[1]2018_commission_structure-Start'!$A$21:$I$24,MATCH($E836,'[1]2018_commission_structure-Start'!$A$21:$A$24,0), MATCH(P$1,'[1]2018_commission_structure-Start'!$A$21:$I$21,0)),0)</f>
        <v>0</v>
      </c>
      <c r="Q836" s="26">
        <f>IF($H836&gt;J836,MIN($H836-J836,K836-J836)*INDEX('[1]2018_commission_structure-Start'!$A$21:$I$24,MATCH($E836,'[1]2018_commission_structure-Start'!$A$21:$A$24,0), MATCH(Q$1,'[1]2018_commission_structure-Start'!$A$21:$I$21,0)),0)</f>
        <v>0</v>
      </c>
      <c r="R836" s="26">
        <f>IF($H836&gt;K836,MIN($H836-K836,L836-K836)*INDEX('[1]2018_commission_structure-Start'!$A$21:$I$24,MATCH($E836,'[1]2018_commission_structure-Start'!$A$21:$A$24,0), MATCH(R$1,'[1]2018_commission_structure-Start'!$A$21:$I$21,0)),0)</f>
        <v>0</v>
      </c>
      <c r="S836" s="26">
        <f>IF(H836&gt;L836,(H836-L836)*INDEX('[1]2018_commission_structure-Start'!$A$21:$I$24,MATCH($E836,'[1]2018_commission_structure-Start'!$A$21:$A$24,0),MATCH(S$1,'[1]2018_commission_structure-Start'!$A$21:$I$21,0)),0)</f>
        <v>0</v>
      </c>
      <c r="T836" s="28">
        <f t="shared" si="136"/>
        <v>59148.83</v>
      </c>
      <c r="U836" s="28">
        <f t="shared" si="137"/>
        <v>136622.83000000002</v>
      </c>
      <c r="V836" s="28">
        <f>MIN(H836,I836)*INDEX('[1]2018_commission_structure-Start'!$A$15:$J$18,MATCH($E836,'[1]2018_commission_structure-Start'!$A$15:$A$18,0),MATCH(V$1,'[1]2018_commission_structure-Start'!$A$15:$J$15,0))</f>
        <v>68248.649999999994</v>
      </c>
      <c r="W836" s="26">
        <f>IF($H836&gt;I836,MIN($H836-I836,J836-I836)*INDEX('[1]2018_commission_structure-Start'!$A$15:$J$18,MATCH($E836,'[1]2018_commission_structure-Start'!$A$15:$A$18,0),MATCH(W$1,'[1]2018_commission_structure-Start'!$A$15:$J$15,0)),0)</f>
        <v>0</v>
      </c>
      <c r="X836" s="26">
        <f>IF($H836&gt;J836,MIN($H836-J836,K836-J836)*INDEX('[1]2018_commission_structure-Start'!$A$15:$J$18,MATCH($E836,'[1]2018_commission_structure-Start'!$A$15:$A$18,0),MATCH(X$1,'[1]2018_commission_structure-Start'!$A$15:$J$15,0)),0)</f>
        <v>0</v>
      </c>
      <c r="Y836" s="26">
        <f>IF($H836&gt;K836,MIN($H836-K836,L836-K836)*INDEX('[1]2018_commission_structure-Start'!$A$15:$J$18,MATCH($E836,'[1]2018_commission_structure-Start'!$A$15:$A$18,0),MATCH(Y$1,'[1]2018_commission_structure-Start'!$A$15:$J$15,0)),0)</f>
        <v>0</v>
      </c>
      <c r="Z836" s="26">
        <f>IF(H836&gt;L836,(H836-L836)*INDEX('[1]2018_commission_structure-Start'!$A$21:$I$24,MATCH($E836,'[1]2018_commission_structure-Start'!$A$21:$A$24,0),MATCH(Z$1,'[1]2018_commission_structure-Start'!$A$21:$I$21,0)),0)</f>
        <v>0</v>
      </c>
      <c r="AA836" s="28">
        <f t="shared" si="138"/>
        <v>68248.649999999994</v>
      </c>
      <c r="AB836" s="28">
        <f t="shared" si="139"/>
        <v>145722.65</v>
      </c>
    </row>
    <row r="837" spans="1:28" x14ac:dyDescent="0.2">
      <c r="A837" s="25" t="str">
        <f t="shared" si="130"/>
        <v>Donovan Willingham</v>
      </c>
      <c r="B837" s="25">
        <v>7741079360</v>
      </c>
      <c r="C837" s="25" t="s">
        <v>1620</v>
      </c>
      <c r="D837" s="25" t="s">
        <v>1621</v>
      </c>
      <c r="E837" s="25" t="s">
        <v>29</v>
      </c>
      <c r="F837" s="25">
        <v>60165</v>
      </c>
      <c r="G837" s="25">
        <f>COUNTIF([1]deals_closed!D:D,B837)</f>
        <v>22</v>
      </c>
      <c r="H837" s="26">
        <f>SUMIF([1]deals_closed!D:D,B837,[1]deals_closed!C:C)</f>
        <v>766349</v>
      </c>
      <c r="I837" s="26">
        <f>VLOOKUP(E837,'[1]2018_commission_structure-Start'!$A$22:$I$24,9,FALSE)</f>
        <v>600000</v>
      </c>
      <c r="J837" s="26">
        <f t="shared" si="131"/>
        <v>750000</v>
      </c>
      <c r="K837" s="26">
        <f t="shared" si="132"/>
        <v>900000</v>
      </c>
      <c r="L837" s="26">
        <f t="shared" si="133"/>
        <v>1200000</v>
      </c>
      <c r="M837" s="27">
        <f t="shared" si="134"/>
        <v>1.2772483333333333</v>
      </c>
      <c r="N837" s="25" t="str">
        <f t="shared" si="135"/>
        <v>125-150%</v>
      </c>
      <c r="O837" s="28">
        <f>MIN(H837,I837)*INDEX('[1]2018_commission_structure-Start'!$A$21:$I$24,MATCH($E837,'[1]2018_commission_structure-Start'!$A$21:$A$24,0),MATCH(O$1,'[1]2018_commission_structure-Start'!$A$21:$I$21,0))</f>
        <v>78000</v>
      </c>
      <c r="P837" s="26">
        <f>IF(H837&gt;I837,MIN(H837-I837,J837-I837)*INDEX('[1]2018_commission_structure-Start'!$A$21:$I$24,MATCH($E837,'[1]2018_commission_structure-Start'!$A$21:$A$24,0), MATCH(P$1,'[1]2018_commission_structure-Start'!$A$21:$I$21,0)),0)</f>
        <v>25500.000000000004</v>
      </c>
      <c r="Q837" s="26">
        <f>IF($H837&gt;J837,MIN($H837-J837,K837-J837)*INDEX('[1]2018_commission_structure-Start'!$A$21:$I$24,MATCH($E837,'[1]2018_commission_structure-Start'!$A$21:$A$24,0), MATCH(Q$1,'[1]2018_commission_structure-Start'!$A$21:$I$21,0)),0)</f>
        <v>3433.29</v>
      </c>
      <c r="R837" s="26">
        <f>IF($H837&gt;K837,MIN($H837-K837,L837-K837)*INDEX('[1]2018_commission_structure-Start'!$A$21:$I$24,MATCH($E837,'[1]2018_commission_structure-Start'!$A$21:$A$24,0), MATCH(R$1,'[1]2018_commission_structure-Start'!$A$21:$I$21,0)),0)</f>
        <v>0</v>
      </c>
      <c r="S837" s="26">
        <f>IF(H837&gt;L837,(H837-L837)*INDEX('[1]2018_commission_structure-Start'!$A$21:$I$24,MATCH($E837,'[1]2018_commission_structure-Start'!$A$21:$A$24,0),MATCH(S$1,'[1]2018_commission_structure-Start'!$A$21:$I$21,0)),0)</f>
        <v>0</v>
      </c>
      <c r="T837" s="28">
        <f t="shared" si="136"/>
        <v>106933.29</v>
      </c>
      <c r="U837" s="28">
        <f t="shared" si="137"/>
        <v>167098.28999999998</v>
      </c>
      <c r="V837" s="28">
        <f>MIN(H837,I837)*INDEX('[1]2018_commission_structure-Start'!$A$15:$J$18,MATCH($E837,'[1]2018_commission_structure-Start'!$A$15:$A$18,0),MATCH(V$1,'[1]2018_commission_structure-Start'!$A$15:$J$15,0))</f>
        <v>90000</v>
      </c>
      <c r="W837" s="26">
        <f>IF($H837&gt;I837,MIN($H837-I837,J837-I837)*INDEX('[1]2018_commission_structure-Start'!$A$15:$J$18,MATCH($E837,'[1]2018_commission_structure-Start'!$A$15:$A$18,0),MATCH(W$1,'[1]2018_commission_structure-Start'!$A$15:$J$15,0)),0)</f>
        <v>27000</v>
      </c>
      <c r="X837" s="26">
        <f>IF($H837&gt;J837,MIN($H837-J837,K837-J837)*INDEX('[1]2018_commission_structure-Start'!$A$15:$J$18,MATCH($E837,'[1]2018_commission_structure-Start'!$A$15:$A$18,0),MATCH(X$1,'[1]2018_commission_structure-Start'!$A$15:$J$15,0)),0)</f>
        <v>4087.25</v>
      </c>
      <c r="Y837" s="26">
        <f>IF($H837&gt;K837,MIN($H837-K837,L837-K837)*INDEX('[1]2018_commission_structure-Start'!$A$15:$J$18,MATCH($E837,'[1]2018_commission_structure-Start'!$A$15:$A$18,0),MATCH(Y$1,'[1]2018_commission_structure-Start'!$A$15:$J$15,0)),0)</f>
        <v>0</v>
      </c>
      <c r="Z837" s="26">
        <f>IF(H837&gt;L837,(H837-L837)*INDEX('[1]2018_commission_structure-Start'!$A$21:$I$24,MATCH($E837,'[1]2018_commission_structure-Start'!$A$21:$A$24,0),MATCH(Z$1,'[1]2018_commission_structure-Start'!$A$21:$I$21,0)),0)</f>
        <v>0</v>
      </c>
      <c r="AA837" s="28">
        <f t="shared" si="138"/>
        <v>121087.25</v>
      </c>
      <c r="AB837" s="28">
        <f t="shared" si="139"/>
        <v>181252.25</v>
      </c>
    </row>
    <row r="838" spans="1:28" x14ac:dyDescent="0.2">
      <c r="A838" s="25" t="str">
        <f t="shared" si="130"/>
        <v>Marillin Yerrall</v>
      </c>
      <c r="B838" s="25">
        <v>8034345962</v>
      </c>
      <c r="C838" s="25" t="s">
        <v>1622</v>
      </c>
      <c r="D838" s="25" t="s">
        <v>1623</v>
      </c>
      <c r="E838" s="25" t="s">
        <v>10</v>
      </c>
      <c r="F838" s="25">
        <v>121088</v>
      </c>
      <c r="G838" s="25">
        <f>COUNTIF([1]deals_closed!D:D,B838)</f>
        <v>23</v>
      </c>
      <c r="H838" s="26">
        <f>SUMIF([1]deals_closed!D:D,B838,[1]deals_closed!C:C)</f>
        <v>696032</v>
      </c>
      <c r="I838" s="26">
        <f>VLOOKUP(E838,'[1]2018_commission_structure-Start'!$A$22:$I$24,9,FALSE)</f>
        <v>750000</v>
      </c>
      <c r="J838" s="26">
        <f t="shared" si="131"/>
        <v>937500</v>
      </c>
      <c r="K838" s="26">
        <f t="shared" si="132"/>
        <v>1125000</v>
      </c>
      <c r="L838" s="26">
        <f t="shared" si="133"/>
        <v>1500000</v>
      </c>
      <c r="M838" s="27">
        <f t="shared" si="134"/>
        <v>0.92804266666666668</v>
      </c>
      <c r="N838" s="25" t="str">
        <f t="shared" si="135"/>
        <v>0-100%</v>
      </c>
      <c r="O838" s="28">
        <f>MIN(H838,I838)*INDEX('[1]2018_commission_structure-Start'!$A$21:$I$24,MATCH($E838,'[1]2018_commission_structure-Start'!$A$21:$A$24,0),MATCH(O$1,'[1]2018_commission_structure-Start'!$A$21:$I$21,0))</f>
        <v>104404.8</v>
      </c>
      <c r="P838" s="26">
        <f>IF(H838&gt;I838,MIN(H838-I838,J838-I838)*INDEX('[1]2018_commission_structure-Start'!$A$21:$I$24,MATCH($E838,'[1]2018_commission_structure-Start'!$A$21:$A$24,0), MATCH(P$1,'[1]2018_commission_structure-Start'!$A$21:$I$21,0)),0)</f>
        <v>0</v>
      </c>
      <c r="Q838" s="26">
        <f>IF($H838&gt;J838,MIN($H838-J838,K838-J838)*INDEX('[1]2018_commission_structure-Start'!$A$21:$I$24,MATCH($E838,'[1]2018_commission_structure-Start'!$A$21:$A$24,0), MATCH(Q$1,'[1]2018_commission_structure-Start'!$A$21:$I$21,0)),0)</f>
        <v>0</v>
      </c>
      <c r="R838" s="26">
        <f>IF($H838&gt;K838,MIN($H838-K838,L838-K838)*INDEX('[1]2018_commission_structure-Start'!$A$21:$I$24,MATCH($E838,'[1]2018_commission_structure-Start'!$A$21:$A$24,0), MATCH(R$1,'[1]2018_commission_structure-Start'!$A$21:$I$21,0)),0)</f>
        <v>0</v>
      </c>
      <c r="S838" s="26">
        <f>IF(H838&gt;L838,(H838-L838)*INDEX('[1]2018_commission_structure-Start'!$A$21:$I$24,MATCH($E838,'[1]2018_commission_structure-Start'!$A$21:$A$24,0),MATCH(S$1,'[1]2018_commission_structure-Start'!$A$21:$I$21,0)),0)</f>
        <v>0</v>
      </c>
      <c r="T838" s="28">
        <f t="shared" si="136"/>
        <v>104404.8</v>
      </c>
      <c r="U838" s="28">
        <f t="shared" si="137"/>
        <v>225492.8</v>
      </c>
      <c r="V838" s="28">
        <f>MIN(H838,I838)*INDEX('[1]2018_commission_structure-Start'!$A$15:$J$18,MATCH($E838,'[1]2018_commission_structure-Start'!$A$15:$A$18,0),MATCH(V$1,'[1]2018_commission_structure-Start'!$A$15:$J$15,0))</f>
        <v>104404.8</v>
      </c>
      <c r="W838" s="26">
        <f>IF($H838&gt;I838,MIN($H838-I838,J838-I838)*INDEX('[1]2018_commission_structure-Start'!$A$15:$J$18,MATCH($E838,'[1]2018_commission_structure-Start'!$A$15:$A$18,0),MATCH(W$1,'[1]2018_commission_structure-Start'!$A$15:$J$15,0)),0)</f>
        <v>0</v>
      </c>
      <c r="X838" s="26">
        <f>IF($H838&gt;J838,MIN($H838-J838,K838-J838)*INDEX('[1]2018_commission_structure-Start'!$A$15:$J$18,MATCH($E838,'[1]2018_commission_structure-Start'!$A$15:$A$18,0),MATCH(X$1,'[1]2018_commission_structure-Start'!$A$15:$J$15,0)),0)</f>
        <v>0</v>
      </c>
      <c r="Y838" s="26">
        <f>IF($H838&gt;K838,MIN($H838-K838,L838-K838)*INDEX('[1]2018_commission_structure-Start'!$A$15:$J$18,MATCH($E838,'[1]2018_commission_structure-Start'!$A$15:$A$18,0),MATCH(Y$1,'[1]2018_commission_structure-Start'!$A$15:$J$15,0)),0)</f>
        <v>0</v>
      </c>
      <c r="Z838" s="26">
        <f>IF(H838&gt;L838,(H838-L838)*INDEX('[1]2018_commission_structure-Start'!$A$21:$I$24,MATCH($E838,'[1]2018_commission_structure-Start'!$A$21:$A$24,0),MATCH(Z$1,'[1]2018_commission_structure-Start'!$A$21:$I$21,0)),0)</f>
        <v>0</v>
      </c>
      <c r="AA838" s="28">
        <f t="shared" si="138"/>
        <v>104404.8</v>
      </c>
      <c r="AB838" s="28">
        <f t="shared" si="139"/>
        <v>225492.8</v>
      </c>
    </row>
    <row r="839" spans="1:28" x14ac:dyDescent="0.2">
      <c r="A839" s="25" t="str">
        <f t="shared" si="130"/>
        <v>Elfrida Fone</v>
      </c>
      <c r="B839" s="25">
        <v>9518260397</v>
      </c>
      <c r="C839" s="25" t="s">
        <v>1624</v>
      </c>
      <c r="D839" s="25" t="s">
        <v>1625</v>
      </c>
      <c r="E839" s="25" t="s">
        <v>29</v>
      </c>
      <c r="F839" s="25">
        <v>63471</v>
      </c>
      <c r="G839" s="25">
        <f>COUNTIF([1]deals_closed!D:D,B839)</f>
        <v>18</v>
      </c>
      <c r="H839" s="26">
        <f>SUMIF([1]deals_closed!D:D,B839,[1]deals_closed!C:C)</f>
        <v>652900</v>
      </c>
      <c r="I839" s="26">
        <f>VLOOKUP(E839,'[1]2018_commission_structure-Start'!$A$22:$I$24,9,FALSE)</f>
        <v>600000</v>
      </c>
      <c r="J839" s="26">
        <f t="shared" si="131"/>
        <v>750000</v>
      </c>
      <c r="K839" s="26">
        <f t="shared" si="132"/>
        <v>900000</v>
      </c>
      <c r="L839" s="26">
        <f t="shared" si="133"/>
        <v>1200000</v>
      </c>
      <c r="M839" s="27">
        <f t="shared" si="134"/>
        <v>1.0881666666666667</v>
      </c>
      <c r="N839" s="25" t="str">
        <f t="shared" si="135"/>
        <v>100-125%</v>
      </c>
      <c r="O839" s="28">
        <f>MIN(H839,I839)*INDEX('[1]2018_commission_structure-Start'!$A$21:$I$24,MATCH($E839,'[1]2018_commission_structure-Start'!$A$21:$A$24,0),MATCH(O$1,'[1]2018_commission_structure-Start'!$A$21:$I$21,0))</f>
        <v>78000</v>
      </c>
      <c r="P839" s="26">
        <f>IF(H839&gt;I839,MIN(H839-I839,J839-I839)*INDEX('[1]2018_commission_structure-Start'!$A$21:$I$24,MATCH($E839,'[1]2018_commission_structure-Start'!$A$21:$A$24,0), MATCH(P$1,'[1]2018_commission_structure-Start'!$A$21:$I$21,0)),0)</f>
        <v>8993</v>
      </c>
      <c r="Q839" s="26">
        <f>IF($H839&gt;J839,MIN($H839-J839,K839-J839)*INDEX('[1]2018_commission_structure-Start'!$A$21:$I$24,MATCH($E839,'[1]2018_commission_structure-Start'!$A$21:$A$24,0), MATCH(Q$1,'[1]2018_commission_structure-Start'!$A$21:$I$21,0)),0)</f>
        <v>0</v>
      </c>
      <c r="R839" s="26">
        <f>IF($H839&gt;K839,MIN($H839-K839,L839-K839)*INDEX('[1]2018_commission_structure-Start'!$A$21:$I$24,MATCH($E839,'[1]2018_commission_structure-Start'!$A$21:$A$24,0), MATCH(R$1,'[1]2018_commission_structure-Start'!$A$21:$I$21,0)),0)</f>
        <v>0</v>
      </c>
      <c r="S839" s="26">
        <f>IF(H839&gt;L839,(H839-L839)*INDEX('[1]2018_commission_structure-Start'!$A$21:$I$24,MATCH($E839,'[1]2018_commission_structure-Start'!$A$21:$A$24,0),MATCH(S$1,'[1]2018_commission_structure-Start'!$A$21:$I$21,0)),0)</f>
        <v>0</v>
      </c>
      <c r="T839" s="28">
        <f t="shared" si="136"/>
        <v>86993</v>
      </c>
      <c r="U839" s="28">
        <f t="shared" si="137"/>
        <v>150464</v>
      </c>
      <c r="V839" s="28">
        <f>MIN(H839,I839)*INDEX('[1]2018_commission_structure-Start'!$A$15:$J$18,MATCH($E839,'[1]2018_commission_structure-Start'!$A$15:$A$18,0),MATCH(V$1,'[1]2018_commission_structure-Start'!$A$15:$J$15,0))</f>
        <v>90000</v>
      </c>
      <c r="W839" s="26">
        <f>IF($H839&gt;I839,MIN($H839-I839,J839-I839)*INDEX('[1]2018_commission_structure-Start'!$A$15:$J$18,MATCH($E839,'[1]2018_commission_structure-Start'!$A$15:$A$18,0),MATCH(W$1,'[1]2018_commission_structure-Start'!$A$15:$J$15,0)),0)</f>
        <v>9522</v>
      </c>
      <c r="X839" s="26">
        <f>IF($H839&gt;J839,MIN($H839-J839,K839-J839)*INDEX('[1]2018_commission_structure-Start'!$A$15:$J$18,MATCH($E839,'[1]2018_commission_structure-Start'!$A$15:$A$18,0),MATCH(X$1,'[1]2018_commission_structure-Start'!$A$15:$J$15,0)),0)</f>
        <v>0</v>
      </c>
      <c r="Y839" s="26">
        <f>IF($H839&gt;K839,MIN($H839-K839,L839-K839)*INDEX('[1]2018_commission_structure-Start'!$A$15:$J$18,MATCH($E839,'[1]2018_commission_structure-Start'!$A$15:$A$18,0),MATCH(Y$1,'[1]2018_commission_structure-Start'!$A$15:$J$15,0)),0)</f>
        <v>0</v>
      </c>
      <c r="Z839" s="26">
        <f>IF(H839&gt;L839,(H839-L839)*INDEX('[1]2018_commission_structure-Start'!$A$21:$I$24,MATCH($E839,'[1]2018_commission_structure-Start'!$A$21:$A$24,0),MATCH(Z$1,'[1]2018_commission_structure-Start'!$A$21:$I$21,0)),0)</f>
        <v>0</v>
      </c>
      <c r="AA839" s="28">
        <f t="shared" si="138"/>
        <v>99522</v>
      </c>
      <c r="AB839" s="28">
        <f t="shared" si="139"/>
        <v>162993</v>
      </c>
    </row>
    <row r="840" spans="1:28" x14ac:dyDescent="0.2">
      <c r="A840" s="25" t="str">
        <f t="shared" si="130"/>
        <v>Pavlov Pucknell</v>
      </c>
      <c r="B840" s="25">
        <v>6769297310</v>
      </c>
      <c r="C840" s="25" t="s">
        <v>1626</v>
      </c>
      <c r="D840" s="25" t="s">
        <v>1627</v>
      </c>
      <c r="E840" s="25" t="s">
        <v>10</v>
      </c>
      <c r="F840" s="25">
        <v>83667</v>
      </c>
      <c r="G840" s="25">
        <f>COUNTIF([1]deals_closed!D:D,B840)</f>
        <v>23</v>
      </c>
      <c r="H840" s="26">
        <f>SUMIF([1]deals_closed!D:D,B840,[1]deals_closed!C:C)</f>
        <v>743886</v>
      </c>
      <c r="I840" s="26">
        <f>VLOOKUP(E840,'[1]2018_commission_structure-Start'!$A$22:$I$24,9,FALSE)</f>
        <v>750000</v>
      </c>
      <c r="J840" s="26">
        <f t="shared" si="131"/>
        <v>937500</v>
      </c>
      <c r="K840" s="26">
        <f t="shared" si="132"/>
        <v>1125000</v>
      </c>
      <c r="L840" s="26">
        <f t="shared" si="133"/>
        <v>1500000</v>
      </c>
      <c r="M840" s="27">
        <f t="shared" si="134"/>
        <v>0.99184799999999995</v>
      </c>
      <c r="N840" s="25" t="str">
        <f t="shared" si="135"/>
        <v>0-100%</v>
      </c>
      <c r="O840" s="28">
        <f>MIN(H840,I840)*INDEX('[1]2018_commission_structure-Start'!$A$21:$I$24,MATCH($E840,'[1]2018_commission_structure-Start'!$A$21:$A$24,0),MATCH(O$1,'[1]2018_commission_structure-Start'!$A$21:$I$21,0))</f>
        <v>111582.9</v>
      </c>
      <c r="P840" s="26">
        <f>IF(H840&gt;I840,MIN(H840-I840,J840-I840)*INDEX('[1]2018_commission_structure-Start'!$A$21:$I$24,MATCH($E840,'[1]2018_commission_structure-Start'!$A$21:$A$24,0), MATCH(P$1,'[1]2018_commission_structure-Start'!$A$21:$I$21,0)),0)</f>
        <v>0</v>
      </c>
      <c r="Q840" s="26">
        <f>IF($H840&gt;J840,MIN($H840-J840,K840-J840)*INDEX('[1]2018_commission_structure-Start'!$A$21:$I$24,MATCH($E840,'[1]2018_commission_structure-Start'!$A$21:$A$24,0), MATCH(Q$1,'[1]2018_commission_structure-Start'!$A$21:$I$21,0)),0)</f>
        <v>0</v>
      </c>
      <c r="R840" s="26">
        <f>IF($H840&gt;K840,MIN($H840-K840,L840-K840)*INDEX('[1]2018_commission_structure-Start'!$A$21:$I$24,MATCH($E840,'[1]2018_commission_structure-Start'!$A$21:$A$24,0), MATCH(R$1,'[1]2018_commission_structure-Start'!$A$21:$I$21,0)),0)</f>
        <v>0</v>
      </c>
      <c r="S840" s="26">
        <f>IF(H840&gt;L840,(H840-L840)*INDEX('[1]2018_commission_structure-Start'!$A$21:$I$24,MATCH($E840,'[1]2018_commission_structure-Start'!$A$21:$A$24,0),MATCH(S$1,'[1]2018_commission_structure-Start'!$A$21:$I$21,0)),0)</f>
        <v>0</v>
      </c>
      <c r="T840" s="28">
        <f t="shared" si="136"/>
        <v>111582.9</v>
      </c>
      <c r="U840" s="28">
        <f t="shared" si="137"/>
        <v>195249.9</v>
      </c>
      <c r="V840" s="28">
        <f>MIN(H840,I840)*INDEX('[1]2018_commission_structure-Start'!$A$15:$J$18,MATCH($E840,'[1]2018_commission_structure-Start'!$A$15:$A$18,0),MATCH(V$1,'[1]2018_commission_structure-Start'!$A$15:$J$15,0))</f>
        <v>111582.9</v>
      </c>
      <c r="W840" s="26">
        <f>IF($H840&gt;I840,MIN($H840-I840,J840-I840)*INDEX('[1]2018_commission_structure-Start'!$A$15:$J$18,MATCH($E840,'[1]2018_commission_structure-Start'!$A$15:$A$18,0),MATCH(W$1,'[1]2018_commission_structure-Start'!$A$15:$J$15,0)),0)</f>
        <v>0</v>
      </c>
      <c r="X840" s="26">
        <f>IF($H840&gt;J840,MIN($H840-J840,K840-J840)*INDEX('[1]2018_commission_structure-Start'!$A$15:$J$18,MATCH($E840,'[1]2018_commission_structure-Start'!$A$15:$A$18,0),MATCH(X$1,'[1]2018_commission_structure-Start'!$A$15:$J$15,0)),0)</f>
        <v>0</v>
      </c>
      <c r="Y840" s="26">
        <f>IF($H840&gt;K840,MIN($H840-K840,L840-K840)*INDEX('[1]2018_commission_structure-Start'!$A$15:$J$18,MATCH($E840,'[1]2018_commission_structure-Start'!$A$15:$A$18,0),MATCH(Y$1,'[1]2018_commission_structure-Start'!$A$15:$J$15,0)),0)</f>
        <v>0</v>
      </c>
      <c r="Z840" s="26">
        <f>IF(H840&gt;L840,(H840-L840)*INDEX('[1]2018_commission_structure-Start'!$A$21:$I$24,MATCH($E840,'[1]2018_commission_structure-Start'!$A$21:$A$24,0),MATCH(Z$1,'[1]2018_commission_structure-Start'!$A$21:$I$21,0)),0)</f>
        <v>0</v>
      </c>
      <c r="AA840" s="28">
        <f t="shared" si="138"/>
        <v>111582.9</v>
      </c>
      <c r="AB840" s="28">
        <f t="shared" si="139"/>
        <v>195249.9</v>
      </c>
    </row>
    <row r="841" spans="1:28" x14ac:dyDescent="0.2">
      <c r="A841" s="25" t="str">
        <f t="shared" si="130"/>
        <v>Kristoforo Claremont</v>
      </c>
      <c r="B841" s="25">
        <v>3016446324</v>
      </c>
      <c r="C841" s="25" t="s">
        <v>1628</v>
      </c>
      <c r="D841" s="25" t="s">
        <v>1629</v>
      </c>
      <c r="E841" s="25" t="s">
        <v>7</v>
      </c>
      <c r="F841" s="25">
        <v>45261</v>
      </c>
      <c r="G841" s="25">
        <f>COUNTIF([1]deals_closed!D:D,B841)</f>
        <v>26</v>
      </c>
      <c r="H841" s="26">
        <f>SUMIF([1]deals_closed!D:D,B841,[1]deals_closed!C:C)</f>
        <v>970661</v>
      </c>
      <c r="I841" s="26">
        <f>VLOOKUP(E841,'[1]2018_commission_structure-Start'!$A$22:$I$24,9,FALSE)</f>
        <v>500000</v>
      </c>
      <c r="J841" s="26">
        <f t="shared" si="131"/>
        <v>625000</v>
      </c>
      <c r="K841" s="26">
        <f t="shared" si="132"/>
        <v>750000</v>
      </c>
      <c r="L841" s="26">
        <f t="shared" si="133"/>
        <v>1000000</v>
      </c>
      <c r="M841" s="27">
        <f t="shared" si="134"/>
        <v>1.941322</v>
      </c>
      <c r="N841" s="25" t="str">
        <f t="shared" si="135"/>
        <v>150-200%</v>
      </c>
      <c r="O841" s="28">
        <f>MIN(H841,I841)*INDEX('[1]2018_commission_structure-Start'!$A$21:$I$24,MATCH($E841,'[1]2018_commission_structure-Start'!$A$21:$A$24,0),MATCH(O$1,'[1]2018_commission_structure-Start'!$A$21:$I$21,0))</f>
        <v>50000</v>
      </c>
      <c r="P841" s="26">
        <f>IF(H841&gt;I841,MIN(H841-I841,J841-I841)*INDEX('[1]2018_commission_structure-Start'!$A$21:$I$24,MATCH($E841,'[1]2018_commission_structure-Start'!$A$21:$A$24,0), MATCH(P$1,'[1]2018_commission_structure-Start'!$A$21:$I$21,0)),0)</f>
        <v>18750</v>
      </c>
      <c r="Q841" s="26">
        <f>IF($H841&gt;J841,MIN($H841-J841,K841-J841)*INDEX('[1]2018_commission_structure-Start'!$A$21:$I$24,MATCH($E841,'[1]2018_commission_structure-Start'!$A$21:$A$24,0), MATCH(Q$1,'[1]2018_commission_structure-Start'!$A$21:$I$21,0)),0)</f>
        <v>22500</v>
      </c>
      <c r="R841" s="26">
        <f>IF($H841&gt;K841,MIN($H841-K841,L841-K841)*INDEX('[1]2018_commission_structure-Start'!$A$21:$I$24,MATCH($E841,'[1]2018_commission_structure-Start'!$A$21:$A$24,0), MATCH(R$1,'[1]2018_commission_structure-Start'!$A$21:$I$21,0)),0)</f>
        <v>48545.42</v>
      </c>
      <c r="S841" s="26">
        <f>IF(H841&gt;L841,(H841-L841)*INDEX('[1]2018_commission_structure-Start'!$A$21:$I$24,MATCH($E841,'[1]2018_commission_structure-Start'!$A$21:$A$24,0),MATCH(S$1,'[1]2018_commission_structure-Start'!$A$21:$I$21,0)),0)</f>
        <v>0</v>
      </c>
      <c r="T841" s="28">
        <f t="shared" si="136"/>
        <v>139795.41999999998</v>
      </c>
      <c r="U841" s="28">
        <f t="shared" si="137"/>
        <v>185056.41999999998</v>
      </c>
      <c r="V841" s="28">
        <f>MIN(H841,I841)*INDEX('[1]2018_commission_structure-Start'!$A$15:$J$18,MATCH($E841,'[1]2018_commission_structure-Start'!$A$15:$A$18,0),MATCH(V$1,'[1]2018_commission_structure-Start'!$A$15:$J$15,0))</f>
        <v>60000</v>
      </c>
      <c r="W841" s="26">
        <f>IF($H841&gt;I841,MIN($H841-I841,J841-I841)*INDEX('[1]2018_commission_structure-Start'!$A$15:$J$18,MATCH($E841,'[1]2018_commission_structure-Start'!$A$15:$A$18,0),MATCH(W$1,'[1]2018_commission_structure-Start'!$A$15:$J$15,0)),0)</f>
        <v>21250</v>
      </c>
      <c r="X841" s="26">
        <f>IF($H841&gt;J841,MIN($H841-J841,K841-J841)*INDEX('[1]2018_commission_structure-Start'!$A$15:$J$18,MATCH($E841,'[1]2018_commission_structure-Start'!$A$15:$A$18,0),MATCH(X$1,'[1]2018_commission_structure-Start'!$A$15:$J$15,0)),0)</f>
        <v>25000</v>
      </c>
      <c r="Y841" s="26">
        <f>IF($H841&gt;K841,MIN($H841-K841,L841-K841)*INDEX('[1]2018_commission_structure-Start'!$A$15:$J$18,MATCH($E841,'[1]2018_commission_structure-Start'!$A$15:$A$18,0),MATCH(Y$1,'[1]2018_commission_structure-Start'!$A$15:$J$15,0)),0)</f>
        <v>48545.42</v>
      </c>
      <c r="Z841" s="26">
        <f>IF(H841&gt;L841,(H841-L841)*INDEX('[1]2018_commission_structure-Start'!$A$21:$I$24,MATCH($E841,'[1]2018_commission_structure-Start'!$A$21:$A$24,0),MATCH(Z$1,'[1]2018_commission_structure-Start'!$A$21:$I$21,0)),0)</f>
        <v>0</v>
      </c>
      <c r="AA841" s="28">
        <f t="shared" si="138"/>
        <v>154795.41999999998</v>
      </c>
      <c r="AB841" s="28">
        <f t="shared" si="139"/>
        <v>200056.41999999998</v>
      </c>
    </row>
    <row r="842" spans="1:28" x14ac:dyDescent="0.2">
      <c r="A842" s="25" t="str">
        <f t="shared" si="130"/>
        <v>Cyndi D'Agostino</v>
      </c>
      <c r="B842" s="25">
        <v>858481901</v>
      </c>
      <c r="C842" s="25" t="s">
        <v>1630</v>
      </c>
      <c r="D842" s="25" t="s">
        <v>1631</v>
      </c>
      <c r="E842" s="25" t="s">
        <v>10</v>
      </c>
      <c r="F842" s="25">
        <v>78794</v>
      </c>
      <c r="G842" s="25">
        <f>COUNTIF([1]deals_closed!D:D,B842)</f>
        <v>28</v>
      </c>
      <c r="H842" s="26">
        <f>SUMIF([1]deals_closed!D:D,B842,[1]deals_closed!C:C)</f>
        <v>982174</v>
      </c>
      <c r="I842" s="26">
        <f>VLOOKUP(E842,'[1]2018_commission_structure-Start'!$A$22:$I$24,9,FALSE)</f>
        <v>750000</v>
      </c>
      <c r="J842" s="26">
        <f t="shared" si="131"/>
        <v>937500</v>
      </c>
      <c r="K842" s="26">
        <f t="shared" si="132"/>
        <v>1125000</v>
      </c>
      <c r="L842" s="26">
        <f t="shared" si="133"/>
        <v>1500000</v>
      </c>
      <c r="M842" s="27">
        <f t="shared" si="134"/>
        <v>1.3095653333333332</v>
      </c>
      <c r="N842" s="25" t="str">
        <f t="shared" si="135"/>
        <v>125-150%</v>
      </c>
      <c r="O842" s="28">
        <f>MIN(H842,I842)*INDEX('[1]2018_commission_structure-Start'!$A$21:$I$24,MATCH($E842,'[1]2018_commission_structure-Start'!$A$21:$A$24,0),MATCH(O$1,'[1]2018_commission_structure-Start'!$A$21:$I$21,0))</f>
        <v>112500</v>
      </c>
      <c r="P842" s="26">
        <f>IF(H842&gt;I842,MIN(H842-I842,J842-I842)*INDEX('[1]2018_commission_structure-Start'!$A$21:$I$24,MATCH($E842,'[1]2018_commission_structure-Start'!$A$21:$A$24,0), MATCH(P$1,'[1]2018_commission_structure-Start'!$A$21:$I$21,0)),0)</f>
        <v>35625</v>
      </c>
      <c r="Q842" s="26">
        <f>IF($H842&gt;J842,MIN($H842-J842,K842-J842)*INDEX('[1]2018_commission_structure-Start'!$A$21:$I$24,MATCH($E842,'[1]2018_commission_structure-Start'!$A$21:$A$24,0), MATCH(Q$1,'[1]2018_commission_structure-Start'!$A$21:$I$21,0)),0)</f>
        <v>10275.02</v>
      </c>
      <c r="R842" s="26">
        <f>IF($H842&gt;K842,MIN($H842-K842,L842-K842)*INDEX('[1]2018_commission_structure-Start'!$A$21:$I$24,MATCH($E842,'[1]2018_commission_structure-Start'!$A$21:$A$24,0), MATCH(R$1,'[1]2018_commission_structure-Start'!$A$21:$I$21,0)),0)</f>
        <v>0</v>
      </c>
      <c r="S842" s="26">
        <f>IF(H842&gt;L842,(H842-L842)*INDEX('[1]2018_commission_structure-Start'!$A$21:$I$24,MATCH($E842,'[1]2018_commission_structure-Start'!$A$21:$A$24,0),MATCH(S$1,'[1]2018_commission_structure-Start'!$A$21:$I$21,0)),0)</f>
        <v>0</v>
      </c>
      <c r="T842" s="28">
        <f t="shared" si="136"/>
        <v>158400.01999999999</v>
      </c>
      <c r="U842" s="28">
        <f t="shared" si="137"/>
        <v>237194.02</v>
      </c>
      <c r="V842" s="28">
        <f>MIN(H842,I842)*INDEX('[1]2018_commission_structure-Start'!$A$15:$J$18,MATCH($E842,'[1]2018_commission_structure-Start'!$A$15:$A$18,0),MATCH(V$1,'[1]2018_commission_structure-Start'!$A$15:$J$15,0))</f>
        <v>112500</v>
      </c>
      <c r="W842" s="26">
        <f>IF($H842&gt;I842,MIN($H842-I842,J842-I842)*INDEX('[1]2018_commission_structure-Start'!$A$15:$J$18,MATCH($E842,'[1]2018_commission_structure-Start'!$A$15:$A$18,0),MATCH(W$1,'[1]2018_commission_structure-Start'!$A$15:$J$15,0)),0)</f>
        <v>41250</v>
      </c>
      <c r="X842" s="26">
        <f>IF($H842&gt;J842,MIN($H842-J842,K842-J842)*INDEX('[1]2018_commission_structure-Start'!$A$15:$J$18,MATCH($E842,'[1]2018_commission_structure-Start'!$A$15:$A$18,0),MATCH(X$1,'[1]2018_commission_structure-Start'!$A$15:$J$15,0)),0)</f>
        <v>11168.5</v>
      </c>
      <c r="Y842" s="26">
        <f>IF($H842&gt;K842,MIN($H842-K842,L842-K842)*INDEX('[1]2018_commission_structure-Start'!$A$15:$J$18,MATCH($E842,'[1]2018_commission_structure-Start'!$A$15:$A$18,0),MATCH(Y$1,'[1]2018_commission_structure-Start'!$A$15:$J$15,0)),0)</f>
        <v>0</v>
      </c>
      <c r="Z842" s="26">
        <f>IF(H842&gt;L842,(H842-L842)*INDEX('[1]2018_commission_structure-Start'!$A$21:$I$24,MATCH($E842,'[1]2018_commission_structure-Start'!$A$21:$A$24,0),MATCH(Z$1,'[1]2018_commission_structure-Start'!$A$21:$I$21,0)),0)</f>
        <v>0</v>
      </c>
      <c r="AA842" s="28">
        <f t="shared" si="138"/>
        <v>164918.5</v>
      </c>
      <c r="AB842" s="28">
        <f t="shared" si="139"/>
        <v>243712.5</v>
      </c>
    </row>
    <row r="843" spans="1:28" x14ac:dyDescent="0.2">
      <c r="A843" s="25" t="str">
        <f t="shared" si="130"/>
        <v>Finn Dixey</v>
      </c>
      <c r="B843" s="25">
        <v>9196221739</v>
      </c>
      <c r="C843" s="25" t="s">
        <v>1632</v>
      </c>
      <c r="D843" s="25" t="s">
        <v>1633</v>
      </c>
      <c r="E843" s="25" t="s">
        <v>10</v>
      </c>
      <c r="F843" s="25">
        <v>89772</v>
      </c>
      <c r="G843" s="25">
        <f>COUNTIF([1]deals_closed!D:D,B843)</f>
        <v>22</v>
      </c>
      <c r="H843" s="26">
        <f>SUMIF([1]deals_closed!D:D,B843,[1]deals_closed!C:C)</f>
        <v>773763</v>
      </c>
      <c r="I843" s="26">
        <f>VLOOKUP(E843,'[1]2018_commission_structure-Start'!$A$22:$I$24,9,FALSE)</f>
        <v>750000</v>
      </c>
      <c r="J843" s="26">
        <f t="shared" si="131"/>
        <v>937500</v>
      </c>
      <c r="K843" s="26">
        <f t="shared" si="132"/>
        <v>1125000</v>
      </c>
      <c r="L843" s="26">
        <f t="shared" si="133"/>
        <v>1500000</v>
      </c>
      <c r="M843" s="27">
        <f t="shared" si="134"/>
        <v>1.031684</v>
      </c>
      <c r="N843" s="25" t="str">
        <f t="shared" si="135"/>
        <v>100-125%</v>
      </c>
      <c r="O843" s="28">
        <f>MIN(H843,I843)*INDEX('[1]2018_commission_structure-Start'!$A$21:$I$24,MATCH($E843,'[1]2018_commission_structure-Start'!$A$21:$A$24,0),MATCH(O$1,'[1]2018_commission_structure-Start'!$A$21:$I$21,0))</f>
        <v>112500</v>
      </c>
      <c r="P843" s="26">
        <f>IF(H843&gt;I843,MIN(H843-I843,J843-I843)*INDEX('[1]2018_commission_structure-Start'!$A$21:$I$24,MATCH($E843,'[1]2018_commission_structure-Start'!$A$21:$A$24,0), MATCH(P$1,'[1]2018_commission_structure-Start'!$A$21:$I$21,0)),0)</f>
        <v>4514.97</v>
      </c>
      <c r="Q843" s="26">
        <f>IF($H843&gt;J843,MIN($H843-J843,K843-J843)*INDEX('[1]2018_commission_structure-Start'!$A$21:$I$24,MATCH($E843,'[1]2018_commission_structure-Start'!$A$21:$A$24,0), MATCH(Q$1,'[1]2018_commission_structure-Start'!$A$21:$I$21,0)),0)</f>
        <v>0</v>
      </c>
      <c r="R843" s="26">
        <f>IF($H843&gt;K843,MIN($H843-K843,L843-K843)*INDEX('[1]2018_commission_structure-Start'!$A$21:$I$24,MATCH($E843,'[1]2018_commission_structure-Start'!$A$21:$A$24,0), MATCH(R$1,'[1]2018_commission_structure-Start'!$A$21:$I$21,0)),0)</f>
        <v>0</v>
      </c>
      <c r="S843" s="26">
        <f>IF(H843&gt;L843,(H843-L843)*INDEX('[1]2018_commission_structure-Start'!$A$21:$I$24,MATCH($E843,'[1]2018_commission_structure-Start'!$A$21:$A$24,0),MATCH(S$1,'[1]2018_commission_structure-Start'!$A$21:$I$21,0)),0)</f>
        <v>0</v>
      </c>
      <c r="T843" s="28">
        <f t="shared" si="136"/>
        <v>117014.97</v>
      </c>
      <c r="U843" s="28">
        <f t="shared" si="137"/>
        <v>206786.97</v>
      </c>
      <c r="V843" s="28">
        <f>MIN(H843,I843)*INDEX('[1]2018_commission_structure-Start'!$A$15:$J$18,MATCH($E843,'[1]2018_commission_structure-Start'!$A$15:$A$18,0),MATCH(V$1,'[1]2018_commission_structure-Start'!$A$15:$J$15,0))</f>
        <v>112500</v>
      </c>
      <c r="W843" s="26">
        <f>IF($H843&gt;I843,MIN($H843-I843,J843-I843)*INDEX('[1]2018_commission_structure-Start'!$A$15:$J$18,MATCH($E843,'[1]2018_commission_structure-Start'!$A$15:$A$18,0),MATCH(W$1,'[1]2018_commission_structure-Start'!$A$15:$J$15,0)),0)</f>
        <v>5227.8599999999997</v>
      </c>
      <c r="X843" s="26">
        <f>IF($H843&gt;J843,MIN($H843-J843,K843-J843)*INDEX('[1]2018_commission_structure-Start'!$A$15:$J$18,MATCH($E843,'[1]2018_commission_structure-Start'!$A$15:$A$18,0),MATCH(X$1,'[1]2018_commission_structure-Start'!$A$15:$J$15,0)),0)</f>
        <v>0</v>
      </c>
      <c r="Y843" s="26">
        <f>IF($H843&gt;K843,MIN($H843-K843,L843-K843)*INDEX('[1]2018_commission_structure-Start'!$A$15:$J$18,MATCH($E843,'[1]2018_commission_structure-Start'!$A$15:$A$18,0),MATCH(Y$1,'[1]2018_commission_structure-Start'!$A$15:$J$15,0)),0)</f>
        <v>0</v>
      </c>
      <c r="Z843" s="26">
        <f>IF(H843&gt;L843,(H843-L843)*INDEX('[1]2018_commission_structure-Start'!$A$21:$I$24,MATCH($E843,'[1]2018_commission_structure-Start'!$A$21:$A$24,0),MATCH(Z$1,'[1]2018_commission_structure-Start'!$A$21:$I$21,0)),0)</f>
        <v>0</v>
      </c>
      <c r="AA843" s="28">
        <f t="shared" si="138"/>
        <v>117727.86</v>
      </c>
      <c r="AB843" s="28">
        <f t="shared" si="139"/>
        <v>207499.86</v>
      </c>
    </row>
    <row r="844" spans="1:28" x14ac:dyDescent="0.2">
      <c r="A844" s="25" t="str">
        <f t="shared" si="130"/>
        <v>Thatcher Haug</v>
      </c>
      <c r="B844" s="25">
        <v>2592292012</v>
      </c>
      <c r="C844" s="25" t="s">
        <v>1634</v>
      </c>
      <c r="D844" s="25" t="s">
        <v>1635</v>
      </c>
      <c r="E844" s="25" t="s">
        <v>7</v>
      </c>
      <c r="F844" s="25">
        <v>40895</v>
      </c>
      <c r="G844" s="25">
        <f>COUNTIF([1]deals_closed!D:D,B844)</f>
        <v>26</v>
      </c>
      <c r="H844" s="26">
        <f>SUMIF([1]deals_closed!D:D,B844,[1]deals_closed!C:C)</f>
        <v>802034</v>
      </c>
      <c r="I844" s="26">
        <f>VLOOKUP(E844,'[1]2018_commission_structure-Start'!$A$22:$I$24,9,FALSE)</f>
        <v>500000</v>
      </c>
      <c r="J844" s="26">
        <f t="shared" si="131"/>
        <v>625000</v>
      </c>
      <c r="K844" s="26">
        <f t="shared" si="132"/>
        <v>750000</v>
      </c>
      <c r="L844" s="26">
        <f t="shared" si="133"/>
        <v>1000000</v>
      </c>
      <c r="M844" s="27">
        <f t="shared" si="134"/>
        <v>1.604068</v>
      </c>
      <c r="N844" s="25" t="str">
        <f t="shared" si="135"/>
        <v>150-200%</v>
      </c>
      <c r="O844" s="28">
        <f>MIN(H844,I844)*INDEX('[1]2018_commission_structure-Start'!$A$21:$I$24,MATCH($E844,'[1]2018_commission_structure-Start'!$A$21:$A$24,0),MATCH(O$1,'[1]2018_commission_structure-Start'!$A$21:$I$21,0))</f>
        <v>50000</v>
      </c>
      <c r="P844" s="26">
        <f>IF(H844&gt;I844,MIN(H844-I844,J844-I844)*INDEX('[1]2018_commission_structure-Start'!$A$21:$I$24,MATCH($E844,'[1]2018_commission_structure-Start'!$A$21:$A$24,0), MATCH(P$1,'[1]2018_commission_structure-Start'!$A$21:$I$21,0)),0)</f>
        <v>18750</v>
      </c>
      <c r="Q844" s="26">
        <f>IF($H844&gt;J844,MIN($H844-J844,K844-J844)*INDEX('[1]2018_commission_structure-Start'!$A$21:$I$24,MATCH($E844,'[1]2018_commission_structure-Start'!$A$21:$A$24,0), MATCH(Q$1,'[1]2018_commission_structure-Start'!$A$21:$I$21,0)),0)</f>
        <v>22500</v>
      </c>
      <c r="R844" s="26">
        <f>IF($H844&gt;K844,MIN($H844-K844,L844-K844)*INDEX('[1]2018_commission_structure-Start'!$A$21:$I$24,MATCH($E844,'[1]2018_commission_structure-Start'!$A$21:$A$24,0), MATCH(R$1,'[1]2018_commission_structure-Start'!$A$21:$I$21,0)),0)</f>
        <v>11447.48</v>
      </c>
      <c r="S844" s="26">
        <f>IF(H844&gt;L844,(H844-L844)*INDEX('[1]2018_commission_structure-Start'!$A$21:$I$24,MATCH($E844,'[1]2018_commission_structure-Start'!$A$21:$A$24,0),MATCH(S$1,'[1]2018_commission_structure-Start'!$A$21:$I$21,0)),0)</f>
        <v>0</v>
      </c>
      <c r="T844" s="28">
        <f t="shared" si="136"/>
        <v>102697.48</v>
      </c>
      <c r="U844" s="28">
        <f t="shared" si="137"/>
        <v>143592.47999999998</v>
      </c>
      <c r="V844" s="28">
        <f>MIN(H844,I844)*INDEX('[1]2018_commission_structure-Start'!$A$15:$J$18,MATCH($E844,'[1]2018_commission_structure-Start'!$A$15:$A$18,0),MATCH(V$1,'[1]2018_commission_structure-Start'!$A$15:$J$15,0))</f>
        <v>60000</v>
      </c>
      <c r="W844" s="26">
        <f>IF($H844&gt;I844,MIN($H844-I844,J844-I844)*INDEX('[1]2018_commission_structure-Start'!$A$15:$J$18,MATCH($E844,'[1]2018_commission_structure-Start'!$A$15:$A$18,0),MATCH(W$1,'[1]2018_commission_structure-Start'!$A$15:$J$15,0)),0)</f>
        <v>21250</v>
      </c>
      <c r="X844" s="26">
        <f>IF($H844&gt;J844,MIN($H844-J844,K844-J844)*INDEX('[1]2018_commission_structure-Start'!$A$15:$J$18,MATCH($E844,'[1]2018_commission_structure-Start'!$A$15:$A$18,0),MATCH(X$1,'[1]2018_commission_structure-Start'!$A$15:$J$15,0)),0)</f>
        <v>25000</v>
      </c>
      <c r="Y844" s="26">
        <f>IF($H844&gt;K844,MIN($H844-K844,L844-K844)*INDEX('[1]2018_commission_structure-Start'!$A$15:$J$18,MATCH($E844,'[1]2018_commission_structure-Start'!$A$15:$A$18,0),MATCH(Y$1,'[1]2018_commission_structure-Start'!$A$15:$J$15,0)),0)</f>
        <v>11447.48</v>
      </c>
      <c r="Z844" s="26">
        <f>IF(H844&gt;L844,(H844-L844)*INDEX('[1]2018_commission_structure-Start'!$A$21:$I$24,MATCH($E844,'[1]2018_commission_structure-Start'!$A$21:$A$24,0),MATCH(Z$1,'[1]2018_commission_structure-Start'!$A$21:$I$21,0)),0)</f>
        <v>0</v>
      </c>
      <c r="AA844" s="28">
        <f t="shared" si="138"/>
        <v>117697.48</v>
      </c>
      <c r="AB844" s="28">
        <f t="shared" si="139"/>
        <v>158592.47999999998</v>
      </c>
    </row>
    <row r="845" spans="1:28" x14ac:dyDescent="0.2">
      <c r="A845" s="25" t="str">
        <f t="shared" si="130"/>
        <v>Chuck Petkov</v>
      </c>
      <c r="B845" s="25">
        <v>9312128221</v>
      </c>
      <c r="C845" s="25" t="s">
        <v>1636</v>
      </c>
      <c r="D845" s="25" t="s">
        <v>1637</v>
      </c>
      <c r="E845" s="25" t="s">
        <v>7</v>
      </c>
      <c r="F845" s="25">
        <v>49598</v>
      </c>
      <c r="G845" s="25">
        <f>COUNTIF([1]deals_closed!D:D,B845)</f>
        <v>15</v>
      </c>
      <c r="H845" s="26">
        <f>SUMIF([1]deals_closed!D:D,B845,[1]deals_closed!C:C)</f>
        <v>518485</v>
      </c>
      <c r="I845" s="26">
        <f>VLOOKUP(E845,'[1]2018_commission_structure-Start'!$A$22:$I$24,9,FALSE)</f>
        <v>500000</v>
      </c>
      <c r="J845" s="26">
        <f t="shared" si="131"/>
        <v>625000</v>
      </c>
      <c r="K845" s="26">
        <f t="shared" si="132"/>
        <v>750000</v>
      </c>
      <c r="L845" s="26">
        <f t="shared" si="133"/>
        <v>1000000</v>
      </c>
      <c r="M845" s="27">
        <f t="shared" si="134"/>
        <v>1.0369699999999999</v>
      </c>
      <c r="N845" s="25" t="str">
        <f t="shared" si="135"/>
        <v>100-125%</v>
      </c>
      <c r="O845" s="28">
        <f>MIN(H845,I845)*INDEX('[1]2018_commission_structure-Start'!$A$21:$I$24,MATCH($E845,'[1]2018_commission_structure-Start'!$A$21:$A$24,0),MATCH(O$1,'[1]2018_commission_structure-Start'!$A$21:$I$21,0))</f>
        <v>50000</v>
      </c>
      <c r="P845" s="26">
        <f>IF(H845&gt;I845,MIN(H845-I845,J845-I845)*INDEX('[1]2018_commission_structure-Start'!$A$21:$I$24,MATCH($E845,'[1]2018_commission_structure-Start'!$A$21:$A$24,0), MATCH(P$1,'[1]2018_commission_structure-Start'!$A$21:$I$21,0)),0)</f>
        <v>2772.75</v>
      </c>
      <c r="Q845" s="26">
        <f>IF($H845&gt;J845,MIN($H845-J845,K845-J845)*INDEX('[1]2018_commission_structure-Start'!$A$21:$I$24,MATCH($E845,'[1]2018_commission_structure-Start'!$A$21:$A$24,0), MATCH(Q$1,'[1]2018_commission_structure-Start'!$A$21:$I$21,0)),0)</f>
        <v>0</v>
      </c>
      <c r="R845" s="26">
        <f>IF($H845&gt;K845,MIN($H845-K845,L845-K845)*INDEX('[1]2018_commission_structure-Start'!$A$21:$I$24,MATCH($E845,'[1]2018_commission_structure-Start'!$A$21:$A$24,0), MATCH(R$1,'[1]2018_commission_structure-Start'!$A$21:$I$21,0)),0)</f>
        <v>0</v>
      </c>
      <c r="S845" s="26">
        <f>IF(H845&gt;L845,(H845-L845)*INDEX('[1]2018_commission_structure-Start'!$A$21:$I$24,MATCH($E845,'[1]2018_commission_structure-Start'!$A$21:$A$24,0),MATCH(S$1,'[1]2018_commission_structure-Start'!$A$21:$I$21,0)),0)</f>
        <v>0</v>
      </c>
      <c r="T845" s="28">
        <f t="shared" si="136"/>
        <v>52772.75</v>
      </c>
      <c r="U845" s="28">
        <f t="shared" si="137"/>
        <v>102370.75</v>
      </c>
      <c r="V845" s="28">
        <f>MIN(H845,I845)*INDEX('[1]2018_commission_structure-Start'!$A$15:$J$18,MATCH($E845,'[1]2018_commission_structure-Start'!$A$15:$A$18,0),MATCH(V$1,'[1]2018_commission_structure-Start'!$A$15:$J$15,0))</f>
        <v>60000</v>
      </c>
      <c r="W845" s="26">
        <f>IF($H845&gt;I845,MIN($H845-I845,J845-I845)*INDEX('[1]2018_commission_structure-Start'!$A$15:$J$18,MATCH($E845,'[1]2018_commission_structure-Start'!$A$15:$A$18,0),MATCH(W$1,'[1]2018_commission_structure-Start'!$A$15:$J$15,0)),0)</f>
        <v>3142.4500000000003</v>
      </c>
      <c r="X845" s="26">
        <f>IF($H845&gt;J845,MIN($H845-J845,K845-J845)*INDEX('[1]2018_commission_structure-Start'!$A$15:$J$18,MATCH($E845,'[1]2018_commission_structure-Start'!$A$15:$A$18,0),MATCH(X$1,'[1]2018_commission_structure-Start'!$A$15:$J$15,0)),0)</f>
        <v>0</v>
      </c>
      <c r="Y845" s="26">
        <f>IF($H845&gt;K845,MIN($H845-K845,L845-K845)*INDEX('[1]2018_commission_structure-Start'!$A$15:$J$18,MATCH($E845,'[1]2018_commission_structure-Start'!$A$15:$A$18,0),MATCH(Y$1,'[1]2018_commission_structure-Start'!$A$15:$J$15,0)),0)</f>
        <v>0</v>
      </c>
      <c r="Z845" s="26">
        <f>IF(H845&gt;L845,(H845-L845)*INDEX('[1]2018_commission_structure-Start'!$A$21:$I$24,MATCH($E845,'[1]2018_commission_structure-Start'!$A$21:$A$24,0),MATCH(Z$1,'[1]2018_commission_structure-Start'!$A$21:$I$21,0)),0)</f>
        <v>0</v>
      </c>
      <c r="AA845" s="28">
        <f t="shared" si="138"/>
        <v>63142.45</v>
      </c>
      <c r="AB845" s="28">
        <f t="shared" si="139"/>
        <v>112740.45</v>
      </c>
    </row>
    <row r="846" spans="1:28" x14ac:dyDescent="0.2">
      <c r="A846" s="25" t="str">
        <f t="shared" si="130"/>
        <v>Kev Scogin</v>
      </c>
      <c r="B846" s="25">
        <v>8204786093</v>
      </c>
      <c r="C846" s="25" t="s">
        <v>1638</v>
      </c>
      <c r="D846" s="25" t="s">
        <v>1639</v>
      </c>
      <c r="E846" s="25" t="s">
        <v>10</v>
      </c>
      <c r="F846" s="25">
        <v>96492</v>
      </c>
      <c r="G846" s="25">
        <f>COUNTIF([1]deals_closed!D:D,B846)</f>
        <v>21</v>
      </c>
      <c r="H846" s="26">
        <f>SUMIF([1]deals_closed!D:D,B846,[1]deals_closed!C:C)</f>
        <v>675470</v>
      </c>
      <c r="I846" s="26">
        <f>VLOOKUP(E846,'[1]2018_commission_structure-Start'!$A$22:$I$24,9,FALSE)</f>
        <v>750000</v>
      </c>
      <c r="J846" s="26">
        <f t="shared" si="131"/>
        <v>937500</v>
      </c>
      <c r="K846" s="26">
        <f t="shared" si="132"/>
        <v>1125000</v>
      </c>
      <c r="L846" s="26">
        <f t="shared" si="133"/>
        <v>1500000</v>
      </c>
      <c r="M846" s="27">
        <f t="shared" si="134"/>
        <v>0.90062666666666669</v>
      </c>
      <c r="N846" s="25" t="str">
        <f t="shared" si="135"/>
        <v>0-100%</v>
      </c>
      <c r="O846" s="28">
        <f>MIN(H846,I846)*INDEX('[1]2018_commission_structure-Start'!$A$21:$I$24,MATCH($E846,'[1]2018_commission_structure-Start'!$A$21:$A$24,0),MATCH(O$1,'[1]2018_commission_structure-Start'!$A$21:$I$21,0))</f>
        <v>101320.5</v>
      </c>
      <c r="P846" s="26">
        <f>IF(H846&gt;I846,MIN(H846-I846,J846-I846)*INDEX('[1]2018_commission_structure-Start'!$A$21:$I$24,MATCH($E846,'[1]2018_commission_structure-Start'!$A$21:$A$24,0), MATCH(P$1,'[1]2018_commission_structure-Start'!$A$21:$I$21,0)),0)</f>
        <v>0</v>
      </c>
      <c r="Q846" s="26">
        <f>IF($H846&gt;J846,MIN($H846-J846,K846-J846)*INDEX('[1]2018_commission_structure-Start'!$A$21:$I$24,MATCH($E846,'[1]2018_commission_structure-Start'!$A$21:$A$24,0), MATCH(Q$1,'[1]2018_commission_structure-Start'!$A$21:$I$21,0)),0)</f>
        <v>0</v>
      </c>
      <c r="R846" s="26">
        <f>IF($H846&gt;K846,MIN($H846-K846,L846-K846)*INDEX('[1]2018_commission_structure-Start'!$A$21:$I$24,MATCH($E846,'[1]2018_commission_structure-Start'!$A$21:$A$24,0), MATCH(R$1,'[1]2018_commission_structure-Start'!$A$21:$I$21,0)),0)</f>
        <v>0</v>
      </c>
      <c r="S846" s="26">
        <f>IF(H846&gt;L846,(H846-L846)*INDEX('[1]2018_commission_structure-Start'!$A$21:$I$24,MATCH($E846,'[1]2018_commission_structure-Start'!$A$21:$A$24,0),MATCH(S$1,'[1]2018_commission_structure-Start'!$A$21:$I$21,0)),0)</f>
        <v>0</v>
      </c>
      <c r="T846" s="28">
        <f t="shared" si="136"/>
        <v>101320.5</v>
      </c>
      <c r="U846" s="28">
        <f t="shared" si="137"/>
        <v>197812.5</v>
      </c>
      <c r="V846" s="28">
        <f>MIN(H846,I846)*INDEX('[1]2018_commission_structure-Start'!$A$15:$J$18,MATCH($E846,'[1]2018_commission_structure-Start'!$A$15:$A$18,0),MATCH(V$1,'[1]2018_commission_structure-Start'!$A$15:$J$15,0))</f>
        <v>101320.5</v>
      </c>
      <c r="W846" s="26">
        <f>IF($H846&gt;I846,MIN($H846-I846,J846-I846)*INDEX('[1]2018_commission_structure-Start'!$A$15:$J$18,MATCH($E846,'[1]2018_commission_structure-Start'!$A$15:$A$18,0),MATCH(W$1,'[1]2018_commission_structure-Start'!$A$15:$J$15,0)),0)</f>
        <v>0</v>
      </c>
      <c r="X846" s="26">
        <f>IF($H846&gt;J846,MIN($H846-J846,K846-J846)*INDEX('[1]2018_commission_structure-Start'!$A$15:$J$18,MATCH($E846,'[1]2018_commission_structure-Start'!$A$15:$A$18,0),MATCH(X$1,'[1]2018_commission_structure-Start'!$A$15:$J$15,0)),0)</f>
        <v>0</v>
      </c>
      <c r="Y846" s="26">
        <f>IF($H846&gt;K846,MIN($H846-K846,L846-K846)*INDEX('[1]2018_commission_structure-Start'!$A$15:$J$18,MATCH($E846,'[1]2018_commission_structure-Start'!$A$15:$A$18,0),MATCH(Y$1,'[1]2018_commission_structure-Start'!$A$15:$J$15,0)),0)</f>
        <v>0</v>
      </c>
      <c r="Z846" s="26">
        <f>IF(H846&gt;L846,(H846-L846)*INDEX('[1]2018_commission_structure-Start'!$A$21:$I$24,MATCH($E846,'[1]2018_commission_structure-Start'!$A$21:$A$24,0),MATCH(Z$1,'[1]2018_commission_structure-Start'!$A$21:$I$21,0)),0)</f>
        <v>0</v>
      </c>
      <c r="AA846" s="28">
        <f t="shared" si="138"/>
        <v>101320.5</v>
      </c>
      <c r="AB846" s="28">
        <f t="shared" si="139"/>
        <v>197812.5</v>
      </c>
    </row>
    <row r="847" spans="1:28" x14ac:dyDescent="0.2">
      <c r="A847" s="25" t="str">
        <f t="shared" si="130"/>
        <v>Rodd Froggatt</v>
      </c>
      <c r="B847" s="25">
        <v>959209328</v>
      </c>
      <c r="C847" s="25" t="s">
        <v>1549</v>
      </c>
      <c r="D847" s="25" t="s">
        <v>1640</v>
      </c>
      <c r="E847" s="25" t="s">
        <v>7</v>
      </c>
      <c r="F847" s="25">
        <v>48352</v>
      </c>
      <c r="G847" s="25">
        <f>COUNTIF([1]deals_closed!D:D,B847)</f>
        <v>11</v>
      </c>
      <c r="H847" s="26">
        <f>SUMIF([1]deals_closed!D:D,B847,[1]deals_closed!C:C)</f>
        <v>408387</v>
      </c>
      <c r="I847" s="26">
        <f>VLOOKUP(E847,'[1]2018_commission_structure-Start'!$A$22:$I$24,9,FALSE)</f>
        <v>500000</v>
      </c>
      <c r="J847" s="26">
        <f t="shared" si="131"/>
        <v>625000</v>
      </c>
      <c r="K847" s="26">
        <f t="shared" si="132"/>
        <v>750000</v>
      </c>
      <c r="L847" s="26">
        <f t="shared" si="133"/>
        <v>1000000</v>
      </c>
      <c r="M847" s="27">
        <f t="shared" si="134"/>
        <v>0.816774</v>
      </c>
      <c r="N847" s="25" t="str">
        <f t="shared" si="135"/>
        <v>0-100%</v>
      </c>
      <c r="O847" s="28">
        <f>MIN(H847,I847)*INDEX('[1]2018_commission_structure-Start'!$A$21:$I$24,MATCH($E847,'[1]2018_commission_structure-Start'!$A$21:$A$24,0),MATCH(O$1,'[1]2018_commission_structure-Start'!$A$21:$I$21,0))</f>
        <v>40838.700000000004</v>
      </c>
      <c r="P847" s="26">
        <f>IF(H847&gt;I847,MIN(H847-I847,J847-I847)*INDEX('[1]2018_commission_structure-Start'!$A$21:$I$24,MATCH($E847,'[1]2018_commission_structure-Start'!$A$21:$A$24,0), MATCH(P$1,'[1]2018_commission_structure-Start'!$A$21:$I$21,0)),0)</f>
        <v>0</v>
      </c>
      <c r="Q847" s="26">
        <f>IF($H847&gt;J847,MIN($H847-J847,K847-J847)*INDEX('[1]2018_commission_structure-Start'!$A$21:$I$24,MATCH($E847,'[1]2018_commission_structure-Start'!$A$21:$A$24,0), MATCH(Q$1,'[1]2018_commission_structure-Start'!$A$21:$I$21,0)),0)</f>
        <v>0</v>
      </c>
      <c r="R847" s="26">
        <f>IF($H847&gt;K847,MIN($H847-K847,L847-K847)*INDEX('[1]2018_commission_structure-Start'!$A$21:$I$24,MATCH($E847,'[1]2018_commission_structure-Start'!$A$21:$A$24,0), MATCH(R$1,'[1]2018_commission_structure-Start'!$A$21:$I$21,0)),0)</f>
        <v>0</v>
      </c>
      <c r="S847" s="26">
        <f>IF(H847&gt;L847,(H847-L847)*INDEX('[1]2018_commission_structure-Start'!$A$21:$I$24,MATCH($E847,'[1]2018_commission_structure-Start'!$A$21:$A$24,0),MATCH(S$1,'[1]2018_commission_structure-Start'!$A$21:$I$21,0)),0)</f>
        <v>0</v>
      </c>
      <c r="T847" s="28">
        <f t="shared" si="136"/>
        <v>40838.700000000004</v>
      </c>
      <c r="U847" s="28">
        <f t="shared" si="137"/>
        <v>89190.700000000012</v>
      </c>
      <c r="V847" s="28">
        <f>MIN(H847,I847)*INDEX('[1]2018_commission_structure-Start'!$A$15:$J$18,MATCH($E847,'[1]2018_commission_structure-Start'!$A$15:$A$18,0),MATCH(V$1,'[1]2018_commission_structure-Start'!$A$15:$J$15,0))</f>
        <v>49006.439999999995</v>
      </c>
      <c r="W847" s="26">
        <f>IF($H847&gt;I847,MIN($H847-I847,J847-I847)*INDEX('[1]2018_commission_structure-Start'!$A$15:$J$18,MATCH($E847,'[1]2018_commission_structure-Start'!$A$15:$A$18,0),MATCH(W$1,'[1]2018_commission_structure-Start'!$A$15:$J$15,0)),0)</f>
        <v>0</v>
      </c>
      <c r="X847" s="26">
        <f>IF($H847&gt;J847,MIN($H847-J847,K847-J847)*INDEX('[1]2018_commission_structure-Start'!$A$15:$J$18,MATCH($E847,'[1]2018_commission_structure-Start'!$A$15:$A$18,0),MATCH(X$1,'[1]2018_commission_structure-Start'!$A$15:$J$15,0)),0)</f>
        <v>0</v>
      </c>
      <c r="Y847" s="26">
        <f>IF($H847&gt;K847,MIN($H847-K847,L847-K847)*INDEX('[1]2018_commission_structure-Start'!$A$15:$J$18,MATCH($E847,'[1]2018_commission_structure-Start'!$A$15:$A$18,0),MATCH(Y$1,'[1]2018_commission_structure-Start'!$A$15:$J$15,0)),0)</f>
        <v>0</v>
      </c>
      <c r="Z847" s="26">
        <f>IF(H847&gt;L847,(H847-L847)*INDEX('[1]2018_commission_structure-Start'!$A$21:$I$24,MATCH($E847,'[1]2018_commission_structure-Start'!$A$21:$A$24,0),MATCH(Z$1,'[1]2018_commission_structure-Start'!$A$21:$I$21,0)),0)</f>
        <v>0</v>
      </c>
      <c r="AA847" s="28">
        <f t="shared" si="138"/>
        <v>49006.439999999995</v>
      </c>
      <c r="AB847" s="28">
        <f t="shared" si="139"/>
        <v>97358.44</v>
      </c>
    </row>
    <row r="848" spans="1:28" x14ac:dyDescent="0.2">
      <c r="A848" s="25" t="str">
        <f t="shared" si="130"/>
        <v>Garnette Woodyear</v>
      </c>
      <c r="B848" s="25">
        <v>4866916575</v>
      </c>
      <c r="C848" s="25" t="s">
        <v>1641</v>
      </c>
      <c r="D848" s="25" t="s">
        <v>1642</v>
      </c>
      <c r="E848" s="25" t="s">
        <v>7</v>
      </c>
      <c r="F848" s="25">
        <v>45185</v>
      </c>
      <c r="G848" s="25">
        <f>COUNTIF([1]deals_closed!D:D,B848)</f>
        <v>22</v>
      </c>
      <c r="H848" s="26">
        <f>SUMIF([1]deals_closed!D:D,B848,[1]deals_closed!C:C)</f>
        <v>886977</v>
      </c>
      <c r="I848" s="26">
        <f>VLOOKUP(E848,'[1]2018_commission_structure-Start'!$A$22:$I$24,9,FALSE)</f>
        <v>500000</v>
      </c>
      <c r="J848" s="26">
        <f t="shared" si="131"/>
        <v>625000</v>
      </c>
      <c r="K848" s="26">
        <f t="shared" si="132"/>
        <v>750000</v>
      </c>
      <c r="L848" s="26">
        <f t="shared" si="133"/>
        <v>1000000</v>
      </c>
      <c r="M848" s="27">
        <f t="shared" si="134"/>
        <v>1.773954</v>
      </c>
      <c r="N848" s="25" t="str">
        <f t="shared" si="135"/>
        <v>150-200%</v>
      </c>
      <c r="O848" s="28">
        <f>MIN(H848,I848)*INDEX('[1]2018_commission_structure-Start'!$A$21:$I$24,MATCH($E848,'[1]2018_commission_structure-Start'!$A$21:$A$24,0),MATCH(O$1,'[1]2018_commission_structure-Start'!$A$21:$I$21,0))</f>
        <v>50000</v>
      </c>
      <c r="P848" s="26">
        <f>IF(H848&gt;I848,MIN(H848-I848,J848-I848)*INDEX('[1]2018_commission_structure-Start'!$A$21:$I$24,MATCH($E848,'[1]2018_commission_structure-Start'!$A$21:$A$24,0), MATCH(P$1,'[1]2018_commission_structure-Start'!$A$21:$I$21,0)),0)</f>
        <v>18750</v>
      </c>
      <c r="Q848" s="26">
        <f>IF($H848&gt;J848,MIN($H848-J848,K848-J848)*INDEX('[1]2018_commission_structure-Start'!$A$21:$I$24,MATCH($E848,'[1]2018_commission_structure-Start'!$A$21:$A$24,0), MATCH(Q$1,'[1]2018_commission_structure-Start'!$A$21:$I$21,0)),0)</f>
        <v>22500</v>
      </c>
      <c r="R848" s="26">
        <f>IF($H848&gt;K848,MIN($H848-K848,L848-K848)*INDEX('[1]2018_commission_structure-Start'!$A$21:$I$24,MATCH($E848,'[1]2018_commission_structure-Start'!$A$21:$A$24,0), MATCH(R$1,'[1]2018_commission_structure-Start'!$A$21:$I$21,0)),0)</f>
        <v>30134.94</v>
      </c>
      <c r="S848" s="26">
        <f>IF(H848&gt;L848,(H848-L848)*INDEX('[1]2018_commission_structure-Start'!$A$21:$I$24,MATCH($E848,'[1]2018_commission_structure-Start'!$A$21:$A$24,0),MATCH(S$1,'[1]2018_commission_structure-Start'!$A$21:$I$21,0)),0)</f>
        <v>0</v>
      </c>
      <c r="T848" s="28">
        <f t="shared" si="136"/>
        <v>121384.94</v>
      </c>
      <c r="U848" s="28">
        <f t="shared" si="137"/>
        <v>166569.94</v>
      </c>
      <c r="V848" s="28">
        <f>MIN(H848,I848)*INDEX('[1]2018_commission_structure-Start'!$A$15:$J$18,MATCH($E848,'[1]2018_commission_structure-Start'!$A$15:$A$18,0),MATCH(V$1,'[1]2018_commission_structure-Start'!$A$15:$J$15,0))</f>
        <v>60000</v>
      </c>
      <c r="W848" s="26">
        <f>IF($H848&gt;I848,MIN($H848-I848,J848-I848)*INDEX('[1]2018_commission_structure-Start'!$A$15:$J$18,MATCH($E848,'[1]2018_commission_structure-Start'!$A$15:$A$18,0),MATCH(W$1,'[1]2018_commission_structure-Start'!$A$15:$J$15,0)),0)</f>
        <v>21250</v>
      </c>
      <c r="X848" s="26">
        <f>IF($H848&gt;J848,MIN($H848-J848,K848-J848)*INDEX('[1]2018_commission_structure-Start'!$A$15:$J$18,MATCH($E848,'[1]2018_commission_structure-Start'!$A$15:$A$18,0),MATCH(X$1,'[1]2018_commission_structure-Start'!$A$15:$J$15,0)),0)</f>
        <v>25000</v>
      </c>
      <c r="Y848" s="26">
        <f>IF($H848&gt;K848,MIN($H848-K848,L848-K848)*INDEX('[1]2018_commission_structure-Start'!$A$15:$J$18,MATCH($E848,'[1]2018_commission_structure-Start'!$A$15:$A$18,0),MATCH(Y$1,'[1]2018_commission_structure-Start'!$A$15:$J$15,0)),0)</f>
        <v>30134.94</v>
      </c>
      <c r="Z848" s="26">
        <f>IF(H848&gt;L848,(H848-L848)*INDEX('[1]2018_commission_structure-Start'!$A$21:$I$24,MATCH($E848,'[1]2018_commission_structure-Start'!$A$21:$A$24,0),MATCH(Z$1,'[1]2018_commission_structure-Start'!$A$21:$I$21,0)),0)</f>
        <v>0</v>
      </c>
      <c r="AA848" s="28">
        <f t="shared" si="138"/>
        <v>136384.94</v>
      </c>
      <c r="AB848" s="28">
        <f t="shared" si="139"/>
        <v>181569.94</v>
      </c>
    </row>
    <row r="849" spans="1:28" x14ac:dyDescent="0.2">
      <c r="A849" s="25" t="str">
        <f t="shared" si="130"/>
        <v>Marleah Lingner</v>
      </c>
      <c r="B849" s="25">
        <v>4191160419</v>
      </c>
      <c r="C849" s="25" t="s">
        <v>1643</v>
      </c>
      <c r="D849" s="25" t="s">
        <v>1644</v>
      </c>
      <c r="E849" s="25" t="s">
        <v>7</v>
      </c>
      <c r="F849" s="25">
        <v>39616</v>
      </c>
      <c r="G849" s="25">
        <f>COUNTIF([1]deals_closed!D:D,B849)</f>
        <v>15</v>
      </c>
      <c r="H849" s="26">
        <f>SUMIF([1]deals_closed!D:D,B849,[1]deals_closed!C:C)</f>
        <v>641056</v>
      </c>
      <c r="I849" s="26">
        <f>VLOOKUP(E849,'[1]2018_commission_structure-Start'!$A$22:$I$24,9,FALSE)</f>
        <v>500000</v>
      </c>
      <c r="J849" s="26">
        <f t="shared" si="131"/>
        <v>625000</v>
      </c>
      <c r="K849" s="26">
        <f t="shared" si="132"/>
        <v>750000</v>
      </c>
      <c r="L849" s="26">
        <f t="shared" si="133"/>
        <v>1000000</v>
      </c>
      <c r="M849" s="27">
        <f t="shared" si="134"/>
        <v>1.2821119999999999</v>
      </c>
      <c r="N849" s="25" t="str">
        <f t="shared" si="135"/>
        <v>125-150%</v>
      </c>
      <c r="O849" s="28">
        <f>MIN(H849,I849)*INDEX('[1]2018_commission_structure-Start'!$A$21:$I$24,MATCH($E849,'[1]2018_commission_structure-Start'!$A$21:$A$24,0),MATCH(O$1,'[1]2018_commission_structure-Start'!$A$21:$I$21,0))</f>
        <v>50000</v>
      </c>
      <c r="P849" s="26">
        <f>IF(H849&gt;I849,MIN(H849-I849,J849-I849)*INDEX('[1]2018_commission_structure-Start'!$A$21:$I$24,MATCH($E849,'[1]2018_commission_structure-Start'!$A$21:$A$24,0), MATCH(P$1,'[1]2018_commission_structure-Start'!$A$21:$I$21,0)),0)</f>
        <v>18750</v>
      </c>
      <c r="Q849" s="26">
        <f>IF($H849&gt;J849,MIN($H849-J849,K849-J849)*INDEX('[1]2018_commission_structure-Start'!$A$21:$I$24,MATCH($E849,'[1]2018_commission_structure-Start'!$A$21:$A$24,0), MATCH(Q$1,'[1]2018_commission_structure-Start'!$A$21:$I$21,0)),0)</f>
        <v>2890.08</v>
      </c>
      <c r="R849" s="26">
        <f>IF($H849&gt;K849,MIN($H849-K849,L849-K849)*INDEX('[1]2018_commission_structure-Start'!$A$21:$I$24,MATCH($E849,'[1]2018_commission_structure-Start'!$A$21:$A$24,0), MATCH(R$1,'[1]2018_commission_structure-Start'!$A$21:$I$21,0)),0)</f>
        <v>0</v>
      </c>
      <c r="S849" s="26">
        <f>IF(H849&gt;L849,(H849-L849)*INDEX('[1]2018_commission_structure-Start'!$A$21:$I$24,MATCH($E849,'[1]2018_commission_structure-Start'!$A$21:$A$24,0),MATCH(S$1,'[1]2018_commission_structure-Start'!$A$21:$I$21,0)),0)</f>
        <v>0</v>
      </c>
      <c r="T849" s="28">
        <f t="shared" si="136"/>
        <v>71640.08</v>
      </c>
      <c r="U849" s="28">
        <f t="shared" si="137"/>
        <v>111256.08</v>
      </c>
      <c r="V849" s="28">
        <f>MIN(H849,I849)*INDEX('[1]2018_commission_structure-Start'!$A$15:$J$18,MATCH($E849,'[1]2018_commission_structure-Start'!$A$15:$A$18,0),MATCH(V$1,'[1]2018_commission_structure-Start'!$A$15:$J$15,0))</f>
        <v>60000</v>
      </c>
      <c r="W849" s="26">
        <f>IF($H849&gt;I849,MIN($H849-I849,J849-I849)*INDEX('[1]2018_commission_structure-Start'!$A$15:$J$18,MATCH($E849,'[1]2018_commission_structure-Start'!$A$15:$A$18,0),MATCH(W$1,'[1]2018_commission_structure-Start'!$A$15:$J$15,0)),0)</f>
        <v>21250</v>
      </c>
      <c r="X849" s="26">
        <f>IF($H849&gt;J849,MIN($H849-J849,K849-J849)*INDEX('[1]2018_commission_structure-Start'!$A$15:$J$18,MATCH($E849,'[1]2018_commission_structure-Start'!$A$15:$A$18,0),MATCH(X$1,'[1]2018_commission_structure-Start'!$A$15:$J$15,0)),0)</f>
        <v>3211.2000000000003</v>
      </c>
      <c r="Y849" s="26">
        <f>IF($H849&gt;K849,MIN($H849-K849,L849-K849)*INDEX('[1]2018_commission_structure-Start'!$A$15:$J$18,MATCH($E849,'[1]2018_commission_structure-Start'!$A$15:$A$18,0),MATCH(Y$1,'[1]2018_commission_structure-Start'!$A$15:$J$15,0)),0)</f>
        <v>0</v>
      </c>
      <c r="Z849" s="26">
        <f>IF(H849&gt;L849,(H849-L849)*INDEX('[1]2018_commission_structure-Start'!$A$21:$I$24,MATCH($E849,'[1]2018_commission_structure-Start'!$A$21:$A$24,0),MATCH(Z$1,'[1]2018_commission_structure-Start'!$A$21:$I$21,0)),0)</f>
        <v>0</v>
      </c>
      <c r="AA849" s="28">
        <f t="shared" si="138"/>
        <v>84461.2</v>
      </c>
      <c r="AB849" s="28">
        <f t="shared" si="139"/>
        <v>124077.2</v>
      </c>
    </row>
    <row r="850" spans="1:28" x14ac:dyDescent="0.2">
      <c r="A850" s="25" t="str">
        <f t="shared" si="130"/>
        <v>Anselma Paradise</v>
      </c>
      <c r="B850" s="25">
        <v>1442784075</v>
      </c>
      <c r="C850" s="25" t="s">
        <v>1645</v>
      </c>
      <c r="D850" s="25" t="s">
        <v>1646</v>
      </c>
      <c r="E850" s="25" t="s">
        <v>10</v>
      </c>
      <c r="F850" s="25">
        <v>102948</v>
      </c>
      <c r="G850" s="25">
        <f>COUNTIF([1]deals_closed!D:D,B850)</f>
        <v>24</v>
      </c>
      <c r="H850" s="26">
        <f>SUMIF([1]deals_closed!D:D,B850,[1]deals_closed!C:C)</f>
        <v>805015</v>
      </c>
      <c r="I850" s="26">
        <f>VLOOKUP(E850,'[1]2018_commission_structure-Start'!$A$22:$I$24,9,FALSE)</f>
        <v>750000</v>
      </c>
      <c r="J850" s="26">
        <f t="shared" si="131"/>
        <v>937500</v>
      </c>
      <c r="K850" s="26">
        <f t="shared" si="132"/>
        <v>1125000</v>
      </c>
      <c r="L850" s="26">
        <f t="shared" si="133"/>
        <v>1500000</v>
      </c>
      <c r="M850" s="27">
        <f t="shared" si="134"/>
        <v>1.0733533333333334</v>
      </c>
      <c r="N850" s="25" t="str">
        <f t="shared" si="135"/>
        <v>100-125%</v>
      </c>
      <c r="O850" s="28">
        <f>MIN(H850,I850)*INDEX('[1]2018_commission_structure-Start'!$A$21:$I$24,MATCH($E850,'[1]2018_commission_structure-Start'!$A$21:$A$24,0),MATCH(O$1,'[1]2018_commission_structure-Start'!$A$21:$I$21,0))</f>
        <v>112500</v>
      </c>
      <c r="P850" s="26">
        <f>IF(H850&gt;I850,MIN(H850-I850,J850-I850)*INDEX('[1]2018_commission_structure-Start'!$A$21:$I$24,MATCH($E850,'[1]2018_commission_structure-Start'!$A$21:$A$24,0), MATCH(P$1,'[1]2018_commission_structure-Start'!$A$21:$I$21,0)),0)</f>
        <v>10452.85</v>
      </c>
      <c r="Q850" s="26">
        <f>IF($H850&gt;J850,MIN($H850-J850,K850-J850)*INDEX('[1]2018_commission_structure-Start'!$A$21:$I$24,MATCH($E850,'[1]2018_commission_structure-Start'!$A$21:$A$24,0), MATCH(Q$1,'[1]2018_commission_structure-Start'!$A$21:$I$21,0)),0)</f>
        <v>0</v>
      </c>
      <c r="R850" s="26">
        <f>IF($H850&gt;K850,MIN($H850-K850,L850-K850)*INDEX('[1]2018_commission_structure-Start'!$A$21:$I$24,MATCH($E850,'[1]2018_commission_structure-Start'!$A$21:$A$24,0), MATCH(R$1,'[1]2018_commission_structure-Start'!$A$21:$I$21,0)),0)</f>
        <v>0</v>
      </c>
      <c r="S850" s="26">
        <f>IF(H850&gt;L850,(H850-L850)*INDEX('[1]2018_commission_structure-Start'!$A$21:$I$24,MATCH($E850,'[1]2018_commission_structure-Start'!$A$21:$A$24,0),MATCH(S$1,'[1]2018_commission_structure-Start'!$A$21:$I$21,0)),0)</f>
        <v>0</v>
      </c>
      <c r="T850" s="28">
        <f t="shared" si="136"/>
        <v>122952.85</v>
      </c>
      <c r="U850" s="28">
        <f t="shared" si="137"/>
        <v>225900.85</v>
      </c>
      <c r="V850" s="28">
        <f>MIN(H850,I850)*INDEX('[1]2018_commission_structure-Start'!$A$15:$J$18,MATCH($E850,'[1]2018_commission_structure-Start'!$A$15:$A$18,0),MATCH(V$1,'[1]2018_commission_structure-Start'!$A$15:$J$15,0))</f>
        <v>112500</v>
      </c>
      <c r="W850" s="26">
        <f>IF($H850&gt;I850,MIN($H850-I850,J850-I850)*INDEX('[1]2018_commission_structure-Start'!$A$15:$J$18,MATCH($E850,'[1]2018_commission_structure-Start'!$A$15:$A$18,0),MATCH(W$1,'[1]2018_commission_structure-Start'!$A$15:$J$15,0)),0)</f>
        <v>12103.3</v>
      </c>
      <c r="X850" s="26">
        <f>IF($H850&gt;J850,MIN($H850-J850,K850-J850)*INDEX('[1]2018_commission_structure-Start'!$A$15:$J$18,MATCH($E850,'[1]2018_commission_structure-Start'!$A$15:$A$18,0),MATCH(X$1,'[1]2018_commission_structure-Start'!$A$15:$J$15,0)),0)</f>
        <v>0</v>
      </c>
      <c r="Y850" s="26">
        <f>IF($H850&gt;K850,MIN($H850-K850,L850-K850)*INDEX('[1]2018_commission_structure-Start'!$A$15:$J$18,MATCH($E850,'[1]2018_commission_structure-Start'!$A$15:$A$18,0),MATCH(Y$1,'[1]2018_commission_structure-Start'!$A$15:$J$15,0)),0)</f>
        <v>0</v>
      </c>
      <c r="Z850" s="26">
        <f>IF(H850&gt;L850,(H850-L850)*INDEX('[1]2018_commission_structure-Start'!$A$21:$I$24,MATCH($E850,'[1]2018_commission_structure-Start'!$A$21:$A$24,0),MATCH(Z$1,'[1]2018_commission_structure-Start'!$A$21:$I$21,0)),0)</f>
        <v>0</v>
      </c>
      <c r="AA850" s="28">
        <f t="shared" si="138"/>
        <v>124603.3</v>
      </c>
      <c r="AB850" s="28">
        <f t="shared" si="139"/>
        <v>227551.3</v>
      </c>
    </row>
    <row r="851" spans="1:28" x14ac:dyDescent="0.2">
      <c r="A851" s="25" t="str">
        <f t="shared" si="130"/>
        <v>Wini Allenson</v>
      </c>
      <c r="B851" s="25">
        <v>5117202538</v>
      </c>
      <c r="C851" s="25" t="s">
        <v>1647</v>
      </c>
      <c r="D851" s="25" t="s">
        <v>1648</v>
      </c>
      <c r="E851" s="25" t="s">
        <v>7</v>
      </c>
      <c r="F851" s="25">
        <v>35279</v>
      </c>
      <c r="G851" s="25">
        <f>COUNTIF([1]deals_closed!D:D,B851)</f>
        <v>21</v>
      </c>
      <c r="H851" s="26">
        <f>SUMIF([1]deals_closed!D:D,B851,[1]deals_closed!C:C)</f>
        <v>639491</v>
      </c>
      <c r="I851" s="26">
        <f>VLOOKUP(E851,'[1]2018_commission_structure-Start'!$A$22:$I$24,9,FALSE)</f>
        <v>500000</v>
      </c>
      <c r="J851" s="26">
        <f t="shared" si="131"/>
        <v>625000</v>
      </c>
      <c r="K851" s="26">
        <f t="shared" si="132"/>
        <v>750000</v>
      </c>
      <c r="L851" s="26">
        <f t="shared" si="133"/>
        <v>1000000</v>
      </c>
      <c r="M851" s="27">
        <f t="shared" si="134"/>
        <v>1.2789820000000001</v>
      </c>
      <c r="N851" s="25" t="str">
        <f t="shared" si="135"/>
        <v>125-150%</v>
      </c>
      <c r="O851" s="28">
        <f>MIN(H851,I851)*INDEX('[1]2018_commission_structure-Start'!$A$21:$I$24,MATCH($E851,'[1]2018_commission_structure-Start'!$A$21:$A$24,0),MATCH(O$1,'[1]2018_commission_structure-Start'!$A$21:$I$21,0))</f>
        <v>50000</v>
      </c>
      <c r="P851" s="26">
        <f>IF(H851&gt;I851,MIN(H851-I851,J851-I851)*INDEX('[1]2018_commission_structure-Start'!$A$21:$I$24,MATCH($E851,'[1]2018_commission_structure-Start'!$A$21:$A$24,0), MATCH(P$1,'[1]2018_commission_structure-Start'!$A$21:$I$21,0)),0)</f>
        <v>18750</v>
      </c>
      <c r="Q851" s="26">
        <f>IF($H851&gt;J851,MIN($H851-J851,K851-J851)*INDEX('[1]2018_commission_structure-Start'!$A$21:$I$24,MATCH($E851,'[1]2018_commission_structure-Start'!$A$21:$A$24,0), MATCH(Q$1,'[1]2018_commission_structure-Start'!$A$21:$I$21,0)),0)</f>
        <v>2608.38</v>
      </c>
      <c r="R851" s="26">
        <f>IF($H851&gt;K851,MIN($H851-K851,L851-K851)*INDEX('[1]2018_commission_structure-Start'!$A$21:$I$24,MATCH($E851,'[1]2018_commission_structure-Start'!$A$21:$A$24,0), MATCH(R$1,'[1]2018_commission_structure-Start'!$A$21:$I$21,0)),0)</f>
        <v>0</v>
      </c>
      <c r="S851" s="26">
        <f>IF(H851&gt;L851,(H851-L851)*INDEX('[1]2018_commission_structure-Start'!$A$21:$I$24,MATCH($E851,'[1]2018_commission_structure-Start'!$A$21:$A$24,0),MATCH(S$1,'[1]2018_commission_structure-Start'!$A$21:$I$21,0)),0)</f>
        <v>0</v>
      </c>
      <c r="T851" s="28">
        <f t="shared" si="136"/>
        <v>71358.38</v>
      </c>
      <c r="U851" s="28">
        <f t="shared" si="137"/>
        <v>106637.38</v>
      </c>
      <c r="V851" s="28">
        <f>MIN(H851,I851)*INDEX('[1]2018_commission_structure-Start'!$A$15:$J$18,MATCH($E851,'[1]2018_commission_structure-Start'!$A$15:$A$18,0),MATCH(V$1,'[1]2018_commission_structure-Start'!$A$15:$J$15,0))</f>
        <v>60000</v>
      </c>
      <c r="W851" s="26">
        <f>IF($H851&gt;I851,MIN($H851-I851,J851-I851)*INDEX('[1]2018_commission_structure-Start'!$A$15:$J$18,MATCH($E851,'[1]2018_commission_structure-Start'!$A$15:$A$18,0),MATCH(W$1,'[1]2018_commission_structure-Start'!$A$15:$J$15,0)),0)</f>
        <v>21250</v>
      </c>
      <c r="X851" s="26">
        <f>IF($H851&gt;J851,MIN($H851-J851,K851-J851)*INDEX('[1]2018_commission_structure-Start'!$A$15:$J$18,MATCH($E851,'[1]2018_commission_structure-Start'!$A$15:$A$18,0),MATCH(X$1,'[1]2018_commission_structure-Start'!$A$15:$J$15,0)),0)</f>
        <v>2898.2000000000003</v>
      </c>
      <c r="Y851" s="26">
        <f>IF($H851&gt;K851,MIN($H851-K851,L851-K851)*INDEX('[1]2018_commission_structure-Start'!$A$15:$J$18,MATCH($E851,'[1]2018_commission_structure-Start'!$A$15:$A$18,0),MATCH(Y$1,'[1]2018_commission_structure-Start'!$A$15:$J$15,0)),0)</f>
        <v>0</v>
      </c>
      <c r="Z851" s="26">
        <f>IF(H851&gt;L851,(H851-L851)*INDEX('[1]2018_commission_structure-Start'!$A$21:$I$24,MATCH($E851,'[1]2018_commission_structure-Start'!$A$21:$A$24,0),MATCH(Z$1,'[1]2018_commission_structure-Start'!$A$21:$I$21,0)),0)</f>
        <v>0</v>
      </c>
      <c r="AA851" s="28">
        <f t="shared" si="138"/>
        <v>84148.2</v>
      </c>
      <c r="AB851" s="28">
        <f t="shared" si="139"/>
        <v>119427.2</v>
      </c>
    </row>
    <row r="852" spans="1:28" x14ac:dyDescent="0.2">
      <c r="A852" s="25" t="str">
        <f t="shared" si="130"/>
        <v>Lotta Thoresbie</v>
      </c>
      <c r="B852" s="25">
        <v>1657097021</v>
      </c>
      <c r="C852" s="25" t="s">
        <v>1649</v>
      </c>
      <c r="D852" s="25" t="s">
        <v>1650</v>
      </c>
      <c r="E852" s="25" t="s">
        <v>7</v>
      </c>
      <c r="F852" s="25">
        <v>50269</v>
      </c>
      <c r="G852" s="25">
        <f>COUNTIF([1]deals_closed!D:D,B852)</f>
        <v>21</v>
      </c>
      <c r="H852" s="26">
        <f>SUMIF([1]deals_closed!D:D,B852,[1]deals_closed!C:C)</f>
        <v>831018</v>
      </c>
      <c r="I852" s="26">
        <f>VLOOKUP(E852,'[1]2018_commission_structure-Start'!$A$22:$I$24,9,FALSE)</f>
        <v>500000</v>
      </c>
      <c r="J852" s="26">
        <f t="shared" si="131"/>
        <v>625000</v>
      </c>
      <c r="K852" s="26">
        <f t="shared" si="132"/>
        <v>750000</v>
      </c>
      <c r="L852" s="26">
        <f t="shared" si="133"/>
        <v>1000000</v>
      </c>
      <c r="M852" s="27">
        <f t="shared" si="134"/>
        <v>1.6620360000000001</v>
      </c>
      <c r="N852" s="25" t="str">
        <f t="shared" si="135"/>
        <v>150-200%</v>
      </c>
      <c r="O852" s="28">
        <f>MIN(H852,I852)*INDEX('[1]2018_commission_structure-Start'!$A$21:$I$24,MATCH($E852,'[1]2018_commission_structure-Start'!$A$21:$A$24,0),MATCH(O$1,'[1]2018_commission_structure-Start'!$A$21:$I$21,0))</f>
        <v>50000</v>
      </c>
      <c r="P852" s="26">
        <f>IF(H852&gt;I852,MIN(H852-I852,J852-I852)*INDEX('[1]2018_commission_structure-Start'!$A$21:$I$24,MATCH($E852,'[1]2018_commission_structure-Start'!$A$21:$A$24,0), MATCH(P$1,'[1]2018_commission_structure-Start'!$A$21:$I$21,0)),0)</f>
        <v>18750</v>
      </c>
      <c r="Q852" s="26">
        <f>IF($H852&gt;J852,MIN($H852-J852,K852-J852)*INDEX('[1]2018_commission_structure-Start'!$A$21:$I$24,MATCH($E852,'[1]2018_commission_structure-Start'!$A$21:$A$24,0), MATCH(Q$1,'[1]2018_commission_structure-Start'!$A$21:$I$21,0)),0)</f>
        <v>22500</v>
      </c>
      <c r="R852" s="26">
        <f>IF($H852&gt;K852,MIN($H852-K852,L852-K852)*INDEX('[1]2018_commission_structure-Start'!$A$21:$I$24,MATCH($E852,'[1]2018_commission_structure-Start'!$A$21:$A$24,0), MATCH(R$1,'[1]2018_commission_structure-Start'!$A$21:$I$21,0)),0)</f>
        <v>17823.96</v>
      </c>
      <c r="S852" s="26">
        <f>IF(H852&gt;L852,(H852-L852)*INDEX('[1]2018_commission_structure-Start'!$A$21:$I$24,MATCH($E852,'[1]2018_commission_structure-Start'!$A$21:$A$24,0),MATCH(S$1,'[1]2018_commission_structure-Start'!$A$21:$I$21,0)),0)</f>
        <v>0</v>
      </c>
      <c r="T852" s="28">
        <f t="shared" si="136"/>
        <v>109073.95999999999</v>
      </c>
      <c r="U852" s="28">
        <f t="shared" si="137"/>
        <v>159342.96</v>
      </c>
      <c r="V852" s="28">
        <f>MIN(H852,I852)*INDEX('[1]2018_commission_structure-Start'!$A$15:$J$18,MATCH($E852,'[1]2018_commission_structure-Start'!$A$15:$A$18,0),MATCH(V$1,'[1]2018_commission_structure-Start'!$A$15:$J$15,0))</f>
        <v>60000</v>
      </c>
      <c r="W852" s="26">
        <f>IF($H852&gt;I852,MIN($H852-I852,J852-I852)*INDEX('[1]2018_commission_structure-Start'!$A$15:$J$18,MATCH($E852,'[1]2018_commission_structure-Start'!$A$15:$A$18,0),MATCH(W$1,'[1]2018_commission_structure-Start'!$A$15:$J$15,0)),0)</f>
        <v>21250</v>
      </c>
      <c r="X852" s="26">
        <f>IF($H852&gt;J852,MIN($H852-J852,K852-J852)*INDEX('[1]2018_commission_structure-Start'!$A$15:$J$18,MATCH($E852,'[1]2018_commission_structure-Start'!$A$15:$A$18,0),MATCH(X$1,'[1]2018_commission_structure-Start'!$A$15:$J$15,0)),0)</f>
        <v>25000</v>
      </c>
      <c r="Y852" s="26">
        <f>IF($H852&gt;K852,MIN($H852-K852,L852-K852)*INDEX('[1]2018_commission_structure-Start'!$A$15:$J$18,MATCH($E852,'[1]2018_commission_structure-Start'!$A$15:$A$18,0),MATCH(Y$1,'[1]2018_commission_structure-Start'!$A$15:$J$15,0)),0)</f>
        <v>17823.96</v>
      </c>
      <c r="Z852" s="26">
        <f>IF(H852&gt;L852,(H852-L852)*INDEX('[1]2018_commission_structure-Start'!$A$21:$I$24,MATCH($E852,'[1]2018_commission_structure-Start'!$A$21:$A$24,0),MATCH(Z$1,'[1]2018_commission_structure-Start'!$A$21:$I$21,0)),0)</f>
        <v>0</v>
      </c>
      <c r="AA852" s="28">
        <f t="shared" si="138"/>
        <v>124073.95999999999</v>
      </c>
      <c r="AB852" s="28">
        <f t="shared" si="139"/>
        <v>174342.96</v>
      </c>
    </row>
    <row r="853" spans="1:28" x14ac:dyDescent="0.2">
      <c r="A853" s="25" t="str">
        <f t="shared" si="130"/>
        <v>Bil Riatt</v>
      </c>
      <c r="B853" s="25">
        <v>999389173</v>
      </c>
      <c r="C853" s="25" t="s">
        <v>1651</v>
      </c>
      <c r="D853" s="25" t="s">
        <v>1652</v>
      </c>
      <c r="E853" s="25" t="s">
        <v>7</v>
      </c>
      <c r="F853" s="25">
        <v>37224</v>
      </c>
      <c r="G853" s="25">
        <f>COUNTIF([1]deals_closed!D:D,B853)</f>
        <v>19</v>
      </c>
      <c r="H853" s="26">
        <f>SUMIF([1]deals_closed!D:D,B853,[1]deals_closed!C:C)</f>
        <v>652389</v>
      </c>
      <c r="I853" s="26">
        <f>VLOOKUP(E853,'[1]2018_commission_structure-Start'!$A$22:$I$24,9,FALSE)</f>
        <v>500000</v>
      </c>
      <c r="J853" s="26">
        <f t="shared" si="131"/>
        <v>625000</v>
      </c>
      <c r="K853" s="26">
        <f t="shared" si="132"/>
        <v>750000</v>
      </c>
      <c r="L853" s="26">
        <f t="shared" si="133"/>
        <v>1000000</v>
      </c>
      <c r="M853" s="27">
        <f t="shared" si="134"/>
        <v>1.304778</v>
      </c>
      <c r="N853" s="25" t="str">
        <f t="shared" si="135"/>
        <v>125-150%</v>
      </c>
      <c r="O853" s="28">
        <f>MIN(H853,I853)*INDEX('[1]2018_commission_structure-Start'!$A$21:$I$24,MATCH($E853,'[1]2018_commission_structure-Start'!$A$21:$A$24,0),MATCH(O$1,'[1]2018_commission_structure-Start'!$A$21:$I$21,0))</f>
        <v>50000</v>
      </c>
      <c r="P853" s="26">
        <f>IF(H853&gt;I853,MIN(H853-I853,J853-I853)*INDEX('[1]2018_commission_structure-Start'!$A$21:$I$24,MATCH($E853,'[1]2018_commission_structure-Start'!$A$21:$A$24,0), MATCH(P$1,'[1]2018_commission_structure-Start'!$A$21:$I$21,0)),0)</f>
        <v>18750</v>
      </c>
      <c r="Q853" s="26">
        <f>IF($H853&gt;J853,MIN($H853-J853,K853-J853)*INDEX('[1]2018_commission_structure-Start'!$A$21:$I$24,MATCH($E853,'[1]2018_commission_structure-Start'!$A$21:$A$24,0), MATCH(Q$1,'[1]2018_commission_structure-Start'!$A$21:$I$21,0)),0)</f>
        <v>4930.0199999999995</v>
      </c>
      <c r="R853" s="26">
        <f>IF($H853&gt;K853,MIN($H853-K853,L853-K853)*INDEX('[1]2018_commission_structure-Start'!$A$21:$I$24,MATCH($E853,'[1]2018_commission_structure-Start'!$A$21:$A$24,0), MATCH(R$1,'[1]2018_commission_structure-Start'!$A$21:$I$21,0)),0)</f>
        <v>0</v>
      </c>
      <c r="S853" s="26">
        <f>IF(H853&gt;L853,(H853-L853)*INDEX('[1]2018_commission_structure-Start'!$A$21:$I$24,MATCH($E853,'[1]2018_commission_structure-Start'!$A$21:$A$24,0),MATCH(S$1,'[1]2018_commission_structure-Start'!$A$21:$I$21,0)),0)</f>
        <v>0</v>
      </c>
      <c r="T853" s="28">
        <f t="shared" si="136"/>
        <v>73680.02</v>
      </c>
      <c r="U853" s="28">
        <f t="shared" si="137"/>
        <v>110904.02</v>
      </c>
      <c r="V853" s="28">
        <f>MIN(H853,I853)*INDEX('[1]2018_commission_structure-Start'!$A$15:$J$18,MATCH($E853,'[1]2018_commission_structure-Start'!$A$15:$A$18,0),MATCH(V$1,'[1]2018_commission_structure-Start'!$A$15:$J$15,0))</f>
        <v>60000</v>
      </c>
      <c r="W853" s="26">
        <f>IF($H853&gt;I853,MIN($H853-I853,J853-I853)*INDEX('[1]2018_commission_structure-Start'!$A$15:$J$18,MATCH($E853,'[1]2018_commission_structure-Start'!$A$15:$A$18,0),MATCH(W$1,'[1]2018_commission_structure-Start'!$A$15:$J$15,0)),0)</f>
        <v>21250</v>
      </c>
      <c r="X853" s="26">
        <f>IF($H853&gt;J853,MIN($H853-J853,K853-J853)*INDEX('[1]2018_commission_structure-Start'!$A$15:$J$18,MATCH($E853,'[1]2018_commission_structure-Start'!$A$15:$A$18,0),MATCH(X$1,'[1]2018_commission_structure-Start'!$A$15:$J$15,0)),0)</f>
        <v>5477.8</v>
      </c>
      <c r="Y853" s="26">
        <f>IF($H853&gt;K853,MIN($H853-K853,L853-K853)*INDEX('[1]2018_commission_structure-Start'!$A$15:$J$18,MATCH($E853,'[1]2018_commission_structure-Start'!$A$15:$A$18,0),MATCH(Y$1,'[1]2018_commission_structure-Start'!$A$15:$J$15,0)),0)</f>
        <v>0</v>
      </c>
      <c r="Z853" s="26">
        <f>IF(H853&gt;L853,(H853-L853)*INDEX('[1]2018_commission_structure-Start'!$A$21:$I$24,MATCH($E853,'[1]2018_commission_structure-Start'!$A$21:$A$24,0),MATCH(Z$1,'[1]2018_commission_structure-Start'!$A$21:$I$21,0)),0)</f>
        <v>0</v>
      </c>
      <c r="AA853" s="28">
        <f t="shared" si="138"/>
        <v>86727.8</v>
      </c>
      <c r="AB853" s="28">
        <f t="shared" si="139"/>
        <v>123951.8</v>
      </c>
    </row>
    <row r="854" spans="1:28" x14ac:dyDescent="0.2">
      <c r="A854" s="25" t="str">
        <f t="shared" si="130"/>
        <v>Mellicent Hopkyns</v>
      </c>
      <c r="B854" s="25">
        <v>9008589443</v>
      </c>
      <c r="C854" s="25" t="s">
        <v>1653</v>
      </c>
      <c r="D854" s="25" t="s">
        <v>1654</v>
      </c>
      <c r="E854" s="25" t="s">
        <v>29</v>
      </c>
      <c r="F854" s="25">
        <v>77458</v>
      </c>
      <c r="G854" s="25">
        <f>COUNTIF([1]deals_closed!D:D,B854)</f>
        <v>18</v>
      </c>
      <c r="H854" s="26">
        <f>SUMIF([1]deals_closed!D:D,B854,[1]deals_closed!C:C)</f>
        <v>620204</v>
      </c>
      <c r="I854" s="26">
        <f>VLOOKUP(E854,'[1]2018_commission_structure-Start'!$A$22:$I$24,9,FALSE)</f>
        <v>600000</v>
      </c>
      <c r="J854" s="26">
        <f t="shared" si="131"/>
        <v>750000</v>
      </c>
      <c r="K854" s="26">
        <f t="shared" si="132"/>
        <v>900000</v>
      </c>
      <c r="L854" s="26">
        <f t="shared" si="133"/>
        <v>1200000</v>
      </c>
      <c r="M854" s="27">
        <f t="shared" si="134"/>
        <v>1.0336733333333334</v>
      </c>
      <c r="N854" s="25" t="str">
        <f t="shared" si="135"/>
        <v>100-125%</v>
      </c>
      <c r="O854" s="28">
        <f>MIN(H854,I854)*INDEX('[1]2018_commission_structure-Start'!$A$21:$I$24,MATCH($E854,'[1]2018_commission_structure-Start'!$A$21:$A$24,0),MATCH(O$1,'[1]2018_commission_structure-Start'!$A$21:$I$21,0))</f>
        <v>78000</v>
      </c>
      <c r="P854" s="26">
        <f>IF(H854&gt;I854,MIN(H854-I854,J854-I854)*INDEX('[1]2018_commission_structure-Start'!$A$21:$I$24,MATCH($E854,'[1]2018_commission_structure-Start'!$A$21:$A$24,0), MATCH(P$1,'[1]2018_commission_structure-Start'!$A$21:$I$21,0)),0)</f>
        <v>3434.6800000000003</v>
      </c>
      <c r="Q854" s="26">
        <f>IF($H854&gt;J854,MIN($H854-J854,K854-J854)*INDEX('[1]2018_commission_structure-Start'!$A$21:$I$24,MATCH($E854,'[1]2018_commission_structure-Start'!$A$21:$A$24,0), MATCH(Q$1,'[1]2018_commission_structure-Start'!$A$21:$I$21,0)),0)</f>
        <v>0</v>
      </c>
      <c r="R854" s="26">
        <f>IF($H854&gt;K854,MIN($H854-K854,L854-K854)*INDEX('[1]2018_commission_structure-Start'!$A$21:$I$24,MATCH($E854,'[1]2018_commission_structure-Start'!$A$21:$A$24,0), MATCH(R$1,'[1]2018_commission_structure-Start'!$A$21:$I$21,0)),0)</f>
        <v>0</v>
      </c>
      <c r="S854" s="26">
        <f>IF(H854&gt;L854,(H854-L854)*INDEX('[1]2018_commission_structure-Start'!$A$21:$I$24,MATCH($E854,'[1]2018_commission_structure-Start'!$A$21:$A$24,0),MATCH(S$1,'[1]2018_commission_structure-Start'!$A$21:$I$21,0)),0)</f>
        <v>0</v>
      </c>
      <c r="T854" s="28">
        <f t="shared" si="136"/>
        <v>81434.679999999993</v>
      </c>
      <c r="U854" s="28">
        <f t="shared" si="137"/>
        <v>158892.68</v>
      </c>
      <c r="V854" s="28">
        <f>MIN(H854,I854)*INDEX('[1]2018_commission_structure-Start'!$A$15:$J$18,MATCH($E854,'[1]2018_commission_structure-Start'!$A$15:$A$18,0),MATCH(V$1,'[1]2018_commission_structure-Start'!$A$15:$J$15,0))</f>
        <v>90000</v>
      </c>
      <c r="W854" s="26">
        <f>IF($H854&gt;I854,MIN($H854-I854,J854-I854)*INDEX('[1]2018_commission_structure-Start'!$A$15:$J$18,MATCH($E854,'[1]2018_commission_structure-Start'!$A$15:$A$18,0),MATCH(W$1,'[1]2018_commission_structure-Start'!$A$15:$J$15,0)),0)</f>
        <v>3636.72</v>
      </c>
      <c r="X854" s="26">
        <f>IF($H854&gt;J854,MIN($H854-J854,K854-J854)*INDEX('[1]2018_commission_structure-Start'!$A$15:$J$18,MATCH($E854,'[1]2018_commission_structure-Start'!$A$15:$A$18,0),MATCH(X$1,'[1]2018_commission_structure-Start'!$A$15:$J$15,0)),0)</f>
        <v>0</v>
      </c>
      <c r="Y854" s="26">
        <f>IF($H854&gt;K854,MIN($H854-K854,L854-K854)*INDEX('[1]2018_commission_structure-Start'!$A$15:$J$18,MATCH($E854,'[1]2018_commission_structure-Start'!$A$15:$A$18,0),MATCH(Y$1,'[1]2018_commission_structure-Start'!$A$15:$J$15,0)),0)</f>
        <v>0</v>
      </c>
      <c r="Z854" s="26">
        <f>IF(H854&gt;L854,(H854-L854)*INDEX('[1]2018_commission_structure-Start'!$A$21:$I$24,MATCH($E854,'[1]2018_commission_structure-Start'!$A$21:$A$24,0),MATCH(Z$1,'[1]2018_commission_structure-Start'!$A$21:$I$21,0)),0)</f>
        <v>0</v>
      </c>
      <c r="AA854" s="28">
        <f t="shared" si="138"/>
        <v>93636.72</v>
      </c>
      <c r="AB854" s="28">
        <f t="shared" si="139"/>
        <v>171094.72</v>
      </c>
    </row>
    <row r="855" spans="1:28" x14ac:dyDescent="0.2">
      <c r="A855" s="25" t="str">
        <f t="shared" si="130"/>
        <v>Ezequiel Kull</v>
      </c>
      <c r="B855" s="25">
        <v>1729795870</v>
      </c>
      <c r="C855" s="25" t="s">
        <v>1655</v>
      </c>
      <c r="D855" s="25" t="s">
        <v>1656</v>
      </c>
      <c r="E855" s="25" t="s">
        <v>29</v>
      </c>
      <c r="F855" s="25">
        <v>71506</v>
      </c>
      <c r="G855" s="25">
        <f>COUNTIF([1]deals_closed!D:D,B855)</f>
        <v>18</v>
      </c>
      <c r="H855" s="26">
        <f>SUMIF([1]deals_closed!D:D,B855,[1]deals_closed!C:C)</f>
        <v>642239</v>
      </c>
      <c r="I855" s="26">
        <f>VLOOKUP(E855,'[1]2018_commission_structure-Start'!$A$22:$I$24,9,FALSE)</f>
        <v>600000</v>
      </c>
      <c r="J855" s="26">
        <f t="shared" si="131"/>
        <v>750000</v>
      </c>
      <c r="K855" s="26">
        <f t="shared" si="132"/>
        <v>900000</v>
      </c>
      <c r="L855" s="26">
        <f t="shared" si="133"/>
        <v>1200000</v>
      </c>
      <c r="M855" s="27">
        <f t="shared" si="134"/>
        <v>1.0703983333333333</v>
      </c>
      <c r="N855" s="25" t="str">
        <f t="shared" si="135"/>
        <v>100-125%</v>
      </c>
      <c r="O855" s="28">
        <f>MIN(H855,I855)*INDEX('[1]2018_commission_structure-Start'!$A$21:$I$24,MATCH($E855,'[1]2018_commission_structure-Start'!$A$21:$A$24,0),MATCH(O$1,'[1]2018_commission_structure-Start'!$A$21:$I$21,0))</f>
        <v>78000</v>
      </c>
      <c r="P855" s="26">
        <f>IF(H855&gt;I855,MIN(H855-I855,J855-I855)*INDEX('[1]2018_commission_structure-Start'!$A$21:$I$24,MATCH($E855,'[1]2018_commission_structure-Start'!$A$21:$A$24,0), MATCH(P$1,'[1]2018_commission_structure-Start'!$A$21:$I$21,0)),0)</f>
        <v>7180.63</v>
      </c>
      <c r="Q855" s="26">
        <f>IF($H855&gt;J855,MIN($H855-J855,K855-J855)*INDEX('[1]2018_commission_structure-Start'!$A$21:$I$24,MATCH($E855,'[1]2018_commission_structure-Start'!$A$21:$A$24,0), MATCH(Q$1,'[1]2018_commission_structure-Start'!$A$21:$I$21,0)),0)</f>
        <v>0</v>
      </c>
      <c r="R855" s="26">
        <f>IF($H855&gt;K855,MIN($H855-K855,L855-K855)*INDEX('[1]2018_commission_structure-Start'!$A$21:$I$24,MATCH($E855,'[1]2018_commission_structure-Start'!$A$21:$A$24,0), MATCH(R$1,'[1]2018_commission_structure-Start'!$A$21:$I$21,0)),0)</f>
        <v>0</v>
      </c>
      <c r="S855" s="26">
        <f>IF(H855&gt;L855,(H855-L855)*INDEX('[1]2018_commission_structure-Start'!$A$21:$I$24,MATCH($E855,'[1]2018_commission_structure-Start'!$A$21:$A$24,0),MATCH(S$1,'[1]2018_commission_structure-Start'!$A$21:$I$21,0)),0)</f>
        <v>0</v>
      </c>
      <c r="T855" s="28">
        <f t="shared" si="136"/>
        <v>85180.63</v>
      </c>
      <c r="U855" s="28">
        <f t="shared" si="137"/>
        <v>156686.63</v>
      </c>
      <c r="V855" s="28">
        <f>MIN(H855,I855)*INDEX('[1]2018_commission_structure-Start'!$A$15:$J$18,MATCH($E855,'[1]2018_commission_structure-Start'!$A$15:$A$18,0),MATCH(V$1,'[1]2018_commission_structure-Start'!$A$15:$J$15,0))</f>
        <v>90000</v>
      </c>
      <c r="W855" s="26">
        <f>IF($H855&gt;I855,MIN($H855-I855,J855-I855)*INDEX('[1]2018_commission_structure-Start'!$A$15:$J$18,MATCH($E855,'[1]2018_commission_structure-Start'!$A$15:$A$18,0),MATCH(W$1,'[1]2018_commission_structure-Start'!$A$15:$J$15,0)),0)</f>
        <v>7603.0199999999995</v>
      </c>
      <c r="X855" s="26">
        <f>IF($H855&gt;J855,MIN($H855-J855,K855-J855)*INDEX('[1]2018_commission_structure-Start'!$A$15:$J$18,MATCH($E855,'[1]2018_commission_structure-Start'!$A$15:$A$18,0),MATCH(X$1,'[1]2018_commission_structure-Start'!$A$15:$J$15,0)),0)</f>
        <v>0</v>
      </c>
      <c r="Y855" s="26">
        <f>IF($H855&gt;K855,MIN($H855-K855,L855-K855)*INDEX('[1]2018_commission_structure-Start'!$A$15:$J$18,MATCH($E855,'[1]2018_commission_structure-Start'!$A$15:$A$18,0),MATCH(Y$1,'[1]2018_commission_structure-Start'!$A$15:$J$15,0)),0)</f>
        <v>0</v>
      </c>
      <c r="Z855" s="26">
        <f>IF(H855&gt;L855,(H855-L855)*INDEX('[1]2018_commission_structure-Start'!$A$21:$I$24,MATCH($E855,'[1]2018_commission_structure-Start'!$A$21:$A$24,0),MATCH(Z$1,'[1]2018_commission_structure-Start'!$A$21:$I$21,0)),0)</f>
        <v>0</v>
      </c>
      <c r="AA855" s="28">
        <f t="shared" si="138"/>
        <v>97603.02</v>
      </c>
      <c r="AB855" s="28">
        <f t="shared" si="139"/>
        <v>169109.02000000002</v>
      </c>
    </row>
    <row r="856" spans="1:28" x14ac:dyDescent="0.2">
      <c r="A856" s="25" t="str">
        <f t="shared" si="130"/>
        <v>Barth McGifford</v>
      </c>
      <c r="B856" s="25">
        <v>9483290694</v>
      </c>
      <c r="C856" s="25" t="s">
        <v>1657</v>
      </c>
      <c r="D856" s="25" t="s">
        <v>1658</v>
      </c>
      <c r="E856" s="25" t="s">
        <v>7</v>
      </c>
      <c r="F856" s="25">
        <v>41287</v>
      </c>
      <c r="G856" s="25">
        <f>COUNTIF([1]deals_closed!D:D,B856)</f>
        <v>26</v>
      </c>
      <c r="H856" s="26">
        <f>SUMIF([1]deals_closed!D:D,B856,[1]deals_closed!C:C)</f>
        <v>937682</v>
      </c>
      <c r="I856" s="26">
        <f>VLOOKUP(E856,'[1]2018_commission_structure-Start'!$A$22:$I$24,9,FALSE)</f>
        <v>500000</v>
      </c>
      <c r="J856" s="26">
        <f t="shared" si="131"/>
        <v>625000</v>
      </c>
      <c r="K856" s="26">
        <f t="shared" si="132"/>
        <v>750000</v>
      </c>
      <c r="L856" s="26">
        <f t="shared" si="133"/>
        <v>1000000</v>
      </c>
      <c r="M856" s="27">
        <f t="shared" si="134"/>
        <v>1.875364</v>
      </c>
      <c r="N856" s="25" t="str">
        <f t="shared" si="135"/>
        <v>150-200%</v>
      </c>
      <c r="O856" s="28">
        <f>MIN(H856,I856)*INDEX('[1]2018_commission_structure-Start'!$A$21:$I$24,MATCH($E856,'[1]2018_commission_structure-Start'!$A$21:$A$24,0),MATCH(O$1,'[1]2018_commission_structure-Start'!$A$21:$I$21,0))</f>
        <v>50000</v>
      </c>
      <c r="P856" s="26">
        <f>IF(H856&gt;I856,MIN(H856-I856,J856-I856)*INDEX('[1]2018_commission_structure-Start'!$A$21:$I$24,MATCH($E856,'[1]2018_commission_structure-Start'!$A$21:$A$24,0), MATCH(P$1,'[1]2018_commission_structure-Start'!$A$21:$I$21,0)),0)</f>
        <v>18750</v>
      </c>
      <c r="Q856" s="26">
        <f>IF($H856&gt;J856,MIN($H856-J856,K856-J856)*INDEX('[1]2018_commission_structure-Start'!$A$21:$I$24,MATCH($E856,'[1]2018_commission_structure-Start'!$A$21:$A$24,0), MATCH(Q$1,'[1]2018_commission_structure-Start'!$A$21:$I$21,0)),0)</f>
        <v>22500</v>
      </c>
      <c r="R856" s="26">
        <f>IF($H856&gt;K856,MIN($H856-K856,L856-K856)*INDEX('[1]2018_commission_structure-Start'!$A$21:$I$24,MATCH($E856,'[1]2018_commission_structure-Start'!$A$21:$A$24,0), MATCH(R$1,'[1]2018_commission_structure-Start'!$A$21:$I$21,0)),0)</f>
        <v>41290.04</v>
      </c>
      <c r="S856" s="26">
        <f>IF(H856&gt;L856,(H856-L856)*INDEX('[1]2018_commission_structure-Start'!$A$21:$I$24,MATCH($E856,'[1]2018_commission_structure-Start'!$A$21:$A$24,0),MATCH(S$1,'[1]2018_commission_structure-Start'!$A$21:$I$21,0)),0)</f>
        <v>0</v>
      </c>
      <c r="T856" s="28">
        <f t="shared" si="136"/>
        <v>132540.04</v>
      </c>
      <c r="U856" s="28">
        <f t="shared" si="137"/>
        <v>173827.04</v>
      </c>
      <c r="V856" s="28">
        <f>MIN(H856,I856)*INDEX('[1]2018_commission_structure-Start'!$A$15:$J$18,MATCH($E856,'[1]2018_commission_structure-Start'!$A$15:$A$18,0),MATCH(V$1,'[1]2018_commission_structure-Start'!$A$15:$J$15,0))</f>
        <v>60000</v>
      </c>
      <c r="W856" s="26">
        <f>IF($H856&gt;I856,MIN($H856-I856,J856-I856)*INDEX('[1]2018_commission_structure-Start'!$A$15:$J$18,MATCH($E856,'[1]2018_commission_structure-Start'!$A$15:$A$18,0),MATCH(W$1,'[1]2018_commission_structure-Start'!$A$15:$J$15,0)),0)</f>
        <v>21250</v>
      </c>
      <c r="X856" s="26">
        <f>IF($H856&gt;J856,MIN($H856-J856,K856-J856)*INDEX('[1]2018_commission_structure-Start'!$A$15:$J$18,MATCH($E856,'[1]2018_commission_structure-Start'!$A$15:$A$18,0),MATCH(X$1,'[1]2018_commission_structure-Start'!$A$15:$J$15,0)),0)</f>
        <v>25000</v>
      </c>
      <c r="Y856" s="26">
        <f>IF($H856&gt;K856,MIN($H856-K856,L856-K856)*INDEX('[1]2018_commission_structure-Start'!$A$15:$J$18,MATCH($E856,'[1]2018_commission_structure-Start'!$A$15:$A$18,0),MATCH(Y$1,'[1]2018_commission_structure-Start'!$A$15:$J$15,0)),0)</f>
        <v>41290.04</v>
      </c>
      <c r="Z856" s="26">
        <f>IF(H856&gt;L856,(H856-L856)*INDEX('[1]2018_commission_structure-Start'!$A$21:$I$24,MATCH($E856,'[1]2018_commission_structure-Start'!$A$21:$A$24,0),MATCH(Z$1,'[1]2018_commission_structure-Start'!$A$21:$I$21,0)),0)</f>
        <v>0</v>
      </c>
      <c r="AA856" s="28">
        <f t="shared" si="138"/>
        <v>147540.04</v>
      </c>
      <c r="AB856" s="28">
        <f t="shared" si="139"/>
        <v>188827.04</v>
      </c>
    </row>
    <row r="857" spans="1:28" x14ac:dyDescent="0.2">
      <c r="A857" s="25" t="str">
        <f t="shared" si="130"/>
        <v>Rosaline Joanic</v>
      </c>
      <c r="B857" s="25">
        <v>1096335336</v>
      </c>
      <c r="C857" s="25" t="s">
        <v>1659</v>
      </c>
      <c r="D857" s="25" t="s">
        <v>1660</v>
      </c>
      <c r="E857" s="25" t="s">
        <v>10</v>
      </c>
      <c r="F857" s="25">
        <v>86014</v>
      </c>
      <c r="G857" s="25">
        <f>COUNTIF([1]deals_closed!D:D,B857)</f>
        <v>24</v>
      </c>
      <c r="H857" s="26">
        <f>SUMIF([1]deals_closed!D:D,B857,[1]deals_closed!C:C)</f>
        <v>916522</v>
      </c>
      <c r="I857" s="26">
        <f>VLOOKUP(E857,'[1]2018_commission_structure-Start'!$A$22:$I$24,9,FALSE)</f>
        <v>750000</v>
      </c>
      <c r="J857" s="26">
        <f t="shared" si="131"/>
        <v>937500</v>
      </c>
      <c r="K857" s="26">
        <f t="shared" si="132"/>
        <v>1125000</v>
      </c>
      <c r="L857" s="26">
        <f t="shared" si="133"/>
        <v>1500000</v>
      </c>
      <c r="M857" s="27">
        <f t="shared" si="134"/>
        <v>1.2220293333333334</v>
      </c>
      <c r="N857" s="25" t="str">
        <f t="shared" si="135"/>
        <v>100-125%</v>
      </c>
      <c r="O857" s="28">
        <f>MIN(H857,I857)*INDEX('[1]2018_commission_structure-Start'!$A$21:$I$24,MATCH($E857,'[1]2018_commission_structure-Start'!$A$21:$A$24,0),MATCH(O$1,'[1]2018_commission_structure-Start'!$A$21:$I$21,0))</f>
        <v>112500</v>
      </c>
      <c r="P857" s="26">
        <f>IF(H857&gt;I857,MIN(H857-I857,J857-I857)*INDEX('[1]2018_commission_structure-Start'!$A$21:$I$24,MATCH($E857,'[1]2018_commission_structure-Start'!$A$21:$A$24,0), MATCH(P$1,'[1]2018_commission_structure-Start'!$A$21:$I$21,0)),0)</f>
        <v>31639.18</v>
      </c>
      <c r="Q857" s="26">
        <f>IF($H857&gt;J857,MIN($H857-J857,K857-J857)*INDEX('[1]2018_commission_structure-Start'!$A$21:$I$24,MATCH($E857,'[1]2018_commission_structure-Start'!$A$21:$A$24,0), MATCH(Q$1,'[1]2018_commission_structure-Start'!$A$21:$I$21,0)),0)</f>
        <v>0</v>
      </c>
      <c r="R857" s="26">
        <f>IF($H857&gt;K857,MIN($H857-K857,L857-K857)*INDEX('[1]2018_commission_structure-Start'!$A$21:$I$24,MATCH($E857,'[1]2018_commission_structure-Start'!$A$21:$A$24,0), MATCH(R$1,'[1]2018_commission_structure-Start'!$A$21:$I$21,0)),0)</f>
        <v>0</v>
      </c>
      <c r="S857" s="26">
        <f>IF(H857&gt;L857,(H857-L857)*INDEX('[1]2018_commission_structure-Start'!$A$21:$I$24,MATCH($E857,'[1]2018_commission_structure-Start'!$A$21:$A$24,0),MATCH(S$1,'[1]2018_commission_structure-Start'!$A$21:$I$21,0)),0)</f>
        <v>0</v>
      </c>
      <c r="T857" s="28">
        <f t="shared" si="136"/>
        <v>144139.18</v>
      </c>
      <c r="U857" s="28">
        <f t="shared" si="137"/>
        <v>230153.18</v>
      </c>
      <c r="V857" s="28">
        <f>MIN(H857,I857)*INDEX('[1]2018_commission_structure-Start'!$A$15:$J$18,MATCH($E857,'[1]2018_commission_structure-Start'!$A$15:$A$18,0),MATCH(V$1,'[1]2018_commission_structure-Start'!$A$15:$J$15,0))</f>
        <v>112500</v>
      </c>
      <c r="W857" s="26">
        <f>IF($H857&gt;I857,MIN($H857-I857,J857-I857)*INDEX('[1]2018_commission_structure-Start'!$A$15:$J$18,MATCH($E857,'[1]2018_commission_structure-Start'!$A$15:$A$18,0),MATCH(W$1,'[1]2018_commission_structure-Start'!$A$15:$J$15,0)),0)</f>
        <v>36634.840000000004</v>
      </c>
      <c r="X857" s="26">
        <f>IF($H857&gt;J857,MIN($H857-J857,K857-J857)*INDEX('[1]2018_commission_structure-Start'!$A$15:$J$18,MATCH($E857,'[1]2018_commission_structure-Start'!$A$15:$A$18,0),MATCH(X$1,'[1]2018_commission_structure-Start'!$A$15:$J$15,0)),0)</f>
        <v>0</v>
      </c>
      <c r="Y857" s="26">
        <f>IF($H857&gt;K857,MIN($H857-K857,L857-K857)*INDEX('[1]2018_commission_structure-Start'!$A$15:$J$18,MATCH($E857,'[1]2018_commission_structure-Start'!$A$15:$A$18,0),MATCH(Y$1,'[1]2018_commission_structure-Start'!$A$15:$J$15,0)),0)</f>
        <v>0</v>
      </c>
      <c r="Z857" s="26">
        <f>IF(H857&gt;L857,(H857-L857)*INDEX('[1]2018_commission_structure-Start'!$A$21:$I$24,MATCH($E857,'[1]2018_commission_structure-Start'!$A$21:$A$24,0),MATCH(Z$1,'[1]2018_commission_structure-Start'!$A$21:$I$21,0)),0)</f>
        <v>0</v>
      </c>
      <c r="AA857" s="28">
        <f t="shared" si="138"/>
        <v>149134.84</v>
      </c>
      <c r="AB857" s="28">
        <f t="shared" si="139"/>
        <v>235148.84</v>
      </c>
    </row>
    <row r="858" spans="1:28" x14ac:dyDescent="0.2">
      <c r="A858" s="25" t="str">
        <f t="shared" si="130"/>
        <v>Glennie Giorgio</v>
      </c>
      <c r="B858" s="25">
        <v>9331851693</v>
      </c>
      <c r="C858" s="25" t="s">
        <v>1661</v>
      </c>
      <c r="D858" s="25" t="s">
        <v>1135</v>
      </c>
      <c r="E858" s="25" t="s">
        <v>7</v>
      </c>
      <c r="F858" s="25">
        <v>37472</v>
      </c>
      <c r="G858" s="25">
        <f>COUNTIF([1]deals_closed!D:D,B858)</f>
        <v>22</v>
      </c>
      <c r="H858" s="26">
        <f>SUMIF([1]deals_closed!D:D,B858,[1]deals_closed!C:C)</f>
        <v>651320</v>
      </c>
      <c r="I858" s="26">
        <f>VLOOKUP(E858,'[1]2018_commission_structure-Start'!$A$22:$I$24,9,FALSE)</f>
        <v>500000</v>
      </c>
      <c r="J858" s="26">
        <f t="shared" si="131"/>
        <v>625000</v>
      </c>
      <c r="K858" s="26">
        <f t="shared" si="132"/>
        <v>750000</v>
      </c>
      <c r="L858" s="26">
        <f t="shared" si="133"/>
        <v>1000000</v>
      </c>
      <c r="M858" s="27">
        <f t="shared" si="134"/>
        <v>1.30264</v>
      </c>
      <c r="N858" s="25" t="str">
        <f t="shared" si="135"/>
        <v>125-150%</v>
      </c>
      <c r="O858" s="28">
        <f>MIN(H858,I858)*INDEX('[1]2018_commission_structure-Start'!$A$21:$I$24,MATCH($E858,'[1]2018_commission_structure-Start'!$A$21:$A$24,0),MATCH(O$1,'[1]2018_commission_structure-Start'!$A$21:$I$21,0))</f>
        <v>50000</v>
      </c>
      <c r="P858" s="26">
        <f>IF(H858&gt;I858,MIN(H858-I858,J858-I858)*INDEX('[1]2018_commission_structure-Start'!$A$21:$I$24,MATCH($E858,'[1]2018_commission_structure-Start'!$A$21:$A$24,0), MATCH(P$1,'[1]2018_commission_structure-Start'!$A$21:$I$21,0)),0)</f>
        <v>18750</v>
      </c>
      <c r="Q858" s="26">
        <f>IF($H858&gt;J858,MIN($H858-J858,K858-J858)*INDEX('[1]2018_commission_structure-Start'!$A$21:$I$24,MATCH($E858,'[1]2018_commission_structure-Start'!$A$21:$A$24,0), MATCH(Q$1,'[1]2018_commission_structure-Start'!$A$21:$I$21,0)),0)</f>
        <v>4737.5999999999995</v>
      </c>
      <c r="R858" s="26">
        <f>IF($H858&gt;K858,MIN($H858-K858,L858-K858)*INDEX('[1]2018_commission_structure-Start'!$A$21:$I$24,MATCH($E858,'[1]2018_commission_structure-Start'!$A$21:$A$24,0), MATCH(R$1,'[1]2018_commission_structure-Start'!$A$21:$I$21,0)),0)</f>
        <v>0</v>
      </c>
      <c r="S858" s="26">
        <f>IF(H858&gt;L858,(H858-L858)*INDEX('[1]2018_commission_structure-Start'!$A$21:$I$24,MATCH($E858,'[1]2018_commission_structure-Start'!$A$21:$A$24,0),MATCH(S$1,'[1]2018_commission_structure-Start'!$A$21:$I$21,0)),0)</f>
        <v>0</v>
      </c>
      <c r="T858" s="28">
        <f t="shared" si="136"/>
        <v>73487.600000000006</v>
      </c>
      <c r="U858" s="28">
        <f t="shared" si="137"/>
        <v>110959.6</v>
      </c>
      <c r="V858" s="28">
        <f>MIN(H858,I858)*INDEX('[1]2018_commission_structure-Start'!$A$15:$J$18,MATCH($E858,'[1]2018_commission_structure-Start'!$A$15:$A$18,0),MATCH(V$1,'[1]2018_commission_structure-Start'!$A$15:$J$15,0))</f>
        <v>60000</v>
      </c>
      <c r="W858" s="26">
        <f>IF($H858&gt;I858,MIN($H858-I858,J858-I858)*INDEX('[1]2018_commission_structure-Start'!$A$15:$J$18,MATCH($E858,'[1]2018_commission_structure-Start'!$A$15:$A$18,0),MATCH(W$1,'[1]2018_commission_structure-Start'!$A$15:$J$15,0)),0)</f>
        <v>21250</v>
      </c>
      <c r="X858" s="26">
        <f>IF($H858&gt;J858,MIN($H858-J858,K858-J858)*INDEX('[1]2018_commission_structure-Start'!$A$15:$J$18,MATCH($E858,'[1]2018_commission_structure-Start'!$A$15:$A$18,0),MATCH(X$1,'[1]2018_commission_structure-Start'!$A$15:$J$15,0)),0)</f>
        <v>5264</v>
      </c>
      <c r="Y858" s="26">
        <f>IF($H858&gt;K858,MIN($H858-K858,L858-K858)*INDEX('[1]2018_commission_structure-Start'!$A$15:$J$18,MATCH($E858,'[1]2018_commission_structure-Start'!$A$15:$A$18,0),MATCH(Y$1,'[1]2018_commission_structure-Start'!$A$15:$J$15,0)),0)</f>
        <v>0</v>
      </c>
      <c r="Z858" s="26">
        <f>IF(H858&gt;L858,(H858-L858)*INDEX('[1]2018_commission_structure-Start'!$A$21:$I$24,MATCH($E858,'[1]2018_commission_structure-Start'!$A$21:$A$24,0),MATCH(Z$1,'[1]2018_commission_structure-Start'!$A$21:$I$21,0)),0)</f>
        <v>0</v>
      </c>
      <c r="AA858" s="28">
        <f t="shared" si="138"/>
        <v>86514</v>
      </c>
      <c r="AB858" s="28">
        <f t="shared" si="139"/>
        <v>123986</v>
      </c>
    </row>
    <row r="859" spans="1:28" x14ac:dyDescent="0.2">
      <c r="A859" s="25" t="str">
        <f t="shared" si="130"/>
        <v>Jessica Sheather</v>
      </c>
      <c r="B859" s="25">
        <v>3428040538</v>
      </c>
      <c r="C859" s="25" t="s">
        <v>1662</v>
      </c>
      <c r="D859" s="25" t="s">
        <v>1663</v>
      </c>
      <c r="E859" s="25" t="s">
        <v>7</v>
      </c>
      <c r="F859" s="25">
        <v>36021</v>
      </c>
      <c r="G859" s="25">
        <f>COUNTIF([1]deals_closed!D:D,B859)</f>
        <v>17</v>
      </c>
      <c r="H859" s="26">
        <f>SUMIF([1]deals_closed!D:D,B859,[1]deals_closed!C:C)</f>
        <v>650996</v>
      </c>
      <c r="I859" s="26">
        <f>VLOOKUP(E859,'[1]2018_commission_structure-Start'!$A$22:$I$24,9,FALSE)</f>
        <v>500000</v>
      </c>
      <c r="J859" s="26">
        <f t="shared" si="131"/>
        <v>625000</v>
      </c>
      <c r="K859" s="26">
        <f t="shared" si="132"/>
        <v>750000</v>
      </c>
      <c r="L859" s="26">
        <f t="shared" si="133"/>
        <v>1000000</v>
      </c>
      <c r="M859" s="27">
        <f t="shared" si="134"/>
        <v>1.301992</v>
      </c>
      <c r="N859" s="25" t="str">
        <f t="shared" si="135"/>
        <v>125-150%</v>
      </c>
      <c r="O859" s="28">
        <f>MIN(H859,I859)*INDEX('[1]2018_commission_structure-Start'!$A$21:$I$24,MATCH($E859,'[1]2018_commission_structure-Start'!$A$21:$A$24,0),MATCH(O$1,'[1]2018_commission_structure-Start'!$A$21:$I$21,0))</f>
        <v>50000</v>
      </c>
      <c r="P859" s="26">
        <f>IF(H859&gt;I859,MIN(H859-I859,J859-I859)*INDEX('[1]2018_commission_structure-Start'!$A$21:$I$24,MATCH($E859,'[1]2018_commission_structure-Start'!$A$21:$A$24,0), MATCH(P$1,'[1]2018_commission_structure-Start'!$A$21:$I$21,0)),0)</f>
        <v>18750</v>
      </c>
      <c r="Q859" s="26">
        <f>IF($H859&gt;J859,MIN($H859-J859,K859-J859)*INDEX('[1]2018_commission_structure-Start'!$A$21:$I$24,MATCH($E859,'[1]2018_commission_structure-Start'!$A$21:$A$24,0), MATCH(Q$1,'[1]2018_commission_structure-Start'!$A$21:$I$21,0)),0)</f>
        <v>4679.28</v>
      </c>
      <c r="R859" s="26">
        <f>IF($H859&gt;K859,MIN($H859-K859,L859-K859)*INDEX('[1]2018_commission_structure-Start'!$A$21:$I$24,MATCH($E859,'[1]2018_commission_structure-Start'!$A$21:$A$24,0), MATCH(R$1,'[1]2018_commission_structure-Start'!$A$21:$I$21,0)),0)</f>
        <v>0</v>
      </c>
      <c r="S859" s="26">
        <f>IF(H859&gt;L859,(H859-L859)*INDEX('[1]2018_commission_structure-Start'!$A$21:$I$24,MATCH($E859,'[1]2018_commission_structure-Start'!$A$21:$A$24,0),MATCH(S$1,'[1]2018_commission_structure-Start'!$A$21:$I$21,0)),0)</f>
        <v>0</v>
      </c>
      <c r="T859" s="28">
        <f t="shared" si="136"/>
        <v>73429.279999999999</v>
      </c>
      <c r="U859" s="28">
        <f t="shared" si="137"/>
        <v>109450.28</v>
      </c>
      <c r="V859" s="28">
        <f>MIN(H859,I859)*INDEX('[1]2018_commission_structure-Start'!$A$15:$J$18,MATCH($E859,'[1]2018_commission_structure-Start'!$A$15:$A$18,0),MATCH(V$1,'[1]2018_commission_structure-Start'!$A$15:$J$15,0))</f>
        <v>60000</v>
      </c>
      <c r="W859" s="26">
        <f>IF($H859&gt;I859,MIN($H859-I859,J859-I859)*INDEX('[1]2018_commission_structure-Start'!$A$15:$J$18,MATCH($E859,'[1]2018_commission_structure-Start'!$A$15:$A$18,0),MATCH(W$1,'[1]2018_commission_structure-Start'!$A$15:$J$15,0)),0)</f>
        <v>21250</v>
      </c>
      <c r="X859" s="26">
        <f>IF($H859&gt;J859,MIN($H859-J859,K859-J859)*INDEX('[1]2018_commission_structure-Start'!$A$15:$J$18,MATCH($E859,'[1]2018_commission_structure-Start'!$A$15:$A$18,0),MATCH(X$1,'[1]2018_commission_structure-Start'!$A$15:$J$15,0)),0)</f>
        <v>5199.2000000000007</v>
      </c>
      <c r="Y859" s="26">
        <f>IF($H859&gt;K859,MIN($H859-K859,L859-K859)*INDEX('[1]2018_commission_structure-Start'!$A$15:$J$18,MATCH($E859,'[1]2018_commission_structure-Start'!$A$15:$A$18,0),MATCH(Y$1,'[1]2018_commission_structure-Start'!$A$15:$J$15,0)),0)</f>
        <v>0</v>
      </c>
      <c r="Z859" s="26">
        <f>IF(H859&gt;L859,(H859-L859)*INDEX('[1]2018_commission_structure-Start'!$A$21:$I$24,MATCH($E859,'[1]2018_commission_structure-Start'!$A$21:$A$24,0),MATCH(Z$1,'[1]2018_commission_structure-Start'!$A$21:$I$21,0)),0)</f>
        <v>0</v>
      </c>
      <c r="AA859" s="28">
        <f t="shared" si="138"/>
        <v>86449.2</v>
      </c>
      <c r="AB859" s="28">
        <f t="shared" si="139"/>
        <v>122470.2</v>
      </c>
    </row>
    <row r="860" spans="1:28" x14ac:dyDescent="0.2">
      <c r="A860" s="25" t="str">
        <f t="shared" si="130"/>
        <v>Friederike Leve</v>
      </c>
      <c r="B860" s="25">
        <v>5603002824</v>
      </c>
      <c r="C860" s="25" t="s">
        <v>1664</v>
      </c>
      <c r="D860" s="25" t="s">
        <v>1665</v>
      </c>
      <c r="E860" s="25" t="s">
        <v>29</v>
      </c>
      <c r="F860" s="25">
        <v>71120</v>
      </c>
      <c r="G860" s="25">
        <f>COUNTIF([1]deals_closed!D:D,B860)</f>
        <v>19</v>
      </c>
      <c r="H860" s="26">
        <f>SUMIF([1]deals_closed!D:D,B860,[1]deals_closed!C:C)</f>
        <v>737953</v>
      </c>
      <c r="I860" s="26">
        <f>VLOOKUP(E860,'[1]2018_commission_structure-Start'!$A$22:$I$24,9,FALSE)</f>
        <v>600000</v>
      </c>
      <c r="J860" s="26">
        <f t="shared" si="131"/>
        <v>750000</v>
      </c>
      <c r="K860" s="26">
        <f t="shared" si="132"/>
        <v>900000</v>
      </c>
      <c r="L860" s="26">
        <f t="shared" si="133"/>
        <v>1200000</v>
      </c>
      <c r="M860" s="27">
        <f t="shared" si="134"/>
        <v>1.2299216666666666</v>
      </c>
      <c r="N860" s="25" t="str">
        <f t="shared" si="135"/>
        <v>100-125%</v>
      </c>
      <c r="O860" s="28">
        <f>MIN(H860,I860)*INDEX('[1]2018_commission_structure-Start'!$A$21:$I$24,MATCH($E860,'[1]2018_commission_structure-Start'!$A$21:$A$24,0),MATCH(O$1,'[1]2018_commission_structure-Start'!$A$21:$I$21,0))</f>
        <v>78000</v>
      </c>
      <c r="P860" s="26">
        <f>IF(H860&gt;I860,MIN(H860-I860,J860-I860)*INDEX('[1]2018_commission_structure-Start'!$A$21:$I$24,MATCH($E860,'[1]2018_commission_structure-Start'!$A$21:$A$24,0), MATCH(P$1,'[1]2018_commission_structure-Start'!$A$21:$I$21,0)),0)</f>
        <v>23452.010000000002</v>
      </c>
      <c r="Q860" s="26">
        <f>IF($H860&gt;J860,MIN($H860-J860,K860-J860)*INDEX('[1]2018_commission_structure-Start'!$A$21:$I$24,MATCH($E860,'[1]2018_commission_structure-Start'!$A$21:$A$24,0), MATCH(Q$1,'[1]2018_commission_structure-Start'!$A$21:$I$21,0)),0)</f>
        <v>0</v>
      </c>
      <c r="R860" s="26">
        <f>IF($H860&gt;K860,MIN($H860-K860,L860-K860)*INDEX('[1]2018_commission_structure-Start'!$A$21:$I$24,MATCH($E860,'[1]2018_commission_structure-Start'!$A$21:$A$24,0), MATCH(R$1,'[1]2018_commission_structure-Start'!$A$21:$I$21,0)),0)</f>
        <v>0</v>
      </c>
      <c r="S860" s="26">
        <f>IF(H860&gt;L860,(H860-L860)*INDEX('[1]2018_commission_structure-Start'!$A$21:$I$24,MATCH($E860,'[1]2018_commission_structure-Start'!$A$21:$A$24,0),MATCH(S$1,'[1]2018_commission_structure-Start'!$A$21:$I$21,0)),0)</f>
        <v>0</v>
      </c>
      <c r="T860" s="28">
        <f t="shared" si="136"/>
        <v>101452.01000000001</v>
      </c>
      <c r="U860" s="28">
        <f t="shared" si="137"/>
        <v>172572.01</v>
      </c>
      <c r="V860" s="28">
        <f>MIN(H860,I860)*INDEX('[1]2018_commission_structure-Start'!$A$15:$J$18,MATCH($E860,'[1]2018_commission_structure-Start'!$A$15:$A$18,0),MATCH(V$1,'[1]2018_commission_structure-Start'!$A$15:$J$15,0))</f>
        <v>90000</v>
      </c>
      <c r="W860" s="26">
        <f>IF($H860&gt;I860,MIN($H860-I860,J860-I860)*INDEX('[1]2018_commission_structure-Start'!$A$15:$J$18,MATCH($E860,'[1]2018_commission_structure-Start'!$A$15:$A$18,0),MATCH(W$1,'[1]2018_commission_structure-Start'!$A$15:$J$15,0)),0)</f>
        <v>24831.54</v>
      </c>
      <c r="X860" s="26">
        <f>IF($H860&gt;J860,MIN($H860-J860,K860-J860)*INDEX('[1]2018_commission_structure-Start'!$A$15:$J$18,MATCH($E860,'[1]2018_commission_structure-Start'!$A$15:$A$18,0),MATCH(X$1,'[1]2018_commission_structure-Start'!$A$15:$J$15,0)),0)</f>
        <v>0</v>
      </c>
      <c r="Y860" s="26">
        <f>IF($H860&gt;K860,MIN($H860-K860,L860-K860)*INDEX('[1]2018_commission_structure-Start'!$A$15:$J$18,MATCH($E860,'[1]2018_commission_structure-Start'!$A$15:$A$18,0),MATCH(Y$1,'[1]2018_commission_structure-Start'!$A$15:$J$15,0)),0)</f>
        <v>0</v>
      </c>
      <c r="Z860" s="26">
        <f>IF(H860&gt;L860,(H860-L860)*INDEX('[1]2018_commission_structure-Start'!$A$21:$I$24,MATCH($E860,'[1]2018_commission_structure-Start'!$A$21:$A$24,0),MATCH(Z$1,'[1]2018_commission_structure-Start'!$A$21:$I$21,0)),0)</f>
        <v>0</v>
      </c>
      <c r="AA860" s="28">
        <f t="shared" si="138"/>
        <v>114831.54000000001</v>
      </c>
      <c r="AB860" s="28">
        <f t="shared" si="139"/>
        <v>185951.54</v>
      </c>
    </row>
    <row r="861" spans="1:28" x14ac:dyDescent="0.2">
      <c r="A861" s="25" t="str">
        <f t="shared" si="130"/>
        <v>Benedetto Aymes</v>
      </c>
      <c r="B861" s="25">
        <v>1659418720</v>
      </c>
      <c r="C861" s="25" t="s">
        <v>1666</v>
      </c>
      <c r="D861" s="25" t="s">
        <v>1667</v>
      </c>
      <c r="E861" s="25" t="s">
        <v>7</v>
      </c>
      <c r="F861" s="25">
        <v>48774</v>
      </c>
      <c r="G861" s="25">
        <f>COUNTIF([1]deals_closed!D:D,B861)</f>
        <v>20</v>
      </c>
      <c r="H861" s="26">
        <f>SUMIF([1]deals_closed!D:D,B861,[1]deals_closed!C:C)</f>
        <v>724029</v>
      </c>
      <c r="I861" s="26">
        <f>VLOOKUP(E861,'[1]2018_commission_structure-Start'!$A$22:$I$24,9,FALSE)</f>
        <v>500000</v>
      </c>
      <c r="J861" s="26">
        <f t="shared" si="131"/>
        <v>625000</v>
      </c>
      <c r="K861" s="26">
        <f t="shared" si="132"/>
        <v>750000</v>
      </c>
      <c r="L861" s="26">
        <f t="shared" si="133"/>
        <v>1000000</v>
      </c>
      <c r="M861" s="27">
        <f t="shared" si="134"/>
        <v>1.4480580000000001</v>
      </c>
      <c r="N861" s="25" t="str">
        <f t="shared" si="135"/>
        <v>125-150%</v>
      </c>
      <c r="O861" s="28">
        <f>MIN(H861,I861)*INDEX('[1]2018_commission_structure-Start'!$A$21:$I$24,MATCH($E861,'[1]2018_commission_structure-Start'!$A$21:$A$24,0),MATCH(O$1,'[1]2018_commission_structure-Start'!$A$21:$I$21,0))</f>
        <v>50000</v>
      </c>
      <c r="P861" s="26">
        <f>IF(H861&gt;I861,MIN(H861-I861,J861-I861)*INDEX('[1]2018_commission_structure-Start'!$A$21:$I$24,MATCH($E861,'[1]2018_commission_structure-Start'!$A$21:$A$24,0), MATCH(P$1,'[1]2018_commission_structure-Start'!$A$21:$I$21,0)),0)</f>
        <v>18750</v>
      </c>
      <c r="Q861" s="26">
        <f>IF($H861&gt;J861,MIN($H861-J861,K861-J861)*INDEX('[1]2018_commission_structure-Start'!$A$21:$I$24,MATCH($E861,'[1]2018_commission_structure-Start'!$A$21:$A$24,0), MATCH(Q$1,'[1]2018_commission_structure-Start'!$A$21:$I$21,0)),0)</f>
        <v>17825.219999999998</v>
      </c>
      <c r="R861" s="26">
        <f>IF($H861&gt;K861,MIN($H861-K861,L861-K861)*INDEX('[1]2018_commission_structure-Start'!$A$21:$I$24,MATCH($E861,'[1]2018_commission_structure-Start'!$A$21:$A$24,0), MATCH(R$1,'[1]2018_commission_structure-Start'!$A$21:$I$21,0)),0)</f>
        <v>0</v>
      </c>
      <c r="S861" s="26">
        <f>IF(H861&gt;L861,(H861-L861)*INDEX('[1]2018_commission_structure-Start'!$A$21:$I$24,MATCH($E861,'[1]2018_commission_structure-Start'!$A$21:$A$24,0),MATCH(S$1,'[1]2018_commission_structure-Start'!$A$21:$I$21,0)),0)</f>
        <v>0</v>
      </c>
      <c r="T861" s="28">
        <f t="shared" si="136"/>
        <v>86575.22</v>
      </c>
      <c r="U861" s="28">
        <f t="shared" si="137"/>
        <v>135349.22</v>
      </c>
      <c r="V861" s="28">
        <f>MIN(H861,I861)*INDEX('[1]2018_commission_structure-Start'!$A$15:$J$18,MATCH($E861,'[1]2018_commission_structure-Start'!$A$15:$A$18,0),MATCH(V$1,'[1]2018_commission_structure-Start'!$A$15:$J$15,0))</f>
        <v>60000</v>
      </c>
      <c r="W861" s="26">
        <f>IF($H861&gt;I861,MIN($H861-I861,J861-I861)*INDEX('[1]2018_commission_structure-Start'!$A$15:$J$18,MATCH($E861,'[1]2018_commission_structure-Start'!$A$15:$A$18,0),MATCH(W$1,'[1]2018_commission_structure-Start'!$A$15:$J$15,0)),0)</f>
        <v>21250</v>
      </c>
      <c r="X861" s="26">
        <f>IF($H861&gt;J861,MIN($H861-J861,K861-J861)*INDEX('[1]2018_commission_structure-Start'!$A$15:$J$18,MATCH($E861,'[1]2018_commission_structure-Start'!$A$15:$A$18,0),MATCH(X$1,'[1]2018_commission_structure-Start'!$A$15:$J$15,0)),0)</f>
        <v>19805.800000000003</v>
      </c>
      <c r="Y861" s="26">
        <f>IF($H861&gt;K861,MIN($H861-K861,L861-K861)*INDEX('[1]2018_commission_structure-Start'!$A$15:$J$18,MATCH($E861,'[1]2018_commission_structure-Start'!$A$15:$A$18,0),MATCH(Y$1,'[1]2018_commission_structure-Start'!$A$15:$J$15,0)),0)</f>
        <v>0</v>
      </c>
      <c r="Z861" s="26">
        <f>IF(H861&gt;L861,(H861-L861)*INDEX('[1]2018_commission_structure-Start'!$A$21:$I$24,MATCH($E861,'[1]2018_commission_structure-Start'!$A$21:$A$24,0),MATCH(Z$1,'[1]2018_commission_structure-Start'!$A$21:$I$21,0)),0)</f>
        <v>0</v>
      </c>
      <c r="AA861" s="28">
        <f t="shared" si="138"/>
        <v>101055.8</v>
      </c>
      <c r="AB861" s="28">
        <f t="shared" si="139"/>
        <v>149829.79999999999</v>
      </c>
    </row>
    <row r="862" spans="1:28" x14ac:dyDescent="0.2">
      <c r="A862" s="25" t="str">
        <f t="shared" si="130"/>
        <v>Jonathon Goodrum</v>
      </c>
      <c r="B862" s="25">
        <v>8460683117</v>
      </c>
      <c r="C862" s="25" t="s">
        <v>1668</v>
      </c>
      <c r="D862" s="25" t="s">
        <v>1669</v>
      </c>
      <c r="E862" s="25" t="s">
        <v>10</v>
      </c>
      <c r="F862" s="25">
        <v>117035</v>
      </c>
      <c r="G862" s="25">
        <f>COUNTIF([1]deals_closed!D:D,B862)</f>
        <v>23</v>
      </c>
      <c r="H862" s="26">
        <f>SUMIF([1]deals_closed!D:D,B862,[1]deals_closed!C:C)</f>
        <v>893432</v>
      </c>
      <c r="I862" s="26">
        <f>VLOOKUP(E862,'[1]2018_commission_structure-Start'!$A$22:$I$24,9,FALSE)</f>
        <v>750000</v>
      </c>
      <c r="J862" s="26">
        <f t="shared" si="131"/>
        <v>937500</v>
      </c>
      <c r="K862" s="26">
        <f t="shared" si="132"/>
        <v>1125000</v>
      </c>
      <c r="L862" s="26">
        <f t="shared" si="133"/>
        <v>1500000</v>
      </c>
      <c r="M862" s="27">
        <f t="shared" si="134"/>
        <v>1.1912426666666667</v>
      </c>
      <c r="N862" s="25" t="str">
        <f t="shared" si="135"/>
        <v>100-125%</v>
      </c>
      <c r="O862" s="28">
        <f>MIN(H862,I862)*INDEX('[1]2018_commission_structure-Start'!$A$21:$I$24,MATCH($E862,'[1]2018_commission_structure-Start'!$A$21:$A$24,0),MATCH(O$1,'[1]2018_commission_structure-Start'!$A$21:$I$21,0))</f>
        <v>112500</v>
      </c>
      <c r="P862" s="26">
        <f>IF(H862&gt;I862,MIN(H862-I862,J862-I862)*INDEX('[1]2018_commission_structure-Start'!$A$21:$I$24,MATCH($E862,'[1]2018_commission_structure-Start'!$A$21:$A$24,0), MATCH(P$1,'[1]2018_commission_structure-Start'!$A$21:$I$21,0)),0)</f>
        <v>27252.080000000002</v>
      </c>
      <c r="Q862" s="26">
        <f>IF($H862&gt;J862,MIN($H862-J862,K862-J862)*INDEX('[1]2018_commission_structure-Start'!$A$21:$I$24,MATCH($E862,'[1]2018_commission_structure-Start'!$A$21:$A$24,0), MATCH(Q$1,'[1]2018_commission_structure-Start'!$A$21:$I$21,0)),0)</f>
        <v>0</v>
      </c>
      <c r="R862" s="26">
        <f>IF($H862&gt;K862,MIN($H862-K862,L862-K862)*INDEX('[1]2018_commission_structure-Start'!$A$21:$I$24,MATCH($E862,'[1]2018_commission_structure-Start'!$A$21:$A$24,0), MATCH(R$1,'[1]2018_commission_structure-Start'!$A$21:$I$21,0)),0)</f>
        <v>0</v>
      </c>
      <c r="S862" s="26">
        <f>IF(H862&gt;L862,(H862-L862)*INDEX('[1]2018_commission_structure-Start'!$A$21:$I$24,MATCH($E862,'[1]2018_commission_structure-Start'!$A$21:$A$24,0),MATCH(S$1,'[1]2018_commission_structure-Start'!$A$21:$I$21,0)),0)</f>
        <v>0</v>
      </c>
      <c r="T862" s="28">
        <f t="shared" si="136"/>
        <v>139752.08000000002</v>
      </c>
      <c r="U862" s="28">
        <f t="shared" si="137"/>
        <v>256787.08000000002</v>
      </c>
      <c r="V862" s="28">
        <f>MIN(H862,I862)*INDEX('[1]2018_commission_structure-Start'!$A$15:$J$18,MATCH($E862,'[1]2018_commission_structure-Start'!$A$15:$A$18,0),MATCH(V$1,'[1]2018_commission_structure-Start'!$A$15:$J$15,0))</f>
        <v>112500</v>
      </c>
      <c r="W862" s="26">
        <f>IF($H862&gt;I862,MIN($H862-I862,J862-I862)*INDEX('[1]2018_commission_structure-Start'!$A$15:$J$18,MATCH($E862,'[1]2018_commission_structure-Start'!$A$15:$A$18,0),MATCH(W$1,'[1]2018_commission_structure-Start'!$A$15:$J$15,0)),0)</f>
        <v>31555.040000000001</v>
      </c>
      <c r="X862" s="26">
        <f>IF($H862&gt;J862,MIN($H862-J862,K862-J862)*INDEX('[1]2018_commission_structure-Start'!$A$15:$J$18,MATCH($E862,'[1]2018_commission_structure-Start'!$A$15:$A$18,0),MATCH(X$1,'[1]2018_commission_structure-Start'!$A$15:$J$15,0)),0)</f>
        <v>0</v>
      </c>
      <c r="Y862" s="26">
        <f>IF($H862&gt;K862,MIN($H862-K862,L862-K862)*INDEX('[1]2018_commission_structure-Start'!$A$15:$J$18,MATCH($E862,'[1]2018_commission_structure-Start'!$A$15:$A$18,0),MATCH(Y$1,'[1]2018_commission_structure-Start'!$A$15:$J$15,0)),0)</f>
        <v>0</v>
      </c>
      <c r="Z862" s="26">
        <f>IF(H862&gt;L862,(H862-L862)*INDEX('[1]2018_commission_structure-Start'!$A$21:$I$24,MATCH($E862,'[1]2018_commission_structure-Start'!$A$21:$A$24,0),MATCH(Z$1,'[1]2018_commission_structure-Start'!$A$21:$I$21,0)),0)</f>
        <v>0</v>
      </c>
      <c r="AA862" s="28">
        <f t="shared" si="138"/>
        <v>144055.04000000001</v>
      </c>
      <c r="AB862" s="28">
        <f t="shared" si="139"/>
        <v>261090.04</v>
      </c>
    </row>
    <row r="863" spans="1:28" x14ac:dyDescent="0.2">
      <c r="A863" s="25" t="str">
        <f t="shared" si="130"/>
        <v>Sadella Bowgen</v>
      </c>
      <c r="B863" s="25">
        <v>2821741499</v>
      </c>
      <c r="C863" s="25" t="s">
        <v>1670</v>
      </c>
      <c r="D863" s="25" t="s">
        <v>1671</v>
      </c>
      <c r="E863" s="25" t="s">
        <v>10</v>
      </c>
      <c r="F863" s="25">
        <v>112888</v>
      </c>
      <c r="G863" s="25">
        <f>COUNTIF([1]deals_closed!D:D,B863)</f>
        <v>28</v>
      </c>
      <c r="H863" s="26">
        <f>SUMIF([1]deals_closed!D:D,B863,[1]deals_closed!C:C)</f>
        <v>930106</v>
      </c>
      <c r="I863" s="26">
        <f>VLOOKUP(E863,'[1]2018_commission_structure-Start'!$A$22:$I$24,9,FALSE)</f>
        <v>750000</v>
      </c>
      <c r="J863" s="26">
        <f t="shared" si="131"/>
        <v>937500</v>
      </c>
      <c r="K863" s="26">
        <f t="shared" si="132"/>
        <v>1125000</v>
      </c>
      <c r="L863" s="26">
        <f t="shared" si="133"/>
        <v>1500000</v>
      </c>
      <c r="M863" s="27">
        <f t="shared" si="134"/>
        <v>1.2401413333333333</v>
      </c>
      <c r="N863" s="25" t="str">
        <f t="shared" si="135"/>
        <v>100-125%</v>
      </c>
      <c r="O863" s="28">
        <f>MIN(H863,I863)*INDEX('[1]2018_commission_structure-Start'!$A$21:$I$24,MATCH($E863,'[1]2018_commission_structure-Start'!$A$21:$A$24,0),MATCH(O$1,'[1]2018_commission_structure-Start'!$A$21:$I$21,0))</f>
        <v>112500</v>
      </c>
      <c r="P863" s="26">
        <f>IF(H863&gt;I863,MIN(H863-I863,J863-I863)*INDEX('[1]2018_commission_structure-Start'!$A$21:$I$24,MATCH($E863,'[1]2018_commission_structure-Start'!$A$21:$A$24,0), MATCH(P$1,'[1]2018_commission_structure-Start'!$A$21:$I$21,0)),0)</f>
        <v>34220.14</v>
      </c>
      <c r="Q863" s="26">
        <f>IF($H863&gt;J863,MIN($H863-J863,K863-J863)*INDEX('[1]2018_commission_structure-Start'!$A$21:$I$24,MATCH($E863,'[1]2018_commission_structure-Start'!$A$21:$A$24,0), MATCH(Q$1,'[1]2018_commission_structure-Start'!$A$21:$I$21,0)),0)</f>
        <v>0</v>
      </c>
      <c r="R863" s="26">
        <f>IF($H863&gt;K863,MIN($H863-K863,L863-K863)*INDEX('[1]2018_commission_structure-Start'!$A$21:$I$24,MATCH($E863,'[1]2018_commission_structure-Start'!$A$21:$A$24,0), MATCH(R$1,'[1]2018_commission_structure-Start'!$A$21:$I$21,0)),0)</f>
        <v>0</v>
      </c>
      <c r="S863" s="26">
        <f>IF(H863&gt;L863,(H863-L863)*INDEX('[1]2018_commission_structure-Start'!$A$21:$I$24,MATCH($E863,'[1]2018_commission_structure-Start'!$A$21:$A$24,0),MATCH(S$1,'[1]2018_commission_structure-Start'!$A$21:$I$21,0)),0)</f>
        <v>0</v>
      </c>
      <c r="T863" s="28">
        <f t="shared" si="136"/>
        <v>146720.14000000001</v>
      </c>
      <c r="U863" s="28">
        <f t="shared" si="137"/>
        <v>259608.14</v>
      </c>
      <c r="V863" s="28">
        <f>MIN(H863,I863)*INDEX('[1]2018_commission_structure-Start'!$A$15:$J$18,MATCH($E863,'[1]2018_commission_structure-Start'!$A$15:$A$18,0),MATCH(V$1,'[1]2018_commission_structure-Start'!$A$15:$J$15,0))</f>
        <v>112500</v>
      </c>
      <c r="W863" s="26">
        <f>IF($H863&gt;I863,MIN($H863-I863,J863-I863)*INDEX('[1]2018_commission_structure-Start'!$A$15:$J$18,MATCH($E863,'[1]2018_commission_structure-Start'!$A$15:$A$18,0),MATCH(W$1,'[1]2018_commission_structure-Start'!$A$15:$J$15,0)),0)</f>
        <v>39623.32</v>
      </c>
      <c r="X863" s="26">
        <f>IF($H863&gt;J863,MIN($H863-J863,K863-J863)*INDEX('[1]2018_commission_structure-Start'!$A$15:$J$18,MATCH($E863,'[1]2018_commission_structure-Start'!$A$15:$A$18,0),MATCH(X$1,'[1]2018_commission_structure-Start'!$A$15:$J$15,0)),0)</f>
        <v>0</v>
      </c>
      <c r="Y863" s="26">
        <f>IF($H863&gt;K863,MIN($H863-K863,L863-K863)*INDEX('[1]2018_commission_structure-Start'!$A$15:$J$18,MATCH($E863,'[1]2018_commission_structure-Start'!$A$15:$A$18,0),MATCH(Y$1,'[1]2018_commission_structure-Start'!$A$15:$J$15,0)),0)</f>
        <v>0</v>
      </c>
      <c r="Z863" s="26">
        <f>IF(H863&gt;L863,(H863-L863)*INDEX('[1]2018_commission_structure-Start'!$A$21:$I$24,MATCH($E863,'[1]2018_commission_structure-Start'!$A$21:$A$24,0),MATCH(Z$1,'[1]2018_commission_structure-Start'!$A$21:$I$21,0)),0)</f>
        <v>0</v>
      </c>
      <c r="AA863" s="28">
        <f t="shared" si="138"/>
        <v>152123.32</v>
      </c>
      <c r="AB863" s="28">
        <f t="shared" si="139"/>
        <v>265011.32</v>
      </c>
    </row>
    <row r="864" spans="1:28" x14ac:dyDescent="0.2">
      <c r="A864" s="25" t="str">
        <f t="shared" si="130"/>
        <v>Marieann Andren</v>
      </c>
      <c r="B864" s="25">
        <v>17898579</v>
      </c>
      <c r="C864" s="25" t="s">
        <v>1672</v>
      </c>
      <c r="D864" s="25" t="s">
        <v>1673</v>
      </c>
      <c r="E864" s="25" t="s">
        <v>10</v>
      </c>
      <c r="F864" s="25">
        <v>104902</v>
      </c>
      <c r="G864" s="25">
        <f>COUNTIF([1]deals_closed!D:D,B864)</f>
        <v>18</v>
      </c>
      <c r="H864" s="26">
        <f>SUMIF([1]deals_closed!D:D,B864,[1]deals_closed!C:C)</f>
        <v>688820</v>
      </c>
      <c r="I864" s="26">
        <f>VLOOKUP(E864,'[1]2018_commission_structure-Start'!$A$22:$I$24,9,FALSE)</f>
        <v>750000</v>
      </c>
      <c r="J864" s="26">
        <f t="shared" si="131"/>
        <v>937500</v>
      </c>
      <c r="K864" s="26">
        <f t="shared" si="132"/>
        <v>1125000</v>
      </c>
      <c r="L864" s="26">
        <f t="shared" si="133"/>
        <v>1500000</v>
      </c>
      <c r="M864" s="27">
        <f t="shared" si="134"/>
        <v>0.91842666666666661</v>
      </c>
      <c r="N864" s="25" t="str">
        <f t="shared" si="135"/>
        <v>0-100%</v>
      </c>
      <c r="O864" s="28">
        <f>MIN(H864,I864)*INDEX('[1]2018_commission_structure-Start'!$A$21:$I$24,MATCH($E864,'[1]2018_commission_structure-Start'!$A$21:$A$24,0),MATCH(O$1,'[1]2018_commission_structure-Start'!$A$21:$I$21,0))</f>
        <v>103323</v>
      </c>
      <c r="P864" s="26">
        <f>IF(H864&gt;I864,MIN(H864-I864,J864-I864)*INDEX('[1]2018_commission_structure-Start'!$A$21:$I$24,MATCH($E864,'[1]2018_commission_structure-Start'!$A$21:$A$24,0), MATCH(P$1,'[1]2018_commission_structure-Start'!$A$21:$I$21,0)),0)</f>
        <v>0</v>
      </c>
      <c r="Q864" s="26">
        <f>IF($H864&gt;J864,MIN($H864-J864,K864-J864)*INDEX('[1]2018_commission_structure-Start'!$A$21:$I$24,MATCH($E864,'[1]2018_commission_structure-Start'!$A$21:$A$24,0), MATCH(Q$1,'[1]2018_commission_structure-Start'!$A$21:$I$21,0)),0)</f>
        <v>0</v>
      </c>
      <c r="R864" s="26">
        <f>IF($H864&gt;K864,MIN($H864-K864,L864-K864)*INDEX('[1]2018_commission_structure-Start'!$A$21:$I$24,MATCH($E864,'[1]2018_commission_structure-Start'!$A$21:$A$24,0), MATCH(R$1,'[1]2018_commission_structure-Start'!$A$21:$I$21,0)),0)</f>
        <v>0</v>
      </c>
      <c r="S864" s="26">
        <f>IF(H864&gt;L864,(H864-L864)*INDEX('[1]2018_commission_structure-Start'!$A$21:$I$24,MATCH($E864,'[1]2018_commission_structure-Start'!$A$21:$A$24,0),MATCH(S$1,'[1]2018_commission_structure-Start'!$A$21:$I$21,0)),0)</f>
        <v>0</v>
      </c>
      <c r="T864" s="28">
        <f t="shared" si="136"/>
        <v>103323</v>
      </c>
      <c r="U864" s="28">
        <f t="shared" si="137"/>
        <v>208225</v>
      </c>
      <c r="V864" s="28">
        <f>MIN(H864,I864)*INDEX('[1]2018_commission_structure-Start'!$A$15:$J$18,MATCH($E864,'[1]2018_commission_structure-Start'!$A$15:$A$18,0),MATCH(V$1,'[1]2018_commission_structure-Start'!$A$15:$J$15,0))</f>
        <v>103323</v>
      </c>
      <c r="W864" s="26">
        <f>IF($H864&gt;I864,MIN($H864-I864,J864-I864)*INDEX('[1]2018_commission_structure-Start'!$A$15:$J$18,MATCH($E864,'[1]2018_commission_structure-Start'!$A$15:$A$18,0),MATCH(W$1,'[1]2018_commission_structure-Start'!$A$15:$J$15,0)),0)</f>
        <v>0</v>
      </c>
      <c r="X864" s="26">
        <f>IF($H864&gt;J864,MIN($H864-J864,K864-J864)*INDEX('[1]2018_commission_structure-Start'!$A$15:$J$18,MATCH($E864,'[1]2018_commission_structure-Start'!$A$15:$A$18,0),MATCH(X$1,'[1]2018_commission_structure-Start'!$A$15:$J$15,0)),0)</f>
        <v>0</v>
      </c>
      <c r="Y864" s="26">
        <f>IF($H864&gt;K864,MIN($H864-K864,L864-K864)*INDEX('[1]2018_commission_structure-Start'!$A$15:$J$18,MATCH($E864,'[1]2018_commission_structure-Start'!$A$15:$A$18,0),MATCH(Y$1,'[1]2018_commission_structure-Start'!$A$15:$J$15,0)),0)</f>
        <v>0</v>
      </c>
      <c r="Z864" s="26">
        <f>IF(H864&gt;L864,(H864-L864)*INDEX('[1]2018_commission_structure-Start'!$A$21:$I$24,MATCH($E864,'[1]2018_commission_structure-Start'!$A$21:$A$24,0),MATCH(Z$1,'[1]2018_commission_structure-Start'!$A$21:$I$21,0)),0)</f>
        <v>0</v>
      </c>
      <c r="AA864" s="28">
        <f t="shared" si="138"/>
        <v>103323</v>
      </c>
      <c r="AB864" s="28">
        <f t="shared" si="139"/>
        <v>208225</v>
      </c>
    </row>
    <row r="865" spans="1:28" x14ac:dyDescent="0.2">
      <c r="A865" s="25" t="str">
        <f t="shared" si="130"/>
        <v>Carce Maund</v>
      </c>
      <c r="B865" s="25">
        <v>1462119603</v>
      </c>
      <c r="C865" s="25" t="s">
        <v>1674</v>
      </c>
      <c r="D865" s="25" t="s">
        <v>1675</v>
      </c>
      <c r="E865" s="25" t="s">
        <v>10</v>
      </c>
      <c r="F865" s="25">
        <v>101235</v>
      </c>
      <c r="G865" s="25">
        <f>COUNTIF([1]deals_closed!D:D,B865)</f>
        <v>20</v>
      </c>
      <c r="H865" s="26">
        <f>SUMIF([1]deals_closed!D:D,B865,[1]deals_closed!C:C)</f>
        <v>653912</v>
      </c>
      <c r="I865" s="26">
        <f>VLOOKUP(E865,'[1]2018_commission_structure-Start'!$A$22:$I$24,9,FALSE)</f>
        <v>750000</v>
      </c>
      <c r="J865" s="26">
        <f t="shared" si="131"/>
        <v>937500</v>
      </c>
      <c r="K865" s="26">
        <f t="shared" si="132"/>
        <v>1125000</v>
      </c>
      <c r="L865" s="26">
        <f t="shared" si="133"/>
        <v>1500000</v>
      </c>
      <c r="M865" s="27">
        <f t="shared" si="134"/>
        <v>0.87188266666666669</v>
      </c>
      <c r="N865" s="25" t="str">
        <f t="shared" si="135"/>
        <v>0-100%</v>
      </c>
      <c r="O865" s="28">
        <f>MIN(H865,I865)*INDEX('[1]2018_commission_structure-Start'!$A$21:$I$24,MATCH($E865,'[1]2018_commission_structure-Start'!$A$21:$A$24,0),MATCH(O$1,'[1]2018_commission_structure-Start'!$A$21:$I$21,0))</f>
        <v>98086.8</v>
      </c>
      <c r="P865" s="26">
        <f>IF(H865&gt;I865,MIN(H865-I865,J865-I865)*INDEX('[1]2018_commission_structure-Start'!$A$21:$I$24,MATCH($E865,'[1]2018_commission_structure-Start'!$A$21:$A$24,0), MATCH(P$1,'[1]2018_commission_structure-Start'!$A$21:$I$21,0)),0)</f>
        <v>0</v>
      </c>
      <c r="Q865" s="26">
        <f>IF($H865&gt;J865,MIN($H865-J865,K865-J865)*INDEX('[1]2018_commission_structure-Start'!$A$21:$I$24,MATCH($E865,'[1]2018_commission_structure-Start'!$A$21:$A$24,0), MATCH(Q$1,'[1]2018_commission_structure-Start'!$A$21:$I$21,0)),0)</f>
        <v>0</v>
      </c>
      <c r="R865" s="26">
        <f>IF($H865&gt;K865,MIN($H865-K865,L865-K865)*INDEX('[1]2018_commission_structure-Start'!$A$21:$I$24,MATCH($E865,'[1]2018_commission_structure-Start'!$A$21:$A$24,0), MATCH(R$1,'[1]2018_commission_structure-Start'!$A$21:$I$21,0)),0)</f>
        <v>0</v>
      </c>
      <c r="S865" s="26">
        <f>IF(H865&gt;L865,(H865-L865)*INDEX('[1]2018_commission_structure-Start'!$A$21:$I$24,MATCH($E865,'[1]2018_commission_structure-Start'!$A$21:$A$24,0),MATCH(S$1,'[1]2018_commission_structure-Start'!$A$21:$I$21,0)),0)</f>
        <v>0</v>
      </c>
      <c r="T865" s="28">
        <f t="shared" si="136"/>
        <v>98086.8</v>
      </c>
      <c r="U865" s="28">
        <f t="shared" si="137"/>
        <v>199321.8</v>
      </c>
      <c r="V865" s="28">
        <f>MIN(H865,I865)*INDEX('[1]2018_commission_structure-Start'!$A$15:$J$18,MATCH($E865,'[1]2018_commission_structure-Start'!$A$15:$A$18,0),MATCH(V$1,'[1]2018_commission_structure-Start'!$A$15:$J$15,0))</f>
        <v>98086.8</v>
      </c>
      <c r="W865" s="26">
        <f>IF($H865&gt;I865,MIN($H865-I865,J865-I865)*INDEX('[1]2018_commission_structure-Start'!$A$15:$J$18,MATCH($E865,'[1]2018_commission_structure-Start'!$A$15:$A$18,0),MATCH(W$1,'[1]2018_commission_structure-Start'!$A$15:$J$15,0)),0)</f>
        <v>0</v>
      </c>
      <c r="X865" s="26">
        <f>IF($H865&gt;J865,MIN($H865-J865,K865-J865)*INDEX('[1]2018_commission_structure-Start'!$A$15:$J$18,MATCH($E865,'[1]2018_commission_structure-Start'!$A$15:$A$18,0),MATCH(X$1,'[1]2018_commission_structure-Start'!$A$15:$J$15,0)),0)</f>
        <v>0</v>
      </c>
      <c r="Y865" s="26">
        <f>IF($H865&gt;K865,MIN($H865-K865,L865-K865)*INDEX('[1]2018_commission_structure-Start'!$A$15:$J$18,MATCH($E865,'[1]2018_commission_structure-Start'!$A$15:$A$18,0),MATCH(Y$1,'[1]2018_commission_structure-Start'!$A$15:$J$15,0)),0)</f>
        <v>0</v>
      </c>
      <c r="Z865" s="26">
        <f>IF(H865&gt;L865,(H865-L865)*INDEX('[1]2018_commission_structure-Start'!$A$21:$I$24,MATCH($E865,'[1]2018_commission_structure-Start'!$A$21:$A$24,0),MATCH(Z$1,'[1]2018_commission_structure-Start'!$A$21:$I$21,0)),0)</f>
        <v>0</v>
      </c>
      <c r="AA865" s="28">
        <f t="shared" si="138"/>
        <v>98086.8</v>
      </c>
      <c r="AB865" s="28">
        <f t="shared" si="139"/>
        <v>199321.8</v>
      </c>
    </row>
    <row r="866" spans="1:28" x14ac:dyDescent="0.2">
      <c r="A866" s="25" t="str">
        <f t="shared" si="130"/>
        <v>Faustine Hayward</v>
      </c>
      <c r="B866" s="25">
        <v>9328457335</v>
      </c>
      <c r="C866" s="25" t="s">
        <v>1676</v>
      </c>
      <c r="D866" s="25" t="s">
        <v>1677</v>
      </c>
      <c r="E866" s="25" t="s">
        <v>7</v>
      </c>
      <c r="F866" s="25">
        <v>48929</v>
      </c>
      <c r="G866" s="25">
        <f>COUNTIF([1]deals_closed!D:D,B866)</f>
        <v>22</v>
      </c>
      <c r="H866" s="26">
        <f>SUMIF([1]deals_closed!D:D,B866,[1]deals_closed!C:C)</f>
        <v>814665</v>
      </c>
      <c r="I866" s="26">
        <f>VLOOKUP(E866,'[1]2018_commission_structure-Start'!$A$22:$I$24,9,FALSE)</f>
        <v>500000</v>
      </c>
      <c r="J866" s="26">
        <f t="shared" si="131"/>
        <v>625000</v>
      </c>
      <c r="K866" s="26">
        <f t="shared" si="132"/>
        <v>750000</v>
      </c>
      <c r="L866" s="26">
        <f t="shared" si="133"/>
        <v>1000000</v>
      </c>
      <c r="M866" s="27">
        <f t="shared" si="134"/>
        <v>1.6293299999999999</v>
      </c>
      <c r="N866" s="25" t="str">
        <f t="shared" si="135"/>
        <v>150-200%</v>
      </c>
      <c r="O866" s="28">
        <f>MIN(H866,I866)*INDEX('[1]2018_commission_structure-Start'!$A$21:$I$24,MATCH($E866,'[1]2018_commission_structure-Start'!$A$21:$A$24,0),MATCH(O$1,'[1]2018_commission_structure-Start'!$A$21:$I$21,0))</f>
        <v>50000</v>
      </c>
      <c r="P866" s="26">
        <f>IF(H866&gt;I866,MIN(H866-I866,J866-I866)*INDEX('[1]2018_commission_structure-Start'!$A$21:$I$24,MATCH($E866,'[1]2018_commission_structure-Start'!$A$21:$A$24,0), MATCH(P$1,'[1]2018_commission_structure-Start'!$A$21:$I$21,0)),0)</f>
        <v>18750</v>
      </c>
      <c r="Q866" s="26">
        <f>IF($H866&gt;J866,MIN($H866-J866,K866-J866)*INDEX('[1]2018_commission_structure-Start'!$A$21:$I$24,MATCH($E866,'[1]2018_commission_structure-Start'!$A$21:$A$24,0), MATCH(Q$1,'[1]2018_commission_structure-Start'!$A$21:$I$21,0)),0)</f>
        <v>22500</v>
      </c>
      <c r="R866" s="26">
        <f>IF($H866&gt;K866,MIN($H866-K866,L866-K866)*INDEX('[1]2018_commission_structure-Start'!$A$21:$I$24,MATCH($E866,'[1]2018_commission_structure-Start'!$A$21:$A$24,0), MATCH(R$1,'[1]2018_commission_structure-Start'!$A$21:$I$21,0)),0)</f>
        <v>14226.3</v>
      </c>
      <c r="S866" s="26">
        <f>IF(H866&gt;L866,(H866-L866)*INDEX('[1]2018_commission_structure-Start'!$A$21:$I$24,MATCH($E866,'[1]2018_commission_structure-Start'!$A$21:$A$24,0),MATCH(S$1,'[1]2018_commission_structure-Start'!$A$21:$I$21,0)),0)</f>
        <v>0</v>
      </c>
      <c r="T866" s="28">
        <f t="shared" si="136"/>
        <v>105476.3</v>
      </c>
      <c r="U866" s="28">
        <f t="shared" si="137"/>
        <v>154405.29999999999</v>
      </c>
      <c r="V866" s="28">
        <f>MIN(H866,I866)*INDEX('[1]2018_commission_structure-Start'!$A$15:$J$18,MATCH($E866,'[1]2018_commission_structure-Start'!$A$15:$A$18,0),MATCH(V$1,'[1]2018_commission_structure-Start'!$A$15:$J$15,0))</f>
        <v>60000</v>
      </c>
      <c r="W866" s="26">
        <f>IF($H866&gt;I866,MIN($H866-I866,J866-I866)*INDEX('[1]2018_commission_structure-Start'!$A$15:$J$18,MATCH($E866,'[1]2018_commission_structure-Start'!$A$15:$A$18,0),MATCH(W$1,'[1]2018_commission_structure-Start'!$A$15:$J$15,0)),0)</f>
        <v>21250</v>
      </c>
      <c r="X866" s="26">
        <f>IF($H866&gt;J866,MIN($H866-J866,K866-J866)*INDEX('[1]2018_commission_structure-Start'!$A$15:$J$18,MATCH($E866,'[1]2018_commission_structure-Start'!$A$15:$A$18,0),MATCH(X$1,'[1]2018_commission_structure-Start'!$A$15:$J$15,0)),0)</f>
        <v>25000</v>
      </c>
      <c r="Y866" s="26">
        <f>IF($H866&gt;K866,MIN($H866-K866,L866-K866)*INDEX('[1]2018_commission_structure-Start'!$A$15:$J$18,MATCH($E866,'[1]2018_commission_structure-Start'!$A$15:$A$18,0),MATCH(Y$1,'[1]2018_commission_structure-Start'!$A$15:$J$15,0)),0)</f>
        <v>14226.3</v>
      </c>
      <c r="Z866" s="26">
        <f>IF(H866&gt;L866,(H866-L866)*INDEX('[1]2018_commission_structure-Start'!$A$21:$I$24,MATCH($E866,'[1]2018_commission_structure-Start'!$A$21:$A$24,0),MATCH(Z$1,'[1]2018_commission_structure-Start'!$A$21:$I$21,0)),0)</f>
        <v>0</v>
      </c>
      <c r="AA866" s="28">
        <f t="shared" si="138"/>
        <v>120476.3</v>
      </c>
      <c r="AB866" s="28">
        <f t="shared" si="139"/>
        <v>169405.3</v>
      </c>
    </row>
    <row r="867" spans="1:28" x14ac:dyDescent="0.2">
      <c r="A867" s="25" t="str">
        <f t="shared" si="130"/>
        <v>Merissa Duckitt</v>
      </c>
      <c r="B867" s="25">
        <v>9403474378</v>
      </c>
      <c r="C867" s="25" t="s">
        <v>1678</v>
      </c>
      <c r="D867" s="25" t="s">
        <v>1679</v>
      </c>
      <c r="E867" s="25" t="s">
        <v>10</v>
      </c>
      <c r="F867" s="25">
        <v>75057</v>
      </c>
      <c r="G867" s="25">
        <f>COUNTIF([1]deals_closed!D:D,B867)</f>
        <v>19</v>
      </c>
      <c r="H867" s="26">
        <f>SUMIF([1]deals_closed!D:D,B867,[1]deals_closed!C:C)</f>
        <v>691420</v>
      </c>
      <c r="I867" s="26">
        <f>VLOOKUP(E867,'[1]2018_commission_structure-Start'!$A$22:$I$24,9,FALSE)</f>
        <v>750000</v>
      </c>
      <c r="J867" s="26">
        <f t="shared" si="131"/>
        <v>937500</v>
      </c>
      <c r="K867" s="26">
        <f t="shared" si="132"/>
        <v>1125000</v>
      </c>
      <c r="L867" s="26">
        <f t="shared" si="133"/>
        <v>1500000</v>
      </c>
      <c r="M867" s="27">
        <f t="shared" si="134"/>
        <v>0.92189333333333334</v>
      </c>
      <c r="N867" s="25" t="str">
        <f t="shared" si="135"/>
        <v>0-100%</v>
      </c>
      <c r="O867" s="28">
        <f>MIN(H867,I867)*INDEX('[1]2018_commission_structure-Start'!$A$21:$I$24,MATCH($E867,'[1]2018_commission_structure-Start'!$A$21:$A$24,0),MATCH(O$1,'[1]2018_commission_structure-Start'!$A$21:$I$21,0))</f>
        <v>103713</v>
      </c>
      <c r="P867" s="26">
        <f>IF(H867&gt;I867,MIN(H867-I867,J867-I867)*INDEX('[1]2018_commission_structure-Start'!$A$21:$I$24,MATCH($E867,'[1]2018_commission_structure-Start'!$A$21:$A$24,0), MATCH(P$1,'[1]2018_commission_structure-Start'!$A$21:$I$21,0)),0)</f>
        <v>0</v>
      </c>
      <c r="Q867" s="26">
        <f>IF($H867&gt;J867,MIN($H867-J867,K867-J867)*INDEX('[1]2018_commission_structure-Start'!$A$21:$I$24,MATCH($E867,'[1]2018_commission_structure-Start'!$A$21:$A$24,0), MATCH(Q$1,'[1]2018_commission_structure-Start'!$A$21:$I$21,0)),0)</f>
        <v>0</v>
      </c>
      <c r="R867" s="26">
        <f>IF($H867&gt;K867,MIN($H867-K867,L867-K867)*INDEX('[1]2018_commission_structure-Start'!$A$21:$I$24,MATCH($E867,'[1]2018_commission_structure-Start'!$A$21:$A$24,0), MATCH(R$1,'[1]2018_commission_structure-Start'!$A$21:$I$21,0)),0)</f>
        <v>0</v>
      </c>
      <c r="S867" s="26">
        <f>IF(H867&gt;L867,(H867-L867)*INDEX('[1]2018_commission_structure-Start'!$A$21:$I$24,MATCH($E867,'[1]2018_commission_structure-Start'!$A$21:$A$24,0),MATCH(S$1,'[1]2018_commission_structure-Start'!$A$21:$I$21,0)),0)</f>
        <v>0</v>
      </c>
      <c r="T867" s="28">
        <f t="shared" si="136"/>
        <v>103713</v>
      </c>
      <c r="U867" s="28">
        <f t="shared" si="137"/>
        <v>178770</v>
      </c>
      <c r="V867" s="28">
        <f>MIN(H867,I867)*INDEX('[1]2018_commission_structure-Start'!$A$15:$J$18,MATCH($E867,'[1]2018_commission_structure-Start'!$A$15:$A$18,0),MATCH(V$1,'[1]2018_commission_structure-Start'!$A$15:$J$15,0))</f>
        <v>103713</v>
      </c>
      <c r="W867" s="26">
        <f>IF($H867&gt;I867,MIN($H867-I867,J867-I867)*INDEX('[1]2018_commission_structure-Start'!$A$15:$J$18,MATCH($E867,'[1]2018_commission_structure-Start'!$A$15:$A$18,0),MATCH(W$1,'[1]2018_commission_structure-Start'!$A$15:$J$15,0)),0)</f>
        <v>0</v>
      </c>
      <c r="X867" s="26">
        <f>IF($H867&gt;J867,MIN($H867-J867,K867-J867)*INDEX('[1]2018_commission_structure-Start'!$A$15:$J$18,MATCH($E867,'[1]2018_commission_structure-Start'!$A$15:$A$18,0),MATCH(X$1,'[1]2018_commission_structure-Start'!$A$15:$J$15,0)),0)</f>
        <v>0</v>
      </c>
      <c r="Y867" s="26">
        <f>IF($H867&gt;K867,MIN($H867-K867,L867-K867)*INDEX('[1]2018_commission_structure-Start'!$A$15:$J$18,MATCH($E867,'[1]2018_commission_structure-Start'!$A$15:$A$18,0),MATCH(Y$1,'[1]2018_commission_structure-Start'!$A$15:$J$15,0)),0)</f>
        <v>0</v>
      </c>
      <c r="Z867" s="26">
        <f>IF(H867&gt;L867,(H867-L867)*INDEX('[1]2018_commission_structure-Start'!$A$21:$I$24,MATCH($E867,'[1]2018_commission_structure-Start'!$A$21:$A$24,0),MATCH(Z$1,'[1]2018_commission_structure-Start'!$A$21:$I$21,0)),0)</f>
        <v>0</v>
      </c>
      <c r="AA867" s="28">
        <f t="shared" si="138"/>
        <v>103713</v>
      </c>
      <c r="AB867" s="28">
        <f t="shared" si="139"/>
        <v>178770</v>
      </c>
    </row>
    <row r="868" spans="1:28" x14ac:dyDescent="0.2">
      <c r="A868" s="25" t="str">
        <f t="shared" si="130"/>
        <v>Maddalena Shurrock</v>
      </c>
      <c r="B868" s="25">
        <v>5863557389</v>
      </c>
      <c r="C868" s="25" t="s">
        <v>1680</v>
      </c>
      <c r="D868" s="25" t="s">
        <v>1681</v>
      </c>
      <c r="E868" s="25" t="s">
        <v>29</v>
      </c>
      <c r="F868" s="25">
        <v>78580</v>
      </c>
      <c r="G868" s="25">
        <f>COUNTIF([1]deals_closed!D:D,B868)</f>
        <v>19</v>
      </c>
      <c r="H868" s="26">
        <f>SUMIF([1]deals_closed!D:D,B868,[1]deals_closed!C:C)</f>
        <v>680191</v>
      </c>
      <c r="I868" s="26">
        <f>VLOOKUP(E868,'[1]2018_commission_structure-Start'!$A$22:$I$24,9,FALSE)</f>
        <v>600000</v>
      </c>
      <c r="J868" s="26">
        <f t="shared" si="131"/>
        <v>750000</v>
      </c>
      <c r="K868" s="26">
        <f t="shared" si="132"/>
        <v>900000</v>
      </c>
      <c r="L868" s="26">
        <f t="shared" si="133"/>
        <v>1200000</v>
      </c>
      <c r="M868" s="27">
        <f t="shared" si="134"/>
        <v>1.1336516666666667</v>
      </c>
      <c r="N868" s="25" t="str">
        <f t="shared" si="135"/>
        <v>100-125%</v>
      </c>
      <c r="O868" s="28">
        <f>MIN(H868,I868)*INDEX('[1]2018_commission_structure-Start'!$A$21:$I$24,MATCH($E868,'[1]2018_commission_structure-Start'!$A$21:$A$24,0),MATCH(O$1,'[1]2018_commission_structure-Start'!$A$21:$I$21,0))</f>
        <v>78000</v>
      </c>
      <c r="P868" s="26">
        <f>IF(H868&gt;I868,MIN(H868-I868,J868-I868)*INDEX('[1]2018_commission_structure-Start'!$A$21:$I$24,MATCH($E868,'[1]2018_commission_structure-Start'!$A$21:$A$24,0), MATCH(P$1,'[1]2018_commission_structure-Start'!$A$21:$I$21,0)),0)</f>
        <v>13632.470000000001</v>
      </c>
      <c r="Q868" s="26">
        <f>IF($H868&gt;J868,MIN($H868-J868,K868-J868)*INDEX('[1]2018_commission_structure-Start'!$A$21:$I$24,MATCH($E868,'[1]2018_commission_structure-Start'!$A$21:$A$24,0), MATCH(Q$1,'[1]2018_commission_structure-Start'!$A$21:$I$21,0)),0)</f>
        <v>0</v>
      </c>
      <c r="R868" s="26">
        <f>IF($H868&gt;K868,MIN($H868-K868,L868-K868)*INDEX('[1]2018_commission_structure-Start'!$A$21:$I$24,MATCH($E868,'[1]2018_commission_structure-Start'!$A$21:$A$24,0), MATCH(R$1,'[1]2018_commission_structure-Start'!$A$21:$I$21,0)),0)</f>
        <v>0</v>
      </c>
      <c r="S868" s="26">
        <f>IF(H868&gt;L868,(H868-L868)*INDEX('[1]2018_commission_structure-Start'!$A$21:$I$24,MATCH($E868,'[1]2018_commission_structure-Start'!$A$21:$A$24,0),MATCH(S$1,'[1]2018_commission_structure-Start'!$A$21:$I$21,0)),0)</f>
        <v>0</v>
      </c>
      <c r="T868" s="28">
        <f t="shared" si="136"/>
        <v>91632.47</v>
      </c>
      <c r="U868" s="28">
        <f t="shared" si="137"/>
        <v>170212.47</v>
      </c>
      <c r="V868" s="28">
        <f>MIN(H868,I868)*INDEX('[1]2018_commission_structure-Start'!$A$15:$J$18,MATCH($E868,'[1]2018_commission_structure-Start'!$A$15:$A$18,0),MATCH(V$1,'[1]2018_commission_structure-Start'!$A$15:$J$15,0))</f>
        <v>90000</v>
      </c>
      <c r="W868" s="26">
        <f>IF($H868&gt;I868,MIN($H868-I868,J868-I868)*INDEX('[1]2018_commission_structure-Start'!$A$15:$J$18,MATCH($E868,'[1]2018_commission_structure-Start'!$A$15:$A$18,0),MATCH(W$1,'[1]2018_commission_structure-Start'!$A$15:$J$15,0)),0)</f>
        <v>14434.38</v>
      </c>
      <c r="X868" s="26">
        <f>IF($H868&gt;J868,MIN($H868-J868,K868-J868)*INDEX('[1]2018_commission_structure-Start'!$A$15:$J$18,MATCH($E868,'[1]2018_commission_structure-Start'!$A$15:$A$18,0),MATCH(X$1,'[1]2018_commission_structure-Start'!$A$15:$J$15,0)),0)</f>
        <v>0</v>
      </c>
      <c r="Y868" s="26">
        <f>IF($H868&gt;K868,MIN($H868-K868,L868-K868)*INDEX('[1]2018_commission_structure-Start'!$A$15:$J$18,MATCH($E868,'[1]2018_commission_structure-Start'!$A$15:$A$18,0),MATCH(Y$1,'[1]2018_commission_structure-Start'!$A$15:$J$15,0)),0)</f>
        <v>0</v>
      </c>
      <c r="Z868" s="26">
        <f>IF(H868&gt;L868,(H868-L868)*INDEX('[1]2018_commission_structure-Start'!$A$21:$I$24,MATCH($E868,'[1]2018_commission_structure-Start'!$A$21:$A$24,0),MATCH(Z$1,'[1]2018_commission_structure-Start'!$A$21:$I$21,0)),0)</f>
        <v>0</v>
      </c>
      <c r="AA868" s="28">
        <f t="shared" si="138"/>
        <v>104434.38</v>
      </c>
      <c r="AB868" s="28">
        <f t="shared" si="139"/>
        <v>183014.38</v>
      </c>
    </row>
    <row r="869" spans="1:28" x14ac:dyDescent="0.2">
      <c r="A869" s="25" t="str">
        <f t="shared" si="130"/>
        <v>Aura Server</v>
      </c>
      <c r="B869" s="25">
        <v>1475796307</v>
      </c>
      <c r="C869" s="25" t="s">
        <v>1682</v>
      </c>
      <c r="D869" s="25" t="s">
        <v>1683</v>
      </c>
      <c r="E869" s="25" t="s">
        <v>7</v>
      </c>
      <c r="F869" s="25">
        <v>31487</v>
      </c>
      <c r="G869" s="25">
        <f>COUNTIF([1]deals_closed!D:D,B869)</f>
        <v>22</v>
      </c>
      <c r="H869" s="26">
        <f>SUMIF([1]deals_closed!D:D,B869,[1]deals_closed!C:C)</f>
        <v>837529</v>
      </c>
      <c r="I869" s="26">
        <f>VLOOKUP(E869,'[1]2018_commission_structure-Start'!$A$22:$I$24,9,FALSE)</f>
        <v>500000</v>
      </c>
      <c r="J869" s="26">
        <f t="shared" si="131"/>
        <v>625000</v>
      </c>
      <c r="K869" s="26">
        <f t="shared" si="132"/>
        <v>750000</v>
      </c>
      <c r="L869" s="26">
        <f t="shared" si="133"/>
        <v>1000000</v>
      </c>
      <c r="M869" s="27">
        <f t="shared" si="134"/>
        <v>1.6750579999999999</v>
      </c>
      <c r="N869" s="25" t="str">
        <f t="shared" si="135"/>
        <v>150-200%</v>
      </c>
      <c r="O869" s="28">
        <f>MIN(H869,I869)*INDEX('[1]2018_commission_structure-Start'!$A$21:$I$24,MATCH($E869,'[1]2018_commission_structure-Start'!$A$21:$A$24,0),MATCH(O$1,'[1]2018_commission_structure-Start'!$A$21:$I$21,0))</f>
        <v>50000</v>
      </c>
      <c r="P869" s="26">
        <f>IF(H869&gt;I869,MIN(H869-I869,J869-I869)*INDEX('[1]2018_commission_structure-Start'!$A$21:$I$24,MATCH($E869,'[1]2018_commission_structure-Start'!$A$21:$A$24,0), MATCH(P$1,'[1]2018_commission_structure-Start'!$A$21:$I$21,0)),0)</f>
        <v>18750</v>
      </c>
      <c r="Q869" s="26">
        <f>IF($H869&gt;J869,MIN($H869-J869,K869-J869)*INDEX('[1]2018_commission_structure-Start'!$A$21:$I$24,MATCH($E869,'[1]2018_commission_structure-Start'!$A$21:$A$24,0), MATCH(Q$1,'[1]2018_commission_structure-Start'!$A$21:$I$21,0)),0)</f>
        <v>22500</v>
      </c>
      <c r="R869" s="26">
        <f>IF($H869&gt;K869,MIN($H869-K869,L869-K869)*INDEX('[1]2018_commission_structure-Start'!$A$21:$I$24,MATCH($E869,'[1]2018_commission_structure-Start'!$A$21:$A$24,0), MATCH(R$1,'[1]2018_commission_structure-Start'!$A$21:$I$21,0)),0)</f>
        <v>19256.38</v>
      </c>
      <c r="S869" s="26">
        <f>IF(H869&gt;L869,(H869-L869)*INDEX('[1]2018_commission_structure-Start'!$A$21:$I$24,MATCH($E869,'[1]2018_commission_structure-Start'!$A$21:$A$24,0),MATCH(S$1,'[1]2018_commission_structure-Start'!$A$21:$I$21,0)),0)</f>
        <v>0</v>
      </c>
      <c r="T869" s="28">
        <f t="shared" si="136"/>
        <v>110506.38</v>
      </c>
      <c r="U869" s="28">
        <f t="shared" si="137"/>
        <v>141993.38</v>
      </c>
      <c r="V869" s="28">
        <f>MIN(H869,I869)*INDEX('[1]2018_commission_structure-Start'!$A$15:$J$18,MATCH($E869,'[1]2018_commission_structure-Start'!$A$15:$A$18,0),MATCH(V$1,'[1]2018_commission_structure-Start'!$A$15:$J$15,0))</f>
        <v>60000</v>
      </c>
      <c r="W869" s="26">
        <f>IF($H869&gt;I869,MIN($H869-I869,J869-I869)*INDEX('[1]2018_commission_structure-Start'!$A$15:$J$18,MATCH($E869,'[1]2018_commission_structure-Start'!$A$15:$A$18,0),MATCH(W$1,'[1]2018_commission_structure-Start'!$A$15:$J$15,0)),0)</f>
        <v>21250</v>
      </c>
      <c r="X869" s="26">
        <f>IF($H869&gt;J869,MIN($H869-J869,K869-J869)*INDEX('[1]2018_commission_structure-Start'!$A$15:$J$18,MATCH($E869,'[1]2018_commission_structure-Start'!$A$15:$A$18,0),MATCH(X$1,'[1]2018_commission_structure-Start'!$A$15:$J$15,0)),0)</f>
        <v>25000</v>
      </c>
      <c r="Y869" s="26">
        <f>IF($H869&gt;K869,MIN($H869-K869,L869-K869)*INDEX('[1]2018_commission_structure-Start'!$A$15:$J$18,MATCH($E869,'[1]2018_commission_structure-Start'!$A$15:$A$18,0),MATCH(Y$1,'[1]2018_commission_structure-Start'!$A$15:$J$15,0)),0)</f>
        <v>19256.38</v>
      </c>
      <c r="Z869" s="26">
        <f>IF(H869&gt;L869,(H869-L869)*INDEX('[1]2018_commission_structure-Start'!$A$21:$I$24,MATCH($E869,'[1]2018_commission_structure-Start'!$A$21:$A$24,0),MATCH(Z$1,'[1]2018_commission_structure-Start'!$A$21:$I$21,0)),0)</f>
        <v>0</v>
      </c>
      <c r="AA869" s="28">
        <f t="shared" si="138"/>
        <v>125506.38</v>
      </c>
      <c r="AB869" s="28">
        <f t="shared" si="139"/>
        <v>156993.38</v>
      </c>
    </row>
    <row r="870" spans="1:28" x14ac:dyDescent="0.2">
      <c r="A870" s="25" t="str">
        <f t="shared" si="130"/>
        <v>Shaine Monsey</v>
      </c>
      <c r="B870" s="25">
        <v>9726873223</v>
      </c>
      <c r="C870" s="25" t="s">
        <v>1684</v>
      </c>
      <c r="D870" s="25" t="s">
        <v>1685</v>
      </c>
      <c r="E870" s="25" t="s">
        <v>10</v>
      </c>
      <c r="F870" s="25">
        <v>119583</v>
      </c>
      <c r="G870" s="25">
        <f>COUNTIF([1]deals_closed!D:D,B870)</f>
        <v>17</v>
      </c>
      <c r="H870" s="26">
        <f>SUMIF([1]deals_closed!D:D,B870,[1]deals_closed!C:C)</f>
        <v>561478</v>
      </c>
      <c r="I870" s="26">
        <f>VLOOKUP(E870,'[1]2018_commission_structure-Start'!$A$22:$I$24,9,FALSE)</f>
        <v>750000</v>
      </c>
      <c r="J870" s="26">
        <f t="shared" si="131"/>
        <v>937500</v>
      </c>
      <c r="K870" s="26">
        <f t="shared" si="132"/>
        <v>1125000</v>
      </c>
      <c r="L870" s="26">
        <f t="shared" si="133"/>
        <v>1500000</v>
      </c>
      <c r="M870" s="27">
        <f t="shared" si="134"/>
        <v>0.74863733333333338</v>
      </c>
      <c r="N870" s="25" t="str">
        <f t="shared" si="135"/>
        <v>0-100%</v>
      </c>
      <c r="O870" s="28">
        <f>MIN(H870,I870)*INDEX('[1]2018_commission_structure-Start'!$A$21:$I$24,MATCH($E870,'[1]2018_commission_structure-Start'!$A$21:$A$24,0),MATCH(O$1,'[1]2018_commission_structure-Start'!$A$21:$I$21,0))</f>
        <v>84221.7</v>
      </c>
      <c r="P870" s="26">
        <f>IF(H870&gt;I870,MIN(H870-I870,J870-I870)*INDEX('[1]2018_commission_structure-Start'!$A$21:$I$24,MATCH($E870,'[1]2018_commission_structure-Start'!$A$21:$A$24,0), MATCH(P$1,'[1]2018_commission_structure-Start'!$A$21:$I$21,0)),0)</f>
        <v>0</v>
      </c>
      <c r="Q870" s="26">
        <f>IF($H870&gt;J870,MIN($H870-J870,K870-J870)*INDEX('[1]2018_commission_structure-Start'!$A$21:$I$24,MATCH($E870,'[1]2018_commission_structure-Start'!$A$21:$A$24,0), MATCH(Q$1,'[1]2018_commission_structure-Start'!$A$21:$I$21,0)),0)</f>
        <v>0</v>
      </c>
      <c r="R870" s="26">
        <f>IF($H870&gt;K870,MIN($H870-K870,L870-K870)*INDEX('[1]2018_commission_structure-Start'!$A$21:$I$24,MATCH($E870,'[1]2018_commission_structure-Start'!$A$21:$A$24,0), MATCH(R$1,'[1]2018_commission_structure-Start'!$A$21:$I$21,0)),0)</f>
        <v>0</v>
      </c>
      <c r="S870" s="26">
        <f>IF(H870&gt;L870,(H870-L870)*INDEX('[1]2018_commission_structure-Start'!$A$21:$I$24,MATCH($E870,'[1]2018_commission_structure-Start'!$A$21:$A$24,0),MATCH(S$1,'[1]2018_commission_structure-Start'!$A$21:$I$21,0)),0)</f>
        <v>0</v>
      </c>
      <c r="T870" s="28">
        <f t="shared" si="136"/>
        <v>84221.7</v>
      </c>
      <c r="U870" s="28">
        <f t="shared" si="137"/>
        <v>203804.7</v>
      </c>
      <c r="V870" s="28">
        <f>MIN(H870,I870)*INDEX('[1]2018_commission_structure-Start'!$A$15:$J$18,MATCH($E870,'[1]2018_commission_structure-Start'!$A$15:$A$18,0),MATCH(V$1,'[1]2018_commission_structure-Start'!$A$15:$J$15,0))</f>
        <v>84221.7</v>
      </c>
      <c r="W870" s="26">
        <f>IF($H870&gt;I870,MIN($H870-I870,J870-I870)*INDEX('[1]2018_commission_structure-Start'!$A$15:$J$18,MATCH($E870,'[1]2018_commission_structure-Start'!$A$15:$A$18,0),MATCH(W$1,'[1]2018_commission_structure-Start'!$A$15:$J$15,0)),0)</f>
        <v>0</v>
      </c>
      <c r="X870" s="26">
        <f>IF($H870&gt;J870,MIN($H870-J870,K870-J870)*INDEX('[1]2018_commission_structure-Start'!$A$15:$J$18,MATCH($E870,'[1]2018_commission_structure-Start'!$A$15:$A$18,0),MATCH(X$1,'[1]2018_commission_structure-Start'!$A$15:$J$15,0)),0)</f>
        <v>0</v>
      </c>
      <c r="Y870" s="26">
        <f>IF($H870&gt;K870,MIN($H870-K870,L870-K870)*INDEX('[1]2018_commission_structure-Start'!$A$15:$J$18,MATCH($E870,'[1]2018_commission_structure-Start'!$A$15:$A$18,0),MATCH(Y$1,'[1]2018_commission_structure-Start'!$A$15:$J$15,0)),0)</f>
        <v>0</v>
      </c>
      <c r="Z870" s="26">
        <f>IF(H870&gt;L870,(H870-L870)*INDEX('[1]2018_commission_structure-Start'!$A$21:$I$24,MATCH($E870,'[1]2018_commission_structure-Start'!$A$21:$A$24,0),MATCH(Z$1,'[1]2018_commission_structure-Start'!$A$21:$I$21,0)),0)</f>
        <v>0</v>
      </c>
      <c r="AA870" s="28">
        <f t="shared" si="138"/>
        <v>84221.7</v>
      </c>
      <c r="AB870" s="28">
        <f t="shared" si="139"/>
        <v>203804.7</v>
      </c>
    </row>
    <row r="871" spans="1:28" x14ac:dyDescent="0.2">
      <c r="A871" s="25" t="str">
        <f t="shared" si="130"/>
        <v>Reg Kubista</v>
      </c>
      <c r="B871" s="25">
        <v>2958692264</v>
      </c>
      <c r="C871" s="25" t="s">
        <v>1686</v>
      </c>
      <c r="D871" s="25" t="s">
        <v>1687</v>
      </c>
      <c r="E871" s="25" t="s">
        <v>7</v>
      </c>
      <c r="F871" s="25">
        <v>43860</v>
      </c>
      <c r="G871" s="25">
        <f>COUNTIF([1]deals_closed!D:D,B871)</f>
        <v>16</v>
      </c>
      <c r="H871" s="26">
        <f>SUMIF([1]deals_closed!D:D,B871,[1]deals_closed!C:C)</f>
        <v>519595</v>
      </c>
      <c r="I871" s="26">
        <f>VLOOKUP(E871,'[1]2018_commission_structure-Start'!$A$22:$I$24,9,FALSE)</f>
        <v>500000</v>
      </c>
      <c r="J871" s="26">
        <f t="shared" si="131"/>
        <v>625000</v>
      </c>
      <c r="K871" s="26">
        <f t="shared" si="132"/>
        <v>750000</v>
      </c>
      <c r="L871" s="26">
        <f t="shared" si="133"/>
        <v>1000000</v>
      </c>
      <c r="M871" s="27">
        <f t="shared" si="134"/>
        <v>1.0391900000000001</v>
      </c>
      <c r="N871" s="25" t="str">
        <f t="shared" si="135"/>
        <v>100-125%</v>
      </c>
      <c r="O871" s="28">
        <f>MIN(H871,I871)*INDEX('[1]2018_commission_structure-Start'!$A$21:$I$24,MATCH($E871,'[1]2018_commission_structure-Start'!$A$21:$A$24,0),MATCH(O$1,'[1]2018_commission_structure-Start'!$A$21:$I$21,0))</f>
        <v>50000</v>
      </c>
      <c r="P871" s="26">
        <f>IF(H871&gt;I871,MIN(H871-I871,J871-I871)*INDEX('[1]2018_commission_structure-Start'!$A$21:$I$24,MATCH($E871,'[1]2018_commission_structure-Start'!$A$21:$A$24,0), MATCH(P$1,'[1]2018_commission_structure-Start'!$A$21:$I$21,0)),0)</f>
        <v>2939.25</v>
      </c>
      <c r="Q871" s="26">
        <f>IF($H871&gt;J871,MIN($H871-J871,K871-J871)*INDEX('[1]2018_commission_structure-Start'!$A$21:$I$24,MATCH($E871,'[1]2018_commission_structure-Start'!$A$21:$A$24,0), MATCH(Q$1,'[1]2018_commission_structure-Start'!$A$21:$I$21,0)),0)</f>
        <v>0</v>
      </c>
      <c r="R871" s="26">
        <f>IF($H871&gt;K871,MIN($H871-K871,L871-K871)*INDEX('[1]2018_commission_structure-Start'!$A$21:$I$24,MATCH($E871,'[1]2018_commission_structure-Start'!$A$21:$A$24,0), MATCH(R$1,'[1]2018_commission_structure-Start'!$A$21:$I$21,0)),0)</f>
        <v>0</v>
      </c>
      <c r="S871" s="26">
        <f>IF(H871&gt;L871,(H871-L871)*INDEX('[1]2018_commission_structure-Start'!$A$21:$I$24,MATCH($E871,'[1]2018_commission_structure-Start'!$A$21:$A$24,0),MATCH(S$1,'[1]2018_commission_structure-Start'!$A$21:$I$21,0)),0)</f>
        <v>0</v>
      </c>
      <c r="T871" s="28">
        <f t="shared" si="136"/>
        <v>52939.25</v>
      </c>
      <c r="U871" s="28">
        <f t="shared" si="137"/>
        <v>96799.25</v>
      </c>
      <c r="V871" s="28">
        <f>MIN(H871,I871)*INDEX('[1]2018_commission_structure-Start'!$A$15:$J$18,MATCH($E871,'[1]2018_commission_structure-Start'!$A$15:$A$18,0),MATCH(V$1,'[1]2018_commission_structure-Start'!$A$15:$J$15,0))</f>
        <v>60000</v>
      </c>
      <c r="W871" s="26">
        <f>IF($H871&gt;I871,MIN($H871-I871,J871-I871)*INDEX('[1]2018_commission_structure-Start'!$A$15:$J$18,MATCH($E871,'[1]2018_commission_structure-Start'!$A$15:$A$18,0),MATCH(W$1,'[1]2018_commission_structure-Start'!$A$15:$J$15,0)),0)</f>
        <v>3331.15</v>
      </c>
      <c r="X871" s="26">
        <f>IF($H871&gt;J871,MIN($H871-J871,K871-J871)*INDEX('[1]2018_commission_structure-Start'!$A$15:$J$18,MATCH($E871,'[1]2018_commission_structure-Start'!$A$15:$A$18,0),MATCH(X$1,'[1]2018_commission_structure-Start'!$A$15:$J$15,0)),0)</f>
        <v>0</v>
      </c>
      <c r="Y871" s="26">
        <f>IF($H871&gt;K871,MIN($H871-K871,L871-K871)*INDEX('[1]2018_commission_structure-Start'!$A$15:$J$18,MATCH($E871,'[1]2018_commission_structure-Start'!$A$15:$A$18,0),MATCH(Y$1,'[1]2018_commission_structure-Start'!$A$15:$J$15,0)),0)</f>
        <v>0</v>
      </c>
      <c r="Z871" s="26">
        <f>IF(H871&gt;L871,(H871-L871)*INDEX('[1]2018_commission_structure-Start'!$A$21:$I$24,MATCH($E871,'[1]2018_commission_structure-Start'!$A$21:$A$24,0),MATCH(Z$1,'[1]2018_commission_structure-Start'!$A$21:$I$21,0)),0)</f>
        <v>0</v>
      </c>
      <c r="AA871" s="28">
        <f t="shared" si="138"/>
        <v>63331.15</v>
      </c>
      <c r="AB871" s="28">
        <f t="shared" si="139"/>
        <v>107191.15</v>
      </c>
    </row>
    <row r="872" spans="1:28" x14ac:dyDescent="0.2">
      <c r="A872" s="25" t="str">
        <f t="shared" si="130"/>
        <v>Lark Nelmes</v>
      </c>
      <c r="B872" s="25">
        <v>2551917727</v>
      </c>
      <c r="C872" s="25" t="s">
        <v>1688</v>
      </c>
      <c r="D872" s="25" t="s">
        <v>1689</v>
      </c>
      <c r="E872" s="25" t="s">
        <v>7</v>
      </c>
      <c r="F872" s="25">
        <v>56237</v>
      </c>
      <c r="G872" s="25">
        <f>COUNTIF([1]deals_closed!D:D,B872)</f>
        <v>25</v>
      </c>
      <c r="H872" s="26">
        <f>SUMIF([1]deals_closed!D:D,B872,[1]deals_closed!C:C)</f>
        <v>762004</v>
      </c>
      <c r="I872" s="26">
        <f>VLOOKUP(E872,'[1]2018_commission_structure-Start'!$A$22:$I$24,9,FALSE)</f>
        <v>500000</v>
      </c>
      <c r="J872" s="26">
        <f t="shared" si="131"/>
        <v>625000</v>
      </c>
      <c r="K872" s="26">
        <f t="shared" si="132"/>
        <v>750000</v>
      </c>
      <c r="L872" s="26">
        <f t="shared" si="133"/>
        <v>1000000</v>
      </c>
      <c r="M872" s="27">
        <f t="shared" si="134"/>
        <v>1.524008</v>
      </c>
      <c r="N872" s="25" t="str">
        <f t="shared" si="135"/>
        <v>150-200%</v>
      </c>
      <c r="O872" s="28">
        <f>MIN(H872,I872)*INDEX('[1]2018_commission_structure-Start'!$A$21:$I$24,MATCH($E872,'[1]2018_commission_structure-Start'!$A$21:$A$24,0),MATCH(O$1,'[1]2018_commission_structure-Start'!$A$21:$I$21,0))</f>
        <v>50000</v>
      </c>
      <c r="P872" s="26">
        <f>IF(H872&gt;I872,MIN(H872-I872,J872-I872)*INDEX('[1]2018_commission_structure-Start'!$A$21:$I$24,MATCH($E872,'[1]2018_commission_structure-Start'!$A$21:$A$24,0), MATCH(P$1,'[1]2018_commission_structure-Start'!$A$21:$I$21,0)),0)</f>
        <v>18750</v>
      </c>
      <c r="Q872" s="26">
        <f>IF($H872&gt;J872,MIN($H872-J872,K872-J872)*INDEX('[1]2018_commission_structure-Start'!$A$21:$I$24,MATCH($E872,'[1]2018_commission_structure-Start'!$A$21:$A$24,0), MATCH(Q$1,'[1]2018_commission_structure-Start'!$A$21:$I$21,0)),0)</f>
        <v>22500</v>
      </c>
      <c r="R872" s="26">
        <f>IF($H872&gt;K872,MIN($H872-K872,L872-K872)*INDEX('[1]2018_commission_structure-Start'!$A$21:$I$24,MATCH($E872,'[1]2018_commission_structure-Start'!$A$21:$A$24,0), MATCH(R$1,'[1]2018_commission_structure-Start'!$A$21:$I$21,0)),0)</f>
        <v>2640.88</v>
      </c>
      <c r="S872" s="26">
        <f>IF(H872&gt;L872,(H872-L872)*INDEX('[1]2018_commission_structure-Start'!$A$21:$I$24,MATCH($E872,'[1]2018_commission_structure-Start'!$A$21:$A$24,0),MATCH(S$1,'[1]2018_commission_structure-Start'!$A$21:$I$21,0)),0)</f>
        <v>0</v>
      </c>
      <c r="T872" s="28">
        <f t="shared" si="136"/>
        <v>93890.880000000005</v>
      </c>
      <c r="U872" s="28">
        <f t="shared" si="137"/>
        <v>150127.88</v>
      </c>
      <c r="V872" s="28">
        <f>MIN(H872,I872)*INDEX('[1]2018_commission_structure-Start'!$A$15:$J$18,MATCH($E872,'[1]2018_commission_structure-Start'!$A$15:$A$18,0),MATCH(V$1,'[1]2018_commission_structure-Start'!$A$15:$J$15,0))</f>
        <v>60000</v>
      </c>
      <c r="W872" s="26">
        <f>IF($H872&gt;I872,MIN($H872-I872,J872-I872)*INDEX('[1]2018_commission_structure-Start'!$A$15:$J$18,MATCH($E872,'[1]2018_commission_structure-Start'!$A$15:$A$18,0),MATCH(W$1,'[1]2018_commission_structure-Start'!$A$15:$J$15,0)),0)</f>
        <v>21250</v>
      </c>
      <c r="X872" s="26">
        <f>IF($H872&gt;J872,MIN($H872-J872,K872-J872)*INDEX('[1]2018_commission_structure-Start'!$A$15:$J$18,MATCH($E872,'[1]2018_commission_structure-Start'!$A$15:$A$18,0),MATCH(X$1,'[1]2018_commission_structure-Start'!$A$15:$J$15,0)),0)</f>
        <v>25000</v>
      </c>
      <c r="Y872" s="26">
        <f>IF($H872&gt;K872,MIN($H872-K872,L872-K872)*INDEX('[1]2018_commission_structure-Start'!$A$15:$J$18,MATCH($E872,'[1]2018_commission_structure-Start'!$A$15:$A$18,0),MATCH(Y$1,'[1]2018_commission_structure-Start'!$A$15:$J$15,0)),0)</f>
        <v>2640.88</v>
      </c>
      <c r="Z872" s="26">
        <f>IF(H872&gt;L872,(H872-L872)*INDEX('[1]2018_commission_structure-Start'!$A$21:$I$24,MATCH($E872,'[1]2018_commission_structure-Start'!$A$21:$A$24,0),MATCH(Z$1,'[1]2018_commission_structure-Start'!$A$21:$I$21,0)),0)</f>
        <v>0</v>
      </c>
      <c r="AA872" s="28">
        <f t="shared" si="138"/>
        <v>108890.88</v>
      </c>
      <c r="AB872" s="28">
        <f t="shared" si="139"/>
        <v>165127.88</v>
      </c>
    </row>
    <row r="873" spans="1:28" x14ac:dyDescent="0.2">
      <c r="A873" s="25" t="str">
        <f t="shared" si="130"/>
        <v>Kyle Hadlow</v>
      </c>
      <c r="B873" s="25">
        <v>5474718616</v>
      </c>
      <c r="C873" s="25" t="s">
        <v>1478</v>
      </c>
      <c r="D873" s="25" t="s">
        <v>1690</v>
      </c>
      <c r="E873" s="25" t="s">
        <v>29</v>
      </c>
      <c r="F873" s="25">
        <v>60380</v>
      </c>
      <c r="G873" s="25">
        <f>COUNTIF([1]deals_closed!D:D,B873)</f>
        <v>17</v>
      </c>
      <c r="H873" s="26">
        <f>SUMIF([1]deals_closed!D:D,B873,[1]deals_closed!C:C)</f>
        <v>658453</v>
      </c>
      <c r="I873" s="26">
        <f>VLOOKUP(E873,'[1]2018_commission_structure-Start'!$A$22:$I$24,9,FALSE)</f>
        <v>600000</v>
      </c>
      <c r="J873" s="26">
        <f t="shared" si="131"/>
        <v>750000</v>
      </c>
      <c r="K873" s="26">
        <f t="shared" si="132"/>
        <v>900000</v>
      </c>
      <c r="L873" s="26">
        <f t="shared" si="133"/>
        <v>1200000</v>
      </c>
      <c r="M873" s="27">
        <f t="shared" si="134"/>
        <v>1.0974216666666667</v>
      </c>
      <c r="N873" s="25" t="str">
        <f t="shared" si="135"/>
        <v>100-125%</v>
      </c>
      <c r="O873" s="28">
        <f>MIN(H873,I873)*INDEX('[1]2018_commission_structure-Start'!$A$21:$I$24,MATCH($E873,'[1]2018_commission_structure-Start'!$A$21:$A$24,0),MATCH(O$1,'[1]2018_commission_structure-Start'!$A$21:$I$21,0))</f>
        <v>78000</v>
      </c>
      <c r="P873" s="26">
        <f>IF(H873&gt;I873,MIN(H873-I873,J873-I873)*INDEX('[1]2018_commission_structure-Start'!$A$21:$I$24,MATCH($E873,'[1]2018_commission_structure-Start'!$A$21:$A$24,0), MATCH(P$1,'[1]2018_commission_structure-Start'!$A$21:$I$21,0)),0)</f>
        <v>9937.01</v>
      </c>
      <c r="Q873" s="26">
        <f>IF($H873&gt;J873,MIN($H873-J873,K873-J873)*INDEX('[1]2018_commission_structure-Start'!$A$21:$I$24,MATCH($E873,'[1]2018_commission_structure-Start'!$A$21:$A$24,0), MATCH(Q$1,'[1]2018_commission_structure-Start'!$A$21:$I$21,0)),0)</f>
        <v>0</v>
      </c>
      <c r="R873" s="26">
        <f>IF($H873&gt;K873,MIN($H873-K873,L873-K873)*INDEX('[1]2018_commission_structure-Start'!$A$21:$I$24,MATCH($E873,'[1]2018_commission_structure-Start'!$A$21:$A$24,0), MATCH(R$1,'[1]2018_commission_structure-Start'!$A$21:$I$21,0)),0)</f>
        <v>0</v>
      </c>
      <c r="S873" s="26">
        <f>IF(H873&gt;L873,(H873-L873)*INDEX('[1]2018_commission_structure-Start'!$A$21:$I$24,MATCH($E873,'[1]2018_commission_structure-Start'!$A$21:$A$24,0),MATCH(S$1,'[1]2018_commission_structure-Start'!$A$21:$I$21,0)),0)</f>
        <v>0</v>
      </c>
      <c r="T873" s="28">
        <f t="shared" si="136"/>
        <v>87937.01</v>
      </c>
      <c r="U873" s="28">
        <f t="shared" si="137"/>
        <v>148317.01</v>
      </c>
      <c r="V873" s="28">
        <f>MIN(H873,I873)*INDEX('[1]2018_commission_structure-Start'!$A$15:$J$18,MATCH($E873,'[1]2018_commission_structure-Start'!$A$15:$A$18,0),MATCH(V$1,'[1]2018_commission_structure-Start'!$A$15:$J$15,0))</f>
        <v>90000</v>
      </c>
      <c r="W873" s="26">
        <f>IF($H873&gt;I873,MIN($H873-I873,J873-I873)*INDEX('[1]2018_commission_structure-Start'!$A$15:$J$18,MATCH($E873,'[1]2018_commission_structure-Start'!$A$15:$A$18,0),MATCH(W$1,'[1]2018_commission_structure-Start'!$A$15:$J$15,0)),0)</f>
        <v>10521.539999999999</v>
      </c>
      <c r="X873" s="26">
        <f>IF($H873&gt;J873,MIN($H873-J873,K873-J873)*INDEX('[1]2018_commission_structure-Start'!$A$15:$J$18,MATCH($E873,'[1]2018_commission_structure-Start'!$A$15:$A$18,0),MATCH(X$1,'[1]2018_commission_structure-Start'!$A$15:$J$15,0)),0)</f>
        <v>0</v>
      </c>
      <c r="Y873" s="26">
        <f>IF($H873&gt;K873,MIN($H873-K873,L873-K873)*INDEX('[1]2018_commission_structure-Start'!$A$15:$J$18,MATCH($E873,'[1]2018_commission_structure-Start'!$A$15:$A$18,0),MATCH(Y$1,'[1]2018_commission_structure-Start'!$A$15:$J$15,0)),0)</f>
        <v>0</v>
      </c>
      <c r="Z873" s="26">
        <f>IF(H873&gt;L873,(H873-L873)*INDEX('[1]2018_commission_structure-Start'!$A$21:$I$24,MATCH($E873,'[1]2018_commission_structure-Start'!$A$21:$A$24,0),MATCH(Z$1,'[1]2018_commission_structure-Start'!$A$21:$I$21,0)),0)</f>
        <v>0</v>
      </c>
      <c r="AA873" s="28">
        <f t="shared" si="138"/>
        <v>100521.54</v>
      </c>
      <c r="AB873" s="28">
        <f t="shared" si="139"/>
        <v>160901.53999999998</v>
      </c>
    </row>
    <row r="874" spans="1:28" x14ac:dyDescent="0.2">
      <c r="A874" s="25" t="str">
        <f t="shared" si="130"/>
        <v>Richard Cowdry</v>
      </c>
      <c r="B874" s="25">
        <v>4739588234</v>
      </c>
      <c r="C874" s="25" t="s">
        <v>1691</v>
      </c>
      <c r="D874" s="25" t="s">
        <v>1692</v>
      </c>
      <c r="E874" s="25" t="s">
        <v>7</v>
      </c>
      <c r="F874" s="25">
        <v>56787</v>
      </c>
      <c r="G874" s="25">
        <f>COUNTIF([1]deals_closed!D:D,B874)</f>
        <v>24</v>
      </c>
      <c r="H874" s="26">
        <f>SUMIF([1]deals_closed!D:D,B874,[1]deals_closed!C:C)</f>
        <v>848509</v>
      </c>
      <c r="I874" s="26">
        <f>VLOOKUP(E874,'[1]2018_commission_structure-Start'!$A$22:$I$24,9,FALSE)</f>
        <v>500000</v>
      </c>
      <c r="J874" s="26">
        <f t="shared" si="131"/>
        <v>625000</v>
      </c>
      <c r="K874" s="26">
        <f t="shared" si="132"/>
        <v>750000</v>
      </c>
      <c r="L874" s="26">
        <f t="shared" si="133"/>
        <v>1000000</v>
      </c>
      <c r="M874" s="27">
        <f t="shared" si="134"/>
        <v>1.6970179999999999</v>
      </c>
      <c r="N874" s="25" t="str">
        <f t="shared" si="135"/>
        <v>150-200%</v>
      </c>
      <c r="O874" s="28">
        <f>MIN(H874,I874)*INDEX('[1]2018_commission_structure-Start'!$A$21:$I$24,MATCH($E874,'[1]2018_commission_structure-Start'!$A$21:$A$24,0),MATCH(O$1,'[1]2018_commission_structure-Start'!$A$21:$I$21,0))</f>
        <v>50000</v>
      </c>
      <c r="P874" s="26">
        <f>IF(H874&gt;I874,MIN(H874-I874,J874-I874)*INDEX('[1]2018_commission_structure-Start'!$A$21:$I$24,MATCH($E874,'[1]2018_commission_structure-Start'!$A$21:$A$24,0), MATCH(P$1,'[1]2018_commission_structure-Start'!$A$21:$I$21,0)),0)</f>
        <v>18750</v>
      </c>
      <c r="Q874" s="26">
        <f>IF($H874&gt;J874,MIN($H874-J874,K874-J874)*INDEX('[1]2018_commission_structure-Start'!$A$21:$I$24,MATCH($E874,'[1]2018_commission_structure-Start'!$A$21:$A$24,0), MATCH(Q$1,'[1]2018_commission_structure-Start'!$A$21:$I$21,0)),0)</f>
        <v>22500</v>
      </c>
      <c r="R874" s="26">
        <f>IF($H874&gt;K874,MIN($H874-K874,L874-K874)*INDEX('[1]2018_commission_structure-Start'!$A$21:$I$24,MATCH($E874,'[1]2018_commission_structure-Start'!$A$21:$A$24,0), MATCH(R$1,'[1]2018_commission_structure-Start'!$A$21:$I$21,0)),0)</f>
        <v>21671.98</v>
      </c>
      <c r="S874" s="26">
        <f>IF(H874&gt;L874,(H874-L874)*INDEX('[1]2018_commission_structure-Start'!$A$21:$I$24,MATCH($E874,'[1]2018_commission_structure-Start'!$A$21:$A$24,0),MATCH(S$1,'[1]2018_commission_structure-Start'!$A$21:$I$21,0)),0)</f>
        <v>0</v>
      </c>
      <c r="T874" s="28">
        <f t="shared" si="136"/>
        <v>112921.98</v>
      </c>
      <c r="U874" s="28">
        <f t="shared" si="137"/>
        <v>169708.97999999998</v>
      </c>
      <c r="V874" s="28">
        <f>MIN(H874,I874)*INDEX('[1]2018_commission_structure-Start'!$A$15:$J$18,MATCH($E874,'[1]2018_commission_structure-Start'!$A$15:$A$18,0),MATCH(V$1,'[1]2018_commission_structure-Start'!$A$15:$J$15,0))</f>
        <v>60000</v>
      </c>
      <c r="W874" s="26">
        <f>IF($H874&gt;I874,MIN($H874-I874,J874-I874)*INDEX('[1]2018_commission_structure-Start'!$A$15:$J$18,MATCH($E874,'[1]2018_commission_structure-Start'!$A$15:$A$18,0),MATCH(W$1,'[1]2018_commission_structure-Start'!$A$15:$J$15,0)),0)</f>
        <v>21250</v>
      </c>
      <c r="X874" s="26">
        <f>IF($H874&gt;J874,MIN($H874-J874,K874-J874)*INDEX('[1]2018_commission_structure-Start'!$A$15:$J$18,MATCH($E874,'[1]2018_commission_structure-Start'!$A$15:$A$18,0),MATCH(X$1,'[1]2018_commission_structure-Start'!$A$15:$J$15,0)),0)</f>
        <v>25000</v>
      </c>
      <c r="Y874" s="26">
        <f>IF($H874&gt;K874,MIN($H874-K874,L874-K874)*INDEX('[1]2018_commission_structure-Start'!$A$15:$J$18,MATCH($E874,'[1]2018_commission_structure-Start'!$A$15:$A$18,0),MATCH(Y$1,'[1]2018_commission_structure-Start'!$A$15:$J$15,0)),0)</f>
        <v>21671.98</v>
      </c>
      <c r="Z874" s="26">
        <f>IF(H874&gt;L874,(H874-L874)*INDEX('[1]2018_commission_structure-Start'!$A$21:$I$24,MATCH($E874,'[1]2018_commission_structure-Start'!$A$21:$A$24,0),MATCH(Z$1,'[1]2018_commission_structure-Start'!$A$21:$I$21,0)),0)</f>
        <v>0</v>
      </c>
      <c r="AA874" s="28">
        <f t="shared" si="138"/>
        <v>127921.98</v>
      </c>
      <c r="AB874" s="28">
        <f t="shared" si="139"/>
        <v>184708.97999999998</v>
      </c>
    </row>
    <row r="875" spans="1:28" x14ac:dyDescent="0.2">
      <c r="A875" s="25" t="str">
        <f t="shared" si="130"/>
        <v>Devland Le Prevost</v>
      </c>
      <c r="B875" s="25">
        <v>1425230725</v>
      </c>
      <c r="C875" s="25" t="s">
        <v>844</v>
      </c>
      <c r="D875" s="25" t="s">
        <v>1693</v>
      </c>
      <c r="E875" s="25" t="s">
        <v>29</v>
      </c>
      <c r="F875" s="25">
        <v>79469</v>
      </c>
      <c r="G875" s="25">
        <f>COUNTIF([1]deals_closed!D:D,B875)</f>
        <v>18</v>
      </c>
      <c r="H875" s="26">
        <f>SUMIF([1]deals_closed!D:D,B875,[1]deals_closed!C:C)</f>
        <v>646367</v>
      </c>
      <c r="I875" s="26">
        <f>VLOOKUP(E875,'[1]2018_commission_structure-Start'!$A$22:$I$24,9,FALSE)</f>
        <v>600000</v>
      </c>
      <c r="J875" s="26">
        <f t="shared" si="131"/>
        <v>750000</v>
      </c>
      <c r="K875" s="26">
        <f t="shared" si="132"/>
        <v>900000</v>
      </c>
      <c r="L875" s="26">
        <f t="shared" si="133"/>
        <v>1200000</v>
      </c>
      <c r="M875" s="27">
        <f t="shared" si="134"/>
        <v>1.0772783333333333</v>
      </c>
      <c r="N875" s="25" t="str">
        <f t="shared" si="135"/>
        <v>100-125%</v>
      </c>
      <c r="O875" s="28">
        <f>MIN(H875,I875)*INDEX('[1]2018_commission_structure-Start'!$A$21:$I$24,MATCH($E875,'[1]2018_commission_structure-Start'!$A$21:$A$24,0),MATCH(O$1,'[1]2018_commission_structure-Start'!$A$21:$I$21,0))</f>
        <v>78000</v>
      </c>
      <c r="P875" s="26">
        <f>IF(H875&gt;I875,MIN(H875-I875,J875-I875)*INDEX('[1]2018_commission_structure-Start'!$A$21:$I$24,MATCH($E875,'[1]2018_commission_structure-Start'!$A$21:$A$24,0), MATCH(P$1,'[1]2018_commission_structure-Start'!$A$21:$I$21,0)),0)</f>
        <v>7882.39</v>
      </c>
      <c r="Q875" s="26">
        <f>IF($H875&gt;J875,MIN($H875-J875,K875-J875)*INDEX('[1]2018_commission_structure-Start'!$A$21:$I$24,MATCH($E875,'[1]2018_commission_structure-Start'!$A$21:$A$24,0), MATCH(Q$1,'[1]2018_commission_structure-Start'!$A$21:$I$21,0)),0)</f>
        <v>0</v>
      </c>
      <c r="R875" s="26">
        <f>IF($H875&gt;K875,MIN($H875-K875,L875-K875)*INDEX('[1]2018_commission_structure-Start'!$A$21:$I$24,MATCH($E875,'[1]2018_commission_structure-Start'!$A$21:$A$24,0), MATCH(R$1,'[1]2018_commission_structure-Start'!$A$21:$I$21,0)),0)</f>
        <v>0</v>
      </c>
      <c r="S875" s="26">
        <f>IF(H875&gt;L875,(H875-L875)*INDEX('[1]2018_commission_structure-Start'!$A$21:$I$24,MATCH($E875,'[1]2018_commission_structure-Start'!$A$21:$A$24,0),MATCH(S$1,'[1]2018_commission_structure-Start'!$A$21:$I$21,0)),0)</f>
        <v>0</v>
      </c>
      <c r="T875" s="28">
        <f t="shared" si="136"/>
        <v>85882.39</v>
      </c>
      <c r="U875" s="28">
        <f t="shared" si="137"/>
        <v>165351.39000000001</v>
      </c>
      <c r="V875" s="28">
        <f>MIN(H875,I875)*INDEX('[1]2018_commission_structure-Start'!$A$15:$J$18,MATCH($E875,'[1]2018_commission_structure-Start'!$A$15:$A$18,0),MATCH(V$1,'[1]2018_commission_structure-Start'!$A$15:$J$15,0))</f>
        <v>90000</v>
      </c>
      <c r="W875" s="26">
        <f>IF($H875&gt;I875,MIN($H875-I875,J875-I875)*INDEX('[1]2018_commission_structure-Start'!$A$15:$J$18,MATCH($E875,'[1]2018_commission_structure-Start'!$A$15:$A$18,0),MATCH(W$1,'[1]2018_commission_structure-Start'!$A$15:$J$15,0)),0)</f>
        <v>8346.06</v>
      </c>
      <c r="X875" s="26">
        <f>IF($H875&gt;J875,MIN($H875-J875,K875-J875)*INDEX('[1]2018_commission_structure-Start'!$A$15:$J$18,MATCH($E875,'[1]2018_commission_structure-Start'!$A$15:$A$18,0),MATCH(X$1,'[1]2018_commission_structure-Start'!$A$15:$J$15,0)),0)</f>
        <v>0</v>
      </c>
      <c r="Y875" s="26">
        <f>IF($H875&gt;K875,MIN($H875-K875,L875-K875)*INDEX('[1]2018_commission_structure-Start'!$A$15:$J$18,MATCH($E875,'[1]2018_commission_structure-Start'!$A$15:$A$18,0),MATCH(Y$1,'[1]2018_commission_structure-Start'!$A$15:$J$15,0)),0)</f>
        <v>0</v>
      </c>
      <c r="Z875" s="26">
        <f>IF(H875&gt;L875,(H875-L875)*INDEX('[1]2018_commission_structure-Start'!$A$21:$I$24,MATCH($E875,'[1]2018_commission_structure-Start'!$A$21:$A$24,0),MATCH(Z$1,'[1]2018_commission_structure-Start'!$A$21:$I$21,0)),0)</f>
        <v>0</v>
      </c>
      <c r="AA875" s="28">
        <f t="shared" si="138"/>
        <v>98346.06</v>
      </c>
      <c r="AB875" s="28">
        <f t="shared" si="139"/>
        <v>177815.06</v>
      </c>
    </row>
    <row r="876" spans="1:28" x14ac:dyDescent="0.2">
      <c r="A876" s="25" t="str">
        <f t="shared" si="130"/>
        <v>Lowe Guiness</v>
      </c>
      <c r="B876" s="25">
        <v>569240891</v>
      </c>
      <c r="C876" s="25" t="s">
        <v>1694</v>
      </c>
      <c r="D876" s="25" t="s">
        <v>1695</v>
      </c>
      <c r="E876" s="25" t="s">
        <v>29</v>
      </c>
      <c r="F876" s="25">
        <v>78823</v>
      </c>
      <c r="G876" s="25">
        <f>COUNTIF([1]deals_closed!D:D,B876)</f>
        <v>23</v>
      </c>
      <c r="H876" s="26">
        <f>SUMIF([1]deals_closed!D:D,B876,[1]deals_closed!C:C)</f>
        <v>950987</v>
      </c>
      <c r="I876" s="26">
        <f>VLOOKUP(E876,'[1]2018_commission_structure-Start'!$A$22:$I$24,9,FALSE)</f>
        <v>600000</v>
      </c>
      <c r="J876" s="26">
        <f t="shared" si="131"/>
        <v>750000</v>
      </c>
      <c r="K876" s="26">
        <f t="shared" si="132"/>
        <v>900000</v>
      </c>
      <c r="L876" s="26">
        <f t="shared" si="133"/>
        <v>1200000</v>
      </c>
      <c r="M876" s="27">
        <f t="shared" si="134"/>
        <v>1.5849783333333334</v>
      </c>
      <c r="N876" s="25" t="str">
        <f t="shared" si="135"/>
        <v>150-200%</v>
      </c>
      <c r="O876" s="28">
        <f>MIN(H876,I876)*INDEX('[1]2018_commission_structure-Start'!$A$21:$I$24,MATCH($E876,'[1]2018_commission_structure-Start'!$A$21:$A$24,0),MATCH(O$1,'[1]2018_commission_structure-Start'!$A$21:$I$21,0))</f>
        <v>78000</v>
      </c>
      <c r="P876" s="26">
        <f>IF(H876&gt;I876,MIN(H876-I876,J876-I876)*INDEX('[1]2018_commission_structure-Start'!$A$21:$I$24,MATCH($E876,'[1]2018_commission_structure-Start'!$A$21:$A$24,0), MATCH(P$1,'[1]2018_commission_structure-Start'!$A$21:$I$21,0)),0)</f>
        <v>25500.000000000004</v>
      </c>
      <c r="Q876" s="26">
        <f>IF($H876&gt;J876,MIN($H876-J876,K876-J876)*INDEX('[1]2018_commission_structure-Start'!$A$21:$I$24,MATCH($E876,'[1]2018_commission_structure-Start'!$A$21:$A$24,0), MATCH(Q$1,'[1]2018_commission_structure-Start'!$A$21:$I$21,0)),0)</f>
        <v>31500</v>
      </c>
      <c r="R876" s="26">
        <f>IF($H876&gt;K876,MIN($H876-K876,L876-K876)*INDEX('[1]2018_commission_structure-Start'!$A$21:$I$24,MATCH($E876,'[1]2018_commission_structure-Start'!$A$21:$A$24,0), MATCH(R$1,'[1]2018_commission_structure-Start'!$A$21:$I$21,0)),0)</f>
        <v>13256.62</v>
      </c>
      <c r="S876" s="26">
        <f>IF(H876&gt;L876,(H876-L876)*INDEX('[1]2018_commission_structure-Start'!$A$21:$I$24,MATCH($E876,'[1]2018_commission_structure-Start'!$A$21:$A$24,0),MATCH(S$1,'[1]2018_commission_structure-Start'!$A$21:$I$21,0)),0)</f>
        <v>0</v>
      </c>
      <c r="T876" s="28">
        <f t="shared" si="136"/>
        <v>148256.62</v>
      </c>
      <c r="U876" s="28">
        <f t="shared" si="137"/>
        <v>227079.62</v>
      </c>
      <c r="V876" s="28">
        <f>MIN(H876,I876)*INDEX('[1]2018_commission_structure-Start'!$A$15:$J$18,MATCH($E876,'[1]2018_commission_structure-Start'!$A$15:$A$18,0),MATCH(V$1,'[1]2018_commission_structure-Start'!$A$15:$J$15,0))</f>
        <v>90000</v>
      </c>
      <c r="W876" s="26">
        <f>IF($H876&gt;I876,MIN($H876-I876,J876-I876)*INDEX('[1]2018_commission_structure-Start'!$A$15:$J$18,MATCH($E876,'[1]2018_commission_structure-Start'!$A$15:$A$18,0),MATCH(W$1,'[1]2018_commission_structure-Start'!$A$15:$J$15,0)),0)</f>
        <v>27000</v>
      </c>
      <c r="X876" s="26">
        <f>IF($H876&gt;J876,MIN($H876-J876,K876-J876)*INDEX('[1]2018_commission_structure-Start'!$A$15:$J$18,MATCH($E876,'[1]2018_commission_structure-Start'!$A$15:$A$18,0),MATCH(X$1,'[1]2018_commission_structure-Start'!$A$15:$J$15,0)),0)</f>
        <v>37500</v>
      </c>
      <c r="Y876" s="26">
        <f>IF($H876&gt;K876,MIN($H876-K876,L876-K876)*INDEX('[1]2018_commission_structure-Start'!$A$15:$J$18,MATCH($E876,'[1]2018_commission_structure-Start'!$A$15:$A$18,0),MATCH(Y$1,'[1]2018_commission_structure-Start'!$A$15:$J$15,0)),0)</f>
        <v>15296.099999999999</v>
      </c>
      <c r="Z876" s="26">
        <f>IF(H876&gt;L876,(H876-L876)*INDEX('[1]2018_commission_structure-Start'!$A$21:$I$24,MATCH($E876,'[1]2018_commission_structure-Start'!$A$21:$A$24,0),MATCH(Z$1,'[1]2018_commission_structure-Start'!$A$21:$I$21,0)),0)</f>
        <v>0</v>
      </c>
      <c r="AA876" s="28">
        <f t="shared" si="138"/>
        <v>169796.1</v>
      </c>
      <c r="AB876" s="28">
        <f t="shared" si="139"/>
        <v>248619.1</v>
      </c>
    </row>
    <row r="877" spans="1:28" x14ac:dyDescent="0.2">
      <c r="A877" s="25" t="str">
        <f t="shared" si="130"/>
        <v>Janeva Edelheid</v>
      </c>
      <c r="B877" s="25">
        <v>1163292249</v>
      </c>
      <c r="C877" s="25" t="s">
        <v>1696</v>
      </c>
      <c r="D877" s="25" t="s">
        <v>1697</v>
      </c>
      <c r="E877" s="25" t="s">
        <v>10</v>
      </c>
      <c r="F877" s="25">
        <v>90419</v>
      </c>
      <c r="G877" s="25">
        <f>COUNTIF([1]deals_closed!D:D,B877)</f>
        <v>15</v>
      </c>
      <c r="H877" s="26">
        <f>SUMIF([1]deals_closed!D:D,B877,[1]deals_closed!C:C)</f>
        <v>525024</v>
      </c>
      <c r="I877" s="26">
        <f>VLOOKUP(E877,'[1]2018_commission_structure-Start'!$A$22:$I$24,9,FALSE)</f>
        <v>750000</v>
      </c>
      <c r="J877" s="26">
        <f t="shared" si="131"/>
        <v>937500</v>
      </c>
      <c r="K877" s="26">
        <f t="shared" si="132"/>
        <v>1125000</v>
      </c>
      <c r="L877" s="26">
        <f t="shared" si="133"/>
        <v>1500000</v>
      </c>
      <c r="M877" s="27">
        <f t="shared" si="134"/>
        <v>0.70003199999999999</v>
      </c>
      <c r="N877" s="25" t="str">
        <f t="shared" si="135"/>
        <v>0-100%</v>
      </c>
      <c r="O877" s="28">
        <f>MIN(H877,I877)*INDEX('[1]2018_commission_structure-Start'!$A$21:$I$24,MATCH($E877,'[1]2018_commission_structure-Start'!$A$21:$A$24,0),MATCH(O$1,'[1]2018_commission_structure-Start'!$A$21:$I$21,0))</f>
        <v>78753.599999999991</v>
      </c>
      <c r="P877" s="26">
        <f>IF(H877&gt;I877,MIN(H877-I877,J877-I877)*INDEX('[1]2018_commission_structure-Start'!$A$21:$I$24,MATCH($E877,'[1]2018_commission_structure-Start'!$A$21:$A$24,0), MATCH(P$1,'[1]2018_commission_structure-Start'!$A$21:$I$21,0)),0)</f>
        <v>0</v>
      </c>
      <c r="Q877" s="26">
        <f>IF($H877&gt;J877,MIN($H877-J877,K877-J877)*INDEX('[1]2018_commission_structure-Start'!$A$21:$I$24,MATCH($E877,'[1]2018_commission_structure-Start'!$A$21:$A$24,0), MATCH(Q$1,'[1]2018_commission_structure-Start'!$A$21:$I$21,0)),0)</f>
        <v>0</v>
      </c>
      <c r="R877" s="26">
        <f>IF($H877&gt;K877,MIN($H877-K877,L877-K877)*INDEX('[1]2018_commission_structure-Start'!$A$21:$I$24,MATCH($E877,'[1]2018_commission_structure-Start'!$A$21:$A$24,0), MATCH(R$1,'[1]2018_commission_structure-Start'!$A$21:$I$21,0)),0)</f>
        <v>0</v>
      </c>
      <c r="S877" s="26">
        <f>IF(H877&gt;L877,(H877-L877)*INDEX('[1]2018_commission_structure-Start'!$A$21:$I$24,MATCH($E877,'[1]2018_commission_structure-Start'!$A$21:$A$24,0),MATCH(S$1,'[1]2018_commission_structure-Start'!$A$21:$I$21,0)),0)</f>
        <v>0</v>
      </c>
      <c r="T877" s="28">
        <f t="shared" si="136"/>
        <v>78753.599999999991</v>
      </c>
      <c r="U877" s="28">
        <f t="shared" si="137"/>
        <v>169172.59999999998</v>
      </c>
      <c r="V877" s="28">
        <f>MIN(H877,I877)*INDEX('[1]2018_commission_structure-Start'!$A$15:$J$18,MATCH($E877,'[1]2018_commission_structure-Start'!$A$15:$A$18,0),MATCH(V$1,'[1]2018_commission_structure-Start'!$A$15:$J$15,0))</f>
        <v>78753.599999999991</v>
      </c>
      <c r="W877" s="26">
        <f>IF($H877&gt;I877,MIN($H877-I877,J877-I877)*INDEX('[1]2018_commission_structure-Start'!$A$15:$J$18,MATCH($E877,'[1]2018_commission_structure-Start'!$A$15:$A$18,0),MATCH(W$1,'[1]2018_commission_structure-Start'!$A$15:$J$15,0)),0)</f>
        <v>0</v>
      </c>
      <c r="X877" s="26">
        <f>IF($H877&gt;J877,MIN($H877-J877,K877-J877)*INDEX('[1]2018_commission_structure-Start'!$A$15:$J$18,MATCH($E877,'[1]2018_commission_structure-Start'!$A$15:$A$18,0),MATCH(X$1,'[1]2018_commission_structure-Start'!$A$15:$J$15,0)),0)</f>
        <v>0</v>
      </c>
      <c r="Y877" s="26">
        <f>IF($H877&gt;K877,MIN($H877-K877,L877-K877)*INDEX('[1]2018_commission_structure-Start'!$A$15:$J$18,MATCH($E877,'[1]2018_commission_structure-Start'!$A$15:$A$18,0),MATCH(Y$1,'[1]2018_commission_structure-Start'!$A$15:$J$15,0)),0)</f>
        <v>0</v>
      </c>
      <c r="Z877" s="26">
        <f>IF(H877&gt;L877,(H877-L877)*INDEX('[1]2018_commission_structure-Start'!$A$21:$I$24,MATCH($E877,'[1]2018_commission_structure-Start'!$A$21:$A$24,0),MATCH(Z$1,'[1]2018_commission_structure-Start'!$A$21:$I$21,0)),0)</f>
        <v>0</v>
      </c>
      <c r="AA877" s="28">
        <f t="shared" si="138"/>
        <v>78753.599999999991</v>
      </c>
      <c r="AB877" s="28">
        <f t="shared" si="139"/>
        <v>169172.59999999998</v>
      </c>
    </row>
    <row r="878" spans="1:28" x14ac:dyDescent="0.2">
      <c r="A878" s="25" t="str">
        <f t="shared" si="130"/>
        <v>Ward Barnett</v>
      </c>
      <c r="B878" s="25">
        <v>7180110256</v>
      </c>
      <c r="C878" s="25" t="s">
        <v>1698</v>
      </c>
      <c r="D878" s="25" t="s">
        <v>1699</v>
      </c>
      <c r="E878" s="25" t="s">
        <v>29</v>
      </c>
      <c r="F878" s="25">
        <v>77067</v>
      </c>
      <c r="G878" s="25">
        <f>COUNTIF([1]deals_closed!D:D,B878)</f>
        <v>18</v>
      </c>
      <c r="H878" s="26">
        <f>SUMIF([1]deals_closed!D:D,B878,[1]deals_closed!C:C)</f>
        <v>575085</v>
      </c>
      <c r="I878" s="26">
        <f>VLOOKUP(E878,'[1]2018_commission_structure-Start'!$A$22:$I$24,9,FALSE)</f>
        <v>600000</v>
      </c>
      <c r="J878" s="26">
        <f t="shared" si="131"/>
        <v>750000</v>
      </c>
      <c r="K878" s="26">
        <f t="shared" si="132"/>
        <v>900000</v>
      </c>
      <c r="L878" s="26">
        <f t="shared" si="133"/>
        <v>1200000</v>
      </c>
      <c r="M878" s="27">
        <f t="shared" si="134"/>
        <v>0.95847499999999997</v>
      </c>
      <c r="N878" s="25" t="str">
        <f t="shared" si="135"/>
        <v>0-100%</v>
      </c>
      <c r="O878" s="28">
        <f>MIN(H878,I878)*INDEX('[1]2018_commission_structure-Start'!$A$21:$I$24,MATCH($E878,'[1]2018_commission_structure-Start'!$A$21:$A$24,0),MATCH(O$1,'[1]2018_commission_structure-Start'!$A$21:$I$21,0))</f>
        <v>74761.05</v>
      </c>
      <c r="P878" s="26">
        <f>IF(H878&gt;I878,MIN(H878-I878,J878-I878)*INDEX('[1]2018_commission_structure-Start'!$A$21:$I$24,MATCH($E878,'[1]2018_commission_structure-Start'!$A$21:$A$24,0), MATCH(P$1,'[1]2018_commission_structure-Start'!$A$21:$I$21,0)),0)</f>
        <v>0</v>
      </c>
      <c r="Q878" s="26">
        <f>IF($H878&gt;J878,MIN($H878-J878,K878-J878)*INDEX('[1]2018_commission_structure-Start'!$A$21:$I$24,MATCH($E878,'[1]2018_commission_structure-Start'!$A$21:$A$24,0), MATCH(Q$1,'[1]2018_commission_structure-Start'!$A$21:$I$21,0)),0)</f>
        <v>0</v>
      </c>
      <c r="R878" s="26">
        <f>IF($H878&gt;K878,MIN($H878-K878,L878-K878)*INDEX('[1]2018_commission_structure-Start'!$A$21:$I$24,MATCH($E878,'[1]2018_commission_structure-Start'!$A$21:$A$24,0), MATCH(R$1,'[1]2018_commission_structure-Start'!$A$21:$I$21,0)),0)</f>
        <v>0</v>
      </c>
      <c r="S878" s="26">
        <f>IF(H878&gt;L878,(H878-L878)*INDEX('[1]2018_commission_structure-Start'!$A$21:$I$24,MATCH($E878,'[1]2018_commission_structure-Start'!$A$21:$A$24,0),MATCH(S$1,'[1]2018_commission_structure-Start'!$A$21:$I$21,0)),0)</f>
        <v>0</v>
      </c>
      <c r="T878" s="28">
        <f t="shared" si="136"/>
        <v>74761.05</v>
      </c>
      <c r="U878" s="28">
        <f t="shared" si="137"/>
        <v>151828.04999999999</v>
      </c>
      <c r="V878" s="28">
        <f>MIN(H878,I878)*INDEX('[1]2018_commission_structure-Start'!$A$15:$J$18,MATCH($E878,'[1]2018_commission_structure-Start'!$A$15:$A$18,0),MATCH(V$1,'[1]2018_commission_structure-Start'!$A$15:$J$15,0))</f>
        <v>86262.75</v>
      </c>
      <c r="W878" s="26">
        <f>IF($H878&gt;I878,MIN($H878-I878,J878-I878)*INDEX('[1]2018_commission_structure-Start'!$A$15:$J$18,MATCH($E878,'[1]2018_commission_structure-Start'!$A$15:$A$18,0),MATCH(W$1,'[1]2018_commission_structure-Start'!$A$15:$J$15,0)),0)</f>
        <v>0</v>
      </c>
      <c r="X878" s="26">
        <f>IF($H878&gt;J878,MIN($H878-J878,K878-J878)*INDEX('[1]2018_commission_structure-Start'!$A$15:$J$18,MATCH($E878,'[1]2018_commission_structure-Start'!$A$15:$A$18,0),MATCH(X$1,'[1]2018_commission_structure-Start'!$A$15:$J$15,0)),0)</f>
        <v>0</v>
      </c>
      <c r="Y878" s="26">
        <f>IF($H878&gt;K878,MIN($H878-K878,L878-K878)*INDEX('[1]2018_commission_structure-Start'!$A$15:$J$18,MATCH($E878,'[1]2018_commission_structure-Start'!$A$15:$A$18,0),MATCH(Y$1,'[1]2018_commission_structure-Start'!$A$15:$J$15,0)),0)</f>
        <v>0</v>
      </c>
      <c r="Z878" s="26">
        <f>IF(H878&gt;L878,(H878-L878)*INDEX('[1]2018_commission_structure-Start'!$A$21:$I$24,MATCH($E878,'[1]2018_commission_structure-Start'!$A$21:$A$24,0),MATCH(Z$1,'[1]2018_commission_structure-Start'!$A$21:$I$21,0)),0)</f>
        <v>0</v>
      </c>
      <c r="AA878" s="28">
        <f t="shared" si="138"/>
        <v>86262.75</v>
      </c>
      <c r="AB878" s="28">
        <f t="shared" si="139"/>
        <v>163329.75</v>
      </c>
    </row>
    <row r="879" spans="1:28" x14ac:dyDescent="0.2">
      <c r="A879" s="25" t="str">
        <f t="shared" si="130"/>
        <v>Xylia Manshaw</v>
      </c>
      <c r="B879" s="25">
        <v>8533410514</v>
      </c>
      <c r="C879" s="25" t="s">
        <v>1700</v>
      </c>
      <c r="D879" s="25" t="s">
        <v>1701</v>
      </c>
      <c r="E879" s="25" t="s">
        <v>29</v>
      </c>
      <c r="F879" s="25">
        <v>60161</v>
      </c>
      <c r="G879" s="25">
        <f>COUNTIF([1]deals_closed!D:D,B879)</f>
        <v>26</v>
      </c>
      <c r="H879" s="26">
        <f>SUMIF([1]deals_closed!D:D,B879,[1]deals_closed!C:C)</f>
        <v>991891</v>
      </c>
      <c r="I879" s="26">
        <f>VLOOKUP(E879,'[1]2018_commission_structure-Start'!$A$22:$I$24,9,FALSE)</f>
        <v>600000</v>
      </c>
      <c r="J879" s="26">
        <f t="shared" si="131"/>
        <v>750000</v>
      </c>
      <c r="K879" s="26">
        <f t="shared" si="132"/>
        <v>900000</v>
      </c>
      <c r="L879" s="26">
        <f t="shared" si="133"/>
        <v>1200000</v>
      </c>
      <c r="M879" s="27">
        <f t="shared" si="134"/>
        <v>1.6531516666666666</v>
      </c>
      <c r="N879" s="25" t="str">
        <f t="shared" si="135"/>
        <v>150-200%</v>
      </c>
      <c r="O879" s="28">
        <f>MIN(H879,I879)*INDEX('[1]2018_commission_structure-Start'!$A$21:$I$24,MATCH($E879,'[1]2018_commission_structure-Start'!$A$21:$A$24,0),MATCH(O$1,'[1]2018_commission_structure-Start'!$A$21:$I$21,0))</f>
        <v>78000</v>
      </c>
      <c r="P879" s="26">
        <f>IF(H879&gt;I879,MIN(H879-I879,J879-I879)*INDEX('[1]2018_commission_structure-Start'!$A$21:$I$24,MATCH($E879,'[1]2018_commission_structure-Start'!$A$21:$A$24,0), MATCH(P$1,'[1]2018_commission_structure-Start'!$A$21:$I$21,0)),0)</f>
        <v>25500.000000000004</v>
      </c>
      <c r="Q879" s="26">
        <f>IF($H879&gt;J879,MIN($H879-J879,K879-J879)*INDEX('[1]2018_commission_structure-Start'!$A$21:$I$24,MATCH($E879,'[1]2018_commission_structure-Start'!$A$21:$A$24,0), MATCH(Q$1,'[1]2018_commission_structure-Start'!$A$21:$I$21,0)),0)</f>
        <v>31500</v>
      </c>
      <c r="R879" s="26">
        <f>IF($H879&gt;K879,MIN($H879-K879,L879-K879)*INDEX('[1]2018_commission_structure-Start'!$A$21:$I$24,MATCH($E879,'[1]2018_commission_structure-Start'!$A$21:$A$24,0), MATCH(R$1,'[1]2018_commission_structure-Start'!$A$21:$I$21,0)),0)</f>
        <v>23891.66</v>
      </c>
      <c r="S879" s="26">
        <f>IF(H879&gt;L879,(H879-L879)*INDEX('[1]2018_commission_structure-Start'!$A$21:$I$24,MATCH($E879,'[1]2018_commission_structure-Start'!$A$21:$A$24,0),MATCH(S$1,'[1]2018_commission_structure-Start'!$A$21:$I$21,0)),0)</f>
        <v>0</v>
      </c>
      <c r="T879" s="28">
        <f t="shared" si="136"/>
        <v>158891.66</v>
      </c>
      <c r="U879" s="28">
        <f t="shared" si="137"/>
        <v>219052.66</v>
      </c>
      <c r="V879" s="28">
        <f>MIN(H879,I879)*INDEX('[1]2018_commission_structure-Start'!$A$15:$J$18,MATCH($E879,'[1]2018_commission_structure-Start'!$A$15:$A$18,0),MATCH(V$1,'[1]2018_commission_structure-Start'!$A$15:$J$15,0))</f>
        <v>90000</v>
      </c>
      <c r="W879" s="26">
        <f>IF($H879&gt;I879,MIN($H879-I879,J879-I879)*INDEX('[1]2018_commission_structure-Start'!$A$15:$J$18,MATCH($E879,'[1]2018_commission_structure-Start'!$A$15:$A$18,0),MATCH(W$1,'[1]2018_commission_structure-Start'!$A$15:$J$15,0)),0)</f>
        <v>27000</v>
      </c>
      <c r="X879" s="26">
        <f>IF($H879&gt;J879,MIN($H879-J879,K879-J879)*INDEX('[1]2018_commission_structure-Start'!$A$15:$J$18,MATCH($E879,'[1]2018_commission_structure-Start'!$A$15:$A$18,0),MATCH(X$1,'[1]2018_commission_structure-Start'!$A$15:$J$15,0)),0)</f>
        <v>37500</v>
      </c>
      <c r="Y879" s="26">
        <f>IF($H879&gt;K879,MIN($H879-K879,L879-K879)*INDEX('[1]2018_commission_structure-Start'!$A$15:$J$18,MATCH($E879,'[1]2018_commission_structure-Start'!$A$15:$A$18,0),MATCH(Y$1,'[1]2018_commission_structure-Start'!$A$15:$J$15,0)),0)</f>
        <v>27567.3</v>
      </c>
      <c r="Z879" s="26">
        <f>IF(H879&gt;L879,(H879-L879)*INDEX('[1]2018_commission_structure-Start'!$A$21:$I$24,MATCH($E879,'[1]2018_commission_structure-Start'!$A$21:$A$24,0),MATCH(Z$1,'[1]2018_commission_structure-Start'!$A$21:$I$21,0)),0)</f>
        <v>0</v>
      </c>
      <c r="AA879" s="28">
        <f t="shared" si="138"/>
        <v>182067.3</v>
      </c>
      <c r="AB879" s="28">
        <f t="shared" si="139"/>
        <v>242228.3</v>
      </c>
    </row>
    <row r="880" spans="1:28" x14ac:dyDescent="0.2">
      <c r="A880" s="25" t="str">
        <f t="shared" si="130"/>
        <v>Sarita Batcheldor</v>
      </c>
      <c r="B880" s="25">
        <v>2149326663</v>
      </c>
      <c r="C880" s="25" t="s">
        <v>1702</v>
      </c>
      <c r="D880" s="25" t="s">
        <v>1703</v>
      </c>
      <c r="E880" s="25" t="s">
        <v>10</v>
      </c>
      <c r="F880" s="25">
        <v>100348</v>
      </c>
      <c r="G880" s="25">
        <f>COUNTIF([1]deals_closed!D:D,B880)</f>
        <v>23</v>
      </c>
      <c r="H880" s="26">
        <f>SUMIF([1]deals_closed!D:D,B880,[1]deals_closed!C:C)</f>
        <v>789211</v>
      </c>
      <c r="I880" s="26">
        <f>VLOOKUP(E880,'[1]2018_commission_structure-Start'!$A$22:$I$24,9,FALSE)</f>
        <v>750000</v>
      </c>
      <c r="J880" s="26">
        <f t="shared" si="131"/>
        <v>937500</v>
      </c>
      <c r="K880" s="26">
        <f t="shared" si="132"/>
        <v>1125000</v>
      </c>
      <c r="L880" s="26">
        <f t="shared" si="133"/>
        <v>1500000</v>
      </c>
      <c r="M880" s="27">
        <f t="shared" si="134"/>
        <v>1.0522813333333334</v>
      </c>
      <c r="N880" s="25" t="str">
        <f t="shared" si="135"/>
        <v>100-125%</v>
      </c>
      <c r="O880" s="28">
        <f>MIN(H880,I880)*INDEX('[1]2018_commission_structure-Start'!$A$21:$I$24,MATCH($E880,'[1]2018_commission_structure-Start'!$A$21:$A$24,0),MATCH(O$1,'[1]2018_commission_structure-Start'!$A$21:$I$21,0))</f>
        <v>112500</v>
      </c>
      <c r="P880" s="26">
        <f>IF(H880&gt;I880,MIN(H880-I880,J880-I880)*INDEX('[1]2018_commission_structure-Start'!$A$21:$I$24,MATCH($E880,'[1]2018_commission_structure-Start'!$A$21:$A$24,0), MATCH(P$1,'[1]2018_commission_structure-Start'!$A$21:$I$21,0)),0)</f>
        <v>7450.09</v>
      </c>
      <c r="Q880" s="26">
        <f>IF($H880&gt;J880,MIN($H880-J880,K880-J880)*INDEX('[1]2018_commission_structure-Start'!$A$21:$I$24,MATCH($E880,'[1]2018_commission_structure-Start'!$A$21:$A$24,0), MATCH(Q$1,'[1]2018_commission_structure-Start'!$A$21:$I$21,0)),0)</f>
        <v>0</v>
      </c>
      <c r="R880" s="26">
        <f>IF($H880&gt;K880,MIN($H880-K880,L880-K880)*INDEX('[1]2018_commission_structure-Start'!$A$21:$I$24,MATCH($E880,'[1]2018_commission_structure-Start'!$A$21:$A$24,0), MATCH(R$1,'[1]2018_commission_structure-Start'!$A$21:$I$21,0)),0)</f>
        <v>0</v>
      </c>
      <c r="S880" s="26">
        <f>IF(H880&gt;L880,(H880-L880)*INDEX('[1]2018_commission_structure-Start'!$A$21:$I$24,MATCH($E880,'[1]2018_commission_structure-Start'!$A$21:$A$24,0),MATCH(S$1,'[1]2018_commission_structure-Start'!$A$21:$I$21,0)),0)</f>
        <v>0</v>
      </c>
      <c r="T880" s="28">
        <f t="shared" si="136"/>
        <v>119950.09</v>
      </c>
      <c r="U880" s="28">
        <f t="shared" si="137"/>
        <v>220298.09</v>
      </c>
      <c r="V880" s="28">
        <f>MIN(H880,I880)*INDEX('[1]2018_commission_structure-Start'!$A$15:$J$18,MATCH($E880,'[1]2018_commission_structure-Start'!$A$15:$A$18,0),MATCH(V$1,'[1]2018_commission_structure-Start'!$A$15:$J$15,0))</f>
        <v>112500</v>
      </c>
      <c r="W880" s="26">
        <f>IF($H880&gt;I880,MIN($H880-I880,J880-I880)*INDEX('[1]2018_commission_structure-Start'!$A$15:$J$18,MATCH($E880,'[1]2018_commission_structure-Start'!$A$15:$A$18,0),MATCH(W$1,'[1]2018_commission_structure-Start'!$A$15:$J$15,0)),0)</f>
        <v>8626.42</v>
      </c>
      <c r="X880" s="26">
        <f>IF($H880&gt;J880,MIN($H880-J880,K880-J880)*INDEX('[1]2018_commission_structure-Start'!$A$15:$J$18,MATCH($E880,'[1]2018_commission_structure-Start'!$A$15:$A$18,0),MATCH(X$1,'[1]2018_commission_structure-Start'!$A$15:$J$15,0)),0)</f>
        <v>0</v>
      </c>
      <c r="Y880" s="26">
        <f>IF($H880&gt;K880,MIN($H880-K880,L880-K880)*INDEX('[1]2018_commission_structure-Start'!$A$15:$J$18,MATCH($E880,'[1]2018_commission_structure-Start'!$A$15:$A$18,0),MATCH(Y$1,'[1]2018_commission_structure-Start'!$A$15:$J$15,0)),0)</f>
        <v>0</v>
      </c>
      <c r="Z880" s="26">
        <f>IF(H880&gt;L880,(H880-L880)*INDEX('[1]2018_commission_structure-Start'!$A$21:$I$24,MATCH($E880,'[1]2018_commission_structure-Start'!$A$21:$A$24,0),MATCH(Z$1,'[1]2018_commission_structure-Start'!$A$21:$I$21,0)),0)</f>
        <v>0</v>
      </c>
      <c r="AA880" s="28">
        <f t="shared" si="138"/>
        <v>121126.42</v>
      </c>
      <c r="AB880" s="28">
        <f t="shared" si="139"/>
        <v>221474.41999999998</v>
      </c>
    </row>
    <row r="881" spans="1:28" x14ac:dyDescent="0.2">
      <c r="A881" s="25" t="str">
        <f t="shared" si="130"/>
        <v>Horst Phelips</v>
      </c>
      <c r="B881" s="25">
        <v>3458178171</v>
      </c>
      <c r="C881" s="25" t="s">
        <v>1704</v>
      </c>
      <c r="D881" s="25" t="s">
        <v>1705</v>
      </c>
      <c r="E881" s="25" t="s">
        <v>29</v>
      </c>
      <c r="F881" s="25">
        <v>57276</v>
      </c>
      <c r="G881" s="25">
        <f>COUNTIF([1]deals_closed!D:D,B881)</f>
        <v>12</v>
      </c>
      <c r="H881" s="26">
        <f>SUMIF([1]deals_closed!D:D,B881,[1]deals_closed!C:C)</f>
        <v>473689</v>
      </c>
      <c r="I881" s="26">
        <f>VLOOKUP(E881,'[1]2018_commission_structure-Start'!$A$22:$I$24,9,FALSE)</f>
        <v>600000</v>
      </c>
      <c r="J881" s="26">
        <f t="shared" si="131"/>
        <v>750000</v>
      </c>
      <c r="K881" s="26">
        <f t="shared" si="132"/>
        <v>900000</v>
      </c>
      <c r="L881" s="26">
        <f t="shared" si="133"/>
        <v>1200000</v>
      </c>
      <c r="M881" s="27">
        <f t="shared" si="134"/>
        <v>0.78948166666666664</v>
      </c>
      <c r="N881" s="25" t="str">
        <f t="shared" si="135"/>
        <v>0-100%</v>
      </c>
      <c r="O881" s="28">
        <f>MIN(H881,I881)*INDEX('[1]2018_commission_structure-Start'!$A$21:$I$24,MATCH($E881,'[1]2018_commission_structure-Start'!$A$21:$A$24,0),MATCH(O$1,'[1]2018_commission_structure-Start'!$A$21:$I$21,0))</f>
        <v>61579.57</v>
      </c>
      <c r="P881" s="26">
        <f>IF(H881&gt;I881,MIN(H881-I881,J881-I881)*INDEX('[1]2018_commission_structure-Start'!$A$21:$I$24,MATCH($E881,'[1]2018_commission_structure-Start'!$A$21:$A$24,0), MATCH(P$1,'[1]2018_commission_structure-Start'!$A$21:$I$21,0)),0)</f>
        <v>0</v>
      </c>
      <c r="Q881" s="26">
        <f>IF($H881&gt;J881,MIN($H881-J881,K881-J881)*INDEX('[1]2018_commission_structure-Start'!$A$21:$I$24,MATCH($E881,'[1]2018_commission_structure-Start'!$A$21:$A$24,0), MATCH(Q$1,'[1]2018_commission_structure-Start'!$A$21:$I$21,0)),0)</f>
        <v>0</v>
      </c>
      <c r="R881" s="26">
        <f>IF($H881&gt;K881,MIN($H881-K881,L881-K881)*INDEX('[1]2018_commission_structure-Start'!$A$21:$I$24,MATCH($E881,'[1]2018_commission_structure-Start'!$A$21:$A$24,0), MATCH(R$1,'[1]2018_commission_structure-Start'!$A$21:$I$21,0)),0)</f>
        <v>0</v>
      </c>
      <c r="S881" s="26">
        <f>IF(H881&gt;L881,(H881-L881)*INDEX('[1]2018_commission_structure-Start'!$A$21:$I$24,MATCH($E881,'[1]2018_commission_structure-Start'!$A$21:$A$24,0),MATCH(S$1,'[1]2018_commission_structure-Start'!$A$21:$I$21,0)),0)</f>
        <v>0</v>
      </c>
      <c r="T881" s="28">
        <f t="shared" si="136"/>
        <v>61579.57</v>
      </c>
      <c r="U881" s="28">
        <f t="shared" si="137"/>
        <v>118855.57</v>
      </c>
      <c r="V881" s="28">
        <f>MIN(H881,I881)*INDEX('[1]2018_commission_structure-Start'!$A$15:$J$18,MATCH($E881,'[1]2018_commission_structure-Start'!$A$15:$A$18,0),MATCH(V$1,'[1]2018_commission_structure-Start'!$A$15:$J$15,0))</f>
        <v>71053.349999999991</v>
      </c>
      <c r="W881" s="26">
        <f>IF($H881&gt;I881,MIN($H881-I881,J881-I881)*INDEX('[1]2018_commission_structure-Start'!$A$15:$J$18,MATCH($E881,'[1]2018_commission_structure-Start'!$A$15:$A$18,0),MATCH(W$1,'[1]2018_commission_structure-Start'!$A$15:$J$15,0)),0)</f>
        <v>0</v>
      </c>
      <c r="X881" s="26">
        <f>IF($H881&gt;J881,MIN($H881-J881,K881-J881)*INDEX('[1]2018_commission_structure-Start'!$A$15:$J$18,MATCH($E881,'[1]2018_commission_structure-Start'!$A$15:$A$18,0),MATCH(X$1,'[1]2018_commission_structure-Start'!$A$15:$J$15,0)),0)</f>
        <v>0</v>
      </c>
      <c r="Y881" s="26">
        <f>IF($H881&gt;K881,MIN($H881-K881,L881-K881)*INDEX('[1]2018_commission_structure-Start'!$A$15:$J$18,MATCH($E881,'[1]2018_commission_structure-Start'!$A$15:$A$18,0),MATCH(Y$1,'[1]2018_commission_structure-Start'!$A$15:$J$15,0)),0)</f>
        <v>0</v>
      </c>
      <c r="Z881" s="26">
        <f>IF(H881&gt;L881,(H881-L881)*INDEX('[1]2018_commission_structure-Start'!$A$21:$I$24,MATCH($E881,'[1]2018_commission_structure-Start'!$A$21:$A$24,0),MATCH(Z$1,'[1]2018_commission_structure-Start'!$A$21:$I$21,0)),0)</f>
        <v>0</v>
      </c>
      <c r="AA881" s="28">
        <f t="shared" si="138"/>
        <v>71053.349999999991</v>
      </c>
      <c r="AB881" s="28">
        <f t="shared" si="139"/>
        <v>128329.34999999999</v>
      </c>
    </row>
    <row r="882" spans="1:28" x14ac:dyDescent="0.2">
      <c r="A882" s="25" t="str">
        <f t="shared" si="130"/>
        <v>Karney MacMillan</v>
      </c>
      <c r="B882" s="25">
        <v>4579641655</v>
      </c>
      <c r="C882" s="25" t="s">
        <v>1706</v>
      </c>
      <c r="D882" s="25" t="s">
        <v>1707</v>
      </c>
      <c r="E882" s="25" t="s">
        <v>29</v>
      </c>
      <c r="F882" s="25">
        <v>58990</v>
      </c>
      <c r="G882" s="25">
        <f>COUNTIF([1]deals_closed!D:D,B882)</f>
        <v>16</v>
      </c>
      <c r="H882" s="26">
        <f>SUMIF([1]deals_closed!D:D,B882,[1]deals_closed!C:C)</f>
        <v>575747</v>
      </c>
      <c r="I882" s="26">
        <f>VLOOKUP(E882,'[1]2018_commission_structure-Start'!$A$22:$I$24,9,FALSE)</f>
        <v>600000</v>
      </c>
      <c r="J882" s="26">
        <f t="shared" si="131"/>
        <v>750000</v>
      </c>
      <c r="K882" s="26">
        <f t="shared" si="132"/>
        <v>900000</v>
      </c>
      <c r="L882" s="26">
        <f t="shared" si="133"/>
        <v>1200000</v>
      </c>
      <c r="M882" s="27">
        <f t="shared" si="134"/>
        <v>0.95957833333333331</v>
      </c>
      <c r="N882" s="25" t="str">
        <f t="shared" si="135"/>
        <v>0-100%</v>
      </c>
      <c r="O882" s="28">
        <f>MIN(H882,I882)*INDEX('[1]2018_commission_structure-Start'!$A$21:$I$24,MATCH($E882,'[1]2018_commission_structure-Start'!$A$21:$A$24,0),MATCH(O$1,'[1]2018_commission_structure-Start'!$A$21:$I$21,0))</f>
        <v>74847.11</v>
      </c>
      <c r="P882" s="26">
        <f>IF(H882&gt;I882,MIN(H882-I882,J882-I882)*INDEX('[1]2018_commission_structure-Start'!$A$21:$I$24,MATCH($E882,'[1]2018_commission_structure-Start'!$A$21:$A$24,0), MATCH(P$1,'[1]2018_commission_structure-Start'!$A$21:$I$21,0)),0)</f>
        <v>0</v>
      </c>
      <c r="Q882" s="26">
        <f>IF($H882&gt;J882,MIN($H882-J882,K882-J882)*INDEX('[1]2018_commission_structure-Start'!$A$21:$I$24,MATCH($E882,'[1]2018_commission_structure-Start'!$A$21:$A$24,0), MATCH(Q$1,'[1]2018_commission_structure-Start'!$A$21:$I$21,0)),0)</f>
        <v>0</v>
      </c>
      <c r="R882" s="26">
        <f>IF($H882&gt;K882,MIN($H882-K882,L882-K882)*INDEX('[1]2018_commission_structure-Start'!$A$21:$I$24,MATCH($E882,'[1]2018_commission_structure-Start'!$A$21:$A$24,0), MATCH(R$1,'[1]2018_commission_structure-Start'!$A$21:$I$21,0)),0)</f>
        <v>0</v>
      </c>
      <c r="S882" s="26">
        <f>IF(H882&gt;L882,(H882-L882)*INDEX('[1]2018_commission_structure-Start'!$A$21:$I$24,MATCH($E882,'[1]2018_commission_structure-Start'!$A$21:$A$24,0),MATCH(S$1,'[1]2018_commission_structure-Start'!$A$21:$I$21,0)),0)</f>
        <v>0</v>
      </c>
      <c r="T882" s="28">
        <f t="shared" si="136"/>
        <v>74847.11</v>
      </c>
      <c r="U882" s="28">
        <f t="shared" si="137"/>
        <v>133837.10999999999</v>
      </c>
      <c r="V882" s="28">
        <f>MIN(H882,I882)*INDEX('[1]2018_commission_structure-Start'!$A$15:$J$18,MATCH($E882,'[1]2018_commission_structure-Start'!$A$15:$A$18,0),MATCH(V$1,'[1]2018_commission_structure-Start'!$A$15:$J$15,0))</f>
        <v>86362.05</v>
      </c>
      <c r="W882" s="26">
        <f>IF($H882&gt;I882,MIN($H882-I882,J882-I882)*INDEX('[1]2018_commission_structure-Start'!$A$15:$J$18,MATCH($E882,'[1]2018_commission_structure-Start'!$A$15:$A$18,0),MATCH(W$1,'[1]2018_commission_structure-Start'!$A$15:$J$15,0)),0)</f>
        <v>0</v>
      </c>
      <c r="X882" s="26">
        <f>IF($H882&gt;J882,MIN($H882-J882,K882-J882)*INDEX('[1]2018_commission_structure-Start'!$A$15:$J$18,MATCH($E882,'[1]2018_commission_structure-Start'!$A$15:$A$18,0),MATCH(X$1,'[1]2018_commission_structure-Start'!$A$15:$J$15,0)),0)</f>
        <v>0</v>
      </c>
      <c r="Y882" s="26">
        <f>IF($H882&gt;K882,MIN($H882-K882,L882-K882)*INDEX('[1]2018_commission_structure-Start'!$A$15:$J$18,MATCH($E882,'[1]2018_commission_structure-Start'!$A$15:$A$18,0),MATCH(Y$1,'[1]2018_commission_structure-Start'!$A$15:$J$15,0)),0)</f>
        <v>0</v>
      </c>
      <c r="Z882" s="26">
        <f>IF(H882&gt;L882,(H882-L882)*INDEX('[1]2018_commission_structure-Start'!$A$21:$I$24,MATCH($E882,'[1]2018_commission_structure-Start'!$A$21:$A$24,0),MATCH(Z$1,'[1]2018_commission_structure-Start'!$A$21:$I$21,0)),0)</f>
        <v>0</v>
      </c>
      <c r="AA882" s="28">
        <f t="shared" si="138"/>
        <v>86362.05</v>
      </c>
      <c r="AB882" s="28">
        <f t="shared" si="139"/>
        <v>145352.04999999999</v>
      </c>
    </row>
    <row r="883" spans="1:28" x14ac:dyDescent="0.2">
      <c r="A883" s="25" t="str">
        <f t="shared" si="130"/>
        <v>Dex Hughill</v>
      </c>
      <c r="B883" s="25">
        <v>509393462</v>
      </c>
      <c r="C883" s="25" t="s">
        <v>1708</v>
      </c>
      <c r="D883" s="25" t="s">
        <v>1709</v>
      </c>
      <c r="E883" s="25" t="s">
        <v>29</v>
      </c>
      <c r="F883" s="25">
        <v>58109</v>
      </c>
      <c r="G883" s="25">
        <f>COUNTIF([1]deals_closed!D:D,B883)</f>
        <v>23</v>
      </c>
      <c r="H883" s="26">
        <f>SUMIF([1]deals_closed!D:D,B883,[1]deals_closed!C:C)</f>
        <v>754953</v>
      </c>
      <c r="I883" s="26">
        <f>VLOOKUP(E883,'[1]2018_commission_structure-Start'!$A$22:$I$24,9,FALSE)</f>
        <v>600000</v>
      </c>
      <c r="J883" s="26">
        <f t="shared" si="131"/>
        <v>750000</v>
      </c>
      <c r="K883" s="26">
        <f t="shared" si="132"/>
        <v>900000</v>
      </c>
      <c r="L883" s="26">
        <f t="shared" si="133"/>
        <v>1200000</v>
      </c>
      <c r="M883" s="27">
        <f t="shared" si="134"/>
        <v>1.2582549999999999</v>
      </c>
      <c r="N883" s="25" t="str">
        <f t="shared" si="135"/>
        <v>125-150%</v>
      </c>
      <c r="O883" s="28">
        <f>MIN(H883,I883)*INDEX('[1]2018_commission_structure-Start'!$A$21:$I$24,MATCH($E883,'[1]2018_commission_structure-Start'!$A$21:$A$24,0),MATCH(O$1,'[1]2018_commission_structure-Start'!$A$21:$I$21,0))</f>
        <v>78000</v>
      </c>
      <c r="P883" s="26">
        <f>IF(H883&gt;I883,MIN(H883-I883,J883-I883)*INDEX('[1]2018_commission_structure-Start'!$A$21:$I$24,MATCH($E883,'[1]2018_commission_structure-Start'!$A$21:$A$24,0), MATCH(P$1,'[1]2018_commission_structure-Start'!$A$21:$I$21,0)),0)</f>
        <v>25500.000000000004</v>
      </c>
      <c r="Q883" s="26">
        <f>IF($H883&gt;J883,MIN($H883-J883,K883-J883)*INDEX('[1]2018_commission_structure-Start'!$A$21:$I$24,MATCH($E883,'[1]2018_commission_structure-Start'!$A$21:$A$24,0), MATCH(Q$1,'[1]2018_commission_structure-Start'!$A$21:$I$21,0)),0)</f>
        <v>1040.1299999999999</v>
      </c>
      <c r="R883" s="26">
        <f>IF($H883&gt;K883,MIN($H883-K883,L883-K883)*INDEX('[1]2018_commission_structure-Start'!$A$21:$I$24,MATCH($E883,'[1]2018_commission_structure-Start'!$A$21:$A$24,0), MATCH(R$1,'[1]2018_commission_structure-Start'!$A$21:$I$21,0)),0)</f>
        <v>0</v>
      </c>
      <c r="S883" s="26">
        <f>IF(H883&gt;L883,(H883-L883)*INDEX('[1]2018_commission_structure-Start'!$A$21:$I$24,MATCH($E883,'[1]2018_commission_structure-Start'!$A$21:$A$24,0),MATCH(S$1,'[1]2018_commission_structure-Start'!$A$21:$I$21,0)),0)</f>
        <v>0</v>
      </c>
      <c r="T883" s="28">
        <f t="shared" si="136"/>
        <v>104540.13</v>
      </c>
      <c r="U883" s="28">
        <f t="shared" si="137"/>
        <v>162649.13</v>
      </c>
      <c r="V883" s="28">
        <f>MIN(H883,I883)*INDEX('[1]2018_commission_structure-Start'!$A$15:$J$18,MATCH($E883,'[1]2018_commission_structure-Start'!$A$15:$A$18,0),MATCH(V$1,'[1]2018_commission_structure-Start'!$A$15:$J$15,0))</f>
        <v>90000</v>
      </c>
      <c r="W883" s="26">
        <f>IF($H883&gt;I883,MIN($H883-I883,J883-I883)*INDEX('[1]2018_commission_structure-Start'!$A$15:$J$18,MATCH($E883,'[1]2018_commission_structure-Start'!$A$15:$A$18,0),MATCH(W$1,'[1]2018_commission_structure-Start'!$A$15:$J$15,0)),0)</f>
        <v>27000</v>
      </c>
      <c r="X883" s="26">
        <f>IF($H883&gt;J883,MIN($H883-J883,K883-J883)*INDEX('[1]2018_commission_structure-Start'!$A$15:$J$18,MATCH($E883,'[1]2018_commission_structure-Start'!$A$15:$A$18,0),MATCH(X$1,'[1]2018_commission_structure-Start'!$A$15:$J$15,0)),0)</f>
        <v>1238.25</v>
      </c>
      <c r="Y883" s="26">
        <f>IF($H883&gt;K883,MIN($H883-K883,L883-K883)*INDEX('[1]2018_commission_structure-Start'!$A$15:$J$18,MATCH($E883,'[1]2018_commission_structure-Start'!$A$15:$A$18,0),MATCH(Y$1,'[1]2018_commission_structure-Start'!$A$15:$J$15,0)),0)</f>
        <v>0</v>
      </c>
      <c r="Z883" s="26">
        <f>IF(H883&gt;L883,(H883-L883)*INDEX('[1]2018_commission_structure-Start'!$A$21:$I$24,MATCH($E883,'[1]2018_commission_structure-Start'!$A$21:$A$24,0),MATCH(Z$1,'[1]2018_commission_structure-Start'!$A$21:$I$21,0)),0)</f>
        <v>0</v>
      </c>
      <c r="AA883" s="28">
        <f t="shared" si="138"/>
        <v>118238.25</v>
      </c>
      <c r="AB883" s="28">
        <f t="shared" si="139"/>
        <v>176347.25</v>
      </c>
    </row>
    <row r="884" spans="1:28" x14ac:dyDescent="0.2">
      <c r="A884" s="25" t="str">
        <f t="shared" si="130"/>
        <v>Hoyt O' Loughran</v>
      </c>
      <c r="B884" s="25">
        <v>9590888275</v>
      </c>
      <c r="C884" s="25" t="s">
        <v>1710</v>
      </c>
      <c r="D884" s="25" t="s">
        <v>1711</v>
      </c>
      <c r="E884" s="25" t="s">
        <v>29</v>
      </c>
      <c r="F884" s="25">
        <v>53899</v>
      </c>
      <c r="G884" s="25">
        <f>COUNTIF([1]deals_closed!D:D,B884)</f>
        <v>18</v>
      </c>
      <c r="H884" s="26">
        <f>SUMIF([1]deals_closed!D:D,B884,[1]deals_closed!C:C)</f>
        <v>701835</v>
      </c>
      <c r="I884" s="26">
        <f>VLOOKUP(E884,'[1]2018_commission_structure-Start'!$A$22:$I$24,9,FALSE)</f>
        <v>600000</v>
      </c>
      <c r="J884" s="26">
        <f t="shared" si="131"/>
        <v>750000</v>
      </c>
      <c r="K884" s="26">
        <f t="shared" si="132"/>
        <v>900000</v>
      </c>
      <c r="L884" s="26">
        <f t="shared" si="133"/>
        <v>1200000</v>
      </c>
      <c r="M884" s="27">
        <f t="shared" si="134"/>
        <v>1.1697249999999999</v>
      </c>
      <c r="N884" s="25" t="str">
        <f t="shared" si="135"/>
        <v>100-125%</v>
      </c>
      <c r="O884" s="28">
        <f>MIN(H884,I884)*INDEX('[1]2018_commission_structure-Start'!$A$21:$I$24,MATCH($E884,'[1]2018_commission_structure-Start'!$A$21:$A$24,0),MATCH(O$1,'[1]2018_commission_structure-Start'!$A$21:$I$21,0))</f>
        <v>78000</v>
      </c>
      <c r="P884" s="26">
        <f>IF(H884&gt;I884,MIN(H884-I884,J884-I884)*INDEX('[1]2018_commission_structure-Start'!$A$21:$I$24,MATCH($E884,'[1]2018_commission_structure-Start'!$A$21:$A$24,0), MATCH(P$1,'[1]2018_commission_structure-Start'!$A$21:$I$21,0)),0)</f>
        <v>17311.95</v>
      </c>
      <c r="Q884" s="26">
        <f>IF($H884&gt;J884,MIN($H884-J884,K884-J884)*INDEX('[1]2018_commission_structure-Start'!$A$21:$I$24,MATCH($E884,'[1]2018_commission_structure-Start'!$A$21:$A$24,0), MATCH(Q$1,'[1]2018_commission_structure-Start'!$A$21:$I$21,0)),0)</f>
        <v>0</v>
      </c>
      <c r="R884" s="26">
        <f>IF($H884&gt;K884,MIN($H884-K884,L884-K884)*INDEX('[1]2018_commission_structure-Start'!$A$21:$I$24,MATCH($E884,'[1]2018_commission_structure-Start'!$A$21:$A$24,0), MATCH(R$1,'[1]2018_commission_structure-Start'!$A$21:$I$21,0)),0)</f>
        <v>0</v>
      </c>
      <c r="S884" s="26">
        <f>IF(H884&gt;L884,(H884-L884)*INDEX('[1]2018_commission_structure-Start'!$A$21:$I$24,MATCH($E884,'[1]2018_commission_structure-Start'!$A$21:$A$24,0),MATCH(S$1,'[1]2018_commission_structure-Start'!$A$21:$I$21,0)),0)</f>
        <v>0</v>
      </c>
      <c r="T884" s="28">
        <f t="shared" si="136"/>
        <v>95311.95</v>
      </c>
      <c r="U884" s="28">
        <f t="shared" si="137"/>
        <v>149210.95000000001</v>
      </c>
      <c r="V884" s="28">
        <f>MIN(H884,I884)*INDEX('[1]2018_commission_structure-Start'!$A$15:$J$18,MATCH($E884,'[1]2018_commission_structure-Start'!$A$15:$A$18,0),MATCH(V$1,'[1]2018_commission_structure-Start'!$A$15:$J$15,0))</f>
        <v>90000</v>
      </c>
      <c r="W884" s="26">
        <f>IF($H884&gt;I884,MIN($H884-I884,J884-I884)*INDEX('[1]2018_commission_structure-Start'!$A$15:$J$18,MATCH($E884,'[1]2018_commission_structure-Start'!$A$15:$A$18,0),MATCH(W$1,'[1]2018_commission_structure-Start'!$A$15:$J$15,0)),0)</f>
        <v>18330.3</v>
      </c>
      <c r="X884" s="26">
        <f>IF($H884&gt;J884,MIN($H884-J884,K884-J884)*INDEX('[1]2018_commission_structure-Start'!$A$15:$J$18,MATCH($E884,'[1]2018_commission_structure-Start'!$A$15:$A$18,0),MATCH(X$1,'[1]2018_commission_structure-Start'!$A$15:$J$15,0)),0)</f>
        <v>0</v>
      </c>
      <c r="Y884" s="26">
        <f>IF($H884&gt;K884,MIN($H884-K884,L884-K884)*INDEX('[1]2018_commission_structure-Start'!$A$15:$J$18,MATCH($E884,'[1]2018_commission_structure-Start'!$A$15:$A$18,0),MATCH(Y$1,'[1]2018_commission_structure-Start'!$A$15:$J$15,0)),0)</f>
        <v>0</v>
      </c>
      <c r="Z884" s="26">
        <f>IF(H884&gt;L884,(H884-L884)*INDEX('[1]2018_commission_structure-Start'!$A$21:$I$24,MATCH($E884,'[1]2018_commission_structure-Start'!$A$21:$A$24,0),MATCH(Z$1,'[1]2018_commission_structure-Start'!$A$21:$I$21,0)),0)</f>
        <v>0</v>
      </c>
      <c r="AA884" s="28">
        <f t="shared" si="138"/>
        <v>108330.3</v>
      </c>
      <c r="AB884" s="28">
        <f t="shared" si="139"/>
        <v>162229.29999999999</v>
      </c>
    </row>
    <row r="885" spans="1:28" x14ac:dyDescent="0.2">
      <c r="A885" s="25" t="str">
        <f t="shared" si="130"/>
        <v>Anabel Shall</v>
      </c>
      <c r="B885" s="25">
        <v>8620758454</v>
      </c>
      <c r="C885" s="25" t="s">
        <v>1712</v>
      </c>
      <c r="D885" s="25" t="s">
        <v>1713</v>
      </c>
      <c r="E885" s="25" t="s">
        <v>10</v>
      </c>
      <c r="F885" s="25">
        <v>115098</v>
      </c>
      <c r="G885" s="25">
        <f>COUNTIF([1]deals_closed!D:D,B885)</f>
        <v>25</v>
      </c>
      <c r="H885" s="26">
        <f>SUMIF([1]deals_closed!D:D,B885,[1]deals_closed!C:C)</f>
        <v>895664</v>
      </c>
      <c r="I885" s="26">
        <f>VLOOKUP(E885,'[1]2018_commission_structure-Start'!$A$22:$I$24,9,FALSE)</f>
        <v>750000</v>
      </c>
      <c r="J885" s="26">
        <f t="shared" si="131"/>
        <v>937500</v>
      </c>
      <c r="K885" s="26">
        <f t="shared" si="132"/>
        <v>1125000</v>
      </c>
      <c r="L885" s="26">
        <f t="shared" si="133"/>
        <v>1500000</v>
      </c>
      <c r="M885" s="27">
        <f t="shared" si="134"/>
        <v>1.1942186666666668</v>
      </c>
      <c r="N885" s="25" t="str">
        <f t="shared" si="135"/>
        <v>100-125%</v>
      </c>
      <c r="O885" s="28">
        <f>MIN(H885,I885)*INDEX('[1]2018_commission_structure-Start'!$A$21:$I$24,MATCH($E885,'[1]2018_commission_structure-Start'!$A$21:$A$24,0),MATCH(O$1,'[1]2018_commission_structure-Start'!$A$21:$I$21,0))</f>
        <v>112500</v>
      </c>
      <c r="P885" s="26">
        <f>IF(H885&gt;I885,MIN(H885-I885,J885-I885)*INDEX('[1]2018_commission_structure-Start'!$A$21:$I$24,MATCH($E885,'[1]2018_commission_structure-Start'!$A$21:$A$24,0), MATCH(P$1,'[1]2018_commission_structure-Start'!$A$21:$I$21,0)),0)</f>
        <v>27676.16</v>
      </c>
      <c r="Q885" s="26">
        <f>IF($H885&gt;J885,MIN($H885-J885,K885-J885)*INDEX('[1]2018_commission_structure-Start'!$A$21:$I$24,MATCH($E885,'[1]2018_commission_structure-Start'!$A$21:$A$24,0), MATCH(Q$1,'[1]2018_commission_structure-Start'!$A$21:$I$21,0)),0)</f>
        <v>0</v>
      </c>
      <c r="R885" s="26">
        <f>IF($H885&gt;K885,MIN($H885-K885,L885-K885)*INDEX('[1]2018_commission_structure-Start'!$A$21:$I$24,MATCH($E885,'[1]2018_commission_structure-Start'!$A$21:$A$24,0), MATCH(R$1,'[1]2018_commission_structure-Start'!$A$21:$I$21,0)),0)</f>
        <v>0</v>
      </c>
      <c r="S885" s="26">
        <f>IF(H885&gt;L885,(H885-L885)*INDEX('[1]2018_commission_structure-Start'!$A$21:$I$24,MATCH($E885,'[1]2018_commission_structure-Start'!$A$21:$A$24,0),MATCH(S$1,'[1]2018_commission_structure-Start'!$A$21:$I$21,0)),0)</f>
        <v>0</v>
      </c>
      <c r="T885" s="28">
        <f t="shared" si="136"/>
        <v>140176.16</v>
      </c>
      <c r="U885" s="28">
        <f t="shared" si="137"/>
        <v>255274.16</v>
      </c>
      <c r="V885" s="28">
        <f>MIN(H885,I885)*INDEX('[1]2018_commission_structure-Start'!$A$15:$J$18,MATCH($E885,'[1]2018_commission_structure-Start'!$A$15:$A$18,0),MATCH(V$1,'[1]2018_commission_structure-Start'!$A$15:$J$15,0))</f>
        <v>112500</v>
      </c>
      <c r="W885" s="26">
        <f>IF($H885&gt;I885,MIN($H885-I885,J885-I885)*INDEX('[1]2018_commission_structure-Start'!$A$15:$J$18,MATCH($E885,'[1]2018_commission_structure-Start'!$A$15:$A$18,0),MATCH(W$1,'[1]2018_commission_structure-Start'!$A$15:$J$15,0)),0)</f>
        <v>32046.080000000002</v>
      </c>
      <c r="X885" s="26">
        <f>IF($H885&gt;J885,MIN($H885-J885,K885-J885)*INDEX('[1]2018_commission_structure-Start'!$A$15:$J$18,MATCH($E885,'[1]2018_commission_structure-Start'!$A$15:$A$18,0),MATCH(X$1,'[1]2018_commission_structure-Start'!$A$15:$J$15,0)),0)</f>
        <v>0</v>
      </c>
      <c r="Y885" s="26">
        <f>IF($H885&gt;K885,MIN($H885-K885,L885-K885)*INDEX('[1]2018_commission_structure-Start'!$A$15:$J$18,MATCH($E885,'[1]2018_commission_structure-Start'!$A$15:$A$18,0),MATCH(Y$1,'[1]2018_commission_structure-Start'!$A$15:$J$15,0)),0)</f>
        <v>0</v>
      </c>
      <c r="Z885" s="26">
        <f>IF(H885&gt;L885,(H885-L885)*INDEX('[1]2018_commission_structure-Start'!$A$21:$I$24,MATCH($E885,'[1]2018_commission_structure-Start'!$A$21:$A$24,0),MATCH(Z$1,'[1]2018_commission_structure-Start'!$A$21:$I$21,0)),0)</f>
        <v>0</v>
      </c>
      <c r="AA885" s="28">
        <f t="shared" si="138"/>
        <v>144546.08000000002</v>
      </c>
      <c r="AB885" s="28">
        <f t="shared" si="139"/>
        <v>259644.08000000002</v>
      </c>
    </row>
    <row r="886" spans="1:28" x14ac:dyDescent="0.2">
      <c r="A886" s="25" t="str">
        <f t="shared" si="130"/>
        <v>Lory Brundell</v>
      </c>
      <c r="B886" s="25">
        <v>1280521902</v>
      </c>
      <c r="C886" s="25" t="s">
        <v>1714</v>
      </c>
      <c r="D886" s="25" t="s">
        <v>1715</v>
      </c>
      <c r="E886" s="25" t="s">
        <v>10</v>
      </c>
      <c r="F886" s="25">
        <v>84921</v>
      </c>
      <c r="G886" s="25">
        <f>COUNTIF([1]deals_closed!D:D,B886)</f>
        <v>14</v>
      </c>
      <c r="H886" s="26">
        <f>SUMIF([1]deals_closed!D:D,B886,[1]deals_closed!C:C)</f>
        <v>493164</v>
      </c>
      <c r="I886" s="26">
        <f>VLOOKUP(E886,'[1]2018_commission_structure-Start'!$A$22:$I$24,9,FALSE)</f>
        <v>750000</v>
      </c>
      <c r="J886" s="26">
        <f t="shared" si="131"/>
        <v>937500</v>
      </c>
      <c r="K886" s="26">
        <f t="shared" si="132"/>
        <v>1125000</v>
      </c>
      <c r="L886" s="26">
        <f t="shared" si="133"/>
        <v>1500000</v>
      </c>
      <c r="M886" s="27">
        <f t="shared" si="134"/>
        <v>0.65755200000000003</v>
      </c>
      <c r="N886" s="25" t="str">
        <f t="shared" si="135"/>
        <v>0-100%</v>
      </c>
      <c r="O886" s="28">
        <f>MIN(H886,I886)*INDEX('[1]2018_commission_structure-Start'!$A$21:$I$24,MATCH($E886,'[1]2018_commission_structure-Start'!$A$21:$A$24,0),MATCH(O$1,'[1]2018_commission_structure-Start'!$A$21:$I$21,0))</f>
        <v>73974.599999999991</v>
      </c>
      <c r="P886" s="26">
        <f>IF(H886&gt;I886,MIN(H886-I886,J886-I886)*INDEX('[1]2018_commission_structure-Start'!$A$21:$I$24,MATCH($E886,'[1]2018_commission_structure-Start'!$A$21:$A$24,0), MATCH(P$1,'[1]2018_commission_structure-Start'!$A$21:$I$21,0)),0)</f>
        <v>0</v>
      </c>
      <c r="Q886" s="26">
        <f>IF($H886&gt;J886,MIN($H886-J886,K886-J886)*INDEX('[1]2018_commission_structure-Start'!$A$21:$I$24,MATCH($E886,'[1]2018_commission_structure-Start'!$A$21:$A$24,0), MATCH(Q$1,'[1]2018_commission_structure-Start'!$A$21:$I$21,0)),0)</f>
        <v>0</v>
      </c>
      <c r="R886" s="26">
        <f>IF($H886&gt;K886,MIN($H886-K886,L886-K886)*INDEX('[1]2018_commission_structure-Start'!$A$21:$I$24,MATCH($E886,'[1]2018_commission_structure-Start'!$A$21:$A$24,0), MATCH(R$1,'[1]2018_commission_structure-Start'!$A$21:$I$21,0)),0)</f>
        <v>0</v>
      </c>
      <c r="S886" s="26">
        <f>IF(H886&gt;L886,(H886-L886)*INDEX('[1]2018_commission_structure-Start'!$A$21:$I$24,MATCH($E886,'[1]2018_commission_structure-Start'!$A$21:$A$24,0),MATCH(S$1,'[1]2018_commission_structure-Start'!$A$21:$I$21,0)),0)</f>
        <v>0</v>
      </c>
      <c r="T886" s="28">
        <f t="shared" si="136"/>
        <v>73974.599999999991</v>
      </c>
      <c r="U886" s="28">
        <f t="shared" si="137"/>
        <v>158895.59999999998</v>
      </c>
      <c r="V886" s="28">
        <f>MIN(H886,I886)*INDEX('[1]2018_commission_structure-Start'!$A$15:$J$18,MATCH($E886,'[1]2018_commission_structure-Start'!$A$15:$A$18,0),MATCH(V$1,'[1]2018_commission_structure-Start'!$A$15:$J$15,0))</f>
        <v>73974.599999999991</v>
      </c>
      <c r="W886" s="26">
        <f>IF($H886&gt;I886,MIN($H886-I886,J886-I886)*INDEX('[1]2018_commission_structure-Start'!$A$15:$J$18,MATCH($E886,'[1]2018_commission_structure-Start'!$A$15:$A$18,0),MATCH(W$1,'[1]2018_commission_structure-Start'!$A$15:$J$15,0)),0)</f>
        <v>0</v>
      </c>
      <c r="X886" s="26">
        <f>IF($H886&gt;J886,MIN($H886-J886,K886-J886)*INDEX('[1]2018_commission_structure-Start'!$A$15:$J$18,MATCH($E886,'[1]2018_commission_structure-Start'!$A$15:$A$18,0),MATCH(X$1,'[1]2018_commission_structure-Start'!$A$15:$J$15,0)),0)</f>
        <v>0</v>
      </c>
      <c r="Y886" s="26">
        <f>IF($H886&gt;K886,MIN($H886-K886,L886-K886)*INDEX('[1]2018_commission_structure-Start'!$A$15:$J$18,MATCH($E886,'[1]2018_commission_structure-Start'!$A$15:$A$18,0),MATCH(Y$1,'[1]2018_commission_structure-Start'!$A$15:$J$15,0)),0)</f>
        <v>0</v>
      </c>
      <c r="Z886" s="26">
        <f>IF(H886&gt;L886,(H886-L886)*INDEX('[1]2018_commission_structure-Start'!$A$21:$I$24,MATCH($E886,'[1]2018_commission_structure-Start'!$A$21:$A$24,0),MATCH(Z$1,'[1]2018_commission_structure-Start'!$A$21:$I$21,0)),0)</f>
        <v>0</v>
      </c>
      <c r="AA886" s="28">
        <f t="shared" si="138"/>
        <v>73974.599999999991</v>
      </c>
      <c r="AB886" s="28">
        <f t="shared" si="139"/>
        <v>158895.59999999998</v>
      </c>
    </row>
    <row r="887" spans="1:28" x14ac:dyDescent="0.2">
      <c r="A887" s="25" t="str">
        <f t="shared" si="130"/>
        <v>Freeland Kennerley</v>
      </c>
      <c r="B887" s="25">
        <v>769312748</v>
      </c>
      <c r="C887" s="25" t="s">
        <v>1716</v>
      </c>
      <c r="D887" s="25" t="s">
        <v>1717</v>
      </c>
      <c r="E887" s="25" t="s">
        <v>7</v>
      </c>
      <c r="F887" s="25">
        <v>42256</v>
      </c>
      <c r="G887" s="25">
        <f>COUNTIF([1]deals_closed!D:D,B887)</f>
        <v>18</v>
      </c>
      <c r="H887" s="26">
        <f>SUMIF([1]deals_closed!D:D,B887,[1]deals_closed!C:C)</f>
        <v>717908</v>
      </c>
      <c r="I887" s="26">
        <f>VLOOKUP(E887,'[1]2018_commission_structure-Start'!$A$22:$I$24,9,FALSE)</f>
        <v>500000</v>
      </c>
      <c r="J887" s="26">
        <f t="shared" si="131"/>
        <v>625000</v>
      </c>
      <c r="K887" s="26">
        <f t="shared" si="132"/>
        <v>750000</v>
      </c>
      <c r="L887" s="26">
        <f t="shared" si="133"/>
        <v>1000000</v>
      </c>
      <c r="M887" s="27">
        <f t="shared" si="134"/>
        <v>1.435816</v>
      </c>
      <c r="N887" s="25" t="str">
        <f t="shared" si="135"/>
        <v>125-150%</v>
      </c>
      <c r="O887" s="28">
        <f>MIN(H887,I887)*INDEX('[1]2018_commission_structure-Start'!$A$21:$I$24,MATCH($E887,'[1]2018_commission_structure-Start'!$A$21:$A$24,0),MATCH(O$1,'[1]2018_commission_structure-Start'!$A$21:$I$21,0))</f>
        <v>50000</v>
      </c>
      <c r="P887" s="26">
        <f>IF(H887&gt;I887,MIN(H887-I887,J887-I887)*INDEX('[1]2018_commission_structure-Start'!$A$21:$I$24,MATCH($E887,'[1]2018_commission_structure-Start'!$A$21:$A$24,0), MATCH(P$1,'[1]2018_commission_structure-Start'!$A$21:$I$21,0)),0)</f>
        <v>18750</v>
      </c>
      <c r="Q887" s="26">
        <f>IF($H887&gt;J887,MIN($H887-J887,K887-J887)*INDEX('[1]2018_commission_structure-Start'!$A$21:$I$24,MATCH($E887,'[1]2018_commission_structure-Start'!$A$21:$A$24,0), MATCH(Q$1,'[1]2018_commission_structure-Start'!$A$21:$I$21,0)),0)</f>
        <v>16723.439999999999</v>
      </c>
      <c r="R887" s="26">
        <f>IF($H887&gt;K887,MIN($H887-K887,L887-K887)*INDEX('[1]2018_commission_structure-Start'!$A$21:$I$24,MATCH($E887,'[1]2018_commission_structure-Start'!$A$21:$A$24,0), MATCH(R$1,'[1]2018_commission_structure-Start'!$A$21:$I$21,0)),0)</f>
        <v>0</v>
      </c>
      <c r="S887" s="26">
        <f>IF(H887&gt;L887,(H887-L887)*INDEX('[1]2018_commission_structure-Start'!$A$21:$I$24,MATCH($E887,'[1]2018_commission_structure-Start'!$A$21:$A$24,0),MATCH(S$1,'[1]2018_commission_structure-Start'!$A$21:$I$21,0)),0)</f>
        <v>0</v>
      </c>
      <c r="T887" s="28">
        <f t="shared" si="136"/>
        <v>85473.44</v>
      </c>
      <c r="U887" s="28">
        <f t="shared" si="137"/>
        <v>127729.44</v>
      </c>
      <c r="V887" s="28">
        <f>MIN(H887,I887)*INDEX('[1]2018_commission_structure-Start'!$A$15:$J$18,MATCH($E887,'[1]2018_commission_structure-Start'!$A$15:$A$18,0),MATCH(V$1,'[1]2018_commission_structure-Start'!$A$15:$J$15,0))</f>
        <v>60000</v>
      </c>
      <c r="W887" s="26">
        <f>IF($H887&gt;I887,MIN($H887-I887,J887-I887)*INDEX('[1]2018_commission_structure-Start'!$A$15:$J$18,MATCH($E887,'[1]2018_commission_structure-Start'!$A$15:$A$18,0),MATCH(W$1,'[1]2018_commission_structure-Start'!$A$15:$J$15,0)),0)</f>
        <v>21250</v>
      </c>
      <c r="X887" s="26">
        <f>IF($H887&gt;J887,MIN($H887-J887,K887-J887)*INDEX('[1]2018_commission_structure-Start'!$A$15:$J$18,MATCH($E887,'[1]2018_commission_structure-Start'!$A$15:$A$18,0),MATCH(X$1,'[1]2018_commission_structure-Start'!$A$15:$J$15,0)),0)</f>
        <v>18581.600000000002</v>
      </c>
      <c r="Y887" s="26">
        <f>IF($H887&gt;K887,MIN($H887-K887,L887-K887)*INDEX('[1]2018_commission_structure-Start'!$A$15:$J$18,MATCH($E887,'[1]2018_commission_structure-Start'!$A$15:$A$18,0),MATCH(Y$1,'[1]2018_commission_structure-Start'!$A$15:$J$15,0)),0)</f>
        <v>0</v>
      </c>
      <c r="Z887" s="26">
        <f>IF(H887&gt;L887,(H887-L887)*INDEX('[1]2018_commission_structure-Start'!$A$21:$I$24,MATCH($E887,'[1]2018_commission_structure-Start'!$A$21:$A$24,0),MATCH(Z$1,'[1]2018_commission_structure-Start'!$A$21:$I$21,0)),0)</f>
        <v>0</v>
      </c>
      <c r="AA887" s="28">
        <f t="shared" si="138"/>
        <v>99831.6</v>
      </c>
      <c r="AB887" s="28">
        <f t="shared" si="139"/>
        <v>142087.6</v>
      </c>
    </row>
    <row r="888" spans="1:28" x14ac:dyDescent="0.2">
      <c r="A888" s="25" t="str">
        <f t="shared" si="130"/>
        <v>Meara Timmis</v>
      </c>
      <c r="B888" s="25">
        <v>5241020535</v>
      </c>
      <c r="C888" s="25" t="s">
        <v>1718</v>
      </c>
      <c r="D888" s="25" t="s">
        <v>1719</v>
      </c>
      <c r="E888" s="25" t="s">
        <v>7</v>
      </c>
      <c r="F888" s="25">
        <v>38828</v>
      </c>
      <c r="G888" s="25">
        <f>COUNTIF([1]deals_closed!D:D,B888)</f>
        <v>25</v>
      </c>
      <c r="H888" s="26">
        <f>SUMIF([1]deals_closed!D:D,B888,[1]deals_closed!C:C)</f>
        <v>863714</v>
      </c>
      <c r="I888" s="26">
        <f>VLOOKUP(E888,'[1]2018_commission_structure-Start'!$A$22:$I$24,9,FALSE)</f>
        <v>500000</v>
      </c>
      <c r="J888" s="26">
        <f t="shared" si="131"/>
        <v>625000</v>
      </c>
      <c r="K888" s="26">
        <f t="shared" si="132"/>
        <v>750000</v>
      </c>
      <c r="L888" s="26">
        <f t="shared" si="133"/>
        <v>1000000</v>
      </c>
      <c r="M888" s="27">
        <f t="shared" si="134"/>
        <v>1.727428</v>
      </c>
      <c r="N888" s="25" t="str">
        <f t="shared" si="135"/>
        <v>150-200%</v>
      </c>
      <c r="O888" s="28">
        <f>MIN(H888,I888)*INDEX('[1]2018_commission_structure-Start'!$A$21:$I$24,MATCH($E888,'[1]2018_commission_structure-Start'!$A$21:$A$24,0),MATCH(O$1,'[1]2018_commission_structure-Start'!$A$21:$I$21,0))</f>
        <v>50000</v>
      </c>
      <c r="P888" s="26">
        <f>IF(H888&gt;I888,MIN(H888-I888,J888-I888)*INDEX('[1]2018_commission_structure-Start'!$A$21:$I$24,MATCH($E888,'[1]2018_commission_structure-Start'!$A$21:$A$24,0), MATCH(P$1,'[1]2018_commission_structure-Start'!$A$21:$I$21,0)),0)</f>
        <v>18750</v>
      </c>
      <c r="Q888" s="26">
        <f>IF($H888&gt;J888,MIN($H888-J888,K888-J888)*INDEX('[1]2018_commission_structure-Start'!$A$21:$I$24,MATCH($E888,'[1]2018_commission_structure-Start'!$A$21:$A$24,0), MATCH(Q$1,'[1]2018_commission_structure-Start'!$A$21:$I$21,0)),0)</f>
        <v>22500</v>
      </c>
      <c r="R888" s="26">
        <f>IF($H888&gt;K888,MIN($H888-K888,L888-K888)*INDEX('[1]2018_commission_structure-Start'!$A$21:$I$24,MATCH($E888,'[1]2018_commission_structure-Start'!$A$21:$A$24,0), MATCH(R$1,'[1]2018_commission_structure-Start'!$A$21:$I$21,0)),0)</f>
        <v>25017.08</v>
      </c>
      <c r="S888" s="26">
        <f>IF(H888&gt;L888,(H888-L888)*INDEX('[1]2018_commission_structure-Start'!$A$21:$I$24,MATCH($E888,'[1]2018_commission_structure-Start'!$A$21:$A$24,0),MATCH(S$1,'[1]2018_commission_structure-Start'!$A$21:$I$21,0)),0)</f>
        <v>0</v>
      </c>
      <c r="T888" s="28">
        <f t="shared" si="136"/>
        <v>116267.08</v>
      </c>
      <c r="U888" s="28">
        <f t="shared" si="137"/>
        <v>155095.08000000002</v>
      </c>
      <c r="V888" s="28">
        <f>MIN(H888,I888)*INDEX('[1]2018_commission_structure-Start'!$A$15:$J$18,MATCH($E888,'[1]2018_commission_structure-Start'!$A$15:$A$18,0),MATCH(V$1,'[1]2018_commission_structure-Start'!$A$15:$J$15,0))</f>
        <v>60000</v>
      </c>
      <c r="W888" s="26">
        <f>IF($H888&gt;I888,MIN($H888-I888,J888-I888)*INDEX('[1]2018_commission_structure-Start'!$A$15:$J$18,MATCH($E888,'[1]2018_commission_structure-Start'!$A$15:$A$18,0),MATCH(W$1,'[1]2018_commission_structure-Start'!$A$15:$J$15,0)),0)</f>
        <v>21250</v>
      </c>
      <c r="X888" s="26">
        <f>IF($H888&gt;J888,MIN($H888-J888,K888-J888)*INDEX('[1]2018_commission_structure-Start'!$A$15:$J$18,MATCH($E888,'[1]2018_commission_structure-Start'!$A$15:$A$18,0),MATCH(X$1,'[1]2018_commission_structure-Start'!$A$15:$J$15,0)),0)</f>
        <v>25000</v>
      </c>
      <c r="Y888" s="26">
        <f>IF($H888&gt;K888,MIN($H888-K888,L888-K888)*INDEX('[1]2018_commission_structure-Start'!$A$15:$J$18,MATCH($E888,'[1]2018_commission_structure-Start'!$A$15:$A$18,0),MATCH(Y$1,'[1]2018_commission_structure-Start'!$A$15:$J$15,0)),0)</f>
        <v>25017.08</v>
      </c>
      <c r="Z888" s="26">
        <f>IF(H888&gt;L888,(H888-L888)*INDEX('[1]2018_commission_structure-Start'!$A$21:$I$24,MATCH($E888,'[1]2018_commission_structure-Start'!$A$21:$A$24,0),MATCH(Z$1,'[1]2018_commission_structure-Start'!$A$21:$I$21,0)),0)</f>
        <v>0</v>
      </c>
      <c r="AA888" s="28">
        <f t="shared" si="138"/>
        <v>131267.08000000002</v>
      </c>
      <c r="AB888" s="28">
        <f t="shared" si="139"/>
        <v>170095.08000000002</v>
      </c>
    </row>
    <row r="889" spans="1:28" x14ac:dyDescent="0.2">
      <c r="A889" s="25" t="str">
        <f t="shared" si="130"/>
        <v>Sheffield Drayton</v>
      </c>
      <c r="B889" s="25">
        <v>594961432</v>
      </c>
      <c r="C889" s="25" t="s">
        <v>1720</v>
      </c>
      <c r="D889" s="25" t="s">
        <v>1008</v>
      </c>
      <c r="E889" s="25" t="s">
        <v>10</v>
      </c>
      <c r="F889" s="25">
        <v>90375</v>
      </c>
      <c r="G889" s="25">
        <f>COUNTIF([1]deals_closed!D:D,B889)</f>
        <v>21</v>
      </c>
      <c r="H889" s="26">
        <f>SUMIF([1]deals_closed!D:D,B889,[1]deals_closed!C:C)</f>
        <v>698575</v>
      </c>
      <c r="I889" s="26">
        <f>VLOOKUP(E889,'[1]2018_commission_structure-Start'!$A$22:$I$24,9,FALSE)</f>
        <v>750000</v>
      </c>
      <c r="J889" s="26">
        <f t="shared" si="131"/>
        <v>937500</v>
      </c>
      <c r="K889" s="26">
        <f t="shared" si="132"/>
        <v>1125000</v>
      </c>
      <c r="L889" s="26">
        <f t="shared" si="133"/>
        <v>1500000</v>
      </c>
      <c r="M889" s="27">
        <f t="shared" si="134"/>
        <v>0.93143333333333334</v>
      </c>
      <c r="N889" s="25" t="str">
        <f t="shared" si="135"/>
        <v>0-100%</v>
      </c>
      <c r="O889" s="28">
        <f>MIN(H889,I889)*INDEX('[1]2018_commission_structure-Start'!$A$21:$I$24,MATCH($E889,'[1]2018_commission_structure-Start'!$A$21:$A$24,0),MATCH(O$1,'[1]2018_commission_structure-Start'!$A$21:$I$21,0))</f>
        <v>104786.25</v>
      </c>
      <c r="P889" s="26">
        <f>IF(H889&gt;I889,MIN(H889-I889,J889-I889)*INDEX('[1]2018_commission_structure-Start'!$A$21:$I$24,MATCH($E889,'[1]2018_commission_structure-Start'!$A$21:$A$24,0), MATCH(P$1,'[1]2018_commission_structure-Start'!$A$21:$I$21,0)),0)</f>
        <v>0</v>
      </c>
      <c r="Q889" s="26">
        <f>IF($H889&gt;J889,MIN($H889-J889,K889-J889)*INDEX('[1]2018_commission_structure-Start'!$A$21:$I$24,MATCH($E889,'[1]2018_commission_structure-Start'!$A$21:$A$24,0), MATCH(Q$1,'[1]2018_commission_structure-Start'!$A$21:$I$21,0)),0)</f>
        <v>0</v>
      </c>
      <c r="R889" s="26">
        <f>IF($H889&gt;K889,MIN($H889-K889,L889-K889)*INDEX('[1]2018_commission_structure-Start'!$A$21:$I$24,MATCH($E889,'[1]2018_commission_structure-Start'!$A$21:$A$24,0), MATCH(R$1,'[1]2018_commission_structure-Start'!$A$21:$I$21,0)),0)</f>
        <v>0</v>
      </c>
      <c r="S889" s="26">
        <f>IF(H889&gt;L889,(H889-L889)*INDEX('[1]2018_commission_structure-Start'!$A$21:$I$24,MATCH($E889,'[1]2018_commission_structure-Start'!$A$21:$A$24,0),MATCH(S$1,'[1]2018_commission_structure-Start'!$A$21:$I$21,0)),0)</f>
        <v>0</v>
      </c>
      <c r="T889" s="28">
        <f t="shared" si="136"/>
        <v>104786.25</v>
      </c>
      <c r="U889" s="28">
        <f t="shared" si="137"/>
        <v>195161.25</v>
      </c>
      <c r="V889" s="28">
        <f>MIN(H889,I889)*INDEX('[1]2018_commission_structure-Start'!$A$15:$J$18,MATCH($E889,'[1]2018_commission_structure-Start'!$A$15:$A$18,0),MATCH(V$1,'[1]2018_commission_structure-Start'!$A$15:$J$15,0))</f>
        <v>104786.25</v>
      </c>
      <c r="W889" s="26">
        <f>IF($H889&gt;I889,MIN($H889-I889,J889-I889)*INDEX('[1]2018_commission_structure-Start'!$A$15:$J$18,MATCH($E889,'[1]2018_commission_structure-Start'!$A$15:$A$18,0),MATCH(W$1,'[1]2018_commission_structure-Start'!$A$15:$J$15,0)),0)</f>
        <v>0</v>
      </c>
      <c r="X889" s="26">
        <f>IF($H889&gt;J889,MIN($H889-J889,K889-J889)*INDEX('[1]2018_commission_structure-Start'!$A$15:$J$18,MATCH($E889,'[1]2018_commission_structure-Start'!$A$15:$A$18,0),MATCH(X$1,'[1]2018_commission_structure-Start'!$A$15:$J$15,0)),0)</f>
        <v>0</v>
      </c>
      <c r="Y889" s="26">
        <f>IF($H889&gt;K889,MIN($H889-K889,L889-K889)*INDEX('[1]2018_commission_structure-Start'!$A$15:$J$18,MATCH($E889,'[1]2018_commission_structure-Start'!$A$15:$A$18,0),MATCH(Y$1,'[1]2018_commission_structure-Start'!$A$15:$J$15,0)),0)</f>
        <v>0</v>
      </c>
      <c r="Z889" s="26">
        <f>IF(H889&gt;L889,(H889-L889)*INDEX('[1]2018_commission_structure-Start'!$A$21:$I$24,MATCH($E889,'[1]2018_commission_structure-Start'!$A$21:$A$24,0),MATCH(Z$1,'[1]2018_commission_structure-Start'!$A$21:$I$21,0)),0)</f>
        <v>0</v>
      </c>
      <c r="AA889" s="28">
        <f t="shared" si="138"/>
        <v>104786.25</v>
      </c>
      <c r="AB889" s="28">
        <f t="shared" si="139"/>
        <v>195161.25</v>
      </c>
    </row>
    <row r="890" spans="1:28" x14ac:dyDescent="0.2">
      <c r="A890" s="25" t="str">
        <f t="shared" si="130"/>
        <v>Gizela Lalley</v>
      </c>
      <c r="B890" s="25">
        <v>1739513533</v>
      </c>
      <c r="C890" s="25" t="s">
        <v>1721</v>
      </c>
      <c r="D890" s="25" t="s">
        <v>1722</v>
      </c>
      <c r="E890" s="25" t="s">
        <v>10</v>
      </c>
      <c r="F890" s="25">
        <v>109848</v>
      </c>
      <c r="G890" s="25">
        <f>COUNTIF([1]deals_closed!D:D,B890)</f>
        <v>28</v>
      </c>
      <c r="H890" s="26">
        <f>SUMIF([1]deals_closed!D:D,B890,[1]deals_closed!C:C)</f>
        <v>875408</v>
      </c>
      <c r="I890" s="26">
        <f>VLOOKUP(E890,'[1]2018_commission_structure-Start'!$A$22:$I$24,9,FALSE)</f>
        <v>750000</v>
      </c>
      <c r="J890" s="26">
        <f t="shared" si="131"/>
        <v>937500</v>
      </c>
      <c r="K890" s="26">
        <f t="shared" si="132"/>
        <v>1125000</v>
      </c>
      <c r="L890" s="26">
        <f t="shared" si="133"/>
        <v>1500000</v>
      </c>
      <c r="M890" s="27">
        <f t="shared" si="134"/>
        <v>1.1672106666666666</v>
      </c>
      <c r="N890" s="25" t="str">
        <f t="shared" si="135"/>
        <v>100-125%</v>
      </c>
      <c r="O890" s="28">
        <f>MIN(H890,I890)*INDEX('[1]2018_commission_structure-Start'!$A$21:$I$24,MATCH($E890,'[1]2018_commission_structure-Start'!$A$21:$A$24,0),MATCH(O$1,'[1]2018_commission_structure-Start'!$A$21:$I$21,0))</f>
        <v>112500</v>
      </c>
      <c r="P890" s="26">
        <f>IF(H890&gt;I890,MIN(H890-I890,J890-I890)*INDEX('[1]2018_commission_structure-Start'!$A$21:$I$24,MATCH($E890,'[1]2018_commission_structure-Start'!$A$21:$A$24,0), MATCH(P$1,'[1]2018_commission_structure-Start'!$A$21:$I$21,0)),0)</f>
        <v>23827.52</v>
      </c>
      <c r="Q890" s="26">
        <f>IF($H890&gt;J890,MIN($H890-J890,K890-J890)*INDEX('[1]2018_commission_structure-Start'!$A$21:$I$24,MATCH($E890,'[1]2018_commission_structure-Start'!$A$21:$A$24,0), MATCH(Q$1,'[1]2018_commission_structure-Start'!$A$21:$I$21,0)),0)</f>
        <v>0</v>
      </c>
      <c r="R890" s="26">
        <f>IF($H890&gt;K890,MIN($H890-K890,L890-K890)*INDEX('[1]2018_commission_structure-Start'!$A$21:$I$24,MATCH($E890,'[1]2018_commission_structure-Start'!$A$21:$A$24,0), MATCH(R$1,'[1]2018_commission_structure-Start'!$A$21:$I$21,0)),0)</f>
        <v>0</v>
      </c>
      <c r="S890" s="26">
        <f>IF(H890&gt;L890,(H890-L890)*INDEX('[1]2018_commission_structure-Start'!$A$21:$I$24,MATCH($E890,'[1]2018_commission_structure-Start'!$A$21:$A$24,0),MATCH(S$1,'[1]2018_commission_structure-Start'!$A$21:$I$21,0)),0)</f>
        <v>0</v>
      </c>
      <c r="T890" s="28">
        <f t="shared" si="136"/>
        <v>136327.51999999999</v>
      </c>
      <c r="U890" s="28">
        <f t="shared" si="137"/>
        <v>246175.52</v>
      </c>
      <c r="V890" s="28">
        <f>MIN(H890,I890)*INDEX('[1]2018_commission_structure-Start'!$A$15:$J$18,MATCH($E890,'[1]2018_commission_structure-Start'!$A$15:$A$18,0),MATCH(V$1,'[1]2018_commission_structure-Start'!$A$15:$J$15,0))</f>
        <v>112500</v>
      </c>
      <c r="W890" s="26">
        <f>IF($H890&gt;I890,MIN($H890-I890,J890-I890)*INDEX('[1]2018_commission_structure-Start'!$A$15:$J$18,MATCH($E890,'[1]2018_commission_structure-Start'!$A$15:$A$18,0),MATCH(W$1,'[1]2018_commission_structure-Start'!$A$15:$J$15,0)),0)</f>
        <v>27589.759999999998</v>
      </c>
      <c r="X890" s="26">
        <f>IF($H890&gt;J890,MIN($H890-J890,K890-J890)*INDEX('[1]2018_commission_structure-Start'!$A$15:$J$18,MATCH($E890,'[1]2018_commission_structure-Start'!$A$15:$A$18,0),MATCH(X$1,'[1]2018_commission_structure-Start'!$A$15:$J$15,0)),0)</f>
        <v>0</v>
      </c>
      <c r="Y890" s="26">
        <f>IF($H890&gt;K890,MIN($H890-K890,L890-K890)*INDEX('[1]2018_commission_structure-Start'!$A$15:$J$18,MATCH($E890,'[1]2018_commission_structure-Start'!$A$15:$A$18,0),MATCH(Y$1,'[1]2018_commission_structure-Start'!$A$15:$J$15,0)),0)</f>
        <v>0</v>
      </c>
      <c r="Z890" s="26">
        <f>IF(H890&gt;L890,(H890-L890)*INDEX('[1]2018_commission_structure-Start'!$A$21:$I$24,MATCH($E890,'[1]2018_commission_structure-Start'!$A$21:$A$24,0),MATCH(Z$1,'[1]2018_commission_structure-Start'!$A$21:$I$21,0)),0)</f>
        <v>0</v>
      </c>
      <c r="AA890" s="28">
        <f t="shared" si="138"/>
        <v>140089.76</v>
      </c>
      <c r="AB890" s="28">
        <f t="shared" si="139"/>
        <v>249937.76</v>
      </c>
    </row>
    <row r="891" spans="1:28" x14ac:dyDescent="0.2">
      <c r="A891" s="25" t="str">
        <f t="shared" si="130"/>
        <v>Arabella McGriffin</v>
      </c>
      <c r="B891" s="25">
        <v>7979647432</v>
      </c>
      <c r="C891" s="25" t="s">
        <v>1723</v>
      </c>
      <c r="D891" s="25" t="s">
        <v>1724</v>
      </c>
      <c r="E891" s="25" t="s">
        <v>10</v>
      </c>
      <c r="F891" s="25">
        <v>85383</v>
      </c>
      <c r="G891" s="25">
        <f>COUNTIF([1]deals_closed!D:D,B891)</f>
        <v>19</v>
      </c>
      <c r="H891" s="26">
        <f>SUMIF([1]deals_closed!D:D,B891,[1]deals_closed!C:C)</f>
        <v>681974</v>
      </c>
      <c r="I891" s="26">
        <f>VLOOKUP(E891,'[1]2018_commission_structure-Start'!$A$22:$I$24,9,FALSE)</f>
        <v>750000</v>
      </c>
      <c r="J891" s="26">
        <f t="shared" si="131"/>
        <v>937500</v>
      </c>
      <c r="K891" s="26">
        <f t="shared" si="132"/>
        <v>1125000</v>
      </c>
      <c r="L891" s="26">
        <f t="shared" si="133"/>
        <v>1500000</v>
      </c>
      <c r="M891" s="27">
        <f t="shared" si="134"/>
        <v>0.9092986666666667</v>
      </c>
      <c r="N891" s="25" t="str">
        <f t="shared" si="135"/>
        <v>0-100%</v>
      </c>
      <c r="O891" s="28">
        <f>MIN(H891,I891)*INDEX('[1]2018_commission_structure-Start'!$A$21:$I$24,MATCH($E891,'[1]2018_commission_structure-Start'!$A$21:$A$24,0),MATCH(O$1,'[1]2018_commission_structure-Start'!$A$21:$I$21,0))</f>
        <v>102296.09999999999</v>
      </c>
      <c r="P891" s="26">
        <f>IF(H891&gt;I891,MIN(H891-I891,J891-I891)*INDEX('[1]2018_commission_structure-Start'!$A$21:$I$24,MATCH($E891,'[1]2018_commission_structure-Start'!$A$21:$A$24,0), MATCH(P$1,'[1]2018_commission_structure-Start'!$A$21:$I$21,0)),0)</f>
        <v>0</v>
      </c>
      <c r="Q891" s="26">
        <f>IF($H891&gt;J891,MIN($H891-J891,K891-J891)*INDEX('[1]2018_commission_structure-Start'!$A$21:$I$24,MATCH($E891,'[1]2018_commission_structure-Start'!$A$21:$A$24,0), MATCH(Q$1,'[1]2018_commission_structure-Start'!$A$21:$I$21,0)),0)</f>
        <v>0</v>
      </c>
      <c r="R891" s="26">
        <f>IF($H891&gt;K891,MIN($H891-K891,L891-K891)*INDEX('[1]2018_commission_structure-Start'!$A$21:$I$24,MATCH($E891,'[1]2018_commission_structure-Start'!$A$21:$A$24,0), MATCH(R$1,'[1]2018_commission_structure-Start'!$A$21:$I$21,0)),0)</f>
        <v>0</v>
      </c>
      <c r="S891" s="26">
        <f>IF(H891&gt;L891,(H891-L891)*INDEX('[1]2018_commission_structure-Start'!$A$21:$I$24,MATCH($E891,'[1]2018_commission_structure-Start'!$A$21:$A$24,0),MATCH(S$1,'[1]2018_commission_structure-Start'!$A$21:$I$21,0)),0)</f>
        <v>0</v>
      </c>
      <c r="T891" s="28">
        <f t="shared" si="136"/>
        <v>102296.09999999999</v>
      </c>
      <c r="U891" s="28">
        <f t="shared" si="137"/>
        <v>187679.09999999998</v>
      </c>
      <c r="V891" s="28">
        <f>MIN(H891,I891)*INDEX('[1]2018_commission_structure-Start'!$A$15:$J$18,MATCH($E891,'[1]2018_commission_structure-Start'!$A$15:$A$18,0),MATCH(V$1,'[1]2018_commission_structure-Start'!$A$15:$J$15,0))</f>
        <v>102296.09999999999</v>
      </c>
      <c r="W891" s="26">
        <f>IF($H891&gt;I891,MIN($H891-I891,J891-I891)*INDEX('[1]2018_commission_structure-Start'!$A$15:$J$18,MATCH($E891,'[1]2018_commission_structure-Start'!$A$15:$A$18,0),MATCH(W$1,'[1]2018_commission_structure-Start'!$A$15:$J$15,0)),0)</f>
        <v>0</v>
      </c>
      <c r="X891" s="26">
        <f>IF($H891&gt;J891,MIN($H891-J891,K891-J891)*INDEX('[1]2018_commission_structure-Start'!$A$15:$J$18,MATCH($E891,'[1]2018_commission_structure-Start'!$A$15:$A$18,0),MATCH(X$1,'[1]2018_commission_structure-Start'!$A$15:$J$15,0)),0)</f>
        <v>0</v>
      </c>
      <c r="Y891" s="26">
        <f>IF($H891&gt;K891,MIN($H891-K891,L891-K891)*INDEX('[1]2018_commission_structure-Start'!$A$15:$J$18,MATCH($E891,'[1]2018_commission_structure-Start'!$A$15:$A$18,0),MATCH(Y$1,'[1]2018_commission_structure-Start'!$A$15:$J$15,0)),0)</f>
        <v>0</v>
      </c>
      <c r="Z891" s="26">
        <f>IF(H891&gt;L891,(H891-L891)*INDEX('[1]2018_commission_structure-Start'!$A$21:$I$24,MATCH($E891,'[1]2018_commission_structure-Start'!$A$21:$A$24,0),MATCH(Z$1,'[1]2018_commission_structure-Start'!$A$21:$I$21,0)),0)</f>
        <v>0</v>
      </c>
      <c r="AA891" s="28">
        <f t="shared" si="138"/>
        <v>102296.09999999999</v>
      </c>
      <c r="AB891" s="28">
        <f t="shared" si="139"/>
        <v>187679.09999999998</v>
      </c>
    </row>
    <row r="892" spans="1:28" x14ac:dyDescent="0.2">
      <c r="A892" s="25" t="str">
        <f t="shared" si="130"/>
        <v>Will Elmhirst</v>
      </c>
      <c r="B892" s="25">
        <v>7251959615</v>
      </c>
      <c r="C892" s="25" t="s">
        <v>1725</v>
      </c>
      <c r="D892" s="25" t="s">
        <v>1726</v>
      </c>
      <c r="E892" s="25" t="s">
        <v>7</v>
      </c>
      <c r="F892" s="25">
        <v>42095</v>
      </c>
      <c r="G892" s="25">
        <f>COUNTIF([1]deals_closed!D:D,B892)</f>
        <v>18</v>
      </c>
      <c r="H892" s="26">
        <f>SUMIF([1]deals_closed!D:D,B892,[1]deals_closed!C:C)</f>
        <v>646520</v>
      </c>
      <c r="I892" s="26">
        <f>VLOOKUP(E892,'[1]2018_commission_structure-Start'!$A$22:$I$24,9,FALSE)</f>
        <v>500000</v>
      </c>
      <c r="J892" s="26">
        <f t="shared" si="131"/>
        <v>625000</v>
      </c>
      <c r="K892" s="26">
        <f t="shared" si="132"/>
        <v>750000</v>
      </c>
      <c r="L892" s="26">
        <f t="shared" si="133"/>
        <v>1000000</v>
      </c>
      <c r="M892" s="27">
        <f t="shared" si="134"/>
        <v>1.29304</v>
      </c>
      <c r="N892" s="25" t="str">
        <f t="shared" si="135"/>
        <v>125-150%</v>
      </c>
      <c r="O892" s="28">
        <f>MIN(H892,I892)*INDEX('[1]2018_commission_structure-Start'!$A$21:$I$24,MATCH($E892,'[1]2018_commission_structure-Start'!$A$21:$A$24,0),MATCH(O$1,'[1]2018_commission_structure-Start'!$A$21:$I$21,0))</f>
        <v>50000</v>
      </c>
      <c r="P892" s="26">
        <f>IF(H892&gt;I892,MIN(H892-I892,J892-I892)*INDEX('[1]2018_commission_structure-Start'!$A$21:$I$24,MATCH($E892,'[1]2018_commission_structure-Start'!$A$21:$A$24,0), MATCH(P$1,'[1]2018_commission_structure-Start'!$A$21:$I$21,0)),0)</f>
        <v>18750</v>
      </c>
      <c r="Q892" s="26">
        <f>IF($H892&gt;J892,MIN($H892-J892,K892-J892)*INDEX('[1]2018_commission_structure-Start'!$A$21:$I$24,MATCH($E892,'[1]2018_commission_structure-Start'!$A$21:$A$24,0), MATCH(Q$1,'[1]2018_commission_structure-Start'!$A$21:$I$21,0)),0)</f>
        <v>3873.6</v>
      </c>
      <c r="R892" s="26">
        <f>IF($H892&gt;K892,MIN($H892-K892,L892-K892)*INDEX('[1]2018_commission_structure-Start'!$A$21:$I$24,MATCH($E892,'[1]2018_commission_structure-Start'!$A$21:$A$24,0), MATCH(R$1,'[1]2018_commission_structure-Start'!$A$21:$I$21,0)),0)</f>
        <v>0</v>
      </c>
      <c r="S892" s="26">
        <f>IF(H892&gt;L892,(H892-L892)*INDEX('[1]2018_commission_structure-Start'!$A$21:$I$24,MATCH($E892,'[1]2018_commission_structure-Start'!$A$21:$A$24,0),MATCH(S$1,'[1]2018_commission_structure-Start'!$A$21:$I$21,0)),0)</f>
        <v>0</v>
      </c>
      <c r="T892" s="28">
        <f t="shared" si="136"/>
        <v>72623.600000000006</v>
      </c>
      <c r="U892" s="28">
        <f t="shared" si="137"/>
        <v>114718.6</v>
      </c>
      <c r="V892" s="28">
        <f>MIN(H892,I892)*INDEX('[1]2018_commission_structure-Start'!$A$15:$J$18,MATCH($E892,'[1]2018_commission_structure-Start'!$A$15:$A$18,0),MATCH(V$1,'[1]2018_commission_structure-Start'!$A$15:$J$15,0))</f>
        <v>60000</v>
      </c>
      <c r="W892" s="26">
        <f>IF($H892&gt;I892,MIN($H892-I892,J892-I892)*INDEX('[1]2018_commission_structure-Start'!$A$15:$J$18,MATCH($E892,'[1]2018_commission_structure-Start'!$A$15:$A$18,0),MATCH(W$1,'[1]2018_commission_structure-Start'!$A$15:$J$15,0)),0)</f>
        <v>21250</v>
      </c>
      <c r="X892" s="26">
        <f>IF($H892&gt;J892,MIN($H892-J892,K892-J892)*INDEX('[1]2018_commission_structure-Start'!$A$15:$J$18,MATCH($E892,'[1]2018_commission_structure-Start'!$A$15:$A$18,0),MATCH(X$1,'[1]2018_commission_structure-Start'!$A$15:$J$15,0)),0)</f>
        <v>4304</v>
      </c>
      <c r="Y892" s="26">
        <f>IF($H892&gt;K892,MIN($H892-K892,L892-K892)*INDEX('[1]2018_commission_structure-Start'!$A$15:$J$18,MATCH($E892,'[1]2018_commission_structure-Start'!$A$15:$A$18,0),MATCH(Y$1,'[1]2018_commission_structure-Start'!$A$15:$J$15,0)),0)</f>
        <v>0</v>
      </c>
      <c r="Z892" s="26">
        <f>IF(H892&gt;L892,(H892-L892)*INDEX('[1]2018_commission_structure-Start'!$A$21:$I$24,MATCH($E892,'[1]2018_commission_structure-Start'!$A$21:$A$24,0),MATCH(Z$1,'[1]2018_commission_structure-Start'!$A$21:$I$21,0)),0)</f>
        <v>0</v>
      </c>
      <c r="AA892" s="28">
        <f t="shared" si="138"/>
        <v>85554</v>
      </c>
      <c r="AB892" s="28">
        <f t="shared" si="139"/>
        <v>127649</v>
      </c>
    </row>
    <row r="893" spans="1:28" x14ac:dyDescent="0.2">
      <c r="A893" s="25" t="str">
        <f t="shared" si="130"/>
        <v>Josiah Saer</v>
      </c>
      <c r="B893" s="25">
        <v>1592980554</v>
      </c>
      <c r="C893" s="25" t="s">
        <v>1263</v>
      </c>
      <c r="D893" s="25" t="s">
        <v>1727</v>
      </c>
      <c r="E893" s="25" t="s">
        <v>10</v>
      </c>
      <c r="F893" s="25">
        <v>118429</v>
      </c>
      <c r="G893" s="25">
        <f>COUNTIF([1]deals_closed!D:D,B893)</f>
        <v>23</v>
      </c>
      <c r="H893" s="26">
        <f>SUMIF([1]deals_closed!D:D,B893,[1]deals_closed!C:C)</f>
        <v>916079</v>
      </c>
      <c r="I893" s="26">
        <f>VLOOKUP(E893,'[1]2018_commission_structure-Start'!$A$22:$I$24,9,FALSE)</f>
        <v>750000</v>
      </c>
      <c r="J893" s="26">
        <f t="shared" si="131"/>
        <v>937500</v>
      </c>
      <c r="K893" s="26">
        <f t="shared" si="132"/>
        <v>1125000</v>
      </c>
      <c r="L893" s="26">
        <f t="shared" si="133"/>
        <v>1500000</v>
      </c>
      <c r="M893" s="27">
        <f t="shared" si="134"/>
        <v>1.2214386666666666</v>
      </c>
      <c r="N893" s="25" t="str">
        <f t="shared" si="135"/>
        <v>100-125%</v>
      </c>
      <c r="O893" s="28">
        <f>MIN(H893,I893)*INDEX('[1]2018_commission_structure-Start'!$A$21:$I$24,MATCH($E893,'[1]2018_commission_structure-Start'!$A$21:$A$24,0),MATCH(O$1,'[1]2018_commission_structure-Start'!$A$21:$I$21,0))</f>
        <v>112500</v>
      </c>
      <c r="P893" s="26">
        <f>IF(H893&gt;I893,MIN(H893-I893,J893-I893)*INDEX('[1]2018_commission_structure-Start'!$A$21:$I$24,MATCH($E893,'[1]2018_commission_structure-Start'!$A$21:$A$24,0), MATCH(P$1,'[1]2018_commission_structure-Start'!$A$21:$I$21,0)),0)</f>
        <v>31555.010000000002</v>
      </c>
      <c r="Q893" s="26">
        <f>IF($H893&gt;J893,MIN($H893-J893,K893-J893)*INDEX('[1]2018_commission_structure-Start'!$A$21:$I$24,MATCH($E893,'[1]2018_commission_structure-Start'!$A$21:$A$24,0), MATCH(Q$1,'[1]2018_commission_structure-Start'!$A$21:$I$21,0)),0)</f>
        <v>0</v>
      </c>
      <c r="R893" s="26">
        <f>IF($H893&gt;K893,MIN($H893-K893,L893-K893)*INDEX('[1]2018_commission_structure-Start'!$A$21:$I$24,MATCH($E893,'[1]2018_commission_structure-Start'!$A$21:$A$24,0), MATCH(R$1,'[1]2018_commission_structure-Start'!$A$21:$I$21,0)),0)</f>
        <v>0</v>
      </c>
      <c r="S893" s="26">
        <f>IF(H893&gt;L893,(H893-L893)*INDEX('[1]2018_commission_structure-Start'!$A$21:$I$24,MATCH($E893,'[1]2018_commission_structure-Start'!$A$21:$A$24,0),MATCH(S$1,'[1]2018_commission_structure-Start'!$A$21:$I$21,0)),0)</f>
        <v>0</v>
      </c>
      <c r="T893" s="28">
        <f t="shared" si="136"/>
        <v>144055.01</v>
      </c>
      <c r="U893" s="28">
        <f t="shared" si="137"/>
        <v>262484.01</v>
      </c>
      <c r="V893" s="28">
        <f>MIN(H893,I893)*INDEX('[1]2018_commission_structure-Start'!$A$15:$J$18,MATCH($E893,'[1]2018_commission_structure-Start'!$A$15:$A$18,0),MATCH(V$1,'[1]2018_commission_structure-Start'!$A$15:$J$15,0))</f>
        <v>112500</v>
      </c>
      <c r="W893" s="26">
        <f>IF($H893&gt;I893,MIN($H893-I893,J893-I893)*INDEX('[1]2018_commission_structure-Start'!$A$15:$J$18,MATCH($E893,'[1]2018_commission_structure-Start'!$A$15:$A$18,0),MATCH(W$1,'[1]2018_commission_structure-Start'!$A$15:$J$15,0)),0)</f>
        <v>36537.379999999997</v>
      </c>
      <c r="X893" s="26">
        <f>IF($H893&gt;J893,MIN($H893-J893,K893-J893)*INDEX('[1]2018_commission_structure-Start'!$A$15:$J$18,MATCH($E893,'[1]2018_commission_structure-Start'!$A$15:$A$18,0),MATCH(X$1,'[1]2018_commission_structure-Start'!$A$15:$J$15,0)),0)</f>
        <v>0</v>
      </c>
      <c r="Y893" s="26">
        <f>IF($H893&gt;K893,MIN($H893-K893,L893-K893)*INDEX('[1]2018_commission_structure-Start'!$A$15:$J$18,MATCH($E893,'[1]2018_commission_structure-Start'!$A$15:$A$18,0),MATCH(Y$1,'[1]2018_commission_structure-Start'!$A$15:$J$15,0)),0)</f>
        <v>0</v>
      </c>
      <c r="Z893" s="26">
        <f>IF(H893&gt;L893,(H893-L893)*INDEX('[1]2018_commission_structure-Start'!$A$21:$I$24,MATCH($E893,'[1]2018_commission_structure-Start'!$A$21:$A$24,0),MATCH(Z$1,'[1]2018_commission_structure-Start'!$A$21:$I$21,0)),0)</f>
        <v>0</v>
      </c>
      <c r="AA893" s="28">
        <f t="shared" si="138"/>
        <v>149037.38</v>
      </c>
      <c r="AB893" s="28">
        <f t="shared" si="139"/>
        <v>267466.38</v>
      </c>
    </row>
    <row r="894" spans="1:28" x14ac:dyDescent="0.2">
      <c r="A894" s="25" t="str">
        <f t="shared" si="130"/>
        <v>Deny Wiffler</v>
      </c>
      <c r="B894" s="25">
        <v>5499856877</v>
      </c>
      <c r="C894" s="25" t="s">
        <v>1728</v>
      </c>
      <c r="D894" s="25" t="s">
        <v>1729</v>
      </c>
      <c r="E894" s="25" t="s">
        <v>29</v>
      </c>
      <c r="F894" s="25">
        <v>77267</v>
      </c>
      <c r="G894" s="25">
        <f>COUNTIF([1]deals_closed!D:D,B894)</f>
        <v>13</v>
      </c>
      <c r="H894" s="26">
        <f>SUMIF([1]deals_closed!D:D,B894,[1]deals_closed!C:C)</f>
        <v>475164</v>
      </c>
      <c r="I894" s="26">
        <f>VLOOKUP(E894,'[1]2018_commission_structure-Start'!$A$22:$I$24,9,FALSE)</f>
        <v>600000</v>
      </c>
      <c r="J894" s="26">
        <f t="shared" si="131"/>
        <v>750000</v>
      </c>
      <c r="K894" s="26">
        <f t="shared" si="132"/>
        <v>900000</v>
      </c>
      <c r="L894" s="26">
        <f t="shared" si="133"/>
        <v>1200000</v>
      </c>
      <c r="M894" s="27">
        <f t="shared" si="134"/>
        <v>0.79193999999999998</v>
      </c>
      <c r="N894" s="25" t="str">
        <f t="shared" si="135"/>
        <v>0-100%</v>
      </c>
      <c r="O894" s="28">
        <f>MIN(H894,I894)*INDEX('[1]2018_commission_structure-Start'!$A$21:$I$24,MATCH($E894,'[1]2018_commission_structure-Start'!$A$21:$A$24,0),MATCH(O$1,'[1]2018_commission_structure-Start'!$A$21:$I$21,0))</f>
        <v>61771.32</v>
      </c>
      <c r="P894" s="26">
        <f>IF(H894&gt;I894,MIN(H894-I894,J894-I894)*INDEX('[1]2018_commission_structure-Start'!$A$21:$I$24,MATCH($E894,'[1]2018_commission_structure-Start'!$A$21:$A$24,0), MATCH(P$1,'[1]2018_commission_structure-Start'!$A$21:$I$21,0)),0)</f>
        <v>0</v>
      </c>
      <c r="Q894" s="26">
        <f>IF($H894&gt;J894,MIN($H894-J894,K894-J894)*INDEX('[1]2018_commission_structure-Start'!$A$21:$I$24,MATCH($E894,'[1]2018_commission_structure-Start'!$A$21:$A$24,0), MATCH(Q$1,'[1]2018_commission_structure-Start'!$A$21:$I$21,0)),0)</f>
        <v>0</v>
      </c>
      <c r="R894" s="26">
        <f>IF($H894&gt;K894,MIN($H894-K894,L894-K894)*INDEX('[1]2018_commission_structure-Start'!$A$21:$I$24,MATCH($E894,'[1]2018_commission_structure-Start'!$A$21:$A$24,0), MATCH(R$1,'[1]2018_commission_structure-Start'!$A$21:$I$21,0)),0)</f>
        <v>0</v>
      </c>
      <c r="S894" s="26">
        <f>IF(H894&gt;L894,(H894-L894)*INDEX('[1]2018_commission_structure-Start'!$A$21:$I$24,MATCH($E894,'[1]2018_commission_structure-Start'!$A$21:$A$24,0),MATCH(S$1,'[1]2018_commission_structure-Start'!$A$21:$I$21,0)),0)</f>
        <v>0</v>
      </c>
      <c r="T894" s="28">
        <f t="shared" si="136"/>
        <v>61771.32</v>
      </c>
      <c r="U894" s="28">
        <f t="shared" si="137"/>
        <v>139038.32</v>
      </c>
      <c r="V894" s="28">
        <f>MIN(H894,I894)*INDEX('[1]2018_commission_structure-Start'!$A$15:$J$18,MATCH($E894,'[1]2018_commission_structure-Start'!$A$15:$A$18,0),MATCH(V$1,'[1]2018_commission_structure-Start'!$A$15:$J$15,0))</f>
        <v>71274.599999999991</v>
      </c>
      <c r="W894" s="26">
        <f>IF($H894&gt;I894,MIN($H894-I894,J894-I894)*INDEX('[1]2018_commission_structure-Start'!$A$15:$J$18,MATCH($E894,'[1]2018_commission_structure-Start'!$A$15:$A$18,0),MATCH(W$1,'[1]2018_commission_structure-Start'!$A$15:$J$15,0)),0)</f>
        <v>0</v>
      </c>
      <c r="X894" s="26">
        <f>IF($H894&gt;J894,MIN($H894-J894,K894-J894)*INDEX('[1]2018_commission_structure-Start'!$A$15:$J$18,MATCH($E894,'[1]2018_commission_structure-Start'!$A$15:$A$18,0),MATCH(X$1,'[1]2018_commission_structure-Start'!$A$15:$J$15,0)),0)</f>
        <v>0</v>
      </c>
      <c r="Y894" s="26">
        <f>IF($H894&gt;K894,MIN($H894-K894,L894-K894)*INDEX('[1]2018_commission_structure-Start'!$A$15:$J$18,MATCH($E894,'[1]2018_commission_structure-Start'!$A$15:$A$18,0),MATCH(Y$1,'[1]2018_commission_structure-Start'!$A$15:$J$15,0)),0)</f>
        <v>0</v>
      </c>
      <c r="Z894" s="26">
        <f>IF(H894&gt;L894,(H894-L894)*INDEX('[1]2018_commission_structure-Start'!$A$21:$I$24,MATCH($E894,'[1]2018_commission_structure-Start'!$A$21:$A$24,0),MATCH(Z$1,'[1]2018_commission_structure-Start'!$A$21:$I$21,0)),0)</f>
        <v>0</v>
      </c>
      <c r="AA894" s="28">
        <f t="shared" si="138"/>
        <v>71274.599999999991</v>
      </c>
      <c r="AB894" s="28">
        <f t="shared" si="139"/>
        <v>148541.59999999998</v>
      </c>
    </row>
    <row r="895" spans="1:28" x14ac:dyDescent="0.2">
      <c r="A895" s="25" t="str">
        <f t="shared" si="130"/>
        <v>Fraze Crisell</v>
      </c>
      <c r="B895" s="25">
        <v>5244119095</v>
      </c>
      <c r="C895" s="25" t="s">
        <v>1106</v>
      </c>
      <c r="D895" s="25" t="s">
        <v>496</v>
      </c>
      <c r="E895" s="25" t="s">
        <v>7</v>
      </c>
      <c r="F895" s="25">
        <v>53456</v>
      </c>
      <c r="G895" s="25">
        <f>COUNTIF([1]deals_closed!D:D,B895)</f>
        <v>25</v>
      </c>
      <c r="H895" s="26">
        <f>SUMIF([1]deals_closed!D:D,B895,[1]deals_closed!C:C)</f>
        <v>876577</v>
      </c>
      <c r="I895" s="26">
        <f>VLOOKUP(E895,'[1]2018_commission_structure-Start'!$A$22:$I$24,9,FALSE)</f>
        <v>500000</v>
      </c>
      <c r="J895" s="26">
        <f t="shared" si="131"/>
        <v>625000</v>
      </c>
      <c r="K895" s="26">
        <f t="shared" si="132"/>
        <v>750000</v>
      </c>
      <c r="L895" s="26">
        <f t="shared" si="133"/>
        <v>1000000</v>
      </c>
      <c r="M895" s="27">
        <f t="shared" si="134"/>
        <v>1.7531540000000001</v>
      </c>
      <c r="N895" s="25" t="str">
        <f t="shared" si="135"/>
        <v>150-200%</v>
      </c>
      <c r="O895" s="28">
        <f>MIN(H895,I895)*INDEX('[1]2018_commission_structure-Start'!$A$21:$I$24,MATCH($E895,'[1]2018_commission_structure-Start'!$A$21:$A$24,0),MATCH(O$1,'[1]2018_commission_structure-Start'!$A$21:$I$21,0))</f>
        <v>50000</v>
      </c>
      <c r="P895" s="26">
        <f>IF(H895&gt;I895,MIN(H895-I895,J895-I895)*INDEX('[1]2018_commission_structure-Start'!$A$21:$I$24,MATCH($E895,'[1]2018_commission_structure-Start'!$A$21:$A$24,0), MATCH(P$1,'[1]2018_commission_structure-Start'!$A$21:$I$21,0)),0)</f>
        <v>18750</v>
      </c>
      <c r="Q895" s="26">
        <f>IF($H895&gt;J895,MIN($H895-J895,K895-J895)*INDEX('[1]2018_commission_structure-Start'!$A$21:$I$24,MATCH($E895,'[1]2018_commission_structure-Start'!$A$21:$A$24,0), MATCH(Q$1,'[1]2018_commission_structure-Start'!$A$21:$I$21,0)),0)</f>
        <v>22500</v>
      </c>
      <c r="R895" s="26">
        <f>IF($H895&gt;K895,MIN($H895-K895,L895-K895)*INDEX('[1]2018_commission_structure-Start'!$A$21:$I$24,MATCH($E895,'[1]2018_commission_structure-Start'!$A$21:$A$24,0), MATCH(R$1,'[1]2018_commission_structure-Start'!$A$21:$I$21,0)),0)</f>
        <v>27846.94</v>
      </c>
      <c r="S895" s="26">
        <f>IF(H895&gt;L895,(H895-L895)*INDEX('[1]2018_commission_structure-Start'!$A$21:$I$24,MATCH($E895,'[1]2018_commission_structure-Start'!$A$21:$A$24,0),MATCH(S$1,'[1]2018_commission_structure-Start'!$A$21:$I$21,0)),0)</f>
        <v>0</v>
      </c>
      <c r="T895" s="28">
        <f t="shared" si="136"/>
        <v>119096.94</v>
      </c>
      <c r="U895" s="28">
        <f t="shared" si="137"/>
        <v>172552.94</v>
      </c>
      <c r="V895" s="28">
        <f>MIN(H895,I895)*INDEX('[1]2018_commission_structure-Start'!$A$15:$J$18,MATCH($E895,'[1]2018_commission_structure-Start'!$A$15:$A$18,0),MATCH(V$1,'[1]2018_commission_structure-Start'!$A$15:$J$15,0))</f>
        <v>60000</v>
      </c>
      <c r="W895" s="26">
        <f>IF($H895&gt;I895,MIN($H895-I895,J895-I895)*INDEX('[1]2018_commission_structure-Start'!$A$15:$J$18,MATCH($E895,'[1]2018_commission_structure-Start'!$A$15:$A$18,0),MATCH(W$1,'[1]2018_commission_structure-Start'!$A$15:$J$15,0)),0)</f>
        <v>21250</v>
      </c>
      <c r="X895" s="26">
        <f>IF($H895&gt;J895,MIN($H895-J895,K895-J895)*INDEX('[1]2018_commission_structure-Start'!$A$15:$J$18,MATCH($E895,'[1]2018_commission_structure-Start'!$A$15:$A$18,0),MATCH(X$1,'[1]2018_commission_structure-Start'!$A$15:$J$15,0)),0)</f>
        <v>25000</v>
      </c>
      <c r="Y895" s="26">
        <f>IF($H895&gt;K895,MIN($H895-K895,L895-K895)*INDEX('[1]2018_commission_structure-Start'!$A$15:$J$18,MATCH($E895,'[1]2018_commission_structure-Start'!$A$15:$A$18,0),MATCH(Y$1,'[1]2018_commission_structure-Start'!$A$15:$J$15,0)),0)</f>
        <v>27846.94</v>
      </c>
      <c r="Z895" s="26">
        <f>IF(H895&gt;L895,(H895-L895)*INDEX('[1]2018_commission_structure-Start'!$A$21:$I$24,MATCH($E895,'[1]2018_commission_structure-Start'!$A$21:$A$24,0),MATCH(Z$1,'[1]2018_commission_structure-Start'!$A$21:$I$21,0)),0)</f>
        <v>0</v>
      </c>
      <c r="AA895" s="28">
        <f t="shared" si="138"/>
        <v>134096.94</v>
      </c>
      <c r="AB895" s="28">
        <f t="shared" si="139"/>
        <v>187552.94</v>
      </c>
    </row>
    <row r="896" spans="1:28" x14ac:dyDescent="0.2">
      <c r="A896" s="25" t="str">
        <f t="shared" si="130"/>
        <v>Deirdre Wem</v>
      </c>
      <c r="B896" s="25">
        <v>556704134</v>
      </c>
      <c r="C896" s="25" t="s">
        <v>1730</v>
      </c>
      <c r="D896" s="25" t="s">
        <v>1731</v>
      </c>
      <c r="E896" s="25" t="s">
        <v>29</v>
      </c>
      <c r="F896" s="25">
        <v>71238</v>
      </c>
      <c r="G896" s="25">
        <f>COUNTIF([1]deals_closed!D:D,B896)</f>
        <v>21</v>
      </c>
      <c r="H896" s="26">
        <f>SUMIF([1]deals_closed!D:D,B896,[1]deals_closed!C:C)</f>
        <v>713761</v>
      </c>
      <c r="I896" s="26">
        <f>VLOOKUP(E896,'[1]2018_commission_structure-Start'!$A$22:$I$24,9,FALSE)</f>
        <v>600000</v>
      </c>
      <c r="J896" s="26">
        <f t="shared" si="131"/>
        <v>750000</v>
      </c>
      <c r="K896" s="26">
        <f t="shared" si="132"/>
        <v>900000</v>
      </c>
      <c r="L896" s="26">
        <f t="shared" si="133"/>
        <v>1200000</v>
      </c>
      <c r="M896" s="27">
        <f t="shared" si="134"/>
        <v>1.1896016666666667</v>
      </c>
      <c r="N896" s="25" t="str">
        <f t="shared" si="135"/>
        <v>100-125%</v>
      </c>
      <c r="O896" s="28">
        <f>MIN(H896,I896)*INDEX('[1]2018_commission_structure-Start'!$A$21:$I$24,MATCH($E896,'[1]2018_commission_structure-Start'!$A$21:$A$24,0),MATCH(O$1,'[1]2018_commission_structure-Start'!$A$21:$I$21,0))</f>
        <v>78000</v>
      </c>
      <c r="P896" s="26">
        <f>IF(H896&gt;I896,MIN(H896-I896,J896-I896)*INDEX('[1]2018_commission_structure-Start'!$A$21:$I$24,MATCH($E896,'[1]2018_commission_structure-Start'!$A$21:$A$24,0), MATCH(P$1,'[1]2018_commission_structure-Start'!$A$21:$I$21,0)),0)</f>
        <v>19339.370000000003</v>
      </c>
      <c r="Q896" s="26">
        <f>IF($H896&gt;J896,MIN($H896-J896,K896-J896)*INDEX('[1]2018_commission_structure-Start'!$A$21:$I$24,MATCH($E896,'[1]2018_commission_structure-Start'!$A$21:$A$24,0), MATCH(Q$1,'[1]2018_commission_structure-Start'!$A$21:$I$21,0)),0)</f>
        <v>0</v>
      </c>
      <c r="R896" s="26">
        <f>IF($H896&gt;K896,MIN($H896-K896,L896-K896)*INDEX('[1]2018_commission_structure-Start'!$A$21:$I$24,MATCH($E896,'[1]2018_commission_structure-Start'!$A$21:$A$24,0), MATCH(R$1,'[1]2018_commission_structure-Start'!$A$21:$I$21,0)),0)</f>
        <v>0</v>
      </c>
      <c r="S896" s="26">
        <f>IF(H896&gt;L896,(H896-L896)*INDEX('[1]2018_commission_structure-Start'!$A$21:$I$24,MATCH($E896,'[1]2018_commission_structure-Start'!$A$21:$A$24,0),MATCH(S$1,'[1]2018_commission_structure-Start'!$A$21:$I$21,0)),0)</f>
        <v>0</v>
      </c>
      <c r="T896" s="28">
        <f t="shared" si="136"/>
        <v>97339.37</v>
      </c>
      <c r="U896" s="28">
        <f t="shared" si="137"/>
        <v>168577.37</v>
      </c>
      <c r="V896" s="28">
        <f>MIN(H896,I896)*INDEX('[1]2018_commission_structure-Start'!$A$15:$J$18,MATCH($E896,'[1]2018_commission_structure-Start'!$A$15:$A$18,0),MATCH(V$1,'[1]2018_commission_structure-Start'!$A$15:$J$15,0))</f>
        <v>90000</v>
      </c>
      <c r="W896" s="26">
        <f>IF($H896&gt;I896,MIN($H896-I896,J896-I896)*INDEX('[1]2018_commission_structure-Start'!$A$15:$J$18,MATCH($E896,'[1]2018_commission_structure-Start'!$A$15:$A$18,0),MATCH(W$1,'[1]2018_commission_structure-Start'!$A$15:$J$15,0)),0)</f>
        <v>20476.98</v>
      </c>
      <c r="X896" s="26">
        <f>IF($H896&gt;J896,MIN($H896-J896,K896-J896)*INDEX('[1]2018_commission_structure-Start'!$A$15:$J$18,MATCH($E896,'[1]2018_commission_structure-Start'!$A$15:$A$18,0),MATCH(X$1,'[1]2018_commission_structure-Start'!$A$15:$J$15,0)),0)</f>
        <v>0</v>
      </c>
      <c r="Y896" s="26">
        <f>IF($H896&gt;K896,MIN($H896-K896,L896-K896)*INDEX('[1]2018_commission_structure-Start'!$A$15:$J$18,MATCH($E896,'[1]2018_commission_structure-Start'!$A$15:$A$18,0),MATCH(Y$1,'[1]2018_commission_structure-Start'!$A$15:$J$15,0)),0)</f>
        <v>0</v>
      </c>
      <c r="Z896" s="26">
        <f>IF(H896&gt;L896,(H896-L896)*INDEX('[1]2018_commission_structure-Start'!$A$21:$I$24,MATCH($E896,'[1]2018_commission_structure-Start'!$A$21:$A$24,0),MATCH(Z$1,'[1]2018_commission_structure-Start'!$A$21:$I$21,0)),0)</f>
        <v>0</v>
      </c>
      <c r="AA896" s="28">
        <f t="shared" si="138"/>
        <v>110476.98</v>
      </c>
      <c r="AB896" s="28">
        <f t="shared" si="139"/>
        <v>181714.97999999998</v>
      </c>
    </row>
    <row r="897" spans="1:28" x14ac:dyDescent="0.2">
      <c r="A897" s="25" t="str">
        <f t="shared" si="130"/>
        <v>Trumaine Laundon</v>
      </c>
      <c r="B897" s="25">
        <v>3075132195</v>
      </c>
      <c r="C897" s="25" t="s">
        <v>1732</v>
      </c>
      <c r="D897" s="25" t="s">
        <v>1733</v>
      </c>
      <c r="E897" s="25" t="s">
        <v>7</v>
      </c>
      <c r="F897" s="25">
        <v>43870</v>
      </c>
      <c r="G897" s="25">
        <f>COUNTIF([1]deals_closed!D:D,B897)</f>
        <v>15</v>
      </c>
      <c r="H897" s="26">
        <f>SUMIF([1]deals_closed!D:D,B897,[1]deals_closed!C:C)</f>
        <v>439483</v>
      </c>
      <c r="I897" s="26">
        <f>VLOOKUP(E897,'[1]2018_commission_structure-Start'!$A$22:$I$24,9,FALSE)</f>
        <v>500000</v>
      </c>
      <c r="J897" s="26">
        <f t="shared" si="131"/>
        <v>625000</v>
      </c>
      <c r="K897" s="26">
        <f t="shared" si="132"/>
        <v>750000</v>
      </c>
      <c r="L897" s="26">
        <f t="shared" si="133"/>
        <v>1000000</v>
      </c>
      <c r="M897" s="27">
        <f t="shared" si="134"/>
        <v>0.87896600000000003</v>
      </c>
      <c r="N897" s="25" t="str">
        <f t="shared" si="135"/>
        <v>0-100%</v>
      </c>
      <c r="O897" s="28">
        <f>MIN(H897,I897)*INDEX('[1]2018_commission_structure-Start'!$A$21:$I$24,MATCH($E897,'[1]2018_commission_structure-Start'!$A$21:$A$24,0),MATCH(O$1,'[1]2018_commission_structure-Start'!$A$21:$I$21,0))</f>
        <v>43948.3</v>
      </c>
      <c r="P897" s="26">
        <f>IF(H897&gt;I897,MIN(H897-I897,J897-I897)*INDEX('[1]2018_commission_structure-Start'!$A$21:$I$24,MATCH($E897,'[1]2018_commission_structure-Start'!$A$21:$A$24,0), MATCH(P$1,'[1]2018_commission_structure-Start'!$A$21:$I$21,0)),0)</f>
        <v>0</v>
      </c>
      <c r="Q897" s="26">
        <f>IF($H897&gt;J897,MIN($H897-J897,K897-J897)*INDEX('[1]2018_commission_structure-Start'!$A$21:$I$24,MATCH($E897,'[1]2018_commission_structure-Start'!$A$21:$A$24,0), MATCH(Q$1,'[1]2018_commission_structure-Start'!$A$21:$I$21,0)),0)</f>
        <v>0</v>
      </c>
      <c r="R897" s="26">
        <f>IF($H897&gt;K897,MIN($H897-K897,L897-K897)*INDEX('[1]2018_commission_structure-Start'!$A$21:$I$24,MATCH($E897,'[1]2018_commission_structure-Start'!$A$21:$A$24,0), MATCH(R$1,'[1]2018_commission_structure-Start'!$A$21:$I$21,0)),0)</f>
        <v>0</v>
      </c>
      <c r="S897" s="26">
        <f>IF(H897&gt;L897,(H897-L897)*INDEX('[1]2018_commission_structure-Start'!$A$21:$I$24,MATCH($E897,'[1]2018_commission_structure-Start'!$A$21:$A$24,0),MATCH(S$1,'[1]2018_commission_structure-Start'!$A$21:$I$21,0)),0)</f>
        <v>0</v>
      </c>
      <c r="T897" s="28">
        <f t="shared" si="136"/>
        <v>43948.3</v>
      </c>
      <c r="U897" s="28">
        <f t="shared" si="137"/>
        <v>87818.3</v>
      </c>
      <c r="V897" s="28">
        <f>MIN(H897,I897)*INDEX('[1]2018_commission_structure-Start'!$A$15:$J$18,MATCH($E897,'[1]2018_commission_structure-Start'!$A$15:$A$18,0),MATCH(V$1,'[1]2018_commission_structure-Start'!$A$15:$J$15,0))</f>
        <v>52737.96</v>
      </c>
      <c r="W897" s="26">
        <f>IF($H897&gt;I897,MIN($H897-I897,J897-I897)*INDEX('[1]2018_commission_structure-Start'!$A$15:$J$18,MATCH($E897,'[1]2018_commission_structure-Start'!$A$15:$A$18,0),MATCH(W$1,'[1]2018_commission_structure-Start'!$A$15:$J$15,0)),0)</f>
        <v>0</v>
      </c>
      <c r="X897" s="26">
        <f>IF($H897&gt;J897,MIN($H897-J897,K897-J897)*INDEX('[1]2018_commission_structure-Start'!$A$15:$J$18,MATCH($E897,'[1]2018_commission_structure-Start'!$A$15:$A$18,0),MATCH(X$1,'[1]2018_commission_structure-Start'!$A$15:$J$15,0)),0)</f>
        <v>0</v>
      </c>
      <c r="Y897" s="26">
        <f>IF($H897&gt;K897,MIN($H897-K897,L897-K897)*INDEX('[1]2018_commission_structure-Start'!$A$15:$J$18,MATCH($E897,'[1]2018_commission_structure-Start'!$A$15:$A$18,0),MATCH(Y$1,'[1]2018_commission_structure-Start'!$A$15:$J$15,0)),0)</f>
        <v>0</v>
      </c>
      <c r="Z897" s="26">
        <f>IF(H897&gt;L897,(H897-L897)*INDEX('[1]2018_commission_structure-Start'!$A$21:$I$24,MATCH($E897,'[1]2018_commission_structure-Start'!$A$21:$A$24,0),MATCH(Z$1,'[1]2018_commission_structure-Start'!$A$21:$I$21,0)),0)</f>
        <v>0</v>
      </c>
      <c r="AA897" s="28">
        <f t="shared" si="138"/>
        <v>52737.96</v>
      </c>
      <c r="AB897" s="28">
        <f t="shared" si="139"/>
        <v>96607.959999999992</v>
      </c>
    </row>
    <row r="898" spans="1:28" x14ac:dyDescent="0.2">
      <c r="A898" s="25" t="str">
        <f t="shared" ref="A898:A961" si="140">C898&amp;" "&amp;D898</f>
        <v>Kean MacCrann</v>
      </c>
      <c r="B898" s="25">
        <v>8501525324</v>
      </c>
      <c r="C898" s="25" t="s">
        <v>523</v>
      </c>
      <c r="D898" s="25" t="s">
        <v>1734</v>
      </c>
      <c r="E898" s="25" t="s">
        <v>10</v>
      </c>
      <c r="F898" s="25">
        <v>92754</v>
      </c>
      <c r="G898" s="25">
        <f>COUNTIF([1]deals_closed!D:D,B898)</f>
        <v>26</v>
      </c>
      <c r="H898" s="26">
        <f>SUMIF([1]deals_closed!D:D,B898,[1]deals_closed!C:C)</f>
        <v>916479</v>
      </c>
      <c r="I898" s="26">
        <f>VLOOKUP(E898,'[1]2018_commission_structure-Start'!$A$22:$I$24,9,FALSE)</f>
        <v>750000</v>
      </c>
      <c r="J898" s="26">
        <f t="shared" si="131"/>
        <v>937500</v>
      </c>
      <c r="K898" s="26">
        <f t="shared" si="132"/>
        <v>1125000</v>
      </c>
      <c r="L898" s="26">
        <f t="shared" si="133"/>
        <v>1500000</v>
      </c>
      <c r="M898" s="27">
        <f t="shared" si="134"/>
        <v>1.2219720000000001</v>
      </c>
      <c r="N898" s="25" t="str">
        <f t="shared" si="135"/>
        <v>100-125%</v>
      </c>
      <c r="O898" s="28">
        <f>MIN(H898,I898)*INDEX('[1]2018_commission_structure-Start'!$A$21:$I$24,MATCH($E898,'[1]2018_commission_structure-Start'!$A$21:$A$24,0),MATCH(O$1,'[1]2018_commission_structure-Start'!$A$21:$I$21,0))</f>
        <v>112500</v>
      </c>
      <c r="P898" s="26">
        <f>IF(H898&gt;I898,MIN(H898-I898,J898-I898)*INDEX('[1]2018_commission_structure-Start'!$A$21:$I$24,MATCH($E898,'[1]2018_commission_structure-Start'!$A$21:$A$24,0), MATCH(P$1,'[1]2018_commission_structure-Start'!$A$21:$I$21,0)),0)</f>
        <v>31631.010000000002</v>
      </c>
      <c r="Q898" s="26">
        <f>IF($H898&gt;J898,MIN($H898-J898,K898-J898)*INDEX('[1]2018_commission_structure-Start'!$A$21:$I$24,MATCH($E898,'[1]2018_commission_structure-Start'!$A$21:$A$24,0), MATCH(Q$1,'[1]2018_commission_structure-Start'!$A$21:$I$21,0)),0)</f>
        <v>0</v>
      </c>
      <c r="R898" s="26">
        <f>IF($H898&gt;K898,MIN($H898-K898,L898-K898)*INDEX('[1]2018_commission_structure-Start'!$A$21:$I$24,MATCH($E898,'[1]2018_commission_structure-Start'!$A$21:$A$24,0), MATCH(R$1,'[1]2018_commission_structure-Start'!$A$21:$I$21,0)),0)</f>
        <v>0</v>
      </c>
      <c r="S898" s="26">
        <f>IF(H898&gt;L898,(H898-L898)*INDEX('[1]2018_commission_structure-Start'!$A$21:$I$24,MATCH($E898,'[1]2018_commission_structure-Start'!$A$21:$A$24,0),MATCH(S$1,'[1]2018_commission_structure-Start'!$A$21:$I$21,0)),0)</f>
        <v>0</v>
      </c>
      <c r="T898" s="28">
        <f t="shared" si="136"/>
        <v>144131.01</v>
      </c>
      <c r="U898" s="28">
        <f t="shared" si="137"/>
        <v>236885.01</v>
      </c>
      <c r="V898" s="28">
        <f>MIN(H898,I898)*INDEX('[1]2018_commission_structure-Start'!$A$15:$J$18,MATCH($E898,'[1]2018_commission_structure-Start'!$A$15:$A$18,0),MATCH(V$1,'[1]2018_commission_structure-Start'!$A$15:$J$15,0))</f>
        <v>112500</v>
      </c>
      <c r="W898" s="26">
        <f>IF($H898&gt;I898,MIN($H898-I898,J898-I898)*INDEX('[1]2018_commission_structure-Start'!$A$15:$J$18,MATCH($E898,'[1]2018_commission_structure-Start'!$A$15:$A$18,0),MATCH(W$1,'[1]2018_commission_structure-Start'!$A$15:$J$15,0)),0)</f>
        <v>36625.379999999997</v>
      </c>
      <c r="X898" s="26">
        <f>IF($H898&gt;J898,MIN($H898-J898,K898-J898)*INDEX('[1]2018_commission_structure-Start'!$A$15:$J$18,MATCH($E898,'[1]2018_commission_structure-Start'!$A$15:$A$18,0),MATCH(X$1,'[1]2018_commission_structure-Start'!$A$15:$J$15,0)),0)</f>
        <v>0</v>
      </c>
      <c r="Y898" s="26">
        <f>IF($H898&gt;K898,MIN($H898-K898,L898-K898)*INDEX('[1]2018_commission_structure-Start'!$A$15:$J$18,MATCH($E898,'[1]2018_commission_structure-Start'!$A$15:$A$18,0),MATCH(Y$1,'[1]2018_commission_structure-Start'!$A$15:$J$15,0)),0)</f>
        <v>0</v>
      </c>
      <c r="Z898" s="26">
        <f>IF(H898&gt;L898,(H898-L898)*INDEX('[1]2018_commission_structure-Start'!$A$21:$I$24,MATCH($E898,'[1]2018_commission_structure-Start'!$A$21:$A$24,0),MATCH(Z$1,'[1]2018_commission_structure-Start'!$A$21:$I$21,0)),0)</f>
        <v>0</v>
      </c>
      <c r="AA898" s="28">
        <f t="shared" si="138"/>
        <v>149125.38</v>
      </c>
      <c r="AB898" s="28">
        <f t="shared" si="139"/>
        <v>241879.38</v>
      </c>
    </row>
    <row r="899" spans="1:28" x14ac:dyDescent="0.2">
      <c r="A899" s="25" t="str">
        <f t="shared" si="140"/>
        <v>Erny Kesteven</v>
      </c>
      <c r="B899" s="25">
        <v>6819596901</v>
      </c>
      <c r="C899" s="25" t="s">
        <v>1735</v>
      </c>
      <c r="D899" s="25" t="s">
        <v>1736</v>
      </c>
      <c r="E899" s="25" t="s">
        <v>10</v>
      </c>
      <c r="F899" s="25">
        <v>118207</v>
      </c>
      <c r="G899" s="25">
        <f>COUNTIF([1]deals_closed!D:D,B899)</f>
        <v>23</v>
      </c>
      <c r="H899" s="26">
        <f>SUMIF([1]deals_closed!D:D,B899,[1]deals_closed!C:C)</f>
        <v>739933</v>
      </c>
      <c r="I899" s="26">
        <f>VLOOKUP(E899,'[1]2018_commission_structure-Start'!$A$22:$I$24,9,FALSE)</f>
        <v>750000</v>
      </c>
      <c r="J899" s="26">
        <f t="shared" ref="J899:J962" si="141">I899*1.25</f>
        <v>937500</v>
      </c>
      <c r="K899" s="26">
        <f t="shared" ref="K899:K962" si="142">I899*1.5</f>
        <v>1125000</v>
      </c>
      <c r="L899" s="26">
        <f t="shared" ref="L899:L962" si="143">I899*2</f>
        <v>1500000</v>
      </c>
      <c r="M899" s="27">
        <f t="shared" ref="M899:M962" si="144">H899/I899</f>
        <v>0.98657733333333331</v>
      </c>
      <c r="N899" s="25" t="str">
        <f t="shared" ref="N899:N962" si="145">IF(M899&lt;=1, "0-100%", IF(M899&lt;=1.25, "100-125%", IF(M899&lt;=1.5, "125-150%", IF(M899&lt;=2, "150-200%", "&gt;200%"))))</f>
        <v>0-100%</v>
      </c>
      <c r="O899" s="28">
        <f>MIN(H899,I899)*INDEX('[1]2018_commission_structure-Start'!$A$21:$I$24,MATCH($E899,'[1]2018_commission_structure-Start'!$A$21:$A$24,0),MATCH(O$1,'[1]2018_commission_structure-Start'!$A$21:$I$21,0))</f>
        <v>110989.95</v>
      </c>
      <c r="P899" s="26">
        <f>IF(H899&gt;I899,MIN(H899-I899,J899-I899)*INDEX('[1]2018_commission_structure-Start'!$A$21:$I$24,MATCH($E899,'[1]2018_commission_structure-Start'!$A$21:$A$24,0), MATCH(P$1,'[1]2018_commission_structure-Start'!$A$21:$I$21,0)),0)</f>
        <v>0</v>
      </c>
      <c r="Q899" s="26">
        <f>IF($H899&gt;J899,MIN($H899-J899,K899-J899)*INDEX('[1]2018_commission_structure-Start'!$A$21:$I$24,MATCH($E899,'[1]2018_commission_structure-Start'!$A$21:$A$24,0), MATCH(Q$1,'[1]2018_commission_structure-Start'!$A$21:$I$21,0)),0)</f>
        <v>0</v>
      </c>
      <c r="R899" s="26">
        <f>IF($H899&gt;K899,MIN($H899-K899,L899-K899)*INDEX('[1]2018_commission_structure-Start'!$A$21:$I$24,MATCH($E899,'[1]2018_commission_structure-Start'!$A$21:$A$24,0), MATCH(R$1,'[1]2018_commission_structure-Start'!$A$21:$I$21,0)),0)</f>
        <v>0</v>
      </c>
      <c r="S899" s="26">
        <f>IF(H899&gt;L899,(H899-L899)*INDEX('[1]2018_commission_structure-Start'!$A$21:$I$24,MATCH($E899,'[1]2018_commission_structure-Start'!$A$21:$A$24,0),MATCH(S$1,'[1]2018_commission_structure-Start'!$A$21:$I$21,0)),0)</f>
        <v>0</v>
      </c>
      <c r="T899" s="28">
        <f t="shared" ref="T899:T962" si="146">SUM(O899:S899)</f>
        <v>110989.95</v>
      </c>
      <c r="U899" s="28">
        <f t="shared" ref="U899:U962" si="147">T899+F899</f>
        <v>229196.95</v>
      </c>
      <c r="V899" s="28">
        <f>MIN(H899,I899)*INDEX('[1]2018_commission_structure-Start'!$A$15:$J$18,MATCH($E899,'[1]2018_commission_structure-Start'!$A$15:$A$18,0),MATCH(V$1,'[1]2018_commission_structure-Start'!$A$15:$J$15,0))</f>
        <v>110989.95</v>
      </c>
      <c r="W899" s="26">
        <f>IF($H899&gt;I899,MIN($H899-I899,J899-I899)*INDEX('[1]2018_commission_structure-Start'!$A$15:$J$18,MATCH($E899,'[1]2018_commission_structure-Start'!$A$15:$A$18,0),MATCH(W$1,'[1]2018_commission_structure-Start'!$A$15:$J$15,0)),0)</f>
        <v>0</v>
      </c>
      <c r="X899" s="26">
        <f>IF($H899&gt;J899,MIN($H899-J899,K899-J899)*INDEX('[1]2018_commission_structure-Start'!$A$15:$J$18,MATCH($E899,'[1]2018_commission_structure-Start'!$A$15:$A$18,0),MATCH(X$1,'[1]2018_commission_structure-Start'!$A$15:$J$15,0)),0)</f>
        <v>0</v>
      </c>
      <c r="Y899" s="26">
        <f>IF($H899&gt;K899,MIN($H899-K899,L899-K899)*INDEX('[1]2018_commission_structure-Start'!$A$15:$J$18,MATCH($E899,'[1]2018_commission_structure-Start'!$A$15:$A$18,0),MATCH(Y$1,'[1]2018_commission_structure-Start'!$A$15:$J$15,0)),0)</f>
        <v>0</v>
      </c>
      <c r="Z899" s="26">
        <f>IF(H899&gt;L899,(H899-L899)*INDEX('[1]2018_commission_structure-Start'!$A$21:$I$24,MATCH($E899,'[1]2018_commission_structure-Start'!$A$21:$A$24,0),MATCH(Z$1,'[1]2018_commission_structure-Start'!$A$21:$I$21,0)),0)</f>
        <v>0</v>
      </c>
      <c r="AA899" s="28">
        <f t="shared" ref="AA899:AA962" si="148">SUM(V899:Z899)</f>
        <v>110989.95</v>
      </c>
      <c r="AB899" s="28">
        <f t="shared" ref="AB899:AB962" si="149">AA899+F899</f>
        <v>229196.95</v>
      </c>
    </row>
    <row r="900" spans="1:28" x14ac:dyDescent="0.2">
      <c r="A900" s="25" t="str">
        <f t="shared" si="140"/>
        <v>Madeline Grief</v>
      </c>
      <c r="B900" s="25">
        <v>8841637323</v>
      </c>
      <c r="C900" s="25" t="s">
        <v>1737</v>
      </c>
      <c r="D900" s="25" t="s">
        <v>1738</v>
      </c>
      <c r="E900" s="25" t="s">
        <v>7</v>
      </c>
      <c r="F900" s="25">
        <v>40631</v>
      </c>
      <c r="G900" s="25">
        <f>COUNTIF([1]deals_closed!D:D,B900)</f>
        <v>11</v>
      </c>
      <c r="H900" s="26">
        <f>SUMIF([1]deals_closed!D:D,B900,[1]deals_closed!C:C)</f>
        <v>371993</v>
      </c>
      <c r="I900" s="26">
        <f>VLOOKUP(E900,'[1]2018_commission_structure-Start'!$A$22:$I$24,9,FALSE)</f>
        <v>500000</v>
      </c>
      <c r="J900" s="26">
        <f t="shared" si="141"/>
        <v>625000</v>
      </c>
      <c r="K900" s="26">
        <f t="shared" si="142"/>
        <v>750000</v>
      </c>
      <c r="L900" s="26">
        <f t="shared" si="143"/>
        <v>1000000</v>
      </c>
      <c r="M900" s="27">
        <f t="shared" si="144"/>
        <v>0.74398600000000004</v>
      </c>
      <c r="N900" s="25" t="str">
        <f t="shared" si="145"/>
        <v>0-100%</v>
      </c>
      <c r="O900" s="28">
        <f>MIN(H900,I900)*INDEX('[1]2018_commission_structure-Start'!$A$21:$I$24,MATCH($E900,'[1]2018_commission_structure-Start'!$A$21:$A$24,0),MATCH(O$1,'[1]2018_commission_structure-Start'!$A$21:$I$21,0))</f>
        <v>37199.300000000003</v>
      </c>
      <c r="P900" s="26">
        <f>IF(H900&gt;I900,MIN(H900-I900,J900-I900)*INDEX('[1]2018_commission_structure-Start'!$A$21:$I$24,MATCH($E900,'[1]2018_commission_structure-Start'!$A$21:$A$24,0), MATCH(P$1,'[1]2018_commission_structure-Start'!$A$21:$I$21,0)),0)</f>
        <v>0</v>
      </c>
      <c r="Q900" s="26">
        <f>IF($H900&gt;J900,MIN($H900-J900,K900-J900)*INDEX('[1]2018_commission_structure-Start'!$A$21:$I$24,MATCH($E900,'[1]2018_commission_structure-Start'!$A$21:$A$24,0), MATCH(Q$1,'[1]2018_commission_structure-Start'!$A$21:$I$21,0)),0)</f>
        <v>0</v>
      </c>
      <c r="R900" s="26">
        <f>IF($H900&gt;K900,MIN($H900-K900,L900-K900)*INDEX('[1]2018_commission_structure-Start'!$A$21:$I$24,MATCH($E900,'[1]2018_commission_structure-Start'!$A$21:$A$24,0), MATCH(R$1,'[1]2018_commission_structure-Start'!$A$21:$I$21,0)),0)</f>
        <v>0</v>
      </c>
      <c r="S900" s="26">
        <f>IF(H900&gt;L900,(H900-L900)*INDEX('[1]2018_commission_structure-Start'!$A$21:$I$24,MATCH($E900,'[1]2018_commission_structure-Start'!$A$21:$A$24,0),MATCH(S$1,'[1]2018_commission_structure-Start'!$A$21:$I$21,0)),0)</f>
        <v>0</v>
      </c>
      <c r="T900" s="28">
        <f t="shared" si="146"/>
        <v>37199.300000000003</v>
      </c>
      <c r="U900" s="28">
        <f t="shared" si="147"/>
        <v>77830.3</v>
      </c>
      <c r="V900" s="28">
        <f>MIN(H900,I900)*INDEX('[1]2018_commission_structure-Start'!$A$15:$J$18,MATCH($E900,'[1]2018_commission_structure-Start'!$A$15:$A$18,0),MATCH(V$1,'[1]2018_commission_structure-Start'!$A$15:$J$15,0))</f>
        <v>44639.159999999996</v>
      </c>
      <c r="W900" s="26">
        <f>IF($H900&gt;I900,MIN($H900-I900,J900-I900)*INDEX('[1]2018_commission_structure-Start'!$A$15:$J$18,MATCH($E900,'[1]2018_commission_structure-Start'!$A$15:$A$18,0),MATCH(W$1,'[1]2018_commission_structure-Start'!$A$15:$J$15,0)),0)</f>
        <v>0</v>
      </c>
      <c r="X900" s="26">
        <f>IF($H900&gt;J900,MIN($H900-J900,K900-J900)*INDEX('[1]2018_commission_structure-Start'!$A$15:$J$18,MATCH($E900,'[1]2018_commission_structure-Start'!$A$15:$A$18,0),MATCH(X$1,'[1]2018_commission_structure-Start'!$A$15:$J$15,0)),0)</f>
        <v>0</v>
      </c>
      <c r="Y900" s="26">
        <f>IF($H900&gt;K900,MIN($H900-K900,L900-K900)*INDEX('[1]2018_commission_structure-Start'!$A$15:$J$18,MATCH($E900,'[1]2018_commission_structure-Start'!$A$15:$A$18,0),MATCH(Y$1,'[1]2018_commission_structure-Start'!$A$15:$J$15,0)),0)</f>
        <v>0</v>
      </c>
      <c r="Z900" s="26">
        <f>IF(H900&gt;L900,(H900-L900)*INDEX('[1]2018_commission_structure-Start'!$A$21:$I$24,MATCH($E900,'[1]2018_commission_structure-Start'!$A$21:$A$24,0),MATCH(Z$1,'[1]2018_commission_structure-Start'!$A$21:$I$21,0)),0)</f>
        <v>0</v>
      </c>
      <c r="AA900" s="28">
        <f t="shared" si="148"/>
        <v>44639.159999999996</v>
      </c>
      <c r="AB900" s="28">
        <f t="shared" si="149"/>
        <v>85270.16</v>
      </c>
    </row>
    <row r="901" spans="1:28" x14ac:dyDescent="0.2">
      <c r="A901" s="25" t="str">
        <f t="shared" si="140"/>
        <v>Mirabel Prigmore</v>
      </c>
      <c r="B901" s="25">
        <v>8254304106</v>
      </c>
      <c r="C901" s="25" t="s">
        <v>1739</v>
      </c>
      <c r="D901" s="25" t="s">
        <v>1740</v>
      </c>
      <c r="E901" s="25" t="s">
        <v>29</v>
      </c>
      <c r="F901" s="25">
        <v>71687</v>
      </c>
      <c r="G901" s="25">
        <f>COUNTIF([1]deals_closed!D:D,B901)</f>
        <v>17</v>
      </c>
      <c r="H901" s="26">
        <f>SUMIF([1]deals_closed!D:D,B901,[1]deals_closed!C:C)</f>
        <v>551413</v>
      </c>
      <c r="I901" s="26">
        <f>VLOOKUP(E901,'[1]2018_commission_structure-Start'!$A$22:$I$24,9,FALSE)</f>
        <v>600000</v>
      </c>
      <c r="J901" s="26">
        <f t="shared" si="141"/>
        <v>750000</v>
      </c>
      <c r="K901" s="26">
        <f t="shared" si="142"/>
        <v>900000</v>
      </c>
      <c r="L901" s="26">
        <f t="shared" si="143"/>
        <v>1200000</v>
      </c>
      <c r="M901" s="27">
        <f t="shared" si="144"/>
        <v>0.91902166666666663</v>
      </c>
      <c r="N901" s="25" t="str">
        <f t="shared" si="145"/>
        <v>0-100%</v>
      </c>
      <c r="O901" s="28">
        <f>MIN(H901,I901)*INDEX('[1]2018_commission_structure-Start'!$A$21:$I$24,MATCH($E901,'[1]2018_commission_structure-Start'!$A$21:$A$24,0),MATCH(O$1,'[1]2018_commission_structure-Start'!$A$21:$I$21,0))</f>
        <v>71683.69</v>
      </c>
      <c r="P901" s="26">
        <f>IF(H901&gt;I901,MIN(H901-I901,J901-I901)*INDEX('[1]2018_commission_structure-Start'!$A$21:$I$24,MATCH($E901,'[1]2018_commission_structure-Start'!$A$21:$A$24,0), MATCH(P$1,'[1]2018_commission_structure-Start'!$A$21:$I$21,0)),0)</f>
        <v>0</v>
      </c>
      <c r="Q901" s="26">
        <f>IF($H901&gt;J901,MIN($H901-J901,K901-J901)*INDEX('[1]2018_commission_structure-Start'!$A$21:$I$24,MATCH($E901,'[1]2018_commission_structure-Start'!$A$21:$A$24,0), MATCH(Q$1,'[1]2018_commission_structure-Start'!$A$21:$I$21,0)),0)</f>
        <v>0</v>
      </c>
      <c r="R901" s="26">
        <f>IF($H901&gt;K901,MIN($H901-K901,L901-K901)*INDEX('[1]2018_commission_structure-Start'!$A$21:$I$24,MATCH($E901,'[1]2018_commission_structure-Start'!$A$21:$A$24,0), MATCH(R$1,'[1]2018_commission_structure-Start'!$A$21:$I$21,0)),0)</f>
        <v>0</v>
      </c>
      <c r="S901" s="26">
        <f>IF(H901&gt;L901,(H901-L901)*INDEX('[1]2018_commission_structure-Start'!$A$21:$I$24,MATCH($E901,'[1]2018_commission_structure-Start'!$A$21:$A$24,0),MATCH(S$1,'[1]2018_commission_structure-Start'!$A$21:$I$21,0)),0)</f>
        <v>0</v>
      </c>
      <c r="T901" s="28">
        <f t="shared" si="146"/>
        <v>71683.69</v>
      </c>
      <c r="U901" s="28">
        <f t="shared" si="147"/>
        <v>143370.69</v>
      </c>
      <c r="V901" s="28">
        <f>MIN(H901,I901)*INDEX('[1]2018_commission_structure-Start'!$A$15:$J$18,MATCH($E901,'[1]2018_commission_structure-Start'!$A$15:$A$18,0),MATCH(V$1,'[1]2018_commission_structure-Start'!$A$15:$J$15,0))</f>
        <v>82711.95</v>
      </c>
      <c r="W901" s="26">
        <f>IF($H901&gt;I901,MIN($H901-I901,J901-I901)*INDEX('[1]2018_commission_structure-Start'!$A$15:$J$18,MATCH($E901,'[1]2018_commission_structure-Start'!$A$15:$A$18,0),MATCH(W$1,'[1]2018_commission_structure-Start'!$A$15:$J$15,0)),0)</f>
        <v>0</v>
      </c>
      <c r="X901" s="26">
        <f>IF($H901&gt;J901,MIN($H901-J901,K901-J901)*INDEX('[1]2018_commission_structure-Start'!$A$15:$J$18,MATCH($E901,'[1]2018_commission_structure-Start'!$A$15:$A$18,0),MATCH(X$1,'[1]2018_commission_structure-Start'!$A$15:$J$15,0)),0)</f>
        <v>0</v>
      </c>
      <c r="Y901" s="26">
        <f>IF($H901&gt;K901,MIN($H901-K901,L901-K901)*INDEX('[1]2018_commission_structure-Start'!$A$15:$J$18,MATCH($E901,'[1]2018_commission_structure-Start'!$A$15:$A$18,0),MATCH(Y$1,'[1]2018_commission_structure-Start'!$A$15:$J$15,0)),0)</f>
        <v>0</v>
      </c>
      <c r="Z901" s="26">
        <f>IF(H901&gt;L901,(H901-L901)*INDEX('[1]2018_commission_structure-Start'!$A$21:$I$24,MATCH($E901,'[1]2018_commission_structure-Start'!$A$21:$A$24,0),MATCH(Z$1,'[1]2018_commission_structure-Start'!$A$21:$I$21,0)),0)</f>
        <v>0</v>
      </c>
      <c r="AA901" s="28">
        <f t="shared" si="148"/>
        <v>82711.95</v>
      </c>
      <c r="AB901" s="28">
        <f t="shared" si="149"/>
        <v>154398.95000000001</v>
      </c>
    </row>
    <row r="902" spans="1:28" x14ac:dyDescent="0.2">
      <c r="A902" s="25" t="str">
        <f t="shared" si="140"/>
        <v>Izzy Glennon</v>
      </c>
      <c r="B902" s="25">
        <v>1152386727</v>
      </c>
      <c r="C902" s="25" t="s">
        <v>1741</v>
      </c>
      <c r="D902" s="25" t="s">
        <v>1742</v>
      </c>
      <c r="E902" s="25" t="s">
        <v>29</v>
      </c>
      <c r="F902" s="25">
        <v>77211</v>
      </c>
      <c r="G902" s="25">
        <f>COUNTIF([1]deals_closed!D:D,B902)</f>
        <v>21</v>
      </c>
      <c r="H902" s="26">
        <f>SUMIF([1]deals_closed!D:D,B902,[1]deals_closed!C:C)</f>
        <v>835084</v>
      </c>
      <c r="I902" s="26">
        <f>VLOOKUP(E902,'[1]2018_commission_structure-Start'!$A$22:$I$24,9,FALSE)</f>
        <v>600000</v>
      </c>
      <c r="J902" s="26">
        <f t="shared" si="141"/>
        <v>750000</v>
      </c>
      <c r="K902" s="26">
        <f t="shared" si="142"/>
        <v>900000</v>
      </c>
      <c r="L902" s="26">
        <f t="shared" si="143"/>
        <v>1200000</v>
      </c>
      <c r="M902" s="27">
        <f t="shared" si="144"/>
        <v>1.3918066666666666</v>
      </c>
      <c r="N902" s="25" t="str">
        <f t="shared" si="145"/>
        <v>125-150%</v>
      </c>
      <c r="O902" s="28">
        <f>MIN(H902,I902)*INDEX('[1]2018_commission_structure-Start'!$A$21:$I$24,MATCH($E902,'[1]2018_commission_structure-Start'!$A$21:$A$24,0),MATCH(O$1,'[1]2018_commission_structure-Start'!$A$21:$I$21,0))</f>
        <v>78000</v>
      </c>
      <c r="P902" s="26">
        <f>IF(H902&gt;I902,MIN(H902-I902,J902-I902)*INDEX('[1]2018_commission_structure-Start'!$A$21:$I$24,MATCH($E902,'[1]2018_commission_structure-Start'!$A$21:$A$24,0), MATCH(P$1,'[1]2018_commission_structure-Start'!$A$21:$I$21,0)),0)</f>
        <v>25500.000000000004</v>
      </c>
      <c r="Q902" s="26">
        <f>IF($H902&gt;J902,MIN($H902-J902,K902-J902)*INDEX('[1]2018_commission_structure-Start'!$A$21:$I$24,MATCH($E902,'[1]2018_commission_structure-Start'!$A$21:$A$24,0), MATCH(Q$1,'[1]2018_commission_structure-Start'!$A$21:$I$21,0)),0)</f>
        <v>17867.64</v>
      </c>
      <c r="R902" s="26">
        <f>IF($H902&gt;K902,MIN($H902-K902,L902-K902)*INDEX('[1]2018_commission_structure-Start'!$A$21:$I$24,MATCH($E902,'[1]2018_commission_structure-Start'!$A$21:$A$24,0), MATCH(R$1,'[1]2018_commission_structure-Start'!$A$21:$I$21,0)),0)</f>
        <v>0</v>
      </c>
      <c r="S902" s="26">
        <f>IF(H902&gt;L902,(H902-L902)*INDEX('[1]2018_commission_structure-Start'!$A$21:$I$24,MATCH($E902,'[1]2018_commission_structure-Start'!$A$21:$A$24,0),MATCH(S$1,'[1]2018_commission_structure-Start'!$A$21:$I$21,0)),0)</f>
        <v>0</v>
      </c>
      <c r="T902" s="28">
        <f t="shared" si="146"/>
        <v>121367.64</v>
      </c>
      <c r="U902" s="28">
        <f t="shared" si="147"/>
        <v>198578.64</v>
      </c>
      <c r="V902" s="28">
        <f>MIN(H902,I902)*INDEX('[1]2018_commission_structure-Start'!$A$15:$J$18,MATCH($E902,'[1]2018_commission_structure-Start'!$A$15:$A$18,0),MATCH(V$1,'[1]2018_commission_structure-Start'!$A$15:$J$15,0))</f>
        <v>90000</v>
      </c>
      <c r="W902" s="26">
        <f>IF($H902&gt;I902,MIN($H902-I902,J902-I902)*INDEX('[1]2018_commission_structure-Start'!$A$15:$J$18,MATCH($E902,'[1]2018_commission_structure-Start'!$A$15:$A$18,0),MATCH(W$1,'[1]2018_commission_structure-Start'!$A$15:$J$15,0)),0)</f>
        <v>27000</v>
      </c>
      <c r="X902" s="26">
        <f>IF($H902&gt;J902,MIN($H902-J902,K902-J902)*INDEX('[1]2018_commission_structure-Start'!$A$15:$J$18,MATCH($E902,'[1]2018_commission_structure-Start'!$A$15:$A$18,0),MATCH(X$1,'[1]2018_commission_structure-Start'!$A$15:$J$15,0)),0)</f>
        <v>21271</v>
      </c>
      <c r="Y902" s="26">
        <f>IF($H902&gt;K902,MIN($H902-K902,L902-K902)*INDEX('[1]2018_commission_structure-Start'!$A$15:$J$18,MATCH($E902,'[1]2018_commission_structure-Start'!$A$15:$A$18,0),MATCH(Y$1,'[1]2018_commission_structure-Start'!$A$15:$J$15,0)),0)</f>
        <v>0</v>
      </c>
      <c r="Z902" s="26">
        <f>IF(H902&gt;L902,(H902-L902)*INDEX('[1]2018_commission_structure-Start'!$A$21:$I$24,MATCH($E902,'[1]2018_commission_structure-Start'!$A$21:$A$24,0),MATCH(Z$1,'[1]2018_commission_structure-Start'!$A$21:$I$21,0)),0)</f>
        <v>0</v>
      </c>
      <c r="AA902" s="28">
        <f t="shared" si="148"/>
        <v>138271</v>
      </c>
      <c r="AB902" s="28">
        <f t="shared" si="149"/>
        <v>215482</v>
      </c>
    </row>
    <row r="903" spans="1:28" x14ac:dyDescent="0.2">
      <c r="A903" s="25" t="str">
        <f t="shared" si="140"/>
        <v>Trescha Labusquiere</v>
      </c>
      <c r="B903" s="25">
        <v>304906506</v>
      </c>
      <c r="C903" s="25" t="s">
        <v>1743</v>
      </c>
      <c r="D903" s="25" t="s">
        <v>1744</v>
      </c>
      <c r="E903" s="25" t="s">
        <v>7</v>
      </c>
      <c r="F903" s="25">
        <v>64753</v>
      </c>
      <c r="G903" s="25">
        <f>COUNTIF([1]deals_closed!D:D,B903)</f>
        <v>25</v>
      </c>
      <c r="H903" s="26">
        <f>SUMIF([1]deals_closed!D:D,B903,[1]deals_closed!C:C)</f>
        <v>852715</v>
      </c>
      <c r="I903" s="26">
        <f>VLOOKUP(E903,'[1]2018_commission_structure-Start'!$A$22:$I$24,9,FALSE)</f>
        <v>500000</v>
      </c>
      <c r="J903" s="26">
        <f t="shared" si="141"/>
        <v>625000</v>
      </c>
      <c r="K903" s="26">
        <f t="shared" si="142"/>
        <v>750000</v>
      </c>
      <c r="L903" s="26">
        <f t="shared" si="143"/>
        <v>1000000</v>
      </c>
      <c r="M903" s="27">
        <f t="shared" si="144"/>
        <v>1.70543</v>
      </c>
      <c r="N903" s="25" t="str">
        <f t="shared" si="145"/>
        <v>150-200%</v>
      </c>
      <c r="O903" s="28">
        <f>MIN(H903,I903)*INDEX('[1]2018_commission_structure-Start'!$A$21:$I$24,MATCH($E903,'[1]2018_commission_structure-Start'!$A$21:$A$24,0),MATCH(O$1,'[1]2018_commission_structure-Start'!$A$21:$I$21,0))</f>
        <v>50000</v>
      </c>
      <c r="P903" s="26">
        <f>IF(H903&gt;I903,MIN(H903-I903,J903-I903)*INDEX('[1]2018_commission_structure-Start'!$A$21:$I$24,MATCH($E903,'[1]2018_commission_structure-Start'!$A$21:$A$24,0), MATCH(P$1,'[1]2018_commission_structure-Start'!$A$21:$I$21,0)),0)</f>
        <v>18750</v>
      </c>
      <c r="Q903" s="26">
        <f>IF($H903&gt;J903,MIN($H903-J903,K903-J903)*INDEX('[1]2018_commission_structure-Start'!$A$21:$I$24,MATCH($E903,'[1]2018_commission_structure-Start'!$A$21:$A$24,0), MATCH(Q$1,'[1]2018_commission_structure-Start'!$A$21:$I$21,0)),0)</f>
        <v>22500</v>
      </c>
      <c r="R903" s="26">
        <f>IF($H903&gt;K903,MIN($H903-K903,L903-K903)*INDEX('[1]2018_commission_structure-Start'!$A$21:$I$24,MATCH($E903,'[1]2018_commission_structure-Start'!$A$21:$A$24,0), MATCH(R$1,'[1]2018_commission_structure-Start'!$A$21:$I$21,0)),0)</f>
        <v>22597.3</v>
      </c>
      <c r="S903" s="26">
        <f>IF(H903&gt;L903,(H903-L903)*INDEX('[1]2018_commission_structure-Start'!$A$21:$I$24,MATCH($E903,'[1]2018_commission_structure-Start'!$A$21:$A$24,0),MATCH(S$1,'[1]2018_commission_structure-Start'!$A$21:$I$21,0)),0)</f>
        <v>0</v>
      </c>
      <c r="T903" s="28">
        <f t="shared" si="146"/>
        <v>113847.3</v>
      </c>
      <c r="U903" s="28">
        <f t="shared" si="147"/>
        <v>178600.3</v>
      </c>
      <c r="V903" s="28">
        <f>MIN(H903,I903)*INDEX('[1]2018_commission_structure-Start'!$A$15:$J$18,MATCH($E903,'[1]2018_commission_structure-Start'!$A$15:$A$18,0),MATCH(V$1,'[1]2018_commission_structure-Start'!$A$15:$J$15,0))</f>
        <v>60000</v>
      </c>
      <c r="W903" s="26">
        <f>IF($H903&gt;I903,MIN($H903-I903,J903-I903)*INDEX('[1]2018_commission_structure-Start'!$A$15:$J$18,MATCH($E903,'[1]2018_commission_structure-Start'!$A$15:$A$18,0),MATCH(W$1,'[1]2018_commission_structure-Start'!$A$15:$J$15,0)),0)</f>
        <v>21250</v>
      </c>
      <c r="X903" s="26">
        <f>IF($H903&gt;J903,MIN($H903-J903,K903-J903)*INDEX('[1]2018_commission_structure-Start'!$A$15:$J$18,MATCH($E903,'[1]2018_commission_structure-Start'!$A$15:$A$18,0),MATCH(X$1,'[1]2018_commission_structure-Start'!$A$15:$J$15,0)),0)</f>
        <v>25000</v>
      </c>
      <c r="Y903" s="26">
        <f>IF($H903&gt;K903,MIN($H903-K903,L903-K903)*INDEX('[1]2018_commission_structure-Start'!$A$15:$J$18,MATCH($E903,'[1]2018_commission_structure-Start'!$A$15:$A$18,0),MATCH(Y$1,'[1]2018_commission_structure-Start'!$A$15:$J$15,0)),0)</f>
        <v>22597.3</v>
      </c>
      <c r="Z903" s="26">
        <f>IF(H903&gt;L903,(H903-L903)*INDEX('[1]2018_commission_structure-Start'!$A$21:$I$24,MATCH($E903,'[1]2018_commission_structure-Start'!$A$21:$A$24,0),MATCH(Z$1,'[1]2018_commission_structure-Start'!$A$21:$I$21,0)),0)</f>
        <v>0</v>
      </c>
      <c r="AA903" s="28">
        <f t="shared" si="148"/>
        <v>128847.3</v>
      </c>
      <c r="AB903" s="28">
        <f t="shared" si="149"/>
        <v>193600.3</v>
      </c>
    </row>
    <row r="904" spans="1:28" x14ac:dyDescent="0.2">
      <c r="A904" s="25" t="str">
        <f t="shared" si="140"/>
        <v>Arvin Friar</v>
      </c>
      <c r="B904" s="25">
        <v>9207464802</v>
      </c>
      <c r="C904" s="25" t="s">
        <v>1745</v>
      </c>
      <c r="D904" s="25" t="s">
        <v>1746</v>
      </c>
      <c r="E904" s="25" t="s">
        <v>10</v>
      </c>
      <c r="F904" s="25">
        <v>109300</v>
      </c>
      <c r="G904" s="25">
        <f>COUNTIF([1]deals_closed!D:D,B904)</f>
        <v>14</v>
      </c>
      <c r="H904" s="26">
        <f>SUMIF([1]deals_closed!D:D,B904,[1]deals_closed!C:C)</f>
        <v>459709</v>
      </c>
      <c r="I904" s="26">
        <f>VLOOKUP(E904,'[1]2018_commission_structure-Start'!$A$22:$I$24,9,FALSE)</f>
        <v>750000</v>
      </c>
      <c r="J904" s="26">
        <f t="shared" si="141"/>
        <v>937500</v>
      </c>
      <c r="K904" s="26">
        <f t="shared" si="142"/>
        <v>1125000</v>
      </c>
      <c r="L904" s="26">
        <f t="shared" si="143"/>
        <v>1500000</v>
      </c>
      <c r="M904" s="27">
        <f t="shared" si="144"/>
        <v>0.61294533333333334</v>
      </c>
      <c r="N904" s="25" t="str">
        <f t="shared" si="145"/>
        <v>0-100%</v>
      </c>
      <c r="O904" s="28">
        <f>MIN(H904,I904)*INDEX('[1]2018_commission_structure-Start'!$A$21:$I$24,MATCH($E904,'[1]2018_commission_structure-Start'!$A$21:$A$24,0),MATCH(O$1,'[1]2018_commission_structure-Start'!$A$21:$I$21,0))</f>
        <v>68956.349999999991</v>
      </c>
      <c r="P904" s="26">
        <f>IF(H904&gt;I904,MIN(H904-I904,J904-I904)*INDEX('[1]2018_commission_structure-Start'!$A$21:$I$24,MATCH($E904,'[1]2018_commission_structure-Start'!$A$21:$A$24,0), MATCH(P$1,'[1]2018_commission_structure-Start'!$A$21:$I$21,0)),0)</f>
        <v>0</v>
      </c>
      <c r="Q904" s="26">
        <f>IF($H904&gt;J904,MIN($H904-J904,K904-J904)*INDEX('[1]2018_commission_structure-Start'!$A$21:$I$24,MATCH($E904,'[1]2018_commission_structure-Start'!$A$21:$A$24,0), MATCH(Q$1,'[1]2018_commission_structure-Start'!$A$21:$I$21,0)),0)</f>
        <v>0</v>
      </c>
      <c r="R904" s="26">
        <f>IF($H904&gt;K904,MIN($H904-K904,L904-K904)*INDEX('[1]2018_commission_structure-Start'!$A$21:$I$24,MATCH($E904,'[1]2018_commission_structure-Start'!$A$21:$A$24,0), MATCH(R$1,'[1]2018_commission_structure-Start'!$A$21:$I$21,0)),0)</f>
        <v>0</v>
      </c>
      <c r="S904" s="26">
        <f>IF(H904&gt;L904,(H904-L904)*INDEX('[1]2018_commission_structure-Start'!$A$21:$I$24,MATCH($E904,'[1]2018_commission_structure-Start'!$A$21:$A$24,0),MATCH(S$1,'[1]2018_commission_structure-Start'!$A$21:$I$21,0)),0)</f>
        <v>0</v>
      </c>
      <c r="T904" s="28">
        <f t="shared" si="146"/>
        <v>68956.349999999991</v>
      </c>
      <c r="U904" s="28">
        <f t="shared" si="147"/>
        <v>178256.34999999998</v>
      </c>
      <c r="V904" s="28">
        <f>MIN(H904,I904)*INDEX('[1]2018_commission_structure-Start'!$A$15:$J$18,MATCH($E904,'[1]2018_commission_structure-Start'!$A$15:$A$18,0),MATCH(V$1,'[1]2018_commission_structure-Start'!$A$15:$J$15,0))</f>
        <v>68956.349999999991</v>
      </c>
      <c r="W904" s="26">
        <f>IF($H904&gt;I904,MIN($H904-I904,J904-I904)*INDEX('[1]2018_commission_structure-Start'!$A$15:$J$18,MATCH($E904,'[1]2018_commission_structure-Start'!$A$15:$A$18,0),MATCH(W$1,'[1]2018_commission_structure-Start'!$A$15:$J$15,0)),0)</f>
        <v>0</v>
      </c>
      <c r="X904" s="26">
        <f>IF($H904&gt;J904,MIN($H904-J904,K904-J904)*INDEX('[1]2018_commission_structure-Start'!$A$15:$J$18,MATCH($E904,'[1]2018_commission_structure-Start'!$A$15:$A$18,0),MATCH(X$1,'[1]2018_commission_structure-Start'!$A$15:$J$15,0)),0)</f>
        <v>0</v>
      </c>
      <c r="Y904" s="26">
        <f>IF($H904&gt;K904,MIN($H904-K904,L904-K904)*INDEX('[1]2018_commission_structure-Start'!$A$15:$J$18,MATCH($E904,'[1]2018_commission_structure-Start'!$A$15:$A$18,0),MATCH(Y$1,'[1]2018_commission_structure-Start'!$A$15:$J$15,0)),0)</f>
        <v>0</v>
      </c>
      <c r="Z904" s="26">
        <f>IF(H904&gt;L904,(H904-L904)*INDEX('[1]2018_commission_structure-Start'!$A$21:$I$24,MATCH($E904,'[1]2018_commission_structure-Start'!$A$21:$A$24,0),MATCH(Z$1,'[1]2018_commission_structure-Start'!$A$21:$I$21,0)),0)</f>
        <v>0</v>
      </c>
      <c r="AA904" s="28">
        <f t="shared" si="148"/>
        <v>68956.349999999991</v>
      </c>
      <c r="AB904" s="28">
        <f t="shared" si="149"/>
        <v>178256.34999999998</v>
      </c>
    </row>
    <row r="905" spans="1:28" x14ac:dyDescent="0.2">
      <c r="A905" s="25" t="str">
        <f t="shared" si="140"/>
        <v>Barbabas Cawt</v>
      </c>
      <c r="B905" s="25">
        <v>4997183822</v>
      </c>
      <c r="C905" s="25" t="s">
        <v>1747</v>
      </c>
      <c r="D905" s="25" t="s">
        <v>1748</v>
      </c>
      <c r="E905" s="25" t="s">
        <v>29</v>
      </c>
      <c r="F905" s="25">
        <v>58138</v>
      </c>
      <c r="G905" s="25">
        <f>COUNTIF([1]deals_closed!D:D,B905)</f>
        <v>20</v>
      </c>
      <c r="H905" s="26">
        <f>SUMIF([1]deals_closed!D:D,B905,[1]deals_closed!C:C)</f>
        <v>607881</v>
      </c>
      <c r="I905" s="26">
        <f>VLOOKUP(E905,'[1]2018_commission_structure-Start'!$A$22:$I$24,9,FALSE)</f>
        <v>600000</v>
      </c>
      <c r="J905" s="26">
        <f t="shared" si="141"/>
        <v>750000</v>
      </c>
      <c r="K905" s="26">
        <f t="shared" si="142"/>
        <v>900000</v>
      </c>
      <c r="L905" s="26">
        <f t="shared" si="143"/>
        <v>1200000</v>
      </c>
      <c r="M905" s="27">
        <f t="shared" si="144"/>
        <v>1.0131349999999999</v>
      </c>
      <c r="N905" s="25" t="str">
        <f t="shared" si="145"/>
        <v>100-125%</v>
      </c>
      <c r="O905" s="28">
        <f>MIN(H905,I905)*INDEX('[1]2018_commission_structure-Start'!$A$21:$I$24,MATCH($E905,'[1]2018_commission_structure-Start'!$A$21:$A$24,0),MATCH(O$1,'[1]2018_commission_structure-Start'!$A$21:$I$21,0))</f>
        <v>78000</v>
      </c>
      <c r="P905" s="26">
        <f>IF(H905&gt;I905,MIN(H905-I905,J905-I905)*INDEX('[1]2018_commission_structure-Start'!$A$21:$I$24,MATCH($E905,'[1]2018_commission_structure-Start'!$A$21:$A$24,0), MATCH(P$1,'[1]2018_commission_structure-Start'!$A$21:$I$21,0)),0)</f>
        <v>1339.7700000000002</v>
      </c>
      <c r="Q905" s="26">
        <f>IF($H905&gt;J905,MIN($H905-J905,K905-J905)*INDEX('[1]2018_commission_structure-Start'!$A$21:$I$24,MATCH($E905,'[1]2018_commission_structure-Start'!$A$21:$A$24,0), MATCH(Q$1,'[1]2018_commission_structure-Start'!$A$21:$I$21,0)),0)</f>
        <v>0</v>
      </c>
      <c r="R905" s="26">
        <f>IF($H905&gt;K905,MIN($H905-K905,L905-K905)*INDEX('[1]2018_commission_structure-Start'!$A$21:$I$24,MATCH($E905,'[1]2018_commission_structure-Start'!$A$21:$A$24,0), MATCH(R$1,'[1]2018_commission_structure-Start'!$A$21:$I$21,0)),0)</f>
        <v>0</v>
      </c>
      <c r="S905" s="26">
        <f>IF(H905&gt;L905,(H905-L905)*INDEX('[1]2018_commission_structure-Start'!$A$21:$I$24,MATCH($E905,'[1]2018_commission_structure-Start'!$A$21:$A$24,0),MATCH(S$1,'[1]2018_commission_structure-Start'!$A$21:$I$21,0)),0)</f>
        <v>0</v>
      </c>
      <c r="T905" s="28">
        <f t="shared" si="146"/>
        <v>79339.77</v>
      </c>
      <c r="U905" s="28">
        <f t="shared" si="147"/>
        <v>137477.77000000002</v>
      </c>
      <c r="V905" s="28">
        <f>MIN(H905,I905)*INDEX('[1]2018_commission_structure-Start'!$A$15:$J$18,MATCH($E905,'[1]2018_commission_structure-Start'!$A$15:$A$18,0),MATCH(V$1,'[1]2018_commission_structure-Start'!$A$15:$J$15,0))</f>
        <v>90000</v>
      </c>
      <c r="W905" s="26">
        <f>IF($H905&gt;I905,MIN($H905-I905,J905-I905)*INDEX('[1]2018_commission_structure-Start'!$A$15:$J$18,MATCH($E905,'[1]2018_commission_structure-Start'!$A$15:$A$18,0),MATCH(W$1,'[1]2018_commission_structure-Start'!$A$15:$J$15,0)),0)</f>
        <v>1418.58</v>
      </c>
      <c r="X905" s="26">
        <f>IF($H905&gt;J905,MIN($H905-J905,K905-J905)*INDEX('[1]2018_commission_structure-Start'!$A$15:$J$18,MATCH($E905,'[1]2018_commission_structure-Start'!$A$15:$A$18,0),MATCH(X$1,'[1]2018_commission_structure-Start'!$A$15:$J$15,0)),0)</f>
        <v>0</v>
      </c>
      <c r="Y905" s="26">
        <f>IF($H905&gt;K905,MIN($H905-K905,L905-K905)*INDEX('[1]2018_commission_structure-Start'!$A$15:$J$18,MATCH($E905,'[1]2018_commission_structure-Start'!$A$15:$A$18,0),MATCH(Y$1,'[1]2018_commission_structure-Start'!$A$15:$J$15,0)),0)</f>
        <v>0</v>
      </c>
      <c r="Z905" s="26">
        <f>IF(H905&gt;L905,(H905-L905)*INDEX('[1]2018_commission_structure-Start'!$A$21:$I$24,MATCH($E905,'[1]2018_commission_structure-Start'!$A$21:$A$24,0),MATCH(Z$1,'[1]2018_commission_structure-Start'!$A$21:$I$21,0)),0)</f>
        <v>0</v>
      </c>
      <c r="AA905" s="28">
        <f t="shared" si="148"/>
        <v>91418.58</v>
      </c>
      <c r="AB905" s="28">
        <f t="shared" si="149"/>
        <v>149556.58000000002</v>
      </c>
    </row>
    <row r="906" spans="1:28" x14ac:dyDescent="0.2">
      <c r="A906" s="25" t="str">
        <f t="shared" si="140"/>
        <v>Dionis Cumpton</v>
      </c>
      <c r="B906" s="25">
        <v>601779371</v>
      </c>
      <c r="C906" s="25" t="s">
        <v>1749</v>
      </c>
      <c r="D906" s="25" t="s">
        <v>1750</v>
      </c>
      <c r="E906" s="25" t="s">
        <v>10</v>
      </c>
      <c r="F906" s="25">
        <v>114343</v>
      </c>
      <c r="G906" s="25">
        <f>COUNTIF([1]deals_closed!D:D,B906)</f>
        <v>19</v>
      </c>
      <c r="H906" s="26">
        <f>SUMIF([1]deals_closed!D:D,B906,[1]deals_closed!C:C)</f>
        <v>680870</v>
      </c>
      <c r="I906" s="26">
        <f>VLOOKUP(E906,'[1]2018_commission_structure-Start'!$A$22:$I$24,9,FALSE)</f>
        <v>750000</v>
      </c>
      <c r="J906" s="26">
        <f t="shared" si="141"/>
        <v>937500</v>
      </c>
      <c r="K906" s="26">
        <f t="shared" si="142"/>
        <v>1125000</v>
      </c>
      <c r="L906" s="26">
        <f t="shared" si="143"/>
        <v>1500000</v>
      </c>
      <c r="M906" s="27">
        <f t="shared" si="144"/>
        <v>0.90782666666666667</v>
      </c>
      <c r="N906" s="25" t="str">
        <f t="shared" si="145"/>
        <v>0-100%</v>
      </c>
      <c r="O906" s="28">
        <f>MIN(H906,I906)*INDEX('[1]2018_commission_structure-Start'!$A$21:$I$24,MATCH($E906,'[1]2018_commission_structure-Start'!$A$21:$A$24,0),MATCH(O$1,'[1]2018_commission_structure-Start'!$A$21:$I$21,0))</f>
        <v>102130.5</v>
      </c>
      <c r="P906" s="26">
        <f>IF(H906&gt;I906,MIN(H906-I906,J906-I906)*INDEX('[1]2018_commission_structure-Start'!$A$21:$I$24,MATCH($E906,'[1]2018_commission_structure-Start'!$A$21:$A$24,0), MATCH(P$1,'[1]2018_commission_structure-Start'!$A$21:$I$21,0)),0)</f>
        <v>0</v>
      </c>
      <c r="Q906" s="26">
        <f>IF($H906&gt;J906,MIN($H906-J906,K906-J906)*INDEX('[1]2018_commission_structure-Start'!$A$21:$I$24,MATCH($E906,'[1]2018_commission_structure-Start'!$A$21:$A$24,0), MATCH(Q$1,'[1]2018_commission_structure-Start'!$A$21:$I$21,0)),0)</f>
        <v>0</v>
      </c>
      <c r="R906" s="26">
        <f>IF($H906&gt;K906,MIN($H906-K906,L906-K906)*INDEX('[1]2018_commission_structure-Start'!$A$21:$I$24,MATCH($E906,'[1]2018_commission_structure-Start'!$A$21:$A$24,0), MATCH(R$1,'[1]2018_commission_structure-Start'!$A$21:$I$21,0)),0)</f>
        <v>0</v>
      </c>
      <c r="S906" s="26">
        <f>IF(H906&gt;L906,(H906-L906)*INDEX('[1]2018_commission_structure-Start'!$A$21:$I$24,MATCH($E906,'[1]2018_commission_structure-Start'!$A$21:$A$24,0),MATCH(S$1,'[1]2018_commission_structure-Start'!$A$21:$I$21,0)),0)</f>
        <v>0</v>
      </c>
      <c r="T906" s="28">
        <f t="shared" si="146"/>
        <v>102130.5</v>
      </c>
      <c r="U906" s="28">
        <f t="shared" si="147"/>
        <v>216473.5</v>
      </c>
      <c r="V906" s="28">
        <f>MIN(H906,I906)*INDEX('[1]2018_commission_structure-Start'!$A$15:$J$18,MATCH($E906,'[1]2018_commission_structure-Start'!$A$15:$A$18,0),MATCH(V$1,'[1]2018_commission_structure-Start'!$A$15:$J$15,0))</f>
        <v>102130.5</v>
      </c>
      <c r="W906" s="26">
        <f>IF($H906&gt;I906,MIN($H906-I906,J906-I906)*INDEX('[1]2018_commission_structure-Start'!$A$15:$J$18,MATCH($E906,'[1]2018_commission_structure-Start'!$A$15:$A$18,0),MATCH(W$1,'[1]2018_commission_structure-Start'!$A$15:$J$15,0)),0)</f>
        <v>0</v>
      </c>
      <c r="X906" s="26">
        <f>IF($H906&gt;J906,MIN($H906-J906,K906-J906)*INDEX('[1]2018_commission_structure-Start'!$A$15:$J$18,MATCH($E906,'[1]2018_commission_structure-Start'!$A$15:$A$18,0),MATCH(X$1,'[1]2018_commission_structure-Start'!$A$15:$J$15,0)),0)</f>
        <v>0</v>
      </c>
      <c r="Y906" s="26">
        <f>IF($H906&gt;K906,MIN($H906-K906,L906-K906)*INDEX('[1]2018_commission_structure-Start'!$A$15:$J$18,MATCH($E906,'[1]2018_commission_structure-Start'!$A$15:$A$18,0),MATCH(Y$1,'[1]2018_commission_structure-Start'!$A$15:$J$15,0)),0)</f>
        <v>0</v>
      </c>
      <c r="Z906" s="26">
        <f>IF(H906&gt;L906,(H906-L906)*INDEX('[1]2018_commission_structure-Start'!$A$21:$I$24,MATCH($E906,'[1]2018_commission_structure-Start'!$A$21:$A$24,0),MATCH(Z$1,'[1]2018_commission_structure-Start'!$A$21:$I$21,0)),0)</f>
        <v>0</v>
      </c>
      <c r="AA906" s="28">
        <f t="shared" si="148"/>
        <v>102130.5</v>
      </c>
      <c r="AB906" s="28">
        <f t="shared" si="149"/>
        <v>216473.5</v>
      </c>
    </row>
    <row r="907" spans="1:28" x14ac:dyDescent="0.2">
      <c r="A907" s="25" t="str">
        <f t="shared" si="140"/>
        <v>Skipper Ohm</v>
      </c>
      <c r="B907" s="25">
        <v>3269054114</v>
      </c>
      <c r="C907" s="25" t="s">
        <v>1751</v>
      </c>
      <c r="D907" s="25" t="s">
        <v>1752</v>
      </c>
      <c r="E907" s="25" t="s">
        <v>29</v>
      </c>
      <c r="F907" s="25">
        <v>73223</v>
      </c>
      <c r="G907" s="25">
        <f>COUNTIF([1]deals_closed!D:D,B907)</f>
        <v>22</v>
      </c>
      <c r="H907" s="26">
        <f>SUMIF([1]deals_closed!D:D,B907,[1]deals_closed!C:C)</f>
        <v>750849</v>
      </c>
      <c r="I907" s="26">
        <f>VLOOKUP(E907,'[1]2018_commission_structure-Start'!$A$22:$I$24,9,FALSE)</f>
        <v>600000</v>
      </c>
      <c r="J907" s="26">
        <f t="shared" si="141"/>
        <v>750000</v>
      </c>
      <c r="K907" s="26">
        <f t="shared" si="142"/>
        <v>900000</v>
      </c>
      <c r="L907" s="26">
        <f t="shared" si="143"/>
        <v>1200000</v>
      </c>
      <c r="M907" s="27">
        <f t="shared" si="144"/>
        <v>1.2514149999999999</v>
      </c>
      <c r="N907" s="25" t="str">
        <f t="shared" si="145"/>
        <v>125-150%</v>
      </c>
      <c r="O907" s="28">
        <f>MIN(H907,I907)*INDEX('[1]2018_commission_structure-Start'!$A$21:$I$24,MATCH($E907,'[1]2018_commission_structure-Start'!$A$21:$A$24,0),MATCH(O$1,'[1]2018_commission_structure-Start'!$A$21:$I$21,0))</f>
        <v>78000</v>
      </c>
      <c r="P907" s="26">
        <f>IF(H907&gt;I907,MIN(H907-I907,J907-I907)*INDEX('[1]2018_commission_structure-Start'!$A$21:$I$24,MATCH($E907,'[1]2018_commission_structure-Start'!$A$21:$A$24,0), MATCH(P$1,'[1]2018_commission_structure-Start'!$A$21:$I$21,0)),0)</f>
        <v>25500.000000000004</v>
      </c>
      <c r="Q907" s="26">
        <f>IF($H907&gt;J907,MIN($H907-J907,K907-J907)*INDEX('[1]2018_commission_structure-Start'!$A$21:$I$24,MATCH($E907,'[1]2018_commission_structure-Start'!$A$21:$A$24,0), MATCH(Q$1,'[1]2018_commission_structure-Start'!$A$21:$I$21,0)),0)</f>
        <v>178.29</v>
      </c>
      <c r="R907" s="26">
        <f>IF($H907&gt;K907,MIN($H907-K907,L907-K907)*INDEX('[1]2018_commission_structure-Start'!$A$21:$I$24,MATCH($E907,'[1]2018_commission_structure-Start'!$A$21:$A$24,0), MATCH(R$1,'[1]2018_commission_structure-Start'!$A$21:$I$21,0)),0)</f>
        <v>0</v>
      </c>
      <c r="S907" s="26">
        <f>IF(H907&gt;L907,(H907-L907)*INDEX('[1]2018_commission_structure-Start'!$A$21:$I$24,MATCH($E907,'[1]2018_commission_structure-Start'!$A$21:$A$24,0),MATCH(S$1,'[1]2018_commission_structure-Start'!$A$21:$I$21,0)),0)</f>
        <v>0</v>
      </c>
      <c r="T907" s="28">
        <f t="shared" si="146"/>
        <v>103678.29</v>
      </c>
      <c r="U907" s="28">
        <f t="shared" si="147"/>
        <v>176901.28999999998</v>
      </c>
      <c r="V907" s="28">
        <f>MIN(H907,I907)*INDEX('[1]2018_commission_structure-Start'!$A$15:$J$18,MATCH($E907,'[1]2018_commission_structure-Start'!$A$15:$A$18,0),MATCH(V$1,'[1]2018_commission_structure-Start'!$A$15:$J$15,0))</f>
        <v>90000</v>
      </c>
      <c r="W907" s="26">
        <f>IF($H907&gt;I907,MIN($H907-I907,J907-I907)*INDEX('[1]2018_commission_structure-Start'!$A$15:$J$18,MATCH($E907,'[1]2018_commission_structure-Start'!$A$15:$A$18,0),MATCH(W$1,'[1]2018_commission_structure-Start'!$A$15:$J$15,0)),0)</f>
        <v>27000</v>
      </c>
      <c r="X907" s="26">
        <f>IF($H907&gt;J907,MIN($H907-J907,K907-J907)*INDEX('[1]2018_commission_structure-Start'!$A$15:$J$18,MATCH($E907,'[1]2018_commission_structure-Start'!$A$15:$A$18,0),MATCH(X$1,'[1]2018_commission_structure-Start'!$A$15:$J$15,0)),0)</f>
        <v>212.25</v>
      </c>
      <c r="Y907" s="26">
        <f>IF($H907&gt;K907,MIN($H907-K907,L907-K907)*INDEX('[1]2018_commission_structure-Start'!$A$15:$J$18,MATCH($E907,'[1]2018_commission_structure-Start'!$A$15:$A$18,0),MATCH(Y$1,'[1]2018_commission_structure-Start'!$A$15:$J$15,0)),0)</f>
        <v>0</v>
      </c>
      <c r="Z907" s="26">
        <f>IF(H907&gt;L907,(H907-L907)*INDEX('[1]2018_commission_structure-Start'!$A$21:$I$24,MATCH($E907,'[1]2018_commission_structure-Start'!$A$21:$A$24,0),MATCH(Z$1,'[1]2018_commission_structure-Start'!$A$21:$I$21,0)),0)</f>
        <v>0</v>
      </c>
      <c r="AA907" s="28">
        <f t="shared" si="148"/>
        <v>117212.25</v>
      </c>
      <c r="AB907" s="28">
        <f t="shared" si="149"/>
        <v>190435.25</v>
      </c>
    </row>
    <row r="908" spans="1:28" x14ac:dyDescent="0.2">
      <c r="A908" s="25" t="str">
        <f t="shared" si="140"/>
        <v>Heddi McCurley</v>
      </c>
      <c r="B908" s="25">
        <v>4372257910</v>
      </c>
      <c r="C908" s="25" t="s">
        <v>1753</v>
      </c>
      <c r="D908" s="25" t="s">
        <v>1754</v>
      </c>
      <c r="E908" s="25" t="s">
        <v>29</v>
      </c>
      <c r="F908" s="25">
        <v>58343</v>
      </c>
      <c r="G908" s="25">
        <f>COUNTIF([1]deals_closed!D:D,B908)</f>
        <v>16</v>
      </c>
      <c r="H908" s="26">
        <f>SUMIF([1]deals_closed!D:D,B908,[1]deals_closed!C:C)</f>
        <v>644947</v>
      </c>
      <c r="I908" s="26">
        <f>VLOOKUP(E908,'[1]2018_commission_structure-Start'!$A$22:$I$24,9,FALSE)</f>
        <v>600000</v>
      </c>
      <c r="J908" s="26">
        <f t="shared" si="141"/>
        <v>750000</v>
      </c>
      <c r="K908" s="26">
        <f t="shared" si="142"/>
        <v>900000</v>
      </c>
      <c r="L908" s="26">
        <f t="shared" si="143"/>
        <v>1200000</v>
      </c>
      <c r="M908" s="27">
        <f t="shared" si="144"/>
        <v>1.0749116666666667</v>
      </c>
      <c r="N908" s="25" t="str">
        <f t="shared" si="145"/>
        <v>100-125%</v>
      </c>
      <c r="O908" s="28">
        <f>MIN(H908,I908)*INDEX('[1]2018_commission_structure-Start'!$A$21:$I$24,MATCH($E908,'[1]2018_commission_structure-Start'!$A$21:$A$24,0),MATCH(O$1,'[1]2018_commission_structure-Start'!$A$21:$I$21,0))</f>
        <v>78000</v>
      </c>
      <c r="P908" s="26">
        <f>IF(H908&gt;I908,MIN(H908-I908,J908-I908)*INDEX('[1]2018_commission_structure-Start'!$A$21:$I$24,MATCH($E908,'[1]2018_commission_structure-Start'!$A$21:$A$24,0), MATCH(P$1,'[1]2018_commission_structure-Start'!$A$21:$I$21,0)),0)</f>
        <v>7640.9900000000007</v>
      </c>
      <c r="Q908" s="26">
        <f>IF($H908&gt;J908,MIN($H908-J908,K908-J908)*INDEX('[1]2018_commission_structure-Start'!$A$21:$I$24,MATCH($E908,'[1]2018_commission_structure-Start'!$A$21:$A$24,0), MATCH(Q$1,'[1]2018_commission_structure-Start'!$A$21:$I$21,0)),0)</f>
        <v>0</v>
      </c>
      <c r="R908" s="26">
        <f>IF($H908&gt;K908,MIN($H908-K908,L908-K908)*INDEX('[1]2018_commission_structure-Start'!$A$21:$I$24,MATCH($E908,'[1]2018_commission_structure-Start'!$A$21:$A$24,0), MATCH(R$1,'[1]2018_commission_structure-Start'!$A$21:$I$21,0)),0)</f>
        <v>0</v>
      </c>
      <c r="S908" s="26">
        <f>IF(H908&gt;L908,(H908-L908)*INDEX('[1]2018_commission_structure-Start'!$A$21:$I$24,MATCH($E908,'[1]2018_commission_structure-Start'!$A$21:$A$24,0),MATCH(S$1,'[1]2018_commission_structure-Start'!$A$21:$I$21,0)),0)</f>
        <v>0</v>
      </c>
      <c r="T908" s="28">
        <f t="shared" si="146"/>
        <v>85640.99</v>
      </c>
      <c r="U908" s="28">
        <f t="shared" si="147"/>
        <v>143983.99</v>
      </c>
      <c r="V908" s="28">
        <f>MIN(H908,I908)*INDEX('[1]2018_commission_structure-Start'!$A$15:$J$18,MATCH($E908,'[1]2018_commission_structure-Start'!$A$15:$A$18,0),MATCH(V$1,'[1]2018_commission_structure-Start'!$A$15:$J$15,0))</f>
        <v>90000</v>
      </c>
      <c r="W908" s="26">
        <f>IF($H908&gt;I908,MIN($H908-I908,J908-I908)*INDEX('[1]2018_commission_structure-Start'!$A$15:$J$18,MATCH($E908,'[1]2018_commission_structure-Start'!$A$15:$A$18,0),MATCH(W$1,'[1]2018_commission_structure-Start'!$A$15:$J$15,0)),0)</f>
        <v>8090.46</v>
      </c>
      <c r="X908" s="26">
        <f>IF($H908&gt;J908,MIN($H908-J908,K908-J908)*INDEX('[1]2018_commission_structure-Start'!$A$15:$J$18,MATCH($E908,'[1]2018_commission_structure-Start'!$A$15:$A$18,0),MATCH(X$1,'[1]2018_commission_structure-Start'!$A$15:$J$15,0)),0)</f>
        <v>0</v>
      </c>
      <c r="Y908" s="26">
        <f>IF($H908&gt;K908,MIN($H908-K908,L908-K908)*INDEX('[1]2018_commission_structure-Start'!$A$15:$J$18,MATCH($E908,'[1]2018_commission_structure-Start'!$A$15:$A$18,0),MATCH(Y$1,'[1]2018_commission_structure-Start'!$A$15:$J$15,0)),0)</f>
        <v>0</v>
      </c>
      <c r="Z908" s="26">
        <f>IF(H908&gt;L908,(H908-L908)*INDEX('[1]2018_commission_structure-Start'!$A$21:$I$24,MATCH($E908,'[1]2018_commission_structure-Start'!$A$21:$A$24,0),MATCH(Z$1,'[1]2018_commission_structure-Start'!$A$21:$I$21,0)),0)</f>
        <v>0</v>
      </c>
      <c r="AA908" s="28">
        <f t="shared" si="148"/>
        <v>98090.46</v>
      </c>
      <c r="AB908" s="28">
        <f t="shared" si="149"/>
        <v>156433.46000000002</v>
      </c>
    </row>
    <row r="909" spans="1:28" x14ac:dyDescent="0.2">
      <c r="A909" s="25" t="str">
        <f t="shared" si="140"/>
        <v>Arty Brobak</v>
      </c>
      <c r="B909" s="25">
        <v>320120716</v>
      </c>
      <c r="C909" s="25" t="s">
        <v>1755</v>
      </c>
      <c r="D909" s="25" t="s">
        <v>1756</v>
      </c>
      <c r="E909" s="25" t="s">
        <v>29</v>
      </c>
      <c r="F909" s="25">
        <v>50348</v>
      </c>
      <c r="G909" s="25">
        <f>COUNTIF([1]deals_closed!D:D,B909)</f>
        <v>11</v>
      </c>
      <c r="H909" s="26">
        <f>SUMIF([1]deals_closed!D:D,B909,[1]deals_closed!C:C)</f>
        <v>342782</v>
      </c>
      <c r="I909" s="26">
        <f>VLOOKUP(E909,'[1]2018_commission_structure-Start'!$A$22:$I$24,9,FALSE)</f>
        <v>600000</v>
      </c>
      <c r="J909" s="26">
        <f t="shared" si="141"/>
        <v>750000</v>
      </c>
      <c r="K909" s="26">
        <f t="shared" si="142"/>
        <v>900000</v>
      </c>
      <c r="L909" s="26">
        <f t="shared" si="143"/>
        <v>1200000</v>
      </c>
      <c r="M909" s="27">
        <f t="shared" si="144"/>
        <v>0.57130333333333339</v>
      </c>
      <c r="N909" s="25" t="str">
        <f t="shared" si="145"/>
        <v>0-100%</v>
      </c>
      <c r="O909" s="28">
        <f>MIN(H909,I909)*INDEX('[1]2018_commission_structure-Start'!$A$21:$I$24,MATCH($E909,'[1]2018_commission_structure-Start'!$A$21:$A$24,0),MATCH(O$1,'[1]2018_commission_structure-Start'!$A$21:$I$21,0))</f>
        <v>44561.66</v>
      </c>
      <c r="P909" s="26">
        <f>IF(H909&gt;I909,MIN(H909-I909,J909-I909)*INDEX('[1]2018_commission_structure-Start'!$A$21:$I$24,MATCH($E909,'[1]2018_commission_structure-Start'!$A$21:$A$24,0), MATCH(P$1,'[1]2018_commission_structure-Start'!$A$21:$I$21,0)),0)</f>
        <v>0</v>
      </c>
      <c r="Q909" s="26">
        <f>IF($H909&gt;J909,MIN($H909-J909,K909-J909)*INDEX('[1]2018_commission_structure-Start'!$A$21:$I$24,MATCH($E909,'[1]2018_commission_structure-Start'!$A$21:$A$24,0), MATCH(Q$1,'[1]2018_commission_structure-Start'!$A$21:$I$21,0)),0)</f>
        <v>0</v>
      </c>
      <c r="R909" s="26">
        <f>IF($H909&gt;K909,MIN($H909-K909,L909-K909)*INDEX('[1]2018_commission_structure-Start'!$A$21:$I$24,MATCH($E909,'[1]2018_commission_structure-Start'!$A$21:$A$24,0), MATCH(R$1,'[1]2018_commission_structure-Start'!$A$21:$I$21,0)),0)</f>
        <v>0</v>
      </c>
      <c r="S909" s="26">
        <f>IF(H909&gt;L909,(H909-L909)*INDEX('[1]2018_commission_structure-Start'!$A$21:$I$24,MATCH($E909,'[1]2018_commission_structure-Start'!$A$21:$A$24,0),MATCH(S$1,'[1]2018_commission_structure-Start'!$A$21:$I$21,0)),0)</f>
        <v>0</v>
      </c>
      <c r="T909" s="28">
        <f t="shared" si="146"/>
        <v>44561.66</v>
      </c>
      <c r="U909" s="28">
        <f t="shared" si="147"/>
        <v>94909.66</v>
      </c>
      <c r="V909" s="28">
        <f>MIN(H909,I909)*INDEX('[1]2018_commission_structure-Start'!$A$15:$J$18,MATCH($E909,'[1]2018_commission_structure-Start'!$A$15:$A$18,0),MATCH(V$1,'[1]2018_commission_structure-Start'!$A$15:$J$15,0))</f>
        <v>51417.299999999996</v>
      </c>
      <c r="W909" s="26">
        <f>IF($H909&gt;I909,MIN($H909-I909,J909-I909)*INDEX('[1]2018_commission_structure-Start'!$A$15:$J$18,MATCH($E909,'[1]2018_commission_structure-Start'!$A$15:$A$18,0),MATCH(W$1,'[1]2018_commission_structure-Start'!$A$15:$J$15,0)),0)</f>
        <v>0</v>
      </c>
      <c r="X909" s="26">
        <f>IF($H909&gt;J909,MIN($H909-J909,K909-J909)*INDEX('[1]2018_commission_structure-Start'!$A$15:$J$18,MATCH($E909,'[1]2018_commission_structure-Start'!$A$15:$A$18,0),MATCH(X$1,'[1]2018_commission_structure-Start'!$A$15:$J$15,0)),0)</f>
        <v>0</v>
      </c>
      <c r="Y909" s="26">
        <f>IF($H909&gt;K909,MIN($H909-K909,L909-K909)*INDEX('[1]2018_commission_structure-Start'!$A$15:$J$18,MATCH($E909,'[1]2018_commission_structure-Start'!$A$15:$A$18,0),MATCH(Y$1,'[1]2018_commission_structure-Start'!$A$15:$J$15,0)),0)</f>
        <v>0</v>
      </c>
      <c r="Z909" s="26">
        <f>IF(H909&gt;L909,(H909-L909)*INDEX('[1]2018_commission_structure-Start'!$A$21:$I$24,MATCH($E909,'[1]2018_commission_structure-Start'!$A$21:$A$24,0),MATCH(Z$1,'[1]2018_commission_structure-Start'!$A$21:$I$21,0)),0)</f>
        <v>0</v>
      </c>
      <c r="AA909" s="28">
        <f t="shared" si="148"/>
        <v>51417.299999999996</v>
      </c>
      <c r="AB909" s="28">
        <f t="shared" si="149"/>
        <v>101765.29999999999</v>
      </c>
    </row>
    <row r="910" spans="1:28" x14ac:dyDescent="0.2">
      <c r="A910" s="25" t="str">
        <f t="shared" si="140"/>
        <v>Vincenz Lillford</v>
      </c>
      <c r="B910" s="25">
        <v>4958503722</v>
      </c>
      <c r="C910" s="25" t="s">
        <v>1757</v>
      </c>
      <c r="D910" s="25" t="s">
        <v>1758</v>
      </c>
      <c r="E910" s="25" t="s">
        <v>29</v>
      </c>
      <c r="F910" s="25">
        <v>65536</v>
      </c>
      <c r="G910" s="25">
        <f>COUNTIF([1]deals_closed!D:D,B910)</f>
        <v>14</v>
      </c>
      <c r="H910" s="26">
        <f>SUMIF([1]deals_closed!D:D,B910,[1]deals_closed!C:C)</f>
        <v>551500</v>
      </c>
      <c r="I910" s="26">
        <f>VLOOKUP(E910,'[1]2018_commission_structure-Start'!$A$22:$I$24,9,FALSE)</f>
        <v>600000</v>
      </c>
      <c r="J910" s="26">
        <f t="shared" si="141"/>
        <v>750000</v>
      </c>
      <c r="K910" s="26">
        <f t="shared" si="142"/>
        <v>900000</v>
      </c>
      <c r="L910" s="26">
        <f t="shared" si="143"/>
        <v>1200000</v>
      </c>
      <c r="M910" s="27">
        <f t="shared" si="144"/>
        <v>0.91916666666666669</v>
      </c>
      <c r="N910" s="25" t="str">
        <f t="shared" si="145"/>
        <v>0-100%</v>
      </c>
      <c r="O910" s="28">
        <f>MIN(H910,I910)*INDEX('[1]2018_commission_structure-Start'!$A$21:$I$24,MATCH($E910,'[1]2018_commission_structure-Start'!$A$21:$A$24,0),MATCH(O$1,'[1]2018_commission_structure-Start'!$A$21:$I$21,0))</f>
        <v>71695</v>
      </c>
      <c r="P910" s="26">
        <f>IF(H910&gt;I910,MIN(H910-I910,J910-I910)*INDEX('[1]2018_commission_structure-Start'!$A$21:$I$24,MATCH($E910,'[1]2018_commission_structure-Start'!$A$21:$A$24,0), MATCH(P$1,'[1]2018_commission_structure-Start'!$A$21:$I$21,0)),0)</f>
        <v>0</v>
      </c>
      <c r="Q910" s="26">
        <f>IF($H910&gt;J910,MIN($H910-J910,K910-J910)*INDEX('[1]2018_commission_structure-Start'!$A$21:$I$24,MATCH($E910,'[1]2018_commission_structure-Start'!$A$21:$A$24,0), MATCH(Q$1,'[1]2018_commission_structure-Start'!$A$21:$I$21,0)),0)</f>
        <v>0</v>
      </c>
      <c r="R910" s="26">
        <f>IF($H910&gt;K910,MIN($H910-K910,L910-K910)*INDEX('[1]2018_commission_structure-Start'!$A$21:$I$24,MATCH($E910,'[1]2018_commission_structure-Start'!$A$21:$A$24,0), MATCH(R$1,'[1]2018_commission_structure-Start'!$A$21:$I$21,0)),0)</f>
        <v>0</v>
      </c>
      <c r="S910" s="26">
        <f>IF(H910&gt;L910,(H910-L910)*INDEX('[1]2018_commission_structure-Start'!$A$21:$I$24,MATCH($E910,'[1]2018_commission_structure-Start'!$A$21:$A$24,0),MATCH(S$1,'[1]2018_commission_structure-Start'!$A$21:$I$21,0)),0)</f>
        <v>0</v>
      </c>
      <c r="T910" s="28">
        <f t="shared" si="146"/>
        <v>71695</v>
      </c>
      <c r="U910" s="28">
        <f t="shared" si="147"/>
        <v>137231</v>
      </c>
      <c r="V910" s="28">
        <f>MIN(H910,I910)*INDEX('[1]2018_commission_structure-Start'!$A$15:$J$18,MATCH($E910,'[1]2018_commission_structure-Start'!$A$15:$A$18,0),MATCH(V$1,'[1]2018_commission_structure-Start'!$A$15:$J$15,0))</f>
        <v>82725</v>
      </c>
      <c r="W910" s="26">
        <f>IF($H910&gt;I910,MIN($H910-I910,J910-I910)*INDEX('[1]2018_commission_structure-Start'!$A$15:$J$18,MATCH($E910,'[1]2018_commission_structure-Start'!$A$15:$A$18,0),MATCH(W$1,'[1]2018_commission_structure-Start'!$A$15:$J$15,0)),0)</f>
        <v>0</v>
      </c>
      <c r="X910" s="26">
        <f>IF($H910&gt;J910,MIN($H910-J910,K910-J910)*INDEX('[1]2018_commission_structure-Start'!$A$15:$J$18,MATCH($E910,'[1]2018_commission_structure-Start'!$A$15:$A$18,0),MATCH(X$1,'[1]2018_commission_structure-Start'!$A$15:$J$15,0)),0)</f>
        <v>0</v>
      </c>
      <c r="Y910" s="26">
        <f>IF($H910&gt;K910,MIN($H910-K910,L910-K910)*INDEX('[1]2018_commission_structure-Start'!$A$15:$J$18,MATCH($E910,'[1]2018_commission_structure-Start'!$A$15:$A$18,0),MATCH(Y$1,'[1]2018_commission_structure-Start'!$A$15:$J$15,0)),0)</f>
        <v>0</v>
      </c>
      <c r="Z910" s="26">
        <f>IF(H910&gt;L910,(H910-L910)*INDEX('[1]2018_commission_structure-Start'!$A$21:$I$24,MATCH($E910,'[1]2018_commission_structure-Start'!$A$21:$A$24,0),MATCH(Z$1,'[1]2018_commission_structure-Start'!$A$21:$I$21,0)),0)</f>
        <v>0</v>
      </c>
      <c r="AA910" s="28">
        <f t="shared" si="148"/>
        <v>82725</v>
      </c>
      <c r="AB910" s="28">
        <f t="shared" si="149"/>
        <v>148261</v>
      </c>
    </row>
    <row r="911" spans="1:28" x14ac:dyDescent="0.2">
      <c r="A911" s="25" t="str">
        <f t="shared" si="140"/>
        <v>Rubina Arp</v>
      </c>
      <c r="B911" s="25">
        <v>6313424239</v>
      </c>
      <c r="C911" s="25" t="s">
        <v>1759</v>
      </c>
      <c r="D911" s="25" t="s">
        <v>1760</v>
      </c>
      <c r="E911" s="25" t="s">
        <v>29</v>
      </c>
      <c r="F911" s="25">
        <v>55136</v>
      </c>
      <c r="G911" s="25">
        <f>COUNTIF([1]deals_closed!D:D,B911)</f>
        <v>23</v>
      </c>
      <c r="H911" s="26">
        <f>SUMIF([1]deals_closed!D:D,B911,[1]deals_closed!C:C)</f>
        <v>771161</v>
      </c>
      <c r="I911" s="26">
        <f>VLOOKUP(E911,'[1]2018_commission_structure-Start'!$A$22:$I$24,9,FALSE)</f>
        <v>600000</v>
      </c>
      <c r="J911" s="26">
        <f t="shared" si="141"/>
        <v>750000</v>
      </c>
      <c r="K911" s="26">
        <f t="shared" si="142"/>
        <v>900000</v>
      </c>
      <c r="L911" s="26">
        <f t="shared" si="143"/>
        <v>1200000</v>
      </c>
      <c r="M911" s="27">
        <f t="shared" si="144"/>
        <v>1.2852683333333332</v>
      </c>
      <c r="N911" s="25" t="str">
        <f t="shared" si="145"/>
        <v>125-150%</v>
      </c>
      <c r="O911" s="28">
        <f>MIN(H911,I911)*INDEX('[1]2018_commission_structure-Start'!$A$21:$I$24,MATCH($E911,'[1]2018_commission_structure-Start'!$A$21:$A$24,0),MATCH(O$1,'[1]2018_commission_structure-Start'!$A$21:$I$21,0))</f>
        <v>78000</v>
      </c>
      <c r="P911" s="26">
        <f>IF(H911&gt;I911,MIN(H911-I911,J911-I911)*INDEX('[1]2018_commission_structure-Start'!$A$21:$I$24,MATCH($E911,'[1]2018_commission_structure-Start'!$A$21:$A$24,0), MATCH(P$1,'[1]2018_commission_structure-Start'!$A$21:$I$21,0)),0)</f>
        <v>25500.000000000004</v>
      </c>
      <c r="Q911" s="26">
        <f>IF($H911&gt;J911,MIN($H911-J911,K911-J911)*INDEX('[1]2018_commission_structure-Start'!$A$21:$I$24,MATCH($E911,'[1]2018_commission_structure-Start'!$A$21:$A$24,0), MATCH(Q$1,'[1]2018_commission_structure-Start'!$A$21:$I$21,0)),0)</f>
        <v>4443.8099999999995</v>
      </c>
      <c r="R911" s="26">
        <f>IF($H911&gt;K911,MIN($H911-K911,L911-K911)*INDEX('[1]2018_commission_structure-Start'!$A$21:$I$24,MATCH($E911,'[1]2018_commission_structure-Start'!$A$21:$A$24,0), MATCH(R$1,'[1]2018_commission_structure-Start'!$A$21:$I$21,0)),0)</f>
        <v>0</v>
      </c>
      <c r="S911" s="26">
        <f>IF(H911&gt;L911,(H911-L911)*INDEX('[1]2018_commission_structure-Start'!$A$21:$I$24,MATCH($E911,'[1]2018_commission_structure-Start'!$A$21:$A$24,0),MATCH(S$1,'[1]2018_commission_structure-Start'!$A$21:$I$21,0)),0)</f>
        <v>0</v>
      </c>
      <c r="T911" s="28">
        <f t="shared" si="146"/>
        <v>107943.81</v>
      </c>
      <c r="U911" s="28">
        <f t="shared" si="147"/>
        <v>163079.81</v>
      </c>
      <c r="V911" s="28">
        <f>MIN(H911,I911)*INDEX('[1]2018_commission_structure-Start'!$A$15:$J$18,MATCH($E911,'[1]2018_commission_structure-Start'!$A$15:$A$18,0),MATCH(V$1,'[1]2018_commission_structure-Start'!$A$15:$J$15,0))</f>
        <v>90000</v>
      </c>
      <c r="W911" s="26">
        <f>IF($H911&gt;I911,MIN($H911-I911,J911-I911)*INDEX('[1]2018_commission_structure-Start'!$A$15:$J$18,MATCH($E911,'[1]2018_commission_structure-Start'!$A$15:$A$18,0),MATCH(W$1,'[1]2018_commission_structure-Start'!$A$15:$J$15,0)),0)</f>
        <v>27000</v>
      </c>
      <c r="X911" s="26">
        <f>IF($H911&gt;J911,MIN($H911-J911,K911-J911)*INDEX('[1]2018_commission_structure-Start'!$A$15:$J$18,MATCH($E911,'[1]2018_commission_structure-Start'!$A$15:$A$18,0),MATCH(X$1,'[1]2018_commission_structure-Start'!$A$15:$J$15,0)),0)</f>
        <v>5290.25</v>
      </c>
      <c r="Y911" s="26">
        <f>IF($H911&gt;K911,MIN($H911-K911,L911-K911)*INDEX('[1]2018_commission_structure-Start'!$A$15:$J$18,MATCH($E911,'[1]2018_commission_structure-Start'!$A$15:$A$18,0),MATCH(Y$1,'[1]2018_commission_structure-Start'!$A$15:$J$15,0)),0)</f>
        <v>0</v>
      </c>
      <c r="Z911" s="26">
        <f>IF(H911&gt;L911,(H911-L911)*INDEX('[1]2018_commission_structure-Start'!$A$21:$I$24,MATCH($E911,'[1]2018_commission_structure-Start'!$A$21:$A$24,0),MATCH(Z$1,'[1]2018_commission_structure-Start'!$A$21:$I$21,0)),0)</f>
        <v>0</v>
      </c>
      <c r="AA911" s="28">
        <f t="shared" si="148"/>
        <v>122290.25</v>
      </c>
      <c r="AB911" s="28">
        <f t="shared" si="149"/>
        <v>177426.25</v>
      </c>
    </row>
    <row r="912" spans="1:28" x14ac:dyDescent="0.2">
      <c r="A912" s="25" t="str">
        <f t="shared" si="140"/>
        <v>Isidoro Vamplers</v>
      </c>
      <c r="B912" s="25">
        <v>3891707452</v>
      </c>
      <c r="C912" s="25" t="s">
        <v>1761</v>
      </c>
      <c r="D912" s="25" t="s">
        <v>1762</v>
      </c>
      <c r="E912" s="25" t="s">
        <v>10</v>
      </c>
      <c r="F912" s="25">
        <v>90591</v>
      </c>
      <c r="G912" s="25">
        <f>COUNTIF([1]deals_closed!D:D,B912)</f>
        <v>18</v>
      </c>
      <c r="H912" s="26">
        <f>SUMIF([1]deals_closed!D:D,B912,[1]deals_closed!C:C)</f>
        <v>696628</v>
      </c>
      <c r="I912" s="26">
        <f>VLOOKUP(E912,'[1]2018_commission_structure-Start'!$A$22:$I$24,9,FALSE)</f>
        <v>750000</v>
      </c>
      <c r="J912" s="26">
        <f t="shared" si="141"/>
        <v>937500</v>
      </c>
      <c r="K912" s="26">
        <f t="shared" si="142"/>
        <v>1125000</v>
      </c>
      <c r="L912" s="26">
        <f t="shared" si="143"/>
        <v>1500000</v>
      </c>
      <c r="M912" s="27">
        <f t="shared" si="144"/>
        <v>0.92883733333333329</v>
      </c>
      <c r="N912" s="25" t="str">
        <f t="shared" si="145"/>
        <v>0-100%</v>
      </c>
      <c r="O912" s="28">
        <f>MIN(H912,I912)*INDEX('[1]2018_commission_structure-Start'!$A$21:$I$24,MATCH($E912,'[1]2018_commission_structure-Start'!$A$21:$A$24,0),MATCH(O$1,'[1]2018_commission_structure-Start'!$A$21:$I$21,0))</f>
        <v>104494.2</v>
      </c>
      <c r="P912" s="26">
        <f>IF(H912&gt;I912,MIN(H912-I912,J912-I912)*INDEX('[1]2018_commission_structure-Start'!$A$21:$I$24,MATCH($E912,'[1]2018_commission_structure-Start'!$A$21:$A$24,0), MATCH(P$1,'[1]2018_commission_structure-Start'!$A$21:$I$21,0)),0)</f>
        <v>0</v>
      </c>
      <c r="Q912" s="26">
        <f>IF($H912&gt;J912,MIN($H912-J912,K912-J912)*INDEX('[1]2018_commission_structure-Start'!$A$21:$I$24,MATCH($E912,'[1]2018_commission_structure-Start'!$A$21:$A$24,0), MATCH(Q$1,'[1]2018_commission_structure-Start'!$A$21:$I$21,0)),0)</f>
        <v>0</v>
      </c>
      <c r="R912" s="26">
        <f>IF($H912&gt;K912,MIN($H912-K912,L912-K912)*INDEX('[1]2018_commission_structure-Start'!$A$21:$I$24,MATCH($E912,'[1]2018_commission_structure-Start'!$A$21:$A$24,0), MATCH(R$1,'[1]2018_commission_structure-Start'!$A$21:$I$21,0)),0)</f>
        <v>0</v>
      </c>
      <c r="S912" s="26">
        <f>IF(H912&gt;L912,(H912-L912)*INDEX('[1]2018_commission_structure-Start'!$A$21:$I$24,MATCH($E912,'[1]2018_commission_structure-Start'!$A$21:$A$24,0),MATCH(S$1,'[1]2018_commission_structure-Start'!$A$21:$I$21,0)),0)</f>
        <v>0</v>
      </c>
      <c r="T912" s="28">
        <f t="shared" si="146"/>
        <v>104494.2</v>
      </c>
      <c r="U912" s="28">
        <f t="shared" si="147"/>
        <v>195085.2</v>
      </c>
      <c r="V912" s="28">
        <f>MIN(H912,I912)*INDEX('[1]2018_commission_structure-Start'!$A$15:$J$18,MATCH($E912,'[1]2018_commission_structure-Start'!$A$15:$A$18,0),MATCH(V$1,'[1]2018_commission_structure-Start'!$A$15:$J$15,0))</f>
        <v>104494.2</v>
      </c>
      <c r="W912" s="26">
        <f>IF($H912&gt;I912,MIN($H912-I912,J912-I912)*INDEX('[1]2018_commission_structure-Start'!$A$15:$J$18,MATCH($E912,'[1]2018_commission_structure-Start'!$A$15:$A$18,0),MATCH(W$1,'[1]2018_commission_structure-Start'!$A$15:$J$15,0)),0)</f>
        <v>0</v>
      </c>
      <c r="X912" s="26">
        <f>IF($H912&gt;J912,MIN($H912-J912,K912-J912)*INDEX('[1]2018_commission_structure-Start'!$A$15:$J$18,MATCH($E912,'[1]2018_commission_structure-Start'!$A$15:$A$18,0),MATCH(X$1,'[1]2018_commission_structure-Start'!$A$15:$J$15,0)),0)</f>
        <v>0</v>
      </c>
      <c r="Y912" s="26">
        <f>IF($H912&gt;K912,MIN($H912-K912,L912-K912)*INDEX('[1]2018_commission_structure-Start'!$A$15:$J$18,MATCH($E912,'[1]2018_commission_structure-Start'!$A$15:$A$18,0),MATCH(Y$1,'[1]2018_commission_structure-Start'!$A$15:$J$15,0)),0)</f>
        <v>0</v>
      </c>
      <c r="Z912" s="26">
        <f>IF(H912&gt;L912,(H912-L912)*INDEX('[1]2018_commission_structure-Start'!$A$21:$I$24,MATCH($E912,'[1]2018_commission_structure-Start'!$A$21:$A$24,0),MATCH(Z$1,'[1]2018_commission_structure-Start'!$A$21:$I$21,0)),0)</f>
        <v>0</v>
      </c>
      <c r="AA912" s="28">
        <f t="shared" si="148"/>
        <v>104494.2</v>
      </c>
      <c r="AB912" s="28">
        <f t="shared" si="149"/>
        <v>195085.2</v>
      </c>
    </row>
    <row r="913" spans="1:28" x14ac:dyDescent="0.2">
      <c r="A913" s="25" t="str">
        <f t="shared" si="140"/>
        <v>Silvester Capinetti</v>
      </c>
      <c r="B913" s="25">
        <v>5519420165</v>
      </c>
      <c r="C913" s="25" t="s">
        <v>1763</v>
      </c>
      <c r="D913" s="25" t="s">
        <v>1764</v>
      </c>
      <c r="E913" s="25" t="s">
        <v>10</v>
      </c>
      <c r="F913" s="25">
        <v>96464</v>
      </c>
      <c r="G913" s="25">
        <f>COUNTIF([1]deals_closed!D:D,B913)</f>
        <v>26</v>
      </c>
      <c r="H913" s="26">
        <f>SUMIF([1]deals_closed!D:D,B913,[1]deals_closed!C:C)</f>
        <v>1039232</v>
      </c>
      <c r="I913" s="26">
        <f>VLOOKUP(E913,'[1]2018_commission_structure-Start'!$A$22:$I$24,9,FALSE)</f>
        <v>750000</v>
      </c>
      <c r="J913" s="26">
        <f t="shared" si="141"/>
        <v>937500</v>
      </c>
      <c r="K913" s="26">
        <f t="shared" si="142"/>
        <v>1125000</v>
      </c>
      <c r="L913" s="26">
        <f t="shared" si="143"/>
        <v>1500000</v>
      </c>
      <c r="M913" s="27">
        <f t="shared" si="144"/>
        <v>1.3856426666666666</v>
      </c>
      <c r="N913" s="25" t="str">
        <f t="shared" si="145"/>
        <v>125-150%</v>
      </c>
      <c r="O913" s="28">
        <f>MIN(H913,I913)*INDEX('[1]2018_commission_structure-Start'!$A$21:$I$24,MATCH($E913,'[1]2018_commission_structure-Start'!$A$21:$A$24,0),MATCH(O$1,'[1]2018_commission_structure-Start'!$A$21:$I$21,0))</f>
        <v>112500</v>
      </c>
      <c r="P913" s="26">
        <f>IF(H913&gt;I913,MIN(H913-I913,J913-I913)*INDEX('[1]2018_commission_structure-Start'!$A$21:$I$24,MATCH($E913,'[1]2018_commission_structure-Start'!$A$21:$A$24,0), MATCH(P$1,'[1]2018_commission_structure-Start'!$A$21:$I$21,0)),0)</f>
        <v>35625</v>
      </c>
      <c r="Q913" s="26">
        <f>IF($H913&gt;J913,MIN($H913-J913,K913-J913)*INDEX('[1]2018_commission_structure-Start'!$A$21:$I$24,MATCH($E913,'[1]2018_commission_structure-Start'!$A$21:$A$24,0), MATCH(Q$1,'[1]2018_commission_structure-Start'!$A$21:$I$21,0)),0)</f>
        <v>23398.36</v>
      </c>
      <c r="R913" s="26">
        <f>IF($H913&gt;K913,MIN($H913-K913,L913-K913)*INDEX('[1]2018_commission_structure-Start'!$A$21:$I$24,MATCH($E913,'[1]2018_commission_structure-Start'!$A$21:$A$24,0), MATCH(R$1,'[1]2018_commission_structure-Start'!$A$21:$I$21,0)),0)</f>
        <v>0</v>
      </c>
      <c r="S913" s="26">
        <f>IF(H913&gt;L913,(H913-L913)*INDEX('[1]2018_commission_structure-Start'!$A$21:$I$24,MATCH($E913,'[1]2018_commission_structure-Start'!$A$21:$A$24,0),MATCH(S$1,'[1]2018_commission_structure-Start'!$A$21:$I$21,0)),0)</f>
        <v>0</v>
      </c>
      <c r="T913" s="28">
        <f t="shared" si="146"/>
        <v>171523.36</v>
      </c>
      <c r="U913" s="28">
        <f t="shared" si="147"/>
        <v>267987.36</v>
      </c>
      <c r="V913" s="28">
        <f>MIN(H913,I913)*INDEX('[1]2018_commission_structure-Start'!$A$15:$J$18,MATCH($E913,'[1]2018_commission_structure-Start'!$A$15:$A$18,0),MATCH(V$1,'[1]2018_commission_structure-Start'!$A$15:$J$15,0))</f>
        <v>112500</v>
      </c>
      <c r="W913" s="26">
        <f>IF($H913&gt;I913,MIN($H913-I913,J913-I913)*INDEX('[1]2018_commission_structure-Start'!$A$15:$J$18,MATCH($E913,'[1]2018_commission_structure-Start'!$A$15:$A$18,0),MATCH(W$1,'[1]2018_commission_structure-Start'!$A$15:$J$15,0)),0)</f>
        <v>41250</v>
      </c>
      <c r="X913" s="26">
        <f>IF($H913&gt;J913,MIN($H913-J913,K913-J913)*INDEX('[1]2018_commission_structure-Start'!$A$15:$J$18,MATCH($E913,'[1]2018_commission_structure-Start'!$A$15:$A$18,0),MATCH(X$1,'[1]2018_commission_structure-Start'!$A$15:$J$15,0)),0)</f>
        <v>25433</v>
      </c>
      <c r="Y913" s="26">
        <f>IF($H913&gt;K913,MIN($H913-K913,L913-K913)*INDEX('[1]2018_commission_structure-Start'!$A$15:$J$18,MATCH($E913,'[1]2018_commission_structure-Start'!$A$15:$A$18,0),MATCH(Y$1,'[1]2018_commission_structure-Start'!$A$15:$J$15,0)),0)</f>
        <v>0</v>
      </c>
      <c r="Z913" s="26">
        <f>IF(H913&gt;L913,(H913-L913)*INDEX('[1]2018_commission_structure-Start'!$A$21:$I$24,MATCH($E913,'[1]2018_commission_structure-Start'!$A$21:$A$24,0),MATCH(Z$1,'[1]2018_commission_structure-Start'!$A$21:$I$21,0)),0)</f>
        <v>0</v>
      </c>
      <c r="AA913" s="28">
        <f t="shared" si="148"/>
        <v>179183</v>
      </c>
      <c r="AB913" s="28">
        <f t="shared" si="149"/>
        <v>275647</v>
      </c>
    </row>
    <row r="914" spans="1:28" x14ac:dyDescent="0.2">
      <c r="A914" s="25" t="str">
        <f t="shared" si="140"/>
        <v>Ransell Spira</v>
      </c>
      <c r="B914" s="25">
        <v>4852897158</v>
      </c>
      <c r="C914" s="25" t="s">
        <v>1765</v>
      </c>
      <c r="D914" s="25" t="s">
        <v>1766</v>
      </c>
      <c r="E914" s="25" t="s">
        <v>10</v>
      </c>
      <c r="F914" s="25">
        <v>86963</v>
      </c>
      <c r="G914" s="25">
        <f>COUNTIF([1]deals_closed!D:D,B914)</f>
        <v>14</v>
      </c>
      <c r="H914" s="26">
        <f>SUMIF([1]deals_closed!D:D,B914,[1]deals_closed!C:C)</f>
        <v>548004</v>
      </c>
      <c r="I914" s="26">
        <f>VLOOKUP(E914,'[1]2018_commission_structure-Start'!$A$22:$I$24,9,FALSE)</f>
        <v>750000</v>
      </c>
      <c r="J914" s="26">
        <f t="shared" si="141"/>
        <v>937500</v>
      </c>
      <c r="K914" s="26">
        <f t="shared" si="142"/>
        <v>1125000</v>
      </c>
      <c r="L914" s="26">
        <f t="shared" si="143"/>
        <v>1500000</v>
      </c>
      <c r="M914" s="27">
        <f t="shared" si="144"/>
        <v>0.73067199999999999</v>
      </c>
      <c r="N914" s="25" t="str">
        <f t="shared" si="145"/>
        <v>0-100%</v>
      </c>
      <c r="O914" s="28">
        <f>MIN(H914,I914)*INDEX('[1]2018_commission_structure-Start'!$A$21:$I$24,MATCH($E914,'[1]2018_commission_structure-Start'!$A$21:$A$24,0),MATCH(O$1,'[1]2018_commission_structure-Start'!$A$21:$I$21,0))</f>
        <v>82200.599999999991</v>
      </c>
      <c r="P914" s="26">
        <f>IF(H914&gt;I914,MIN(H914-I914,J914-I914)*INDEX('[1]2018_commission_structure-Start'!$A$21:$I$24,MATCH($E914,'[1]2018_commission_structure-Start'!$A$21:$A$24,0), MATCH(P$1,'[1]2018_commission_structure-Start'!$A$21:$I$21,0)),0)</f>
        <v>0</v>
      </c>
      <c r="Q914" s="26">
        <f>IF($H914&gt;J914,MIN($H914-J914,K914-J914)*INDEX('[1]2018_commission_structure-Start'!$A$21:$I$24,MATCH($E914,'[1]2018_commission_structure-Start'!$A$21:$A$24,0), MATCH(Q$1,'[1]2018_commission_structure-Start'!$A$21:$I$21,0)),0)</f>
        <v>0</v>
      </c>
      <c r="R914" s="26">
        <f>IF($H914&gt;K914,MIN($H914-K914,L914-K914)*INDEX('[1]2018_commission_structure-Start'!$A$21:$I$24,MATCH($E914,'[1]2018_commission_structure-Start'!$A$21:$A$24,0), MATCH(R$1,'[1]2018_commission_structure-Start'!$A$21:$I$21,0)),0)</f>
        <v>0</v>
      </c>
      <c r="S914" s="26">
        <f>IF(H914&gt;L914,(H914-L914)*INDEX('[1]2018_commission_structure-Start'!$A$21:$I$24,MATCH($E914,'[1]2018_commission_structure-Start'!$A$21:$A$24,0),MATCH(S$1,'[1]2018_commission_structure-Start'!$A$21:$I$21,0)),0)</f>
        <v>0</v>
      </c>
      <c r="T914" s="28">
        <f t="shared" si="146"/>
        <v>82200.599999999991</v>
      </c>
      <c r="U914" s="28">
        <f t="shared" si="147"/>
        <v>169163.59999999998</v>
      </c>
      <c r="V914" s="28">
        <f>MIN(H914,I914)*INDEX('[1]2018_commission_structure-Start'!$A$15:$J$18,MATCH($E914,'[1]2018_commission_structure-Start'!$A$15:$A$18,0),MATCH(V$1,'[1]2018_commission_structure-Start'!$A$15:$J$15,0))</f>
        <v>82200.599999999991</v>
      </c>
      <c r="W914" s="26">
        <f>IF($H914&gt;I914,MIN($H914-I914,J914-I914)*INDEX('[1]2018_commission_structure-Start'!$A$15:$J$18,MATCH($E914,'[1]2018_commission_structure-Start'!$A$15:$A$18,0),MATCH(W$1,'[1]2018_commission_structure-Start'!$A$15:$J$15,0)),0)</f>
        <v>0</v>
      </c>
      <c r="X914" s="26">
        <f>IF($H914&gt;J914,MIN($H914-J914,K914-J914)*INDEX('[1]2018_commission_structure-Start'!$A$15:$J$18,MATCH($E914,'[1]2018_commission_structure-Start'!$A$15:$A$18,0),MATCH(X$1,'[1]2018_commission_structure-Start'!$A$15:$J$15,0)),0)</f>
        <v>0</v>
      </c>
      <c r="Y914" s="26">
        <f>IF($H914&gt;K914,MIN($H914-K914,L914-K914)*INDEX('[1]2018_commission_structure-Start'!$A$15:$J$18,MATCH($E914,'[1]2018_commission_structure-Start'!$A$15:$A$18,0),MATCH(Y$1,'[1]2018_commission_structure-Start'!$A$15:$J$15,0)),0)</f>
        <v>0</v>
      </c>
      <c r="Z914" s="26">
        <f>IF(H914&gt;L914,(H914-L914)*INDEX('[1]2018_commission_structure-Start'!$A$21:$I$24,MATCH($E914,'[1]2018_commission_structure-Start'!$A$21:$A$24,0),MATCH(Z$1,'[1]2018_commission_structure-Start'!$A$21:$I$21,0)),0)</f>
        <v>0</v>
      </c>
      <c r="AA914" s="28">
        <f t="shared" si="148"/>
        <v>82200.599999999991</v>
      </c>
      <c r="AB914" s="28">
        <f t="shared" si="149"/>
        <v>169163.59999999998</v>
      </c>
    </row>
    <row r="915" spans="1:28" x14ac:dyDescent="0.2">
      <c r="A915" s="25" t="str">
        <f t="shared" si="140"/>
        <v>Esdras Blucher</v>
      </c>
      <c r="B915" s="25">
        <v>7489370671</v>
      </c>
      <c r="C915" s="25" t="s">
        <v>1767</v>
      </c>
      <c r="D915" s="25" t="s">
        <v>1768</v>
      </c>
      <c r="E915" s="25" t="s">
        <v>29</v>
      </c>
      <c r="F915" s="25">
        <v>70125</v>
      </c>
      <c r="G915" s="25">
        <f>COUNTIF([1]deals_closed!D:D,B915)</f>
        <v>22</v>
      </c>
      <c r="H915" s="26">
        <f>SUMIF([1]deals_closed!D:D,B915,[1]deals_closed!C:C)</f>
        <v>747967</v>
      </c>
      <c r="I915" s="26">
        <f>VLOOKUP(E915,'[1]2018_commission_structure-Start'!$A$22:$I$24,9,FALSE)</f>
        <v>600000</v>
      </c>
      <c r="J915" s="26">
        <f t="shared" si="141"/>
        <v>750000</v>
      </c>
      <c r="K915" s="26">
        <f t="shared" si="142"/>
        <v>900000</v>
      </c>
      <c r="L915" s="26">
        <f t="shared" si="143"/>
        <v>1200000</v>
      </c>
      <c r="M915" s="27">
        <f t="shared" si="144"/>
        <v>1.2466116666666667</v>
      </c>
      <c r="N915" s="25" t="str">
        <f t="shared" si="145"/>
        <v>100-125%</v>
      </c>
      <c r="O915" s="28">
        <f>MIN(H915,I915)*INDEX('[1]2018_commission_structure-Start'!$A$21:$I$24,MATCH($E915,'[1]2018_commission_structure-Start'!$A$21:$A$24,0),MATCH(O$1,'[1]2018_commission_structure-Start'!$A$21:$I$21,0))</f>
        <v>78000</v>
      </c>
      <c r="P915" s="26">
        <f>IF(H915&gt;I915,MIN(H915-I915,J915-I915)*INDEX('[1]2018_commission_structure-Start'!$A$21:$I$24,MATCH($E915,'[1]2018_commission_structure-Start'!$A$21:$A$24,0), MATCH(P$1,'[1]2018_commission_structure-Start'!$A$21:$I$21,0)),0)</f>
        <v>25154.390000000003</v>
      </c>
      <c r="Q915" s="26">
        <f>IF($H915&gt;J915,MIN($H915-J915,K915-J915)*INDEX('[1]2018_commission_structure-Start'!$A$21:$I$24,MATCH($E915,'[1]2018_commission_structure-Start'!$A$21:$A$24,0), MATCH(Q$1,'[1]2018_commission_structure-Start'!$A$21:$I$21,0)),0)</f>
        <v>0</v>
      </c>
      <c r="R915" s="26">
        <f>IF($H915&gt;K915,MIN($H915-K915,L915-K915)*INDEX('[1]2018_commission_structure-Start'!$A$21:$I$24,MATCH($E915,'[1]2018_commission_structure-Start'!$A$21:$A$24,0), MATCH(R$1,'[1]2018_commission_structure-Start'!$A$21:$I$21,0)),0)</f>
        <v>0</v>
      </c>
      <c r="S915" s="26">
        <f>IF(H915&gt;L915,(H915-L915)*INDEX('[1]2018_commission_structure-Start'!$A$21:$I$24,MATCH($E915,'[1]2018_commission_structure-Start'!$A$21:$A$24,0),MATCH(S$1,'[1]2018_commission_structure-Start'!$A$21:$I$21,0)),0)</f>
        <v>0</v>
      </c>
      <c r="T915" s="28">
        <f t="shared" si="146"/>
        <v>103154.39</v>
      </c>
      <c r="U915" s="28">
        <f t="shared" si="147"/>
        <v>173279.39</v>
      </c>
      <c r="V915" s="28">
        <f>MIN(H915,I915)*INDEX('[1]2018_commission_structure-Start'!$A$15:$J$18,MATCH($E915,'[1]2018_commission_structure-Start'!$A$15:$A$18,0),MATCH(V$1,'[1]2018_commission_structure-Start'!$A$15:$J$15,0))</f>
        <v>90000</v>
      </c>
      <c r="W915" s="26">
        <f>IF($H915&gt;I915,MIN($H915-I915,J915-I915)*INDEX('[1]2018_commission_structure-Start'!$A$15:$J$18,MATCH($E915,'[1]2018_commission_structure-Start'!$A$15:$A$18,0),MATCH(W$1,'[1]2018_commission_structure-Start'!$A$15:$J$15,0)),0)</f>
        <v>26634.059999999998</v>
      </c>
      <c r="X915" s="26">
        <f>IF($H915&gt;J915,MIN($H915-J915,K915-J915)*INDEX('[1]2018_commission_structure-Start'!$A$15:$J$18,MATCH($E915,'[1]2018_commission_structure-Start'!$A$15:$A$18,0),MATCH(X$1,'[1]2018_commission_structure-Start'!$A$15:$J$15,0)),0)</f>
        <v>0</v>
      </c>
      <c r="Y915" s="26">
        <f>IF($H915&gt;K915,MIN($H915-K915,L915-K915)*INDEX('[1]2018_commission_structure-Start'!$A$15:$J$18,MATCH($E915,'[1]2018_commission_structure-Start'!$A$15:$A$18,0),MATCH(Y$1,'[1]2018_commission_structure-Start'!$A$15:$J$15,0)),0)</f>
        <v>0</v>
      </c>
      <c r="Z915" s="26">
        <f>IF(H915&gt;L915,(H915-L915)*INDEX('[1]2018_commission_structure-Start'!$A$21:$I$24,MATCH($E915,'[1]2018_commission_structure-Start'!$A$21:$A$24,0),MATCH(Z$1,'[1]2018_commission_structure-Start'!$A$21:$I$21,0)),0)</f>
        <v>0</v>
      </c>
      <c r="AA915" s="28">
        <f t="shared" si="148"/>
        <v>116634.06</v>
      </c>
      <c r="AB915" s="28">
        <f t="shared" si="149"/>
        <v>186759.06</v>
      </c>
    </row>
    <row r="916" spans="1:28" x14ac:dyDescent="0.2">
      <c r="A916" s="25" t="str">
        <f t="shared" si="140"/>
        <v>Georgiana Doul</v>
      </c>
      <c r="B916" s="25">
        <v>5929508313</v>
      </c>
      <c r="C916" s="25" t="s">
        <v>123</v>
      </c>
      <c r="D916" s="25" t="s">
        <v>1769</v>
      </c>
      <c r="E916" s="25" t="s">
        <v>7</v>
      </c>
      <c r="F916" s="25">
        <v>64685</v>
      </c>
      <c r="G916" s="25">
        <f>COUNTIF([1]deals_closed!D:D,B916)</f>
        <v>26</v>
      </c>
      <c r="H916" s="26">
        <f>SUMIF([1]deals_closed!D:D,B916,[1]deals_closed!C:C)</f>
        <v>925114</v>
      </c>
      <c r="I916" s="26">
        <f>VLOOKUP(E916,'[1]2018_commission_structure-Start'!$A$22:$I$24,9,FALSE)</f>
        <v>500000</v>
      </c>
      <c r="J916" s="26">
        <f t="shared" si="141"/>
        <v>625000</v>
      </c>
      <c r="K916" s="26">
        <f t="shared" si="142"/>
        <v>750000</v>
      </c>
      <c r="L916" s="26">
        <f t="shared" si="143"/>
        <v>1000000</v>
      </c>
      <c r="M916" s="27">
        <f t="shared" si="144"/>
        <v>1.850228</v>
      </c>
      <c r="N916" s="25" t="str">
        <f t="shared" si="145"/>
        <v>150-200%</v>
      </c>
      <c r="O916" s="28">
        <f>MIN(H916,I916)*INDEX('[1]2018_commission_structure-Start'!$A$21:$I$24,MATCH($E916,'[1]2018_commission_structure-Start'!$A$21:$A$24,0),MATCH(O$1,'[1]2018_commission_structure-Start'!$A$21:$I$21,0))</f>
        <v>50000</v>
      </c>
      <c r="P916" s="26">
        <f>IF(H916&gt;I916,MIN(H916-I916,J916-I916)*INDEX('[1]2018_commission_structure-Start'!$A$21:$I$24,MATCH($E916,'[1]2018_commission_structure-Start'!$A$21:$A$24,0), MATCH(P$1,'[1]2018_commission_structure-Start'!$A$21:$I$21,0)),0)</f>
        <v>18750</v>
      </c>
      <c r="Q916" s="26">
        <f>IF($H916&gt;J916,MIN($H916-J916,K916-J916)*INDEX('[1]2018_commission_structure-Start'!$A$21:$I$24,MATCH($E916,'[1]2018_commission_structure-Start'!$A$21:$A$24,0), MATCH(Q$1,'[1]2018_commission_structure-Start'!$A$21:$I$21,0)),0)</f>
        <v>22500</v>
      </c>
      <c r="R916" s="26">
        <f>IF($H916&gt;K916,MIN($H916-K916,L916-K916)*INDEX('[1]2018_commission_structure-Start'!$A$21:$I$24,MATCH($E916,'[1]2018_commission_structure-Start'!$A$21:$A$24,0), MATCH(R$1,'[1]2018_commission_structure-Start'!$A$21:$I$21,0)),0)</f>
        <v>38525.08</v>
      </c>
      <c r="S916" s="26">
        <f>IF(H916&gt;L916,(H916-L916)*INDEX('[1]2018_commission_structure-Start'!$A$21:$I$24,MATCH($E916,'[1]2018_commission_structure-Start'!$A$21:$A$24,0),MATCH(S$1,'[1]2018_commission_structure-Start'!$A$21:$I$21,0)),0)</f>
        <v>0</v>
      </c>
      <c r="T916" s="28">
        <f t="shared" si="146"/>
        <v>129775.08</v>
      </c>
      <c r="U916" s="28">
        <f t="shared" si="147"/>
        <v>194460.08000000002</v>
      </c>
      <c r="V916" s="28">
        <f>MIN(H916,I916)*INDEX('[1]2018_commission_structure-Start'!$A$15:$J$18,MATCH($E916,'[1]2018_commission_structure-Start'!$A$15:$A$18,0),MATCH(V$1,'[1]2018_commission_structure-Start'!$A$15:$J$15,0))</f>
        <v>60000</v>
      </c>
      <c r="W916" s="26">
        <f>IF($H916&gt;I916,MIN($H916-I916,J916-I916)*INDEX('[1]2018_commission_structure-Start'!$A$15:$J$18,MATCH($E916,'[1]2018_commission_structure-Start'!$A$15:$A$18,0),MATCH(W$1,'[1]2018_commission_structure-Start'!$A$15:$J$15,0)),0)</f>
        <v>21250</v>
      </c>
      <c r="X916" s="26">
        <f>IF($H916&gt;J916,MIN($H916-J916,K916-J916)*INDEX('[1]2018_commission_structure-Start'!$A$15:$J$18,MATCH($E916,'[1]2018_commission_structure-Start'!$A$15:$A$18,0),MATCH(X$1,'[1]2018_commission_structure-Start'!$A$15:$J$15,0)),0)</f>
        <v>25000</v>
      </c>
      <c r="Y916" s="26">
        <f>IF($H916&gt;K916,MIN($H916-K916,L916-K916)*INDEX('[1]2018_commission_structure-Start'!$A$15:$J$18,MATCH($E916,'[1]2018_commission_structure-Start'!$A$15:$A$18,0),MATCH(Y$1,'[1]2018_commission_structure-Start'!$A$15:$J$15,0)),0)</f>
        <v>38525.08</v>
      </c>
      <c r="Z916" s="26">
        <f>IF(H916&gt;L916,(H916-L916)*INDEX('[1]2018_commission_structure-Start'!$A$21:$I$24,MATCH($E916,'[1]2018_commission_structure-Start'!$A$21:$A$24,0),MATCH(Z$1,'[1]2018_commission_structure-Start'!$A$21:$I$21,0)),0)</f>
        <v>0</v>
      </c>
      <c r="AA916" s="28">
        <f t="shared" si="148"/>
        <v>144775.08000000002</v>
      </c>
      <c r="AB916" s="28">
        <f t="shared" si="149"/>
        <v>209460.08000000002</v>
      </c>
    </row>
    <row r="917" spans="1:28" x14ac:dyDescent="0.2">
      <c r="A917" s="25" t="str">
        <f t="shared" si="140"/>
        <v>Alaster Kencott</v>
      </c>
      <c r="B917" s="25">
        <v>4269946768</v>
      </c>
      <c r="C917" s="25" t="s">
        <v>1770</v>
      </c>
      <c r="D917" s="25" t="s">
        <v>1771</v>
      </c>
      <c r="E917" s="25" t="s">
        <v>10</v>
      </c>
      <c r="F917" s="25">
        <v>88682</v>
      </c>
      <c r="G917" s="25">
        <f>COUNTIF([1]deals_closed!D:D,B917)</f>
        <v>21</v>
      </c>
      <c r="H917" s="26">
        <f>SUMIF([1]deals_closed!D:D,B917,[1]deals_closed!C:C)</f>
        <v>777666</v>
      </c>
      <c r="I917" s="26">
        <f>VLOOKUP(E917,'[1]2018_commission_structure-Start'!$A$22:$I$24,9,FALSE)</f>
        <v>750000</v>
      </c>
      <c r="J917" s="26">
        <f t="shared" si="141"/>
        <v>937500</v>
      </c>
      <c r="K917" s="26">
        <f t="shared" si="142"/>
        <v>1125000</v>
      </c>
      <c r="L917" s="26">
        <f t="shared" si="143"/>
        <v>1500000</v>
      </c>
      <c r="M917" s="27">
        <f t="shared" si="144"/>
        <v>1.036888</v>
      </c>
      <c r="N917" s="25" t="str">
        <f t="shared" si="145"/>
        <v>100-125%</v>
      </c>
      <c r="O917" s="28">
        <f>MIN(H917,I917)*INDEX('[1]2018_commission_structure-Start'!$A$21:$I$24,MATCH($E917,'[1]2018_commission_structure-Start'!$A$21:$A$24,0),MATCH(O$1,'[1]2018_commission_structure-Start'!$A$21:$I$21,0))</f>
        <v>112500</v>
      </c>
      <c r="P917" s="26">
        <f>IF(H917&gt;I917,MIN(H917-I917,J917-I917)*INDEX('[1]2018_commission_structure-Start'!$A$21:$I$24,MATCH($E917,'[1]2018_commission_structure-Start'!$A$21:$A$24,0), MATCH(P$1,'[1]2018_commission_structure-Start'!$A$21:$I$21,0)),0)</f>
        <v>5256.54</v>
      </c>
      <c r="Q917" s="26">
        <f>IF($H917&gt;J917,MIN($H917-J917,K917-J917)*INDEX('[1]2018_commission_structure-Start'!$A$21:$I$24,MATCH($E917,'[1]2018_commission_structure-Start'!$A$21:$A$24,0), MATCH(Q$1,'[1]2018_commission_structure-Start'!$A$21:$I$21,0)),0)</f>
        <v>0</v>
      </c>
      <c r="R917" s="26">
        <f>IF($H917&gt;K917,MIN($H917-K917,L917-K917)*INDEX('[1]2018_commission_structure-Start'!$A$21:$I$24,MATCH($E917,'[1]2018_commission_structure-Start'!$A$21:$A$24,0), MATCH(R$1,'[1]2018_commission_structure-Start'!$A$21:$I$21,0)),0)</f>
        <v>0</v>
      </c>
      <c r="S917" s="26">
        <f>IF(H917&gt;L917,(H917-L917)*INDEX('[1]2018_commission_structure-Start'!$A$21:$I$24,MATCH($E917,'[1]2018_commission_structure-Start'!$A$21:$A$24,0),MATCH(S$1,'[1]2018_commission_structure-Start'!$A$21:$I$21,0)),0)</f>
        <v>0</v>
      </c>
      <c r="T917" s="28">
        <f t="shared" si="146"/>
        <v>117756.54</v>
      </c>
      <c r="U917" s="28">
        <f t="shared" si="147"/>
        <v>206438.53999999998</v>
      </c>
      <c r="V917" s="28">
        <f>MIN(H917,I917)*INDEX('[1]2018_commission_structure-Start'!$A$15:$J$18,MATCH($E917,'[1]2018_commission_structure-Start'!$A$15:$A$18,0),MATCH(V$1,'[1]2018_commission_structure-Start'!$A$15:$J$15,0))</f>
        <v>112500</v>
      </c>
      <c r="W917" s="26">
        <f>IF($H917&gt;I917,MIN($H917-I917,J917-I917)*INDEX('[1]2018_commission_structure-Start'!$A$15:$J$18,MATCH($E917,'[1]2018_commission_structure-Start'!$A$15:$A$18,0),MATCH(W$1,'[1]2018_commission_structure-Start'!$A$15:$J$15,0)),0)</f>
        <v>6086.52</v>
      </c>
      <c r="X917" s="26">
        <f>IF($H917&gt;J917,MIN($H917-J917,K917-J917)*INDEX('[1]2018_commission_structure-Start'!$A$15:$J$18,MATCH($E917,'[1]2018_commission_structure-Start'!$A$15:$A$18,0),MATCH(X$1,'[1]2018_commission_structure-Start'!$A$15:$J$15,0)),0)</f>
        <v>0</v>
      </c>
      <c r="Y917" s="26">
        <f>IF($H917&gt;K917,MIN($H917-K917,L917-K917)*INDEX('[1]2018_commission_structure-Start'!$A$15:$J$18,MATCH($E917,'[1]2018_commission_structure-Start'!$A$15:$A$18,0),MATCH(Y$1,'[1]2018_commission_structure-Start'!$A$15:$J$15,0)),0)</f>
        <v>0</v>
      </c>
      <c r="Z917" s="26">
        <f>IF(H917&gt;L917,(H917-L917)*INDEX('[1]2018_commission_structure-Start'!$A$21:$I$24,MATCH($E917,'[1]2018_commission_structure-Start'!$A$21:$A$24,0),MATCH(Z$1,'[1]2018_commission_structure-Start'!$A$21:$I$21,0)),0)</f>
        <v>0</v>
      </c>
      <c r="AA917" s="28">
        <f t="shared" si="148"/>
        <v>118586.52</v>
      </c>
      <c r="AB917" s="28">
        <f t="shared" si="149"/>
        <v>207268.52000000002</v>
      </c>
    </row>
    <row r="918" spans="1:28" x14ac:dyDescent="0.2">
      <c r="A918" s="25" t="str">
        <f t="shared" si="140"/>
        <v>Edith Altree</v>
      </c>
      <c r="B918" s="25">
        <v>5460394635</v>
      </c>
      <c r="C918" s="25" t="s">
        <v>1772</v>
      </c>
      <c r="D918" s="25" t="s">
        <v>1773</v>
      </c>
      <c r="E918" s="25" t="s">
        <v>10</v>
      </c>
      <c r="F918" s="25">
        <v>82153</v>
      </c>
      <c r="G918" s="25">
        <f>COUNTIF([1]deals_closed!D:D,B918)</f>
        <v>17</v>
      </c>
      <c r="H918" s="26">
        <f>SUMIF([1]deals_closed!D:D,B918,[1]deals_closed!C:C)</f>
        <v>662428</v>
      </c>
      <c r="I918" s="26">
        <f>VLOOKUP(E918,'[1]2018_commission_structure-Start'!$A$22:$I$24,9,FALSE)</f>
        <v>750000</v>
      </c>
      <c r="J918" s="26">
        <f t="shared" si="141"/>
        <v>937500</v>
      </c>
      <c r="K918" s="26">
        <f t="shared" si="142"/>
        <v>1125000</v>
      </c>
      <c r="L918" s="26">
        <f t="shared" si="143"/>
        <v>1500000</v>
      </c>
      <c r="M918" s="27">
        <f t="shared" si="144"/>
        <v>0.88323733333333332</v>
      </c>
      <c r="N918" s="25" t="str">
        <f t="shared" si="145"/>
        <v>0-100%</v>
      </c>
      <c r="O918" s="28">
        <f>MIN(H918,I918)*INDEX('[1]2018_commission_structure-Start'!$A$21:$I$24,MATCH($E918,'[1]2018_commission_structure-Start'!$A$21:$A$24,0),MATCH(O$1,'[1]2018_commission_structure-Start'!$A$21:$I$21,0))</f>
        <v>99364.2</v>
      </c>
      <c r="P918" s="26">
        <f>IF(H918&gt;I918,MIN(H918-I918,J918-I918)*INDEX('[1]2018_commission_structure-Start'!$A$21:$I$24,MATCH($E918,'[1]2018_commission_structure-Start'!$A$21:$A$24,0), MATCH(P$1,'[1]2018_commission_structure-Start'!$A$21:$I$21,0)),0)</f>
        <v>0</v>
      </c>
      <c r="Q918" s="26">
        <f>IF($H918&gt;J918,MIN($H918-J918,K918-J918)*INDEX('[1]2018_commission_structure-Start'!$A$21:$I$24,MATCH($E918,'[1]2018_commission_structure-Start'!$A$21:$A$24,0), MATCH(Q$1,'[1]2018_commission_structure-Start'!$A$21:$I$21,0)),0)</f>
        <v>0</v>
      </c>
      <c r="R918" s="26">
        <f>IF($H918&gt;K918,MIN($H918-K918,L918-K918)*INDEX('[1]2018_commission_structure-Start'!$A$21:$I$24,MATCH($E918,'[1]2018_commission_structure-Start'!$A$21:$A$24,0), MATCH(R$1,'[1]2018_commission_structure-Start'!$A$21:$I$21,0)),0)</f>
        <v>0</v>
      </c>
      <c r="S918" s="26">
        <f>IF(H918&gt;L918,(H918-L918)*INDEX('[1]2018_commission_structure-Start'!$A$21:$I$24,MATCH($E918,'[1]2018_commission_structure-Start'!$A$21:$A$24,0),MATCH(S$1,'[1]2018_commission_structure-Start'!$A$21:$I$21,0)),0)</f>
        <v>0</v>
      </c>
      <c r="T918" s="28">
        <f t="shared" si="146"/>
        <v>99364.2</v>
      </c>
      <c r="U918" s="28">
        <f t="shared" si="147"/>
        <v>181517.2</v>
      </c>
      <c r="V918" s="28">
        <f>MIN(H918,I918)*INDEX('[1]2018_commission_structure-Start'!$A$15:$J$18,MATCH($E918,'[1]2018_commission_structure-Start'!$A$15:$A$18,0),MATCH(V$1,'[1]2018_commission_structure-Start'!$A$15:$J$15,0))</f>
        <v>99364.2</v>
      </c>
      <c r="W918" s="26">
        <f>IF($H918&gt;I918,MIN($H918-I918,J918-I918)*INDEX('[1]2018_commission_structure-Start'!$A$15:$J$18,MATCH($E918,'[1]2018_commission_structure-Start'!$A$15:$A$18,0),MATCH(W$1,'[1]2018_commission_structure-Start'!$A$15:$J$15,0)),0)</f>
        <v>0</v>
      </c>
      <c r="X918" s="26">
        <f>IF($H918&gt;J918,MIN($H918-J918,K918-J918)*INDEX('[1]2018_commission_structure-Start'!$A$15:$J$18,MATCH($E918,'[1]2018_commission_structure-Start'!$A$15:$A$18,0),MATCH(X$1,'[1]2018_commission_structure-Start'!$A$15:$J$15,0)),0)</f>
        <v>0</v>
      </c>
      <c r="Y918" s="26">
        <f>IF($H918&gt;K918,MIN($H918-K918,L918-K918)*INDEX('[1]2018_commission_structure-Start'!$A$15:$J$18,MATCH($E918,'[1]2018_commission_structure-Start'!$A$15:$A$18,0),MATCH(Y$1,'[1]2018_commission_structure-Start'!$A$15:$J$15,0)),0)</f>
        <v>0</v>
      </c>
      <c r="Z918" s="26">
        <f>IF(H918&gt;L918,(H918-L918)*INDEX('[1]2018_commission_structure-Start'!$A$21:$I$24,MATCH($E918,'[1]2018_commission_structure-Start'!$A$21:$A$24,0),MATCH(Z$1,'[1]2018_commission_structure-Start'!$A$21:$I$21,0)),0)</f>
        <v>0</v>
      </c>
      <c r="AA918" s="28">
        <f t="shared" si="148"/>
        <v>99364.2</v>
      </c>
      <c r="AB918" s="28">
        <f t="shared" si="149"/>
        <v>181517.2</v>
      </c>
    </row>
    <row r="919" spans="1:28" x14ac:dyDescent="0.2">
      <c r="A919" s="25" t="str">
        <f t="shared" si="140"/>
        <v>Jethro Vedishchev</v>
      </c>
      <c r="B919" s="25">
        <v>7373156215</v>
      </c>
      <c r="C919" s="25" t="s">
        <v>834</v>
      </c>
      <c r="D919" s="25" t="s">
        <v>1774</v>
      </c>
      <c r="E919" s="25" t="s">
        <v>29</v>
      </c>
      <c r="F919" s="25">
        <v>56461</v>
      </c>
      <c r="G919" s="25">
        <f>COUNTIF([1]deals_closed!D:D,B919)</f>
        <v>22</v>
      </c>
      <c r="H919" s="26">
        <f>SUMIF([1]deals_closed!D:D,B919,[1]deals_closed!C:C)</f>
        <v>774746</v>
      </c>
      <c r="I919" s="26">
        <f>VLOOKUP(E919,'[1]2018_commission_structure-Start'!$A$22:$I$24,9,FALSE)</f>
        <v>600000</v>
      </c>
      <c r="J919" s="26">
        <f t="shared" si="141"/>
        <v>750000</v>
      </c>
      <c r="K919" s="26">
        <f t="shared" si="142"/>
        <v>900000</v>
      </c>
      <c r="L919" s="26">
        <f t="shared" si="143"/>
        <v>1200000</v>
      </c>
      <c r="M919" s="27">
        <f t="shared" si="144"/>
        <v>1.2912433333333333</v>
      </c>
      <c r="N919" s="25" t="str">
        <f t="shared" si="145"/>
        <v>125-150%</v>
      </c>
      <c r="O919" s="28">
        <f>MIN(H919,I919)*INDEX('[1]2018_commission_structure-Start'!$A$21:$I$24,MATCH($E919,'[1]2018_commission_structure-Start'!$A$21:$A$24,0),MATCH(O$1,'[1]2018_commission_structure-Start'!$A$21:$I$21,0))</f>
        <v>78000</v>
      </c>
      <c r="P919" s="26">
        <f>IF(H919&gt;I919,MIN(H919-I919,J919-I919)*INDEX('[1]2018_commission_structure-Start'!$A$21:$I$24,MATCH($E919,'[1]2018_commission_structure-Start'!$A$21:$A$24,0), MATCH(P$1,'[1]2018_commission_structure-Start'!$A$21:$I$21,0)),0)</f>
        <v>25500.000000000004</v>
      </c>
      <c r="Q919" s="26">
        <f>IF($H919&gt;J919,MIN($H919-J919,K919-J919)*INDEX('[1]2018_commission_structure-Start'!$A$21:$I$24,MATCH($E919,'[1]2018_commission_structure-Start'!$A$21:$A$24,0), MATCH(Q$1,'[1]2018_commission_structure-Start'!$A$21:$I$21,0)),0)</f>
        <v>5196.66</v>
      </c>
      <c r="R919" s="26">
        <f>IF($H919&gt;K919,MIN($H919-K919,L919-K919)*INDEX('[1]2018_commission_structure-Start'!$A$21:$I$24,MATCH($E919,'[1]2018_commission_structure-Start'!$A$21:$A$24,0), MATCH(R$1,'[1]2018_commission_structure-Start'!$A$21:$I$21,0)),0)</f>
        <v>0</v>
      </c>
      <c r="S919" s="26">
        <f>IF(H919&gt;L919,(H919-L919)*INDEX('[1]2018_commission_structure-Start'!$A$21:$I$24,MATCH($E919,'[1]2018_commission_structure-Start'!$A$21:$A$24,0),MATCH(S$1,'[1]2018_commission_structure-Start'!$A$21:$I$21,0)),0)</f>
        <v>0</v>
      </c>
      <c r="T919" s="28">
        <f t="shared" si="146"/>
        <v>108696.66</v>
      </c>
      <c r="U919" s="28">
        <f t="shared" si="147"/>
        <v>165157.66</v>
      </c>
      <c r="V919" s="28">
        <f>MIN(H919,I919)*INDEX('[1]2018_commission_structure-Start'!$A$15:$J$18,MATCH($E919,'[1]2018_commission_structure-Start'!$A$15:$A$18,0),MATCH(V$1,'[1]2018_commission_structure-Start'!$A$15:$J$15,0))</f>
        <v>90000</v>
      </c>
      <c r="W919" s="26">
        <f>IF($H919&gt;I919,MIN($H919-I919,J919-I919)*INDEX('[1]2018_commission_structure-Start'!$A$15:$J$18,MATCH($E919,'[1]2018_commission_structure-Start'!$A$15:$A$18,0),MATCH(W$1,'[1]2018_commission_structure-Start'!$A$15:$J$15,0)),0)</f>
        <v>27000</v>
      </c>
      <c r="X919" s="26">
        <f>IF($H919&gt;J919,MIN($H919-J919,K919-J919)*INDEX('[1]2018_commission_structure-Start'!$A$15:$J$18,MATCH($E919,'[1]2018_commission_structure-Start'!$A$15:$A$18,0),MATCH(X$1,'[1]2018_commission_structure-Start'!$A$15:$J$15,0)),0)</f>
        <v>6186.5</v>
      </c>
      <c r="Y919" s="26">
        <f>IF($H919&gt;K919,MIN($H919-K919,L919-K919)*INDEX('[1]2018_commission_structure-Start'!$A$15:$J$18,MATCH($E919,'[1]2018_commission_structure-Start'!$A$15:$A$18,0),MATCH(Y$1,'[1]2018_commission_structure-Start'!$A$15:$J$15,0)),0)</f>
        <v>0</v>
      </c>
      <c r="Z919" s="26">
        <f>IF(H919&gt;L919,(H919-L919)*INDEX('[1]2018_commission_structure-Start'!$A$21:$I$24,MATCH($E919,'[1]2018_commission_structure-Start'!$A$21:$A$24,0),MATCH(Z$1,'[1]2018_commission_structure-Start'!$A$21:$I$21,0)),0)</f>
        <v>0</v>
      </c>
      <c r="AA919" s="28">
        <f t="shared" si="148"/>
        <v>123186.5</v>
      </c>
      <c r="AB919" s="28">
        <f t="shared" si="149"/>
        <v>179647.5</v>
      </c>
    </row>
    <row r="920" spans="1:28" x14ac:dyDescent="0.2">
      <c r="A920" s="25" t="str">
        <f t="shared" si="140"/>
        <v>Cletis Temlett</v>
      </c>
      <c r="B920" s="25">
        <v>2885061928</v>
      </c>
      <c r="C920" s="25" t="s">
        <v>1775</v>
      </c>
      <c r="D920" s="25" t="s">
        <v>1776</v>
      </c>
      <c r="E920" s="25" t="s">
        <v>10</v>
      </c>
      <c r="F920" s="25">
        <v>104981</v>
      </c>
      <c r="G920" s="25">
        <f>COUNTIF([1]deals_closed!D:D,B920)</f>
        <v>27</v>
      </c>
      <c r="H920" s="26">
        <f>SUMIF([1]deals_closed!D:D,B920,[1]deals_closed!C:C)</f>
        <v>961540</v>
      </c>
      <c r="I920" s="26">
        <f>VLOOKUP(E920,'[1]2018_commission_structure-Start'!$A$22:$I$24,9,FALSE)</f>
        <v>750000</v>
      </c>
      <c r="J920" s="26">
        <f t="shared" si="141"/>
        <v>937500</v>
      </c>
      <c r="K920" s="26">
        <f t="shared" si="142"/>
        <v>1125000</v>
      </c>
      <c r="L920" s="26">
        <f t="shared" si="143"/>
        <v>1500000</v>
      </c>
      <c r="M920" s="27">
        <f t="shared" si="144"/>
        <v>1.2820533333333333</v>
      </c>
      <c r="N920" s="25" t="str">
        <f t="shared" si="145"/>
        <v>125-150%</v>
      </c>
      <c r="O920" s="28">
        <f>MIN(H920,I920)*INDEX('[1]2018_commission_structure-Start'!$A$21:$I$24,MATCH($E920,'[1]2018_commission_structure-Start'!$A$21:$A$24,0),MATCH(O$1,'[1]2018_commission_structure-Start'!$A$21:$I$21,0))</f>
        <v>112500</v>
      </c>
      <c r="P920" s="26">
        <f>IF(H920&gt;I920,MIN(H920-I920,J920-I920)*INDEX('[1]2018_commission_structure-Start'!$A$21:$I$24,MATCH($E920,'[1]2018_commission_structure-Start'!$A$21:$A$24,0), MATCH(P$1,'[1]2018_commission_structure-Start'!$A$21:$I$21,0)),0)</f>
        <v>35625</v>
      </c>
      <c r="Q920" s="26">
        <f>IF($H920&gt;J920,MIN($H920-J920,K920-J920)*INDEX('[1]2018_commission_structure-Start'!$A$21:$I$24,MATCH($E920,'[1]2018_commission_structure-Start'!$A$21:$A$24,0), MATCH(Q$1,'[1]2018_commission_structure-Start'!$A$21:$I$21,0)),0)</f>
        <v>5529.2</v>
      </c>
      <c r="R920" s="26">
        <f>IF($H920&gt;K920,MIN($H920-K920,L920-K920)*INDEX('[1]2018_commission_structure-Start'!$A$21:$I$24,MATCH($E920,'[1]2018_commission_structure-Start'!$A$21:$A$24,0), MATCH(R$1,'[1]2018_commission_structure-Start'!$A$21:$I$21,0)),0)</f>
        <v>0</v>
      </c>
      <c r="S920" s="26">
        <f>IF(H920&gt;L920,(H920-L920)*INDEX('[1]2018_commission_structure-Start'!$A$21:$I$24,MATCH($E920,'[1]2018_commission_structure-Start'!$A$21:$A$24,0),MATCH(S$1,'[1]2018_commission_structure-Start'!$A$21:$I$21,0)),0)</f>
        <v>0</v>
      </c>
      <c r="T920" s="28">
        <f t="shared" si="146"/>
        <v>153654.20000000001</v>
      </c>
      <c r="U920" s="28">
        <f t="shared" si="147"/>
        <v>258635.2</v>
      </c>
      <c r="V920" s="28">
        <f>MIN(H920,I920)*INDEX('[1]2018_commission_structure-Start'!$A$15:$J$18,MATCH($E920,'[1]2018_commission_structure-Start'!$A$15:$A$18,0),MATCH(V$1,'[1]2018_commission_structure-Start'!$A$15:$J$15,0))</f>
        <v>112500</v>
      </c>
      <c r="W920" s="26">
        <f>IF($H920&gt;I920,MIN($H920-I920,J920-I920)*INDEX('[1]2018_commission_structure-Start'!$A$15:$J$18,MATCH($E920,'[1]2018_commission_structure-Start'!$A$15:$A$18,0),MATCH(W$1,'[1]2018_commission_structure-Start'!$A$15:$J$15,0)),0)</f>
        <v>41250</v>
      </c>
      <c r="X920" s="26">
        <f>IF($H920&gt;J920,MIN($H920-J920,K920-J920)*INDEX('[1]2018_commission_structure-Start'!$A$15:$J$18,MATCH($E920,'[1]2018_commission_structure-Start'!$A$15:$A$18,0),MATCH(X$1,'[1]2018_commission_structure-Start'!$A$15:$J$15,0)),0)</f>
        <v>6010</v>
      </c>
      <c r="Y920" s="26">
        <f>IF($H920&gt;K920,MIN($H920-K920,L920-K920)*INDEX('[1]2018_commission_structure-Start'!$A$15:$J$18,MATCH($E920,'[1]2018_commission_structure-Start'!$A$15:$A$18,0),MATCH(Y$1,'[1]2018_commission_structure-Start'!$A$15:$J$15,0)),0)</f>
        <v>0</v>
      </c>
      <c r="Z920" s="26">
        <f>IF(H920&gt;L920,(H920-L920)*INDEX('[1]2018_commission_structure-Start'!$A$21:$I$24,MATCH($E920,'[1]2018_commission_structure-Start'!$A$21:$A$24,0),MATCH(Z$1,'[1]2018_commission_structure-Start'!$A$21:$I$21,0)),0)</f>
        <v>0</v>
      </c>
      <c r="AA920" s="28">
        <f t="shared" si="148"/>
        <v>159760</v>
      </c>
      <c r="AB920" s="28">
        <f t="shared" si="149"/>
        <v>264741</v>
      </c>
    </row>
    <row r="921" spans="1:28" x14ac:dyDescent="0.2">
      <c r="A921" s="25" t="str">
        <f t="shared" si="140"/>
        <v>Norina Truckett</v>
      </c>
      <c r="B921" s="25">
        <v>8676088039</v>
      </c>
      <c r="C921" s="25" t="s">
        <v>1777</v>
      </c>
      <c r="D921" s="25" t="s">
        <v>1778</v>
      </c>
      <c r="E921" s="25" t="s">
        <v>29</v>
      </c>
      <c r="F921" s="25">
        <v>67203</v>
      </c>
      <c r="G921" s="25">
        <f>COUNTIF([1]deals_closed!D:D,B921)</f>
        <v>24</v>
      </c>
      <c r="H921" s="26">
        <f>SUMIF([1]deals_closed!D:D,B921,[1]deals_closed!C:C)</f>
        <v>923269</v>
      </c>
      <c r="I921" s="26">
        <f>VLOOKUP(E921,'[1]2018_commission_structure-Start'!$A$22:$I$24,9,FALSE)</f>
        <v>600000</v>
      </c>
      <c r="J921" s="26">
        <f t="shared" si="141"/>
        <v>750000</v>
      </c>
      <c r="K921" s="26">
        <f t="shared" si="142"/>
        <v>900000</v>
      </c>
      <c r="L921" s="26">
        <f t="shared" si="143"/>
        <v>1200000</v>
      </c>
      <c r="M921" s="27">
        <f t="shared" si="144"/>
        <v>1.5387816666666667</v>
      </c>
      <c r="N921" s="25" t="str">
        <f t="shared" si="145"/>
        <v>150-200%</v>
      </c>
      <c r="O921" s="28">
        <f>MIN(H921,I921)*INDEX('[1]2018_commission_structure-Start'!$A$21:$I$24,MATCH($E921,'[1]2018_commission_structure-Start'!$A$21:$A$24,0),MATCH(O$1,'[1]2018_commission_structure-Start'!$A$21:$I$21,0))</f>
        <v>78000</v>
      </c>
      <c r="P921" s="26">
        <f>IF(H921&gt;I921,MIN(H921-I921,J921-I921)*INDEX('[1]2018_commission_structure-Start'!$A$21:$I$24,MATCH($E921,'[1]2018_commission_structure-Start'!$A$21:$A$24,0), MATCH(P$1,'[1]2018_commission_structure-Start'!$A$21:$I$21,0)),0)</f>
        <v>25500.000000000004</v>
      </c>
      <c r="Q921" s="26">
        <f>IF($H921&gt;J921,MIN($H921-J921,K921-J921)*INDEX('[1]2018_commission_structure-Start'!$A$21:$I$24,MATCH($E921,'[1]2018_commission_structure-Start'!$A$21:$A$24,0), MATCH(Q$1,'[1]2018_commission_structure-Start'!$A$21:$I$21,0)),0)</f>
        <v>31500</v>
      </c>
      <c r="R921" s="26">
        <f>IF($H921&gt;K921,MIN($H921-K921,L921-K921)*INDEX('[1]2018_commission_structure-Start'!$A$21:$I$24,MATCH($E921,'[1]2018_commission_structure-Start'!$A$21:$A$24,0), MATCH(R$1,'[1]2018_commission_structure-Start'!$A$21:$I$21,0)),0)</f>
        <v>6049.9400000000005</v>
      </c>
      <c r="S921" s="26">
        <f>IF(H921&gt;L921,(H921-L921)*INDEX('[1]2018_commission_structure-Start'!$A$21:$I$24,MATCH($E921,'[1]2018_commission_structure-Start'!$A$21:$A$24,0),MATCH(S$1,'[1]2018_commission_structure-Start'!$A$21:$I$21,0)),0)</f>
        <v>0</v>
      </c>
      <c r="T921" s="28">
        <f t="shared" si="146"/>
        <v>141049.94</v>
      </c>
      <c r="U921" s="28">
        <f t="shared" si="147"/>
        <v>208252.94</v>
      </c>
      <c r="V921" s="28">
        <f>MIN(H921,I921)*INDEX('[1]2018_commission_structure-Start'!$A$15:$J$18,MATCH($E921,'[1]2018_commission_structure-Start'!$A$15:$A$18,0),MATCH(V$1,'[1]2018_commission_structure-Start'!$A$15:$J$15,0))</f>
        <v>90000</v>
      </c>
      <c r="W921" s="26">
        <f>IF($H921&gt;I921,MIN($H921-I921,J921-I921)*INDEX('[1]2018_commission_structure-Start'!$A$15:$J$18,MATCH($E921,'[1]2018_commission_structure-Start'!$A$15:$A$18,0),MATCH(W$1,'[1]2018_commission_structure-Start'!$A$15:$J$15,0)),0)</f>
        <v>27000</v>
      </c>
      <c r="X921" s="26">
        <f>IF($H921&gt;J921,MIN($H921-J921,K921-J921)*INDEX('[1]2018_commission_structure-Start'!$A$15:$J$18,MATCH($E921,'[1]2018_commission_structure-Start'!$A$15:$A$18,0),MATCH(X$1,'[1]2018_commission_structure-Start'!$A$15:$J$15,0)),0)</f>
        <v>37500</v>
      </c>
      <c r="Y921" s="26">
        <f>IF($H921&gt;K921,MIN($H921-K921,L921-K921)*INDEX('[1]2018_commission_structure-Start'!$A$15:$J$18,MATCH($E921,'[1]2018_commission_structure-Start'!$A$15:$A$18,0),MATCH(Y$1,'[1]2018_commission_structure-Start'!$A$15:$J$15,0)),0)</f>
        <v>6980.7</v>
      </c>
      <c r="Z921" s="26">
        <f>IF(H921&gt;L921,(H921-L921)*INDEX('[1]2018_commission_structure-Start'!$A$21:$I$24,MATCH($E921,'[1]2018_commission_structure-Start'!$A$21:$A$24,0),MATCH(Z$1,'[1]2018_commission_structure-Start'!$A$21:$I$21,0)),0)</f>
        <v>0</v>
      </c>
      <c r="AA921" s="28">
        <f t="shared" si="148"/>
        <v>161480.70000000001</v>
      </c>
      <c r="AB921" s="28">
        <f t="shared" si="149"/>
        <v>228683.7</v>
      </c>
    </row>
    <row r="922" spans="1:28" x14ac:dyDescent="0.2">
      <c r="A922" s="25" t="str">
        <f t="shared" si="140"/>
        <v>Brooks Brouncker</v>
      </c>
      <c r="B922" s="25">
        <v>6789106936</v>
      </c>
      <c r="C922" s="25" t="s">
        <v>1779</v>
      </c>
      <c r="D922" s="25" t="s">
        <v>1780</v>
      </c>
      <c r="E922" s="25" t="s">
        <v>10</v>
      </c>
      <c r="F922" s="25">
        <v>93300</v>
      </c>
      <c r="G922" s="25">
        <f>COUNTIF([1]deals_closed!D:D,B922)</f>
        <v>22</v>
      </c>
      <c r="H922" s="26">
        <f>SUMIF([1]deals_closed!D:D,B922,[1]deals_closed!C:C)</f>
        <v>664319</v>
      </c>
      <c r="I922" s="26">
        <f>VLOOKUP(E922,'[1]2018_commission_structure-Start'!$A$22:$I$24,9,FALSE)</f>
        <v>750000</v>
      </c>
      <c r="J922" s="26">
        <f t="shared" si="141"/>
        <v>937500</v>
      </c>
      <c r="K922" s="26">
        <f t="shared" si="142"/>
        <v>1125000</v>
      </c>
      <c r="L922" s="26">
        <f t="shared" si="143"/>
        <v>1500000</v>
      </c>
      <c r="M922" s="27">
        <f t="shared" si="144"/>
        <v>0.88575866666666669</v>
      </c>
      <c r="N922" s="25" t="str">
        <f t="shared" si="145"/>
        <v>0-100%</v>
      </c>
      <c r="O922" s="28">
        <f>MIN(H922,I922)*INDEX('[1]2018_commission_structure-Start'!$A$21:$I$24,MATCH($E922,'[1]2018_commission_structure-Start'!$A$21:$A$24,0),MATCH(O$1,'[1]2018_commission_structure-Start'!$A$21:$I$21,0))</f>
        <v>99647.849999999991</v>
      </c>
      <c r="P922" s="26">
        <f>IF(H922&gt;I922,MIN(H922-I922,J922-I922)*INDEX('[1]2018_commission_structure-Start'!$A$21:$I$24,MATCH($E922,'[1]2018_commission_structure-Start'!$A$21:$A$24,0), MATCH(P$1,'[1]2018_commission_structure-Start'!$A$21:$I$21,0)),0)</f>
        <v>0</v>
      </c>
      <c r="Q922" s="26">
        <f>IF($H922&gt;J922,MIN($H922-J922,K922-J922)*INDEX('[1]2018_commission_structure-Start'!$A$21:$I$24,MATCH($E922,'[1]2018_commission_structure-Start'!$A$21:$A$24,0), MATCH(Q$1,'[1]2018_commission_structure-Start'!$A$21:$I$21,0)),0)</f>
        <v>0</v>
      </c>
      <c r="R922" s="26">
        <f>IF($H922&gt;K922,MIN($H922-K922,L922-K922)*INDEX('[1]2018_commission_structure-Start'!$A$21:$I$24,MATCH($E922,'[1]2018_commission_structure-Start'!$A$21:$A$24,0), MATCH(R$1,'[1]2018_commission_structure-Start'!$A$21:$I$21,0)),0)</f>
        <v>0</v>
      </c>
      <c r="S922" s="26">
        <f>IF(H922&gt;L922,(H922-L922)*INDEX('[1]2018_commission_structure-Start'!$A$21:$I$24,MATCH($E922,'[1]2018_commission_structure-Start'!$A$21:$A$24,0),MATCH(S$1,'[1]2018_commission_structure-Start'!$A$21:$I$21,0)),0)</f>
        <v>0</v>
      </c>
      <c r="T922" s="28">
        <f t="shared" si="146"/>
        <v>99647.849999999991</v>
      </c>
      <c r="U922" s="28">
        <f t="shared" si="147"/>
        <v>192947.84999999998</v>
      </c>
      <c r="V922" s="28">
        <f>MIN(H922,I922)*INDEX('[1]2018_commission_structure-Start'!$A$15:$J$18,MATCH($E922,'[1]2018_commission_structure-Start'!$A$15:$A$18,0),MATCH(V$1,'[1]2018_commission_structure-Start'!$A$15:$J$15,0))</f>
        <v>99647.849999999991</v>
      </c>
      <c r="W922" s="26">
        <f>IF($H922&gt;I922,MIN($H922-I922,J922-I922)*INDEX('[1]2018_commission_structure-Start'!$A$15:$J$18,MATCH($E922,'[1]2018_commission_structure-Start'!$A$15:$A$18,0),MATCH(W$1,'[1]2018_commission_structure-Start'!$A$15:$J$15,0)),0)</f>
        <v>0</v>
      </c>
      <c r="X922" s="26">
        <f>IF($H922&gt;J922,MIN($H922-J922,K922-J922)*INDEX('[1]2018_commission_structure-Start'!$A$15:$J$18,MATCH($E922,'[1]2018_commission_structure-Start'!$A$15:$A$18,0),MATCH(X$1,'[1]2018_commission_structure-Start'!$A$15:$J$15,0)),0)</f>
        <v>0</v>
      </c>
      <c r="Y922" s="26">
        <f>IF($H922&gt;K922,MIN($H922-K922,L922-K922)*INDEX('[1]2018_commission_structure-Start'!$A$15:$J$18,MATCH($E922,'[1]2018_commission_structure-Start'!$A$15:$A$18,0),MATCH(Y$1,'[1]2018_commission_structure-Start'!$A$15:$J$15,0)),0)</f>
        <v>0</v>
      </c>
      <c r="Z922" s="26">
        <f>IF(H922&gt;L922,(H922-L922)*INDEX('[1]2018_commission_structure-Start'!$A$21:$I$24,MATCH($E922,'[1]2018_commission_structure-Start'!$A$21:$A$24,0),MATCH(Z$1,'[1]2018_commission_structure-Start'!$A$21:$I$21,0)),0)</f>
        <v>0</v>
      </c>
      <c r="AA922" s="28">
        <f t="shared" si="148"/>
        <v>99647.849999999991</v>
      </c>
      <c r="AB922" s="28">
        <f t="shared" si="149"/>
        <v>192947.84999999998</v>
      </c>
    </row>
    <row r="923" spans="1:28" x14ac:dyDescent="0.2">
      <c r="A923" s="25" t="str">
        <f t="shared" si="140"/>
        <v>Ward Mance</v>
      </c>
      <c r="B923" s="25">
        <v>4184483038</v>
      </c>
      <c r="C923" s="25" t="s">
        <v>1698</v>
      </c>
      <c r="D923" s="25" t="s">
        <v>1781</v>
      </c>
      <c r="E923" s="25" t="s">
        <v>29</v>
      </c>
      <c r="F923" s="25">
        <v>77207</v>
      </c>
      <c r="G923" s="25">
        <f>COUNTIF([1]deals_closed!D:D,B923)</f>
        <v>22</v>
      </c>
      <c r="H923" s="26">
        <f>SUMIF([1]deals_closed!D:D,B923,[1]deals_closed!C:C)</f>
        <v>658709</v>
      </c>
      <c r="I923" s="26">
        <f>VLOOKUP(E923,'[1]2018_commission_structure-Start'!$A$22:$I$24,9,FALSE)</f>
        <v>600000</v>
      </c>
      <c r="J923" s="26">
        <f t="shared" si="141"/>
        <v>750000</v>
      </c>
      <c r="K923" s="26">
        <f t="shared" si="142"/>
        <v>900000</v>
      </c>
      <c r="L923" s="26">
        <f t="shared" si="143"/>
        <v>1200000</v>
      </c>
      <c r="M923" s="27">
        <f t="shared" si="144"/>
        <v>1.0978483333333333</v>
      </c>
      <c r="N923" s="25" t="str">
        <f t="shared" si="145"/>
        <v>100-125%</v>
      </c>
      <c r="O923" s="28">
        <f>MIN(H923,I923)*INDEX('[1]2018_commission_structure-Start'!$A$21:$I$24,MATCH($E923,'[1]2018_commission_structure-Start'!$A$21:$A$24,0),MATCH(O$1,'[1]2018_commission_structure-Start'!$A$21:$I$21,0))</f>
        <v>78000</v>
      </c>
      <c r="P923" s="26">
        <f>IF(H923&gt;I923,MIN(H923-I923,J923-I923)*INDEX('[1]2018_commission_structure-Start'!$A$21:$I$24,MATCH($E923,'[1]2018_commission_structure-Start'!$A$21:$A$24,0), MATCH(P$1,'[1]2018_commission_structure-Start'!$A$21:$I$21,0)),0)</f>
        <v>9980.5300000000007</v>
      </c>
      <c r="Q923" s="26">
        <f>IF($H923&gt;J923,MIN($H923-J923,K923-J923)*INDEX('[1]2018_commission_structure-Start'!$A$21:$I$24,MATCH($E923,'[1]2018_commission_structure-Start'!$A$21:$A$24,0), MATCH(Q$1,'[1]2018_commission_structure-Start'!$A$21:$I$21,0)),0)</f>
        <v>0</v>
      </c>
      <c r="R923" s="26">
        <f>IF($H923&gt;K923,MIN($H923-K923,L923-K923)*INDEX('[1]2018_commission_structure-Start'!$A$21:$I$24,MATCH($E923,'[1]2018_commission_structure-Start'!$A$21:$A$24,0), MATCH(R$1,'[1]2018_commission_structure-Start'!$A$21:$I$21,0)),0)</f>
        <v>0</v>
      </c>
      <c r="S923" s="26">
        <f>IF(H923&gt;L923,(H923-L923)*INDEX('[1]2018_commission_structure-Start'!$A$21:$I$24,MATCH($E923,'[1]2018_commission_structure-Start'!$A$21:$A$24,0),MATCH(S$1,'[1]2018_commission_structure-Start'!$A$21:$I$21,0)),0)</f>
        <v>0</v>
      </c>
      <c r="T923" s="28">
        <f t="shared" si="146"/>
        <v>87980.53</v>
      </c>
      <c r="U923" s="28">
        <f t="shared" si="147"/>
        <v>165187.53</v>
      </c>
      <c r="V923" s="28">
        <f>MIN(H923,I923)*INDEX('[1]2018_commission_structure-Start'!$A$15:$J$18,MATCH($E923,'[1]2018_commission_structure-Start'!$A$15:$A$18,0),MATCH(V$1,'[1]2018_commission_structure-Start'!$A$15:$J$15,0))</f>
        <v>90000</v>
      </c>
      <c r="W923" s="26">
        <f>IF($H923&gt;I923,MIN($H923-I923,J923-I923)*INDEX('[1]2018_commission_structure-Start'!$A$15:$J$18,MATCH($E923,'[1]2018_commission_structure-Start'!$A$15:$A$18,0),MATCH(W$1,'[1]2018_commission_structure-Start'!$A$15:$J$15,0)),0)</f>
        <v>10567.619999999999</v>
      </c>
      <c r="X923" s="26">
        <f>IF($H923&gt;J923,MIN($H923-J923,K923-J923)*INDEX('[1]2018_commission_structure-Start'!$A$15:$J$18,MATCH($E923,'[1]2018_commission_structure-Start'!$A$15:$A$18,0),MATCH(X$1,'[1]2018_commission_structure-Start'!$A$15:$J$15,0)),0)</f>
        <v>0</v>
      </c>
      <c r="Y923" s="26">
        <f>IF($H923&gt;K923,MIN($H923-K923,L923-K923)*INDEX('[1]2018_commission_structure-Start'!$A$15:$J$18,MATCH($E923,'[1]2018_commission_structure-Start'!$A$15:$A$18,0),MATCH(Y$1,'[1]2018_commission_structure-Start'!$A$15:$J$15,0)),0)</f>
        <v>0</v>
      </c>
      <c r="Z923" s="26">
        <f>IF(H923&gt;L923,(H923-L923)*INDEX('[1]2018_commission_structure-Start'!$A$21:$I$24,MATCH($E923,'[1]2018_commission_structure-Start'!$A$21:$A$24,0),MATCH(Z$1,'[1]2018_commission_structure-Start'!$A$21:$I$21,0)),0)</f>
        <v>0</v>
      </c>
      <c r="AA923" s="28">
        <f t="shared" si="148"/>
        <v>100567.62</v>
      </c>
      <c r="AB923" s="28">
        <f t="shared" si="149"/>
        <v>177774.62</v>
      </c>
    </row>
    <row r="924" spans="1:28" x14ac:dyDescent="0.2">
      <c r="A924" s="25" t="str">
        <f t="shared" si="140"/>
        <v>Kitti Hedworth</v>
      </c>
      <c r="B924" s="25">
        <v>5828678620</v>
      </c>
      <c r="C924" s="25" t="s">
        <v>1782</v>
      </c>
      <c r="D924" s="25" t="s">
        <v>1783</v>
      </c>
      <c r="E924" s="25" t="s">
        <v>7</v>
      </c>
      <c r="F924" s="25">
        <v>52885</v>
      </c>
      <c r="G924" s="25">
        <f>COUNTIF([1]deals_closed!D:D,B924)</f>
        <v>25</v>
      </c>
      <c r="H924" s="26">
        <f>SUMIF([1]deals_closed!D:D,B924,[1]deals_closed!C:C)</f>
        <v>860242</v>
      </c>
      <c r="I924" s="26">
        <f>VLOOKUP(E924,'[1]2018_commission_structure-Start'!$A$22:$I$24,9,FALSE)</f>
        <v>500000</v>
      </c>
      <c r="J924" s="26">
        <f t="shared" si="141"/>
        <v>625000</v>
      </c>
      <c r="K924" s="26">
        <f t="shared" si="142"/>
        <v>750000</v>
      </c>
      <c r="L924" s="26">
        <f t="shared" si="143"/>
        <v>1000000</v>
      </c>
      <c r="M924" s="27">
        <f t="shared" si="144"/>
        <v>1.7204839999999999</v>
      </c>
      <c r="N924" s="25" t="str">
        <f t="shared" si="145"/>
        <v>150-200%</v>
      </c>
      <c r="O924" s="28">
        <f>MIN(H924,I924)*INDEX('[1]2018_commission_structure-Start'!$A$21:$I$24,MATCH($E924,'[1]2018_commission_structure-Start'!$A$21:$A$24,0),MATCH(O$1,'[1]2018_commission_structure-Start'!$A$21:$I$21,0))</f>
        <v>50000</v>
      </c>
      <c r="P924" s="26">
        <f>IF(H924&gt;I924,MIN(H924-I924,J924-I924)*INDEX('[1]2018_commission_structure-Start'!$A$21:$I$24,MATCH($E924,'[1]2018_commission_structure-Start'!$A$21:$A$24,0), MATCH(P$1,'[1]2018_commission_structure-Start'!$A$21:$I$21,0)),0)</f>
        <v>18750</v>
      </c>
      <c r="Q924" s="26">
        <f>IF($H924&gt;J924,MIN($H924-J924,K924-J924)*INDEX('[1]2018_commission_structure-Start'!$A$21:$I$24,MATCH($E924,'[1]2018_commission_structure-Start'!$A$21:$A$24,0), MATCH(Q$1,'[1]2018_commission_structure-Start'!$A$21:$I$21,0)),0)</f>
        <v>22500</v>
      </c>
      <c r="R924" s="26">
        <f>IF($H924&gt;K924,MIN($H924-K924,L924-K924)*INDEX('[1]2018_commission_structure-Start'!$A$21:$I$24,MATCH($E924,'[1]2018_commission_structure-Start'!$A$21:$A$24,0), MATCH(R$1,'[1]2018_commission_structure-Start'!$A$21:$I$21,0)),0)</f>
        <v>24253.24</v>
      </c>
      <c r="S924" s="26">
        <f>IF(H924&gt;L924,(H924-L924)*INDEX('[1]2018_commission_structure-Start'!$A$21:$I$24,MATCH($E924,'[1]2018_commission_structure-Start'!$A$21:$A$24,0),MATCH(S$1,'[1]2018_commission_structure-Start'!$A$21:$I$21,0)),0)</f>
        <v>0</v>
      </c>
      <c r="T924" s="28">
        <f t="shared" si="146"/>
        <v>115503.24</v>
      </c>
      <c r="U924" s="28">
        <f t="shared" si="147"/>
        <v>168388.24</v>
      </c>
      <c r="V924" s="28">
        <f>MIN(H924,I924)*INDEX('[1]2018_commission_structure-Start'!$A$15:$J$18,MATCH($E924,'[1]2018_commission_structure-Start'!$A$15:$A$18,0),MATCH(V$1,'[1]2018_commission_structure-Start'!$A$15:$J$15,0))</f>
        <v>60000</v>
      </c>
      <c r="W924" s="26">
        <f>IF($H924&gt;I924,MIN($H924-I924,J924-I924)*INDEX('[1]2018_commission_structure-Start'!$A$15:$J$18,MATCH($E924,'[1]2018_commission_structure-Start'!$A$15:$A$18,0),MATCH(W$1,'[1]2018_commission_structure-Start'!$A$15:$J$15,0)),0)</f>
        <v>21250</v>
      </c>
      <c r="X924" s="26">
        <f>IF($H924&gt;J924,MIN($H924-J924,K924-J924)*INDEX('[1]2018_commission_structure-Start'!$A$15:$J$18,MATCH($E924,'[1]2018_commission_structure-Start'!$A$15:$A$18,0),MATCH(X$1,'[1]2018_commission_structure-Start'!$A$15:$J$15,0)),0)</f>
        <v>25000</v>
      </c>
      <c r="Y924" s="26">
        <f>IF($H924&gt;K924,MIN($H924-K924,L924-K924)*INDEX('[1]2018_commission_structure-Start'!$A$15:$J$18,MATCH($E924,'[1]2018_commission_structure-Start'!$A$15:$A$18,0),MATCH(Y$1,'[1]2018_commission_structure-Start'!$A$15:$J$15,0)),0)</f>
        <v>24253.24</v>
      </c>
      <c r="Z924" s="26">
        <f>IF(H924&gt;L924,(H924-L924)*INDEX('[1]2018_commission_structure-Start'!$A$21:$I$24,MATCH($E924,'[1]2018_commission_structure-Start'!$A$21:$A$24,0),MATCH(Z$1,'[1]2018_commission_structure-Start'!$A$21:$I$21,0)),0)</f>
        <v>0</v>
      </c>
      <c r="AA924" s="28">
        <f t="shared" si="148"/>
        <v>130503.24</v>
      </c>
      <c r="AB924" s="28">
        <f t="shared" si="149"/>
        <v>183388.24</v>
      </c>
    </row>
    <row r="925" spans="1:28" x14ac:dyDescent="0.2">
      <c r="A925" s="25" t="str">
        <f t="shared" si="140"/>
        <v>Jessica Derye-Barrett</v>
      </c>
      <c r="B925" s="25">
        <v>1420239228</v>
      </c>
      <c r="C925" s="25" t="s">
        <v>1662</v>
      </c>
      <c r="D925" s="25" t="s">
        <v>1784</v>
      </c>
      <c r="E925" s="25" t="s">
        <v>29</v>
      </c>
      <c r="F925" s="25">
        <v>62855</v>
      </c>
      <c r="G925" s="25">
        <f>COUNTIF([1]deals_closed!D:D,B925)</f>
        <v>16</v>
      </c>
      <c r="H925" s="26">
        <f>SUMIF([1]deals_closed!D:D,B925,[1]deals_closed!C:C)</f>
        <v>593010</v>
      </c>
      <c r="I925" s="26">
        <f>VLOOKUP(E925,'[1]2018_commission_structure-Start'!$A$22:$I$24,9,FALSE)</f>
        <v>600000</v>
      </c>
      <c r="J925" s="26">
        <f t="shared" si="141"/>
        <v>750000</v>
      </c>
      <c r="K925" s="26">
        <f t="shared" si="142"/>
        <v>900000</v>
      </c>
      <c r="L925" s="26">
        <f t="shared" si="143"/>
        <v>1200000</v>
      </c>
      <c r="M925" s="27">
        <f t="shared" si="144"/>
        <v>0.98834999999999995</v>
      </c>
      <c r="N925" s="25" t="str">
        <f t="shared" si="145"/>
        <v>0-100%</v>
      </c>
      <c r="O925" s="28">
        <f>MIN(H925,I925)*INDEX('[1]2018_commission_structure-Start'!$A$21:$I$24,MATCH($E925,'[1]2018_commission_structure-Start'!$A$21:$A$24,0),MATCH(O$1,'[1]2018_commission_structure-Start'!$A$21:$I$21,0))</f>
        <v>77091.3</v>
      </c>
      <c r="P925" s="26">
        <f>IF(H925&gt;I925,MIN(H925-I925,J925-I925)*INDEX('[1]2018_commission_structure-Start'!$A$21:$I$24,MATCH($E925,'[1]2018_commission_structure-Start'!$A$21:$A$24,0), MATCH(P$1,'[1]2018_commission_structure-Start'!$A$21:$I$21,0)),0)</f>
        <v>0</v>
      </c>
      <c r="Q925" s="26">
        <f>IF($H925&gt;J925,MIN($H925-J925,K925-J925)*INDEX('[1]2018_commission_structure-Start'!$A$21:$I$24,MATCH($E925,'[1]2018_commission_structure-Start'!$A$21:$A$24,0), MATCH(Q$1,'[1]2018_commission_structure-Start'!$A$21:$I$21,0)),0)</f>
        <v>0</v>
      </c>
      <c r="R925" s="26">
        <f>IF($H925&gt;K925,MIN($H925-K925,L925-K925)*INDEX('[1]2018_commission_structure-Start'!$A$21:$I$24,MATCH($E925,'[1]2018_commission_structure-Start'!$A$21:$A$24,0), MATCH(R$1,'[1]2018_commission_structure-Start'!$A$21:$I$21,0)),0)</f>
        <v>0</v>
      </c>
      <c r="S925" s="26">
        <f>IF(H925&gt;L925,(H925-L925)*INDEX('[1]2018_commission_structure-Start'!$A$21:$I$24,MATCH($E925,'[1]2018_commission_structure-Start'!$A$21:$A$24,0),MATCH(S$1,'[1]2018_commission_structure-Start'!$A$21:$I$21,0)),0)</f>
        <v>0</v>
      </c>
      <c r="T925" s="28">
        <f t="shared" si="146"/>
        <v>77091.3</v>
      </c>
      <c r="U925" s="28">
        <f t="shared" si="147"/>
        <v>139946.29999999999</v>
      </c>
      <c r="V925" s="28">
        <f>MIN(H925,I925)*INDEX('[1]2018_commission_structure-Start'!$A$15:$J$18,MATCH($E925,'[1]2018_commission_structure-Start'!$A$15:$A$18,0),MATCH(V$1,'[1]2018_commission_structure-Start'!$A$15:$J$15,0))</f>
        <v>88951.5</v>
      </c>
      <c r="W925" s="26">
        <f>IF($H925&gt;I925,MIN($H925-I925,J925-I925)*INDEX('[1]2018_commission_structure-Start'!$A$15:$J$18,MATCH($E925,'[1]2018_commission_structure-Start'!$A$15:$A$18,0),MATCH(W$1,'[1]2018_commission_structure-Start'!$A$15:$J$15,0)),0)</f>
        <v>0</v>
      </c>
      <c r="X925" s="26">
        <f>IF($H925&gt;J925,MIN($H925-J925,K925-J925)*INDEX('[1]2018_commission_structure-Start'!$A$15:$J$18,MATCH($E925,'[1]2018_commission_structure-Start'!$A$15:$A$18,0),MATCH(X$1,'[1]2018_commission_structure-Start'!$A$15:$J$15,0)),0)</f>
        <v>0</v>
      </c>
      <c r="Y925" s="26">
        <f>IF($H925&gt;K925,MIN($H925-K925,L925-K925)*INDEX('[1]2018_commission_structure-Start'!$A$15:$J$18,MATCH($E925,'[1]2018_commission_structure-Start'!$A$15:$A$18,0),MATCH(Y$1,'[1]2018_commission_structure-Start'!$A$15:$J$15,0)),0)</f>
        <v>0</v>
      </c>
      <c r="Z925" s="26">
        <f>IF(H925&gt;L925,(H925-L925)*INDEX('[1]2018_commission_structure-Start'!$A$21:$I$24,MATCH($E925,'[1]2018_commission_structure-Start'!$A$21:$A$24,0),MATCH(Z$1,'[1]2018_commission_structure-Start'!$A$21:$I$21,0)),0)</f>
        <v>0</v>
      </c>
      <c r="AA925" s="28">
        <f t="shared" si="148"/>
        <v>88951.5</v>
      </c>
      <c r="AB925" s="28">
        <f t="shared" si="149"/>
        <v>151806.5</v>
      </c>
    </row>
    <row r="926" spans="1:28" x14ac:dyDescent="0.2">
      <c r="A926" s="25" t="str">
        <f t="shared" si="140"/>
        <v>Netti Scullion</v>
      </c>
      <c r="B926" s="25">
        <v>397599129</v>
      </c>
      <c r="C926" s="25" t="s">
        <v>1785</v>
      </c>
      <c r="D926" s="25" t="s">
        <v>1786</v>
      </c>
      <c r="E926" s="25" t="s">
        <v>7</v>
      </c>
      <c r="F926" s="25">
        <v>32665</v>
      </c>
      <c r="G926" s="25">
        <f>COUNTIF([1]deals_closed!D:D,B926)</f>
        <v>20</v>
      </c>
      <c r="H926" s="26">
        <f>SUMIF([1]deals_closed!D:D,B926,[1]deals_closed!C:C)</f>
        <v>684528</v>
      </c>
      <c r="I926" s="26">
        <f>VLOOKUP(E926,'[1]2018_commission_structure-Start'!$A$22:$I$24,9,FALSE)</f>
        <v>500000</v>
      </c>
      <c r="J926" s="26">
        <f t="shared" si="141"/>
        <v>625000</v>
      </c>
      <c r="K926" s="26">
        <f t="shared" si="142"/>
        <v>750000</v>
      </c>
      <c r="L926" s="26">
        <f t="shared" si="143"/>
        <v>1000000</v>
      </c>
      <c r="M926" s="27">
        <f t="shared" si="144"/>
        <v>1.3690560000000001</v>
      </c>
      <c r="N926" s="25" t="str">
        <f t="shared" si="145"/>
        <v>125-150%</v>
      </c>
      <c r="O926" s="28">
        <f>MIN(H926,I926)*INDEX('[1]2018_commission_structure-Start'!$A$21:$I$24,MATCH($E926,'[1]2018_commission_structure-Start'!$A$21:$A$24,0),MATCH(O$1,'[1]2018_commission_structure-Start'!$A$21:$I$21,0))</f>
        <v>50000</v>
      </c>
      <c r="P926" s="26">
        <f>IF(H926&gt;I926,MIN(H926-I926,J926-I926)*INDEX('[1]2018_commission_structure-Start'!$A$21:$I$24,MATCH($E926,'[1]2018_commission_structure-Start'!$A$21:$A$24,0), MATCH(P$1,'[1]2018_commission_structure-Start'!$A$21:$I$21,0)),0)</f>
        <v>18750</v>
      </c>
      <c r="Q926" s="26">
        <f>IF($H926&gt;J926,MIN($H926-J926,K926-J926)*INDEX('[1]2018_commission_structure-Start'!$A$21:$I$24,MATCH($E926,'[1]2018_commission_structure-Start'!$A$21:$A$24,0), MATCH(Q$1,'[1]2018_commission_structure-Start'!$A$21:$I$21,0)),0)</f>
        <v>10715.039999999999</v>
      </c>
      <c r="R926" s="26">
        <f>IF($H926&gt;K926,MIN($H926-K926,L926-K926)*INDEX('[1]2018_commission_structure-Start'!$A$21:$I$24,MATCH($E926,'[1]2018_commission_structure-Start'!$A$21:$A$24,0), MATCH(R$1,'[1]2018_commission_structure-Start'!$A$21:$I$21,0)),0)</f>
        <v>0</v>
      </c>
      <c r="S926" s="26">
        <f>IF(H926&gt;L926,(H926-L926)*INDEX('[1]2018_commission_structure-Start'!$A$21:$I$24,MATCH($E926,'[1]2018_commission_structure-Start'!$A$21:$A$24,0),MATCH(S$1,'[1]2018_commission_structure-Start'!$A$21:$I$21,0)),0)</f>
        <v>0</v>
      </c>
      <c r="T926" s="28">
        <f t="shared" si="146"/>
        <v>79465.039999999994</v>
      </c>
      <c r="U926" s="28">
        <f t="shared" si="147"/>
        <v>112130.04</v>
      </c>
      <c r="V926" s="28">
        <f>MIN(H926,I926)*INDEX('[1]2018_commission_structure-Start'!$A$15:$J$18,MATCH($E926,'[1]2018_commission_structure-Start'!$A$15:$A$18,0),MATCH(V$1,'[1]2018_commission_structure-Start'!$A$15:$J$15,0))</f>
        <v>60000</v>
      </c>
      <c r="W926" s="26">
        <f>IF($H926&gt;I926,MIN($H926-I926,J926-I926)*INDEX('[1]2018_commission_structure-Start'!$A$15:$J$18,MATCH($E926,'[1]2018_commission_structure-Start'!$A$15:$A$18,0),MATCH(W$1,'[1]2018_commission_structure-Start'!$A$15:$J$15,0)),0)</f>
        <v>21250</v>
      </c>
      <c r="X926" s="26">
        <f>IF($H926&gt;J926,MIN($H926-J926,K926-J926)*INDEX('[1]2018_commission_structure-Start'!$A$15:$J$18,MATCH($E926,'[1]2018_commission_structure-Start'!$A$15:$A$18,0),MATCH(X$1,'[1]2018_commission_structure-Start'!$A$15:$J$15,0)),0)</f>
        <v>11905.6</v>
      </c>
      <c r="Y926" s="26">
        <f>IF($H926&gt;K926,MIN($H926-K926,L926-K926)*INDEX('[1]2018_commission_structure-Start'!$A$15:$J$18,MATCH($E926,'[1]2018_commission_structure-Start'!$A$15:$A$18,0),MATCH(Y$1,'[1]2018_commission_structure-Start'!$A$15:$J$15,0)),0)</f>
        <v>0</v>
      </c>
      <c r="Z926" s="26">
        <f>IF(H926&gt;L926,(H926-L926)*INDEX('[1]2018_commission_structure-Start'!$A$21:$I$24,MATCH($E926,'[1]2018_commission_structure-Start'!$A$21:$A$24,0),MATCH(Z$1,'[1]2018_commission_structure-Start'!$A$21:$I$21,0)),0)</f>
        <v>0</v>
      </c>
      <c r="AA926" s="28">
        <f t="shared" si="148"/>
        <v>93155.6</v>
      </c>
      <c r="AB926" s="28">
        <f t="shared" si="149"/>
        <v>125820.6</v>
      </c>
    </row>
    <row r="927" spans="1:28" x14ac:dyDescent="0.2">
      <c r="A927" s="25" t="str">
        <f t="shared" si="140"/>
        <v>Kimberlyn Maffia</v>
      </c>
      <c r="B927" s="25">
        <v>3156820482</v>
      </c>
      <c r="C927" s="25" t="s">
        <v>1787</v>
      </c>
      <c r="D927" s="25" t="s">
        <v>1788</v>
      </c>
      <c r="E927" s="25" t="s">
        <v>10</v>
      </c>
      <c r="F927" s="25">
        <v>121894</v>
      </c>
      <c r="G927" s="25">
        <f>COUNTIF([1]deals_closed!D:D,B927)</f>
        <v>24</v>
      </c>
      <c r="H927" s="26">
        <f>SUMIF([1]deals_closed!D:D,B927,[1]deals_closed!C:C)</f>
        <v>765238</v>
      </c>
      <c r="I927" s="26">
        <f>VLOOKUP(E927,'[1]2018_commission_structure-Start'!$A$22:$I$24,9,FALSE)</f>
        <v>750000</v>
      </c>
      <c r="J927" s="26">
        <f t="shared" si="141"/>
        <v>937500</v>
      </c>
      <c r="K927" s="26">
        <f t="shared" si="142"/>
        <v>1125000</v>
      </c>
      <c r="L927" s="26">
        <f t="shared" si="143"/>
        <v>1500000</v>
      </c>
      <c r="M927" s="27">
        <f t="shared" si="144"/>
        <v>1.0203173333333333</v>
      </c>
      <c r="N927" s="25" t="str">
        <f t="shared" si="145"/>
        <v>100-125%</v>
      </c>
      <c r="O927" s="28">
        <f>MIN(H927,I927)*INDEX('[1]2018_commission_structure-Start'!$A$21:$I$24,MATCH($E927,'[1]2018_commission_structure-Start'!$A$21:$A$24,0),MATCH(O$1,'[1]2018_commission_structure-Start'!$A$21:$I$21,0))</f>
        <v>112500</v>
      </c>
      <c r="P927" s="26">
        <f>IF(H927&gt;I927,MIN(H927-I927,J927-I927)*INDEX('[1]2018_commission_structure-Start'!$A$21:$I$24,MATCH($E927,'[1]2018_commission_structure-Start'!$A$21:$A$24,0), MATCH(P$1,'[1]2018_commission_structure-Start'!$A$21:$I$21,0)),0)</f>
        <v>2895.2200000000003</v>
      </c>
      <c r="Q927" s="26">
        <f>IF($H927&gt;J927,MIN($H927-J927,K927-J927)*INDEX('[1]2018_commission_structure-Start'!$A$21:$I$24,MATCH($E927,'[1]2018_commission_structure-Start'!$A$21:$A$24,0), MATCH(Q$1,'[1]2018_commission_structure-Start'!$A$21:$I$21,0)),0)</f>
        <v>0</v>
      </c>
      <c r="R927" s="26">
        <f>IF($H927&gt;K927,MIN($H927-K927,L927-K927)*INDEX('[1]2018_commission_structure-Start'!$A$21:$I$24,MATCH($E927,'[1]2018_commission_structure-Start'!$A$21:$A$24,0), MATCH(R$1,'[1]2018_commission_structure-Start'!$A$21:$I$21,0)),0)</f>
        <v>0</v>
      </c>
      <c r="S927" s="26">
        <f>IF(H927&gt;L927,(H927-L927)*INDEX('[1]2018_commission_structure-Start'!$A$21:$I$24,MATCH($E927,'[1]2018_commission_structure-Start'!$A$21:$A$24,0),MATCH(S$1,'[1]2018_commission_structure-Start'!$A$21:$I$21,0)),0)</f>
        <v>0</v>
      </c>
      <c r="T927" s="28">
        <f t="shared" si="146"/>
        <v>115395.22</v>
      </c>
      <c r="U927" s="28">
        <f t="shared" si="147"/>
        <v>237289.22</v>
      </c>
      <c r="V927" s="28">
        <f>MIN(H927,I927)*INDEX('[1]2018_commission_structure-Start'!$A$15:$J$18,MATCH($E927,'[1]2018_commission_structure-Start'!$A$15:$A$18,0),MATCH(V$1,'[1]2018_commission_structure-Start'!$A$15:$J$15,0))</f>
        <v>112500</v>
      </c>
      <c r="W927" s="26">
        <f>IF($H927&gt;I927,MIN($H927-I927,J927-I927)*INDEX('[1]2018_commission_structure-Start'!$A$15:$J$18,MATCH($E927,'[1]2018_commission_structure-Start'!$A$15:$A$18,0),MATCH(W$1,'[1]2018_commission_structure-Start'!$A$15:$J$15,0)),0)</f>
        <v>3352.36</v>
      </c>
      <c r="X927" s="26">
        <f>IF($H927&gt;J927,MIN($H927-J927,K927-J927)*INDEX('[1]2018_commission_structure-Start'!$A$15:$J$18,MATCH($E927,'[1]2018_commission_structure-Start'!$A$15:$A$18,0),MATCH(X$1,'[1]2018_commission_structure-Start'!$A$15:$J$15,0)),0)</f>
        <v>0</v>
      </c>
      <c r="Y927" s="26">
        <f>IF($H927&gt;K927,MIN($H927-K927,L927-K927)*INDEX('[1]2018_commission_structure-Start'!$A$15:$J$18,MATCH($E927,'[1]2018_commission_structure-Start'!$A$15:$A$18,0),MATCH(Y$1,'[1]2018_commission_structure-Start'!$A$15:$J$15,0)),0)</f>
        <v>0</v>
      </c>
      <c r="Z927" s="26">
        <f>IF(H927&gt;L927,(H927-L927)*INDEX('[1]2018_commission_structure-Start'!$A$21:$I$24,MATCH($E927,'[1]2018_commission_structure-Start'!$A$21:$A$24,0),MATCH(Z$1,'[1]2018_commission_structure-Start'!$A$21:$I$21,0)),0)</f>
        <v>0</v>
      </c>
      <c r="AA927" s="28">
        <f t="shared" si="148"/>
        <v>115852.36</v>
      </c>
      <c r="AB927" s="28">
        <f t="shared" si="149"/>
        <v>237746.36</v>
      </c>
    </row>
    <row r="928" spans="1:28" x14ac:dyDescent="0.2">
      <c r="A928" s="25" t="str">
        <f t="shared" si="140"/>
        <v>Saree Exrol</v>
      </c>
      <c r="B928" s="25">
        <v>7688943361</v>
      </c>
      <c r="C928" s="25" t="s">
        <v>1789</v>
      </c>
      <c r="D928" s="25" t="s">
        <v>1790</v>
      </c>
      <c r="E928" s="25" t="s">
        <v>10</v>
      </c>
      <c r="F928" s="25">
        <v>113364</v>
      </c>
      <c r="G928" s="25">
        <f>COUNTIF([1]deals_closed!D:D,B928)</f>
        <v>24</v>
      </c>
      <c r="H928" s="26">
        <f>SUMIF([1]deals_closed!D:D,B928,[1]deals_closed!C:C)</f>
        <v>818193</v>
      </c>
      <c r="I928" s="26">
        <f>VLOOKUP(E928,'[1]2018_commission_structure-Start'!$A$22:$I$24,9,FALSE)</f>
        <v>750000</v>
      </c>
      <c r="J928" s="26">
        <f t="shared" si="141"/>
        <v>937500</v>
      </c>
      <c r="K928" s="26">
        <f t="shared" si="142"/>
        <v>1125000</v>
      </c>
      <c r="L928" s="26">
        <f t="shared" si="143"/>
        <v>1500000</v>
      </c>
      <c r="M928" s="27">
        <f t="shared" si="144"/>
        <v>1.090924</v>
      </c>
      <c r="N928" s="25" t="str">
        <f t="shared" si="145"/>
        <v>100-125%</v>
      </c>
      <c r="O928" s="28">
        <f>MIN(H928,I928)*INDEX('[1]2018_commission_structure-Start'!$A$21:$I$24,MATCH($E928,'[1]2018_commission_structure-Start'!$A$21:$A$24,0),MATCH(O$1,'[1]2018_commission_structure-Start'!$A$21:$I$21,0))</f>
        <v>112500</v>
      </c>
      <c r="P928" s="26">
        <f>IF(H928&gt;I928,MIN(H928-I928,J928-I928)*INDEX('[1]2018_commission_structure-Start'!$A$21:$I$24,MATCH($E928,'[1]2018_commission_structure-Start'!$A$21:$A$24,0), MATCH(P$1,'[1]2018_commission_structure-Start'!$A$21:$I$21,0)),0)</f>
        <v>12956.67</v>
      </c>
      <c r="Q928" s="26">
        <f>IF($H928&gt;J928,MIN($H928-J928,K928-J928)*INDEX('[1]2018_commission_structure-Start'!$A$21:$I$24,MATCH($E928,'[1]2018_commission_structure-Start'!$A$21:$A$24,0), MATCH(Q$1,'[1]2018_commission_structure-Start'!$A$21:$I$21,0)),0)</f>
        <v>0</v>
      </c>
      <c r="R928" s="26">
        <f>IF($H928&gt;K928,MIN($H928-K928,L928-K928)*INDEX('[1]2018_commission_structure-Start'!$A$21:$I$24,MATCH($E928,'[1]2018_commission_structure-Start'!$A$21:$A$24,0), MATCH(R$1,'[1]2018_commission_structure-Start'!$A$21:$I$21,0)),0)</f>
        <v>0</v>
      </c>
      <c r="S928" s="26">
        <f>IF(H928&gt;L928,(H928-L928)*INDEX('[1]2018_commission_structure-Start'!$A$21:$I$24,MATCH($E928,'[1]2018_commission_structure-Start'!$A$21:$A$24,0),MATCH(S$1,'[1]2018_commission_structure-Start'!$A$21:$I$21,0)),0)</f>
        <v>0</v>
      </c>
      <c r="T928" s="28">
        <f t="shared" si="146"/>
        <v>125456.67</v>
      </c>
      <c r="U928" s="28">
        <f t="shared" si="147"/>
        <v>238820.66999999998</v>
      </c>
      <c r="V928" s="28">
        <f>MIN(H928,I928)*INDEX('[1]2018_commission_structure-Start'!$A$15:$J$18,MATCH($E928,'[1]2018_commission_structure-Start'!$A$15:$A$18,0),MATCH(V$1,'[1]2018_commission_structure-Start'!$A$15:$J$15,0))</f>
        <v>112500</v>
      </c>
      <c r="W928" s="26">
        <f>IF($H928&gt;I928,MIN($H928-I928,J928-I928)*INDEX('[1]2018_commission_structure-Start'!$A$15:$J$18,MATCH($E928,'[1]2018_commission_structure-Start'!$A$15:$A$18,0),MATCH(W$1,'[1]2018_commission_structure-Start'!$A$15:$J$15,0)),0)</f>
        <v>15002.460000000001</v>
      </c>
      <c r="X928" s="26">
        <f>IF($H928&gt;J928,MIN($H928-J928,K928-J928)*INDEX('[1]2018_commission_structure-Start'!$A$15:$J$18,MATCH($E928,'[1]2018_commission_structure-Start'!$A$15:$A$18,0),MATCH(X$1,'[1]2018_commission_structure-Start'!$A$15:$J$15,0)),0)</f>
        <v>0</v>
      </c>
      <c r="Y928" s="26">
        <f>IF($H928&gt;K928,MIN($H928-K928,L928-K928)*INDEX('[1]2018_commission_structure-Start'!$A$15:$J$18,MATCH($E928,'[1]2018_commission_structure-Start'!$A$15:$A$18,0),MATCH(Y$1,'[1]2018_commission_structure-Start'!$A$15:$J$15,0)),0)</f>
        <v>0</v>
      </c>
      <c r="Z928" s="26">
        <f>IF(H928&gt;L928,(H928-L928)*INDEX('[1]2018_commission_structure-Start'!$A$21:$I$24,MATCH($E928,'[1]2018_commission_structure-Start'!$A$21:$A$24,0),MATCH(Z$1,'[1]2018_commission_structure-Start'!$A$21:$I$21,0)),0)</f>
        <v>0</v>
      </c>
      <c r="AA928" s="28">
        <f t="shared" si="148"/>
        <v>127502.46</v>
      </c>
      <c r="AB928" s="28">
        <f t="shared" si="149"/>
        <v>240866.46000000002</v>
      </c>
    </row>
    <row r="929" spans="1:28" x14ac:dyDescent="0.2">
      <c r="A929" s="25" t="str">
        <f t="shared" si="140"/>
        <v>Packston Gamlin</v>
      </c>
      <c r="B929" s="25">
        <v>3560320844</v>
      </c>
      <c r="C929" s="25" t="s">
        <v>1791</v>
      </c>
      <c r="D929" s="25" t="s">
        <v>1792</v>
      </c>
      <c r="E929" s="25" t="s">
        <v>29</v>
      </c>
      <c r="F929" s="25">
        <v>72341</v>
      </c>
      <c r="G929" s="25">
        <f>COUNTIF([1]deals_closed!D:D,B929)</f>
        <v>22</v>
      </c>
      <c r="H929" s="26">
        <f>SUMIF([1]deals_closed!D:D,B929,[1]deals_closed!C:C)</f>
        <v>792767</v>
      </c>
      <c r="I929" s="26">
        <f>VLOOKUP(E929,'[1]2018_commission_structure-Start'!$A$22:$I$24,9,FALSE)</f>
        <v>600000</v>
      </c>
      <c r="J929" s="26">
        <f t="shared" si="141"/>
        <v>750000</v>
      </c>
      <c r="K929" s="26">
        <f t="shared" si="142"/>
        <v>900000</v>
      </c>
      <c r="L929" s="26">
        <f t="shared" si="143"/>
        <v>1200000</v>
      </c>
      <c r="M929" s="27">
        <f t="shared" si="144"/>
        <v>1.3212783333333333</v>
      </c>
      <c r="N929" s="25" t="str">
        <f t="shared" si="145"/>
        <v>125-150%</v>
      </c>
      <c r="O929" s="28">
        <f>MIN(H929,I929)*INDEX('[1]2018_commission_structure-Start'!$A$21:$I$24,MATCH($E929,'[1]2018_commission_structure-Start'!$A$21:$A$24,0),MATCH(O$1,'[1]2018_commission_structure-Start'!$A$21:$I$21,0))</f>
        <v>78000</v>
      </c>
      <c r="P929" s="26">
        <f>IF(H929&gt;I929,MIN(H929-I929,J929-I929)*INDEX('[1]2018_commission_structure-Start'!$A$21:$I$24,MATCH($E929,'[1]2018_commission_structure-Start'!$A$21:$A$24,0), MATCH(P$1,'[1]2018_commission_structure-Start'!$A$21:$I$21,0)),0)</f>
        <v>25500.000000000004</v>
      </c>
      <c r="Q929" s="26">
        <f>IF($H929&gt;J929,MIN($H929-J929,K929-J929)*INDEX('[1]2018_commission_structure-Start'!$A$21:$I$24,MATCH($E929,'[1]2018_commission_structure-Start'!$A$21:$A$24,0), MATCH(Q$1,'[1]2018_commission_structure-Start'!$A$21:$I$21,0)),0)</f>
        <v>8981.07</v>
      </c>
      <c r="R929" s="26">
        <f>IF($H929&gt;K929,MIN($H929-K929,L929-K929)*INDEX('[1]2018_commission_structure-Start'!$A$21:$I$24,MATCH($E929,'[1]2018_commission_structure-Start'!$A$21:$A$24,0), MATCH(R$1,'[1]2018_commission_structure-Start'!$A$21:$I$21,0)),0)</f>
        <v>0</v>
      </c>
      <c r="S929" s="26">
        <f>IF(H929&gt;L929,(H929-L929)*INDEX('[1]2018_commission_structure-Start'!$A$21:$I$24,MATCH($E929,'[1]2018_commission_structure-Start'!$A$21:$A$24,0),MATCH(S$1,'[1]2018_commission_structure-Start'!$A$21:$I$21,0)),0)</f>
        <v>0</v>
      </c>
      <c r="T929" s="28">
        <f t="shared" si="146"/>
        <v>112481.07</v>
      </c>
      <c r="U929" s="28">
        <f t="shared" si="147"/>
        <v>184822.07</v>
      </c>
      <c r="V929" s="28">
        <f>MIN(H929,I929)*INDEX('[1]2018_commission_structure-Start'!$A$15:$J$18,MATCH($E929,'[1]2018_commission_structure-Start'!$A$15:$A$18,0),MATCH(V$1,'[1]2018_commission_structure-Start'!$A$15:$J$15,0))</f>
        <v>90000</v>
      </c>
      <c r="W929" s="26">
        <f>IF($H929&gt;I929,MIN($H929-I929,J929-I929)*INDEX('[1]2018_commission_structure-Start'!$A$15:$J$18,MATCH($E929,'[1]2018_commission_structure-Start'!$A$15:$A$18,0),MATCH(W$1,'[1]2018_commission_structure-Start'!$A$15:$J$15,0)),0)</f>
        <v>27000</v>
      </c>
      <c r="X929" s="26">
        <f>IF($H929&gt;J929,MIN($H929-J929,K929-J929)*INDEX('[1]2018_commission_structure-Start'!$A$15:$J$18,MATCH($E929,'[1]2018_commission_structure-Start'!$A$15:$A$18,0),MATCH(X$1,'[1]2018_commission_structure-Start'!$A$15:$J$15,0)),0)</f>
        <v>10691.75</v>
      </c>
      <c r="Y929" s="26">
        <f>IF($H929&gt;K929,MIN($H929-K929,L929-K929)*INDEX('[1]2018_commission_structure-Start'!$A$15:$J$18,MATCH($E929,'[1]2018_commission_structure-Start'!$A$15:$A$18,0),MATCH(Y$1,'[1]2018_commission_structure-Start'!$A$15:$J$15,0)),0)</f>
        <v>0</v>
      </c>
      <c r="Z929" s="26">
        <f>IF(H929&gt;L929,(H929-L929)*INDEX('[1]2018_commission_structure-Start'!$A$21:$I$24,MATCH($E929,'[1]2018_commission_structure-Start'!$A$21:$A$24,0),MATCH(Z$1,'[1]2018_commission_structure-Start'!$A$21:$I$21,0)),0)</f>
        <v>0</v>
      </c>
      <c r="AA929" s="28">
        <f t="shared" si="148"/>
        <v>127691.75</v>
      </c>
      <c r="AB929" s="28">
        <f t="shared" si="149"/>
        <v>200032.75</v>
      </c>
    </row>
    <row r="930" spans="1:28" x14ac:dyDescent="0.2">
      <c r="A930" s="25" t="str">
        <f t="shared" si="140"/>
        <v>Barr Orring</v>
      </c>
      <c r="B930" s="25">
        <v>2908560011</v>
      </c>
      <c r="C930" s="25" t="s">
        <v>1793</v>
      </c>
      <c r="D930" s="25" t="s">
        <v>1794</v>
      </c>
      <c r="E930" s="25" t="s">
        <v>10</v>
      </c>
      <c r="F930" s="25">
        <v>103276</v>
      </c>
      <c r="G930" s="25">
        <f>COUNTIF([1]deals_closed!D:D,B930)</f>
        <v>28</v>
      </c>
      <c r="H930" s="26">
        <f>SUMIF([1]deals_closed!D:D,B930,[1]deals_closed!C:C)</f>
        <v>930406</v>
      </c>
      <c r="I930" s="26">
        <f>VLOOKUP(E930,'[1]2018_commission_structure-Start'!$A$22:$I$24,9,FALSE)</f>
        <v>750000</v>
      </c>
      <c r="J930" s="26">
        <f t="shared" si="141"/>
        <v>937500</v>
      </c>
      <c r="K930" s="26">
        <f t="shared" si="142"/>
        <v>1125000</v>
      </c>
      <c r="L930" s="26">
        <f t="shared" si="143"/>
        <v>1500000</v>
      </c>
      <c r="M930" s="27">
        <f t="shared" si="144"/>
        <v>1.2405413333333333</v>
      </c>
      <c r="N930" s="25" t="str">
        <f t="shared" si="145"/>
        <v>100-125%</v>
      </c>
      <c r="O930" s="28">
        <f>MIN(H930,I930)*INDEX('[1]2018_commission_structure-Start'!$A$21:$I$24,MATCH($E930,'[1]2018_commission_structure-Start'!$A$21:$A$24,0),MATCH(O$1,'[1]2018_commission_structure-Start'!$A$21:$I$21,0))</f>
        <v>112500</v>
      </c>
      <c r="P930" s="26">
        <f>IF(H930&gt;I930,MIN(H930-I930,J930-I930)*INDEX('[1]2018_commission_structure-Start'!$A$21:$I$24,MATCH($E930,'[1]2018_commission_structure-Start'!$A$21:$A$24,0), MATCH(P$1,'[1]2018_commission_structure-Start'!$A$21:$I$21,0)),0)</f>
        <v>34277.14</v>
      </c>
      <c r="Q930" s="26">
        <f>IF($H930&gt;J930,MIN($H930-J930,K930-J930)*INDEX('[1]2018_commission_structure-Start'!$A$21:$I$24,MATCH($E930,'[1]2018_commission_structure-Start'!$A$21:$A$24,0), MATCH(Q$1,'[1]2018_commission_structure-Start'!$A$21:$I$21,0)),0)</f>
        <v>0</v>
      </c>
      <c r="R930" s="26">
        <f>IF($H930&gt;K930,MIN($H930-K930,L930-K930)*INDEX('[1]2018_commission_structure-Start'!$A$21:$I$24,MATCH($E930,'[1]2018_commission_structure-Start'!$A$21:$A$24,0), MATCH(R$1,'[1]2018_commission_structure-Start'!$A$21:$I$21,0)),0)</f>
        <v>0</v>
      </c>
      <c r="S930" s="26">
        <f>IF(H930&gt;L930,(H930-L930)*INDEX('[1]2018_commission_structure-Start'!$A$21:$I$24,MATCH($E930,'[1]2018_commission_structure-Start'!$A$21:$A$24,0),MATCH(S$1,'[1]2018_commission_structure-Start'!$A$21:$I$21,0)),0)</f>
        <v>0</v>
      </c>
      <c r="T930" s="28">
        <f t="shared" si="146"/>
        <v>146777.14000000001</v>
      </c>
      <c r="U930" s="28">
        <f t="shared" si="147"/>
        <v>250053.14</v>
      </c>
      <c r="V930" s="28">
        <f>MIN(H930,I930)*INDEX('[1]2018_commission_structure-Start'!$A$15:$J$18,MATCH($E930,'[1]2018_commission_structure-Start'!$A$15:$A$18,0),MATCH(V$1,'[1]2018_commission_structure-Start'!$A$15:$J$15,0))</f>
        <v>112500</v>
      </c>
      <c r="W930" s="26">
        <f>IF($H930&gt;I930,MIN($H930-I930,J930-I930)*INDEX('[1]2018_commission_structure-Start'!$A$15:$J$18,MATCH($E930,'[1]2018_commission_structure-Start'!$A$15:$A$18,0),MATCH(W$1,'[1]2018_commission_structure-Start'!$A$15:$J$15,0)),0)</f>
        <v>39689.32</v>
      </c>
      <c r="X930" s="26">
        <f>IF($H930&gt;J930,MIN($H930-J930,K930-J930)*INDEX('[1]2018_commission_structure-Start'!$A$15:$J$18,MATCH($E930,'[1]2018_commission_structure-Start'!$A$15:$A$18,0),MATCH(X$1,'[1]2018_commission_structure-Start'!$A$15:$J$15,0)),0)</f>
        <v>0</v>
      </c>
      <c r="Y930" s="26">
        <f>IF($H930&gt;K930,MIN($H930-K930,L930-K930)*INDEX('[1]2018_commission_structure-Start'!$A$15:$J$18,MATCH($E930,'[1]2018_commission_structure-Start'!$A$15:$A$18,0),MATCH(Y$1,'[1]2018_commission_structure-Start'!$A$15:$J$15,0)),0)</f>
        <v>0</v>
      </c>
      <c r="Z930" s="26">
        <f>IF(H930&gt;L930,(H930-L930)*INDEX('[1]2018_commission_structure-Start'!$A$21:$I$24,MATCH($E930,'[1]2018_commission_structure-Start'!$A$21:$A$24,0),MATCH(Z$1,'[1]2018_commission_structure-Start'!$A$21:$I$21,0)),0)</f>
        <v>0</v>
      </c>
      <c r="AA930" s="28">
        <f t="shared" si="148"/>
        <v>152189.32</v>
      </c>
      <c r="AB930" s="28">
        <f t="shared" si="149"/>
        <v>255465.32</v>
      </c>
    </row>
    <row r="931" spans="1:28" x14ac:dyDescent="0.2">
      <c r="A931" s="25" t="str">
        <f t="shared" si="140"/>
        <v>Chloette Millard</v>
      </c>
      <c r="B931" s="25">
        <v>1573192775</v>
      </c>
      <c r="C931" s="25" t="s">
        <v>1795</v>
      </c>
      <c r="D931" s="25" t="s">
        <v>1796</v>
      </c>
      <c r="E931" s="25" t="s">
        <v>29</v>
      </c>
      <c r="F931" s="25">
        <v>70723</v>
      </c>
      <c r="G931" s="25">
        <f>COUNTIF([1]deals_closed!D:D,B931)</f>
        <v>28</v>
      </c>
      <c r="H931" s="26">
        <f>SUMIF([1]deals_closed!D:D,B931,[1]deals_closed!C:C)</f>
        <v>875887</v>
      </c>
      <c r="I931" s="26">
        <f>VLOOKUP(E931,'[1]2018_commission_structure-Start'!$A$22:$I$24,9,FALSE)</f>
        <v>600000</v>
      </c>
      <c r="J931" s="26">
        <f t="shared" si="141"/>
        <v>750000</v>
      </c>
      <c r="K931" s="26">
        <f t="shared" si="142"/>
        <v>900000</v>
      </c>
      <c r="L931" s="26">
        <f t="shared" si="143"/>
        <v>1200000</v>
      </c>
      <c r="M931" s="27">
        <f t="shared" si="144"/>
        <v>1.4598116666666667</v>
      </c>
      <c r="N931" s="25" t="str">
        <f t="shared" si="145"/>
        <v>125-150%</v>
      </c>
      <c r="O931" s="28">
        <f>MIN(H931,I931)*INDEX('[1]2018_commission_structure-Start'!$A$21:$I$24,MATCH($E931,'[1]2018_commission_structure-Start'!$A$21:$A$24,0),MATCH(O$1,'[1]2018_commission_structure-Start'!$A$21:$I$21,0))</f>
        <v>78000</v>
      </c>
      <c r="P931" s="26">
        <f>IF(H931&gt;I931,MIN(H931-I931,J931-I931)*INDEX('[1]2018_commission_structure-Start'!$A$21:$I$24,MATCH($E931,'[1]2018_commission_structure-Start'!$A$21:$A$24,0), MATCH(P$1,'[1]2018_commission_structure-Start'!$A$21:$I$21,0)),0)</f>
        <v>25500.000000000004</v>
      </c>
      <c r="Q931" s="26">
        <f>IF($H931&gt;J931,MIN($H931-J931,K931-J931)*INDEX('[1]2018_commission_structure-Start'!$A$21:$I$24,MATCH($E931,'[1]2018_commission_structure-Start'!$A$21:$A$24,0), MATCH(Q$1,'[1]2018_commission_structure-Start'!$A$21:$I$21,0)),0)</f>
        <v>26436.27</v>
      </c>
      <c r="R931" s="26">
        <f>IF($H931&gt;K931,MIN($H931-K931,L931-K931)*INDEX('[1]2018_commission_structure-Start'!$A$21:$I$24,MATCH($E931,'[1]2018_commission_structure-Start'!$A$21:$A$24,0), MATCH(R$1,'[1]2018_commission_structure-Start'!$A$21:$I$21,0)),0)</f>
        <v>0</v>
      </c>
      <c r="S931" s="26">
        <f>IF(H931&gt;L931,(H931-L931)*INDEX('[1]2018_commission_structure-Start'!$A$21:$I$24,MATCH($E931,'[1]2018_commission_structure-Start'!$A$21:$A$24,0),MATCH(S$1,'[1]2018_commission_structure-Start'!$A$21:$I$21,0)),0)</f>
        <v>0</v>
      </c>
      <c r="T931" s="28">
        <f t="shared" si="146"/>
        <v>129936.27</v>
      </c>
      <c r="U931" s="28">
        <f t="shared" si="147"/>
        <v>200659.27000000002</v>
      </c>
      <c r="V931" s="28">
        <f>MIN(H931,I931)*INDEX('[1]2018_commission_structure-Start'!$A$15:$J$18,MATCH($E931,'[1]2018_commission_structure-Start'!$A$15:$A$18,0),MATCH(V$1,'[1]2018_commission_structure-Start'!$A$15:$J$15,0))</f>
        <v>90000</v>
      </c>
      <c r="W931" s="26">
        <f>IF($H931&gt;I931,MIN($H931-I931,J931-I931)*INDEX('[1]2018_commission_structure-Start'!$A$15:$J$18,MATCH($E931,'[1]2018_commission_structure-Start'!$A$15:$A$18,0),MATCH(W$1,'[1]2018_commission_structure-Start'!$A$15:$J$15,0)),0)</f>
        <v>27000</v>
      </c>
      <c r="X931" s="26">
        <f>IF($H931&gt;J931,MIN($H931-J931,K931-J931)*INDEX('[1]2018_commission_structure-Start'!$A$15:$J$18,MATCH($E931,'[1]2018_commission_structure-Start'!$A$15:$A$18,0),MATCH(X$1,'[1]2018_commission_structure-Start'!$A$15:$J$15,0)),0)</f>
        <v>31471.75</v>
      </c>
      <c r="Y931" s="26">
        <f>IF($H931&gt;K931,MIN($H931-K931,L931-K931)*INDEX('[1]2018_commission_structure-Start'!$A$15:$J$18,MATCH($E931,'[1]2018_commission_structure-Start'!$A$15:$A$18,0),MATCH(Y$1,'[1]2018_commission_structure-Start'!$A$15:$J$15,0)),0)</f>
        <v>0</v>
      </c>
      <c r="Z931" s="26">
        <f>IF(H931&gt;L931,(H931-L931)*INDEX('[1]2018_commission_structure-Start'!$A$21:$I$24,MATCH($E931,'[1]2018_commission_structure-Start'!$A$21:$A$24,0),MATCH(Z$1,'[1]2018_commission_structure-Start'!$A$21:$I$21,0)),0)</f>
        <v>0</v>
      </c>
      <c r="AA931" s="28">
        <f t="shared" si="148"/>
        <v>148471.75</v>
      </c>
      <c r="AB931" s="28">
        <f t="shared" si="149"/>
        <v>219194.75</v>
      </c>
    </row>
    <row r="932" spans="1:28" x14ac:dyDescent="0.2">
      <c r="A932" s="25" t="str">
        <f t="shared" si="140"/>
        <v>Cassaundra Offield</v>
      </c>
      <c r="B932" s="25">
        <v>3538909016</v>
      </c>
      <c r="C932" s="25" t="s">
        <v>1797</v>
      </c>
      <c r="D932" s="25" t="s">
        <v>1798</v>
      </c>
      <c r="E932" s="25" t="s">
        <v>7</v>
      </c>
      <c r="F932" s="25">
        <v>57718</v>
      </c>
      <c r="G932" s="25">
        <f>COUNTIF([1]deals_closed!D:D,B932)</f>
        <v>18</v>
      </c>
      <c r="H932" s="26">
        <f>SUMIF([1]deals_closed!D:D,B932,[1]deals_closed!C:C)</f>
        <v>581268</v>
      </c>
      <c r="I932" s="26">
        <f>VLOOKUP(E932,'[1]2018_commission_structure-Start'!$A$22:$I$24,9,FALSE)</f>
        <v>500000</v>
      </c>
      <c r="J932" s="26">
        <f t="shared" si="141"/>
        <v>625000</v>
      </c>
      <c r="K932" s="26">
        <f t="shared" si="142"/>
        <v>750000</v>
      </c>
      <c r="L932" s="26">
        <f t="shared" si="143"/>
        <v>1000000</v>
      </c>
      <c r="M932" s="27">
        <f t="shared" si="144"/>
        <v>1.162536</v>
      </c>
      <c r="N932" s="25" t="str">
        <f t="shared" si="145"/>
        <v>100-125%</v>
      </c>
      <c r="O932" s="28">
        <f>MIN(H932,I932)*INDEX('[1]2018_commission_structure-Start'!$A$21:$I$24,MATCH($E932,'[1]2018_commission_structure-Start'!$A$21:$A$24,0),MATCH(O$1,'[1]2018_commission_structure-Start'!$A$21:$I$21,0))</f>
        <v>50000</v>
      </c>
      <c r="P932" s="26">
        <f>IF(H932&gt;I932,MIN(H932-I932,J932-I932)*INDEX('[1]2018_commission_structure-Start'!$A$21:$I$24,MATCH($E932,'[1]2018_commission_structure-Start'!$A$21:$A$24,0), MATCH(P$1,'[1]2018_commission_structure-Start'!$A$21:$I$21,0)),0)</f>
        <v>12190.199999999999</v>
      </c>
      <c r="Q932" s="26">
        <f>IF($H932&gt;J932,MIN($H932-J932,K932-J932)*INDEX('[1]2018_commission_structure-Start'!$A$21:$I$24,MATCH($E932,'[1]2018_commission_structure-Start'!$A$21:$A$24,0), MATCH(Q$1,'[1]2018_commission_structure-Start'!$A$21:$I$21,0)),0)</f>
        <v>0</v>
      </c>
      <c r="R932" s="26">
        <f>IF($H932&gt;K932,MIN($H932-K932,L932-K932)*INDEX('[1]2018_commission_structure-Start'!$A$21:$I$24,MATCH($E932,'[1]2018_commission_structure-Start'!$A$21:$A$24,0), MATCH(R$1,'[1]2018_commission_structure-Start'!$A$21:$I$21,0)),0)</f>
        <v>0</v>
      </c>
      <c r="S932" s="26">
        <f>IF(H932&gt;L932,(H932-L932)*INDEX('[1]2018_commission_structure-Start'!$A$21:$I$24,MATCH($E932,'[1]2018_commission_structure-Start'!$A$21:$A$24,0),MATCH(S$1,'[1]2018_commission_structure-Start'!$A$21:$I$21,0)),0)</f>
        <v>0</v>
      </c>
      <c r="T932" s="28">
        <f t="shared" si="146"/>
        <v>62190.2</v>
      </c>
      <c r="U932" s="28">
        <f t="shared" si="147"/>
        <v>119908.2</v>
      </c>
      <c r="V932" s="28">
        <f>MIN(H932,I932)*INDEX('[1]2018_commission_structure-Start'!$A$15:$J$18,MATCH($E932,'[1]2018_commission_structure-Start'!$A$15:$A$18,0),MATCH(V$1,'[1]2018_commission_structure-Start'!$A$15:$J$15,0))</f>
        <v>60000</v>
      </c>
      <c r="W932" s="26">
        <f>IF($H932&gt;I932,MIN($H932-I932,J932-I932)*INDEX('[1]2018_commission_structure-Start'!$A$15:$J$18,MATCH($E932,'[1]2018_commission_structure-Start'!$A$15:$A$18,0),MATCH(W$1,'[1]2018_commission_structure-Start'!$A$15:$J$15,0)),0)</f>
        <v>13815.560000000001</v>
      </c>
      <c r="X932" s="26">
        <f>IF($H932&gt;J932,MIN($H932-J932,K932-J932)*INDEX('[1]2018_commission_structure-Start'!$A$15:$J$18,MATCH($E932,'[1]2018_commission_structure-Start'!$A$15:$A$18,0),MATCH(X$1,'[1]2018_commission_structure-Start'!$A$15:$J$15,0)),0)</f>
        <v>0</v>
      </c>
      <c r="Y932" s="26">
        <f>IF($H932&gt;K932,MIN($H932-K932,L932-K932)*INDEX('[1]2018_commission_structure-Start'!$A$15:$J$18,MATCH($E932,'[1]2018_commission_structure-Start'!$A$15:$A$18,0),MATCH(Y$1,'[1]2018_commission_structure-Start'!$A$15:$J$15,0)),0)</f>
        <v>0</v>
      </c>
      <c r="Z932" s="26">
        <f>IF(H932&gt;L932,(H932-L932)*INDEX('[1]2018_commission_structure-Start'!$A$21:$I$24,MATCH($E932,'[1]2018_commission_structure-Start'!$A$21:$A$24,0),MATCH(Z$1,'[1]2018_commission_structure-Start'!$A$21:$I$21,0)),0)</f>
        <v>0</v>
      </c>
      <c r="AA932" s="28">
        <f t="shared" si="148"/>
        <v>73815.56</v>
      </c>
      <c r="AB932" s="28">
        <f t="shared" si="149"/>
        <v>131533.56</v>
      </c>
    </row>
    <row r="933" spans="1:28" x14ac:dyDescent="0.2">
      <c r="A933" s="25" t="str">
        <f t="shared" si="140"/>
        <v>Garey Thow</v>
      </c>
      <c r="B933" s="25">
        <v>1990335721</v>
      </c>
      <c r="C933" s="25" t="s">
        <v>1570</v>
      </c>
      <c r="D933" s="25" t="s">
        <v>1799</v>
      </c>
      <c r="E933" s="25" t="s">
        <v>29</v>
      </c>
      <c r="F933" s="25">
        <v>54491</v>
      </c>
      <c r="G933" s="25">
        <f>COUNTIF([1]deals_closed!D:D,B933)</f>
        <v>20</v>
      </c>
      <c r="H933" s="26">
        <f>SUMIF([1]deals_closed!D:D,B933,[1]deals_closed!C:C)</f>
        <v>722680</v>
      </c>
      <c r="I933" s="26">
        <f>VLOOKUP(E933,'[1]2018_commission_structure-Start'!$A$22:$I$24,9,FALSE)</f>
        <v>600000</v>
      </c>
      <c r="J933" s="26">
        <f t="shared" si="141"/>
        <v>750000</v>
      </c>
      <c r="K933" s="26">
        <f t="shared" si="142"/>
        <v>900000</v>
      </c>
      <c r="L933" s="26">
        <f t="shared" si="143"/>
        <v>1200000</v>
      </c>
      <c r="M933" s="27">
        <f t="shared" si="144"/>
        <v>1.2044666666666666</v>
      </c>
      <c r="N933" s="25" t="str">
        <f t="shared" si="145"/>
        <v>100-125%</v>
      </c>
      <c r="O933" s="28">
        <f>MIN(H933,I933)*INDEX('[1]2018_commission_structure-Start'!$A$21:$I$24,MATCH($E933,'[1]2018_commission_structure-Start'!$A$21:$A$24,0),MATCH(O$1,'[1]2018_commission_structure-Start'!$A$21:$I$21,0))</f>
        <v>78000</v>
      </c>
      <c r="P933" s="26">
        <f>IF(H933&gt;I933,MIN(H933-I933,J933-I933)*INDEX('[1]2018_commission_structure-Start'!$A$21:$I$24,MATCH($E933,'[1]2018_commission_structure-Start'!$A$21:$A$24,0), MATCH(P$1,'[1]2018_commission_structure-Start'!$A$21:$I$21,0)),0)</f>
        <v>20855.600000000002</v>
      </c>
      <c r="Q933" s="26">
        <f>IF($H933&gt;J933,MIN($H933-J933,K933-J933)*INDEX('[1]2018_commission_structure-Start'!$A$21:$I$24,MATCH($E933,'[1]2018_commission_structure-Start'!$A$21:$A$24,0), MATCH(Q$1,'[1]2018_commission_structure-Start'!$A$21:$I$21,0)),0)</f>
        <v>0</v>
      </c>
      <c r="R933" s="26">
        <f>IF($H933&gt;K933,MIN($H933-K933,L933-K933)*INDEX('[1]2018_commission_structure-Start'!$A$21:$I$24,MATCH($E933,'[1]2018_commission_structure-Start'!$A$21:$A$24,0), MATCH(R$1,'[1]2018_commission_structure-Start'!$A$21:$I$21,0)),0)</f>
        <v>0</v>
      </c>
      <c r="S933" s="26">
        <f>IF(H933&gt;L933,(H933-L933)*INDEX('[1]2018_commission_structure-Start'!$A$21:$I$24,MATCH($E933,'[1]2018_commission_structure-Start'!$A$21:$A$24,0),MATCH(S$1,'[1]2018_commission_structure-Start'!$A$21:$I$21,0)),0)</f>
        <v>0</v>
      </c>
      <c r="T933" s="28">
        <f t="shared" si="146"/>
        <v>98855.6</v>
      </c>
      <c r="U933" s="28">
        <f t="shared" si="147"/>
        <v>153346.6</v>
      </c>
      <c r="V933" s="28">
        <f>MIN(H933,I933)*INDEX('[1]2018_commission_structure-Start'!$A$15:$J$18,MATCH($E933,'[1]2018_commission_structure-Start'!$A$15:$A$18,0),MATCH(V$1,'[1]2018_commission_structure-Start'!$A$15:$J$15,0))</f>
        <v>90000</v>
      </c>
      <c r="W933" s="26">
        <f>IF($H933&gt;I933,MIN($H933-I933,J933-I933)*INDEX('[1]2018_commission_structure-Start'!$A$15:$J$18,MATCH($E933,'[1]2018_commission_structure-Start'!$A$15:$A$18,0),MATCH(W$1,'[1]2018_commission_structure-Start'!$A$15:$J$15,0)),0)</f>
        <v>22082.399999999998</v>
      </c>
      <c r="X933" s="26">
        <f>IF($H933&gt;J933,MIN($H933-J933,K933-J933)*INDEX('[1]2018_commission_structure-Start'!$A$15:$J$18,MATCH($E933,'[1]2018_commission_structure-Start'!$A$15:$A$18,0),MATCH(X$1,'[1]2018_commission_structure-Start'!$A$15:$J$15,0)),0)</f>
        <v>0</v>
      </c>
      <c r="Y933" s="26">
        <f>IF($H933&gt;K933,MIN($H933-K933,L933-K933)*INDEX('[1]2018_commission_structure-Start'!$A$15:$J$18,MATCH($E933,'[1]2018_commission_structure-Start'!$A$15:$A$18,0),MATCH(Y$1,'[1]2018_commission_structure-Start'!$A$15:$J$15,0)),0)</f>
        <v>0</v>
      </c>
      <c r="Z933" s="26">
        <f>IF(H933&gt;L933,(H933-L933)*INDEX('[1]2018_commission_structure-Start'!$A$21:$I$24,MATCH($E933,'[1]2018_commission_structure-Start'!$A$21:$A$24,0),MATCH(Z$1,'[1]2018_commission_structure-Start'!$A$21:$I$21,0)),0)</f>
        <v>0</v>
      </c>
      <c r="AA933" s="28">
        <f t="shared" si="148"/>
        <v>112082.4</v>
      </c>
      <c r="AB933" s="28">
        <f t="shared" si="149"/>
        <v>166573.4</v>
      </c>
    </row>
    <row r="934" spans="1:28" x14ac:dyDescent="0.2">
      <c r="A934" s="25" t="str">
        <f t="shared" si="140"/>
        <v>Ozzy Cavnor</v>
      </c>
      <c r="B934" s="25">
        <v>4535395691</v>
      </c>
      <c r="C934" s="25" t="s">
        <v>1800</v>
      </c>
      <c r="D934" s="25" t="s">
        <v>1801</v>
      </c>
      <c r="E934" s="25" t="s">
        <v>10</v>
      </c>
      <c r="F934" s="25">
        <v>92475</v>
      </c>
      <c r="G934" s="25">
        <f>COUNTIF([1]deals_closed!D:D,B934)</f>
        <v>17</v>
      </c>
      <c r="H934" s="26">
        <f>SUMIF([1]deals_closed!D:D,B934,[1]deals_closed!C:C)</f>
        <v>610839</v>
      </c>
      <c r="I934" s="26">
        <f>VLOOKUP(E934,'[1]2018_commission_structure-Start'!$A$22:$I$24,9,FALSE)</f>
        <v>750000</v>
      </c>
      <c r="J934" s="26">
        <f t="shared" si="141"/>
        <v>937500</v>
      </c>
      <c r="K934" s="26">
        <f t="shared" si="142"/>
        <v>1125000</v>
      </c>
      <c r="L934" s="26">
        <f t="shared" si="143"/>
        <v>1500000</v>
      </c>
      <c r="M934" s="27">
        <f t="shared" si="144"/>
        <v>0.81445199999999995</v>
      </c>
      <c r="N934" s="25" t="str">
        <f t="shared" si="145"/>
        <v>0-100%</v>
      </c>
      <c r="O934" s="28">
        <f>MIN(H934,I934)*INDEX('[1]2018_commission_structure-Start'!$A$21:$I$24,MATCH($E934,'[1]2018_commission_structure-Start'!$A$21:$A$24,0),MATCH(O$1,'[1]2018_commission_structure-Start'!$A$21:$I$21,0))</f>
        <v>91625.849999999991</v>
      </c>
      <c r="P934" s="26">
        <f>IF(H934&gt;I934,MIN(H934-I934,J934-I934)*INDEX('[1]2018_commission_structure-Start'!$A$21:$I$24,MATCH($E934,'[1]2018_commission_structure-Start'!$A$21:$A$24,0), MATCH(P$1,'[1]2018_commission_structure-Start'!$A$21:$I$21,0)),0)</f>
        <v>0</v>
      </c>
      <c r="Q934" s="26">
        <f>IF($H934&gt;J934,MIN($H934-J934,K934-J934)*INDEX('[1]2018_commission_structure-Start'!$A$21:$I$24,MATCH($E934,'[1]2018_commission_structure-Start'!$A$21:$A$24,0), MATCH(Q$1,'[1]2018_commission_structure-Start'!$A$21:$I$21,0)),0)</f>
        <v>0</v>
      </c>
      <c r="R934" s="26">
        <f>IF($H934&gt;K934,MIN($H934-K934,L934-K934)*INDEX('[1]2018_commission_structure-Start'!$A$21:$I$24,MATCH($E934,'[1]2018_commission_structure-Start'!$A$21:$A$24,0), MATCH(R$1,'[1]2018_commission_structure-Start'!$A$21:$I$21,0)),0)</f>
        <v>0</v>
      </c>
      <c r="S934" s="26">
        <f>IF(H934&gt;L934,(H934-L934)*INDEX('[1]2018_commission_structure-Start'!$A$21:$I$24,MATCH($E934,'[1]2018_commission_structure-Start'!$A$21:$A$24,0),MATCH(S$1,'[1]2018_commission_structure-Start'!$A$21:$I$21,0)),0)</f>
        <v>0</v>
      </c>
      <c r="T934" s="28">
        <f t="shared" si="146"/>
        <v>91625.849999999991</v>
      </c>
      <c r="U934" s="28">
        <f t="shared" si="147"/>
        <v>184100.84999999998</v>
      </c>
      <c r="V934" s="28">
        <f>MIN(H934,I934)*INDEX('[1]2018_commission_structure-Start'!$A$15:$J$18,MATCH($E934,'[1]2018_commission_structure-Start'!$A$15:$A$18,0),MATCH(V$1,'[1]2018_commission_structure-Start'!$A$15:$J$15,0))</f>
        <v>91625.849999999991</v>
      </c>
      <c r="W934" s="26">
        <f>IF($H934&gt;I934,MIN($H934-I934,J934-I934)*INDEX('[1]2018_commission_structure-Start'!$A$15:$J$18,MATCH($E934,'[1]2018_commission_structure-Start'!$A$15:$A$18,0),MATCH(W$1,'[1]2018_commission_structure-Start'!$A$15:$J$15,0)),0)</f>
        <v>0</v>
      </c>
      <c r="X934" s="26">
        <f>IF($H934&gt;J934,MIN($H934-J934,K934-J934)*INDEX('[1]2018_commission_structure-Start'!$A$15:$J$18,MATCH($E934,'[1]2018_commission_structure-Start'!$A$15:$A$18,0),MATCH(X$1,'[1]2018_commission_structure-Start'!$A$15:$J$15,0)),0)</f>
        <v>0</v>
      </c>
      <c r="Y934" s="26">
        <f>IF($H934&gt;K934,MIN($H934-K934,L934-K934)*INDEX('[1]2018_commission_structure-Start'!$A$15:$J$18,MATCH($E934,'[1]2018_commission_structure-Start'!$A$15:$A$18,0),MATCH(Y$1,'[1]2018_commission_structure-Start'!$A$15:$J$15,0)),0)</f>
        <v>0</v>
      </c>
      <c r="Z934" s="26">
        <f>IF(H934&gt;L934,(H934-L934)*INDEX('[1]2018_commission_structure-Start'!$A$21:$I$24,MATCH($E934,'[1]2018_commission_structure-Start'!$A$21:$A$24,0),MATCH(Z$1,'[1]2018_commission_structure-Start'!$A$21:$I$21,0)),0)</f>
        <v>0</v>
      </c>
      <c r="AA934" s="28">
        <f t="shared" si="148"/>
        <v>91625.849999999991</v>
      </c>
      <c r="AB934" s="28">
        <f t="shared" si="149"/>
        <v>184100.84999999998</v>
      </c>
    </row>
    <row r="935" spans="1:28" x14ac:dyDescent="0.2">
      <c r="A935" s="25" t="str">
        <f t="shared" si="140"/>
        <v>Gerri Witherbed</v>
      </c>
      <c r="B935" s="25">
        <v>3041948354</v>
      </c>
      <c r="C935" s="25" t="s">
        <v>1802</v>
      </c>
      <c r="D935" s="25" t="s">
        <v>1803</v>
      </c>
      <c r="E935" s="25" t="s">
        <v>7</v>
      </c>
      <c r="F935" s="25">
        <v>46292</v>
      </c>
      <c r="G935" s="25">
        <f>COUNTIF([1]deals_closed!D:D,B935)</f>
        <v>20</v>
      </c>
      <c r="H935" s="26">
        <f>SUMIF([1]deals_closed!D:D,B935,[1]deals_closed!C:C)</f>
        <v>674452</v>
      </c>
      <c r="I935" s="26">
        <f>VLOOKUP(E935,'[1]2018_commission_structure-Start'!$A$22:$I$24,9,FALSE)</f>
        <v>500000</v>
      </c>
      <c r="J935" s="26">
        <f t="shared" si="141"/>
        <v>625000</v>
      </c>
      <c r="K935" s="26">
        <f t="shared" si="142"/>
        <v>750000</v>
      </c>
      <c r="L935" s="26">
        <f t="shared" si="143"/>
        <v>1000000</v>
      </c>
      <c r="M935" s="27">
        <f t="shared" si="144"/>
        <v>1.3489040000000001</v>
      </c>
      <c r="N935" s="25" t="str">
        <f t="shared" si="145"/>
        <v>125-150%</v>
      </c>
      <c r="O935" s="28">
        <f>MIN(H935,I935)*INDEX('[1]2018_commission_structure-Start'!$A$21:$I$24,MATCH($E935,'[1]2018_commission_structure-Start'!$A$21:$A$24,0),MATCH(O$1,'[1]2018_commission_structure-Start'!$A$21:$I$21,0))</f>
        <v>50000</v>
      </c>
      <c r="P935" s="26">
        <f>IF(H935&gt;I935,MIN(H935-I935,J935-I935)*INDEX('[1]2018_commission_structure-Start'!$A$21:$I$24,MATCH($E935,'[1]2018_commission_structure-Start'!$A$21:$A$24,0), MATCH(P$1,'[1]2018_commission_structure-Start'!$A$21:$I$21,0)),0)</f>
        <v>18750</v>
      </c>
      <c r="Q935" s="26">
        <f>IF($H935&gt;J935,MIN($H935-J935,K935-J935)*INDEX('[1]2018_commission_structure-Start'!$A$21:$I$24,MATCH($E935,'[1]2018_commission_structure-Start'!$A$21:$A$24,0), MATCH(Q$1,'[1]2018_commission_structure-Start'!$A$21:$I$21,0)),0)</f>
        <v>8901.3599999999988</v>
      </c>
      <c r="R935" s="26">
        <f>IF($H935&gt;K935,MIN($H935-K935,L935-K935)*INDEX('[1]2018_commission_structure-Start'!$A$21:$I$24,MATCH($E935,'[1]2018_commission_structure-Start'!$A$21:$A$24,0), MATCH(R$1,'[1]2018_commission_structure-Start'!$A$21:$I$21,0)),0)</f>
        <v>0</v>
      </c>
      <c r="S935" s="26">
        <f>IF(H935&gt;L935,(H935-L935)*INDEX('[1]2018_commission_structure-Start'!$A$21:$I$24,MATCH($E935,'[1]2018_commission_structure-Start'!$A$21:$A$24,0),MATCH(S$1,'[1]2018_commission_structure-Start'!$A$21:$I$21,0)),0)</f>
        <v>0</v>
      </c>
      <c r="T935" s="28">
        <f t="shared" si="146"/>
        <v>77651.360000000001</v>
      </c>
      <c r="U935" s="28">
        <f t="shared" si="147"/>
        <v>123943.36</v>
      </c>
      <c r="V935" s="28">
        <f>MIN(H935,I935)*INDEX('[1]2018_commission_structure-Start'!$A$15:$J$18,MATCH($E935,'[1]2018_commission_structure-Start'!$A$15:$A$18,0),MATCH(V$1,'[1]2018_commission_structure-Start'!$A$15:$J$15,0))</f>
        <v>60000</v>
      </c>
      <c r="W935" s="26">
        <f>IF($H935&gt;I935,MIN($H935-I935,J935-I935)*INDEX('[1]2018_commission_structure-Start'!$A$15:$J$18,MATCH($E935,'[1]2018_commission_structure-Start'!$A$15:$A$18,0),MATCH(W$1,'[1]2018_commission_structure-Start'!$A$15:$J$15,0)),0)</f>
        <v>21250</v>
      </c>
      <c r="X935" s="26">
        <f>IF($H935&gt;J935,MIN($H935-J935,K935-J935)*INDEX('[1]2018_commission_structure-Start'!$A$15:$J$18,MATCH($E935,'[1]2018_commission_structure-Start'!$A$15:$A$18,0),MATCH(X$1,'[1]2018_commission_structure-Start'!$A$15:$J$15,0)),0)</f>
        <v>9890.4000000000015</v>
      </c>
      <c r="Y935" s="26">
        <f>IF($H935&gt;K935,MIN($H935-K935,L935-K935)*INDEX('[1]2018_commission_structure-Start'!$A$15:$J$18,MATCH($E935,'[1]2018_commission_structure-Start'!$A$15:$A$18,0),MATCH(Y$1,'[1]2018_commission_structure-Start'!$A$15:$J$15,0)),0)</f>
        <v>0</v>
      </c>
      <c r="Z935" s="26">
        <f>IF(H935&gt;L935,(H935-L935)*INDEX('[1]2018_commission_structure-Start'!$A$21:$I$24,MATCH($E935,'[1]2018_commission_structure-Start'!$A$21:$A$24,0),MATCH(Z$1,'[1]2018_commission_structure-Start'!$A$21:$I$21,0)),0)</f>
        <v>0</v>
      </c>
      <c r="AA935" s="28">
        <f t="shared" si="148"/>
        <v>91140.4</v>
      </c>
      <c r="AB935" s="28">
        <f t="shared" si="149"/>
        <v>137432.4</v>
      </c>
    </row>
    <row r="936" spans="1:28" x14ac:dyDescent="0.2">
      <c r="A936" s="25" t="str">
        <f t="shared" si="140"/>
        <v>Lindy Pember</v>
      </c>
      <c r="B936" s="25">
        <v>4670832530</v>
      </c>
      <c r="C936" s="25" t="s">
        <v>1804</v>
      </c>
      <c r="D936" s="25" t="s">
        <v>1805</v>
      </c>
      <c r="E936" s="25" t="s">
        <v>10</v>
      </c>
      <c r="F936" s="25">
        <v>99389</v>
      </c>
      <c r="G936" s="25">
        <f>COUNTIF([1]deals_closed!D:D,B936)</f>
        <v>23</v>
      </c>
      <c r="H936" s="26">
        <f>SUMIF([1]deals_closed!D:D,B936,[1]deals_closed!C:C)</f>
        <v>896729</v>
      </c>
      <c r="I936" s="26">
        <f>VLOOKUP(E936,'[1]2018_commission_structure-Start'!$A$22:$I$24,9,FALSE)</f>
        <v>750000</v>
      </c>
      <c r="J936" s="26">
        <f t="shared" si="141"/>
        <v>937500</v>
      </c>
      <c r="K936" s="26">
        <f t="shared" si="142"/>
        <v>1125000</v>
      </c>
      <c r="L936" s="26">
        <f t="shared" si="143"/>
        <v>1500000</v>
      </c>
      <c r="M936" s="27">
        <f t="shared" si="144"/>
        <v>1.1956386666666667</v>
      </c>
      <c r="N936" s="25" t="str">
        <f t="shared" si="145"/>
        <v>100-125%</v>
      </c>
      <c r="O936" s="28">
        <f>MIN(H936,I936)*INDEX('[1]2018_commission_structure-Start'!$A$21:$I$24,MATCH($E936,'[1]2018_commission_structure-Start'!$A$21:$A$24,0),MATCH(O$1,'[1]2018_commission_structure-Start'!$A$21:$I$21,0))</f>
        <v>112500</v>
      </c>
      <c r="P936" s="26">
        <f>IF(H936&gt;I936,MIN(H936-I936,J936-I936)*INDEX('[1]2018_commission_structure-Start'!$A$21:$I$24,MATCH($E936,'[1]2018_commission_structure-Start'!$A$21:$A$24,0), MATCH(P$1,'[1]2018_commission_structure-Start'!$A$21:$I$21,0)),0)</f>
        <v>27878.510000000002</v>
      </c>
      <c r="Q936" s="26">
        <f>IF($H936&gt;J936,MIN($H936-J936,K936-J936)*INDEX('[1]2018_commission_structure-Start'!$A$21:$I$24,MATCH($E936,'[1]2018_commission_structure-Start'!$A$21:$A$24,0), MATCH(Q$1,'[1]2018_commission_structure-Start'!$A$21:$I$21,0)),0)</f>
        <v>0</v>
      </c>
      <c r="R936" s="26">
        <f>IF($H936&gt;K936,MIN($H936-K936,L936-K936)*INDEX('[1]2018_commission_structure-Start'!$A$21:$I$24,MATCH($E936,'[1]2018_commission_structure-Start'!$A$21:$A$24,0), MATCH(R$1,'[1]2018_commission_structure-Start'!$A$21:$I$21,0)),0)</f>
        <v>0</v>
      </c>
      <c r="S936" s="26">
        <f>IF(H936&gt;L936,(H936-L936)*INDEX('[1]2018_commission_structure-Start'!$A$21:$I$24,MATCH($E936,'[1]2018_commission_structure-Start'!$A$21:$A$24,0),MATCH(S$1,'[1]2018_commission_structure-Start'!$A$21:$I$21,0)),0)</f>
        <v>0</v>
      </c>
      <c r="T936" s="28">
        <f t="shared" si="146"/>
        <v>140378.51</v>
      </c>
      <c r="U936" s="28">
        <f t="shared" si="147"/>
        <v>239767.51</v>
      </c>
      <c r="V936" s="28">
        <f>MIN(H936,I936)*INDEX('[1]2018_commission_structure-Start'!$A$15:$J$18,MATCH($E936,'[1]2018_commission_structure-Start'!$A$15:$A$18,0),MATCH(V$1,'[1]2018_commission_structure-Start'!$A$15:$J$15,0))</f>
        <v>112500</v>
      </c>
      <c r="W936" s="26">
        <f>IF($H936&gt;I936,MIN($H936-I936,J936-I936)*INDEX('[1]2018_commission_structure-Start'!$A$15:$J$18,MATCH($E936,'[1]2018_commission_structure-Start'!$A$15:$A$18,0),MATCH(W$1,'[1]2018_commission_structure-Start'!$A$15:$J$15,0)),0)</f>
        <v>32280.38</v>
      </c>
      <c r="X936" s="26">
        <f>IF($H936&gt;J936,MIN($H936-J936,K936-J936)*INDEX('[1]2018_commission_structure-Start'!$A$15:$J$18,MATCH($E936,'[1]2018_commission_structure-Start'!$A$15:$A$18,0),MATCH(X$1,'[1]2018_commission_structure-Start'!$A$15:$J$15,0)),0)</f>
        <v>0</v>
      </c>
      <c r="Y936" s="26">
        <f>IF($H936&gt;K936,MIN($H936-K936,L936-K936)*INDEX('[1]2018_commission_structure-Start'!$A$15:$J$18,MATCH($E936,'[1]2018_commission_structure-Start'!$A$15:$A$18,0),MATCH(Y$1,'[1]2018_commission_structure-Start'!$A$15:$J$15,0)),0)</f>
        <v>0</v>
      </c>
      <c r="Z936" s="26">
        <f>IF(H936&gt;L936,(H936-L936)*INDEX('[1]2018_commission_structure-Start'!$A$21:$I$24,MATCH($E936,'[1]2018_commission_structure-Start'!$A$21:$A$24,0),MATCH(Z$1,'[1]2018_commission_structure-Start'!$A$21:$I$21,0)),0)</f>
        <v>0</v>
      </c>
      <c r="AA936" s="28">
        <f t="shared" si="148"/>
        <v>144780.38</v>
      </c>
      <c r="AB936" s="28">
        <f t="shared" si="149"/>
        <v>244169.38</v>
      </c>
    </row>
    <row r="937" spans="1:28" x14ac:dyDescent="0.2">
      <c r="A937" s="25" t="str">
        <f t="shared" si="140"/>
        <v>Tab Morter</v>
      </c>
      <c r="B937" s="25">
        <v>6788593582</v>
      </c>
      <c r="C937" s="25" t="s">
        <v>1806</v>
      </c>
      <c r="D937" s="25" t="s">
        <v>1807</v>
      </c>
      <c r="E937" s="25" t="s">
        <v>29</v>
      </c>
      <c r="F937" s="25">
        <v>52481</v>
      </c>
      <c r="G937" s="25">
        <f>COUNTIF([1]deals_closed!D:D,B937)</f>
        <v>32</v>
      </c>
      <c r="H937" s="26">
        <f>SUMIF([1]deals_closed!D:D,B937,[1]deals_closed!C:C)</f>
        <v>1214099</v>
      </c>
      <c r="I937" s="26">
        <f>VLOOKUP(E937,'[1]2018_commission_structure-Start'!$A$22:$I$24,9,FALSE)</f>
        <v>600000</v>
      </c>
      <c r="J937" s="26">
        <f t="shared" si="141"/>
        <v>750000</v>
      </c>
      <c r="K937" s="26">
        <f t="shared" si="142"/>
        <v>900000</v>
      </c>
      <c r="L937" s="26">
        <f t="shared" si="143"/>
        <v>1200000</v>
      </c>
      <c r="M937" s="27">
        <f t="shared" si="144"/>
        <v>2.0234983333333334</v>
      </c>
      <c r="N937" s="25" t="str">
        <f t="shared" si="145"/>
        <v>&gt;200%</v>
      </c>
      <c r="O937" s="28">
        <f>MIN(H937,I937)*INDEX('[1]2018_commission_structure-Start'!$A$21:$I$24,MATCH($E937,'[1]2018_commission_structure-Start'!$A$21:$A$24,0),MATCH(O$1,'[1]2018_commission_structure-Start'!$A$21:$I$21,0))</f>
        <v>78000</v>
      </c>
      <c r="P937" s="26">
        <f>IF(H937&gt;I937,MIN(H937-I937,J937-I937)*INDEX('[1]2018_commission_structure-Start'!$A$21:$I$24,MATCH($E937,'[1]2018_commission_structure-Start'!$A$21:$A$24,0), MATCH(P$1,'[1]2018_commission_structure-Start'!$A$21:$I$21,0)),0)</f>
        <v>25500.000000000004</v>
      </c>
      <c r="Q937" s="26">
        <f>IF($H937&gt;J937,MIN($H937-J937,K937-J937)*INDEX('[1]2018_commission_structure-Start'!$A$21:$I$24,MATCH($E937,'[1]2018_commission_structure-Start'!$A$21:$A$24,0), MATCH(Q$1,'[1]2018_commission_structure-Start'!$A$21:$I$21,0)),0)</f>
        <v>31500</v>
      </c>
      <c r="R937" s="26">
        <f>IF($H937&gt;K937,MIN($H937-K937,L937-K937)*INDEX('[1]2018_commission_structure-Start'!$A$21:$I$24,MATCH($E937,'[1]2018_commission_structure-Start'!$A$21:$A$24,0), MATCH(R$1,'[1]2018_commission_structure-Start'!$A$21:$I$21,0)),0)</f>
        <v>78000</v>
      </c>
      <c r="S937" s="26">
        <f>IF(H937&gt;L937,(H937-L937)*INDEX('[1]2018_commission_structure-Start'!$A$21:$I$24,MATCH($E937,'[1]2018_commission_structure-Start'!$A$21:$A$24,0),MATCH(S$1,'[1]2018_commission_structure-Start'!$A$21:$I$21,0)),0)</f>
        <v>1832.8700000000001</v>
      </c>
      <c r="T937" s="28">
        <f t="shared" si="146"/>
        <v>214832.87</v>
      </c>
      <c r="U937" s="28">
        <f t="shared" si="147"/>
        <v>267313.87</v>
      </c>
      <c r="V937" s="28">
        <f>MIN(H937,I937)*INDEX('[1]2018_commission_structure-Start'!$A$15:$J$18,MATCH($E937,'[1]2018_commission_structure-Start'!$A$15:$A$18,0),MATCH(V$1,'[1]2018_commission_structure-Start'!$A$15:$J$15,0))</f>
        <v>90000</v>
      </c>
      <c r="W937" s="26">
        <f>IF($H937&gt;I937,MIN($H937-I937,J937-I937)*INDEX('[1]2018_commission_structure-Start'!$A$15:$J$18,MATCH($E937,'[1]2018_commission_structure-Start'!$A$15:$A$18,0),MATCH(W$1,'[1]2018_commission_structure-Start'!$A$15:$J$15,0)),0)</f>
        <v>27000</v>
      </c>
      <c r="X937" s="26">
        <f>IF($H937&gt;J937,MIN($H937-J937,K937-J937)*INDEX('[1]2018_commission_structure-Start'!$A$15:$J$18,MATCH($E937,'[1]2018_commission_structure-Start'!$A$15:$A$18,0),MATCH(X$1,'[1]2018_commission_structure-Start'!$A$15:$J$15,0)),0)</f>
        <v>37500</v>
      </c>
      <c r="Y937" s="26">
        <f>IF($H937&gt;K937,MIN($H937-K937,L937-K937)*INDEX('[1]2018_commission_structure-Start'!$A$15:$J$18,MATCH($E937,'[1]2018_commission_structure-Start'!$A$15:$A$18,0),MATCH(Y$1,'[1]2018_commission_structure-Start'!$A$15:$J$15,0)),0)</f>
        <v>90000</v>
      </c>
      <c r="Z937" s="26">
        <f>IF(H937&gt;L937,(H937-L937)*INDEX('[1]2018_commission_structure-Start'!$A$21:$I$24,MATCH($E937,'[1]2018_commission_structure-Start'!$A$21:$A$24,0),MATCH(Z$1,'[1]2018_commission_structure-Start'!$A$21:$I$21,0)),0)</f>
        <v>1832.8700000000001</v>
      </c>
      <c r="AA937" s="28">
        <f t="shared" si="148"/>
        <v>246332.87</v>
      </c>
      <c r="AB937" s="28">
        <f t="shared" si="149"/>
        <v>298813.87</v>
      </c>
    </row>
    <row r="938" spans="1:28" x14ac:dyDescent="0.2">
      <c r="A938" s="25" t="str">
        <f t="shared" si="140"/>
        <v>Sanders McKinstry</v>
      </c>
      <c r="B938" s="25">
        <v>7326611955</v>
      </c>
      <c r="C938" s="25" t="s">
        <v>1808</v>
      </c>
      <c r="D938" s="25" t="s">
        <v>1809</v>
      </c>
      <c r="E938" s="25" t="s">
        <v>7</v>
      </c>
      <c r="F938" s="25">
        <v>52116</v>
      </c>
      <c r="G938" s="25">
        <f>COUNTIF([1]deals_closed!D:D,B938)</f>
        <v>23</v>
      </c>
      <c r="H938" s="26">
        <f>SUMIF([1]deals_closed!D:D,B938,[1]deals_closed!C:C)</f>
        <v>807853</v>
      </c>
      <c r="I938" s="26">
        <f>VLOOKUP(E938,'[1]2018_commission_structure-Start'!$A$22:$I$24,9,FALSE)</f>
        <v>500000</v>
      </c>
      <c r="J938" s="26">
        <f t="shared" si="141"/>
        <v>625000</v>
      </c>
      <c r="K938" s="26">
        <f t="shared" si="142"/>
        <v>750000</v>
      </c>
      <c r="L938" s="26">
        <f t="shared" si="143"/>
        <v>1000000</v>
      </c>
      <c r="M938" s="27">
        <f t="shared" si="144"/>
        <v>1.6157060000000001</v>
      </c>
      <c r="N938" s="25" t="str">
        <f t="shared" si="145"/>
        <v>150-200%</v>
      </c>
      <c r="O938" s="28">
        <f>MIN(H938,I938)*INDEX('[1]2018_commission_structure-Start'!$A$21:$I$24,MATCH($E938,'[1]2018_commission_structure-Start'!$A$21:$A$24,0),MATCH(O$1,'[1]2018_commission_structure-Start'!$A$21:$I$21,0))</f>
        <v>50000</v>
      </c>
      <c r="P938" s="26">
        <f>IF(H938&gt;I938,MIN(H938-I938,J938-I938)*INDEX('[1]2018_commission_structure-Start'!$A$21:$I$24,MATCH($E938,'[1]2018_commission_structure-Start'!$A$21:$A$24,0), MATCH(P$1,'[1]2018_commission_structure-Start'!$A$21:$I$21,0)),0)</f>
        <v>18750</v>
      </c>
      <c r="Q938" s="26">
        <f>IF($H938&gt;J938,MIN($H938-J938,K938-J938)*INDEX('[1]2018_commission_structure-Start'!$A$21:$I$24,MATCH($E938,'[1]2018_commission_structure-Start'!$A$21:$A$24,0), MATCH(Q$1,'[1]2018_commission_structure-Start'!$A$21:$I$21,0)),0)</f>
        <v>22500</v>
      </c>
      <c r="R938" s="26">
        <f>IF($H938&gt;K938,MIN($H938-K938,L938-K938)*INDEX('[1]2018_commission_structure-Start'!$A$21:$I$24,MATCH($E938,'[1]2018_commission_structure-Start'!$A$21:$A$24,0), MATCH(R$1,'[1]2018_commission_structure-Start'!$A$21:$I$21,0)),0)</f>
        <v>12727.66</v>
      </c>
      <c r="S938" s="26">
        <f>IF(H938&gt;L938,(H938-L938)*INDEX('[1]2018_commission_structure-Start'!$A$21:$I$24,MATCH($E938,'[1]2018_commission_structure-Start'!$A$21:$A$24,0),MATCH(S$1,'[1]2018_commission_structure-Start'!$A$21:$I$21,0)),0)</f>
        <v>0</v>
      </c>
      <c r="T938" s="28">
        <f t="shared" si="146"/>
        <v>103977.66</v>
      </c>
      <c r="U938" s="28">
        <f t="shared" si="147"/>
        <v>156093.66</v>
      </c>
      <c r="V938" s="28">
        <f>MIN(H938,I938)*INDEX('[1]2018_commission_structure-Start'!$A$15:$J$18,MATCH($E938,'[1]2018_commission_structure-Start'!$A$15:$A$18,0),MATCH(V$1,'[1]2018_commission_structure-Start'!$A$15:$J$15,0))</f>
        <v>60000</v>
      </c>
      <c r="W938" s="26">
        <f>IF($H938&gt;I938,MIN($H938-I938,J938-I938)*INDEX('[1]2018_commission_structure-Start'!$A$15:$J$18,MATCH($E938,'[1]2018_commission_structure-Start'!$A$15:$A$18,0),MATCH(W$1,'[1]2018_commission_structure-Start'!$A$15:$J$15,0)),0)</f>
        <v>21250</v>
      </c>
      <c r="X938" s="26">
        <f>IF($H938&gt;J938,MIN($H938-J938,K938-J938)*INDEX('[1]2018_commission_structure-Start'!$A$15:$J$18,MATCH($E938,'[1]2018_commission_structure-Start'!$A$15:$A$18,0),MATCH(X$1,'[1]2018_commission_structure-Start'!$A$15:$J$15,0)),0)</f>
        <v>25000</v>
      </c>
      <c r="Y938" s="26">
        <f>IF($H938&gt;K938,MIN($H938-K938,L938-K938)*INDEX('[1]2018_commission_structure-Start'!$A$15:$J$18,MATCH($E938,'[1]2018_commission_structure-Start'!$A$15:$A$18,0),MATCH(Y$1,'[1]2018_commission_structure-Start'!$A$15:$J$15,0)),0)</f>
        <v>12727.66</v>
      </c>
      <c r="Z938" s="26">
        <f>IF(H938&gt;L938,(H938-L938)*INDEX('[1]2018_commission_structure-Start'!$A$21:$I$24,MATCH($E938,'[1]2018_commission_structure-Start'!$A$21:$A$24,0),MATCH(Z$1,'[1]2018_commission_structure-Start'!$A$21:$I$21,0)),0)</f>
        <v>0</v>
      </c>
      <c r="AA938" s="28">
        <f t="shared" si="148"/>
        <v>118977.66</v>
      </c>
      <c r="AB938" s="28">
        <f t="shared" si="149"/>
        <v>171093.66</v>
      </c>
    </row>
    <row r="939" spans="1:28" x14ac:dyDescent="0.2">
      <c r="A939" s="25" t="str">
        <f t="shared" si="140"/>
        <v>Granger Lewin</v>
      </c>
      <c r="B939" s="25">
        <v>3145010581</v>
      </c>
      <c r="C939" s="25" t="s">
        <v>30</v>
      </c>
      <c r="D939" s="25" t="s">
        <v>1810</v>
      </c>
      <c r="E939" s="25" t="s">
        <v>29</v>
      </c>
      <c r="F939" s="25">
        <v>65220</v>
      </c>
      <c r="G939" s="25">
        <f>COUNTIF([1]deals_closed!D:D,B939)</f>
        <v>18</v>
      </c>
      <c r="H939" s="26">
        <f>SUMIF([1]deals_closed!D:D,B939,[1]deals_closed!C:C)</f>
        <v>660133</v>
      </c>
      <c r="I939" s="26">
        <f>VLOOKUP(E939,'[1]2018_commission_structure-Start'!$A$22:$I$24,9,FALSE)</f>
        <v>600000</v>
      </c>
      <c r="J939" s="26">
        <f t="shared" si="141"/>
        <v>750000</v>
      </c>
      <c r="K939" s="26">
        <f t="shared" si="142"/>
        <v>900000</v>
      </c>
      <c r="L939" s="26">
        <f t="shared" si="143"/>
        <v>1200000</v>
      </c>
      <c r="M939" s="27">
        <f t="shared" si="144"/>
        <v>1.1002216666666667</v>
      </c>
      <c r="N939" s="25" t="str">
        <f t="shared" si="145"/>
        <v>100-125%</v>
      </c>
      <c r="O939" s="28">
        <f>MIN(H939,I939)*INDEX('[1]2018_commission_structure-Start'!$A$21:$I$24,MATCH($E939,'[1]2018_commission_structure-Start'!$A$21:$A$24,0),MATCH(O$1,'[1]2018_commission_structure-Start'!$A$21:$I$21,0))</f>
        <v>78000</v>
      </c>
      <c r="P939" s="26">
        <f>IF(H939&gt;I939,MIN(H939-I939,J939-I939)*INDEX('[1]2018_commission_structure-Start'!$A$21:$I$24,MATCH($E939,'[1]2018_commission_structure-Start'!$A$21:$A$24,0), MATCH(P$1,'[1]2018_commission_structure-Start'!$A$21:$I$21,0)),0)</f>
        <v>10222.61</v>
      </c>
      <c r="Q939" s="26">
        <f>IF($H939&gt;J939,MIN($H939-J939,K939-J939)*INDEX('[1]2018_commission_structure-Start'!$A$21:$I$24,MATCH($E939,'[1]2018_commission_structure-Start'!$A$21:$A$24,0), MATCH(Q$1,'[1]2018_commission_structure-Start'!$A$21:$I$21,0)),0)</f>
        <v>0</v>
      </c>
      <c r="R939" s="26">
        <f>IF($H939&gt;K939,MIN($H939-K939,L939-K939)*INDEX('[1]2018_commission_structure-Start'!$A$21:$I$24,MATCH($E939,'[1]2018_commission_structure-Start'!$A$21:$A$24,0), MATCH(R$1,'[1]2018_commission_structure-Start'!$A$21:$I$21,0)),0)</f>
        <v>0</v>
      </c>
      <c r="S939" s="26">
        <f>IF(H939&gt;L939,(H939-L939)*INDEX('[1]2018_commission_structure-Start'!$A$21:$I$24,MATCH($E939,'[1]2018_commission_structure-Start'!$A$21:$A$24,0),MATCH(S$1,'[1]2018_commission_structure-Start'!$A$21:$I$21,0)),0)</f>
        <v>0</v>
      </c>
      <c r="T939" s="28">
        <f t="shared" si="146"/>
        <v>88222.61</v>
      </c>
      <c r="U939" s="28">
        <f t="shared" si="147"/>
        <v>153442.60999999999</v>
      </c>
      <c r="V939" s="28">
        <f>MIN(H939,I939)*INDEX('[1]2018_commission_structure-Start'!$A$15:$J$18,MATCH($E939,'[1]2018_commission_structure-Start'!$A$15:$A$18,0),MATCH(V$1,'[1]2018_commission_structure-Start'!$A$15:$J$15,0))</f>
        <v>90000</v>
      </c>
      <c r="W939" s="26">
        <f>IF($H939&gt;I939,MIN($H939-I939,J939-I939)*INDEX('[1]2018_commission_structure-Start'!$A$15:$J$18,MATCH($E939,'[1]2018_commission_structure-Start'!$A$15:$A$18,0),MATCH(W$1,'[1]2018_commission_structure-Start'!$A$15:$J$15,0)),0)</f>
        <v>10823.939999999999</v>
      </c>
      <c r="X939" s="26">
        <f>IF($H939&gt;J939,MIN($H939-J939,K939-J939)*INDEX('[1]2018_commission_structure-Start'!$A$15:$J$18,MATCH($E939,'[1]2018_commission_structure-Start'!$A$15:$A$18,0),MATCH(X$1,'[1]2018_commission_structure-Start'!$A$15:$J$15,0)),0)</f>
        <v>0</v>
      </c>
      <c r="Y939" s="26">
        <f>IF($H939&gt;K939,MIN($H939-K939,L939-K939)*INDEX('[1]2018_commission_structure-Start'!$A$15:$J$18,MATCH($E939,'[1]2018_commission_structure-Start'!$A$15:$A$18,0),MATCH(Y$1,'[1]2018_commission_structure-Start'!$A$15:$J$15,0)),0)</f>
        <v>0</v>
      </c>
      <c r="Z939" s="26">
        <f>IF(H939&gt;L939,(H939-L939)*INDEX('[1]2018_commission_structure-Start'!$A$21:$I$24,MATCH($E939,'[1]2018_commission_structure-Start'!$A$21:$A$24,0),MATCH(Z$1,'[1]2018_commission_structure-Start'!$A$21:$I$21,0)),0)</f>
        <v>0</v>
      </c>
      <c r="AA939" s="28">
        <f t="shared" si="148"/>
        <v>100823.94</v>
      </c>
      <c r="AB939" s="28">
        <f t="shared" si="149"/>
        <v>166043.94</v>
      </c>
    </row>
    <row r="940" spans="1:28" x14ac:dyDescent="0.2">
      <c r="A940" s="25" t="str">
        <f t="shared" si="140"/>
        <v>Fancy Clitsome</v>
      </c>
      <c r="B940" s="25">
        <v>9260254965</v>
      </c>
      <c r="C940" s="25" t="s">
        <v>1811</v>
      </c>
      <c r="D940" s="25" t="s">
        <v>1812</v>
      </c>
      <c r="E940" s="25" t="s">
        <v>7</v>
      </c>
      <c r="F940" s="25">
        <v>59588</v>
      </c>
      <c r="G940" s="25">
        <f>COUNTIF([1]deals_closed!D:D,B940)</f>
        <v>24</v>
      </c>
      <c r="H940" s="26">
        <f>SUMIF([1]deals_closed!D:D,B940,[1]deals_closed!C:C)</f>
        <v>894395</v>
      </c>
      <c r="I940" s="26">
        <f>VLOOKUP(E940,'[1]2018_commission_structure-Start'!$A$22:$I$24,9,FALSE)</f>
        <v>500000</v>
      </c>
      <c r="J940" s="26">
        <f t="shared" si="141"/>
        <v>625000</v>
      </c>
      <c r="K940" s="26">
        <f t="shared" si="142"/>
        <v>750000</v>
      </c>
      <c r="L940" s="26">
        <f t="shared" si="143"/>
        <v>1000000</v>
      </c>
      <c r="M940" s="27">
        <f t="shared" si="144"/>
        <v>1.7887900000000001</v>
      </c>
      <c r="N940" s="25" t="str">
        <f t="shared" si="145"/>
        <v>150-200%</v>
      </c>
      <c r="O940" s="28">
        <f>MIN(H940,I940)*INDEX('[1]2018_commission_structure-Start'!$A$21:$I$24,MATCH($E940,'[1]2018_commission_structure-Start'!$A$21:$A$24,0),MATCH(O$1,'[1]2018_commission_structure-Start'!$A$21:$I$21,0))</f>
        <v>50000</v>
      </c>
      <c r="P940" s="26">
        <f>IF(H940&gt;I940,MIN(H940-I940,J940-I940)*INDEX('[1]2018_commission_structure-Start'!$A$21:$I$24,MATCH($E940,'[1]2018_commission_structure-Start'!$A$21:$A$24,0), MATCH(P$1,'[1]2018_commission_structure-Start'!$A$21:$I$21,0)),0)</f>
        <v>18750</v>
      </c>
      <c r="Q940" s="26">
        <f>IF($H940&gt;J940,MIN($H940-J940,K940-J940)*INDEX('[1]2018_commission_structure-Start'!$A$21:$I$24,MATCH($E940,'[1]2018_commission_structure-Start'!$A$21:$A$24,0), MATCH(Q$1,'[1]2018_commission_structure-Start'!$A$21:$I$21,0)),0)</f>
        <v>22500</v>
      </c>
      <c r="R940" s="26">
        <f>IF($H940&gt;K940,MIN($H940-K940,L940-K940)*INDEX('[1]2018_commission_structure-Start'!$A$21:$I$24,MATCH($E940,'[1]2018_commission_structure-Start'!$A$21:$A$24,0), MATCH(R$1,'[1]2018_commission_structure-Start'!$A$21:$I$21,0)),0)</f>
        <v>31766.9</v>
      </c>
      <c r="S940" s="26">
        <f>IF(H940&gt;L940,(H940-L940)*INDEX('[1]2018_commission_structure-Start'!$A$21:$I$24,MATCH($E940,'[1]2018_commission_structure-Start'!$A$21:$A$24,0),MATCH(S$1,'[1]2018_commission_structure-Start'!$A$21:$I$21,0)),0)</f>
        <v>0</v>
      </c>
      <c r="T940" s="28">
        <f t="shared" si="146"/>
        <v>123016.9</v>
      </c>
      <c r="U940" s="28">
        <f t="shared" si="147"/>
        <v>182604.9</v>
      </c>
      <c r="V940" s="28">
        <f>MIN(H940,I940)*INDEX('[1]2018_commission_structure-Start'!$A$15:$J$18,MATCH($E940,'[1]2018_commission_structure-Start'!$A$15:$A$18,0),MATCH(V$1,'[1]2018_commission_structure-Start'!$A$15:$J$15,0))</f>
        <v>60000</v>
      </c>
      <c r="W940" s="26">
        <f>IF($H940&gt;I940,MIN($H940-I940,J940-I940)*INDEX('[1]2018_commission_structure-Start'!$A$15:$J$18,MATCH($E940,'[1]2018_commission_structure-Start'!$A$15:$A$18,0),MATCH(W$1,'[1]2018_commission_structure-Start'!$A$15:$J$15,0)),0)</f>
        <v>21250</v>
      </c>
      <c r="X940" s="26">
        <f>IF($H940&gt;J940,MIN($H940-J940,K940-J940)*INDEX('[1]2018_commission_structure-Start'!$A$15:$J$18,MATCH($E940,'[1]2018_commission_structure-Start'!$A$15:$A$18,0),MATCH(X$1,'[1]2018_commission_structure-Start'!$A$15:$J$15,0)),0)</f>
        <v>25000</v>
      </c>
      <c r="Y940" s="26">
        <f>IF($H940&gt;K940,MIN($H940-K940,L940-K940)*INDEX('[1]2018_commission_structure-Start'!$A$15:$J$18,MATCH($E940,'[1]2018_commission_structure-Start'!$A$15:$A$18,0),MATCH(Y$1,'[1]2018_commission_structure-Start'!$A$15:$J$15,0)),0)</f>
        <v>31766.9</v>
      </c>
      <c r="Z940" s="26">
        <f>IF(H940&gt;L940,(H940-L940)*INDEX('[1]2018_commission_structure-Start'!$A$21:$I$24,MATCH($E940,'[1]2018_commission_structure-Start'!$A$21:$A$24,0),MATCH(Z$1,'[1]2018_commission_structure-Start'!$A$21:$I$21,0)),0)</f>
        <v>0</v>
      </c>
      <c r="AA940" s="28">
        <f t="shared" si="148"/>
        <v>138016.9</v>
      </c>
      <c r="AB940" s="28">
        <f t="shared" si="149"/>
        <v>197604.9</v>
      </c>
    </row>
    <row r="941" spans="1:28" x14ac:dyDescent="0.2">
      <c r="A941" s="25" t="str">
        <f t="shared" si="140"/>
        <v>Troy McQuarrie</v>
      </c>
      <c r="B941" s="25">
        <v>8115985503</v>
      </c>
      <c r="C941" s="25" t="s">
        <v>1813</v>
      </c>
      <c r="D941" s="25" t="s">
        <v>1814</v>
      </c>
      <c r="E941" s="25" t="s">
        <v>29</v>
      </c>
      <c r="F941" s="25">
        <v>72028</v>
      </c>
      <c r="G941" s="25">
        <f>COUNTIF([1]deals_closed!D:D,B941)</f>
        <v>19</v>
      </c>
      <c r="H941" s="26">
        <f>SUMIF([1]deals_closed!D:D,B941,[1]deals_closed!C:C)</f>
        <v>624725</v>
      </c>
      <c r="I941" s="26">
        <f>VLOOKUP(E941,'[1]2018_commission_structure-Start'!$A$22:$I$24,9,FALSE)</f>
        <v>600000</v>
      </c>
      <c r="J941" s="26">
        <f t="shared" si="141"/>
        <v>750000</v>
      </c>
      <c r="K941" s="26">
        <f t="shared" si="142"/>
        <v>900000</v>
      </c>
      <c r="L941" s="26">
        <f t="shared" si="143"/>
        <v>1200000</v>
      </c>
      <c r="M941" s="27">
        <f t="shared" si="144"/>
        <v>1.0412083333333333</v>
      </c>
      <c r="N941" s="25" t="str">
        <f t="shared" si="145"/>
        <v>100-125%</v>
      </c>
      <c r="O941" s="28">
        <f>MIN(H941,I941)*INDEX('[1]2018_commission_structure-Start'!$A$21:$I$24,MATCH($E941,'[1]2018_commission_structure-Start'!$A$21:$A$24,0),MATCH(O$1,'[1]2018_commission_structure-Start'!$A$21:$I$21,0))</f>
        <v>78000</v>
      </c>
      <c r="P941" s="26">
        <f>IF(H941&gt;I941,MIN(H941-I941,J941-I941)*INDEX('[1]2018_commission_structure-Start'!$A$21:$I$24,MATCH($E941,'[1]2018_commission_structure-Start'!$A$21:$A$24,0), MATCH(P$1,'[1]2018_commission_structure-Start'!$A$21:$I$21,0)),0)</f>
        <v>4203.25</v>
      </c>
      <c r="Q941" s="26">
        <f>IF($H941&gt;J941,MIN($H941-J941,K941-J941)*INDEX('[1]2018_commission_structure-Start'!$A$21:$I$24,MATCH($E941,'[1]2018_commission_structure-Start'!$A$21:$A$24,0), MATCH(Q$1,'[1]2018_commission_structure-Start'!$A$21:$I$21,0)),0)</f>
        <v>0</v>
      </c>
      <c r="R941" s="26">
        <f>IF($H941&gt;K941,MIN($H941-K941,L941-K941)*INDEX('[1]2018_commission_structure-Start'!$A$21:$I$24,MATCH($E941,'[1]2018_commission_structure-Start'!$A$21:$A$24,0), MATCH(R$1,'[1]2018_commission_structure-Start'!$A$21:$I$21,0)),0)</f>
        <v>0</v>
      </c>
      <c r="S941" s="26">
        <f>IF(H941&gt;L941,(H941-L941)*INDEX('[1]2018_commission_structure-Start'!$A$21:$I$24,MATCH($E941,'[1]2018_commission_structure-Start'!$A$21:$A$24,0),MATCH(S$1,'[1]2018_commission_structure-Start'!$A$21:$I$21,0)),0)</f>
        <v>0</v>
      </c>
      <c r="T941" s="28">
        <f t="shared" si="146"/>
        <v>82203.25</v>
      </c>
      <c r="U941" s="28">
        <f t="shared" si="147"/>
        <v>154231.25</v>
      </c>
      <c r="V941" s="28">
        <f>MIN(H941,I941)*INDEX('[1]2018_commission_structure-Start'!$A$15:$J$18,MATCH($E941,'[1]2018_commission_structure-Start'!$A$15:$A$18,0),MATCH(V$1,'[1]2018_commission_structure-Start'!$A$15:$J$15,0))</f>
        <v>90000</v>
      </c>
      <c r="W941" s="26">
        <f>IF($H941&gt;I941,MIN($H941-I941,J941-I941)*INDEX('[1]2018_commission_structure-Start'!$A$15:$J$18,MATCH($E941,'[1]2018_commission_structure-Start'!$A$15:$A$18,0),MATCH(W$1,'[1]2018_commission_structure-Start'!$A$15:$J$15,0)),0)</f>
        <v>4450.5</v>
      </c>
      <c r="X941" s="26">
        <f>IF($H941&gt;J941,MIN($H941-J941,K941-J941)*INDEX('[1]2018_commission_structure-Start'!$A$15:$J$18,MATCH($E941,'[1]2018_commission_structure-Start'!$A$15:$A$18,0),MATCH(X$1,'[1]2018_commission_structure-Start'!$A$15:$J$15,0)),0)</f>
        <v>0</v>
      </c>
      <c r="Y941" s="26">
        <f>IF($H941&gt;K941,MIN($H941-K941,L941-K941)*INDEX('[1]2018_commission_structure-Start'!$A$15:$J$18,MATCH($E941,'[1]2018_commission_structure-Start'!$A$15:$A$18,0),MATCH(Y$1,'[1]2018_commission_structure-Start'!$A$15:$J$15,0)),0)</f>
        <v>0</v>
      </c>
      <c r="Z941" s="26">
        <f>IF(H941&gt;L941,(H941-L941)*INDEX('[1]2018_commission_structure-Start'!$A$21:$I$24,MATCH($E941,'[1]2018_commission_structure-Start'!$A$21:$A$24,0),MATCH(Z$1,'[1]2018_commission_structure-Start'!$A$21:$I$21,0)),0)</f>
        <v>0</v>
      </c>
      <c r="AA941" s="28">
        <f t="shared" si="148"/>
        <v>94450.5</v>
      </c>
      <c r="AB941" s="28">
        <f t="shared" si="149"/>
        <v>166478.5</v>
      </c>
    </row>
    <row r="942" spans="1:28" x14ac:dyDescent="0.2">
      <c r="A942" s="25" t="str">
        <f t="shared" si="140"/>
        <v>Lorianne Guillem</v>
      </c>
      <c r="B942" s="25">
        <v>9002722281</v>
      </c>
      <c r="C942" s="25" t="s">
        <v>1815</v>
      </c>
      <c r="D942" s="25" t="s">
        <v>1816</v>
      </c>
      <c r="E942" s="25" t="s">
        <v>10</v>
      </c>
      <c r="F942" s="25">
        <v>87491</v>
      </c>
      <c r="G942" s="25">
        <f>COUNTIF([1]deals_closed!D:D,B942)</f>
        <v>16</v>
      </c>
      <c r="H942" s="26">
        <f>SUMIF([1]deals_closed!D:D,B942,[1]deals_closed!C:C)</f>
        <v>538916</v>
      </c>
      <c r="I942" s="26">
        <f>VLOOKUP(E942,'[1]2018_commission_structure-Start'!$A$22:$I$24,9,FALSE)</f>
        <v>750000</v>
      </c>
      <c r="J942" s="26">
        <f t="shared" si="141"/>
        <v>937500</v>
      </c>
      <c r="K942" s="26">
        <f t="shared" si="142"/>
        <v>1125000</v>
      </c>
      <c r="L942" s="26">
        <f t="shared" si="143"/>
        <v>1500000</v>
      </c>
      <c r="M942" s="27">
        <f t="shared" si="144"/>
        <v>0.71855466666666667</v>
      </c>
      <c r="N942" s="25" t="str">
        <f t="shared" si="145"/>
        <v>0-100%</v>
      </c>
      <c r="O942" s="28">
        <f>MIN(H942,I942)*INDEX('[1]2018_commission_structure-Start'!$A$21:$I$24,MATCH($E942,'[1]2018_commission_structure-Start'!$A$21:$A$24,0),MATCH(O$1,'[1]2018_commission_structure-Start'!$A$21:$I$21,0))</f>
        <v>80837.399999999994</v>
      </c>
      <c r="P942" s="26">
        <f>IF(H942&gt;I942,MIN(H942-I942,J942-I942)*INDEX('[1]2018_commission_structure-Start'!$A$21:$I$24,MATCH($E942,'[1]2018_commission_structure-Start'!$A$21:$A$24,0), MATCH(P$1,'[1]2018_commission_structure-Start'!$A$21:$I$21,0)),0)</f>
        <v>0</v>
      </c>
      <c r="Q942" s="26">
        <f>IF($H942&gt;J942,MIN($H942-J942,K942-J942)*INDEX('[1]2018_commission_structure-Start'!$A$21:$I$24,MATCH($E942,'[1]2018_commission_structure-Start'!$A$21:$A$24,0), MATCH(Q$1,'[1]2018_commission_structure-Start'!$A$21:$I$21,0)),0)</f>
        <v>0</v>
      </c>
      <c r="R942" s="26">
        <f>IF($H942&gt;K942,MIN($H942-K942,L942-K942)*INDEX('[1]2018_commission_structure-Start'!$A$21:$I$24,MATCH($E942,'[1]2018_commission_structure-Start'!$A$21:$A$24,0), MATCH(R$1,'[1]2018_commission_structure-Start'!$A$21:$I$21,0)),0)</f>
        <v>0</v>
      </c>
      <c r="S942" s="26">
        <f>IF(H942&gt;L942,(H942-L942)*INDEX('[1]2018_commission_structure-Start'!$A$21:$I$24,MATCH($E942,'[1]2018_commission_structure-Start'!$A$21:$A$24,0),MATCH(S$1,'[1]2018_commission_structure-Start'!$A$21:$I$21,0)),0)</f>
        <v>0</v>
      </c>
      <c r="T942" s="28">
        <f t="shared" si="146"/>
        <v>80837.399999999994</v>
      </c>
      <c r="U942" s="28">
        <f t="shared" si="147"/>
        <v>168328.4</v>
      </c>
      <c r="V942" s="28">
        <f>MIN(H942,I942)*INDEX('[1]2018_commission_structure-Start'!$A$15:$J$18,MATCH($E942,'[1]2018_commission_structure-Start'!$A$15:$A$18,0),MATCH(V$1,'[1]2018_commission_structure-Start'!$A$15:$J$15,0))</f>
        <v>80837.399999999994</v>
      </c>
      <c r="W942" s="26">
        <f>IF($H942&gt;I942,MIN($H942-I942,J942-I942)*INDEX('[1]2018_commission_structure-Start'!$A$15:$J$18,MATCH($E942,'[1]2018_commission_structure-Start'!$A$15:$A$18,0),MATCH(W$1,'[1]2018_commission_structure-Start'!$A$15:$J$15,0)),0)</f>
        <v>0</v>
      </c>
      <c r="X942" s="26">
        <f>IF($H942&gt;J942,MIN($H942-J942,K942-J942)*INDEX('[1]2018_commission_structure-Start'!$A$15:$J$18,MATCH($E942,'[1]2018_commission_structure-Start'!$A$15:$A$18,0),MATCH(X$1,'[1]2018_commission_structure-Start'!$A$15:$J$15,0)),0)</f>
        <v>0</v>
      </c>
      <c r="Y942" s="26">
        <f>IF($H942&gt;K942,MIN($H942-K942,L942-K942)*INDEX('[1]2018_commission_structure-Start'!$A$15:$J$18,MATCH($E942,'[1]2018_commission_structure-Start'!$A$15:$A$18,0),MATCH(Y$1,'[1]2018_commission_structure-Start'!$A$15:$J$15,0)),0)</f>
        <v>0</v>
      </c>
      <c r="Z942" s="26">
        <f>IF(H942&gt;L942,(H942-L942)*INDEX('[1]2018_commission_structure-Start'!$A$21:$I$24,MATCH($E942,'[1]2018_commission_structure-Start'!$A$21:$A$24,0),MATCH(Z$1,'[1]2018_commission_structure-Start'!$A$21:$I$21,0)),0)</f>
        <v>0</v>
      </c>
      <c r="AA942" s="28">
        <f t="shared" si="148"/>
        <v>80837.399999999994</v>
      </c>
      <c r="AB942" s="28">
        <f t="shared" si="149"/>
        <v>168328.4</v>
      </c>
    </row>
    <row r="943" spans="1:28" x14ac:dyDescent="0.2">
      <c r="A943" s="25" t="str">
        <f t="shared" si="140"/>
        <v>Skell Heijne</v>
      </c>
      <c r="B943" s="25">
        <v>701563818</v>
      </c>
      <c r="C943" s="25" t="s">
        <v>1817</v>
      </c>
      <c r="D943" s="25" t="s">
        <v>1818</v>
      </c>
      <c r="E943" s="25" t="s">
        <v>10</v>
      </c>
      <c r="F943" s="25">
        <v>99084</v>
      </c>
      <c r="G943" s="25">
        <f>COUNTIF([1]deals_closed!D:D,B943)</f>
        <v>25</v>
      </c>
      <c r="H943" s="26">
        <f>SUMIF([1]deals_closed!D:D,B943,[1]deals_closed!C:C)</f>
        <v>890240</v>
      </c>
      <c r="I943" s="26">
        <f>VLOOKUP(E943,'[1]2018_commission_structure-Start'!$A$22:$I$24,9,FALSE)</f>
        <v>750000</v>
      </c>
      <c r="J943" s="26">
        <f t="shared" si="141"/>
        <v>937500</v>
      </c>
      <c r="K943" s="26">
        <f t="shared" si="142"/>
        <v>1125000</v>
      </c>
      <c r="L943" s="26">
        <f t="shared" si="143"/>
        <v>1500000</v>
      </c>
      <c r="M943" s="27">
        <f t="shared" si="144"/>
        <v>1.1869866666666666</v>
      </c>
      <c r="N943" s="25" t="str">
        <f t="shared" si="145"/>
        <v>100-125%</v>
      </c>
      <c r="O943" s="28">
        <f>MIN(H943,I943)*INDEX('[1]2018_commission_structure-Start'!$A$21:$I$24,MATCH($E943,'[1]2018_commission_structure-Start'!$A$21:$A$24,0),MATCH(O$1,'[1]2018_commission_structure-Start'!$A$21:$I$21,0))</f>
        <v>112500</v>
      </c>
      <c r="P943" s="26">
        <f>IF(H943&gt;I943,MIN(H943-I943,J943-I943)*INDEX('[1]2018_commission_structure-Start'!$A$21:$I$24,MATCH($E943,'[1]2018_commission_structure-Start'!$A$21:$A$24,0), MATCH(P$1,'[1]2018_commission_structure-Start'!$A$21:$I$21,0)),0)</f>
        <v>26645.599999999999</v>
      </c>
      <c r="Q943" s="26">
        <f>IF($H943&gt;J943,MIN($H943-J943,K943-J943)*INDEX('[1]2018_commission_structure-Start'!$A$21:$I$24,MATCH($E943,'[1]2018_commission_structure-Start'!$A$21:$A$24,0), MATCH(Q$1,'[1]2018_commission_structure-Start'!$A$21:$I$21,0)),0)</f>
        <v>0</v>
      </c>
      <c r="R943" s="26">
        <f>IF($H943&gt;K943,MIN($H943-K943,L943-K943)*INDEX('[1]2018_commission_structure-Start'!$A$21:$I$24,MATCH($E943,'[1]2018_commission_structure-Start'!$A$21:$A$24,0), MATCH(R$1,'[1]2018_commission_structure-Start'!$A$21:$I$21,0)),0)</f>
        <v>0</v>
      </c>
      <c r="S943" s="26">
        <f>IF(H943&gt;L943,(H943-L943)*INDEX('[1]2018_commission_structure-Start'!$A$21:$I$24,MATCH($E943,'[1]2018_commission_structure-Start'!$A$21:$A$24,0),MATCH(S$1,'[1]2018_commission_structure-Start'!$A$21:$I$21,0)),0)</f>
        <v>0</v>
      </c>
      <c r="T943" s="28">
        <f t="shared" si="146"/>
        <v>139145.60000000001</v>
      </c>
      <c r="U943" s="28">
        <f t="shared" si="147"/>
        <v>238229.6</v>
      </c>
      <c r="V943" s="28">
        <f>MIN(H943,I943)*INDEX('[1]2018_commission_structure-Start'!$A$15:$J$18,MATCH($E943,'[1]2018_commission_structure-Start'!$A$15:$A$18,0),MATCH(V$1,'[1]2018_commission_structure-Start'!$A$15:$J$15,0))</f>
        <v>112500</v>
      </c>
      <c r="W943" s="26">
        <f>IF($H943&gt;I943,MIN($H943-I943,J943-I943)*INDEX('[1]2018_commission_structure-Start'!$A$15:$J$18,MATCH($E943,'[1]2018_commission_structure-Start'!$A$15:$A$18,0),MATCH(W$1,'[1]2018_commission_structure-Start'!$A$15:$J$15,0)),0)</f>
        <v>30852.799999999999</v>
      </c>
      <c r="X943" s="26">
        <f>IF($H943&gt;J943,MIN($H943-J943,K943-J943)*INDEX('[1]2018_commission_structure-Start'!$A$15:$J$18,MATCH($E943,'[1]2018_commission_structure-Start'!$A$15:$A$18,0),MATCH(X$1,'[1]2018_commission_structure-Start'!$A$15:$J$15,0)),0)</f>
        <v>0</v>
      </c>
      <c r="Y943" s="26">
        <f>IF($H943&gt;K943,MIN($H943-K943,L943-K943)*INDEX('[1]2018_commission_structure-Start'!$A$15:$J$18,MATCH($E943,'[1]2018_commission_structure-Start'!$A$15:$A$18,0),MATCH(Y$1,'[1]2018_commission_structure-Start'!$A$15:$J$15,0)),0)</f>
        <v>0</v>
      </c>
      <c r="Z943" s="26">
        <f>IF(H943&gt;L943,(H943-L943)*INDEX('[1]2018_commission_structure-Start'!$A$21:$I$24,MATCH($E943,'[1]2018_commission_structure-Start'!$A$21:$A$24,0),MATCH(Z$1,'[1]2018_commission_structure-Start'!$A$21:$I$21,0)),0)</f>
        <v>0</v>
      </c>
      <c r="AA943" s="28">
        <f t="shared" si="148"/>
        <v>143352.79999999999</v>
      </c>
      <c r="AB943" s="28">
        <f t="shared" si="149"/>
        <v>242436.8</v>
      </c>
    </row>
    <row r="944" spans="1:28" x14ac:dyDescent="0.2">
      <c r="A944" s="25" t="str">
        <f t="shared" si="140"/>
        <v>Jenda Villaron</v>
      </c>
      <c r="B944" s="25">
        <v>4119729087</v>
      </c>
      <c r="C944" s="25" t="s">
        <v>1819</v>
      </c>
      <c r="D944" s="25" t="s">
        <v>1820</v>
      </c>
      <c r="E944" s="25" t="s">
        <v>10</v>
      </c>
      <c r="F944" s="25">
        <v>95210</v>
      </c>
      <c r="G944" s="25">
        <f>COUNTIF([1]deals_closed!D:D,B944)</f>
        <v>20</v>
      </c>
      <c r="H944" s="26">
        <f>SUMIF([1]deals_closed!D:D,B944,[1]deals_closed!C:C)</f>
        <v>618954</v>
      </c>
      <c r="I944" s="26">
        <f>VLOOKUP(E944,'[1]2018_commission_structure-Start'!$A$22:$I$24,9,FALSE)</f>
        <v>750000</v>
      </c>
      <c r="J944" s="26">
        <f t="shared" si="141"/>
        <v>937500</v>
      </c>
      <c r="K944" s="26">
        <f t="shared" si="142"/>
        <v>1125000</v>
      </c>
      <c r="L944" s="26">
        <f t="shared" si="143"/>
        <v>1500000</v>
      </c>
      <c r="M944" s="27">
        <f t="shared" si="144"/>
        <v>0.82527200000000001</v>
      </c>
      <c r="N944" s="25" t="str">
        <f t="shared" si="145"/>
        <v>0-100%</v>
      </c>
      <c r="O944" s="28">
        <f>MIN(H944,I944)*INDEX('[1]2018_commission_structure-Start'!$A$21:$I$24,MATCH($E944,'[1]2018_commission_structure-Start'!$A$21:$A$24,0),MATCH(O$1,'[1]2018_commission_structure-Start'!$A$21:$I$21,0))</f>
        <v>92843.099999999991</v>
      </c>
      <c r="P944" s="26">
        <f>IF(H944&gt;I944,MIN(H944-I944,J944-I944)*INDEX('[1]2018_commission_structure-Start'!$A$21:$I$24,MATCH($E944,'[1]2018_commission_structure-Start'!$A$21:$A$24,0), MATCH(P$1,'[1]2018_commission_structure-Start'!$A$21:$I$21,0)),0)</f>
        <v>0</v>
      </c>
      <c r="Q944" s="26">
        <f>IF($H944&gt;J944,MIN($H944-J944,K944-J944)*INDEX('[1]2018_commission_structure-Start'!$A$21:$I$24,MATCH($E944,'[1]2018_commission_structure-Start'!$A$21:$A$24,0), MATCH(Q$1,'[1]2018_commission_structure-Start'!$A$21:$I$21,0)),0)</f>
        <v>0</v>
      </c>
      <c r="R944" s="26">
        <f>IF($H944&gt;K944,MIN($H944-K944,L944-K944)*INDEX('[1]2018_commission_structure-Start'!$A$21:$I$24,MATCH($E944,'[1]2018_commission_structure-Start'!$A$21:$A$24,0), MATCH(R$1,'[1]2018_commission_structure-Start'!$A$21:$I$21,0)),0)</f>
        <v>0</v>
      </c>
      <c r="S944" s="26">
        <f>IF(H944&gt;L944,(H944-L944)*INDEX('[1]2018_commission_structure-Start'!$A$21:$I$24,MATCH($E944,'[1]2018_commission_structure-Start'!$A$21:$A$24,0),MATCH(S$1,'[1]2018_commission_structure-Start'!$A$21:$I$21,0)),0)</f>
        <v>0</v>
      </c>
      <c r="T944" s="28">
        <f t="shared" si="146"/>
        <v>92843.099999999991</v>
      </c>
      <c r="U944" s="28">
        <f t="shared" si="147"/>
        <v>188053.09999999998</v>
      </c>
      <c r="V944" s="28">
        <f>MIN(H944,I944)*INDEX('[1]2018_commission_structure-Start'!$A$15:$J$18,MATCH($E944,'[1]2018_commission_structure-Start'!$A$15:$A$18,0),MATCH(V$1,'[1]2018_commission_structure-Start'!$A$15:$J$15,0))</f>
        <v>92843.099999999991</v>
      </c>
      <c r="W944" s="26">
        <f>IF($H944&gt;I944,MIN($H944-I944,J944-I944)*INDEX('[1]2018_commission_structure-Start'!$A$15:$J$18,MATCH($E944,'[1]2018_commission_structure-Start'!$A$15:$A$18,0),MATCH(W$1,'[1]2018_commission_structure-Start'!$A$15:$J$15,0)),0)</f>
        <v>0</v>
      </c>
      <c r="X944" s="26">
        <f>IF($H944&gt;J944,MIN($H944-J944,K944-J944)*INDEX('[1]2018_commission_structure-Start'!$A$15:$J$18,MATCH($E944,'[1]2018_commission_structure-Start'!$A$15:$A$18,0),MATCH(X$1,'[1]2018_commission_structure-Start'!$A$15:$J$15,0)),0)</f>
        <v>0</v>
      </c>
      <c r="Y944" s="26">
        <f>IF($H944&gt;K944,MIN($H944-K944,L944-K944)*INDEX('[1]2018_commission_structure-Start'!$A$15:$J$18,MATCH($E944,'[1]2018_commission_structure-Start'!$A$15:$A$18,0),MATCH(Y$1,'[1]2018_commission_structure-Start'!$A$15:$J$15,0)),0)</f>
        <v>0</v>
      </c>
      <c r="Z944" s="26">
        <f>IF(H944&gt;L944,(H944-L944)*INDEX('[1]2018_commission_structure-Start'!$A$21:$I$24,MATCH($E944,'[1]2018_commission_structure-Start'!$A$21:$A$24,0),MATCH(Z$1,'[1]2018_commission_structure-Start'!$A$21:$I$21,0)),0)</f>
        <v>0</v>
      </c>
      <c r="AA944" s="28">
        <f t="shared" si="148"/>
        <v>92843.099999999991</v>
      </c>
      <c r="AB944" s="28">
        <f t="shared" si="149"/>
        <v>188053.09999999998</v>
      </c>
    </row>
    <row r="945" spans="1:28" x14ac:dyDescent="0.2">
      <c r="A945" s="25" t="str">
        <f t="shared" si="140"/>
        <v>Emmerich Longmuir</v>
      </c>
      <c r="B945" s="25">
        <v>303831626</v>
      </c>
      <c r="C945" s="25" t="s">
        <v>1821</v>
      </c>
      <c r="D945" s="25" t="s">
        <v>1822</v>
      </c>
      <c r="E945" s="25" t="s">
        <v>7</v>
      </c>
      <c r="F945" s="25">
        <v>44015</v>
      </c>
      <c r="G945" s="25">
        <f>COUNTIF([1]deals_closed!D:D,B945)</f>
        <v>19</v>
      </c>
      <c r="H945" s="26">
        <f>SUMIF([1]deals_closed!D:D,B945,[1]deals_closed!C:C)</f>
        <v>788591</v>
      </c>
      <c r="I945" s="26">
        <f>VLOOKUP(E945,'[1]2018_commission_structure-Start'!$A$22:$I$24,9,FALSE)</f>
        <v>500000</v>
      </c>
      <c r="J945" s="26">
        <f t="shared" si="141"/>
        <v>625000</v>
      </c>
      <c r="K945" s="26">
        <f t="shared" si="142"/>
        <v>750000</v>
      </c>
      <c r="L945" s="26">
        <f t="shared" si="143"/>
        <v>1000000</v>
      </c>
      <c r="M945" s="27">
        <f t="shared" si="144"/>
        <v>1.5771820000000001</v>
      </c>
      <c r="N945" s="25" t="str">
        <f t="shared" si="145"/>
        <v>150-200%</v>
      </c>
      <c r="O945" s="28">
        <f>MIN(H945,I945)*INDEX('[1]2018_commission_structure-Start'!$A$21:$I$24,MATCH($E945,'[1]2018_commission_structure-Start'!$A$21:$A$24,0),MATCH(O$1,'[1]2018_commission_structure-Start'!$A$21:$I$21,0))</f>
        <v>50000</v>
      </c>
      <c r="P945" s="26">
        <f>IF(H945&gt;I945,MIN(H945-I945,J945-I945)*INDEX('[1]2018_commission_structure-Start'!$A$21:$I$24,MATCH($E945,'[1]2018_commission_structure-Start'!$A$21:$A$24,0), MATCH(P$1,'[1]2018_commission_structure-Start'!$A$21:$I$21,0)),0)</f>
        <v>18750</v>
      </c>
      <c r="Q945" s="26">
        <f>IF($H945&gt;J945,MIN($H945-J945,K945-J945)*INDEX('[1]2018_commission_structure-Start'!$A$21:$I$24,MATCH($E945,'[1]2018_commission_structure-Start'!$A$21:$A$24,0), MATCH(Q$1,'[1]2018_commission_structure-Start'!$A$21:$I$21,0)),0)</f>
        <v>22500</v>
      </c>
      <c r="R945" s="26">
        <f>IF($H945&gt;K945,MIN($H945-K945,L945-K945)*INDEX('[1]2018_commission_structure-Start'!$A$21:$I$24,MATCH($E945,'[1]2018_commission_structure-Start'!$A$21:$A$24,0), MATCH(R$1,'[1]2018_commission_structure-Start'!$A$21:$I$21,0)),0)</f>
        <v>8490.02</v>
      </c>
      <c r="S945" s="26">
        <f>IF(H945&gt;L945,(H945-L945)*INDEX('[1]2018_commission_structure-Start'!$A$21:$I$24,MATCH($E945,'[1]2018_commission_structure-Start'!$A$21:$A$24,0),MATCH(S$1,'[1]2018_commission_structure-Start'!$A$21:$I$21,0)),0)</f>
        <v>0</v>
      </c>
      <c r="T945" s="28">
        <f t="shared" si="146"/>
        <v>99740.02</v>
      </c>
      <c r="U945" s="28">
        <f t="shared" si="147"/>
        <v>143755.02000000002</v>
      </c>
      <c r="V945" s="28">
        <f>MIN(H945,I945)*INDEX('[1]2018_commission_structure-Start'!$A$15:$J$18,MATCH($E945,'[1]2018_commission_structure-Start'!$A$15:$A$18,0),MATCH(V$1,'[1]2018_commission_structure-Start'!$A$15:$J$15,0))</f>
        <v>60000</v>
      </c>
      <c r="W945" s="26">
        <f>IF($H945&gt;I945,MIN($H945-I945,J945-I945)*INDEX('[1]2018_commission_structure-Start'!$A$15:$J$18,MATCH($E945,'[1]2018_commission_structure-Start'!$A$15:$A$18,0),MATCH(W$1,'[1]2018_commission_structure-Start'!$A$15:$J$15,0)),0)</f>
        <v>21250</v>
      </c>
      <c r="X945" s="26">
        <f>IF($H945&gt;J945,MIN($H945-J945,K945-J945)*INDEX('[1]2018_commission_structure-Start'!$A$15:$J$18,MATCH($E945,'[1]2018_commission_structure-Start'!$A$15:$A$18,0),MATCH(X$1,'[1]2018_commission_structure-Start'!$A$15:$J$15,0)),0)</f>
        <v>25000</v>
      </c>
      <c r="Y945" s="26">
        <f>IF($H945&gt;K945,MIN($H945-K945,L945-K945)*INDEX('[1]2018_commission_structure-Start'!$A$15:$J$18,MATCH($E945,'[1]2018_commission_structure-Start'!$A$15:$A$18,0),MATCH(Y$1,'[1]2018_commission_structure-Start'!$A$15:$J$15,0)),0)</f>
        <v>8490.02</v>
      </c>
      <c r="Z945" s="26">
        <f>IF(H945&gt;L945,(H945-L945)*INDEX('[1]2018_commission_structure-Start'!$A$21:$I$24,MATCH($E945,'[1]2018_commission_structure-Start'!$A$21:$A$24,0),MATCH(Z$1,'[1]2018_commission_structure-Start'!$A$21:$I$21,0)),0)</f>
        <v>0</v>
      </c>
      <c r="AA945" s="28">
        <f t="shared" si="148"/>
        <v>114740.02</v>
      </c>
      <c r="AB945" s="28">
        <f t="shared" si="149"/>
        <v>158755.02000000002</v>
      </c>
    </row>
    <row r="946" spans="1:28" x14ac:dyDescent="0.2">
      <c r="A946" s="25" t="str">
        <f t="shared" si="140"/>
        <v>Ediva Screase</v>
      </c>
      <c r="B946" s="25">
        <v>4342145855</v>
      </c>
      <c r="C946" s="25" t="s">
        <v>1823</v>
      </c>
      <c r="D946" s="25" t="s">
        <v>1824</v>
      </c>
      <c r="E946" s="25" t="s">
        <v>29</v>
      </c>
      <c r="F946" s="25">
        <v>51029</v>
      </c>
      <c r="G946" s="25">
        <f>COUNTIF([1]deals_closed!D:D,B946)</f>
        <v>25</v>
      </c>
      <c r="H946" s="26">
        <f>SUMIF([1]deals_closed!D:D,B946,[1]deals_closed!C:C)</f>
        <v>847244</v>
      </c>
      <c r="I946" s="26">
        <f>VLOOKUP(E946,'[1]2018_commission_structure-Start'!$A$22:$I$24,9,FALSE)</f>
        <v>600000</v>
      </c>
      <c r="J946" s="26">
        <f t="shared" si="141"/>
        <v>750000</v>
      </c>
      <c r="K946" s="26">
        <f t="shared" si="142"/>
        <v>900000</v>
      </c>
      <c r="L946" s="26">
        <f t="shared" si="143"/>
        <v>1200000</v>
      </c>
      <c r="M946" s="27">
        <f t="shared" si="144"/>
        <v>1.4120733333333333</v>
      </c>
      <c r="N946" s="25" t="str">
        <f t="shared" si="145"/>
        <v>125-150%</v>
      </c>
      <c r="O946" s="28">
        <f>MIN(H946,I946)*INDEX('[1]2018_commission_structure-Start'!$A$21:$I$24,MATCH($E946,'[1]2018_commission_structure-Start'!$A$21:$A$24,0),MATCH(O$1,'[1]2018_commission_structure-Start'!$A$21:$I$21,0))</f>
        <v>78000</v>
      </c>
      <c r="P946" s="26">
        <f>IF(H946&gt;I946,MIN(H946-I946,J946-I946)*INDEX('[1]2018_commission_structure-Start'!$A$21:$I$24,MATCH($E946,'[1]2018_commission_structure-Start'!$A$21:$A$24,0), MATCH(P$1,'[1]2018_commission_structure-Start'!$A$21:$I$21,0)),0)</f>
        <v>25500.000000000004</v>
      </c>
      <c r="Q946" s="26">
        <f>IF($H946&gt;J946,MIN($H946-J946,K946-J946)*INDEX('[1]2018_commission_structure-Start'!$A$21:$I$24,MATCH($E946,'[1]2018_commission_structure-Start'!$A$21:$A$24,0), MATCH(Q$1,'[1]2018_commission_structure-Start'!$A$21:$I$21,0)),0)</f>
        <v>20421.239999999998</v>
      </c>
      <c r="R946" s="26">
        <f>IF($H946&gt;K946,MIN($H946-K946,L946-K946)*INDEX('[1]2018_commission_structure-Start'!$A$21:$I$24,MATCH($E946,'[1]2018_commission_structure-Start'!$A$21:$A$24,0), MATCH(R$1,'[1]2018_commission_structure-Start'!$A$21:$I$21,0)),0)</f>
        <v>0</v>
      </c>
      <c r="S946" s="26">
        <f>IF(H946&gt;L946,(H946-L946)*INDEX('[1]2018_commission_structure-Start'!$A$21:$I$24,MATCH($E946,'[1]2018_commission_structure-Start'!$A$21:$A$24,0),MATCH(S$1,'[1]2018_commission_structure-Start'!$A$21:$I$21,0)),0)</f>
        <v>0</v>
      </c>
      <c r="T946" s="28">
        <f t="shared" si="146"/>
        <v>123921.23999999999</v>
      </c>
      <c r="U946" s="28">
        <f t="shared" si="147"/>
        <v>174950.24</v>
      </c>
      <c r="V946" s="28">
        <f>MIN(H946,I946)*INDEX('[1]2018_commission_structure-Start'!$A$15:$J$18,MATCH($E946,'[1]2018_commission_structure-Start'!$A$15:$A$18,0),MATCH(V$1,'[1]2018_commission_structure-Start'!$A$15:$J$15,0))</f>
        <v>90000</v>
      </c>
      <c r="W946" s="26">
        <f>IF($H946&gt;I946,MIN($H946-I946,J946-I946)*INDEX('[1]2018_commission_structure-Start'!$A$15:$J$18,MATCH($E946,'[1]2018_commission_structure-Start'!$A$15:$A$18,0),MATCH(W$1,'[1]2018_commission_structure-Start'!$A$15:$J$15,0)),0)</f>
        <v>27000</v>
      </c>
      <c r="X946" s="26">
        <f>IF($H946&gt;J946,MIN($H946-J946,K946-J946)*INDEX('[1]2018_commission_structure-Start'!$A$15:$J$18,MATCH($E946,'[1]2018_commission_structure-Start'!$A$15:$A$18,0),MATCH(X$1,'[1]2018_commission_structure-Start'!$A$15:$J$15,0)),0)</f>
        <v>24311</v>
      </c>
      <c r="Y946" s="26">
        <f>IF($H946&gt;K946,MIN($H946-K946,L946-K946)*INDEX('[1]2018_commission_structure-Start'!$A$15:$J$18,MATCH($E946,'[1]2018_commission_structure-Start'!$A$15:$A$18,0),MATCH(Y$1,'[1]2018_commission_structure-Start'!$A$15:$J$15,0)),0)</f>
        <v>0</v>
      </c>
      <c r="Z946" s="26">
        <f>IF(H946&gt;L946,(H946-L946)*INDEX('[1]2018_commission_structure-Start'!$A$21:$I$24,MATCH($E946,'[1]2018_commission_structure-Start'!$A$21:$A$24,0),MATCH(Z$1,'[1]2018_commission_structure-Start'!$A$21:$I$21,0)),0)</f>
        <v>0</v>
      </c>
      <c r="AA946" s="28">
        <f t="shared" si="148"/>
        <v>141311</v>
      </c>
      <c r="AB946" s="28">
        <f t="shared" si="149"/>
        <v>192340</v>
      </c>
    </row>
    <row r="947" spans="1:28" x14ac:dyDescent="0.2">
      <c r="A947" s="25" t="str">
        <f t="shared" si="140"/>
        <v>Corrie Naldrett</v>
      </c>
      <c r="B947" s="25">
        <v>5759255762</v>
      </c>
      <c r="C947" s="25" t="s">
        <v>1825</v>
      </c>
      <c r="D947" s="25" t="s">
        <v>1826</v>
      </c>
      <c r="E947" s="25" t="s">
        <v>29</v>
      </c>
      <c r="F947" s="25">
        <v>71656</v>
      </c>
      <c r="G947" s="25">
        <f>COUNTIF([1]deals_closed!D:D,B947)</f>
        <v>24</v>
      </c>
      <c r="H947" s="26">
        <f>SUMIF([1]deals_closed!D:D,B947,[1]deals_closed!C:C)</f>
        <v>780877</v>
      </c>
      <c r="I947" s="26">
        <f>VLOOKUP(E947,'[1]2018_commission_structure-Start'!$A$22:$I$24,9,FALSE)</f>
        <v>600000</v>
      </c>
      <c r="J947" s="26">
        <f t="shared" si="141"/>
        <v>750000</v>
      </c>
      <c r="K947" s="26">
        <f t="shared" si="142"/>
        <v>900000</v>
      </c>
      <c r="L947" s="26">
        <f t="shared" si="143"/>
        <v>1200000</v>
      </c>
      <c r="M947" s="27">
        <f t="shared" si="144"/>
        <v>1.3014616666666667</v>
      </c>
      <c r="N947" s="25" t="str">
        <f t="shared" si="145"/>
        <v>125-150%</v>
      </c>
      <c r="O947" s="28">
        <f>MIN(H947,I947)*INDEX('[1]2018_commission_structure-Start'!$A$21:$I$24,MATCH($E947,'[1]2018_commission_structure-Start'!$A$21:$A$24,0),MATCH(O$1,'[1]2018_commission_structure-Start'!$A$21:$I$21,0))</f>
        <v>78000</v>
      </c>
      <c r="P947" s="26">
        <f>IF(H947&gt;I947,MIN(H947-I947,J947-I947)*INDEX('[1]2018_commission_structure-Start'!$A$21:$I$24,MATCH($E947,'[1]2018_commission_structure-Start'!$A$21:$A$24,0), MATCH(P$1,'[1]2018_commission_structure-Start'!$A$21:$I$21,0)),0)</f>
        <v>25500.000000000004</v>
      </c>
      <c r="Q947" s="26">
        <f>IF($H947&gt;J947,MIN($H947-J947,K947-J947)*INDEX('[1]2018_commission_structure-Start'!$A$21:$I$24,MATCH($E947,'[1]2018_commission_structure-Start'!$A$21:$A$24,0), MATCH(Q$1,'[1]2018_commission_structure-Start'!$A$21:$I$21,0)),0)</f>
        <v>6484.17</v>
      </c>
      <c r="R947" s="26">
        <f>IF($H947&gt;K947,MIN($H947-K947,L947-K947)*INDEX('[1]2018_commission_structure-Start'!$A$21:$I$24,MATCH($E947,'[1]2018_commission_structure-Start'!$A$21:$A$24,0), MATCH(R$1,'[1]2018_commission_structure-Start'!$A$21:$I$21,0)),0)</f>
        <v>0</v>
      </c>
      <c r="S947" s="26">
        <f>IF(H947&gt;L947,(H947-L947)*INDEX('[1]2018_commission_structure-Start'!$A$21:$I$24,MATCH($E947,'[1]2018_commission_structure-Start'!$A$21:$A$24,0),MATCH(S$1,'[1]2018_commission_structure-Start'!$A$21:$I$21,0)),0)</f>
        <v>0</v>
      </c>
      <c r="T947" s="28">
        <f t="shared" si="146"/>
        <v>109984.17</v>
      </c>
      <c r="U947" s="28">
        <f t="shared" si="147"/>
        <v>181640.16999999998</v>
      </c>
      <c r="V947" s="28">
        <f>MIN(H947,I947)*INDEX('[1]2018_commission_structure-Start'!$A$15:$J$18,MATCH($E947,'[1]2018_commission_structure-Start'!$A$15:$A$18,0),MATCH(V$1,'[1]2018_commission_structure-Start'!$A$15:$J$15,0))</f>
        <v>90000</v>
      </c>
      <c r="W947" s="26">
        <f>IF($H947&gt;I947,MIN($H947-I947,J947-I947)*INDEX('[1]2018_commission_structure-Start'!$A$15:$J$18,MATCH($E947,'[1]2018_commission_structure-Start'!$A$15:$A$18,0),MATCH(W$1,'[1]2018_commission_structure-Start'!$A$15:$J$15,0)),0)</f>
        <v>27000</v>
      </c>
      <c r="X947" s="26">
        <f>IF($H947&gt;J947,MIN($H947-J947,K947-J947)*INDEX('[1]2018_commission_structure-Start'!$A$15:$J$18,MATCH($E947,'[1]2018_commission_structure-Start'!$A$15:$A$18,0),MATCH(X$1,'[1]2018_commission_structure-Start'!$A$15:$J$15,0)),0)</f>
        <v>7719.25</v>
      </c>
      <c r="Y947" s="26">
        <f>IF($H947&gt;K947,MIN($H947-K947,L947-K947)*INDEX('[1]2018_commission_structure-Start'!$A$15:$J$18,MATCH($E947,'[1]2018_commission_structure-Start'!$A$15:$A$18,0),MATCH(Y$1,'[1]2018_commission_structure-Start'!$A$15:$J$15,0)),0)</f>
        <v>0</v>
      </c>
      <c r="Z947" s="26">
        <f>IF(H947&gt;L947,(H947-L947)*INDEX('[1]2018_commission_structure-Start'!$A$21:$I$24,MATCH($E947,'[1]2018_commission_structure-Start'!$A$21:$A$24,0),MATCH(Z$1,'[1]2018_commission_structure-Start'!$A$21:$I$21,0)),0)</f>
        <v>0</v>
      </c>
      <c r="AA947" s="28">
        <f t="shared" si="148"/>
        <v>124719.25</v>
      </c>
      <c r="AB947" s="28">
        <f t="shared" si="149"/>
        <v>196375.25</v>
      </c>
    </row>
    <row r="948" spans="1:28" x14ac:dyDescent="0.2">
      <c r="A948" s="25" t="str">
        <f t="shared" si="140"/>
        <v>Susi Berndsen</v>
      </c>
      <c r="B948" s="25">
        <v>3933021111</v>
      </c>
      <c r="C948" s="25" t="s">
        <v>1827</v>
      </c>
      <c r="D948" s="25" t="s">
        <v>1828</v>
      </c>
      <c r="E948" s="25" t="s">
        <v>10</v>
      </c>
      <c r="F948" s="25">
        <v>119316</v>
      </c>
      <c r="G948" s="25">
        <f>COUNTIF([1]deals_closed!D:D,B948)</f>
        <v>23</v>
      </c>
      <c r="H948" s="26">
        <f>SUMIF([1]deals_closed!D:D,B948,[1]deals_closed!C:C)</f>
        <v>801961</v>
      </c>
      <c r="I948" s="26">
        <f>VLOOKUP(E948,'[1]2018_commission_structure-Start'!$A$22:$I$24,9,FALSE)</f>
        <v>750000</v>
      </c>
      <c r="J948" s="26">
        <f t="shared" si="141"/>
        <v>937500</v>
      </c>
      <c r="K948" s="26">
        <f t="shared" si="142"/>
        <v>1125000</v>
      </c>
      <c r="L948" s="26">
        <f t="shared" si="143"/>
        <v>1500000</v>
      </c>
      <c r="M948" s="27">
        <f t="shared" si="144"/>
        <v>1.0692813333333333</v>
      </c>
      <c r="N948" s="25" t="str">
        <f t="shared" si="145"/>
        <v>100-125%</v>
      </c>
      <c r="O948" s="28">
        <f>MIN(H948,I948)*INDEX('[1]2018_commission_structure-Start'!$A$21:$I$24,MATCH($E948,'[1]2018_commission_structure-Start'!$A$21:$A$24,0),MATCH(O$1,'[1]2018_commission_structure-Start'!$A$21:$I$21,0))</f>
        <v>112500</v>
      </c>
      <c r="P948" s="26">
        <f>IF(H948&gt;I948,MIN(H948-I948,J948-I948)*INDEX('[1]2018_commission_structure-Start'!$A$21:$I$24,MATCH($E948,'[1]2018_commission_structure-Start'!$A$21:$A$24,0), MATCH(P$1,'[1]2018_commission_structure-Start'!$A$21:$I$21,0)),0)</f>
        <v>9872.59</v>
      </c>
      <c r="Q948" s="26">
        <f>IF($H948&gt;J948,MIN($H948-J948,K948-J948)*INDEX('[1]2018_commission_structure-Start'!$A$21:$I$24,MATCH($E948,'[1]2018_commission_structure-Start'!$A$21:$A$24,0), MATCH(Q$1,'[1]2018_commission_structure-Start'!$A$21:$I$21,0)),0)</f>
        <v>0</v>
      </c>
      <c r="R948" s="26">
        <f>IF($H948&gt;K948,MIN($H948-K948,L948-K948)*INDEX('[1]2018_commission_structure-Start'!$A$21:$I$24,MATCH($E948,'[1]2018_commission_structure-Start'!$A$21:$A$24,0), MATCH(R$1,'[1]2018_commission_structure-Start'!$A$21:$I$21,0)),0)</f>
        <v>0</v>
      </c>
      <c r="S948" s="26">
        <f>IF(H948&gt;L948,(H948-L948)*INDEX('[1]2018_commission_structure-Start'!$A$21:$I$24,MATCH($E948,'[1]2018_commission_structure-Start'!$A$21:$A$24,0),MATCH(S$1,'[1]2018_commission_structure-Start'!$A$21:$I$21,0)),0)</f>
        <v>0</v>
      </c>
      <c r="T948" s="28">
        <f t="shared" si="146"/>
        <v>122372.59</v>
      </c>
      <c r="U948" s="28">
        <f t="shared" si="147"/>
        <v>241688.59</v>
      </c>
      <c r="V948" s="28">
        <f>MIN(H948,I948)*INDEX('[1]2018_commission_structure-Start'!$A$15:$J$18,MATCH($E948,'[1]2018_commission_structure-Start'!$A$15:$A$18,0),MATCH(V$1,'[1]2018_commission_structure-Start'!$A$15:$J$15,0))</f>
        <v>112500</v>
      </c>
      <c r="W948" s="26">
        <f>IF($H948&gt;I948,MIN($H948-I948,J948-I948)*INDEX('[1]2018_commission_structure-Start'!$A$15:$J$18,MATCH($E948,'[1]2018_commission_structure-Start'!$A$15:$A$18,0),MATCH(W$1,'[1]2018_commission_structure-Start'!$A$15:$J$15,0)),0)</f>
        <v>11431.42</v>
      </c>
      <c r="X948" s="26">
        <f>IF($H948&gt;J948,MIN($H948-J948,K948-J948)*INDEX('[1]2018_commission_structure-Start'!$A$15:$J$18,MATCH($E948,'[1]2018_commission_structure-Start'!$A$15:$A$18,0),MATCH(X$1,'[1]2018_commission_structure-Start'!$A$15:$J$15,0)),0)</f>
        <v>0</v>
      </c>
      <c r="Y948" s="26">
        <f>IF($H948&gt;K948,MIN($H948-K948,L948-K948)*INDEX('[1]2018_commission_structure-Start'!$A$15:$J$18,MATCH($E948,'[1]2018_commission_structure-Start'!$A$15:$A$18,0),MATCH(Y$1,'[1]2018_commission_structure-Start'!$A$15:$J$15,0)),0)</f>
        <v>0</v>
      </c>
      <c r="Z948" s="26">
        <f>IF(H948&gt;L948,(H948-L948)*INDEX('[1]2018_commission_structure-Start'!$A$21:$I$24,MATCH($E948,'[1]2018_commission_structure-Start'!$A$21:$A$24,0),MATCH(Z$1,'[1]2018_commission_structure-Start'!$A$21:$I$21,0)),0)</f>
        <v>0</v>
      </c>
      <c r="AA948" s="28">
        <f t="shared" si="148"/>
        <v>123931.42</v>
      </c>
      <c r="AB948" s="28">
        <f t="shared" si="149"/>
        <v>243247.41999999998</v>
      </c>
    </row>
    <row r="949" spans="1:28" x14ac:dyDescent="0.2">
      <c r="A949" s="25" t="str">
        <f t="shared" si="140"/>
        <v>Meryl Aitchinson</v>
      </c>
      <c r="B949" s="25">
        <v>8361813608</v>
      </c>
      <c r="C949" s="25" t="s">
        <v>1829</v>
      </c>
      <c r="D949" s="25" t="s">
        <v>1830</v>
      </c>
      <c r="E949" s="25" t="s">
        <v>10</v>
      </c>
      <c r="F949" s="25">
        <v>83466</v>
      </c>
      <c r="G949" s="25">
        <f>COUNTIF([1]deals_closed!D:D,B949)</f>
        <v>12</v>
      </c>
      <c r="H949" s="26">
        <f>SUMIF([1]deals_closed!D:D,B949,[1]deals_closed!C:C)</f>
        <v>471986</v>
      </c>
      <c r="I949" s="26">
        <f>VLOOKUP(E949,'[1]2018_commission_structure-Start'!$A$22:$I$24,9,FALSE)</f>
        <v>750000</v>
      </c>
      <c r="J949" s="26">
        <f t="shared" si="141"/>
        <v>937500</v>
      </c>
      <c r="K949" s="26">
        <f t="shared" si="142"/>
        <v>1125000</v>
      </c>
      <c r="L949" s="26">
        <f t="shared" si="143"/>
        <v>1500000</v>
      </c>
      <c r="M949" s="27">
        <f t="shared" si="144"/>
        <v>0.62931466666666669</v>
      </c>
      <c r="N949" s="25" t="str">
        <f t="shared" si="145"/>
        <v>0-100%</v>
      </c>
      <c r="O949" s="28">
        <f>MIN(H949,I949)*INDEX('[1]2018_commission_structure-Start'!$A$21:$I$24,MATCH($E949,'[1]2018_commission_structure-Start'!$A$21:$A$24,0),MATCH(O$1,'[1]2018_commission_structure-Start'!$A$21:$I$21,0))</f>
        <v>70797.899999999994</v>
      </c>
      <c r="P949" s="26">
        <f>IF(H949&gt;I949,MIN(H949-I949,J949-I949)*INDEX('[1]2018_commission_structure-Start'!$A$21:$I$24,MATCH($E949,'[1]2018_commission_structure-Start'!$A$21:$A$24,0), MATCH(P$1,'[1]2018_commission_structure-Start'!$A$21:$I$21,0)),0)</f>
        <v>0</v>
      </c>
      <c r="Q949" s="26">
        <f>IF($H949&gt;J949,MIN($H949-J949,K949-J949)*INDEX('[1]2018_commission_structure-Start'!$A$21:$I$24,MATCH($E949,'[1]2018_commission_structure-Start'!$A$21:$A$24,0), MATCH(Q$1,'[1]2018_commission_structure-Start'!$A$21:$I$21,0)),0)</f>
        <v>0</v>
      </c>
      <c r="R949" s="26">
        <f>IF($H949&gt;K949,MIN($H949-K949,L949-K949)*INDEX('[1]2018_commission_structure-Start'!$A$21:$I$24,MATCH($E949,'[1]2018_commission_structure-Start'!$A$21:$A$24,0), MATCH(R$1,'[1]2018_commission_structure-Start'!$A$21:$I$21,0)),0)</f>
        <v>0</v>
      </c>
      <c r="S949" s="26">
        <f>IF(H949&gt;L949,(H949-L949)*INDEX('[1]2018_commission_structure-Start'!$A$21:$I$24,MATCH($E949,'[1]2018_commission_structure-Start'!$A$21:$A$24,0),MATCH(S$1,'[1]2018_commission_structure-Start'!$A$21:$I$21,0)),0)</f>
        <v>0</v>
      </c>
      <c r="T949" s="28">
        <f t="shared" si="146"/>
        <v>70797.899999999994</v>
      </c>
      <c r="U949" s="28">
        <f t="shared" si="147"/>
        <v>154263.9</v>
      </c>
      <c r="V949" s="28">
        <f>MIN(H949,I949)*INDEX('[1]2018_commission_structure-Start'!$A$15:$J$18,MATCH($E949,'[1]2018_commission_structure-Start'!$A$15:$A$18,0),MATCH(V$1,'[1]2018_commission_structure-Start'!$A$15:$J$15,0))</f>
        <v>70797.899999999994</v>
      </c>
      <c r="W949" s="26">
        <f>IF($H949&gt;I949,MIN($H949-I949,J949-I949)*INDEX('[1]2018_commission_structure-Start'!$A$15:$J$18,MATCH($E949,'[1]2018_commission_structure-Start'!$A$15:$A$18,0),MATCH(W$1,'[1]2018_commission_structure-Start'!$A$15:$J$15,0)),0)</f>
        <v>0</v>
      </c>
      <c r="X949" s="26">
        <f>IF($H949&gt;J949,MIN($H949-J949,K949-J949)*INDEX('[1]2018_commission_structure-Start'!$A$15:$J$18,MATCH($E949,'[1]2018_commission_structure-Start'!$A$15:$A$18,0),MATCH(X$1,'[1]2018_commission_structure-Start'!$A$15:$J$15,0)),0)</f>
        <v>0</v>
      </c>
      <c r="Y949" s="26">
        <f>IF($H949&gt;K949,MIN($H949-K949,L949-K949)*INDEX('[1]2018_commission_structure-Start'!$A$15:$J$18,MATCH($E949,'[1]2018_commission_structure-Start'!$A$15:$A$18,0),MATCH(Y$1,'[1]2018_commission_structure-Start'!$A$15:$J$15,0)),0)</f>
        <v>0</v>
      </c>
      <c r="Z949" s="26">
        <f>IF(H949&gt;L949,(H949-L949)*INDEX('[1]2018_commission_structure-Start'!$A$21:$I$24,MATCH($E949,'[1]2018_commission_structure-Start'!$A$21:$A$24,0),MATCH(Z$1,'[1]2018_commission_structure-Start'!$A$21:$I$21,0)),0)</f>
        <v>0</v>
      </c>
      <c r="AA949" s="28">
        <f t="shared" si="148"/>
        <v>70797.899999999994</v>
      </c>
      <c r="AB949" s="28">
        <f t="shared" si="149"/>
        <v>154263.9</v>
      </c>
    </row>
    <row r="950" spans="1:28" x14ac:dyDescent="0.2">
      <c r="A950" s="25" t="str">
        <f t="shared" si="140"/>
        <v>Ellery Renzini</v>
      </c>
      <c r="B950" s="25">
        <v>6209983448</v>
      </c>
      <c r="C950" s="25" t="s">
        <v>1831</v>
      </c>
      <c r="D950" s="25" t="s">
        <v>1832</v>
      </c>
      <c r="E950" s="25" t="s">
        <v>29</v>
      </c>
      <c r="F950" s="25">
        <v>72962</v>
      </c>
      <c r="G950" s="25">
        <f>COUNTIF([1]deals_closed!D:D,B950)</f>
        <v>23</v>
      </c>
      <c r="H950" s="26">
        <f>SUMIF([1]deals_closed!D:D,B950,[1]deals_closed!C:C)</f>
        <v>784517</v>
      </c>
      <c r="I950" s="26">
        <f>VLOOKUP(E950,'[1]2018_commission_structure-Start'!$A$22:$I$24,9,FALSE)</f>
        <v>600000</v>
      </c>
      <c r="J950" s="26">
        <f t="shared" si="141"/>
        <v>750000</v>
      </c>
      <c r="K950" s="26">
        <f t="shared" si="142"/>
        <v>900000</v>
      </c>
      <c r="L950" s="26">
        <f t="shared" si="143"/>
        <v>1200000</v>
      </c>
      <c r="M950" s="27">
        <f t="shared" si="144"/>
        <v>1.3075283333333334</v>
      </c>
      <c r="N950" s="25" t="str">
        <f t="shared" si="145"/>
        <v>125-150%</v>
      </c>
      <c r="O950" s="28">
        <f>MIN(H950,I950)*INDEX('[1]2018_commission_structure-Start'!$A$21:$I$24,MATCH($E950,'[1]2018_commission_structure-Start'!$A$21:$A$24,0),MATCH(O$1,'[1]2018_commission_structure-Start'!$A$21:$I$21,0))</f>
        <v>78000</v>
      </c>
      <c r="P950" s="26">
        <f>IF(H950&gt;I950,MIN(H950-I950,J950-I950)*INDEX('[1]2018_commission_structure-Start'!$A$21:$I$24,MATCH($E950,'[1]2018_commission_structure-Start'!$A$21:$A$24,0), MATCH(P$1,'[1]2018_commission_structure-Start'!$A$21:$I$21,0)),0)</f>
        <v>25500.000000000004</v>
      </c>
      <c r="Q950" s="26">
        <f>IF($H950&gt;J950,MIN($H950-J950,K950-J950)*INDEX('[1]2018_commission_structure-Start'!$A$21:$I$24,MATCH($E950,'[1]2018_commission_structure-Start'!$A$21:$A$24,0), MATCH(Q$1,'[1]2018_commission_structure-Start'!$A$21:$I$21,0)),0)</f>
        <v>7248.57</v>
      </c>
      <c r="R950" s="26">
        <f>IF($H950&gt;K950,MIN($H950-K950,L950-K950)*INDEX('[1]2018_commission_structure-Start'!$A$21:$I$24,MATCH($E950,'[1]2018_commission_structure-Start'!$A$21:$A$24,0), MATCH(R$1,'[1]2018_commission_structure-Start'!$A$21:$I$21,0)),0)</f>
        <v>0</v>
      </c>
      <c r="S950" s="26">
        <f>IF(H950&gt;L950,(H950-L950)*INDEX('[1]2018_commission_structure-Start'!$A$21:$I$24,MATCH($E950,'[1]2018_commission_structure-Start'!$A$21:$A$24,0),MATCH(S$1,'[1]2018_commission_structure-Start'!$A$21:$I$21,0)),0)</f>
        <v>0</v>
      </c>
      <c r="T950" s="28">
        <f t="shared" si="146"/>
        <v>110748.57</v>
      </c>
      <c r="U950" s="28">
        <f t="shared" si="147"/>
        <v>183710.57</v>
      </c>
      <c r="V950" s="28">
        <f>MIN(H950,I950)*INDEX('[1]2018_commission_structure-Start'!$A$15:$J$18,MATCH($E950,'[1]2018_commission_structure-Start'!$A$15:$A$18,0),MATCH(V$1,'[1]2018_commission_structure-Start'!$A$15:$J$15,0))</f>
        <v>90000</v>
      </c>
      <c r="W950" s="26">
        <f>IF($H950&gt;I950,MIN($H950-I950,J950-I950)*INDEX('[1]2018_commission_structure-Start'!$A$15:$J$18,MATCH($E950,'[1]2018_commission_structure-Start'!$A$15:$A$18,0),MATCH(W$1,'[1]2018_commission_structure-Start'!$A$15:$J$15,0)),0)</f>
        <v>27000</v>
      </c>
      <c r="X950" s="26">
        <f>IF($H950&gt;J950,MIN($H950-J950,K950-J950)*INDEX('[1]2018_commission_structure-Start'!$A$15:$J$18,MATCH($E950,'[1]2018_commission_structure-Start'!$A$15:$A$18,0),MATCH(X$1,'[1]2018_commission_structure-Start'!$A$15:$J$15,0)),0)</f>
        <v>8629.25</v>
      </c>
      <c r="Y950" s="26">
        <f>IF($H950&gt;K950,MIN($H950-K950,L950-K950)*INDEX('[1]2018_commission_structure-Start'!$A$15:$J$18,MATCH($E950,'[1]2018_commission_structure-Start'!$A$15:$A$18,0),MATCH(Y$1,'[1]2018_commission_structure-Start'!$A$15:$J$15,0)),0)</f>
        <v>0</v>
      </c>
      <c r="Z950" s="26">
        <f>IF(H950&gt;L950,(H950-L950)*INDEX('[1]2018_commission_structure-Start'!$A$21:$I$24,MATCH($E950,'[1]2018_commission_structure-Start'!$A$21:$A$24,0),MATCH(Z$1,'[1]2018_commission_structure-Start'!$A$21:$I$21,0)),0)</f>
        <v>0</v>
      </c>
      <c r="AA950" s="28">
        <f t="shared" si="148"/>
        <v>125629.25</v>
      </c>
      <c r="AB950" s="28">
        <f t="shared" si="149"/>
        <v>198591.25</v>
      </c>
    </row>
    <row r="951" spans="1:28" x14ac:dyDescent="0.2">
      <c r="A951" s="25" t="str">
        <f t="shared" si="140"/>
        <v>Gina Biggadyke</v>
      </c>
      <c r="B951" s="25">
        <v>6820956614</v>
      </c>
      <c r="C951" s="25" t="s">
        <v>1833</v>
      </c>
      <c r="D951" s="25" t="s">
        <v>1834</v>
      </c>
      <c r="E951" s="25" t="s">
        <v>29</v>
      </c>
      <c r="F951" s="25">
        <v>65490</v>
      </c>
      <c r="G951" s="25">
        <f>COUNTIF([1]deals_closed!D:D,B951)</f>
        <v>15</v>
      </c>
      <c r="H951" s="26">
        <f>SUMIF([1]deals_closed!D:D,B951,[1]deals_closed!C:C)</f>
        <v>534301</v>
      </c>
      <c r="I951" s="26">
        <f>VLOOKUP(E951,'[1]2018_commission_structure-Start'!$A$22:$I$24,9,FALSE)</f>
        <v>600000</v>
      </c>
      <c r="J951" s="26">
        <f t="shared" si="141"/>
        <v>750000</v>
      </c>
      <c r="K951" s="26">
        <f t="shared" si="142"/>
        <v>900000</v>
      </c>
      <c r="L951" s="26">
        <f t="shared" si="143"/>
        <v>1200000</v>
      </c>
      <c r="M951" s="27">
        <f t="shared" si="144"/>
        <v>0.89050166666666664</v>
      </c>
      <c r="N951" s="25" t="str">
        <f t="shared" si="145"/>
        <v>0-100%</v>
      </c>
      <c r="O951" s="28">
        <f>MIN(H951,I951)*INDEX('[1]2018_commission_structure-Start'!$A$21:$I$24,MATCH($E951,'[1]2018_commission_structure-Start'!$A$21:$A$24,0),MATCH(O$1,'[1]2018_commission_structure-Start'!$A$21:$I$21,0))</f>
        <v>69459.13</v>
      </c>
      <c r="P951" s="26">
        <f>IF(H951&gt;I951,MIN(H951-I951,J951-I951)*INDEX('[1]2018_commission_structure-Start'!$A$21:$I$24,MATCH($E951,'[1]2018_commission_structure-Start'!$A$21:$A$24,0), MATCH(P$1,'[1]2018_commission_structure-Start'!$A$21:$I$21,0)),0)</f>
        <v>0</v>
      </c>
      <c r="Q951" s="26">
        <f>IF($H951&gt;J951,MIN($H951-J951,K951-J951)*INDEX('[1]2018_commission_structure-Start'!$A$21:$I$24,MATCH($E951,'[1]2018_commission_structure-Start'!$A$21:$A$24,0), MATCH(Q$1,'[1]2018_commission_structure-Start'!$A$21:$I$21,0)),0)</f>
        <v>0</v>
      </c>
      <c r="R951" s="26">
        <f>IF($H951&gt;K951,MIN($H951-K951,L951-K951)*INDEX('[1]2018_commission_structure-Start'!$A$21:$I$24,MATCH($E951,'[1]2018_commission_structure-Start'!$A$21:$A$24,0), MATCH(R$1,'[1]2018_commission_structure-Start'!$A$21:$I$21,0)),0)</f>
        <v>0</v>
      </c>
      <c r="S951" s="26">
        <f>IF(H951&gt;L951,(H951-L951)*INDEX('[1]2018_commission_structure-Start'!$A$21:$I$24,MATCH($E951,'[1]2018_commission_structure-Start'!$A$21:$A$24,0),MATCH(S$1,'[1]2018_commission_structure-Start'!$A$21:$I$21,0)),0)</f>
        <v>0</v>
      </c>
      <c r="T951" s="28">
        <f t="shared" si="146"/>
        <v>69459.13</v>
      </c>
      <c r="U951" s="28">
        <f t="shared" si="147"/>
        <v>134949.13</v>
      </c>
      <c r="V951" s="28">
        <f>MIN(H951,I951)*INDEX('[1]2018_commission_structure-Start'!$A$15:$J$18,MATCH($E951,'[1]2018_commission_structure-Start'!$A$15:$A$18,0),MATCH(V$1,'[1]2018_commission_structure-Start'!$A$15:$J$15,0))</f>
        <v>80145.149999999994</v>
      </c>
      <c r="W951" s="26">
        <f>IF($H951&gt;I951,MIN($H951-I951,J951-I951)*INDEX('[1]2018_commission_structure-Start'!$A$15:$J$18,MATCH($E951,'[1]2018_commission_structure-Start'!$A$15:$A$18,0),MATCH(W$1,'[1]2018_commission_structure-Start'!$A$15:$J$15,0)),0)</f>
        <v>0</v>
      </c>
      <c r="X951" s="26">
        <f>IF($H951&gt;J951,MIN($H951-J951,K951-J951)*INDEX('[1]2018_commission_structure-Start'!$A$15:$J$18,MATCH($E951,'[1]2018_commission_structure-Start'!$A$15:$A$18,0),MATCH(X$1,'[1]2018_commission_structure-Start'!$A$15:$J$15,0)),0)</f>
        <v>0</v>
      </c>
      <c r="Y951" s="26">
        <f>IF($H951&gt;K951,MIN($H951-K951,L951-K951)*INDEX('[1]2018_commission_structure-Start'!$A$15:$J$18,MATCH($E951,'[1]2018_commission_structure-Start'!$A$15:$A$18,0),MATCH(Y$1,'[1]2018_commission_structure-Start'!$A$15:$J$15,0)),0)</f>
        <v>0</v>
      </c>
      <c r="Z951" s="26">
        <f>IF(H951&gt;L951,(H951-L951)*INDEX('[1]2018_commission_structure-Start'!$A$21:$I$24,MATCH($E951,'[1]2018_commission_structure-Start'!$A$21:$A$24,0),MATCH(Z$1,'[1]2018_commission_structure-Start'!$A$21:$I$21,0)),0)</f>
        <v>0</v>
      </c>
      <c r="AA951" s="28">
        <f t="shared" si="148"/>
        <v>80145.149999999994</v>
      </c>
      <c r="AB951" s="28">
        <f t="shared" si="149"/>
        <v>145635.15</v>
      </c>
    </row>
    <row r="952" spans="1:28" x14ac:dyDescent="0.2">
      <c r="A952" s="25" t="str">
        <f t="shared" si="140"/>
        <v>Rutter Maddams</v>
      </c>
      <c r="B952" s="25">
        <v>9684187432</v>
      </c>
      <c r="C952" s="25" t="s">
        <v>1835</v>
      </c>
      <c r="D952" s="25" t="s">
        <v>1836</v>
      </c>
      <c r="E952" s="25" t="s">
        <v>29</v>
      </c>
      <c r="F952" s="25">
        <v>61998</v>
      </c>
      <c r="G952" s="25">
        <f>COUNTIF([1]deals_closed!D:D,B952)</f>
        <v>21</v>
      </c>
      <c r="H952" s="26">
        <f>SUMIF([1]deals_closed!D:D,B952,[1]deals_closed!C:C)</f>
        <v>679511</v>
      </c>
      <c r="I952" s="26">
        <f>VLOOKUP(E952,'[1]2018_commission_structure-Start'!$A$22:$I$24,9,FALSE)</f>
        <v>600000</v>
      </c>
      <c r="J952" s="26">
        <f t="shared" si="141"/>
        <v>750000</v>
      </c>
      <c r="K952" s="26">
        <f t="shared" si="142"/>
        <v>900000</v>
      </c>
      <c r="L952" s="26">
        <f t="shared" si="143"/>
        <v>1200000</v>
      </c>
      <c r="M952" s="27">
        <f t="shared" si="144"/>
        <v>1.1325183333333333</v>
      </c>
      <c r="N952" s="25" t="str">
        <f t="shared" si="145"/>
        <v>100-125%</v>
      </c>
      <c r="O952" s="28">
        <f>MIN(H952,I952)*INDEX('[1]2018_commission_structure-Start'!$A$21:$I$24,MATCH($E952,'[1]2018_commission_structure-Start'!$A$21:$A$24,0),MATCH(O$1,'[1]2018_commission_structure-Start'!$A$21:$I$21,0))</f>
        <v>78000</v>
      </c>
      <c r="P952" s="26">
        <f>IF(H952&gt;I952,MIN(H952-I952,J952-I952)*INDEX('[1]2018_commission_structure-Start'!$A$21:$I$24,MATCH($E952,'[1]2018_commission_structure-Start'!$A$21:$A$24,0), MATCH(P$1,'[1]2018_commission_structure-Start'!$A$21:$I$21,0)),0)</f>
        <v>13516.87</v>
      </c>
      <c r="Q952" s="26">
        <f>IF($H952&gt;J952,MIN($H952-J952,K952-J952)*INDEX('[1]2018_commission_structure-Start'!$A$21:$I$24,MATCH($E952,'[1]2018_commission_structure-Start'!$A$21:$A$24,0), MATCH(Q$1,'[1]2018_commission_structure-Start'!$A$21:$I$21,0)),0)</f>
        <v>0</v>
      </c>
      <c r="R952" s="26">
        <f>IF($H952&gt;K952,MIN($H952-K952,L952-K952)*INDEX('[1]2018_commission_structure-Start'!$A$21:$I$24,MATCH($E952,'[1]2018_commission_structure-Start'!$A$21:$A$24,0), MATCH(R$1,'[1]2018_commission_structure-Start'!$A$21:$I$21,0)),0)</f>
        <v>0</v>
      </c>
      <c r="S952" s="26">
        <f>IF(H952&gt;L952,(H952-L952)*INDEX('[1]2018_commission_structure-Start'!$A$21:$I$24,MATCH($E952,'[1]2018_commission_structure-Start'!$A$21:$A$24,0),MATCH(S$1,'[1]2018_commission_structure-Start'!$A$21:$I$21,0)),0)</f>
        <v>0</v>
      </c>
      <c r="T952" s="28">
        <f t="shared" si="146"/>
        <v>91516.87</v>
      </c>
      <c r="U952" s="28">
        <f t="shared" si="147"/>
        <v>153514.87</v>
      </c>
      <c r="V952" s="28">
        <f>MIN(H952,I952)*INDEX('[1]2018_commission_structure-Start'!$A$15:$J$18,MATCH($E952,'[1]2018_commission_structure-Start'!$A$15:$A$18,0),MATCH(V$1,'[1]2018_commission_structure-Start'!$A$15:$J$15,0))</f>
        <v>90000</v>
      </c>
      <c r="W952" s="26">
        <f>IF($H952&gt;I952,MIN($H952-I952,J952-I952)*INDEX('[1]2018_commission_structure-Start'!$A$15:$J$18,MATCH($E952,'[1]2018_commission_structure-Start'!$A$15:$A$18,0),MATCH(W$1,'[1]2018_commission_structure-Start'!$A$15:$J$15,0)),0)</f>
        <v>14311.98</v>
      </c>
      <c r="X952" s="26">
        <f>IF($H952&gt;J952,MIN($H952-J952,K952-J952)*INDEX('[1]2018_commission_structure-Start'!$A$15:$J$18,MATCH($E952,'[1]2018_commission_structure-Start'!$A$15:$A$18,0),MATCH(X$1,'[1]2018_commission_structure-Start'!$A$15:$J$15,0)),0)</f>
        <v>0</v>
      </c>
      <c r="Y952" s="26">
        <f>IF($H952&gt;K952,MIN($H952-K952,L952-K952)*INDEX('[1]2018_commission_structure-Start'!$A$15:$J$18,MATCH($E952,'[1]2018_commission_structure-Start'!$A$15:$A$18,0),MATCH(Y$1,'[1]2018_commission_structure-Start'!$A$15:$J$15,0)),0)</f>
        <v>0</v>
      </c>
      <c r="Z952" s="26">
        <f>IF(H952&gt;L952,(H952-L952)*INDEX('[1]2018_commission_structure-Start'!$A$21:$I$24,MATCH($E952,'[1]2018_commission_structure-Start'!$A$21:$A$24,0),MATCH(Z$1,'[1]2018_commission_structure-Start'!$A$21:$I$21,0)),0)</f>
        <v>0</v>
      </c>
      <c r="AA952" s="28">
        <f t="shared" si="148"/>
        <v>104311.98</v>
      </c>
      <c r="AB952" s="28">
        <f t="shared" si="149"/>
        <v>166309.97999999998</v>
      </c>
    </row>
    <row r="953" spans="1:28" x14ac:dyDescent="0.2">
      <c r="A953" s="25" t="str">
        <f t="shared" si="140"/>
        <v>Tirrell Durdle</v>
      </c>
      <c r="B953" s="25">
        <v>7700368295</v>
      </c>
      <c r="C953" s="25" t="s">
        <v>1837</v>
      </c>
      <c r="D953" s="25" t="s">
        <v>1838</v>
      </c>
      <c r="E953" s="25" t="s">
        <v>7</v>
      </c>
      <c r="F953" s="25">
        <v>47191</v>
      </c>
      <c r="G953" s="25">
        <f>COUNTIF([1]deals_closed!D:D,B953)</f>
        <v>14</v>
      </c>
      <c r="H953" s="26">
        <f>SUMIF([1]deals_closed!D:D,B953,[1]deals_closed!C:C)</f>
        <v>501339</v>
      </c>
      <c r="I953" s="26">
        <f>VLOOKUP(E953,'[1]2018_commission_structure-Start'!$A$22:$I$24,9,FALSE)</f>
        <v>500000</v>
      </c>
      <c r="J953" s="26">
        <f t="shared" si="141"/>
        <v>625000</v>
      </c>
      <c r="K953" s="26">
        <f t="shared" si="142"/>
        <v>750000</v>
      </c>
      <c r="L953" s="26">
        <f t="shared" si="143"/>
        <v>1000000</v>
      </c>
      <c r="M953" s="27">
        <f t="shared" si="144"/>
        <v>1.002678</v>
      </c>
      <c r="N953" s="25" t="str">
        <f t="shared" si="145"/>
        <v>100-125%</v>
      </c>
      <c r="O953" s="28">
        <f>MIN(H953,I953)*INDEX('[1]2018_commission_structure-Start'!$A$21:$I$24,MATCH($E953,'[1]2018_commission_structure-Start'!$A$21:$A$24,0),MATCH(O$1,'[1]2018_commission_structure-Start'!$A$21:$I$21,0))</f>
        <v>50000</v>
      </c>
      <c r="P953" s="26">
        <f>IF(H953&gt;I953,MIN(H953-I953,J953-I953)*INDEX('[1]2018_commission_structure-Start'!$A$21:$I$24,MATCH($E953,'[1]2018_commission_structure-Start'!$A$21:$A$24,0), MATCH(P$1,'[1]2018_commission_structure-Start'!$A$21:$I$21,0)),0)</f>
        <v>200.85</v>
      </c>
      <c r="Q953" s="26">
        <f>IF($H953&gt;J953,MIN($H953-J953,K953-J953)*INDEX('[1]2018_commission_structure-Start'!$A$21:$I$24,MATCH($E953,'[1]2018_commission_structure-Start'!$A$21:$A$24,0), MATCH(Q$1,'[1]2018_commission_structure-Start'!$A$21:$I$21,0)),0)</f>
        <v>0</v>
      </c>
      <c r="R953" s="26">
        <f>IF($H953&gt;K953,MIN($H953-K953,L953-K953)*INDEX('[1]2018_commission_structure-Start'!$A$21:$I$24,MATCH($E953,'[1]2018_commission_structure-Start'!$A$21:$A$24,0), MATCH(R$1,'[1]2018_commission_structure-Start'!$A$21:$I$21,0)),0)</f>
        <v>0</v>
      </c>
      <c r="S953" s="26">
        <f>IF(H953&gt;L953,(H953-L953)*INDEX('[1]2018_commission_structure-Start'!$A$21:$I$24,MATCH($E953,'[1]2018_commission_structure-Start'!$A$21:$A$24,0),MATCH(S$1,'[1]2018_commission_structure-Start'!$A$21:$I$21,0)),0)</f>
        <v>0</v>
      </c>
      <c r="T953" s="28">
        <f t="shared" si="146"/>
        <v>50200.85</v>
      </c>
      <c r="U953" s="28">
        <f t="shared" si="147"/>
        <v>97391.85</v>
      </c>
      <c r="V953" s="28">
        <f>MIN(H953,I953)*INDEX('[1]2018_commission_structure-Start'!$A$15:$J$18,MATCH($E953,'[1]2018_commission_structure-Start'!$A$15:$A$18,0),MATCH(V$1,'[1]2018_commission_structure-Start'!$A$15:$J$15,0))</f>
        <v>60000</v>
      </c>
      <c r="W953" s="26">
        <f>IF($H953&gt;I953,MIN($H953-I953,J953-I953)*INDEX('[1]2018_commission_structure-Start'!$A$15:$J$18,MATCH($E953,'[1]2018_commission_structure-Start'!$A$15:$A$18,0),MATCH(W$1,'[1]2018_commission_structure-Start'!$A$15:$J$15,0)),0)</f>
        <v>227.63000000000002</v>
      </c>
      <c r="X953" s="26">
        <f>IF($H953&gt;J953,MIN($H953-J953,K953-J953)*INDEX('[1]2018_commission_structure-Start'!$A$15:$J$18,MATCH($E953,'[1]2018_commission_structure-Start'!$A$15:$A$18,0),MATCH(X$1,'[1]2018_commission_structure-Start'!$A$15:$J$15,0)),0)</f>
        <v>0</v>
      </c>
      <c r="Y953" s="26">
        <f>IF($H953&gt;K953,MIN($H953-K953,L953-K953)*INDEX('[1]2018_commission_structure-Start'!$A$15:$J$18,MATCH($E953,'[1]2018_commission_structure-Start'!$A$15:$A$18,0),MATCH(Y$1,'[1]2018_commission_structure-Start'!$A$15:$J$15,0)),0)</f>
        <v>0</v>
      </c>
      <c r="Z953" s="26">
        <f>IF(H953&gt;L953,(H953-L953)*INDEX('[1]2018_commission_structure-Start'!$A$21:$I$24,MATCH($E953,'[1]2018_commission_structure-Start'!$A$21:$A$24,0),MATCH(Z$1,'[1]2018_commission_structure-Start'!$A$21:$I$21,0)),0)</f>
        <v>0</v>
      </c>
      <c r="AA953" s="28">
        <f t="shared" si="148"/>
        <v>60227.63</v>
      </c>
      <c r="AB953" s="28">
        <f t="shared" si="149"/>
        <v>107418.63</v>
      </c>
    </row>
    <row r="954" spans="1:28" x14ac:dyDescent="0.2">
      <c r="A954" s="25" t="str">
        <f t="shared" si="140"/>
        <v>Sadella Fateley</v>
      </c>
      <c r="B954" s="25">
        <v>8333777430</v>
      </c>
      <c r="C954" s="25" t="s">
        <v>1670</v>
      </c>
      <c r="D954" s="25" t="s">
        <v>1839</v>
      </c>
      <c r="E954" s="25" t="s">
        <v>7</v>
      </c>
      <c r="F954" s="25">
        <v>51314</v>
      </c>
      <c r="G954" s="25">
        <f>COUNTIF([1]deals_closed!D:D,B954)</f>
        <v>26</v>
      </c>
      <c r="H954" s="26">
        <f>SUMIF([1]deals_closed!D:D,B954,[1]deals_closed!C:C)</f>
        <v>895549</v>
      </c>
      <c r="I954" s="26">
        <f>VLOOKUP(E954,'[1]2018_commission_structure-Start'!$A$22:$I$24,9,FALSE)</f>
        <v>500000</v>
      </c>
      <c r="J954" s="26">
        <f t="shared" si="141"/>
        <v>625000</v>
      </c>
      <c r="K954" s="26">
        <f t="shared" si="142"/>
        <v>750000</v>
      </c>
      <c r="L954" s="26">
        <f t="shared" si="143"/>
        <v>1000000</v>
      </c>
      <c r="M954" s="27">
        <f t="shared" si="144"/>
        <v>1.7910980000000001</v>
      </c>
      <c r="N954" s="25" t="str">
        <f t="shared" si="145"/>
        <v>150-200%</v>
      </c>
      <c r="O954" s="28">
        <f>MIN(H954,I954)*INDEX('[1]2018_commission_structure-Start'!$A$21:$I$24,MATCH($E954,'[1]2018_commission_structure-Start'!$A$21:$A$24,0),MATCH(O$1,'[1]2018_commission_structure-Start'!$A$21:$I$21,0))</f>
        <v>50000</v>
      </c>
      <c r="P954" s="26">
        <f>IF(H954&gt;I954,MIN(H954-I954,J954-I954)*INDEX('[1]2018_commission_structure-Start'!$A$21:$I$24,MATCH($E954,'[1]2018_commission_structure-Start'!$A$21:$A$24,0), MATCH(P$1,'[1]2018_commission_structure-Start'!$A$21:$I$21,0)),0)</f>
        <v>18750</v>
      </c>
      <c r="Q954" s="26">
        <f>IF($H954&gt;J954,MIN($H954-J954,K954-J954)*INDEX('[1]2018_commission_structure-Start'!$A$21:$I$24,MATCH($E954,'[1]2018_commission_structure-Start'!$A$21:$A$24,0), MATCH(Q$1,'[1]2018_commission_structure-Start'!$A$21:$I$21,0)),0)</f>
        <v>22500</v>
      </c>
      <c r="R954" s="26">
        <f>IF($H954&gt;K954,MIN($H954-K954,L954-K954)*INDEX('[1]2018_commission_structure-Start'!$A$21:$I$24,MATCH($E954,'[1]2018_commission_structure-Start'!$A$21:$A$24,0), MATCH(R$1,'[1]2018_commission_structure-Start'!$A$21:$I$21,0)),0)</f>
        <v>32020.78</v>
      </c>
      <c r="S954" s="26">
        <f>IF(H954&gt;L954,(H954-L954)*INDEX('[1]2018_commission_structure-Start'!$A$21:$I$24,MATCH($E954,'[1]2018_commission_structure-Start'!$A$21:$A$24,0),MATCH(S$1,'[1]2018_commission_structure-Start'!$A$21:$I$21,0)),0)</f>
        <v>0</v>
      </c>
      <c r="T954" s="28">
        <f t="shared" si="146"/>
        <v>123270.78</v>
      </c>
      <c r="U954" s="28">
        <f t="shared" si="147"/>
        <v>174584.78</v>
      </c>
      <c r="V954" s="28">
        <f>MIN(H954,I954)*INDEX('[1]2018_commission_structure-Start'!$A$15:$J$18,MATCH($E954,'[1]2018_commission_structure-Start'!$A$15:$A$18,0),MATCH(V$1,'[1]2018_commission_structure-Start'!$A$15:$J$15,0))</f>
        <v>60000</v>
      </c>
      <c r="W954" s="26">
        <f>IF($H954&gt;I954,MIN($H954-I954,J954-I954)*INDEX('[1]2018_commission_structure-Start'!$A$15:$J$18,MATCH($E954,'[1]2018_commission_structure-Start'!$A$15:$A$18,0),MATCH(W$1,'[1]2018_commission_structure-Start'!$A$15:$J$15,0)),0)</f>
        <v>21250</v>
      </c>
      <c r="X954" s="26">
        <f>IF($H954&gt;J954,MIN($H954-J954,K954-J954)*INDEX('[1]2018_commission_structure-Start'!$A$15:$J$18,MATCH($E954,'[1]2018_commission_structure-Start'!$A$15:$A$18,0),MATCH(X$1,'[1]2018_commission_structure-Start'!$A$15:$J$15,0)),0)</f>
        <v>25000</v>
      </c>
      <c r="Y954" s="26">
        <f>IF($H954&gt;K954,MIN($H954-K954,L954-K954)*INDEX('[1]2018_commission_structure-Start'!$A$15:$J$18,MATCH($E954,'[1]2018_commission_structure-Start'!$A$15:$A$18,0),MATCH(Y$1,'[1]2018_commission_structure-Start'!$A$15:$J$15,0)),0)</f>
        <v>32020.78</v>
      </c>
      <c r="Z954" s="26">
        <f>IF(H954&gt;L954,(H954-L954)*INDEX('[1]2018_commission_structure-Start'!$A$21:$I$24,MATCH($E954,'[1]2018_commission_structure-Start'!$A$21:$A$24,0),MATCH(Z$1,'[1]2018_commission_structure-Start'!$A$21:$I$21,0)),0)</f>
        <v>0</v>
      </c>
      <c r="AA954" s="28">
        <f t="shared" si="148"/>
        <v>138270.78</v>
      </c>
      <c r="AB954" s="28">
        <f t="shared" si="149"/>
        <v>189584.78</v>
      </c>
    </row>
    <row r="955" spans="1:28" x14ac:dyDescent="0.2">
      <c r="A955" s="25" t="str">
        <f t="shared" si="140"/>
        <v>Ellen Kevis</v>
      </c>
      <c r="B955" s="25">
        <v>8032296239</v>
      </c>
      <c r="C955" s="25" t="s">
        <v>509</v>
      </c>
      <c r="D955" s="25" t="s">
        <v>1840</v>
      </c>
      <c r="E955" s="25" t="s">
        <v>29</v>
      </c>
      <c r="F955" s="25">
        <v>50836</v>
      </c>
      <c r="G955" s="25">
        <f>COUNTIF([1]deals_closed!D:D,B955)</f>
        <v>20</v>
      </c>
      <c r="H955" s="26">
        <f>SUMIF([1]deals_closed!D:D,B955,[1]deals_closed!C:C)</f>
        <v>645529</v>
      </c>
      <c r="I955" s="26">
        <f>VLOOKUP(E955,'[1]2018_commission_structure-Start'!$A$22:$I$24,9,FALSE)</f>
        <v>600000</v>
      </c>
      <c r="J955" s="26">
        <f t="shared" si="141"/>
        <v>750000</v>
      </c>
      <c r="K955" s="26">
        <f t="shared" si="142"/>
        <v>900000</v>
      </c>
      <c r="L955" s="26">
        <f t="shared" si="143"/>
        <v>1200000</v>
      </c>
      <c r="M955" s="27">
        <f t="shared" si="144"/>
        <v>1.0758816666666666</v>
      </c>
      <c r="N955" s="25" t="str">
        <f t="shared" si="145"/>
        <v>100-125%</v>
      </c>
      <c r="O955" s="28">
        <f>MIN(H955,I955)*INDEX('[1]2018_commission_structure-Start'!$A$21:$I$24,MATCH($E955,'[1]2018_commission_structure-Start'!$A$21:$A$24,0),MATCH(O$1,'[1]2018_commission_structure-Start'!$A$21:$I$21,0))</f>
        <v>78000</v>
      </c>
      <c r="P955" s="26">
        <f>IF(H955&gt;I955,MIN(H955-I955,J955-I955)*INDEX('[1]2018_commission_structure-Start'!$A$21:$I$24,MATCH($E955,'[1]2018_commission_structure-Start'!$A$21:$A$24,0), MATCH(P$1,'[1]2018_commission_structure-Start'!$A$21:$I$21,0)),0)</f>
        <v>7739.93</v>
      </c>
      <c r="Q955" s="26">
        <f>IF($H955&gt;J955,MIN($H955-J955,K955-J955)*INDEX('[1]2018_commission_structure-Start'!$A$21:$I$24,MATCH($E955,'[1]2018_commission_structure-Start'!$A$21:$A$24,0), MATCH(Q$1,'[1]2018_commission_structure-Start'!$A$21:$I$21,0)),0)</f>
        <v>0</v>
      </c>
      <c r="R955" s="26">
        <f>IF($H955&gt;K955,MIN($H955-K955,L955-K955)*INDEX('[1]2018_commission_structure-Start'!$A$21:$I$24,MATCH($E955,'[1]2018_commission_structure-Start'!$A$21:$A$24,0), MATCH(R$1,'[1]2018_commission_structure-Start'!$A$21:$I$21,0)),0)</f>
        <v>0</v>
      </c>
      <c r="S955" s="26">
        <f>IF(H955&gt;L955,(H955-L955)*INDEX('[1]2018_commission_structure-Start'!$A$21:$I$24,MATCH($E955,'[1]2018_commission_structure-Start'!$A$21:$A$24,0),MATCH(S$1,'[1]2018_commission_structure-Start'!$A$21:$I$21,0)),0)</f>
        <v>0</v>
      </c>
      <c r="T955" s="28">
        <f t="shared" si="146"/>
        <v>85739.93</v>
      </c>
      <c r="U955" s="28">
        <f t="shared" si="147"/>
        <v>136575.93</v>
      </c>
      <c r="V955" s="28">
        <f>MIN(H955,I955)*INDEX('[1]2018_commission_structure-Start'!$A$15:$J$18,MATCH($E955,'[1]2018_commission_structure-Start'!$A$15:$A$18,0),MATCH(V$1,'[1]2018_commission_structure-Start'!$A$15:$J$15,0))</f>
        <v>90000</v>
      </c>
      <c r="W955" s="26">
        <f>IF($H955&gt;I955,MIN($H955-I955,J955-I955)*INDEX('[1]2018_commission_structure-Start'!$A$15:$J$18,MATCH($E955,'[1]2018_commission_structure-Start'!$A$15:$A$18,0),MATCH(W$1,'[1]2018_commission_structure-Start'!$A$15:$J$15,0)),0)</f>
        <v>8195.2199999999993</v>
      </c>
      <c r="X955" s="26">
        <f>IF($H955&gt;J955,MIN($H955-J955,K955-J955)*INDEX('[1]2018_commission_structure-Start'!$A$15:$J$18,MATCH($E955,'[1]2018_commission_structure-Start'!$A$15:$A$18,0),MATCH(X$1,'[1]2018_commission_structure-Start'!$A$15:$J$15,0)),0)</f>
        <v>0</v>
      </c>
      <c r="Y955" s="26">
        <f>IF($H955&gt;K955,MIN($H955-K955,L955-K955)*INDEX('[1]2018_commission_structure-Start'!$A$15:$J$18,MATCH($E955,'[1]2018_commission_structure-Start'!$A$15:$A$18,0),MATCH(Y$1,'[1]2018_commission_structure-Start'!$A$15:$J$15,0)),0)</f>
        <v>0</v>
      </c>
      <c r="Z955" s="26">
        <f>IF(H955&gt;L955,(H955-L955)*INDEX('[1]2018_commission_structure-Start'!$A$21:$I$24,MATCH($E955,'[1]2018_commission_structure-Start'!$A$21:$A$24,0),MATCH(Z$1,'[1]2018_commission_structure-Start'!$A$21:$I$21,0)),0)</f>
        <v>0</v>
      </c>
      <c r="AA955" s="28">
        <f t="shared" si="148"/>
        <v>98195.22</v>
      </c>
      <c r="AB955" s="28">
        <f t="shared" si="149"/>
        <v>149031.22</v>
      </c>
    </row>
    <row r="956" spans="1:28" x14ac:dyDescent="0.2">
      <c r="A956" s="25" t="str">
        <f t="shared" si="140"/>
        <v>Welbie Siveyer</v>
      </c>
      <c r="B956" s="25">
        <v>273083503</v>
      </c>
      <c r="C956" s="25" t="s">
        <v>1841</v>
      </c>
      <c r="D956" s="25" t="s">
        <v>1842</v>
      </c>
      <c r="E956" s="25" t="s">
        <v>29</v>
      </c>
      <c r="F956" s="25">
        <v>69476</v>
      </c>
      <c r="G956" s="25">
        <f>COUNTIF([1]deals_closed!D:D,B956)</f>
        <v>12</v>
      </c>
      <c r="H956" s="26">
        <f>SUMIF([1]deals_closed!D:D,B956,[1]deals_closed!C:C)</f>
        <v>480183</v>
      </c>
      <c r="I956" s="26">
        <f>VLOOKUP(E956,'[1]2018_commission_structure-Start'!$A$22:$I$24,9,FALSE)</f>
        <v>600000</v>
      </c>
      <c r="J956" s="26">
        <f t="shared" si="141"/>
        <v>750000</v>
      </c>
      <c r="K956" s="26">
        <f t="shared" si="142"/>
        <v>900000</v>
      </c>
      <c r="L956" s="26">
        <f t="shared" si="143"/>
        <v>1200000</v>
      </c>
      <c r="M956" s="27">
        <f t="shared" si="144"/>
        <v>0.80030500000000004</v>
      </c>
      <c r="N956" s="25" t="str">
        <f t="shared" si="145"/>
        <v>0-100%</v>
      </c>
      <c r="O956" s="28">
        <f>MIN(H956,I956)*INDEX('[1]2018_commission_structure-Start'!$A$21:$I$24,MATCH($E956,'[1]2018_commission_structure-Start'!$A$21:$A$24,0),MATCH(O$1,'[1]2018_commission_structure-Start'!$A$21:$I$21,0))</f>
        <v>62423.79</v>
      </c>
      <c r="P956" s="26">
        <f>IF(H956&gt;I956,MIN(H956-I956,J956-I956)*INDEX('[1]2018_commission_structure-Start'!$A$21:$I$24,MATCH($E956,'[1]2018_commission_structure-Start'!$A$21:$A$24,0), MATCH(P$1,'[1]2018_commission_structure-Start'!$A$21:$I$21,0)),0)</f>
        <v>0</v>
      </c>
      <c r="Q956" s="26">
        <f>IF($H956&gt;J956,MIN($H956-J956,K956-J956)*INDEX('[1]2018_commission_structure-Start'!$A$21:$I$24,MATCH($E956,'[1]2018_commission_structure-Start'!$A$21:$A$24,0), MATCH(Q$1,'[1]2018_commission_structure-Start'!$A$21:$I$21,0)),0)</f>
        <v>0</v>
      </c>
      <c r="R956" s="26">
        <f>IF($H956&gt;K956,MIN($H956-K956,L956-K956)*INDEX('[1]2018_commission_structure-Start'!$A$21:$I$24,MATCH($E956,'[1]2018_commission_structure-Start'!$A$21:$A$24,0), MATCH(R$1,'[1]2018_commission_structure-Start'!$A$21:$I$21,0)),0)</f>
        <v>0</v>
      </c>
      <c r="S956" s="26">
        <f>IF(H956&gt;L956,(H956-L956)*INDEX('[1]2018_commission_structure-Start'!$A$21:$I$24,MATCH($E956,'[1]2018_commission_structure-Start'!$A$21:$A$24,0),MATCH(S$1,'[1]2018_commission_structure-Start'!$A$21:$I$21,0)),0)</f>
        <v>0</v>
      </c>
      <c r="T956" s="28">
        <f t="shared" si="146"/>
        <v>62423.79</v>
      </c>
      <c r="U956" s="28">
        <f t="shared" si="147"/>
        <v>131899.79</v>
      </c>
      <c r="V956" s="28">
        <f>MIN(H956,I956)*INDEX('[1]2018_commission_structure-Start'!$A$15:$J$18,MATCH($E956,'[1]2018_commission_structure-Start'!$A$15:$A$18,0),MATCH(V$1,'[1]2018_commission_structure-Start'!$A$15:$J$15,0))</f>
        <v>72027.45</v>
      </c>
      <c r="W956" s="26">
        <f>IF($H956&gt;I956,MIN($H956-I956,J956-I956)*INDEX('[1]2018_commission_structure-Start'!$A$15:$J$18,MATCH($E956,'[1]2018_commission_structure-Start'!$A$15:$A$18,0),MATCH(W$1,'[1]2018_commission_structure-Start'!$A$15:$J$15,0)),0)</f>
        <v>0</v>
      </c>
      <c r="X956" s="26">
        <f>IF($H956&gt;J956,MIN($H956-J956,K956-J956)*INDEX('[1]2018_commission_structure-Start'!$A$15:$J$18,MATCH($E956,'[1]2018_commission_structure-Start'!$A$15:$A$18,0),MATCH(X$1,'[1]2018_commission_structure-Start'!$A$15:$J$15,0)),0)</f>
        <v>0</v>
      </c>
      <c r="Y956" s="26">
        <f>IF($H956&gt;K956,MIN($H956-K956,L956-K956)*INDEX('[1]2018_commission_structure-Start'!$A$15:$J$18,MATCH($E956,'[1]2018_commission_structure-Start'!$A$15:$A$18,0),MATCH(Y$1,'[1]2018_commission_structure-Start'!$A$15:$J$15,0)),0)</f>
        <v>0</v>
      </c>
      <c r="Z956" s="26">
        <f>IF(H956&gt;L956,(H956-L956)*INDEX('[1]2018_commission_structure-Start'!$A$21:$I$24,MATCH($E956,'[1]2018_commission_structure-Start'!$A$21:$A$24,0),MATCH(Z$1,'[1]2018_commission_structure-Start'!$A$21:$I$21,0)),0)</f>
        <v>0</v>
      </c>
      <c r="AA956" s="28">
        <f t="shared" si="148"/>
        <v>72027.45</v>
      </c>
      <c r="AB956" s="28">
        <f t="shared" si="149"/>
        <v>141503.45000000001</v>
      </c>
    </row>
    <row r="957" spans="1:28" x14ac:dyDescent="0.2">
      <c r="A957" s="25" t="str">
        <f t="shared" si="140"/>
        <v>Quintin Marc</v>
      </c>
      <c r="B957" s="25">
        <v>8904404991</v>
      </c>
      <c r="C957" s="25" t="s">
        <v>1843</v>
      </c>
      <c r="D957" s="25" t="s">
        <v>1844</v>
      </c>
      <c r="E957" s="25" t="s">
        <v>29</v>
      </c>
      <c r="F957" s="25">
        <v>79473</v>
      </c>
      <c r="G957" s="25">
        <f>COUNTIF([1]deals_closed!D:D,B957)</f>
        <v>20</v>
      </c>
      <c r="H957" s="26">
        <f>SUMIF([1]deals_closed!D:D,B957,[1]deals_closed!C:C)</f>
        <v>808753</v>
      </c>
      <c r="I957" s="26">
        <f>VLOOKUP(E957,'[1]2018_commission_structure-Start'!$A$22:$I$24,9,FALSE)</f>
        <v>600000</v>
      </c>
      <c r="J957" s="26">
        <f t="shared" si="141"/>
        <v>750000</v>
      </c>
      <c r="K957" s="26">
        <f t="shared" si="142"/>
        <v>900000</v>
      </c>
      <c r="L957" s="26">
        <f t="shared" si="143"/>
        <v>1200000</v>
      </c>
      <c r="M957" s="27">
        <f t="shared" si="144"/>
        <v>1.3479216666666667</v>
      </c>
      <c r="N957" s="25" t="str">
        <f t="shared" si="145"/>
        <v>125-150%</v>
      </c>
      <c r="O957" s="28">
        <f>MIN(H957,I957)*INDEX('[1]2018_commission_structure-Start'!$A$21:$I$24,MATCH($E957,'[1]2018_commission_structure-Start'!$A$21:$A$24,0),MATCH(O$1,'[1]2018_commission_structure-Start'!$A$21:$I$21,0))</f>
        <v>78000</v>
      </c>
      <c r="P957" s="26">
        <f>IF(H957&gt;I957,MIN(H957-I957,J957-I957)*INDEX('[1]2018_commission_structure-Start'!$A$21:$I$24,MATCH($E957,'[1]2018_commission_structure-Start'!$A$21:$A$24,0), MATCH(P$1,'[1]2018_commission_structure-Start'!$A$21:$I$21,0)),0)</f>
        <v>25500.000000000004</v>
      </c>
      <c r="Q957" s="26">
        <f>IF($H957&gt;J957,MIN($H957-J957,K957-J957)*INDEX('[1]2018_commission_structure-Start'!$A$21:$I$24,MATCH($E957,'[1]2018_commission_structure-Start'!$A$21:$A$24,0), MATCH(Q$1,'[1]2018_commission_structure-Start'!$A$21:$I$21,0)),0)</f>
        <v>12338.13</v>
      </c>
      <c r="R957" s="26">
        <f>IF($H957&gt;K957,MIN($H957-K957,L957-K957)*INDEX('[1]2018_commission_structure-Start'!$A$21:$I$24,MATCH($E957,'[1]2018_commission_structure-Start'!$A$21:$A$24,0), MATCH(R$1,'[1]2018_commission_structure-Start'!$A$21:$I$21,0)),0)</f>
        <v>0</v>
      </c>
      <c r="S957" s="26">
        <f>IF(H957&gt;L957,(H957-L957)*INDEX('[1]2018_commission_structure-Start'!$A$21:$I$24,MATCH($E957,'[1]2018_commission_structure-Start'!$A$21:$A$24,0),MATCH(S$1,'[1]2018_commission_structure-Start'!$A$21:$I$21,0)),0)</f>
        <v>0</v>
      </c>
      <c r="T957" s="28">
        <f t="shared" si="146"/>
        <v>115838.13</v>
      </c>
      <c r="U957" s="28">
        <f t="shared" si="147"/>
        <v>195311.13</v>
      </c>
      <c r="V957" s="28">
        <f>MIN(H957,I957)*INDEX('[1]2018_commission_structure-Start'!$A$15:$J$18,MATCH($E957,'[1]2018_commission_structure-Start'!$A$15:$A$18,0),MATCH(V$1,'[1]2018_commission_structure-Start'!$A$15:$J$15,0))</f>
        <v>90000</v>
      </c>
      <c r="W957" s="26">
        <f>IF($H957&gt;I957,MIN($H957-I957,J957-I957)*INDEX('[1]2018_commission_structure-Start'!$A$15:$J$18,MATCH($E957,'[1]2018_commission_structure-Start'!$A$15:$A$18,0),MATCH(W$1,'[1]2018_commission_structure-Start'!$A$15:$J$15,0)),0)</f>
        <v>27000</v>
      </c>
      <c r="X957" s="26">
        <f>IF($H957&gt;J957,MIN($H957-J957,K957-J957)*INDEX('[1]2018_commission_structure-Start'!$A$15:$J$18,MATCH($E957,'[1]2018_commission_structure-Start'!$A$15:$A$18,0),MATCH(X$1,'[1]2018_commission_structure-Start'!$A$15:$J$15,0)),0)</f>
        <v>14688.25</v>
      </c>
      <c r="Y957" s="26">
        <f>IF($H957&gt;K957,MIN($H957-K957,L957-K957)*INDEX('[1]2018_commission_structure-Start'!$A$15:$J$18,MATCH($E957,'[1]2018_commission_structure-Start'!$A$15:$A$18,0),MATCH(Y$1,'[1]2018_commission_structure-Start'!$A$15:$J$15,0)),0)</f>
        <v>0</v>
      </c>
      <c r="Z957" s="26">
        <f>IF(H957&gt;L957,(H957-L957)*INDEX('[1]2018_commission_structure-Start'!$A$21:$I$24,MATCH($E957,'[1]2018_commission_structure-Start'!$A$21:$A$24,0),MATCH(Z$1,'[1]2018_commission_structure-Start'!$A$21:$I$21,0)),0)</f>
        <v>0</v>
      </c>
      <c r="AA957" s="28">
        <f t="shared" si="148"/>
        <v>131688.25</v>
      </c>
      <c r="AB957" s="28">
        <f t="shared" si="149"/>
        <v>211161.25</v>
      </c>
    </row>
    <row r="958" spans="1:28" x14ac:dyDescent="0.2">
      <c r="A958" s="25" t="str">
        <f t="shared" si="140"/>
        <v>Carmelle Sothcott</v>
      </c>
      <c r="B958" s="25">
        <v>5299481160</v>
      </c>
      <c r="C958" s="25" t="s">
        <v>658</v>
      </c>
      <c r="D958" s="25" t="s">
        <v>1845</v>
      </c>
      <c r="E958" s="25" t="s">
        <v>7</v>
      </c>
      <c r="F958" s="25">
        <v>49920</v>
      </c>
      <c r="G958" s="25">
        <f>COUNTIF([1]deals_closed!D:D,B958)</f>
        <v>14</v>
      </c>
      <c r="H958" s="26">
        <f>SUMIF([1]deals_closed!D:D,B958,[1]deals_closed!C:C)</f>
        <v>459113</v>
      </c>
      <c r="I958" s="26">
        <f>VLOOKUP(E958,'[1]2018_commission_structure-Start'!$A$22:$I$24,9,FALSE)</f>
        <v>500000</v>
      </c>
      <c r="J958" s="26">
        <f t="shared" si="141"/>
        <v>625000</v>
      </c>
      <c r="K958" s="26">
        <f t="shared" si="142"/>
        <v>750000</v>
      </c>
      <c r="L958" s="26">
        <f t="shared" si="143"/>
        <v>1000000</v>
      </c>
      <c r="M958" s="27">
        <f t="shared" si="144"/>
        <v>0.91822599999999999</v>
      </c>
      <c r="N958" s="25" t="str">
        <f t="shared" si="145"/>
        <v>0-100%</v>
      </c>
      <c r="O958" s="28">
        <f>MIN(H958,I958)*INDEX('[1]2018_commission_structure-Start'!$A$21:$I$24,MATCH($E958,'[1]2018_commission_structure-Start'!$A$21:$A$24,0),MATCH(O$1,'[1]2018_commission_structure-Start'!$A$21:$I$21,0))</f>
        <v>45911.3</v>
      </c>
      <c r="P958" s="26">
        <f>IF(H958&gt;I958,MIN(H958-I958,J958-I958)*INDEX('[1]2018_commission_structure-Start'!$A$21:$I$24,MATCH($E958,'[1]2018_commission_structure-Start'!$A$21:$A$24,0), MATCH(P$1,'[1]2018_commission_structure-Start'!$A$21:$I$21,0)),0)</f>
        <v>0</v>
      </c>
      <c r="Q958" s="26">
        <f>IF($H958&gt;J958,MIN($H958-J958,K958-J958)*INDEX('[1]2018_commission_structure-Start'!$A$21:$I$24,MATCH($E958,'[1]2018_commission_structure-Start'!$A$21:$A$24,0), MATCH(Q$1,'[1]2018_commission_structure-Start'!$A$21:$I$21,0)),0)</f>
        <v>0</v>
      </c>
      <c r="R958" s="26">
        <f>IF($H958&gt;K958,MIN($H958-K958,L958-K958)*INDEX('[1]2018_commission_structure-Start'!$A$21:$I$24,MATCH($E958,'[1]2018_commission_structure-Start'!$A$21:$A$24,0), MATCH(R$1,'[1]2018_commission_structure-Start'!$A$21:$I$21,0)),0)</f>
        <v>0</v>
      </c>
      <c r="S958" s="26">
        <f>IF(H958&gt;L958,(H958-L958)*INDEX('[1]2018_commission_structure-Start'!$A$21:$I$24,MATCH($E958,'[1]2018_commission_structure-Start'!$A$21:$A$24,0),MATCH(S$1,'[1]2018_commission_structure-Start'!$A$21:$I$21,0)),0)</f>
        <v>0</v>
      </c>
      <c r="T958" s="28">
        <f t="shared" si="146"/>
        <v>45911.3</v>
      </c>
      <c r="U958" s="28">
        <f t="shared" si="147"/>
        <v>95831.3</v>
      </c>
      <c r="V958" s="28">
        <f>MIN(H958,I958)*INDEX('[1]2018_commission_structure-Start'!$A$15:$J$18,MATCH($E958,'[1]2018_commission_structure-Start'!$A$15:$A$18,0),MATCH(V$1,'[1]2018_commission_structure-Start'!$A$15:$J$15,0))</f>
        <v>55093.56</v>
      </c>
      <c r="W958" s="26">
        <f>IF($H958&gt;I958,MIN($H958-I958,J958-I958)*INDEX('[1]2018_commission_structure-Start'!$A$15:$J$18,MATCH($E958,'[1]2018_commission_structure-Start'!$A$15:$A$18,0),MATCH(W$1,'[1]2018_commission_structure-Start'!$A$15:$J$15,0)),0)</f>
        <v>0</v>
      </c>
      <c r="X958" s="26">
        <f>IF($H958&gt;J958,MIN($H958-J958,K958-J958)*INDEX('[1]2018_commission_structure-Start'!$A$15:$J$18,MATCH($E958,'[1]2018_commission_structure-Start'!$A$15:$A$18,0),MATCH(X$1,'[1]2018_commission_structure-Start'!$A$15:$J$15,0)),0)</f>
        <v>0</v>
      </c>
      <c r="Y958" s="26">
        <f>IF($H958&gt;K958,MIN($H958-K958,L958-K958)*INDEX('[1]2018_commission_structure-Start'!$A$15:$J$18,MATCH($E958,'[1]2018_commission_structure-Start'!$A$15:$A$18,0),MATCH(Y$1,'[1]2018_commission_structure-Start'!$A$15:$J$15,0)),0)</f>
        <v>0</v>
      </c>
      <c r="Z958" s="26">
        <f>IF(H958&gt;L958,(H958-L958)*INDEX('[1]2018_commission_structure-Start'!$A$21:$I$24,MATCH($E958,'[1]2018_commission_structure-Start'!$A$21:$A$24,0),MATCH(Z$1,'[1]2018_commission_structure-Start'!$A$21:$I$21,0)),0)</f>
        <v>0</v>
      </c>
      <c r="AA958" s="28">
        <f t="shared" si="148"/>
        <v>55093.56</v>
      </c>
      <c r="AB958" s="28">
        <f t="shared" si="149"/>
        <v>105013.56</v>
      </c>
    </row>
    <row r="959" spans="1:28" x14ac:dyDescent="0.2">
      <c r="A959" s="25" t="str">
        <f t="shared" si="140"/>
        <v>Wallas Druitt</v>
      </c>
      <c r="B959" s="25">
        <v>2893065872</v>
      </c>
      <c r="C959" s="25" t="s">
        <v>783</v>
      </c>
      <c r="D959" s="25" t="s">
        <v>1846</v>
      </c>
      <c r="E959" s="25" t="s">
        <v>7</v>
      </c>
      <c r="F959" s="25">
        <v>34863</v>
      </c>
      <c r="G959" s="25">
        <f>COUNTIF([1]deals_closed!D:D,B959)</f>
        <v>14</v>
      </c>
      <c r="H959" s="26">
        <f>SUMIF([1]deals_closed!D:D,B959,[1]deals_closed!C:C)</f>
        <v>483097</v>
      </c>
      <c r="I959" s="26">
        <f>VLOOKUP(E959,'[1]2018_commission_structure-Start'!$A$22:$I$24,9,FALSE)</f>
        <v>500000</v>
      </c>
      <c r="J959" s="26">
        <f t="shared" si="141"/>
        <v>625000</v>
      </c>
      <c r="K959" s="26">
        <f t="shared" si="142"/>
        <v>750000</v>
      </c>
      <c r="L959" s="26">
        <f t="shared" si="143"/>
        <v>1000000</v>
      </c>
      <c r="M959" s="27">
        <f t="shared" si="144"/>
        <v>0.966194</v>
      </c>
      <c r="N959" s="25" t="str">
        <f t="shared" si="145"/>
        <v>0-100%</v>
      </c>
      <c r="O959" s="28">
        <f>MIN(H959,I959)*INDEX('[1]2018_commission_structure-Start'!$A$21:$I$24,MATCH($E959,'[1]2018_commission_structure-Start'!$A$21:$A$24,0),MATCH(O$1,'[1]2018_commission_structure-Start'!$A$21:$I$21,0))</f>
        <v>48309.700000000004</v>
      </c>
      <c r="P959" s="26">
        <f>IF(H959&gt;I959,MIN(H959-I959,J959-I959)*INDEX('[1]2018_commission_structure-Start'!$A$21:$I$24,MATCH($E959,'[1]2018_commission_structure-Start'!$A$21:$A$24,0), MATCH(P$1,'[1]2018_commission_structure-Start'!$A$21:$I$21,0)),0)</f>
        <v>0</v>
      </c>
      <c r="Q959" s="26">
        <f>IF($H959&gt;J959,MIN($H959-J959,K959-J959)*INDEX('[1]2018_commission_structure-Start'!$A$21:$I$24,MATCH($E959,'[1]2018_commission_structure-Start'!$A$21:$A$24,0), MATCH(Q$1,'[1]2018_commission_structure-Start'!$A$21:$I$21,0)),0)</f>
        <v>0</v>
      </c>
      <c r="R959" s="26">
        <f>IF($H959&gt;K959,MIN($H959-K959,L959-K959)*INDEX('[1]2018_commission_structure-Start'!$A$21:$I$24,MATCH($E959,'[1]2018_commission_structure-Start'!$A$21:$A$24,0), MATCH(R$1,'[1]2018_commission_structure-Start'!$A$21:$I$21,0)),0)</f>
        <v>0</v>
      </c>
      <c r="S959" s="26">
        <f>IF(H959&gt;L959,(H959-L959)*INDEX('[1]2018_commission_structure-Start'!$A$21:$I$24,MATCH($E959,'[1]2018_commission_structure-Start'!$A$21:$A$24,0),MATCH(S$1,'[1]2018_commission_structure-Start'!$A$21:$I$21,0)),0)</f>
        <v>0</v>
      </c>
      <c r="T959" s="28">
        <f t="shared" si="146"/>
        <v>48309.700000000004</v>
      </c>
      <c r="U959" s="28">
        <f t="shared" si="147"/>
        <v>83172.700000000012</v>
      </c>
      <c r="V959" s="28">
        <f>MIN(H959,I959)*INDEX('[1]2018_commission_structure-Start'!$A$15:$J$18,MATCH($E959,'[1]2018_commission_structure-Start'!$A$15:$A$18,0),MATCH(V$1,'[1]2018_commission_structure-Start'!$A$15:$J$15,0))</f>
        <v>57971.64</v>
      </c>
      <c r="W959" s="26">
        <f>IF($H959&gt;I959,MIN($H959-I959,J959-I959)*INDEX('[1]2018_commission_structure-Start'!$A$15:$J$18,MATCH($E959,'[1]2018_commission_structure-Start'!$A$15:$A$18,0),MATCH(W$1,'[1]2018_commission_structure-Start'!$A$15:$J$15,0)),0)</f>
        <v>0</v>
      </c>
      <c r="X959" s="26">
        <f>IF($H959&gt;J959,MIN($H959-J959,K959-J959)*INDEX('[1]2018_commission_structure-Start'!$A$15:$J$18,MATCH($E959,'[1]2018_commission_structure-Start'!$A$15:$A$18,0),MATCH(X$1,'[1]2018_commission_structure-Start'!$A$15:$J$15,0)),0)</f>
        <v>0</v>
      </c>
      <c r="Y959" s="26">
        <f>IF($H959&gt;K959,MIN($H959-K959,L959-K959)*INDEX('[1]2018_commission_structure-Start'!$A$15:$J$18,MATCH($E959,'[1]2018_commission_structure-Start'!$A$15:$A$18,0),MATCH(Y$1,'[1]2018_commission_structure-Start'!$A$15:$J$15,0)),0)</f>
        <v>0</v>
      </c>
      <c r="Z959" s="26">
        <f>IF(H959&gt;L959,(H959-L959)*INDEX('[1]2018_commission_structure-Start'!$A$21:$I$24,MATCH($E959,'[1]2018_commission_structure-Start'!$A$21:$A$24,0),MATCH(Z$1,'[1]2018_commission_structure-Start'!$A$21:$I$21,0)),0)</f>
        <v>0</v>
      </c>
      <c r="AA959" s="28">
        <f t="shared" si="148"/>
        <v>57971.64</v>
      </c>
      <c r="AB959" s="28">
        <f t="shared" si="149"/>
        <v>92834.64</v>
      </c>
    </row>
    <row r="960" spans="1:28" x14ac:dyDescent="0.2">
      <c r="A960" s="25" t="str">
        <f t="shared" si="140"/>
        <v>Leone Capstack</v>
      </c>
      <c r="B960" s="25">
        <v>7112955017</v>
      </c>
      <c r="C960" s="25" t="s">
        <v>1847</v>
      </c>
      <c r="D960" s="25" t="s">
        <v>1848</v>
      </c>
      <c r="E960" s="25" t="s">
        <v>7</v>
      </c>
      <c r="F960" s="25">
        <v>36196</v>
      </c>
      <c r="G960" s="25">
        <f>COUNTIF([1]deals_closed!D:D,B960)</f>
        <v>10</v>
      </c>
      <c r="H960" s="26">
        <f>SUMIF([1]deals_closed!D:D,B960,[1]deals_closed!C:C)</f>
        <v>301335</v>
      </c>
      <c r="I960" s="26">
        <f>VLOOKUP(E960,'[1]2018_commission_structure-Start'!$A$22:$I$24,9,FALSE)</f>
        <v>500000</v>
      </c>
      <c r="J960" s="26">
        <f t="shared" si="141"/>
        <v>625000</v>
      </c>
      <c r="K960" s="26">
        <f t="shared" si="142"/>
        <v>750000</v>
      </c>
      <c r="L960" s="26">
        <f t="shared" si="143"/>
        <v>1000000</v>
      </c>
      <c r="M960" s="27">
        <f t="shared" si="144"/>
        <v>0.60267000000000004</v>
      </c>
      <c r="N960" s="25" t="str">
        <f t="shared" si="145"/>
        <v>0-100%</v>
      </c>
      <c r="O960" s="28">
        <f>MIN(H960,I960)*INDEX('[1]2018_commission_structure-Start'!$A$21:$I$24,MATCH($E960,'[1]2018_commission_structure-Start'!$A$21:$A$24,0),MATCH(O$1,'[1]2018_commission_structure-Start'!$A$21:$I$21,0))</f>
        <v>30133.5</v>
      </c>
      <c r="P960" s="26">
        <f>IF(H960&gt;I960,MIN(H960-I960,J960-I960)*INDEX('[1]2018_commission_structure-Start'!$A$21:$I$24,MATCH($E960,'[1]2018_commission_structure-Start'!$A$21:$A$24,0), MATCH(P$1,'[1]2018_commission_structure-Start'!$A$21:$I$21,0)),0)</f>
        <v>0</v>
      </c>
      <c r="Q960" s="26">
        <f>IF($H960&gt;J960,MIN($H960-J960,K960-J960)*INDEX('[1]2018_commission_structure-Start'!$A$21:$I$24,MATCH($E960,'[1]2018_commission_structure-Start'!$A$21:$A$24,0), MATCH(Q$1,'[1]2018_commission_structure-Start'!$A$21:$I$21,0)),0)</f>
        <v>0</v>
      </c>
      <c r="R960" s="26">
        <f>IF($H960&gt;K960,MIN($H960-K960,L960-K960)*INDEX('[1]2018_commission_structure-Start'!$A$21:$I$24,MATCH($E960,'[1]2018_commission_structure-Start'!$A$21:$A$24,0), MATCH(R$1,'[1]2018_commission_structure-Start'!$A$21:$I$21,0)),0)</f>
        <v>0</v>
      </c>
      <c r="S960" s="26">
        <f>IF(H960&gt;L960,(H960-L960)*INDEX('[1]2018_commission_structure-Start'!$A$21:$I$24,MATCH($E960,'[1]2018_commission_structure-Start'!$A$21:$A$24,0),MATCH(S$1,'[1]2018_commission_structure-Start'!$A$21:$I$21,0)),0)</f>
        <v>0</v>
      </c>
      <c r="T960" s="28">
        <f t="shared" si="146"/>
        <v>30133.5</v>
      </c>
      <c r="U960" s="28">
        <f t="shared" si="147"/>
        <v>66329.5</v>
      </c>
      <c r="V960" s="28">
        <f>MIN(H960,I960)*INDEX('[1]2018_commission_structure-Start'!$A$15:$J$18,MATCH($E960,'[1]2018_commission_structure-Start'!$A$15:$A$18,0),MATCH(V$1,'[1]2018_commission_structure-Start'!$A$15:$J$15,0))</f>
        <v>36160.199999999997</v>
      </c>
      <c r="W960" s="26">
        <f>IF($H960&gt;I960,MIN($H960-I960,J960-I960)*INDEX('[1]2018_commission_structure-Start'!$A$15:$J$18,MATCH($E960,'[1]2018_commission_structure-Start'!$A$15:$A$18,0),MATCH(W$1,'[1]2018_commission_structure-Start'!$A$15:$J$15,0)),0)</f>
        <v>0</v>
      </c>
      <c r="X960" s="26">
        <f>IF($H960&gt;J960,MIN($H960-J960,K960-J960)*INDEX('[1]2018_commission_structure-Start'!$A$15:$J$18,MATCH($E960,'[1]2018_commission_structure-Start'!$A$15:$A$18,0),MATCH(X$1,'[1]2018_commission_structure-Start'!$A$15:$J$15,0)),0)</f>
        <v>0</v>
      </c>
      <c r="Y960" s="26">
        <f>IF($H960&gt;K960,MIN($H960-K960,L960-K960)*INDEX('[1]2018_commission_structure-Start'!$A$15:$J$18,MATCH($E960,'[1]2018_commission_structure-Start'!$A$15:$A$18,0),MATCH(Y$1,'[1]2018_commission_structure-Start'!$A$15:$J$15,0)),0)</f>
        <v>0</v>
      </c>
      <c r="Z960" s="26">
        <f>IF(H960&gt;L960,(H960-L960)*INDEX('[1]2018_commission_structure-Start'!$A$21:$I$24,MATCH($E960,'[1]2018_commission_structure-Start'!$A$21:$A$24,0),MATCH(Z$1,'[1]2018_commission_structure-Start'!$A$21:$I$21,0)),0)</f>
        <v>0</v>
      </c>
      <c r="AA960" s="28">
        <f t="shared" si="148"/>
        <v>36160.199999999997</v>
      </c>
      <c r="AB960" s="28">
        <f t="shared" si="149"/>
        <v>72356.2</v>
      </c>
    </row>
    <row r="961" spans="1:28" x14ac:dyDescent="0.2">
      <c r="A961" s="25" t="str">
        <f t="shared" si="140"/>
        <v>Ali Izaks</v>
      </c>
      <c r="B961" s="25">
        <v>3418374697</v>
      </c>
      <c r="C961" s="25" t="s">
        <v>1849</v>
      </c>
      <c r="D961" s="25" t="s">
        <v>1850</v>
      </c>
      <c r="E961" s="25" t="s">
        <v>7</v>
      </c>
      <c r="F961" s="25">
        <v>36594</v>
      </c>
      <c r="G961" s="25">
        <f>COUNTIF([1]deals_closed!D:D,B961)</f>
        <v>26</v>
      </c>
      <c r="H961" s="26">
        <f>SUMIF([1]deals_closed!D:D,B961,[1]deals_closed!C:C)</f>
        <v>922938</v>
      </c>
      <c r="I961" s="26">
        <f>VLOOKUP(E961,'[1]2018_commission_structure-Start'!$A$22:$I$24,9,FALSE)</f>
        <v>500000</v>
      </c>
      <c r="J961" s="26">
        <f t="shared" si="141"/>
        <v>625000</v>
      </c>
      <c r="K961" s="26">
        <f t="shared" si="142"/>
        <v>750000</v>
      </c>
      <c r="L961" s="26">
        <f t="shared" si="143"/>
        <v>1000000</v>
      </c>
      <c r="M961" s="27">
        <f t="shared" si="144"/>
        <v>1.8458760000000001</v>
      </c>
      <c r="N961" s="25" t="str">
        <f t="shared" si="145"/>
        <v>150-200%</v>
      </c>
      <c r="O961" s="28">
        <f>MIN(H961,I961)*INDEX('[1]2018_commission_structure-Start'!$A$21:$I$24,MATCH($E961,'[1]2018_commission_structure-Start'!$A$21:$A$24,0),MATCH(O$1,'[1]2018_commission_structure-Start'!$A$21:$I$21,0))</f>
        <v>50000</v>
      </c>
      <c r="P961" s="26">
        <f>IF(H961&gt;I961,MIN(H961-I961,J961-I961)*INDEX('[1]2018_commission_structure-Start'!$A$21:$I$24,MATCH($E961,'[1]2018_commission_structure-Start'!$A$21:$A$24,0), MATCH(P$1,'[1]2018_commission_structure-Start'!$A$21:$I$21,0)),0)</f>
        <v>18750</v>
      </c>
      <c r="Q961" s="26">
        <f>IF($H961&gt;J961,MIN($H961-J961,K961-J961)*INDEX('[1]2018_commission_structure-Start'!$A$21:$I$24,MATCH($E961,'[1]2018_commission_structure-Start'!$A$21:$A$24,0), MATCH(Q$1,'[1]2018_commission_structure-Start'!$A$21:$I$21,0)),0)</f>
        <v>22500</v>
      </c>
      <c r="R961" s="26">
        <f>IF($H961&gt;K961,MIN($H961-K961,L961-K961)*INDEX('[1]2018_commission_structure-Start'!$A$21:$I$24,MATCH($E961,'[1]2018_commission_structure-Start'!$A$21:$A$24,0), MATCH(R$1,'[1]2018_commission_structure-Start'!$A$21:$I$21,0)),0)</f>
        <v>38046.36</v>
      </c>
      <c r="S961" s="26">
        <f>IF(H961&gt;L961,(H961-L961)*INDEX('[1]2018_commission_structure-Start'!$A$21:$I$24,MATCH($E961,'[1]2018_commission_structure-Start'!$A$21:$A$24,0),MATCH(S$1,'[1]2018_commission_structure-Start'!$A$21:$I$21,0)),0)</f>
        <v>0</v>
      </c>
      <c r="T961" s="28">
        <f t="shared" si="146"/>
        <v>129296.36</v>
      </c>
      <c r="U961" s="28">
        <f t="shared" si="147"/>
        <v>165890.35999999999</v>
      </c>
      <c r="V961" s="28">
        <f>MIN(H961,I961)*INDEX('[1]2018_commission_structure-Start'!$A$15:$J$18,MATCH($E961,'[1]2018_commission_structure-Start'!$A$15:$A$18,0),MATCH(V$1,'[1]2018_commission_structure-Start'!$A$15:$J$15,0))</f>
        <v>60000</v>
      </c>
      <c r="W961" s="26">
        <f>IF($H961&gt;I961,MIN($H961-I961,J961-I961)*INDEX('[1]2018_commission_structure-Start'!$A$15:$J$18,MATCH($E961,'[1]2018_commission_structure-Start'!$A$15:$A$18,0),MATCH(W$1,'[1]2018_commission_structure-Start'!$A$15:$J$15,0)),0)</f>
        <v>21250</v>
      </c>
      <c r="X961" s="26">
        <f>IF($H961&gt;J961,MIN($H961-J961,K961-J961)*INDEX('[1]2018_commission_structure-Start'!$A$15:$J$18,MATCH($E961,'[1]2018_commission_structure-Start'!$A$15:$A$18,0),MATCH(X$1,'[1]2018_commission_structure-Start'!$A$15:$J$15,0)),0)</f>
        <v>25000</v>
      </c>
      <c r="Y961" s="26">
        <f>IF($H961&gt;K961,MIN($H961-K961,L961-K961)*INDEX('[1]2018_commission_structure-Start'!$A$15:$J$18,MATCH($E961,'[1]2018_commission_structure-Start'!$A$15:$A$18,0),MATCH(Y$1,'[1]2018_commission_structure-Start'!$A$15:$J$15,0)),0)</f>
        <v>38046.36</v>
      </c>
      <c r="Z961" s="26">
        <f>IF(H961&gt;L961,(H961-L961)*INDEX('[1]2018_commission_structure-Start'!$A$21:$I$24,MATCH($E961,'[1]2018_commission_structure-Start'!$A$21:$A$24,0),MATCH(Z$1,'[1]2018_commission_structure-Start'!$A$21:$I$21,0)),0)</f>
        <v>0</v>
      </c>
      <c r="AA961" s="28">
        <f t="shared" si="148"/>
        <v>144296.35999999999</v>
      </c>
      <c r="AB961" s="28">
        <f t="shared" si="149"/>
        <v>180890.36</v>
      </c>
    </row>
    <row r="962" spans="1:28" x14ac:dyDescent="0.2">
      <c r="A962" s="25" t="str">
        <f t="shared" ref="A962:A1001" si="150">C962&amp;" "&amp;D962</f>
        <v>Cobb Avramow</v>
      </c>
      <c r="B962" s="25">
        <v>6858776575</v>
      </c>
      <c r="C962" s="25" t="s">
        <v>1851</v>
      </c>
      <c r="D962" s="25" t="s">
        <v>1852</v>
      </c>
      <c r="E962" s="25" t="s">
        <v>29</v>
      </c>
      <c r="F962" s="25">
        <v>66387</v>
      </c>
      <c r="G962" s="25">
        <f>COUNTIF([1]deals_closed!D:D,B962)</f>
        <v>18</v>
      </c>
      <c r="H962" s="26">
        <f>SUMIF([1]deals_closed!D:D,B962,[1]deals_closed!C:C)</f>
        <v>621994</v>
      </c>
      <c r="I962" s="26">
        <f>VLOOKUP(E962,'[1]2018_commission_structure-Start'!$A$22:$I$24,9,FALSE)</f>
        <v>600000</v>
      </c>
      <c r="J962" s="26">
        <f t="shared" si="141"/>
        <v>750000</v>
      </c>
      <c r="K962" s="26">
        <f t="shared" si="142"/>
        <v>900000</v>
      </c>
      <c r="L962" s="26">
        <f t="shared" si="143"/>
        <v>1200000</v>
      </c>
      <c r="M962" s="27">
        <f t="shared" si="144"/>
        <v>1.0366566666666666</v>
      </c>
      <c r="N962" s="25" t="str">
        <f t="shared" si="145"/>
        <v>100-125%</v>
      </c>
      <c r="O962" s="28">
        <f>MIN(H962,I962)*INDEX('[1]2018_commission_structure-Start'!$A$21:$I$24,MATCH($E962,'[1]2018_commission_structure-Start'!$A$21:$A$24,0),MATCH(O$1,'[1]2018_commission_structure-Start'!$A$21:$I$21,0))</f>
        <v>78000</v>
      </c>
      <c r="P962" s="26">
        <f>IF(H962&gt;I962,MIN(H962-I962,J962-I962)*INDEX('[1]2018_commission_structure-Start'!$A$21:$I$24,MATCH($E962,'[1]2018_commission_structure-Start'!$A$21:$A$24,0), MATCH(P$1,'[1]2018_commission_structure-Start'!$A$21:$I$21,0)),0)</f>
        <v>3738.9800000000005</v>
      </c>
      <c r="Q962" s="26">
        <f>IF($H962&gt;J962,MIN($H962-J962,K962-J962)*INDEX('[1]2018_commission_structure-Start'!$A$21:$I$24,MATCH($E962,'[1]2018_commission_structure-Start'!$A$21:$A$24,0), MATCH(Q$1,'[1]2018_commission_structure-Start'!$A$21:$I$21,0)),0)</f>
        <v>0</v>
      </c>
      <c r="R962" s="26">
        <f>IF($H962&gt;K962,MIN($H962-K962,L962-K962)*INDEX('[1]2018_commission_structure-Start'!$A$21:$I$24,MATCH($E962,'[1]2018_commission_structure-Start'!$A$21:$A$24,0), MATCH(R$1,'[1]2018_commission_structure-Start'!$A$21:$I$21,0)),0)</f>
        <v>0</v>
      </c>
      <c r="S962" s="26">
        <f>IF(H962&gt;L962,(H962-L962)*INDEX('[1]2018_commission_structure-Start'!$A$21:$I$24,MATCH($E962,'[1]2018_commission_structure-Start'!$A$21:$A$24,0),MATCH(S$1,'[1]2018_commission_structure-Start'!$A$21:$I$21,0)),0)</f>
        <v>0</v>
      </c>
      <c r="T962" s="28">
        <f t="shared" si="146"/>
        <v>81738.98</v>
      </c>
      <c r="U962" s="28">
        <f t="shared" si="147"/>
        <v>148125.97999999998</v>
      </c>
      <c r="V962" s="28">
        <f>MIN(H962,I962)*INDEX('[1]2018_commission_structure-Start'!$A$15:$J$18,MATCH($E962,'[1]2018_commission_structure-Start'!$A$15:$A$18,0),MATCH(V$1,'[1]2018_commission_structure-Start'!$A$15:$J$15,0))</f>
        <v>90000</v>
      </c>
      <c r="W962" s="26">
        <f>IF($H962&gt;I962,MIN($H962-I962,J962-I962)*INDEX('[1]2018_commission_structure-Start'!$A$15:$J$18,MATCH($E962,'[1]2018_commission_structure-Start'!$A$15:$A$18,0),MATCH(W$1,'[1]2018_commission_structure-Start'!$A$15:$J$15,0)),0)</f>
        <v>3958.92</v>
      </c>
      <c r="X962" s="26">
        <f>IF($H962&gt;J962,MIN($H962-J962,K962-J962)*INDEX('[1]2018_commission_structure-Start'!$A$15:$J$18,MATCH($E962,'[1]2018_commission_structure-Start'!$A$15:$A$18,0),MATCH(X$1,'[1]2018_commission_structure-Start'!$A$15:$J$15,0)),0)</f>
        <v>0</v>
      </c>
      <c r="Y962" s="26">
        <f>IF($H962&gt;K962,MIN($H962-K962,L962-K962)*INDEX('[1]2018_commission_structure-Start'!$A$15:$J$18,MATCH($E962,'[1]2018_commission_structure-Start'!$A$15:$A$18,0),MATCH(Y$1,'[1]2018_commission_structure-Start'!$A$15:$J$15,0)),0)</f>
        <v>0</v>
      </c>
      <c r="Z962" s="26">
        <f>IF(H962&gt;L962,(H962-L962)*INDEX('[1]2018_commission_structure-Start'!$A$21:$I$24,MATCH($E962,'[1]2018_commission_structure-Start'!$A$21:$A$24,0),MATCH(Z$1,'[1]2018_commission_structure-Start'!$A$21:$I$21,0)),0)</f>
        <v>0</v>
      </c>
      <c r="AA962" s="28">
        <f t="shared" si="148"/>
        <v>93958.92</v>
      </c>
      <c r="AB962" s="28">
        <f t="shared" si="149"/>
        <v>160345.91999999998</v>
      </c>
    </row>
    <row r="963" spans="1:28" x14ac:dyDescent="0.2">
      <c r="A963" s="25" t="str">
        <f t="shared" si="150"/>
        <v>Robinia Losseljong</v>
      </c>
      <c r="B963" s="25">
        <v>4097160079</v>
      </c>
      <c r="C963" s="25" t="s">
        <v>1853</v>
      </c>
      <c r="D963" s="25" t="s">
        <v>1854</v>
      </c>
      <c r="E963" s="25" t="s">
        <v>10</v>
      </c>
      <c r="F963" s="25">
        <v>93493</v>
      </c>
      <c r="G963" s="25">
        <f>COUNTIF([1]deals_closed!D:D,B963)</f>
        <v>21</v>
      </c>
      <c r="H963" s="26">
        <f>SUMIF([1]deals_closed!D:D,B963,[1]deals_closed!C:C)</f>
        <v>768592</v>
      </c>
      <c r="I963" s="26">
        <f>VLOOKUP(E963,'[1]2018_commission_structure-Start'!$A$22:$I$24,9,FALSE)</f>
        <v>750000</v>
      </c>
      <c r="J963" s="26">
        <f t="shared" ref="J963:J1001" si="151">I963*1.25</f>
        <v>937500</v>
      </c>
      <c r="K963" s="26">
        <f t="shared" ref="K963:K1001" si="152">I963*1.5</f>
        <v>1125000</v>
      </c>
      <c r="L963" s="26">
        <f t="shared" ref="L963:L1001" si="153">I963*2</f>
        <v>1500000</v>
      </c>
      <c r="M963" s="27">
        <f t="shared" ref="M963:M1001" si="154">H963/I963</f>
        <v>1.0247893333333333</v>
      </c>
      <c r="N963" s="25" t="str">
        <f t="shared" ref="N963:N1001" si="155">IF(M963&lt;=1, "0-100%", IF(M963&lt;=1.25, "100-125%", IF(M963&lt;=1.5, "125-150%", IF(M963&lt;=2, "150-200%", "&gt;200%"))))</f>
        <v>100-125%</v>
      </c>
      <c r="O963" s="28">
        <f>MIN(H963,I963)*INDEX('[1]2018_commission_structure-Start'!$A$21:$I$24,MATCH($E963,'[1]2018_commission_structure-Start'!$A$21:$A$24,0),MATCH(O$1,'[1]2018_commission_structure-Start'!$A$21:$I$21,0))</f>
        <v>112500</v>
      </c>
      <c r="P963" s="26">
        <f>IF(H963&gt;I963,MIN(H963-I963,J963-I963)*INDEX('[1]2018_commission_structure-Start'!$A$21:$I$24,MATCH($E963,'[1]2018_commission_structure-Start'!$A$21:$A$24,0), MATCH(P$1,'[1]2018_commission_structure-Start'!$A$21:$I$21,0)),0)</f>
        <v>3532.48</v>
      </c>
      <c r="Q963" s="26">
        <f>IF($H963&gt;J963,MIN($H963-J963,K963-J963)*INDEX('[1]2018_commission_structure-Start'!$A$21:$I$24,MATCH($E963,'[1]2018_commission_structure-Start'!$A$21:$A$24,0), MATCH(Q$1,'[1]2018_commission_structure-Start'!$A$21:$I$21,0)),0)</f>
        <v>0</v>
      </c>
      <c r="R963" s="26">
        <f>IF($H963&gt;K963,MIN($H963-K963,L963-K963)*INDEX('[1]2018_commission_structure-Start'!$A$21:$I$24,MATCH($E963,'[1]2018_commission_structure-Start'!$A$21:$A$24,0), MATCH(R$1,'[1]2018_commission_structure-Start'!$A$21:$I$21,0)),0)</f>
        <v>0</v>
      </c>
      <c r="S963" s="26">
        <f>IF(H963&gt;L963,(H963-L963)*INDEX('[1]2018_commission_structure-Start'!$A$21:$I$24,MATCH($E963,'[1]2018_commission_structure-Start'!$A$21:$A$24,0),MATCH(S$1,'[1]2018_commission_structure-Start'!$A$21:$I$21,0)),0)</f>
        <v>0</v>
      </c>
      <c r="T963" s="28">
        <f t="shared" ref="T963:T1001" si="156">SUM(O963:S963)</f>
        <v>116032.48</v>
      </c>
      <c r="U963" s="28">
        <f t="shared" ref="U963:U1001" si="157">T963+F963</f>
        <v>209525.47999999998</v>
      </c>
      <c r="V963" s="28">
        <f>MIN(H963,I963)*INDEX('[1]2018_commission_structure-Start'!$A$15:$J$18,MATCH($E963,'[1]2018_commission_structure-Start'!$A$15:$A$18,0),MATCH(V$1,'[1]2018_commission_structure-Start'!$A$15:$J$15,0))</f>
        <v>112500</v>
      </c>
      <c r="W963" s="26">
        <f>IF($H963&gt;I963,MIN($H963-I963,J963-I963)*INDEX('[1]2018_commission_structure-Start'!$A$15:$J$18,MATCH($E963,'[1]2018_commission_structure-Start'!$A$15:$A$18,0),MATCH(W$1,'[1]2018_commission_structure-Start'!$A$15:$J$15,0)),0)</f>
        <v>4090.2400000000002</v>
      </c>
      <c r="X963" s="26">
        <f>IF($H963&gt;J963,MIN($H963-J963,K963-J963)*INDEX('[1]2018_commission_structure-Start'!$A$15:$J$18,MATCH($E963,'[1]2018_commission_structure-Start'!$A$15:$A$18,0),MATCH(X$1,'[1]2018_commission_structure-Start'!$A$15:$J$15,0)),0)</f>
        <v>0</v>
      </c>
      <c r="Y963" s="26">
        <f>IF($H963&gt;K963,MIN($H963-K963,L963-K963)*INDEX('[1]2018_commission_structure-Start'!$A$15:$J$18,MATCH($E963,'[1]2018_commission_structure-Start'!$A$15:$A$18,0),MATCH(Y$1,'[1]2018_commission_structure-Start'!$A$15:$J$15,0)),0)</f>
        <v>0</v>
      </c>
      <c r="Z963" s="26">
        <f>IF(H963&gt;L963,(H963-L963)*INDEX('[1]2018_commission_structure-Start'!$A$21:$I$24,MATCH($E963,'[1]2018_commission_structure-Start'!$A$21:$A$24,0),MATCH(Z$1,'[1]2018_commission_structure-Start'!$A$21:$I$21,0)),0)</f>
        <v>0</v>
      </c>
      <c r="AA963" s="28">
        <f t="shared" ref="AA963:AA1001" si="158">SUM(V963:Z963)</f>
        <v>116590.24</v>
      </c>
      <c r="AB963" s="28">
        <f t="shared" ref="AB963:AB1001" si="159">AA963+F963</f>
        <v>210083.24</v>
      </c>
    </row>
    <row r="964" spans="1:28" x14ac:dyDescent="0.2">
      <c r="A964" s="25" t="str">
        <f t="shared" si="150"/>
        <v>Deloria Jardine</v>
      </c>
      <c r="B964" s="25">
        <v>2298319154</v>
      </c>
      <c r="C964" s="25" t="s">
        <v>1855</v>
      </c>
      <c r="D964" s="25" t="s">
        <v>1856</v>
      </c>
      <c r="E964" s="25" t="s">
        <v>7</v>
      </c>
      <c r="F964" s="25">
        <v>35017</v>
      </c>
      <c r="G964" s="25">
        <f>COUNTIF([1]deals_closed!D:D,B964)</f>
        <v>16</v>
      </c>
      <c r="H964" s="26">
        <f>SUMIF([1]deals_closed!D:D,B964,[1]deals_closed!C:C)</f>
        <v>529642</v>
      </c>
      <c r="I964" s="26">
        <f>VLOOKUP(E964,'[1]2018_commission_structure-Start'!$A$22:$I$24,9,FALSE)</f>
        <v>500000</v>
      </c>
      <c r="J964" s="26">
        <f t="shared" si="151"/>
        <v>625000</v>
      </c>
      <c r="K964" s="26">
        <f t="shared" si="152"/>
        <v>750000</v>
      </c>
      <c r="L964" s="26">
        <f t="shared" si="153"/>
        <v>1000000</v>
      </c>
      <c r="M964" s="27">
        <f t="shared" si="154"/>
        <v>1.0592839999999999</v>
      </c>
      <c r="N964" s="25" t="str">
        <f t="shared" si="155"/>
        <v>100-125%</v>
      </c>
      <c r="O964" s="28">
        <f>MIN(H964,I964)*INDEX('[1]2018_commission_structure-Start'!$A$21:$I$24,MATCH($E964,'[1]2018_commission_structure-Start'!$A$21:$A$24,0),MATCH(O$1,'[1]2018_commission_structure-Start'!$A$21:$I$21,0))</f>
        <v>50000</v>
      </c>
      <c r="P964" s="26">
        <f>IF(H964&gt;I964,MIN(H964-I964,J964-I964)*INDEX('[1]2018_commission_structure-Start'!$A$21:$I$24,MATCH($E964,'[1]2018_commission_structure-Start'!$A$21:$A$24,0), MATCH(P$1,'[1]2018_commission_structure-Start'!$A$21:$I$21,0)),0)</f>
        <v>4446.3</v>
      </c>
      <c r="Q964" s="26">
        <f>IF($H964&gt;J964,MIN($H964-J964,K964-J964)*INDEX('[1]2018_commission_structure-Start'!$A$21:$I$24,MATCH($E964,'[1]2018_commission_structure-Start'!$A$21:$A$24,0), MATCH(Q$1,'[1]2018_commission_structure-Start'!$A$21:$I$21,0)),0)</f>
        <v>0</v>
      </c>
      <c r="R964" s="26">
        <f>IF($H964&gt;K964,MIN($H964-K964,L964-K964)*INDEX('[1]2018_commission_structure-Start'!$A$21:$I$24,MATCH($E964,'[1]2018_commission_structure-Start'!$A$21:$A$24,0), MATCH(R$1,'[1]2018_commission_structure-Start'!$A$21:$I$21,0)),0)</f>
        <v>0</v>
      </c>
      <c r="S964" s="26">
        <f>IF(H964&gt;L964,(H964-L964)*INDEX('[1]2018_commission_structure-Start'!$A$21:$I$24,MATCH($E964,'[1]2018_commission_structure-Start'!$A$21:$A$24,0),MATCH(S$1,'[1]2018_commission_structure-Start'!$A$21:$I$21,0)),0)</f>
        <v>0</v>
      </c>
      <c r="T964" s="28">
        <f t="shared" si="156"/>
        <v>54446.3</v>
      </c>
      <c r="U964" s="28">
        <f t="shared" si="157"/>
        <v>89463.3</v>
      </c>
      <c r="V964" s="28">
        <f>MIN(H964,I964)*INDEX('[1]2018_commission_structure-Start'!$A$15:$J$18,MATCH($E964,'[1]2018_commission_structure-Start'!$A$15:$A$18,0),MATCH(V$1,'[1]2018_commission_structure-Start'!$A$15:$J$15,0))</f>
        <v>60000</v>
      </c>
      <c r="W964" s="26">
        <f>IF($H964&gt;I964,MIN($H964-I964,J964-I964)*INDEX('[1]2018_commission_structure-Start'!$A$15:$J$18,MATCH($E964,'[1]2018_commission_structure-Start'!$A$15:$A$18,0),MATCH(W$1,'[1]2018_commission_structure-Start'!$A$15:$J$15,0)),0)</f>
        <v>5039.1400000000003</v>
      </c>
      <c r="X964" s="26">
        <f>IF($H964&gt;J964,MIN($H964-J964,K964-J964)*INDEX('[1]2018_commission_structure-Start'!$A$15:$J$18,MATCH($E964,'[1]2018_commission_structure-Start'!$A$15:$A$18,0),MATCH(X$1,'[1]2018_commission_structure-Start'!$A$15:$J$15,0)),0)</f>
        <v>0</v>
      </c>
      <c r="Y964" s="26">
        <f>IF($H964&gt;K964,MIN($H964-K964,L964-K964)*INDEX('[1]2018_commission_structure-Start'!$A$15:$J$18,MATCH($E964,'[1]2018_commission_structure-Start'!$A$15:$A$18,0),MATCH(Y$1,'[1]2018_commission_structure-Start'!$A$15:$J$15,0)),0)</f>
        <v>0</v>
      </c>
      <c r="Z964" s="26">
        <f>IF(H964&gt;L964,(H964-L964)*INDEX('[1]2018_commission_structure-Start'!$A$21:$I$24,MATCH($E964,'[1]2018_commission_structure-Start'!$A$21:$A$24,0),MATCH(Z$1,'[1]2018_commission_structure-Start'!$A$21:$I$21,0)),0)</f>
        <v>0</v>
      </c>
      <c r="AA964" s="28">
        <f t="shared" si="158"/>
        <v>65039.14</v>
      </c>
      <c r="AB964" s="28">
        <f t="shared" si="159"/>
        <v>100056.14</v>
      </c>
    </row>
    <row r="965" spans="1:28" x14ac:dyDescent="0.2">
      <c r="A965" s="25" t="str">
        <f t="shared" si="150"/>
        <v>Reggie Striker</v>
      </c>
      <c r="B965" s="25">
        <v>9603610356</v>
      </c>
      <c r="C965" s="25" t="s">
        <v>1857</v>
      </c>
      <c r="D965" s="25" t="s">
        <v>1858</v>
      </c>
      <c r="E965" s="25" t="s">
        <v>29</v>
      </c>
      <c r="F965" s="25">
        <v>52759</v>
      </c>
      <c r="G965" s="25">
        <f>COUNTIF([1]deals_closed!D:D,B965)</f>
        <v>8</v>
      </c>
      <c r="H965" s="26">
        <f>SUMIF([1]deals_closed!D:D,B965,[1]deals_closed!C:C)</f>
        <v>229737</v>
      </c>
      <c r="I965" s="26">
        <f>VLOOKUP(E965,'[1]2018_commission_structure-Start'!$A$22:$I$24,9,FALSE)</f>
        <v>600000</v>
      </c>
      <c r="J965" s="26">
        <f t="shared" si="151"/>
        <v>750000</v>
      </c>
      <c r="K965" s="26">
        <f t="shared" si="152"/>
        <v>900000</v>
      </c>
      <c r="L965" s="26">
        <f t="shared" si="153"/>
        <v>1200000</v>
      </c>
      <c r="M965" s="27">
        <f t="shared" si="154"/>
        <v>0.38289499999999999</v>
      </c>
      <c r="N965" s="25" t="str">
        <f t="shared" si="155"/>
        <v>0-100%</v>
      </c>
      <c r="O965" s="28">
        <f>MIN(H965,I965)*INDEX('[1]2018_commission_structure-Start'!$A$21:$I$24,MATCH($E965,'[1]2018_commission_structure-Start'!$A$21:$A$24,0),MATCH(O$1,'[1]2018_commission_structure-Start'!$A$21:$I$21,0))</f>
        <v>29865.81</v>
      </c>
      <c r="P965" s="26">
        <f>IF(H965&gt;I965,MIN(H965-I965,J965-I965)*INDEX('[1]2018_commission_structure-Start'!$A$21:$I$24,MATCH($E965,'[1]2018_commission_structure-Start'!$A$21:$A$24,0), MATCH(P$1,'[1]2018_commission_structure-Start'!$A$21:$I$21,0)),0)</f>
        <v>0</v>
      </c>
      <c r="Q965" s="26">
        <f>IF($H965&gt;J965,MIN($H965-J965,K965-J965)*INDEX('[1]2018_commission_structure-Start'!$A$21:$I$24,MATCH($E965,'[1]2018_commission_structure-Start'!$A$21:$A$24,0), MATCH(Q$1,'[1]2018_commission_structure-Start'!$A$21:$I$21,0)),0)</f>
        <v>0</v>
      </c>
      <c r="R965" s="26">
        <f>IF($H965&gt;K965,MIN($H965-K965,L965-K965)*INDEX('[1]2018_commission_structure-Start'!$A$21:$I$24,MATCH($E965,'[1]2018_commission_structure-Start'!$A$21:$A$24,0), MATCH(R$1,'[1]2018_commission_structure-Start'!$A$21:$I$21,0)),0)</f>
        <v>0</v>
      </c>
      <c r="S965" s="26">
        <f>IF(H965&gt;L965,(H965-L965)*INDEX('[1]2018_commission_structure-Start'!$A$21:$I$24,MATCH($E965,'[1]2018_commission_structure-Start'!$A$21:$A$24,0),MATCH(S$1,'[1]2018_commission_structure-Start'!$A$21:$I$21,0)),0)</f>
        <v>0</v>
      </c>
      <c r="T965" s="28">
        <f t="shared" si="156"/>
        <v>29865.81</v>
      </c>
      <c r="U965" s="28">
        <f t="shared" si="157"/>
        <v>82624.81</v>
      </c>
      <c r="V965" s="28">
        <f>MIN(H965,I965)*INDEX('[1]2018_commission_structure-Start'!$A$15:$J$18,MATCH($E965,'[1]2018_commission_structure-Start'!$A$15:$A$18,0),MATCH(V$1,'[1]2018_commission_structure-Start'!$A$15:$J$15,0))</f>
        <v>34460.549999999996</v>
      </c>
      <c r="W965" s="26">
        <f>IF($H965&gt;I965,MIN($H965-I965,J965-I965)*INDEX('[1]2018_commission_structure-Start'!$A$15:$J$18,MATCH($E965,'[1]2018_commission_structure-Start'!$A$15:$A$18,0),MATCH(W$1,'[1]2018_commission_structure-Start'!$A$15:$J$15,0)),0)</f>
        <v>0</v>
      </c>
      <c r="X965" s="26">
        <f>IF($H965&gt;J965,MIN($H965-J965,K965-J965)*INDEX('[1]2018_commission_structure-Start'!$A$15:$J$18,MATCH($E965,'[1]2018_commission_structure-Start'!$A$15:$A$18,0),MATCH(X$1,'[1]2018_commission_structure-Start'!$A$15:$J$15,0)),0)</f>
        <v>0</v>
      </c>
      <c r="Y965" s="26">
        <f>IF($H965&gt;K965,MIN($H965-K965,L965-K965)*INDEX('[1]2018_commission_structure-Start'!$A$15:$J$18,MATCH($E965,'[1]2018_commission_structure-Start'!$A$15:$A$18,0),MATCH(Y$1,'[1]2018_commission_structure-Start'!$A$15:$J$15,0)),0)</f>
        <v>0</v>
      </c>
      <c r="Z965" s="26">
        <f>IF(H965&gt;L965,(H965-L965)*INDEX('[1]2018_commission_structure-Start'!$A$21:$I$24,MATCH($E965,'[1]2018_commission_structure-Start'!$A$21:$A$24,0),MATCH(Z$1,'[1]2018_commission_structure-Start'!$A$21:$I$21,0)),0)</f>
        <v>0</v>
      </c>
      <c r="AA965" s="28">
        <f t="shared" si="158"/>
        <v>34460.549999999996</v>
      </c>
      <c r="AB965" s="28">
        <f t="shared" si="159"/>
        <v>87219.549999999988</v>
      </c>
    </row>
    <row r="966" spans="1:28" x14ac:dyDescent="0.2">
      <c r="A966" s="25" t="str">
        <f t="shared" si="150"/>
        <v>Barnabe McCaighey</v>
      </c>
      <c r="B966" s="25">
        <v>1081492333</v>
      </c>
      <c r="C966" s="25" t="s">
        <v>1859</v>
      </c>
      <c r="D966" s="25" t="s">
        <v>1860</v>
      </c>
      <c r="E966" s="25" t="s">
        <v>10</v>
      </c>
      <c r="F966" s="25">
        <v>115135</v>
      </c>
      <c r="G966" s="25">
        <f>COUNTIF([1]deals_closed!D:D,B966)</f>
        <v>32</v>
      </c>
      <c r="H966" s="26">
        <f>SUMIF([1]deals_closed!D:D,B966,[1]deals_closed!C:C)</f>
        <v>1172724</v>
      </c>
      <c r="I966" s="26">
        <f>VLOOKUP(E966,'[1]2018_commission_structure-Start'!$A$22:$I$24,9,FALSE)</f>
        <v>750000</v>
      </c>
      <c r="J966" s="26">
        <f t="shared" si="151"/>
        <v>937500</v>
      </c>
      <c r="K966" s="26">
        <f t="shared" si="152"/>
        <v>1125000</v>
      </c>
      <c r="L966" s="26">
        <f t="shared" si="153"/>
        <v>1500000</v>
      </c>
      <c r="M966" s="27">
        <f t="shared" si="154"/>
        <v>1.5636319999999999</v>
      </c>
      <c r="N966" s="25" t="str">
        <f t="shared" si="155"/>
        <v>150-200%</v>
      </c>
      <c r="O966" s="28">
        <f>MIN(H966,I966)*INDEX('[1]2018_commission_structure-Start'!$A$21:$I$24,MATCH($E966,'[1]2018_commission_structure-Start'!$A$21:$A$24,0),MATCH(O$1,'[1]2018_commission_structure-Start'!$A$21:$I$21,0))</f>
        <v>112500</v>
      </c>
      <c r="P966" s="26">
        <f>IF(H966&gt;I966,MIN(H966-I966,J966-I966)*INDEX('[1]2018_commission_structure-Start'!$A$21:$I$24,MATCH($E966,'[1]2018_commission_structure-Start'!$A$21:$A$24,0), MATCH(P$1,'[1]2018_commission_structure-Start'!$A$21:$I$21,0)),0)</f>
        <v>35625</v>
      </c>
      <c r="Q966" s="26">
        <f>IF($H966&gt;J966,MIN($H966-J966,K966-J966)*INDEX('[1]2018_commission_structure-Start'!$A$21:$I$24,MATCH($E966,'[1]2018_commission_structure-Start'!$A$21:$A$24,0), MATCH(Q$1,'[1]2018_commission_structure-Start'!$A$21:$I$21,0)),0)</f>
        <v>43125</v>
      </c>
      <c r="R966" s="26">
        <f>IF($H966&gt;K966,MIN($H966-K966,L966-K966)*INDEX('[1]2018_commission_structure-Start'!$A$21:$I$24,MATCH($E966,'[1]2018_commission_structure-Start'!$A$21:$A$24,0), MATCH(R$1,'[1]2018_commission_structure-Start'!$A$21:$I$21,0)),0)</f>
        <v>14317.199999999999</v>
      </c>
      <c r="S966" s="26">
        <f>IF(H966&gt;L966,(H966-L966)*INDEX('[1]2018_commission_structure-Start'!$A$21:$I$24,MATCH($E966,'[1]2018_commission_structure-Start'!$A$21:$A$24,0),MATCH(S$1,'[1]2018_commission_structure-Start'!$A$21:$I$21,0)),0)</f>
        <v>0</v>
      </c>
      <c r="T966" s="28">
        <f t="shared" si="156"/>
        <v>205567.2</v>
      </c>
      <c r="U966" s="28">
        <f t="shared" si="157"/>
        <v>320702.2</v>
      </c>
      <c r="V966" s="28">
        <f>MIN(H966,I966)*INDEX('[1]2018_commission_structure-Start'!$A$15:$J$18,MATCH($E966,'[1]2018_commission_structure-Start'!$A$15:$A$18,0),MATCH(V$1,'[1]2018_commission_structure-Start'!$A$15:$J$15,0))</f>
        <v>112500</v>
      </c>
      <c r="W966" s="26">
        <f>IF($H966&gt;I966,MIN($H966-I966,J966-I966)*INDEX('[1]2018_commission_structure-Start'!$A$15:$J$18,MATCH($E966,'[1]2018_commission_structure-Start'!$A$15:$A$18,0),MATCH(W$1,'[1]2018_commission_structure-Start'!$A$15:$J$15,0)),0)</f>
        <v>41250</v>
      </c>
      <c r="X966" s="26">
        <f>IF($H966&gt;J966,MIN($H966-J966,K966-J966)*INDEX('[1]2018_commission_structure-Start'!$A$15:$J$18,MATCH($E966,'[1]2018_commission_structure-Start'!$A$15:$A$18,0),MATCH(X$1,'[1]2018_commission_structure-Start'!$A$15:$J$15,0)),0)</f>
        <v>46875</v>
      </c>
      <c r="Y966" s="26">
        <f>IF($H966&gt;K966,MIN($H966-K966,L966-K966)*INDEX('[1]2018_commission_structure-Start'!$A$15:$J$18,MATCH($E966,'[1]2018_commission_structure-Start'!$A$15:$A$18,0),MATCH(Y$1,'[1]2018_commission_structure-Start'!$A$15:$J$15,0)),0)</f>
        <v>15748.92</v>
      </c>
      <c r="Z966" s="26">
        <f>IF(H966&gt;L966,(H966-L966)*INDEX('[1]2018_commission_structure-Start'!$A$21:$I$24,MATCH($E966,'[1]2018_commission_structure-Start'!$A$21:$A$24,0),MATCH(Z$1,'[1]2018_commission_structure-Start'!$A$21:$I$21,0)),0)</f>
        <v>0</v>
      </c>
      <c r="AA966" s="28">
        <f t="shared" si="158"/>
        <v>216373.92</v>
      </c>
      <c r="AB966" s="28">
        <f t="shared" si="159"/>
        <v>331508.92000000004</v>
      </c>
    </row>
    <row r="967" spans="1:28" x14ac:dyDescent="0.2">
      <c r="A967" s="25" t="str">
        <f t="shared" si="150"/>
        <v>Reeta Hildred</v>
      </c>
      <c r="B967" s="25">
        <v>893122882</v>
      </c>
      <c r="C967" s="25" t="s">
        <v>1861</v>
      </c>
      <c r="D967" s="25" t="s">
        <v>1862</v>
      </c>
      <c r="E967" s="25" t="s">
        <v>10</v>
      </c>
      <c r="F967" s="25">
        <v>103112</v>
      </c>
      <c r="G967" s="25">
        <f>COUNTIF([1]deals_closed!D:D,B967)</f>
        <v>20</v>
      </c>
      <c r="H967" s="26">
        <f>SUMIF([1]deals_closed!D:D,B967,[1]deals_closed!C:C)</f>
        <v>638133</v>
      </c>
      <c r="I967" s="26">
        <f>VLOOKUP(E967,'[1]2018_commission_structure-Start'!$A$22:$I$24,9,FALSE)</f>
        <v>750000</v>
      </c>
      <c r="J967" s="26">
        <f t="shared" si="151"/>
        <v>937500</v>
      </c>
      <c r="K967" s="26">
        <f t="shared" si="152"/>
        <v>1125000</v>
      </c>
      <c r="L967" s="26">
        <f t="shared" si="153"/>
        <v>1500000</v>
      </c>
      <c r="M967" s="27">
        <f t="shared" si="154"/>
        <v>0.85084400000000004</v>
      </c>
      <c r="N967" s="25" t="str">
        <f t="shared" si="155"/>
        <v>0-100%</v>
      </c>
      <c r="O967" s="28">
        <f>MIN(H967,I967)*INDEX('[1]2018_commission_structure-Start'!$A$21:$I$24,MATCH($E967,'[1]2018_commission_structure-Start'!$A$21:$A$24,0),MATCH(O$1,'[1]2018_commission_structure-Start'!$A$21:$I$21,0))</f>
        <v>95719.95</v>
      </c>
      <c r="P967" s="26">
        <f>IF(H967&gt;I967,MIN(H967-I967,J967-I967)*INDEX('[1]2018_commission_structure-Start'!$A$21:$I$24,MATCH($E967,'[1]2018_commission_structure-Start'!$A$21:$A$24,0), MATCH(P$1,'[1]2018_commission_structure-Start'!$A$21:$I$21,0)),0)</f>
        <v>0</v>
      </c>
      <c r="Q967" s="26">
        <f>IF($H967&gt;J967,MIN($H967-J967,K967-J967)*INDEX('[1]2018_commission_structure-Start'!$A$21:$I$24,MATCH($E967,'[1]2018_commission_structure-Start'!$A$21:$A$24,0), MATCH(Q$1,'[1]2018_commission_structure-Start'!$A$21:$I$21,0)),0)</f>
        <v>0</v>
      </c>
      <c r="R967" s="26">
        <f>IF($H967&gt;K967,MIN($H967-K967,L967-K967)*INDEX('[1]2018_commission_structure-Start'!$A$21:$I$24,MATCH($E967,'[1]2018_commission_structure-Start'!$A$21:$A$24,0), MATCH(R$1,'[1]2018_commission_structure-Start'!$A$21:$I$21,0)),0)</f>
        <v>0</v>
      </c>
      <c r="S967" s="26">
        <f>IF(H967&gt;L967,(H967-L967)*INDEX('[1]2018_commission_structure-Start'!$A$21:$I$24,MATCH($E967,'[1]2018_commission_structure-Start'!$A$21:$A$24,0),MATCH(S$1,'[1]2018_commission_structure-Start'!$A$21:$I$21,0)),0)</f>
        <v>0</v>
      </c>
      <c r="T967" s="28">
        <f t="shared" si="156"/>
        <v>95719.95</v>
      </c>
      <c r="U967" s="28">
        <f t="shared" si="157"/>
        <v>198831.95</v>
      </c>
      <c r="V967" s="28">
        <f>MIN(H967,I967)*INDEX('[1]2018_commission_structure-Start'!$A$15:$J$18,MATCH($E967,'[1]2018_commission_structure-Start'!$A$15:$A$18,0),MATCH(V$1,'[1]2018_commission_structure-Start'!$A$15:$J$15,0))</f>
        <v>95719.95</v>
      </c>
      <c r="W967" s="26">
        <f>IF($H967&gt;I967,MIN($H967-I967,J967-I967)*INDEX('[1]2018_commission_structure-Start'!$A$15:$J$18,MATCH($E967,'[1]2018_commission_structure-Start'!$A$15:$A$18,0),MATCH(W$1,'[1]2018_commission_structure-Start'!$A$15:$J$15,0)),0)</f>
        <v>0</v>
      </c>
      <c r="X967" s="26">
        <f>IF($H967&gt;J967,MIN($H967-J967,K967-J967)*INDEX('[1]2018_commission_structure-Start'!$A$15:$J$18,MATCH($E967,'[1]2018_commission_structure-Start'!$A$15:$A$18,0),MATCH(X$1,'[1]2018_commission_structure-Start'!$A$15:$J$15,0)),0)</f>
        <v>0</v>
      </c>
      <c r="Y967" s="26">
        <f>IF($H967&gt;K967,MIN($H967-K967,L967-K967)*INDEX('[1]2018_commission_structure-Start'!$A$15:$J$18,MATCH($E967,'[1]2018_commission_structure-Start'!$A$15:$A$18,0),MATCH(Y$1,'[1]2018_commission_structure-Start'!$A$15:$J$15,0)),0)</f>
        <v>0</v>
      </c>
      <c r="Z967" s="26">
        <f>IF(H967&gt;L967,(H967-L967)*INDEX('[1]2018_commission_structure-Start'!$A$21:$I$24,MATCH($E967,'[1]2018_commission_structure-Start'!$A$21:$A$24,0),MATCH(Z$1,'[1]2018_commission_structure-Start'!$A$21:$I$21,0)),0)</f>
        <v>0</v>
      </c>
      <c r="AA967" s="28">
        <f t="shared" si="158"/>
        <v>95719.95</v>
      </c>
      <c r="AB967" s="28">
        <f t="shared" si="159"/>
        <v>198831.95</v>
      </c>
    </row>
    <row r="968" spans="1:28" x14ac:dyDescent="0.2">
      <c r="A968" s="25" t="str">
        <f t="shared" si="150"/>
        <v>Demetri Goatman</v>
      </c>
      <c r="B968" s="25">
        <v>5186660353</v>
      </c>
      <c r="C968" s="25" t="s">
        <v>1863</v>
      </c>
      <c r="D968" s="25" t="s">
        <v>1864</v>
      </c>
      <c r="E968" s="25" t="s">
        <v>29</v>
      </c>
      <c r="F968" s="25">
        <v>79767</v>
      </c>
      <c r="G968" s="25">
        <f>COUNTIF([1]deals_closed!D:D,B968)</f>
        <v>27</v>
      </c>
      <c r="H968" s="26">
        <f>SUMIF([1]deals_closed!D:D,B968,[1]deals_closed!C:C)</f>
        <v>933223</v>
      </c>
      <c r="I968" s="26">
        <f>VLOOKUP(E968,'[1]2018_commission_structure-Start'!$A$22:$I$24,9,FALSE)</f>
        <v>600000</v>
      </c>
      <c r="J968" s="26">
        <f t="shared" si="151"/>
        <v>750000</v>
      </c>
      <c r="K968" s="26">
        <f t="shared" si="152"/>
        <v>900000</v>
      </c>
      <c r="L968" s="26">
        <f t="shared" si="153"/>
        <v>1200000</v>
      </c>
      <c r="M968" s="27">
        <f t="shared" si="154"/>
        <v>1.5553716666666666</v>
      </c>
      <c r="N968" s="25" t="str">
        <f t="shared" si="155"/>
        <v>150-200%</v>
      </c>
      <c r="O968" s="28">
        <f>MIN(H968,I968)*INDEX('[1]2018_commission_structure-Start'!$A$21:$I$24,MATCH($E968,'[1]2018_commission_structure-Start'!$A$21:$A$24,0),MATCH(O$1,'[1]2018_commission_structure-Start'!$A$21:$I$21,0))</f>
        <v>78000</v>
      </c>
      <c r="P968" s="26">
        <f>IF(H968&gt;I968,MIN(H968-I968,J968-I968)*INDEX('[1]2018_commission_structure-Start'!$A$21:$I$24,MATCH($E968,'[1]2018_commission_structure-Start'!$A$21:$A$24,0), MATCH(P$1,'[1]2018_commission_structure-Start'!$A$21:$I$21,0)),0)</f>
        <v>25500.000000000004</v>
      </c>
      <c r="Q968" s="26">
        <f>IF($H968&gt;J968,MIN($H968-J968,K968-J968)*INDEX('[1]2018_commission_structure-Start'!$A$21:$I$24,MATCH($E968,'[1]2018_commission_structure-Start'!$A$21:$A$24,0), MATCH(Q$1,'[1]2018_commission_structure-Start'!$A$21:$I$21,0)),0)</f>
        <v>31500</v>
      </c>
      <c r="R968" s="26">
        <f>IF($H968&gt;K968,MIN($H968-K968,L968-K968)*INDEX('[1]2018_commission_structure-Start'!$A$21:$I$24,MATCH($E968,'[1]2018_commission_structure-Start'!$A$21:$A$24,0), MATCH(R$1,'[1]2018_commission_structure-Start'!$A$21:$I$21,0)),0)</f>
        <v>8637.98</v>
      </c>
      <c r="S968" s="26">
        <f>IF(H968&gt;L968,(H968-L968)*INDEX('[1]2018_commission_structure-Start'!$A$21:$I$24,MATCH($E968,'[1]2018_commission_structure-Start'!$A$21:$A$24,0),MATCH(S$1,'[1]2018_commission_structure-Start'!$A$21:$I$21,0)),0)</f>
        <v>0</v>
      </c>
      <c r="T968" s="28">
        <f t="shared" si="156"/>
        <v>143637.98000000001</v>
      </c>
      <c r="U968" s="28">
        <f t="shared" si="157"/>
        <v>223404.98</v>
      </c>
      <c r="V968" s="28">
        <f>MIN(H968,I968)*INDEX('[1]2018_commission_structure-Start'!$A$15:$J$18,MATCH($E968,'[1]2018_commission_structure-Start'!$A$15:$A$18,0),MATCH(V$1,'[1]2018_commission_structure-Start'!$A$15:$J$15,0))</f>
        <v>90000</v>
      </c>
      <c r="W968" s="26">
        <f>IF($H968&gt;I968,MIN($H968-I968,J968-I968)*INDEX('[1]2018_commission_structure-Start'!$A$15:$J$18,MATCH($E968,'[1]2018_commission_structure-Start'!$A$15:$A$18,0),MATCH(W$1,'[1]2018_commission_structure-Start'!$A$15:$J$15,0)),0)</f>
        <v>27000</v>
      </c>
      <c r="X968" s="26">
        <f>IF($H968&gt;J968,MIN($H968-J968,K968-J968)*INDEX('[1]2018_commission_structure-Start'!$A$15:$J$18,MATCH($E968,'[1]2018_commission_structure-Start'!$A$15:$A$18,0),MATCH(X$1,'[1]2018_commission_structure-Start'!$A$15:$J$15,0)),0)</f>
        <v>37500</v>
      </c>
      <c r="Y968" s="26">
        <f>IF($H968&gt;K968,MIN($H968-K968,L968-K968)*INDEX('[1]2018_commission_structure-Start'!$A$15:$J$18,MATCH($E968,'[1]2018_commission_structure-Start'!$A$15:$A$18,0),MATCH(Y$1,'[1]2018_commission_structure-Start'!$A$15:$J$15,0)),0)</f>
        <v>9966.9</v>
      </c>
      <c r="Z968" s="26">
        <f>IF(H968&gt;L968,(H968-L968)*INDEX('[1]2018_commission_structure-Start'!$A$21:$I$24,MATCH($E968,'[1]2018_commission_structure-Start'!$A$21:$A$24,0),MATCH(Z$1,'[1]2018_commission_structure-Start'!$A$21:$I$21,0)),0)</f>
        <v>0</v>
      </c>
      <c r="AA968" s="28">
        <f t="shared" si="158"/>
        <v>164466.9</v>
      </c>
      <c r="AB968" s="28">
        <f t="shared" si="159"/>
        <v>244233.9</v>
      </c>
    </row>
    <row r="969" spans="1:28" x14ac:dyDescent="0.2">
      <c r="A969" s="25" t="str">
        <f t="shared" si="150"/>
        <v>Jamie Simmings</v>
      </c>
      <c r="B969" s="25">
        <v>5756920838</v>
      </c>
      <c r="C969" s="25" t="s">
        <v>1865</v>
      </c>
      <c r="D969" s="25" t="s">
        <v>1866</v>
      </c>
      <c r="E969" s="25" t="s">
        <v>7</v>
      </c>
      <c r="F969" s="25">
        <v>34761</v>
      </c>
      <c r="G969" s="25">
        <f>COUNTIF([1]deals_closed!D:D,B969)</f>
        <v>13</v>
      </c>
      <c r="H969" s="26">
        <f>SUMIF([1]deals_closed!D:D,B969,[1]deals_closed!C:C)</f>
        <v>468615</v>
      </c>
      <c r="I969" s="26">
        <f>VLOOKUP(E969,'[1]2018_commission_structure-Start'!$A$22:$I$24,9,FALSE)</f>
        <v>500000</v>
      </c>
      <c r="J969" s="26">
        <f t="shared" si="151"/>
        <v>625000</v>
      </c>
      <c r="K969" s="26">
        <f t="shared" si="152"/>
        <v>750000</v>
      </c>
      <c r="L969" s="26">
        <f t="shared" si="153"/>
        <v>1000000</v>
      </c>
      <c r="M969" s="27">
        <f t="shared" si="154"/>
        <v>0.93723000000000001</v>
      </c>
      <c r="N969" s="25" t="str">
        <f t="shared" si="155"/>
        <v>0-100%</v>
      </c>
      <c r="O969" s="28">
        <f>MIN(H969,I969)*INDEX('[1]2018_commission_structure-Start'!$A$21:$I$24,MATCH($E969,'[1]2018_commission_structure-Start'!$A$21:$A$24,0),MATCH(O$1,'[1]2018_commission_structure-Start'!$A$21:$I$21,0))</f>
        <v>46861.5</v>
      </c>
      <c r="P969" s="26">
        <f>IF(H969&gt;I969,MIN(H969-I969,J969-I969)*INDEX('[1]2018_commission_structure-Start'!$A$21:$I$24,MATCH($E969,'[1]2018_commission_structure-Start'!$A$21:$A$24,0), MATCH(P$1,'[1]2018_commission_structure-Start'!$A$21:$I$21,0)),0)</f>
        <v>0</v>
      </c>
      <c r="Q969" s="26">
        <f>IF($H969&gt;J969,MIN($H969-J969,K969-J969)*INDEX('[1]2018_commission_structure-Start'!$A$21:$I$24,MATCH($E969,'[1]2018_commission_structure-Start'!$A$21:$A$24,0), MATCH(Q$1,'[1]2018_commission_structure-Start'!$A$21:$I$21,0)),0)</f>
        <v>0</v>
      </c>
      <c r="R969" s="26">
        <f>IF($H969&gt;K969,MIN($H969-K969,L969-K969)*INDEX('[1]2018_commission_structure-Start'!$A$21:$I$24,MATCH($E969,'[1]2018_commission_structure-Start'!$A$21:$A$24,0), MATCH(R$1,'[1]2018_commission_structure-Start'!$A$21:$I$21,0)),0)</f>
        <v>0</v>
      </c>
      <c r="S969" s="26">
        <f>IF(H969&gt;L969,(H969-L969)*INDEX('[1]2018_commission_structure-Start'!$A$21:$I$24,MATCH($E969,'[1]2018_commission_structure-Start'!$A$21:$A$24,0),MATCH(S$1,'[1]2018_commission_structure-Start'!$A$21:$I$21,0)),0)</f>
        <v>0</v>
      </c>
      <c r="T969" s="28">
        <f t="shared" si="156"/>
        <v>46861.5</v>
      </c>
      <c r="U969" s="28">
        <f t="shared" si="157"/>
        <v>81622.5</v>
      </c>
      <c r="V969" s="28">
        <f>MIN(H969,I969)*INDEX('[1]2018_commission_structure-Start'!$A$15:$J$18,MATCH($E969,'[1]2018_commission_structure-Start'!$A$15:$A$18,0),MATCH(V$1,'[1]2018_commission_structure-Start'!$A$15:$J$15,0))</f>
        <v>56233.799999999996</v>
      </c>
      <c r="W969" s="26">
        <f>IF($H969&gt;I969,MIN($H969-I969,J969-I969)*INDEX('[1]2018_commission_structure-Start'!$A$15:$J$18,MATCH($E969,'[1]2018_commission_structure-Start'!$A$15:$A$18,0),MATCH(W$1,'[1]2018_commission_structure-Start'!$A$15:$J$15,0)),0)</f>
        <v>0</v>
      </c>
      <c r="X969" s="26">
        <f>IF($H969&gt;J969,MIN($H969-J969,K969-J969)*INDEX('[1]2018_commission_structure-Start'!$A$15:$J$18,MATCH($E969,'[1]2018_commission_structure-Start'!$A$15:$A$18,0),MATCH(X$1,'[1]2018_commission_structure-Start'!$A$15:$J$15,0)),0)</f>
        <v>0</v>
      </c>
      <c r="Y969" s="26">
        <f>IF($H969&gt;K969,MIN($H969-K969,L969-K969)*INDEX('[1]2018_commission_structure-Start'!$A$15:$J$18,MATCH($E969,'[1]2018_commission_structure-Start'!$A$15:$A$18,0),MATCH(Y$1,'[1]2018_commission_structure-Start'!$A$15:$J$15,0)),0)</f>
        <v>0</v>
      </c>
      <c r="Z969" s="26">
        <f>IF(H969&gt;L969,(H969-L969)*INDEX('[1]2018_commission_structure-Start'!$A$21:$I$24,MATCH($E969,'[1]2018_commission_structure-Start'!$A$21:$A$24,0),MATCH(Z$1,'[1]2018_commission_structure-Start'!$A$21:$I$21,0)),0)</f>
        <v>0</v>
      </c>
      <c r="AA969" s="28">
        <f t="shared" si="158"/>
        <v>56233.799999999996</v>
      </c>
      <c r="AB969" s="28">
        <f t="shared" si="159"/>
        <v>90994.799999999988</v>
      </c>
    </row>
    <row r="970" spans="1:28" x14ac:dyDescent="0.2">
      <c r="A970" s="25" t="str">
        <f t="shared" si="150"/>
        <v>Neil Perritt</v>
      </c>
      <c r="B970" s="25">
        <v>6172549286</v>
      </c>
      <c r="C970" s="25" t="s">
        <v>157</v>
      </c>
      <c r="D970" s="25" t="s">
        <v>1867</v>
      </c>
      <c r="E970" s="25" t="s">
        <v>29</v>
      </c>
      <c r="F970" s="25">
        <v>67585</v>
      </c>
      <c r="G970" s="25">
        <f>COUNTIF([1]deals_closed!D:D,B970)</f>
        <v>22</v>
      </c>
      <c r="H970" s="26">
        <f>SUMIF([1]deals_closed!D:D,B970,[1]deals_closed!C:C)</f>
        <v>732905</v>
      </c>
      <c r="I970" s="26">
        <f>VLOOKUP(E970,'[1]2018_commission_structure-Start'!$A$22:$I$24,9,FALSE)</f>
        <v>600000</v>
      </c>
      <c r="J970" s="26">
        <f t="shared" si="151"/>
        <v>750000</v>
      </c>
      <c r="K970" s="26">
        <f t="shared" si="152"/>
        <v>900000</v>
      </c>
      <c r="L970" s="26">
        <f t="shared" si="153"/>
        <v>1200000</v>
      </c>
      <c r="M970" s="27">
        <f t="shared" si="154"/>
        <v>1.2215083333333334</v>
      </c>
      <c r="N970" s="25" t="str">
        <f t="shared" si="155"/>
        <v>100-125%</v>
      </c>
      <c r="O970" s="28">
        <f>MIN(H970,I970)*INDEX('[1]2018_commission_structure-Start'!$A$21:$I$24,MATCH($E970,'[1]2018_commission_structure-Start'!$A$21:$A$24,0),MATCH(O$1,'[1]2018_commission_structure-Start'!$A$21:$I$21,0))</f>
        <v>78000</v>
      </c>
      <c r="P970" s="26">
        <f>IF(H970&gt;I970,MIN(H970-I970,J970-I970)*INDEX('[1]2018_commission_structure-Start'!$A$21:$I$24,MATCH($E970,'[1]2018_commission_structure-Start'!$A$21:$A$24,0), MATCH(P$1,'[1]2018_commission_structure-Start'!$A$21:$I$21,0)),0)</f>
        <v>22593.850000000002</v>
      </c>
      <c r="Q970" s="26">
        <f>IF($H970&gt;J970,MIN($H970-J970,K970-J970)*INDEX('[1]2018_commission_structure-Start'!$A$21:$I$24,MATCH($E970,'[1]2018_commission_structure-Start'!$A$21:$A$24,0), MATCH(Q$1,'[1]2018_commission_structure-Start'!$A$21:$I$21,0)),0)</f>
        <v>0</v>
      </c>
      <c r="R970" s="26">
        <f>IF($H970&gt;K970,MIN($H970-K970,L970-K970)*INDEX('[1]2018_commission_structure-Start'!$A$21:$I$24,MATCH($E970,'[1]2018_commission_structure-Start'!$A$21:$A$24,0), MATCH(R$1,'[1]2018_commission_structure-Start'!$A$21:$I$21,0)),0)</f>
        <v>0</v>
      </c>
      <c r="S970" s="26">
        <f>IF(H970&gt;L970,(H970-L970)*INDEX('[1]2018_commission_structure-Start'!$A$21:$I$24,MATCH($E970,'[1]2018_commission_structure-Start'!$A$21:$A$24,0),MATCH(S$1,'[1]2018_commission_structure-Start'!$A$21:$I$21,0)),0)</f>
        <v>0</v>
      </c>
      <c r="T970" s="28">
        <f t="shared" si="156"/>
        <v>100593.85</v>
      </c>
      <c r="U970" s="28">
        <f t="shared" si="157"/>
        <v>168178.85</v>
      </c>
      <c r="V970" s="28">
        <f>MIN(H970,I970)*INDEX('[1]2018_commission_structure-Start'!$A$15:$J$18,MATCH($E970,'[1]2018_commission_structure-Start'!$A$15:$A$18,0),MATCH(V$1,'[1]2018_commission_structure-Start'!$A$15:$J$15,0))</f>
        <v>90000</v>
      </c>
      <c r="W970" s="26">
        <f>IF($H970&gt;I970,MIN($H970-I970,J970-I970)*INDEX('[1]2018_commission_structure-Start'!$A$15:$J$18,MATCH($E970,'[1]2018_commission_structure-Start'!$A$15:$A$18,0),MATCH(W$1,'[1]2018_commission_structure-Start'!$A$15:$J$15,0)),0)</f>
        <v>23922.899999999998</v>
      </c>
      <c r="X970" s="26">
        <f>IF($H970&gt;J970,MIN($H970-J970,K970-J970)*INDEX('[1]2018_commission_structure-Start'!$A$15:$J$18,MATCH($E970,'[1]2018_commission_structure-Start'!$A$15:$A$18,0),MATCH(X$1,'[1]2018_commission_structure-Start'!$A$15:$J$15,0)),0)</f>
        <v>0</v>
      </c>
      <c r="Y970" s="26">
        <f>IF($H970&gt;K970,MIN($H970-K970,L970-K970)*INDEX('[1]2018_commission_structure-Start'!$A$15:$J$18,MATCH($E970,'[1]2018_commission_structure-Start'!$A$15:$A$18,0),MATCH(Y$1,'[1]2018_commission_structure-Start'!$A$15:$J$15,0)),0)</f>
        <v>0</v>
      </c>
      <c r="Z970" s="26">
        <f>IF(H970&gt;L970,(H970-L970)*INDEX('[1]2018_commission_structure-Start'!$A$21:$I$24,MATCH($E970,'[1]2018_commission_structure-Start'!$A$21:$A$24,0),MATCH(Z$1,'[1]2018_commission_structure-Start'!$A$21:$I$21,0)),0)</f>
        <v>0</v>
      </c>
      <c r="AA970" s="28">
        <f t="shared" si="158"/>
        <v>113922.9</v>
      </c>
      <c r="AB970" s="28">
        <f t="shared" si="159"/>
        <v>181507.9</v>
      </c>
    </row>
    <row r="971" spans="1:28" x14ac:dyDescent="0.2">
      <c r="A971" s="25" t="str">
        <f t="shared" si="150"/>
        <v>Fianna Restorick</v>
      </c>
      <c r="B971" s="25">
        <v>5341512014</v>
      </c>
      <c r="C971" s="25" t="s">
        <v>1868</v>
      </c>
      <c r="D971" s="25" t="s">
        <v>1869</v>
      </c>
      <c r="E971" s="25" t="s">
        <v>7</v>
      </c>
      <c r="F971" s="25">
        <v>57651</v>
      </c>
      <c r="G971" s="25">
        <f>COUNTIF([1]deals_closed!D:D,B971)</f>
        <v>14</v>
      </c>
      <c r="H971" s="26">
        <f>SUMIF([1]deals_closed!D:D,B971,[1]deals_closed!C:C)</f>
        <v>474985</v>
      </c>
      <c r="I971" s="26">
        <f>VLOOKUP(E971,'[1]2018_commission_structure-Start'!$A$22:$I$24,9,FALSE)</f>
        <v>500000</v>
      </c>
      <c r="J971" s="26">
        <f t="shared" si="151"/>
        <v>625000</v>
      </c>
      <c r="K971" s="26">
        <f t="shared" si="152"/>
        <v>750000</v>
      </c>
      <c r="L971" s="26">
        <f t="shared" si="153"/>
        <v>1000000</v>
      </c>
      <c r="M971" s="27">
        <f t="shared" si="154"/>
        <v>0.94996999999999998</v>
      </c>
      <c r="N971" s="25" t="str">
        <f t="shared" si="155"/>
        <v>0-100%</v>
      </c>
      <c r="O971" s="28">
        <f>MIN(H971,I971)*INDEX('[1]2018_commission_structure-Start'!$A$21:$I$24,MATCH($E971,'[1]2018_commission_structure-Start'!$A$21:$A$24,0),MATCH(O$1,'[1]2018_commission_structure-Start'!$A$21:$I$21,0))</f>
        <v>47498.5</v>
      </c>
      <c r="P971" s="26">
        <f>IF(H971&gt;I971,MIN(H971-I971,J971-I971)*INDEX('[1]2018_commission_structure-Start'!$A$21:$I$24,MATCH($E971,'[1]2018_commission_structure-Start'!$A$21:$A$24,0), MATCH(P$1,'[1]2018_commission_structure-Start'!$A$21:$I$21,0)),0)</f>
        <v>0</v>
      </c>
      <c r="Q971" s="26">
        <f>IF($H971&gt;J971,MIN($H971-J971,K971-J971)*INDEX('[1]2018_commission_structure-Start'!$A$21:$I$24,MATCH($E971,'[1]2018_commission_structure-Start'!$A$21:$A$24,0), MATCH(Q$1,'[1]2018_commission_structure-Start'!$A$21:$I$21,0)),0)</f>
        <v>0</v>
      </c>
      <c r="R971" s="26">
        <f>IF($H971&gt;K971,MIN($H971-K971,L971-K971)*INDEX('[1]2018_commission_structure-Start'!$A$21:$I$24,MATCH($E971,'[1]2018_commission_structure-Start'!$A$21:$A$24,0), MATCH(R$1,'[1]2018_commission_structure-Start'!$A$21:$I$21,0)),0)</f>
        <v>0</v>
      </c>
      <c r="S971" s="26">
        <f>IF(H971&gt;L971,(H971-L971)*INDEX('[1]2018_commission_structure-Start'!$A$21:$I$24,MATCH($E971,'[1]2018_commission_structure-Start'!$A$21:$A$24,0),MATCH(S$1,'[1]2018_commission_structure-Start'!$A$21:$I$21,0)),0)</f>
        <v>0</v>
      </c>
      <c r="T971" s="28">
        <f t="shared" si="156"/>
        <v>47498.5</v>
      </c>
      <c r="U971" s="28">
        <f t="shared" si="157"/>
        <v>105149.5</v>
      </c>
      <c r="V971" s="28">
        <f>MIN(H971,I971)*INDEX('[1]2018_commission_structure-Start'!$A$15:$J$18,MATCH($E971,'[1]2018_commission_structure-Start'!$A$15:$A$18,0),MATCH(V$1,'[1]2018_commission_structure-Start'!$A$15:$J$15,0))</f>
        <v>56998.2</v>
      </c>
      <c r="W971" s="26">
        <f>IF($H971&gt;I971,MIN($H971-I971,J971-I971)*INDEX('[1]2018_commission_structure-Start'!$A$15:$J$18,MATCH($E971,'[1]2018_commission_structure-Start'!$A$15:$A$18,0),MATCH(W$1,'[1]2018_commission_structure-Start'!$A$15:$J$15,0)),0)</f>
        <v>0</v>
      </c>
      <c r="X971" s="26">
        <f>IF($H971&gt;J971,MIN($H971-J971,K971-J971)*INDEX('[1]2018_commission_structure-Start'!$A$15:$J$18,MATCH($E971,'[1]2018_commission_structure-Start'!$A$15:$A$18,0),MATCH(X$1,'[1]2018_commission_structure-Start'!$A$15:$J$15,0)),0)</f>
        <v>0</v>
      </c>
      <c r="Y971" s="26">
        <f>IF($H971&gt;K971,MIN($H971-K971,L971-K971)*INDEX('[1]2018_commission_structure-Start'!$A$15:$J$18,MATCH($E971,'[1]2018_commission_structure-Start'!$A$15:$A$18,0),MATCH(Y$1,'[1]2018_commission_structure-Start'!$A$15:$J$15,0)),0)</f>
        <v>0</v>
      </c>
      <c r="Z971" s="26">
        <f>IF(H971&gt;L971,(H971-L971)*INDEX('[1]2018_commission_structure-Start'!$A$21:$I$24,MATCH($E971,'[1]2018_commission_structure-Start'!$A$21:$A$24,0),MATCH(Z$1,'[1]2018_commission_structure-Start'!$A$21:$I$21,0)),0)</f>
        <v>0</v>
      </c>
      <c r="AA971" s="28">
        <f t="shared" si="158"/>
        <v>56998.2</v>
      </c>
      <c r="AB971" s="28">
        <f t="shared" si="159"/>
        <v>114649.2</v>
      </c>
    </row>
    <row r="972" spans="1:28" x14ac:dyDescent="0.2">
      <c r="A972" s="25" t="str">
        <f t="shared" si="150"/>
        <v>Xymenes Stallard</v>
      </c>
      <c r="B972" s="25">
        <v>9491257560</v>
      </c>
      <c r="C972" s="25" t="s">
        <v>1870</v>
      </c>
      <c r="D972" s="25" t="s">
        <v>1871</v>
      </c>
      <c r="E972" s="25" t="s">
        <v>29</v>
      </c>
      <c r="F972" s="25">
        <v>66363</v>
      </c>
      <c r="G972" s="25">
        <f>COUNTIF([1]deals_closed!D:D,B972)</f>
        <v>24</v>
      </c>
      <c r="H972" s="26">
        <f>SUMIF([1]deals_closed!D:D,B972,[1]deals_closed!C:C)</f>
        <v>862004</v>
      </c>
      <c r="I972" s="26">
        <f>VLOOKUP(E972,'[1]2018_commission_structure-Start'!$A$22:$I$24,9,FALSE)</f>
        <v>600000</v>
      </c>
      <c r="J972" s="26">
        <f t="shared" si="151"/>
        <v>750000</v>
      </c>
      <c r="K972" s="26">
        <f t="shared" si="152"/>
        <v>900000</v>
      </c>
      <c r="L972" s="26">
        <f t="shared" si="153"/>
        <v>1200000</v>
      </c>
      <c r="M972" s="27">
        <f t="shared" si="154"/>
        <v>1.4366733333333332</v>
      </c>
      <c r="N972" s="25" t="str">
        <f t="shared" si="155"/>
        <v>125-150%</v>
      </c>
      <c r="O972" s="28">
        <f>MIN(H972,I972)*INDEX('[1]2018_commission_structure-Start'!$A$21:$I$24,MATCH($E972,'[1]2018_commission_structure-Start'!$A$21:$A$24,0),MATCH(O$1,'[1]2018_commission_structure-Start'!$A$21:$I$21,0))</f>
        <v>78000</v>
      </c>
      <c r="P972" s="26">
        <f>IF(H972&gt;I972,MIN(H972-I972,J972-I972)*INDEX('[1]2018_commission_structure-Start'!$A$21:$I$24,MATCH($E972,'[1]2018_commission_structure-Start'!$A$21:$A$24,0), MATCH(P$1,'[1]2018_commission_structure-Start'!$A$21:$I$21,0)),0)</f>
        <v>25500.000000000004</v>
      </c>
      <c r="Q972" s="26">
        <f>IF($H972&gt;J972,MIN($H972-J972,K972-J972)*INDEX('[1]2018_commission_structure-Start'!$A$21:$I$24,MATCH($E972,'[1]2018_commission_structure-Start'!$A$21:$A$24,0), MATCH(Q$1,'[1]2018_commission_structure-Start'!$A$21:$I$21,0)),0)</f>
        <v>23520.84</v>
      </c>
      <c r="R972" s="26">
        <f>IF($H972&gt;K972,MIN($H972-K972,L972-K972)*INDEX('[1]2018_commission_structure-Start'!$A$21:$I$24,MATCH($E972,'[1]2018_commission_structure-Start'!$A$21:$A$24,0), MATCH(R$1,'[1]2018_commission_structure-Start'!$A$21:$I$21,0)),0)</f>
        <v>0</v>
      </c>
      <c r="S972" s="26">
        <f>IF(H972&gt;L972,(H972-L972)*INDEX('[1]2018_commission_structure-Start'!$A$21:$I$24,MATCH($E972,'[1]2018_commission_structure-Start'!$A$21:$A$24,0),MATCH(S$1,'[1]2018_commission_structure-Start'!$A$21:$I$21,0)),0)</f>
        <v>0</v>
      </c>
      <c r="T972" s="28">
        <f t="shared" si="156"/>
        <v>127020.84</v>
      </c>
      <c r="U972" s="28">
        <f t="shared" si="157"/>
        <v>193383.84</v>
      </c>
      <c r="V972" s="28">
        <f>MIN(H972,I972)*INDEX('[1]2018_commission_structure-Start'!$A$15:$J$18,MATCH($E972,'[1]2018_commission_structure-Start'!$A$15:$A$18,0),MATCH(V$1,'[1]2018_commission_structure-Start'!$A$15:$J$15,0))</f>
        <v>90000</v>
      </c>
      <c r="W972" s="26">
        <f>IF($H972&gt;I972,MIN($H972-I972,J972-I972)*INDEX('[1]2018_commission_structure-Start'!$A$15:$J$18,MATCH($E972,'[1]2018_commission_structure-Start'!$A$15:$A$18,0),MATCH(W$1,'[1]2018_commission_structure-Start'!$A$15:$J$15,0)),0)</f>
        <v>27000</v>
      </c>
      <c r="X972" s="26">
        <f>IF($H972&gt;J972,MIN($H972-J972,K972-J972)*INDEX('[1]2018_commission_structure-Start'!$A$15:$J$18,MATCH($E972,'[1]2018_commission_structure-Start'!$A$15:$A$18,0),MATCH(X$1,'[1]2018_commission_structure-Start'!$A$15:$J$15,0)),0)</f>
        <v>28001</v>
      </c>
      <c r="Y972" s="26">
        <f>IF($H972&gt;K972,MIN($H972-K972,L972-K972)*INDEX('[1]2018_commission_structure-Start'!$A$15:$J$18,MATCH($E972,'[1]2018_commission_structure-Start'!$A$15:$A$18,0),MATCH(Y$1,'[1]2018_commission_structure-Start'!$A$15:$J$15,0)),0)</f>
        <v>0</v>
      </c>
      <c r="Z972" s="26">
        <f>IF(H972&gt;L972,(H972-L972)*INDEX('[1]2018_commission_structure-Start'!$A$21:$I$24,MATCH($E972,'[1]2018_commission_structure-Start'!$A$21:$A$24,0),MATCH(Z$1,'[1]2018_commission_structure-Start'!$A$21:$I$21,0)),0)</f>
        <v>0</v>
      </c>
      <c r="AA972" s="28">
        <f t="shared" si="158"/>
        <v>145001</v>
      </c>
      <c r="AB972" s="28">
        <f t="shared" si="159"/>
        <v>211364</v>
      </c>
    </row>
    <row r="973" spans="1:28" x14ac:dyDescent="0.2">
      <c r="A973" s="25" t="str">
        <f t="shared" si="150"/>
        <v>Daniela McMichael</v>
      </c>
      <c r="B973" s="25">
        <v>7521557441</v>
      </c>
      <c r="C973" s="25" t="s">
        <v>1872</v>
      </c>
      <c r="D973" s="25" t="s">
        <v>1873</v>
      </c>
      <c r="E973" s="25" t="s">
        <v>10</v>
      </c>
      <c r="F973" s="25">
        <v>91279</v>
      </c>
      <c r="G973" s="25">
        <f>COUNTIF([1]deals_closed!D:D,B973)</f>
        <v>15</v>
      </c>
      <c r="H973" s="26">
        <f>SUMIF([1]deals_closed!D:D,B973,[1]deals_closed!C:C)</f>
        <v>437601</v>
      </c>
      <c r="I973" s="26">
        <f>VLOOKUP(E973,'[1]2018_commission_structure-Start'!$A$22:$I$24,9,FALSE)</f>
        <v>750000</v>
      </c>
      <c r="J973" s="26">
        <f t="shared" si="151"/>
        <v>937500</v>
      </c>
      <c r="K973" s="26">
        <f t="shared" si="152"/>
        <v>1125000</v>
      </c>
      <c r="L973" s="26">
        <f t="shared" si="153"/>
        <v>1500000</v>
      </c>
      <c r="M973" s="27">
        <f t="shared" si="154"/>
        <v>0.58346799999999999</v>
      </c>
      <c r="N973" s="25" t="str">
        <f t="shared" si="155"/>
        <v>0-100%</v>
      </c>
      <c r="O973" s="28">
        <f>MIN(H973,I973)*INDEX('[1]2018_commission_structure-Start'!$A$21:$I$24,MATCH($E973,'[1]2018_commission_structure-Start'!$A$21:$A$24,0),MATCH(O$1,'[1]2018_commission_structure-Start'!$A$21:$I$21,0))</f>
        <v>65640.149999999994</v>
      </c>
      <c r="P973" s="26">
        <f>IF(H973&gt;I973,MIN(H973-I973,J973-I973)*INDEX('[1]2018_commission_structure-Start'!$A$21:$I$24,MATCH($E973,'[1]2018_commission_structure-Start'!$A$21:$A$24,0), MATCH(P$1,'[1]2018_commission_structure-Start'!$A$21:$I$21,0)),0)</f>
        <v>0</v>
      </c>
      <c r="Q973" s="26">
        <f>IF($H973&gt;J973,MIN($H973-J973,K973-J973)*INDEX('[1]2018_commission_structure-Start'!$A$21:$I$24,MATCH($E973,'[1]2018_commission_structure-Start'!$A$21:$A$24,0), MATCH(Q$1,'[1]2018_commission_structure-Start'!$A$21:$I$21,0)),0)</f>
        <v>0</v>
      </c>
      <c r="R973" s="26">
        <f>IF($H973&gt;K973,MIN($H973-K973,L973-K973)*INDEX('[1]2018_commission_structure-Start'!$A$21:$I$24,MATCH($E973,'[1]2018_commission_structure-Start'!$A$21:$A$24,0), MATCH(R$1,'[1]2018_commission_structure-Start'!$A$21:$I$21,0)),0)</f>
        <v>0</v>
      </c>
      <c r="S973" s="26">
        <f>IF(H973&gt;L973,(H973-L973)*INDEX('[1]2018_commission_structure-Start'!$A$21:$I$24,MATCH($E973,'[1]2018_commission_structure-Start'!$A$21:$A$24,0),MATCH(S$1,'[1]2018_commission_structure-Start'!$A$21:$I$21,0)),0)</f>
        <v>0</v>
      </c>
      <c r="T973" s="28">
        <f t="shared" si="156"/>
        <v>65640.149999999994</v>
      </c>
      <c r="U973" s="28">
        <f t="shared" si="157"/>
        <v>156919.15</v>
      </c>
      <c r="V973" s="28">
        <f>MIN(H973,I973)*INDEX('[1]2018_commission_structure-Start'!$A$15:$J$18,MATCH($E973,'[1]2018_commission_structure-Start'!$A$15:$A$18,0),MATCH(V$1,'[1]2018_commission_structure-Start'!$A$15:$J$15,0))</f>
        <v>65640.149999999994</v>
      </c>
      <c r="W973" s="26">
        <f>IF($H973&gt;I973,MIN($H973-I973,J973-I973)*INDEX('[1]2018_commission_structure-Start'!$A$15:$J$18,MATCH($E973,'[1]2018_commission_structure-Start'!$A$15:$A$18,0),MATCH(W$1,'[1]2018_commission_structure-Start'!$A$15:$J$15,0)),0)</f>
        <v>0</v>
      </c>
      <c r="X973" s="26">
        <f>IF($H973&gt;J973,MIN($H973-J973,K973-J973)*INDEX('[1]2018_commission_structure-Start'!$A$15:$J$18,MATCH($E973,'[1]2018_commission_structure-Start'!$A$15:$A$18,0),MATCH(X$1,'[1]2018_commission_structure-Start'!$A$15:$J$15,0)),0)</f>
        <v>0</v>
      </c>
      <c r="Y973" s="26">
        <f>IF($H973&gt;K973,MIN($H973-K973,L973-K973)*INDEX('[1]2018_commission_structure-Start'!$A$15:$J$18,MATCH($E973,'[1]2018_commission_structure-Start'!$A$15:$A$18,0),MATCH(Y$1,'[1]2018_commission_structure-Start'!$A$15:$J$15,0)),0)</f>
        <v>0</v>
      </c>
      <c r="Z973" s="26">
        <f>IF(H973&gt;L973,(H973-L973)*INDEX('[1]2018_commission_structure-Start'!$A$21:$I$24,MATCH($E973,'[1]2018_commission_structure-Start'!$A$21:$A$24,0),MATCH(Z$1,'[1]2018_commission_structure-Start'!$A$21:$I$21,0)),0)</f>
        <v>0</v>
      </c>
      <c r="AA973" s="28">
        <f t="shared" si="158"/>
        <v>65640.149999999994</v>
      </c>
      <c r="AB973" s="28">
        <f t="shared" si="159"/>
        <v>156919.15</v>
      </c>
    </row>
    <row r="974" spans="1:28" x14ac:dyDescent="0.2">
      <c r="A974" s="25" t="str">
        <f t="shared" si="150"/>
        <v>Bernelle Blint</v>
      </c>
      <c r="B974" s="25">
        <v>6106380341</v>
      </c>
      <c r="C974" s="25" t="s">
        <v>1874</v>
      </c>
      <c r="D974" s="25" t="s">
        <v>1875</v>
      </c>
      <c r="E974" s="25" t="s">
        <v>29</v>
      </c>
      <c r="F974" s="25">
        <v>57050</v>
      </c>
      <c r="G974" s="25">
        <f>COUNTIF([1]deals_closed!D:D,B974)</f>
        <v>14</v>
      </c>
      <c r="H974" s="26">
        <f>SUMIF([1]deals_closed!D:D,B974,[1]deals_closed!C:C)</f>
        <v>412896</v>
      </c>
      <c r="I974" s="26">
        <f>VLOOKUP(E974,'[1]2018_commission_structure-Start'!$A$22:$I$24,9,FALSE)</f>
        <v>600000</v>
      </c>
      <c r="J974" s="26">
        <f t="shared" si="151"/>
        <v>750000</v>
      </c>
      <c r="K974" s="26">
        <f t="shared" si="152"/>
        <v>900000</v>
      </c>
      <c r="L974" s="26">
        <f t="shared" si="153"/>
        <v>1200000</v>
      </c>
      <c r="M974" s="27">
        <f t="shared" si="154"/>
        <v>0.68815999999999999</v>
      </c>
      <c r="N974" s="25" t="str">
        <f t="shared" si="155"/>
        <v>0-100%</v>
      </c>
      <c r="O974" s="28">
        <f>MIN(H974,I974)*INDEX('[1]2018_commission_structure-Start'!$A$21:$I$24,MATCH($E974,'[1]2018_commission_structure-Start'!$A$21:$A$24,0),MATCH(O$1,'[1]2018_commission_structure-Start'!$A$21:$I$21,0))</f>
        <v>53676.480000000003</v>
      </c>
      <c r="P974" s="26">
        <f>IF(H974&gt;I974,MIN(H974-I974,J974-I974)*INDEX('[1]2018_commission_structure-Start'!$A$21:$I$24,MATCH($E974,'[1]2018_commission_structure-Start'!$A$21:$A$24,0), MATCH(P$1,'[1]2018_commission_structure-Start'!$A$21:$I$21,0)),0)</f>
        <v>0</v>
      </c>
      <c r="Q974" s="26">
        <f>IF($H974&gt;J974,MIN($H974-J974,K974-J974)*INDEX('[1]2018_commission_structure-Start'!$A$21:$I$24,MATCH($E974,'[1]2018_commission_structure-Start'!$A$21:$A$24,0), MATCH(Q$1,'[1]2018_commission_structure-Start'!$A$21:$I$21,0)),0)</f>
        <v>0</v>
      </c>
      <c r="R974" s="26">
        <f>IF($H974&gt;K974,MIN($H974-K974,L974-K974)*INDEX('[1]2018_commission_structure-Start'!$A$21:$I$24,MATCH($E974,'[1]2018_commission_structure-Start'!$A$21:$A$24,0), MATCH(R$1,'[1]2018_commission_structure-Start'!$A$21:$I$21,0)),0)</f>
        <v>0</v>
      </c>
      <c r="S974" s="26">
        <f>IF(H974&gt;L974,(H974-L974)*INDEX('[1]2018_commission_structure-Start'!$A$21:$I$24,MATCH($E974,'[1]2018_commission_structure-Start'!$A$21:$A$24,0),MATCH(S$1,'[1]2018_commission_structure-Start'!$A$21:$I$21,0)),0)</f>
        <v>0</v>
      </c>
      <c r="T974" s="28">
        <f t="shared" si="156"/>
        <v>53676.480000000003</v>
      </c>
      <c r="U974" s="28">
        <f t="shared" si="157"/>
        <v>110726.48000000001</v>
      </c>
      <c r="V974" s="28">
        <f>MIN(H974,I974)*INDEX('[1]2018_commission_structure-Start'!$A$15:$J$18,MATCH($E974,'[1]2018_commission_structure-Start'!$A$15:$A$18,0),MATCH(V$1,'[1]2018_commission_structure-Start'!$A$15:$J$15,0))</f>
        <v>61934.399999999994</v>
      </c>
      <c r="W974" s="26">
        <f>IF($H974&gt;I974,MIN($H974-I974,J974-I974)*INDEX('[1]2018_commission_structure-Start'!$A$15:$J$18,MATCH($E974,'[1]2018_commission_structure-Start'!$A$15:$A$18,0),MATCH(W$1,'[1]2018_commission_structure-Start'!$A$15:$J$15,0)),0)</f>
        <v>0</v>
      </c>
      <c r="X974" s="26">
        <f>IF($H974&gt;J974,MIN($H974-J974,K974-J974)*INDEX('[1]2018_commission_structure-Start'!$A$15:$J$18,MATCH($E974,'[1]2018_commission_structure-Start'!$A$15:$A$18,0),MATCH(X$1,'[1]2018_commission_structure-Start'!$A$15:$J$15,0)),0)</f>
        <v>0</v>
      </c>
      <c r="Y974" s="26">
        <f>IF($H974&gt;K974,MIN($H974-K974,L974-K974)*INDEX('[1]2018_commission_structure-Start'!$A$15:$J$18,MATCH($E974,'[1]2018_commission_structure-Start'!$A$15:$A$18,0),MATCH(Y$1,'[1]2018_commission_structure-Start'!$A$15:$J$15,0)),0)</f>
        <v>0</v>
      </c>
      <c r="Z974" s="26">
        <f>IF(H974&gt;L974,(H974-L974)*INDEX('[1]2018_commission_structure-Start'!$A$21:$I$24,MATCH($E974,'[1]2018_commission_structure-Start'!$A$21:$A$24,0),MATCH(Z$1,'[1]2018_commission_structure-Start'!$A$21:$I$21,0)),0)</f>
        <v>0</v>
      </c>
      <c r="AA974" s="28">
        <f t="shared" si="158"/>
        <v>61934.399999999994</v>
      </c>
      <c r="AB974" s="28">
        <f t="shared" si="159"/>
        <v>118984.4</v>
      </c>
    </row>
    <row r="975" spans="1:28" x14ac:dyDescent="0.2">
      <c r="A975" s="25" t="str">
        <f t="shared" si="150"/>
        <v>Guilbert Duckett</v>
      </c>
      <c r="B975" s="25">
        <v>9434604370</v>
      </c>
      <c r="C975" s="25" t="s">
        <v>1876</v>
      </c>
      <c r="D975" s="25" t="s">
        <v>1877</v>
      </c>
      <c r="E975" s="25" t="s">
        <v>29</v>
      </c>
      <c r="F975" s="25">
        <v>69644</v>
      </c>
      <c r="G975" s="25">
        <f>COUNTIF([1]deals_closed!D:D,B975)</f>
        <v>14</v>
      </c>
      <c r="H975" s="26">
        <f>SUMIF([1]deals_closed!D:D,B975,[1]deals_closed!C:C)</f>
        <v>360151</v>
      </c>
      <c r="I975" s="26">
        <f>VLOOKUP(E975,'[1]2018_commission_structure-Start'!$A$22:$I$24,9,FALSE)</f>
        <v>600000</v>
      </c>
      <c r="J975" s="26">
        <f t="shared" si="151"/>
        <v>750000</v>
      </c>
      <c r="K975" s="26">
        <f t="shared" si="152"/>
        <v>900000</v>
      </c>
      <c r="L975" s="26">
        <f t="shared" si="153"/>
        <v>1200000</v>
      </c>
      <c r="M975" s="27">
        <f t="shared" si="154"/>
        <v>0.60025166666666663</v>
      </c>
      <c r="N975" s="25" t="str">
        <f t="shared" si="155"/>
        <v>0-100%</v>
      </c>
      <c r="O975" s="28">
        <f>MIN(H975,I975)*INDEX('[1]2018_commission_structure-Start'!$A$21:$I$24,MATCH($E975,'[1]2018_commission_structure-Start'!$A$21:$A$24,0),MATCH(O$1,'[1]2018_commission_structure-Start'!$A$21:$I$21,0))</f>
        <v>46819.630000000005</v>
      </c>
      <c r="P975" s="26">
        <f>IF(H975&gt;I975,MIN(H975-I975,J975-I975)*INDEX('[1]2018_commission_structure-Start'!$A$21:$I$24,MATCH($E975,'[1]2018_commission_structure-Start'!$A$21:$A$24,0), MATCH(P$1,'[1]2018_commission_structure-Start'!$A$21:$I$21,0)),0)</f>
        <v>0</v>
      </c>
      <c r="Q975" s="26">
        <f>IF($H975&gt;J975,MIN($H975-J975,K975-J975)*INDEX('[1]2018_commission_structure-Start'!$A$21:$I$24,MATCH($E975,'[1]2018_commission_structure-Start'!$A$21:$A$24,0), MATCH(Q$1,'[1]2018_commission_structure-Start'!$A$21:$I$21,0)),0)</f>
        <v>0</v>
      </c>
      <c r="R975" s="26">
        <f>IF($H975&gt;K975,MIN($H975-K975,L975-K975)*INDEX('[1]2018_commission_structure-Start'!$A$21:$I$24,MATCH($E975,'[1]2018_commission_structure-Start'!$A$21:$A$24,0), MATCH(R$1,'[1]2018_commission_structure-Start'!$A$21:$I$21,0)),0)</f>
        <v>0</v>
      </c>
      <c r="S975" s="26">
        <f>IF(H975&gt;L975,(H975-L975)*INDEX('[1]2018_commission_structure-Start'!$A$21:$I$24,MATCH($E975,'[1]2018_commission_structure-Start'!$A$21:$A$24,0),MATCH(S$1,'[1]2018_commission_structure-Start'!$A$21:$I$21,0)),0)</f>
        <v>0</v>
      </c>
      <c r="T975" s="28">
        <f t="shared" si="156"/>
        <v>46819.630000000005</v>
      </c>
      <c r="U975" s="28">
        <f t="shared" si="157"/>
        <v>116463.63</v>
      </c>
      <c r="V975" s="28">
        <f>MIN(H975,I975)*INDEX('[1]2018_commission_structure-Start'!$A$15:$J$18,MATCH($E975,'[1]2018_commission_structure-Start'!$A$15:$A$18,0),MATCH(V$1,'[1]2018_commission_structure-Start'!$A$15:$J$15,0))</f>
        <v>54022.65</v>
      </c>
      <c r="W975" s="26">
        <f>IF($H975&gt;I975,MIN($H975-I975,J975-I975)*INDEX('[1]2018_commission_structure-Start'!$A$15:$J$18,MATCH($E975,'[1]2018_commission_structure-Start'!$A$15:$A$18,0),MATCH(W$1,'[1]2018_commission_structure-Start'!$A$15:$J$15,0)),0)</f>
        <v>0</v>
      </c>
      <c r="X975" s="26">
        <f>IF($H975&gt;J975,MIN($H975-J975,K975-J975)*INDEX('[1]2018_commission_structure-Start'!$A$15:$J$18,MATCH($E975,'[1]2018_commission_structure-Start'!$A$15:$A$18,0),MATCH(X$1,'[1]2018_commission_structure-Start'!$A$15:$J$15,0)),0)</f>
        <v>0</v>
      </c>
      <c r="Y975" s="26">
        <f>IF($H975&gt;K975,MIN($H975-K975,L975-K975)*INDEX('[1]2018_commission_structure-Start'!$A$15:$J$18,MATCH($E975,'[1]2018_commission_structure-Start'!$A$15:$A$18,0),MATCH(Y$1,'[1]2018_commission_structure-Start'!$A$15:$J$15,0)),0)</f>
        <v>0</v>
      </c>
      <c r="Z975" s="26">
        <f>IF(H975&gt;L975,(H975-L975)*INDEX('[1]2018_commission_structure-Start'!$A$21:$I$24,MATCH($E975,'[1]2018_commission_structure-Start'!$A$21:$A$24,0),MATCH(Z$1,'[1]2018_commission_structure-Start'!$A$21:$I$21,0)),0)</f>
        <v>0</v>
      </c>
      <c r="AA975" s="28">
        <f t="shared" si="158"/>
        <v>54022.65</v>
      </c>
      <c r="AB975" s="28">
        <f t="shared" si="159"/>
        <v>123666.65</v>
      </c>
    </row>
    <row r="976" spans="1:28" x14ac:dyDescent="0.2">
      <c r="A976" s="25" t="str">
        <f t="shared" si="150"/>
        <v>Dionis Climie</v>
      </c>
      <c r="B976" s="25">
        <v>8731494560</v>
      </c>
      <c r="C976" s="25" t="s">
        <v>1749</v>
      </c>
      <c r="D976" s="25" t="s">
        <v>1878</v>
      </c>
      <c r="E976" s="25" t="s">
        <v>29</v>
      </c>
      <c r="F976" s="25">
        <v>77055</v>
      </c>
      <c r="G976" s="25">
        <f>COUNTIF([1]deals_closed!D:D,B976)</f>
        <v>20</v>
      </c>
      <c r="H976" s="26">
        <f>SUMIF([1]deals_closed!D:D,B976,[1]deals_closed!C:C)</f>
        <v>671623</v>
      </c>
      <c r="I976" s="26">
        <f>VLOOKUP(E976,'[1]2018_commission_structure-Start'!$A$22:$I$24,9,FALSE)</f>
        <v>600000</v>
      </c>
      <c r="J976" s="26">
        <f t="shared" si="151"/>
        <v>750000</v>
      </c>
      <c r="K976" s="26">
        <f t="shared" si="152"/>
        <v>900000</v>
      </c>
      <c r="L976" s="26">
        <f t="shared" si="153"/>
        <v>1200000</v>
      </c>
      <c r="M976" s="27">
        <f t="shared" si="154"/>
        <v>1.1193716666666667</v>
      </c>
      <c r="N976" s="25" t="str">
        <f t="shared" si="155"/>
        <v>100-125%</v>
      </c>
      <c r="O976" s="28">
        <f>MIN(H976,I976)*INDEX('[1]2018_commission_structure-Start'!$A$21:$I$24,MATCH($E976,'[1]2018_commission_structure-Start'!$A$21:$A$24,0),MATCH(O$1,'[1]2018_commission_structure-Start'!$A$21:$I$21,0))</f>
        <v>78000</v>
      </c>
      <c r="P976" s="26">
        <f>IF(H976&gt;I976,MIN(H976-I976,J976-I976)*INDEX('[1]2018_commission_structure-Start'!$A$21:$I$24,MATCH($E976,'[1]2018_commission_structure-Start'!$A$21:$A$24,0), MATCH(P$1,'[1]2018_commission_structure-Start'!$A$21:$I$21,0)),0)</f>
        <v>12175.910000000002</v>
      </c>
      <c r="Q976" s="26">
        <f>IF($H976&gt;J976,MIN($H976-J976,K976-J976)*INDEX('[1]2018_commission_structure-Start'!$A$21:$I$24,MATCH($E976,'[1]2018_commission_structure-Start'!$A$21:$A$24,0), MATCH(Q$1,'[1]2018_commission_structure-Start'!$A$21:$I$21,0)),0)</f>
        <v>0</v>
      </c>
      <c r="R976" s="26">
        <f>IF($H976&gt;K976,MIN($H976-K976,L976-K976)*INDEX('[1]2018_commission_structure-Start'!$A$21:$I$24,MATCH($E976,'[1]2018_commission_structure-Start'!$A$21:$A$24,0), MATCH(R$1,'[1]2018_commission_structure-Start'!$A$21:$I$21,0)),0)</f>
        <v>0</v>
      </c>
      <c r="S976" s="26">
        <f>IF(H976&gt;L976,(H976-L976)*INDEX('[1]2018_commission_structure-Start'!$A$21:$I$24,MATCH($E976,'[1]2018_commission_structure-Start'!$A$21:$A$24,0),MATCH(S$1,'[1]2018_commission_structure-Start'!$A$21:$I$21,0)),0)</f>
        <v>0</v>
      </c>
      <c r="T976" s="28">
        <f t="shared" si="156"/>
        <v>90175.91</v>
      </c>
      <c r="U976" s="28">
        <f t="shared" si="157"/>
        <v>167230.91</v>
      </c>
      <c r="V976" s="28">
        <f>MIN(H976,I976)*INDEX('[1]2018_commission_structure-Start'!$A$15:$J$18,MATCH($E976,'[1]2018_commission_structure-Start'!$A$15:$A$18,0),MATCH(V$1,'[1]2018_commission_structure-Start'!$A$15:$J$15,0))</f>
        <v>90000</v>
      </c>
      <c r="W976" s="26">
        <f>IF($H976&gt;I976,MIN($H976-I976,J976-I976)*INDEX('[1]2018_commission_structure-Start'!$A$15:$J$18,MATCH($E976,'[1]2018_commission_structure-Start'!$A$15:$A$18,0),MATCH(W$1,'[1]2018_commission_structure-Start'!$A$15:$J$15,0)),0)</f>
        <v>12892.14</v>
      </c>
      <c r="X976" s="26">
        <f>IF($H976&gt;J976,MIN($H976-J976,K976-J976)*INDEX('[1]2018_commission_structure-Start'!$A$15:$J$18,MATCH($E976,'[1]2018_commission_structure-Start'!$A$15:$A$18,0),MATCH(X$1,'[1]2018_commission_structure-Start'!$A$15:$J$15,0)),0)</f>
        <v>0</v>
      </c>
      <c r="Y976" s="26">
        <f>IF($H976&gt;K976,MIN($H976-K976,L976-K976)*INDEX('[1]2018_commission_structure-Start'!$A$15:$J$18,MATCH($E976,'[1]2018_commission_structure-Start'!$A$15:$A$18,0),MATCH(Y$1,'[1]2018_commission_structure-Start'!$A$15:$J$15,0)),0)</f>
        <v>0</v>
      </c>
      <c r="Z976" s="26">
        <f>IF(H976&gt;L976,(H976-L976)*INDEX('[1]2018_commission_structure-Start'!$A$21:$I$24,MATCH($E976,'[1]2018_commission_structure-Start'!$A$21:$A$24,0),MATCH(Z$1,'[1]2018_commission_structure-Start'!$A$21:$I$21,0)),0)</f>
        <v>0</v>
      </c>
      <c r="AA976" s="28">
        <f t="shared" si="158"/>
        <v>102892.14</v>
      </c>
      <c r="AB976" s="28">
        <f t="shared" si="159"/>
        <v>179947.14</v>
      </c>
    </row>
    <row r="977" spans="1:28" x14ac:dyDescent="0.2">
      <c r="A977" s="25" t="str">
        <f t="shared" si="150"/>
        <v>Fifine Jakeman</v>
      </c>
      <c r="B977" s="25">
        <v>8646243699</v>
      </c>
      <c r="C977" s="25" t="s">
        <v>1879</v>
      </c>
      <c r="D977" s="25" t="s">
        <v>1880</v>
      </c>
      <c r="E977" s="25" t="s">
        <v>10</v>
      </c>
      <c r="F977" s="25">
        <v>109614</v>
      </c>
      <c r="G977" s="25">
        <f>COUNTIF([1]deals_closed!D:D,B977)</f>
        <v>29</v>
      </c>
      <c r="H977" s="26">
        <f>SUMIF([1]deals_closed!D:D,B977,[1]deals_closed!C:C)</f>
        <v>973243</v>
      </c>
      <c r="I977" s="26">
        <f>VLOOKUP(E977,'[1]2018_commission_structure-Start'!$A$22:$I$24,9,FALSE)</f>
        <v>750000</v>
      </c>
      <c r="J977" s="26">
        <f t="shared" si="151"/>
        <v>937500</v>
      </c>
      <c r="K977" s="26">
        <f t="shared" si="152"/>
        <v>1125000</v>
      </c>
      <c r="L977" s="26">
        <f t="shared" si="153"/>
        <v>1500000</v>
      </c>
      <c r="M977" s="27">
        <f t="shared" si="154"/>
        <v>1.2976573333333334</v>
      </c>
      <c r="N977" s="25" t="str">
        <f t="shared" si="155"/>
        <v>125-150%</v>
      </c>
      <c r="O977" s="28">
        <f>MIN(H977,I977)*INDEX('[1]2018_commission_structure-Start'!$A$21:$I$24,MATCH($E977,'[1]2018_commission_structure-Start'!$A$21:$A$24,0),MATCH(O$1,'[1]2018_commission_structure-Start'!$A$21:$I$21,0))</f>
        <v>112500</v>
      </c>
      <c r="P977" s="26">
        <f>IF(H977&gt;I977,MIN(H977-I977,J977-I977)*INDEX('[1]2018_commission_structure-Start'!$A$21:$I$24,MATCH($E977,'[1]2018_commission_structure-Start'!$A$21:$A$24,0), MATCH(P$1,'[1]2018_commission_structure-Start'!$A$21:$I$21,0)),0)</f>
        <v>35625</v>
      </c>
      <c r="Q977" s="26">
        <f>IF($H977&gt;J977,MIN($H977-J977,K977-J977)*INDEX('[1]2018_commission_structure-Start'!$A$21:$I$24,MATCH($E977,'[1]2018_commission_structure-Start'!$A$21:$A$24,0), MATCH(Q$1,'[1]2018_commission_structure-Start'!$A$21:$I$21,0)),0)</f>
        <v>8220.8900000000012</v>
      </c>
      <c r="R977" s="26">
        <f>IF($H977&gt;K977,MIN($H977-K977,L977-K977)*INDEX('[1]2018_commission_structure-Start'!$A$21:$I$24,MATCH($E977,'[1]2018_commission_structure-Start'!$A$21:$A$24,0), MATCH(R$1,'[1]2018_commission_structure-Start'!$A$21:$I$21,0)),0)</f>
        <v>0</v>
      </c>
      <c r="S977" s="26">
        <f>IF(H977&gt;L977,(H977-L977)*INDEX('[1]2018_commission_structure-Start'!$A$21:$I$24,MATCH($E977,'[1]2018_commission_structure-Start'!$A$21:$A$24,0),MATCH(S$1,'[1]2018_commission_structure-Start'!$A$21:$I$21,0)),0)</f>
        <v>0</v>
      </c>
      <c r="T977" s="28">
        <f t="shared" si="156"/>
        <v>156345.89000000001</v>
      </c>
      <c r="U977" s="28">
        <f t="shared" si="157"/>
        <v>265959.89</v>
      </c>
      <c r="V977" s="28">
        <f>MIN(H977,I977)*INDEX('[1]2018_commission_structure-Start'!$A$15:$J$18,MATCH($E977,'[1]2018_commission_structure-Start'!$A$15:$A$18,0),MATCH(V$1,'[1]2018_commission_structure-Start'!$A$15:$J$15,0))</f>
        <v>112500</v>
      </c>
      <c r="W977" s="26">
        <f>IF($H977&gt;I977,MIN($H977-I977,J977-I977)*INDEX('[1]2018_commission_structure-Start'!$A$15:$J$18,MATCH($E977,'[1]2018_commission_structure-Start'!$A$15:$A$18,0),MATCH(W$1,'[1]2018_commission_structure-Start'!$A$15:$J$15,0)),0)</f>
        <v>41250</v>
      </c>
      <c r="X977" s="26">
        <f>IF($H977&gt;J977,MIN($H977-J977,K977-J977)*INDEX('[1]2018_commission_structure-Start'!$A$15:$J$18,MATCH($E977,'[1]2018_commission_structure-Start'!$A$15:$A$18,0),MATCH(X$1,'[1]2018_commission_structure-Start'!$A$15:$J$15,0)),0)</f>
        <v>8935.75</v>
      </c>
      <c r="Y977" s="26">
        <f>IF($H977&gt;K977,MIN($H977-K977,L977-K977)*INDEX('[1]2018_commission_structure-Start'!$A$15:$J$18,MATCH($E977,'[1]2018_commission_structure-Start'!$A$15:$A$18,0),MATCH(Y$1,'[1]2018_commission_structure-Start'!$A$15:$J$15,0)),0)</f>
        <v>0</v>
      </c>
      <c r="Z977" s="26">
        <f>IF(H977&gt;L977,(H977-L977)*INDEX('[1]2018_commission_structure-Start'!$A$21:$I$24,MATCH($E977,'[1]2018_commission_structure-Start'!$A$21:$A$24,0),MATCH(Z$1,'[1]2018_commission_structure-Start'!$A$21:$I$21,0)),0)</f>
        <v>0</v>
      </c>
      <c r="AA977" s="28">
        <f t="shared" si="158"/>
        <v>162685.75</v>
      </c>
      <c r="AB977" s="28">
        <f t="shared" si="159"/>
        <v>272299.75</v>
      </c>
    </row>
    <row r="978" spans="1:28" x14ac:dyDescent="0.2">
      <c r="A978" s="25" t="str">
        <f t="shared" si="150"/>
        <v>Keelby Lawie</v>
      </c>
      <c r="B978" s="25">
        <v>2045928187</v>
      </c>
      <c r="C978" s="25" t="s">
        <v>1881</v>
      </c>
      <c r="D978" s="25" t="s">
        <v>1882</v>
      </c>
      <c r="E978" s="25" t="s">
        <v>7</v>
      </c>
      <c r="F978" s="25">
        <v>33035</v>
      </c>
      <c r="G978" s="25">
        <f>COUNTIF([1]deals_closed!D:D,B978)</f>
        <v>11</v>
      </c>
      <c r="H978" s="26">
        <f>SUMIF([1]deals_closed!D:D,B978,[1]deals_closed!C:C)</f>
        <v>423642</v>
      </c>
      <c r="I978" s="26">
        <f>VLOOKUP(E978,'[1]2018_commission_structure-Start'!$A$22:$I$24,9,FALSE)</f>
        <v>500000</v>
      </c>
      <c r="J978" s="26">
        <f t="shared" si="151"/>
        <v>625000</v>
      </c>
      <c r="K978" s="26">
        <f t="shared" si="152"/>
        <v>750000</v>
      </c>
      <c r="L978" s="26">
        <f t="shared" si="153"/>
        <v>1000000</v>
      </c>
      <c r="M978" s="27">
        <f t="shared" si="154"/>
        <v>0.84728400000000004</v>
      </c>
      <c r="N978" s="25" t="str">
        <f t="shared" si="155"/>
        <v>0-100%</v>
      </c>
      <c r="O978" s="28">
        <f>MIN(H978,I978)*INDEX('[1]2018_commission_structure-Start'!$A$21:$I$24,MATCH($E978,'[1]2018_commission_structure-Start'!$A$21:$A$24,0),MATCH(O$1,'[1]2018_commission_structure-Start'!$A$21:$I$21,0))</f>
        <v>42364.200000000004</v>
      </c>
      <c r="P978" s="26">
        <f>IF(H978&gt;I978,MIN(H978-I978,J978-I978)*INDEX('[1]2018_commission_structure-Start'!$A$21:$I$24,MATCH($E978,'[1]2018_commission_structure-Start'!$A$21:$A$24,0), MATCH(P$1,'[1]2018_commission_structure-Start'!$A$21:$I$21,0)),0)</f>
        <v>0</v>
      </c>
      <c r="Q978" s="26">
        <f>IF($H978&gt;J978,MIN($H978-J978,K978-J978)*INDEX('[1]2018_commission_structure-Start'!$A$21:$I$24,MATCH($E978,'[1]2018_commission_structure-Start'!$A$21:$A$24,0), MATCH(Q$1,'[1]2018_commission_structure-Start'!$A$21:$I$21,0)),0)</f>
        <v>0</v>
      </c>
      <c r="R978" s="26">
        <f>IF($H978&gt;K978,MIN($H978-K978,L978-K978)*INDEX('[1]2018_commission_structure-Start'!$A$21:$I$24,MATCH($E978,'[1]2018_commission_structure-Start'!$A$21:$A$24,0), MATCH(R$1,'[1]2018_commission_structure-Start'!$A$21:$I$21,0)),0)</f>
        <v>0</v>
      </c>
      <c r="S978" s="26">
        <f>IF(H978&gt;L978,(H978-L978)*INDEX('[1]2018_commission_structure-Start'!$A$21:$I$24,MATCH($E978,'[1]2018_commission_structure-Start'!$A$21:$A$24,0),MATCH(S$1,'[1]2018_commission_structure-Start'!$A$21:$I$21,0)),0)</f>
        <v>0</v>
      </c>
      <c r="T978" s="28">
        <f t="shared" si="156"/>
        <v>42364.200000000004</v>
      </c>
      <c r="U978" s="28">
        <f t="shared" si="157"/>
        <v>75399.200000000012</v>
      </c>
      <c r="V978" s="28">
        <f>MIN(H978,I978)*INDEX('[1]2018_commission_structure-Start'!$A$15:$J$18,MATCH($E978,'[1]2018_commission_structure-Start'!$A$15:$A$18,0),MATCH(V$1,'[1]2018_commission_structure-Start'!$A$15:$J$15,0))</f>
        <v>50837.04</v>
      </c>
      <c r="W978" s="26">
        <f>IF($H978&gt;I978,MIN($H978-I978,J978-I978)*INDEX('[1]2018_commission_structure-Start'!$A$15:$J$18,MATCH($E978,'[1]2018_commission_structure-Start'!$A$15:$A$18,0),MATCH(W$1,'[1]2018_commission_structure-Start'!$A$15:$J$15,0)),0)</f>
        <v>0</v>
      </c>
      <c r="X978" s="26">
        <f>IF($H978&gt;J978,MIN($H978-J978,K978-J978)*INDEX('[1]2018_commission_structure-Start'!$A$15:$J$18,MATCH($E978,'[1]2018_commission_structure-Start'!$A$15:$A$18,0),MATCH(X$1,'[1]2018_commission_structure-Start'!$A$15:$J$15,0)),0)</f>
        <v>0</v>
      </c>
      <c r="Y978" s="26">
        <f>IF($H978&gt;K978,MIN($H978-K978,L978-K978)*INDEX('[1]2018_commission_structure-Start'!$A$15:$J$18,MATCH($E978,'[1]2018_commission_structure-Start'!$A$15:$A$18,0),MATCH(Y$1,'[1]2018_commission_structure-Start'!$A$15:$J$15,0)),0)</f>
        <v>0</v>
      </c>
      <c r="Z978" s="26">
        <f>IF(H978&gt;L978,(H978-L978)*INDEX('[1]2018_commission_structure-Start'!$A$21:$I$24,MATCH($E978,'[1]2018_commission_structure-Start'!$A$21:$A$24,0),MATCH(Z$1,'[1]2018_commission_structure-Start'!$A$21:$I$21,0)),0)</f>
        <v>0</v>
      </c>
      <c r="AA978" s="28">
        <f t="shared" si="158"/>
        <v>50837.04</v>
      </c>
      <c r="AB978" s="28">
        <f t="shared" si="159"/>
        <v>83872.040000000008</v>
      </c>
    </row>
    <row r="979" spans="1:28" x14ac:dyDescent="0.2">
      <c r="A979" s="25" t="str">
        <f t="shared" si="150"/>
        <v>Saree de Clercq</v>
      </c>
      <c r="B979" s="25">
        <v>2128813026</v>
      </c>
      <c r="C979" s="25" t="s">
        <v>1789</v>
      </c>
      <c r="D979" s="25" t="s">
        <v>1883</v>
      </c>
      <c r="E979" s="25" t="s">
        <v>10</v>
      </c>
      <c r="F979" s="25">
        <v>119743</v>
      </c>
      <c r="G979" s="25">
        <f>COUNTIF([1]deals_closed!D:D,B979)</f>
        <v>23</v>
      </c>
      <c r="H979" s="26">
        <f>SUMIF([1]deals_closed!D:D,B979,[1]deals_closed!C:C)</f>
        <v>745490</v>
      </c>
      <c r="I979" s="26">
        <f>VLOOKUP(E979,'[1]2018_commission_structure-Start'!$A$22:$I$24,9,FALSE)</f>
        <v>750000</v>
      </c>
      <c r="J979" s="26">
        <f t="shared" si="151"/>
        <v>937500</v>
      </c>
      <c r="K979" s="26">
        <f t="shared" si="152"/>
        <v>1125000</v>
      </c>
      <c r="L979" s="26">
        <f t="shared" si="153"/>
        <v>1500000</v>
      </c>
      <c r="M979" s="27">
        <f t="shared" si="154"/>
        <v>0.99398666666666669</v>
      </c>
      <c r="N979" s="25" t="str">
        <f t="shared" si="155"/>
        <v>0-100%</v>
      </c>
      <c r="O979" s="28">
        <f>MIN(H979,I979)*INDEX('[1]2018_commission_structure-Start'!$A$21:$I$24,MATCH($E979,'[1]2018_commission_structure-Start'!$A$21:$A$24,0),MATCH(O$1,'[1]2018_commission_structure-Start'!$A$21:$I$21,0))</f>
        <v>111823.5</v>
      </c>
      <c r="P979" s="26">
        <f>IF(H979&gt;I979,MIN(H979-I979,J979-I979)*INDEX('[1]2018_commission_structure-Start'!$A$21:$I$24,MATCH($E979,'[1]2018_commission_structure-Start'!$A$21:$A$24,0), MATCH(P$1,'[1]2018_commission_structure-Start'!$A$21:$I$21,0)),0)</f>
        <v>0</v>
      </c>
      <c r="Q979" s="26">
        <f>IF($H979&gt;J979,MIN($H979-J979,K979-J979)*INDEX('[1]2018_commission_structure-Start'!$A$21:$I$24,MATCH($E979,'[1]2018_commission_structure-Start'!$A$21:$A$24,0), MATCH(Q$1,'[1]2018_commission_structure-Start'!$A$21:$I$21,0)),0)</f>
        <v>0</v>
      </c>
      <c r="R979" s="26">
        <f>IF($H979&gt;K979,MIN($H979-K979,L979-K979)*INDEX('[1]2018_commission_structure-Start'!$A$21:$I$24,MATCH($E979,'[1]2018_commission_structure-Start'!$A$21:$A$24,0), MATCH(R$1,'[1]2018_commission_structure-Start'!$A$21:$I$21,0)),0)</f>
        <v>0</v>
      </c>
      <c r="S979" s="26">
        <f>IF(H979&gt;L979,(H979-L979)*INDEX('[1]2018_commission_structure-Start'!$A$21:$I$24,MATCH($E979,'[1]2018_commission_structure-Start'!$A$21:$A$24,0),MATCH(S$1,'[1]2018_commission_structure-Start'!$A$21:$I$21,0)),0)</f>
        <v>0</v>
      </c>
      <c r="T979" s="28">
        <f t="shared" si="156"/>
        <v>111823.5</v>
      </c>
      <c r="U979" s="28">
        <f t="shared" si="157"/>
        <v>231566.5</v>
      </c>
      <c r="V979" s="28">
        <f>MIN(H979,I979)*INDEX('[1]2018_commission_structure-Start'!$A$15:$J$18,MATCH($E979,'[1]2018_commission_structure-Start'!$A$15:$A$18,0),MATCH(V$1,'[1]2018_commission_structure-Start'!$A$15:$J$15,0))</f>
        <v>111823.5</v>
      </c>
      <c r="W979" s="26">
        <f>IF($H979&gt;I979,MIN($H979-I979,J979-I979)*INDEX('[1]2018_commission_structure-Start'!$A$15:$J$18,MATCH($E979,'[1]2018_commission_structure-Start'!$A$15:$A$18,0),MATCH(W$1,'[1]2018_commission_structure-Start'!$A$15:$J$15,0)),0)</f>
        <v>0</v>
      </c>
      <c r="X979" s="26">
        <f>IF($H979&gt;J979,MIN($H979-J979,K979-J979)*INDEX('[1]2018_commission_structure-Start'!$A$15:$J$18,MATCH($E979,'[1]2018_commission_structure-Start'!$A$15:$A$18,0),MATCH(X$1,'[1]2018_commission_structure-Start'!$A$15:$J$15,0)),0)</f>
        <v>0</v>
      </c>
      <c r="Y979" s="26">
        <f>IF($H979&gt;K979,MIN($H979-K979,L979-K979)*INDEX('[1]2018_commission_structure-Start'!$A$15:$J$18,MATCH($E979,'[1]2018_commission_structure-Start'!$A$15:$A$18,0),MATCH(Y$1,'[1]2018_commission_structure-Start'!$A$15:$J$15,0)),0)</f>
        <v>0</v>
      </c>
      <c r="Z979" s="26">
        <f>IF(H979&gt;L979,(H979-L979)*INDEX('[1]2018_commission_structure-Start'!$A$21:$I$24,MATCH($E979,'[1]2018_commission_structure-Start'!$A$21:$A$24,0),MATCH(Z$1,'[1]2018_commission_structure-Start'!$A$21:$I$21,0)),0)</f>
        <v>0</v>
      </c>
      <c r="AA979" s="28">
        <f t="shared" si="158"/>
        <v>111823.5</v>
      </c>
      <c r="AB979" s="28">
        <f t="shared" si="159"/>
        <v>231566.5</v>
      </c>
    </row>
    <row r="980" spans="1:28" x14ac:dyDescent="0.2">
      <c r="A980" s="25" t="str">
        <f t="shared" si="150"/>
        <v>Sutherland Fantin</v>
      </c>
      <c r="B980" s="25">
        <v>9107581297</v>
      </c>
      <c r="C980" s="25" t="s">
        <v>1884</v>
      </c>
      <c r="D980" s="25" t="s">
        <v>1885</v>
      </c>
      <c r="E980" s="25" t="s">
        <v>10</v>
      </c>
      <c r="F980" s="25">
        <v>113337</v>
      </c>
      <c r="G980" s="25">
        <f>COUNTIF([1]deals_closed!D:D,B980)</f>
        <v>29</v>
      </c>
      <c r="H980" s="26">
        <f>SUMIF([1]deals_closed!D:D,B980,[1]deals_closed!C:C)</f>
        <v>1194738</v>
      </c>
      <c r="I980" s="26">
        <f>VLOOKUP(E980,'[1]2018_commission_structure-Start'!$A$22:$I$24,9,FALSE)</f>
        <v>750000</v>
      </c>
      <c r="J980" s="26">
        <f t="shared" si="151"/>
        <v>937500</v>
      </c>
      <c r="K980" s="26">
        <f t="shared" si="152"/>
        <v>1125000</v>
      </c>
      <c r="L980" s="26">
        <f t="shared" si="153"/>
        <v>1500000</v>
      </c>
      <c r="M980" s="27">
        <f t="shared" si="154"/>
        <v>1.592984</v>
      </c>
      <c r="N980" s="25" t="str">
        <f t="shared" si="155"/>
        <v>150-200%</v>
      </c>
      <c r="O980" s="28">
        <f>MIN(H980,I980)*INDEX('[1]2018_commission_structure-Start'!$A$21:$I$24,MATCH($E980,'[1]2018_commission_structure-Start'!$A$21:$A$24,0),MATCH(O$1,'[1]2018_commission_structure-Start'!$A$21:$I$21,0))</f>
        <v>112500</v>
      </c>
      <c r="P980" s="26">
        <f>IF(H980&gt;I980,MIN(H980-I980,J980-I980)*INDEX('[1]2018_commission_structure-Start'!$A$21:$I$24,MATCH($E980,'[1]2018_commission_structure-Start'!$A$21:$A$24,0), MATCH(P$1,'[1]2018_commission_structure-Start'!$A$21:$I$21,0)),0)</f>
        <v>35625</v>
      </c>
      <c r="Q980" s="26">
        <f>IF($H980&gt;J980,MIN($H980-J980,K980-J980)*INDEX('[1]2018_commission_structure-Start'!$A$21:$I$24,MATCH($E980,'[1]2018_commission_structure-Start'!$A$21:$A$24,0), MATCH(Q$1,'[1]2018_commission_structure-Start'!$A$21:$I$21,0)),0)</f>
        <v>43125</v>
      </c>
      <c r="R980" s="26">
        <f>IF($H980&gt;K980,MIN($H980-K980,L980-K980)*INDEX('[1]2018_commission_structure-Start'!$A$21:$I$24,MATCH($E980,'[1]2018_commission_structure-Start'!$A$21:$A$24,0), MATCH(R$1,'[1]2018_commission_structure-Start'!$A$21:$I$21,0)),0)</f>
        <v>20921.399999999998</v>
      </c>
      <c r="S980" s="26">
        <f>IF(H980&gt;L980,(H980-L980)*INDEX('[1]2018_commission_structure-Start'!$A$21:$I$24,MATCH($E980,'[1]2018_commission_structure-Start'!$A$21:$A$24,0),MATCH(S$1,'[1]2018_commission_structure-Start'!$A$21:$I$21,0)),0)</f>
        <v>0</v>
      </c>
      <c r="T980" s="28">
        <f t="shared" si="156"/>
        <v>212171.4</v>
      </c>
      <c r="U980" s="28">
        <f t="shared" si="157"/>
        <v>325508.40000000002</v>
      </c>
      <c r="V980" s="28">
        <f>MIN(H980,I980)*INDEX('[1]2018_commission_structure-Start'!$A$15:$J$18,MATCH($E980,'[1]2018_commission_structure-Start'!$A$15:$A$18,0),MATCH(V$1,'[1]2018_commission_structure-Start'!$A$15:$J$15,0))</f>
        <v>112500</v>
      </c>
      <c r="W980" s="26">
        <f>IF($H980&gt;I980,MIN($H980-I980,J980-I980)*INDEX('[1]2018_commission_structure-Start'!$A$15:$J$18,MATCH($E980,'[1]2018_commission_structure-Start'!$A$15:$A$18,0),MATCH(W$1,'[1]2018_commission_structure-Start'!$A$15:$J$15,0)),0)</f>
        <v>41250</v>
      </c>
      <c r="X980" s="26">
        <f>IF($H980&gt;J980,MIN($H980-J980,K980-J980)*INDEX('[1]2018_commission_structure-Start'!$A$15:$J$18,MATCH($E980,'[1]2018_commission_structure-Start'!$A$15:$A$18,0),MATCH(X$1,'[1]2018_commission_structure-Start'!$A$15:$J$15,0)),0)</f>
        <v>46875</v>
      </c>
      <c r="Y980" s="26">
        <f>IF($H980&gt;K980,MIN($H980-K980,L980-K980)*INDEX('[1]2018_commission_structure-Start'!$A$15:$J$18,MATCH($E980,'[1]2018_commission_structure-Start'!$A$15:$A$18,0),MATCH(Y$1,'[1]2018_commission_structure-Start'!$A$15:$J$15,0)),0)</f>
        <v>23013.54</v>
      </c>
      <c r="Z980" s="26">
        <f>IF(H980&gt;L980,(H980-L980)*INDEX('[1]2018_commission_structure-Start'!$A$21:$I$24,MATCH($E980,'[1]2018_commission_structure-Start'!$A$21:$A$24,0),MATCH(Z$1,'[1]2018_commission_structure-Start'!$A$21:$I$21,0)),0)</f>
        <v>0</v>
      </c>
      <c r="AA980" s="28">
        <f t="shared" si="158"/>
        <v>223638.54</v>
      </c>
      <c r="AB980" s="28">
        <f t="shared" si="159"/>
        <v>336975.54000000004</v>
      </c>
    </row>
    <row r="981" spans="1:28" x14ac:dyDescent="0.2">
      <c r="A981" s="25" t="str">
        <f t="shared" si="150"/>
        <v>Hedwiga Plail</v>
      </c>
      <c r="B981" s="25">
        <v>3086393343</v>
      </c>
      <c r="C981" s="25" t="s">
        <v>1886</v>
      </c>
      <c r="D981" s="25" t="s">
        <v>1887</v>
      </c>
      <c r="E981" s="25" t="s">
        <v>10</v>
      </c>
      <c r="F981" s="25">
        <v>100553</v>
      </c>
      <c r="G981" s="25">
        <f>COUNTIF([1]deals_closed!D:D,B981)</f>
        <v>21</v>
      </c>
      <c r="H981" s="26">
        <f>SUMIF([1]deals_closed!D:D,B981,[1]deals_closed!C:C)</f>
        <v>615075</v>
      </c>
      <c r="I981" s="26">
        <f>VLOOKUP(E981,'[1]2018_commission_structure-Start'!$A$22:$I$24,9,FALSE)</f>
        <v>750000</v>
      </c>
      <c r="J981" s="26">
        <f t="shared" si="151"/>
        <v>937500</v>
      </c>
      <c r="K981" s="26">
        <f t="shared" si="152"/>
        <v>1125000</v>
      </c>
      <c r="L981" s="26">
        <f t="shared" si="153"/>
        <v>1500000</v>
      </c>
      <c r="M981" s="27">
        <f t="shared" si="154"/>
        <v>0.82010000000000005</v>
      </c>
      <c r="N981" s="25" t="str">
        <f t="shared" si="155"/>
        <v>0-100%</v>
      </c>
      <c r="O981" s="28">
        <f>MIN(H981,I981)*INDEX('[1]2018_commission_structure-Start'!$A$21:$I$24,MATCH($E981,'[1]2018_commission_structure-Start'!$A$21:$A$24,0),MATCH(O$1,'[1]2018_commission_structure-Start'!$A$21:$I$21,0))</f>
        <v>92261.25</v>
      </c>
      <c r="P981" s="26">
        <f>IF(H981&gt;I981,MIN(H981-I981,J981-I981)*INDEX('[1]2018_commission_structure-Start'!$A$21:$I$24,MATCH($E981,'[1]2018_commission_structure-Start'!$A$21:$A$24,0), MATCH(P$1,'[1]2018_commission_structure-Start'!$A$21:$I$21,0)),0)</f>
        <v>0</v>
      </c>
      <c r="Q981" s="26">
        <f>IF($H981&gt;J981,MIN($H981-J981,K981-J981)*INDEX('[1]2018_commission_structure-Start'!$A$21:$I$24,MATCH($E981,'[1]2018_commission_structure-Start'!$A$21:$A$24,0), MATCH(Q$1,'[1]2018_commission_structure-Start'!$A$21:$I$21,0)),0)</f>
        <v>0</v>
      </c>
      <c r="R981" s="26">
        <f>IF($H981&gt;K981,MIN($H981-K981,L981-K981)*INDEX('[1]2018_commission_structure-Start'!$A$21:$I$24,MATCH($E981,'[1]2018_commission_structure-Start'!$A$21:$A$24,0), MATCH(R$1,'[1]2018_commission_structure-Start'!$A$21:$I$21,0)),0)</f>
        <v>0</v>
      </c>
      <c r="S981" s="26">
        <f>IF(H981&gt;L981,(H981-L981)*INDEX('[1]2018_commission_structure-Start'!$A$21:$I$24,MATCH($E981,'[1]2018_commission_structure-Start'!$A$21:$A$24,0),MATCH(S$1,'[1]2018_commission_structure-Start'!$A$21:$I$21,0)),0)</f>
        <v>0</v>
      </c>
      <c r="T981" s="28">
        <f t="shared" si="156"/>
        <v>92261.25</v>
      </c>
      <c r="U981" s="28">
        <f t="shared" si="157"/>
        <v>192814.25</v>
      </c>
      <c r="V981" s="28">
        <f>MIN(H981,I981)*INDEX('[1]2018_commission_structure-Start'!$A$15:$J$18,MATCH($E981,'[1]2018_commission_structure-Start'!$A$15:$A$18,0),MATCH(V$1,'[1]2018_commission_structure-Start'!$A$15:$J$15,0))</f>
        <v>92261.25</v>
      </c>
      <c r="W981" s="26">
        <f>IF($H981&gt;I981,MIN($H981-I981,J981-I981)*INDEX('[1]2018_commission_structure-Start'!$A$15:$J$18,MATCH($E981,'[1]2018_commission_structure-Start'!$A$15:$A$18,0),MATCH(W$1,'[1]2018_commission_structure-Start'!$A$15:$J$15,0)),0)</f>
        <v>0</v>
      </c>
      <c r="X981" s="26">
        <f>IF($H981&gt;J981,MIN($H981-J981,K981-J981)*INDEX('[1]2018_commission_structure-Start'!$A$15:$J$18,MATCH($E981,'[1]2018_commission_structure-Start'!$A$15:$A$18,0),MATCH(X$1,'[1]2018_commission_structure-Start'!$A$15:$J$15,0)),0)</f>
        <v>0</v>
      </c>
      <c r="Y981" s="26">
        <f>IF($H981&gt;K981,MIN($H981-K981,L981-K981)*INDEX('[1]2018_commission_structure-Start'!$A$15:$J$18,MATCH($E981,'[1]2018_commission_structure-Start'!$A$15:$A$18,0),MATCH(Y$1,'[1]2018_commission_structure-Start'!$A$15:$J$15,0)),0)</f>
        <v>0</v>
      </c>
      <c r="Z981" s="26">
        <f>IF(H981&gt;L981,(H981-L981)*INDEX('[1]2018_commission_structure-Start'!$A$21:$I$24,MATCH($E981,'[1]2018_commission_structure-Start'!$A$21:$A$24,0),MATCH(Z$1,'[1]2018_commission_structure-Start'!$A$21:$I$21,0)),0)</f>
        <v>0</v>
      </c>
      <c r="AA981" s="28">
        <f t="shared" si="158"/>
        <v>92261.25</v>
      </c>
      <c r="AB981" s="28">
        <f t="shared" si="159"/>
        <v>192814.25</v>
      </c>
    </row>
    <row r="982" spans="1:28" x14ac:dyDescent="0.2">
      <c r="A982" s="25" t="str">
        <f t="shared" si="150"/>
        <v>Tucker Wurst</v>
      </c>
      <c r="B982" s="25">
        <v>5079859830</v>
      </c>
      <c r="C982" s="25" t="s">
        <v>1888</v>
      </c>
      <c r="D982" s="25" t="s">
        <v>1889</v>
      </c>
      <c r="E982" s="25" t="s">
        <v>7</v>
      </c>
      <c r="F982" s="25">
        <v>54395</v>
      </c>
      <c r="G982" s="25">
        <f>COUNTIF([1]deals_closed!D:D,B982)</f>
        <v>22</v>
      </c>
      <c r="H982" s="26">
        <f>SUMIF([1]deals_closed!D:D,B982,[1]deals_closed!C:C)</f>
        <v>838502</v>
      </c>
      <c r="I982" s="26">
        <f>VLOOKUP(E982,'[1]2018_commission_structure-Start'!$A$22:$I$24,9,FALSE)</f>
        <v>500000</v>
      </c>
      <c r="J982" s="26">
        <f t="shared" si="151"/>
        <v>625000</v>
      </c>
      <c r="K982" s="26">
        <f t="shared" si="152"/>
        <v>750000</v>
      </c>
      <c r="L982" s="26">
        <f t="shared" si="153"/>
        <v>1000000</v>
      </c>
      <c r="M982" s="27">
        <f t="shared" si="154"/>
        <v>1.6770039999999999</v>
      </c>
      <c r="N982" s="25" t="str">
        <f t="shared" si="155"/>
        <v>150-200%</v>
      </c>
      <c r="O982" s="28">
        <f>MIN(H982,I982)*INDEX('[1]2018_commission_structure-Start'!$A$21:$I$24,MATCH($E982,'[1]2018_commission_structure-Start'!$A$21:$A$24,0),MATCH(O$1,'[1]2018_commission_structure-Start'!$A$21:$I$21,0))</f>
        <v>50000</v>
      </c>
      <c r="P982" s="26">
        <f>IF(H982&gt;I982,MIN(H982-I982,J982-I982)*INDEX('[1]2018_commission_structure-Start'!$A$21:$I$24,MATCH($E982,'[1]2018_commission_structure-Start'!$A$21:$A$24,0), MATCH(P$1,'[1]2018_commission_structure-Start'!$A$21:$I$21,0)),0)</f>
        <v>18750</v>
      </c>
      <c r="Q982" s="26">
        <f>IF($H982&gt;J982,MIN($H982-J982,K982-J982)*INDEX('[1]2018_commission_structure-Start'!$A$21:$I$24,MATCH($E982,'[1]2018_commission_structure-Start'!$A$21:$A$24,0), MATCH(Q$1,'[1]2018_commission_structure-Start'!$A$21:$I$21,0)),0)</f>
        <v>22500</v>
      </c>
      <c r="R982" s="26">
        <f>IF($H982&gt;K982,MIN($H982-K982,L982-K982)*INDEX('[1]2018_commission_structure-Start'!$A$21:$I$24,MATCH($E982,'[1]2018_commission_structure-Start'!$A$21:$A$24,0), MATCH(R$1,'[1]2018_commission_structure-Start'!$A$21:$I$21,0)),0)</f>
        <v>19470.439999999999</v>
      </c>
      <c r="S982" s="26">
        <f>IF(H982&gt;L982,(H982-L982)*INDEX('[1]2018_commission_structure-Start'!$A$21:$I$24,MATCH($E982,'[1]2018_commission_structure-Start'!$A$21:$A$24,0),MATCH(S$1,'[1]2018_commission_structure-Start'!$A$21:$I$21,0)),0)</f>
        <v>0</v>
      </c>
      <c r="T982" s="28">
        <f t="shared" si="156"/>
        <v>110720.44</v>
      </c>
      <c r="U982" s="28">
        <f t="shared" si="157"/>
        <v>165115.44</v>
      </c>
      <c r="V982" s="28">
        <f>MIN(H982,I982)*INDEX('[1]2018_commission_structure-Start'!$A$15:$J$18,MATCH($E982,'[1]2018_commission_structure-Start'!$A$15:$A$18,0),MATCH(V$1,'[1]2018_commission_structure-Start'!$A$15:$J$15,0))</f>
        <v>60000</v>
      </c>
      <c r="W982" s="26">
        <f>IF($H982&gt;I982,MIN($H982-I982,J982-I982)*INDEX('[1]2018_commission_structure-Start'!$A$15:$J$18,MATCH($E982,'[1]2018_commission_structure-Start'!$A$15:$A$18,0),MATCH(W$1,'[1]2018_commission_structure-Start'!$A$15:$J$15,0)),0)</f>
        <v>21250</v>
      </c>
      <c r="X982" s="26">
        <f>IF($H982&gt;J982,MIN($H982-J982,K982-J982)*INDEX('[1]2018_commission_structure-Start'!$A$15:$J$18,MATCH($E982,'[1]2018_commission_structure-Start'!$A$15:$A$18,0),MATCH(X$1,'[1]2018_commission_structure-Start'!$A$15:$J$15,0)),0)</f>
        <v>25000</v>
      </c>
      <c r="Y982" s="26">
        <f>IF($H982&gt;K982,MIN($H982-K982,L982-K982)*INDEX('[1]2018_commission_structure-Start'!$A$15:$J$18,MATCH($E982,'[1]2018_commission_structure-Start'!$A$15:$A$18,0),MATCH(Y$1,'[1]2018_commission_structure-Start'!$A$15:$J$15,0)),0)</f>
        <v>19470.439999999999</v>
      </c>
      <c r="Z982" s="26">
        <f>IF(H982&gt;L982,(H982-L982)*INDEX('[1]2018_commission_structure-Start'!$A$21:$I$24,MATCH($E982,'[1]2018_commission_structure-Start'!$A$21:$A$24,0),MATCH(Z$1,'[1]2018_commission_structure-Start'!$A$21:$I$21,0)),0)</f>
        <v>0</v>
      </c>
      <c r="AA982" s="28">
        <f t="shared" si="158"/>
        <v>125720.44</v>
      </c>
      <c r="AB982" s="28">
        <f t="shared" si="159"/>
        <v>180115.44</v>
      </c>
    </row>
    <row r="983" spans="1:28" x14ac:dyDescent="0.2">
      <c r="A983" s="25" t="str">
        <f t="shared" si="150"/>
        <v>Row Giottini</v>
      </c>
      <c r="B983" s="25">
        <v>5412518958</v>
      </c>
      <c r="C983" s="25" t="s">
        <v>1890</v>
      </c>
      <c r="D983" s="25" t="s">
        <v>1891</v>
      </c>
      <c r="E983" s="25" t="s">
        <v>7</v>
      </c>
      <c r="F983" s="25">
        <v>34010</v>
      </c>
      <c r="G983" s="25">
        <f>COUNTIF([1]deals_closed!D:D,B983)</f>
        <v>31</v>
      </c>
      <c r="H983" s="26">
        <f>SUMIF([1]deals_closed!D:D,B983,[1]deals_closed!C:C)</f>
        <v>1064286</v>
      </c>
      <c r="I983" s="26">
        <f>VLOOKUP(E983,'[1]2018_commission_structure-Start'!$A$22:$I$24,9,FALSE)</f>
        <v>500000</v>
      </c>
      <c r="J983" s="26">
        <f t="shared" si="151"/>
        <v>625000</v>
      </c>
      <c r="K983" s="26">
        <f t="shared" si="152"/>
        <v>750000</v>
      </c>
      <c r="L983" s="26">
        <f t="shared" si="153"/>
        <v>1000000</v>
      </c>
      <c r="M983" s="27">
        <f t="shared" si="154"/>
        <v>2.1285720000000001</v>
      </c>
      <c r="N983" s="25" t="str">
        <f t="shared" si="155"/>
        <v>&gt;200%</v>
      </c>
      <c r="O983" s="28">
        <f>MIN(H983,I983)*INDEX('[1]2018_commission_structure-Start'!$A$21:$I$24,MATCH($E983,'[1]2018_commission_structure-Start'!$A$21:$A$24,0),MATCH(O$1,'[1]2018_commission_structure-Start'!$A$21:$I$21,0))</f>
        <v>50000</v>
      </c>
      <c r="P983" s="26">
        <f>IF(H983&gt;I983,MIN(H983-I983,J983-I983)*INDEX('[1]2018_commission_structure-Start'!$A$21:$I$24,MATCH($E983,'[1]2018_commission_structure-Start'!$A$21:$A$24,0), MATCH(P$1,'[1]2018_commission_structure-Start'!$A$21:$I$21,0)),0)</f>
        <v>18750</v>
      </c>
      <c r="Q983" s="26">
        <f>IF($H983&gt;J983,MIN($H983-J983,K983-J983)*INDEX('[1]2018_commission_structure-Start'!$A$21:$I$24,MATCH($E983,'[1]2018_commission_structure-Start'!$A$21:$A$24,0), MATCH(Q$1,'[1]2018_commission_structure-Start'!$A$21:$I$21,0)),0)</f>
        <v>22500</v>
      </c>
      <c r="R983" s="26">
        <f>IF($H983&gt;K983,MIN($H983-K983,L983-K983)*INDEX('[1]2018_commission_structure-Start'!$A$21:$I$24,MATCH($E983,'[1]2018_commission_structure-Start'!$A$21:$A$24,0), MATCH(R$1,'[1]2018_commission_structure-Start'!$A$21:$I$21,0)),0)</f>
        <v>55000</v>
      </c>
      <c r="S983" s="26">
        <f>IF(H983&gt;L983,(H983-L983)*INDEX('[1]2018_commission_structure-Start'!$A$21:$I$24,MATCH($E983,'[1]2018_commission_structure-Start'!$A$21:$A$24,0),MATCH(S$1,'[1]2018_commission_structure-Start'!$A$21:$I$21,0)),0)</f>
        <v>6428.6</v>
      </c>
      <c r="T983" s="28">
        <f t="shared" si="156"/>
        <v>152678.6</v>
      </c>
      <c r="U983" s="28">
        <f t="shared" si="157"/>
        <v>186688.6</v>
      </c>
      <c r="V983" s="28">
        <f>MIN(H983,I983)*INDEX('[1]2018_commission_structure-Start'!$A$15:$J$18,MATCH($E983,'[1]2018_commission_structure-Start'!$A$15:$A$18,0),MATCH(V$1,'[1]2018_commission_structure-Start'!$A$15:$J$15,0))</f>
        <v>60000</v>
      </c>
      <c r="W983" s="26">
        <f>IF($H983&gt;I983,MIN($H983-I983,J983-I983)*INDEX('[1]2018_commission_structure-Start'!$A$15:$J$18,MATCH($E983,'[1]2018_commission_structure-Start'!$A$15:$A$18,0),MATCH(W$1,'[1]2018_commission_structure-Start'!$A$15:$J$15,0)),0)</f>
        <v>21250</v>
      </c>
      <c r="X983" s="26">
        <f>IF($H983&gt;J983,MIN($H983-J983,K983-J983)*INDEX('[1]2018_commission_structure-Start'!$A$15:$J$18,MATCH($E983,'[1]2018_commission_structure-Start'!$A$15:$A$18,0),MATCH(X$1,'[1]2018_commission_structure-Start'!$A$15:$J$15,0)),0)</f>
        <v>25000</v>
      </c>
      <c r="Y983" s="26">
        <f>IF($H983&gt;K983,MIN($H983-K983,L983-K983)*INDEX('[1]2018_commission_structure-Start'!$A$15:$J$18,MATCH($E983,'[1]2018_commission_structure-Start'!$A$15:$A$18,0),MATCH(Y$1,'[1]2018_commission_structure-Start'!$A$15:$J$15,0)),0)</f>
        <v>55000</v>
      </c>
      <c r="Z983" s="26">
        <f>IF(H983&gt;L983,(H983-L983)*INDEX('[1]2018_commission_structure-Start'!$A$21:$I$24,MATCH($E983,'[1]2018_commission_structure-Start'!$A$21:$A$24,0),MATCH(Z$1,'[1]2018_commission_structure-Start'!$A$21:$I$21,0)),0)</f>
        <v>6428.6</v>
      </c>
      <c r="AA983" s="28">
        <f t="shared" si="158"/>
        <v>167678.6</v>
      </c>
      <c r="AB983" s="28">
        <f t="shared" si="159"/>
        <v>201688.6</v>
      </c>
    </row>
    <row r="984" spans="1:28" x14ac:dyDescent="0.2">
      <c r="A984" s="25" t="str">
        <f t="shared" si="150"/>
        <v>Tremaine Dyzart</v>
      </c>
      <c r="B984" s="25">
        <v>7573774818</v>
      </c>
      <c r="C984" s="25" t="s">
        <v>1892</v>
      </c>
      <c r="D984" s="25" t="s">
        <v>1893</v>
      </c>
      <c r="E984" s="25" t="s">
        <v>29</v>
      </c>
      <c r="F984" s="25">
        <v>66953</v>
      </c>
      <c r="G984" s="25">
        <f>COUNTIF([1]deals_closed!D:D,B984)</f>
        <v>25</v>
      </c>
      <c r="H984" s="26">
        <f>SUMIF([1]deals_closed!D:D,B984,[1]deals_closed!C:C)</f>
        <v>864106</v>
      </c>
      <c r="I984" s="26">
        <f>VLOOKUP(E984,'[1]2018_commission_structure-Start'!$A$22:$I$24,9,FALSE)</f>
        <v>600000</v>
      </c>
      <c r="J984" s="26">
        <f t="shared" si="151"/>
        <v>750000</v>
      </c>
      <c r="K984" s="26">
        <f t="shared" si="152"/>
        <v>900000</v>
      </c>
      <c r="L984" s="26">
        <f t="shared" si="153"/>
        <v>1200000</v>
      </c>
      <c r="M984" s="27">
        <f t="shared" si="154"/>
        <v>1.4401766666666667</v>
      </c>
      <c r="N984" s="25" t="str">
        <f t="shared" si="155"/>
        <v>125-150%</v>
      </c>
      <c r="O984" s="28">
        <f>MIN(H984,I984)*INDEX('[1]2018_commission_structure-Start'!$A$21:$I$24,MATCH($E984,'[1]2018_commission_structure-Start'!$A$21:$A$24,0),MATCH(O$1,'[1]2018_commission_structure-Start'!$A$21:$I$21,0))</f>
        <v>78000</v>
      </c>
      <c r="P984" s="26">
        <f>IF(H984&gt;I984,MIN(H984-I984,J984-I984)*INDEX('[1]2018_commission_structure-Start'!$A$21:$I$24,MATCH($E984,'[1]2018_commission_structure-Start'!$A$21:$A$24,0), MATCH(P$1,'[1]2018_commission_structure-Start'!$A$21:$I$21,0)),0)</f>
        <v>25500.000000000004</v>
      </c>
      <c r="Q984" s="26">
        <f>IF($H984&gt;J984,MIN($H984-J984,K984-J984)*INDEX('[1]2018_commission_structure-Start'!$A$21:$I$24,MATCH($E984,'[1]2018_commission_structure-Start'!$A$21:$A$24,0), MATCH(Q$1,'[1]2018_commission_structure-Start'!$A$21:$I$21,0)),0)</f>
        <v>23962.26</v>
      </c>
      <c r="R984" s="26">
        <f>IF($H984&gt;K984,MIN($H984-K984,L984-K984)*INDEX('[1]2018_commission_structure-Start'!$A$21:$I$24,MATCH($E984,'[1]2018_commission_structure-Start'!$A$21:$A$24,0), MATCH(R$1,'[1]2018_commission_structure-Start'!$A$21:$I$21,0)),0)</f>
        <v>0</v>
      </c>
      <c r="S984" s="26">
        <f>IF(H984&gt;L984,(H984-L984)*INDEX('[1]2018_commission_structure-Start'!$A$21:$I$24,MATCH($E984,'[1]2018_commission_structure-Start'!$A$21:$A$24,0),MATCH(S$1,'[1]2018_commission_structure-Start'!$A$21:$I$21,0)),0)</f>
        <v>0</v>
      </c>
      <c r="T984" s="28">
        <f t="shared" si="156"/>
        <v>127462.26</v>
      </c>
      <c r="U984" s="28">
        <f t="shared" si="157"/>
        <v>194415.26</v>
      </c>
      <c r="V984" s="28">
        <f>MIN(H984,I984)*INDEX('[1]2018_commission_structure-Start'!$A$15:$J$18,MATCH($E984,'[1]2018_commission_structure-Start'!$A$15:$A$18,0),MATCH(V$1,'[1]2018_commission_structure-Start'!$A$15:$J$15,0))</f>
        <v>90000</v>
      </c>
      <c r="W984" s="26">
        <f>IF($H984&gt;I984,MIN($H984-I984,J984-I984)*INDEX('[1]2018_commission_structure-Start'!$A$15:$J$18,MATCH($E984,'[1]2018_commission_structure-Start'!$A$15:$A$18,0),MATCH(W$1,'[1]2018_commission_structure-Start'!$A$15:$J$15,0)),0)</f>
        <v>27000</v>
      </c>
      <c r="X984" s="26">
        <f>IF($H984&gt;J984,MIN($H984-J984,K984-J984)*INDEX('[1]2018_commission_structure-Start'!$A$15:$J$18,MATCH($E984,'[1]2018_commission_structure-Start'!$A$15:$A$18,0),MATCH(X$1,'[1]2018_commission_structure-Start'!$A$15:$J$15,0)),0)</f>
        <v>28526.5</v>
      </c>
      <c r="Y984" s="26">
        <f>IF($H984&gt;K984,MIN($H984-K984,L984-K984)*INDEX('[1]2018_commission_structure-Start'!$A$15:$J$18,MATCH($E984,'[1]2018_commission_structure-Start'!$A$15:$A$18,0),MATCH(Y$1,'[1]2018_commission_structure-Start'!$A$15:$J$15,0)),0)</f>
        <v>0</v>
      </c>
      <c r="Z984" s="26">
        <f>IF(H984&gt;L984,(H984-L984)*INDEX('[1]2018_commission_structure-Start'!$A$21:$I$24,MATCH($E984,'[1]2018_commission_structure-Start'!$A$21:$A$24,0),MATCH(Z$1,'[1]2018_commission_structure-Start'!$A$21:$I$21,0)),0)</f>
        <v>0</v>
      </c>
      <c r="AA984" s="28">
        <f t="shared" si="158"/>
        <v>145526.5</v>
      </c>
      <c r="AB984" s="28">
        <f t="shared" si="159"/>
        <v>212479.5</v>
      </c>
    </row>
    <row r="985" spans="1:28" x14ac:dyDescent="0.2">
      <c r="A985" s="25" t="str">
        <f t="shared" si="150"/>
        <v>Pippo Huish</v>
      </c>
      <c r="B985" s="25">
        <v>4439073344</v>
      </c>
      <c r="C985" s="25" t="s">
        <v>1894</v>
      </c>
      <c r="D985" s="25" t="s">
        <v>1895</v>
      </c>
      <c r="E985" s="25" t="s">
        <v>7</v>
      </c>
      <c r="F985" s="25">
        <v>61002</v>
      </c>
      <c r="G985" s="25">
        <f>COUNTIF([1]deals_closed!D:D,B985)</f>
        <v>26</v>
      </c>
      <c r="H985" s="26">
        <f>SUMIF([1]deals_closed!D:D,B985,[1]deals_closed!C:C)</f>
        <v>924420</v>
      </c>
      <c r="I985" s="26">
        <f>VLOOKUP(E985,'[1]2018_commission_structure-Start'!$A$22:$I$24,9,FALSE)</f>
        <v>500000</v>
      </c>
      <c r="J985" s="26">
        <f t="shared" si="151"/>
        <v>625000</v>
      </c>
      <c r="K985" s="26">
        <f t="shared" si="152"/>
        <v>750000</v>
      </c>
      <c r="L985" s="26">
        <f t="shared" si="153"/>
        <v>1000000</v>
      </c>
      <c r="M985" s="27">
        <f t="shared" si="154"/>
        <v>1.84884</v>
      </c>
      <c r="N985" s="25" t="str">
        <f t="shared" si="155"/>
        <v>150-200%</v>
      </c>
      <c r="O985" s="28">
        <f>MIN(H985,I985)*INDEX('[1]2018_commission_structure-Start'!$A$21:$I$24,MATCH($E985,'[1]2018_commission_structure-Start'!$A$21:$A$24,0),MATCH(O$1,'[1]2018_commission_structure-Start'!$A$21:$I$21,0))</f>
        <v>50000</v>
      </c>
      <c r="P985" s="26">
        <f>IF(H985&gt;I985,MIN(H985-I985,J985-I985)*INDEX('[1]2018_commission_structure-Start'!$A$21:$I$24,MATCH($E985,'[1]2018_commission_structure-Start'!$A$21:$A$24,0), MATCH(P$1,'[1]2018_commission_structure-Start'!$A$21:$I$21,0)),0)</f>
        <v>18750</v>
      </c>
      <c r="Q985" s="26">
        <f>IF($H985&gt;J985,MIN($H985-J985,K985-J985)*INDEX('[1]2018_commission_structure-Start'!$A$21:$I$24,MATCH($E985,'[1]2018_commission_structure-Start'!$A$21:$A$24,0), MATCH(Q$1,'[1]2018_commission_structure-Start'!$A$21:$I$21,0)),0)</f>
        <v>22500</v>
      </c>
      <c r="R985" s="26">
        <f>IF($H985&gt;K985,MIN($H985-K985,L985-K985)*INDEX('[1]2018_commission_structure-Start'!$A$21:$I$24,MATCH($E985,'[1]2018_commission_structure-Start'!$A$21:$A$24,0), MATCH(R$1,'[1]2018_commission_structure-Start'!$A$21:$I$21,0)),0)</f>
        <v>38372.400000000001</v>
      </c>
      <c r="S985" s="26">
        <f>IF(H985&gt;L985,(H985-L985)*INDEX('[1]2018_commission_structure-Start'!$A$21:$I$24,MATCH($E985,'[1]2018_commission_structure-Start'!$A$21:$A$24,0),MATCH(S$1,'[1]2018_commission_structure-Start'!$A$21:$I$21,0)),0)</f>
        <v>0</v>
      </c>
      <c r="T985" s="28">
        <f t="shared" si="156"/>
        <v>129622.39999999999</v>
      </c>
      <c r="U985" s="28">
        <f t="shared" si="157"/>
        <v>190624.4</v>
      </c>
      <c r="V985" s="28">
        <f>MIN(H985,I985)*INDEX('[1]2018_commission_structure-Start'!$A$15:$J$18,MATCH($E985,'[1]2018_commission_structure-Start'!$A$15:$A$18,0),MATCH(V$1,'[1]2018_commission_structure-Start'!$A$15:$J$15,0))</f>
        <v>60000</v>
      </c>
      <c r="W985" s="26">
        <f>IF($H985&gt;I985,MIN($H985-I985,J985-I985)*INDEX('[1]2018_commission_structure-Start'!$A$15:$J$18,MATCH($E985,'[1]2018_commission_structure-Start'!$A$15:$A$18,0),MATCH(W$1,'[1]2018_commission_structure-Start'!$A$15:$J$15,0)),0)</f>
        <v>21250</v>
      </c>
      <c r="X985" s="26">
        <f>IF($H985&gt;J985,MIN($H985-J985,K985-J985)*INDEX('[1]2018_commission_structure-Start'!$A$15:$J$18,MATCH($E985,'[1]2018_commission_structure-Start'!$A$15:$A$18,0),MATCH(X$1,'[1]2018_commission_structure-Start'!$A$15:$J$15,0)),0)</f>
        <v>25000</v>
      </c>
      <c r="Y985" s="26">
        <f>IF($H985&gt;K985,MIN($H985-K985,L985-K985)*INDEX('[1]2018_commission_structure-Start'!$A$15:$J$18,MATCH($E985,'[1]2018_commission_structure-Start'!$A$15:$A$18,0),MATCH(Y$1,'[1]2018_commission_structure-Start'!$A$15:$J$15,0)),0)</f>
        <v>38372.400000000001</v>
      </c>
      <c r="Z985" s="26">
        <f>IF(H985&gt;L985,(H985-L985)*INDEX('[1]2018_commission_structure-Start'!$A$21:$I$24,MATCH($E985,'[1]2018_commission_structure-Start'!$A$21:$A$24,0),MATCH(Z$1,'[1]2018_commission_structure-Start'!$A$21:$I$21,0)),0)</f>
        <v>0</v>
      </c>
      <c r="AA985" s="28">
        <f t="shared" si="158"/>
        <v>144622.39999999999</v>
      </c>
      <c r="AB985" s="28">
        <f t="shared" si="159"/>
        <v>205624.4</v>
      </c>
    </row>
    <row r="986" spans="1:28" x14ac:dyDescent="0.2">
      <c r="A986" s="25" t="str">
        <f t="shared" si="150"/>
        <v>Cirilo Bolf</v>
      </c>
      <c r="B986" s="25">
        <v>885693418</v>
      </c>
      <c r="C986" s="25" t="s">
        <v>1896</v>
      </c>
      <c r="D986" s="25" t="s">
        <v>1897</v>
      </c>
      <c r="E986" s="25" t="s">
        <v>7</v>
      </c>
      <c r="F986" s="25">
        <v>55828</v>
      </c>
      <c r="G986" s="25">
        <f>COUNTIF([1]deals_closed!D:D,B986)</f>
        <v>17</v>
      </c>
      <c r="H986" s="26">
        <f>SUMIF([1]deals_closed!D:D,B986,[1]deals_closed!C:C)</f>
        <v>495757</v>
      </c>
      <c r="I986" s="26">
        <f>VLOOKUP(E986,'[1]2018_commission_structure-Start'!$A$22:$I$24,9,FALSE)</f>
        <v>500000</v>
      </c>
      <c r="J986" s="26">
        <f t="shared" si="151"/>
        <v>625000</v>
      </c>
      <c r="K986" s="26">
        <f t="shared" si="152"/>
        <v>750000</v>
      </c>
      <c r="L986" s="26">
        <f t="shared" si="153"/>
        <v>1000000</v>
      </c>
      <c r="M986" s="27">
        <f t="shared" si="154"/>
        <v>0.99151400000000001</v>
      </c>
      <c r="N986" s="25" t="str">
        <f t="shared" si="155"/>
        <v>0-100%</v>
      </c>
      <c r="O986" s="28">
        <f>MIN(H986,I986)*INDEX('[1]2018_commission_structure-Start'!$A$21:$I$24,MATCH($E986,'[1]2018_commission_structure-Start'!$A$21:$A$24,0),MATCH(O$1,'[1]2018_commission_structure-Start'!$A$21:$I$21,0))</f>
        <v>49575.700000000004</v>
      </c>
      <c r="P986" s="26">
        <f>IF(H986&gt;I986,MIN(H986-I986,J986-I986)*INDEX('[1]2018_commission_structure-Start'!$A$21:$I$24,MATCH($E986,'[1]2018_commission_structure-Start'!$A$21:$A$24,0), MATCH(P$1,'[1]2018_commission_structure-Start'!$A$21:$I$21,0)),0)</f>
        <v>0</v>
      </c>
      <c r="Q986" s="26">
        <f>IF($H986&gt;J986,MIN($H986-J986,K986-J986)*INDEX('[1]2018_commission_structure-Start'!$A$21:$I$24,MATCH($E986,'[1]2018_commission_structure-Start'!$A$21:$A$24,0), MATCH(Q$1,'[1]2018_commission_structure-Start'!$A$21:$I$21,0)),0)</f>
        <v>0</v>
      </c>
      <c r="R986" s="26">
        <f>IF($H986&gt;K986,MIN($H986-K986,L986-K986)*INDEX('[1]2018_commission_structure-Start'!$A$21:$I$24,MATCH($E986,'[1]2018_commission_structure-Start'!$A$21:$A$24,0), MATCH(R$1,'[1]2018_commission_structure-Start'!$A$21:$I$21,0)),0)</f>
        <v>0</v>
      </c>
      <c r="S986" s="26">
        <f>IF(H986&gt;L986,(H986-L986)*INDEX('[1]2018_commission_structure-Start'!$A$21:$I$24,MATCH($E986,'[1]2018_commission_structure-Start'!$A$21:$A$24,0),MATCH(S$1,'[1]2018_commission_structure-Start'!$A$21:$I$21,0)),0)</f>
        <v>0</v>
      </c>
      <c r="T986" s="28">
        <f t="shared" si="156"/>
        <v>49575.700000000004</v>
      </c>
      <c r="U986" s="28">
        <f t="shared" si="157"/>
        <v>105403.70000000001</v>
      </c>
      <c r="V986" s="28">
        <f>MIN(H986,I986)*INDEX('[1]2018_commission_structure-Start'!$A$15:$J$18,MATCH($E986,'[1]2018_commission_structure-Start'!$A$15:$A$18,0),MATCH(V$1,'[1]2018_commission_structure-Start'!$A$15:$J$15,0))</f>
        <v>59490.84</v>
      </c>
      <c r="W986" s="26">
        <f>IF($H986&gt;I986,MIN($H986-I986,J986-I986)*INDEX('[1]2018_commission_structure-Start'!$A$15:$J$18,MATCH($E986,'[1]2018_commission_structure-Start'!$A$15:$A$18,0),MATCH(W$1,'[1]2018_commission_structure-Start'!$A$15:$J$15,0)),0)</f>
        <v>0</v>
      </c>
      <c r="X986" s="26">
        <f>IF($H986&gt;J986,MIN($H986-J986,K986-J986)*INDEX('[1]2018_commission_structure-Start'!$A$15:$J$18,MATCH($E986,'[1]2018_commission_structure-Start'!$A$15:$A$18,0),MATCH(X$1,'[1]2018_commission_structure-Start'!$A$15:$J$15,0)),0)</f>
        <v>0</v>
      </c>
      <c r="Y986" s="26">
        <f>IF($H986&gt;K986,MIN($H986-K986,L986-K986)*INDEX('[1]2018_commission_structure-Start'!$A$15:$J$18,MATCH($E986,'[1]2018_commission_structure-Start'!$A$15:$A$18,0),MATCH(Y$1,'[1]2018_commission_structure-Start'!$A$15:$J$15,0)),0)</f>
        <v>0</v>
      </c>
      <c r="Z986" s="26">
        <f>IF(H986&gt;L986,(H986-L986)*INDEX('[1]2018_commission_structure-Start'!$A$21:$I$24,MATCH($E986,'[1]2018_commission_structure-Start'!$A$21:$A$24,0),MATCH(Z$1,'[1]2018_commission_structure-Start'!$A$21:$I$21,0)),0)</f>
        <v>0</v>
      </c>
      <c r="AA986" s="28">
        <f t="shared" si="158"/>
        <v>59490.84</v>
      </c>
      <c r="AB986" s="28">
        <f t="shared" si="159"/>
        <v>115318.84</v>
      </c>
    </row>
    <row r="987" spans="1:28" x14ac:dyDescent="0.2">
      <c r="A987" s="25" t="str">
        <f t="shared" si="150"/>
        <v>Artair Runcie</v>
      </c>
      <c r="B987" s="25">
        <v>140020098</v>
      </c>
      <c r="C987" s="25" t="s">
        <v>1898</v>
      </c>
      <c r="D987" s="25" t="s">
        <v>1899</v>
      </c>
      <c r="E987" s="25" t="s">
        <v>10</v>
      </c>
      <c r="F987" s="25">
        <v>114711</v>
      </c>
      <c r="G987" s="25">
        <f>COUNTIF([1]deals_closed!D:D,B987)</f>
        <v>22</v>
      </c>
      <c r="H987" s="26">
        <f>SUMIF([1]deals_closed!D:D,B987,[1]deals_closed!C:C)</f>
        <v>828299</v>
      </c>
      <c r="I987" s="26">
        <f>VLOOKUP(E987,'[1]2018_commission_structure-Start'!$A$22:$I$24,9,FALSE)</f>
        <v>750000</v>
      </c>
      <c r="J987" s="26">
        <f t="shared" si="151"/>
        <v>937500</v>
      </c>
      <c r="K987" s="26">
        <f t="shared" si="152"/>
        <v>1125000</v>
      </c>
      <c r="L987" s="26">
        <f t="shared" si="153"/>
        <v>1500000</v>
      </c>
      <c r="M987" s="27">
        <f t="shared" si="154"/>
        <v>1.1043986666666668</v>
      </c>
      <c r="N987" s="25" t="str">
        <f t="shared" si="155"/>
        <v>100-125%</v>
      </c>
      <c r="O987" s="28">
        <f>MIN(H987,I987)*INDEX('[1]2018_commission_structure-Start'!$A$21:$I$24,MATCH($E987,'[1]2018_commission_structure-Start'!$A$21:$A$24,0),MATCH(O$1,'[1]2018_commission_structure-Start'!$A$21:$I$21,0))</f>
        <v>112500</v>
      </c>
      <c r="P987" s="26">
        <f>IF(H987&gt;I987,MIN(H987-I987,J987-I987)*INDEX('[1]2018_commission_structure-Start'!$A$21:$I$24,MATCH($E987,'[1]2018_commission_structure-Start'!$A$21:$A$24,0), MATCH(P$1,'[1]2018_commission_structure-Start'!$A$21:$I$21,0)),0)</f>
        <v>14876.81</v>
      </c>
      <c r="Q987" s="26">
        <f>IF($H987&gt;J987,MIN($H987-J987,K987-J987)*INDEX('[1]2018_commission_structure-Start'!$A$21:$I$24,MATCH($E987,'[1]2018_commission_structure-Start'!$A$21:$A$24,0), MATCH(Q$1,'[1]2018_commission_structure-Start'!$A$21:$I$21,0)),0)</f>
        <v>0</v>
      </c>
      <c r="R987" s="26">
        <f>IF($H987&gt;K987,MIN($H987-K987,L987-K987)*INDEX('[1]2018_commission_structure-Start'!$A$21:$I$24,MATCH($E987,'[1]2018_commission_structure-Start'!$A$21:$A$24,0), MATCH(R$1,'[1]2018_commission_structure-Start'!$A$21:$I$21,0)),0)</f>
        <v>0</v>
      </c>
      <c r="S987" s="26">
        <f>IF(H987&gt;L987,(H987-L987)*INDEX('[1]2018_commission_structure-Start'!$A$21:$I$24,MATCH($E987,'[1]2018_commission_structure-Start'!$A$21:$A$24,0),MATCH(S$1,'[1]2018_commission_structure-Start'!$A$21:$I$21,0)),0)</f>
        <v>0</v>
      </c>
      <c r="T987" s="28">
        <f t="shared" si="156"/>
        <v>127376.81</v>
      </c>
      <c r="U987" s="28">
        <f t="shared" si="157"/>
        <v>242087.81</v>
      </c>
      <c r="V987" s="28">
        <f>MIN(H987,I987)*INDEX('[1]2018_commission_structure-Start'!$A$15:$J$18,MATCH($E987,'[1]2018_commission_structure-Start'!$A$15:$A$18,0),MATCH(V$1,'[1]2018_commission_structure-Start'!$A$15:$J$15,0))</f>
        <v>112500</v>
      </c>
      <c r="W987" s="26">
        <f>IF($H987&gt;I987,MIN($H987-I987,J987-I987)*INDEX('[1]2018_commission_structure-Start'!$A$15:$J$18,MATCH($E987,'[1]2018_commission_structure-Start'!$A$15:$A$18,0),MATCH(W$1,'[1]2018_commission_structure-Start'!$A$15:$J$15,0)),0)</f>
        <v>17225.78</v>
      </c>
      <c r="X987" s="26">
        <f>IF($H987&gt;J987,MIN($H987-J987,K987-J987)*INDEX('[1]2018_commission_structure-Start'!$A$15:$J$18,MATCH($E987,'[1]2018_commission_structure-Start'!$A$15:$A$18,0),MATCH(X$1,'[1]2018_commission_structure-Start'!$A$15:$J$15,0)),0)</f>
        <v>0</v>
      </c>
      <c r="Y987" s="26">
        <f>IF($H987&gt;K987,MIN($H987-K987,L987-K987)*INDEX('[1]2018_commission_structure-Start'!$A$15:$J$18,MATCH($E987,'[1]2018_commission_structure-Start'!$A$15:$A$18,0),MATCH(Y$1,'[1]2018_commission_structure-Start'!$A$15:$J$15,0)),0)</f>
        <v>0</v>
      </c>
      <c r="Z987" s="26">
        <f>IF(H987&gt;L987,(H987-L987)*INDEX('[1]2018_commission_structure-Start'!$A$21:$I$24,MATCH($E987,'[1]2018_commission_structure-Start'!$A$21:$A$24,0),MATCH(Z$1,'[1]2018_commission_structure-Start'!$A$21:$I$21,0)),0)</f>
        <v>0</v>
      </c>
      <c r="AA987" s="28">
        <f t="shared" si="158"/>
        <v>129725.78</v>
      </c>
      <c r="AB987" s="28">
        <f t="shared" si="159"/>
        <v>244436.78</v>
      </c>
    </row>
    <row r="988" spans="1:28" x14ac:dyDescent="0.2">
      <c r="A988" s="25" t="str">
        <f t="shared" si="150"/>
        <v>Bear Olczyk</v>
      </c>
      <c r="B988" s="25">
        <v>2763158331</v>
      </c>
      <c r="C988" s="25" t="s">
        <v>1900</v>
      </c>
      <c r="D988" s="25" t="s">
        <v>1901</v>
      </c>
      <c r="E988" s="25" t="s">
        <v>7</v>
      </c>
      <c r="F988" s="25">
        <v>63815</v>
      </c>
      <c r="G988" s="25">
        <f>COUNTIF([1]deals_closed!D:D,B988)</f>
        <v>30</v>
      </c>
      <c r="H988" s="26">
        <f>SUMIF([1]deals_closed!D:D,B988,[1]deals_closed!C:C)</f>
        <v>1025894</v>
      </c>
      <c r="I988" s="26">
        <f>VLOOKUP(E988,'[1]2018_commission_structure-Start'!$A$22:$I$24,9,FALSE)</f>
        <v>500000</v>
      </c>
      <c r="J988" s="26">
        <f t="shared" si="151"/>
        <v>625000</v>
      </c>
      <c r="K988" s="26">
        <f t="shared" si="152"/>
        <v>750000</v>
      </c>
      <c r="L988" s="26">
        <f t="shared" si="153"/>
        <v>1000000</v>
      </c>
      <c r="M988" s="27">
        <f t="shared" si="154"/>
        <v>2.0517880000000002</v>
      </c>
      <c r="N988" s="25" t="str">
        <f t="shared" si="155"/>
        <v>&gt;200%</v>
      </c>
      <c r="O988" s="28">
        <f>MIN(H988,I988)*INDEX('[1]2018_commission_structure-Start'!$A$21:$I$24,MATCH($E988,'[1]2018_commission_structure-Start'!$A$21:$A$24,0),MATCH(O$1,'[1]2018_commission_structure-Start'!$A$21:$I$21,0))</f>
        <v>50000</v>
      </c>
      <c r="P988" s="26">
        <f>IF(H988&gt;I988,MIN(H988-I988,J988-I988)*INDEX('[1]2018_commission_structure-Start'!$A$21:$I$24,MATCH($E988,'[1]2018_commission_structure-Start'!$A$21:$A$24,0), MATCH(P$1,'[1]2018_commission_structure-Start'!$A$21:$I$21,0)),0)</f>
        <v>18750</v>
      </c>
      <c r="Q988" s="26">
        <f>IF($H988&gt;J988,MIN($H988-J988,K988-J988)*INDEX('[1]2018_commission_structure-Start'!$A$21:$I$24,MATCH($E988,'[1]2018_commission_structure-Start'!$A$21:$A$24,0), MATCH(Q$1,'[1]2018_commission_structure-Start'!$A$21:$I$21,0)),0)</f>
        <v>22500</v>
      </c>
      <c r="R988" s="26">
        <f>IF($H988&gt;K988,MIN($H988-K988,L988-K988)*INDEX('[1]2018_commission_structure-Start'!$A$21:$I$24,MATCH($E988,'[1]2018_commission_structure-Start'!$A$21:$A$24,0), MATCH(R$1,'[1]2018_commission_structure-Start'!$A$21:$I$21,0)),0)</f>
        <v>55000</v>
      </c>
      <c r="S988" s="26">
        <f>IF(H988&gt;L988,(H988-L988)*INDEX('[1]2018_commission_structure-Start'!$A$21:$I$24,MATCH($E988,'[1]2018_commission_structure-Start'!$A$21:$A$24,0),MATCH(S$1,'[1]2018_commission_structure-Start'!$A$21:$I$21,0)),0)</f>
        <v>2589.4</v>
      </c>
      <c r="T988" s="28">
        <f t="shared" si="156"/>
        <v>148839.4</v>
      </c>
      <c r="U988" s="28">
        <f t="shared" si="157"/>
        <v>212654.4</v>
      </c>
      <c r="V988" s="28">
        <f>MIN(H988,I988)*INDEX('[1]2018_commission_structure-Start'!$A$15:$J$18,MATCH($E988,'[1]2018_commission_structure-Start'!$A$15:$A$18,0),MATCH(V$1,'[1]2018_commission_structure-Start'!$A$15:$J$15,0))</f>
        <v>60000</v>
      </c>
      <c r="W988" s="26">
        <f>IF($H988&gt;I988,MIN($H988-I988,J988-I988)*INDEX('[1]2018_commission_structure-Start'!$A$15:$J$18,MATCH($E988,'[1]2018_commission_structure-Start'!$A$15:$A$18,0),MATCH(W$1,'[1]2018_commission_structure-Start'!$A$15:$J$15,0)),0)</f>
        <v>21250</v>
      </c>
      <c r="X988" s="26">
        <f>IF($H988&gt;J988,MIN($H988-J988,K988-J988)*INDEX('[1]2018_commission_structure-Start'!$A$15:$J$18,MATCH($E988,'[1]2018_commission_structure-Start'!$A$15:$A$18,0),MATCH(X$1,'[1]2018_commission_structure-Start'!$A$15:$J$15,0)),0)</f>
        <v>25000</v>
      </c>
      <c r="Y988" s="26">
        <f>IF($H988&gt;K988,MIN($H988-K988,L988-K988)*INDEX('[1]2018_commission_structure-Start'!$A$15:$J$18,MATCH($E988,'[1]2018_commission_structure-Start'!$A$15:$A$18,0),MATCH(Y$1,'[1]2018_commission_structure-Start'!$A$15:$J$15,0)),0)</f>
        <v>55000</v>
      </c>
      <c r="Z988" s="26">
        <f>IF(H988&gt;L988,(H988-L988)*INDEX('[1]2018_commission_structure-Start'!$A$21:$I$24,MATCH($E988,'[1]2018_commission_structure-Start'!$A$21:$A$24,0),MATCH(Z$1,'[1]2018_commission_structure-Start'!$A$21:$I$21,0)),0)</f>
        <v>2589.4</v>
      </c>
      <c r="AA988" s="28">
        <f t="shared" si="158"/>
        <v>163839.4</v>
      </c>
      <c r="AB988" s="28">
        <f t="shared" si="159"/>
        <v>227654.39999999999</v>
      </c>
    </row>
    <row r="989" spans="1:28" x14ac:dyDescent="0.2">
      <c r="A989" s="25" t="str">
        <f t="shared" si="150"/>
        <v>Eryn Derle</v>
      </c>
      <c r="B989" s="25">
        <v>7567063646</v>
      </c>
      <c r="C989" s="25" t="s">
        <v>1902</v>
      </c>
      <c r="D989" s="25" t="s">
        <v>1903</v>
      </c>
      <c r="E989" s="25" t="s">
        <v>29</v>
      </c>
      <c r="F989" s="25">
        <v>58778</v>
      </c>
      <c r="G989" s="25">
        <f>COUNTIF([1]deals_closed!D:D,B989)</f>
        <v>20</v>
      </c>
      <c r="H989" s="26">
        <f>SUMIF([1]deals_closed!D:D,B989,[1]deals_closed!C:C)</f>
        <v>704698</v>
      </c>
      <c r="I989" s="26">
        <f>VLOOKUP(E989,'[1]2018_commission_structure-Start'!$A$22:$I$24,9,FALSE)</f>
        <v>600000</v>
      </c>
      <c r="J989" s="26">
        <f t="shared" si="151"/>
        <v>750000</v>
      </c>
      <c r="K989" s="26">
        <f t="shared" si="152"/>
        <v>900000</v>
      </c>
      <c r="L989" s="26">
        <f t="shared" si="153"/>
        <v>1200000</v>
      </c>
      <c r="M989" s="27">
        <f t="shared" si="154"/>
        <v>1.1744966666666667</v>
      </c>
      <c r="N989" s="25" t="str">
        <f t="shared" si="155"/>
        <v>100-125%</v>
      </c>
      <c r="O989" s="28">
        <f>MIN(H989,I989)*INDEX('[1]2018_commission_structure-Start'!$A$21:$I$24,MATCH($E989,'[1]2018_commission_structure-Start'!$A$21:$A$24,0),MATCH(O$1,'[1]2018_commission_structure-Start'!$A$21:$I$21,0))</f>
        <v>78000</v>
      </c>
      <c r="P989" s="26">
        <f>IF(H989&gt;I989,MIN(H989-I989,J989-I989)*INDEX('[1]2018_commission_structure-Start'!$A$21:$I$24,MATCH($E989,'[1]2018_commission_structure-Start'!$A$21:$A$24,0), MATCH(P$1,'[1]2018_commission_structure-Start'!$A$21:$I$21,0)),0)</f>
        <v>17798.66</v>
      </c>
      <c r="Q989" s="26">
        <f>IF($H989&gt;J989,MIN($H989-J989,K989-J989)*INDEX('[1]2018_commission_structure-Start'!$A$21:$I$24,MATCH($E989,'[1]2018_commission_structure-Start'!$A$21:$A$24,0), MATCH(Q$1,'[1]2018_commission_structure-Start'!$A$21:$I$21,0)),0)</f>
        <v>0</v>
      </c>
      <c r="R989" s="26">
        <f>IF($H989&gt;K989,MIN($H989-K989,L989-K989)*INDEX('[1]2018_commission_structure-Start'!$A$21:$I$24,MATCH($E989,'[1]2018_commission_structure-Start'!$A$21:$A$24,0), MATCH(R$1,'[1]2018_commission_structure-Start'!$A$21:$I$21,0)),0)</f>
        <v>0</v>
      </c>
      <c r="S989" s="26">
        <f>IF(H989&gt;L989,(H989-L989)*INDEX('[1]2018_commission_structure-Start'!$A$21:$I$24,MATCH($E989,'[1]2018_commission_structure-Start'!$A$21:$A$24,0),MATCH(S$1,'[1]2018_commission_structure-Start'!$A$21:$I$21,0)),0)</f>
        <v>0</v>
      </c>
      <c r="T989" s="28">
        <f t="shared" si="156"/>
        <v>95798.66</v>
      </c>
      <c r="U989" s="28">
        <f t="shared" si="157"/>
        <v>154576.66</v>
      </c>
      <c r="V989" s="28">
        <f>MIN(H989,I989)*INDEX('[1]2018_commission_structure-Start'!$A$15:$J$18,MATCH($E989,'[1]2018_commission_structure-Start'!$A$15:$A$18,0),MATCH(V$1,'[1]2018_commission_structure-Start'!$A$15:$J$15,0))</f>
        <v>90000</v>
      </c>
      <c r="W989" s="26">
        <f>IF($H989&gt;I989,MIN($H989-I989,J989-I989)*INDEX('[1]2018_commission_structure-Start'!$A$15:$J$18,MATCH($E989,'[1]2018_commission_structure-Start'!$A$15:$A$18,0),MATCH(W$1,'[1]2018_commission_structure-Start'!$A$15:$J$15,0)),0)</f>
        <v>18845.64</v>
      </c>
      <c r="X989" s="26">
        <f>IF($H989&gt;J989,MIN($H989-J989,K989-J989)*INDEX('[1]2018_commission_structure-Start'!$A$15:$J$18,MATCH($E989,'[1]2018_commission_structure-Start'!$A$15:$A$18,0),MATCH(X$1,'[1]2018_commission_structure-Start'!$A$15:$J$15,0)),0)</f>
        <v>0</v>
      </c>
      <c r="Y989" s="26">
        <f>IF($H989&gt;K989,MIN($H989-K989,L989-K989)*INDEX('[1]2018_commission_structure-Start'!$A$15:$J$18,MATCH($E989,'[1]2018_commission_structure-Start'!$A$15:$A$18,0),MATCH(Y$1,'[1]2018_commission_structure-Start'!$A$15:$J$15,0)),0)</f>
        <v>0</v>
      </c>
      <c r="Z989" s="26">
        <f>IF(H989&gt;L989,(H989-L989)*INDEX('[1]2018_commission_structure-Start'!$A$21:$I$24,MATCH($E989,'[1]2018_commission_structure-Start'!$A$21:$A$24,0),MATCH(Z$1,'[1]2018_commission_structure-Start'!$A$21:$I$21,0)),0)</f>
        <v>0</v>
      </c>
      <c r="AA989" s="28">
        <f t="shared" si="158"/>
        <v>108845.64</v>
      </c>
      <c r="AB989" s="28">
        <f t="shared" si="159"/>
        <v>167623.64000000001</v>
      </c>
    </row>
    <row r="990" spans="1:28" x14ac:dyDescent="0.2">
      <c r="A990" s="25" t="str">
        <f t="shared" si="150"/>
        <v>Sterling Bebbington</v>
      </c>
      <c r="B990" s="25">
        <v>1364767856</v>
      </c>
      <c r="C990" s="25" t="s">
        <v>1904</v>
      </c>
      <c r="D990" s="25" t="s">
        <v>1905</v>
      </c>
      <c r="E990" s="25" t="s">
        <v>7</v>
      </c>
      <c r="F990" s="25">
        <v>59415</v>
      </c>
      <c r="G990" s="25">
        <f>COUNTIF([1]deals_closed!D:D,B990)</f>
        <v>23</v>
      </c>
      <c r="H990" s="26">
        <f>SUMIF([1]deals_closed!D:D,B990,[1]deals_closed!C:C)</f>
        <v>708390</v>
      </c>
      <c r="I990" s="26">
        <f>VLOOKUP(E990,'[1]2018_commission_structure-Start'!$A$22:$I$24,9,FALSE)</f>
        <v>500000</v>
      </c>
      <c r="J990" s="26">
        <f t="shared" si="151"/>
        <v>625000</v>
      </c>
      <c r="K990" s="26">
        <f t="shared" si="152"/>
        <v>750000</v>
      </c>
      <c r="L990" s="26">
        <f t="shared" si="153"/>
        <v>1000000</v>
      </c>
      <c r="M990" s="27">
        <f t="shared" si="154"/>
        <v>1.4167799999999999</v>
      </c>
      <c r="N990" s="25" t="str">
        <f t="shared" si="155"/>
        <v>125-150%</v>
      </c>
      <c r="O990" s="28">
        <f>MIN(H990,I990)*INDEX('[1]2018_commission_structure-Start'!$A$21:$I$24,MATCH($E990,'[1]2018_commission_structure-Start'!$A$21:$A$24,0),MATCH(O$1,'[1]2018_commission_structure-Start'!$A$21:$I$21,0))</f>
        <v>50000</v>
      </c>
      <c r="P990" s="26">
        <f>IF(H990&gt;I990,MIN(H990-I990,J990-I990)*INDEX('[1]2018_commission_structure-Start'!$A$21:$I$24,MATCH($E990,'[1]2018_commission_structure-Start'!$A$21:$A$24,0), MATCH(P$1,'[1]2018_commission_structure-Start'!$A$21:$I$21,0)),0)</f>
        <v>18750</v>
      </c>
      <c r="Q990" s="26">
        <f>IF($H990&gt;J990,MIN($H990-J990,K990-J990)*INDEX('[1]2018_commission_structure-Start'!$A$21:$I$24,MATCH($E990,'[1]2018_commission_structure-Start'!$A$21:$A$24,0), MATCH(Q$1,'[1]2018_commission_structure-Start'!$A$21:$I$21,0)),0)</f>
        <v>15010.199999999999</v>
      </c>
      <c r="R990" s="26">
        <f>IF($H990&gt;K990,MIN($H990-K990,L990-K990)*INDEX('[1]2018_commission_structure-Start'!$A$21:$I$24,MATCH($E990,'[1]2018_commission_structure-Start'!$A$21:$A$24,0), MATCH(R$1,'[1]2018_commission_structure-Start'!$A$21:$I$21,0)),0)</f>
        <v>0</v>
      </c>
      <c r="S990" s="26">
        <f>IF(H990&gt;L990,(H990-L990)*INDEX('[1]2018_commission_structure-Start'!$A$21:$I$24,MATCH($E990,'[1]2018_commission_structure-Start'!$A$21:$A$24,0),MATCH(S$1,'[1]2018_commission_structure-Start'!$A$21:$I$21,0)),0)</f>
        <v>0</v>
      </c>
      <c r="T990" s="28">
        <f t="shared" si="156"/>
        <v>83760.2</v>
      </c>
      <c r="U990" s="28">
        <f t="shared" si="157"/>
        <v>143175.20000000001</v>
      </c>
      <c r="V990" s="28">
        <f>MIN(H990,I990)*INDEX('[1]2018_commission_structure-Start'!$A$15:$J$18,MATCH($E990,'[1]2018_commission_structure-Start'!$A$15:$A$18,0),MATCH(V$1,'[1]2018_commission_structure-Start'!$A$15:$J$15,0))</f>
        <v>60000</v>
      </c>
      <c r="W990" s="26">
        <f>IF($H990&gt;I990,MIN($H990-I990,J990-I990)*INDEX('[1]2018_commission_structure-Start'!$A$15:$J$18,MATCH($E990,'[1]2018_commission_structure-Start'!$A$15:$A$18,0),MATCH(W$1,'[1]2018_commission_structure-Start'!$A$15:$J$15,0)),0)</f>
        <v>21250</v>
      </c>
      <c r="X990" s="26">
        <f>IF($H990&gt;J990,MIN($H990-J990,K990-J990)*INDEX('[1]2018_commission_structure-Start'!$A$15:$J$18,MATCH($E990,'[1]2018_commission_structure-Start'!$A$15:$A$18,0),MATCH(X$1,'[1]2018_commission_structure-Start'!$A$15:$J$15,0)),0)</f>
        <v>16678</v>
      </c>
      <c r="Y990" s="26">
        <f>IF($H990&gt;K990,MIN($H990-K990,L990-K990)*INDEX('[1]2018_commission_structure-Start'!$A$15:$J$18,MATCH($E990,'[1]2018_commission_structure-Start'!$A$15:$A$18,0),MATCH(Y$1,'[1]2018_commission_structure-Start'!$A$15:$J$15,0)),0)</f>
        <v>0</v>
      </c>
      <c r="Z990" s="26">
        <f>IF(H990&gt;L990,(H990-L990)*INDEX('[1]2018_commission_structure-Start'!$A$21:$I$24,MATCH($E990,'[1]2018_commission_structure-Start'!$A$21:$A$24,0),MATCH(Z$1,'[1]2018_commission_structure-Start'!$A$21:$I$21,0)),0)</f>
        <v>0</v>
      </c>
      <c r="AA990" s="28">
        <f t="shared" si="158"/>
        <v>97928</v>
      </c>
      <c r="AB990" s="28">
        <f t="shared" si="159"/>
        <v>157343</v>
      </c>
    </row>
    <row r="991" spans="1:28" x14ac:dyDescent="0.2">
      <c r="A991" s="25" t="str">
        <f t="shared" si="150"/>
        <v>Chan Thorwarth</v>
      </c>
      <c r="B991" s="25">
        <v>2136806068</v>
      </c>
      <c r="C991" s="25" t="s">
        <v>1241</v>
      </c>
      <c r="D991" s="25" t="s">
        <v>1906</v>
      </c>
      <c r="E991" s="25" t="s">
        <v>29</v>
      </c>
      <c r="F991" s="25">
        <v>75616</v>
      </c>
      <c r="G991" s="25">
        <f>COUNTIF([1]deals_closed!D:D,B991)</f>
        <v>13</v>
      </c>
      <c r="H991" s="26">
        <f>SUMIF([1]deals_closed!D:D,B991,[1]deals_closed!C:C)</f>
        <v>478069</v>
      </c>
      <c r="I991" s="26">
        <f>VLOOKUP(E991,'[1]2018_commission_structure-Start'!$A$22:$I$24,9,FALSE)</f>
        <v>600000</v>
      </c>
      <c r="J991" s="26">
        <f t="shared" si="151"/>
        <v>750000</v>
      </c>
      <c r="K991" s="26">
        <f t="shared" si="152"/>
        <v>900000</v>
      </c>
      <c r="L991" s="26">
        <f t="shared" si="153"/>
        <v>1200000</v>
      </c>
      <c r="M991" s="27">
        <f t="shared" si="154"/>
        <v>0.79678166666666672</v>
      </c>
      <c r="N991" s="25" t="str">
        <f t="shared" si="155"/>
        <v>0-100%</v>
      </c>
      <c r="O991" s="28">
        <f>MIN(H991,I991)*INDEX('[1]2018_commission_structure-Start'!$A$21:$I$24,MATCH($E991,'[1]2018_commission_structure-Start'!$A$21:$A$24,0),MATCH(O$1,'[1]2018_commission_structure-Start'!$A$21:$I$21,0))</f>
        <v>62148.97</v>
      </c>
      <c r="P991" s="26">
        <f>IF(H991&gt;I991,MIN(H991-I991,J991-I991)*INDEX('[1]2018_commission_structure-Start'!$A$21:$I$24,MATCH($E991,'[1]2018_commission_structure-Start'!$A$21:$A$24,0), MATCH(P$1,'[1]2018_commission_structure-Start'!$A$21:$I$21,0)),0)</f>
        <v>0</v>
      </c>
      <c r="Q991" s="26">
        <f>IF($H991&gt;J991,MIN($H991-J991,K991-J991)*INDEX('[1]2018_commission_structure-Start'!$A$21:$I$24,MATCH($E991,'[1]2018_commission_structure-Start'!$A$21:$A$24,0), MATCH(Q$1,'[1]2018_commission_structure-Start'!$A$21:$I$21,0)),0)</f>
        <v>0</v>
      </c>
      <c r="R991" s="26">
        <f>IF($H991&gt;K991,MIN($H991-K991,L991-K991)*INDEX('[1]2018_commission_structure-Start'!$A$21:$I$24,MATCH($E991,'[1]2018_commission_structure-Start'!$A$21:$A$24,0), MATCH(R$1,'[1]2018_commission_structure-Start'!$A$21:$I$21,0)),0)</f>
        <v>0</v>
      </c>
      <c r="S991" s="26">
        <f>IF(H991&gt;L991,(H991-L991)*INDEX('[1]2018_commission_structure-Start'!$A$21:$I$24,MATCH($E991,'[1]2018_commission_structure-Start'!$A$21:$A$24,0),MATCH(S$1,'[1]2018_commission_structure-Start'!$A$21:$I$21,0)),0)</f>
        <v>0</v>
      </c>
      <c r="T991" s="28">
        <f t="shared" si="156"/>
        <v>62148.97</v>
      </c>
      <c r="U991" s="28">
        <f t="shared" si="157"/>
        <v>137764.97</v>
      </c>
      <c r="V991" s="28">
        <f>MIN(H991,I991)*INDEX('[1]2018_commission_structure-Start'!$A$15:$J$18,MATCH($E991,'[1]2018_commission_structure-Start'!$A$15:$A$18,0),MATCH(V$1,'[1]2018_commission_structure-Start'!$A$15:$J$15,0))</f>
        <v>71710.349999999991</v>
      </c>
      <c r="W991" s="26">
        <f>IF($H991&gt;I991,MIN($H991-I991,J991-I991)*INDEX('[1]2018_commission_structure-Start'!$A$15:$J$18,MATCH($E991,'[1]2018_commission_structure-Start'!$A$15:$A$18,0),MATCH(W$1,'[1]2018_commission_structure-Start'!$A$15:$J$15,0)),0)</f>
        <v>0</v>
      </c>
      <c r="X991" s="26">
        <f>IF($H991&gt;J991,MIN($H991-J991,K991-J991)*INDEX('[1]2018_commission_structure-Start'!$A$15:$J$18,MATCH($E991,'[1]2018_commission_structure-Start'!$A$15:$A$18,0),MATCH(X$1,'[1]2018_commission_structure-Start'!$A$15:$J$15,0)),0)</f>
        <v>0</v>
      </c>
      <c r="Y991" s="26">
        <f>IF($H991&gt;K991,MIN($H991-K991,L991-K991)*INDEX('[1]2018_commission_structure-Start'!$A$15:$J$18,MATCH($E991,'[1]2018_commission_structure-Start'!$A$15:$A$18,0),MATCH(Y$1,'[1]2018_commission_structure-Start'!$A$15:$J$15,0)),0)</f>
        <v>0</v>
      </c>
      <c r="Z991" s="26">
        <f>IF(H991&gt;L991,(H991-L991)*INDEX('[1]2018_commission_structure-Start'!$A$21:$I$24,MATCH($E991,'[1]2018_commission_structure-Start'!$A$21:$A$24,0),MATCH(Z$1,'[1]2018_commission_structure-Start'!$A$21:$I$21,0)),0)</f>
        <v>0</v>
      </c>
      <c r="AA991" s="28">
        <f t="shared" si="158"/>
        <v>71710.349999999991</v>
      </c>
      <c r="AB991" s="28">
        <f t="shared" si="159"/>
        <v>147326.34999999998</v>
      </c>
    </row>
    <row r="992" spans="1:28" x14ac:dyDescent="0.2">
      <c r="A992" s="25" t="str">
        <f t="shared" si="150"/>
        <v>Karlie Wennington</v>
      </c>
      <c r="B992" s="25">
        <v>5395528121</v>
      </c>
      <c r="C992" s="25" t="s">
        <v>1907</v>
      </c>
      <c r="D992" s="25" t="s">
        <v>1908</v>
      </c>
      <c r="E992" s="25" t="s">
        <v>7</v>
      </c>
      <c r="F992" s="25">
        <v>37393</v>
      </c>
      <c r="G992" s="25">
        <f>COUNTIF([1]deals_closed!D:D,B992)</f>
        <v>26</v>
      </c>
      <c r="H992" s="26">
        <f>SUMIF([1]deals_closed!D:D,B992,[1]deals_closed!C:C)</f>
        <v>1029294</v>
      </c>
      <c r="I992" s="26">
        <f>VLOOKUP(E992,'[1]2018_commission_structure-Start'!$A$22:$I$24,9,FALSE)</f>
        <v>500000</v>
      </c>
      <c r="J992" s="26">
        <f t="shared" si="151"/>
        <v>625000</v>
      </c>
      <c r="K992" s="26">
        <f t="shared" si="152"/>
        <v>750000</v>
      </c>
      <c r="L992" s="26">
        <f t="shared" si="153"/>
        <v>1000000</v>
      </c>
      <c r="M992" s="27">
        <f t="shared" si="154"/>
        <v>2.0585879999999999</v>
      </c>
      <c r="N992" s="25" t="str">
        <f t="shared" si="155"/>
        <v>&gt;200%</v>
      </c>
      <c r="O992" s="28">
        <f>MIN(H992,I992)*INDEX('[1]2018_commission_structure-Start'!$A$21:$I$24,MATCH($E992,'[1]2018_commission_structure-Start'!$A$21:$A$24,0),MATCH(O$1,'[1]2018_commission_structure-Start'!$A$21:$I$21,0))</f>
        <v>50000</v>
      </c>
      <c r="P992" s="26">
        <f>IF(H992&gt;I992,MIN(H992-I992,J992-I992)*INDEX('[1]2018_commission_structure-Start'!$A$21:$I$24,MATCH($E992,'[1]2018_commission_structure-Start'!$A$21:$A$24,0), MATCH(P$1,'[1]2018_commission_structure-Start'!$A$21:$I$21,0)),0)</f>
        <v>18750</v>
      </c>
      <c r="Q992" s="26">
        <f>IF($H992&gt;J992,MIN($H992-J992,K992-J992)*INDEX('[1]2018_commission_structure-Start'!$A$21:$I$24,MATCH($E992,'[1]2018_commission_structure-Start'!$A$21:$A$24,0), MATCH(Q$1,'[1]2018_commission_structure-Start'!$A$21:$I$21,0)),0)</f>
        <v>22500</v>
      </c>
      <c r="R992" s="26">
        <f>IF($H992&gt;K992,MIN($H992-K992,L992-K992)*INDEX('[1]2018_commission_structure-Start'!$A$21:$I$24,MATCH($E992,'[1]2018_commission_structure-Start'!$A$21:$A$24,0), MATCH(R$1,'[1]2018_commission_structure-Start'!$A$21:$I$21,0)),0)</f>
        <v>55000</v>
      </c>
      <c r="S992" s="26">
        <f>IF(H992&gt;L992,(H992-L992)*INDEX('[1]2018_commission_structure-Start'!$A$21:$I$24,MATCH($E992,'[1]2018_commission_structure-Start'!$A$21:$A$24,0),MATCH(S$1,'[1]2018_commission_structure-Start'!$A$21:$I$21,0)),0)</f>
        <v>2929.4</v>
      </c>
      <c r="T992" s="28">
        <f t="shared" si="156"/>
        <v>149179.4</v>
      </c>
      <c r="U992" s="28">
        <f t="shared" si="157"/>
        <v>186572.4</v>
      </c>
      <c r="V992" s="28">
        <f>MIN(H992,I992)*INDEX('[1]2018_commission_structure-Start'!$A$15:$J$18,MATCH($E992,'[1]2018_commission_structure-Start'!$A$15:$A$18,0),MATCH(V$1,'[1]2018_commission_structure-Start'!$A$15:$J$15,0))</f>
        <v>60000</v>
      </c>
      <c r="W992" s="26">
        <f>IF($H992&gt;I992,MIN($H992-I992,J992-I992)*INDEX('[1]2018_commission_structure-Start'!$A$15:$J$18,MATCH($E992,'[1]2018_commission_structure-Start'!$A$15:$A$18,0),MATCH(W$1,'[1]2018_commission_structure-Start'!$A$15:$J$15,0)),0)</f>
        <v>21250</v>
      </c>
      <c r="X992" s="26">
        <f>IF($H992&gt;J992,MIN($H992-J992,K992-J992)*INDEX('[1]2018_commission_structure-Start'!$A$15:$J$18,MATCH($E992,'[1]2018_commission_structure-Start'!$A$15:$A$18,0),MATCH(X$1,'[1]2018_commission_structure-Start'!$A$15:$J$15,0)),0)</f>
        <v>25000</v>
      </c>
      <c r="Y992" s="26">
        <f>IF($H992&gt;K992,MIN($H992-K992,L992-K992)*INDEX('[1]2018_commission_structure-Start'!$A$15:$J$18,MATCH($E992,'[1]2018_commission_structure-Start'!$A$15:$A$18,0),MATCH(Y$1,'[1]2018_commission_structure-Start'!$A$15:$J$15,0)),0)</f>
        <v>55000</v>
      </c>
      <c r="Z992" s="26">
        <f>IF(H992&gt;L992,(H992-L992)*INDEX('[1]2018_commission_structure-Start'!$A$21:$I$24,MATCH($E992,'[1]2018_commission_structure-Start'!$A$21:$A$24,0),MATCH(Z$1,'[1]2018_commission_structure-Start'!$A$21:$I$21,0)),0)</f>
        <v>2929.4</v>
      </c>
      <c r="AA992" s="28">
        <f t="shared" si="158"/>
        <v>164179.4</v>
      </c>
      <c r="AB992" s="28">
        <f t="shared" si="159"/>
        <v>201572.4</v>
      </c>
    </row>
    <row r="993" spans="1:28" x14ac:dyDescent="0.2">
      <c r="A993" s="25" t="str">
        <f t="shared" si="150"/>
        <v>Scot Lethem</v>
      </c>
      <c r="B993" s="25">
        <v>8256403403</v>
      </c>
      <c r="C993" s="25" t="s">
        <v>1605</v>
      </c>
      <c r="D993" s="25" t="s">
        <v>1909</v>
      </c>
      <c r="E993" s="25" t="s">
        <v>10</v>
      </c>
      <c r="F993" s="25">
        <v>116569</v>
      </c>
      <c r="G993" s="25">
        <f>COUNTIF([1]deals_closed!D:D,B993)</f>
        <v>31</v>
      </c>
      <c r="H993" s="26">
        <f>SUMIF([1]deals_closed!D:D,B993,[1]deals_closed!C:C)</f>
        <v>1224207</v>
      </c>
      <c r="I993" s="26">
        <f>VLOOKUP(E993,'[1]2018_commission_structure-Start'!$A$22:$I$24,9,FALSE)</f>
        <v>750000</v>
      </c>
      <c r="J993" s="26">
        <f t="shared" si="151"/>
        <v>937500</v>
      </c>
      <c r="K993" s="26">
        <f t="shared" si="152"/>
        <v>1125000</v>
      </c>
      <c r="L993" s="26">
        <f t="shared" si="153"/>
        <v>1500000</v>
      </c>
      <c r="M993" s="27">
        <f t="shared" si="154"/>
        <v>1.6322760000000001</v>
      </c>
      <c r="N993" s="25" t="str">
        <f t="shared" si="155"/>
        <v>150-200%</v>
      </c>
      <c r="O993" s="28">
        <f>MIN(H993,I993)*INDEX('[1]2018_commission_structure-Start'!$A$21:$I$24,MATCH($E993,'[1]2018_commission_structure-Start'!$A$21:$A$24,0),MATCH(O$1,'[1]2018_commission_structure-Start'!$A$21:$I$21,0))</f>
        <v>112500</v>
      </c>
      <c r="P993" s="26">
        <f>IF(H993&gt;I993,MIN(H993-I993,J993-I993)*INDEX('[1]2018_commission_structure-Start'!$A$21:$I$24,MATCH($E993,'[1]2018_commission_structure-Start'!$A$21:$A$24,0), MATCH(P$1,'[1]2018_commission_structure-Start'!$A$21:$I$21,0)),0)</f>
        <v>35625</v>
      </c>
      <c r="Q993" s="26">
        <f>IF($H993&gt;J993,MIN($H993-J993,K993-J993)*INDEX('[1]2018_commission_structure-Start'!$A$21:$I$24,MATCH($E993,'[1]2018_commission_structure-Start'!$A$21:$A$24,0), MATCH(Q$1,'[1]2018_commission_structure-Start'!$A$21:$I$21,0)),0)</f>
        <v>43125</v>
      </c>
      <c r="R993" s="26">
        <f>IF($H993&gt;K993,MIN($H993-K993,L993-K993)*INDEX('[1]2018_commission_structure-Start'!$A$21:$I$24,MATCH($E993,'[1]2018_commission_structure-Start'!$A$21:$A$24,0), MATCH(R$1,'[1]2018_commission_structure-Start'!$A$21:$I$21,0)),0)</f>
        <v>29762.1</v>
      </c>
      <c r="S993" s="26">
        <f>IF(H993&gt;L993,(H993-L993)*INDEX('[1]2018_commission_structure-Start'!$A$21:$I$24,MATCH($E993,'[1]2018_commission_structure-Start'!$A$21:$A$24,0),MATCH(S$1,'[1]2018_commission_structure-Start'!$A$21:$I$21,0)),0)</f>
        <v>0</v>
      </c>
      <c r="T993" s="28">
        <f t="shared" si="156"/>
        <v>221012.1</v>
      </c>
      <c r="U993" s="28">
        <f t="shared" si="157"/>
        <v>337581.1</v>
      </c>
      <c r="V993" s="28">
        <f>MIN(H993,I993)*INDEX('[1]2018_commission_structure-Start'!$A$15:$J$18,MATCH($E993,'[1]2018_commission_structure-Start'!$A$15:$A$18,0),MATCH(V$1,'[1]2018_commission_structure-Start'!$A$15:$J$15,0))</f>
        <v>112500</v>
      </c>
      <c r="W993" s="26">
        <f>IF($H993&gt;I993,MIN($H993-I993,J993-I993)*INDEX('[1]2018_commission_structure-Start'!$A$15:$J$18,MATCH($E993,'[1]2018_commission_structure-Start'!$A$15:$A$18,0),MATCH(W$1,'[1]2018_commission_structure-Start'!$A$15:$J$15,0)),0)</f>
        <v>41250</v>
      </c>
      <c r="X993" s="26">
        <f>IF($H993&gt;J993,MIN($H993-J993,K993-J993)*INDEX('[1]2018_commission_structure-Start'!$A$15:$J$18,MATCH($E993,'[1]2018_commission_structure-Start'!$A$15:$A$18,0),MATCH(X$1,'[1]2018_commission_structure-Start'!$A$15:$J$15,0)),0)</f>
        <v>46875</v>
      </c>
      <c r="Y993" s="26">
        <f>IF($H993&gt;K993,MIN($H993-K993,L993-K993)*INDEX('[1]2018_commission_structure-Start'!$A$15:$J$18,MATCH($E993,'[1]2018_commission_structure-Start'!$A$15:$A$18,0),MATCH(Y$1,'[1]2018_commission_structure-Start'!$A$15:$J$15,0)),0)</f>
        <v>32738.31</v>
      </c>
      <c r="Z993" s="26">
        <f>IF(H993&gt;L993,(H993-L993)*INDEX('[1]2018_commission_structure-Start'!$A$21:$I$24,MATCH($E993,'[1]2018_commission_structure-Start'!$A$21:$A$24,0),MATCH(Z$1,'[1]2018_commission_structure-Start'!$A$21:$I$21,0)),0)</f>
        <v>0</v>
      </c>
      <c r="AA993" s="28">
        <f t="shared" si="158"/>
        <v>233363.31</v>
      </c>
      <c r="AB993" s="28">
        <f t="shared" si="159"/>
        <v>349932.31</v>
      </c>
    </row>
    <row r="994" spans="1:28" x14ac:dyDescent="0.2">
      <c r="A994" s="25" t="str">
        <f t="shared" si="150"/>
        <v>Monique Hammelberg</v>
      </c>
      <c r="B994" s="25">
        <v>3101620996</v>
      </c>
      <c r="C994" s="25" t="s">
        <v>1910</v>
      </c>
      <c r="D994" s="25" t="s">
        <v>1911</v>
      </c>
      <c r="E994" s="25" t="s">
        <v>10</v>
      </c>
      <c r="F994" s="25">
        <v>96589</v>
      </c>
      <c r="G994" s="25">
        <f>COUNTIF([1]deals_closed!D:D,B994)</f>
        <v>20</v>
      </c>
      <c r="H994" s="26">
        <f>SUMIF([1]deals_closed!D:D,B994,[1]deals_closed!C:C)</f>
        <v>634736</v>
      </c>
      <c r="I994" s="26">
        <f>VLOOKUP(E994,'[1]2018_commission_structure-Start'!$A$22:$I$24,9,FALSE)</f>
        <v>750000</v>
      </c>
      <c r="J994" s="26">
        <f t="shared" si="151"/>
        <v>937500</v>
      </c>
      <c r="K994" s="26">
        <f t="shared" si="152"/>
        <v>1125000</v>
      </c>
      <c r="L994" s="26">
        <f t="shared" si="153"/>
        <v>1500000</v>
      </c>
      <c r="M994" s="27">
        <f t="shared" si="154"/>
        <v>0.84631466666666666</v>
      </c>
      <c r="N994" s="25" t="str">
        <f t="shared" si="155"/>
        <v>0-100%</v>
      </c>
      <c r="O994" s="28">
        <f>MIN(H994,I994)*INDEX('[1]2018_commission_structure-Start'!$A$21:$I$24,MATCH($E994,'[1]2018_commission_structure-Start'!$A$21:$A$24,0),MATCH(O$1,'[1]2018_commission_structure-Start'!$A$21:$I$21,0))</f>
        <v>95210.4</v>
      </c>
      <c r="P994" s="26">
        <f>IF(H994&gt;I994,MIN(H994-I994,J994-I994)*INDEX('[1]2018_commission_structure-Start'!$A$21:$I$24,MATCH($E994,'[1]2018_commission_structure-Start'!$A$21:$A$24,0), MATCH(P$1,'[1]2018_commission_structure-Start'!$A$21:$I$21,0)),0)</f>
        <v>0</v>
      </c>
      <c r="Q994" s="26">
        <f>IF($H994&gt;J994,MIN($H994-J994,K994-J994)*INDEX('[1]2018_commission_structure-Start'!$A$21:$I$24,MATCH($E994,'[1]2018_commission_structure-Start'!$A$21:$A$24,0), MATCH(Q$1,'[1]2018_commission_structure-Start'!$A$21:$I$21,0)),0)</f>
        <v>0</v>
      </c>
      <c r="R994" s="26">
        <f>IF($H994&gt;K994,MIN($H994-K994,L994-K994)*INDEX('[1]2018_commission_structure-Start'!$A$21:$I$24,MATCH($E994,'[1]2018_commission_structure-Start'!$A$21:$A$24,0), MATCH(R$1,'[1]2018_commission_structure-Start'!$A$21:$I$21,0)),0)</f>
        <v>0</v>
      </c>
      <c r="S994" s="26">
        <f>IF(H994&gt;L994,(H994-L994)*INDEX('[1]2018_commission_structure-Start'!$A$21:$I$24,MATCH($E994,'[1]2018_commission_structure-Start'!$A$21:$A$24,0),MATCH(S$1,'[1]2018_commission_structure-Start'!$A$21:$I$21,0)),0)</f>
        <v>0</v>
      </c>
      <c r="T994" s="28">
        <f t="shared" si="156"/>
        <v>95210.4</v>
      </c>
      <c r="U994" s="28">
        <f t="shared" si="157"/>
        <v>191799.4</v>
      </c>
      <c r="V994" s="28">
        <f>MIN(H994,I994)*INDEX('[1]2018_commission_structure-Start'!$A$15:$J$18,MATCH($E994,'[1]2018_commission_structure-Start'!$A$15:$A$18,0),MATCH(V$1,'[1]2018_commission_structure-Start'!$A$15:$J$15,0))</f>
        <v>95210.4</v>
      </c>
      <c r="W994" s="26">
        <f>IF($H994&gt;I994,MIN($H994-I994,J994-I994)*INDEX('[1]2018_commission_structure-Start'!$A$15:$J$18,MATCH($E994,'[1]2018_commission_structure-Start'!$A$15:$A$18,0),MATCH(W$1,'[1]2018_commission_structure-Start'!$A$15:$J$15,0)),0)</f>
        <v>0</v>
      </c>
      <c r="X994" s="26">
        <f>IF($H994&gt;J994,MIN($H994-J994,K994-J994)*INDEX('[1]2018_commission_structure-Start'!$A$15:$J$18,MATCH($E994,'[1]2018_commission_structure-Start'!$A$15:$A$18,0),MATCH(X$1,'[1]2018_commission_structure-Start'!$A$15:$J$15,0)),0)</f>
        <v>0</v>
      </c>
      <c r="Y994" s="26">
        <f>IF($H994&gt;K994,MIN($H994-K994,L994-K994)*INDEX('[1]2018_commission_structure-Start'!$A$15:$J$18,MATCH($E994,'[1]2018_commission_structure-Start'!$A$15:$A$18,0),MATCH(Y$1,'[1]2018_commission_structure-Start'!$A$15:$J$15,0)),0)</f>
        <v>0</v>
      </c>
      <c r="Z994" s="26">
        <f>IF(H994&gt;L994,(H994-L994)*INDEX('[1]2018_commission_structure-Start'!$A$21:$I$24,MATCH($E994,'[1]2018_commission_structure-Start'!$A$21:$A$24,0),MATCH(Z$1,'[1]2018_commission_structure-Start'!$A$21:$I$21,0)),0)</f>
        <v>0</v>
      </c>
      <c r="AA994" s="28">
        <f t="shared" si="158"/>
        <v>95210.4</v>
      </c>
      <c r="AB994" s="28">
        <f t="shared" si="159"/>
        <v>191799.4</v>
      </c>
    </row>
    <row r="995" spans="1:28" x14ac:dyDescent="0.2">
      <c r="A995" s="25" t="str">
        <f t="shared" si="150"/>
        <v>Chen Dicker</v>
      </c>
      <c r="B995" s="25">
        <v>7166957409</v>
      </c>
      <c r="C995" s="25" t="s">
        <v>1912</v>
      </c>
      <c r="D995" s="25" t="s">
        <v>1913</v>
      </c>
      <c r="E995" s="25" t="s">
        <v>10</v>
      </c>
      <c r="F995" s="25">
        <v>113321</v>
      </c>
      <c r="G995" s="25">
        <f>COUNTIF([1]deals_closed!D:D,B995)</f>
        <v>14</v>
      </c>
      <c r="H995" s="26">
        <f>SUMIF([1]deals_closed!D:D,B995,[1]deals_closed!C:C)</f>
        <v>489227</v>
      </c>
      <c r="I995" s="26">
        <f>VLOOKUP(E995,'[1]2018_commission_structure-Start'!$A$22:$I$24,9,FALSE)</f>
        <v>750000</v>
      </c>
      <c r="J995" s="26">
        <f t="shared" si="151"/>
        <v>937500</v>
      </c>
      <c r="K995" s="26">
        <f t="shared" si="152"/>
        <v>1125000</v>
      </c>
      <c r="L995" s="26">
        <f t="shared" si="153"/>
        <v>1500000</v>
      </c>
      <c r="M995" s="27">
        <f t="shared" si="154"/>
        <v>0.6523026666666667</v>
      </c>
      <c r="N995" s="25" t="str">
        <f t="shared" si="155"/>
        <v>0-100%</v>
      </c>
      <c r="O995" s="28">
        <f>MIN(H995,I995)*INDEX('[1]2018_commission_structure-Start'!$A$21:$I$24,MATCH($E995,'[1]2018_commission_structure-Start'!$A$21:$A$24,0),MATCH(O$1,'[1]2018_commission_structure-Start'!$A$21:$I$21,0))</f>
        <v>73384.05</v>
      </c>
      <c r="P995" s="26">
        <f>IF(H995&gt;I995,MIN(H995-I995,J995-I995)*INDEX('[1]2018_commission_structure-Start'!$A$21:$I$24,MATCH($E995,'[1]2018_commission_structure-Start'!$A$21:$A$24,0), MATCH(P$1,'[1]2018_commission_structure-Start'!$A$21:$I$21,0)),0)</f>
        <v>0</v>
      </c>
      <c r="Q995" s="26">
        <f>IF($H995&gt;J995,MIN($H995-J995,K995-J995)*INDEX('[1]2018_commission_structure-Start'!$A$21:$I$24,MATCH($E995,'[1]2018_commission_structure-Start'!$A$21:$A$24,0), MATCH(Q$1,'[1]2018_commission_structure-Start'!$A$21:$I$21,0)),0)</f>
        <v>0</v>
      </c>
      <c r="R995" s="26">
        <f>IF($H995&gt;K995,MIN($H995-K995,L995-K995)*INDEX('[1]2018_commission_structure-Start'!$A$21:$I$24,MATCH($E995,'[1]2018_commission_structure-Start'!$A$21:$A$24,0), MATCH(R$1,'[1]2018_commission_structure-Start'!$A$21:$I$21,0)),0)</f>
        <v>0</v>
      </c>
      <c r="S995" s="26">
        <f>IF(H995&gt;L995,(H995-L995)*INDEX('[1]2018_commission_structure-Start'!$A$21:$I$24,MATCH($E995,'[1]2018_commission_structure-Start'!$A$21:$A$24,0),MATCH(S$1,'[1]2018_commission_structure-Start'!$A$21:$I$21,0)),0)</f>
        <v>0</v>
      </c>
      <c r="T995" s="28">
        <f t="shared" si="156"/>
        <v>73384.05</v>
      </c>
      <c r="U995" s="28">
        <f t="shared" si="157"/>
        <v>186705.05</v>
      </c>
      <c r="V995" s="28">
        <f>MIN(H995,I995)*INDEX('[1]2018_commission_structure-Start'!$A$15:$J$18,MATCH($E995,'[1]2018_commission_structure-Start'!$A$15:$A$18,0),MATCH(V$1,'[1]2018_commission_structure-Start'!$A$15:$J$15,0))</f>
        <v>73384.05</v>
      </c>
      <c r="W995" s="26">
        <f>IF($H995&gt;I995,MIN($H995-I995,J995-I995)*INDEX('[1]2018_commission_structure-Start'!$A$15:$J$18,MATCH($E995,'[1]2018_commission_structure-Start'!$A$15:$A$18,0),MATCH(W$1,'[1]2018_commission_structure-Start'!$A$15:$J$15,0)),0)</f>
        <v>0</v>
      </c>
      <c r="X995" s="26">
        <f>IF($H995&gt;J995,MIN($H995-J995,K995-J995)*INDEX('[1]2018_commission_structure-Start'!$A$15:$J$18,MATCH($E995,'[1]2018_commission_structure-Start'!$A$15:$A$18,0),MATCH(X$1,'[1]2018_commission_structure-Start'!$A$15:$J$15,0)),0)</f>
        <v>0</v>
      </c>
      <c r="Y995" s="26">
        <f>IF($H995&gt;K995,MIN($H995-K995,L995-K995)*INDEX('[1]2018_commission_structure-Start'!$A$15:$J$18,MATCH($E995,'[1]2018_commission_structure-Start'!$A$15:$A$18,0),MATCH(Y$1,'[1]2018_commission_structure-Start'!$A$15:$J$15,0)),0)</f>
        <v>0</v>
      </c>
      <c r="Z995" s="26">
        <f>IF(H995&gt;L995,(H995-L995)*INDEX('[1]2018_commission_structure-Start'!$A$21:$I$24,MATCH($E995,'[1]2018_commission_structure-Start'!$A$21:$A$24,0),MATCH(Z$1,'[1]2018_commission_structure-Start'!$A$21:$I$21,0)),0)</f>
        <v>0</v>
      </c>
      <c r="AA995" s="28">
        <f t="shared" si="158"/>
        <v>73384.05</v>
      </c>
      <c r="AB995" s="28">
        <f t="shared" si="159"/>
        <v>186705.05</v>
      </c>
    </row>
    <row r="996" spans="1:28" x14ac:dyDescent="0.2">
      <c r="A996" s="25" t="str">
        <f t="shared" si="150"/>
        <v>Arleen Freezor</v>
      </c>
      <c r="B996" s="25">
        <v>8154943166</v>
      </c>
      <c r="C996" s="25" t="s">
        <v>1914</v>
      </c>
      <c r="D996" s="25" t="s">
        <v>1915</v>
      </c>
      <c r="E996" s="25" t="s">
        <v>7</v>
      </c>
      <c r="F996" s="25">
        <v>38259</v>
      </c>
      <c r="G996" s="25">
        <f>COUNTIF([1]deals_closed!D:D,B996)</f>
        <v>14</v>
      </c>
      <c r="H996" s="26">
        <f>SUMIF([1]deals_closed!D:D,B996,[1]deals_closed!C:C)</f>
        <v>518943</v>
      </c>
      <c r="I996" s="26">
        <f>VLOOKUP(E996,'[1]2018_commission_structure-Start'!$A$22:$I$24,9,FALSE)</f>
        <v>500000</v>
      </c>
      <c r="J996" s="26">
        <f t="shared" si="151"/>
        <v>625000</v>
      </c>
      <c r="K996" s="26">
        <f t="shared" si="152"/>
        <v>750000</v>
      </c>
      <c r="L996" s="26">
        <f t="shared" si="153"/>
        <v>1000000</v>
      </c>
      <c r="M996" s="27">
        <f t="shared" si="154"/>
        <v>1.0378860000000001</v>
      </c>
      <c r="N996" s="25" t="str">
        <f t="shared" si="155"/>
        <v>100-125%</v>
      </c>
      <c r="O996" s="28">
        <f>MIN(H996,I996)*INDEX('[1]2018_commission_structure-Start'!$A$21:$I$24,MATCH($E996,'[1]2018_commission_structure-Start'!$A$21:$A$24,0),MATCH(O$1,'[1]2018_commission_structure-Start'!$A$21:$I$21,0))</f>
        <v>50000</v>
      </c>
      <c r="P996" s="26">
        <f>IF(H996&gt;I996,MIN(H996-I996,J996-I996)*INDEX('[1]2018_commission_structure-Start'!$A$21:$I$24,MATCH($E996,'[1]2018_commission_structure-Start'!$A$21:$A$24,0), MATCH(P$1,'[1]2018_commission_structure-Start'!$A$21:$I$21,0)),0)</f>
        <v>2841.45</v>
      </c>
      <c r="Q996" s="26">
        <f>IF($H996&gt;J996,MIN($H996-J996,K996-J996)*INDEX('[1]2018_commission_structure-Start'!$A$21:$I$24,MATCH($E996,'[1]2018_commission_structure-Start'!$A$21:$A$24,0), MATCH(Q$1,'[1]2018_commission_structure-Start'!$A$21:$I$21,0)),0)</f>
        <v>0</v>
      </c>
      <c r="R996" s="26">
        <f>IF($H996&gt;K996,MIN($H996-K996,L996-K996)*INDEX('[1]2018_commission_structure-Start'!$A$21:$I$24,MATCH($E996,'[1]2018_commission_structure-Start'!$A$21:$A$24,0), MATCH(R$1,'[1]2018_commission_structure-Start'!$A$21:$I$21,0)),0)</f>
        <v>0</v>
      </c>
      <c r="S996" s="26">
        <f>IF(H996&gt;L996,(H996-L996)*INDEX('[1]2018_commission_structure-Start'!$A$21:$I$24,MATCH($E996,'[1]2018_commission_structure-Start'!$A$21:$A$24,0),MATCH(S$1,'[1]2018_commission_structure-Start'!$A$21:$I$21,0)),0)</f>
        <v>0</v>
      </c>
      <c r="T996" s="28">
        <f t="shared" si="156"/>
        <v>52841.45</v>
      </c>
      <c r="U996" s="28">
        <f t="shared" si="157"/>
        <v>91100.45</v>
      </c>
      <c r="V996" s="28">
        <f>MIN(H996,I996)*INDEX('[1]2018_commission_structure-Start'!$A$15:$J$18,MATCH($E996,'[1]2018_commission_structure-Start'!$A$15:$A$18,0),MATCH(V$1,'[1]2018_commission_structure-Start'!$A$15:$J$15,0))</f>
        <v>60000</v>
      </c>
      <c r="W996" s="26">
        <f>IF($H996&gt;I996,MIN($H996-I996,J996-I996)*INDEX('[1]2018_commission_structure-Start'!$A$15:$J$18,MATCH($E996,'[1]2018_commission_structure-Start'!$A$15:$A$18,0),MATCH(W$1,'[1]2018_commission_structure-Start'!$A$15:$J$15,0)),0)</f>
        <v>3220.3100000000004</v>
      </c>
      <c r="X996" s="26">
        <f>IF($H996&gt;J996,MIN($H996-J996,K996-J996)*INDEX('[1]2018_commission_structure-Start'!$A$15:$J$18,MATCH($E996,'[1]2018_commission_structure-Start'!$A$15:$A$18,0),MATCH(X$1,'[1]2018_commission_structure-Start'!$A$15:$J$15,0)),0)</f>
        <v>0</v>
      </c>
      <c r="Y996" s="26">
        <f>IF($H996&gt;K996,MIN($H996-K996,L996-K996)*INDEX('[1]2018_commission_structure-Start'!$A$15:$J$18,MATCH($E996,'[1]2018_commission_structure-Start'!$A$15:$A$18,0),MATCH(Y$1,'[1]2018_commission_structure-Start'!$A$15:$J$15,0)),0)</f>
        <v>0</v>
      </c>
      <c r="Z996" s="26">
        <f>IF(H996&gt;L996,(H996-L996)*INDEX('[1]2018_commission_structure-Start'!$A$21:$I$24,MATCH($E996,'[1]2018_commission_structure-Start'!$A$21:$A$24,0),MATCH(Z$1,'[1]2018_commission_structure-Start'!$A$21:$I$21,0)),0)</f>
        <v>0</v>
      </c>
      <c r="AA996" s="28">
        <f t="shared" si="158"/>
        <v>63220.31</v>
      </c>
      <c r="AB996" s="28">
        <f t="shared" si="159"/>
        <v>101479.31</v>
      </c>
    </row>
    <row r="997" spans="1:28" x14ac:dyDescent="0.2">
      <c r="A997" s="25" t="str">
        <f t="shared" si="150"/>
        <v>Trevor Greschik</v>
      </c>
      <c r="B997" s="25">
        <v>3772653790</v>
      </c>
      <c r="C997" s="25" t="s">
        <v>1916</v>
      </c>
      <c r="D997" s="25" t="s">
        <v>1917</v>
      </c>
      <c r="E997" s="25" t="s">
        <v>29</v>
      </c>
      <c r="F997" s="25">
        <v>68355</v>
      </c>
      <c r="G997" s="25">
        <f>COUNTIF([1]deals_closed!D:D,B997)</f>
        <v>22</v>
      </c>
      <c r="H997" s="26">
        <f>SUMIF([1]deals_closed!D:D,B997,[1]deals_closed!C:C)</f>
        <v>877959</v>
      </c>
      <c r="I997" s="26">
        <f>VLOOKUP(E997,'[1]2018_commission_structure-Start'!$A$22:$I$24,9,FALSE)</f>
        <v>600000</v>
      </c>
      <c r="J997" s="26">
        <f t="shared" si="151"/>
        <v>750000</v>
      </c>
      <c r="K997" s="26">
        <f t="shared" si="152"/>
        <v>900000</v>
      </c>
      <c r="L997" s="26">
        <f t="shared" si="153"/>
        <v>1200000</v>
      </c>
      <c r="M997" s="27">
        <f t="shared" si="154"/>
        <v>1.463265</v>
      </c>
      <c r="N997" s="25" t="str">
        <f t="shared" si="155"/>
        <v>125-150%</v>
      </c>
      <c r="O997" s="28">
        <f>MIN(H997,I997)*INDEX('[1]2018_commission_structure-Start'!$A$21:$I$24,MATCH($E997,'[1]2018_commission_structure-Start'!$A$21:$A$24,0),MATCH(O$1,'[1]2018_commission_structure-Start'!$A$21:$I$21,0))</f>
        <v>78000</v>
      </c>
      <c r="P997" s="26">
        <f>IF(H997&gt;I997,MIN(H997-I997,J997-I997)*INDEX('[1]2018_commission_structure-Start'!$A$21:$I$24,MATCH($E997,'[1]2018_commission_structure-Start'!$A$21:$A$24,0), MATCH(P$1,'[1]2018_commission_structure-Start'!$A$21:$I$21,0)),0)</f>
        <v>25500.000000000004</v>
      </c>
      <c r="Q997" s="26">
        <f>IF($H997&gt;J997,MIN($H997-J997,K997-J997)*INDEX('[1]2018_commission_structure-Start'!$A$21:$I$24,MATCH($E997,'[1]2018_commission_structure-Start'!$A$21:$A$24,0), MATCH(Q$1,'[1]2018_commission_structure-Start'!$A$21:$I$21,0)),0)</f>
        <v>26871.39</v>
      </c>
      <c r="R997" s="26">
        <f>IF($H997&gt;K997,MIN($H997-K997,L997-K997)*INDEX('[1]2018_commission_structure-Start'!$A$21:$I$24,MATCH($E997,'[1]2018_commission_structure-Start'!$A$21:$A$24,0), MATCH(R$1,'[1]2018_commission_structure-Start'!$A$21:$I$21,0)),0)</f>
        <v>0</v>
      </c>
      <c r="S997" s="26">
        <f>IF(H997&gt;L997,(H997-L997)*INDEX('[1]2018_commission_structure-Start'!$A$21:$I$24,MATCH($E997,'[1]2018_commission_structure-Start'!$A$21:$A$24,0),MATCH(S$1,'[1]2018_commission_structure-Start'!$A$21:$I$21,0)),0)</f>
        <v>0</v>
      </c>
      <c r="T997" s="28">
        <f t="shared" si="156"/>
        <v>130371.39</v>
      </c>
      <c r="U997" s="28">
        <f t="shared" si="157"/>
        <v>198726.39</v>
      </c>
      <c r="V997" s="28">
        <f>MIN(H997,I997)*INDEX('[1]2018_commission_structure-Start'!$A$15:$J$18,MATCH($E997,'[1]2018_commission_structure-Start'!$A$15:$A$18,0),MATCH(V$1,'[1]2018_commission_structure-Start'!$A$15:$J$15,0))</f>
        <v>90000</v>
      </c>
      <c r="W997" s="26">
        <f>IF($H997&gt;I997,MIN($H997-I997,J997-I997)*INDEX('[1]2018_commission_structure-Start'!$A$15:$J$18,MATCH($E997,'[1]2018_commission_structure-Start'!$A$15:$A$18,0),MATCH(W$1,'[1]2018_commission_structure-Start'!$A$15:$J$15,0)),0)</f>
        <v>27000</v>
      </c>
      <c r="X997" s="26">
        <f>IF($H997&gt;J997,MIN($H997-J997,K997-J997)*INDEX('[1]2018_commission_structure-Start'!$A$15:$J$18,MATCH($E997,'[1]2018_commission_structure-Start'!$A$15:$A$18,0),MATCH(X$1,'[1]2018_commission_structure-Start'!$A$15:$J$15,0)),0)</f>
        <v>31989.75</v>
      </c>
      <c r="Y997" s="26">
        <f>IF($H997&gt;K997,MIN($H997-K997,L997-K997)*INDEX('[1]2018_commission_structure-Start'!$A$15:$J$18,MATCH($E997,'[1]2018_commission_structure-Start'!$A$15:$A$18,0),MATCH(Y$1,'[1]2018_commission_structure-Start'!$A$15:$J$15,0)),0)</f>
        <v>0</v>
      </c>
      <c r="Z997" s="26">
        <f>IF(H997&gt;L997,(H997-L997)*INDEX('[1]2018_commission_structure-Start'!$A$21:$I$24,MATCH($E997,'[1]2018_commission_structure-Start'!$A$21:$A$24,0),MATCH(Z$1,'[1]2018_commission_structure-Start'!$A$21:$I$21,0)),0)</f>
        <v>0</v>
      </c>
      <c r="AA997" s="28">
        <f t="shared" si="158"/>
        <v>148989.75</v>
      </c>
      <c r="AB997" s="28">
        <f t="shared" si="159"/>
        <v>217344.75</v>
      </c>
    </row>
    <row r="998" spans="1:28" x14ac:dyDescent="0.2">
      <c r="A998" s="25" t="str">
        <f t="shared" si="150"/>
        <v>Burch Chat</v>
      </c>
      <c r="B998" s="25">
        <v>3642452728</v>
      </c>
      <c r="C998" s="25" t="s">
        <v>1918</v>
      </c>
      <c r="D998" s="25" t="s">
        <v>1919</v>
      </c>
      <c r="E998" s="25" t="s">
        <v>10</v>
      </c>
      <c r="F998" s="25">
        <v>84611</v>
      </c>
      <c r="G998" s="25">
        <f>COUNTIF([1]deals_closed!D:D,B998)</f>
        <v>18</v>
      </c>
      <c r="H998" s="26">
        <f>SUMIF([1]deals_closed!D:D,B998,[1]deals_closed!C:C)</f>
        <v>677142</v>
      </c>
      <c r="I998" s="26">
        <f>VLOOKUP(E998,'[1]2018_commission_structure-Start'!$A$22:$I$24,9,FALSE)</f>
        <v>750000</v>
      </c>
      <c r="J998" s="26">
        <f t="shared" si="151"/>
        <v>937500</v>
      </c>
      <c r="K998" s="26">
        <f t="shared" si="152"/>
        <v>1125000</v>
      </c>
      <c r="L998" s="26">
        <f t="shared" si="153"/>
        <v>1500000</v>
      </c>
      <c r="M998" s="27">
        <f t="shared" si="154"/>
        <v>0.90285599999999999</v>
      </c>
      <c r="N998" s="25" t="str">
        <f t="shared" si="155"/>
        <v>0-100%</v>
      </c>
      <c r="O998" s="28">
        <f>MIN(H998,I998)*INDEX('[1]2018_commission_structure-Start'!$A$21:$I$24,MATCH($E998,'[1]2018_commission_structure-Start'!$A$21:$A$24,0),MATCH(O$1,'[1]2018_commission_structure-Start'!$A$21:$I$21,0))</f>
        <v>101571.3</v>
      </c>
      <c r="P998" s="26">
        <f>IF(H998&gt;I998,MIN(H998-I998,J998-I998)*INDEX('[1]2018_commission_structure-Start'!$A$21:$I$24,MATCH($E998,'[1]2018_commission_structure-Start'!$A$21:$A$24,0), MATCH(P$1,'[1]2018_commission_structure-Start'!$A$21:$I$21,0)),0)</f>
        <v>0</v>
      </c>
      <c r="Q998" s="26">
        <f>IF($H998&gt;J998,MIN($H998-J998,K998-J998)*INDEX('[1]2018_commission_structure-Start'!$A$21:$I$24,MATCH($E998,'[1]2018_commission_structure-Start'!$A$21:$A$24,0), MATCH(Q$1,'[1]2018_commission_structure-Start'!$A$21:$I$21,0)),0)</f>
        <v>0</v>
      </c>
      <c r="R998" s="26">
        <f>IF($H998&gt;K998,MIN($H998-K998,L998-K998)*INDEX('[1]2018_commission_structure-Start'!$A$21:$I$24,MATCH($E998,'[1]2018_commission_structure-Start'!$A$21:$A$24,0), MATCH(R$1,'[1]2018_commission_structure-Start'!$A$21:$I$21,0)),0)</f>
        <v>0</v>
      </c>
      <c r="S998" s="26">
        <f>IF(H998&gt;L998,(H998-L998)*INDEX('[1]2018_commission_structure-Start'!$A$21:$I$24,MATCH($E998,'[1]2018_commission_structure-Start'!$A$21:$A$24,0),MATCH(S$1,'[1]2018_commission_structure-Start'!$A$21:$I$21,0)),0)</f>
        <v>0</v>
      </c>
      <c r="T998" s="28">
        <f t="shared" si="156"/>
        <v>101571.3</v>
      </c>
      <c r="U998" s="28">
        <f t="shared" si="157"/>
        <v>186182.3</v>
      </c>
      <c r="V998" s="28">
        <f>MIN(H998,I998)*INDEX('[1]2018_commission_structure-Start'!$A$15:$J$18,MATCH($E998,'[1]2018_commission_structure-Start'!$A$15:$A$18,0),MATCH(V$1,'[1]2018_commission_structure-Start'!$A$15:$J$15,0))</f>
        <v>101571.3</v>
      </c>
      <c r="W998" s="26">
        <f>IF($H998&gt;I998,MIN($H998-I998,J998-I998)*INDEX('[1]2018_commission_structure-Start'!$A$15:$J$18,MATCH($E998,'[1]2018_commission_structure-Start'!$A$15:$A$18,0),MATCH(W$1,'[1]2018_commission_structure-Start'!$A$15:$J$15,0)),0)</f>
        <v>0</v>
      </c>
      <c r="X998" s="26">
        <f>IF($H998&gt;J998,MIN($H998-J998,K998-J998)*INDEX('[1]2018_commission_structure-Start'!$A$15:$J$18,MATCH($E998,'[1]2018_commission_structure-Start'!$A$15:$A$18,0),MATCH(X$1,'[1]2018_commission_structure-Start'!$A$15:$J$15,0)),0)</f>
        <v>0</v>
      </c>
      <c r="Y998" s="26">
        <f>IF($H998&gt;K998,MIN($H998-K998,L998-K998)*INDEX('[1]2018_commission_structure-Start'!$A$15:$J$18,MATCH($E998,'[1]2018_commission_structure-Start'!$A$15:$A$18,0),MATCH(Y$1,'[1]2018_commission_structure-Start'!$A$15:$J$15,0)),0)</f>
        <v>0</v>
      </c>
      <c r="Z998" s="26">
        <f>IF(H998&gt;L998,(H998-L998)*INDEX('[1]2018_commission_structure-Start'!$A$21:$I$24,MATCH($E998,'[1]2018_commission_structure-Start'!$A$21:$A$24,0),MATCH(Z$1,'[1]2018_commission_structure-Start'!$A$21:$I$21,0)),0)</f>
        <v>0</v>
      </c>
      <c r="AA998" s="28">
        <f t="shared" si="158"/>
        <v>101571.3</v>
      </c>
      <c r="AB998" s="28">
        <f t="shared" si="159"/>
        <v>186182.3</v>
      </c>
    </row>
    <row r="999" spans="1:28" x14ac:dyDescent="0.2">
      <c r="A999" s="25" t="str">
        <f t="shared" si="150"/>
        <v>Marijn Avison</v>
      </c>
      <c r="B999" s="25">
        <v>2500807061</v>
      </c>
      <c r="C999" s="25" t="s">
        <v>1920</v>
      </c>
      <c r="D999" s="25" t="s">
        <v>1921</v>
      </c>
      <c r="E999" s="25" t="s">
        <v>10</v>
      </c>
      <c r="F999" s="25">
        <v>102862</v>
      </c>
      <c r="G999" s="25">
        <f>COUNTIF([1]deals_closed!D:D,B999)</f>
        <v>22</v>
      </c>
      <c r="H999" s="26">
        <f>SUMIF([1]deals_closed!D:D,B999,[1]deals_closed!C:C)</f>
        <v>976276</v>
      </c>
      <c r="I999" s="26">
        <f>VLOOKUP(E999,'[1]2018_commission_structure-Start'!$A$22:$I$24,9,FALSE)</f>
        <v>750000</v>
      </c>
      <c r="J999" s="26">
        <f t="shared" si="151"/>
        <v>937500</v>
      </c>
      <c r="K999" s="26">
        <f t="shared" si="152"/>
        <v>1125000</v>
      </c>
      <c r="L999" s="26">
        <f t="shared" si="153"/>
        <v>1500000</v>
      </c>
      <c r="M999" s="27">
        <f t="shared" si="154"/>
        <v>1.3017013333333334</v>
      </c>
      <c r="N999" s="25" t="str">
        <f t="shared" si="155"/>
        <v>125-150%</v>
      </c>
      <c r="O999" s="28">
        <f>MIN(H999,I999)*INDEX('[1]2018_commission_structure-Start'!$A$21:$I$24,MATCH($E999,'[1]2018_commission_structure-Start'!$A$21:$A$24,0),MATCH(O$1,'[1]2018_commission_structure-Start'!$A$21:$I$21,0))</f>
        <v>112500</v>
      </c>
      <c r="P999" s="26">
        <f>IF(H999&gt;I999,MIN(H999-I999,J999-I999)*INDEX('[1]2018_commission_structure-Start'!$A$21:$I$24,MATCH($E999,'[1]2018_commission_structure-Start'!$A$21:$A$24,0), MATCH(P$1,'[1]2018_commission_structure-Start'!$A$21:$I$21,0)),0)</f>
        <v>35625</v>
      </c>
      <c r="Q999" s="26">
        <f>IF($H999&gt;J999,MIN($H999-J999,K999-J999)*INDEX('[1]2018_commission_structure-Start'!$A$21:$I$24,MATCH($E999,'[1]2018_commission_structure-Start'!$A$21:$A$24,0), MATCH(Q$1,'[1]2018_commission_structure-Start'!$A$21:$I$21,0)),0)</f>
        <v>8918.48</v>
      </c>
      <c r="R999" s="26">
        <f>IF($H999&gt;K999,MIN($H999-K999,L999-K999)*INDEX('[1]2018_commission_structure-Start'!$A$21:$I$24,MATCH($E999,'[1]2018_commission_structure-Start'!$A$21:$A$24,0), MATCH(R$1,'[1]2018_commission_structure-Start'!$A$21:$I$21,0)),0)</f>
        <v>0</v>
      </c>
      <c r="S999" s="26">
        <f>IF(H999&gt;L999,(H999-L999)*INDEX('[1]2018_commission_structure-Start'!$A$21:$I$24,MATCH($E999,'[1]2018_commission_structure-Start'!$A$21:$A$24,0),MATCH(S$1,'[1]2018_commission_structure-Start'!$A$21:$I$21,0)),0)</f>
        <v>0</v>
      </c>
      <c r="T999" s="28">
        <f t="shared" si="156"/>
        <v>157043.48000000001</v>
      </c>
      <c r="U999" s="28">
        <f t="shared" si="157"/>
        <v>259905.48</v>
      </c>
      <c r="V999" s="28">
        <f>MIN(H999,I999)*INDEX('[1]2018_commission_structure-Start'!$A$15:$J$18,MATCH($E999,'[1]2018_commission_structure-Start'!$A$15:$A$18,0),MATCH(V$1,'[1]2018_commission_structure-Start'!$A$15:$J$15,0))</f>
        <v>112500</v>
      </c>
      <c r="W999" s="26">
        <f>IF($H999&gt;I999,MIN($H999-I999,J999-I999)*INDEX('[1]2018_commission_structure-Start'!$A$15:$J$18,MATCH($E999,'[1]2018_commission_structure-Start'!$A$15:$A$18,0),MATCH(W$1,'[1]2018_commission_structure-Start'!$A$15:$J$15,0)),0)</f>
        <v>41250</v>
      </c>
      <c r="X999" s="26">
        <f>IF($H999&gt;J999,MIN($H999-J999,K999-J999)*INDEX('[1]2018_commission_structure-Start'!$A$15:$J$18,MATCH($E999,'[1]2018_commission_structure-Start'!$A$15:$A$18,0),MATCH(X$1,'[1]2018_commission_structure-Start'!$A$15:$J$15,0)),0)</f>
        <v>9694</v>
      </c>
      <c r="Y999" s="26">
        <f>IF($H999&gt;K999,MIN($H999-K999,L999-K999)*INDEX('[1]2018_commission_structure-Start'!$A$15:$J$18,MATCH($E999,'[1]2018_commission_structure-Start'!$A$15:$A$18,0),MATCH(Y$1,'[1]2018_commission_structure-Start'!$A$15:$J$15,0)),0)</f>
        <v>0</v>
      </c>
      <c r="Z999" s="26">
        <f>IF(H999&gt;L999,(H999-L999)*INDEX('[1]2018_commission_structure-Start'!$A$21:$I$24,MATCH($E999,'[1]2018_commission_structure-Start'!$A$21:$A$24,0),MATCH(Z$1,'[1]2018_commission_structure-Start'!$A$21:$I$21,0)),0)</f>
        <v>0</v>
      </c>
      <c r="AA999" s="28">
        <f t="shared" si="158"/>
        <v>163444</v>
      </c>
      <c r="AB999" s="28">
        <f t="shared" si="159"/>
        <v>266306</v>
      </c>
    </row>
    <row r="1000" spans="1:28" x14ac:dyDescent="0.2">
      <c r="A1000" s="25" t="str">
        <f t="shared" si="150"/>
        <v>Heinrick Conelly</v>
      </c>
      <c r="B1000" s="25">
        <v>3991963221</v>
      </c>
      <c r="C1000" s="25" t="s">
        <v>1922</v>
      </c>
      <c r="D1000" s="25" t="s">
        <v>1923</v>
      </c>
      <c r="E1000" s="25" t="s">
        <v>10</v>
      </c>
      <c r="F1000" s="25">
        <v>117349</v>
      </c>
      <c r="G1000" s="25">
        <f>COUNTIF([1]deals_closed!D:D,B1000)</f>
        <v>18</v>
      </c>
      <c r="H1000" s="26">
        <f>SUMIF([1]deals_closed!D:D,B1000,[1]deals_closed!C:C)</f>
        <v>685881</v>
      </c>
      <c r="I1000" s="26">
        <f>VLOOKUP(E1000,'[1]2018_commission_structure-Start'!$A$22:$I$24,9,FALSE)</f>
        <v>750000</v>
      </c>
      <c r="J1000" s="26">
        <f t="shared" si="151"/>
        <v>937500</v>
      </c>
      <c r="K1000" s="26">
        <f t="shared" si="152"/>
        <v>1125000</v>
      </c>
      <c r="L1000" s="26">
        <f t="shared" si="153"/>
        <v>1500000</v>
      </c>
      <c r="M1000" s="27">
        <f t="shared" si="154"/>
        <v>0.91450799999999999</v>
      </c>
      <c r="N1000" s="25" t="str">
        <f t="shared" si="155"/>
        <v>0-100%</v>
      </c>
      <c r="O1000" s="28">
        <f>MIN(H1000,I1000)*INDEX('[1]2018_commission_structure-Start'!$A$21:$I$24,MATCH($E1000,'[1]2018_commission_structure-Start'!$A$21:$A$24,0),MATCH(O$1,'[1]2018_commission_structure-Start'!$A$21:$I$21,0))</f>
        <v>102882.15</v>
      </c>
      <c r="P1000" s="26">
        <f>IF(H1000&gt;I1000,MIN(H1000-I1000,J1000-I1000)*INDEX('[1]2018_commission_structure-Start'!$A$21:$I$24,MATCH($E1000,'[1]2018_commission_structure-Start'!$A$21:$A$24,0), MATCH(P$1,'[1]2018_commission_structure-Start'!$A$21:$I$21,0)),0)</f>
        <v>0</v>
      </c>
      <c r="Q1000" s="26">
        <f>IF($H1000&gt;J1000,MIN($H1000-J1000,K1000-J1000)*INDEX('[1]2018_commission_structure-Start'!$A$21:$I$24,MATCH($E1000,'[1]2018_commission_structure-Start'!$A$21:$A$24,0), MATCH(Q$1,'[1]2018_commission_structure-Start'!$A$21:$I$21,0)),0)</f>
        <v>0</v>
      </c>
      <c r="R1000" s="26">
        <f>IF($H1000&gt;K1000,MIN($H1000-K1000,L1000-K1000)*INDEX('[1]2018_commission_structure-Start'!$A$21:$I$24,MATCH($E1000,'[1]2018_commission_structure-Start'!$A$21:$A$24,0), MATCH(R$1,'[1]2018_commission_structure-Start'!$A$21:$I$21,0)),0)</f>
        <v>0</v>
      </c>
      <c r="S1000" s="26">
        <f>IF(H1000&gt;L1000,(H1000-L1000)*INDEX('[1]2018_commission_structure-Start'!$A$21:$I$24,MATCH($E1000,'[1]2018_commission_structure-Start'!$A$21:$A$24,0),MATCH(S$1,'[1]2018_commission_structure-Start'!$A$21:$I$21,0)),0)</f>
        <v>0</v>
      </c>
      <c r="T1000" s="28">
        <f t="shared" si="156"/>
        <v>102882.15</v>
      </c>
      <c r="U1000" s="28">
        <f t="shared" si="157"/>
        <v>220231.15</v>
      </c>
      <c r="V1000" s="28">
        <f>MIN(H1000,I1000)*INDEX('[1]2018_commission_structure-Start'!$A$15:$J$18,MATCH($E1000,'[1]2018_commission_structure-Start'!$A$15:$A$18,0),MATCH(V$1,'[1]2018_commission_structure-Start'!$A$15:$J$15,0))</f>
        <v>102882.15</v>
      </c>
      <c r="W1000" s="26">
        <f>IF($H1000&gt;I1000,MIN($H1000-I1000,J1000-I1000)*INDEX('[1]2018_commission_structure-Start'!$A$15:$J$18,MATCH($E1000,'[1]2018_commission_structure-Start'!$A$15:$A$18,0),MATCH(W$1,'[1]2018_commission_structure-Start'!$A$15:$J$15,0)),0)</f>
        <v>0</v>
      </c>
      <c r="X1000" s="26">
        <f>IF($H1000&gt;J1000,MIN($H1000-J1000,K1000-J1000)*INDEX('[1]2018_commission_structure-Start'!$A$15:$J$18,MATCH($E1000,'[1]2018_commission_structure-Start'!$A$15:$A$18,0),MATCH(X$1,'[1]2018_commission_structure-Start'!$A$15:$J$15,0)),0)</f>
        <v>0</v>
      </c>
      <c r="Y1000" s="26">
        <f>IF($H1000&gt;K1000,MIN($H1000-K1000,L1000-K1000)*INDEX('[1]2018_commission_structure-Start'!$A$15:$J$18,MATCH($E1000,'[1]2018_commission_structure-Start'!$A$15:$A$18,0),MATCH(Y$1,'[1]2018_commission_structure-Start'!$A$15:$J$15,0)),0)</f>
        <v>0</v>
      </c>
      <c r="Z1000" s="26">
        <f>IF(H1000&gt;L1000,(H1000-L1000)*INDEX('[1]2018_commission_structure-Start'!$A$21:$I$24,MATCH($E1000,'[1]2018_commission_structure-Start'!$A$21:$A$24,0),MATCH(Z$1,'[1]2018_commission_structure-Start'!$A$21:$I$21,0)),0)</f>
        <v>0</v>
      </c>
      <c r="AA1000" s="28">
        <f t="shared" si="158"/>
        <v>102882.15</v>
      </c>
      <c r="AB1000" s="28">
        <f t="shared" si="159"/>
        <v>220231.15</v>
      </c>
    </row>
    <row r="1001" spans="1:28" x14ac:dyDescent="0.2">
      <c r="A1001" s="25" t="str">
        <f t="shared" si="150"/>
        <v>Nealson Niezen</v>
      </c>
      <c r="B1001" s="25">
        <v>7374898193</v>
      </c>
      <c r="C1001" s="25" t="s">
        <v>1924</v>
      </c>
      <c r="D1001" s="25" t="s">
        <v>1925</v>
      </c>
      <c r="E1001" s="25" t="s">
        <v>29</v>
      </c>
      <c r="F1001" s="25">
        <v>50715</v>
      </c>
      <c r="G1001" s="25">
        <f>COUNTIF([1]deals_closed!D:D,B1001)</f>
        <v>22</v>
      </c>
      <c r="H1001" s="26">
        <f>SUMIF([1]deals_closed!D:D,B1001,[1]deals_closed!C:C)</f>
        <v>679046</v>
      </c>
      <c r="I1001" s="26">
        <f>VLOOKUP(E1001,'[1]2018_commission_structure-Start'!$A$22:$I$24,9,FALSE)</f>
        <v>600000</v>
      </c>
      <c r="J1001" s="26">
        <f t="shared" si="151"/>
        <v>750000</v>
      </c>
      <c r="K1001" s="26">
        <f t="shared" si="152"/>
        <v>900000</v>
      </c>
      <c r="L1001" s="26">
        <f t="shared" si="153"/>
        <v>1200000</v>
      </c>
      <c r="M1001" s="27">
        <f t="shared" si="154"/>
        <v>1.1317433333333333</v>
      </c>
      <c r="N1001" s="25" t="str">
        <f t="shared" si="155"/>
        <v>100-125%</v>
      </c>
      <c r="O1001" s="28">
        <f>MIN(H1001,I1001)*INDEX('[1]2018_commission_structure-Start'!$A$21:$I$24,MATCH($E1001,'[1]2018_commission_structure-Start'!$A$21:$A$24,0),MATCH(O$1,'[1]2018_commission_structure-Start'!$A$21:$I$21,0))</f>
        <v>78000</v>
      </c>
      <c r="P1001" s="26">
        <f>IF(H1001&gt;I1001,MIN(H1001-I1001,J1001-I1001)*INDEX('[1]2018_commission_structure-Start'!$A$21:$I$24,MATCH($E1001,'[1]2018_commission_structure-Start'!$A$21:$A$24,0), MATCH(P$1,'[1]2018_commission_structure-Start'!$A$21:$I$21,0)),0)</f>
        <v>13437.820000000002</v>
      </c>
      <c r="Q1001" s="26">
        <f>IF($H1001&gt;J1001,MIN($H1001-J1001,K1001-J1001)*INDEX('[1]2018_commission_structure-Start'!$A$21:$I$24,MATCH($E1001,'[1]2018_commission_structure-Start'!$A$21:$A$24,0), MATCH(Q$1,'[1]2018_commission_structure-Start'!$A$21:$I$21,0)),0)</f>
        <v>0</v>
      </c>
      <c r="R1001" s="26">
        <f>IF($H1001&gt;K1001,MIN($H1001-K1001,L1001-K1001)*INDEX('[1]2018_commission_structure-Start'!$A$21:$I$24,MATCH($E1001,'[1]2018_commission_structure-Start'!$A$21:$A$24,0), MATCH(R$1,'[1]2018_commission_structure-Start'!$A$21:$I$21,0)),0)</f>
        <v>0</v>
      </c>
      <c r="S1001" s="26">
        <f>IF(H1001&gt;L1001,(H1001-L1001)*INDEX('[1]2018_commission_structure-Start'!$A$21:$I$24,MATCH($E1001,'[1]2018_commission_structure-Start'!$A$21:$A$24,0),MATCH(S$1,'[1]2018_commission_structure-Start'!$A$21:$I$21,0)),0)</f>
        <v>0</v>
      </c>
      <c r="T1001" s="28">
        <f t="shared" si="156"/>
        <v>91437.82</v>
      </c>
      <c r="U1001" s="28">
        <f t="shared" si="157"/>
        <v>142152.82</v>
      </c>
      <c r="V1001" s="28">
        <f>MIN(H1001,I1001)*INDEX('[1]2018_commission_structure-Start'!$A$15:$J$18,MATCH($E1001,'[1]2018_commission_structure-Start'!$A$15:$A$18,0),MATCH(V$1,'[1]2018_commission_structure-Start'!$A$15:$J$15,0))</f>
        <v>90000</v>
      </c>
      <c r="W1001" s="26">
        <f>IF($H1001&gt;I1001,MIN($H1001-I1001,J1001-I1001)*INDEX('[1]2018_commission_structure-Start'!$A$15:$J$18,MATCH($E1001,'[1]2018_commission_structure-Start'!$A$15:$A$18,0),MATCH(W$1,'[1]2018_commission_structure-Start'!$A$15:$J$15,0)),0)</f>
        <v>14228.279999999999</v>
      </c>
      <c r="X1001" s="26">
        <f>IF($H1001&gt;J1001,MIN($H1001-J1001,K1001-J1001)*INDEX('[1]2018_commission_structure-Start'!$A$15:$J$18,MATCH($E1001,'[1]2018_commission_structure-Start'!$A$15:$A$18,0),MATCH(X$1,'[1]2018_commission_structure-Start'!$A$15:$J$15,0)),0)</f>
        <v>0</v>
      </c>
      <c r="Y1001" s="26">
        <f>IF($H1001&gt;K1001,MIN($H1001-K1001,L1001-K1001)*INDEX('[1]2018_commission_structure-Start'!$A$15:$J$18,MATCH($E1001,'[1]2018_commission_structure-Start'!$A$15:$A$18,0),MATCH(Y$1,'[1]2018_commission_structure-Start'!$A$15:$J$15,0)),0)</f>
        <v>0</v>
      </c>
      <c r="Z1001" s="26">
        <f>IF(H1001&gt;L1001,(H1001-L1001)*INDEX('[1]2018_commission_structure-Start'!$A$21:$I$24,MATCH($E1001,'[1]2018_commission_structure-Start'!$A$21:$A$24,0),MATCH(Z$1,'[1]2018_commission_structure-Start'!$A$21:$I$21,0)),0)</f>
        <v>0</v>
      </c>
      <c r="AA1001" s="28">
        <f t="shared" si="158"/>
        <v>104228.28</v>
      </c>
      <c r="AB1001" s="28">
        <f t="shared" si="159"/>
        <v>154943.28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CF539-72BF-0A4A-A290-FC5ED7B6D2BE}">
  <dimension ref="A1:D7"/>
  <sheetViews>
    <sheetView workbookViewId="0">
      <selection activeCell="A8" sqref="A8"/>
    </sheetView>
  </sheetViews>
  <sheetFormatPr baseColWidth="10" defaultRowHeight="15" x14ac:dyDescent="0.2"/>
  <cols>
    <col min="1" max="1" width="22.6640625" bestFit="1" customWidth="1"/>
    <col min="2" max="2" width="17" bestFit="1" customWidth="1"/>
    <col min="3" max="3" width="17.5" bestFit="1" customWidth="1"/>
    <col min="4" max="4" width="18" bestFit="1" customWidth="1"/>
  </cols>
  <sheetData>
    <row r="1" spans="1:4" x14ac:dyDescent="0.2">
      <c r="A1" t="s">
        <v>22326</v>
      </c>
    </row>
    <row r="3" spans="1:4" ht="16" x14ac:dyDescent="0.2">
      <c r="A3" s="6" t="s">
        <v>22325</v>
      </c>
      <c r="B3" s="6" t="s">
        <v>7</v>
      </c>
      <c r="C3" s="6" t="s">
        <v>29</v>
      </c>
      <c r="D3" s="6" t="s">
        <v>10</v>
      </c>
    </row>
    <row r="4" spans="1:4" ht="16" x14ac:dyDescent="0.2">
      <c r="A4" s="7" t="s">
        <v>22344</v>
      </c>
      <c r="B4" s="20">
        <f>VLOOKUP(B$3, 'Pivot Table'!$A$4:$B$6, 2, FALSE)</f>
        <v>14578032</v>
      </c>
      <c r="C4" s="20">
        <f>VLOOKUP(C$3, 'Pivot Table'!$A$4:$B$6, 2, FALSE)</f>
        <v>22464151</v>
      </c>
      <c r="D4" s="20">
        <f>VLOOKUP(D$3, 'Pivot Table'!$A$4:$B$6, 2, FALSE)</f>
        <v>34969310</v>
      </c>
    </row>
    <row r="5" spans="1:4" ht="16" x14ac:dyDescent="0.2">
      <c r="A5" s="7" t="s">
        <v>22330</v>
      </c>
      <c r="B5" s="20">
        <f>VLOOKUP(B$3, 'Pivot Table'!$A$4:$C$6, 3, FALSE)</f>
        <v>47025.909677419353</v>
      </c>
      <c r="C5" s="20">
        <f>VLOOKUP(C$3, 'Pivot Table'!$A$4:$C$6, 3, FALSE)</f>
        <v>65493.15160349854</v>
      </c>
      <c r="D5" s="20">
        <f>VLOOKUP(D$3, 'Pivot Table'!$A$4:$C$6, 3, FALSE)</f>
        <v>100776.10951008646</v>
      </c>
    </row>
    <row r="6" spans="1:4" ht="16" x14ac:dyDescent="0.2">
      <c r="A6" s="7" t="s">
        <v>22327</v>
      </c>
      <c r="B6" s="20">
        <f>VLOOKUP(B$3, Calculations!$E$2:$T$1001, 16, FALSE)</f>
        <v>80464.039999999994</v>
      </c>
      <c r="C6" s="20">
        <f>VLOOKUP(C$3, Calculations!$E$2:$T$1001, 16, FALSE)</f>
        <v>129102.78</v>
      </c>
      <c r="D6" s="20">
        <f>VLOOKUP(D$3, Calculations!$E$2:$T$1001, 16, FALSE)</f>
        <v>146565.66999999998</v>
      </c>
    </row>
    <row r="7" spans="1:4" ht="16" x14ac:dyDescent="0.2">
      <c r="A7" s="6" t="s">
        <v>22324</v>
      </c>
      <c r="B7" s="29">
        <f>B4+B6</f>
        <v>14658496.039999999</v>
      </c>
      <c r="C7" s="29">
        <f>C4+C6</f>
        <v>22593253.780000001</v>
      </c>
      <c r="D7" s="29">
        <f>D4+D6</f>
        <v>35115875.670000002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B238C-9F01-E041-8BAB-17EA5723FA6C}">
  <dimension ref="A3:C7"/>
  <sheetViews>
    <sheetView workbookViewId="0">
      <selection activeCell="A12" sqref="A12"/>
    </sheetView>
  </sheetViews>
  <sheetFormatPr baseColWidth="10" defaultRowHeight="15" x14ac:dyDescent="0.2"/>
  <cols>
    <col min="1" max="1" width="17" bestFit="1" customWidth="1"/>
    <col min="2" max="2" width="19.5" bestFit="1" customWidth="1"/>
    <col min="3" max="3" width="28.33203125" bestFit="1" customWidth="1"/>
  </cols>
  <sheetData>
    <row r="3" spans="1:3" x14ac:dyDescent="0.2">
      <c r="A3" s="17" t="s">
        <v>22325</v>
      </c>
      <c r="B3" t="s">
        <v>22331</v>
      </c>
      <c r="C3" t="s">
        <v>22332</v>
      </c>
    </row>
    <row r="4" spans="1:3" x14ac:dyDescent="0.2">
      <c r="A4" s="18" t="s">
        <v>7</v>
      </c>
      <c r="B4" s="19">
        <v>14578032</v>
      </c>
      <c r="C4" s="19">
        <v>47025.909677419353</v>
      </c>
    </row>
    <row r="5" spans="1:3" x14ac:dyDescent="0.2">
      <c r="A5" s="18" t="s">
        <v>29</v>
      </c>
      <c r="B5" s="19">
        <v>22464151</v>
      </c>
      <c r="C5" s="19">
        <v>65493.15160349854</v>
      </c>
    </row>
    <row r="6" spans="1:3" x14ac:dyDescent="0.2">
      <c r="A6" s="18" t="s">
        <v>10</v>
      </c>
      <c r="B6" s="19">
        <v>34969310</v>
      </c>
      <c r="C6" s="19">
        <v>100776.10951008646</v>
      </c>
    </row>
    <row r="7" spans="1:3" x14ac:dyDescent="0.2">
      <c r="A7" s="18" t="s">
        <v>22329</v>
      </c>
      <c r="B7" s="19">
        <v>72011493</v>
      </c>
      <c r="C7" s="19">
        <v>72011.493000000002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0E4ED-A442-2742-8876-F43CAA00B062}">
  <dimension ref="A2:XFD15"/>
  <sheetViews>
    <sheetView showGridLines="0" tabSelected="1" workbookViewId="0">
      <selection activeCell="E7" sqref="E7"/>
    </sheetView>
  </sheetViews>
  <sheetFormatPr baseColWidth="10" defaultRowHeight="16" x14ac:dyDescent="0.2"/>
  <cols>
    <col min="1" max="1" width="24" style="6" bestFit="1" customWidth="1"/>
    <col min="2" max="2" width="17.33203125" style="6" bestFit="1" customWidth="1"/>
    <col min="3" max="3" width="17.83203125" style="6" bestFit="1" customWidth="1"/>
    <col min="4" max="4" width="18.33203125" style="6" bestFit="1" customWidth="1"/>
    <col min="5" max="16384" width="10.83203125" style="6"/>
  </cols>
  <sheetData>
    <row r="2" spans="1:16384" ht="21" x14ac:dyDescent="0.25">
      <c r="A2" s="45" t="s">
        <v>22326</v>
      </c>
    </row>
    <row r="4" spans="1:16384" x14ac:dyDescent="0.2">
      <c r="A4" s="46" t="s">
        <v>22325</v>
      </c>
      <c r="B4" s="51" t="s">
        <v>7</v>
      </c>
      <c r="C4" s="51" t="s">
        <v>29</v>
      </c>
      <c r="D4" s="51" t="s">
        <v>10</v>
      </c>
    </row>
    <row r="5" spans="1:16384" x14ac:dyDescent="0.2">
      <c r="A5" s="48" t="s">
        <v>22351</v>
      </c>
      <c r="B5" s="49">
        <f>VLOOKUP(B$4, revenue_pivot!$A$4:$D$6, 4, FALSE)</f>
        <v>310</v>
      </c>
      <c r="C5" s="49">
        <f>VLOOKUP(C$4, revenue_pivot!$A$4:$D$6, 4, FALSE)</f>
        <v>343</v>
      </c>
      <c r="D5" s="49">
        <f>VLOOKUP(D$4, revenue_pivot!$A$4:$D$6, 4, FALSE)</f>
        <v>347</v>
      </c>
      <c r="H5" s="7"/>
    </row>
    <row r="6" spans="1:16384" x14ac:dyDescent="0.2">
      <c r="A6" s="48" t="s">
        <v>22345</v>
      </c>
      <c r="B6" s="47">
        <f>VLOOKUP(B$4, revenue_pivot!$A$4:$C$6, 2, FALSE)</f>
        <v>210180123</v>
      </c>
      <c r="C6" s="47">
        <f>VLOOKUP(C$4, revenue_pivot!$A$4:$C$6, 2, FALSE)</f>
        <v>242195437</v>
      </c>
      <c r="D6" s="47">
        <f>VLOOKUP(D$4, revenue_pivot!$A$4:$C$6, 2, FALSE)</f>
        <v>246768638</v>
      </c>
      <c r="H6" s="7"/>
    </row>
    <row r="7" spans="1:16384" x14ac:dyDescent="0.2">
      <c r="A7" s="48" t="s">
        <v>22352</v>
      </c>
      <c r="B7" s="47">
        <f>VLOOKUP(B$4, revenue_pivot!$A$4:$E$6, 5, FALSE)</f>
        <v>155000000</v>
      </c>
      <c r="C7" s="47">
        <f>VLOOKUP(C$4, revenue_pivot!$A$4:$E$6, 5, FALSE)</f>
        <v>205800000</v>
      </c>
      <c r="D7" s="47">
        <f>VLOOKUP(D$4, revenue_pivot!$A$4:$E$6, 5, FALSE)</f>
        <v>260250000</v>
      </c>
      <c r="H7" s="7"/>
    </row>
    <row r="8" spans="1:16384" x14ac:dyDescent="0.2">
      <c r="A8" s="48" t="s">
        <v>22349</v>
      </c>
      <c r="B8" s="47">
        <f>VLOOKUP(B$4, revenue_pivot!$A$4:$C$6, 3, FALSE)</f>
        <v>678000.3967741935</v>
      </c>
      <c r="C8" s="47">
        <f>VLOOKUP(C$4, revenue_pivot!$A$4:$C$6, 3, FALSE)</f>
        <v>706109.14577259473</v>
      </c>
      <c r="D8" s="47">
        <f>VLOOKUP(D$4, revenue_pivot!$A$4:$C$6, 3, FALSE)</f>
        <v>711148.81268011522</v>
      </c>
    </row>
    <row r="9" spans="1:16384" x14ac:dyDescent="0.2">
      <c r="A9" s="48" t="s">
        <v>22354</v>
      </c>
      <c r="B9" s="50">
        <f>B6/B7</f>
        <v>1.3560007935483871</v>
      </c>
      <c r="C9" s="50">
        <f>C6/C7</f>
        <v>1.1768485762876579</v>
      </c>
      <c r="D9" s="50">
        <f>D6/D7</f>
        <v>0.94819841690682038</v>
      </c>
    </row>
    <row r="10" spans="1:16384" x14ac:dyDescent="0.2">
      <c r="A10" s="52"/>
      <c r="B10" s="53"/>
      <c r="C10" s="53"/>
      <c r="D10" s="53"/>
      <c r="H10" s="7"/>
      <c r="J10" s="7"/>
    </row>
    <row r="11" spans="1:16384" x14ac:dyDescent="0.2">
      <c r="A11" s="52"/>
      <c r="B11" s="54"/>
      <c r="C11" s="54"/>
      <c r="D11" s="54"/>
      <c r="E11" s="7"/>
      <c r="F11" s="20"/>
      <c r="G11" s="20"/>
      <c r="H11" s="20"/>
      <c r="I11" s="7"/>
      <c r="J11" s="20"/>
      <c r="K11" s="20"/>
      <c r="L11" s="20"/>
      <c r="M11" s="7"/>
      <c r="N11" s="20"/>
      <c r="O11" s="20"/>
      <c r="P11" s="20"/>
      <c r="Q11" s="7"/>
      <c r="R11" s="20"/>
      <c r="S11" s="20"/>
      <c r="T11" s="20"/>
      <c r="U11" s="7"/>
      <c r="V11" s="20"/>
      <c r="W11" s="20"/>
      <c r="X11" s="20"/>
      <c r="Y11" s="7"/>
      <c r="Z11" s="20"/>
      <c r="AA11" s="20"/>
      <c r="AB11" s="20"/>
      <c r="AC11" s="7"/>
      <c r="AD11" s="20"/>
      <c r="AE11" s="20"/>
      <c r="AF11" s="20"/>
      <c r="AG11" s="7"/>
      <c r="AH11" s="20"/>
      <c r="AI11" s="20"/>
      <c r="AJ11" s="20"/>
      <c r="AK11" s="7"/>
      <c r="AL11" s="20"/>
      <c r="AM11" s="20"/>
      <c r="AN11" s="20"/>
      <c r="AO11" s="7"/>
      <c r="AP11" s="20"/>
      <c r="AQ11" s="20"/>
      <c r="AR11" s="20"/>
      <c r="AS11" s="7"/>
      <c r="AT11" s="20"/>
      <c r="AU11" s="20"/>
      <c r="AV11" s="20"/>
      <c r="AW11" s="7"/>
      <c r="AX11" s="20"/>
      <c r="AY11" s="20"/>
      <c r="AZ11" s="20"/>
      <c r="BP11" s="20"/>
      <c r="BQ11" s="7"/>
      <c r="BR11" s="20"/>
      <c r="BS11" s="20"/>
      <c r="BT11" s="20"/>
      <c r="BU11" s="7"/>
      <c r="BV11" s="20"/>
      <c r="BW11" s="20"/>
      <c r="BX11" s="20" t="e">
        <f>VLOOKUP(BX$4, revenue_pivot!$A$4:$E$6, 5, FALSE)</f>
        <v>#N/A</v>
      </c>
      <c r="BY11" s="7" t="s">
        <v>22352</v>
      </c>
      <c r="BZ11" s="20" t="e">
        <f>VLOOKUP(BZ$4, revenue_pivot!$A$4:$E$6, 5, FALSE)</f>
        <v>#N/A</v>
      </c>
      <c r="CA11" s="20" t="e">
        <f>VLOOKUP(CA$4, revenue_pivot!$A$4:$E$6, 5, FALSE)</f>
        <v>#N/A</v>
      </c>
      <c r="CB11" s="20" t="e">
        <f>VLOOKUP(CB$4, revenue_pivot!$A$4:$E$6, 5, FALSE)</f>
        <v>#N/A</v>
      </c>
      <c r="CC11" s="7" t="s">
        <v>22352</v>
      </c>
      <c r="CD11" s="20" t="e">
        <f>VLOOKUP(CD$4, revenue_pivot!$A$4:$E$6, 5, FALSE)</f>
        <v>#N/A</v>
      </c>
      <c r="CE11" s="20" t="e">
        <f>VLOOKUP(CE$4, revenue_pivot!$A$4:$E$6, 5, FALSE)</f>
        <v>#N/A</v>
      </c>
      <c r="CF11" s="20" t="e">
        <f>VLOOKUP(CF$4, revenue_pivot!$A$4:$E$6, 5, FALSE)</f>
        <v>#N/A</v>
      </c>
      <c r="CG11" s="7" t="s">
        <v>22352</v>
      </c>
      <c r="CH11" s="20" t="e">
        <f>VLOOKUP(CH$4, revenue_pivot!$A$4:$E$6, 5, FALSE)</f>
        <v>#N/A</v>
      </c>
      <c r="CI11" s="20" t="e">
        <f>VLOOKUP(CI$4, revenue_pivot!$A$4:$E$6, 5, FALSE)</f>
        <v>#N/A</v>
      </c>
      <c r="CJ11" s="20" t="e">
        <f>VLOOKUP(CJ$4, revenue_pivot!$A$4:$E$6, 5, FALSE)</f>
        <v>#N/A</v>
      </c>
      <c r="CK11" s="7" t="s">
        <v>22352</v>
      </c>
      <c r="CL11" s="20" t="e">
        <f>VLOOKUP(CL$4, revenue_pivot!$A$4:$E$6, 5, FALSE)</f>
        <v>#N/A</v>
      </c>
      <c r="CM11" s="20" t="e">
        <f>VLOOKUP(CM$4, revenue_pivot!$A$4:$E$6, 5, FALSE)</f>
        <v>#N/A</v>
      </c>
      <c r="CN11" s="20" t="e">
        <f>VLOOKUP(CN$4, revenue_pivot!$A$4:$E$6, 5, FALSE)</f>
        <v>#N/A</v>
      </c>
      <c r="CO11" s="7" t="s">
        <v>22352</v>
      </c>
      <c r="CP11" s="20" t="e">
        <f>VLOOKUP(CP$4, revenue_pivot!$A$4:$E$6, 5, FALSE)</f>
        <v>#N/A</v>
      </c>
      <c r="CQ11" s="20" t="e">
        <f>VLOOKUP(CQ$4, revenue_pivot!$A$4:$E$6, 5, FALSE)</f>
        <v>#N/A</v>
      </c>
      <c r="CR11" s="20" t="e">
        <f>VLOOKUP(CR$4, revenue_pivot!$A$4:$E$6, 5, FALSE)</f>
        <v>#N/A</v>
      </c>
      <c r="CS11" s="7" t="s">
        <v>22352</v>
      </c>
      <c r="CT11" s="20" t="e">
        <f>VLOOKUP(CT$4, revenue_pivot!$A$4:$E$6, 5, FALSE)</f>
        <v>#N/A</v>
      </c>
      <c r="CU11" s="20" t="e">
        <f>VLOOKUP(CU$4, revenue_pivot!$A$4:$E$6, 5, FALSE)</f>
        <v>#N/A</v>
      </c>
      <c r="CV11" s="20" t="e">
        <f>VLOOKUP(CV$4, revenue_pivot!$A$4:$E$6, 5, FALSE)</f>
        <v>#N/A</v>
      </c>
      <c r="CW11" s="7" t="s">
        <v>22352</v>
      </c>
      <c r="CX11" s="20" t="e">
        <f>VLOOKUP(CX$4, revenue_pivot!$A$4:$E$6, 5, FALSE)</f>
        <v>#N/A</v>
      </c>
      <c r="CY11" s="20" t="e">
        <f>VLOOKUP(CY$4, revenue_pivot!$A$4:$E$6, 5, FALSE)</f>
        <v>#N/A</v>
      </c>
      <c r="CZ11" s="20" t="e">
        <f>VLOOKUP(CZ$4, revenue_pivot!$A$4:$E$6, 5, FALSE)</f>
        <v>#N/A</v>
      </c>
      <c r="DA11" s="7" t="s">
        <v>22352</v>
      </c>
      <c r="DB11" s="20" t="e">
        <f>VLOOKUP(DB$4, revenue_pivot!$A$4:$E$6, 5, FALSE)</f>
        <v>#N/A</v>
      </c>
      <c r="DC11" s="20" t="e">
        <f>VLOOKUP(DC$4, revenue_pivot!$A$4:$E$6, 5, FALSE)</f>
        <v>#N/A</v>
      </c>
      <c r="DD11" s="20" t="e">
        <f>VLOOKUP(DD$4, revenue_pivot!$A$4:$E$6, 5, FALSE)</f>
        <v>#N/A</v>
      </c>
      <c r="DE11" s="7" t="s">
        <v>22352</v>
      </c>
      <c r="DF11" s="20" t="e">
        <f>VLOOKUP(DF$4, revenue_pivot!$A$4:$E$6, 5, FALSE)</f>
        <v>#N/A</v>
      </c>
      <c r="DG11" s="20" t="e">
        <f>VLOOKUP(DG$4, revenue_pivot!$A$4:$E$6, 5, FALSE)</f>
        <v>#N/A</v>
      </c>
      <c r="DH11" s="20" t="e">
        <f>VLOOKUP(DH$4, revenue_pivot!$A$4:$E$6, 5, FALSE)</f>
        <v>#N/A</v>
      </c>
      <c r="DI11" s="7" t="s">
        <v>22352</v>
      </c>
      <c r="DJ11" s="20" t="e">
        <f>VLOOKUP(DJ$4, revenue_pivot!$A$4:$E$6, 5, FALSE)</f>
        <v>#N/A</v>
      </c>
      <c r="DK11" s="20" t="e">
        <f>VLOOKUP(DK$4, revenue_pivot!$A$4:$E$6, 5, FALSE)</f>
        <v>#N/A</v>
      </c>
      <c r="DL11" s="20" t="e">
        <f>VLOOKUP(DL$4, revenue_pivot!$A$4:$E$6, 5, FALSE)</f>
        <v>#N/A</v>
      </c>
      <c r="DM11" s="7" t="s">
        <v>22352</v>
      </c>
      <c r="DN11" s="20" t="e">
        <f>VLOOKUP(DN$4, revenue_pivot!$A$4:$E$6, 5, FALSE)</f>
        <v>#N/A</v>
      </c>
      <c r="DO11" s="20" t="e">
        <f>VLOOKUP(DO$4, revenue_pivot!$A$4:$E$6, 5, FALSE)</f>
        <v>#N/A</v>
      </c>
      <c r="DP11" s="20" t="e">
        <f>VLOOKUP(DP$4, revenue_pivot!$A$4:$E$6, 5, FALSE)</f>
        <v>#N/A</v>
      </c>
      <c r="DQ11" s="7" t="s">
        <v>22352</v>
      </c>
      <c r="DR11" s="20" t="e">
        <f>VLOOKUP(DR$4, revenue_pivot!$A$4:$E$6, 5, FALSE)</f>
        <v>#N/A</v>
      </c>
      <c r="DS11" s="20" t="e">
        <f>VLOOKUP(DS$4, revenue_pivot!$A$4:$E$6, 5, FALSE)</f>
        <v>#N/A</v>
      </c>
      <c r="DT11" s="20" t="e">
        <f>VLOOKUP(DT$4, revenue_pivot!$A$4:$E$6, 5, FALSE)</f>
        <v>#N/A</v>
      </c>
      <c r="DU11" s="7" t="s">
        <v>22352</v>
      </c>
      <c r="DV11" s="20" t="e">
        <f>VLOOKUP(DV$4, revenue_pivot!$A$4:$E$6, 5, FALSE)</f>
        <v>#N/A</v>
      </c>
      <c r="DW11" s="20" t="e">
        <f>VLOOKUP(DW$4, revenue_pivot!$A$4:$E$6, 5, FALSE)</f>
        <v>#N/A</v>
      </c>
      <c r="DX11" s="20" t="e">
        <f>VLOOKUP(DX$4, revenue_pivot!$A$4:$E$6, 5, FALSE)</f>
        <v>#N/A</v>
      </c>
      <c r="DY11" s="7" t="s">
        <v>22352</v>
      </c>
      <c r="DZ11" s="20" t="e">
        <f>VLOOKUP(DZ$4, revenue_pivot!$A$4:$E$6, 5, FALSE)</f>
        <v>#N/A</v>
      </c>
      <c r="EA11" s="20" t="e">
        <f>VLOOKUP(EA$4, revenue_pivot!$A$4:$E$6, 5, FALSE)</f>
        <v>#N/A</v>
      </c>
      <c r="EB11" s="20" t="e">
        <f>VLOOKUP(EB$4, revenue_pivot!$A$4:$E$6, 5, FALSE)</f>
        <v>#N/A</v>
      </c>
      <c r="EC11" s="7" t="s">
        <v>22352</v>
      </c>
      <c r="ED11" s="20" t="e">
        <f>VLOOKUP(ED$4, revenue_pivot!$A$4:$E$6, 5, FALSE)</f>
        <v>#N/A</v>
      </c>
      <c r="EE11" s="20" t="e">
        <f>VLOOKUP(EE$4, revenue_pivot!$A$4:$E$6, 5, FALSE)</f>
        <v>#N/A</v>
      </c>
      <c r="EF11" s="20" t="e">
        <f>VLOOKUP(EF$4, revenue_pivot!$A$4:$E$6, 5, FALSE)</f>
        <v>#N/A</v>
      </c>
      <c r="EG11" s="7" t="s">
        <v>22352</v>
      </c>
      <c r="EH11" s="20" t="e">
        <f>VLOOKUP(EH$4, revenue_pivot!$A$4:$E$6, 5, FALSE)</f>
        <v>#N/A</v>
      </c>
      <c r="EI11" s="20" t="e">
        <f>VLOOKUP(EI$4, revenue_pivot!$A$4:$E$6, 5, FALSE)</f>
        <v>#N/A</v>
      </c>
      <c r="EJ11" s="20" t="e">
        <f>VLOOKUP(EJ$4, revenue_pivot!$A$4:$E$6, 5, FALSE)</f>
        <v>#N/A</v>
      </c>
      <c r="EK11" s="7" t="s">
        <v>22352</v>
      </c>
      <c r="EL11" s="20" t="e">
        <f>VLOOKUP(EL$4, revenue_pivot!$A$4:$E$6, 5, FALSE)</f>
        <v>#N/A</v>
      </c>
      <c r="EM11" s="20" t="e">
        <f>VLOOKUP(EM$4, revenue_pivot!$A$4:$E$6, 5, FALSE)</f>
        <v>#N/A</v>
      </c>
      <c r="EN11" s="20" t="e">
        <f>VLOOKUP(EN$4, revenue_pivot!$A$4:$E$6, 5, FALSE)</f>
        <v>#N/A</v>
      </c>
      <c r="EO11" s="7" t="s">
        <v>22352</v>
      </c>
      <c r="EP11" s="20" t="e">
        <f>VLOOKUP(EP$4, revenue_pivot!$A$4:$E$6, 5, FALSE)</f>
        <v>#N/A</v>
      </c>
      <c r="EQ11" s="20" t="e">
        <f>VLOOKUP(EQ$4, revenue_pivot!$A$4:$E$6, 5, FALSE)</f>
        <v>#N/A</v>
      </c>
      <c r="ER11" s="20" t="e">
        <f>VLOOKUP(ER$4, revenue_pivot!$A$4:$E$6, 5, FALSE)</f>
        <v>#N/A</v>
      </c>
      <c r="ES11" s="7" t="s">
        <v>22352</v>
      </c>
      <c r="ET11" s="20" t="e">
        <f>VLOOKUP(ET$4, revenue_pivot!$A$4:$E$6, 5, FALSE)</f>
        <v>#N/A</v>
      </c>
      <c r="EU11" s="20" t="e">
        <f>VLOOKUP(EU$4, revenue_pivot!$A$4:$E$6, 5, FALSE)</f>
        <v>#N/A</v>
      </c>
      <c r="EV11" s="20" t="e">
        <f>VLOOKUP(EV$4, revenue_pivot!$A$4:$E$6, 5, FALSE)</f>
        <v>#N/A</v>
      </c>
      <c r="EW11" s="7" t="s">
        <v>22352</v>
      </c>
      <c r="EX11" s="20" t="e">
        <f>VLOOKUP(EX$4, revenue_pivot!$A$4:$E$6, 5, FALSE)</f>
        <v>#N/A</v>
      </c>
      <c r="EY11" s="20" t="e">
        <f>VLOOKUP(EY$4, revenue_pivot!$A$4:$E$6, 5, FALSE)</f>
        <v>#N/A</v>
      </c>
      <c r="EZ11" s="20" t="e">
        <f>VLOOKUP(EZ$4, revenue_pivot!$A$4:$E$6, 5, FALSE)</f>
        <v>#N/A</v>
      </c>
      <c r="FA11" s="7" t="s">
        <v>22352</v>
      </c>
      <c r="FB11" s="20" t="e">
        <f>VLOOKUP(FB$4, revenue_pivot!$A$4:$E$6, 5, FALSE)</f>
        <v>#N/A</v>
      </c>
      <c r="FC11" s="20" t="e">
        <f>VLOOKUP(FC$4, revenue_pivot!$A$4:$E$6, 5, FALSE)</f>
        <v>#N/A</v>
      </c>
      <c r="FD11" s="20" t="e">
        <f>VLOOKUP(FD$4, revenue_pivot!$A$4:$E$6, 5, FALSE)</f>
        <v>#N/A</v>
      </c>
      <c r="FE11" s="7" t="s">
        <v>22352</v>
      </c>
      <c r="FF11" s="20" t="e">
        <f>VLOOKUP(FF$4, revenue_pivot!$A$4:$E$6, 5, FALSE)</f>
        <v>#N/A</v>
      </c>
      <c r="FG11" s="20" t="e">
        <f>VLOOKUP(FG$4, revenue_pivot!$A$4:$E$6, 5, FALSE)</f>
        <v>#N/A</v>
      </c>
      <c r="FH11" s="20" t="e">
        <f>VLOOKUP(FH$4, revenue_pivot!$A$4:$E$6, 5, FALSE)</f>
        <v>#N/A</v>
      </c>
      <c r="FI11" s="7" t="s">
        <v>22352</v>
      </c>
      <c r="FJ11" s="20" t="e">
        <f>VLOOKUP(FJ$4, revenue_pivot!$A$4:$E$6, 5, FALSE)</f>
        <v>#N/A</v>
      </c>
      <c r="FK11" s="20" t="e">
        <f>VLOOKUP(FK$4, revenue_pivot!$A$4:$E$6, 5, FALSE)</f>
        <v>#N/A</v>
      </c>
      <c r="FL11" s="20" t="e">
        <f>VLOOKUP(FL$4, revenue_pivot!$A$4:$E$6, 5, FALSE)</f>
        <v>#N/A</v>
      </c>
      <c r="FM11" s="7" t="s">
        <v>22352</v>
      </c>
      <c r="FN11" s="20" t="e">
        <f>VLOOKUP(FN$4, revenue_pivot!$A$4:$E$6, 5, FALSE)</f>
        <v>#N/A</v>
      </c>
      <c r="FO11" s="20" t="e">
        <f>VLOOKUP(FO$4, revenue_pivot!$A$4:$E$6, 5, FALSE)</f>
        <v>#N/A</v>
      </c>
      <c r="FP11" s="20" t="e">
        <f>VLOOKUP(FP$4, revenue_pivot!$A$4:$E$6, 5, FALSE)</f>
        <v>#N/A</v>
      </c>
      <c r="FQ11" s="7" t="s">
        <v>22352</v>
      </c>
      <c r="FR11" s="20" t="e">
        <f>VLOOKUP(FR$4, revenue_pivot!$A$4:$E$6, 5, FALSE)</f>
        <v>#N/A</v>
      </c>
      <c r="FS11" s="20" t="e">
        <f>VLOOKUP(FS$4, revenue_pivot!$A$4:$E$6, 5, FALSE)</f>
        <v>#N/A</v>
      </c>
      <c r="FT11" s="20" t="e">
        <f>VLOOKUP(FT$4, revenue_pivot!$A$4:$E$6, 5, FALSE)</f>
        <v>#N/A</v>
      </c>
      <c r="FU11" s="7" t="s">
        <v>22352</v>
      </c>
      <c r="FV11" s="20" t="e">
        <f>VLOOKUP(FV$4, revenue_pivot!$A$4:$E$6, 5, FALSE)</f>
        <v>#N/A</v>
      </c>
      <c r="FW11" s="20" t="e">
        <f>VLOOKUP(FW$4, revenue_pivot!$A$4:$E$6, 5, FALSE)</f>
        <v>#N/A</v>
      </c>
      <c r="FX11" s="20" t="e">
        <f>VLOOKUP(FX$4, revenue_pivot!$A$4:$E$6, 5, FALSE)</f>
        <v>#N/A</v>
      </c>
      <c r="FY11" s="7" t="s">
        <v>22352</v>
      </c>
      <c r="FZ11" s="20" t="e">
        <f>VLOOKUP(FZ$4, revenue_pivot!$A$4:$E$6, 5, FALSE)</f>
        <v>#N/A</v>
      </c>
      <c r="GA11" s="20" t="e">
        <f>VLOOKUP(GA$4, revenue_pivot!$A$4:$E$6, 5, FALSE)</f>
        <v>#N/A</v>
      </c>
      <c r="GB11" s="20" t="e">
        <f>VLOOKUP(GB$4, revenue_pivot!$A$4:$E$6, 5, FALSE)</f>
        <v>#N/A</v>
      </c>
      <c r="GC11" s="7" t="s">
        <v>22352</v>
      </c>
      <c r="GD11" s="20" t="e">
        <f>VLOOKUP(GD$4, revenue_pivot!$A$4:$E$6, 5, FALSE)</f>
        <v>#N/A</v>
      </c>
      <c r="GE11" s="20" t="e">
        <f>VLOOKUP(GE$4, revenue_pivot!$A$4:$E$6, 5, FALSE)</f>
        <v>#N/A</v>
      </c>
      <c r="GF11" s="20" t="e">
        <f>VLOOKUP(GF$4, revenue_pivot!$A$4:$E$6, 5, FALSE)</f>
        <v>#N/A</v>
      </c>
      <c r="GG11" s="7" t="s">
        <v>22352</v>
      </c>
      <c r="GH11" s="20" t="e">
        <f>VLOOKUP(GH$4, revenue_pivot!$A$4:$E$6, 5, FALSE)</f>
        <v>#N/A</v>
      </c>
      <c r="GI11" s="20" t="e">
        <f>VLOOKUP(GI$4, revenue_pivot!$A$4:$E$6, 5, FALSE)</f>
        <v>#N/A</v>
      </c>
      <c r="GJ11" s="20" t="e">
        <f>VLOOKUP(GJ$4, revenue_pivot!$A$4:$E$6, 5, FALSE)</f>
        <v>#N/A</v>
      </c>
      <c r="GK11" s="7" t="s">
        <v>22352</v>
      </c>
      <c r="GL11" s="20" t="e">
        <f>VLOOKUP(GL$4, revenue_pivot!$A$4:$E$6, 5, FALSE)</f>
        <v>#N/A</v>
      </c>
      <c r="GM11" s="20" t="e">
        <f>VLOOKUP(GM$4, revenue_pivot!$A$4:$E$6, 5, FALSE)</f>
        <v>#N/A</v>
      </c>
      <c r="GN11" s="20" t="e">
        <f>VLOOKUP(GN$4, revenue_pivot!$A$4:$E$6, 5, FALSE)</f>
        <v>#N/A</v>
      </c>
      <c r="GO11" s="7" t="s">
        <v>22352</v>
      </c>
      <c r="GP11" s="20" t="e">
        <f>VLOOKUP(GP$4, revenue_pivot!$A$4:$E$6, 5, FALSE)</f>
        <v>#N/A</v>
      </c>
      <c r="GQ11" s="20" t="e">
        <f>VLOOKUP(GQ$4, revenue_pivot!$A$4:$E$6, 5, FALSE)</f>
        <v>#N/A</v>
      </c>
      <c r="GR11" s="20" t="e">
        <f>VLOOKUP(GR$4, revenue_pivot!$A$4:$E$6, 5, FALSE)</f>
        <v>#N/A</v>
      </c>
      <c r="GS11" s="7" t="s">
        <v>22352</v>
      </c>
      <c r="GT11" s="20" t="e">
        <f>VLOOKUP(GT$4, revenue_pivot!$A$4:$E$6, 5, FALSE)</f>
        <v>#N/A</v>
      </c>
      <c r="GU11" s="20" t="e">
        <f>VLOOKUP(GU$4, revenue_pivot!$A$4:$E$6, 5, FALSE)</f>
        <v>#N/A</v>
      </c>
      <c r="GV11" s="20" t="e">
        <f>VLOOKUP(GV$4, revenue_pivot!$A$4:$E$6, 5, FALSE)</f>
        <v>#N/A</v>
      </c>
      <c r="GW11" s="7" t="s">
        <v>22352</v>
      </c>
      <c r="GX11" s="20" t="e">
        <f>VLOOKUP(GX$4, revenue_pivot!$A$4:$E$6, 5, FALSE)</f>
        <v>#N/A</v>
      </c>
      <c r="GY11" s="20" t="e">
        <f>VLOOKUP(GY$4, revenue_pivot!$A$4:$E$6, 5, FALSE)</f>
        <v>#N/A</v>
      </c>
      <c r="GZ11" s="20" t="e">
        <f>VLOOKUP(GZ$4, revenue_pivot!$A$4:$E$6, 5, FALSE)</f>
        <v>#N/A</v>
      </c>
      <c r="HA11" s="7" t="s">
        <v>22352</v>
      </c>
      <c r="HB11" s="20" t="e">
        <f>VLOOKUP(HB$4, revenue_pivot!$A$4:$E$6, 5, FALSE)</f>
        <v>#N/A</v>
      </c>
      <c r="HC11" s="20" t="e">
        <f>VLOOKUP(HC$4, revenue_pivot!$A$4:$E$6, 5, FALSE)</f>
        <v>#N/A</v>
      </c>
      <c r="HD11" s="20" t="e">
        <f>VLOOKUP(HD$4, revenue_pivot!$A$4:$E$6, 5, FALSE)</f>
        <v>#N/A</v>
      </c>
      <c r="HE11" s="7" t="s">
        <v>22352</v>
      </c>
      <c r="HF11" s="20" t="e">
        <f>VLOOKUP(HF$4, revenue_pivot!$A$4:$E$6, 5, FALSE)</f>
        <v>#N/A</v>
      </c>
      <c r="HG11" s="20" t="e">
        <f>VLOOKUP(HG$4, revenue_pivot!$A$4:$E$6, 5, FALSE)</f>
        <v>#N/A</v>
      </c>
      <c r="HH11" s="20" t="e">
        <f>VLOOKUP(HH$4, revenue_pivot!$A$4:$E$6, 5, FALSE)</f>
        <v>#N/A</v>
      </c>
      <c r="HI11" s="7" t="s">
        <v>22352</v>
      </c>
      <c r="HJ11" s="20" t="e">
        <f>VLOOKUP(HJ$4, revenue_pivot!$A$4:$E$6, 5, FALSE)</f>
        <v>#N/A</v>
      </c>
      <c r="HK11" s="20" t="e">
        <f>VLOOKUP(HK$4, revenue_pivot!$A$4:$E$6, 5, FALSE)</f>
        <v>#N/A</v>
      </c>
      <c r="HL11" s="20" t="e">
        <f>VLOOKUP(HL$4, revenue_pivot!$A$4:$E$6, 5, FALSE)</f>
        <v>#N/A</v>
      </c>
      <c r="HM11" s="7" t="s">
        <v>22352</v>
      </c>
      <c r="HN11" s="20" t="e">
        <f>VLOOKUP(HN$4, revenue_pivot!$A$4:$E$6, 5, FALSE)</f>
        <v>#N/A</v>
      </c>
      <c r="HO11" s="20" t="e">
        <f>VLOOKUP(HO$4, revenue_pivot!$A$4:$E$6, 5, FALSE)</f>
        <v>#N/A</v>
      </c>
      <c r="HP11" s="20" t="e">
        <f>VLOOKUP(HP$4, revenue_pivot!$A$4:$E$6, 5, FALSE)</f>
        <v>#N/A</v>
      </c>
      <c r="HQ11" s="7" t="s">
        <v>22352</v>
      </c>
      <c r="HR11" s="20" t="e">
        <f>VLOOKUP(HR$4, revenue_pivot!$A$4:$E$6, 5, FALSE)</f>
        <v>#N/A</v>
      </c>
      <c r="HS11" s="20" t="e">
        <f>VLOOKUP(HS$4, revenue_pivot!$A$4:$E$6, 5, FALSE)</f>
        <v>#N/A</v>
      </c>
      <c r="HT11" s="20" t="e">
        <f>VLOOKUP(HT$4, revenue_pivot!$A$4:$E$6, 5, FALSE)</f>
        <v>#N/A</v>
      </c>
      <c r="HU11" s="7" t="s">
        <v>22352</v>
      </c>
      <c r="HV11" s="20" t="e">
        <f>VLOOKUP(HV$4, revenue_pivot!$A$4:$E$6, 5, FALSE)</f>
        <v>#N/A</v>
      </c>
      <c r="HW11" s="20" t="e">
        <f>VLOOKUP(HW$4, revenue_pivot!$A$4:$E$6, 5, FALSE)</f>
        <v>#N/A</v>
      </c>
      <c r="HX11" s="20" t="e">
        <f>VLOOKUP(HX$4, revenue_pivot!$A$4:$E$6, 5, FALSE)</f>
        <v>#N/A</v>
      </c>
      <c r="HY11" s="7" t="s">
        <v>22352</v>
      </c>
      <c r="HZ11" s="20" t="e">
        <f>VLOOKUP(HZ$4, revenue_pivot!$A$4:$E$6, 5, FALSE)</f>
        <v>#N/A</v>
      </c>
      <c r="IA11" s="20" t="e">
        <f>VLOOKUP(IA$4, revenue_pivot!$A$4:$E$6, 5, FALSE)</f>
        <v>#N/A</v>
      </c>
      <c r="IB11" s="20" t="e">
        <f>VLOOKUP(IB$4, revenue_pivot!$A$4:$E$6, 5, FALSE)</f>
        <v>#N/A</v>
      </c>
      <c r="IC11" s="7" t="s">
        <v>22352</v>
      </c>
      <c r="ID11" s="20" t="e">
        <f>VLOOKUP(ID$4, revenue_pivot!$A$4:$E$6, 5, FALSE)</f>
        <v>#N/A</v>
      </c>
      <c r="IE11" s="20" t="e">
        <f>VLOOKUP(IE$4, revenue_pivot!$A$4:$E$6, 5, FALSE)</f>
        <v>#N/A</v>
      </c>
      <c r="IF11" s="20" t="e">
        <f>VLOOKUP(IF$4, revenue_pivot!$A$4:$E$6, 5, FALSE)</f>
        <v>#N/A</v>
      </c>
      <c r="IG11" s="7" t="s">
        <v>22352</v>
      </c>
      <c r="IH11" s="20" t="e">
        <f>VLOOKUP(IH$4, revenue_pivot!$A$4:$E$6, 5, FALSE)</f>
        <v>#N/A</v>
      </c>
      <c r="II11" s="20" t="e">
        <f>VLOOKUP(II$4, revenue_pivot!$A$4:$E$6, 5, FALSE)</f>
        <v>#N/A</v>
      </c>
      <c r="IJ11" s="20" t="e">
        <f>VLOOKUP(IJ$4, revenue_pivot!$A$4:$E$6, 5, FALSE)</f>
        <v>#N/A</v>
      </c>
      <c r="IK11" s="7" t="s">
        <v>22352</v>
      </c>
      <c r="IL11" s="20" t="e">
        <f>VLOOKUP(IL$4, revenue_pivot!$A$4:$E$6, 5, FALSE)</f>
        <v>#N/A</v>
      </c>
      <c r="IM11" s="20" t="e">
        <f>VLOOKUP(IM$4, revenue_pivot!$A$4:$E$6, 5, FALSE)</f>
        <v>#N/A</v>
      </c>
      <c r="IN11" s="20" t="e">
        <f>VLOOKUP(IN$4, revenue_pivot!$A$4:$E$6, 5, FALSE)</f>
        <v>#N/A</v>
      </c>
      <c r="IO11" s="7" t="s">
        <v>22352</v>
      </c>
      <c r="IP11" s="20" t="e">
        <f>VLOOKUP(IP$4, revenue_pivot!$A$4:$E$6, 5, FALSE)</f>
        <v>#N/A</v>
      </c>
      <c r="IQ11" s="20" t="e">
        <f>VLOOKUP(IQ$4, revenue_pivot!$A$4:$E$6, 5, FALSE)</f>
        <v>#N/A</v>
      </c>
      <c r="IR11" s="20" t="e">
        <f>VLOOKUP(IR$4, revenue_pivot!$A$4:$E$6, 5, FALSE)</f>
        <v>#N/A</v>
      </c>
      <c r="IS11" s="7" t="s">
        <v>22352</v>
      </c>
      <c r="IT11" s="20" t="e">
        <f>VLOOKUP(IT$4, revenue_pivot!$A$4:$E$6, 5, FALSE)</f>
        <v>#N/A</v>
      </c>
      <c r="IU11" s="20" t="e">
        <f>VLOOKUP(IU$4, revenue_pivot!$A$4:$E$6, 5, FALSE)</f>
        <v>#N/A</v>
      </c>
      <c r="IV11" s="20" t="e">
        <f>VLOOKUP(IV$4, revenue_pivot!$A$4:$E$6, 5, FALSE)</f>
        <v>#N/A</v>
      </c>
      <c r="IW11" s="7" t="s">
        <v>22352</v>
      </c>
      <c r="IX11" s="20" t="e">
        <f>VLOOKUP(IX$4, revenue_pivot!$A$4:$E$6, 5, FALSE)</f>
        <v>#N/A</v>
      </c>
      <c r="IY11" s="20" t="e">
        <f>VLOOKUP(IY$4, revenue_pivot!$A$4:$E$6, 5, FALSE)</f>
        <v>#N/A</v>
      </c>
      <c r="IZ11" s="20" t="e">
        <f>VLOOKUP(IZ$4, revenue_pivot!$A$4:$E$6, 5, FALSE)</f>
        <v>#N/A</v>
      </c>
      <c r="JA11" s="7" t="s">
        <v>22352</v>
      </c>
      <c r="JB11" s="20" t="e">
        <f>VLOOKUP(JB$4, revenue_pivot!$A$4:$E$6, 5, FALSE)</f>
        <v>#N/A</v>
      </c>
      <c r="JC11" s="20" t="e">
        <f>VLOOKUP(JC$4, revenue_pivot!$A$4:$E$6, 5, FALSE)</f>
        <v>#N/A</v>
      </c>
      <c r="JD11" s="20" t="e">
        <f>VLOOKUP(JD$4, revenue_pivot!$A$4:$E$6, 5, FALSE)</f>
        <v>#N/A</v>
      </c>
      <c r="JE11" s="7" t="s">
        <v>22352</v>
      </c>
      <c r="JF11" s="20" t="e">
        <f>VLOOKUP(JF$4, revenue_pivot!$A$4:$E$6, 5, FALSE)</f>
        <v>#N/A</v>
      </c>
      <c r="JG11" s="20" t="e">
        <f>VLOOKUP(JG$4, revenue_pivot!$A$4:$E$6, 5, FALSE)</f>
        <v>#N/A</v>
      </c>
      <c r="JH11" s="20" t="e">
        <f>VLOOKUP(JH$4, revenue_pivot!$A$4:$E$6, 5, FALSE)</f>
        <v>#N/A</v>
      </c>
      <c r="JI11" s="7" t="s">
        <v>22352</v>
      </c>
      <c r="JJ11" s="20" t="e">
        <f>VLOOKUP(JJ$4, revenue_pivot!$A$4:$E$6, 5, FALSE)</f>
        <v>#N/A</v>
      </c>
      <c r="JK11" s="20" t="e">
        <f>VLOOKUP(JK$4, revenue_pivot!$A$4:$E$6, 5, FALSE)</f>
        <v>#N/A</v>
      </c>
      <c r="JL11" s="20" t="e">
        <f>VLOOKUP(JL$4, revenue_pivot!$A$4:$E$6, 5, FALSE)</f>
        <v>#N/A</v>
      </c>
      <c r="JM11" s="7" t="s">
        <v>22352</v>
      </c>
      <c r="JN11" s="20" t="e">
        <f>VLOOKUP(JN$4, revenue_pivot!$A$4:$E$6, 5, FALSE)</f>
        <v>#N/A</v>
      </c>
      <c r="JO11" s="20" t="e">
        <f>VLOOKUP(JO$4, revenue_pivot!$A$4:$E$6, 5, FALSE)</f>
        <v>#N/A</v>
      </c>
      <c r="JP11" s="20" t="e">
        <f>VLOOKUP(JP$4, revenue_pivot!$A$4:$E$6, 5, FALSE)</f>
        <v>#N/A</v>
      </c>
      <c r="JQ11" s="7" t="s">
        <v>22352</v>
      </c>
      <c r="JR11" s="20" t="e">
        <f>VLOOKUP(JR$4, revenue_pivot!$A$4:$E$6, 5, FALSE)</f>
        <v>#N/A</v>
      </c>
      <c r="JS11" s="20" t="e">
        <f>VLOOKUP(JS$4, revenue_pivot!$A$4:$E$6, 5, FALSE)</f>
        <v>#N/A</v>
      </c>
      <c r="JT11" s="20" t="e">
        <f>VLOOKUP(JT$4, revenue_pivot!$A$4:$E$6, 5, FALSE)</f>
        <v>#N/A</v>
      </c>
      <c r="JU11" s="7" t="s">
        <v>22352</v>
      </c>
      <c r="JV11" s="20" t="e">
        <f>VLOOKUP(JV$4, revenue_pivot!$A$4:$E$6, 5, FALSE)</f>
        <v>#N/A</v>
      </c>
      <c r="JW11" s="20" t="e">
        <f>VLOOKUP(JW$4, revenue_pivot!$A$4:$E$6, 5, FALSE)</f>
        <v>#N/A</v>
      </c>
      <c r="JX11" s="20" t="e">
        <f>VLOOKUP(JX$4, revenue_pivot!$A$4:$E$6, 5, FALSE)</f>
        <v>#N/A</v>
      </c>
      <c r="JY11" s="7" t="s">
        <v>22352</v>
      </c>
      <c r="JZ11" s="20" t="e">
        <f>VLOOKUP(JZ$4, revenue_pivot!$A$4:$E$6, 5, FALSE)</f>
        <v>#N/A</v>
      </c>
      <c r="KA11" s="20" t="e">
        <f>VLOOKUP(KA$4, revenue_pivot!$A$4:$E$6, 5, FALSE)</f>
        <v>#N/A</v>
      </c>
      <c r="KB11" s="20" t="e">
        <f>VLOOKUP(KB$4, revenue_pivot!$A$4:$E$6, 5, FALSE)</f>
        <v>#N/A</v>
      </c>
      <c r="KC11" s="7" t="s">
        <v>22352</v>
      </c>
      <c r="KD11" s="20" t="e">
        <f>VLOOKUP(KD$4, revenue_pivot!$A$4:$E$6, 5, FALSE)</f>
        <v>#N/A</v>
      </c>
      <c r="KE11" s="20" t="e">
        <f>VLOOKUP(KE$4, revenue_pivot!$A$4:$E$6, 5, FALSE)</f>
        <v>#N/A</v>
      </c>
      <c r="KF11" s="20" t="e">
        <f>VLOOKUP(KF$4, revenue_pivot!$A$4:$E$6, 5, FALSE)</f>
        <v>#N/A</v>
      </c>
      <c r="KG11" s="7" t="s">
        <v>22352</v>
      </c>
      <c r="KH11" s="20" t="e">
        <f>VLOOKUP(KH$4, revenue_pivot!$A$4:$E$6, 5, FALSE)</f>
        <v>#N/A</v>
      </c>
      <c r="KI11" s="20" t="e">
        <f>VLOOKUP(KI$4, revenue_pivot!$A$4:$E$6, 5, FALSE)</f>
        <v>#N/A</v>
      </c>
      <c r="KJ11" s="20" t="e">
        <f>VLOOKUP(KJ$4, revenue_pivot!$A$4:$E$6, 5, FALSE)</f>
        <v>#N/A</v>
      </c>
      <c r="KK11" s="7" t="s">
        <v>22352</v>
      </c>
      <c r="KL11" s="20" t="e">
        <f>VLOOKUP(KL$4, revenue_pivot!$A$4:$E$6, 5, FALSE)</f>
        <v>#N/A</v>
      </c>
      <c r="KM11" s="20" t="e">
        <f>VLOOKUP(KM$4, revenue_pivot!$A$4:$E$6, 5, FALSE)</f>
        <v>#N/A</v>
      </c>
      <c r="KN11" s="20" t="e">
        <f>VLOOKUP(KN$4, revenue_pivot!$A$4:$E$6, 5, FALSE)</f>
        <v>#N/A</v>
      </c>
      <c r="KO11" s="7" t="s">
        <v>22352</v>
      </c>
      <c r="KP11" s="20" t="e">
        <f>VLOOKUP(KP$4, revenue_pivot!$A$4:$E$6, 5, FALSE)</f>
        <v>#N/A</v>
      </c>
      <c r="KQ11" s="20" t="e">
        <f>VLOOKUP(KQ$4, revenue_pivot!$A$4:$E$6, 5, FALSE)</f>
        <v>#N/A</v>
      </c>
      <c r="KR11" s="20" t="e">
        <f>VLOOKUP(KR$4, revenue_pivot!$A$4:$E$6, 5, FALSE)</f>
        <v>#N/A</v>
      </c>
      <c r="KS11" s="7" t="s">
        <v>22352</v>
      </c>
      <c r="KT11" s="20" t="e">
        <f>VLOOKUP(KT$4, revenue_pivot!$A$4:$E$6, 5, FALSE)</f>
        <v>#N/A</v>
      </c>
      <c r="KU11" s="20" t="e">
        <f>VLOOKUP(KU$4, revenue_pivot!$A$4:$E$6, 5, FALSE)</f>
        <v>#N/A</v>
      </c>
      <c r="KV11" s="20" t="e">
        <f>VLOOKUP(KV$4, revenue_pivot!$A$4:$E$6, 5, FALSE)</f>
        <v>#N/A</v>
      </c>
      <c r="KW11" s="7" t="s">
        <v>22352</v>
      </c>
      <c r="KX11" s="20" t="e">
        <f>VLOOKUP(KX$4, revenue_pivot!$A$4:$E$6, 5, FALSE)</f>
        <v>#N/A</v>
      </c>
      <c r="KY11" s="20" t="e">
        <f>VLOOKUP(KY$4, revenue_pivot!$A$4:$E$6, 5, FALSE)</f>
        <v>#N/A</v>
      </c>
      <c r="KZ11" s="20" t="e">
        <f>VLOOKUP(KZ$4, revenue_pivot!$A$4:$E$6, 5, FALSE)</f>
        <v>#N/A</v>
      </c>
      <c r="LA11" s="7" t="s">
        <v>22352</v>
      </c>
      <c r="LB11" s="20" t="e">
        <f>VLOOKUP(LB$4, revenue_pivot!$A$4:$E$6, 5, FALSE)</f>
        <v>#N/A</v>
      </c>
      <c r="LC11" s="20" t="e">
        <f>VLOOKUP(LC$4, revenue_pivot!$A$4:$E$6, 5, FALSE)</f>
        <v>#N/A</v>
      </c>
      <c r="LD11" s="20" t="e">
        <f>VLOOKUP(LD$4, revenue_pivot!$A$4:$E$6, 5, FALSE)</f>
        <v>#N/A</v>
      </c>
      <c r="LE11" s="7" t="s">
        <v>22352</v>
      </c>
      <c r="LF11" s="20" t="e">
        <f>VLOOKUP(LF$4, revenue_pivot!$A$4:$E$6, 5, FALSE)</f>
        <v>#N/A</v>
      </c>
      <c r="LG11" s="20" t="e">
        <f>VLOOKUP(LG$4, revenue_pivot!$A$4:$E$6, 5, FALSE)</f>
        <v>#N/A</v>
      </c>
      <c r="LH11" s="20" t="e">
        <f>VLOOKUP(LH$4, revenue_pivot!$A$4:$E$6, 5, FALSE)</f>
        <v>#N/A</v>
      </c>
      <c r="LI11" s="7" t="s">
        <v>22352</v>
      </c>
      <c r="LJ11" s="20" t="e">
        <f>VLOOKUP(LJ$4, revenue_pivot!$A$4:$E$6, 5, FALSE)</f>
        <v>#N/A</v>
      </c>
      <c r="LK11" s="20" t="e">
        <f>VLOOKUP(LK$4, revenue_pivot!$A$4:$E$6, 5, FALSE)</f>
        <v>#N/A</v>
      </c>
      <c r="LL11" s="20" t="e">
        <f>VLOOKUP(LL$4, revenue_pivot!$A$4:$E$6, 5, FALSE)</f>
        <v>#N/A</v>
      </c>
      <c r="LM11" s="7" t="s">
        <v>22352</v>
      </c>
      <c r="LN11" s="20" t="e">
        <f>VLOOKUP(LN$4, revenue_pivot!$A$4:$E$6, 5, FALSE)</f>
        <v>#N/A</v>
      </c>
      <c r="LO11" s="20" t="e">
        <f>VLOOKUP(LO$4, revenue_pivot!$A$4:$E$6, 5, FALSE)</f>
        <v>#N/A</v>
      </c>
      <c r="LP11" s="20" t="e">
        <f>VLOOKUP(LP$4, revenue_pivot!$A$4:$E$6, 5, FALSE)</f>
        <v>#N/A</v>
      </c>
      <c r="LQ11" s="7" t="s">
        <v>22352</v>
      </c>
      <c r="LR11" s="20" t="e">
        <f>VLOOKUP(LR$4, revenue_pivot!$A$4:$E$6, 5, FALSE)</f>
        <v>#N/A</v>
      </c>
      <c r="LS11" s="20" t="e">
        <f>VLOOKUP(LS$4, revenue_pivot!$A$4:$E$6, 5, FALSE)</f>
        <v>#N/A</v>
      </c>
      <c r="LT11" s="20" t="e">
        <f>VLOOKUP(LT$4, revenue_pivot!$A$4:$E$6, 5, FALSE)</f>
        <v>#N/A</v>
      </c>
      <c r="LU11" s="7" t="s">
        <v>22352</v>
      </c>
      <c r="LV11" s="20" t="e">
        <f>VLOOKUP(LV$4, revenue_pivot!$A$4:$E$6, 5, FALSE)</f>
        <v>#N/A</v>
      </c>
      <c r="LW11" s="20" t="e">
        <f>VLOOKUP(LW$4, revenue_pivot!$A$4:$E$6, 5, FALSE)</f>
        <v>#N/A</v>
      </c>
      <c r="LX11" s="20" t="e">
        <f>VLOOKUP(LX$4, revenue_pivot!$A$4:$E$6, 5, FALSE)</f>
        <v>#N/A</v>
      </c>
      <c r="LY11" s="7" t="s">
        <v>22352</v>
      </c>
      <c r="LZ11" s="20" t="e">
        <f>VLOOKUP(LZ$4, revenue_pivot!$A$4:$E$6, 5, FALSE)</f>
        <v>#N/A</v>
      </c>
      <c r="MA11" s="20" t="e">
        <f>VLOOKUP(MA$4, revenue_pivot!$A$4:$E$6, 5, FALSE)</f>
        <v>#N/A</v>
      </c>
      <c r="MB11" s="20" t="e">
        <f>VLOOKUP(MB$4, revenue_pivot!$A$4:$E$6, 5, FALSE)</f>
        <v>#N/A</v>
      </c>
      <c r="MC11" s="7" t="s">
        <v>22352</v>
      </c>
      <c r="MD11" s="20" t="e">
        <f>VLOOKUP(MD$4, revenue_pivot!$A$4:$E$6, 5, FALSE)</f>
        <v>#N/A</v>
      </c>
      <c r="ME11" s="20" t="e">
        <f>VLOOKUP(ME$4, revenue_pivot!$A$4:$E$6, 5, FALSE)</f>
        <v>#N/A</v>
      </c>
      <c r="MF11" s="20" t="e">
        <f>VLOOKUP(MF$4, revenue_pivot!$A$4:$E$6, 5, FALSE)</f>
        <v>#N/A</v>
      </c>
      <c r="MG11" s="7" t="s">
        <v>22352</v>
      </c>
      <c r="MH11" s="20" t="e">
        <f>VLOOKUP(MH$4, revenue_pivot!$A$4:$E$6, 5, FALSE)</f>
        <v>#N/A</v>
      </c>
      <c r="MI11" s="20" t="e">
        <f>VLOOKUP(MI$4, revenue_pivot!$A$4:$E$6, 5, FALSE)</f>
        <v>#N/A</v>
      </c>
      <c r="MJ11" s="20" t="e">
        <f>VLOOKUP(MJ$4, revenue_pivot!$A$4:$E$6, 5, FALSE)</f>
        <v>#N/A</v>
      </c>
      <c r="MK11" s="7" t="s">
        <v>22352</v>
      </c>
      <c r="ML11" s="20" t="e">
        <f>VLOOKUP(ML$4, revenue_pivot!$A$4:$E$6, 5, FALSE)</f>
        <v>#N/A</v>
      </c>
      <c r="MM11" s="20" t="e">
        <f>VLOOKUP(MM$4, revenue_pivot!$A$4:$E$6, 5, FALSE)</f>
        <v>#N/A</v>
      </c>
      <c r="MN11" s="20" t="e">
        <f>VLOOKUP(MN$4, revenue_pivot!$A$4:$E$6, 5, FALSE)</f>
        <v>#N/A</v>
      </c>
      <c r="MO11" s="7" t="s">
        <v>22352</v>
      </c>
      <c r="MP11" s="20" t="e">
        <f>VLOOKUP(MP$4, revenue_pivot!$A$4:$E$6, 5, FALSE)</f>
        <v>#N/A</v>
      </c>
      <c r="MQ11" s="20" t="e">
        <f>VLOOKUP(MQ$4, revenue_pivot!$A$4:$E$6, 5, FALSE)</f>
        <v>#N/A</v>
      </c>
      <c r="MR11" s="20" t="e">
        <f>VLOOKUP(MR$4, revenue_pivot!$A$4:$E$6, 5, FALSE)</f>
        <v>#N/A</v>
      </c>
      <c r="MS11" s="7" t="s">
        <v>22352</v>
      </c>
      <c r="MT11" s="20" t="e">
        <f>VLOOKUP(MT$4, revenue_pivot!$A$4:$E$6, 5, FALSE)</f>
        <v>#N/A</v>
      </c>
      <c r="MU11" s="20" t="e">
        <f>VLOOKUP(MU$4, revenue_pivot!$A$4:$E$6, 5, FALSE)</f>
        <v>#N/A</v>
      </c>
      <c r="MV11" s="20" t="e">
        <f>VLOOKUP(MV$4, revenue_pivot!$A$4:$E$6, 5, FALSE)</f>
        <v>#N/A</v>
      </c>
      <c r="MW11" s="7" t="s">
        <v>22352</v>
      </c>
      <c r="MX11" s="20" t="e">
        <f>VLOOKUP(MX$4, revenue_pivot!$A$4:$E$6, 5, FALSE)</f>
        <v>#N/A</v>
      </c>
      <c r="MY11" s="20" t="e">
        <f>VLOOKUP(MY$4, revenue_pivot!$A$4:$E$6, 5, FALSE)</f>
        <v>#N/A</v>
      </c>
      <c r="MZ11" s="20" t="e">
        <f>VLOOKUP(MZ$4, revenue_pivot!$A$4:$E$6, 5, FALSE)</f>
        <v>#N/A</v>
      </c>
      <c r="NA11" s="7" t="s">
        <v>22352</v>
      </c>
      <c r="NB11" s="20" t="e">
        <f>VLOOKUP(NB$4, revenue_pivot!$A$4:$E$6, 5, FALSE)</f>
        <v>#N/A</v>
      </c>
      <c r="NC11" s="20" t="e">
        <f>VLOOKUP(NC$4, revenue_pivot!$A$4:$E$6, 5, FALSE)</f>
        <v>#N/A</v>
      </c>
      <c r="ND11" s="20" t="e">
        <f>VLOOKUP(ND$4, revenue_pivot!$A$4:$E$6, 5, FALSE)</f>
        <v>#N/A</v>
      </c>
      <c r="NE11" s="7" t="s">
        <v>22352</v>
      </c>
      <c r="NF11" s="20" t="e">
        <f>VLOOKUP(NF$4, revenue_pivot!$A$4:$E$6, 5, FALSE)</f>
        <v>#N/A</v>
      </c>
      <c r="NG11" s="20" t="e">
        <f>VLOOKUP(NG$4, revenue_pivot!$A$4:$E$6, 5, FALSE)</f>
        <v>#N/A</v>
      </c>
      <c r="NH11" s="20" t="e">
        <f>VLOOKUP(NH$4, revenue_pivot!$A$4:$E$6, 5, FALSE)</f>
        <v>#N/A</v>
      </c>
      <c r="NI11" s="7" t="s">
        <v>22352</v>
      </c>
      <c r="NJ11" s="20" t="e">
        <f>VLOOKUP(NJ$4, revenue_pivot!$A$4:$E$6, 5, FALSE)</f>
        <v>#N/A</v>
      </c>
      <c r="NK11" s="20" t="e">
        <f>VLOOKUP(NK$4, revenue_pivot!$A$4:$E$6, 5, FALSE)</f>
        <v>#N/A</v>
      </c>
      <c r="NL11" s="20" t="e">
        <f>VLOOKUP(NL$4, revenue_pivot!$A$4:$E$6, 5, FALSE)</f>
        <v>#N/A</v>
      </c>
      <c r="NM11" s="7" t="s">
        <v>22352</v>
      </c>
      <c r="NN11" s="20" t="e">
        <f>VLOOKUP(NN$4, revenue_pivot!$A$4:$E$6, 5, FALSE)</f>
        <v>#N/A</v>
      </c>
      <c r="NO11" s="20" t="e">
        <f>VLOOKUP(NO$4, revenue_pivot!$A$4:$E$6, 5, FALSE)</f>
        <v>#N/A</v>
      </c>
      <c r="NP11" s="20" t="e">
        <f>VLOOKUP(NP$4, revenue_pivot!$A$4:$E$6, 5, FALSE)</f>
        <v>#N/A</v>
      </c>
      <c r="NQ11" s="7" t="s">
        <v>22352</v>
      </c>
      <c r="NR11" s="20" t="e">
        <f>VLOOKUP(NR$4, revenue_pivot!$A$4:$E$6, 5, FALSE)</f>
        <v>#N/A</v>
      </c>
      <c r="NS11" s="20" t="e">
        <f>VLOOKUP(NS$4, revenue_pivot!$A$4:$E$6, 5, FALSE)</f>
        <v>#N/A</v>
      </c>
      <c r="NT11" s="20" t="e">
        <f>VLOOKUP(NT$4, revenue_pivot!$A$4:$E$6, 5, FALSE)</f>
        <v>#N/A</v>
      </c>
      <c r="NU11" s="7" t="s">
        <v>22352</v>
      </c>
      <c r="NV11" s="20" t="e">
        <f>VLOOKUP(NV$4, revenue_pivot!$A$4:$E$6, 5, FALSE)</f>
        <v>#N/A</v>
      </c>
      <c r="NW11" s="20" t="e">
        <f>VLOOKUP(NW$4, revenue_pivot!$A$4:$E$6, 5, FALSE)</f>
        <v>#N/A</v>
      </c>
      <c r="NX11" s="20" t="e">
        <f>VLOOKUP(NX$4, revenue_pivot!$A$4:$E$6, 5, FALSE)</f>
        <v>#N/A</v>
      </c>
      <c r="NY11" s="7" t="s">
        <v>22352</v>
      </c>
      <c r="NZ11" s="20" t="e">
        <f>VLOOKUP(NZ$4, revenue_pivot!$A$4:$E$6, 5, FALSE)</f>
        <v>#N/A</v>
      </c>
      <c r="OA11" s="20" t="e">
        <f>VLOOKUP(OA$4, revenue_pivot!$A$4:$E$6, 5, FALSE)</f>
        <v>#N/A</v>
      </c>
      <c r="OB11" s="20" t="e">
        <f>VLOOKUP(OB$4, revenue_pivot!$A$4:$E$6, 5, FALSE)</f>
        <v>#N/A</v>
      </c>
      <c r="OC11" s="7" t="s">
        <v>22352</v>
      </c>
      <c r="OD11" s="20" t="e">
        <f>VLOOKUP(OD$4, revenue_pivot!$A$4:$E$6, 5, FALSE)</f>
        <v>#N/A</v>
      </c>
      <c r="OE11" s="20" t="e">
        <f>VLOOKUP(OE$4, revenue_pivot!$A$4:$E$6, 5, FALSE)</f>
        <v>#N/A</v>
      </c>
      <c r="OF11" s="20" t="e">
        <f>VLOOKUP(OF$4, revenue_pivot!$A$4:$E$6, 5, FALSE)</f>
        <v>#N/A</v>
      </c>
      <c r="OG11" s="7" t="s">
        <v>22352</v>
      </c>
      <c r="OH11" s="20" t="e">
        <f>VLOOKUP(OH$4, revenue_pivot!$A$4:$E$6, 5, FALSE)</f>
        <v>#N/A</v>
      </c>
      <c r="OI11" s="20" t="e">
        <f>VLOOKUP(OI$4, revenue_pivot!$A$4:$E$6, 5, FALSE)</f>
        <v>#N/A</v>
      </c>
      <c r="OJ11" s="20" t="e">
        <f>VLOOKUP(OJ$4, revenue_pivot!$A$4:$E$6, 5, FALSE)</f>
        <v>#N/A</v>
      </c>
      <c r="OK11" s="7" t="s">
        <v>22352</v>
      </c>
      <c r="OL11" s="20" t="e">
        <f>VLOOKUP(OL$4, revenue_pivot!$A$4:$E$6, 5, FALSE)</f>
        <v>#N/A</v>
      </c>
      <c r="OM11" s="20" t="e">
        <f>VLOOKUP(OM$4, revenue_pivot!$A$4:$E$6, 5, FALSE)</f>
        <v>#N/A</v>
      </c>
      <c r="ON11" s="20" t="e">
        <f>VLOOKUP(ON$4, revenue_pivot!$A$4:$E$6, 5, FALSE)</f>
        <v>#N/A</v>
      </c>
      <c r="OO11" s="7" t="s">
        <v>22352</v>
      </c>
      <c r="OP11" s="20" t="e">
        <f>VLOOKUP(OP$4, revenue_pivot!$A$4:$E$6, 5, FALSE)</f>
        <v>#N/A</v>
      </c>
      <c r="OQ11" s="20" t="e">
        <f>VLOOKUP(OQ$4, revenue_pivot!$A$4:$E$6, 5, FALSE)</f>
        <v>#N/A</v>
      </c>
      <c r="OR11" s="20" t="e">
        <f>VLOOKUP(OR$4, revenue_pivot!$A$4:$E$6, 5, FALSE)</f>
        <v>#N/A</v>
      </c>
      <c r="OS11" s="7" t="s">
        <v>22352</v>
      </c>
      <c r="OT11" s="20" t="e">
        <f>VLOOKUP(OT$4, revenue_pivot!$A$4:$E$6, 5, FALSE)</f>
        <v>#N/A</v>
      </c>
      <c r="OU11" s="20" t="e">
        <f>VLOOKUP(OU$4, revenue_pivot!$A$4:$E$6, 5, FALSE)</f>
        <v>#N/A</v>
      </c>
      <c r="OV11" s="20" t="e">
        <f>VLOOKUP(OV$4, revenue_pivot!$A$4:$E$6, 5, FALSE)</f>
        <v>#N/A</v>
      </c>
      <c r="OW11" s="7" t="s">
        <v>22352</v>
      </c>
      <c r="OX11" s="20" t="e">
        <f>VLOOKUP(OX$4, revenue_pivot!$A$4:$E$6, 5, FALSE)</f>
        <v>#N/A</v>
      </c>
      <c r="OY11" s="20" t="e">
        <f>VLOOKUP(OY$4, revenue_pivot!$A$4:$E$6, 5, FALSE)</f>
        <v>#N/A</v>
      </c>
      <c r="OZ11" s="20" t="e">
        <f>VLOOKUP(OZ$4, revenue_pivot!$A$4:$E$6, 5, FALSE)</f>
        <v>#N/A</v>
      </c>
      <c r="PA11" s="7" t="s">
        <v>22352</v>
      </c>
      <c r="PB11" s="20" t="e">
        <f>VLOOKUP(PB$4, revenue_pivot!$A$4:$E$6, 5, FALSE)</f>
        <v>#N/A</v>
      </c>
      <c r="PC11" s="20" t="e">
        <f>VLOOKUP(PC$4, revenue_pivot!$A$4:$E$6, 5, FALSE)</f>
        <v>#N/A</v>
      </c>
      <c r="PD11" s="20" t="e">
        <f>VLOOKUP(PD$4, revenue_pivot!$A$4:$E$6, 5, FALSE)</f>
        <v>#N/A</v>
      </c>
      <c r="PE11" s="7" t="s">
        <v>22352</v>
      </c>
      <c r="PF11" s="20" t="e">
        <f>VLOOKUP(PF$4, revenue_pivot!$A$4:$E$6, 5, FALSE)</f>
        <v>#N/A</v>
      </c>
      <c r="PG11" s="20" t="e">
        <f>VLOOKUP(PG$4, revenue_pivot!$A$4:$E$6, 5, FALSE)</f>
        <v>#N/A</v>
      </c>
      <c r="PH11" s="20" t="e">
        <f>VLOOKUP(PH$4, revenue_pivot!$A$4:$E$6, 5, FALSE)</f>
        <v>#N/A</v>
      </c>
      <c r="PI11" s="7" t="s">
        <v>22352</v>
      </c>
      <c r="PJ11" s="20" t="e">
        <f>VLOOKUP(PJ$4, revenue_pivot!$A$4:$E$6, 5, FALSE)</f>
        <v>#N/A</v>
      </c>
      <c r="PK11" s="20" t="e">
        <f>VLOOKUP(PK$4, revenue_pivot!$A$4:$E$6, 5, FALSE)</f>
        <v>#N/A</v>
      </c>
      <c r="PL11" s="20" t="e">
        <f>VLOOKUP(PL$4, revenue_pivot!$A$4:$E$6, 5, FALSE)</f>
        <v>#N/A</v>
      </c>
      <c r="PM11" s="7" t="s">
        <v>22352</v>
      </c>
      <c r="PN11" s="20" t="e">
        <f>VLOOKUP(PN$4, revenue_pivot!$A$4:$E$6, 5, FALSE)</f>
        <v>#N/A</v>
      </c>
      <c r="PO11" s="20" t="e">
        <f>VLOOKUP(PO$4, revenue_pivot!$A$4:$E$6, 5, FALSE)</f>
        <v>#N/A</v>
      </c>
      <c r="PP11" s="20" t="e">
        <f>VLOOKUP(PP$4, revenue_pivot!$A$4:$E$6, 5, FALSE)</f>
        <v>#N/A</v>
      </c>
      <c r="PQ11" s="7" t="s">
        <v>22352</v>
      </c>
      <c r="PR11" s="20" t="e">
        <f>VLOOKUP(PR$4, revenue_pivot!$A$4:$E$6, 5, FALSE)</f>
        <v>#N/A</v>
      </c>
      <c r="PS11" s="20" t="e">
        <f>VLOOKUP(PS$4, revenue_pivot!$A$4:$E$6, 5, FALSE)</f>
        <v>#N/A</v>
      </c>
      <c r="PT11" s="20" t="e">
        <f>VLOOKUP(PT$4, revenue_pivot!$A$4:$E$6, 5, FALSE)</f>
        <v>#N/A</v>
      </c>
      <c r="PU11" s="7" t="s">
        <v>22352</v>
      </c>
      <c r="PV11" s="20" t="e">
        <f>VLOOKUP(PV$4, revenue_pivot!$A$4:$E$6, 5, FALSE)</f>
        <v>#N/A</v>
      </c>
      <c r="PW11" s="20" t="e">
        <f>VLOOKUP(PW$4, revenue_pivot!$A$4:$E$6, 5, FALSE)</f>
        <v>#N/A</v>
      </c>
      <c r="PX11" s="20" t="e">
        <f>VLOOKUP(PX$4, revenue_pivot!$A$4:$E$6, 5, FALSE)</f>
        <v>#N/A</v>
      </c>
      <c r="PY11" s="7" t="s">
        <v>22352</v>
      </c>
      <c r="PZ11" s="20" t="e">
        <f>VLOOKUP(PZ$4, revenue_pivot!$A$4:$E$6, 5, FALSE)</f>
        <v>#N/A</v>
      </c>
      <c r="QA11" s="20" t="e">
        <f>VLOOKUP(QA$4, revenue_pivot!$A$4:$E$6, 5, FALSE)</f>
        <v>#N/A</v>
      </c>
      <c r="QB11" s="20" t="e">
        <f>VLOOKUP(QB$4, revenue_pivot!$A$4:$E$6, 5, FALSE)</f>
        <v>#N/A</v>
      </c>
      <c r="QC11" s="7" t="s">
        <v>22352</v>
      </c>
      <c r="QD11" s="20" t="e">
        <f>VLOOKUP(QD$4, revenue_pivot!$A$4:$E$6, 5, FALSE)</f>
        <v>#N/A</v>
      </c>
      <c r="QE11" s="20" t="e">
        <f>VLOOKUP(QE$4, revenue_pivot!$A$4:$E$6, 5, FALSE)</f>
        <v>#N/A</v>
      </c>
      <c r="QF11" s="20" t="e">
        <f>VLOOKUP(QF$4, revenue_pivot!$A$4:$E$6, 5, FALSE)</f>
        <v>#N/A</v>
      </c>
      <c r="QG11" s="7" t="s">
        <v>22352</v>
      </c>
      <c r="QH11" s="20" t="e">
        <f>VLOOKUP(QH$4, revenue_pivot!$A$4:$E$6, 5, FALSE)</f>
        <v>#N/A</v>
      </c>
      <c r="QI11" s="20" t="e">
        <f>VLOOKUP(QI$4, revenue_pivot!$A$4:$E$6, 5, FALSE)</f>
        <v>#N/A</v>
      </c>
      <c r="QJ11" s="20" t="e">
        <f>VLOOKUP(QJ$4, revenue_pivot!$A$4:$E$6, 5, FALSE)</f>
        <v>#N/A</v>
      </c>
      <c r="QK11" s="7" t="s">
        <v>22352</v>
      </c>
      <c r="QL11" s="20" t="e">
        <f>VLOOKUP(QL$4, revenue_pivot!$A$4:$E$6, 5, FALSE)</f>
        <v>#N/A</v>
      </c>
      <c r="QM11" s="20" t="e">
        <f>VLOOKUP(QM$4, revenue_pivot!$A$4:$E$6, 5, FALSE)</f>
        <v>#N/A</v>
      </c>
      <c r="QN11" s="20" t="e">
        <f>VLOOKUP(QN$4, revenue_pivot!$A$4:$E$6, 5, FALSE)</f>
        <v>#N/A</v>
      </c>
      <c r="QO11" s="7" t="s">
        <v>22352</v>
      </c>
      <c r="QP11" s="20" t="e">
        <f>VLOOKUP(QP$4, revenue_pivot!$A$4:$E$6, 5, FALSE)</f>
        <v>#N/A</v>
      </c>
      <c r="QQ11" s="20" t="e">
        <f>VLOOKUP(QQ$4, revenue_pivot!$A$4:$E$6, 5, FALSE)</f>
        <v>#N/A</v>
      </c>
      <c r="QR11" s="20" t="e">
        <f>VLOOKUP(QR$4, revenue_pivot!$A$4:$E$6, 5, FALSE)</f>
        <v>#N/A</v>
      </c>
      <c r="QS11" s="7" t="s">
        <v>22352</v>
      </c>
      <c r="QT11" s="20" t="e">
        <f>VLOOKUP(QT$4, revenue_pivot!$A$4:$E$6, 5, FALSE)</f>
        <v>#N/A</v>
      </c>
      <c r="QU11" s="20" t="e">
        <f>VLOOKUP(QU$4, revenue_pivot!$A$4:$E$6, 5, FALSE)</f>
        <v>#N/A</v>
      </c>
      <c r="QV11" s="20" t="e">
        <f>VLOOKUP(QV$4, revenue_pivot!$A$4:$E$6, 5, FALSE)</f>
        <v>#N/A</v>
      </c>
      <c r="QW11" s="7" t="s">
        <v>22352</v>
      </c>
      <c r="QX11" s="20" t="e">
        <f>VLOOKUP(QX$4, revenue_pivot!$A$4:$E$6, 5, FALSE)</f>
        <v>#N/A</v>
      </c>
      <c r="QY11" s="20" t="e">
        <f>VLOOKUP(QY$4, revenue_pivot!$A$4:$E$6, 5, FALSE)</f>
        <v>#N/A</v>
      </c>
      <c r="QZ11" s="20" t="e">
        <f>VLOOKUP(QZ$4, revenue_pivot!$A$4:$E$6, 5, FALSE)</f>
        <v>#N/A</v>
      </c>
      <c r="RA11" s="7" t="s">
        <v>22352</v>
      </c>
      <c r="RB11" s="20" t="e">
        <f>VLOOKUP(RB$4, revenue_pivot!$A$4:$E$6, 5, FALSE)</f>
        <v>#N/A</v>
      </c>
      <c r="RC11" s="20" t="e">
        <f>VLOOKUP(RC$4, revenue_pivot!$A$4:$E$6, 5, FALSE)</f>
        <v>#N/A</v>
      </c>
      <c r="RD11" s="20" t="e">
        <f>VLOOKUP(RD$4, revenue_pivot!$A$4:$E$6, 5, FALSE)</f>
        <v>#N/A</v>
      </c>
      <c r="RE11" s="7" t="s">
        <v>22352</v>
      </c>
      <c r="RF11" s="20" t="e">
        <f>VLOOKUP(RF$4, revenue_pivot!$A$4:$E$6, 5, FALSE)</f>
        <v>#N/A</v>
      </c>
      <c r="RG11" s="20" t="e">
        <f>VLOOKUP(RG$4, revenue_pivot!$A$4:$E$6, 5, FALSE)</f>
        <v>#N/A</v>
      </c>
      <c r="RH11" s="20" t="e">
        <f>VLOOKUP(RH$4, revenue_pivot!$A$4:$E$6, 5, FALSE)</f>
        <v>#N/A</v>
      </c>
      <c r="RI11" s="7" t="s">
        <v>22352</v>
      </c>
      <c r="RJ11" s="20" t="e">
        <f>VLOOKUP(RJ$4, revenue_pivot!$A$4:$E$6, 5, FALSE)</f>
        <v>#N/A</v>
      </c>
      <c r="RK11" s="20" t="e">
        <f>VLOOKUP(RK$4, revenue_pivot!$A$4:$E$6, 5, FALSE)</f>
        <v>#N/A</v>
      </c>
      <c r="RL11" s="20" t="e">
        <f>VLOOKUP(RL$4, revenue_pivot!$A$4:$E$6, 5, FALSE)</f>
        <v>#N/A</v>
      </c>
      <c r="RM11" s="7" t="s">
        <v>22352</v>
      </c>
      <c r="RN11" s="20" t="e">
        <f>VLOOKUP(RN$4, revenue_pivot!$A$4:$E$6, 5, FALSE)</f>
        <v>#N/A</v>
      </c>
      <c r="RO11" s="20" t="e">
        <f>VLOOKUP(RO$4, revenue_pivot!$A$4:$E$6, 5, FALSE)</f>
        <v>#N/A</v>
      </c>
      <c r="RP11" s="20" t="e">
        <f>VLOOKUP(RP$4, revenue_pivot!$A$4:$E$6, 5, FALSE)</f>
        <v>#N/A</v>
      </c>
      <c r="RQ11" s="7" t="s">
        <v>22352</v>
      </c>
      <c r="RR11" s="20" t="e">
        <f>VLOOKUP(RR$4, revenue_pivot!$A$4:$E$6, 5, FALSE)</f>
        <v>#N/A</v>
      </c>
      <c r="RS11" s="20" t="e">
        <f>VLOOKUP(RS$4, revenue_pivot!$A$4:$E$6, 5, FALSE)</f>
        <v>#N/A</v>
      </c>
      <c r="RT11" s="20" t="e">
        <f>VLOOKUP(RT$4, revenue_pivot!$A$4:$E$6, 5, FALSE)</f>
        <v>#N/A</v>
      </c>
      <c r="RU11" s="7" t="s">
        <v>22352</v>
      </c>
      <c r="RV11" s="20" t="e">
        <f>VLOOKUP(RV$4, revenue_pivot!$A$4:$E$6, 5, FALSE)</f>
        <v>#N/A</v>
      </c>
      <c r="RW11" s="20" t="e">
        <f>VLOOKUP(RW$4, revenue_pivot!$A$4:$E$6, 5, FALSE)</f>
        <v>#N/A</v>
      </c>
      <c r="RX11" s="20" t="e">
        <f>VLOOKUP(RX$4, revenue_pivot!$A$4:$E$6, 5, FALSE)</f>
        <v>#N/A</v>
      </c>
      <c r="RY11" s="7" t="s">
        <v>22352</v>
      </c>
      <c r="RZ11" s="20" t="e">
        <f>VLOOKUP(RZ$4, revenue_pivot!$A$4:$E$6, 5, FALSE)</f>
        <v>#N/A</v>
      </c>
      <c r="SA11" s="20" t="e">
        <f>VLOOKUP(SA$4, revenue_pivot!$A$4:$E$6, 5, FALSE)</f>
        <v>#N/A</v>
      </c>
      <c r="SB11" s="20" t="e">
        <f>VLOOKUP(SB$4, revenue_pivot!$A$4:$E$6, 5, FALSE)</f>
        <v>#N/A</v>
      </c>
      <c r="SC11" s="7" t="s">
        <v>22352</v>
      </c>
      <c r="SD11" s="20" t="e">
        <f>VLOOKUP(SD$4, revenue_pivot!$A$4:$E$6, 5, FALSE)</f>
        <v>#N/A</v>
      </c>
      <c r="SE11" s="20" t="e">
        <f>VLOOKUP(SE$4, revenue_pivot!$A$4:$E$6, 5, FALSE)</f>
        <v>#N/A</v>
      </c>
      <c r="SF11" s="20" t="e">
        <f>VLOOKUP(SF$4, revenue_pivot!$A$4:$E$6, 5, FALSE)</f>
        <v>#N/A</v>
      </c>
      <c r="SG11" s="7" t="s">
        <v>22352</v>
      </c>
      <c r="SH11" s="20" t="e">
        <f>VLOOKUP(SH$4, revenue_pivot!$A$4:$E$6, 5, FALSE)</f>
        <v>#N/A</v>
      </c>
      <c r="SI11" s="20" t="e">
        <f>VLOOKUP(SI$4, revenue_pivot!$A$4:$E$6, 5, FALSE)</f>
        <v>#N/A</v>
      </c>
      <c r="SJ11" s="20" t="e">
        <f>VLOOKUP(SJ$4, revenue_pivot!$A$4:$E$6, 5, FALSE)</f>
        <v>#N/A</v>
      </c>
      <c r="SK11" s="7" t="s">
        <v>22352</v>
      </c>
      <c r="SL11" s="20" t="e">
        <f>VLOOKUP(SL$4, revenue_pivot!$A$4:$E$6, 5, FALSE)</f>
        <v>#N/A</v>
      </c>
      <c r="SM11" s="20" t="e">
        <f>VLOOKUP(SM$4, revenue_pivot!$A$4:$E$6, 5, FALSE)</f>
        <v>#N/A</v>
      </c>
      <c r="SN11" s="20" t="e">
        <f>VLOOKUP(SN$4, revenue_pivot!$A$4:$E$6, 5, FALSE)</f>
        <v>#N/A</v>
      </c>
      <c r="SO11" s="7" t="s">
        <v>22352</v>
      </c>
      <c r="SP11" s="20" t="e">
        <f>VLOOKUP(SP$4, revenue_pivot!$A$4:$E$6, 5, FALSE)</f>
        <v>#N/A</v>
      </c>
      <c r="SQ11" s="20" t="e">
        <f>VLOOKUP(SQ$4, revenue_pivot!$A$4:$E$6, 5, FALSE)</f>
        <v>#N/A</v>
      </c>
      <c r="SR11" s="20" t="e">
        <f>VLOOKUP(SR$4, revenue_pivot!$A$4:$E$6, 5, FALSE)</f>
        <v>#N/A</v>
      </c>
      <c r="SS11" s="7" t="s">
        <v>22352</v>
      </c>
      <c r="ST11" s="20" t="e">
        <f>VLOOKUP(ST$4, revenue_pivot!$A$4:$E$6, 5, FALSE)</f>
        <v>#N/A</v>
      </c>
      <c r="SU11" s="20" t="e">
        <f>VLOOKUP(SU$4, revenue_pivot!$A$4:$E$6, 5, FALSE)</f>
        <v>#N/A</v>
      </c>
      <c r="SV11" s="20" t="e">
        <f>VLOOKUP(SV$4, revenue_pivot!$A$4:$E$6, 5, FALSE)</f>
        <v>#N/A</v>
      </c>
      <c r="SW11" s="7" t="s">
        <v>22352</v>
      </c>
      <c r="SX11" s="20" t="e">
        <f>VLOOKUP(SX$4, revenue_pivot!$A$4:$E$6, 5, FALSE)</f>
        <v>#N/A</v>
      </c>
      <c r="SY11" s="20" t="e">
        <f>VLOOKUP(SY$4, revenue_pivot!$A$4:$E$6, 5, FALSE)</f>
        <v>#N/A</v>
      </c>
      <c r="SZ11" s="20" t="e">
        <f>VLOOKUP(SZ$4, revenue_pivot!$A$4:$E$6, 5, FALSE)</f>
        <v>#N/A</v>
      </c>
      <c r="TA11" s="7" t="s">
        <v>22352</v>
      </c>
      <c r="TB11" s="20" t="e">
        <f>VLOOKUP(TB$4, revenue_pivot!$A$4:$E$6, 5, FALSE)</f>
        <v>#N/A</v>
      </c>
      <c r="TC11" s="20" t="e">
        <f>VLOOKUP(TC$4, revenue_pivot!$A$4:$E$6, 5, FALSE)</f>
        <v>#N/A</v>
      </c>
      <c r="TD11" s="20" t="e">
        <f>VLOOKUP(TD$4, revenue_pivot!$A$4:$E$6, 5, FALSE)</f>
        <v>#N/A</v>
      </c>
      <c r="TE11" s="7" t="s">
        <v>22352</v>
      </c>
      <c r="TF11" s="20" t="e">
        <f>VLOOKUP(TF$4, revenue_pivot!$A$4:$E$6, 5, FALSE)</f>
        <v>#N/A</v>
      </c>
      <c r="TG11" s="20" t="e">
        <f>VLOOKUP(TG$4, revenue_pivot!$A$4:$E$6, 5, FALSE)</f>
        <v>#N/A</v>
      </c>
      <c r="TH11" s="20" t="e">
        <f>VLOOKUP(TH$4, revenue_pivot!$A$4:$E$6, 5, FALSE)</f>
        <v>#N/A</v>
      </c>
      <c r="TI11" s="7" t="s">
        <v>22352</v>
      </c>
      <c r="TJ11" s="20" t="e">
        <f>VLOOKUP(TJ$4, revenue_pivot!$A$4:$E$6, 5, FALSE)</f>
        <v>#N/A</v>
      </c>
      <c r="TK11" s="20" t="e">
        <f>VLOOKUP(TK$4, revenue_pivot!$A$4:$E$6, 5, FALSE)</f>
        <v>#N/A</v>
      </c>
      <c r="TL11" s="20" t="e">
        <f>VLOOKUP(TL$4, revenue_pivot!$A$4:$E$6, 5, FALSE)</f>
        <v>#N/A</v>
      </c>
      <c r="TM11" s="7" t="s">
        <v>22352</v>
      </c>
      <c r="TN11" s="20" t="e">
        <f>VLOOKUP(TN$4, revenue_pivot!$A$4:$E$6, 5, FALSE)</f>
        <v>#N/A</v>
      </c>
      <c r="TO11" s="20" t="e">
        <f>VLOOKUP(TO$4, revenue_pivot!$A$4:$E$6, 5, FALSE)</f>
        <v>#N/A</v>
      </c>
      <c r="TP11" s="20" t="e">
        <f>VLOOKUP(TP$4, revenue_pivot!$A$4:$E$6, 5, FALSE)</f>
        <v>#N/A</v>
      </c>
      <c r="TQ11" s="7" t="s">
        <v>22352</v>
      </c>
      <c r="TR11" s="20" t="e">
        <f>VLOOKUP(TR$4, revenue_pivot!$A$4:$E$6, 5, FALSE)</f>
        <v>#N/A</v>
      </c>
      <c r="TS11" s="20" t="e">
        <f>VLOOKUP(TS$4, revenue_pivot!$A$4:$E$6, 5, FALSE)</f>
        <v>#N/A</v>
      </c>
      <c r="TT11" s="20" t="e">
        <f>VLOOKUP(TT$4, revenue_pivot!$A$4:$E$6, 5, FALSE)</f>
        <v>#N/A</v>
      </c>
      <c r="TU11" s="7" t="s">
        <v>22352</v>
      </c>
      <c r="TV11" s="20" t="e">
        <f>VLOOKUP(TV$4, revenue_pivot!$A$4:$E$6, 5, FALSE)</f>
        <v>#N/A</v>
      </c>
      <c r="TW11" s="20" t="e">
        <f>VLOOKUP(TW$4, revenue_pivot!$A$4:$E$6, 5, FALSE)</f>
        <v>#N/A</v>
      </c>
      <c r="TX11" s="20" t="e">
        <f>VLOOKUP(TX$4, revenue_pivot!$A$4:$E$6, 5, FALSE)</f>
        <v>#N/A</v>
      </c>
      <c r="TY11" s="7" t="s">
        <v>22352</v>
      </c>
      <c r="TZ11" s="20" t="e">
        <f>VLOOKUP(TZ$4, revenue_pivot!$A$4:$E$6, 5, FALSE)</f>
        <v>#N/A</v>
      </c>
      <c r="UA11" s="20" t="e">
        <f>VLOOKUP(UA$4, revenue_pivot!$A$4:$E$6, 5, FALSE)</f>
        <v>#N/A</v>
      </c>
      <c r="UB11" s="20" t="e">
        <f>VLOOKUP(UB$4, revenue_pivot!$A$4:$E$6, 5, FALSE)</f>
        <v>#N/A</v>
      </c>
      <c r="UC11" s="7" t="s">
        <v>22352</v>
      </c>
      <c r="UD11" s="20" t="e">
        <f>VLOOKUP(UD$4, revenue_pivot!$A$4:$E$6, 5, FALSE)</f>
        <v>#N/A</v>
      </c>
      <c r="UE11" s="20" t="e">
        <f>VLOOKUP(UE$4, revenue_pivot!$A$4:$E$6, 5, FALSE)</f>
        <v>#N/A</v>
      </c>
      <c r="UF11" s="20" t="e">
        <f>VLOOKUP(UF$4, revenue_pivot!$A$4:$E$6, 5, FALSE)</f>
        <v>#N/A</v>
      </c>
      <c r="UG11" s="7" t="s">
        <v>22352</v>
      </c>
      <c r="UH11" s="20" t="e">
        <f>VLOOKUP(UH$4, revenue_pivot!$A$4:$E$6, 5, FALSE)</f>
        <v>#N/A</v>
      </c>
      <c r="UI11" s="20" t="e">
        <f>VLOOKUP(UI$4, revenue_pivot!$A$4:$E$6, 5, FALSE)</f>
        <v>#N/A</v>
      </c>
      <c r="UJ11" s="20" t="e">
        <f>VLOOKUP(UJ$4, revenue_pivot!$A$4:$E$6, 5, FALSE)</f>
        <v>#N/A</v>
      </c>
      <c r="UK11" s="7" t="s">
        <v>22352</v>
      </c>
      <c r="UL11" s="20" t="e">
        <f>VLOOKUP(UL$4, revenue_pivot!$A$4:$E$6, 5, FALSE)</f>
        <v>#N/A</v>
      </c>
      <c r="UM11" s="20" t="e">
        <f>VLOOKUP(UM$4, revenue_pivot!$A$4:$E$6, 5, FALSE)</f>
        <v>#N/A</v>
      </c>
      <c r="UN11" s="20" t="e">
        <f>VLOOKUP(UN$4, revenue_pivot!$A$4:$E$6, 5, FALSE)</f>
        <v>#N/A</v>
      </c>
      <c r="UO11" s="7" t="s">
        <v>22352</v>
      </c>
      <c r="UP11" s="20" t="e">
        <f>VLOOKUP(UP$4, revenue_pivot!$A$4:$E$6, 5, FALSE)</f>
        <v>#N/A</v>
      </c>
      <c r="UQ11" s="20" t="e">
        <f>VLOOKUP(UQ$4, revenue_pivot!$A$4:$E$6, 5, FALSE)</f>
        <v>#N/A</v>
      </c>
      <c r="UR11" s="20" t="e">
        <f>VLOOKUP(UR$4, revenue_pivot!$A$4:$E$6, 5, FALSE)</f>
        <v>#N/A</v>
      </c>
      <c r="US11" s="7" t="s">
        <v>22352</v>
      </c>
      <c r="UT11" s="20" t="e">
        <f>VLOOKUP(UT$4, revenue_pivot!$A$4:$E$6, 5, FALSE)</f>
        <v>#N/A</v>
      </c>
      <c r="UU11" s="20" t="e">
        <f>VLOOKUP(UU$4, revenue_pivot!$A$4:$E$6, 5, FALSE)</f>
        <v>#N/A</v>
      </c>
      <c r="UV11" s="20" t="e">
        <f>VLOOKUP(UV$4, revenue_pivot!$A$4:$E$6, 5, FALSE)</f>
        <v>#N/A</v>
      </c>
      <c r="UW11" s="7" t="s">
        <v>22352</v>
      </c>
      <c r="UX11" s="20" t="e">
        <f>VLOOKUP(UX$4, revenue_pivot!$A$4:$E$6, 5, FALSE)</f>
        <v>#N/A</v>
      </c>
      <c r="UY11" s="20" t="e">
        <f>VLOOKUP(UY$4, revenue_pivot!$A$4:$E$6, 5, FALSE)</f>
        <v>#N/A</v>
      </c>
      <c r="UZ11" s="20" t="e">
        <f>VLOOKUP(UZ$4, revenue_pivot!$A$4:$E$6, 5, FALSE)</f>
        <v>#N/A</v>
      </c>
      <c r="VA11" s="7" t="s">
        <v>22352</v>
      </c>
      <c r="VB11" s="20" t="e">
        <f>VLOOKUP(VB$4, revenue_pivot!$A$4:$E$6, 5, FALSE)</f>
        <v>#N/A</v>
      </c>
      <c r="VC11" s="20" t="e">
        <f>VLOOKUP(VC$4, revenue_pivot!$A$4:$E$6, 5, FALSE)</f>
        <v>#N/A</v>
      </c>
      <c r="VD11" s="20" t="e">
        <f>VLOOKUP(VD$4, revenue_pivot!$A$4:$E$6, 5, FALSE)</f>
        <v>#N/A</v>
      </c>
      <c r="VE11" s="7" t="s">
        <v>22352</v>
      </c>
      <c r="VF11" s="20" t="e">
        <f>VLOOKUP(VF$4, revenue_pivot!$A$4:$E$6, 5, FALSE)</f>
        <v>#N/A</v>
      </c>
      <c r="VG11" s="20" t="e">
        <f>VLOOKUP(VG$4, revenue_pivot!$A$4:$E$6, 5, FALSE)</f>
        <v>#N/A</v>
      </c>
      <c r="VH11" s="20" t="e">
        <f>VLOOKUP(VH$4, revenue_pivot!$A$4:$E$6, 5, FALSE)</f>
        <v>#N/A</v>
      </c>
      <c r="VI11" s="7" t="s">
        <v>22352</v>
      </c>
      <c r="VJ11" s="20" t="e">
        <f>VLOOKUP(VJ$4, revenue_pivot!$A$4:$E$6, 5, FALSE)</f>
        <v>#N/A</v>
      </c>
      <c r="VK11" s="20" t="e">
        <f>VLOOKUP(VK$4, revenue_pivot!$A$4:$E$6, 5, FALSE)</f>
        <v>#N/A</v>
      </c>
      <c r="VL11" s="20" t="e">
        <f>VLOOKUP(VL$4, revenue_pivot!$A$4:$E$6, 5, FALSE)</f>
        <v>#N/A</v>
      </c>
      <c r="VM11" s="7" t="s">
        <v>22352</v>
      </c>
      <c r="VN11" s="20" t="e">
        <f>VLOOKUP(VN$4, revenue_pivot!$A$4:$E$6, 5, FALSE)</f>
        <v>#N/A</v>
      </c>
      <c r="VO11" s="20" t="e">
        <f>VLOOKUP(VO$4, revenue_pivot!$A$4:$E$6, 5, FALSE)</f>
        <v>#N/A</v>
      </c>
      <c r="VP11" s="20" t="e">
        <f>VLOOKUP(VP$4, revenue_pivot!$A$4:$E$6, 5, FALSE)</f>
        <v>#N/A</v>
      </c>
      <c r="VQ11" s="7" t="s">
        <v>22352</v>
      </c>
      <c r="VR11" s="20" t="e">
        <f>VLOOKUP(VR$4, revenue_pivot!$A$4:$E$6, 5, FALSE)</f>
        <v>#N/A</v>
      </c>
      <c r="VS11" s="20" t="e">
        <f>VLOOKUP(VS$4, revenue_pivot!$A$4:$E$6, 5, FALSE)</f>
        <v>#N/A</v>
      </c>
      <c r="VT11" s="20" t="e">
        <f>VLOOKUP(VT$4, revenue_pivot!$A$4:$E$6, 5, FALSE)</f>
        <v>#N/A</v>
      </c>
      <c r="VU11" s="7" t="s">
        <v>22352</v>
      </c>
      <c r="VV11" s="20" t="e">
        <f>VLOOKUP(VV$4, revenue_pivot!$A$4:$E$6, 5, FALSE)</f>
        <v>#N/A</v>
      </c>
      <c r="VW11" s="20" t="e">
        <f>VLOOKUP(VW$4, revenue_pivot!$A$4:$E$6, 5, FALSE)</f>
        <v>#N/A</v>
      </c>
      <c r="VX11" s="20" t="e">
        <f>VLOOKUP(VX$4, revenue_pivot!$A$4:$E$6, 5, FALSE)</f>
        <v>#N/A</v>
      </c>
      <c r="VY11" s="7" t="s">
        <v>22352</v>
      </c>
      <c r="VZ11" s="20" t="e">
        <f>VLOOKUP(VZ$4, revenue_pivot!$A$4:$E$6, 5, FALSE)</f>
        <v>#N/A</v>
      </c>
      <c r="WA11" s="20" t="e">
        <f>VLOOKUP(WA$4, revenue_pivot!$A$4:$E$6, 5, FALSE)</f>
        <v>#N/A</v>
      </c>
      <c r="WB11" s="20" t="e">
        <f>VLOOKUP(WB$4, revenue_pivot!$A$4:$E$6, 5, FALSE)</f>
        <v>#N/A</v>
      </c>
      <c r="WC11" s="7" t="s">
        <v>22352</v>
      </c>
      <c r="WD11" s="20" t="e">
        <f>VLOOKUP(WD$4, revenue_pivot!$A$4:$E$6, 5, FALSE)</f>
        <v>#N/A</v>
      </c>
      <c r="WE11" s="20" t="e">
        <f>VLOOKUP(WE$4, revenue_pivot!$A$4:$E$6, 5, FALSE)</f>
        <v>#N/A</v>
      </c>
      <c r="WF11" s="20" t="e">
        <f>VLOOKUP(WF$4, revenue_pivot!$A$4:$E$6, 5, FALSE)</f>
        <v>#N/A</v>
      </c>
      <c r="WG11" s="7" t="s">
        <v>22352</v>
      </c>
      <c r="WH11" s="20" t="e">
        <f>VLOOKUP(WH$4, revenue_pivot!$A$4:$E$6, 5, FALSE)</f>
        <v>#N/A</v>
      </c>
      <c r="WI11" s="20" t="e">
        <f>VLOOKUP(WI$4, revenue_pivot!$A$4:$E$6, 5, FALSE)</f>
        <v>#N/A</v>
      </c>
      <c r="WJ11" s="20" t="e">
        <f>VLOOKUP(WJ$4, revenue_pivot!$A$4:$E$6, 5, FALSE)</f>
        <v>#N/A</v>
      </c>
      <c r="WK11" s="7" t="s">
        <v>22352</v>
      </c>
      <c r="WL11" s="20" t="e">
        <f>VLOOKUP(WL$4, revenue_pivot!$A$4:$E$6, 5, FALSE)</f>
        <v>#N/A</v>
      </c>
      <c r="WM11" s="20" t="e">
        <f>VLOOKUP(WM$4, revenue_pivot!$A$4:$E$6, 5, FALSE)</f>
        <v>#N/A</v>
      </c>
      <c r="WN11" s="20" t="e">
        <f>VLOOKUP(WN$4, revenue_pivot!$A$4:$E$6, 5, FALSE)</f>
        <v>#N/A</v>
      </c>
      <c r="WO11" s="7" t="s">
        <v>22352</v>
      </c>
      <c r="WP11" s="20" t="e">
        <f>VLOOKUP(WP$4, revenue_pivot!$A$4:$E$6, 5, FALSE)</f>
        <v>#N/A</v>
      </c>
      <c r="WQ11" s="20" t="e">
        <f>VLOOKUP(WQ$4, revenue_pivot!$A$4:$E$6, 5, FALSE)</f>
        <v>#N/A</v>
      </c>
      <c r="WR11" s="20" t="e">
        <f>VLOOKUP(WR$4, revenue_pivot!$A$4:$E$6, 5, FALSE)</f>
        <v>#N/A</v>
      </c>
      <c r="WS11" s="7" t="s">
        <v>22352</v>
      </c>
      <c r="WT11" s="20" t="e">
        <f>VLOOKUP(WT$4, revenue_pivot!$A$4:$E$6, 5, FALSE)</f>
        <v>#N/A</v>
      </c>
      <c r="WU11" s="20" t="e">
        <f>VLOOKUP(WU$4, revenue_pivot!$A$4:$E$6, 5, FALSE)</f>
        <v>#N/A</v>
      </c>
      <c r="WV11" s="20" t="e">
        <f>VLOOKUP(WV$4, revenue_pivot!$A$4:$E$6, 5, FALSE)</f>
        <v>#N/A</v>
      </c>
      <c r="WW11" s="7" t="s">
        <v>22352</v>
      </c>
      <c r="WX11" s="20" t="e">
        <f>VLOOKUP(WX$4, revenue_pivot!$A$4:$E$6, 5, FALSE)</f>
        <v>#N/A</v>
      </c>
      <c r="WY11" s="20" t="e">
        <f>VLOOKUP(WY$4, revenue_pivot!$A$4:$E$6, 5, FALSE)</f>
        <v>#N/A</v>
      </c>
      <c r="WZ11" s="20" t="e">
        <f>VLOOKUP(WZ$4, revenue_pivot!$A$4:$E$6, 5, FALSE)</f>
        <v>#N/A</v>
      </c>
      <c r="XA11" s="7" t="s">
        <v>22352</v>
      </c>
      <c r="XB11" s="20" t="e">
        <f>VLOOKUP(XB$4, revenue_pivot!$A$4:$E$6, 5, FALSE)</f>
        <v>#N/A</v>
      </c>
      <c r="XC11" s="20" t="e">
        <f>VLOOKUP(XC$4, revenue_pivot!$A$4:$E$6, 5, FALSE)</f>
        <v>#N/A</v>
      </c>
      <c r="XD11" s="20" t="e">
        <f>VLOOKUP(XD$4, revenue_pivot!$A$4:$E$6, 5, FALSE)</f>
        <v>#N/A</v>
      </c>
      <c r="XE11" s="7" t="s">
        <v>22352</v>
      </c>
      <c r="XF11" s="20" t="e">
        <f>VLOOKUP(XF$4, revenue_pivot!$A$4:$E$6, 5, FALSE)</f>
        <v>#N/A</v>
      </c>
      <c r="XG11" s="20" t="e">
        <f>VLOOKUP(XG$4, revenue_pivot!$A$4:$E$6, 5, FALSE)</f>
        <v>#N/A</v>
      </c>
      <c r="XH11" s="20" t="e">
        <f>VLOOKUP(XH$4, revenue_pivot!$A$4:$E$6, 5, FALSE)</f>
        <v>#N/A</v>
      </c>
      <c r="XI11" s="7" t="s">
        <v>22352</v>
      </c>
      <c r="XJ11" s="20" t="e">
        <f>VLOOKUP(XJ$4, revenue_pivot!$A$4:$E$6, 5, FALSE)</f>
        <v>#N/A</v>
      </c>
      <c r="XK11" s="20" t="e">
        <f>VLOOKUP(XK$4, revenue_pivot!$A$4:$E$6, 5, FALSE)</f>
        <v>#N/A</v>
      </c>
      <c r="XL11" s="20" t="e">
        <f>VLOOKUP(XL$4, revenue_pivot!$A$4:$E$6, 5, FALSE)</f>
        <v>#N/A</v>
      </c>
      <c r="XM11" s="7" t="s">
        <v>22352</v>
      </c>
      <c r="XN11" s="20" t="e">
        <f>VLOOKUP(XN$4, revenue_pivot!$A$4:$E$6, 5, FALSE)</f>
        <v>#N/A</v>
      </c>
      <c r="XO11" s="20" t="e">
        <f>VLOOKUP(XO$4, revenue_pivot!$A$4:$E$6, 5, FALSE)</f>
        <v>#N/A</v>
      </c>
      <c r="XP11" s="20" t="e">
        <f>VLOOKUP(XP$4, revenue_pivot!$A$4:$E$6, 5, FALSE)</f>
        <v>#N/A</v>
      </c>
      <c r="XQ11" s="7" t="s">
        <v>22352</v>
      </c>
      <c r="XR11" s="20" t="e">
        <f>VLOOKUP(XR$4, revenue_pivot!$A$4:$E$6, 5, FALSE)</f>
        <v>#N/A</v>
      </c>
      <c r="XS11" s="20" t="e">
        <f>VLOOKUP(XS$4, revenue_pivot!$A$4:$E$6, 5, FALSE)</f>
        <v>#N/A</v>
      </c>
      <c r="XT11" s="20" t="e">
        <f>VLOOKUP(XT$4, revenue_pivot!$A$4:$E$6, 5, FALSE)</f>
        <v>#N/A</v>
      </c>
      <c r="XU11" s="7" t="s">
        <v>22352</v>
      </c>
      <c r="XV11" s="20" t="e">
        <f>VLOOKUP(XV$4, revenue_pivot!$A$4:$E$6, 5, FALSE)</f>
        <v>#N/A</v>
      </c>
      <c r="XW11" s="20" t="e">
        <f>VLOOKUP(XW$4, revenue_pivot!$A$4:$E$6, 5, FALSE)</f>
        <v>#N/A</v>
      </c>
      <c r="XX11" s="20" t="e">
        <f>VLOOKUP(XX$4, revenue_pivot!$A$4:$E$6, 5, FALSE)</f>
        <v>#N/A</v>
      </c>
      <c r="XY11" s="7" t="s">
        <v>22352</v>
      </c>
      <c r="XZ11" s="20" t="e">
        <f>VLOOKUP(XZ$4, revenue_pivot!$A$4:$E$6, 5, FALSE)</f>
        <v>#N/A</v>
      </c>
      <c r="YA11" s="20" t="e">
        <f>VLOOKUP(YA$4, revenue_pivot!$A$4:$E$6, 5, FALSE)</f>
        <v>#N/A</v>
      </c>
      <c r="YB11" s="20" t="e">
        <f>VLOOKUP(YB$4, revenue_pivot!$A$4:$E$6, 5, FALSE)</f>
        <v>#N/A</v>
      </c>
      <c r="YC11" s="7" t="s">
        <v>22352</v>
      </c>
      <c r="YD11" s="20" t="e">
        <f>VLOOKUP(YD$4, revenue_pivot!$A$4:$E$6, 5, FALSE)</f>
        <v>#N/A</v>
      </c>
      <c r="YE11" s="20" t="e">
        <f>VLOOKUP(YE$4, revenue_pivot!$A$4:$E$6, 5, FALSE)</f>
        <v>#N/A</v>
      </c>
      <c r="YF11" s="20" t="e">
        <f>VLOOKUP(YF$4, revenue_pivot!$A$4:$E$6, 5, FALSE)</f>
        <v>#N/A</v>
      </c>
      <c r="YG11" s="7" t="s">
        <v>22352</v>
      </c>
      <c r="YH11" s="20" t="e">
        <f>VLOOKUP(YH$4, revenue_pivot!$A$4:$E$6, 5, FALSE)</f>
        <v>#N/A</v>
      </c>
      <c r="YI11" s="20" t="e">
        <f>VLOOKUP(YI$4, revenue_pivot!$A$4:$E$6, 5, FALSE)</f>
        <v>#N/A</v>
      </c>
      <c r="YJ11" s="20" t="e">
        <f>VLOOKUP(YJ$4, revenue_pivot!$A$4:$E$6, 5, FALSE)</f>
        <v>#N/A</v>
      </c>
      <c r="YK11" s="7" t="s">
        <v>22352</v>
      </c>
      <c r="YL11" s="20" t="e">
        <f>VLOOKUP(YL$4, revenue_pivot!$A$4:$E$6, 5, FALSE)</f>
        <v>#N/A</v>
      </c>
      <c r="YM11" s="20" t="e">
        <f>VLOOKUP(YM$4, revenue_pivot!$A$4:$E$6, 5, FALSE)</f>
        <v>#N/A</v>
      </c>
      <c r="YN11" s="20" t="e">
        <f>VLOOKUP(YN$4, revenue_pivot!$A$4:$E$6, 5, FALSE)</f>
        <v>#N/A</v>
      </c>
      <c r="YO11" s="7" t="s">
        <v>22352</v>
      </c>
      <c r="YP11" s="20" t="e">
        <f>VLOOKUP(YP$4, revenue_pivot!$A$4:$E$6, 5, FALSE)</f>
        <v>#N/A</v>
      </c>
      <c r="YQ11" s="20" t="e">
        <f>VLOOKUP(YQ$4, revenue_pivot!$A$4:$E$6, 5, FALSE)</f>
        <v>#N/A</v>
      </c>
      <c r="YR11" s="20" t="e">
        <f>VLOOKUP(YR$4, revenue_pivot!$A$4:$E$6, 5, FALSE)</f>
        <v>#N/A</v>
      </c>
      <c r="YS11" s="7" t="s">
        <v>22352</v>
      </c>
      <c r="YT11" s="20" t="e">
        <f>VLOOKUP(YT$4, revenue_pivot!$A$4:$E$6, 5, FALSE)</f>
        <v>#N/A</v>
      </c>
      <c r="YU11" s="20" t="e">
        <f>VLOOKUP(YU$4, revenue_pivot!$A$4:$E$6, 5, FALSE)</f>
        <v>#N/A</v>
      </c>
      <c r="YV11" s="20" t="e">
        <f>VLOOKUP(YV$4, revenue_pivot!$A$4:$E$6, 5, FALSE)</f>
        <v>#N/A</v>
      </c>
      <c r="YW11" s="7" t="s">
        <v>22352</v>
      </c>
      <c r="YX11" s="20" t="e">
        <f>VLOOKUP(YX$4, revenue_pivot!$A$4:$E$6, 5, FALSE)</f>
        <v>#N/A</v>
      </c>
      <c r="YY11" s="20" t="e">
        <f>VLOOKUP(YY$4, revenue_pivot!$A$4:$E$6, 5, FALSE)</f>
        <v>#N/A</v>
      </c>
      <c r="YZ11" s="20" t="e">
        <f>VLOOKUP(YZ$4, revenue_pivot!$A$4:$E$6, 5, FALSE)</f>
        <v>#N/A</v>
      </c>
      <c r="ZA11" s="7" t="s">
        <v>22352</v>
      </c>
      <c r="ZB11" s="20" t="e">
        <f>VLOOKUP(ZB$4, revenue_pivot!$A$4:$E$6, 5, FALSE)</f>
        <v>#N/A</v>
      </c>
      <c r="ZC11" s="20" t="e">
        <f>VLOOKUP(ZC$4, revenue_pivot!$A$4:$E$6, 5, FALSE)</f>
        <v>#N/A</v>
      </c>
      <c r="ZD11" s="20" t="e">
        <f>VLOOKUP(ZD$4, revenue_pivot!$A$4:$E$6, 5, FALSE)</f>
        <v>#N/A</v>
      </c>
      <c r="ZE11" s="7" t="s">
        <v>22352</v>
      </c>
      <c r="ZF11" s="20" t="e">
        <f>VLOOKUP(ZF$4, revenue_pivot!$A$4:$E$6, 5, FALSE)</f>
        <v>#N/A</v>
      </c>
      <c r="ZG11" s="20" t="e">
        <f>VLOOKUP(ZG$4, revenue_pivot!$A$4:$E$6, 5, FALSE)</f>
        <v>#N/A</v>
      </c>
      <c r="ZH11" s="20" t="e">
        <f>VLOOKUP(ZH$4, revenue_pivot!$A$4:$E$6, 5, FALSE)</f>
        <v>#N/A</v>
      </c>
      <c r="ZI11" s="7" t="s">
        <v>22352</v>
      </c>
      <c r="ZJ11" s="20" t="e">
        <f>VLOOKUP(ZJ$4, revenue_pivot!$A$4:$E$6, 5, FALSE)</f>
        <v>#N/A</v>
      </c>
      <c r="ZK11" s="20" t="e">
        <f>VLOOKUP(ZK$4, revenue_pivot!$A$4:$E$6, 5, FALSE)</f>
        <v>#N/A</v>
      </c>
      <c r="ZL11" s="20" t="e">
        <f>VLOOKUP(ZL$4, revenue_pivot!$A$4:$E$6, 5, FALSE)</f>
        <v>#N/A</v>
      </c>
      <c r="ZM11" s="7" t="s">
        <v>22352</v>
      </c>
      <c r="ZN11" s="20" t="e">
        <f>VLOOKUP(ZN$4, revenue_pivot!$A$4:$E$6, 5, FALSE)</f>
        <v>#N/A</v>
      </c>
      <c r="ZO11" s="20" t="e">
        <f>VLOOKUP(ZO$4, revenue_pivot!$A$4:$E$6, 5, FALSE)</f>
        <v>#N/A</v>
      </c>
      <c r="ZP11" s="20" t="e">
        <f>VLOOKUP(ZP$4, revenue_pivot!$A$4:$E$6, 5, FALSE)</f>
        <v>#N/A</v>
      </c>
      <c r="ZQ11" s="7" t="s">
        <v>22352</v>
      </c>
      <c r="ZR11" s="20" t="e">
        <f>VLOOKUP(ZR$4, revenue_pivot!$A$4:$E$6, 5, FALSE)</f>
        <v>#N/A</v>
      </c>
      <c r="ZS11" s="20" t="e">
        <f>VLOOKUP(ZS$4, revenue_pivot!$A$4:$E$6, 5, FALSE)</f>
        <v>#N/A</v>
      </c>
      <c r="ZT11" s="20" t="e">
        <f>VLOOKUP(ZT$4, revenue_pivot!$A$4:$E$6, 5, FALSE)</f>
        <v>#N/A</v>
      </c>
      <c r="ZU11" s="7" t="s">
        <v>22352</v>
      </c>
      <c r="ZV11" s="20" t="e">
        <f>VLOOKUP(ZV$4, revenue_pivot!$A$4:$E$6, 5, FALSE)</f>
        <v>#N/A</v>
      </c>
      <c r="ZW11" s="20" t="e">
        <f>VLOOKUP(ZW$4, revenue_pivot!$A$4:$E$6, 5, FALSE)</f>
        <v>#N/A</v>
      </c>
      <c r="ZX11" s="20" t="e">
        <f>VLOOKUP(ZX$4, revenue_pivot!$A$4:$E$6, 5, FALSE)</f>
        <v>#N/A</v>
      </c>
      <c r="ZY11" s="7" t="s">
        <v>22352</v>
      </c>
      <c r="ZZ11" s="20" t="e">
        <f>VLOOKUP(ZZ$4, revenue_pivot!$A$4:$E$6, 5, FALSE)</f>
        <v>#N/A</v>
      </c>
      <c r="AAA11" s="20" t="e">
        <f>VLOOKUP(AAA$4, revenue_pivot!$A$4:$E$6, 5, FALSE)</f>
        <v>#N/A</v>
      </c>
      <c r="AAB11" s="20" t="e">
        <f>VLOOKUP(AAB$4, revenue_pivot!$A$4:$E$6, 5, FALSE)</f>
        <v>#N/A</v>
      </c>
      <c r="AAC11" s="7" t="s">
        <v>22352</v>
      </c>
      <c r="AAD11" s="20" t="e">
        <f>VLOOKUP(AAD$4, revenue_pivot!$A$4:$E$6, 5, FALSE)</f>
        <v>#N/A</v>
      </c>
      <c r="AAE11" s="20" t="e">
        <f>VLOOKUP(AAE$4, revenue_pivot!$A$4:$E$6, 5, FALSE)</f>
        <v>#N/A</v>
      </c>
      <c r="AAF11" s="20" t="e">
        <f>VLOOKUP(AAF$4, revenue_pivot!$A$4:$E$6, 5, FALSE)</f>
        <v>#N/A</v>
      </c>
      <c r="AAG11" s="7" t="s">
        <v>22352</v>
      </c>
      <c r="AAH11" s="20" t="e">
        <f>VLOOKUP(AAH$4, revenue_pivot!$A$4:$E$6, 5, FALSE)</f>
        <v>#N/A</v>
      </c>
      <c r="AAI11" s="20" t="e">
        <f>VLOOKUP(AAI$4, revenue_pivot!$A$4:$E$6, 5, FALSE)</f>
        <v>#N/A</v>
      </c>
      <c r="AAJ11" s="20" t="e">
        <f>VLOOKUP(AAJ$4, revenue_pivot!$A$4:$E$6, 5, FALSE)</f>
        <v>#N/A</v>
      </c>
      <c r="AAK11" s="7" t="s">
        <v>22352</v>
      </c>
      <c r="AAL11" s="20" t="e">
        <f>VLOOKUP(AAL$4, revenue_pivot!$A$4:$E$6, 5, FALSE)</f>
        <v>#N/A</v>
      </c>
      <c r="AAM11" s="20" t="e">
        <f>VLOOKUP(AAM$4, revenue_pivot!$A$4:$E$6, 5, FALSE)</f>
        <v>#N/A</v>
      </c>
      <c r="AAN11" s="20" t="e">
        <f>VLOOKUP(AAN$4, revenue_pivot!$A$4:$E$6, 5, FALSE)</f>
        <v>#N/A</v>
      </c>
      <c r="AAO11" s="7" t="s">
        <v>22352</v>
      </c>
      <c r="AAP11" s="20" t="e">
        <f>VLOOKUP(AAP$4, revenue_pivot!$A$4:$E$6, 5, FALSE)</f>
        <v>#N/A</v>
      </c>
      <c r="AAQ11" s="20" t="e">
        <f>VLOOKUP(AAQ$4, revenue_pivot!$A$4:$E$6, 5, FALSE)</f>
        <v>#N/A</v>
      </c>
      <c r="AAR11" s="20" t="e">
        <f>VLOOKUP(AAR$4, revenue_pivot!$A$4:$E$6, 5, FALSE)</f>
        <v>#N/A</v>
      </c>
      <c r="AAS11" s="7" t="s">
        <v>22352</v>
      </c>
      <c r="AAT11" s="20" t="e">
        <f>VLOOKUP(AAT$4, revenue_pivot!$A$4:$E$6, 5, FALSE)</f>
        <v>#N/A</v>
      </c>
      <c r="AAU11" s="20" t="e">
        <f>VLOOKUP(AAU$4, revenue_pivot!$A$4:$E$6, 5, FALSE)</f>
        <v>#N/A</v>
      </c>
      <c r="AAV11" s="20" t="e">
        <f>VLOOKUP(AAV$4, revenue_pivot!$A$4:$E$6, 5, FALSE)</f>
        <v>#N/A</v>
      </c>
      <c r="AAW11" s="7" t="s">
        <v>22352</v>
      </c>
      <c r="AAX11" s="20" t="e">
        <f>VLOOKUP(AAX$4, revenue_pivot!$A$4:$E$6, 5, FALSE)</f>
        <v>#N/A</v>
      </c>
      <c r="AAY11" s="20" t="e">
        <f>VLOOKUP(AAY$4, revenue_pivot!$A$4:$E$6, 5, FALSE)</f>
        <v>#N/A</v>
      </c>
      <c r="AAZ11" s="20" t="e">
        <f>VLOOKUP(AAZ$4, revenue_pivot!$A$4:$E$6, 5, FALSE)</f>
        <v>#N/A</v>
      </c>
      <c r="ABA11" s="7" t="s">
        <v>22352</v>
      </c>
      <c r="ABB11" s="20" t="e">
        <f>VLOOKUP(ABB$4, revenue_pivot!$A$4:$E$6, 5, FALSE)</f>
        <v>#N/A</v>
      </c>
      <c r="ABC11" s="20" t="e">
        <f>VLOOKUP(ABC$4, revenue_pivot!$A$4:$E$6, 5, FALSE)</f>
        <v>#N/A</v>
      </c>
      <c r="ABD11" s="20" t="e">
        <f>VLOOKUP(ABD$4, revenue_pivot!$A$4:$E$6, 5, FALSE)</f>
        <v>#N/A</v>
      </c>
      <c r="ABE11" s="7" t="s">
        <v>22352</v>
      </c>
      <c r="ABF11" s="20" t="e">
        <f>VLOOKUP(ABF$4, revenue_pivot!$A$4:$E$6, 5, FALSE)</f>
        <v>#N/A</v>
      </c>
      <c r="ABG11" s="20" t="e">
        <f>VLOOKUP(ABG$4, revenue_pivot!$A$4:$E$6, 5, FALSE)</f>
        <v>#N/A</v>
      </c>
      <c r="ABH11" s="20" t="e">
        <f>VLOOKUP(ABH$4, revenue_pivot!$A$4:$E$6, 5, FALSE)</f>
        <v>#N/A</v>
      </c>
      <c r="ABI11" s="7" t="s">
        <v>22352</v>
      </c>
      <c r="ABJ11" s="20" t="e">
        <f>VLOOKUP(ABJ$4, revenue_pivot!$A$4:$E$6, 5, FALSE)</f>
        <v>#N/A</v>
      </c>
      <c r="ABK11" s="20" t="e">
        <f>VLOOKUP(ABK$4, revenue_pivot!$A$4:$E$6, 5, FALSE)</f>
        <v>#N/A</v>
      </c>
      <c r="ABL11" s="20" t="e">
        <f>VLOOKUP(ABL$4, revenue_pivot!$A$4:$E$6, 5, FALSE)</f>
        <v>#N/A</v>
      </c>
      <c r="ABM11" s="7" t="s">
        <v>22352</v>
      </c>
      <c r="ABN11" s="20" t="e">
        <f>VLOOKUP(ABN$4, revenue_pivot!$A$4:$E$6, 5, FALSE)</f>
        <v>#N/A</v>
      </c>
      <c r="ABO11" s="20" t="e">
        <f>VLOOKUP(ABO$4, revenue_pivot!$A$4:$E$6, 5, FALSE)</f>
        <v>#N/A</v>
      </c>
      <c r="ABP11" s="20" t="e">
        <f>VLOOKUP(ABP$4, revenue_pivot!$A$4:$E$6, 5, FALSE)</f>
        <v>#N/A</v>
      </c>
      <c r="ABQ11" s="7" t="s">
        <v>22352</v>
      </c>
      <c r="ABR11" s="20" t="e">
        <f>VLOOKUP(ABR$4, revenue_pivot!$A$4:$E$6, 5, FALSE)</f>
        <v>#N/A</v>
      </c>
      <c r="ABS11" s="20" t="e">
        <f>VLOOKUP(ABS$4, revenue_pivot!$A$4:$E$6, 5, FALSE)</f>
        <v>#N/A</v>
      </c>
      <c r="ABT11" s="20" t="e">
        <f>VLOOKUP(ABT$4, revenue_pivot!$A$4:$E$6, 5, FALSE)</f>
        <v>#N/A</v>
      </c>
      <c r="ABU11" s="7" t="s">
        <v>22352</v>
      </c>
      <c r="ABV11" s="20" t="e">
        <f>VLOOKUP(ABV$4, revenue_pivot!$A$4:$E$6, 5, FALSE)</f>
        <v>#N/A</v>
      </c>
      <c r="ABW11" s="20" t="e">
        <f>VLOOKUP(ABW$4, revenue_pivot!$A$4:$E$6, 5, FALSE)</f>
        <v>#N/A</v>
      </c>
      <c r="ABX11" s="20" t="e">
        <f>VLOOKUP(ABX$4, revenue_pivot!$A$4:$E$6, 5, FALSE)</f>
        <v>#N/A</v>
      </c>
      <c r="ABY11" s="7" t="s">
        <v>22352</v>
      </c>
      <c r="ABZ11" s="20" t="e">
        <f>VLOOKUP(ABZ$4, revenue_pivot!$A$4:$E$6, 5, FALSE)</f>
        <v>#N/A</v>
      </c>
      <c r="ACA11" s="20" t="e">
        <f>VLOOKUP(ACA$4, revenue_pivot!$A$4:$E$6, 5, FALSE)</f>
        <v>#N/A</v>
      </c>
      <c r="ACB11" s="20" t="e">
        <f>VLOOKUP(ACB$4, revenue_pivot!$A$4:$E$6, 5, FALSE)</f>
        <v>#N/A</v>
      </c>
      <c r="ACC11" s="7" t="s">
        <v>22352</v>
      </c>
      <c r="ACD11" s="20" t="e">
        <f>VLOOKUP(ACD$4, revenue_pivot!$A$4:$E$6, 5, FALSE)</f>
        <v>#N/A</v>
      </c>
      <c r="ACE11" s="20" t="e">
        <f>VLOOKUP(ACE$4, revenue_pivot!$A$4:$E$6, 5, FALSE)</f>
        <v>#N/A</v>
      </c>
      <c r="ACF11" s="20" t="e">
        <f>VLOOKUP(ACF$4, revenue_pivot!$A$4:$E$6, 5, FALSE)</f>
        <v>#N/A</v>
      </c>
      <c r="ACG11" s="7" t="s">
        <v>22352</v>
      </c>
      <c r="ACH11" s="20" t="e">
        <f>VLOOKUP(ACH$4, revenue_pivot!$A$4:$E$6, 5, FALSE)</f>
        <v>#N/A</v>
      </c>
      <c r="ACI11" s="20" t="e">
        <f>VLOOKUP(ACI$4, revenue_pivot!$A$4:$E$6, 5, FALSE)</f>
        <v>#N/A</v>
      </c>
      <c r="ACJ11" s="20" t="e">
        <f>VLOOKUP(ACJ$4, revenue_pivot!$A$4:$E$6, 5, FALSE)</f>
        <v>#N/A</v>
      </c>
      <c r="ACK11" s="7" t="s">
        <v>22352</v>
      </c>
      <c r="ACL11" s="20" t="e">
        <f>VLOOKUP(ACL$4, revenue_pivot!$A$4:$E$6, 5, FALSE)</f>
        <v>#N/A</v>
      </c>
      <c r="ACM11" s="20" t="e">
        <f>VLOOKUP(ACM$4, revenue_pivot!$A$4:$E$6, 5, FALSE)</f>
        <v>#N/A</v>
      </c>
      <c r="ACN11" s="20" t="e">
        <f>VLOOKUP(ACN$4, revenue_pivot!$A$4:$E$6, 5, FALSE)</f>
        <v>#N/A</v>
      </c>
      <c r="ACO11" s="7" t="s">
        <v>22352</v>
      </c>
      <c r="ACP11" s="20" t="e">
        <f>VLOOKUP(ACP$4, revenue_pivot!$A$4:$E$6, 5, FALSE)</f>
        <v>#N/A</v>
      </c>
      <c r="ACQ11" s="20" t="e">
        <f>VLOOKUP(ACQ$4, revenue_pivot!$A$4:$E$6, 5, FALSE)</f>
        <v>#N/A</v>
      </c>
      <c r="ACR11" s="20" t="e">
        <f>VLOOKUP(ACR$4, revenue_pivot!$A$4:$E$6, 5, FALSE)</f>
        <v>#N/A</v>
      </c>
      <c r="ACS11" s="7" t="s">
        <v>22352</v>
      </c>
      <c r="ACT11" s="20" t="e">
        <f>VLOOKUP(ACT$4, revenue_pivot!$A$4:$E$6, 5, FALSE)</f>
        <v>#N/A</v>
      </c>
      <c r="ACU11" s="20" t="e">
        <f>VLOOKUP(ACU$4, revenue_pivot!$A$4:$E$6, 5, FALSE)</f>
        <v>#N/A</v>
      </c>
      <c r="ACV11" s="20" t="e">
        <f>VLOOKUP(ACV$4, revenue_pivot!$A$4:$E$6, 5, FALSE)</f>
        <v>#N/A</v>
      </c>
      <c r="ACW11" s="7" t="s">
        <v>22352</v>
      </c>
      <c r="ACX11" s="20" t="e">
        <f>VLOOKUP(ACX$4, revenue_pivot!$A$4:$E$6, 5, FALSE)</f>
        <v>#N/A</v>
      </c>
      <c r="ACY11" s="20" t="e">
        <f>VLOOKUP(ACY$4, revenue_pivot!$A$4:$E$6, 5, FALSE)</f>
        <v>#N/A</v>
      </c>
      <c r="ACZ11" s="20" t="e">
        <f>VLOOKUP(ACZ$4, revenue_pivot!$A$4:$E$6, 5, FALSE)</f>
        <v>#N/A</v>
      </c>
      <c r="ADA11" s="7" t="s">
        <v>22352</v>
      </c>
      <c r="ADB11" s="20" t="e">
        <f>VLOOKUP(ADB$4, revenue_pivot!$A$4:$E$6, 5, FALSE)</f>
        <v>#N/A</v>
      </c>
      <c r="ADC11" s="20" t="e">
        <f>VLOOKUP(ADC$4, revenue_pivot!$A$4:$E$6, 5, FALSE)</f>
        <v>#N/A</v>
      </c>
      <c r="ADD11" s="20" t="e">
        <f>VLOOKUP(ADD$4, revenue_pivot!$A$4:$E$6, 5, FALSE)</f>
        <v>#N/A</v>
      </c>
      <c r="ADE11" s="7" t="s">
        <v>22352</v>
      </c>
      <c r="ADF11" s="20" t="e">
        <f>VLOOKUP(ADF$4, revenue_pivot!$A$4:$E$6, 5, FALSE)</f>
        <v>#N/A</v>
      </c>
      <c r="ADG11" s="20" t="e">
        <f>VLOOKUP(ADG$4, revenue_pivot!$A$4:$E$6, 5, FALSE)</f>
        <v>#N/A</v>
      </c>
      <c r="ADH11" s="20" t="e">
        <f>VLOOKUP(ADH$4, revenue_pivot!$A$4:$E$6, 5, FALSE)</f>
        <v>#N/A</v>
      </c>
      <c r="ADI11" s="7" t="s">
        <v>22352</v>
      </c>
      <c r="ADJ11" s="20" t="e">
        <f>VLOOKUP(ADJ$4, revenue_pivot!$A$4:$E$6, 5, FALSE)</f>
        <v>#N/A</v>
      </c>
      <c r="ADK11" s="20" t="e">
        <f>VLOOKUP(ADK$4, revenue_pivot!$A$4:$E$6, 5, FALSE)</f>
        <v>#N/A</v>
      </c>
      <c r="ADL11" s="20" t="e">
        <f>VLOOKUP(ADL$4, revenue_pivot!$A$4:$E$6, 5, FALSE)</f>
        <v>#N/A</v>
      </c>
      <c r="ADM11" s="7" t="s">
        <v>22352</v>
      </c>
      <c r="ADN11" s="20" t="e">
        <f>VLOOKUP(ADN$4, revenue_pivot!$A$4:$E$6, 5, FALSE)</f>
        <v>#N/A</v>
      </c>
      <c r="ADO11" s="20" t="e">
        <f>VLOOKUP(ADO$4, revenue_pivot!$A$4:$E$6, 5, FALSE)</f>
        <v>#N/A</v>
      </c>
      <c r="ADP11" s="20" t="e">
        <f>VLOOKUP(ADP$4, revenue_pivot!$A$4:$E$6, 5, FALSE)</f>
        <v>#N/A</v>
      </c>
      <c r="ADQ11" s="7" t="s">
        <v>22352</v>
      </c>
      <c r="ADR11" s="20" t="e">
        <f>VLOOKUP(ADR$4, revenue_pivot!$A$4:$E$6, 5, FALSE)</f>
        <v>#N/A</v>
      </c>
      <c r="ADS11" s="20" t="e">
        <f>VLOOKUP(ADS$4, revenue_pivot!$A$4:$E$6, 5, FALSE)</f>
        <v>#N/A</v>
      </c>
      <c r="ADT11" s="20" t="e">
        <f>VLOOKUP(ADT$4, revenue_pivot!$A$4:$E$6, 5, FALSE)</f>
        <v>#N/A</v>
      </c>
      <c r="ADU11" s="7" t="s">
        <v>22352</v>
      </c>
      <c r="ADV11" s="20" t="e">
        <f>VLOOKUP(ADV$4, revenue_pivot!$A$4:$E$6, 5, FALSE)</f>
        <v>#N/A</v>
      </c>
      <c r="ADW11" s="20" t="e">
        <f>VLOOKUP(ADW$4, revenue_pivot!$A$4:$E$6, 5, FALSE)</f>
        <v>#N/A</v>
      </c>
      <c r="ADX11" s="20" t="e">
        <f>VLOOKUP(ADX$4, revenue_pivot!$A$4:$E$6, 5, FALSE)</f>
        <v>#N/A</v>
      </c>
      <c r="ADY11" s="7" t="s">
        <v>22352</v>
      </c>
      <c r="ADZ11" s="20" t="e">
        <f>VLOOKUP(ADZ$4, revenue_pivot!$A$4:$E$6, 5, FALSE)</f>
        <v>#N/A</v>
      </c>
      <c r="AEA11" s="20" t="e">
        <f>VLOOKUP(AEA$4, revenue_pivot!$A$4:$E$6, 5, FALSE)</f>
        <v>#N/A</v>
      </c>
      <c r="AEB11" s="20" t="e">
        <f>VLOOKUP(AEB$4, revenue_pivot!$A$4:$E$6, 5, FALSE)</f>
        <v>#N/A</v>
      </c>
      <c r="AEC11" s="7" t="s">
        <v>22352</v>
      </c>
      <c r="AED11" s="20" t="e">
        <f>VLOOKUP(AED$4, revenue_pivot!$A$4:$E$6, 5, FALSE)</f>
        <v>#N/A</v>
      </c>
      <c r="AEE11" s="20" t="e">
        <f>VLOOKUP(AEE$4, revenue_pivot!$A$4:$E$6, 5, FALSE)</f>
        <v>#N/A</v>
      </c>
      <c r="AEF11" s="20" t="e">
        <f>VLOOKUP(AEF$4, revenue_pivot!$A$4:$E$6, 5, FALSE)</f>
        <v>#N/A</v>
      </c>
      <c r="AEG11" s="7" t="s">
        <v>22352</v>
      </c>
      <c r="AEH11" s="20" t="e">
        <f>VLOOKUP(AEH$4, revenue_pivot!$A$4:$E$6, 5, FALSE)</f>
        <v>#N/A</v>
      </c>
      <c r="AEI11" s="20" t="e">
        <f>VLOOKUP(AEI$4, revenue_pivot!$A$4:$E$6, 5, FALSE)</f>
        <v>#N/A</v>
      </c>
      <c r="AEJ11" s="20" t="e">
        <f>VLOOKUP(AEJ$4, revenue_pivot!$A$4:$E$6, 5, FALSE)</f>
        <v>#N/A</v>
      </c>
      <c r="AEK11" s="7" t="s">
        <v>22352</v>
      </c>
      <c r="AEL11" s="20" t="e">
        <f>VLOOKUP(AEL$4, revenue_pivot!$A$4:$E$6, 5, FALSE)</f>
        <v>#N/A</v>
      </c>
      <c r="AEM11" s="20" t="e">
        <f>VLOOKUP(AEM$4, revenue_pivot!$A$4:$E$6, 5, FALSE)</f>
        <v>#N/A</v>
      </c>
      <c r="AEN11" s="20" t="e">
        <f>VLOOKUP(AEN$4, revenue_pivot!$A$4:$E$6, 5, FALSE)</f>
        <v>#N/A</v>
      </c>
      <c r="AEO11" s="7" t="s">
        <v>22352</v>
      </c>
      <c r="AEP11" s="20" t="e">
        <f>VLOOKUP(AEP$4, revenue_pivot!$A$4:$E$6, 5, FALSE)</f>
        <v>#N/A</v>
      </c>
      <c r="AEQ11" s="20" t="e">
        <f>VLOOKUP(AEQ$4, revenue_pivot!$A$4:$E$6, 5, FALSE)</f>
        <v>#N/A</v>
      </c>
      <c r="AER11" s="20" t="e">
        <f>VLOOKUP(AER$4, revenue_pivot!$A$4:$E$6, 5, FALSE)</f>
        <v>#N/A</v>
      </c>
      <c r="AES11" s="7" t="s">
        <v>22352</v>
      </c>
      <c r="AET11" s="20" t="e">
        <f>VLOOKUP(AET$4, revenue_pivot!$A$4:$E$6, 5, FALSE)</f>
        <v>#N/A</v>
      </c>
      <c r="AEU11" s="20" t="e">
        <f>VLOOKUP(AEU$4, revenue_pivot!$A$4:$E$6, 5, FALSE)</f>
        <v>#N/A</v>
      </c>
      <c r="AEV11" s="20" t="e">
        <f>VLOOKUP(AEV$4, revenue_pivot!$A$4:$E$6, 5, FALSE)</f>
        <v>#N/A</v>
      </c>
      <c r="AEW11" s="7" t="s">
        <v>22352</v>
      </c>
      <c r="AEX11" s="20" t="e">
        <f>VLOOKUP(AEX$4, revenue_pivot!$A$4:$E$6, 5, FALSE)</f>
        <v>#N/A</v>
      </c>
      <c r="AEY11" s="20" t="e">
        <f>VLOOKUP(AEY$4, revenue_pivot!$A$4:$E$6, 5, FALSE)</f>
        <v>#N/A</v>
      </c>
      <c r="AEZ11" s="20" t="e">
        <f>VLOOKUP(AEZ$4, revenue_pivot!$A$4:$E$6, 5, FALSE)</f>
        <v>#N/A</v>
      </c>
      <c r="AFA11" s="7" t="s">
        <v>22352</v>
      </c>
      <c r="AFB11" s="20" t="e">
        <f>VLOOKUP(AFB$4, revenue_pivot!$A$4:$E$6, 5, FALSE)</f>
        <v>#N/A</v>
      </c>
      <c r="AFC11" s="20" t="e">
        <f>VLOOKUP(AFC$4, revenue_pivot!$A$4:$E$6, 5, FALSE)</f>
        <v>#N/A</v>
      </c>
      <c r="AFD11" s="20" t="e">
        <f>VLOOKUP(AFD$4, revenue_pivot!$A$4:$E$6, 5, FALSE)</f>
        <v>#N/A</v>
      </c>
      <c r="AFE11" s="7" t="s">
        <v>22352</v>
      </c>
      <c r="AFF11" s="20" t="e">
        <f>VLOOKUP(AFF$4, revenue_pivot!$A$4:$E$6, 5, FALSE)</f>
        <v>#N/A</v>
      </c>
      <c r="AFG11" s="20" t="e">
        <f>VLOOKUP(AFG$4, revenue_pivot!$A$4:$E$6, 5, FALSE)</f>
        <v>#N/A</v>
      </c>
      <c r="AFH11" s="20" t="e">
        <f>VLOOKUP(AFH$4, revenue_pivot!$A$4:$E$6, 5, FALSE)</f>
        <v>#N/A</v>
      </c>
      <c r="AFI11" s="7" t="s">
        <v>22352</v>
      </c>
      <c r="AFJ11" s="20" t="e">
        <f>VLOOKUP(AFJ$4, revenue_pivot!$A$4:$E$6, 5, FALSE)</f>
        <v>#N/A</v>
      </c>
      <c r="AFK11" s="20" t="e">
        <f>VLOOKUP(AFK$4, revenue_pivot!$A$4:$E$6, 5, FALSE)</f>
        <v>#N/A</v>
      </c>
      <c r="AFL11" s="20" t="e">
        <f>VLOOKUP(AFL$4, revenue_pivot!$A$4:$E$6, 5, FALSE)</f>
        <v>#N/A</v>
      </c>
      <c r="AFM11" s="7" t="s">
        <v>22352</v>
      </c>
      <c r="AFN11" s="20" t="e">
        <f>VLOOKUP(AFN$4, revenue_pivot!$A$4:$E$6, 5, FALSE)</f>
        <v>#N/A</v>
      </c>
      <c r="AFO11" s="20" t="e">
        <f>VLOOKUP(AFO$4, revenue_pivot!$A$4:$E$6, 5, FALSE)</f>
        <v>#N/A</v>
      </c>
      <c r="AFP11" s="20" t="e">
        <f>VLOOKUP(AFP$4, revenue_pivot!$A$4:$E$6, 5, FALSE)</f>
        <v>#N/A</v>
      </c>
      <c r="AFQ11" s="7" t="s">
        <v>22352</v>
      </c>
      <c r="AFR11" s="20" t="e">
        <f>VLOOKUP(AFR$4, revenue_pivot!$A$4:$E$6, 5, FALSE)</f>
        <v>#N/A</v>
      </c>
      <c r="AFS11" s="20" t="e">
        <f>VLOOKUP(AFS$4, revenue_pivot!$A$4:$E$6, 5, FALSE)</f>
        <v>#N/A</v>
      </c>
      <c r="AFT11" s="20" t="e">
        <f>VLOOKUP(AFT$4, revenue_pivot!$A$4:$E$6, 5, FALSE)</f>
        <v>#N/A</v>
      </c>
      <c r="AFU11" s="7" t="s">
        <v>22352</v>
      </c>
      <c r="AFV11" s="20" t="e">
        <f>VLOOKUP(AFV$4, revenue_pivot!$A$4:$E$6, 5, FALSE)</f>
        <v>#N/A</v>
      </c>
      <c r="AFW11" s="20" t="e">
        <f>VLOOKUP(AFW$4, revenue_pivot!$A$4:$E$6, 5, FALSE)</f>
        <v>#N/A</v>
      </c>
      <c r="AFX11" s="20" t="e">
        <f>VLOOKUP(AFX$4, revenue_pivot!$A$4:$E$6, 5, FALSE)</f>
        <v>#N/A</v>
      </c>
      <c r="AFY11" s="7" t="s">
        <v>22352</v>
      </c>
      <c r="AFZ11" s="20" t="e">
        <f>VLOOKUP(AFZ$4, revenue_pivot!$A$4:$E$6, 5, FALSE)</f>
        <v>#N/A</v>
      </c>
      <c r="AGA11" s="20" t="e">
        <f>VLOOKUP(AGA$4, revenue_pivot!$A$4:$E$6, 5, FALSE)</f>
        <v>#N/A</v>
      </c>
      <c r="AGB11" s="20" t="e">
        <f>VLOOKUP(AGB$4, revenue_pivot!$A$4:$E$6, 5, FALSE)</f>
        <v>#N/A</v>
      </c>
      <c r="AGC11" s="7" t="s">
        <v>22352</v>
      </c>
      <c r="AGD11" s="20" t="e">
        <f>VLOOKUP(AGD$4, revenue_pivot!$A$4:$E$6, 5, FALSE)</f>
        <v>#N/A</v>
      </c>
      <c r="AGE11" s="20" t="e">
        <f>VLOOKUP(AGE$4, revenue_pivot!$A$4:$E$6, 5, FALSE)</f>
        <v>#N/A</v>
      </c>
      <c r="AGF11" s="20" t="e">
        <f>VLOOKUP(AGF$4, revenue_pivot!$A$4:$E$6, 5, FALSE)</f>
        <v>#N/A</v>
      </c>
      <c r="AGG11" s="7" t="s">
        <v>22352</v>
      </c>
      <c r="AGH11" s="20" t="e">
        <f>VLOOKUP(AGH$4, revenue_pivot!$A$4:$E$6, 5, FALSE)</f>
        <v>#N/A</v>
      </c>
      <c r="AGI11" s="20" t="e">
        <f>VLOOKUP(AGI$4, revenue_pivot!$A$4:$E$6, 5, FALSE)</f>
        <v>#N/A</v>
      </c>
      <c r="AGJ11" s="20" t="e">
        <f>VLOOKUP(AGJ$4, revenue_pivot!$A$4:$E$6, 5, FALSE)</f>
        <v>#N/A</v>
      </c>
      <c r="AGK11" s="7" t="s">
        <v>22352</v>
      </c>
      <c r="AGL11" s="20" t="e">
        <f>VLOOKUP(AGL$4, revenue_pivot!$A$4:$E$6, 5, FALSE)</f>
        <v>#N/A</v>
      </c>
      <c r="AGM11" s="20" t="e">
        <f>VLOOKUP(AGM$4, revenue_pivot!$A$4:$E$6, 5, FALSE)</f>
        <v>#N/A</v>
      </c>
      <c r="AGN11" s="20" t="e">
        <f>VLOOKUP(AGN$4, revenue_pivot!$A$4:$E$6, 5, FALSE)</f>
        <v>#N/A</v>
      </c>
      <c r="AGO11" s="7" t="s">
        <v>22352</v>
      </c>
      <c r="AGP11" s="20" t="e">
        <f>VLOOKUP(AGP$4, revenue_pivot!$A$4:$E$6, 5, FALSE)</f>
        <v>#N/A</v>
      </c>
      <c r="AGQ11" s="20" t="e">
        <f>VLOOKUP(AGQ$4, revenue_pivot!$A$4:$E$6, 5, FALSE)</f>
        <v>#N/A</v>
      </c>
      <c r="AGR11" s="20" t="e">
        <f>VLOOKUP(AGR$4, revenue_pivot!$A$4:$E$6, 5, FALSE)</f>
        <v>#N/A</v>
      </c>
      <c r="AGS11" s="7" t="s">
        <v>22352</v>
      </c>
      <c r="AGT11" s="20" t="e">
        <f>VLOOKUP(AGT$4, revenue_pivot!$A$4:$E$6, 5, FALSE)</f>
        <v>#N/A</v>
      </c>
      <c r="AGU11" s="20" t="e">
        <f>VLOOKUP(AGU$4, revenue_pivot!$A$4:$E$6, 5, FALSE)</f>
        <v>#N/A</v>
      </c>
      <c r="AGV11" s="20" t="e">
        <f>VLOOKUP(AGV$4, revenue_pivot!$A$4:$E$6, 5, FALSE)</f>
        <v>#N/A</v>
      </c>
      <c r="AGW11" s="7" t="s">
        <v>22352</v>
      </c>
      <c r="AGX11" s="20" t="e">
        <f>VLOOKUP(AGX$4, revenue_pivot!$A$4:$E$6, 5, FALSE)</f>
        <v>#N/A</v>
      </c>
      <c r="AGY11" s="20" t="e">
        <f>VLOOKUP(AGY$4, revenue_pivot!$A$4:$E$6, 5, FALSE)</f>
        <v>#N/A</v>
      </c>
      <c r="AGZ11" s="20" t="e">
        <f>VLOOKUP(AGZ$4, revenue_pivot!$A$4:$E$6, 5, FALSE)</f>
        <v>#N/A</v>
      </c>
      <c r="AHA11" s="7" t="s">
        <v>22352</v>
      </c>
      <c r="AHB11" s="20" t="e">
        <f>VLOOKUP(AHB$4, revenue_pivot!$A$4:$E$6, 5, FALSE)</f>
        <v>#N/A</v>
      </c>
      <c r="AHC11" s="20" t="e">
        <f>VLOOKUP(AHC$4, revenue_pivot!$A$4:$E$6, 5, FALSE)</f>
        <v>#N/A</v>
      </c>
      <c r="AHD11" s="20" t="e">
        <f>VLOOKUP(AHD$4, revenue_pivot!$A$4:$E$6, 5, FALSE)</f>
        <v>#N/A</v>
      </c>
      <c r="AHE11" s="7" t="s">
        <v>22352</v>
      </c>
      <c r="AHF11" s="20" t="e">
        <f>VLOOKUP(AHF$4, revenue_pivot!$A$4:$E$6, 5, FALSE)</f>
        <v>#N/A</v>
      </c>
      <c r="AHG11" s="20" t="e">
        <f>VLOOKUP(AHG$4, revenue_pivot!$A$4:$E$6, 5, FALSE)</f>
        <v>#N/A</v>
      </c>
      <c r="AHH11" s="20" t="e">
        <f>VLOOKUP(AHH$4, revenue_pivot!$A$4:$E$6, 5, FALSE)</f>
        <v>#N/A</v>
      </c>
      <c r="AHI11" s="7" t="s">
        <v>22352</v>
      </c>
      <c r="AHJ11" s="20" t="e">
        <f>VLOOKUP(AHJ$4, revenue_pivot!$A$4:$E$6, 5, FALSE)</f>
        <v>#N/A</v>
      </c>
      <c r="AHK11" s="20" t="e">
        <f>VLOOKUP(AHK$4, revenue_pivot!$A$4:$E$6, 5, FALSE)</f>
        <v>#N/A</v>
      </c>
      <c r="AHL11" s="20" t="e">
        <f>VLOOKUP(AHL$4, revenue_pivot!$A$4:$E$6, 5, FALSE)</f>
        <v>#N/A</v>
      </c>
      <c r="AHM11" s="7" t="s">
        <v>22352</v>
      </c>
      <c r="AHN11" s="20" t="e">
        <f>VLOOKUP(AHN$4, revenue_pivot!$A$4:$E$6, 5, FALSE)</f>
        <v>#N/A</v>
      </c>
      <c r="AHO11" s="20" t="e">
        <f>VLOOKUP(AHO$4, revenue_pivot!$A$4:$E$6, 5, FALSE)</f>
        <v>#N/A</v>
      </c>
      <c r="AHP11" s="20" t="e">
        <f>VLOOKUP(AHP$4, revenue_pivot!$A$4:$E$6, 5, FALSE)</f>
        <v>#N/A</v>
      </c>
      <c r="AHQ11" s="7" t="s">
        <v>22352</v>
      </c>
      <c r="AHR11" s="20" t="e">
        <f>VLOOKUP(AHR$4, revenue_pivot!$A$4:$E$6, 5, FALSE)</f>
        <v>#N/A</v>
      </c>
      <c r="AHS11" s="20" t="e">
        <f>VLOOKUP(AHS$4, revenue_pivot!$A$4:$E$6, 5, FALSE)</f>
        <v>#N/A</v>
      </c>
      <c r="AHT11" s="20" t="e">
        <f>VLOOKUP(AHT$4, revenue_pivot!$A$4:$E$6, 5, FALSE)</f>
        <v>#N/A</v>
      </c>
      <c r="AHU11" s="7" t="s">
        <v>22352</v>
      </c>
      <c r="AHV11" s="20" t="e">
        <f>VLOOKUP(AHV$4, revenue_pivot!$A$4:$E$6, 5, FALSE)</f>
        <v>#N/A</v>
      </c>
      <c r="AHW11" s="20" t="e">
        <f>VLOOKUP(AHW$4, revenue_pivot!$A$4:$E$6, 5, FALSE)</f>
        <v>#N/A</v>
      </c>
      <c r="AHX11" s="20" t="e">
        <f>VLOOKUP(AHX$4, revenue_pivot!$A$4:$E$6, 5, FALSE)</f>
        <v>#N/A</v>
      </c>
      <c r="AHY11" s="7" t="s">
        <v>22352</v>
      </c>
      <c r="AHZ11" s="20" t="e">
        <f>VLOOKUP(AHZ$4, revenue_pivot!$A$4:$E$6, 5, FALSE)</f>
        <v>#N/A</v>
      </c>
      <c r="AIA11" s="20" t="e">
        <f>VLOOKUP(AIA$4, revenue_pivot!$A$4:$E$6, 5, FALSE)</f>
        <v>#N/A</v>
      </c>
      <c r="AIB11" s="20" t="e">
        <f>VLOOKUP(AIB$4, revenue_pivot!$A$4:$E$6, 5, FALSE)</f>
        <v>#N/A</v>
      </c>
      <c r="AIC11" s="7" t="s">
        <v>22352</v>
      </c>
      <c r="AID11" s="20" t="e">
        <f>VLOOKUP(AID$4, revenue_pivot!$A$4:$E$6, 5, FALSE)</f>
        <v>#N/A</v>
      </c>
      <c r="AIE11" s="20" t="e">
        <f>VLOOKUP(AIE$4, revenue_pivot!$A$4:$E$6, 5, FALSE)</f>
        <v>#N/A</v>
      </c>
      <c r="AIF11" s="20" t="e">
        <f>VLOOKUP(AIF$4, revenue_pivot!$A$4:$E$6, 5, FALSE)</f>
        <v>#N/A</v>
      </c>
      <c r="AIG11" s="7" t="s">
        <v>22352</v>
      </c>
      <c r="AIH11" s="20" t="e">
        <f>VLOOKUP(AIH$4, revenue_pivot!$A$4:$E$6, 5, FALSE)</f>
        <v>#N/A</v>
      </c>
      <c r="AII11" s="20" t="e">
        <f>VLOOKUP(AII$4, revenue_pivot!$A$4:$E$6, 5, FALSE)</f>
        <v>#N/A</v>
      </c>
      <c r="AIJ11" s="20" t="e">
        <f>VLOOKUP(AIJ$4, revenue_pivot!$A$4:$E$6, 5, FALSE)</f>
        <v>#N/A</v>
      </c>
      <c r="AIK11" s="7" t="s">
        <v>22352</v>
      </c>
      <c r="AIL11" s="20" t="e">
        <f>VLOOKUP(AIL$4, revenue_pivot!$A$4:$E$6, 5, FALSE)</f>
        <v>#N/A</v>
      </c>
      <c r="AIM11" s="20" t="e">
        <f>VLOOKUP(AIM$4, revenue_pivot!$A$4:$E$6, 5, FALSE)</f>
        <v>#N/A</v>
      </c>
      <c r="AIN11" s="20" t="e">
        <f>VLOOKUP(AIN$4, revenue_pivot!$A$4:$E$6, 5, FALSE)</f>
        <v>#N/A</v>
      </c>
      <c r="AIO11" s="7" t="s">
        <v>22352</v>
      </c>
      <c r="AIP11" s="20" t="e">
        <f>VLOOKUP(AIP$4, revenue_pivot!$A$4:$E$6, 5, FALSE)</f>
        <v>#N/A</v>
      </c>
      <c r="AIQ11" s="20" t="e">
        <f>VLOOKUP(AIQ$4, revenue_pivot!$A$4:$E$6, 5, FALSE)</f>
        <v>#N/A</v>
      </c>
      <c r="AIR11" s="20" t="e">
        <f>VLOOKUP(AIR$4, revenue_pivot!$A$4:$E$6, 5, FALSE)</f>
        <v>#N/A</v>
      </c>
      <c r="AIS11" s="7" t="s">
        <v>22352</v>
      </c>
      <c r="AIT11" s="20" t="e">
        <f>VLOOKUP(AIT$4, revenue_pivot!$A$4:$E$6, 5, FALSE)</f>
        <v>#N/A</v>
      </c>
      <c r="AIU11" s="20" t="e">
        <f>VLOOKUP(AIU$4, revenue_pivot!$A$4:$E$6, 5, FALSE)</f>
        <v>#N/A</v>
      </c>
      <c r="AIV11" s="20" t="e">
        <f>VLOOKUP(AIV$4, revenue_pivot!$A$4:$E$6, 5, FALSE)</f>
        <v>#N/A</v>
      </c>
      <c r="AIW11" s="7" t="s">
        <v>22352</v>
      </c>
      <c r="AIX11" s="20" t="e">
        <f>VLOOKUP(AIX$4, revenue_pivot!$A$4:$E$6, 5, FALSE)</f>
        <v>#N/A</v>
      </c>
      <c r="AIY11" s="20" t="e">
        <f>VLOOKUP(AIY$4, revenue_pivot!$A$4:$E$6, 5, FALSE)</f>
        <v>#N/A</v>
      </c>
      <c r="AIZ11" s="20" t="e">
        <f>VLOOKUP(AIZ$4, revenue_pivot!$A$4:$E$6, 5, FALSE)</f>
        <v>#N/A</v>
      </c>
      <c r="AJA11" s="7" t="s">
        <v>22352</v>
      </c>
      <c r="AJB11" s="20" t="e">
        <f>VLOOKUP(AJB$4, revenue_pivot!$A$4:$E$6, 5, FALSE)</f>
        <v>#N/A</v>
      </c>
      <c r="AJC11" s="20" t="e">
        <f>VLOOKUP(AJC$4, revenue_pivot!$A$4:$E$6, 5, FALSE)</f>
        <v>#N/A</v>
      </c>
      <c r="AJD11" s="20" t="e">
        <f>VLOOKUP(AJD$4, revenue_pivot!$A$4:$E$6, 5, FALSE)</f>
        <v>#N/A</v>
      </c>
      <c r="AJE11" s="7" t="s">
        <v>22352</v>
      </c>
      <c r="AJF11" s="20" t="e">
        <f>VLOOKUP(AJF$4, revenue_pivot!$A$4:$E$6, 5, FALSE)</f>
        <v>#N/A</v>
      </c>
      <c r="AJG11" s="20" t="e">
        <f>VLOOKUP(AJG$4, revenue_pivot!$A$4:$E$6, 5, FALSE)</f>
        <v>#N/A</v>
      </c>
      <c r="AJH11" s="20" t="e">
        <f>VLOOKUP(AJH$4, revenue_pivot!$A$4:$E$6, 5, FALSE)</f>
        <v>#N/A</v>
      </c>
      <c r="AJI11" s="7" t="s">
        <v>22352</v>
      </c>
      <c r="AJJ11" s="20" t="e">
        <f>VLOOKUP(AJJ$4, revenue_pivot!$A$4:$E$6, 5, FALSE)</f>
        <v>#N/A</v>
      </c>
      <c r="AJK11" s="20" t="e">
        <f>VLOOKUP(AJK$4, revenue_pivot!$A$4:$E$6, 5, FALSE)</f>
        <v>#N/A</v>
      </c>
      <c r="AJL11" s="20" t="e">
        <f>VLOOKUP(AJL$4, revenue_pivot!$A$4:$E$6, 5, FALSE)</f>
        <v>#N/A</v>
      </c>
      <c r="AJM11" s="7" t="s">
        <v>22352</v>
      </c>
      <c r="AJN11" s="20" t="e">
        <f>VLOOKUP(AJN$4, revenue_pivot!$A$4:$E$6, 5, FALSE)</f>
        <v>#N/A</v>
      </c>
      <c r="AJO11" s="20" t="e">
        <f>VLOOKUP(AJO$4, revenue_pivot!$A$4:$E$6, 5, FALSE)</f>
        <v>#N/A</v>
      </c>
      <c r="AJP11" s="20" t="e">
        <f>VLOOKUP(AJP$4, revenue_pivot!$A$4:$E$6, 5, FALSE)</f>
        <v>#N/A</v>
      </c>
      <c r="AJQ11" s="7" t="s">
        <v>22352</v>
      </c>
      <c r="AJR11" s="20" t="e">
        <f>VLOOKUP(AJR$4, revenue_pivot!$A$4:$E$6, 5, FALSE)</f>
        <v>#N/A</v>
      </c>
      <c r="AJS11" s="20" t="e">
        <f>VLOOKUP(AJS$4, revenue_pivot!$A$4:$E$6, 5, FALSE)</f>
        <v>#N/A</v>
      </c>
      <c r="AJT11" s="20" t="e">
        <f>VLOOKUP(AJT$4, revenue_pivot!$A$4:$E$6, 5, FALSE)</f>
        <v>#N/A</v>
      </c>
      <c r="AJU11" s="7" t="s">
        <v>22352</v>
      </c>
      <c r="AJV11" s="20" t="e">
        <f>VLOOKUP(AJV$4, revenue_pivot!$A$4:$E$6, 5, FALSE)</f>
        <v>#N/A</v>
      </c>
      <c r="AJW11" s="20" t="e">
        <f>VLOOKUP(AJW$4, revenue_pivot!$A$4:$E$6, 5, FALSE)</f>
        <v>#N/A</v>
      </c>
      <c r="AJX11" s="20" t="e">
        <f>VLOOKUP(AJX$4, revenue_pivot!$A$4:$E$6, 5, FALSE)</f>
        <v>#N/A</v>
      </c>
      <c r="AJY11" s="7" t="s">
        <v>22352</v>
      </c>
      <c r="AJZ11" s="20" t="e">
        <f>VLOOKUP(AJZ$4, revenue_pivot!$A$4:$E$6, 5, FALSE)</f>
        <v>#N/A</v>
      </c>
      <c r="AKA11" s="20" t="e">
        <f>VLOOKUP(AKA$4, revenue_pivot!$A$4:$E$6, 5, FALSE)</f>
        <v>#N/A</v>
      </c>
      <c r="AKB11" s="20" t="e">
        <f>VLOOKUP(AKB$4, revenue_pivot!$A$4:$E$6, 5, FALSE)</f>
        <v>#N/A</v>
      </c>
      <c r="AKC11" s="7" t="s">
        <v>22352</v>
      </c>
      <c r="AKD11" s="20" t="e">
        <f>VLOOKUP(AKD$4, revenue_pivot!$A$4:$E$6, 5, FALSE)</f>
        <v>#N/A</v>
      </c>
      <c r="AKE11" s="20" t="e">
        <f>VLOOKUP(AKE$4, revenue_pivot!$A$4:$E$6, 5, FALSE)</f>
        <v>#N/A</v>
      </c>
      <c r="AKF11" s="20" t="e">
        <f>VLOOKUP(AKF$4, revenue_pivot!$A$4:$E$6, 5, FALSE)</f>
        <v>#N/A</v>
      </c>
      <c r="AKG11" s="7" t="s">
        <v>22352</v>
      </c>
      <c r="AKH11" s="20" t="e">
        <f>VLOOKUP(AKH$4, revenue_pivot!$A$4:$E$6, 5, FALSE)</f>
        <v>#N/A</v>
      </c>
      <c r="AKI11" s="20" t="e">
        <f>VLOOKUP(AKI$4, revenue_pivot!$A$4:$E$6, 5, FALSE)</f>
        <v>#N/A</v>
      </c>
      <c r="AKJ11" s="20" t="e">
        <f>VLOOKUP(AKJ$4, revenue_pivot!$A$4:$E$6, 5, FALSE)</f>
        <v>#N/A</v>
      </c>
      <c r="AKK11" s="7" t="s">
        <v>22352</v>
      </c>
      <c r="AKL11" s="20" t="e">
        <f>VLOOKUP(AKL$4, revenue_pivot!$A$4:$E$6, 5, FALSE)</f>
        <v>#N/A</v>
      </c>
      <c r="AKM11" s="20" t="e">
        <f>VLOOKUP(AKM$4, revenue_pivot!$A$4:$E$6, 5, FALSE)</f>
        <v>#N/A</v>
      </c>
      <c r="AKN11" s="20" t="e">
        <f>VLOOKUP(AKN$4, revenue_pivot!$A$4:$E$6, 5, FALSE)</f>
        <v>#N/A</v>
      </c>
      <c r="AKO11" s="7" t="s">
        <v>22352</v>
      </c>
      <c r="AKP11" s="20" t="e">
        <f>VLOOKUP(AKP$4, revenue_pivot!$A$4:$E$6, 5, FALSE)</f>
        <v>#N/A</v>
      </c>
      <c r="AKQ11" s="20" t="e">
        <f>VLOOKUP(AKQ$4, revenue_pivot!$A$4:$E$6, 5, FALSE)</f>
        <v>#N/A</v>
      </c>
      <c r="AKR11" s="20" t="e">
        <f>VLOOKUP(AKR$4, revenue_pivot!$A$4:$E$6, 5, FALSE)</f>
        <v>#N/A</v>
      </c>
      <c r="AKS11" s="7" t="s">
        <v>22352</v>
      </c>
      <c r="AKT11" s="20" t="e">
        <f>VLOOKUP(AKT$4, revenue_pivot!$A$4:$E$6, 5, FALSE)</f>
        <v>#N/A</v>
      </c>
      <c r="AKU11" s="20" t="e">
        <f>VLOOKUP(AKU$4, revenue_pivot!$A$4:$E$6, 5, FALSE)</f>
        <v>#N/A</v>
      </c>
      <c r="AKV11" s="20" t="e">
        <f>VLOOKUP(AKV$4, revenue_pivot!$A$4:$E$6, 5, FALSE)</f>
        <v>#N/A</v>
      </c>
      <c r="AKW11" s="7" t="s">
        <v>22352</v>
      </c>
      <c r="AKX11" s="20" t="e">
        <f>VLOOKUP(AKX$4, revenue_pivot!$A$4:$E$6, 5, FALSE)</f>
        <v>#N/A</v>
      </c>
      <c r="AKY11" s="20" t="e">
        <f>VLOOKUP(AKY$4, revenue_pivot!$A$4:$E$6, 5, FALSE)</f>
        <v>#N/A</v>
      </c>
      <c r="AKZ11" s="20" t="e">
        <f>VLOOKUP(AKZ$4, revenue_pivot!$A$4:$E$6, 5, FALSE)</f>
        <v>#N/A</v>
      </c>
      <c r="ALA11" s="7" t="s">
        <v>22352</v>
      </c>
      <c r="ALB11" s="20" t="e">
        <f>VLOOKUP(ALB$4, revenue_pivot!$A$4:$E$6, 5, FALSE)</f>
        <v>#N/A</v>
      </c>
      <c r="ALC11" s="20" t="e">
        <f>VLOOKUP(ALC$4, revenue_pivot!$A$4:$E$6, 5, FALSE)</f>
        <v>#N/A</v>
      </c>
      <c r="ALD11" s="20" t="e">
        <f>VLOOKUP(ALD$4, revenue_pivot!$A$4:$E$6, 5, FALSE)</f>
        <v>#N/A</v>
      </c>
      <c r="ALE11" s="7" t="s">
        <v>22352</v>
      </c>
      <c r="ALF11" s="20" t="e">
        <f>VLOOKUP(ALF$4, revenue_pivot!$A$4:$E$6, 5, FALSE)</f>
        <v>#N/A</v>
      </c>
      <c r="ALG11" s="20" t="e">
        <f>VLOOKUP(ALG$4, revenue_pivot!$A$4:$E$6, 5, FALSE)</f>
        <v>#N/A</v>
      </c>
      <c r="ALH11" s="20" t="e">
        <f>VLOOKUP(ALH$4, revenue_pivot!$A$4:$E$6, 5, FALSE)</f>
        <v>#N/A</v>
      </c>
      <c r="ALI11" s="7" t="s">
        <v>22352</v>
      </c>
      <c r="ALJ11" s="20" t="e">
        <f>VLOOKUP(ALJ$4, revenue_pivot!$A$4:$E$6, 5, FALSE)</f>
        <v>#N/A</v>
      </c>
      <c r="ALK11" s="20" t="e">
        <f>VLOOKUP(ALK$4, revenue_pivot!$A$4:$E$6, 5, FALSE)</f>
        <v>#N/A</v>
      </c>
      <c r="ALL11" s="20" t="e">
        <f>VLOOKUP(ALL$4, revenue_pivot!$A$4:$E$6, 5, FALSE)</f>
        <v>#N/A</v>
      </c>
      <c r="ALM11" s="7" t="s">
        <v>22352</v>
      </c>
      <c r="ALN11" s="20" t="e">
        <f>VLOOKUP(ALN$4, revenue_pivot!$A$4:$E$6, 5, FALSE)</f>
        <v>#N/A</v>
      </c>
      <c r="ALO11" s="20" t="e">
        <f>VLOOKUP(ALO$4, revenue_pivot!$A$4:$E$6, 5, FALSE)</f>
        <v>#N/A</v>
      </c>
      <c r="ALP11" s="20" t="e">
        <f>VLOOKUP(ALP$4, revenue_pivot!$A$4:$E$6, 5, FALSE)</f>
        <v>#N/A</v>
      </c>
      <c r="ALQ11" s="7" t="s">
        <v>22352</v>
      </c>
      <c r="ALR11" s="20" t="e">
        <f>VLOOKUP(ALR$4, revenue_pivot!$A$4:$E$6, 5, FALSE)</f>
        <v>#N/A</v>
      </c>
      <c r="ALS11" s="20" t="e">
        <f>VLOOKUP(ALS$4, revenue_pivot!$A$4:$E$6, 5, FALSE)</f>
        <v>#N/A</v>
      </c>
      <c r="ALT11" s="20" t="e">
        <f>VLOOKUP(ALT$4, revenue_pivot!$A$4:$E$6, 5, FALSE)</f>
        <v>#N/A</v>
      </c>
      <c r="ALU11" s="7" t="s">
        <v>22352</v>
      </c>
      <c r="ALV11" s="20" t="e">
        <f>VLOOKUP(ALV$4, revenue_pivot!$A$4:$E$6, 5, FALSE)</f>
        <v>#N/A</v>
      </c>
      <c r="ALW11" s="20" t="e">
        <f>VLOOKUP(ALW$4, revenue_pivot!$A$4:$E$6, 5, FALSE)</f>
        <v>#N/A</v>
      </c>
      <c r="ALX11" s="20" t="e">
        <f>VLOOKUP(ALX$4, revenue_pivot!$A$4:$E$6, 5, FALSE)</f>
        <v>#N/A</v>
      </c>
      <c r="ALY11" s="7" t="s">
        <v>22352</v>
      </c>
      <c r="ALZ11" s="20" t="e">
        <f>VLOOKUP(ALZ$4, revenue_pivot!$A$4:$E$6, 5, FALSE)</f>
        <v>#N/A</v>
      </c>
      <c r="AMA11" s="20" t="e">
        <f>VLOOKUP(AMA$4, revenue_pivot!$A$4:$E$6, 5, FALSE)</f>
        <v>#N/A</v>
      </c>
      <c r="AMB11" s="20" t="e">
        <f>VLOOKUP(AMB$4, revenue_pivot!$A$4:$E$6, 5, FALSE)</f>
        <v>#N/A</v>
      </c>
      <c r="AMC11" s="7" t="s">
        <v>22352</v>
      </c>
      <c r="AMD11" s="20" t="e">
        <f>VLOOKUP(AMD$4, revenue_pivot!$A$4:$E$6, 5, FALSE)</f>
        <v>#N/A</v>
      </c>
      <c r="AME11" s="20" t="e">
        <f>VLOOKUP(AME$4, revenue_pivot!$A$4:$E$6, 5, FALSE)</f>
        <v>#N/A</v>
      </c>
      <c r="AMF11" s="20" t="e">
        <f>VLOOKUP(AMF$4, revenue_pivot!$A$4:$E$6, 5, FALSE)</f>
        <v>#N/A</v>
      </c>
      <c r="AMG11" s="7" t="s">
        <v>22352</v>
      </c>
      <c r="AMH11" s="20" t="e">
        <f>VLOOKUP(AMH$4, revenue_pivot!$A$4:$E$6, 5, FALSE)</f>
        <v>#N/A</v>
      </c>
      <c r="AMI11" s="20" t="e">
        <f>VLOOKUP(AMI$4, revenue_pivot!$A$4:$E$6, 5, FALSE)</f>
        <v>#N/A</v>
      </c>
      <c r="AMJ11" s="20" t="e">
        <f>VLOOKUP(AMJ$4, revenue_pivot!$A$4:$E$6, 5, FALSE)</f>
        <v>#N/A</v>
      </c>
      <c r="AMK11" s="7" t="s">
        <v>22352</v>
      </c>
      <c r="AML11" s="20" t="e">
        <f>VLOOKUP(AML$4, revenue_pivot!$A$4:$E$6, 5, FALSE)</f>
        <v>#N/A</v>
      </c>
      <c r="AMM11" s="20" t="e">
        <f>VLOOKUP(AMM$4, revenue_pivot!$A$4:$E$6, 5, FALSE)</f>
        <v>#N/A</v>
      </c>
      <c r="AMN11" s="20" t="e">
        <f>VLOOKUP(AMN$4, revenue_pivot!$A$4:$E$6, 5, FALSE)</f>
        <v>#N/A</v>
      </c>
      <c r="AMO11" s="7" t="s">
        <v>22352</v>
      </c>
      <c r="AMP11" s="20" t="e">
        <f>VLOOKUP(AMP$4, revenue_pivot!$A$4:$E$6, 5, FALSE)</f>
        <v>#N/A</v>
      </c>
      <c r="AMQ11" s="20" t="e">
        <f>VLOOKUP(AMQ$4, revenue_pivot!$A$4:$E$6, 5, FALSE)</f>
        <v>#N/A</v>
      </c>
      <c r="AMR11" s="20" t="e">
        <f>VLOOKUP(AMR$4, revenue_pivot!$A$4:$E$6, 5, FALSE)</f>
        <v>#N/A</v>
      </c>
      <c r="AMS11" s="7" t="s">
        <v>22352</v>
      </c>
      <c r="AMT11" s="20" t="e">
        <f>VLOOKUP(AMT$4, revenue_pivot!$A$4:$E$6, 5, FALSE)</f>
        <v>#N/A</v>
      </c>
      <c r="AMU11" s="20" t="e">
        <f>VLOOKUP(AMU$4, revenue_pivot!$A$4:$E$6, 5, FALSE)</f>
        <v>#N/A</v>
      </c>
      <c r="AMV11" s="20" t="e">
        <f>VLOOKUP(AMV$4, revenue_pivot!$A$4:$E$6, 5, FALSE)</f>
        <v>#N/A</v>
      </c>
      <c r="AMW11" s="7" t="s">
        <v>22352</v>
      </c>
      <c r="AMX11" s="20" t="e">
        <f>VLOOKUP(AMX$4, revenue_pivot!$A$4:$E$6, 5, FALSE)</f>
        <v>#N/A</v>
      </c>
      <c r="AMY11" s="20" t="e">
        <f>VLOOKUP(AMY$4, revenue_pivot!$A$4:$E$6, 5, FALSE)</f>
        <v>#N/A</v>
      </c>
      <c r="AMZ11" s="20" t="e">
        <f>VLOOKUP(AMZ$4, revenue_pivot!$A$4:$E$6, 5, FALSE)</f>
        <v>#N/A</v>
      </c>
      <c r="ANA11" s="7" t="s">
        <v>22352</v>
      </c>
      <c r="ANB11" s="20" t="e">
        <f>VLOOKUP(ANB$4, revenue_pivot!$A$4:$E$6, 5, FALSE)</f>
        <v>#N/A</v>
      </c>
      <c r="ANC11" s="20" t="e">
        <f>VLOOKUP(ANC$4, revenue_pivot!$A$4:$E$6, 5, FALSE)</f>
        <v>#N/A</v>
      </c>
      <c r="AND11" s="20" t="e">
        <f>VLOOKUP(AND$4, revenue_pivot!$A$4:$E$6, 5, FALSE)</f>
        <v>#N/A</v>
      </c>
      <c r="ANE11" s="7" t="s">
        <v>22352</v>
      </c>
      <c r="ANF11" s="20" t="e">
        <f>VLOOKUP(ANF$4, revenue_pivot!$A$4:$E$6, 5, FALSE)</f>
        <v>#N/A</v>
      </c>
      <c r="ANG11" s="20" t="e">
        <f>VLOOKUP(ANG$4, revenue_pivot!$A$4:$E$6, 5, FALSE)</f>
        <v>#N/A</v>
      </c>
      <c r="ANH11" s="20" t="e">
        <f>VLOOKUP(ANH$4, revenue_pivot!$A$4:$E$6, 5, FALSE)</f>
        <v>#N/A</v>
      </c>
      <c r="ANI11" s="7" t="s">
        <v>22352</v>
      </c>
      <c r="ANJ11" s="20" t="e">
        <f>VLOOKUP(ANJ$4, revenue_pivot!$A$4:$E$6, 5, FALSE)</f>
        <v>#N/A</v>
      </c>
      <c r="ANK11" s="20" t="e">
        <f>VLOOKUP(ANK$4, revenue_pivot!$A$4:$E$6, 5, FALSE)</f>
        <v>#N/A</v>
      </c>
      <c r="ANL11" s="20" t="e">
        <f>VLOOKUP(ANL$4, revenue_pivot!$A$4:$E$6, 5, FALSE)</f>
        <v>#N/A</v>
      </c>
      <c r="ANM11" s="7" t="s">
        <v>22352</v>
      </c>
      <c r="ANN11" s="20" t="e">
        <f>VLOOKUP(ANN$4, revenue_pivot!$A$4:$E$6, 5, FALSE)</f>
        <v>#N/A</v>
      </c>
      <c r="ANO11" s="20" t="e">
        <f>VLOOKUP(ANO$4, revenue_pivot!$A$4:$E$6, 5, FALSE)</f>
        <v>#N/A</v>
      </c>
      <c r="ANP11" s="20" t="e">
        <f>VLOOKUP(ANP$4, revenue_pivot!$A$4:$E$6, 5, FALSE)</f>
        <v>#N/A</v>
      </c>
      <c r="ANQ11" s="7" t="s">
        <v>22352</v>
      </c>
      <c r="ANR11" s="20" t="e">
        <f>VLOOKUP(ANR$4, revenue_pivot!$A$4:$E$6, 5, FALSE)</f>
        <v>#N/A</v>
      </c>
      <c r="ANS11" s="20" t="e">
        <f>VLOOKUP(ANS$4, revenue_pivot!$A$4:$E$6, 5, FALSE)</f>
        <v>#N/A</v>
      </c>
      <c r="ANT11" s="20" t="e">
        <f>VLOOKUP(ANT$4, revenue_pivot!$A$4:$E$6, 5, FALSE)</f>
        <v>#N/A</v>
      </c>
      <c r="ANU11" s="7" t="s">
        <v>22352</v>
      </c>
      <c r="ANV11" s="20" t="e">
        <f>VLOOKUP(ANV$4, revenue_pivot!$A$4:$E$6, 5, FALSE)</f>
        <v>#N/A</v>
      </c>
      <c r="ANW11" s="20" t="e">
        <f>VLOOKUP(ANW$4, revenue_pivot!$A$4:$E$6, 5, FALSE)</f>
        <v>#N/A</v>
      </c>
      <c r="ANX11" s="20" t="e">
        <f>VLOOKUP(ANX$4, revenue_pivot!$A$4:$E$6, 5, FALSE)</f>
        <v>#N/A</v>
      </c>
      <c r="ANY11" s="7" t="s">
        <v>22352</v>
      </c>
      <c r="ANZ11" s="20" t="e">
        <f>VLOOKUP(ANZ$4, revenue_pivot!$A$4:$E$6, 5, FALSE)</f>
        <v>#N/A</v>
      </c>
      <c r="AOA11" s="20" t="e">
        <f>VLOOKUP(AOA$4, revenue_pivot!$A$4:$E$6, 5, FALSE)</f>
        <v>#N/A</v>
      </c>
      <c r="AOB11" s="20" t="e">
        <f>VLOOKUP(AOB$4, revenue_pivot!$A$4:$E$6, 5, FALSE)</f>
        <v>#N/A</v>
      </c>
      <c r="AOC11" s="7" t="s">
        <v>22352</v>
      </c>
      <c r="AOD11" s="20" t="e">
        <f>VLOOKUP(AOD$4, revenue_pivot!$A$4:$E$6, 5, FALSE)</f>
        <v>#N/A</v>
      </c>
      <c r="AOE11" s="20" t="e">
        <f>VLOOKUP(AOE$4, revenue_pivot!$A$4:$E$6, 5, FALSE)</f>
        <v>#N/A</v>
      </c>
      <c r="AOF11" s="20" t="e">
        <f>VLOOKUP(AOF$4, revenue_pivot!$A$4:$E$6, 5, FALSE)</f>
        <v>#N/A</v>
      </c>
      <c r="AOG11" s="7" t="s">
        <v>22352</v>
      </c>
      <c r="AOH11" s="20" t="e">
        <f>VLOOKUP(AOH$4, revenue_pivot!$A$4:$E$6, 5, FALSE)</f>
        <v>#N/A</v>
      </c>
      <c r="AOI11" s="20" t="e">
        <f>VLOOKUP(AOI$4, revenue_pivot!$A$4:$E$6, 5, FALSE)</f>
        <v>#N/A</v>
      </c>
      <c r="AOJ11" s="20" t="e">
        <f>VLOOKUP(AOJ$4, revenue_pivot!$A$4:$E$6, 5, FALSE)</f>
        <v>#N/A</v>
      </c>
      <c r="AOK11" s="7" t="s">
        <v>22352</v>
      </c>
      <c r="AOL11" s="20" t="e">
        <f>VLOOKUP(AOL$4, revenue_pivot!$A$4:$E$6, 5, FALSE)</f>
        <v>#N/A</v>
      </c>
      <c r="AOM11" s="20" t="e">
        <f>VLOOKUP(AOM$4, revenue_pivot!$A$4:$E$6, 5, FALSE)</f>
        <v>#N/A</v>
      </c>
      <c r="AON11" s="20" t="e">
        <f>VLOOKUP(AON$4, revenue_pivot!$A$4:$E$6, 5, FALSE)</f>
        <v>#N/A</v>
      </c>
      <c r="AOO11" s="7" t="s">
        <v>22352</v>
      </c>
      <c r="AOP11" s="20" t="e">
        <f>VLOOKUP(AOP$4, revenue_pivot!$A$4:$E$6, 5, FALSE)</f>
        <v>#N/A</v>
      </c>
      <c r="AOQ11" s="20" t="e">
        <f>VLOOKUP(AOQ$4, revenue_pivot!$A$4:$E$6, 5, FALSE)</f>
        <v>#N/A</v>
      </c>
      <c r="AOR11" s="20" t="e">
        <f>VLOOKUP(AOR$4, revenue_pivot!$A$4:$E$6, 5, FALSE)</f>
        <v>#N/A</v>
      </c>
      <c r="AOS11" s="7" t="s">
        <v>22352</v>
      </c>
      <c r="AOT11" s="20" t="e">
        <f>VLOOKUP(AOT$4, revenue_pivot!$A$4:$E$6, 5, FALSE)</f>
        <v>#N/A</v>
      </c>
      <c r="AOU11" s="20" t="e">
        <f>VLOOKUP(AOU$4, revenue_pivot!$A$4:$E$6, 5, FALSE)</f>
        <v>#N/A</v>
      </c>
      <c r="AOV11" s="20" t="e">
        <f>VLOOKUP(AOV$4, revenue_pivot!$A$4:$E$6, 5, FALSE)</f>
        <v>#N/A</v>
      </c>
      <c r="AOW11" s="7" t="s">
        <v>22352</v>
      </c>
      <c r="AOX11" s="20" t="e">
        <f>VLOOKUP(AOX$4, revenue_pivot!$A$4:$E$6, 5, FALSE)</f>
        <v>#N/A</v>
      </c>
      <c r="AOY11" s="20" t="e">
        <f>VLOOKUP(AOY$4, revenue_pivot!$A$4:$E$6, 5, FALSE)</f>
        <v>#N/A</v>
      </c>
      <c r="AOZ11" s="20" t="e">
        <f>VLOOKUP(AOZ$4, revenue_pivot!$A$4:$E$6, 5, FALSE)</f>
        <v>#N/A</v>
      </c>
      <c r="APA11" s="7" t="s">
        <v>22352</v>
      </c>
      <c r="APB11" s="20" t="e">
        <f>VLOOKUP(APB$4, revenue_pivot!$A$4:$E$6, 5, FALSE)</f>
        <v>#N/A</v>
      </c>
      <c r="APC11" s="20" t="e">
        <f>VLOOKUP(APC$4, revenue_pivot!$A$4:$E$6, 5, FALSE)</f>
        <v>#N/A</v>
      </c>
      <c r="APD11" s="20" t="e">
        <f>VLOOKUP(APD$4, revenue_pivot!$A$4:$E$6, 5, FALSE)</f>
        <v>#N/A</v>
      </c>
      <c r="APE11" s="7" t="s">
        <v>22352</v>
      </c>
      <c r="APF11" s="20" t="e">
        <f>VLOOKUP(APF$4, revenue_pivot!$A$4:$E$6, 5, FALSE)</f>
        <v>#N/A</v>
      </c>
      <c r="APG11" s="20" t="e">
        <f>VLOOKUP(APG$4, revenue_pivot!$A$4:$E$6, 5, FALSE)</f>
        <v>#N/A</v>
      </c>
      <c r="APH11" s="20" t="e">
        <f>VLOOKUP(APH$4, revenue_pivot!$A$4:$E$6, 5, FALSE)</f>
        <v>#N/A</v>
      </c>
      <c r="API11" s="7" t="s">
        <v>22352</v>
      </c>
      <c r="APJ11" s="20" t="e">
        <f>VLOOKUP(APJ$4, revenue_pivot!$A$4:$E$6, 5, FALSE)</f>
        <v>#N/A</v>
      </c>
      <c r="APK11" s="20" t="e">
        <f>VLOOKUP(APK$4, revenue_pivot!$A$4:$E$6, 5, FALSE)</f>
        <v>#N/A</v>
      </c>
      <c r="APL11" s="20" t="e">
        <f>VLOOKUP(APL$4, revenue_pivot!$A$4:$E$6, 5, FALSE)</f>
        <v>#N/A</v>
      </c>
      <c r="APM11" s="7" t="s">
        <v>22352</v>
      </c>
      <c r="APN11" s="20" t="e">
        <f>VLOOKUP(APN$4, revenue_pivot!$A$4:$E$6, 5, FALSE)</f>
        <v>#N/A</v>
      </c>
      <c r="APO11" s="20" t="e">
        <f>VLOOKUP(APO$4, revenue_pivot!$A$4:$E$6, 5, FALSE)</f>
        <v>#N/A</v>
      </c>
      <c r="APP11" s="20" t="e">
        <f>VLOOKUP(APP$4, revenue_pivot!$A$4:$E$6, 5, FALSE)</f>
        <v>#N/A</v>
      </c>
      <c r="APQ11" s="7" t="s">
        <v>22352</v>
      </c>
      <c r="APR11" s="20" t="e">
        <f>VLOOKUP(APR$4, revenue_pivot!$A$4:$E$6, 5, FALSE)</f>
        <v>#N/A</v>
      </c>
      <c r="APS11" s="20" t="e">
        <f>VLOOKUP(APS$4, revenue_pivot!$A$4:$E$6, 5, FALSE)</f>
        <v>#N/A</v>
      </c>
      <c r="APT11" s="20" t="e">
        <f>VLOOKUP(APT$4, revenue_pivot!$A$4:$E$6, 5, FALSE)</f>
        <v>#N/A</v>
      </c>
      <c r="APU11" s="7" t="s">
        <v>22352</v>
      </c>
      <c r="APV11" s="20" t="e">
        <f>VLOOKUP(APV$4, revenue_pivot!$A$4:$E$6, 5, FALSE)</f>
        <v>#N/A</v>
      </c>
      <c r="APW11" s="20" t="e">
        <f>VLOOKUP(APW$4, revenue_pivot!$A$4:$E$6, 5, FALSE)</f>
        <v>#N/A</v>
      </c>
      <c r="APX11" s="20" t="e">
        <f>VLOOKUP(APX$4, revenue_pivot!$A$4:$E$6, 5, FALSE)</f>
        <v>#N/A</v>
      </c>
      <c r="APY11" s="7" t="s">
        <v>22352</v>
      </c>
      <c r="APZ11" s="20" t="e">
        <f>VLOOKUP(APZ$4, revenue_pivot!$A$4:$E$6, 5, FALSE)</f>
        <v>#N/A</v>
      </c>
      <c r="AQA11" s="20" t="e">
        <f>VLOOKUP(AQA$4, revenue_pivot!$A$4:$E$6, 5, FALSE)</f>
        <v>#N/A</v>
      </c>
      <c r="AQB11" s="20" t="e">
        <f>VLOOKUP(AQB$4, revenue_pivot!$A$4:$E$6, 5, FALSE)</f>
        <v>#N/A</v>
      </c>
      <c r="AQC11" s="7" t="s">
        <v>22352</v>
      </c>
      <c r="AQD11" s="20" t="e">
        <f>VLOOKUP(AQD$4, revenue_pivot!$A$4:$E$6, 5, FALSE)</f>
        <v>#N/A</v>
      </c>
      <c r="AQE11" s="20" t="e">
        <f>VLOOKUP(AQE$4, revenue_pivot!$A$4:$E$6, 5, FALSE)</f>
        <v>#N/A</v>
      </c>
      <c r="AQF11" s="20" t="e">
        <f>VLOOKUP(AQF$4, revenue_pivot!$A$4:$E$6, 5, FALSE)</f>
        <v>#N/A</v>
      </c>
      <c r="AQG11" s="7" t="s">
        <v>22352</v>
      </c>
      <c r="AQH11" s="20" t="e">
        <f>VLOOKUP(AQH$4, revenue_pivot!$A$4:$E$6, 5, FALSE)</f>
        <v>#N/A</v>
      </c>
      <c r="AQI11" s="20" t="e">
        <f>VLOOKUP(AQI$4, revenue_pivot!$A$4:$E$6, 5, FALSE)</f>
        <v>#N/A</v>
      </c>
      <c r="AQJ11" s="20" t="e">
        <f>VLOOKUP(AQJ$4, revenue_pivot!$A$4:$E$6, 5, FALSE)</f>
        <v>#N/A</v>
      </c>
      <c r="AQK11" s="7" t="s">
        <v>22352</v>
      </c>
      <c r="AQL11" s="20" t="e">
        <f>VLOOKUP(AQL$4, revenue_pivot!$A$4:$E$6, 5, FALSE)</f>
        <v>#N/A</v>
      </c>
      <c r="AQM11" s="20" t="e">
        <f>VLOOKUP(AQM$4, revenue_pivot!$A$4:$E$6, 5, FALSE)</f>
        <v>#N/A</v>
      </c>
      <c r="AQN11" s="20" t="e">
        <f>VLOOKUP(AQN$4, revenue_pivot!$A$4:$E$6, 5, FALSE)</f>
        <v>#N/A</v>
      </c>
      <c r="AQO11" s="7" t="s">
        <v>22352</v>
      </c>
      <c r="AQP11" s="20" t="e">
        <f>VLOOKUP(AQP$4, revenue_pivot!$A$4:$E$6, 5, FALSE)</f>
        <v>#N/A</v>
      </c>
      <c r="AQQ11" s="20" t="e">
        <f>VLOOKUP(AQQ$4, revenue_pivot!$A$4:$E$6, 5, FALSE)</f>
        <v>#N/A</v>
      </c>
      <c r="AQR11" s="20" t="e">
        <f>VLOOKUP(AQR$4, revenue_pivot!$A$4:$E$6, 5, FALSE)</f>
        <v>#N/A</v>
      </c>
      <c r="AQS11" s="7" t="s">
        <v>22352</v>
      </c>
      <c r="AQT11" s="20" t="e">
        <f>VLOOKUP(AQT$4, revenue_pivot!$A$4:$E$6, 5, FALSE)</f>
        <v>#N/A</v>
      </c>
      <c r="AQU11" s="20" t="e">
        <f>VLOOKUP(AQU$4, revenue_pivot!$A$4:$E$6, 5, FALSE)</f>
        <v>#N/A</v>
      </c>
      <c r="AQV11" s="20" t="e">
        <f>VLOOKUP(AQV$4, revenue_pivot!$A$4:$E$6, 5, FALSE)</f>
        <v>#N/A</v>
      </c>
      <c r="AQW11" s="7" t="s">
        <v>22352</v>
      </c>
      <c r="AQX11" s="20" t="e">
        <f>VLOOKUP(AQX$4, revenue_pivot!$A$4:$E$6, 5, FALSE)</f>
        <v>#N/A</v>
      </c>
      <c r="AQY11" s="20" t="e">
        <f>VLOOKUP(AQY$4, revenue_pivot!$A$4:$E$6, 5, FALSE)</f>
        <v>#N/A</v>
      </c>
      <c r="AQZ11" s="20" t="e">
        <f>VLOOKUP(AQZ$4, revenue_pivot!$A$4:$E$6, 5, FALSE)</f>
        <v>#N/A</v>
      </c>
      <c r="ARA11" s="7" t="s">
        <v>22352</v>
      </c>
      <c r="ARB11" s="20" t="e">
        <f>VLOOKUP(ARB$4, revenue_pivot!$A$4:$E$6, 5, FALSE)</f>
        <v>#N/A</v>
      </c>
      <c r="ARC11" s="20" t="e">
        <f>VLOOKUP(ARC$4, revenue_pivot!$A$4:$E$6, 5, FALSE)</f>
        <v>#N/A</v>
      </c>
      <c r="ARD11" s="20" t="e">
        <f>VLOOKUP(ARD$4, revenue_pivot!$A$4:$E$6, 5, FALSE)</f>
        <v>#N/A</v>
      </c>
      <c r="ARE11" s="7" t="s">
        <v>22352</v>
      </c>
      <c r="ARF11" s="20" t="e">
        <f>VLOOKUP(ARF$4, revenue_pivot!$A$4:$E$6, 5, FALSE)</f>
        <v>#N/A</v>
      </c>
      <c r="ARG11" s="20" t="e">
        <f>VLOOKUP(ARG$4, revenue_pivot!$A$4:$E$6, 5, FALSE)</f>
        <v>#N/A</v>
      </c>
      <c r="ARH11" s="20" t="e">
        <f>VLOOKUP(ARH$4, revenue_pivot!$A$4:$E$6, 5, FALSE)</f>
        <v>#N/A</v>
      </c>
      <c r="ARI11" s="7" t="s">
        <v>22352</v>
      </c>
      <c r="ARJ11" s="20" t="e">
        <f>VLOOKUP(ARJ$4, revenue_pivot!$A$4:$E$6, 5, FALSE)</f>
        <v>#N/A</v>
      </c>
      <c r="ARK11" s="20" t="e">
        <f>VLOOKUP(ARK$4, revenue_pivot!$A$4:$E$6, 5, FALSE)</f>
        <v>#N/A</v>
      </c>
      <c r="ARL11" s="20" t="e">
        <f>VLOOKUP(ARL$4, revenue_pivot!$A$4:$E$6, 5, FALSE)</f>
        <v>#N/A</v>
      </c>
      <c r="ARM11" s="7" t="s">
        <v>22352</v>
      </c>
      <c r="ARN11" s="20" t="e">
        <f>VLOOKUP(ARN$4, revenue_pivot!$A$4:$E$6, 5, FALSE)</f>
        <v>#N/A</v>
      </c>
      <c r="ARO11" s="20" t="e">
        <f>VLOOKUP(ARO$4, revenue_pivot!$A$4:$E$6, 5, FALSE)</f>
        <v>#N/A</v>
      </c>
      <c r="ARP11" s="20" t="e">
        <f>VLOOKUP(ARP$4, revenue_pivot!$A$4:$E$6, 5, FALSE)</f>
        <v>#N/A</v>
      </c>
      <c r="ARQ11" s="7" t="s">
        <v>22352</v>
      </c>
      <c r="ARR11" s="20" t="e">
        <f>VLOOKUP(ARR$4, revenue_pivot!$A$4:$E$6, 5, FALSE)</f>
        <v>#N/A</v>
      </c>
      <c r="ARS11" s="20" t="e">
        <f>VLOOKUP(ARS$4, revenue_pivot!$A$4:$E$6, 5, FALSE)</f>
        <v>#N/A</v>
      </c>
      <c r="ART11" s="20" t="e">
        <f>VLOOKUP(ART$4, revenue_pivot!$A$4:$E$6, 5, FALSE)</f>
        <v>#N/A</v>
      </c>
      <c r="ARU11" s="7" t="s">
        <v>22352</v>
      </c>
      <c r="ARV11" s="20" t="e">
        <f>VLOOKUP(ARV$4, revenue_pivot!$A$4:$E$6, 5, FALSE)</f>
        <v>#N/A</v>
      </c>
      <c r="ARW11" s="20" t="e">
        <f>VLOOKUP(ARW$4, revenue_pivot!$A$4:$E$6, 5, FALSE)</f>
        <v>#N/A</v>
      </c>
      <c r="ARX11" s="20" t="e">
        <f>VLOOKUP(ARX$4, revenue_pivot!$A$4:$E$6, 5, FALSE)</f>
        <v>#N/A</v>
      </c>
      <c r="ARY11" s="7" t="s">
        <v>22352</v>
      </c>
      <c r="ARZ11" s="20" t="e">
        <f>VLOOKUP(ARZ$4, revenue_pivot!$A$4:$E$6, 5, FALSE)</f>
        <v>#N/A</v>
      </c>
      <c r="ASA11" s="20" t="e">
        <f>VLOOKUP(ASA$4, revenue_pivot!$A$4:$E$6, 5, FALSE)</f>
        <v>#N/A</v>
      </c>
      <c r="ASB11" s="20" t="e">
        <f>VLOOKUP(ASB$4, revenue_pivot!$A$4:$E$6, 5, FALSE)</f>
        <v>#N/A</v>
      </c>
      <c r="ASC11" s="7" t="s">
        <v>22352</v>
      </c>
      <c r="ASD11" s="20" t="e">
        <f>VLOOKUP(ASD$4, revenue_pivot!$A$4:$E$6, 5, FALSE)</f>
        <v>#N/A</v>
      </c>
      <c r="ASE11" s="20" t="e">
        <f>VLOOKUP(ASE$4, revenue_pivot!$A$4:$E$6, 5, FALSE)</f>
        <v>#N/A</v>
      </c>
      <c r="ASF11" s="20" t="e">
        <f>VLOOKUP(ASF$4, revenue_pivot!$A$4:$E$6, 5, FALSE)</f>
        <v>#N/A</v>
      </c>
      <c r="ASG11" s="7" t="s">
        <v>22352</v>
      </c>
      <c r="ASH11" s="20" t="e">
        <f>VLOOKUP(ASH$4, revenue_pivot!$A$4:$E$6, 5, FALSE)</f>
        <v>#N/A</v>
      </c>
      <c r="ASI11" s="20" t="e">
        <f>VLOOKUP(ASI$4, revenue_pivot!$A$4:$E$6, 5, FALSE)</f>
        <v>#N/A</v>
      </c>
      <c r="ASJ11" s="20" t="e">
        <f>VLOOKUP(ASJ$4, revenue_pivot!$A$4:$E$6, 5, FALSE)</f>
        <v>#N/A</v>
      </c>
      <c r="ASK11" s="7" t="s">
        <v>22352</v>
      </c>
      <c r="ASL11" s="20" t="e">
        <f>VLOOKUP(ASL$4, revenue_pivot!$A$4:$E$6, 5, FALSE)</f>
        <v>#N/A</v>
      </c>
      <c r="ASM11" s="20" t="e">
        <f>VLOOKUP(ASM$4, revenue_pivot!$A$4:$E$6, 5, FALSE)</f>
        <v>#N/A</v>
      </c>
      <c r="ASN11" s="20" t="e">
        <f>VLOOKUP(ASN$4, revenue_pivot!$A$4:$E$6, 5, FALSE)</f>
        <v>#N/A</v>
      </c>
      <c r="ASO11" s="7" t="s">
        <v>22352</v>
      </c>
      <c r="ASP11" s="20" t="e">
        <f>VLOOKUP(ASP$4, revenue_pivot!$A$4:$E$6, 5, FALSE)</f>
        <v>#N/A</v>
      </c>
      <c r="ASQ11" s="20" t="e">
        <f>VLOOKUP(ASQ$4, revenue_pivot!$A$4:$E$6, 5, FALSE)</f>
        <v>#N/A</v>
      </c>
      <c r="ASR11" s="20" t="e">
        <f>VLOOKUP(ASR$4, revenue_pivot!$A$4:$E$6, 5, FALSE)</f>
        <v>#N/A</v>
      </c>
      <c r="ASS11" s="7" t="s">
        <v>22352</v>
      </c>
      <c r="AST11" s="20" t="e">
        <f>VLOOKUP(AST$4, revenue_pivot!$A$4:$E$6, 5, FALSE)</f>
        <v>#N/A</v>
      </c>
      <c r="ASU11" s="20" t="e">
        <f>VLOOKUP(ASU$4, revenue_pivot!$A$4:$E$6, 5, FALSE)</f>
        <v>#N/A</v>
      </c>
      <c r="ASV11" s="20" t="e">
        <f>VLOOKUP(ASV$4, revenue_pivot!$A$4:$E$6, 5, FALSE)</f>
        <v>#N/A</v>
      </c>
      <c r="ASW11" s="7" t="s">
        <v>22352</v>
      </c>
      <c r="ASX11" s="20" t="e">
        <f>VLOOKUP(ASX$4, revenue_pivot!$A$4:$E$6, 5, FALSE)</f>
        <v>#N/A</v>
      </c>
      <c r="ASY11" s="20" t="e">
        <f>VLOOKUP(ASY$4, revenue_pivot!$A$4:$E$6, 5, FALSE)</f>
        <v>#N/A</v>
      </c>
      <c r="ASZ11" s="20" t="e">
        <f>VLOOKUP(ASZ$4, revenue_pivot!$A$4:$E$6, 5, FALSE)</f>
        <v>#N/A</v>
      </c>
      <c r="ATA11" s="7" t="s">
        <v>22352</v>
      </c>
      <c r="ATB11" s="20" t="e">
        <f>VLOOKUP(ATB$4, revenue_pivot!$A$4:$E$6, 5, FALSE)</f>
        <v>#N/A</v>
      </c>
      <c r="ATC11" s="20" t="e">
        <f>VLOOKUP(ATC$4, revenue_pivot!$A$4:$E$6, 5, FALSE)</f>
        <v>#N/A</v>
      </c>
      <c r="ATD11" s="20" t="e">
        <f>VLOOKUP(ATD$4, revenue_pivot!$A$4:$E$6, 5, FALSE)</f>
        <v>#N/A</v>
      </c>
      <c r="ATE11" s="7" t="s">
        <v>22352</v>
      </c>
      <c r="ATF11" s="20" t="e">
        <f>VLOOKUP(ATF$4, revenue_pivot!$A$4:$E$6, 5, FALSE)</f>
        <v>#N/A</v>
      </c>
      <c r="ATG11" s="20" t="e">
        <f>VLOOKUP(ATG$4, revenue_pivot!$A$4:$E$6, 5, FALSE)</f>
        <v>#N/A</v>
      </c>
      <c r="ATH11" s="20" t="e">
        <f>VLOOKUP(ATH$4, revenue_pivot!$A$4:$E$6, 5, FALSE)</f>
        <v>#N/A</v>
      </c>
      <c r="ATI11" s="7" t="s">
        <v>22352</v>
      </c>
      <c r="ATJ11" s="20" t="e">
        <f>VLOOKUP(ATJ$4, revenue_pivot!$A$4:$E$6, 5, FALSE)</f>
        <v>#N/A</v>
      </c>
      <c r="ATK11" s="20" t="e">
        <f>VLOOKUP(ATK$4, revenue_pivot!$A$4:$E$6, 5, FALSE)</f>
        <v>#N/A</v>
      </c>
      <c r="ATL11" s="20" t="e">
        <f>VLOOKUP(ATL$4, revenue_pivot!$A$4:$E$6, 5, FALSE)</f>
        <v>#N/A</v>
      </c>
      <c r="ATM11" s="7" t="s">
        <v>22352</v>
      </c>
      <c r="ATN11" s="20" t="e">
        <f>VLOOKUP(ATN$4, revenue_pivot!$A$4:$E$6, 5, FALSE)</f>
        <v>#N/A</v>
      </c>
      <c r="ATO11" s="20" t="e">
        <f>VLOOKUP(ATO$4, revenue_pivot!$A$4:$E$6, 5, FALSE)</f>
        <v>#N/A</v>
      </c>
      <c r="ATP11" s="20" t="e">
        <f>VLOOKUP(ATP$4, revenue_pivot!$A$4:$E$6, 5, FALSE)</f>
        <v>#N/A</v>
      </c>
      <c r="ATQ11" s="7" t="s">
        <v>22352</v>
      </c>
      <c r="ATR11" s="20" t="e">
        <f>VLOOKUP(ATR$4, revenue_pivot!$A$4:$E$6, 5, FALSE)</f>
        <v>#N/A</v>
      </c>
      <c r="ATS11" s="20" t="e">
        <f>VLOOKUP(ATS$4, revenue_pivot!$A$4:$E$6, 5, FALSE)</f>
        <v>#N/A</v>
      </c>
      <c r="ATT11" s="20" t="e">
        <f>VLOOKUP(ATT$4, revenue_pivot!$A$4:$E$6, 5, FALSE)</f>
        <v>#N/A</v>
      </c>
      <c r="ATU11" s="7" t="s">
        <v>22352</v>
      </c>
      <c r="ATV11" s="20" t="e">
        <f>VLOOKUP(ATV$4, revenue_pivot!$A$4:$E$6, 5, FALSE)</f>
        <v>#N/A</v>
      </c>
      <c r="ATW11" s="20" t="e">
        <f>VLOOKUP(ATW$4, revenue_pivot!$A$4:$E$6, 5, FALSE)</f>
        <v>#N/A</v>
      </c>
      <c r="ATX11" s="20" t="e">
        <f>VLOOKUP(ATX$4, revenue_pivot!$A$4:$E$6, 5, FALSE)</f>
        <v>#N/A</v>
      </c>
      <c r="ATY11" s="7" t="s">
        <v>22352</v>
      </c>
      <c r="ATZ11" s="20" t="e">
        <f>VLOOKUP(ATZ$4, revenue_pivot!$A$4:$E$6, 5, FALSE)</f>
        <v>#N/A</v>
      </c>
      <c r="AUA11" s="20" t="e">
        <f>VLOOKUP(AUA$4, revenue_pivot!$A$4:$E$6, 5, FALSE)</f>
        <v>#N/A</v>
      </c>
      <c r="AUB11" s="20" t="e">
        <f>VLOOKUP(AUB$4, revenue_pivot!$A$4:$E$6, 5, FALSE)</f>
        <v>#N/A</v>
      </c>
      <c r="AUC11" s="7" t="s">
        <v>22352</v>
      </c>
      <c r="AUD11" s="20" t="e">
        <f>VLOOKUP(AUD$4, revenue_pivot!$A$4:$E$6, 5, FALSE)</f>
        <v>#N/A</v>
      </c>
      <c r="AUE11" s="20" t="e">
        <f>VLOOKUP(AUE$4, revenue_pivot!$A$4:$E$6, 5, FALSE)</f>
        <v>#N/A</v>
      </c>
      <c r="AUF11" s="20" t="e">
        <f>VLOOKUP(AUF$4, revenue_pivot!$A$4:$E$6, 5, FALSE)</f>
        <v>#N/A</v>
      </c>
      <c r="AUG11" s="7" t="s">
        <v>22352</v>
      </c>
      <c r="AUH11" s="20" t="e">
        <f>VLOOKUP(AUH$4, revenue_pivot!$A$4:$E$6, 5, FALSE)</f>
        <v>#N/A</v>
      </c>
      <c r="AUI11" s="20" t="e">
        <f>VLOOKUP(AUI$4, revenue_pivot!$A$4:$E$6, 5, FALSE)</f>
        <v>#N/A</v>
      </c>
      <c r="AUJ11" s="20" t="e">
        <f>VLOOKUP(AUJ$4, revenue_pivot!$A$4:$E$6, 5, FALSE)</f>
        <v>#N/A</v>
      </c>
      <c r="AUK11" s="7" t="s">
        <v>22352</v>
      </c>
      <c r="AUL11" s="20" t="e">
        <f>VLOOKUP(AUL$4, revenue_pivot!$A$4:$E$6, 5, FALSE)</f>
        <v>#N/A</v>
      </c>
      <c r="AUM11" s="20" t="e">
        <f>VLOOKUP(AUM$4, revenue_pivot!$A$4:$E$6, 5, FALSE)</f>
        <v>#N/A</v>
      </c>
      <c r="AUN11" s="20" t="e">
        <f>VLOOKUP(AUN$4, revenue_pivot!$A$4:$E$6, 5, FALSE)</f>
        <v>#N/A</v>
      </c>
      <c r="AUO11" s="7" t="s">
        <v>22352</v>
      </c>
      <c r="AUP11" s="20" t="e">
        <f>VLOOKUP(AUP$4, revenue_pivot!$A$4:$E$6, 5, FALSE)</f>
        <v>#N/A</v>
      </c>
      <c r="AUQ11" s="20" t="e">
        <f>VLOOKUP(AUQ$4, revenue_pivot!$A$4:$E$6, 5, FALSE)</f>
        <v>#N/A</v>
      </c>
      <c r="AUR11" s="20" t="e">
        <f>VLOOKUP(AUR$4, revenue_pivot!$A$4:$E$6, 5, FALSE)</f>
        <v>#N/A</v>
      </c>
      <c r="AUS11" s="7" t="s">
        <v>22352</v>
      </c>
      <c r="AUT11" s="20" t="e">
        <f>VLOOKUP(AUT$4, revenue_pivot!$A$4:$E$6, 5, FALSE)</f>
        <v>#N/A</v>
      </c>
      <c r="AUU11" s="20" t="e">
        <f>VLOOKUP(AUU$4, revenue_pivot!$A$4:$E$6, 5, FALSE)</f>
        <v>#N/A</v>
      </c>
      <c r="AUV11" s="20" t="e">
        <f>VLOOKUP(AUV$4, revenue_pivot!$A$4:$E$6, 5, FALSE)</f>
        <v>#N/A</v>
      </c>
      <c r="AUW11" s="7" t="s">
        <v>22352</v>
      </c>
      <c r="AUX11" s="20" t="e">
        <f>VLOOKUP(AUX$4, revenue_pivot!$A$4:$E$6, 5, FALSE)</f>
        <v>#N/A</v>
      </c>
      <c r="AUY11" s="20" t="e">
        <f>VLOOKUP(AUY$4, revenue_pivot!$A$4:$E$6, 5, FALSE)</f>
        <v>#N/A</v>
      </c>
      <c r="AUZ11" s="20" t="e">
        <f>VLOOKUP(AUZ$4, revenue_pivot!$A$4:$E$6, 5, FALSE)</f>
        <v>#N/A</v>
      </c>
      <c r="AVA11" s="7" t="s">
        <v>22352</v>
      </c>
      <c r="AVB11" s="20" t="e">
        <f>VLOOKUP(AVB$4, revenue_pivot!$A$4:$E$6, 5, FALSE)</f>
        <v>#N/A</v>
      </c>
      <c r="AVC11" s="20" t="e">
        <f>VLOOKUP(AVC$4, revenue_pivot!$A$4:$E$6, 5, FALSE)</f>
        <v>#N/A</v>
      </c>
      <c r="AVD11" s="20" t="e">
        <f>VLOOKUP(AVD$4, revenue_pivot!$A$4:$E$6, 5, FALSE)</f>
        <v>#N/A</v>
      </c>
      <c r="AVE11" s="7" t="s">
        <v>22352</v>
      </c>
      <c r="AVF11" s="20" t="e">
        <f>VLOOKUP(AVF$4, revenue_pivot!$A$4:$E$6, 5, FALSE)</f>
        <v>#N/A</v>
      </c>
      <c r="AVG11" s="20" t="e">
        <f>VLOOKUP(AVG$4, revenue_pivot!$A$4:$E$6, 5, FALSE)</f>
        <v>#N/A</v>
      </c>
      <c r="AVH11" s="20" t="e">
        <f>VLOOKUP(AVH$4, revenue_pivot!$A$4:$E$6, 5, FALSE)</f>
        <v>#N/A</v>
      </c>
      <c r="AVI11" s="7" t="s">
        <v>22352</v>
      </c>
      <c r="AVJ11" s="20" t="e">
        <f>VLOOKUP(AVJ$4, revenue_pivot!$A$4:$E$6, 5, FALSE)</f>
        <v>#N/A</v>
      </c>
      <c r="AVK11" s="20" t="e">
        <f>VLOOKUP(AVK$4, revenue_pivot!$A$4:$E$6, 5, FALSE)</f>
        <v>#N/A</v>
      </c>
      <c r="AVL11" s="20" t="e">
        <f>VLOOKUP(AVL$4, revenue_pivot!$A$4:$E$6, 5, FALSE)</f>
        <v>#N/A</v>
      </c>
      <c r="AVM11" s="7" t="s">
        <v>22352</v>
      </c>
      <c r="AVN11" s="20" t="e">
        <f>VLOOKUP(AVN$4, revenue_pivot!$A$4:$E$6, 5, FALSE)</f>
        <v>#N/A</v>
      </c>
      <c r="AVO11" s="20" t="e">
        <f>VLOOKUP(AVO$4, revenue_pivot!$A$4:$E$6, 5, FALSE)</f>
        <v>#N/A</v>
      </c>
      <c r="AVP11" s="20" t="e">
        <f>VLOOKUP(AVP$4, revenue_pivot!$A$4:$E$6, 5, FALSE)</f>
        <v>#N/A</v>
      </c>
      <c r="AVQ11" s="7" t="s">
        <v>22352</v>
      </c>
      <c r="AVR11" s="20" t="e">
        <f>VLOOKUP(AVR$4, revenue_pivot!$A$4:$E$6, 5, FALSE)</f>
        <v>#N/A</v>
      </c>
      <c r="AVS11" s="20" t="e">
        <f>VLOOKUP(AVS$4, revenue_pivot!$A$4:$E$6, 5, FALSE)</f>
        <v>#N/A</v>
      </c>
      <c r="AVT11" s="20" t="e">
        <f>VLOOKUP(AVT$4, revenue_pivot!$A$4:$E$6, 5, FALSE)</f>
        <v>#N/A</v>
      </c>
      <c r="AVU11" s="7" t="s">
        <v>22352</v>
      </c>
      <c r="AVV11" s="20" t="e">
        <f>VLOOKUP(AVV$4, revenue_pivot!$A$4:$E$6, 5, FALSE)</f>
        <v>#N/A</v>
      </c>
      <c r="AVW11" s="20" t="e">
        <f>VLOOKUP(AVW$4, revenue_pivot!$A$4:$E$6, 5, FALSE)</f>
        <v>#N/A</v>
      </c>
      <c r="AVX11" s="20" t="e">
        <f>VLOOKUP(AVX$4, revenue_pivot!$A$4:$E$6, 5, FALSE)</f>
        <v>#N/A</v>
      </c>
      <c r="AVY11" s="7" t="s">
        <v>22352</v>
      </c>
      <c r="AVZ11" s="20" t="e">
        <f>VLOOKUP(AVZ$4, revenue_pivot!$A$4:$E$6, 5, FALSE)</f>
        <v>#N/A</v>
      </c>
      <c r="AWA11" s="20" t="e">
        <f>VLOOKUP(AWA$4, revenue_pivot!$A$4:$E$6, 5, FALSE)</f>
        <v>#N/A</v>
      </c>
      <c r="AWB11" s="20" t="e">
        <f>VLOOKUP(AWB$4, revenue_pivot!$A$4:$E$6, 5, FALSE)</f>
        <v>#N/A</v>
      </c>
      <c r="AWC11" s="7" t="s">
        <v>22352</v>
      </c>
      <c r="AWD11" s="20" t="e">
        <f>VLOOKUP(AWD$4, revenue_pivot!$A$4:$E$6, 5, FALSE)</f>
        <v>#N/A</v>
      </c>
      <c r="AWE11" s="20" t="e">
        <f>VLOOKUP(AWE$4, revenue_pivot!$A$4:$E$6, 5, FALSE)</f>
        <v>#N/A</v>
      </c>
      <c r="AWF11" s="20" t="e">
        <f>VLOOKUP(AWF$4, revenue_pivot!$A$4:$E$6, 5, FALSE)</f>
        <v>#N/A</v>
      </c>
      <c r="AWG11" s="7" t="s">
        <v>22352</v>
      </c>
      <c r="AWH11" s="20" t="e">
        <f>VLOOKUP(AWH$4, revenue_pivot!$A$4:$E$6, 5, FALSE)</f>
        <v>#N/A</v>
      </c>
      <c r="AWI11" s="20" t="e">
        <f>VLOOKUP(AWI$4, revenue_pivot!$A$4:$E$6, 5, FALSE)</f>
        <v>#N/A</v>
      </c>
      <c r="AWJ11" s="20" t="e">
        <f>VLOOKUP(AWJ$4, revenue_pivot!$A$4:$E$6, 5, FALSE)</f>
        <v>#N/A</v>
      </c>
      <c r="AWK11" s="7" t="s">
        <v>22352</v>
      </c>
      <c r="AWL11" s="20" t="e">
        <f>VLOOKUP(AWL$4, revenue_pivot!$A$4:$E$6, 5, FALSE)</f>
        <v>#N/A</v>
      </c>
      <c r="AWM11" s="20" t="e">
        <f>VLOOKUP(AWM$4, revenue_pivot!$A$4:$E$6, 5, FALSE)</f>
        <v>#N/A</v>
      </c>
      <c r="AWN11" s="20" t="e">
        <f>VLOOKUP(AWN$4, revenue_pivot!$A$4:$E$6, 5, FALSE)</f>
        <v>#N/A</v>
      </c>
      <c r="AWO11" s="7" t="s">
        <v>22352</v>
      </c>
      <c r="AWP11" s="20" t="e">
        <f>VLOOKUP(AWP$4, revenue_pivot!$A$4:$E$6, 5, FALSE)</f>
        <v>#N/A</v>
      </c>
      <c r="AWQ11" s="20" t="e">
        <f>VLOOKUP(AWQ$4, revenue_pivot!$A$4:$E$6, 5, FALSE)</f>
        <v>#N/A</v>
      </c>
      <c r="AWR11" s="20" t="e">
        <f>VLOOKUP(AWR$4, revenue_pivot!$A$4:$E$6, 5, FALSE)</f>
        <v>#N/A</v>
      </c>
      <c r="AWS11" s="7" t="s">
        <v>22352</v>
      </c>
      <c r="AWT11" s="20" t="e">
        <f>VLOOKUP(AWT$4, revenue_pivot!$A$4:$E$6, 5, FALSE)</f>
        <v>#N/A</v>
      </c>
      <c r="AWU11" s="20" t="e">
        <f>VLOOKUP(AWU$4, revenue_pivot!$A$4:$E$6, 5, FALSE)</f>
        <v>#N/A</v>
      </c>
      <c r="AWV11" s="20" t="e">
        <f>VLOOKUP(AWV$4, revenue_pivot!$A$4:$E$6, 5, FALSE)</f>
        <v>#N/A</v>
      </c>
      <c r="AWW11" s="7" t="s">
        <v>22352</v>
      </c>
      <c r="AWX11" s="20" t="e">
        <f>VLOOKUP(AWX$4, revenue_pivot!$A$4:$E$6, 5, FALSE)</f>
        <v>#N/A</v>
      </c>
      <c r="AWY11" s="20" t="e">
        <f>VLOOKUP(AWY$4, revenue_pivot!$A$4:$E$6, 5, FALSE)</f>
        <v>#N/A</v>
      </c>
      <c r="AWZ11" s="20" t="e">
        <f>VLOOKUP(AWZ$4, revenue_pivot!$A$4:$E$6, 5, FALSE)</f>
        <v>#N/A</v>
      </c>
      <c r="AXA11" s="7" t="s">
        <v>22352</v>
      </c>
      <c r="AXB11" s="20" t="e">
        <f>VLOOKUP(AXB$4, revenue_pivot!$A$4:$E$6, 5, FALSE)</f>
        <v>#N/A</v>
      </c>
      <c r="AXC11" s="20" t="e">
        <f>VLOOKUP(AXC$4, revenue_pivot!$A$4:$E$6, 5, FALSE)</f>
        <v>#N/A</v>
      </c>
      <c r="AXD11" s="20" t="e">
        <f>VLOOKUP(AXD$4, revenue_pivot!$A$4:$E$6, 5, FALSE)</f>
        <v>#N/A</v>
      </c>
      <c r="AXE11" s="7" t="s">
        <v>22352</v>
      </c>
      <c r="AXF11" s="20" t="e">
        <f>VLOOKUP(AXF$4, revenue_pivot!$A$4:$E$6, 5, FALSE)</f>
        <v>#N/A</v>
      </c>
      <c r="AXG11" s="20" t="e">
        <f>VLOOKUP(AXG$4, revenue_pivot!$A$4:$E$6, 5, FALSE)</f>
        <v>#N/A</v>
      </c>
      <c r="AXH11" s="20" t="e">
        <f>VLOOKUP(AXH$4, revenue_pivot!$A$4:$E$6, 5, FALSE)</f>
        <v>#N/A</v>
      </c>
      <c r="AXI11" s="7" t="s">
        <v>22352</v>
      </c>
      <c r="AXJ11" s="20" t="e">
        <f>VLOOKUP(AXJ$4, revenue_pivot!$A$4:$E$6, 5, FALSE)</f>
        <v>#N/A</v>
      </c>
      <c r="AXK11" s="20" t="e">
        <f>VLOOKUP(AXK$4, revenue_pivot!$A$4:$E$6, 5, FALSE)</f>
        <v>#N/A</v>
      </c>
      <c r="AXL11" s="20" t="e">
        <f>VLOOKUP(AXL$4, revenue_pivot!$A$4:$E$6, 5, FALSE)</f>
        <v>#N/A</v>
      </c>
      <c r="AXM11" s="7" t="s">
        <v>22352</v>
      </c>
      <c r="AXN11" s="20" t="e">
        <f>VLOOKUP(AXN$4, revenue_pivot!$A$4:$E$6, 5, FALSE)</f>
        <v>#N/A</v>
      </c>
      <c r="AXO11" s="20" t="e">
        <f>VLOOKUP(AXO$4, revenue_pivot!$A$4:$E$6, 5, FALSE)</f>
        <v>#N/A</v>
      </c>
      <c r="AXP11" s="20" t="e">
        <f>VLOOKUP(AXP$4, revenue_pivot!$A$4:$E$6, 5, FALSE)</f>
        <v>#N/A</v>
      </c>
      <c r="AXQ11" s="7" t="s">
        <v>22352</v>
      </c>
      <c r="AXR11" s="20" t="e">
        <f>VLOOKUP(AXR$4, revenue_pivot!$A$4:$E$6, 5, FALSE)</f>
        <v>#N/A</v>
      </c>
      <c r="AXS11" s="20" t="e">
        <f>VLOOKUP(AXS$4, revenue_pivot!$A$4:$E$6, 5, FALSE)</f>
        <v>#N/A</v>
      </c>
      <c r="AXT11" s="20" t="e">
        <f>VLOOKUP(AXT$4, revenue_pivot!$A$4:$E$6, 5, FALSE)</f>
        <v>#N/A</v>
      </c>
      <c r="AXU11" s="7" t="s">
        <v>22352</v>
      </c>
      <c r="AXV11" s="20" t="e">
        <f>VLOOKUP(AXV$4, revenue_pivot!$A$4:$E$6, 5, FALSE)</f>
        <v>#N/A</v>
      </c>
      <c r="AXW11" s="20" t="e">
        <f>VLOOKUP(AXW$4, revenue_pivot!$A$4:$E$6, 5, FALSE)</f>
        <v>#N/A</v>
      </c>
      <c r="AXX11" s="20" t="e">
        <f>VLOOKUP(AXX$4, revenue_pivot!$A$4:$E$6, 5, FALSE)</f>
        <v>#N/A</v>
      </c>
      <c r="AXY11" s="7" t="s">
        <v>22352</v>
      </c>
      <c r="AXZ11" s="20" t="e">
        <f>VLOOKUP(AXZ$4, revenue_pivot!$A$4:$E$6, 5, FALSE)</f>
        <v>#N/A</v>
      </c>
      <c r="AYA11" s="20" t="e">
        <f>VLOOKUP(AYA$4, revenue_pivot!$A$4:$E$6, 5, FALSE)</f>
        <v>#N/A</v>
      </c>
      <c r="AYB11" s="20" t="e">
        <f>VLOOKUP(AYB$4, revenue_pivot!$A$4:$E$6, 5, FALSE)</f>
        <v>#N/A</v>
      </c>
      <c r="AYC11" s="7" t="s">
        <v>22352</v>
      </c>
      <c r="AYD11" s="20" t="e">
        <f>VLOOKUP(AYD$4, revenue_pivot!$A$4:$E$6, 5, FALSE)</f>
        <v>#N/A</v>
      </c>
      <c r="AYE11" s="20" t="e">
        <f>VLOOKUP(AYE$4, revenue_pivot!$A$4:$E$6, 5, FALSE)</f>
        <v>#N/A</v>
      </c>
      <c r="AYF11" s="20" t="e">
        <f>VLOOKUP(AYF$4, revenue_pivot!$A$4:$E$6, 5, FALSE)</f>
        <v>#N/A</v>
      </c>
      <c r="AYG11" s="7" t="s">
        <v>22352</v>
      </c>
      <c r="AYH11" s="20" t="e">
        <f>VLOOKUP(AYH$4, revenue_pivot!$A$4:$E$6, 5, FALSE)</f>
        <v>#N/A</v>
      </c>
      <c r="AYI11" s="20" t="e">
        <f>VLOOKUP(AYI$4, revenue_pivot!$A$4:$E$6, 5, FALSE)</f>
        <v>#N/A</v>
      </c>
      <c r="AYJ11" s="20" t="e">
        <f>VLOOKUP(AYJ$4, revenue_pivot!$A$4:$E$6, 5, FALSE)</f>
        <v>#N/A</v>
      </c>
      <c r="AYK11" s="7" t="s">
        <v>22352</v>
      </c>
      <c r="AYL11" s="20" t="e">
        <f>VLOOKUP(AYL$4, revenue_pivot!$A$4:$E$6, 5, FALSE)</f>
        <v>#N/A</v>
      </c>
      <c r="AYM11" s="20" t="e">
        <f>VLOOKUP(AYM$4, revenue_pivot!$A$4:$E$6, 5, FALSE)</f>
        <v>#N/A</v>
      </c>
      <c r="AYN11" s="20" t="e">
        <f>VLOOKUP(AYN$4, revenue_pivot!$A$4:$E$6, 5, FALSE)</f>
        <v>#N/A</v>
      </c>
      <c r="AYO11" s="7" t="s">
        <v>22352</v>
      </c>
      <c r="AYP11" s="20" t="e">
        <f>VLOOKUP(AYP$4, revenue_pivot!$A$4:$E$6, 5, FALSE)</f>
        <v>#N/A</v>
      </c>
      <c r="AYQ11" s="20" t="e">
        <f>VLOOKUP(AYQ$4, revenue_pivot!$A$4:$E$6, 5, FALSE)</f>
        <v>#N/A</v>
      </c>
      <c r="AYR11" s="20" t="e">
        <f>VLOOKUP(AYR$4, revenue_pivot!$A$4:$E$6, 5, FALSE)</f>
        <v>#N/A</v>
      </c>
      <c r="AYS11" s="7" t="s">
        <v>22352</v>
      </c>
      <c r="AYT11" s="20" t="e">
        <f>VLOOKUP(AYT$4, revenue_pivot!$A$4:$E$6, 5, FALSE)</f>
        <v>#N/A</v>
      </c>
      <c r="AYU11" s="20" t="e">
        <f>VLOOKUP(AYU$4, revenue_pivot!$A$4:$E$6, 5, FALSE)</f>
        <v>#N/A</v>
      </c>
      <c r="AYV11" s="20" t="e">
        <f>VLOOKUP(AYV$4, revenue_pivot!$A$4:$E$6, 5, FALSE)</f>
        <v>#N/A</v>
      </c>
      <c r="AYW11" s="7" t="s">
        <v>22352</v>
      </c>
      <c r="AYX11" s="20" t="e">
        <f>VLOOKUP(AYX$4, revenue_pivot!$A$4:$E$6, 5, FALSE)</f>
        <v>#N/A</v>
      </c>
      <c r="AYY11" s="20" t="e">
        <f>VLOOKUP(AYY$4, revenue_pivot!$A$4:$E$6, 5, FALSE)</f>
        <v>#N/A</v>
      </c>
      <c r="AYZ11" s="20" t="e">
        <f>VLOOKUP(AYZ$4, revenue_pivot!$A$4:$E$6, 5, FALSE)</f>
        <v>#N/A</v>
      </c>
      <c r="AZA11" s="7" t="s">
        <v>22352</v>
      </c>
      <c r="AZB11" s="20" t="e">
        <f>VLOOKUP(AZB$4, revenue_pivot!$A$4:$E$6, 5, FALSE)</f>
        <v>#N/A</v>
      </c>
      <c r="AZC11" s="20" t="e">
        <f>VLOOKUP(AZC$4, revenue_pivot!$A$4:$E$6, 5, FALSE)</f>
        <v>#N/A</v>
      </c>
      <c r="AZD11" s="20" t="e">
        <f>VLOOKUP(AZD$4, revenue_pivot!$A$4:$E$6, 5, FALSE)</f>
        <v>#N/A</v>
      </c>
      <c r="AZE11" s="7" t="s">
        <v>22352</v>
      </c>
      <c r="AZF11" s="20" t="e">
        <f>VLOOKUP(AZF$4, revenue_pivot!$A$4:$E$6, 5, FALSE)</f>
        <v>#N/A</v>
      </c>
      <c r="AZG11" s="20" t="e">
        <f>VLOOKUP(AZG$4, revenue_pivot!$A$4:$E$6, 5, FALSE)</f>
        <v>#N/A</v>
      </c>
      <c r="AZH11" s="20" t="e">
        <f>VLOOKUP(AZH$4, revenue_pivot!$A$4:$E$6, 5, FALSE)</f>
        <v>#N/A</v>
      </c>
      <c r="AZI11" s="7" t="s">
        <v>22352</v>
      </c>
      <c r="AZJ11" s="20" t="e">
        <f>VLOOKUP(AZJ$4, revenue_pivot!$A$4:$E$6, 5, FALSE)</f>
        <v>#N/A</v>
      </c>
      <c r="AZK11" s="20" t="e">
        <f>VLOOKUP(AZK$4, revenue_pivot!$A$4:$E$6, 5, FALSE)</f>
        <v>#N/A</v>
      </c>
      <c r="AZL11" s="20" t="e">
        <f>VLOOKUP(AZL$4, revenue_pivot!$A$4:$E$6, 5, FALSE)</f>
        <v>#N/A</v>
      </c>
      <c r="AZM11" s="7" t="s">
        <v>22352</v>
      </c>
      <c r="AZN11" s="20" t="e">
        <f>VLOOKUP(AZN$4, revenue_pivot!$A$4:$E$6, 5, FALSE)</f>
        <v>#N/A</v>
      </c>
      <c r="AZO11" s="20" t="e">
        <f>VLOOKUP(AZO$4, revenue_pivot!$A$4:$E$6, 5, FALSE)</f>
        <v>#N/A</v>
      </c>
      <c r="AZP11" s="20" t="e">
        <f>VLOOKUP(AZP$4, revenue_pivot!$A$4:$E$6, 5, FALSE)</f>
        <v>#N/A</v>
      </c>
      <c r="AZQ11" s="7" t="s">
        <v>22352</v>
      </c>
      <c r="AZR11" s="20" t="e">
        <f>VLOOKUP(AZR$4, revenue_pivot!$A$4:$E$6, 5, FALSE)</f>
        <v>#N/A</v>
      </c>
      <c r="AZS11" s="20" t="e">
        <f>VLOOKUP(AZS$4, revenue_pivot!$A$4:$E$6, 5, FALSE)</f>
        <v>#N/A</v>
      </c>
      <c r="AZT11" s="20" t="e">
        <f>VLOOKUP(AZT$4, revenue_pivot!$A$4:$E$6, 5, FALSE)</f>
        <v>#N/A</v>
      </c>
      <c r="AZU11" s="7" t="s">
        <v>22352</v>
      </c>
      <c r="AZV11" s="20" t="e">
        <f>VLOOKUP(AZV$4, revenue_pivot!$A$4:$E$6, 5, FALSE)</f>
        <v>#N/A</v>
      </c>
      <c r="AZW11" s="20" t="e">
        <f>VLOOKUP(AZW$4, revenue_pivot!$A$4:$E$6, 5, FALSE)</f>
        <v>#N/A</v>
      </c>
      <c r="AZX11" s="20" t="e">
        <f>VLOOKUP(AZX$4, revenue_pivot!$A$4:$E$6, 5, FALSE)</f>
        <v>#N/A</v>
      </c>
      <c r="AZY11" s="7" t="s">
        <v>22352</v>
      </c>
      <c r="AZZ11" s="20" t="e">
        <f>VLOOKUP(AZZ$4, revenue_pivot!$A$4:$E$6, 5, FALSE)</f>
        <v>#N/A</v>
      </c>
      <c r="BAA11" s="20" t="e">
        <f>VLOOKUP(BAA$4, revenue_pivot!$A$4:$E$6, 5, FALSE)</f>
        <v>#N/A</v>
      </c>
      <c r="BAB11" s="20" t="e">
        <f>VLOOKUP(BAB$4, revenue_pivot!$A$4:$E$6, 5, FALSE)</f>
        <v>#N/A</v>
      </c>
      <c r="BAC11" s="7" t="s">
        <v>22352</v>
      </c>
      <c r="BAD11" s="20" t="e">
        <f>VLOOKUP(BAD$4, revenue_pivot!$A$4:$E$6, 5, FALSE)</f>
        <v>#N/A</v>
      </c>
      <c r="BAE11" s="20" t="e">
        <f>VLOOKUP(BAE$4, revenue_pivot!$A$4:$E$6, 5, FALSE)</f>
        <v>#N/A</v>
      </c>
      <c r="BAF11" s="20" t="e">
        <f>VLOOKUP(BAF$4, revenue_pivot!$A$4:$E$6, 5, FALSE)</f>
        <v>#N/A</v>
      </c>
      <c r="BAG11" s="7" t="s">
        <v>22352</v>
      </c>
      <c r="BAH11" s="20" t="e">
        <f>VLOOKUP(BAH$4, revenue_pivot!$A$4:$E$6, 5, FALSE)</f>
        <v>#N/A</v>
      </c>
      <c r="BAI11" s="20" t="e">
        <f>VLOOKUP(BAI$4, revenue_pivot!$A$4:$E$6, 5, FALSE)</f>
        <v>#N/A</v>
      </c>
      <c r="BAJ11" s="20" t="e">
        <f>VLOOKUP(BAJ$4, revenue_pivot!$A$4:$E$6, 5, FALSE)</f>
        <v>#N/A</v>
      </c>
      <c r="BAK11" s="7" t="s">
        <v>22352</v>
      </c>
      <c r="BAL11" s="20" t="e">
        <f>VLOOKUP(BAL$4, revenue_pivot!$A$4:$E$6, 5, FALSE)</f>
        <v>#N/A</v>
      </c>
      <c r="BAM11" s="20" t="e">
        <f>VLOOKUP(BAM$4, revenue_pivot!$A$4:$E$6, 5, FALSE)</f>
        <v>#N/A</v>
      </c>
      <c r="BAN11" s="20" t="e">
        <f>VLOOKUP(BAN$4, revenue_pivot!$A$4:$E$6, 5, FALSE)</f>
        <v>#N/A</v>
      </c>
      <c r="BAO11" s="7" t="s">
        <v>22352</v>
      </c>
      <c r="BAP11" s="20" t="e">
        <f>VLOOKUP(BAP$4, revenue_pivot!$A$4:$E$6, 5, FALSE)</f>
        <v>#N/A</v>
      </c>
      <c r="BAQ11" s="20" t="e">
        <f>VLOOKUP(BAQ$4, revenue_pivot!$A$4:$E$6, 5, FALSE)</f>
        <v>#N/A</v>
      </c>
      <c r="BAR11" s="20" t="e">
        <f>VLOOKUP(BAR$4, revenue_pivot!$A$4:$E$6, 5, FALSE)</f>
        <v>#N/A</v>
      </c>
      <c r="BAS11" s="7" t="s">
        <v>22352</v>
      </c>
      <c r="BAT11" s="20" t="e">
        <f>VLOOKUP(BAT$4, revenue_pivot!$A$4:$E$6, 5, FALSE)</f>
        <v>#N/A</v>
      </c>
      <c r="BAU11" s="20" t="e">
        <f>VLOOKUP(BAU$4, revenue_pivot!$A$4:$E$6, 5, FALSE)</f>
        <v>#N/A</v>
      </c>
      <c r="BAV11" s="20" t="e">
        <f>VLOOKUP(BAV$4, revenue_pivot!$A$4:$E$6, 5, FALSE)</f>
        <v>#N/A</v>
      </c>
      <c r="BAW11" s="7" t="s">
        <v>22352</v>
      </c>
      <c r="BAX11" s="20" t="e">
        <f>VLOOKUP(BAX$4, revenue_pivot!$A$4:$E$6, 5, FALSE)</f>
        <v>#N/A</v>
      </c>
      <c r="BAY11" s="20" t="e">
        <f>VLOOKUP(BAY$4, revenue_pivot!$A$4:$E$6, 5, FALSE)</f>
        <v>#N/A</v>
      </c>
      <c r="BAZ11" s="20" t="e">
        <f>VLOOKUP(BAZ$4, revenue_pivot!$A$4:$E$6, 5, FALSE)</f>
        <v>#N/A</v>
      </c>
      <c r="BBA11" s="7" t="s">
        <v>22352</v>
      </c>
      <c r="BBB11" s="20" t="e">
        <f>VLOOKUP(BBB$4, revenue_pivot!$A$4:$E$6, 5, FALSE)</f>
        <v>#N/A</v>
      </c>
      <c r="BBC11" s="20" t="e">
        <f>VLOOKUP(BBC$4, revenue_pivot!$A$4:$E$6, 5, FALSE)</f>
        <v>#N/A</v>
      </c>
      <c r="BBD11" s="20" t="e">
        <f>VLOOKUP(BBD$4, revenue_pivot!$A$4:$E$6, 5, FALSE)</f>
        <v>#N/A</v>
      </c>
      <c r="BBE11" s="7" t="s">
        <v>22352</v>
      </c>
      <c r="BBF11" s="20" t="e">
        <f>VLOOKUP(BBF$4, revenue_pivot!$A$4:$E$6, 5, FALSE)</f>
        <v>#N/A</v>
      </c>
      <c r="BBG11" s="20" t="e">
        <f>VLOOKUP(BBG$4, revenue_pivot!$A$4:$E$6, 5, FALSE)</f>
        <v>#N/A</v>
      </c>
      <c r="BBH11" s="20" t="e">
        <f>VLOOKUP(BBH$4, revenue_pivot!$A$4:$E$6, 5, FALSE)</f>
        <v>#N/A</v>
      </c>
      <c r="BBI11" s="7" t="s">
        <v>22352</v>
      </c>
      <c r="BBJ11" s="20" t="e">
        <f>VLOOKUP(BBJ$4, revenue_pivot!$A$4:$E$6, 5, FALSE)</f>
        <v>#N/A</v>
      </c>
      <c r="BBK11" s="20" t="e">
        <f>VLOOKUP(BBK$4, revenue_pivot!$A$4:$E$6, 5, FALSE)</f>
        <v>#N/A</v>
      </c>
      <c r="BBL11" s="20" t="e">
        <f>VLOOKUP(BBL$4, revenue_pivot!$A$4:$E$6, 5, FALSE)</f>
        <v>#N/A</v>
      </c>
      <c r="BBM11" s="7" t="s">
        <v>22352</v>
      </c>
      <c r="BBN11" s="20" t="e">
        <f>VLOOKUP(BBN$4, revenue_pivot!$A$4:$E$6, 5, FALSE)</f>
        <v>#N/A</v>
      </c>
      <c r="BBO11" s="20" t="e">
        <f>VLOOKUP(BBO$4, revenue_pivot!$A$4:$E$6, 5, FALSE)</f>
        <v>#N/A</v>
      </c>
      <c r="BBP11" s="20" t="e">
        <f>VLOOKUP(BBP$4, revenue_pivot!$A$4:$E$6, 5, FALSE)</f>
        <v>#N/A</v>
      </c>
      <c r="BBQ11" s="7" t="s">
        <v>22352</v>
      </c>
      <c r="BBR11" s="20" t="e">
        <f>VLOOKUP(BBR$4, revenue_pivot!$A$4:$E$6, 5, FALSE)</f>
        <v>#N/A</v>
      </c>
      <c r="BBS11" s="20" t="e">
        <f>VLOOKUP(BBS$4, revenue_pivot!$A$4:$E$6, 5, FALSE)</f>
        <v>#N/A</v>
      </c>
      <c r="BBT11" s="20" t="e">
        <f>VLOOKUP(BBT$4, revenue_pivot!$A$4:$E$6, 5, FALSE)</f>
        <v>#N/A</v>
      </c>
      <c r="BBU11" s="7" t="s">
        <v>22352</v>
      </c>
      <c r="BBV11" s="20" t="e">
        <f>VLOOKUP(BBV$4, revenue_pivot!$A$4:$E$6, 5, FALSE)</f>
        <v>#N/A</v>
      </c>
      <c r="BBW11" s="20" t="e">
        <f>VLOOKUP(BBW$4, revenue_pivot!$A$4:$E$6, 5, FALSE)</f>
        <v>#N/A</v>
      </c>
      <c r="BBX11" s="20" t="e">
        <f>VLOOKUP(BBX$4, revenue_pivot!$A$4:$E$6, 5, FALSE)</f>
        <v>#N/A</v>
      </c>
      <c r="BBY11" s="7" t="s">
        <v>22352</v>
      </c>
      <c r="BBZ11" s="20" t="e">
        <f>VLOOKUP(BBZ$4, revenue_pivot!$A$4:$E$6, 5, FALSE)</f>
        <v>#N/A</v>
      </c>
      <c r="BCA11" s="20" t="e">
        <f>VLOOKUP(BCA$4, revenue_pivot!$A$4:$E$6, 5, FALSE)</f>
        <v>#N/A</v>
      </c>
      <c r="BCB11" s="20" t="e">
        <f>VLOOKUP(BCB$4, revenue_pivot!$A$4:$E$6, 5, FALSE)</f>
        <v>#N/A</v>
      </c>
      <c r="BCC11" s="7" t="s">
        <v>22352</v>
      </c>
      <c r="BCD11" s="20" t="e">
        <f>VLOOKUP(BCD$4, revenue_pivot!$A$4:$E$6, 5, FALSE)</f>
        <v>#N/A</v>
      </c>
      <c r="BCE11" s="20" t="e">
        <f>VLOOKUP(BCE$4, revenue_pivot!$A$4:$E$6, 5, FALSE)</f>
        <v>#N/A</v>
      </c>
      <c r="BCF11" s="20" t="e">
        <f>VLOOKUP(BCF$4, revenue_pivot!$A$4:$E$6, 5, FALSE)</f>
        <v>#N/A</v>
      </c>
      <c r="BCG11" s="7" t="s">
        <v>22352</v>
      </c>
      <c r="BCH11" s="20" t="e">
        <f>VLOOKUP(BCH$4, revenue_pivot!$A$4:$E$6, 5, FALSE)</f>
        <v>#N/A</v>
      </c>
      <c r="BCI11" s="20" t="e">
        <f>VLOOKUP(BCI$4, revenue_pivot!$A$4:$E$6, 5, FALSE)</f>
        <v>#N/A</v>
      </c>
      <c r="BCJ11" s="20" t="e">
        <f>VLOOKUP(BCJ$4, revenue_pivot!$A$4:$E$6, 5, FALSE)</f>
        <v>#N/A</v>
      </c>
      <c r="BCK11" s="7" t="s">
        <v>22352</v>
      </c>
      <c r="BCL11" s="20" t="e">
        <f>VLOOKUP(BCL$4, revenue_pivot!$A$4:$E$6, 5, FALSE)</f>
        <v>#N/A</v>
      </c>
      <c r="BCM11" s="20" t="e">
        <f>VLOOKUP(BCM$4, revenue_pivot!$A$4:$E$6, 5, FALSE)</f>
        <v>#N/A</v>
      </c>
      <c r="BCN11" s="20" t="e">
        <f>VLOOKUP(BCN$4, revenue_pivot!$A$4:$E$6, 5, FALSE)</f>
        <v>#N/A</v>
      </c>
      <c r="BCO11" s="7" t="s">
        <v>22352</v>
      </c>
      <c r="BCP11" s="20" t="e">
        <f>VLOOKUP(BCP$4, revenue_pivot!$A$4:$E$6, 5, FALSE)</f>
        <v>#N/A</v>
      </c>
      <c r="BCQ11" s="20" t="e">
        <f>VLOOKUP(BCQ$4, revenue_pivot!$A$4:$E$6, 5, FALSE)</f>
        <v>#N/A</v>
      </c>
      <c r="BCR11" s="20" t="e">
        <f>VLOOKUP(BCR$4, revenue_pivot!$A$4:$E$6, 5, FALSE)</f>
        <v>#N/A</v>
      </c>
      <c r="BCS11" s="7" t="s">
        <v>22352</v>
      </c>
      <c r="BCT11" s="20" t="e">
        <f>VLOOKUP(BCT$4, revenue_pivot!$A$4:$E$6, 5, FALSE)</f>
        <v>#N/A</v>
      </c>
      <c r="BCU11" s="20" t="e">
        <f>VLOOKUP(BCU$4, revenue_pivot!$A$4:$E$6, 5, FALSE)</f>
        <v>#N/A</v>
      </c>
      <c r="BCV11" s="20" t="e">
        <f>VLOOKUP(BCV$4, revenue_pivot!$A$4:$E$6, 5, FALSE)</f>
        <v>#N/A</v>
      </c>
      <c r="BCW11" s="7" t="s">
        <v>22352</v>
      </c>
      <c r="BCX11" s="20" t="e">
        <f>VLOOKUP(BCX$4, revenue_pivot!$A$4:$E$6, 5, FALSE)</f>
        <v>#N/A</v>
      </c>
      <c r="BCY11" s="20" t="e">
        <f>VLOOKUP(BCY$4, revenue_pivot!$A$4:$E$6, 5, FALSE)</f>
        <v>#N/A</v>
      </c>
      <c r="BCZ11" s="20" t="e">
        <f>VLOOKUP(BCZ$4, revenue_pivot!$A$4:$E$6, 5, FALSE)</f>
        <v>#N/A</v>
      </c>
      <c r="BDA11" s="7" t="s">
        <v>22352</v>
      </c>
      <c r="BDB11" s="20" t="e">
        <f>VLOOKUP(BDB$4, revenue_pivot!$A$4:$E$6, 5, FALSE)</f>
        <v>#N/A</v>
      </c>
      <c r="BDC11" s="20" t="e">
        <f>VLOOKUP(BDC$4, revenue_pivot!$A$4:$E$6, 5, FALSE)</f>
        <v>#N/A</v>
      </c>
      <c r="BDD11" s="20" t="e">
        <f>VLOOKUP(BDD$4, revenue_pivot!$A$4:$E$6, 5, FALSE)</f>
        <v>#N/A</v>
      </c>
      <c r="BDE11" s="7" t="s">
        <v>22352</v>
      </c>
      <c r="BDF11" s="20" t="e">
        <f>VLOOKUP(BDF$4, revenue_pivot!$A$4:$E$6, 5, FALSE)</f>
        <v>#N/A</v>
      </c>
      <c r="BDG11" s="20" t="e">
        <f>VLOOKUP(BDG$4, revenue_pivot!$A$4:$E$6, 5, FALSE)</f>
        <v>#N/A</v>
      </c>
      <c r="BDH11" s="20" t="e">
        <f>VLOOKUP(BDH$4, revenue_pivot!$A$4:$E$6, 5, FALSE)</f>
        <v>#N/A</v>
      </c>
      <c r="BDI11" s="7" t="s">
        <v>22352</v>
      </c>
      <c r="BDJ11" s="20" t="e">
        <f>VLOOKUP(BDJ$4, revenue_pivot!$A$4:$E$6, 5, FALSE)</f>
        <v>#N/A</v>
      </c>
      <c r="BDK11" s="20" t="e">
        <f>VLOOKUP(BDK$4, revenue_pivot!$A$4:$E$6, 5, FALSE)</f>
        <v>#N/A</v>
      </c>
      <c r="BDL11" s="20" t="e">
        <f>VLOOKUP(BDL$4, revenue_pivot!$A$4:$E$6, 5, FALSE)</f>
        <v>#N/A</v>
      </c>
      <c r="BDM11" s="7" t="s">
        <v>22352</v>
      </c>
      <c r="BDN11" s="20" t="e">
        <f>VLOOKUP(BDN$4, revenue_pivot!$A$4:$E$6, 5, FALSE)</f>
        <v>#N/A</v>
      </c>
      <c r="BDO11" s="20" t="e">
        <f>VLOOKUP(BDO$4, revenue_pivot!$A$4:$E$6, 5, FALSE)</f>
        <v>#N/A</v>
      </c>
      <c r="BDP11" s="20" t="e">
        <f>VLOOKUP(BDP$4, revenue_pivot!$A$4:$E$6, 5, FALSE)</f>
        <v>#N/A</v>
      </c>
      <c r="BDQ11" s="7" t="s">
        <v>22352</v>
      </c>
      <c r="BDR11" s="20" t="e">
        <f>VLOOKUP(BDR$4, revenue_pivot!$A$4:$E$6, 5, FALSE)</f>
        <v>#N/A</v>
      </c>
      <c r="BDS11" s="20" t="e">
        <f>VLOOKUP(BDS$4, revenue_pivot!$A$4:$E$6, 5, FALSE)</f>
        <v>#N/A</v>
      </c>
      <c r="BDT11" s="20" t="e">
        <f>VLOOKUP(BDT$4, revenue_pivot!$A$4:$E$6, 5, FALSE)</f>
        <v>#N/A</v>
      </c>
      <c r="BDU11" s="7" t="s">
        <v>22352</v>
      </c>
      <c r="BDV11" s="20" t="e">
        <f>VLOOKUP(BDV$4, revenue_pivot!$A$4:$E$6, 5, FALSE)</f>
        <v>#N/A</v>
      </c>
      <c r="BDW11" s="20" t="e">
        <f>VLOOKUP(BDW$4, revenue_pivot!$A$4:$E$6, 5, FALSE)</f>
        <v>#N/A</v>
      </c>
      <c r="BDX11" s="20" t="e">
        <f>VLOOKUP(BDX$4, revenue_pivot!$A$4:$E$6, 5, FALSE)</f>
        <v>#N/A</v>
      </c>
      <c r="BDY11" s="7" t="s">
        <v>22352</v>
      </c>
      <c r="BDZ11" s="20" t="e">
        <f>VLOOKUP(BDZ$4, revenue_pivot!$A$4:$E$6, 5, FALSE)</f>
        <v>#N/A</v>
      </c>
      <c r="BEA11" s="20" t="e">
        <f>VLOOKUP(BEA$4, revenue_pivot!$A$4:$E$6, 5, FALSE)</f>
        <v>#N/A</v>
      </c>
      <c r="BEB11" s="20" t="e">
        <f>VLOOKUP(BEB$4, revenue_pivot!$A$4:$E$6, 5, FALSE)</f>
        <v>#N/A</v>
      </c>
      <c r="BEC11" s="7" t="s">
        <v>22352</v>
      </c>
      <c r="BED11" s="20" t="e">
        <f>VLOOKUP(BED$4, revenue_pivot!$A$4:$E$6, 5, FALSE)</f>
        <v>#N/A</v>
      </c>
      <c r="BEE11" s="20" t="e">
        <f>VLOOKUP(BEE$4, revenue_pivot!$A$4:$E$6, 5, FALSE)</f>
        <v>#N/A</v>
      </c>
      <c r="BEF11" s="20" t="e">
        <f>VLOOKUP(BEF$4, revenue_pivot!$A$4:$E$6, 5, FALSE)</f>
        <v>#N/A</v>
      </c>
      <c r="BEG11" s="7" t="s">
        <v>22352</v>
      </c>
      <c r="BEH11" s="20" t="e">
        <f>VLOOKUP(BEH$4, revenue_pivot!$A$4:$E$6, 5, FALSE)</f>
        <v>#N/A</v>
      </c>
      <c r="BEI11" s="20" t="e">
        <f>VLOOKUP(BEI$4, revenue_pivot!$A$4:$E$6, 5, FALSE)</f>
        <v>#N/A</v>
      </c>
      <c r="BEJ11" s="20" t="e">
        <f>VLOOKUP(BEJ$4, revenue_pivot!$A$4:$E$6, 5, FALSE)</f>
        <v>#N/A</v>
      </c>
      <c r="BEK11" s="7" t="s">
        <v>22352</v>
      </c>
      <c r="BEL11" s="20" t="e">
        <f>VLOOKUP(BEL$4, revenue_pivot!$A$4:$E$6, 5, FALSE)</f>
        <v>#N/A</v>
      </c>
      <c r="BEM11" s="20" t="e">
        <f>VLOOKUP(BEM$4, revenue_pivot!$A$4:$E$6, 5, FALSE)</f>
        <v>#N/A</v>
      </c>
      <c r="BEN11" s="20" t="e">
        <f>VLOOKUP(BEN$4, revenue_pivot!$A$4:$E$6, 5, FALSE)</f>
        <v>#N/A</v>
      </c>
      <c r="BEO11" s="7" t="s">
        <v>22352</v>
      </c>
      <c r="BEP11" s="20" t="e">
        <f>VLOOKUP(BEP$4, revenue_pivot!$A$4:$E$6, 5, FALSE)</f>
        <v>#N/A</v>
      </c>
      <c r="BEQ11" s="20" t="e">
        <f>VLOOKUP(BEQ$4, revenue_pivot!$A$4:$E$6, 5, FALSE)</f>
        <v>#N/A</v>
      </c>
      <c r="BER11" s="20" t="e">
        <f>VLOOKUP(BER$4, revenue_pivot!$A$4:$E$6, 5, FALSE)</f>
        <v>#N/A</v>
      </c>
      <c r="BES11" s="7" t="s">
        <v>22352</v>
      </c>
      <c r="BET11" s="20" t="e">
        <f>VLOOKUP(BET$4, revenue_pivot!$A$4:$E$6, 5, FALSE)</f>
        <v>#N/A</v>
      </c>
      <c r="BEU11" s="20" t="e">
        <f>VLOOKUP(BEU$4, revenue_pivot!$A$4:$E$6, 5, FALSE)</f>
        <v>#N/A</v>
      </c>
      <c r="BEV11" s="20" t="e">
        <f>VLOOKUP(BEV$4, revenue_pivot!$A$4:$E$6, 5, FALSE)</f>
        <v>#N/A</v>
      </c>
      <c r="BEW11" s="7" t="s">
        <v>22352</v>
      </c>
      <c r="BEX11" s="20" t="e">
        <f>VLOOKUP(BEX$4, revenue_pivot!$A$4:$E$6, 5, FALSE)</f>
        <v>#N/A</v>
      </c>
      <c r="BEY11" s="20" t="e">
        <f>VLOOKUP(BEY$4, revenue_pivot!$A$4:$E$6, 5, FALSE)</f>
        <v>#N/A</v>
      </c>
      <c r="BEZ11" s="20" t="e">
        <f>VLOOKUP(BEZ$4, revenue_pivot!$A$4:$E$6, 5, FALSE)</f>
        <v>#N/A</v>
      </c>
      <c r="BFA11" s="7" t="s">
        <v>22352</v>
      </c>
      <c r="BFB11" s="20" t="e">
        <f>VLOOKUP(BFB$4, revenue_pivot!$A$4:$E$6, 5, FALSE)</f>
        <v>#N/A</v>
      </c>
      <c r="BFC11" s="20" t="e">
        <f>VLOOKUP(BFC$4, revenue_pivot!$A$4:$E$6, 5, FALSE)</f>
        <v>#N/A</v>
      </c>
      <c r="BFD11" s="20" t="e">
        <f>VLOOKUP(BFD$4, revenue_pivot!$A$4:$E$6, 5, FALSE)</f>
        <v>#N/A</v>
      </c>
      <c r="BFE11" s="7" t="s">
        <v>22352</v>
      </c>
      <c r="BFF11" s="20" t="e">
        <f>VLOOKUP(BFF$4, revenue_pivot!$A$4:$E$6, 5, FALSE)</f>
        <v>#N/A</v>
      </c>
      <c r="BFG11" s="20" t="e">
        <f>VLOOKUP(BFG$4, revenue_pivot!$A$4:$E$6, 5, FALSE)</f>
        <v>#N/A</v>
      </c>
      <c r="BFH11" s="20" t="e">
        <f>VLOOKUP(BFH$4, revenue_pivot!$A$4:$E$6, 5, FALSE)</f>
        <v>#N/A</v>
      </c>
      <c r="BFI11" s="7" t="s">
        <v>22352</v>
      </c>
      <c r="BFJ11" s="20" t="e">
        <f>VLOOKUP(BFJ$4, revenue_pivot!$A$4:$E$6, 5, FALSE)</f>
        <v>#N/A</v>
      </c>
      <c r="BFK11" s="20" t="e">
        <f>VLOOKUP(BFK$4, revenue_pivot!$A$4:$E$6, 5, FALSE)</f>
        <v>#N/A</v>
      </c>
      <c r="BFL11" s="20" t="e">
        <f>VLOOKUP(BFL$4, revenue_pivot!$A$4:$E$6, 5, FALSE)</f>
        <v>#N/A</v>
      </c>
      <c r="BFM11" s="7" t="s">
        <v>22352</v>
      </c>
      <c r="BFN11" s="20" t="e">
        <f>VLOOKUP(BFN$4, revenue_pivot!$A$4:$E$6, 5, FALSE)</f>
        <v>#N/A</v>
      </c>
      <c r="BFO11" s="20" t="e">
        <f>VLOOKUP(BFO$4, revenue_pivot!$A$4:$E$6, 5, FALSE)</f>
        <v>#N/A</v>
      </c>
      <c r="BFP11" s="20" t="e">
        <f>VLOOKUP(BFP$4, revenue_pivot!$A$4:$E$6, 5, FALSE)</f>
        <v>#N/A</v>
      </c>
      <c r="BFQ11" s="7" t="s">
        <v>22352</v>
      </c>
      <c r="BFR11" s="20" t="e">
        <f>VLOOKUP(BFR$4, revenue_pivot!$A$4:$E$6, 5, FALSE)</f>
        <v>#N/A</v>
      </c>
      <c r="BFS11" s="20" t="e">
        <f>VLOOKUP(BFS$4, revenue_pivot!$A$4:$E$6, 5, FALSE)</f>
        <v>#N/A</v>
      </c>
      <c r="BFT11" s="20" t="e">
        <f>VLOOKUP(BFT$4, revenue_pivot!$A$4:$E$6, 5, FALSE)</f>
        <v>#N/A</v>
      </c>
      <c r="BFU11" s="7" t="s">
        <v>22352</v>
      </c>
      <c r="BFV11" s="20" t="e">
        <f>VLOOKUP(BFV$4, revenue_pivot!$A$4:$E$6, 5, FALSE)</f>
        <v>#N/A</v>
      </c>
      <c r="BFW11" s="20" t="e">
        <f>VLOOKUP(BFW$4, revenue_pivot!$A$4:$E$6, 5, FALSE)</f>
        <v>#N/A</v>
      </c>
      <c r="BFX11" s="20" t="e">
        <f>VLOOKUP(BFX$4, revenue_pivot!$A$4:$E$6, 5, FALSE)</f>
        <v>#N/A</v>
      </c>
      <c r="BFY11" s="7" t="s">
        <v>22352</v>
      </c>
      <c r="BFZ11" s="20" t="e">
        <f>VLOOKUP(BFZ$4, revenue_pivot!$A$4:$E$6, 5, FALSE)</f>
        <v>#N/A</v>
      </c>
      <c r="BGA11" s="20" t="e">
        <f>VLOOKUP(BGA$4, revenue_pivot!$A$4:$E$6, 5, FALSE)</f>
        <v>#N/A</v>
      </c>
      <c r="BGB11" s="20" t="e">
        <f>VLOOKUP(BGB$4, revenue_pivot!$A$4:$E$6, 5, FALSE)</f>
        <v>#N/A</v>
      </c>
      <c r="BGC11" s="7" t="s">
        <v>22352</v>
      </c>
      <c r="BGD11" s="20" t="e">
        <f>VLOOKUP(BGD$4, revenue_pivot!$A$4:$E$6, 5, FALSE)</f>
        <v>#N/A</v>
      </c>
      <c r="BGE11" s="20" t="e">
        <f>VLOOKUP(BGE$4, revenue_pivot!$A$4:$E$6, 5, FALSE)</f>
        <v>#N/A</v>
      </c>
      <c r="BGF11" s="20" t="e">
        <f>VLOOKUP(BGF$4, revenue_pivot!$A$4:$E$6, 5, FALSE)</f>
        <v>#N/A</v>
      </c>
      <c r="BGG11" s="7" t="s">
        <v>22352</v>
      </c>
      <c r="BGH11" s="20" t="e">
        <f>VLOOKUP(BGH$4, revenue_pivot!$A$4:$E$6, 5, FALSE)</f>
        <v>#N/A</v>
      </c>
      <c r="BGI11" s="20" t="e">
        <f>VLOOKUP(BGI$4, revenue_pivot!$A$4:$E$6, 5, FALSE)</f>
        <v>#N/A</v>
      </c>
      <c r="BGJ11" s="20" t="e">
        <f>VLOOKUP(BGJ$4, revenue_pivot!$A$4:$E$6, 5, FALSE)</f>
        <v>#N/A</v>
      </c>
      <c r="BGK11" s="7" t="s">
        <v>22352</v>
      </c>
      <c r="BGL11" s="20" t="e">
        <f>VLOOKUP(BGL$4, revenue_pivot!$A$4:$E$6, 5, FALSE)</f>
        <v>#N/A</v>
      </c>
      <c r="BGM11" s="20" t="e">
        <f>VLOOKUP(BGM$4, revenue_pivot!$A$4:$E$6, 5, FALSE)</f>
        <v>#N/A</v>
      </c>
      <c r="BGN11" s="20" t="e">
        <f>VLOOKUP(BGN$4, revenue_pivot!$A$4:$E$6, 5, FALSE)</f>
        <v>#N/A</v>
      </c>
      <c r="BGO11" s="7" t="s">
        <v>22352</v>
      </c>
      <c r="BGP11" s="20" t="e">
        <f>VLOOKUP(BGP$4, revenue_pivot!$A$4:$E$6, 5, FALSE)</f>
        <v>#N/A</v>
      </c>
      <c r="BGQ11" s="20" t="e">
        <f>VLOOKUP(BGQ$4, revenue_pivot!$A$4:$E$6, 5, FALSE)</f>
        <v>#N/A</v>
      </c>
      <c r="BGR11" s="20" t="e">
        <f>VLOOKUP(BGR$4, revenue_pivot!$A$4:$E$6, 5, FALSE)</f>
        <v>#N/A</v>
      </c>
      <c r="BGS11" s="7" t="s">
        <v>22352</v>
      </c>
      <c r="BGT11" s="20" t="e">
        <f>VLOOKUP(BGT$4, revenue_pivot!$A$4:$E$6, 5, FALSE)</f>
        <v>#N/A</v>
      </c>
      <c r="BGU11" s="20" t="e">
        <f>VLOOKUP(BGU$4, revenue_pivot!$A$4:$E$6, 5, FALSE)</f>
        <v>#N/A</v>
      </c>
      <c r="BGV11" s="20" t="e">
        <f>VLOOKUP(BGV$4, revenue_pivot!$A$4:$E$6, 5, FALSE)</f>
        <v>#N/A</v>
      </c>
      <c r="BGW11" s="7" t="s">
        <v>22352</v>
      </c>
      <c r="BGX11" s="20" t="e">
        <f>VLOOKUP(BGX$4, revenue_pivot!$A$4:$E$6, 5, FALSE)</f>
        <v>#N/A</v>
      </c>
      <c r="BGY11" s="20" t="e">
        <f>VLOOKUP(BGY$4, revenue_pivot!$A$4:$E$6, 5, FALSE)</f>
        <v>#N/A</v>
      </c>
      <c r="BGZ11" s="20" t="e">
        <f>VLOOKUP(BGZ$4, revenue_pivot!$A$4:$E$6, 5, FALSE)</f>
        <v>#N/A</v>
      </c>
      <c r="BHA11" s="7" t="s">
        <v>22352</v>
      </c>
      <c r="BHB11" s="20" t="e">
        <f>VLOOKUP(BHB$4, revenue_pivot!$A$4:$E$6, 5, FALSE)</f>
        <v>#N/A</v>
      </c>
      <c r="BHC11" s="20" t="e">
        <f>VLOOKUP(BHC$4, revenue_pivot!$A$4:$E$6, 5, FALSE)</f>
        <v>#N/A</v>
      </c>
      <c r="BHD11" s="20" t="e">
        <f>VLOOKUP(BHD$4, revenue_pivot!$A$4:$E$6, 5, FALSE)</f>
        <v>#N/A</v>
      </c>
      <c r="BHE11" s="7" t="s">
        <v>22352</v>
      </c>
      <c r="BHF11" s="20" t="e">
        <f>VLOOKUP(BHF$4, revenue_pivot!$A$4:$E$6, 5, FALSE)</f>
        <v>#N/A</v>
      </c>
      <c r="BHG11" s="20" t="e">
        <f>VLOOKUP(BHG$4, revenue_pivot!$A$4:$E$6, 5, FALSE)</f>
        <v>#N/A</v>
      </c>
      <c r="BHH11" s="20" t="e">
        <f>VLOOKUP(BHH$4, revenue_pivot!$A$4:$E$6, 5, FALSE)</f>
        <v>#N/A</v>
      </c>
      <c r="BHI11" s="7" t="s">
        <v>22352</v>
      </c>
      <c r="BHJ11" s="20" t="e">
        <f>VLOOKUP(BHJ$4, revenue_pivot!$A$4:$E$6, 5, FALSE)</f>
        <v>#N/A</v>
      </c>
      <c r="BHK11" s="20" t="e">
        <f>VLOOKUP(BHK$4, revenue_pivot!$A$4:$E$6, 5, FALSE)</f>
        <v>#N/A</v>
      </c>
      <c r="BHL11" s="20" t="e">
        <f>VLOOKUP(BHL$4, revenue_pivot!$A$4:$E$6, 5, FALSE)</f>
        <v>#N/A</v>
      </c>
      <c r="BHM11" s="7" t="s">
        <v>22352</v>
      </c>
      <c r="BHN11" s="20" t="e">
        <f>VLOOKUP(BHN$4, revenue_pivot!$A$4:$E$6, 5, FALSE)</f>
        <v>#N/A</v>
      </c>
      <c r="BHO11" s="20" t="e">
        <f>VLOOKUP(BHO$4, revenue_pivot!$A$4:$E$6, 5, FALSE)</f>
        <v>#N/A</v>
      </c>
      <c r="BHP11" s="20" t="e">
        <f>VLOOKUP(BHP$4, revenue_pivot!$A$4:$E$6, 5, FALSE)</f>
        <v>#N/A</v>
      </c>
      <c r="BHQ11" s="7" t="s">
        <v>22352</v>
      </c>
      <c r="BHR11" s="20" t="e">
        <f>VLOOKUP(BHR$4, revenue_pivot!$A$4:$E$6, 5, FALSE)</f>
        <v>#N/A</v>
      </c>
      <c r="BHS11" s="20" t="e">
        <f>VLOOKUP(BHS$4, revenue_pivot!$A$4:$E$6, 5, FALSE)</f>
        <v>#N/A</v>
      </c>
      <c r="BHT11" s="20" t="e">
        <f>VLOOKUP(BHT$4, revenue_pivot!$A$4:$E$6, 5, FALSE)</f>
        <v>#N/A</v>
      </c>
      <c r="BHU11" s="7" t="s">
        <v>22352</v>
      </c>
      <c r="BHV11" s="20" t="e">
        <f>VLOOKUP(BHV$4, revenue_pivot!$A$4:$E$6, 5, FALSE)</f>
        <v>#N/A</v>
      </c>
      <c r="BHW11" s="20" t="e">
        <f>VLOOKUP(BHW$4, revenue_pivot!$A$4:$E$6, 5, FALSE)</f>
        <v>#N/A</v>
      </c>
      <c r="BHX11" s="20" t="e">
        <f>VLOOKUP(BHX$4, revenue_pivot!$A$4:$E$6, 5, FALSE)</f>
        <v>#N/A</v>
      </c>
      <c r="BHY11" s="7" t="s">
        <v>22352</v>
      </c>
      <c r="BHZ11" s="20" t="e">
        <f>VLOOKUP(BHZ$4, revenue_pivot!$A$4:$E$6, 5, FALSE)</f>
        <v>#N/A</v>
      </c>
      <c r="BIA11" s="20" t="e">
        <f>VLOOKUP(BIA$4, revenue_pivot!$A$4:$E$6, 5, FALSE)</f>
        <v>#N/A</v>
      </c>
      <c r="BIB11" s="20" t="e">
        <f>VLOOKUP(BIB$4, revenue_pivot!$A$4:$E$6, 5, FALSE)</f>
        <v>#N/A</v>
      </c>
      <c r="BIC11" s="7" t="s">
        <v>22352</v>
      </c>
      <c r="BID11" s="20" t="e">
        <f>VLOOKUP(BID$4, revenue_pivot!$A$4:$E$6, 5, FALSE)</f>
        <v>#N/A</v>
      </c>
      <c r="BIE11" s="20" t="e">
        <f>VLOOKUP(BIE$4, revenue_pivot!$A$4:$E$6, 5, FALSE)</f>
        <v>#N/A</v>
      </c>
      <c r="BIF11" s="20" t="e">
        <f>VLOOKUP(BIF$4, revenue_pivot!$A$4:$E$6, 5, FALSE)</f>
        <v>#N/A</v>
      </c>
      <c r="BIG11" s="7" t="s">
        <v>22352</v>
      </c>
      <c r="BIH11" s="20" t="e">
        <f>VLOOKUP(BIH$4, revenue_pivot!$A$4:$E$6, 5, FALSE)</f>
        <v>#N/A</v>
      </c>
      <c r="BII11" s="20" t="e">
        <f>VLOOKUP(BII$4, revenue_pivot!$A$4:$E$6, 5, FALSE)</f>
        <v>#N/A</v>
      </c>
      <c r="BIJ11" s="20" t="e">
        <f>VLOOKUP(BIJ$4, revenue_pivot!$A$4:$E$6, 5, FALSE)</f>
        <v>#N/A</v>
      </c>
      <c r="BIK11" s="7" t="s">
        <v>22352</v>
      </c>
      <c r="BIL11" s="20" t="e">
        <f>VLOOKUP(BIL$4, revenue_pivot!$A$4:$E$6, 5, FALSE)</f>
        <v>#N/A</v>
      </c>
      <c r="BIM11" s="20" t="e">
        <f>VLOOKUP(BIM$4, revenue_pivot!$A$4:$E$6, 5, FALSE)</f>
        <v>#N/A</v>
      </c>
      <c r="BIN11" s="20" t="e">
        <f>VLOOKUP(BIN$4, revenue_pivot!$A$4:$E$6, 5, FALSE)</f>
        <v>#N/A</v>
      </c>
      <c r="BIO11" s="7" t="s">
        <v>22352</v>
      </c>
      <c r="BIP11" s="20" t="e">
        <f>VLOOKUP(BIP$4, revenue_pivot!$A$4:$E$6, 5, FALSE)</f>
        <v>#N/A</v>
      </c>
      <c r="BIQ11" s="20" t="e">
        <f>VLOOKUP(BIQ$4, revenue_pivot!$A$4:$E$6, 5, FALSE)</f>
        <v>#N/A</v>
      </c>
      <c r="BIR11" s="20" t="e">
        <f>VLOOKUP(BIR$4, revenue_pivot!$A$4:$E$6, 5, FALSE)</f>
        <v>#N/A</v>
      </c>
      <c r="BIS11" s="7" t="s">
        <v>22352</v>
      </c>
      <c r="BIT11" s="20" t="e">
        <f>VLOOKUP(BIT$4, revenue_pivot!$A$4:$E$6, 5, FALSE)</f>
        <v>#N/A</v>
      </c>
      <c r="BIU11" s="20" t="e">
        <f>VLOOKUP(BIU$4, revenue_pivot!$A$4:$E$6, 5, FALSE)</f>
        <v>#N/A</v>
      </c>
      <c r="BIV11" s="20" t="e">
        <f>VLOOKUP(BIV$4, revenue_pivot!$A$4:$E$6, 5, FALSE)</f>
        <v>#N/A</v>
      </c>
      <c r="BIW11" s="7" t="s">
        <v>22352</v>
      </c>
      <c r="BIX11" s="20" t="e">
        <f>VLOOKUP(BIX$4, revenue_pivot!$A$4:$E$6, 5, FALSE)</f>
        <v>#N/A</v>
      </c>
      <c r="BIY11" s="20" t="e">
        <f>VLOOKUP(BIY$4, revenue_pivot!$A$4:$E$6, 5, FALSE)</f>
        <v>#N/A</v>
      </c>
      <c r="BIZ11" s="20" t="e">
        <f>VLOOKUP(BIZ$4, revenue_pivot!$A$4:$E$6, 5, FALSE)</f>
        <v>#N/A</v>
      </c>
      <c r="BJA11" s="7" t="s">
        <v>22352</v>
      </c>
      <c r="BJB11" s="20" t="e">
        <f>VLOOKUP(BJB$4, revenue_pivot!$A$4:$E$6, 5, FALSE)</f>
        <v>#N/A</v>
      </c>
      <c r="BJC11" s="20" t="e">
        <f>VLOOKUP(BJC$4, revenue_pivot!$A$4:$E$6, 5, FALSE)</f>
        <v>#N/A</v>
      </c>
      <c r="BJD11" s="20" t="e">
        <f>VLOOKUP(BJD$4, revenue_pivot!$A$4:$E$6, 5, FALSE)</f>
        <v>#N/A</v>
      </c>
      <c r="BJE11" s="7" t="s">
        <v>22352</v>
      </c>
      <c r="BJF11" s="20" t="e">
        <f>VLOOKUP(BJF$4, revenue_pivot!$A$4:$E$6, 5, FALSE)</f>
        <v>#N/A</v>
      </c>
      <c r="BJG11" s="20" t="e">
        <f>VLOOKUP(BJG$4, revenue_pivot!$A$4:$E$6, 5, FALSE)</f>
        <v>#N/A</v>
      </c>
      <c r="BJH11" s="20" t="e">
        <f>VLOOKUP(BJH$4, revenue_pivot!$A$4:$E$6, 5, FALSE)</f>
        <v>#N/A</v>
      </c>
      <c r="BJI11" s="7" t="s">
        <v>22352</v>
      </c>
      <c r="BJJ11" s="20" t="e">
        <f>VLOOKUP(BJJ$4, revenue_pivot!$A$4:$E$6, 5, FALSE)</f>
        <v>#N/A</v>
      </c>
      <c r="BJK11" s="20" t="e">
        <f>VLOOKUP(BJK$4, revenue_pivot!$A$4:$E$6, 5, FALSE)</f>
        <v>#N/A</v>
      </c>
      <c r="BJL11" s="20" t="e">
        <f>VLOOKUP(BJL$4, revenue_pivot!$A$4:$E$6, 5, FALSE)</f>
        <v>#N/A</v>
      </c>
      <c r="BJM11" s="7" t="s">
        <v>22352</v>
      </c>
      <c r="BJN11" s="20" t="e">
        <f>VLOOKUP(BJN$4, revenue_pivot!$A$4:$E$6, 5, FALSE)</f>
        <v>#N/A</v>
      </c>
      <c r="BJO11" s="20" t="e">
        <f>VLOOKUP(BJO$4, revenue_pivot!$A$4:$E$6, 5, FALSE)</f>
        <v>#N/A</v>
      </c>
      <c r="BJP11" s="20" t="e">
        <f>VLOOKUP(BJP$4, revenue_pivot!$A$4:$E$6, 5, FALSE)</f>
        <v>#N/A</v>
      </c>
      <c r="BJQ11" s="7" t="s">
        <v>22352</v>
      </c>
      <c r="BJR11" s="20" t="e">
        <f>VLOOKUP(BJR$4, revenue_pivot!$A$4:$E$6, 5, FALSE)</f>
        <v>#N/A</v>
      </c>
      <c r="BJS11" s="20" t="e">
        <f>VLOOKUP(BJS$4, revenue_pivot!$A$4:$E$6, 5, FALSE)</f>
        <v>#N/A</v>
      </c>
      <c r="BJT11" s="20" t="e">
        <f>VLOOKUP(BJT$4, revenue_pivot!$A$4:$E$6, 5, FALSE)</f>
        <v>#N/A</v>
      </c>
      <c r="BJU11" s="7" t="s">
        <v>22352</v>
      </c>
      <c r="BJV11" s="20" t="e">
        <f>VLOOKUP(BJV$4, revenue_pivot!$A$4:$E$6, 5, FALSE)</f>
        <v>#N/A</v>
      </c>
      <c r="BJW11" s="20" t="e">
        <f>VLOOKUP(BJW$4, revenue_pivot!$A$4:$E$6, 5, FALSE)</f>
        <v>#N/A</v>
      </c>
      <c r="BJX11" s="20" t="e">
        <f>VLOOKUP(BJX$4, revenue_pivot!$A$4:$E$6, 5, FALSE)</f>
        <v>#N/A</v>
      </c>
      <c r="BJY11" s="7" t="s">
        <v>22352</v>
      </c>
      <c r="BJZ11" s="20" t="e">
        <f>VLOOKUP(BJZ$4, revenue_pivot!$A$4:$E$6, 5, FALSE)</f>
        <v>#N/A</v>
      </c>
      <c r="BKA11" s="20" t="e">
        <f>VLOOKUP(BKA$4, revenue_pivot!$A$4:$E$6, 5, FALSE)</f>
        <v>#N/A</v>
      </c>
      <c r="BKB11" s="20" t="e">
        <f>VLOOKUP(BKB$4, revenue_pivot!$A$4:$E$6, 5, FALSE)</f>
        <v>#N/A</v>
      </c>
      <c r="BKC11" s="7" t="s">
        <v>22352</v>
      </c>
      <c r="BKD11" s="20" t="e">
        <f>VLOOKUP(BKD$4, revenue_pivot!$A$4:$E$6, 5, FALSE)</f>
        <v>#N/A</v>
      </c>
      <c r="BKE11" s="20" t="e">
        <f>VLOOKUP(BKE$4, revenue_pivot!$A$4:$E$6, 5, FALSE)</f>
        <v>#N/A</v>
      </c>
      <c r="BKF11" s="20" t="e">
        <f>VLOOKUP(BKF$4, revenue_pivot!$A$4:$E$6, 5, FALSE)</f>
        <v>#N/A</v>
      </c>
      <c r="BKG11" s="7" t="s">
        <v>22352</v>
      </c>
      <c r="BKH11" s="20" t="e">
        <f>VLOOKUP(BKH$4, revenue_pivot!$A$4:$E$6, 5, FALSE)</f>
        <v>#N/A</v>
      </c>
      <c r="BKI11" s="20" t="e">
        <f>VLOOKUP(BKI$4, revenue_pivot!$A$4:$E$6, 5, FALSE)</f>
        <v>#N/A</v>
      </c>
      <c r="BKJ11" s="20" t="e">
        <f>VLOOKUP(BKJ$4, revenue_pivot!$A$4:$E$6, 5, FALSE)</f>
        <v>#N/A</v>
      </c>
      <c r="BKK11" s="7" t="s">
        <v>22352</v>
      </c>
      <c r="BKL11" s="20" t="e">
        <f>VLOOKUP(BKL$4, revenue_pivot!$A$4:$E$6, 5, FALSE)</f>
        <v>#N/A</v>
      </c>
      <c r="BKM11" s="20" t="e">
        <f>VLOOKUP(BKM$4, revenue_pivot!$A$4:$E$6, 5, FALSE)</f>
        <v>#N/A</v>
      </c>
      <c r="BKN11" s="20" t="e">
        <f>VLOOKUP(BKN$4, revenue_pivot!$A$4:$E$6, 5, FALSE)</f>
        <v>#N/A</v>
      </c>
      <c r="BKO11" s="7" t="s">
        <v>22352</v>
      </c>
      <c r="BKP11" s="20" t="e">
        <f>VLOOKUP(BKP$4, revenue_pivot!$A$4:$E$6, 5, FALSE)</f>
        <v>#N/A</v>
      </c>
      <c r="BKQ11" s="20" t="e">
        <f>VLOOKUP(BKQ$4, revenue_pivot!$A$4:$E$6, 5, FALSE)</f>
        <v>#N/A</v>
      </c>
      <c r="BKR11" s="20" t="e">
        <f>VLOOKUP(BKR$4, revenue_pivot!$A$4:$E$6, 5, FALSE)</f>
        <v>#N/A</v>
      </c>
      <c r="BKS11" s="7" t="s">
        <v>22352</v>
      </c>
      <c r="BKT11" s="20" t="e">
        <f>VLOOKUP(BKT$4, revenue_pivot!$A$4:$E$6, 5, FALSE)</f>
        <v>#N/A</v>
      </c>
      <c r="BKU11" s="20" t="e">
        <f>VLOOKUP(BKU$4, revenue_pivot!$A$4:$E$6, 5, FALSE)</f>
        <v>#N/A</v>
      </c>
      <c r="BKV11" s="20" t="e">
        <f>VLOOKUP(BKV$4, revenue_pivot!$A$4:$E$6, 5, FALSE)</f>
        <v>#N/A</v>
      </c>
      <c r="BKW11" s="7" t="s">
        <v>22352</v>
      </c>
      <c r="BKX11" s="20" t="e">
        <f>VLOOKUP(BKX$4, revenue_pivot!$A$4:$E$6, 5, FALSE)</f>
        <v>#N/A</v>
      </c>
      <c r="BKY11" s="20" t="e">
        <f>VLOOKUP(BKY$4, revenue_pivot!$A$4:$E$6, 5, FALSE)</f>
        <v>#N/A</v>
      </c>
      <c r="BKZ11" s="20" t="e">
        <f>VLOOKUP(BKZ$4, revenue_pivot!$A$4:$E$6, 5, FALSE)</f>
        <v>#N/A</v>
      </c>
      <c r="BLA11" s="7" t="s">
        <v>22352</v>
      </c>
      <c r="BLB11" s="20" t="e">
        <f>VLOOKUP(BLB$4, revenue_pivot!$A$4:$E$6, 5, FALSE)</f>
        <v>#N/A</v>
      </c>
      <c r="BLC11" s="20" t="e">
        <f>VLOOKUP(BLC$4, revenue_pivot!$A$4:$E$6, 5, FALSE)</f>
        <v>#N/A</v>
      </c>
      <c r="BLD11" s="20" t="e">
        <f>VLOOKUP(BLD$4, revenue_pivot!$A$4:$E$6, 5, FALSE)</f>
        <v>#N/A</v>
      </c>
      <c r="BLE11" s="7" t="s">
        <v>22352</v>
      </c>
      <c r="BLF11" s="20" t="e">
        <f>VLOOKUP(BLF$4, revenue_pivot!$A$4:$E$6, 5, FALSE)</f>
        <v>#N/A</v>
      </c>
      <c r="BLG11" s="20" t="e">
        <f>VLOOKUP(BLG$4, revenue_pivot!$A$4:$E$6, 5, FALSE)</f>
        <v>#N/A</v>
      </c>
      <c r="BLH11" s="20" t="e">
        <f>VLOOKUP(BLH$4, revenue_pivot!$A$4:$E$6, 5, FALSE)</f>
        <v>#N/A</v>
      </c>
      <c r="BLI11" s="7" t="s">
        <v>22352</v>
      </c>
      <c r="BLJ11" s="20" t="e">
        <f>VLOOKUP(BLJ$4, revenue_pivot!$A$4:$E$6, 5, FALSE)</f>
        <v>#N/A</v>
      </c>
      <c r="BLK11" s="20" t="e">
        <f>VLOOKUP(BLK$4, revenue_pivot!$A$4:$E$6, 5, FALSE)</f>
        <v>#N/A</v>
      </c>
      <c r="BLL11" s="20" t="e">
        <f>VLOOKUP(BLL$4, revenue_pivot!$A$4:$E$6, 5, FALSE)</f>
        <v>#N/A</v>
      </c>
      <c r="BLM11" s="7" t="s">
        <v>22352</v>
      </c>
      <c r="BLN11" s="20" t="e">
        <f>VLOOKUP(BLN$4, revenue_pivot!$A$4:$E$6, 5, FALSE)</f>
        <v>#N/A</v>
      </c>
      <c r="BLO11" s="20" t="e">
        <f>VLOOKUP(BLO$4, revenue_pivot!$A$4:$E$6, 5, FALSE)</f>
        <v>#N/A</v>
      </c>
      <c r="BLP11" s="20" t="e">
        <f>VLOOKUP(BLP$4, revenue_pivot!$A$4:$E$6, 5, FALSE)</f>
        <v>#N/A</v>
      </c>
      <c r="BLQ11" s="7" t="s">
        <v>22352</v>
      </c>
      <c r="BLR11" s="20" t="e">
        <f>VLOOKUP(BLR$4, revenue_pivot!$A$4:$E$6, 5, FALSE)</f>
        <v>#N/A</v>
      </c>
      <c r="BLS11" s="20" t="e">
        <f>VLOOKUP(BLS$4, revenue_pivot!$A$4:$E$6, 5, FALSE)</f>
        <v>#N/A</v>
      </c>
      <c r="BLT11" s="20" t="e">
        <f>VLOOKUP(BLT$4, revenue_pivot!$A$4:$E$6, 5, FALSE)</f>
        <v>#N/A</v>
      </c>
      <c r="BLU11" s="7" t="s">
        <v>22352</v>
      </c>
      <c r="BLV11" s="20" t="e">
        <f>VLOOKUP(BLV$4, revenue_pivot!$A$4:$E$6, 5, FALSE)</f>
        <v>#N/A</v>
      </c>
      <c r="BLW11" s="20" t="e">
        <f>VLOOKUP(BLW$4, revenue_pivot!$A$4:$E$6, 5, FALSE)</f>
        <v>#N/A</v>
      </c>
      <c r="BLX11" s="20" t="e">
        <f>VLOOKUP(BLX$4, revenue_pivot!$A$4:$E$6, 5, FALSE)</f>
        <v>#N/A</v>
      </c>
      <c r="BLY11" s="7" t="s">
        <v>22352</v>
      </c>
      <c r="BLZ11" s="20" t="e">
        <f>VLOOKUP(BLZ$4, revenue_pivot!$A$4:$E$6, 5, FALSE)</f>
        <v>#N/A</v>
      </c>
      <c r="BMA11" s="20" t="e">
        <f>VLOOKUP(BMA$4, revenue_pivot!$A$4:$E$6, 5, FALSE)</f>
        <v>#N/A</v>
      </c>
      <c r="BMB11" s="20" t="e">
        <f>VLOOKUP(BMB$4, revenue_pivot!$A$4:$E$6, 5, FALSE)</f>
        <v>#N/A</v>
      </c>
      <c r="BMC11" s="7" t="s">
        <v>22352</v>
      </c>
      <c r="BMD11" s="20" t="e">
        <f>VLOOKUP(BMD$4, revenue_pivot!$A$4:$E$6, 5, FALSE)</f>
        <v>#N/A</v>
      </c>
      <c r="BME11" s="20" t="e">
        <f>VLOOKUP(BME$4, revenue_pivot!$A$4:$E$6, 5, FALSE)</f>
        <v>#N/A</v>
      </c>
      <c r="BMF11" s="20" t="e">
        <f>VLOOKUP(BMF$4, revenue_pivot!$A$4:$E$6, 5, FALSE)</f>
        <v>#N/A</v>
      </c>
      <c r="BMG11" s="7" t="s">
        <v>22352</v>
      </c>
      <c r="BMH11" s="20" t="e">
        <f>VLOOKUP(BMH$4, revenue_pivot!$A$4:$E$6, 5, FALSE)</f>
        <v>#N/A</v>
      </c>
      <c r="BMI11" s="20" t="e">
        <f>VLOOKUP(BMI$4, revenue_pivot!$A$4:$E$6, 5, FALSE)</f>
        <v>#N/A</v>
      </c>
      <c r="BMJ11" s="20" t="e">
        <f>VLOOKUP(BMJ$4, revenue_pivot!$A$4:$E$6, 5, FALSE)</f>
        <v>#N/A</v>
      </c>
      <c r="BMK11" s="7" t="s">
        <v>22352</v>
      </c>
      <c r="BML11" s="20" t="e">
        <f>VLOOKUP(BML$4, revenue_pivot!$A$4:$E$6, 5, FALSE)</f>
        <v>#N/A</v>
      </c>
      <c r="BMM11" s="20" t="e">
        <f>VLOOKUP(BMM$4, revenue_pivot!$A$4:$E$6, 5, FALSE)</f>
        <v>#N/A</v>
      </c>
      <c r="BMN11" s="20" t="e">
        <f>VLOOKUP(BMN$4, revenue_pivot!$A$4:$E$6, 5, FALSE)</f>
        <v>#N/A</v>
      </c>
      <c r="BMO11" s="7" t="s">
        <v>22352</v>
      </c>
      <c r="BMP11" s="20" t="e">
        <f>VLOOKUP(BMP$4, revenue_pivot!$A$4:$E$6, 5, FALSE)</f>
        <v>#N/A</v>
      </c>
      <c r="BMQ11" s="20" t="e">
        <f>VLOOKUP(BMQ$4, revenue_pivot!$A$4:$E$6, 5, FALSE)</f>
        <v>#N/A</v>
      </c>
      <c r="BMR11" s="20" t="e">
        <f>VLOOKUP(BMR$4, revenue_pivot!$A$4:$E$6, 5, FALSE)</f>
        <v>#N/A</v>
      </c>
      <c r="BMS11" s="7" t="s">
        <v>22352</v>
      </c>
      <c r="BMT11" s="20" t="e">
        <f>VLOOKUP(BMT$4, revenue_pivot!$A$4:$E$6, 5, FALSE)</f>
        <v>#N/A</v>
      </c>
      <c r="BMU11" s="20" t="e">
        <f>VLOOKUP(BMU$4, revenue_pivot!$A$4:$E$6, 5, FALSE)</f>
        <v>#N/A</v>
      </c>
      <c r="BMV11" s="20" t="e">
        <f>VLOOKUP(BMV$4, revenue_pivot!$A$4:$E$6, 5, FALSE)</f>
        <v>#N/A</v>
      </c>
      <c r="BMW11" s="7" t="s">
        <v>22352</v>
      </c>
      <c r="BMX11" s="20" t="e">
        <f>VLOOKUP(BMX$4, revenue_pivot!$A$4:$E$6, 5, FALSE)</f>
        <v>#N/A</v>
      </c>
      <c r="BMY11" s="20" t="e">
        <f>VLOOKUP(BMY$4, revenue_pivot!$A$4:$E$6, 5, FALSE)</f>
        <v>#N/A</v>
      </c>
      <c r="BMZ11" s="20" t="e">
        <f>VLOOKUP(BMZ$4, revenue_pivot!$A$4:$E$6, 5, FALSE)</f>
        <v>#N/A</v>
      </c>
      <c r="BNA11" s="7" t="s">
        <v>22352</v>
      </c>
      <c r="BNB11" s="20" t="e">
        <f>VLOOKUP(BNB$4, revenue_pivot!$A$4:$E$6, 5, FALSE)</f>
        <v>#N/A</v>
      </c>
      <c r="BNC11" s="20" t="e">
        <f>VLOOKUP(BNC$4, revenue_pivot!$A$4:$E$6, 5, FALSE)</f>
        <v>#N/A</v>
      </c>
      <c r="BND11" s="20" t="e">
        <f>VLOOKUP(BND$4, revenue_pivot!$A$4:$E$6, 5, FALSE)</f>
        <v>#N/A</v>
      </c>
      <c r="BNE11" s="7" t="s">
        <v>22352</v>
      </c>
      <c r="BNF11" s="20" t="e">
        <f>VLOOKUP(BNF$4, revenue_pivot!$A$4:$E$6, 5, FALSE)</f>
        <v>#N/A</v>
      </c>
      <c r="BNG11" s="20" t="e">
        <f>VLOOKUP(BNG$4, revenue_pivot!$A$4:$E$6, 5, FALSE)</f>
        <v>#N/A</v>
      </c>
      <c r="BNH11" s="20" t="e">
        <f>VLOOKUP(BNH$4, revenue_pivot!$A$4:$E$6, 5, FALSE)</f>
        <v>#N/A</v>
      </c>
      <c r="BNI11" s="7" t="s">
        <v>22352</v>
      </c>
      <c r="BNJ11" s="20" t="e">
        <f>VLOOKUP(BNJ$4, revenue_pivot!$A$4:$E$6, 5, FALSE)</f>
        <v>#N/A</v>
      </c>
      <c r="BNK11" s="20" t="e">
        <f>VLOOKUP(BNK$4, revenue_pivot!$A$4:$E$6, 5, FALSE)</f>
        <v>#N/A</v>
      </c>
      <c r="BNL11" s="20" t="e">
        <f>VLOOKUP(BNL$4, revenue_pivot!$A$4:$E$6, 5, FALSE)</f>
        <v>#N/A</v>
      </c>
      <c r="BNM11" s="7" t="s">
        <v>22352</v>
      </c>
      <c r="BNN11" s="20" t="e">
        <f>VLOOKUP(BNN$4, revenue_pivot!$A$4:$E$6, 5, FALSE)</f>
        <v>#N/A</v>
      </c>
      <c r="BNO11" s="20" t="e">
        <f>VLOOKUP(BNO$4, revenue_pivot!$A$4:$E$6, 5, FALSE)</f>
        <v>#N/A</v>
      </c>
      <c r="BNP11" s="20" t="e">
        <f>VLOOKUP(BNP$4, revenue_pivot!$A$4:$E$6, 5, FALSE)</f>
        <v>#N/A</v>
      </c>
      <c r="BNQ11" s="7" t="s">
        <v>22352</v>
      </c>
      <c r="BNR11" s="20" t="e">
        <f>VLOOKUP(BNR$4, revenue_pivot!$A$4:$E$6, 5, FALSE)</f>
        <v>#N/A</v>
      </c>
      <c r="BNS11" s="20" t="e">
        <f>VLOOKUP(BNS$4, revenue_pivot!$A$4:$E$6, 5, FALSE)</f>
        <v>#N/A</v>
      </c>
      <c r="BNT11" s="20" t="e">
        <f>VLOOKUP(BNT$4, revenue_pivot!$A$4:$E$6, 5, FALSE)</f>
        <v>#N/A</v>
      </c>
      <c r="BNU11" s="7" t="s">
        <v>22352</v>
      </c>
      <c r="BNV11" s="20" t="e">
        <f>VLOOKUP(BNV$4, revenue_pivot!$A$4:$E$6, 5, FALSE)</f>
        <v>#N/A</v>
      </c>
      <c r="BNW11" s="20" t="e">
        <f>VLOOKUP(BNW$4, revenue_pivot!$A$4:$E$6, 5, FALSE)</f>
        <v>#N/A</v>
      </c>
      <c r="BNX11" s="20" t="e">
        <f>VLOOKUP(BNX$4, revenue_pivot!$A$4:$E$6, 5, FALSE)</f>
        <v>#N/A</v>
      </c>
      <c r="BNY11" s="7" t="s">
        <v>22352</v>
      </c>
      <c r="BNZ11" s="20" t="e">
        <f>VLOOKUP(BNZ$4, revenue_pivot!$A$4:$E$6, 5, FALSE)</f>
        <v>#N/A</v>
      </c>
      <c r="BOA11" s="20" t="e">
        <f>VLOOKUP(BOA$4, revenue_pivot!$A$4:$E$6, 5, FALSE)</f>
        <v>#N/A</v>
      </c>
      <c r="BOB11" s="20" t="e">
        <f>VLOOKUP(BOB$4, revenue_pivot!$A$4:$E$6, 5, FALSE)</f>
        <v>#N/A</v>
      </c>
      <c r="BOC11" s="7" t="s">
        <v>22352</v>
      </c>
      <c r="BOD11" s="20" t="e">
        <f>VLOOKUP(BOD$4, revenue_pivot!$A$4:$E$6, 5, FALSE)</f>
        <v>#N/A</v>
      </c>
      <c r="BOE11" s="20" t="e">
        <f>VLOOKUP(BOE$4, revenue_pivot!$A$4:$E$6, 5, FALSE)</f>
        <v>#N/A</v>
      </c>
      <c r="BOF11" s="20" t="e">
        <f>VLOOKUP(BOF$4, revenue_pivot!$A$4:$E$6, 5, FALSE)</f>
        <v>#N/A</v>
      </c>
      <c r="BOG11" s="7" t="s">
        <v>22352</v>
      </c>
      <c r="BOH11" s="20" t="e">
        <f>VLOOKUP(BOH$4, revenue_pivot!$A$4:$E$6, 5, FALSE)</f>
        <v>#N/A</v>
      </c>
      <c r="BOI11" s="20" t="e">
        <f>VLOOKUP(BOI$4, revenue_pivot!$A$4:$E$6, 5, FALSE)</f>
        <v>#N/A</v>
      </c>
      <c r="BOJ11" s="20" t="e">
        <f>VLOOKUP(BOJ$4, revenue_pivot!$A$4:$E$6, 5, FALSE)</f>
        <v>#N/A</v>
      </c>
      <c r="BOK11" s="7" t="s">
        <v>22352</v>
      </c>
      <c r="BOL11" s="20" t="e">
        <f>VLOOKUP(BOL$4, revenue_pivot!$A$4:$E$6, 5, FALSE)</f>
        <v>#N/A</v>
      </c>
      <c r="BOM11" s="20" t="e">
        <f>VLOOKUP(BOM$4, revenue_pivot!$A$4:$E$6, 5, FALSE)</f>
        <v>#N/A</v>
      </c>
      <c r="BON11" s="20" t="e">
        <f>VLOOKUP(BON$4, revenue_pivot!$A$4:$E$6, 5, FALSE)</f>
        <v>#N/A</v>
      </c>
      <c r="BOO11" s="7" t="s">
        <v>22352</v>
      </c>
      <c r="BOP11" s="20" t="e">
        <f>VLOOKUP(BOP$4, revenue_pivot!$A$4:$E$6, 5, FALSE)</f>
        <v>#N/A</v>
      </c>
      <c r="BOQ11" s="20" t="e">
        <f>VLOOKUP(BOQ$4, revenue_pivot!$A$4:$E$6, 5, FALSE)</f>
        <v>#N/A</v>
      </c>
      <c r="BOR11" s="20" t="e">
        <f>VLOOKUP(BOR$4, revenue_pivot!$A$4:$E$6, 5, FALSE)</f>
        <v>#N/A</v>
      </c>
      <c r="BOS11" s="7" t="s">
        <v>22352</v>
      </c>
      <c r="BOT11" s="20" t="e">
        <f>VLOOKUP(BOT$4, revenue_pivot!$A$4:$E$6, 5, FALSE)</f>
        <v>#N/A</v>
      </c>
      <c r="BOU11" s="20" t="e">
        <f>VLOOKUP(BOU$4, revenue_pivot!$A$4:$E$6, 5, FALSE)</f>
        <v>#N/A</v>
      </c>
      <c r="BOV11" s="20" t="e">
        <f>VLOOKUP(BOV$4, revenue_pivot!$A$4:$E$6, 5, FALSE)</f>
        <v>#N/A</v>
      </c>
      <c r="BOW11" s="7" t="s">
        <v>22352</v>
      </c>
      <c r="BOX11" s="20" t="e">
        <f>VLOOKUP(BOX$4, revenue_pivot!$A$4:$E$6, 5, FALSE)</f>
        <v>#N/A</v>
      </c>
      <c r="BOY11" s="20" t="e">
        <f>VLOOKUP(BOY$4, revenue_pivot!$A$4:$E$6, 5, FALSE)</f>
        <v>#N/A</v>
      </c>
      <c r="BOZ11" s="20" t="e">
        <f>VLOOKUP(BOZ$4, revenue_pivot!$A$4:$E$6, 5, FALSE)</f>
        <v>#N/A</v>
      </c>
      <c r="BPA11" s="7" t="s">
        <v>22352</v>
      </c>
      <c r="BPB11" s="20" t="e">
        <f>VLOOKUP(BPB$4, revenue_pivot!$A$4:$E$6, 5, FALSE)</f>
        <v>#N/A</v>
      </c>
      <c r="BPC11" s="20" t="e">
        <f>VLOOKUP(BPC$4, revenue_pivot!$A$4:$E$6, 5, FALSE)</f>
        <v>#N/A</v>
      </c>
      <c r="BPD11" s="20" t="e">
        <f>VLOOKUP(BPD$4, revenue_pivot!$A$4:$E$6, 5, FALSE)</f>
        <v>#N/A</v>
      </c>
      <c r="BPE11" s="7" t="s">
        <v>22352</v>
      </c>
      <c r="BPF11" s="20" t="e">
        <f>VLOOKUP(BPF$4, revenue_pivot!$A$4:$E$6, 5, FALSE)</f>
        <v>#N/A</v>
      </c>
      <c r="BPG11" s="20" t="e">
        <f>VLOOKUP(BPG$4, revenue_pivot!$A$4:$E$6, 5, FALSE)</f>
        <v>#N/A</v>
      </c>
      <c r="BPH11" s="20" t="e">
        <f>VLOOKUP(BPH$4, revenue_pivot!$A$4:$E$6, 5, FALSE)</f>
        <v>#N/A</v>
      </c>
      <c r="BPI11" s="7" t="s">
        <v>22352</v>
      </c>
      <c r="BPJ11" s="20" t="e">
        <f>VLOOKUP(BPJ$4, revenue_pivot!$A$4:$E$6, 5, FALSE)</f>
        <v>#N/A</v>
      </c>
      <c r="BPK11" s="20" t="e">
        <f>VLOOKUP(BPK$4, revenue_pivot!$A$4:$E$6, 5, FALSE)</f>
        <v>#N/A</v>
      </c>
      <c r="BPL11" s="20" t="e">
        <f>VLOOKUP(BPL$4, revenue_pivot!$A$4:$E$6, 5, FALSE)</f>
        <v>#N/A</v>
      </c>
      <c r="BPM11" s="7" t="s">
        <v>22352</v>
      </c>
      <c r="BPN11" s="20" t="e">
        <f>VLOOKUP(BPN$4, revenue_pivot!$A$4:$E$6, 5, FALSE)</f>
        <v>#N/A</v>
      </c>
      <c r="BPO11" s="20" t="e">
        <f>VLOOKUP(BPO$4, revenue_pivot!$A$4:$E$6, 5, FALSE)</f>
        <v>#N/A</v>
      </c>
      <c r="BPP11" s="20" t="e">
        <f>VLOOKUP(BPP$4, revenue_pivot!$A$4:$E$6, 5, FALSE)</f>
        <v>#N/A</v>
      </c>
      <c r="BPQ11" s="7" t="s">
        <v>22352</v>
      </c>
      <c r="BPR11" s="20" t="e">
        <f>VLOOKUP(BPR$4, revenue_pivot!$A$4:$E$6, 5, FALSE)</f>
        <v>#N/A</v>
      </c>
      <c r="BPS11" s="20" t="e">
        <f>VLOOKUP(BPS$4, revenue_pivot!$A$4:$E$6, 5, FALSE)</f>
        <v>#N/A</v>
      </c>
      <c r="BPT11" s="20" t="e">
        <f>VLOOKUP(BPT$4, revenue_pivot!$A$4:$E$6, 5, FALSE)</f>
        <v>#N/A</v>
      </c>
      <c r="BPU11" s="7" t="s">
        <v>22352</v>
      </c>
      <c r="BPV11" s="20" t="e">
        <f>VLOOKUP(BPV$4, revenue_pivot!$A$4:$E$6, 5, FALSE)</f>
        <v>#N/A</v>
      </c>
      <c r="BPW11" s="20" t="e">
        <f>VLOOKUP(BPW$4, revenue_pivot!$A$4:$E$6, 5, FALSE)</f>
        <v>#N/A</v>
      </c>
      <c r="BPX11" s="20" t="e">
        <f>VLOOKUP(BPX$4, revenue_pivot!$A$4:$E$6, 5, FALSE)</f>
        <v>#N/A</v>
      </c>
      <c r="BPY11" s="7" t="s">
        <v>22352</v>
      </c>
      <c r="BPZ11" s="20" t="e">
        <f>VLOOKUP(BPZ$4, revenue_pivot!$A$4:$E$6, 5, FALSE)</f>
        <v>#N/A</v>
      </c>
      <c r="BQA11" s="20" t="e">
        <f>VLOOKUP(BQA$4, revenue_pivot!$A$4:$E$6, 5, FALSE)</f>
        <v>#N/A</v>
      </c>
      <c r="BQB11" s="20" t="e">
        <f>VLOOKUP(BQB$4, revenue_pivot!$A$4:$E$6, 5, FALSE)</f>
        <v>#N/A</v>
      </c>
      <c r="BQC11" s="7" t="s">
        <v>22352</v>
      </c>
      <c r="BQD11" s="20" t="e">
        <f>VLOOKUP(BQD$4, revenue_pivot!$A$4:$E$6, 5, FALSE)</f>
        <v>#N/A</v>
      </c>
      <c r="BQE11" s="20" t="e">
        <f>VLOOKUP(BQE$4, revenue_pivot!$A$4:$E$6, 5, FALSE)</f>
        <v>#N/A</v>
      </c>
      <c r="BQF11" s="20" t="e">
        <f>VLOOKUP(BQF$4, revenue_pivot!$A$4:$E$6, 5, FALSE)</f>
        <v>#N/A</v>
      </c>
      <c r="BQG11" s="7" t="s">
        <v>22352</v>
      </c>
      <c r="BQH11" s="20" t="e">
        <f>VLOOKUP(BQH$4, revenue_pivot!$A$4:$E$6, 5, FALSE)</f>
        <v>#N/A</v>
      </c>
      <c r="BQI11" s="20" t="e">
        <f>VLOOKUP(BQI$4, revenue_pivot!$A$4:$E$6, 5, FALSE)</f>
        <v>#N/A</v>
      </c>
      <c r="BQJ11" s="20" t="e">
        <f>VLOOKUP(BQJ$4, revenue_pivot!$A$4:$E$6, 5, FALSE)</f>
        <v>#N/A</v>
      </c>
      <c r="BQK11" s="7" t="s">
        <v>22352</v>
      </c>
      <c r="BQL11" s="20" t="e">
        <f>VLOOKUP(BQL$4, revenue_pivot!$A$4:$E$6, 5, FALSE)</f>
        <v>#N/A</v>
      </c>
      <c r="BQM11" s="20" t="e">
        <f>VLOOKUP(BQM$4, revenue_pivot!$A$4:$E$6, 5, FALSE)</f>
        <v>#N/A</v>
      </c>
      <c r="BQN11" s="20" t="e">
        <f>VLOOKUP(BQN$4, revenue_pivot!$A$4:$E$6, 5, FALSE)</f>
        <v>#N/A</v>
      </c>
      <c r="BQO11" s="7" t="s">
        <v>22352</v>
      </c>
      <c r="BQP11" s="20" t="e">
        <f>VLOOKUP(BQP$4, revenue_pivot!$A$4:$E$6, 5, FALSE)</f>
        <v>#N/A</v>
      </c>
      <c r="BQQ11" s="20" t="e">
        <f>VLOOKUP(BQQ$4, revenue_pivot!$A$4:$E$6, 5, FALSE)</f>
        <v>#N/A</v>
      </c>
      <c r="BQR11" s="20" t="e">
        <f>VLOOKUP(BQR$4, revenue_pivot!$A$4:$E$6, 5, FALSE)</f>
        <v>#N/A</v>
      </c>
      <c r="BQS11" s="7" t="s">
        <v>22352</v>
      </c>
      <c r="BQT11" s="20" t="e">
        <f>VLOOKUP(BQT$4, revenue_pivot!$A$4:$E$6, 5, FALSE)</f>
        <v>#N/A</v>
      </c>
      <c r="BQU11" s="20" t="e">
        <f>VLOOKUP(BQU$4, revenue_pivot!$A$4:$E$6, 5, FALSE)</f>
        <v>#N/A</v>
      </c>
      <c r="BQV11" s="20" t="e">
        <f>VLOOKUP(BQV$4, revenue_pivot!$A$4:$E$6, 5, FALSE)</f>
        <v>#N/A</v>
      </c>
      <c r="BQW11" s="7" t="s">
        <v>22352</v>
      </c>
      <c r="BQX11" s="20" t="e">
        <f>VLOOKUP(BQX$4, revenue_pivot!$A$4:$E$6, 5, FALSE)</f>
        <v>#N/A</v>
      </c>
      <c r="BQY11" s="20" t="e">
        <f>VLOOKUP(BQY$4, revenue_pivot!$A$4:$E$6, 5, FALSE)</f>
        <v>#N/A</v>
      </c>
      <c r="BQZ11" s="20" t="e">
        <f>VLOOKUP(BQZ$4, revenue_pivot!$A$4:$E$6, 5, FALSE)</f>
        <v>#N/A</v>
      </c>
      <c r="BRA11" s="7" t="s">
        <v>22352</v>
      </c>
      <c r="BRB11" s="20" t="e">
        <f>VLOOKUP(BRB$4, revenue_pivot!$A$4:$E$6, 5, FALSE)</f>
        <v>#N/A</v>
      </c>
      <c r="BRC11" s="20" t="e">
        <f>VLOOKUP(BRC$4, revenue_pivot!$A$4:$E$6, 5, FALSE)</f>
        <v>#N/A</v>
      </c>
      <c r="BRD11" s="20" t="e">
        <f>VLOOKUP(BRD$4, revenue_pivot!$A$4:$E$6, 5, FALSE)</f>
        <v>#N/A</v>
      </c>
      <c r="BRE11" s="7" t="s">
        <v>22352</v>
      </c>
      <c r="BRF11" s="20" t="e">
        <f>VLOOKUP(BRF$4, revenue_pivot!$A$4:$E$6, 5, FALSE)</f>
        <v>#N/A</v>
      </c>
      <c r="BRG11" s="20" t="e">
        <f>VLOOKUP(BRG$4, revenue_pivot!$A$4:$E$6, 5, FALSE)</f>
        <v>#N/A</v>
      </c>
      <c r="BRH11" s="20" t="e">
        <f>VLOOKUP(BRH$4, revenue_pivot!$A$4:$E$6, 5, FALSE)</f>
        <v>#N/A</v>
      </c>
      <c r="BRI11" s="7" t="s">
        <v>22352</v>
      </c>
      <c r="BRJ11" s="20" t="e">
        <f>VLOOKUP(BRJ$4, revenue_pivot!$A$4:$E$6, 5, FALSE)</f>
        <v>#N/A</v>
      </c>
      <c r="BRK11" s="20" t="e">
        <f>VLOOKUP(BRK$4, revenue_pivot!$A$4:$E$6, 5, FALSE)</f>
        <v>#N/A</v>
      </c>
      <c r="BRL11" s="20" t="e">
        <f>VLOOKUP(BRL$4, revenue_pivot!$A$4:$E$6, 5, FALSE)</f>
        <v>#N/A</v>
      </c>
      <c r="BRM11" s="7" t="s">
        <v>22352</v>
      </c>
      <c r="BRN11" s="20" t="e">
        <f>VLOOKUP(BRN$4, revenue_pivot!$A$4:$E$6, 5, FALSE)</f>
        <v>#N/A</v>
      </c>
      <c r="BRO11" s="20" t="e">
        <f>VLOOKUP(BRO$4, revenue_pivot!$A$4:$E$6, 5, FALSE)</f>
        <v>#N/A</v>
      </c>
      <c r="BRP11" s="20" t="e">
        <f>VLOOKUP(BRP$4, revenue_pivot!$A$4:$E$6, 5, FALSE)</f>
        <v>#N/A</v>
      </c>
      <c r="BRQ11" s="7" t="s">
        <v>22352</v>
      </c>
      <c r="BRR11" s="20" t="e">
        <f>VLOOKUP(BRR$4, revenue_pivot!$A$4:$E$6, 5, FALSE)</f>
        <v>#N/A</v>
      </c>
      <c r="BRS11" s="20" t="e">
        <f>VLOOKUP(BRS$4, revenue_pivot!$A$4:$E$6, 5, FALSE)</f>
        <v>#N/A</v>
      </c>
      <c r="BRT11" s="20" t="e">
        <f>VLOOKUP(BRT$4, revenue_pivot!$A$4:$E$6, 5, FALSE)</f>
        <v>#N/A</v>
      </c>
      <c r="BRU11" s="7" t="s">
        <v>22352</v>
      </c>
      <c r="BRV11" s="20" t="e">
        <f>VLOOKUP(BRV$4, revenue_pivot!$A$4:$E$6, 5, FALSE)</f>
        <v>#N/A</v>
      </c>
      <c r="BRW11" s="20" t="e">
        <f>VLOOKUP(BRW$4, revenue_pivot!$A$4:$E$6, 5, FALSE)</f>
        <v>#N/A</v>
      </c>
      <c r="BRX11" s="20" t="e">
        <f>VLOOKUP(BRX$4, revenue_pivot!$A$4:$E$6, 5, FALSE)</f>
        <v>#N/A</v>
      </c>
      <c r="BRY11" s="7" t="s">
        <v>22352</v>
      </c>
      <c r="BRZ11" s="20" t="e">
        <f>VLOOKUP(BRZ$4, revenue_pivot!$A$4:$E$6, 5, FALSE)</f>
        <v>#N/A</v>
      </c>
      <c r="BSA11" s="20" t="e">
        <f>VLOOKUP(BSA$4, revenue_pivot!$A$4:$E$6, 5, FALSE)</f>
        <v>#N/A</v>
      </c>
      <c r="BSB11" s="20" t="e">
        <f>VLOOKUP(BSB$4, revenue_pivot!$A$4:$E$6, 5, FALSE)</f>
        <v>#N/A</v>
      </c>
      <c r="BSC11" s="7" t="s">
        <v>22352</v>
      </c>
      <c r="BSD11" s="20" t="e">
        <f>VLOOKUP(BSD$4, revenue_pivot!$A$4:$E$6, 5, FALSE)</f>
        <v>#N/A</v>
      </c>
      <c r="BSE11" s="20" t="e">
        <f>VLOOKUP(BSE$4, revenue_pivot!$A$4:$E$6, 5, FALSE)</f>
        <v>#N/A</v>
      </c>
      <c r="BSF11" s="20" t="e">
        <f>VLOOKUP(BSF$4, revenue_pivot!$A$4:$E$6, 5, FALSE)</f>
        <v>#N/A</v>
      </c>
      <c r="BSG11" s="7" t="s">
        <v>22352</v>
      </c>
      <c r="BSH11" s="20" t="e">
        <f>VLOOKUP(BSH$4, revenue_pivot!$A$4:$E$6, 5, FALSE)</f>
        <v>#N/A</v>
      </c>
      <c r="BSI11" s="20" t="e">
        <f>VLOOKUP(BSI$4, revenue_pivot!$A$4:$E$6, 5, FALSE)</f>
        <v>#N/A</v>
      </c>
      <c r="BSJ11" s="20" t="e">
        <f>VLOOKUP(BSJ$4, revenue_pivot!$A$4:$E$6, 5, FALSE)</f>
        <v>#N/A</v>
      </c>
      <c r="BSK11" s="7" t="s">
        <v>22352</v>
      </c>
      <c r="BSL11" s="20" t="e">
        <f>VLOOKUP(BSL$4, revenue_pivot!$A$4:$E$6, 5, FALSE)</f>
        <v>#N/A</v>
      </c>
      <c r="BSM11" s="20" t="e">
        <f>VLOOKUP(BSM$4, revenue_pivot!$A$4:$E$6, 5, FALSE)</f>
        <v>#N/A</v>
      </c>
      <c r="BSN11" s="20" t="e">
        <f>VLOOKUP(BSN$4, revenue_pivot!$A$4:$E$6, 5, FALSE)</f>
        <v>#N/A</v>
      </c>
      <c r="BSO11" s="7" t="s">
        <v>22352</v>
      </c>
      <c r="BSP11" s="20" t="e">
        <f>VLOOKUP(BSP$4, revenue_pivot!$A$4:$E$6, 5, FALSE)</f>
        <v>#N/A</v>
      </c>
      <c r="BSQ11" s="20" t="e">
        <f>VLOOKUP(BSQ$4, revenue_pivot!$A$4:$E$6, 5, FALSE)</f>
        <v>#N/A</v>
      </c>
      <c r="BSR11" s="20" t="e">
        <f>VLOOKUP(BSR$4, revenue_pivot!$A$4:$E$6, 5, FALSE)</f>
        <v>#N/A</v>
      </c>
      <c r="BSS11" s="7" t="s">
        <v>22352</v>
      </c>
      <c r="BST11" s="20" t="e">
        <f>VLOOKUP(BST$4, revenue_pivot!$A$4:$E$6, 5, FALSE)</f>
        <v>#N/A</v>
      </c>
      <c r="BSU11" s="20" t="e">
        <f>VLOOKUP(BSU$4, revenue_pivot!$A$4:$E$6, 5, FALSE)</f>
        <v>#N/A</v>
      </c>
      <c r="BSV11" s="20" t="e">
        <f>VLOOKUP(BSV$4, revenue_pivot!$A$4:$E$6, 5, FALSE)</f>
        <v>#N/A</v>
      </c>
      <c r="BSW11" s="7" t="s">
        <v>22352</v>
      </c>
      <c r="BSX11" s="20" t="e">
        <f>VLOOKUP(BSX$4, revenue_pivot!$A$4:$E$6, 5, FALSE)</f>
        <v>#N/A</v>
      </c>
      <c r="BSY11" s="20" t="e">
        <f>VLOOKUP(BSY$4, revenue_pivot!$A$4:$E$6, 5, FALSE)</f>
        <v>#N/A</v>
      </c>
      <c r="BSZ11" s="20" t="e">
        <f>VLOOKUP(BSZ$4, revenue_pivot!$A$4:$E$6, 5, FALSE)</f>
        <v>#N/A</v>
      </c>
      <c r="BTA11" s="7" t="s">
        <v>22352</v>
      </c>
      <c r="BTB11" s="20" t="e">
        <f>VLOOKUP(BTB$4, revenue_pivot!$A$4:$E$6, 5, FALSE)</f>
        <v>#N/A</v>
      </c>
      <c r="BTC11" s="20" t="e">
        <f>VLOOKUP(BTC$4, revenue_pivot!$A$4:$E$6, 5, FALSE)</f>
        <v>#N/A</v>
      </c>
      <c r="BTD11" s="20" t="e">
        <f>VLOOKUP(BTD$4, revenue_pivot!$A$4:$E$6, 5, FALSE)</f>
        <v>#N/A</v>
      </c>
      <c r="BTE11" s="7" t="s">
        <v>22352</v>
      </c>
      <c r="BTF11" s="20" t="e">
        <f>VLOOKUP(BTF$4, revenue_pivot!$A$4:$E$6, 5, FALSE)</f>
        <v>#N/A</v>
      </c>
      <c r="BTG11" s="20" t="e">
        <f>VLOOKUP(BTG$4, revenue_pivot!$A$4:$E$6, 5, FALSE)</f>
        <v>#N/A</v>
      </c>
      <c r="BTH11" s="20" t="e">
        <f>VLOOKUP(BTH$4, revenue_pivot!$A$4:$E$6, 5, FALSE)</f>
        <v>#N/A</v>
      </c>
      <c r="BTI11" s="7" t="s">
        <v>22352</v>
      </c>
      <c r="BTJ11" s="20" t="e">
        <f>VLOOKUP(BTJ$4, revenue_pivot!$A$4:$E$6, 5, FALSE)</f>
        <v>#N/A</v>
      </c>
      <c r="BTK11" s="20" t="e">
        <f>VLOOKUP(BTK$4, revenue_pivot!$A$4:$E$6, 5, FALSE)</f>
        <v>#N/A</v>
      </c>
      <c r="BTL11" s="20" t="e">
        <f>VLOOKUP(BTL$4, revenue_pivot!$A$4:$E$6, 5, FALSE)</f>
        <v>#N/A</v>
      </c>
      <c r="BTM11" s="7" t="s">
        <v>22352</v>
      </c>
      <c r="BTN11" s="20" t="e">
        <f>VLOOKUP(BTN$4, revenue_pivot!$A$4:$E$6, 5, FALSE)</f>
        <v>#N/A</v>
      </c>
      <c r="BTO11" s="20" t="e">
        <f>VLOOKUP(BTO$4, revenue_pivot!$A$4:$E$6, 5, FALSE)</f>
        <v>#N/A</v>
      </c>
      <c r="BTP11" s="20" t="e">
        <f>VLOOKUP(BTP$4, revenue_pivot!$A$4:$E$6, 5, FALSE)</f>
        <v>#N/A</v>
      </c>
      <c r="BTQ11" s="7" t="s">
        <v>22352</v>
      </c>
      <c r="BTR11" s="20" t="e">
        <f>VLOOKUP(BTR$4, revenue_pivot!$A$4:$E$6, 5, FALSE)</f>
        <v>#N/A</v>
      </c>
      <c r="BTS11" s="20" t="e">
        <f>VLOOKUP(BTS$4, revenue_pivot!$A$4:$E$6, 5, FALSE)</f>
        <v>#N/A</v>
      </c>
      <c r="BTT11" s="20" t="e">
        <f>VLOOKUP(BTT$4, revenue_pivot!$A$4:$E$6, 5, FALSE)</f>
        <v>#N/A</v>
      </c>
      <c r="BTU11" s="7" t="s">
        <v>22352</v>
      </c>
      <c r="BTV11" s="20" t="e">
        <f>VLOOKUP(BTV$4, revenue_pivot!$A$4:$E$6, 5, FALSE)</f>
        <v>#N/A</v>
      </c>
      <c r="BTW11" s="20" t="e">
        <f>VLOOKUP(BTW$4, revenue_pivot!$A$4:$E$6, 5, FALSE)</f>
        <v>#N/A</v>
      </c>
      <c r="BTX11" s="20" t="e">
        <f>VLOOKUP(BTX$4, revenue_pivot!$A$4:$E$6, 5, FALSE)</f>
        <v>#N/A</v>
      </c>
      <c r="BTY11" s="7" t="s">
        <v>22352</v>
      </c>
      <c r="BTZ11" s="20" t="e">
        <f>VLOOKUP(BTZ$4, revenue_pivot!$A$4:$E$6, 5, FALSE)</f>
        <v>#N/A</v>
      </c>
      <c r="BUA11" s="20" t="e">
        <f>VLOOKUP(BUA$4, revenue_pivot!$A$4:$E$6, 5, FALSE)</f>
        <v>#N/A</v>
      </c>
      <c r="BUB11" s="20" t="e">
        <f>VLOOKUP(BUB$4, revenue_pivot!$A$4:$E$6, 5, FALSE)</f>
        <v>#N/A</v>
      </c>
      <c r="BUC11" s="7" t="s">
        <v>22352</v>
      </c>
      <c r="BUD11" s="20" t="e">
        <f>VLOOKUP(BUD$4, revenue_pivot!$A$4:$E$6, 5, FALSE)</f>
        <v>#N/A</v>
      </c>
      <c r="BUE11" s="20" t="e">
        <f>VLOOKUP(BUE$4, revenue_pivot!$A$4:$E$6, 5, FALSE)</f>
        <v>#N/A</v>
      </c>
      <c r="BUF11" s="20" t="e">
        <f>VLOOKUP(BUF$4, revenue_pivot!$A$4:$E$6, 5, FALSE)</f>
        <v>#N/A</v>
      </c>
      <c r="BUG11" s="7" t="s">
        <v>22352</v>
      </c>
      <c r="BUH11" s="20" t="e">
        <f>VLOOKUP(BUH$4, revenue_pivot!$A$4:$E$6, 5, FALSE)</f>
        <v>#N/A</v>
      </c>
      <c r="BUI11" s="20" t="e">
        <f>VLOOKUP(BUI$4, revenue_pivot!$A$4:$E$6, 5, FALSE)</f>
        <v>#N/A</v>
      </c>
      <c r="BUJ11" s="20" t="e">
        <f>VLOOKUP(BUJ$4, revenue_pivot!$A$4:$E$6, 5, FALSE)</f>
        <v>#N/A</v>
      </c>
      <c r="BUK11" s="7" t="s">
        <v>22352</v>
      </c>
      <c r="BUL11" s="20" t="e">
        <f>VLOOKUP(BUL$4, revenue_pivot!$A$4:$E$6, 5, FALSE)</f>
        <v>#N/A</v>
      </c>
      <c r="BUM11" s="20" t="e">
        <f>VLOOKUP(BUM$4, revenue_pivot!$A$4:$E$6, 5, FALSE)</f>
        <v>#N/A</v>
      </c>
      <c r="BUN11" s="20" t="e">
        <f>VLOOKUP(BUN$4, revenue_pivot!$A$4:$E$6, 5, FALSE)</f>
        <v>#N/A</v>
      </c>
      <c r="BUO11" s="7" t="s">
        <v>22352</v>
      </c>
      <c r="BUP11" s="20" t="e">
        <f>VLOOKUP(BUP$4, revenue_pivot!$A$4:$E$6, 5, FALSE)</f>
        <v>#N/A</v>
      </c>
      <c r="BUQ11" s="20" t="e">
        <f>VLOOKUP(BUQ$4, revenue_pivot!$A$4:$E$6, 5, FALSE)</f>
        <v>#N/A</v>
      </c>
      <c r="BUR11" s="20" t="e">
        <f>VLOOKUP(BUR$4, revenue_pivot!$A$4:$E$6, 5, FALSE)</f>
        <v>#N/A</v>
      </c>
      <c r="BUS11" s="7" t="s">
        <v>22352</v>
      </c>
      <c r="BUT11" s="20" t="e">
        <f>VLOOKUP(BUT$4, revenue_pivot!$A$4:$E$6, 5, FALSE)</f>
        <v>#N/A</v>
      </c>
      <c r="BUU11" s="20" t="e">
        <f>VLOOKUP(BUU$4, revenue_pivot!$A$4:$E$6, 5, FALSE)</f>
        <v>#N/A</v>
      </c>
      <c r="BUV11" s="20" t="e">
        <f>VLOOKUP(BUV$4, revenue_pivot!$A$4:$E$6, 5, FALSE)</f>
        <v>#N/A</v>
      </c>
      <c r="BUW11" s="7" t="s">
        <v>22352</v>
      </c>
      <c r="BUX11" s="20" t="e">
        <f>VLOOKUP(BUX$4, revenue_pivot!$A$4:$E$6, 5, FALSE)</f>
        <v>#N/A</v>
      </c>
      <c r="BUY11" s="20" t="e">
        <f>VLOOKUP(BUY$4, revenue_pivot!$A$4:$E$6, 5, FALSE)</f>
        <v>#N/A</v>
      </c>
      <c r="BUZ11" s="20" t="e">
        <f>VLOOKUP(BUZ$4, revenue_pivot!$A$4:$E$6, 5, FALSE)</f>
        <v>#N/A</v>
      </c>
      <c r="BVA11" s="7" t="s">
        <v>22352</v>
      </c>
      <c r="BVB11" s="20" t="e">
        <f>VLOOKUP(BVB$4, revenue_pivot!$A$4:$E$6, 5, FALSE)</f>
        <v>#N/A</v>
      </c>
      <c r="BVC11" s="20" t="e">
        <f>VLOOKUP(BVC$4, revenue_pivot!$A$4:$E$6, 5, FALSE)</f>
        <v>#N/A</v>
      </c>
      <c r="BVD11" s="20" t="e">
        <f>VLOOKUP(BVD$4, revenue_pivot!$A$4:$E$6, 5, FALSE)</f>
        <v>#N/A</v>
      </c>
      <c r="BVE11" s="7" t="s">
        <v>22352</v>
      </c>
      <c r="BVF11" s="20" t="e">
        <f>VLOOKUP(BVF$4, revenue_pivot!$A$4:$E$6, 5, FALSE)</f>
        <v>#N/A</v>
      </c>
      <c r="BVG11" s="20" t="e">
        <f>VLOOKUP(BVG$4, revenue_pivot!$A$4:$E$6, 5, FALSE)</f>
        <v>#N/A</v>
      </c>
      <c r="BVH11" s="20" t="e">
        <f>VLOOKUP(BVH$4, revenue_pivot!$A$4:$E$6, 5, FALSE)</f>
        <v>#N/A</v>
      </c>
      <c r="BVI11" s="7" t="s">
        <v>22352</v>
      </c>
      <c r="BVJ11" s="20" t="e">
        <f>VLOOKUP(BVJ$4, revenue_pivot!$A$4:$E$6, 5, FALSE)</f>
        <v>#N/A</v>
      </c>
      <c r="BVK11" s="20" t="e">
        <f>VLOOKUP(BVK$4, revenue_pivot!$A$4:$E$6, 5, FALSE)</f>
        <v>#N/A</v>
      </c>
      <c r="BVL11" s="20" t="e">
        <f>VLOOKUP(BVL$4, revenue_pivot!$A$4:$E$6, 5, FALSE)</f>
        <v>#N/A</v>
      </c>
      <c r="BVM11" s="7" t="s">
        <v>22352</v>
      </c>
      <c r="BVN11" s="20" t="e">
        <f>VLOOKUP(BVN$4, revenue_pivot!$A$4:$E$6, 5, FALSE)</f>
        <v>#N/A</v>
      </c>
      <c r="BVO11" s="20" t="e">
        <f>VLOOKUP(BVO$4, revenue_pivot!$A$4:$E$6, 5, FALSE)</f>
        <v>#N/A</v>
      </c>
      <c r="BVP11" s="20" t="e">
        <f>VLOOKUP(BVP$4, revenue_pivot!$A$4:$E$6, 5, FALSE)</f>
        <v>#N/A</v>
      </c>
      <c r="BVQ11" s="7" t="s">
        <v>22352</v>
      </c>
      <c r="BVR11" s="20" t="e">
        <f>VLOOKUP(BVR$4, revenue_pivot!$A$4:$E$6, 5, FALSE)</f>
        <v>#N/A</v>
      </c>
      <c r="BVS11" s="20" t="e">
        <f>VLOOKUP(BVS$4, revenue_pivot!$A$4:$E$6, 5, FALSE)</f>
        <v>#N/A</v>
      </c>
      <c r="BVT11" s="20" t="e">
        <f>VLOOKUP(BVT$4, revenue_pivot!$A$4:$E$6, 5, FALSE)</f>
        <v>#N/A</v>
      </c>
      <c r="BVU11" s="7" t="s">
        <v>22352</v>
      </c>
      <c r="BVV11" s="20" t="e">
        <f>VLOOKUP(BVV$4, revenue_pivot!$A$4:$E$6, 5, FALSE)</f>
        <v>#N/A</v>
      </c>
      <c r="BVW11" s="20" t="e">
        <f>VLOOKUP(BVW$4, revenue_pivot!$A$4:$E$6, 5, FALSE)</f>
        <v>#N/A</v>
      </c>
      <c r="BVX11" s="20" t="e">
        <f>VLOOKUP(BVX$4, revenue_pivot!$A$4:$E$6, 5, FALSE)</f>
        <v>#N/A</v>
      </c>
      <c r="BVY11" s="7" t="s">
        <v>22352</v>
      </c>
      <c r="BVZ11" s="20" t="e">
        <f>VLOOKUP(BVZ$4, revenue_pivot!$A$4:$E$6, 5, FALSE)</f>
        <v>#N/A</v>
      </c>
      <c r="BWA11" s="20" t="e">
        <f>VLOOKUP(BWA$4, revenue_pivot!$A$4:$E$6, 5, FALSE)</f>
        <v>#N/A</v>
      </c>
      <c r="BWB11" s="20" t="e">
        <f>VLOOKUP(BWB$4, revenue_pivot!$A$4:$E$6, 5, FALSE)</f>
        <v>#N/A</v>
      </c>
      <c r="BWC11" s="7" t="s">
        <v>22352</v>
      </c>
      <c r="BWD11" s="20" t="e">
        <f>VLOOKUP(BWD$4, revenue_pivot!$A$4:$E$6, 5, FALSE)</f>
        <v>#N/A</v>
      </c>
      <c r="BWE11" s="20" t="e">
        <f>VLOOKUP(BWE$4, revenue_pivot!$A$4:$E$6, 5, FALSE)</f>
        <v>#N/A</v>
      </c>
      <c r="BWF11" s="20" t="e">
        <f>VLOOKUP(BWF$4, revenue_pivot!$A$4:$E$6, 5, FALSE)</f>
        <v>#N/A</v>
      </c>
      <c r="BWG11" s="7" t="s">
        <v>22352</v>
      </c>
      <c r="BWH11" s="20" t="e">
        <f>VLOOKUP(BWH$4, revenue_pivot!$A$4:$E$6, 5, FALSE)</f>
        <v>#N/A</v>
      </c>
      <c r="BWI11" s="20" t="e">
        <f>VLOOKUP(BWI$4, revenue_pivot!$A$4:$E$6, 5, FALSE)</f>
        <v>#N/A</v>
      </c>
      <c r="BWJ11" s="20" t="e">
        <f>VLOOKUP(BWJ$4, revenue_pivot!$A$4:$E$6, 5, FALSE)</f>
        <v>#N/A</v>
      </c>
      <c r="BWK11" s="7" t="s">
        <v>22352</v>
      </c>
      <c r="BWL11" s="20" t="e">
        <f>VLOOKUP(BWL$4, revenue_pivot!$A$4:$E$6, 5, FALSE)</f>
        <v>#N/A</v>
      </c>
      <c r="BWM11" s="20" t="e">
        <f>VLOOKUP(BWM$4, revenue_pivot!$A$4:$E$6, 5, FALSE)</f>
        <v>#N/A</v>
      </c>
      <c r="BWN11" s="20" t="e">
        <f>VLOOKUP(BWN$4, revenue_pivot!$A$4:$E$6, 5, FALSE)</f>
        <v>#N/A</v>
      </c>
      <c r="BWO11" s="7" t="s">
        <v>22352</v>
      </c>
      <c r="BWP11" s="20" t="e">
        <f>VLOOKUP(BWP$4, revenue_pivot!$A$4:$E$6, 5, FALSE)</f>
        <v>#N/A</v>
      </c>
      <c r="BWQ11" s="20" t="e">
        <f>VLOOKUP(BWQ$4, revenue_pivot!$A$4:$E$6, 5, FALSE)</f>
        <v>#N/A</v>
      </c>
      <c r="BWR11" s="20" t="e">
        <f>VLOOKUP(BWR$4, revenue_pivot!$A$4:$E$6, 5, FALSE)</f>
        <v>#N/A</v>
      </c>
      <c r="BWS11" s="7" t="s">
        <v>22352</v>
      </c>
      <c r="BWT11" s="20" t="e">
        <f>VLOOKUP(BWT$4, revenue_pivot!$A$4:$E$6, 5, FALSE)</f>
        <v>#N/A</v>
      </c>
      <c r="BWU11" s="20" t="e">
        <f>VLOOKUP(BWU$4, revenue_pivot!$A$4:$E$6, 5, FALSE)</f>
        <v>#N/A</v>
      </c>
      <c r="BWV11" s="20" t="e">
        <f>VLOOKUP(BWV$4, revenue_pivot!$A$4:$E$6, 5, FALSE)</f>
        <v>#N/A</v>
      </c>
      <c r="BWW11" s="7" t="s">
        <v>22352</v>
      </c>
      <c r="BWX11" s="20" t="e">
        <f>VLOOKUP(BWX$4, revenue_pivot!$A$4:$E$6, 5, FALSE)</f>
        <v>#N/A</v>
      </c>
      <c r="BWY11" s="20" t="e">
        <f>VLOOKUP(BWY$4, revenue_pivot!$A$4:$E$6, 5, FALSE)</f>
        <v>#N/A</v>
      </c>
      <c r="BWZ11" s="20" t="e">
        <f>VLOOKUP(BWZ$4, revenue_pivot!$A$4:$E$6, 5, FALSE)</f>
        <v>#N/A</v>
      </c>
      <c r="BXA11" s="7" t="s">
        <v>22352</v>
      </c>
      <c r="BXB11" s="20" t="e">
        <f>VLOOKUP(BXB$4, revenue_pivot!$A$4:$E$6, 5, FALSE)</f>
        <v>#N/A</v>
      </c>
      <c r="BXC11" s="20" t="e">
        <f>VLOOKUP(BXC$4, revenue_pivot!$A$4:$E$6, 5, FALSE)</f>
        <v>#N/A</v>
      </c>
      <c r="BXD11" s="20" t="e">
        <f>VLOOKUP(BXD$4, revenue_pivot!$A$4:$E$6, 5, FALSE)</f>
        <v>#N/A</v>
      </c>
      <c r="BXE11" s="7" t="s">
        <v>22352</v>
      </c>
      <c r="BXF11" s="20" t="e">
        <f>VLOOKUP(BXF$4, revenue_pivot!$A$4:$E$6, 5, FALSE)</f>
        <v>#N/A</v>
      </c>
      <c r="BXG11" s="20" t="e">
        <f>VLOOKUP(BXG$4, revenue_pivot!$A$4:$E$6, 5, FALSE)</f>
        <v>#N/A</v>
      </c>
      <c r="BXH11" s="20" t="e">
        <f>VLOOKUP(BXH$4, revenue_pivot!$A$4:$E$6, 5, FALSE)</f>
        <v>#N/A</v>
      </c>
      <c r="BXI11" s="7" t="s">
        <v>22352</v>
      </c>
      <c r="BXJ11" s="20" t="e">
        <f>VLOOKUP(BXJ$4, revenue_pivot!$A$4:$E$6, 5, FALSE)</f>
        <v>#N/A</v>
      </c>
      <c r="BXK11" s="20" t="e">
        <f>VLOOKUP(BXK$4, revenue_pivot!$A$4:$E$6, 5, FALSE)</f>
        <v>#N/A</v>
      </c>
      <c r="BXL11" s="20" t="e">
        <f>VLOOKUP(BXL$4, revenue_pivot!$A$4:$E$6, 5, FALSE)</f>
        <v>#N/A</v>
      </c>
      <c r="BXM11" s="7" t="s">
        <v>22352</v>
      </c>
      <c r="BXN11" s="20" t="e">
        <f>VLOOKUP(BXN$4, revenue_pivot!$A$4:$E$6, 5, FALSE)</f>
        <v>#N/A</v>
      </c>
      <c r="BXO11" s="20" t="e">
        <f>VLOOKUP(BXO$4, revenue_pivot!$A$4:$E$6, 5, FALSE)</f>
        <v>#N/A</v>
      </c>
      <c r="BXP11" s="20" t="e">
        <f>VLOOKUP(BXP$4, revenue_pivot!$A$4:$E$6, 5, FALSE)</f>
        <v>#N/A</v>
      </c>
      <c r="BXQ11" s="7" t="s">
        <v>22352</v>
      </c>
      <c r="BXR11" s="20" t="e">
        <f>VLOOKUP(BXR$4, revenue_pivot!$A$4:$E$6, 5, FALSE)</f>
        <v>#N/A</v>
      </c>
      <c r="BXS11" s="20" t="e">
        <f>VLOOKUP(BXS$4, revenue_pivot!$A$4:$E$6, 5, FALSE)</f>
        <v>#N/A</v>
      </c>
      <c r="BXT11" s="20" t="e">
        <f>VLOOKUP(BXT$4, revenue_pivot!$A$4:$E$6, 5, FALSE)</f>
        <v>#N/A</v>
      </c>
      <c r="BXU11" s="7" t="s">
        <v>22352</v>
      </c>
      <c r="BXV11" s="20" t="e">
        <f>VLOOKUP(BXV$4, revenue_pivot!$A$4:$E$6, 5, FALSE)</f>
        <v>#N/A</v>
      </c>
      <c r="BXW11" s="20" t="e">
        <f>VLOOKUP(BXW$4, revenue_pivot!$A$4:$E$6, 5, FALSE)</f>
        <v>#N/A</v>
      </c>
      <c r="BXX11" s="20" t="e">
        <f>VLOOKUP(BXX$4, revenue_pivot!$A$4:$E$6, 5, FALSE)</f>
        <v>#N/A</v>
      </c>
      <c r="BXY11" s="7" t="s">
        <v>22352</v>
      </c>
      <c r="BXZ11" s="20" t="e">
        <f>VLOOKUP(BXZ$4, revenue_pivot!$A$4:$E$6, 5, FALSE)</f>
        <v>#N/A</v>
      </c>
      <c r="BYA11" s="20" t="e">
        <f>VLOOKUP(BYA$4, revenue_pivot!$A$4:$E$6, 5, FALSE)</f>
        <v>#N/A</v>
      </c>
      <c r="BYB11" s="20" t="e">
        <f>VLOOKUP(BYB$4, revenue_pivot!$A$4:$E$6, 5, FALSE)</f>
        <v>#N/A</v>
      </c>
      <c r="BYC11" s="7" t="s">
        <v>22352</v>
      </c>
      <c r="BYD11" s="20" t="e">
        <f>VLOOKUP(BYD$4, revenue_pivot!$A$4:$E$6, 5, FALSE)</f>
        <v>#N/A</v>
      </c>
      <c r="BYE11" s="20" t="e">
        <f>VLOOKUP(BYE$4, revenue_pivot!$A$4:$E$6, 5, FALSE)</f>
        <v>#N/A</v>
      </c>
      <c r="BYF11" s="20" t="e">
        <f>VLOOKUP(BYF$4, revenue_pivot!$A$4:$E$6, 5, FALSE)</f>
        <v>#N/A</v>
      </c>
      <c r="BYG11" s="7" t="s">
        <v>22352</v>
      </c>
      <c r="BYH11" s="20" t="e">
        <f>VLOOKUP(BYH$4, revenue_pivot!$A$4:$E$6, 5, FALSE)</f>
        <v>#N/A</v>
      </c>
      <c r="BYI11" s="20" t="e">
        <f>VLOOKUP(BYI$4, revenue_pivot!$A$4:$E$6, 5, FALSE)</f>
        <v>#N/A</v>
      </c>
      <c r="BYJ11" s="20" t="e">
        <f>VLOOKUP(BYJ$4, revenue_pivot!$A$4:$E$6, 5, FALSE)</f>
        <v>#N/A</v>
      </c>
      <c r="BYK11" s="7" t="s">
        <v>22352</v>
      </c>
      <c r="BYL11" s="20" t="e">
        <f>VLOOKUP(BYL$4, revenue_pivot!$A$4:$E$6, 5, FALSE)</f>
        <v>#N/A</v>
      </c>
      <c r="BYM11" s="20" t="e">
        <f>VLOOKUP(BYM$4, revenue_pivot!$A$4:$E$6, 5, FALSE)</f>
        <v>#N/A</v>
      </c>
      <c r="BYN11" s="20" t="e">
        <f>VLOOKUP(BYN$4, revenue_pivot!$A$4:$E$6, 5, FALSE)</f>
        <v>#N/A</v>
      </c>
      <c r="BYO11" s="7" t="s">
        <v>22352</v>
      </c>
      <c r="BYP11" s="20" t="e">
        <f>VLOOKUP(BYP$4, revenue_pivot!$A$4:$E$6, 5, FALSE)</f>
        <v>#N/A</v>
      </c>
      <c r="BYQ11" s="20" t="e">
        <f>VLOOKUP(BYQ$4, revenue_pivot!$A$4:$E$6, 5, FALSE)</f>
        <v>#N/A</v>
      </c>
      <c r="BYR11" s="20" t="e">
        <f>VLOOKUP(BYR$4, revenue_pivot!$A$4:$E$6, 5, FALSE)</f>
        <v>#N/A</v>
      </c>
      <c r="BYS11" s="7" t="s">
        <v>22352</v>
      </c>
      <c r="BYT11" s="20" t="e">
        <f>VLOOKUP(BYT$4, revenue_pivot!$A$4:$E$6, 5, FALSE)</f>
        <v>#N/A</v>
      </c>
      <c r="BYU11" s="20" t="e">
        <f>VLOOKUP(BYU$4, revenue_pivot!$A$4:$E$6, 5, FALSE)</f>
        <v>#N/A</v>
      </c>
      <c r="BYV11" s="20" t="e">
        <f>VLOOKUP(BYV$4, revenue_pivot!$A$4:$E$6, 5, FALSE)</f>
        <v>#N/A</v>
      </c>
      <c r="BYW11" s="7" t="s">
        <v>22352</v>
      </c>
      <c r="BYX11" s="20" t="e">
        <f>VLOOKUP(BYX$4, revenue_pivot!$A$4:$E$6, 5, FALSE)</f>
        <v>#N/A</v>
      </c>
      <c r="BYY11" s="20" t="e">
        <f>VLOOKUP(BYY$4, revenue_pivot!$A$4:$E$6, 5, FALSE)</f>
        <v>#N/A</v>
      </c>
      <c r="BYZ11" s="20" t="e">
        <f>VLOOKUP(BYZ$4, revenue_pivot!$A$4:$E$6, 5, FALSE)</f>
        <v>#N/A</v>
      </c>
      <c r="BZA11" s="7" t="s">
        <v>22352</v>
      </c>
      <c r="BZB11" s="20" t="e">
        <f>VLOOKUP(BZB$4, revenue_pivot!$A$4:$E$6, 5, FALSE)</f>
        <v>#N/A</v>
      </c>
      <c r="BZC11" s="20" t="e">
        <f>VLOOKUP(BZC$4, revenue_pivot!$A$4:$E$6, 5, FALSE)</f>
        <v>#N/A</v>
      </c>
      <c r="BZD11" s="20" t="e">
        <f>VLOOKUP(BZD$4, revenue_pivot!$A$4:$E$6, 5, FALSE)</f>
        <v>#N/A</v>
      </c>
      <c r="BZE11" s="7" t="s">
        <v>22352</v>
      </c>
      <c r="BZF11" s="20" t="e">
        <f>VLOOKUP(BZF$4, revenue_pivot!$A$4:$E$6, 5, FALSE)</f>
        <v>#N/A</v>
      </c>
      <c r="BZG11" s="20" t="e">
        <f>VLOOKUP(BZG$4, revenue_pivot!$A$4:$E$6, 5, FALSE)</f>
        <v>#N/A</v>
      </c>
      <c r="BZH11" s="20" t="e">
        <f>VLOOKUP(BZH$4, revenue_pivot!$A$4:$E$6, 5, FALSE)</f>
        <v>#N/A</v>
      </c>
      <c r="BZI11" s="7" t="s">
        <v>22352</v>
      </c>
      <c r="BZJ11" s="20" t="e">
        <f>VLOOKUP(BZJ$4, revenue_pivot!$A$4:$E$6, 5, FALSE)</f>
        <v>#N/A</v>
      </c>
      <c r="BZK11" s="20" t="e">
        <f>VLOOKUP(BZK$4, revenue_pivot!$A$4:$E$6, 5, FALSE)</f>
        <v>#N/A</v>
      </c>
      <c r="BZL11" s="20" t="e">
        <f>VLOOKUP(BZL$4, revenue_pivot!$A$4:$E$6, 5, FALSE)</f>
        <v>#N/A</v>
      </c>
      <c r="BZM11" s="7" t="s">
        <v>22352</v>
      </c>
      <c r="BZN11" s="20" t="e">
        <f>VLOOKUP(BZN$4, revenue_pivot!$A$4:$E$6, 5, FALSE)</f>
        <v>#N/A</v>
      </c>
      <c r="BZO11" s="20" t="e">
        <f>VLOOKUP(BZO$4, revenue_pivot!$A$4:$E$6, 5, FALSE)</f>
        <v>#N/A</v>
      </c>
      <c r="BZP11" s="20" t="e">
        <f>VLOOKUP(BZP$4, revenue_pivot!$A$4:$E$6, 5, FALSE)</f>
        <v>#N/A</v>
      </c>
      <c r="BZQ11" s="7" t="s">
        <v>22352</v>
      </c>
      <c r="BZR11" s="20" t="e">
        <f>VLOOKUP(BZR$4, revenue_pivot!$A$4:$E$6, 5, FALSE)</f>
        <v>#N/A</v>
      </c>
      <c r="BZS11" s="20" t="e">
        <f>VLOOKUP(BZS$4, revenue_pivot!$A$4:$E$6, 5, FALSE)</f>
        <v>#N/A</v>
      </c>
      <c r="BZT11" s="20" t="e">
        <f>VLOOKUP(BZT$4, revenue_pivot!$A$4:$E$6, 5, FALSE)</f>
        <v>#N/A</v>
      </c>
      <c r="BZU11" s="7" t="s">
        <v>22352</v>
      </c>
      <c r="BZV11" s="20" t="e">
        <f>VLOOKUP(BZV$4, revenue_pivot!$A$4:$E$6, 5, FALSE)</f>
        <v>#N/A</v>
      </c>
      <c r="BZW11" s="20" t="e">
        <f>VLOOKUP(BZW$4, revenue_pivot!$A$4:$E$6, 5, FALSE)</f>
        <v>#N/A</v>
      </c>
      <c r="BZX11" s="20" t="e">
        <f>VLOOKUP(BZX$4, revenue_pivot!$A$4:$E$6, 5, FALSE)</f>
        <v>#N/A</v>
      </c>
      <c r="BZY11" s="7" t="s">
        <v>22352</v>
      </c>
      <c r="BZZ11" s="20" t="e">
        <f>VLOOKUP(BZZ$4, revenue_pivot!$A$4:$E$6, 5, FALSE)</f>
        <v>#N/A</v>
      </c>
      <c r="CAA11" s="20" t="e">
        <f>VLOOKUP(CAA$4, revenue_pivot!$A$4:$E$6, 5, FALSE)</f>
        <v>#N/A</v>
      </c>
      <c r="CAB11" s="20" t="e">
        <f>VLOOKUP(CAB$4, revenue_pivot!$A$4:$E$6, 5, FALSE)</f>
        <v>#N/A</v>
      </c>
      <c r="CAC11" s="7" t="s">
        <v>22352</v>
      </c>
      <c r="CAD11" s="20" t="e">
        <f>VLOOKUP(CAD$4, revenue_pivot!$A$4:$E$6, 5, FALSE)</f>
        <v>#N/A</v>
      </c>
      <c r="CAE11" s="20" t="e">
        <f>VLOOKUP(CAE$4, revenue_pivot!$A$4:$E$6, 5, FALSE)</f>
        <v>#N/A</v>
      </c>
      <c r="CAF11" s="20" t="e">
        <f>VLOOKUP(CAF$4, revenue_pivot!$A$4:$E$6, 5, FALSE)</f>
        <v>#N/A</v>
      </c>
      <c r="CAG11" s="7" t="s">
        <v>22352</v>
      </c>
      <c r="CAH11" s="20" t="e">
        <f>VLOOKUP(CAH$4, revenue_pivot!$A$4:$E$6, 5, FALSE)</f>
        <v>#N/A</v>
      </c>
      <c r="CAI11" s="20" t="e">
        <f>VLOOKUP(CAI$4, revenue_pivot!$A$4:$E$6, 5, FALSE)</f>
        <v>#N/A</v>
      </c>
      <c r="CAJ11" s="20" t="e">
        <f>VLOOKUP(CAJ$4, revenue_pivot!$A$4:$E$6, 5, FALSE)</f>
        <v>#N/A</v>
      </c>
      <c r="CAK11" s="7" t="s">
        <v>22352</v>
      </c>
      <c r="CAL11" s="20" t="e">
        <f>VLOOKUP(CAL$4, revenue_pivot!$A$4:$E$6, 5, FALSE)</f>
        <v>#N/A</v>
      </c>
      <c r="CAM11" s="20" t="e">
        <f>VLOOKUP(CAM$4, revenue_pivot!$A$4:$E$6, 5, FALSE)</f>
        <v>#N/A</v>
      </c>
      <c r="CAN11" s="20" t="e">
        <f>VLOOKUP(CAN$4, revenue_pivot!$A$4:$E$6, 5, FALSE)</f>
        <v>#N/A</v>
      </c>
      <c r="CAO11" s="7" t="s">
        <v>22352</v>
      </c>
      <c r="CAP11" s="20" t="e">
        <f>VLOOKUP(CAP$4, revenue_pivot!$A$4:$E$6, 5, FALSE)</f>
        <v>#N/A</v>
      </c>
      <c r="CAQ11" s="20" t="e">
        <f>VLOOKUP(CAQ$4, revenue_pivot!$A$4:$E$6, 5, FALSE)</f>
        <v>#N/A</v>
      </c>
      <c r="CAR11" s="20" t="e">
        <f>VLOOKUP(CAR$4, revenue_pivot!$A$4:$E$6, 5, FALSE)</f>
        <v>#N/A</v>
      </c>
      <c r="CAS11" s="7" t="s">
        <v>22352</v>
      </c>
      <c r="CAT11" s="20" t="e">
        <f>VLOOKUP(CAT$4, revenue_pivot!$A$4:$E$6, 5, FALSE)</f>
        <v>#N/A</v>
      </c>
      <c r="CAU11" s="20" t="e">
        <f>VLOOKUP(CAU$4, revenue_pivot!$A$4:$E$6, 5, FALSE)</f>
        <v>#N/A</v>
      </c>
      <c r="CAV11" s="20" t="e">
        <f>VLOOKUP(CAV$4, revenue_pivot!$A$4:$E$6, 5, FALSE)</f>
        <v>#N/A</v>
      </c>
      <c r="CAW11" s="7" t="s">
        <v>22352</v>
      </c>
      <c r="CAX11" s="20" t="e">
        <f>VLOOKUP(CAX$4, revenue_pivot!$A$4:$E$6, 5, FALSE)</f>
        <v>#N/A</v>
      </c>
      <c r="CAY11" s="20" t="e">
        <f>VLOOKUP(CAY$4, revenue_pivot!$A$4:$E$6, 5, FALSE)</f>
        <v>#N/A</v>
      </c>
      <c r="CAZ11" s="20" t="e">
        <f>VLOOKUP(CAZ$4, revenue_pivot!$A$4:$E$6, 5, FALSE)</f>
        <v>#N/A</v>
      </c>
      <c r="CBA11" s="7" t="s">
        <v>22352</v>
      </c>
      <c r="CBB11" s="20" t="e">
        <f>VLOOKUP(CBB$4, revenue_pivot!$A$4:$E$6, 5, FALSE)</f>
        <v>#N/A</v>
      </c>
      <c r="CBC11" s="20" t="e">
        <f>VLOOKUP(CBC$4, revenue_pivot!$A$4:$E$6, 5, FALSE)</f>
        <v>#N/A</v>
      </c>
      <c r="CBD11" s="20" t="e">
        <f>VLOOKUP(CBD$4, revenue_pivot!$A$4:$E$6, 5, FALSE)</f>
        <v>#N/A</v>
      </c>
      <c r="CBE11" s="7" t="s">
        <v>22352</v>
      </c>
      <c r="CBF11" s="20" t="e">
        <f>VLOOKUP(CBF$4, revenue_pivot!$A$4:$E$6, 5, FALSE)</f>
        <v>#N/A</v>
      </c>
      <c r="CBG11" s="20" t="e">
        <f>VLOOKUP(CBG$4, revenue_pivot!$A$4:$E$6, 5, FALSE)</f>
        <v>#N/A</v>
      </c>
      <c r="CBH11" s="20" t="e">
        <f>VLOOKUP(CBH$4, revenue_pivot!$A$4:$E$6, 5, FALSE)</f>
        <v>#N/A</v>
      </c>
      <c r="CBI11" s="7" t="s">
        <v>22352</v>
      </c>
      <c r="CBJ11" s="20" t="e">
        <f>VLOOKUP(CBJ$4, revenue_pivot!$A$4:$E$6, 5, FALSE)</f>
        <v>#N/A</v>
      </c>
      <c r="CBK11" s="20" t="e">
        <f>VLOOKUP(CBK$4, revenue_pivot!$A$4:$E$6, 5, FALSE)</f>
        <v>#N/A</v>
      </c>
      <c r="CBL11" s="20" t="e">
        <f>VLOOKUP(CBL$4, revenue_pivot!$A$4:$E$6, 5, FALSE)</f>
        <v>#N/A</v>
      </c>
      <c r="CBM11" s="7" t="s">
        <v>22352</v>
      </c>
      <c r="CBN11" s="20" t="e">
        <f>VLOOKUP(CBN$4, revenue_pivot!$A$4:$E$6, 5, FALSE)</f>
        <v>#N/A</v>
      </c>
      <c r="CBO11" s="20" t="e">
        <f>VLOOKUP(CBO$4, revenue_pivot!$A$4:$E$6, 5, FALSE)</f>
        <v>#N/A</v>
      </c>
      <c r="CBP11" s="20" t="e">
        <f>VLOOKUP(CBP$4, revenue_pivot!$A$4:$E$6, 5, FALSE)</f>
        <v>#N/A</v>
      </c>
      <c r="CBQ11" s="7" t="s">
        <v>22352</v>
      </c>
      <c r="CBR11" s="20" t="e">
        <f>VLOOKUP(CBR$4, revenue_pivot!$A$4:$E$6, 5, FALSE)</f>
        <v>#N/A</v>
      </c>
      <c r="CBS11" s="20" t="e">
        <f>VLOOKUP(CBS$4, revenue_pivot!$A$4:$E$6, 5, FALSE)</f>
        <v>#N/A</v>
      </c>
      <c r="CBT11" s="20" t="e">
        <f>VLOOKUP(CBT$4, revenue_pivot!$A$4:$E$6, 5, FALSE)</f>
        <v>#N/A</v>
      </c>
      <c r="CBU11" s="7" t="s">
        <v>22352</v>
      </c>
      <c r="CBV11" s="20" t="e">
        <f>VLOOKUP(CBV$4, revenue_pivot!$A$4:$E$6, 5, FALSE)</f>
        <v>#N/A</v>
      </c>
      <c r="CBW11" s="20" t="e">
        <f>VLOOKUP(CBW$4, revenue_pivot!$A$4:$E$6, 5, FALSE)</f>
        <v>#N/A</v>
      </c>
      <c r="CBX11" s="20" t="e">
        <f>VLOOKUP(CBX$4, revenue_pivot!$A$4:$E$6, 5, FALSE)</f>
        <v>#N/A</v>
      </c>
      <c r="CBY11" s="7" t="s">
        <v>22352</v>
      </c>
      <c r="CBZ11" s="20" t="e">
        <f>VLOOKUP(CBZ$4, revenue_pivot!$A$4:$E$6, 5, FALSE)</f>
        <v>#N/A</v>
      </c>
      <c r="CCA11" s="20" t="e">
        <f>VLOOKUP(CCA$4, revenue_pivot!$A$4:$E$6, 5, FALSE)</f>
        <v>#N/A</v>
      </c>
      <c r="CCB11" s="20" t="e">
        <f>VLOOKUP(CCB$4, revenue_pivot!$A$4:$E$6, 5, FALSE)</f>
        <v>#N/A</v>
      </c>
      <c r="CCC11" s="7" t="s">
        <v>22352</v>
      </c>
      <c r="CCD11" s="20" t="e">
        <f>VLOOKUP(CCD$4, revenue_pivot!$A$4:$E$6, 5, FALSE)</f>
        <v>#N/A</v>
      </c>
      <c r="CCE11" s="20" t="e">
        <f>VLOOKUP(CCE$4, revenue_pivot!$A$4:$E$6, 5, FALSE)</f>
        <v>#N/A</v>
      </c>
      <c r="CCF11" s="20" t="e">
        <f>VLOOKUP(CCF$4, revenue_pivot!$A$4:$E$6, 5, FALSE)</f>
        <v>#N/A</v>
      </c>
      <c r="CCG11" s="7" t="s">
        <v>22352</v>
      </c>
      <c r="CCH11" s="20" t="e">
        <f>VLOOKUP(CCH$4, revenue_pivot!$A$4:$E$6, 5, FALSE)</f>
        <v>#N/A</v>
      </c>
      <c r="CCI11" s="20" t="e">
        <f>VLOOKUP(CCI$4, revenue_pivot!$A$4:$E$6, 5, FALSE)</f>
        <v>#N/A</v>
      </c>
      <c r="CCJ11" s="20" t="e">
        <f>VLOOKUP(CCJ$4, revenue_pivot!$A$4:$E$6, 5, FALSE)</f>
        <v>#N/A</v>
      </c>
      <c r="CCK11" s="7" t="s">
        <v>22352</v>
      </c>
      <c r="CCL11" s="20" t="e">
        <f>VLOOKUP(CCL$4, revenue_pivot!$A$4:$E$6, 5, FALSE)</f>
        <v>#N/A</v>
      </c>
      <c r="CCM11" s="20" t="e">
        <f>VLOOKUP(CCM$4, revenue_pivot!$A$4:$E$6, 5, FALSE)</f>
        <v>#N/A</v>
      </c>
      <c r="CCN11" s="20" t="e">
        <f>VLOOKUP(CCN$4, revenue_pivot!$A$4:$E$6, 5, FALSE)</f>
        <v>#N/A</v>
      </c>
      <c r="CCO11" s="7" t="s">
        <v>22352</v>
      </c>
      <c r="CCP11" s="20" t="e">
        <f>VLOOKUP(CCP$4, revenue_pivot!$A$4:$E$6, 5, FALSE)</f>
        <v>#N/A</v>
      </c>
      <c r="CCQ11" s="20" t="e">
        <f>VLOOKUP(CCQ$4, revenue_pivot!$A$4:$E$6, 5, FALSE)</f>
        <v>#N/A</v>
      </c>
      <c r="CCR11" s="20" t="e">
        <f>VLOOKUP(CCR$4, revenue_pivot!$A$4:$E$6, 5, FALSE)</f>
        <v>#N/A</v>
      </c>
      <c r="CCS11" s="7" t="s">
        <v>22352</v>
      </c>
      <c r="CCT11" s="20" t="e">
        <f>VLOOKUP(CCT$4, revenue_pivot!$A$4:$E$6, 5, FALSE)</f>
        <v>#N/A</v>
      </c>
      <c r="CCU11" s="20" t="e">
        <f>VLOOKUP(CCU$4, revenue_pivot!$A$4:$E$6, 5, FALSE)</f>
        <v>#N/A</v>
      </c>
      <c r="CCV11" s="20" t="e">
        <f>VLOOKUP(CCV$4, revenue_pivot!$A$4:$E$6, 5, FALSE)</f>
        <v>#N/A</v>
      </c>
      <c r="CCW11" s="7" t="s">
        <v>22352</v>
      </c>
      <c r="CCX11" s="20" t="e">
        <f>VLOOKUP(CCX$4, revenue_pivot!$A$4:$E$6, 5, FALSE)</f>
        <v>#N/A</v>
      </c>
      <c r="CCY11" s="20" t="e">
        <f>VLOOKUP(CCY$4, revenue_pivot!$A$4:$E$6, 5, FALSE)</f>
        <v>#N/A</v>
      </c>
      <c r="CCZ11" s="20" t="e">
        <f>VLOOKUP(CCZ$4, revenue_pivot!$A$4:$E$6, 5, FALSE)</f>
        <v>#N/A</v>
      </c>
      <c r="CDA11" s="7" t="s">
        <v>22352</v>
      </c>
      <c r="CDB11" s="20" t="e">
        <f>VLOOKUP(CDB$4, revenue_pivot!$A$4:$E$6, 5, FALSE)</f>
        <v>#N/A</v>
      </c>
      <c r="CDC11" s="20" t="e">
        <f>VLOOKUP(CDC$4, revenue_pivot!$A$4:$E$6, 5, FALSE)</f>
        <v>#N/A</v>
      </c>
      <c r="CDD11" s="20" t="e">
        <f>VLOOKUP(CDD$4, revenue_pivot!$A$4:$E$6, 5, FALSE)</f>
        <v>#N/A</v>
      </c>
      <c r="CDE11" s="7" t="s">
        <v>22352</v>
      </c>
      <c r="CDF11" s="20" t="e">
        <f>VLOOKUP(CDF$4, revenue_pivot!$A$4:$E$6, 5, FALSE)</f>
        <v>#N/A</v>
      </c>
      <c r="CDG11" s="20" t="e">
        <f>VLOOKUP(CDG$4, revenue_pivot!$A$4:$E$6, 5, FALSE)</f>
        <v>#N/A</v>
      </c>
      <c r="CDH11" s="20" t="e">
        <f>VLOOKUP(CDH$4, revenue_pivot!$A$4:$E$6, 5, FALSE)</f>
        <v>#N/A</v>
      </c>
      <c r="CDI11" s="7" t="s">
        <v>22352</v>
      </c>
      <c r="CDJ11" s="20" t="e">
        <f>VLOOKUP(CDJ$4, revenue_pivot!$A$4:$E$6, 5, FALSE)</f>
        <v>#N/A</v>
      </c>
      <c r="CDK11" s="20" t="e">
        <f>VLOOKUP(CDK$4, revenue_pivot!$A$4:$E$6, 5, FALSE)</f>
        <v>#N/A</v>
      </c>
      <c r="CDL11" s="20" t="e">
        <f>VLOOKUP(CDL$4, revenue_pivot!$A$4:$E$6, 5, FALSE)</f>
        <v>#N/A</v>
      </c>
      <c r="CDM11" s="7" t="s">
        <v>22352</v>
      </c>
      <c r="CDN11" s="20" t="e">
        <f>VLOOKUP(CDN$4, revenue_pivot!$A$4:$E$6, 5, FALSE)</f>
        <v>#N/A</v>
      </c>
      <c r="CDO11" s="20" t="e">
        <f>VLOOKUP(CDO$4, revenue_pivot!$A$4:$E$6, 5, FALSE)</f>
        <v>#N/A</v>
      </c>
      <c r="CDP11" s="20" t="e">
        <f>VLOOKUP(CDP$4, revenue_pivot!$A$4:$E$6, 5, FALSE)</f>
        <v>#N/A</v>
      </c>
      <c r="CDQ11" s="7" t="s">
        <v>22352</v>
      </c>
      <c r="CDR11" s="20" t="e">
        <f>VLOOKUP(CDR$4, revenue_pivot!$A$4:$E$6, 5, FALSE)</f>
        <v>#N/A</v>
      </c>
      <c r="CDS11" s="20" t="e">
        <f>VLOOKUP(CDS$4, revenue_pivot!$A$4:$E$6, 5, FALSE)</f>
        <v>#N/A</v>
      </c>
      <c r="CDT11" s="20" t="e">
        <f>VLOOKUP(CDT$4, revenue_pivot!$A$4:$E$6, 5, FALSE)</f>
        <v>#N/A</v>
      </c>
      <c r="CDU11" s="7" t="s">
        <v>22352</v>
      </c>
      <c r="CDV11" s="20" t="e">
        <f>VLOOKUP(CDV$4, revenue_pivot!$A$4:$E$6, 5, FALSE)</f>
        <v>#N/A</v>
      </c>
      <c r="CDW11" s="20" t="e">
        <f>VLOOKUP(CDW$4, revenue_pivot!$A$4:$E$6, 5, FALSE)</f>
        <v>#N/A</v>
      </c>
      <c r="CDX11" s="20" t="e">
        <f>VLOOKUP(CDX$4, revenue_pivot!$A$4:$E$6, 5, FALSE)</f>
        <v>#N/A</v>
      </c>
      <c r="CDY11" s="7" t="s">
        <v>22352</v>
      </c>
      <c r="CDZ11" s="20" t="e">
        <f>VLOOKUP(CDZ$4, revenue_pivot!$A$4:$E$6, 5, FALSE)</f>
        <v>#N/A</v>
      </c>
      <c r="CEA11" s="20" t="e">
        <f>VLOOKUP(CEA$4, revenue_pivot!$A$4:$E$6, 5, FALSE)</f>
        <v>#N/A</v>
      </c>
      <c r="CEB11" s="20" t="e">
        <f>VLOOKUP(CEB$4, revenue_pivot!$A$4:$E$6, 5, FALSE)</f>
        <v>#N/A</v>
      </c>
      <c r="CEC11" s="7" t="s">
        <v>22352</v>
      </c>
      <c r="CED11" s="20" t="e">
        <f>VLOOKUP(CED$4, revenue_pivot!$A$4:$E$6, 5, FALSE)</f>
        <v>#N/A</v>
      </c>
      <c r="CEE11" s="20" t="e">
        <f>VLOOKUP(CEE$4, revenue_pivot!$A$4:$E$6, 5, FALSE)</f>
        <v>#N/A</v>
      </c>
      <c r="CEF11" s="20" t="e">
        <f>VLOOKUP(CEF$4, revenue_pivot!$A$4:$E$6, 5, FALSE)</f>
        <v>#N/A</v>
      </c>
      <c r="CEG11" s="7" t="s">
        <v>22352</v>
      </c>
      <c r="CEH11" s="20" t="e">
        <f>VLOOKUP(CEH$4, revenue_pivot!$A$4:$E$6, 5, FALSE)</f>
        <v>#N/A</v>
      </c>
      <c r="CEI11" s="20" t="e">
        <f>VLOOKUP(CEI$4, revenue_pivot!$A$4:$E$6, 5, FALSE)</f>
        <v>#N/A</v>
      </c>
      <c r="CEJ11" s="20" t="e">
        <f>VLOOKUP(CEJ$4, revenue_pivot!$A$4:$E$6, 5, FALSE)</f>
        <v>#N/A</v>
      </c>
      <c r="CEK11" s="7" t="s">
        <v>22352</v>
      </c>
      <c r="CEL11" s="20" t="e">
        <f>VLOOKUP(CEL$4, revenue_pivot!$A$4:$E$6, 5, FALSE)</f>
        <v>#N/A</v>
      </c>
      <c r="CEM11" s="20" t="e">
        <f>VLOOKUP(CEM$4, revenue_pivot!$A$4:$E$6, 5, FALSE)</f>
        <v>#N/A</v>
      </c>
      <c r="CEN11" s="20" t="e">
        <f>VLOOKUP(CEN$4, revenue_pivot!$A$4:$E$6, 5, FALSE)</f>
        <v>#N/A</v>
      </c>
      <c r="CEO11" s="7" t="s">
        <v>22352</v>
      </c>
      <c r="CEP11" s="20" t="e">
        <f>VLOOKUP(CEP$4, revenue_pivot!$A$4:$E$6, 5, FALSE)</f>
        <v>#N/A</v>
      </c>
      <c r="CEQ11" s="20" t="e">
        <f>VLOOKUP(CEQ$4, revenue_pivot!$A$4:$E$6, 5, FALSE)</f>
        <v>#N/A</v>
      </c>
      <c r="CER11" s="20" t="e">
        <f>VLOOKUP(CER$4, revenue_pivot!$A$4:$E$6, 5, FALSE)</f>
        <v>#N/A</v>
      </c>
      <c r="CES11" s="7" t="s">
        <v>22352</v>
      </c>
      <c r="CET11" s="20" t="e">
        <f>VLOOKUP(CET$4, revenue_pivot!$A$4:$E$6, 5, FALSE)</f>
        <v>#N/A</v>
      </c>
      <c r="CEU11" s="20" t="e">
        <f>VLOOKUP(CEU$4, revenue_pivot!$A$4:$E$6, 5, FALSE)</f>
        <v>#N/A</v>
      </c>
      <c r="CEV11" s="20" t="e">
        <f>VLOOKUP(CEV$4, revenue_pivot!$A$4:$E$6, 5, FALSE)</f>
        <v>#N/A</v>
      </c>
      <c r="CEW11" s="7" t="s">
        <v>22352</v>
      </c>
      <c r="CEX11" s="20" t="e">
        <f>VLOOKUP(CEX$4, revenue_pivot!$A$4:$E$6, 5, FALSE)</f>
        <v>#N/A</v>
      </c>
      <c r="CEY11" s="20" t="e">
        <f>VLOOKUP(CEY$4, revenue_pivot!$A$4:$E$6, 5, FALSE)</f>
        <v>#N/A</v>
      </c>
      <c r="CEZ11" s="20" t="e">
        <f>VLOOKUP(CEZ$4, revenue_pivot!$A$4:$E$6, 5, FALSE)</f>
        <v>#N/A</v>
      </c>
      <c r="CFA11" s="7" t="s">
        <v>22352</v>
      </c>
      <c r="CFB11" s="20" t="e">
        <f>VLOOKUP(CFB$4, revenue_pivot!$A$4:$E$6, 5, FALSE)</f>
        <v>#N/A</v>
      </c>
      <c r="CFC11" s="20" t="e">
        <f>VLOOKUP(CFC$4, revenue_pivot!$A$4:$E$6, 5, FALSE)</f>
        <v>#N/A</v>
      </c>
      <c r="CFD11" s="20" t="e">
        <f>VLOOKUP(CFD$4, revenue_pivot!$A$4:$E$6, 5, FALSE)</f>
        <v>#N/A</v>
      </c>
      <c r="CFE11" s="7" t="s">
        <v>22352</v>
      </c>
      <c r="CFF11" s="20" t="e">
        <f>VLOOKUP(CFF$4, revenue_pivot!$A$4:$E$6, 5, FALSE)</f>
        <v>#N/A</v>
      </c>
      <c r="CFG11" s="20" t="e">
        <f>VLOOKUP(CFG$4, revenue_pivot!$A$4:$E$6, 5, FALSE)</f>
        <v>#N/A</v>
      </c>
      <c r="CFH11" s="20" t="e">
        <f>VLOOKUP(CFH$4, revenue_pivot!$A$4:$E$6, 5, FALSE)</f>
        <v>#N/A</v>
      </c>
      <c r="CFI11" s="7" t="s">
        <v>22352</v>
      </c>
      <c r="CFJ11" s="20" t="e">
        <f>VLOOKUP(CFJ$4, revenue_pivot!$A$4:$E$6, 5, FALSE)</f>
        <v>#N/A</v>
      </c>
      <c r="CFK11" s="20" t="e">
        <f>VLOOKUP(CFK$4, revenue_pivot!$A$4:$E$6, 5, FALSE)</f>
        <v>#N/A</v>
      </c>
      <c r="CFL11" s="20" t="e">
        <f>VLOOKUP(CFL$4, revenue_pivot!$A$4:$E$6, 5, FALSE)</f>
        <v>#N/A</v>
      </c>
      <c r="CFM11" s="7" t="s">
        <v>22352</v>
      </c>
      <c r="CFN11" s="20" t="e">
        <f>VLOOKUP(CFN$4, revenue_pivot!$A$4:$E$6, 5, FALSE)</f>
        <v>#N/A</v>
      </c>
      <c r="CFO11" s="20" t="e">
        <f>VLOOKUP(CFO$4, revenue_pivot!$A$4:$E$6, 5, FALSE)</f>
        <v>#N/A</v>
      </c>
      <c r="CFP11" s="20" t="e">
        <f>VLOOKUP(CFP$4, revenue_pivot!$A$4:$E$6, 5, FALSE)</f>
        <v>#N/A</v>
      </c>
      <c r="CFQ11" s="7" t="s">
        <v>22352</v>
      </c>
      <c r="CFR11" s="20" t="e">
        <f>VLOOKUP(CFR$4, revenue_pivot!$A$4:$E$6, 5, FALSE)</f>
        <v>#N/A</v>
      </c>
      <c r="CFS11" s="20" t="e">
        <f>VLOOKUP(CFS$4, revenue_pivot!$A$4:$E$6, 5, FALSE)</f>
        <v>#N/A</v>
      </c>
      <c r="CFT11" s="20" t="e">
        <f>VLOOKUP(CFT$4, revenue_pivot!$A$4:$E$6, 5, FALSE)</f>
        <v>#N/A</v>
      </c>
      <c r="CFU11" s="7" t="s">
        <v>22352</v>
      </c>
      <c r="CFV11" s="20" t="e">
        <f>VLOOKUP(CFV$4, revenue_pivot!$A$4:$E$6, 5, FALSE)</f>
        <v>#N/A</v>
      </c>
      <c r="CFW11" s="20" t="e">
        <f>VLOOKUP(CFW$4, revenue_pivot!$A$4:$E$6, 5, FALSE)</f>
        <v>#N/A</v>
      </c>
      <c r="CFX11" s="20" t="e">
        <f>VLOOKUP(CFX$4, revenue_pivot!$A$4:$E$6, 5, FALSE)</f>
        <v>#N/A</v>
      </c>
      <c r="CFY11" s="7" t="s">
        <v>22352</v>
      </c>
      <c r="CFZ11" s="20" t="e">
        <f>VLOOKUP(CFZ$4, revenue_pivot!$A$4:$E$6, 5, FALSE)</f>
        <v>#N/A</v>
      </c>
      <c r="CGA11" s="20" t="e">
        <f>VLOOKUP(CGA$4, revenue_pivot!$A$4:$E$6, 5, FALSE)</f>
        <v>#N/A</v>
      </c>
      <c r="CGB11" s="20" t="e">
        <f>VLOOKUP(CGB$4, revenue_pivot!$A$4:$E$6, 5, FALSE)</f>
        <v>#N/A</v>
      </c>
      <c r="CGC11" s="7" t="s">
        <v>22352</v>
      </c>
      <c r="CGD11" s="20" t="e">
        <f>VLOOKUP(CGD$4, revenue_pivot!$A$4:$E$6, 5, FALSE)</f>
        <v>#N/A</v>
      </c>
      <c r="CGE11" s="20" t="e">
        <f>VLOOKUP(CGE$4, revenue_pivot!$A$4:$E$6, 5, FALSE)</f>
        <v>#N/A</v>
      </c>
      <c r="CGF11" s="20" t="e">
        <f>VLOOKUP(CGF$4, revenue_pivot!$A$4:$E$6, 5, FALSE)</f>
        <v>#N/A</v>
      </c>
      <c r="CGG11" s="7" t="s">
        <v>22352</v>
      </c>
      <c r="CGH11" s="20" t="e">
        <f>VLOOKUP(CGH$4, revenue_pivot!$A$4:$E$6, 5, FALSE)</f>
        <v>#N/A</v>
      </c>
      <c r="CGI11" s="20" t="e">
        <f>VLOOKUP(CGI$4, revenue_pivot!$A$4:$E$6, 5, FALSE)</f>
        <v>#N/A</v>
      </c>
      <c r="CGJ11" s="20" t="e">
        <f>VLOOKUP(CGJ$4, revenue_pivot!$A$4:$E$6, 5, FALSE)</f>
        <v>#N/A</v>
      </c>
      <c r="CGK11" s="7" t="s">
        <v>22352</v>
      </c>
      <c r="CGL11" s="20" t="e">
        <f>VLOOKUP(CGL$4, revenue_pivot!$A$4:$E$6, 5, FALSE)</f>
        <v>#N/A</v>
      </c>
      <c r="CGM11" s="20" t="e">
        <f>VLOOKUP(CGM$4, revenue_pivot!$A$4:$E$6, 5, FALSE)</f>
        <v>#N/A</v>
      </c>
      <c r="CGN11" s="20" t="e">
        <f>VLOOKUP(CGN$4, revenue_pivot!$A$4:$E$6, 5, FALSE)</f>
        <v>#N/A</v>
      </c>
      <c r="CGO11" s="7" t="s">
        <v>22352</v>
      </c>
      <c r="CGP11" s="20" t="e">
        <f>VLOOKUP(CGP$4, revenue_pivot!$A$4:$E$6, 5, FALSE)</f>
        <v>#N/A</v>
      </c>
      <c r="CGQ11" s="20" t="e">
        <f>VLOOKUP(CGQ$4, revenue_pivot!$A$4:$E$6, 5, FALSE)</f>
        <v>#N/A</v>
      </c>
      <c r="CGR11" s="20" t="e">
        <f>VLOOKUP(CGR$4, revenue_pivot!$A$4:$E$6, 5, FALSE)</f>
        <v>#N/A</v>
      </c>
      <c r="CGS11" s="7" t="s">
        <v>22352</v>
      </c>
      <c r="CGT11" s="20" t="e">
        <f>VLOOKUP(CGT$4, revenue_pivot!$A$4:$E$6, 5, FALSE)</f>
        <v>#N/A</v>
      </c>
      <c r="CGU11" s="20" t="e">
        <f>VLOOKUP(CGU$4, revenue_pivot!$A$4:$E$6, 5, FALSE)</f>
        <v>#N/A</v>
      </c>
      <c r="CGV11" s="20" t="e">
        <f>VLOOKUP(CGV$4, revenue_pivot!$A$4:$E$6, 5, FALSE)</f>
        <v>#N/A</v>
      </c>
      <c r="CGW11" s="7" t="s">
        <v>22352</v>
      </c>
      <c r="CGX11" s="20" t="e">
        <f>VLOOKUP(CGX$4, revenue_pivot!$A$4:$E$6, 5, FALSE)</f>
        <v>#N/A</v>
      </c>
      <c r="CGY11" s="20" t="e">
        <f>VLOOKUP(CGY$4, revenue_pivot!$A$4:$E$6, 5, FALSE)</f>
        <v>#N/A</v>
      </c>
      <c r="CGZ11" s="20" t="e">
        <f>VLOOKUP(CGZ$4, revenue_pivot!$A$4:$E$6, 5, FALSE)</f>
        <v>#N/A</v>
      </c>
      <c r="CHA11" s="7" t="s">
        <v>22352</v>
      </c>
      <c r="CHB11" s="20" t="e">
        <f>VLOOKUP(CHB$4, revenue_pivot!$A$4:$E$6, 5, FALSE)</f>
        <v>#N/A</v>
      </c>
      <c r="CHC11" s="20" t="e">
        <f>VLOOKUP(CHC$4, revenue_pivot!$A$4:$E$6, 5, FALSE)</f>
        <v>#N/A</v>
      </c>
      <c r="CHD11" s="20" t="e">
        <f>VLOOKUP(CHD$4, revenue_pivot!$A$4:$E$6, 5, FALSE)</f>
        <v>#N/A</v>
      </c>
      <c r="CHE11" s="7" t="s">
        <v>22352</v>
      </c>
      <c r="CHF11" s="20" t="e">
        <f>VLOOKUP(CHF$4, revenue_pivot!$A$4:$E$6, 5, FALSE)</f>
        <v>#N/A</v>
      </c>
      <c r="CHG11" s="20" t="e">
        <f>VLOOKUP(CHG$4, revenue_pivot!$A$4:$E$6, 5, FALSE)</f>
        <v>#N/A</v>
      </c>
      <c r="CHH11" s="20" t="e">
        <f>VLOOKUP(CHH$4, revenue_pivot!$A$4:$E$6, 5, FALSE)</f>
        <v>#N/A</v>
      </c>
      <c r="CHI11" s="7" t="s">
        <v>22352</v>
      </c>
      <c r="CHJ11" s="20" t="e">
        <f>VLOOKUP(CHJ$4, revenue_pivot!$A$4:$E$6, 5, FALSE)</f>
        <v>#N/A</v>
      </c>
      <c r="CHK11" s="20" t="e">
        <f>VLOOKUP(CHK$4, revenue_pivot!$A$4:$E$6, 5, FALSE)</f>
        <v>#N/A</v>
      </c>
      <c r="CHL11" s="20" t="e">
        <f>VLOOKUP(CHL$4, revenue_pivot!$A$4:$E$6, 5, FALSE)</f>
        <v>#N/A</v>
      </c>
      <c r="CHM11" s="7" t="s">
        <v>22352</v>
      </c>
      <c r="CHN11" s="20" t="e">
        <f>VLOOKUP(CHN$4, revenue_pivot!$A$4:$E$6, 5, FALSE)</f>
        <v>#N/A</v>
      </c>
      <c r="CHO11" s="20" t="e">
        <f>VLOOKUP(CHO$4, revenue_pivot!$A$4:$E$6, 5, FALSE)</f>
        <v>#N/A</v>
      </c>
      <c r="CHP11" s="20" t="e">
        <f>VLOOKUP(CHP$4, revenue_pivot!$A$4:$E$6, 5, FALSE)</f>
        <v>#N/A</v>
      </c>
      <c r="CHQ11" s="7" t="s">
        <v>22352</v>
      </c>
      <c r="CHR11" s="20" t="e">
        <f>VLOOKUP(CHR$4, revenue_pivot!$A$4:$E$6, 5, FALSE)</f>
        <v>#N/A</v>
      </c>
      <c r="CHS11" s="20" t="e">
        <f>VLOOKUP(CHS$4, revenue_pivot!$A$4:$E$6, 5, FALSE)</f>
        <v>#N/A</v>
      </c>
      <c r="CHT11" s="20" t="e">
        <f>VLOOKUP(CHT$4, revenue_pivot!$A$4:$E$6, 5, FALSE)</f>
        <v>#N/A</v>
      </c>
      <c r="CHU11" s="7" t="s">
        <v>22352</v>
      </c>
      <c r="CHV11" s="20" t="e">
        <f>VLOOKUP(CHV$4, revenue_pivot!$A$4:$E$6, 5, FALSE)</f>
        <v>#N/A</v>
      </c>
      <c r="CHW11" s="20" t="e">
        <f>VLOOKUP(CHW$4, revenue_pivot!$A$4:$E$6, 5, FALSE)</f>
        <v>#N/A</v>
      </c>
      <c r="CHX11" s="20" t="e">
        <f>VLOOKUP(CHX$4, revenue_pivot!$A$4:$E$6, 5, FALSE)</f>
        <v>#N/A</v>
      </c>
      <c r="CHY11" s="7" t="s">
        <v>22352</v>
      </c>
      <c r="CHZ11" s="20" t="e">
        <f>VLOOKUP(CHZ$4, revenue_pivot!$A$4:$E$6, 5, FALSE)</f>
        <v>#N/A</v>
      </c>
      <c r="CIA11" s="20" t="e">
        <f>VLOOKUP(CIA$4, revenue_pivot!$A$4:$E$6, 5, FALSE)</f>
        <v>#N/A</v>
      </c>
      <c r="CIB11" s="20" t="e">
        <f>VLOOKUP(CIB$4, revenue_pivot!$A$4:$E$6, 5, FALSE)</f>
        <v>#N/A</v>
      </c>
      <c r="CIC11" s="7" t="s">
        <v>22352</v>
      </c>
      <c r="CID11" s="20" t="e">
        <f>VLOOKUP(CID$4, revenue_pivot!$A$4:$E$6, 5, FALSE)</f>
        <v>#N/A</v>
      </c>
      <c r="CIE11" s="20" t="e">
        <f>VLOOKUP(CIE$4, revenue_pivot!$A$4:$E$6, 5, FALSE)</f>
        <v>#N/A</v>
      </c>
      <c r="CIF11" s="20" t="e">
        <f>VLOOKUP(CIF$4, revenue_pivot!$A$4:$E$6, 5, FALSE)</f>
        <v>#N/A</v>
      </c>
      <c r="CIG11" s="7" t="s">
        <v>22352</v>
      </c>
      <c r="CIH11" s="20" t="e">
        <f>VLOOKUP(CIH$4, revenue_pivot!$A$4:$E$6, 5, FALSE)</f>
        <v>#N/A</v>
      </c>
      <c r="CII11" s="20" t="e">
        <f>VLOOKUP(CII$4, revenue_pivot!$A$4:$E$6, 5, FALSE)</f>
        <v>#N/A</v>
      </c>
      <c r="CIJ11" s="20" t="e">
        <f>VLOOKUP(CIJ$4, revenue_pivot!$A$4:$E$6, 5, FALSE)</f>
        <v>#N/A</v>
      </c>
      <c r="CIK11" s="7" t="s">
        <v>22352</v>
      </c>
      <c r="CIL11" s="20" t="e">
        <f>VLOOKUP(CIL$4, revenue_pivot!$A$4:$E$6, 5, FALSE)</f>
        <v>#N/A</v>
      </c>
      <c r="CIM11" s="20" t="e">
        <f>VLOOKUP(CIM$4, revenue_pivot!$A$4:$E$6, 5, FALSE)</f>
        <v>#N/A</v>
      </c>
      <c r="CIN11" s="20" t="e">
        <f>VLOOKUP(CIN$4, revenue_pivot!$A$4:$E$6, 5, FALSE)</f>
        <v>#N/A</v>
      </c>
      <c r="CIO11" s="7" t="s">
        <v>22352</v>
      </c>
      <c r="CIP11" s="20" t="e">
        <f>VLOOKUP(CIP$4, revenue_pivot!$A$4:$E$6, 5, FALSE)</f>
        <v>#N/A</v>
      </c>
      <c r="CIQ11" s="20" t="e">
        <f>VLOOKUP(CIQ$4, revenue_pivot!$A$4:$E$6, 5, FALSE)</f>
        <v>#N/A</v>
      </c>
      <c r="CIR11" s="20" t="e">
        <f>VLOOKUP(CIR$4, revenue_pivot!$A$4:$E$6, 5, FALSE)</f>
        <v>#N/A</v>
      </c>
      <c r="CIS11" s="7" t="s">
        <v>22352</v>
      </c>
      <c r="CIT11" s="20" t="e">
        <f>VLOOKUP(CIT$4, revenue_pivot!$A$4:$E$6, 5, FALSE)</f>
        <v>#N/A</v>
      </c>
      <c r="CIU11" s="20" t="e">
        <f>VLOOKUP(CIU$4, revenue_pivot!$A$4:$E$6, 5, FALSE)</f>
        <v>#N/A</v>
      </c>
      <c r="CIV11" s="20" t="e">
        <f>VLOOKUP(CIV$4, revenue_pivot!$A$4:$E$6, 5, FALSE)</f>
        <v>#N/A</v>
      </c>
      <c r="CIW11" s="7" t="s">
        <v>22352</v>
      </c>
      <c r="CIX11" s="20" t="e">
        <f>VLOOKUP(CIX$4, revenue_pivot!$A$4:$E$6, 5, FALSE)</f>
        <v>#N/A</v>
      </c>
      <c r="CIY11" s="20" t="e">
        <f>VLOOKUP(CIY$4, revenue_pivot!$A$4:$E$6, 5, FALSE)</f>
        <v>#N/A</v>
      </c>
      <c r="CIZ11" s="20" t="e">
        <f>VLOOKUP(CIZ$4, revenue_pivot!$A$4:$E$6, 5, FALSE)</f>
        <v>#N/A</v>
      </c>
      <c r="CJA11" s="7" t="s">
        <v>22352</v>
      </c>
      <c r="CJB11" s="20" t="e">
        <f>VLOOKUP(CJB$4, revenue_pivot!$A$4:$E$6, 5, FALSE)</f>
        <v>#N/A</v>
      </c>
      <c r="CJC11" s="20" t="e">
        <f>VLOOKUP(CJC$4, revenue_pivot!$A$4:$E$6, 5, FALSE)</f>
        <v>#N/A</v>
      </c>
      <c r="CJD11" s="20" t="e">
        <f>VLOOKUP(CJD$4, revenue_pivot!$A$4:$E$6, 5, FALSE)</f>
        <v>#N/A</v>
      </c>
      <c r="CJE11" s="7" t="s">
        <v>22352</v>
      </c>
      <c r="CJF11" s="20" t="e">
        <f>VLOOKUP(CJF$4, revenue_pivot!$A$4:$E$6, 5, FALSE)</f>
        <v>#N/A</v>
      </c>
      <c r="CJG11" s="20" t="e">
        <f>VLOOKUP(CJG$4, revenue_pivot!$A$4:$E$6, 5, FALSE)</f>
        <v>#N/A</v>
      </c>
      <c r="CJH11" s="20" t="e">
        <f>VLOOKUP(CJH$4, revenue_pivot!$A$4:$E$6, 5, FALSE)</f>
        <v>#N/A</v>
      </c>
      <c r="CJI11" s="7" t="s">
        <v>22352</v>
      </c>
      <c r="CJJ11" s="20" t="e">
        <f>VLOOKUP(CJJ$4, revenue_pivot!$A$4:$E$6, 5, FALSE)</f>
        <v>#N/A</v>
      </c>
      <c r="CJK11" s="20" t="e">
        <f>VLOOKUP(CJK$4, revenue_pivot!$A$4:$E$6, 5, FALSE)</f>
        <v>#N/A</v>
      </c>
      <c r="CJL11" s="20" t="e">
        <f>VLOOKUP(CJL$4, revenue_pivot!$A$4:$E$6, 5, FALSE)</f>
        <v>#N/A</v>
      </c>
      <c r="CJM11" s="7" t="s">
        <v>22352</v>
      </c>
      <c r="CJN11" s="20" t="e">
        <f>VLOOKUP(CJN$4, revenue_pivot!$A$4:$E$6, 5, FALSE)</f>
        <v>#N/A</v>
      </c>
      <c r="CJO11" s="20" t="e">
        <f>VLOOKUP(CJO$4, revenue_pivot!$A$4:$E$6, 5, FALSE)</f>
        <v>#N/A</v>
      </c>
      <c r="CJP11" s="20" t="e">
        <f>VLOOKUP(CJP$4, revenue_pivot!$A$4:$E$6, 5, FALSE)</f>
        <v>#N/A</v>
      </c>
      <c r="CJQ11" s="7" t="s">
        <v>22352</v>
      </c>
      <c r="CJR11" s="20" t="e">
        <f>VLOOKUP(CJR$4, revenue_pivot!$A$4:$E$6, 5, FALSE)</f>
        <v>#N/A</v>
      </c>
      <c r="CJS11" s="20" t="e">
        <f>VLOOKUP(CJS$4, revenue_pivot!$A$4:$E$6, 5, FALSE)</f>
        <v>#N/A</v>
      </c>
      <c r="CJT11" s="20" t="e">
        <f>VLOOKUP(CJT$4, revenue_pivot!$A$4:$E$6, 5, FALSE)</f>
        <v>#N/A</v>
      </c>
      <c r="CJU11" s="7" t="s">
        <v>22352</v>
      </c>
      <c r="CJV11" s="20" t="e">
        <f>VLOOKUP(CJV$4, revenue_pivot!$A$4:$E$6, 5, FALSE)</f>
        <v>#N/A</v>
      </c>
      <c r="CJW11" s="20" t="e">
        <f>VLOOKUP(CJW$4, revenue_pivot!$A$4:$E$6, 5, FALSE)</f>
        <v>#N/A</v>
      </c>
      <c r="CJX11" s="20" t="e">
        <f>VLOOKUP(CJX$4, revenue_pivot!$A$4:$E$6, 5, FALSE)</f>
        <v>#N/A</v>
      </c>
      <c r="CJY11" s="7" t="s">
        <v>22352</v>
      </c>
      <c r="CJZ11" s="20" t="e">
        <f>VLOOKUP(CJZ$4, revenue_pivot!$A$4:$E$6, 5, FALSE)</f>
        <v>#N/A</v>
      </c>
      <c r="CKA11" s="20" t="e">
        <f>VLOOKUP(CKA$4, revenue_pivot!$A$4:$E$6, 5, FALSE)</f>
        <v>#N/A</v>
      </c>
      <c r="CKB11" s="20" t="e">
        <f>VLOOKUP(CKB$4, revenue_pivot!$A$4:$E$6, 5, FALSE)</f>
        <v>#N/A</v>
      </c>
      <c r="CKC11" s="7" t="s">
        <v>22352</v>
      </c>
      <c r="CKD11" s="20" t="e">
        <f>VLOOKUP(CKD$4, revenue_pivot!$A$4:$E$6, 5, FALSE)</f>
        <v>#N/A</v>
      </c>
      <c r="CKE11" s="20" t="e">
        <f>VLOOKUP(CKE$4, revenue_pivot!$A$4:$E$6, 5, FALSE)</f>
        <v>#N/A</v>
      </c>
      <c r="CKF11" s="20" t="e">
        <f>VLOOKUP(CKF$4, revenue_pivot!$A$4:$E$6, 5, FALSE)</f>
        <v>#N/A</v>
      </c>
      <c r="CKG11" s="7" t="s">
        <v>22352</v>
      </c>
      <c r="CKH11" s="20" t="e">
        <f>VLOOKUP(CKH$4, revenue_pivot!$A$4:$E$6, 5, FALSE)</f>
        <v>#N/A</v>
      </c>
      <c r="CKI11" s="20" t="e">
        <f>VLOOKUP(CKI$4, revenue_pivot!$A$4:$E$6, 5, FALSE)</f>
        <v>#N/A</v>
      </c>
      <c r="CKJ11" s="20" t="e">
        <f>VLOOKUP(CKJ$4, revenue_pivot!$A$4:$E$6, 5, FALSE)</f>
        <v>#N/A</v>
      </c>
      <c r="CKK11" s="7" t="s">
        <v>22352</v>
      </c>
      <c r="CKL11" s="20" t="e">
        <f>VLOOKUP(CKL$4, revenue_pivot!$A$4:$E$6, 5, FALSE)</f>
        <v>#N/A</v>
      </c>
      <c r="CKM11" s="20" t="e">
        <f>VLOOKUP(CKM$4, revenue_pivot!$A$4:$E$6, 5, FALSE)</f>
        <v>#N/A</v>
      </c>
      <c r="CKN11" s="20" t="e">
        <f>VLOOKUP(CKN$4, revenue_pivot!$A$4:$E$6, 5, FALSE)</f>
        <v>#N/A</v>
      </c>
      <c r="CKO11" s="7" t="s">
        <v>22352</v>
      </c>
      <c r="CKP11" s="20" t="e">
        <f>VLOOKUP(CKP$4, revenue_pivot!$A$4:$E$6, 5, FALSE)</f>
        <v>#N/A</v>
      </c>
      <c r="CKQ11" s="20" t="e">
        <f>VLOOKUP(CKQ$4, revenue_pivot!$A$4:$E$6, 5, FALSE)</f>
        <v>#N/A</v>
      </c>
      <c r="CKR11" s="20" t="e">
        <f>VLOOKUP(CKR$4, revenue_pivot!$A$4:$E$6, 5, FALSE)</f>
        <v>#N/A</v>
      </c>
      <c r="CKS11" s="7" t="s">
        <v>22352</v>
      </c>
      <c r="CKT11" s="20" t="e">
        <f>VLOOKUP(CKT$4, revenue_pivot!$A$4:$E$6, 5, FALSE)</f>
        <v>#N/A</v>
      </c>
      <c r="CKU11" s="20" t="e">
        <f>VLOOKUP(CKU$4, revenue_pivot!$A$4:$E$6, 5, FALSE)</f>
        <v>#N/A</v>
      </c>
      <c r="CKV11" s="20" t="e">
        <f>VLOOKUP(CKV$4, revenue_pivot!$A$4:$E$6, 5, FALSE)</f>
        <v>#N/A</v>
      </c>
      <c r="CKW11" s="7" t="s">
        <v>22352</v>
      </c>
      <c r="CKX11" s="20" t="e">
        <f>VLOOKUP(CKX$4, revenue_pivot!$A$4:$E$6, 5, FALSE)</f>
        <v>#N/A</v>
      </c>
      <c r="CKY11" s="20" t="e">
        <f>VLOOKUP(CKY$4, revenue_pivot!$A$4:$E$6, 5, FALSE)</f>
        <v>#N/A</v>
      </c>
      <c r="CKZ11" s="20" t="e">
        <f>VLOOKUP(CKZ$4, revenue_pivot!$A$4:$E$6, 5, FALSE)</f>
        <v>#N/A</v>
      </c>
      <c r="CLA11" s="7" t="s">
        <v>22352</v>
      </c>
      <c r="CLB11" s="20" t="e">
        <f>VLOOKUP(CLB$4, revenue_pivot!$A$4:$E$6, 5, FALSE)</f>
        <v>#N/A</v>
      </c>
      <c r="CLC11" s="20" t="e">
        <f>VLOOKUP(CLC$4, revenue_pivot!$A$4:$E$6, 5, FALSE)</f>
        <v>#N/A</v>
      </c>
      <c r="CLD11" s="20" t="e">
        <f>VLOOKUP(CLD$4, revenue_pivot!$A$4:$E$6, 5, FALSE)</f>
        <v>#N/A</v>
      </c>
      <c r="CLE11" s="7" t="s">
        <v>22352</v>
      </c>
      <c r="CLF11" s="20" t="e">
        <f>VLOOKUP(CLF$4, revenue_pivot!$A$4:$E$6, 5, FALSE)</f>
        <v>#N/A</v>
      </c>
      <c r="CLG11" s="20" t="e">
        <f>VLOOKUP(CLG$4, revenue_pivot!$A$4:$E$6, 5, FALSE)</f>
        <v>#N/A</v>
      </c>
      <c r="CLH11" s="20" t="e">
        <f>VLOOKUP(CLH$4, revenue_pivot!$A$4:$E$6, 5, FALSE)</f>
        <v>#N/A</v>
      </c>
      <c r="CLI11" s="7" t="s">
        <v>22352</v>
      </c>
      <c r="CLJ11" s="20" t="e">
        <f>VLOOKUP(CLJ$4, revenue_pivot!$A$4:$E$6, 5, FALSE)</f>
        <v>#N/A</v>
      </c>
      <c r="CLK11" s="20" t="e">
        <f>VLOOKUP(CLK$4, revenue_pivot!$A$4:$E$6, 5, FALSE)</f>
        <v>#N/A</v>
      </c>
      <c r="CLL11" s="20" t="e">
        <f>VLOOKUP(CLL$4, revenue_pivot!$A$4:$E$6, 5, FALSE)</f>
        <v>#N/A</v>
      </c>
      <c r="CLM11" s="7" t="s">
        <v>22352</v>
      </c>
      <c r="CLN11" s="20" t="e">
        <f>VLOOKUP(CLN$4, revenue_pivot!$A$4:$E$6, 5, FALSE)</f>
        <v>#N/A</v>
      </c>
      <c r="CLO11" s="20" t="e">
        <f>VLOOKUP(CLO$4, revenue_pivot!$A$4:$E$6, 5, FALSE)</f>
        <v>#N/A</v>
      </c>
      <c r="CLP11" s="20" t="e">
        <f>VLOOKUP(CLP$4, revenue_pivot!$A$4:$E$6, 5, FALSE)</f>
        <v>#N/A</v>
      </c>
      <c r="CLQ11" s="7" t="s">
        <v>22352</v>
      </c>
      <c r="CLR11" s="20" t="e">
        <f>VLOOKUP(CLR$4, revenue_pivot!$A$4:$E$6, 5, FALSE)</f>
        <v>#N/A</v>
      </c>
      <c r="CLS11" s="20" t="e">
        <f>VLOOKUP(CLS$4, revenue_pivot!$A$4:$E$6, 5, FALSE)</f>
        <v>#N/A</v>
      </c>
      <c r="CLT11" s="20" t="e">
        <f>VLOOKUP(CLT$4, revenue_pivot!$A$4:$E$6, 5, FALSE)</f>
        <v>#N/A</v>
      </c>
      <c r="CLU11" s="7" t="s">
        <v>22352</v>
      </c>
      <c r="CLV11" s="20" t="e">
        <f>VLOOKUP(CLV$4, revenue_pivot!$A$4:$E$6, 5, FALSE)</f>
        <v>#N/A</v>
      </c>
      <c r="CLW11" s="20" t="e">
        <f>VLOOKUP(CLW$4, revenue_pivot!$A$4:$E$6, 5, FALSE)</f>
        <v>#N/A</v>
      </c>
      <c r="CLX11" s="20" t="e">
        <f>VLOOKUP(CLX$4, revenue_pivot!$A$4:$E$6, 5, FALSE)</f>
        <v>#N/A</v>
      </c>
      <c r="CLY11" s="7" t="s">
        <v>22352</v>
      </c>
      <c r="CLZ11" s="20" t="e">
        <f>VLOOKUP(CLZ$4, revenue_pivot!$A$4:$E$6, 5, FALSE)</f>
        <v>#N/A</v>
      </c>
      <c r="CMA11" s="20" t="e">
        <f>VLOOKUP(CMA$4, revenue_pivot!$A$4:$E$6, 5, FALSE)</f>
        <v>#N/A</v>
      </c>
      <c r="CMB11" s="20" t="e">
        <f>VLOOKUP(CMB$4, revenue_pivot!$A$4:$E$6, 5, FALSE)</f>
        <v>#N/A</v>
      </c>
      <c r="CMC11" s="7" t="s">
        <v>22352</v>
      </c>
      <c r="CMD11" s="20" t="e">
        <f>VLOOKUP(CMD$4, revenue_pivot!$A$4:$E$6, 5, FALSE)</f>
        <v>#N/A</v>
      </c>
      <c r="CME11" s="20" t="e">
        <f>VLOOKUP(CME$4, revenue_pivot!$A$4:$E$6, 5, FALSE)</f>
        <v>#N/A</v>
      </c>
      <c r="CMF11" s="20" t="e">
        <f>VLOOKUP(CMF$4, revenue_pivot!$A$4:$E$6, 5, FALSE)</f>
        <v>#N/A</v>
      </c>
      <c r="CMG11" s="7" t="s">
        <v>22352</v>
      </c>
      <c r="CMH11" s="20" t="e">
        <f>VLOOKUP(CMH$4, revenue_pivot!$A$4:$E$6, 5, FALSE)</f>
        <v>#N/A</v>
      </c>
      <c r="CMI11" s="20" t="e">
        <f>VLOOKUP(CMI$4, revenue_pivot!$A$4:$E$6, 5, FALSE)</f>
        <v>#N/A</v>
      </c>
      <c r="CMJ11" s="20" t="e">
        <f>VLOOKUP(CMJ$4, revenue_pivot!$A$4:$E$6, 5, FALSE)</f>
        <v>#N/A</v>
      </c>
      <c r="CMK11" s="7" t="s">
        <v>22352</v>
      </c>
      <c r="CML11" s="20" t="e">
        <f>VLOOKUP(CML$4, revenue_pivot!$A$4:$E$6, 5, FALSE)</f>
        <v>#N/A</v>
      </c>
      <c r="CMM11" s="20" t="e">
        <f>VLOOKUP(CMM$4, revenue_pivot!$A$4:$E$6, 5, FALSE)</f>
        <v>#N/A</v>
      </c>
      <c r="CMN11" s="20" t="e">
        <f>VLOOKUP(CMN$4, revenue_pivot!$A$4:$E$6, 5, FALSE)</f>
        <v>#N/A</v>
      </c>
      <c r="CMO11" s="7" t="s">
        <v>22352</v>
      </c>
      <c r="CMP11" s="20" t="e">
        <f>VLOOKUP(CMP$4, revenue_pivot!$A$4:$E$6, 5, FALSE)</f>
        <v>#N/A</v>
      </c>
      <c r="CMQ11" s="20" t="e">
        <f>VLOOKUP(CMQ$4, revenue_pivot!$A$4:$E$6, 5, FALSE)</f>
        <v>#N/A</v>
      </c>
      <c r="CMR11" s="20" t="e">
        <f>VLOOKUP(CMR$4, revenue_pivot!$A$4:$E$6, 5, FALSE)</f>
        <v>#N/A</v>
      </c>
      <c r="CMS11" s="7" t="s">
        <v>22352</v>
      </c>
      <c r="CMT11" s="20" t="e">
        <f>VLOOKUP(CMT$4, revenue_pivot!$A$4:$E$6, 5, FALSE)</f>
        <v>#N/A</v>
      </c>
      <c r="CMU11" s="20" t="e">
        <f>VLOOKUP(CMU$4, revenue_pivot!$A$4:$E$6, 5, FALSE)</f>
        <v>#N/A</v>
      </c>
      <c r="CMV11" s="20" t="e">
        <f>VLOOKUP(CMV$4, revenue_pivot!$A$4:$E$6, 5, FALSE)</f>
        <v>#N/A</v>
      </c>
      <c r="CMW11" s="7" t="s">
        <v>22352</v>
      </c>
      <c r="CMX11" s="20" t="e">
        <f>VLOOKUP(CMX$4, revenue_pivot!$A$4:$E$6, 5, FALSE)</f>
        <v>#N/A</v>
      </c>
      <c r="CMY11" s="20" t="e">
        <f>VLOOKUP(CMY$4, revenue_pivot!$A$4:$E$6, 5, FALSE)</f>
        <v>#N/A</v>
      </c>
      <c r="CMZ11" s="20" t="e">
        <f>VLOOKUP(CMZ$4, revenue_pivot!$A$4:$E$6, 5, FALSE)</f>
        <v>#N/A</v>
      </c>
      <c r="CNA11" s="7" t="s">
        <v>22352</v>
      </c>
      <c r="CNB11" s="20" t="e">
        <f>VLOOKUP(CNB$4, revenue_pivot!$A$4:$E$6, 5, FALSE)</f>
        <v>#N/A</v>
      </c>
      <c r="CNC11" s="20" t="e">
        <f>VLOOKUP(CNC$4, revenue_pivot!$A$4:$E$6, 5, FALSE)</f>
        <v>#N/A</v>
      </c>
      <c r="CND11" s="20" t="e">
        <f>VLOOKUP(CND$4, revenue_pivot!$A$4:$E$6, 5, FALSE)</f>
        <v>#N/A</v>
      </c>
      <c r="CNE11" s="7" t="s">
        <v>22352</v>
      </c>
      <c r="CNF11" s="20" t="e">
        <f>VLOOKUP(CNF$4, revenue_pivot!$A$4:$E$6, 5, FALSE)</f>
        <v>#N/A</v>
      </c>
      <c r="CNG11" s="20" t="e">
        <f>VLOOKUP(CNG$4, revenue_pivot!$A$4:$E$6, 5, FALSE)</f>
        <v>#N/A</v>
      </c>
      <c r="CNH11" s="20" t="e">
        <f>VLOOKUP(CNH$4, revenue_pivot!$A$4:$E$6, 5, FALSE)</f>
        <v>#N/A</v>
      </c>
      <c r="CNI11" s="7" t="s">
        <v>22352</v>
      </c>
      <c r="CNJ11" s="20" t="e">
        <f>VLOOKUP(CNJ$4, revenue_pivot!$A$4:$E$6, 5, FALSE)</f>
        <v>#N/A</v>
      </c>
      <c r="CNK11" s="20" t="e">
        <f>VLOOKUP(CNK$4, revenue_pivot!$A$4:$E$6, 5, FALSE)</f>
        <v>#N/A</v>
      </c>
      <c r="CNL11" s="20" t="e">
        <f>VLOOKUP(CNL$4, revenue_pivot!$A$4:$E$6, 5, FALSE)</f>
        <v>#N/A</v>
      </c>
      <c r="CNM11" s="7" t="s">
        <v>22352</v>
      </c>
      <c r="CNN11" s="20" t="e">
        <f>VLOOKUP(CNN$4, revenue_pivot!$A$4:$E$6, 5, FALSE)</f>
        <v>#N/A</v>
      </c>
      <c r="CNO11" s="20" t="e">
        <f>VLOOKUP(CNO$4, revenue_pivot!$A$4:$E$6, 5, FALSE)</f>
        <v>#N/A</v>
      </c>
      <c r="CNP11" s="20" t="e">
        <f>VLOOKUP(CNP$4, revenue_pivot!$A$4:$E$6, 5, FALSE)</f>
        <v>#N/A</v>
      </c>
      <c r="CNQ11" s="7" t="s">
        <v>22352</v>
      </c>
      <c r="CNR11" s="20" t="e">
        <f>VLOOKUP(CNR$4, revenue_pivot!$A$4:$E$6, 5, FALSE)</f>
        <v>#N/A</v>
      </c>
      <c r="CNS11" s="20" t="e">
        <f>VLOOKUP(CNS$4, revenue_pivot!$A$4:$E$6, 5, FALSE)</f>
        <v>#N/A</v>
      </c>
      <c r="CNT11" s="20" t="e">
        <f>VLOOKUP(CNT$4, revenue_pivot!$A$4:$E$6, 5, FALSE)</f>
        <v>#N/A</v>
      </c>
      <c r="CNU11" s="7" t="s">
        <v>22352</v>
      </c>
      <c r="CNV11" s="20" t="e">
        <f>VLOOKUP(CNV$4, revenue_pivot!$A$4:$E$6, 5, FALSE)</f>
        <v>#N/A</v>
      </c>
      <c r="CNW11" s="20" t="e">
        <f>VLOOKUP(CNW$4, revenue_pivot!$A$4:$E$6, 5, FALSE)</f>
        <v>#N/A</v>
      </c>
      <c r="CNX11" s="20" t="e">
        <f>VLOOKUP(CNX$4, revenue_pivot!$A$4:$E$6, 5, FALSE)</f>
        <v>#N/A</v>
      </c>
      <c r="CNY11" s="7" t="s">
        <v>22352</v>
      </c>
      <c r="CNZ11" s="20" t="e">
        <f>VLOOKUP(CNZ$4, revenue_pivot!$A$4:$E$6, 5, FALSE)</f>
        <v>#N/A</v>
      </c>
      <c r="COA11" s="20" t="e">
        <f>VLOOKUP(COA$4, revenue_pivot!$A$4:$E$6, 5, FALSE)</f>
        <v>#N/A</v>
      </c>
      <c r="COB11" s="20" t="e">
        <f>VLOOKUP(COB$4, revenue_pivot!$A$4:$E$6, 5, FALSE)</f>
        <v>#N/A</v>
      </c>
      <c r="COC11" s="7" t="s">
        <v>22352</v>
      </c>
      <c r="COD11" s="20" t="e">
        <f>VLOOKUP(COD$4, revenue_pivot!$A$4:$E$6, 5, FALSE)</f>
        <v>#N/A</v>
      </c>
      <c r="COE11" s="20" t="e">
        <f>VLOOKUP(COE$4, revenue_pivot!$A$4:$E$6, 5, FALSE)</f>
        <v>#N/A</v>
      </c>
      <c r="COF11" s="20" t="e">
        <f>VLOOKUP(COF$4, revenue_pivot!$A$4:$E$6, 5, FALSE)</f>
        <v>#N/A</v>
      </c>
      <c r="COG11" s="7" t="s">
        <v>22352</v>
      </c>
      <c r="COH11" s="20" t="e">
        <f>VLOOKUP(COH$4, revenue_pivot!$A$4:$E$6, 5, FALSE)</f>
        <v>#N/A</v>
      </c>
      <c r="COI11" s="20" t="e">
        <f>VLOOKUP(COI$4, revenue_pivot!$A$4:$E$6, 5, FALSE)</f>
        <v>#N/A</v>
      </c>
      <c r="COJ11" s="20" t="e">
        <f>VLOOKUP(COJ$4, revenue_pivot!$A$4:$E$6, 5, FALSE)</f>
        <v>#N/A</v>
      </c>
      <c r="COK11" s="7" t="s">
        <v>22352</v>
      </c>
      <c r="COL11" s="20" t="e">
        <f>VLOOKUP(COL$4, revenue_pivot!$A$4:$E$6, 5, FALSE)</f>
        <v>#N/A</v>
      </c>
      <c r="COM11" s="20" t="e">
        <f>VLOOKUP(COM$4, revenue_pivot!$A$4:$E$6, 5, FALSE)</f>
        <v>#N/A</v>
      </c>
      <c r="CON11" s="20" t="e">
        <f>VLOOKUP(CON$4, revenue_pivot!$A$4:$E$6, 5, FALSE)</f>
        <v>#N/A</v>
      </c>
      <c r="COO11" s="7" t="s">
        <v>22352</v>
      </c>
      <c r="COP11" s="20" t="e">
        <f>VLOOKUP(COP$4, revenue_pivot!$A$4:$E$6, 5, FALSE)</f>
        <v>#N/A</v>
      </c>
      <c r="COQ11" s="20" t="e">
        <f>VLOOKUP(COQ$4, revenue_pivot!$A$4:$E$6, 5, FALSE)</f>
        <v>#N/A</v>
      </c>
      <c r="COR11" s="20" t="e">
        <f>VLOOKUP(COR$4, revenue_pivot!$A$4:$E$6, 5, FALSE)</f>
        <v>#N/A</v>
      </c>
      <c r="COS11" s="7" t="s">
        <v>22352</v>
      </c>
      <c r="COT11" s="20" t="e">
        <f>VLOOKUP(COT$4, revenue_pivot!$A$4:$E$6, 5, FALSE)</f>
        <v>#N/A</v>
      </c>
      <c r="COU11" s="20" t="e">
        <f>VLOOKUP(COU$4, revenue_pivot!$A$4:$E$6, 5, FALSE)</f>
        <v>#N/A</v>
      </c>
      <c r="COV11" s="20" t="e">
        <f>VLOOKUP(COV$4, revenue_pivot!$A$4:$E$6, 5, FALSE)</f>
        <v>#N/A</v>
      </c>
      <c r="COW11" s="7" t="s">
        <v>22352</v>
      </c>
      <c r="COX11" s="20" t="e">
        <f>VLOOKUP(COX$4, revenue_pivot!$A$4:$E$6, 5, FALSE)</f>
        <v>#N/A</v>
      </c>
      <c r="COY11" s="20" t="e">
        <f>VLOOKUP(COY$4, revenue_pivot!$A$4:$E$6, 5, FALSE)</f>
        <v>#N/A</v>
      </c>
      <c r="COZ11" s="20" t="e">
        <f>VLOOKUP(COZ$4, revenue_pivot!$A$4:$E$6, 5, FALSE)</f>
        <v>#N/A</v>
      </c>
      <c r="CPA11" s="7" t="s">
        <v>22352</v>
      </c>
      <c r="CPB11" s="20" t="e">
        <f>VLOOKUP(CPB$4, revenue_pivot!$A$4:$E$6, 5, FALSE)</f>
        <v>#N/A</v>
      </c>
      <c r="CPC11" s="20" t="e">
        <f>VLOOKUP(CPC$4, revenue_pivot!$A$4:$E$6, 5, FALSE)</f>
        <v>#N/A</v>
      </c>
      <c r="CPD11" s="20" t="e">
        <f>VLOOKUP(CPD$4, revenue_pivot!$A$4:$E$6, 5, FALSE)</f>
        <v>#N/A</v>
      </c>
      <c r="CPE11" s="7" t="s">
        <v>22352</v>
      </c>
      <c r="CPF11" s="20" t="e">
        <f>VLOOKUP(CPF$4, revenue_pivot!$A$4:$E$6, 5, FALSE)</f>
        <v>#N/A</v>
      </c>
      <c r="CPG11" s="20" t="e">
        <f>VLOOKUP(CPG$4, revenue_pivot!$A$4:$E$6, 5, FALSE)</f>
        <v>#N/A</v>
      </c>
      <c r="CPH11" s="20" t="e">
        <f>VLOOKUP(CPH$4, revenue_pivot!$A$4:$E$6, 5, FALSE)</f>
        <v>#N/A</v>
      </c>
      <c r="CPI11" s="7" t="s">
        <v>22352</v>
      </c>
      <c r="CPJ11" s="20" t="e">
        <f>VLOOKUP(CPJ$4, revenue_pivot!$A$4:$E$6, 5, FALSE)</f>
        <v>#N/A</v>
      </c>
      <c r="CPK11" s="20" t="e">
        <f>VLOOKUP(CPK$4, revenue_pivot!$A$4:$E$6, 5, FALSE)</f>
        <v>#N/A</v>
      </c>
      <c r="CPL11" s="20" t="e">
        <f>VLOOKUP(CPL$4, revenue_pivot!$A$4:$E$6, 5, FALSE)</f>
        <v>#N/A</v>
      </c>
      <c r="CPM11" s="7" t="s">
        <v>22352</v>
      </c>
      <c r="CPN11" s="20" t="e">
        <f>VLOOKUP(CPN$4, revenue_pivot!$A$4:$E$6, 5, FALSE)</f>
        <v>#N/A</v>
      </c>
      <c r="CPO11" s="20" t="e">
        <f>VLOOKUP(CPO$4, revenue_pivot!$A$4:$E$6, 5, FALSE)</f>
        <v>#N/A</v>
      </c>
      <c r="CPP11" s="20" t="e">
        <f>VLOOKUP(CPP$4, revenue_pivot!$A$4:$E$6, 5, FALSE)</f>
        <v>#N/A</v>
      </c>
      <c r="CPQ11" s="7" t="s">
        <v>22352</v>
      </c>
      <c r="CPR11" s="20" t="e">
        <f>VLOOKUP(CPR$4, revenue_pivot!$A$4:$E$6, 5, FALSE)</f>
        <v>#N/A</v>
      </c>
      <c r="CPS11" s="20" t="e">
        <f>VLOOKUP(CPS$4, revenue_pivot!$A$4:$E$6, 5, FALSE)</f>
        <v>#N/A</v>
      </c>
      <c r="CPT11" s="20" t="e">
        <f>VLOOKUP(CPT$4, revenue_pivot!$A$4:$E$6, 5, FALSE)</f>
        <v>#N/A</v>
      </c>
      <c r="CPU11" s="7" t="s">
        <v>22352</v>
      </c>
      <c r="CPV11" s="20" t="e">
        <f>VLOOKUP(CPV$4, revenue_pivot!$A$4:$E$6, 5, FALSE)</f>
        <v>#N/A</v>
      </c>
      <c r="CPW11" s="20" t="e">
        <f>VLOOKUP(CPW$4, revenue_pivot!$A$4:$E$6, 5, FALSE)</f>
        <v>#N/A</v>
      </c>
      <c r="CPX11" s="20" t="e">
        <f>VLOOKUP(CPX$4, revenue_pivot!$A$4:$E$6, 5, FALSE)</f>
        <v>#N/A</v>
      </c>
      <c r="CPY11" s="7" t="s">
        <v>22352</v>
      </c>
      <c r="CPZ11" s="20" t="e">
        <f>VLOOKUP(CPZ$4, revenue_pivot!$A$4:$E$6, 5, FALSE)</f>
        <v>#N/A</v>
      </c>
      <c r="CQA11" s="20" t="e">
        <f>VLOOKUP(CQA$4, revenue_pivot!$A$4:$E$6, 5, FALSE)</f>
        <v>#N/A</v>
      </c>
      <c r="CQB11" s="20" t="e">
        <f>VLOOKUP(CQB$4, revenue_pivot!$A$4:$E$6, 5, FALSE)</f>
        <v>#N/A</v>
      </c>
      <c r="CQC11" s="7" t="s">
        <v>22352</v>
      </c>
      <c r="CQD11" s="20" t="e">
        <f>VLOOKUP(CQD$4, revenue_pivot!$A$4:$E$6, 5, FALSE)</f>
        <v>#N/A</v>
      </c>
      <c r="CQE11" s="20" t="e">
        <f>VLOOKUP(CQE$4, revenue_pivot!$A$4:$E$6, 5, FALSE)</f>
        <v>#N/A</v>
      </c>
      <c r="CQF11" s="20" t="e">
        <f>VLOOKUP(CQF$4, revenue_pivot!$A$4:$E$6, 5, FALSE)</f>
        <v>#N/A</v>
      </c>
      <c r="CQG11" s="7" t="s">
        <v>22352</v>
      </c>
      <c r="CQH11" s="20" t="e">
        <f>VLOOKUP(CQH$4, revenue_pivot!$A$4:$E$6, 5, FALSE)</f>
        <v>#N/A</v>
      </c>
      <c r="CQI11" s="20" t="e">
        <f>VLOOKUP(CQI$4, revenue_pivot!$A$4:$E$6, 5, FALSE)</f>
        <v>#N/A</v>
      </c>
      <c r="CQJ11" s="20" t="e">
        <f>VLOOKUP(CQJ$4, revenue_pivot!$A$4:$E$6, 5, FALSE)</f>
        <v>#N/A</v>
      </c>
      <c r="CQK11" s="7" t="s">
        <v>22352</v>
      </c>
      <c r="CQL11" s="20" t="e">
        <f>VLOOKUP(CQL$4, revenue_pivot!$A$4:$E$6, 5, FALSE)</f>
        <v>#N/A</v>
      </c>
      <c r="CQM11" s="20" t="e">
        <f>VLOOKUP(CQM$4, revenue_pivot!$A$4:$E$6, 5, FALSE)</f>
        <v>#N/A</v>
      </c>
      <c r="CQN11" s="20" t="e">
        <f>VLOOKUP(CQN$4, revenue_pivot!$A$4:$E$6, 5, FALSE)</f>
        <v>#N/A</v>
      </c>
      <c r="CQO11" s="7" t="s">
        <v>22352</v>
      </c>
      <c r="CQP11" s="20" t="e">
        <f>VLOOKUP(CQP$4, revenue_pivot!$A$4:$E$6, 5, FALSE)</f>
        <v>#N/A</v>
      </c>
      <c r="CQQ11" s="20" t="e">
        <f>VLOOKUP(CQQ$4, revenue_pivot!$A$4:$E$6, 5, FALSE)</f>
        <v>#N/A</v>
      </c>
      <c r="CQR11" s="20" t="e">
        <f>VLOOKUP(CQR$4, revenue_pivot!$A$4:$E$6, 5, FALSE)</f>
        <v>#N/A</v>
      </c>
      <c r="CQS11" s="7" t="s">
        <v>22352</v>
      </c>
      <c r="CQT11" s="20" t="e">
        <f>VLOOKUP(CQT$4, revenue_pivot!$A$4:$E$6, 5, FALSE)</f>
        <v>#N/A</v>
      </c>
      <c r="CQU11" s="20" t="e">
        <f>VLOOKUP(CQU$4, revenue_pivot!$A$4:$E$6, 5, FALSE)</f>
        <v>#N/A</v>
      </c>
      <c r="CQV11" s="20" t="e">
        <f>VLOOKUP(CQV$4, revenue_pivot!$A$4:$E$6, 5, FALSE)</f>
        <v>#N/A</v>
      </c>
      <c r="CQW11" s="7" t="s">
        <v>22352</v>
      </c>
      <c r="CQX11" s="20" t="e">
        <f>VLOOKUP(CQX$4, revenue_pivot!$A$4:$E$6, 5, FALSE)</f>
        <v>#N/A</v>
      </c>
      <c r="CQY11" s="20" t="e">
        <f>VLOOKUP(CQY$4, revenue_pivot!$A$4:$E$6, 5, FALSE)</f>
        <v>#N/A</v>
      </c>
      <c r="CQZ11" s="20" t="e">
        <f>VLOOKUP(CQZ$4, revenue_pivot!$A$4:$E$6, 5, FALSE)</f>
        <v>#N/A</v>
      </c>
      <c r="CRA11" s="7" t="s">
        <v>22352</v>
      </c>
      <c r="CRB11" s="20" t="e">
        <f>VLOOKUP(CRB$4, revenue_pivot!$A$4:$E$6, 5, FALSE)</f>
        <v>#N/A</v>
      </c>
      <c r="CRC11" s="20" t="e">
        <f>VLOOKUP(CRC$4, revenue_pivot!$A$4:$E$6, 5, FALSE)</f>
        <v>#N/A</v>
      </c>
      <c r="CRD11" s="20" t="e">
        <f>VLOOKUP(CRD$4, revenue_pivot!$A$4:$E$6, 5, FALSE)</f>
        <v>#N/A</v>
      </c>
      <c r="CRE11" s="7" t="s">
        <v>22352</v>
      </c>
      <c r="CRF11" s="20" t="e">
        <f>VLOOKUP(CRF$4, revenue_pivot!$A$4:$E$6, 5, FALSE)</f>
        <v>#N/A</v>
      </c>
      <c r="CRG11" s="20" t="e">
        <f>VLOOKUP(CRG$4, revenue_pivot!$A$4:$E$6, 5, FALSE)</f>
        <v>#N/A</v>
      </c>
      <c r="CRH11" s="20" t="e">
        <f>VLOOKUP(CRH$4, revenue_pivot!$A$4:$E$6, 5, FALSE)</f>
        <v>#N/A</v>
      </c>
      <c r="CRI11" s="7" t="s">
        <v>22352</v>
      </c>
      <c r="CRJ11" s="20" t="e">
        <f>VLOOKUP(CRJ$4, revenue_pivot!$A$4:$E$6, 5, FALSE)</f>
        <v>#N/A</v>
      </c>
      <c r="CRK11" s="20" t="e">
        <f>VLOOKUP(CRK$4, revenue_pivot!$A$4:$E$6, 5, FALSE)</f>
        <v>#N/A</v>
      </c>
      <c r="CRL11" s="20" t="e">
        <f>VLOOKUP(CRL$4, revenue_pivot!$A$4:$E$6, 5, FALSE)</f>
        <v>#N/A</v>
      </c>
      <c r="CRM11" s="7" t="s">
        <v>22352</v>
      </c>
      <c r="CRN11" s="20" t="e">
        <f>VLOOKUP(CRN$4, revenue_pivot!$A$4:$E$6, 5, FALSE)</f>
        <v>#N/A</v>
      </c>
      <c r="CRO11" s="20" t="e">
        <f>VLOOKUP(CRO$4, revenue_pivot!$A$4:$E$6, 5, FALSE)</f>
        <v>#N/A</v>
      </c>
      <c r="CRP11" s="20" t="e">
        <f>VLOOKUP(CRP$4, revenue_pivot!$A$4:$E$6, 5, FALSE)</f>
        <v>#N/A</v>
      </c>
      <c r="CRQ11" s="7" t="s">
        <v>22352</v>
      </c>
      <c r="CRR11" s="20" t="e">
        <f>VLOOKUP(CRR$4, revenue_pivot!$A$4:$E$6, 5, FALSE)</f>
        <v>#N/A</v>
      </c>
      <c r="CRS11" s="20" t="e">
        <f>VLOOKUP(CRS$4, revenue_pivot!$A$4:$E$6, 5, FALSE)</f>
        <v>#N/A</v>
      </c>
      <c r="CRT11" s="20" t="e">
        <f>VLOOKUP(CRT$4, revenue_pivot!$A$4:$E$6, 5, FALSE)</f>
        <v>#N/A</v>
      </c>
      <c r="CRU11" s="7" t="s">
        <v>22352</v>
      </c>
      <c r="CRV11" s="20" t="e">
        <f>VLOOKUP(CRV$4, revenue_pivot!$A$4:$E$6, 5, FALSE)</f>
        <v>#N/A</v>
      </c>
      <c r="CRW11" s="20" t="e">
        <f>VLOOKUP(CRW$4, revenue_pivot!$A$4:$E$6, 5, FALSE)</f>
        <v>#N/A</v>
      </c>
      <c r="CRX11" s="20" t="e">
        <f>VLOOKUP(CRX$4, revenue_pivot!$A$4:$E$6, 5, FALSE)</f>
        <v>#N/A</v>
      </c>
      <c r="CRY11" s="7" t="s">
        <v>22352</v>
      </c>
      <c r="CRZ11" s="20" t="e">
        <f>VLOOKUP(CRZ$4, revenue_pivot!$A$4:$E$6, 5, FALSE)</f>
        <v>#N/A</v>
      </c>
      <c r="CSA11" s="20" t="e">
        <f>VLOOKUP(CSA$4, revenue_pivot!$A$4:$E$6, 5, FALSE)</f>
        <v>#N/A</v>
      </c>
      <c r="CSB11" s="20" t="e">
        <f>VLOOKUP(CSB$4, revenue_pivot!$A$4:$E$6, 5, FALSE)</f>
        <v>#N/A</v>
      </c>
      <c r="CSC11" s="7" t="s">
        <v>22352</v>
      </c>
      <c r="CSD11" s="20" t="e">
        <f>VLOOKUP(CSD$4, revenue_pivot!$A$4:$E$6, 5, FALSE)</f>
        <v>#N/A</v>
      </c>
      <c r="CSE11" s="20" t="e">
        <f>VLOOKUP(CSE$4, revenue_pivot!$A$4:$E$6, 5, FALSE)</f>
        <v>#N/A</v>
      </c>
      <c r="CSF11" s="20" t="e">
        <f>VLOOKUP(CSF$4, revenue_pivot!$A$4:$E$6, 5, FALSE)</f>
        <v>#N/A</v>
      </c>
      <c r="CSG11" s="7" t="s">
        <v>22352</v>
      </c>
      <c r="CSH11" s="20" t="e">
        <f>VLOOKUP(CSH$4, revenue_pivot!$A$4:$E$6, 5, FALSE)</f>
        <v>#N/A</v>
      </c>
      <c r="CSI11" s="20" t="e">
        <f>VLOOKUP(CSI$4, revenue_pivot!$A$4:$E$6, 5, FALSE)</f>
        <v>#N/A</v>
      </c>
      <c r="CSJ11" s="20" t="e">
        <f>VLOOKUP(CSJ$4, revenue_pivot!$A$4:$E$6, 5, FALSE)</f>
        <v>#N/A</v>
      </c>
      <c r="CSK11" s="7" t="s">
        <v>22352</v>
      </c>
      <c r="CSL11" s="20" t="e">
        <f>VLOOKUP(CSL$4, revenue_pivot!$A$4:$E$6, 5, FALSE)</f>
        <v>#N/A</v>
      </c>
      <c r="CSM11" s="20" t="e">
        <f>VLOOKUP(CSM$4, revenue_pivot!$A$4:$E$6, 5, FALSE)</f>
        <v>#N/A</v>
      </c>
      <c r="CSN11" s="20" t="e">
        <f>VLOOKUP(CSN$4, revenue_pivot!$A$4:$E$6, 5, FALSE)</f>
        <v>#N/A</v>
      </c>
      <c r="CSO11" s="7" t="s">
        <v>22352</v>
      </c>
      <c r="CSP11" s="20" t="e">
        <f>VLOOKUP(CSP$4, revenue_pivot!$A$4:$E$6, 5, FALSE)</f>
        <v>#N/A</v>
      </c>
      <c r="CSQ11" s="20" t="e">
        <f>VLOOKUP(CSQ$4, revenue_pivot!$A$4:$E$6, 5, FALSE)</f>
        <v>#N/A</v>
      </c>
      <c r="CSR11" s="20" t="e">
        <f>VLOOKUP(CSR$4, revenue_pivot!$A$4:$E$6, 5, FALSE)</f>
        <v>#N/A</v>
      </c>
      <c r="CSS11" s="7" t="s">
        <v>22352</v>
      </c>
      <c r="CST11" s="20" t="e">
        <f>VLOOKUP(CST$4, revenue_pivot!$A$4:$E$6, 5, FALSE)</f>
        <v>#N/A</v>
      </c>
      <c r="CSU11" s="20" t="e">
        <f>VLOOKUP(CSU$4, revenue_pivot!$A$4:$E$6, 5, FALSE)</f>
        <v>#N/A</v>
      </c>
      <c r="CSV11" s="20" t="e">
        <f>VLOOKUP(CSV$4, revenue_pivot!$A$4:$E$6, 5, FALSE)</f>
        <v>#N/A</v>
      </c>
      <c r="CSW11" s="7" t="s">
        <v>22352</v>
      </c>
      <c r="CSX11" s="20" t="e">
        <f>VLOOKUP(CSX$4, revenue_pivot!$A$4:$E$6, 5, FALSE)</f>
        <v>#N/A</v>
      </c>
      <c r="CSY11" s="20" t="e">
        <f>VLOOKUP(CSY$4, revenue_pivot!$A$4:$E$6, 5, FALSE)</f>
        <v>#N/A</v>
      </c>
      <c r="CSZ11" s="20" t="e">
        <f>VLOOKUP(CSZ$4, revenue_pivot!$A$4:$E$6, 5, FALSE)</f>
        <v>#N/A</v>
      </c>
      <c r="CTA11" s="7" t="s">
        <v>22352</v>
      </c>
      <c r="CTB11" s="20" t="e">
        <f>VLOOKUP(CTB$4, revenue_pivot!$A$4:$E$6, 5, FALSE)</f>
        <v>#N/A</v>
      </c>
      <c r="CTC11" s="20" t="e">
        <f>VLOOKUP(CTC$4, revenue_pivot!$A$4:$E$6, 5, FALSE)</f>
        <v>#N/A</v>
      </c>
      <c r="CTD11" s="20" t="e">
        <f>VLOOKUP(CTD$4, revenue_pivot!$A$4:$E$6, 5, FALSE)</f>
        <v>#N/A</v>
      </c>
      <c r="CTE11" s="7" t="s">
        <v>22352</v>
      </c>
      <c r="CTF11" s="20" t="e">
        <f>VLOOKUP(CTF$4, revenue_pivot!$A$4:$E$6, 5, FALSE)</f>
        <v>#N/A</v>
      </c>
      <c r="CTG11" s="20" t="e">
        <f>VLOOKUP(CTG$4, revenue_pivot!$A$4:$E$6, 5, FALSE)</f>
        <v>#N/A</v>
      </c>
      <c r="CTH11" s="20" t="e">
        <f>VLOOKUP(CTH$4, revenue_pivot!$A$4:$E$6, 5, FALSE)</f>
        <v>#N/A</v>
      </c>
      <c r="CTI11" s="7" t="s">
        <v>22352</v>
      </c>
      <c r="CTJ11" s="20" t="e">
        <f>VLOOKUP(CTJ$4, revenue_pivot!$A$4:$E$6, 5, FALSE)</f>
        <v>#N/A</v>
      </c>
      <c r="CTK11" s="20" t="e">
        <f>VLOOKUP(CTK$4, revenue_pivot!$A$4:$E$6, 5, FALSE)</f>
        <v>#N/A</v>
      </c>
      <c r="CTL11" s="20" t="e">
        <f>VLOOKUP(CTL$4, revenue_pivot!$A$4:$E$6, 5, FALSE)</f>
        <v>#N/A</v>
      </c>
      <c r="CTM11" s="7" t="s">
        <v>22352</v>
      </c>
      <c r="CTN11" s="20" t="e">
        <f>VLOOKUP(CTN$4, revenue_pivot!$A$4:$E$6, 5, FALSE)</f>
        <v>#N/A</v>
      </c>
      <c r="CTO11" s="20" t="e">
        <f>VLOOKUP(CTO$4, revenue_pivot!$A$4:$E$6, 5, FALSE)</f>
        <v>#N/A</v>
      </c>
      <c r="CTP11" s="20" t="e">
        <f>VLOOKUP(CTP$4, revenue_pivot!$A$4:$E$6, 5, FALSE)</f>
        <v>#N/A</v>
      </c>
      <c r="CTQ11" s="7" t="s">
        <v>22352</v>
      </c>
      <c r="CTR11" s="20" t="e">
        <f>VLOOKUP(CTR$4, revenue_pivot!$A$4:$E$6, 5, FALSE)</f>
        <v>#N/A</v>
      </c>
      <c r="CTS11" s="20" t="e">
        <f>VLOOKUP(CTS$4, revenue_pivot!$A$4:$E$6, 5, FALSE)</f>
        <v>#N/A</v>
      </c>
      <c r="CTT11" s="20" t="e">
        <f>VLOOKUP(CTT$4, revenue_pivot!$A$4:$E$6, 5, FALSE)</f>
        <v>#N/A</v>
      </c>
      <c r="CTU11" s="7" t="s">
        <v>22352</v>
      </c>
      <c r="CTV11" s="20" t="e">
        <f>VLOOKUP(CTV$4, revenue_pivot!$A$4:$E$6, 5, FALSE)</f>
        <v>#N/A</v>
      </c>
      <c r="CTW11" s="20" t="e">
        <f>VLOOKUP(CTW$4, revenue_pivot!$A$4:$E$6, 5, FALSE)</f>
        <v>#N/A</v>
      </c>
      <c r="CTX11" s="20" t="e">
        <f>VLOOKUP(CTX$4, revenue_pivot!$A$4:$E$6, 5, FALSE)</f>
        <v>#N/A</v>
      </c>
      <c r="CTY11" s="7" t="s">
        <v>22352</v>
      </c>
      <c r="CTZ11" s="20" t="e">
        <f>VLOOKUP(CTZ$4, revenue_pivot!$A$4:$E$6, 5, FALSE)</f>
        <v>#N/A</v>
      </c>
      <c r="CUA11" s="20" t="e">
        <f>VLOOKUP(CUA$4, revenue_pivot!$A$4:$E$6, 5, FALSE)</f>
        <v>#N/A</v>
      </c>
      <c r="CUB11" s="20" t="e">
        <f>VLOOKUP(CUB$4, revenue_pivot!$A$4:$E$6, 5, FALSE)</f>
        <v>#N/A</v>
      </c>
      <c r="CUC11" s="7" t="s">
        <v>22352</v>
      </c>
      <c r="CUD11" s="20" t="e">
        <f>VLOOKUP(CUD$4, revenue_pivot!$A$4:$E$6, 5, FALSE)</f>
        <v>#N/A</v>
      </c>
      <c r="CUE11" s="20" t="e">
        <f>VLOOKUP(CUE$4, revenue_pivot!$A$4:$E$6, 5, FALSE)</f>
        <v>#N/A</v>
      </c>
      <c r="CUF11" s="20" t="e">
        <f>VLOOKUP(CUF$4, revenue_pivot!$A$4:$E$6, 5, FALSE)</f>
        <v>#N/A</v>
      </c>
      <c r="CUG11" s="7" t="s">
        <v>22352</v>
      </c>
      <c r="CUH11" s="20" t="e">
        <f>VLOOKUP(CUH$4, revenue_pivot!$A$4:$E$6, 5, FALSE)</f>
        <v>#N/A</v>
      </c>
      <c r="CUI11" s="20" t="e">
        <f>VLOOKUP(CUI$4, revenue_pivot!$A$4:$E$6, 5, FALSE)</f>
        <v>#N/A</v>
      </c>
      <c r="CUJ11" s="20" t="e">
        <f>VLOOKUP(CUJ$4, revenue_pivot!$A$4:$E$6, 5, FALSE)</f>
        <v>#N/A</v>
      </c>
      <c r="CUK11" s="7" t="s">
        <v>22352</v>
      </c>
      <c r="CUL11" s="20" t="e">
        <f>VLOOKUP(CUL$4, revenue_pivot!$A$4:$E$6, 5, FALSE)</f>
        <v>#N/A</v>
      </c>
      <c r="CUM11" s="20" t="e">
        <f>VLOOKUP(CUM$4, revenue_pivot!$A$4:$E$6, 5, FALSE)</f>
        <v>#N/A</v>
      </c>
      <c r="CUN11" s="20" t="e">
        <f>VLOOKUP(CUN$4, revenue_pivot!$A$4:$E$6, 5, FALSE)</f>
        <v>#N/A</v>
      </c>
      <c r="CUO11" s="7" t="s">
        <v>22352</v>
      </c>
      <c r="CUP11" s="20" t="e">
        <f>VLOOKUP(CUP$4, revenue_pivot!$A$4:$E$6, 5, FALSE)</f>
        <v>#N/A</v>
      </c>
      <c r="CUQ11" s="20" t="e">
        <f>VLOOKUP(CUQ$4, revenue_pivot!$A$4:$E$6, 5, FALSE)</f>
        <v>#N/A</v>
      </c>
      <c r="CUR11" s="20" t="e">
        <f>VLOOKUP(CUR$4, revenue_pivot!$A$4:$E$6, 5, FALSE)</f>
        <v>#N/A</v>
      </c>
      <c r="CUS11" s="7" t="s">
        <v>22352</v>
      </c>
      <c r="CUT11" s="20" t="e">
        <f>VLOOKUP(CUT$4, revenue_pivot!$A$4:$E$6, 5, FALSE)</f>
        <v>#N/A</v>
      </c>
      <c r="CUU11" s="20" t="e">
        <f>VLOOKUP(CUU$4, revenue_pivot!$A$4:$E$6, 5, FALSE)</f>
        <v>#N/A</v>
      </c>
      <c r="CUV11" s="20" t="e">
        <f>VLOOKUP(CUV$4, revenue_pivot!$A$4:$E$6, 5, FALSE)</f>
        <v>#N/A</v>
      </c>
      <c r="CUW11" s="7" t="s">
        <v>22352</v>
      </c>
      <c r="CUX11" s="20" t="e">
        <f>VLOOKUP(CUX$4, revenue_pivot!$A$4:$E$6, 5, FALSE)</f>
        <v>#N/A</v>
      </c>
      <c r="CUY11" s="20" t="e">
        <f>VLOOKUP(CUY$4, revenue_pivot!$A$4:$E$6, 5, FALSE)</f>
        <v>#N/A</v>
      </c>
      <c r="CUZ11" s="20" t="e">
        <f>VLOOKUP(CUZ$4, revenue_pivot!$A$4:$E$6, 5, FALSE)</f>
        <v>#N/A</v>
      </c>
      <c r="CVA11" s="7" t="s">
        <v>22352</v>
      </c>
      <c r="CVB11" s="20" t="e">
        <f>VLOOKUP(CVB$4, revenue_pivot!$A$4:$E$6, 5, FALSE)</f>
        <v>#N/A</v>
      </c>
      <c r="CVC11" s="20" t="e">
        <f>VLOOKUP(CVC$4, revenue_pivot!$A$4:$E$6, 5, FALSE)</f>
        <v>#N/A</v>
      </c>
      <c r="CVD11" s="20" t="e">
        <f>VLOOKUP(CVD$4, revenue_pivot!$A$4:$E$6, 5, FALSE)</f>
        <v>#N/A</v>
      </c>
      <c r="CVE11" s="7" t="s">
        <v>22352</v>
      </c>
      <c r="CVF11" s="20" t="e">
        <f>VLOOKUP(CVF$4, revenue_pivot!$A$4:$E$6, 5, FALSE)</f>
        <v>#N/A</v>
      </c>
      <c r="CVG11" s="20" t="e">
        <f>VLOOKUP(CVG$4, revenue_pivot!$A$4:$E$6, 5, FALSE)</f>
        <v>#N/A</v>
      </c>
      <c r="CVH11" s="20" t="e">
        <f>VLOOKUP(CVH$4, revenue_pivot!$A$4:$E$6, 5, FALSE)</f>
        <v>#N/A</v>
      </c>
      <c r="CVI11" s="7" t="s">
        <v>22352</v>
      </c>
      <c r="CVJ11" s="20" t="e">
        <f>VLOOKUP(CVJ$4, revenue_pivot!$A$4:$E$6, 5, FALSE)</f>
        <v>#N/A</v>
      </c>
      <c r="CVK11" s="20" t="e">
        <f>VLOOKUP(CVK$4, revenue_pivot!$A$4:$E$6, 5, FALSE)</f>
        <v>#N/A</v>
      </c>
      <c r="CVL11" s="20" t="e">
        <f>VLOOKUP(CVL$4, revenue_pivot!$A$4:$E$6, 5, FALSE)</f>
        <v>#N/A</v>
      </c>
      <c r="CVM11" s="7" t="s">
        <v>22352</v>
      </c>
      <c r="CVN11" s="20" t="e">
        <f>VLOOKUP(CVN$4, revenue_pivot!$A$4:$E$6, 5, FALSE)</f>
        <v>#N/A</v>
      </c>
      <c r="CVO11" s="20" t="e">
        <f>VLOOKUP(CVO$4, revenue_pivot!$A$4:$E$6, 5, FALSE)</f>
        <v>#N/A</v>
      </c>
      <c r="CVP11" s="20" t="e">
        <f>VLOOKUP(CVP$4, revenue_pivot!$A$4:$E$6, 5, FALSE)</f>
        <v>#N/A</v>
      </c>
      <c r="CVQ11" s="7" t="s">
        <v>22352</v>
      </c>
      <c r="CVR11" s="20" t="e">
        <f>VLOOKUP(CVR$4, revenue_pivot!$A$4:$E$6, 5, FALSE)</f>
        <v>#N/A</v>
      </c>
      <c r="CVS11" s="20" t="e">
        <f>VLOOKUP(CVS$4, revenue_pivot!$A$4:$E$6, 5, FALSE)</f>
        <v>#N/A</v>
      </c>
      <c r="CVT11" s="20" t="e">
        <f>VLOOKUP(CVT$4, revenue_pivot!$A$4:$E$6, 5, FALSE)</f>
        <v>#N/A</v>
      </c>
      <c r="CVU11" s="7" t="s">
        <v>22352</v>
      </c>
      <c r="CVV11" s="20" t="e">
        <f>VLOOKUP(CVV$4, revenue_pivot!$A$4:$E$6, 5, FALSE)</f>
        <v>#N/A</v>
      </c>
      <c r="CVW11" s="20" t="e">
        <f>VLOOKUP(CVW$4, revenue_pivot!$A$4:$E$6, 5, FALSE)</f>
        <v>#N/A</v>
      </c>
      <c r="CVX11" s="20" t="e">
        <f>VLOOKUP(CVX$4, revenue_pivot!$A$4:$E$6, 5, FALSE)</f>
        <v>#N/A</v>
      </c>
      <c r="CVY11" s="7" t="s">
        <v>22352</v>
      </c>
      <c r="CVZ11" s="20" t="e">
        <f>VLOOKUP(CVZ$4, revenue_pivot!$A$4:$E$6, 5, FALSE)</f>
        <v>#N/A</v>
      </c>
      <c r="CWA11" s="20" t="e">
        <f>VLOOKUP(CWA$4, revenue_pivot!$A$4:$E$6, 5, FALSE)</f>
        <v>#N/A</v>
      </c>
      <c r="CWB11" s="20" t="e">
        <f>VLOOKUP(CWB$4, revenue_pivot!$A$4:$E$6, 5, FALSE)</f>
        <v>#N/A</v>
      </c>
      <c r="CWC11" s="7" t="s">
        <v>22352</v>
      </c>
      <c r="CWD11" s="20" t="e">
        <f>VLOOKUP(CWD$4, revenue_pivot!$A$4:$E$6, 5, FALSE)</f>
        <v>#N/A</v>
      </c>
      <c r="CWE11" s="20" t="e">
        <f>VLOOKUP(CWE$4, revenue_pivot!$A$4:$E$6, 5, FALSE)</f>
        <v>#N/A</v>
      </c>
      <c r="CWF11" s="20" t="e">
        <f>VLOOKUP(CWF$4, revenue_pivot!$A$4:$E$6, 5, FALSE)</f>
        <v>#N/A</v>
      </c>
      <c r="CWG11" s="7" t="s">
        <v>22352</v>
      </c>
      <c r="CWH11" s="20" t="e">
        <f>VLOOKUP(CWH$4, revenue_pivot!$A$4:$E$6, 5, FALSE)</f>
        <v>#N/A</v>
      </c>
      <c r="CWI11" s="20" t="e">
        <f>VLOOKUP(CWI$4, revenue_pivot!$A$4:$E$6, 5, FALSE)</f>
        <v>#N/A</v>
      </c>
      <c r="CWJ11" s="20" t="e">
        <f>VLOOKUP(CWJ$4, revenue_pivot!$A$4:$E$6, 5, FALSE)</f>
        <v>#N/A</v>
      </c>
      <c r="CWK11" s="7" t="s">
        <v>22352</v>
      </c>
      <c r="CWL11" s="20" t="e">
        <f>VLOOKUP(CWL$4, revenue_pivot!$A$4:$E$6, 5, FALSE)</f>
        <v>#N/A</v>
      </c>
      <c r="CWM11" s="20" t="e">
        <f>VLOOKUP(CWM$4, revenue_pivot!$A$4:$E$6, 5, FALSE)</f>
        <v>#N/A</v>
      </c>
      <c r="CWN11" s="20" t="e">
        <f>VLOOKUP(CWN$4, revenue_pivot!$A$4:$E$6, 5, FALSE)</f>
        <v>#N/A</v>
      </c>
      <c r="CWO11" s="7" t="s">
        <v>22352</v>
      </c>
      <c r="CWP11" s="20" t="e">
        <f>VLOOKUP(CWP$4, revenue_pivot!$A$4:$E$6, 5, FALSE)</f>
        <v>#N/A</v>
      </c>
      <c r="CWQ11" s="20" t="e">
        <f>VLOOKUP(CWQ$4, revenue_pivot!$A$4:$E$6, 5, FALSE)</f>
        <v>#N/A</v>
      </c>
      <c r="CWR11" s="20" t="e">
        <f>VLOOKUP(CWR$4, revenue_pivot!$A$4:$E$6, 5, FALSE)</f>
        <v>#N/A</v>
      </c>
      <c r="CWS11" s="7" t="s">
        <v>22352</v>
      </c>
      <c r="CWT11" s="20" t="e">
        <f>VLOOKUP(CWT$4, revenue_pivot!$A$4:$E$6, 5, FALSE)</f>
        <v>#N/A</v>
      </c>
      <c r="CWU11" s="20" t="e">
        <f>VLOOKUP(CWU$4, revenue_pivot!$A$4:$E$6, 5, FALSE)</f>
        <v>#N/A</v>
      </c>
      <c r="CWV11" s="20" t="e">
        <f>VLOOKUP(CWV$4, revenue_pivot!$A$4:$E$6, 5, FALSE)</f>
        <v>#N/A</v>
      </c>
      <c r="CWW11" s="7" t="s">
        <v>22352</v>
      </c>
      <c r="CWX11" s="20" t="e">
        <f>VLOOKUP(CWX$4, revenue_pivot!$A$4:$E$6, 5, FALSE)</f>
        <v>#N/A</v>
      </c>
      <c r="CWY11" s="20" t="e">
        <f>VLOOKUP(CWY$4, revenue_pivot!$A$4:$E$6, 5, FALSE)</f>
        <v>#N/A</v>
      </c>
      <c r="CWZ11" s="20" t="e">
        <f>VLOOKUP(CWZ$4, revenue_pivot!$A$4:$E$6, 5, FALSE)</f>
        <v>#N/A</v>
      </c>
      <c r="CXA11" s="7" t="s">
        <v>22352</v>
      </c>
      <c r="CXB11" s="20" t="e">
        <f>VLOOKUP(CXB$4, revenue_pivot!$A$4:$E$6, 5, FALSE)</f>
        <v>#N/A</v>
      </c>
      <c r="CXC11" s="20" t="e">
        <f>VLOOKUP(CXC$4, revenue_pivot!$A$4:$E$6, 5, FALSE)</f>
        <v>#N/A</v>
      </c>
      <c r="CXD11" s="20" t="e">
        <f>VLOOKUP(CXD$4, revenue_pivot!$A$4:$E$6, 5, FALSE)</f>
        <v>#N/A</v>
      </c>
      <c r="CXE11" s="7" t="s">
        <v>22352</v>
      </c>
      <c r="CXF11" s="20" t="e">
        <f>VLOOKUP(CXF$4, revenue_pivot!$A$4:$E$6, 5, FALSE)</f>
        <v>#N/A</v>
      </c>
      <c r="CXG11" s="20" t="e">
        <f>VLOOKUP(CXG$4, revenue_pivot!$A$4:$E$6, 5, FALSE)</f>
        <v>#N/A</v>
      </c>
      <c r="CXH11" s="20" t="e">
        <f>VLOOKUP(CXH$4, revenue_pivot!$A$4:$E$6, 5, FALSE)</f>
        <v>#N/A</v>
      </c>
      <c r="CXI11" s="7" t="s">
        <v>22352</v>
      </c>
      <c r="CXJ11" s="20" t="e">
        <f>VLOOKUP(CXJ$4, revenue_pivot!$A$4:$E$6, 5, FALSE)</f>
        <v>#N/A</v>
      </c>
      <c r="CXK11" s="20" t="e">
        <f>VLOOKUP(CXK$4, revenue_pivot!$A$4:$E$6, 5, FALSE)</f>
        <v>#N/A</v>
      </c>
      <c r="CXL11" s="20" t="e">
        <f>VLOOKUP(CXL$4, revenue_pivot!$A$4:$E$6, 5, FALSE)</f>
        <v>#N/A</v>
      </c>
      <c r="CXM11" s="7" t="s">
        <v>22352</v>
      </c>
      <c r="CXN11" s="20" t="e">
        <f>VLOOKUP(CXN$4, revenue_pivot!$A$4:$E$6, 5, FALSE)</f>
        <v>#N/A</v>
      </c>
      <c r="CXO11" s="20" t="e">
        <f>VLOOKUP(CXO$4, revenue_pivot!$A$4:$E$6, 5, FALSE)</f>
        <v>#N/A</v>
      </c>
      <c r="CXP11" s="20" t="e">
        <f>VLOOKUP(CXP$4, revenue_pivot!$A$4:$E$6, 5, FALSE)</f>
        <v>#N/A</v>
      </c>
      <c r="CXQ11" s="7" t="s">
        <v>22352</v>
      </c>
      <c r="CXR11" s="20" t="e">
        <f>VLOOKUP(CXR$4, revenue_pivot!$A$4:$E$6, 5, FALSE)</f>
        <v>#N/A</v>
      </c>
      <c r="CXS11" s="20" t="e">
        <f>VLOOKUP(CXS$4, revenue_pivot!$A$4:$E$6, 5, FALSE)</f>
        <v>#N/A</v>
      </c>
      <c r="CXT11" s="20" t="e">
        <f>VLOOKUP(CXT$4, revenue_pivot!$A$4:$E$6, 5, FALSE)</f>
        <v>#N/A</v>
      </c>
      <c r="CXU11" s="7" t="s">
        <v>22352</v>
      </c>
      <c r="CXV11" s="20" t="e">
        <f>VLOOKUP(CXV$4, revenue_pivot!$A$4:$E$6, 5, FALSE)</f>
        <v>#N/A</v>
      </c>
      <c r="CXW11" s="20" t="e">
        <f>VLOOKUP(CXW$4, revenue_pivot!$A$4:$E$6, 5, FALSE)</f>
        <v>#N/A</v>
      </c>
      <c r="CXX11" s="20" t="e">
        <f>VLOOKUP(CXX$4, revenue_pivot!$A$4:$E$6, 5, FALSE)</f>
        <v>#N/A</v>
      </c>
      <c r="CXY11" s="7" t="s">
        <v>22352</v>
      </c>
      <c r="CXZ11" s="20" t="e">
        <f>VLOOKUP(CXZ$4, revenue_pivot!$A$4:$E$6, 5, FALSE)</f>
        <v>#N/A</v>
      </c>
      <c r="CYA11" s="20" t="e">
        <f>VLOOKUP(CYA$4, revenue_pivot!$A$4:$E$6, 5, FALSE)</f>
        <v>#N/A</v>
      </c>
      <c r="CYB11" s="20" t="e">
        <f>VLOOKUP(CYB$4, revenue_pivot!$A$4:$E$6, 5, FALSE)</f>
        <v>#N/A</v>
      </c>
      <c r="CYC11" s="7" t="s">
        <v>22352</v>
      </c>
      <c r="CYD11" s="20" t="e">
        <f>VLOOKUP(CYD$4, revenue_pivot!$A$4:$E$6, 5, FALSE)</f>
        <v>#N/A</v>
      </c>
      <c r="CYE11" s="20" t="e">
        <f>VLOOKUP(CYE$4, revenue_pivot!$A$4:$E$6, 5, FALSE)</f>
        <v>#N/A</v>
      </c>
      <c r="CYF11" s="20" t="e">
        <f>VLOOKUP(CYF$4, revenue_pivot!$A$4:$E$6, 5, FALSE)</f>
        <v>#N/A</v>
      </c>
      <c r="CYG11" s="7" t="s">
        <v>22352</v>
      </c>
      <c r="CYH11" s="20" t="e">
        <f>VLOOKUP(CYH$4, revenue_pivot!$A$4:$E$6, 5, FALSE)</f>
        <v>#N/A</v>
      </c>
      <c r="CYI11" s="20" t="e">
        <f>VLOOKUP(CYI$4, revenue_pivot!$A$4:$E$6, 5, FALSE)</f>
        <v>#N/A</v>
      </c>
      <c r="CYJ11" s="20" t="e">
        <f>VLOOKUP(CYJ$4, revenue_pivot!$A$4:$E$6, 5, FALSE)</f>
        <v>#N/A</v>
      </c>
      <c r="CYK11" s="7" t="s">
        <v>22352</v>
      </c>
      <c r="CYL11" s="20" t="e">
        <f>VLOOKUP(CYL$4, revenue_pivot!$A$4:$E$6, 5, FALSE)</f>
        <v>#N/A</v>
      </c>
      <c r="CYM11" s="20" t="e">
        <f>VLOOKUP(CYM$4, revenue_pivot!$A$4:$E$6, 5, FALSE)</f>
        <v>#N/A</v>
      </c>
      <c r="CYN11" s="20" t="e">
        <f>VLOOKUP(CYN$4, revenue_pivot!$A$4:$E$6, 5, FALSE)</f>
        <v>#N/A</v>
      </c>
      <c r="CYO11" s="7" t="s">
        <v>22352</v>
      </c>
      <c r="CYP11" s="20" t="e">
        <f>VLOOKUP(CYP$4, revenue_pivot!$A$4:$E$6, 5, FALSE)</f>
        <v>#N/A</v>
      </c>
      <c r="CYQ11" s="20" t="e">
        <f>VLOOKUP(CYQ$4, revenue_pivot!$A$4:$E$6, 5, FALSE)</f>
        <v>#N/A</v>
      </c>
      <c r="CYR11" s="20" t="e">
        <f>VLOOKUP(CYR$4, revenue_pivot!$A$4:$E$6, 5, FALSE)</f>
        <v>#N/A</v>
      </c>
      <c r="CYS11" s="7" t="s">
        <v>22352</v>
      </c>
      <c r="CYT11" s="20" t="e">
        <f>VLOOKUP(CYT$4, revenue_pivot!$A$4:$E$6, 5, FALSE)</f>
        <v>#N/A</v>
      </c>
      <c r="CYU11" s="20" t="e">
        <f>VLOOKUP(CYU$4, revenue_pivot!$A$4:$E$6, 5, FALSE)</f>
        <v>#N/A</v>
      </c>
      <c r="CYV11" s="20" t="e">
        <f>VLOOKUP(CYV$4, revenue_pivot!$A$4:$E$6, 5, FALSE)</f>
        <v>#N/A</v>
      </c>
      <c r="CYW11" s="7" t="s">
        <v>22352</v>
      </c>
      <c r="CYX11" s="20" t="e">
        <f>VLOOKUP(CYX$4, revenue_pivot!$A$4:$E$6, 5, FALSE)</f>
        <v>#N/A</v>
      </c>
      <c r="CYY11" s="20" t="e">
        <f>VLOOKUP(CYY$4, revenue_pivot!$A$4:$E$6, 5, FALSE)</f>
        <v>#N/A</v>
      </c>
      <c r="CYZ11" s="20" t="e">
        <f>VLOOKUP(CYZ$4, revenue_pivot!$A$4:$E$6, 5, FALSE)</f>
        <v>#N/A</v>
      </c>
      <c r="CZA11" s="7" t="s">
        <v>22352</v>
      </c>
      <c r="CZB11" s="20" t="e">
        <f>VLOOKUP(CZB$4, revenue_pivot!$A$4:$E$6, 5, FALSE)</f>
        <v>#N/A</v>
      </c>
      <c r="CZC11" s="20" t="e">
        <f>VLOOKUP(CZC$4, revenue_pivot!$A$4:$E$6, 5, FALSE)</f>
        <v>#N/A</v>
      </c>
      <c r="CZD11" s="20" t="e">
        <f>VLOOKUP(CZD$4, revenue_pivot!$A$4:$E$6, 5, FALSE)</f>
        <v>#N/A</v>
      </c>
      <c r="CZE11" s="7" t="s">
        <v>22352</v>
      </c>
      <c r="CZF11" s="20" t="e">
        <f>VLOOKUP(CZF$4, revenue_pivot!$A$4:$E$6, 5, FALSE)</f>
        <v>#N/A</v>
      </c>
      <c r="CZG11" s="20" t="e">
        <f>VLOOKUP(CZG$4, revenue_pivot!$A$4:$E$6, 5, FALSE)</f>
        <v>#N/A</v>
      </c>
      <c r="CZH11" s="20" t="e">
        <f>VLOOKUP(CZH$4, revenue_pivot!$A$4:$E$6, 5, FALSE)</f>
        <v>#N/A</v>
      </c>
      <c r="CZI11" s="7" t="s">
        <v>22352</v>
      </c>
      <c r="CZJ11" s="20" t="e">
        <f>VLOOKUP(CZJ$4, revenue_pivot!$A$4:$E$6, 5, FALSE)</f>
        <v>#N/A</v>
      </c>
      <c r="CZK11" s="20" t="e">
        <f>VLOOKUP(CZK$4, revenue_pivot!$A$4:$E$6, 5, FALSE)</f>
        <v>#N/A</v>
      </c>
      <c r="CZL11" s="20" t="e">
        <f>VLOOKUP(CZL$4, revenue_pivot!$A$4:$E$6, 5, FALSE)</f>
        <v>#N/A</v>
      </c>
      <c r="CZM11" s="7" t="s">
        <v>22352</v>
      </c>
      <c r="CZN11" s="20" t="e">
        <f>VLOOKUP(CZN$4, revenue_pivot!$A$4:$E$6, 5, FALSE)</f>
        <v>#N/A</v>
      </c>
      <c r="CZO11" s="20" t="e">
        <f>VLOOKUP(CZO$4, revenue_pivot!$A$4:$E$6, 5, FALSE)</f>
        <v>#N/A</v>
      </c>
      <c r="CZP11" s="20" t="e">
        <f>VLOOKUP(CZP$4, revenue_pivot!$A$4:$E$6, 5, FALSE)</f>
        <v>#N/A</v>
      </c>
      <c r="CZQ11" s="7" t="s">
        <v>22352</v>
      </c>
      <c r="CZR11" s="20" t="e">
        <f>VLOOKUP(CZR$4, revenue_pivot!$A$4:$E$6, 5, FALSE)</f>
        <v>#N/A</v>
      </c>
      <c r="CZS11" s="20" t="e">
        <f>VLOOKUP(CZS$4, revenue_pivot!$A$4:$E$6, 5, FALSE)</f>
        <v>#N/A</v>
      </c>
      <c r="CZT11" s="20" t="e">
        <f>VLOOKUP(CZT$4, revenue_pivot!$A$4:$E$6, 5, FALSE)</f>
        <v>#N/A</v>
      </c>
      <c r="CZU11" s="7" t="s">
        <v>22352</v>
      </c>
      <c r="CZV11" s="20" t="e">
        <f>VLOOKUP(CZV$4, revenue_pivot!$A$4:$E$6, 5, FALSE)</f>
        <v>#N/A</v>
      </c>
      <c r="CZW11" s="20" t="e">
        <f>VLOOKUP(CZW$4, revenue_pivot!$A$4:$E$6, 5, FALSE)</f>
        <v>#N/A</v>
      </c>
      <c r="CZX11" s="20" t="e">
        <f>VLOOKUP(CZX$4, revenue_pivot!$A$4:$E$6, 5, FALSE)</f>
        <v>#N/A</v>
      </c>
      <c r="CZY11" s="7" t="s">
        <v>22352</v>
      </c>
      <c r="CZZ11" s="20" t="e">
        <f>VLOOKUP(CZZ$4, revenue_pivot!$A$4:$E$6, 5, FALSE)</f>
        <v>#N/A</v>
      </c>
      <c r="DAA11" s="20" t="e">
        <f>VLOOKUP(DAA$4, revenue_pivot!$A$4:$E$6, 5, FALSE)</f>
        <v>#N/A</v>
      </c>
      <c r="DAB11" s="20" t="e">
        <f>VLOOKUP(DAB$4, revenue_pivot!$A$4:$E$6, 5, FALSE)</f>
        <v>#N/A</v>
      </c>
      <c r="DAC11" s="7" t="s">
        <v>22352</v>
      </c>
      <c r="DAD11" s="20" t="e">
        <f>VLOOKUP(DAD$4, revenue_pivot!$A$4:$E$6, 5, FALSE)</f>
        <v>#N/A</v>
      </c>
      <c r="DAE11" s="20" t="e">
        <f>VLOOKUP(DAE$4, revenue_pivot!$A$4:$E$6, 5, FALSE)</f>
        <v>#N/A</v>
      </c>
      <c r="DAF11" s="20" t="e">
        <f>VLOOKUP(DAF$4, revenue_pivot!$A$4:$E$6, 5, FALSE)</f>
        <v>#N/A</v>
      </c>
      <c r="DAG11" s="7" t="s">
        <v>22352</v>
      </c>
      <c r="DAH11" s="20" t="e">
        <f>VLOOKUP(DAH$4, revenue_pivot!$A$4:$E$6, 5, FALSE)</f>
        <v>#N/A</v>
      </c>
      <c r="DAI11" s="20" t="e">
        <f>VLOOKUP(DAI$4, revenue_pivot!$A$4:$E$6, 5, FALSE)</f>
        <v>#N/A</v>
      </c>
      <c r="DAJ11" s="20" t="e">
        <f>VLOOKUP(DAJ$4, revenue_pivot!$A$4:$E$6, 5, FALSE)</f>
        <v>#N/A</v>
      </c>
      <c r="DAK11" s="7" t="s">
        <v>22352</v>
      </c>
      <c r="DAL11" s="20" t="e">
        <f>VLOOKUP(DAL$4, revenue_pivot!$A$4:$E$6, 5, FALSE)</f>
        <v>#N/A</v>
      </c>
      <c r="DAM11" s="20" t="e">
        <f>VLOOKUP(DAM$4, revenue_pivot!$A$4:$E$6, 5, FALSE)</f>
        <v>#N/A</v>
      </c>
      <c r="DAN11" s="20" t="e">
        <f>VLOOKUP(DAN$4, revenue_pivot!$A$4:$E$6, 5, FALSE)</f>
        <v>#N/A</v>
      </c>
      <c r="DAO11" s="7" t="s">
        <v>22352</v>
      </c>
      <c r="DAP11" s="20" t="e">
        <f>VLOOKUP(DAP$4, revenue_pivot!$A$4:$E$6, 5, FALSE)</f>
        <v>#N/A</v>
      </c>
      <c r="DAQ11" s="20" t="e">
        <f>VLOOKUP(DAQ$4, revenue_pivot!$A$4:$E$6, 5, FALSE)</f>
        <v>#N/A</v>
      </c>
      <c r="DAR11" s="20" t="e">
        <f>VLOOKUP(DAR$4, revenue_pivot!$A$4:$E$6, 5, FALSE)</f>
        <v>#N/A</v>
      </c>
      <c r="DAS11" s="7" t="s">
        <v>22352</v>
      </c>
      <c r="DAT11" s="20" t="e">
        <f>VLOOKUP(DAT$4, revenue_pivot!$A$4:$E$6, 5, FALSE)</f>
        <v>#N/A</v>
      </c>
      <c r="DAU11" s="20" t="e">
        <f>VLOOKUP(DAU$4, revenue_pivot!$A$4:$E$6, 5, FALSE)</f>
        <v>#N/A</v>
      </c>
      <c r="DAV11" s="20" t="e">
        <f>VLOOKUP(DAV$4, revenue_pivot!$A$4:$E$6, 5, FALSE)</f>
        <v>#N/A</v>
      </c>
      <c r="DAW11" s="7" t="s">
        <v>22352</v>
      </c>
      <c r="DAX11" s="20" t="e">
        <f>VLOOKUP(DAX$4, revenue_pivot!$A$4:$E$6, 5, FALSE)</f>
        <v>#N/A</v>
      </c>
      <c r="DAY11" s="20" t="e">
        <f>VLOOKUP(DAY$4, revenue_pivot!$A$4:$E$6, 5, FALSE)</f>
        <v>#N/A</v>
      </c>
      <c r="DAZ11" s="20" t="e">
        <f>VLOOKUP(DAZ$4, revenue_pivot!$A$4:$E$6, 5, FALSE)</f>
        <v>#N/A</v>
      </c>
      <c r="DBA11" s="7" t="s">
        <v>22352</v>
      </c>
      <c r="DBB11" s="20" t="e">
        <f>VLOOKUP(DBB$4, revenue_pivot!$A$4:$E$6, 5, FALSE)</f>
        <v>#N/A</v>
      </c>
      <c r="DBC11" s="20" t="e">
        <f>VLOOKUP(DBC$4, revenue_pivot!$A$4:$E$6, 5, FALSE)</f>
        <v>#N/A</v>
      </c>
      <c r="DBD11" s="20" t="e">
        <f>VLOOKUP(DBD$4, revenue_pivot!$A$4:$E$6, 5, FALSE)</f>
        <v>#N/A</v>
      </c>
      <c r="DBE11" s="7" t="s">
        <v>22352</v>
      </c>
      <c r="DBF11" s="20" t="e">
        <f>VLOOKUP(DBF$4, revenue_pivot!$A$4:$E$6, 5, FALSE)</f>
        <v>#N/A</v>
      </c>
      <c r="DBG11" s="20" t="e">
        <f>VLOOKUP(DBG$4, revenue_pivot!$A$4:$E$6, 5, FALSE)</f>
        <v>#N/A</v>
      </c>
      <c r="DBH11" s="20" t="e">
        <f>VLOOKUP(DBH$4, revenue_pivot!$A$4:$E$6, 5, FALSE)</f>
        <v>#N/A</v>
      </c>
      <c r="DBI11" s="7" t="s">
        <v>22352</v>
      </c>
      <c r="DBJ11" s="20" t="e">
        <f>VLOOKUP(DBJ$4, revenue_pivot!$A$4:$E$6, 5, FALSE)</f>
        <v>#N/A</v>
      </c>
      <c r="DBK11" s="20" t="e">
        <f>VLOOKUP(DBK$4, revenue_pivot!$A$4:$E$6, 5, FALSE)</f>
        <v>#N/A</v>
      </c>
      <c r="DBL11" s="20" t="e">
        <f>VLOOKUP(DBL$4, revenue_pivot!$A$4:$E$6, 5, FALSE)</f>
        <v>#N/A</v>
      </c>
      <c r="DBM11" s="7" t="s">
        <v>22352</v>
      </c>
      <c r="DBN11" s="20" t="e">
        <f>VLOOKUP(DBN$4, revenue_pivot!$A$4:$E$6, 5, FALSE)</f>
        <v>#N/A</v>
      </c>
      <c r="DBO11" s="20" t="e">
        <f>VLOOKUP(DBO$4, revenue_pivot!$A$4:$E$6, 5, FALSE)</f>
        <v>#N/A</v>
      </c>
      <c r="DBP11" s="20" t="e">
        <f>VLOOKUP(DBP$4, revenue_pivot!$A$4:$E$6, 5, FALSE)</f>
        <v>#N/A</v>
      </c>
      <c r="DBQ11" s="7" t="s">
        <v>22352</v>
      </c>
      <c r="DBR11" s="20" t="e">
        <f>VLOOKUP(DBR$4, revenue_pivot!$A$4:$E$6, 5, FALSE)</f>
        <v>#N/A</v>
      </c>
      <c r="DBS11" s="20" t="e">
        <f>VLOOKUP(DBS$4, revenue_pivot!$A$4:$E$6, 5, FALSE)</f>
        <v>#N/A</v>
      </c>
      <c r="DBT11" s="20" t="e">
        <f>VLOOKUP(DBT$4, revenue_pivot!$A$4:$E$6, 5, FALSE)</f>
        <v>#N/A</v>
      </c>
      <c r="DBU11" s="7" t="s">
        <v>22352</v>
      </c>
      <c r="DBV11" s="20" t="e">
        <f>VLOOKUP(DBV$4, revenue_pivot!$A$4:$E$6, 5, FALSE)</f>
        <v>#N/A</v>
      </c>
      <c r="DBW11" s="20" t="e">
        <f>VLOOKUP(DBW$4, revenue_pivot!$A$4:$E$6, 5, FALSE)</f>
        <v>#N/A</v>
      </c>
      <c r="DBX11" s="20" t="e">
        <f>VLOOKUP(DBX$4, revenue_pivot!$A$4:$E$6, 5, FALSE)</f>
        <v>#N/A</v>
      </c>
      <c r="DBY11" s="7" t="s">
        <v>22352</v>
      </c>
      <c r="DBZ11" s="20" t="e">
        <f>VLOOKUP(DBZ$4, revenue_pivot!$A$4:$E$6, 5, FALSE)</f>
        <v>#N/A</v>
      </c>
      <c r="DCA11" s="20" t="e">
        <f>VLOOKUP(DCA$4, revenue_pivot!$A$4:$E$6, 5, FALSE)</f>
        <v>#N/A</v>
      </c>
      <c r="DCB11" s="20" t="e">
        <f>VLOOKUP(DCB$4, revenue_pivot!$A$4:$E$6, 5, FALSE)</f>
        <v>#N/A</v>
      </c>
      <c r="DCC11" s="7" t="s">
        <v>22352</v>
      </c>
      <c r="DCD11" s="20" t="e">
        <f>VLOOKUP(DCD$4, revenue_pivot!$A$4:$E$6, 5, FALSE)</f>
        <v>#N/A</v>
      </c>
      <c r="DCE11" s="20" t="e">
        <f>VLOOKUP(DCE$4, revenue_pivot!$A$4:$E$6, 5, FALSE)</f>
        <v>#N/A</v>
      </c>
      <c r="DCF11" s="20" t="e">
        <f>VLOOKUP(DCF$4, revenue_pivot!$A$4:$E$6, 5, FALSE)</f>
        <v>#N/A</v>
      </c>
      <c r="DCG11" s="7" t="s">
        <v>22352</v>
      </c>
      <c r="DCH11" s="20" t="e">
        <f>VLOOKUP(DCH$4, revenue_pivot!$A$4:$E$6, 5, FALSE)</f>
        <v>#N/A</v>
      </c>
      <c r="DCI11" s="20" t="e">
        <f>VLOOKUP(DCI$4, revenue_pivot!$A$4:$E$6, 5, FALSE)</f>
        <v>#N/A</v>
      </c>
      <c r="DCJ11" s="20" t="e">
        <f>VLOOKUP(DCJ$4, revenue_pivot!$A$4:$E$6, 5, FALSE)</f>
        <v>#N/A</v>
      </c>
      <c r="DCK11" s="7" t="s">
        <v>22352</v>
      </c>
      <c r="DCL11" s="20" t="e">
        <f>VLOOKUP(DCL$4, revenue_pivot!$A$4:$E$6, 5, FALSE)</f>
        <v>#N/A</v>
      </c>
      <c r="DCM11" s="20" t="e">
        <f>VLOOKUP(DCM$4, revenue_pivot!$A$4:$E$6, 5, FALSE)</f>
        <v>#N/A</v>
      </c>
      <c r="DCN11" s="20" t="e">
        <f>VLOOKUP(DCN$4, revenue_pivot!$A$4:$E$6, 5, FALSE)</f>
        <v>#N/A</v>
      </c>
      <c r="DCO11" s="7" t="s">
        <v>22352</v>
      </c>
      <c r="DCP11" s="20" t="e">
        <f>VLOOKUP(DCP$4, revenue_pivot!$A$4:$E$6, 5, FALSE)</f>
        <v>#N/A</v>
      </c>
      <c r="DCQ11" s="20" t="e">
        <f>VLOOKUP(DCQ$4, revenue_pivot!$A$4:$E$6, 5, FALSE)</f>
        <v>#N/A</v>
      </c>
      <c r="DCR11" s="20" t="e">
        <f>VLOOKUP(DCR$4, revenue_pivot!$A$4:$E$6, 5, FALSE)</f>
        <v>#N/A</v>
      </c>
      <c r="DCS11" s="7" t="s">
        <v>22352</v>
      </c>
      <c r="DCT11" s="20" t="e">
        <f>VLOOKUP(DCT$4, revenue_pivot!$A$4:$E$6, 5, FALSE)</f>
        <v>#N/A</v>
      </c>
      <c r="DCU11" s="20" t="e">
        <f>VLOOKUP(DCU$4, revenue_pivot!$A$4:$E$6, 5, FALSE)</f>
        <v>#N/A</v>
      </c>
      <c r="DCV11" s="20" t="e">
        <f>VLOOKUP(DCV$4, revenue_pivot!$A$4:$E$6, 5, FALSE)</f>
        <v>#N/A</v>
      </c>
      <c r="DCW11" s="7" t="s">
        <v>22352</v>
      </c>
      <c r="DCX11" s="20" t="e">
        <f>VLOOKUP(DCX$4, revenue_pivot!$A$4:$E$6, 5, FALSE)</f>
        <v>#N/A</v>
      </c>
      <c r="DCY11" s="20" t="e">
        <f>VLOOKUP(DCY$4, revenue_pivot!$A$4:$E$6, 5, FALSE)</f>
        <v>#N/A</v>
      </c>
      <c r="DCZ11" s="20" t="e">
        <f>VLOOKUP(DCZ$4, revenue_pivot!$A$4:$E$6, 5, FALSE)</f>
        <v>#N/A</v>
      </c>
      <c r="DDA11" s="7" t="s">
        <v>22352</v>
      </c>
      <c r="DDB11" s="20" t="e">
        <f>VLOOKUP(DDB$4, revenue_pivot!$A$4:$E$6, 5, FALSE)</f>
        <v>#N/A</v>
      </c>
      <c r="DDC11" s="20" t="e">
        <f>VLOOKUP(DDC$4, revenue_pivot!$A$4:$E$6, 5, FALSE)</f>
        <v>#N/A</v>
      </c>
      <c r="DDD11" s="20" t="e">
        <f>VLOOKUP(DDD$4, revenue_pivot!$A$4:$E$6, 5, FALSE)</f>
        <v>#N/A</v>
      </c>
      <c r="DDE11" s="7" t="s">
        <v>22352</v>
      </c>
      <c r="DDF11" s="20" t="e">
        <f>VLOOKUP(DDF$4, revenue_pivot!$A$4:$E$6, 5, FALSE)</f>
        <v>#N/A</v>
      </c>
      <c r="DDG11" s="20" t="e">
        <f>VLOOKUP(DDG$4, revenue_pivot!$A$4:$E$6, 5, FALSE)</f>
        <v>#N/A</v>
      </c>
      <c r="DDH11" s="20" t="e">
        <f>VLOOKUP(DDH$4, revenue_pivot!$A$4:$E$6, 5, FALSE)</f>
        <v>#N/A</v>
      </c>
      <c r="DDI11" s="7" t="s">
        <v>22352</v>
      </c>
      <c r="DDJ11" s="20" t="e">
        <f>VLOOKUP(DDJ$4, revenue_pivot!$A$4:$E$6, 5, FALSE)</f>
        <v>#N/A</v>
      </c>
      <c r="DDK11" s="20" t="e">
        <f>VLOOKUP(DDK$4, revenue_pivot!$A$4:$E$6, 5, FALSE)</f>
        <v>#N/A</v>
      </c>
      <c r="DDL11" s="20" t="e">
        <f>VLOOKUP(DDL$4, revenue_pivot!$A$4:$E$6, 5, FALSE)</f>
        <v>#N/A</v>
      </c>
      <c r="DDM11" s="7" t="s">
        <v>22352</v>
      </c>
      <c r="DDN11" s="20" t="e">
        <f>VLOOKUP(DDN$4, revenue_pivot!$A$4:$E$6, 5, FALSE)</f>
        <v>#N/A</v>
      </c>
      <c r="DDO11" s="20" t="e">
        <f>VLOOKUP(DDO$4, revenue_pivot!$A$4:$E$6, 5, FALSE)</f>
        <v>#N/A</v>
      </c>
      <c r="DDP11" s="20" t="e">
        <f>VLOOKUP(DDP$4, revenue_pivot!$A$4:$E$6, 5, FALSE)</f>
        <v>#N/A</v>
      </c>
      <c r="DDQ11" s="7" t="s">
        <v>22352</v>
      </c>
      <c r="DDR11" s="20" t="e">
        <f>VLOOKUP(DDR$4, revenue_pivot!$A$4:$E$6, 5, FALSE)</f>
        <v>#N/A</v>
      </c>
      <c r="DDS11" s="20" t="e">
        <f>VLOOKUP(DDS$4, revenue_pivot!$A$4:$E$6, 5, FALSE)</f>
        <v>#N/A</v>
      </c>
      <c r="DDT11" s="20" t="e">
        <f>VLOOKUP(DDT$4, revenue_pivot!$A$4:$E$6, 5, FALSE)</f>
        <v>#N/A</v>
      </c>
      <c r="DDU11" s="7" t="s">
        <v>22352</v>
      </c>
      <c r="DDV11" s="20" t="e">
        <f>VLOOKUP(DDV$4, revenue_pivot!$A$4:$E$6, 5, FALSE)</f>
        <v>#N/A</v>
      </c>
      <c r="DDW11" s="20" t="e">
        <f>VLOOKUP(DDW$4, revenue_pivot!$A$4:$E$6, 5, FALSE)</f>
        <v>#N/A</v>
      </c>
      <c r="DDX11" s="20" t="e">
        <f>VLOOKUP(DDX$4, revenue_pivot!$A$4:$E$6, 5, FALSE)</f>
        <v>#N/A</v>
      </c>
      <c r="DDY11" s="7" t="s">
        <v>22352</v>
      </c>
      <c r="DDZ11" s="20" t="e">
        <f>VLOOKUP(DDZ$4, revenue_pivot!$A$4:$E$6, 5, FALSE)</f>
        <v>#N/A</v>
      </c>
      <c r="DEA11" s="20" t="e">
        <f>VLOOKUP(DEA$4, revenue_pivot!$A$4:$E$6, 5, FALSE)</f>
        <v>#N/A</v>
      </c>
      <c r="DEB11" s="20" t="e">
        <f>VLOOKUP(DEB$4, revenue_pivot!$A$4:$E$6, 5, FALSE)</f>
        <v>#N/A</v>
      </c>
      <c r="DEC11" s="7" t="s">
        <v>22352</v>
      </c>
      <c r="DED11" s="20" t="e">
        <f>VLOOKUP(DED$4, revenue_pivot!$A$4:$E$6, 5, FALSE)</f>
        <v>#N/A</v>
      </c>
      <c r="DEE11" s="20" t="e">
        <f>VLOOKUP(DEE$4, revenue_pivot!$A$4:$E$6, 5, FALSE)</f>
        <v>#N/A</v>
      </c>
      <c r="DEF11" s="20" t="e">
        <f>VLOOKUP(DEF$4, revenue_pivot!$A$4:$E$6, 5, FALSE)</f>
        <v>#N/A</v>
      </c>
      <c r="DEG11" s="7" t="s">
        <v>22352</v>
      </c>
      <c r="DEH11" s="20" t="e">
        <f>VLOOKUP(DEH$4, revenue_pivot!$A$4:$E$6, 5, FALSE)</f>
        <v>#N/A</v>
      </c>
      <c r="DEI11" s="20" t="e">
        <f>VLOOKUP(DEI$4, revenue_pivot!$A$4:$E$6, 5, FALSE)</f>
        <v>#N/A</v>
      </c>
      <c r="DEJ11" s="20" t="e">
        <f>VLOOKUP(DEJ$4, revenue_pivot!$A$4:$E$6, 5, FALSE)</f>
        <v>#N/A</v>
      </c>
      <c r="DEK11" s="7" t="s">
        <v>22352</v>
      </c>
      <c r="DEL11" s="20" t="e">
        <f>VLOOKUP(DEL$4, revenue_pivot!$A$4:$E$6, 5, FALSE)</f>
        <v>#N/A</v>
      </c>
      <c r="DEM11" s="20" t="e">
        <f>VLOOKUP(DEM$4, revenue_pivot!$A$4:$E$6, 5, FALSE)</f>
        <v>#N/A</v>
      </c>
      <c r="DEN11" s="20" t="e">
        <f>VLOOKUP(DEN$4, revenue_pivot!$A$4:$E$6, 5, FALSE)</f>
        <v>#N/A</v>
      </c>
      <c r="DEO11" s="7" t="s">
        <v>22352</v>
      </c>
      <c r="DEP11" s="20" t="e">
        <f>VLOOKUP(DEP$4, revenue_pivot!$A$4:$E$6, 5, FALSE)</f>
        <v>#N/A</v>
      </c>
      <c r="DEQ11" s="20" t="e">
        <f>VLOOKUP(DEQ$4, revenue_pivot!$A$4:$E$6, 5, FALSE)</f>
        <v>#N/A</v>
      </c>
      <c r="DER11" s="20" t="e">
        <f>VLOOKUP(DER$4, revenue_pivot!$A$4:$E$6, 5, FALSE)</f>
        <v>#N/A</v>
      </c>
      <c r="DES11" s="7" t="s">
        <v>22352</v>
      </c>
      <c r="DET11" s="20" t="e">
        <f>VLOOKUP(DET$4, revenue_pivot!$A$4:$E$6, 5, FALSE)</f>
        <v>#N/A</v>
      </c>
      <c r="DEU11" s="20" t="e">
        <f>VLOOKUP(DEU$4, revenue_pivot!$A$4:$E$6, 5, FALSE)</f>
        <v>#N/A</v>
      </c>
      <c r="DEV11" s="20" t="e">
        <f>VLOOKUP(DEV$4, revenue_pivot!$A$4:$E$6, 5, FALSE)</f>
        <v>#N/A</v>
      </c>
      <c r="DEW11" s="7" t="s">
        <v>22352</v>
      </c>
      <c r="DEX11" s="20" t="e">
        <f>VLOOKUP(DEX$4, revenue_pivot!$A$4:$E$6, 5, FALSE)</f>
        <v>#N/A</v>
      </c>
      <c r="DEY11" s="20" t="e">
        <f>VLOOKUP(DEY$4, revenue_pivot!$A$4:$E$6, 5, FALSE)</f>
        <v>#N/A</v>
      </c>
      <c r="DEZ11" s="20" t="e">
        <f>VLOOKUP(DEZ$4, revenue_pivot!$A$4:$E$6, 5, FALSE)</f>
        <v>#N/A</v>
      </c>
      <c r="DFA11" s="7" t="s">
        <v>22352</v>
      </c>
      <c r="DFB11" s="20" t="e">
        <f>VLOOKUP(DFB$4, revenue_pivot!$A$4:$E$6, 5, FALSE)</f>
        <v>#N/A</v>
      </c>
      <c r="DFC11" s="20" t="e">
        <f>VLOOKUP(DFC$4, revenue_pivot!$A$4:$E$6, 5, FALSE)</f>
        <v>#N/A</v>
      </c>
      <c r="DFD11" s="20" t="e">
        <f>VLOOKUP(DFD$4, revenue_pivot!$A$4:$E$6, 5, FALSE)</f>
        <v>#N/A</v>
      </c>
      <c r="DFE11" s="7" t="s">
        <v>22352</v>
      </c>
      <c r="DFF11" s="20" t="e">
        <f>VLOOKUP(DFF$4, revenue_pivot!$A$4:$E$6, 5, FALSE)</f>
        <v>#N/A</v>
      </c>
      <c r="DFG11" s="20" t="e">
        <f>VLOOKUP(DFG$4, revenue_pivot!$A$4:$E$6, 5, FALSE)</f>
        <v>#N/A</v>
      </c>
      <c r="DFH11" s="20" t="e">
        <f>VLOOKUP(DFH$4, revenue_pivot!$A$4:$E$6, 5, FALSE)</f>
        <v>#N/A</v>
      </c>
      <c r="DFI11" s="7" t="s">
        <v>22352</v>
      </c>
      <c r="DFJ11" s="20" t="e">
        <f>VLOOKUP(DFJ$4, revenue_pivot!$A$4:$E$6, 5, FALSE)</f>
        <v>#N/A</v>
      </c>
      <c r="DFK11" s="20" t="e">
        <f>VLOOKUP(DFK$4, revenue_pivot!$A$4:$E$6, 5, FALSE)</f>
        <v>#N/A</v>
      </c>
      <c r="DFL11" s="20" t="e">
        <f>VLOOKUP(DFL$4, revenue_pivot!$A$4:$E$6, 5, FALSE)</f>
        <v>#N/A</v>
      </c>
      <c r="DFM11" s="7" t="s">
        <v>22352</v>
      </c>
      <c r="DFN11" s="20" t="e">
        <f>VLOOKUP(DFN$4, revenue_pivot!$A$4:$E$6, 5, FALSE)</f>
        <v>#N/A</v>
      </c>
      <c r="DFO11" s="20" t="e">
        <f>VLOOKUP(DFO$4, revenue_pivot!$A$4:$E$6, 5, FALSE)</f>
        <v>#N/A</v>
      </c>
      <c r="DFP11" s="20" t="e">
        <f>VLOOKUP(DFP$4, revenue_pivot!$A$4:$E$6, 5, FALSE)</f>
        <v>#N/A</v>
      </c>
      <c r="DFQ11" s="7" t="s">
        <v>22352</v>
      </c>
      <c r="DFR11" s="20" t="e">
        <f>VLOOKUP(DFR$4, revenue_pivot!$A$4:$E$6, 5, FALSE)</f>
        <v>#N/A</v>
      </c>
      <c r="DFS11" s="20" t="e">
        <f>VLOOKUP(DFS$4, revenue_pivot!$A$4:$E$6, 5, FALSE)</f>
        <v>#N/A</v>
      </c>
      <c r="DFT11" s="20" t="e">
        <f>VLOOKUP(DFT$4, revenue_pivot!$A$4:$E$6, 5, FALSE)</f>
        <v>#N/A</v>
      </c>
      <c r="DFU11" s="7" t="s">
        <v>22352</v>
      </c>
      <c r="DFV11" s="20" t="e">
        <f>VLOOKUP(DFV$4, revenue_pivot!$A$4:$E$6, 5, FALSE)</f>
        <v>#N/A</v>
      </c>
      <c r="DFW11" s="20" t="e">
        <f>VLOOKUP(DFW$4, revenue_pivot!$A$4:$E$6, 5, FALSE)</f>
        <v>#N/A</v>
      </c>
      <c r="DFX11" s="20" t="e">
        <f>VLOOKUP(DFX$4, revenue_pivot!$A$4:$E$6, 5, FALSE)</f>
        <v>#N/A</v>
      </c>
      <c r="DFY11" s="7" t="s">
        <v>22352</v>
      </c>
      <c r="DFZ11" s="20" t="e">
        <f>VLOOKUP(DFZ$4, revenue_pivot!$A$4:$E$6, 5, FALSE)</f>
        <v>#N/A</v>
      </c>
      <c r="DGA11" s="20" t="e">
        <f>VLOOKUP(DGA$4, revenue_pivot!$A$4:$E$6, 5, FALSE)</f>
        <v>#N/A</v>
      </c>
      <c r="DGB11" s="20" t="e">
        <f>VLOOKUP(DGB$4, revenue_pivot!$A$4:$E$6, 5, FALSE)</f>
        <v>#N/A</v>
      </c>
      <c r="DGC11" s="7" t="s">
        <v>22352</v>
      </c>
      <c r="DGD11" s="20" t="e">
        <f>VLOOKUP(DGD$4, revenue_pivot!$A$4:$E$6, 5, FALSE)</f>
        <v>#N/A</v>
      </c>
      <c r="DGE11" s="20" t="e">
        <f>VLOOKUP(DGE$4, revenue_pivot!$A$4:$E$6, 5, FALSE)</f>
        <v>#N/A</v>
      </c>
      <c r="DGF11" s="20" t="e">
        <f>VLOOKUP(DGF$4, revenue_pivot!$A$4:$E$6, 5, FALSE)</f>
        <v>#N/A</v>
      </c>
      <c r="DGG11" s="7" t="s">
        <v>22352</v>
      </c>
      <c r="DGH11" s="20" t="e">
        <f>VLOOKUP(DGH$4, revenue_pivot!$A$4:$E$6, 5, FALSE)</f>
        <v>#N/A</v>
      </c>
      <c r="DGI11" s="20" t="e">
        <f>VLOOKUP(DGI$4, revenue_pivot!$A$4:$E$6, 5, FALSE)</f>
        <v>#N/A</v>
      </c>
      <c r="DGJ11" s="20" t="e">
        <f>VLOOKUP(DGJ$4, revenue_pivot!$A$4:$E$6, 5, FALSE)</f>
        <v>#N/A</v>
      </c>
      <c r="DGK11" s="7" t="s">
        <v>22352</v>
      </c>
      <c r="DGL11" s="20" t="e">
        <f>VLOOKUP(DGL$4, revenue_pivot!$A$4:$E$6, 5, FALSE)</f>
        <v>#N/A</v>
      </c>
      <c r="DGM11" s="20" t="e">
        <f>VLOOKUP(DGM$4, revenue_pivot!$A$4:$E$6, 5, FALSE)</f>
        <v>#N/A</v>
      </c>
      <c r="DGN11" s="20" t="e">
        <f>VLOOKUP(DGN$4, revenue_pivot!$A$4:$E$6, 5, FALSE)</f>
        <v>#N/A</v>
      </c>
      <c r="DGO11" s="7" t="s">
        <v>22352</v>
      </c>
      <c r="DGP11" s="20" t="e">
        <f>VLOOKUP(DGP$4, revenue_pivot!$A$4:$E$6, 5, FALSE)</f>
        <v>#N/A</v>
      </c>
      <c r="DGQ11" s="20" t="e">
        <f>VLOOKUP(DGQ$4, revenue_pivot!$A$4:$E$6, 5, FALSE)</f>
        <v>#N/A</v>
      </c>
      <c r="DGR11" s="20" t="e">
        <f>VLOOKUP(DGR$4, revenue_pivot!$A$4:$E$6, 5, FALSE)</f>
        <v>#N/A</v>
      </c>
      <c r="DGS11" s="7" t="s">
        <v>22352</v>
      </c>
      <c r="DGT11" s="20" t="e">
        <f>VLOOKUP(DGT$4, revenue_pivot!$A$4:$E$6, 5, FALSE)</f>
        <v>#N/A</v>
      </c>
      <c r="DGU11" s="20" t="e">
        <f>VLOOKUP(DGU$4, revenue_pivot!$A$4:$E$6, 5, FALSE)</f>
        <v>#N/A</v>
      </c>
      <c r="DGV11" s="20" t="e">
        <f>VLOOKUP(DGV$4, revenue_pivot!$A$4:$E$6, 5, FALSE)</f>
        <v>#N/A</v>
      </c>
      <c r="DGW11" s="7" t="s">
        <v>22352</v>
      </c>
      <c r="DGX11" s="20" t="e">
        <f>VLOOKUP(DGX$4, revenue_pivot!$A$4:$E$6, 5, FALSE)</f>
        <v>#N/A</v>
      </c>
      <c r="DGY11" s="20" t="e">
        <f>VLOOKUP(DGY$4, revenue_pivot!$A$4:$E$6, 5, FALSE)</f>
        <v>#N/A</v>
      </c>
      <c r="DGZ11" s="20" t="e">
        <f>VLOOKUP(DGZ$4, revenue_pivot!$A$4:$E$6, 5, FALSE)</f>
        <v>#N/A</v>
      </c>
      <c r="DHA11" s="7" t="s">
        <v>22352</v>
      </c>
      <c r="DHB11" s="20" t="e">
        <f>VLOOKUP(DHB$4, revenue_pivot!$A$4:$E$6, 5, FALSE)</f>
        <v>#N/A</v>
      </c>
      <c r="DHC11" s="20" t="e">
        <f>VLOOKUP(DHC$4, revenue_pivot!$A$4:$E$6, 5, FALSE)</f>
        <v>#N/A</v>
      </c>
      <c r="DHD11" s="20" t="e">
        <f>VLOOKUP(DHD$4, revenue_pivot!$A$4:$E$6, 5, FALSE)</f>
        <v>#N/A</v>
      </c>
      <c r="DHE11" s="7" t="s">
        <v>22352</v>
      </c>
      <c r="DHF11" s="20" t="e">
        <f>VLOOKUP(DHF$4, revenue_pivot!$A$4:$E$6, 5, FALSE)</f>
        <v>#N/A</v>
      </c>
      <c r="DHG11" s="20" t="e">
        <f>VLOOKUP(DHG$4, revenue_pivot!$A$4:$E$6, 5, FALSE)</f>
        <v>#N/A</v>
      </c>
      <c r="DHH11" s="20" t="e">
        <f>VLOOKUP(DHH$4, revenue_pivot!$A$4:$E$6, 5, FALSE)</f>
        <v>#N/A</v>
      </c>
      <c r="DHI11" s="7" t="s">
        <v>22352</v>
      </c>
      <c r="DHJ11" s="20" t="e">
        <f>VLOOKUP(DHJ$4, revenue_pivot!$A$4:$E$6, 5, FALSE)</f>
        <v>#N/A</v>
      </c>
      <c r="DHK11" s="20" t="e">
        <f>VLOOKUP(DHK$4, revenue_pivot!$A$4:$E$6, 5, FALSE)</f>
        <v>#N/A</v>
      </c>
      <c r="DHL11" s="20" t="e">
        <f>VLOOKUP(DHL$4, revenue_pivot!$A$4:$E$6, 5, FALSE)</f>
        <v>#N/A</v>
      </c>
      <c r="DHM11" s="7" t="s">
        <v>22352</v>
      </c>
      <c r="DHN11" s="20" t="e">
        <f>VLOOKUP(DHN$4, revenue_pivot!$A$4:$E$6, 5, FALSE)</f>
        <v>#N/A</v>
      </c>
      <c r="DHO11" s="20" t="e">
        <f>VLOOKUP(DHO$4, revenue_pivot!$A$4:$E$6, 5, FALSE)</f>
        <v>#N/A</v>
      </c>
      <c r="DHP11" s="20" t="e">
        <f>VLOOKUP(DHP$4, revenue_pivot!$A$4:$E$6, 5, FALSE)</f>
        <v>#N/A</v>
      </c>
      <c r="DHQ11" s="7" t="s">
        <v>22352</v>
      </c>
      <c r="DHR11" s="20" t="e">
        <f>VLOOKUP(DHR$4, revenue_pivot!$A$4:$E$6, 5, FALSE)</f>
        <v>#N/A</v>
      </c>
      <c r="DHS11" s="20" t="e">
        <f>VLOOKUP(DHS$4, revenue_pivot!$A$4:$E$6, 5, FALSE)</f>
        <v>#N/A</v>
      </c>
      <c r="DHT11" s="20" t="e">
        <f>VLOOKUP(DHT$4, revenue_pivot!$A$4:$E$6, 5, FALSE)</f>
        <v>#N/A</v>
      </c>
      <c r="DHU11" s="7" t="s">
        <v>22352</v>
      </c>
      <c r="DHV11" s="20" t="e">
        <f>VLOOKUP(DHV$4, revenue_pivot!$A$4:$E$6, 5, FALSE)</f>
        <v>#N/A</v>
      </c>
      <c r="DHW11" s="20" t="e">
        <f>VLOOKUP(DHW$4, revenue_pivot!$A$4:$E$6, 5, FALSE)</f>
        <v>#N/A</v>
      </c>
      <c r="DHX11" s="20" t="e">
        <f>VLOOKUP(DHX$4, revenue_pivot!$A$4:$E$6, 5, FALSE)</f>
        <v>#N/A</v>
      </c>
      <c r="DHY11" s="7" t="s">
        <v>22352</v>
      </c>
      <c r="DHZ11" s="20" t="e">
        <f>VLOOKUP(DHZ$4, revenue_pivot!$A$4:$E$6, 5, FALSE)</f>
        <v>#N/A</v>
      </c>
      <c r="DIA11" s="20" t="e">
        <f>VLOOKUP(DIA$4, revenue_pivot!$A$4:$E$6, 5, FALSE)</f>
        <v>#N/A</v>
      </c>
      <c r="DIB11" s="20" t="e">
        <f>VLOOKUP(DIB$4, revenue_pivot!$A$4:$E$6, 5, FALSE)</f>
        <v>#N/A</v>
      </c>
      <c r="DIC11" s="7" t="s">
        <v>22352</v>
      </c>
      <c r="DID11" s="20" t="e">
        <f>VLOOKUP(DID$4, revenue_pivot!$A$4:$E$6, 5, FALSE)</f>
        <v>#N/A</v>
      </c>
      <c r="DIE11" s="20" t="e">
        <f>VLOOKUP(DIE$4, revenue_pivot!$A$4:$E$6, 5, FALSE)</f>
        <v>#N/A</v>
      </c>
      <c r="DIF11" s="20" t="e">
        <f>VLOOKUP(DIF$4, revenue_pivot!$A$4:$E$6, 5, FALSE)</f>
        <v>#N/A</v>
      </c>
      <c r="DIG11" s="7" t="s">
        <v>22352</v>
      </c>
      <c r="DIH11" s="20" t="e">
        <f>VLOOKUP(DIH$4, revenue_pivot!$A$4:$E$6, 5, FALSE)</f>
        <v>#N/A</v>
      </c>
      <c r="DII11" s="20" t="e">
        <f>VLOOKUP(DII$4, revenue_pivot!$A$4:$E$6, 5, FALSE)</f>
        <v>#N/A</v>
      </c>
      <c r="DIJ11" s="20" t="e">
        <f>VLOOKUP(DIJ$4, revenue_pivot!$A$4:$E$6, 5, FALSE)</f>
        <v>#N/A</v>
      </c>
      <c r="DIK11" s="7" t="s">
        <v>22352</v>
      </c>
      <c r="DIL11" s="20" t="e">
        <f>VLOOKUP(DIL$4, revenue_pivot!$A$4:$E$6, 5, FALSE)</f>
        <v>#N/A</v>
      </c>
      <c r="DIM11" s="20" t="e">
        <f>VLOOKUP(DIM$4, revenue_pivot!$A$4:$E$6, 5, FALSE)</f>
        <v>#N/A</v>
      </c>
      <c r="DIN11" s="20" t="e">
        <f>VLOOKUP(DIN$4, revenue_pivot!$A$4:$E$6, 5, FALSE)</f>
        <v>#N/A</v>
      </c>
      <c r="DIO11" s="7" t="s">
        <v>22352</v>
      </c>
      <c r="DIP11" s="20" t="e">
        <f>VLOOKUP(DIP$4, revenue_pivot!$A$4:$E$6, 5, FALSE)</f>
        <v>#N/A</v>
      </c>
      <c r="DIQ11" s="20" t="e">
        <f>VLOOKUP(DIQ$4, revenue_pivot!$A$4:$E$6, 5, FALSE)</f>
        <v>#N/A</v>
      </c>
      <c r="DIR11" s="20" t="e">
        <f>VLOOKUP(DIR$4, revenue_pivot!$A$4:$E$6, 5, FALSE)</f>
        <v>#N/A</v>
      </c>
      <c r="DIS11" s="7" t="s">
        <v>22352</v>
      </c>
      <c r="DIT11" s="20" t="e">
        <f>VLOOKUP(DIT$4, revenue_pivot!$A$4:$E$6, 5, FALSE)</f>
        <v>#N/A</v>
      </c>
      <c r="DIU11" s="20" t="e">
        <f>VLOOKUP(DIU$4, revenue_pivot!$A$4:$E$6, 5, FALSE)</f>
        <v>#N/A</v>
      </c>
      <c r="DIV11" s="20" t="e">
        <f>VLOOKUP(DIV$4, revenue_pivot!$A$4:$E$6, 5, FALSE)</f>
        <v>#N/A</v>
      </c>
      <c r="DIW11" s="7" t="s">
        <v>22352</v>
      </c>
      <c r="DIX11" s="20" t="e">
        <f>VLOOKUP(DIX$4, revenue_pivot!$A$4:$E$6, 5, FALSE)</f>
        <v>#N/A</v>
      </c>
      <c r="DIY11" s="20" t="e">
        <f>VLOOKUP(DIY$4, revenue_pivot!$A$4:$E$6, 5, FALSE)</f>
        <v>#N/A</v>
      </c>
      <c r="DIZ11" s="20" t="e">
        <f>VLOOKUP(DIZ$4, revenue_pivot!$A$4:$E$6, 5, FALSE)</f>
        <v>#N/A</v>
      </c>
      <c r="DJA11" s="7" t="s">
        <v>22352</v>
      </c>
      <c r="DJB11" s="20" t="e">
        <f>VLOOKUP(DJB$4, revenue_pivot!$A$4:$E$6, 5, FALSE)</f>
        <v>#N/A</v>
      </c>
      <c r="DJC11" s="20" t="e">
        <f>VLOOKUP(DJC$4, revenue_pivot!$A$4:$E$6, 5, FALSE)</f>
        <v>#N/A</v>
      </c>
      <c r="DJD11" s="20" t="e">
        <f>VLOOKUP(DJD$4, revenue_pivot!$A$4:$E$6, 5, FALSE)</f>
        <v>#N/A</v>
      </c>
      <c r="DJE11" s="7" t="s">
        <v>22352</v>
      </c>
      <c r="DJF11" s="20" t="e">
        <f>VLOOKUP(DJF$4, revenue_pivot!$A$4:$E$6, 5, FALSE)</f>
        <v>#N/A</v>
      </c>
      <c r="DJG11" s="20" t="e">
        <f>VLOOKUP(DJG$4, revenue_pivot!$A$4:$E$6, 5, FALSE)</f>
        <v>#N/A</v>
      </c>
      <c r="DJH11" s="20" t="e">
        <f>VLOOKUP(DJH$4, revenue_pivot!$A$4:$E$6, 5, FALSE)</f>
        <v>#N/A</v>
      </c>
      <c r="DJI11" s="7" t="s">
        <v>22352</v>
      </c>
      <c r="DJJ11" s="20" t="e">
        <f>VLOOKUP(DJJ$4, revenue_pivot!$A$4:$E$6, 5, FALSE)</f>
        <v>#N/A</v>
      </c>
      <c r="DJK11" s="20" t="e">
        <f>VLOOKUP(DJK$4, revenue_pivot!$A$4:$E$6, 5, FALSE)</f>
        <v>#N/A</v>
      </c>
      <c r="DJL11" s="20" t="e">
        <f>VLOOKUP(DJL$4, revenue_pivot!$A$4:$E$6, 5, FALSE)</f>
        <v>#N/A</v>
      </c>
      <c r="DJM11" s="7" t="s">
        <v>22352</v>
      </c>
      <c r="DJN11" s="20" t="e">
        <f>VLOOKUP(DJN$4, revenue_pivot!$A$4:$E$6, 5, FALSE)</f>
        <v>#N/A</v>
      </c>
      <c r="DJO11" s="20" t="e">
        <f>VLOOKUP(DJO$4, revenue_pivot!$A$4:$E$6, 5, FALSE)</f>
        <v>#N/A</v>
      </c>
      <c r="DJP11" s="20" t="e">
        <f>VLOOKUP(DJP$4, revenue_pivot!$A$4:$E$6, 5, FALSE)</f>
        <v>#N/A</v>
      </c>
      <c r="DJQ11" s="7" t="s">
        <v>22352</v>
      </c>
      <c r="DJR11" s="20" t="e">
        <f>VLOOKUP(DJR$4, revenue_pivot!$A$4:$E$6, 5, FALSE)</f>
        <v>#N/A</v>
      </c>
      <c r="DJS11" s="20" t="e">
        <f>VLOOKUP(DJS$4, revenue_pivot!$A$4:$E$6, 5, FALSE)</f>
        <v>#N/A</v>
      </c>
      <c r="DJT11" s="20" t="e">
        <f>VLOOKUP(DJT$4, revenue_pivot!$A$4:$E$6, 5, FALSE)</f>
        <v>#N/A</v>
      </c>
      <c r="DJU11" s="7" t="s">
        <v>22352</v>
      </c>
      <c r="DJV11" s="20" t="e">
        <f>VLOOKUP(DJV$4, revenue_pivot!$A$4:$E$6, 5, FALSE)</f>
        <v>#N/A</v>
      </c>
      <c r="DJW11" s="20" t="e">
        <f>VLOOKUP(DJW$4, revenue_pivot!$A$4:$E$6, 5, FALSE)</f>
        <v>#N/A</v>
      </c>
      <c r="DJX11" s="20" t="e">
        <f>VLOOKUP(DJX$4, revenue_pivot!$A$4:$E$6, 5, FALSE)</f>
        <v>#N/A</v>
      </c>
      <c r="DJY11" s="7" t="s">
        <v>22352</v>
      </c>
      <c r="DJZ11" s="20" t="e">
        <f>VLOOKUP(DJZ$4, revenue_pivot!$A$4:$E$6, 5, FALSE)</f>
        <v>#N/A</v>
      </c>
      <c r="DKA11" s="20" t="e">
        <f>VLOOKUP(DKA$4, revenue_pivot!$A$4:$E$6, 5, FALSE)</f>
        <v>#N/A</v>
      </c>
      <c r="DKB11" s="20" t="e">
        <f>VLOOKUP(DKB$4, revenue_pivot!$A$4:$E$6, 5, FALSE)</f>
        <v>#N/A</v>
      </c>
      <c r="DKC11" s="7" t="s">
        <v>22352</v>
      </c>
      <c r="DKD11" s="20" t="e">
        <f>VLOOKUP(DKD$4, revenue_pivot!$A$4:$E$6, 5, FALSE)</f>
        <v>#N/A</v>
      </c>
      <c r="DKE11" s="20" t="e">
        <f>VLOOKUP(DKE$4, revenue_pivot!$A$4:$E$6, 5, FALSE)</f>
        <v>#N/A</v>
      </c>
      <c r="DKF11" s="20" t="e">
        <f>VLOOKUP(DKF$4, revenue_pivot!$A$4:$E$6, 5, FALSE)</f>
        <v>#N/A</v>
      </c>
      <c r="DKG11" s="7" t="s">
        <v>22352</v>
      </c>
      <c r="DKH11" s="20" t="e">
        <f>VLOOKUP(DKH$4, revenue_pivot!$A$4:$E$6, 5, FALSE)</f>
        <v>#N/A</v>
      </c>
      <c r="DKI11" s="20" t="e">
        <f>VLOOKUP(DKI$4, revenue_pivot!$A$4:$E$6, 5, FALSE)</f>
        <v>#N/A</v>
      </c>
      <c r="DKJ11" s="20" t="e">
        <f>VLOOKUP(DKJ$4, revenue_pivot!$A$4:$E$6, 5, FALSE)</f>
        <v>#N/A</v>
      </c>
      <c r="DKK11" s="7" t="s">
        <v>22352</v>
      </c>
      <c r="DKL11" s="20" t="e">
        <f>VLOOKUP(DKL$4, revenue_pivot!$A$4:$E$6, 5, FALSE)</f>
        <v>#N/A</v>
      </c>
      <c r="DKM11" s="20" t="e">
        <f>VLOOKUP(DKM$4, revenue_pivot!$A$4:$E$6, 5, FALSE)</f>
        <v>#N/A</v>
      </c>
      <c r="DKN11" s="20" t="e">
        <f>VLOOKUP(DKN$4, revenue_pivot!$A$4:$E$6, 5, FALSE)</f>
        <v>#N/A</v>
      </c>
      <c r="DKO11" s="7" t="s">
        <v>22352</v>
      </c>
      <c r="DKP11" s="20" t="e">
        <f>VLOOKUP(DKP$4, revenue_pivot!$A$4:$E$6, 5, FALSE)</f>
        <v>#N/A</v>
      </c>
      <c r="DKQ11" s="20" t="e">
        <f>VLOOKUP(DKQ$4, revenue_pivot!$A$4:$E$6, 5, FALSE)</f>
        <v>#N/A</v>
      </c>
      <c r="DKR11" s="20" t="e">
        <f>VLOOKUP(DKR$4, revenue_pivot!$A$4:$E$6, 5, FALSE)</f>
        <v>#N/A</v>
      </c>
      <c r="DKS11" s="7" t="s">
        <v>22352</v>
      </c>
      <c r="DKT11" s="20" t="e">
        <f>VLOOKUP(DKT$4, revenue_pivot!$A$4:$E$6, 5, FALSE)</f>
        <v>#N/A</v>
      </c>
      <c r="DKU11" s="20" t="e">
        <f>VLOOKUP(DKU$4, revenue_pivot!$A$4:$E$6, 5, FALSE)</f>
        <v>#N/A</v>
      </c>
      <c r="DKV11" s="20" t="e">
        <f>VLOOKUP(DKV$4, revenue_pivot!$A$4:$E$6, 5, FALSE)</f>
        <v>#N/A</v>
      </c>
      <c r="DKW11" s="7" t="s">
        <v>22352</v>
      </c>
      <c r="DKX11" s="20" t="e">
        <f>VLOOKUP(DKX$4, revenue_pivot!$A$4:$E$6, 5, FALSE)</f>
        <v>#N/A</v>
      </c>
      <c r="DKY11" s="20" t="e">
        <f>VLOOKUP(DKY$4, revenue_pivot!$A$4:$E$6, 5, FALSE)</f>
        <v>#N/A</v>
      </c>
      <c r="DKZ11" s="20" t="e">
        <f>VLOOKUP(DKZ$4, revenue_pivot!$A$4:$E$6, 5, FALSE)</f>
        <v>#N/A</v>
      </c>
      <c r="DLA11" s="7" t="s">
        <v>22352</v>
      </c>
      <c r="DLB11" s="20" t="e">
        <f>VLOOKUP(DLB$4, revenue_pivot!$A$4:$E$6, 5, FALSE)</f>
        <v>#N/A</v>
      </c>
      <c r="DLC11" s="20" t="e">
        <f>VLOOKUP(DLC$4, revenue_pivot!$A$4:$E$6, 5, FALSE)</f>
        <v>#N/A</v>
      </c>
      <c r="DLD11" s="20" t="e">
        <f>VLOOKUP(DLD$4, revenue_pivot!$A$4:$E$6, 5, FALSE)</f>
        <v>#N/A</v>
      </c>
      <c r="DLE11" s="7" t="s">
        <v>22352</v>
      </c>
      <c r="DLF11" s="20" t="e">
        <f>VLOOKUP(DLF$4, revenue_pivot!$A$4:$E$6, 5, FALSE)</f>
        <v>#N/A</v>
      </c>
      <c r="DLG11" s="20" t="e">
        <f>VLOOKUP(DLG$4, revenue_pivot!$A$4:$E$6, 5, FALSE)</f>
        <v>#N/A</v>
      </c>
      <c r="DLH11" s="20" t="e">
        <f>VLOOKUP(DLH$4, revenue_pivot!$A$4:$E$6, 5, FALSE)</f>
        <v>#N/A</v>
      </c>
      <c r="DLI11" s="7" t="s">
        <v>22352</v>
      </c>
      <c r="DLJ11" s="20" t="e">
        <f>VLOOKUP(DLJ$4, revenue_pivot!$A$4:$E$6, 5, FALSE)</f>
        <v>#N/A</v>
      </c>
      <c r="DLK11" s="20" t="e">
        <f>VLOOKUP(DLK$4, revenue_pivot!$A$4:$E$6, 5, FALSE)</f>
        <v>#N/A</v>
      </c>
      <c r="DLL11" s="20" t="e">
        <f>VLOOKUP(DLL$4, revenue_pivot!$A$4:$E$6, 5, FALSE)</f>
        <v>#N/A</v>
      </c>
      <c r="DLM11" s="7" t="s">
        <v>22352</v>
      </c>
      <c r="DLN11" s="20" t="e">
        <f>VLOOKUP(DLN$4, revenue_pivot!$A$4:$E$6, 5, FALSE)</f>
        <v>#N/A</v>
      </c>
      <c r="DLO11" s="20" t="e">
        <f>VLOOKUP(DLO$4, revenue_pivot!$A$4:$E$6, 5, FALSE)</f>
        <v>#N/A</v>
      </c>
      <c r="DLP11" s="20" t="e">
        <f>VLOOKUP(DLP$4, revenue_pivot!$A$4:$E$6, 5, FALSE)</f>
        <v>#N/A</v>
      </c>
      <c r="DLQ11" s="7" t="s">
        <v>22352</v>
      </c>
      <c r="DLR11" s="20" t="e">
        <f>VLOOKUP(DLR$4, revenue_pivot!$A$4:$E$6, 5, FALSE)</f>
        <v>#N/A</v>
      </c>
      <c r="DLS11" s="20" t="e">
        <f>VLOOKUP(DLS$4, revenue_pivot!$A$4:$E$6, 5, FALSE)</f>
        <v>#N/A</v>
      </c>
      <c r="DLT11" s="20" t="e">
        <f>VLOOKUP(DLT$4, revenue_pivot!$A$4:$E$6, 5, FALSE)</f>
        <v>#N/A</v>
      </c>
      <c r="DLU11" s="7" t="s">
        <v>22352</v>
      </c>
      <c r="DLV11" s="20" t="e">
        <f>VLOOKUP(DLV$4, revenue_pivot!$A$4:$E$6, 5, FALSE)</f>
        <v>#N/A</v>
      </c>
      <c r="DLW11" s="20" t="e">
        <f>VLOOKUP(DLW$4, revenue_pivot!$A$4:$E$6, 5, FALSE)</f>
        <v>#N/A</v>
      </c>
      <c r="DLX11" s="20" t="e">
        <f>VLOOKUP(DLX$4, revenue_pivot!$A$4:$E$6, 5, FALSE)</f>
        <v>#N/A</v>
      </c>
      <c r="DLY11" s="7" t="s">
        <v>22352</v>
      </c>
      <c r="DLZ11" s="20" t="e">
        <f>VLOOKUP(DLZ$4, revenue_pivot!$A$4:$E$6, 5, FALSE)</f>
        <v>#N/A</v>
      </c>
      <c r="DMA11" s="20" t="e">
        <f>VLOOKUP(DMA$4, revenue_pivot!$A$4:$E$6, 5, FALSE)</f>
        <v>#N/A</v>
      </c>
      <c r="DMB11" s="20" t="e">
        <f>VLOOKUP(DMB$4, revenue_pivot!$A$4:$E$6, 5, FALSE)</f>
        <v>#N/A</v>
      </c>
      <c r="DMC11" s="7" t="s">
        <v>22352</v>
      </c>
      <c r="DMD11" s="20" t="e">
        <f>VLOOKUP(DMD$4, revenue_pivot!$A$4:$E$6, 5, FALSE)</f>
        <v>#N/A</v>
      </c>
      <c r="DME11" s="20" t="e">
        <f>VLOOKUP(DME$4, revenue_pivot!$A$4:$E$6, 5, FALSE)</f>
        <v>#N/A</v>
      </c>
      <c r="DMF11" s="20" t="e">
        <f>VLOOKUP(DMF$4, revenue_pivot!$A$4:$E$6, 5, FALSE)</f>
        <v>#N/A</v>
      </c>
      <c r="DMG11" s="7" t="s">
        <v>22352</v>
      </c>
      <c r="DMH11" s="20" t="e">
        <f>VLOOKUP(DMH$4, revenue_pivot!$A$4:$E$6, 5, FALSE)</f>
        <v>#N/A</v>
      </c>
      <c r="DMI11" s="20" t="e">
        <f>VLOOKUP(DMI$4, revenue_pivot!$A$4:$E$6, 5, FALSE)</f>
        <v>#N/A</v>
      </c>
      <c r="DMJ11" s="20" t="e">
        <f>VLOOKUP(DMJ$4, revenue_pivot!$A$4:$E$6, 5, FALSE)</f>
        <v>#N/A</v>
      </c>
      <c r="DMK11" s="7" t="s">
        <v>22352</v>
      </c>
      <c r="DML11" s="20" t="e">
        <f>VLOOKUP(DML$4, revenue_pivot!$A$4:$E$6, 5, FALSE)</f>
        <v>#N/A</v>
      </c>
      <c r="DMM11" s="20" t="e">
        <f>VLOOKUP(DMM$4, revenue_pivot!$A$4:$E$6, 5, FALSE)</f>
        <v>#N/A</v>
      </c>
      <c r="DMN11" s="20" t="e">
        <f>VLOOKUP(DMN$4, revenue_pivot!$A$4:$E$6, 5, FALSE)</f>
        <v>#N/A</v>
      </c>
      <c r="DMO11" s="7" t="s">
        <v>22352</v>
      </c>
      <c r="DMP11" s="20" t="e">
        <f>VLOOKUP(DMP$4, revenue_pivot!$A$4:$E$6, 5, FALSE)</f>
        <v>#N/A</v>
      </c>
      <c r="DMQ11" s="20" t="e">
        <f>VLOOKUP(DMQ$4, revenue_pivot!$A$4:$E$6, 5, FALSE)</f>
        <v>#N/A</v>
      </c>
      <c r="DMR11" s="20" t="e">
        <f>VLOOKUP(DMR$4, revenue_pivot!$A$4:$E$6, 5, FALSE)</f>
        <v>#N/A</v>
      </c>
      <c r="DMS11" s="7" t="s">
        <v>22352</v>
      </c>
      <c r="DMT11" s="20" t="e">
        <f>VLOOKUP(DMT$4, revenue_pivot!$A$4:$E$6, 5, FALSE)</f>
        <v>#N/A</v>
      </c>
      <c r="DMU11" s="20" t="e">
        <f>VLOOKUP(DMU$4, revenue_pivot!$A$4:$E$6, 5, FALSE)</f>
        <v>#N/A</v>
      </c>
      <c r="DMV11" s="20" t="e">
        <f>VLOOKUP(DMV$4, revenue_pivot!$A$4:$E$6, 5, FALSE)</f>
        <v>#N/A</v>
      </c>
      <c r="DMW11" s="7" t="s">
        <v>22352</v>
      </c>
      <c r="DMX11" s="20" t="e">
        <f>VLOOKUP(DMX$4, revenue_pivot!$A$4:$E$6, 5, FALSE)</f>
        <v>#N/A</v>
      </c>
      <c r="DMY11" s="20" t="e">
        <f>VLOOKUP(DMY$4, revenue_pivot!$A$4:$E$6, 5, FALSE)</f>
        <v>#N/A</v>
      </c>
      <c r="DMZ11" s="20" t="e">
        <f>VLOOKUP(DMZ$4, revenue_pivot!$A$4:$E$6, 5, FALSE)</f>
        <v>#N/A</v>
      </c>
      <c r="DNA11" s="7" t="s">
        <v>22352</v>
      </c>
      <c r="DNB11" s="20" t="e">
        <f>VLOOKUP(DNB$4, revenue_pivot!$A$4:$E$6, 5, FALSE)</f>
        <v>#N/A</v>
      </c>
      <c r="DNC11" s="20" t="e">
        <f>VLOOKUP(DNC$4, revenue_pivot!$A$4:$E$6, 5, FALSE)</f>
        <v>#N/A</v>
      </c>
      <c r="DND11" s="20" t="e">
        <f>VLOOKUP(DND$4, revenue_pivot!$A$4:$E$6, 5, FALSE)</f>
        <v>#N/A</v>
      </c>
      <c r="DNE11" s="7" t="s">
        <v>22352</v>
      </c>
      <c r="DNF11" s="20" t="e">
        <f>VLOOKUP(DNF$4, revenue_pivot!$A$4:$E$6, 5, FALSE)</f>
        <v>#N/A</v>
      </c>
      <c r="DNG11" s="20" t="e">
        <f>VLOOKUP(DNG$4, revenue_pivot!$A$4:$E$6, 5, FALSE)</f>
        <v>#N/A</v>
      </c>
      <c r="DNH11" s="20" t="e">
        <f>VLOOKUP(DNH$4, revenue_pivot!$A$4:$E$6, 5, FALSE)</f>
        <v>#N/A</v>
      </c>
      <c r="DNI11" s="7" t="s">
        <v>22352</v>
      </c>
      <c r="DNJ11" s="20" t="e">
        <f>VLOOKUP(DNJ$4, revenue_pivot!$A$4:$E$6, 5, FALSE)</f>
        <v>#N/A</v>
      </c>
      <c r="DNK11" s="20" t="e">
        <f>VLOOKUP(DNK$4, revenue_pivot!$A$4:$E$6, 5, FALSE)</f>
        <v>#N/A</v>
      </c>
      <c r="DNL11" s="20" t="e">
        <f>VLOOKUP(DNL$4, revenue_pivot!$A$4:$E$6, 5, FALSE)</f>
        <v>#N/A</v>
      </c>
      <c r="DNM11" s="7" t="s">
        <v>22352</v>
      </c>
      <c r="DNN11" s="20" t="e">
        <f>VLOOKUP(DNN$4, revenue_pivot!$A$4:$E$6, 5, FALSE)</f>
        <v>#N/A</v>
      </c>
      <c r="DNO11" s="20" t="e">
        <f>VLOOKUP(DNO$4, revenue_pivot!$A$4:$E$6, 5, FALSE)</f>
        <v>#N/A</v>
      </c>
      <c r="DNP11" s="20" t="e">
        <f>VLOOKUP(DNP$4, revenue_pivot!$A$4:$E$6, 5, FALSE)</f>
        <v>#N/A</v>
      </c>
      <c r="DNQ11" s="7" t="s">
        <v>22352</v>
      </c>
      <c r="DNR11" s="20" t="e">
        <f>VLOOKUP(DNR$4, revenue_pivot!$A$4:$E$6, 5, FALSE)</f>
        <v>#N/A</v>
      </c>
      <c r="DNS11" s="20" t="e">
        <f>VLOOKUP(DNS$4, revenue_pivot!$A$4:$E$6, 5, FALSE)</f>
        <v>#N/A</v>
      </c>
      <c r="DNT11" s="20" t="e">
        <f>VLOOKUP(DNT$4, revenue_pivot!$A$4:$E$6, 5, FALSE)</f>
        <v>#N/A</v>
      </c>
      <c r="DNU11" s="7" t="s">
        <v>22352</v>
      </c>
      <c r="DNV11" s="20" t="e">
        <f>VLOOKUP(DNV$4, revenue_pivot!$A$4:$E$6, 5, FALSE)</f>
        <v>#N/A</v>
      </c>
      <c r="DNW11" s="20" t="e">
        <f>VLOOKUP(DNW$4, revenue_pivot!$A$4:$E$6, 5, FALSE)</f>
        <v>#N/A</v>
      </c>
      <c r="DNX11" s="20" t="e">
        <f>VLOOKUP(DNX$4, revenue_pivot!$A$4:$E$6, 5, FALSE)</f>
        <v>#N/A</v>
      </c>
      <c r="DNY11" s="7" t="s">
        <v>22352</v>
      </c>
      <c r="DNZ11" s="20" t="e">
        <f>VLOOKUP(DNZ$4, revenue_pivot!$A$4:$E$6, 5, FALSE)</f>
        <v>#N/A</v>
      </c>
      <c r="DOA11" s="20" t="e">
        <f>VLOOKUP(DOA$4, revenue_pivot!$A$4:$E$6, 5, FALSE)</f>
        <v>#N/A</v>
      </c>
      <c r="DOB11" s="20" t="e">
        <f>VLOOKUP(DOB$4, revenue_pivot!$A$4:$E$6, 5, FALSE)</f>
        <v>#N/A</v>
      </c>
      <c r="DOC11" s="7" t="s">
        <v>22352</v>
      </c>
      <c r="DOD11" s="20" t="e">
        <f>VLOOKUP(DOD$4, revenue_pivot!$A$4:$E$6, 5, FALSE)</f>
        <v>#N/A</v>
      </c>
      <c r="DOE11" s="20" t="e">
        <f>VLOOKUP(DOE$4, revenue_pivot!$A$4:$E$6, 5, FALSE)</f>
        <v>#N/A</v>
      </c>
      <c r="DOF11" s="20" t="e">
        <f>VLOOKUP(DOF$4, revenue_pivot!$A$4:$E$6, 5, FALSE)</f>
        <v>#N/A</v>
      </c>
      <c r="DOG11" s="7" t="s">
        <v>22352</v>
      </c>
      <c r="DOH11" s="20" t="e">
        <f>VLOOKUP(DOH$4, revenue_pivot!$A$4:$E$6, 5, FALSE)</f>
        <v>#N/A</v>
      </c>
      <c r="DOI11" s="20" t="e">
        <f>VLOOKUP(DOI$4, revenue_pivot!$A$4:$E$6, 5, FALSE)</f>
        <v>#N/A</v>
      </c>
      <c r="DOJ11" s="20" t="e">
        <f>VLOOKUP(DOJ$4, revenue_pivot!$A$4:$E$6, 5, FALSE)</f>
        <v>#N/A</v>
      </c>
      <c r="DOK11" s="7" t="s">
        <v>22352</v>
      </c>
      <c r="DOL11" s="20" t="e">
        <f>VLOOKUP(DOL$4, revenue_pivot!$A$4:$E$6, 5, FALSE)</f>
        <v>#N/A</v>
      </c>
      <c r="DOM11" s="20" t="e">
        <f>VLOOKUP(DOM$4, revenue_pivot!$A$4:$E$6, 5, FALSE)</f>
        <v>#N/A</v>
      </c>
      <c r="DON11" s="20" t="e">
        <f>VLOOKUP(DON$4, revenue_pivot!$A$4:$E$6, 5, FALSE)</f>
        <v>#N/A</v>
      </c>
      <c r="DOO11" s="7" t="s">
        <v>22352</v>
      </c>
      <c r="DOP11" s="20" t="e">
        <f>VLOOKUP(DOP$4, revenue_pivot!$A$4:$E$6, 5, FALSE)</f>
        <v>#N/A</v>
      </c>
      <c r="DOQ11" s="20" t="e">
        <f>VLOOKUP(DOQ$4, revenue_pivot!$A$4:$E$6, 5, FALSE)</f>
        <v>#N/A</v>
      </c>
      <c r="DOR11" s="20" t="e">
        <f>VLOOKUP(DOR$4, revenue_pivot!$A$4:$E$6, 5, FALSE)</f>
        <v>#N/A</v>
      </c>
      <c r="DOS11" s="7" t="s">
        <v>22352</v>
      </c>
      <c r="DOT11" s="20" t="e">
        <f>VLOOKUP(DOT$4, revenue_pivot!$A$4:$E$6, 5, FALSE)</f>
        <v>#N/A</v>
      </c>
      <c r="DOU11" s="20" t="e">
        <f>VLOOKUP(DOU$4, revenue_pivot!$A$4:$E$6, 5, FALSE)</f>
        <v>#N/A</v>
      </c>
      <c r="DOV11" s="20" t="e">
        <f>VLOOKUP(DOV$4, revenue_pivot!$A$4:$E$6, 5, FALSE)</f>
        <v>#N/A</v>
      </c>
      <c r="DOW11" s="7" t="s">
        <v>22352</v>
      </c>
      <c r="DOX11" s="20" t="e">
        <f>VLOOKUP(DOX$4, revenue_pivot!$A$4:$E$6, 5, FALSE)</f>
        <v>#N/A</v>
      </c>
      <c r="DOY11" s="20" t="e">
        <f>VLOOKUP(DOY$4, revenue_pivot!$A$4:$E$6, 5, FALSE)</f>
        <v>#N/A</v>
      </c>
      <c r="DOZ11" s="20" t="e">
        <f>VLOOKUP(DOZ$4, revenue_pivot!$A$4:$E$6, 5, FALSE)</f>
        <v>#N/A</v>
      </c>
      <c r="DPA11" s="7" t="s">
        <v>22352</v>
      </c>
      <c r="DPB11" s="20" t="e">
        <f>VLOOKUP(DPB$4, revenue_pivot!$A$4:$E$6, 5, FALSE)</f>
        <v>#N/A</v>
      </c>
      <c r="DPC11" s="20" t="e">
        <f>VLOOKUP(DPC$4, revenue_pivot!$A$4:$E$6, 5, FALSE)</f>
        <v>#N/A</v>
      </c>
      <c r="DPD11" s="20" t="e">
        <f>VLOOKUP(DPD$4, revenue_pivot!$A$4:$E$6, 5, FALSE)</f>
        <v>#N/A</v>
      </c>
      <c r="DPE11" s="7" t="s">
        <v>22352</v>
      </c>
      <c r="DPF11" s="20" t="e">
        <f>VLOOKUP(DPF$4, revenue_pivot!$A$4:$E$6, 5, FALSE)</f>
        <v>#N/A</v>
      </c>
      <c r="DPG11" s="20" t="e">
        <f>VLOOKUP(DPG$4, revenue_pivot!$A$4:$E$6, 5, FALSE)</f>
        <v>#N/A</v>
      </c>
      <c r="DPH11" s="20" t="e">
        <f>VLOOKUP(DPH$4, revenue_pivot!$A$4:$E$6, 5, FALSE)</f>
        <v>#N/A</v>
      </c>
      <c r="DPI11" s="7" t="s">
        <v>22352</v>
      </c>
      <c r="DPJ11" s="20" t="e">
        <f>VLOOKUP(DPJ$4, revenue_pivot!$A$4:$E$6, 5, FALSE)</f>
        <v>#N/A</v>
      </c>
      <c r="DPK11" s="20" t="e">
        <f>VLOOKUP(DPK$4, revenue_pivot!$A$4:$E$6, 5, FALSE)</f>
        <v>#N/A</v>
      </c>
      <c r="DPL11" s="20" t="e">
        <f>VLOOKUP(DPL$4, revenue_pivot!$A$4:$E$6, 5, FALSE)</f>
        <v>#N/A</v>
      </c>
      <c r="DPM11" s="7" t="s">
        <v>22352</v>
      </c>
      <c r="DPN11" s="20" t="e">
        <f>VLOOKUP(DPN$4, revenue_pivot!$A$4:$E$6, 5, FALSE)</f>
        <v>#N/A</v>
      </c>
      <c r="DPO11" s="20" t="e">
        <f>VLOOKUP(DPO$4, revenue_pivot!$A$4:$E$6, 5, FALSE)</f>
        <v>#N/A</v>
      </c>
      <c r="DPP11" s="20" t="e">
        <f>VLOOKUP(DPP$4, revenue_pivot!$A$4:$E$6, 5, FALSE)</f>
        <v>#N/A</v>
      </c>
      <c r="DPQ11" s="7" t="s">
        <v>22352</v>
      </c>
      <c r="DPR11" s="20" t="e">
        <f>VLOOKUP(DPR$4, revenue_pivot!$A$4:$E$6, 5, FALSE)</f>
        <v>#N/A</v>
      </c>
      <c r="DPS11" s="20" t="e">
        <f>VLOOKUP(DPS$4, revenue_pivot!$A$4:$E$6, 5, FALSE)</f>
        <v>#N/A</v>
      </c>
      <c r="DPT11" s="20" t="e">
        <f>VLOOKUP(DPT$4, revenue_pivot!$A$4:$E$6, 5, FALSE)</f>
        <v>#N/A</v>
      </c>
      <c r="DPU11" s="7" t="s">
        <v>22352</v>
      </c>
      <c r="DPV11" s="20" t="e">
        <f>VLOOKUP(DPV$4, revenue_pivot!$A$4:$E$6, 5, FALSE)</f>
        <v>#N/A</v>
      </c>
      <c r="DPW11" s="20" t="e">
        <f>VLOOKUP(DPW$4, revenue_pivot!$A$4:$E$6, 5, FALSE)</f>
        <v>#N/A</v>
      </c>
      <c r="DPX11" s="20" t="e">
        <f>VLOOKUP(DPX$4, revenue_pivot!$A$4:$E$6, 5, FALSE)</f>
        <v>#N/A</v>
      </c>
      <c r="DPY11" s="7" t="s">
        <v>22352</v>
      </c>
      <c r="DPZ11" s="20" t="e">
        <f>VLOOKUP(DPZ$4, revenue_pivot!$A$4:$E$6, 5, FALSE)</f>
        <v>#N/A</v>
      </c>
      <c r="DQA11" s="20" t="e">
        <f>VLOOKUP(DQA$4, revenue_pivot!$A$4:$E$6, 5, FALSE)</f>
        <v>#N/A</v>
      </c>
      <c r="DQB11" s="20" t="e">
        <f>VLOOKUP(DQB$4, revenue_pivot!$A$4:$E$6, 5, FALSE)</f>
        <v>#N/A</v>
      </c>
      <c r="DQC11" s="7" t="s">
        <v>22352</v>
      </c>
      <c r="DQD11" s="20" t="e">
        <f>VLOOKUP(DQD$4, revenue_pivot!$A$4:$E$6, 5, FALSE)</f>
        <v>#N/A</v>
      </c>
      <c r="DQE11" s="20" t="e">
        <f>VLOOKUP(DQE$4, revenue_pivot!$A$4:$E$6, 5, FALSE)</f>
        <v>#N/A</v>
      </c>
      <c r="DQF11" s="20" t="e">
        <f>VLOOKUP(DQF$4, revenue_pivot!$A$4:$E$6, 5, FALSE)</f>
        <v>#N/A</v>
      </c>
      <c r="DQG11" s="7" t="s">
        <v>22352</v>
      </c>
      <c r="DQH11" s="20" t="e">
        <f>VLOOKUP(DQH$4, revenue_pivot!$A$4:$E$6, 5, FALSE)</f>
        <v>#N/A</v>
      </c>
      <c r="DQI11" s="20" t="e">
        <f>VLOOKUP(DQI$4, revenue_pivot!$A$4:$E$6, 5, FALSE)</f>
        <v>#N/A</v>
      </c>
      <c r="DQJ11" s="20" t="e">
        <f>VLOOKUP(DQJ$4, revenue_pivot!$A$4:$E$6, 5, FALSE)</f>
        <v>#N/A</v>
      </c>
      <c r="DQK11" s="7" t="s">
        <v>22352</v>
      </c>
      <c r="DQL11" s="20" t="e">
        <f>VLOOKUP(DQL$4, revenue_pivot!$A$4:$E$6, 5, FALSE)</f>
        <v>#N/A</v>
      </c>
      <c r="DQM11" s="20" t="e">
        <f>VLOOKUP(DQM$4, revenue_pivot!$A$4:$E$6, 5, FALSE)</f>
        <v>#N/A</v>
      </c>
      <c r="DQN11" s="20" t="e">
        <f>VLOOKUP(DQN$4, revenue_pivot!$A$4:$E$6, 5, FALSE)</f>
        <v>#N/A</v>
      </c>
      <c r="DQO11" s="7" t="s">
        <v>22352</v>
      </c>
      <c r="DQP11" s="20" t="e">
        <f>VLOOKUP(DQP$4, revenue_pivot!$A$4:$E$6, 5, FALSE)</f>
        <v>#N/A</v>
      </c>
      <c r="DQQ11" s="20" t="e">
        <f>VLOOKUP(DQQ$4, revenue_pivot!$A$4:$E$6, 5, FALSE)</f>
        <v>#N/A</v>
      </c>
      <c r="DQR11" s="20" t="e">
        <f>VLOOKUP(DQR$4, revenue_pivot!$A$4:$E$6, 5, FALSE)</f>
        <v>#N/A</v>
      </c>
      <c r="DQS11" s="7" t="s">
        <v>22352</v>
      </c>
      <c r="DQT11" s="20" t="e">
        <f>VLOOKUP(DQT$4, revenue_pivot!$A$4:$E$6, 5, FALSE)</f>
        <v>#N/A</v>
      </c>
      <c r="DQU11" s="20" t="e">
        <f>VLOOKUP(DQU$4, revenue_pivot!$A$4:$E$6, 5, FALSE)</f>
        <v>#N/A</v>
      </c>
      <c r="DQV11" s="20" t="e">
        <f>VLOOKUP(DQV$4, revenue_pivot!$A$4:$E$6, 5, FALSE)</f>
        <v>#N/A</v>
      </c>
      <c r="DQW11" s="7" t="s">
        <v>22352</v>
      </c>
      <c r="DQX11" s="20" t="e">
        <f>VLOOKUP(DQX$4, revenue_pivot!$A$4:$E$6, 5, FALSE)</f>
        <v>#N/A</v>
      </c>
      <c r="DQY11" s="20" t="e">
        <f>VLOOKUP(DQY$4, revenue_pivot!$A$4:$E$6, 5, FALSE)</f>
        <v>#N/A</v>
      </c>
      <c r="DQZ11" s="20" t="e">
        <f>VLOOKUP(DQZ$4, revenue_pivot!$A$4:$E$6, 5, FALSE)</f>
        <v>#N/A</v>
      </c>
      <c r="DRA11" s="7" t="s">
        <v>22352</v>
      </c>
      <c r="DRB11" s="20" t="e">
        <f>VLOOKUP(DRB$4, revenue_pivot!$A$4:$E$6, 5, FALSE)</f>
        <v>#N/A</v>
      </c>
      <c r="DRC11" s="20" t="e">
        <f>VLOOKUP(DRC$4, revenue_pivot!$A$4:$E$6, 5, FALSE)</f>
        <v>#N/A</v>
      </c>
      <c r="DRD11" s="20" t="e">
        <f>VLOOKUP(DRD$4, revenue_pivot!$A$4:$E$6, 5, FALSE)</f>
        <v>#N/A</v>
      </c>
      <c r="DRE11" s="7" t="s">
        <v>22352</v>
      </c>
      <c r="DRF11" s="20" t="e">
        <f>VLOOKUP(DRF$4, revenue_pivot!$A$4:$E$6, 5, FALSE)</f>
        <v>#N/A</v>
      </c>
      <c r="DRG11" s="20" t="e">
        <f>VLOOKUP(DRG$4, revenue_pivot!$A$4:$E$6, 5, FALSE)</f>
        <v>#N/A</v>
      </c>
      <c r="DRH11" s="20" t="e">
        <f>VLOOKUP(DRH$4, revenue_pivot!$A$4:$E$6, 5, FALSE)</f>
        <v>#N/A</v>
      </c>
      <c r="DRI11" s="7" t="s">
        <v>22352</v>
      </c>
      <c r="DRJ11" s="20" t="e">
        <f>VLOOKUP(DRJ$4, revenue_pivot!$A$4:$E$6, 5, FALSE)</f>
        <v>#N/A</v>
      </c>
      <c r="DRK11" s="20" t="e">
        <f>VLOOKUP(DRK$4, revenue_pivot!$A$4:$E$6, 5, FALSE)</f>
        <v>#N/A</v>
      </c>
      <c r="DRL11" s="20" t="e">
        <f>VLOOKUP(DRL$4, revenue_pivot!$A$4:$E$6, 5, FALSE)</f>
        <v>#N/A</v>
      </c>
      <c r="DRM11" s="7" t="s">
        <v>22352</v>
      </c>
      <c r="DRN11" s="20" t="e">
        <f>VLOOKUP(DRN$4, revenue_pivot!$A$4:$E$6, 5, FALSE)</f>
        <v>#N/A</v>
      </c>
      <c r="DRO11" s="20" t="e">
        <f>VLOOKUP(DRO$4, revenue_pivot!$A$4:$E$6, 5, FALSE)</f>
        <v>#N/A</v>
      </c>
      <c r="DRP11" s="20" t="e">
        <f>VLOOKUP(DRP$4, revenue_pivot!$A$4:$E$6, 5, FALSE)</f>
        <v>#N/A</v>
      </c>
      <c r="DRQ11" s="7" t="s">
        <v>22352</v>
      </c>
      <c r="DRR11" s="20" t="e">
        <f>VLOOKUP(DRR$4, revenue_pivot!$A$4:$E$6, 5, FALSE)</f>
        <v>#N/A</v>
      </c>
      <c r="DRS11" s="20" t="e">
        <f>VLOOKUP(DRS$4, revenue_pivot!$A$4:$E$6, 5, FALSE)</f>
        <v>#N/A</v>
      </c>
      <c r="DRT11" s="20" t="e">
        <f>VLOOKUP(DRT$4, revenue_pivot!$A$4:$E$6, 5, FALSE)</f>
        <v>#N/A</v>
      </c>
      <c r="DRU11" s="7" t="s">
        <v>22352</v>
      </c>
      <c r="DRV11" s="20" t="e">
        <f>VLOOKUP(DRV$4, revenue_pivot!$A$4:$E$6, 5, FALSE)</f>
        <v>#N/A</v>
      </c>
      <c r="DRW11" s="20" t="e">
        <f>VLOOKUP(DRW$4, revenue_pivot!$A$4:$E$6, 5, FALSE)</f>
        <v>#N/A</v>
      </c>
      <c r="DRX11" s="20" t="e">
        <f>VLOOKUP(DRX$4, revenue_pivot!$A$4:$E$6, 5, FALSE)</f>
        <v>#N/A</v>
      </c>
      <c r="DRY11" s="7" t="s">
        <v>22352</v>
      </c>
      <c r="DRZ11" s="20" t="e">
        <f>VLOOKUP(DRZ$4, revenue_pivot!$A$4:$E$6, 5, FALSE)</f>
        <v>#N/A</v>
      </c>
      <c r="DSA11" s="20" t="e">
        <f>VLOOKUP(DSA$4, revenue_pivot!$A$4:$E$6, 5, FALSE)</f>
        <v>#N/A</v>
      </c>
      <c r="DSB11" s="20" t="e">
        <f>VLOOKUP(DSB$4, revenue_pivot!$A$4:$E$6, 5, FALSE)</f>
        <v>#N/A</v>
      </c>
      <c r="DSC11" s="7" t="s">
        <v>22352</v>
      </c>
      <c r="DSD11" s="20" t="e">
        <f>VLOOKUP(DSD$4, revenue_pivot!$A$4:$E$6, 5, FALSE)</f>
        <v>#N/A</v>
      </c>
      <c r="DSE11" s="20" t="e">
        <f>VLOOKUP(DSE$4, revenue_pivot!$A$4:$E$6, 5, FALSE)</f>
        <v>#N/A</v>
      </c>
      <c r="DSF11" s="20" t="e">
        <f>VLOOKUP(DSF$4, revenue_pivot!$A$4:$E$6, 5, FALSE)</f>
        <v>#N/A</v>
      </c>
      <c r="DSG11" s="7" t="s">
        <v>22352</v>
      </c>
      <c r="DSH11" s="20" t="e">
        <f>VLOOKUP(DSH$4, revenue_pivot!$A$4:$E$6, 5, FALSE)</f>
        <v>#N/A</v>
      </c>
      <c r="DSI11" s="20" t="e">
        <f>VLOOKUP(DSI$4, revenue_pivot!$A$4:$E$6, 5, FALSE)</f>
        <v>#N/A</v>
      </c>
      <c r="DSJ11" s="20" t="e">
        <f>VLOOKUP(DSJ$4, revenue_pivot!$A$4:$E$6, 5, FALSE)</f>
        <v>#N/A</v>
      </c>
      <c r="DSK11" s="7" t="s">
        <v>22352</v>
      </c>
      <c r="DSL11" s="20" t="e">
        <f>VLOOKUP(DSL$4, revenue_pivot!$A$4:$E$6, 5, FALSE)</f>
        <v>#N/A</v>
      </c>
      <c r="DSM11" s="20" t="e">
        <f>VLOOKUP(DSM$4, revenue_pivot!$A$4:$E$6, 5, FALSE)</f>
        <v>#N/A</v>
      </c>
      <c r="DSN11" s="20" t="e">
        <f>VLOOKUP(DSN$4, revenue_pivot!$A$4:$E$6, 5, FALSE)</f>
        <v>#N/A</v>
      </c>
      <c r="DSO11" s="7" t="s">
        <v>22352</v>
      </c>
      <c r="DSP11" s="20" t="e">
        <f>VLOOKUP(DSP$4, revenue_pivot!$A$4:$E$6, 5, FALSE)</f>
        <v>#N/A</v>
      </c>
      <c r="DSQ11" s="20" t="e">
        <f>VLOOKUP(DSQ$4, revenue_pivot!$A$4:$E$6, 5, FALSE)</f>
        <v>#N/A</v>
      </c>
      <c r="DSR11" s="20" t="e">
        <f>VLOOKUP(DSR$4, revenue_pivot!$A$4:$E$6, 5, FALSE)</f>
        <v>#N/A</v>
      </c>
      <c r="DSS11" s="7" t="s">
        <v>22352</v>
      </c>
      <c r="DST11" s="20" t="e">
        <f>VLOOKUP(DST$4, revenue_pivot!$A$4:$E$6, 5, FALSE)</f>
        <v>#N/A</v>
      </c>
      <c r="DSU11" s="20" t="e">
        <f>VLOOKUP(DSU$4, revenue_pivot!$A$4:$E$6, 5, FALSE)</f>
        <v>#N/A</v>
      </c>
      <c r="DSV11" s="20" t="e">
        <f>VLOOKUP(DSV$4, revenue_pivot!$A$4:$E$6, 5, FALSE)</f>
        <v>#N/A</v>
      </c>
      <c r="DSW11" s="7" t="s">
        <v>22352</v>
      </c>
      <c r="DSX11" s="20" t="e">
        <f>VLOOKUP(DSX$4, revenue_pivot!$A$4:$E$6, 5, FALSE)</f>
        <v>#N/A</v>
      </c>
      <c r="DSY11" s="20" t="e">
        <f>VLOOKUP(DSY$4, revenue_pivot!$A$4:$E$6, 5, FALSE)</f>
        <v>#N/A</v>
      </c>
      <c r="DSZ11" s="20" t="e">
        <f>VLOOKUP(DSZ$4, revenue_pivot!$A$4:$E$6, 5, FALSE)</f>
        <v>#N/A</v>
      </c>
      <c r="DTA11" s="7" t="s">
        <v>22352</v>
      </c>
      <c r="DTB11" s="20" t="e">
        <f>VLOOKUP(DTB$4, revenue_pivot!$A$4:$E$6, 5, FALSE)</f>
        <v>#N/A</v>
      </c>
      <c r="DTC11" s="20" t="e">
        <f>VLOOKUP(DTC$4, revenue_pivot!$A$4:$E$6, 5, FALSE)</f>
        <v>#N/A</v>
      </c>
      <c r="DTD11" s="20" t="e">
        <f>VLOOKUP(DTD$4, revenue_pivot!$A$4:$E$6, 5, FALSE)</f>
        <v>#N/A</v>
      </c>
      <c r="DTE11" s="7" t="s">
        <v>22352</v>
      </c>
      <c r="DTF11" s="20" t="e">
        <f>VLOOKUP(DTF$4, revenue_pivot!$A$4:$E$6, 5, FALSE)</f>
        <v>#N/A</v>
      </c>
      <c r="DTG11" s="20" t="e">
        <f>VLOOKUP(DTG$4, revenue_pivot!$A$4:$E$6, 5, FALSE)</f>
        <v>#N/A</v>
      </c>
      <c r="DTH11" s="20" t="e">
        <f>VLOOKUP(DTH$4, revenue_pivot!$A$4:$E$6, 5, FALSE)</f>
        <v>#N/A</v>
      </c>
      <c r="DTI11" s="7" t="s">
        <v>22352</v>
      </c>
      <c r="DTJ11" s="20" t="e">
        <f>VLOOKUP(DTJ$4, revenue_pivot!$A$4:$E$6, 5, FALSE)</f>
        <v>#N/A</v>
      </c>
      <c r="DTK11" s="20" t="e">
        <f>VLOOKUP(DTK$4, revenue_pivot!$A$4:$E$6, 5, FALSE)</f>
        <v>#N/A</v>
      </c>
      <c r="DTL11" s="20" t="e">
        <f>VLOOKUP(DTL$4, revenue_pivot!$A$4:$E$6, 5, FALSE)</f>
        <v>#N/A</v>
      </c>
      <c r="DTM11" s="7" t="s">
        <v>22352</v>
      </c>
      <c r="DTN11" s="20" t="e">
        <f>VLOOKUP(DTN$4, revenue_pivot!$A$4:$E$6, 5, FALSE)</f>
        <v>#N/A</v>
      </c>
      <c r="DTO11" s="20" t="e">
        <f>VLOOKUP(DTO$4, revenue_pivot!$A$4:$E$6, 5, FALSE)</f>
        <v>#N/A</v>
      </c>
      <c r="DTP11" s="20" t="e">
        <f>VLOOKUP(DTP$4, revenue_pivot!$A$4:$E$6, 5, FALSE)</f>
        <v>#N/A</v>
      </c>
      <c r="DTQ11" s="7" t="s">
        <v>22352</v>
      </c>
      <c r="DTR11" s="20" t="e">
        <f>VLOOKUP(DTR$4, revenue_pivot!$A$4:$E$6, 5, FALSE)</f>
        <v>#N/A</v>
      </c>
      <c r="DTS11" s="20" t="e">
        <f>VLOOKUP(DTS$4, revenue_pivot!$A$4:$E$6, 5, FALSE)</f>
        <v>#N/A</v>
      </c>
      <c r="DTT11" s="20" t="e">
        <f>VLOOKUP(DTT$4, revenue_pivot!$A$4:$E$6, 5, FALSE)</f>
        <v>#N/A</v>
      </c>
      <c r="DTU11" s="7" t="s">
        <v>22352</v>
      </c>
      <c r="DTV11" s="20" t="e">
        <f>VLOOKUP(DTV$4, revenue_pivot!$A$4:$E$6, 5, FALSE)</f>
        <v>#N/A</v>
      </c>
      <c r="DTW11" s="20" t="e">
        <f>VLOOKUP(DTW$4, revenue_pivot!$A$4:$E$6, 5, FALSE)</f>
        <v>#N/A</v>
      </c>
      <c r="DTX11" s="20" t="e">
        <f>VLOOKUP(DTX$4, revenue_pivot!$A$4:$E$6, 5, FALSE)</f>
        <v>#N/A</v>
      </c>
      <c r="DTY11" s="7" t="s">
        <v>22352</v>
      </c>
      <c r="DTZ11" s="20" t="e">
        <f>VLOOKUP(DTZ$4, revenue_pivot!$A$4:$E$6, 5, FALSE)</f>
        <v>#N/A</v>
      </c>
      <c r="DUA11" s="20" t="e">
        <f>VLOOKUP(DUA$4, revenue_pivot!$A$4:$E$6, 5, FALSE)</f>
        <v>#N/A</v>
      </c>
      <c r="DUB11" s="20" t="e">
        <f>VLOOKUP(DUB$4, revenue_pivot!$A$4:$E$6, 5, FALSE)</f>
        <v>#N/A</v>
      </c>
      <c r="DUC11" s="7" t="s">
        <v>22352</v>
      </c>
      <c r="DUD11" s="20" t="e">
        <f>VLOOKUP(DUD$4, revenue_pivot!$A$4:$E$6, 5, FALSE)</f>
        <v>#N/A</v>
      </c>
      <c r="DUE11" s="20" t="e">
        <f>VLOOKUP(DUE$4, revenue_pivot!$A$4:$E$6, 5, FALSE)</f>
        <v>#N/A</v>
      </c>
      <c r="DUF11" s="20" t="e">
        <f>VLOOKUP(DUF$4, revenue_pivot!$A$4:$E$6, 5, FALSE)</f>
        <v>#N/A</v>
      </c>
      <c r="DUG11" s="7" t="s">
        <v>22352</v>
      </c>
      <c r="DUH11" s="20" t="e">
        <f>VLOOKUP(DUH$4, revenue_pivot!$A$4:$E$6, 5, FALSE)</f>
        <v>#N/A</v>
      </c>
      <c r="DUI11" s="20" t="e">
        <f>VLOOKUP(DUI$4, revenue_pivot!$A$4:$E$6, 5, FALSE)</f>
        <v>#N/A</v>
      </c>
      <c r="DUJ11" s="20" t="e">
        <f>VLOOKUP(DUJ$4, revenue_pivot!$A$4:$E$6, 5, FALSE)</f>
        <v>#N/A</v>
      </c>
      <c r="DUK11" s="7" t="s">
        <v>22352</v>
      </c>
      <c r="DUL11" s="20" t="e">
        <f>VLOOKUP(DUL$4, revenue_pivot!$A$4:$E$6, 5, FALSE)</f>
        <v>#N/A</v>
      </c>
      <c r="DUM11" s="20" t="e">
        <f>VLOOKUP(DUM$4, revenue_pivot!$A$4:$E$6, 5, FALSE)</f>
        <v>#N/A</v>
      </c>
      <c r="DUN11" s="20" t="e">
        <f>VLOOKUP(DUN$4, revenue_pivot!$A$4:$E$6, 5, FALSE)</f>
        <v>#N/A</v>
      </c>
      <c r="DUO11" s="7" t="s">
        <v>22352</v>
      </c>
      <c r="DUP11" s="20" t="e">
        <f>VLOOKUP(DUP$4, revenue_pivot!$A$4:$E$6, 5, FALSE)</f>
        <v>#N/A</v>
      </c>
      <c r="DUQ11" s="20" t="e">
        <f>VLOOKUP(DUQ$4, revenue_pivot!$A$4:$E$6, 5, FALSE)</f>
        <v>#N/A</v>
      </c>
      <c r="DUR11" s="20" t="e">
        <f>VLOOKUP(DUR$4, revenue_pivot!$A$4:$E$6, 5, FALSE)</f>
        <v>#N/A</v>
      </c>
      <c r="DUS11" s="7" t="s">
        <v>22352</v>
      </c>
      <c r="DUT11" s="20" t="e">
        <f>VLOOKUP(DUT$4, revenue_pivot!$A$4:$E$6, 5, FALSE)</f>
        <v>#N/A</v>
      </c>
      <c r="DUU11" s="20" t="e">
        <f>VLOOKUP(DUU$4, revenue_pivot!$A$4:$E$6, 5, FALSE)</f>
        <v>#N/A</v>
      </c>
      <c r="DUV11" s="20" t="e">
        <f>VLOOKUP(DUV$4, revenue_pivot!$A$4:$E$6, 5, FALSE)</f>
        <v>#N/A</v>
      </c>
      <c r="DUW11" s="7" t="s">
        <v>22352</v>
      </c>
      <c r="DUX11" s="20" t="e">
        <f>VLOOKUP(DUX$4, revenue_pivot!$A$4:$E$6, 5, FALSE)</f>
        <v>#N/A</v>
      </c>
      <c r="DUY11" s="20" t="e">
        <f>VLOOKUP(DUY$4, revenue_pivot!$A$4:$E$6, 5, FALSE)</f>
        <v>#N/A</v>
      </c>
      <c r="DUZ11" s="20" t="e">
        <f>VLOOKUP(DUZ$4, revenue_pivot!$A$4:$E$6, 5, FALSE)</f>
        <v>#N/A</v>
      </c>
      <c r="DVA11" s="7" t="s">
        <v>22352</v>
      </c>
      <c r="DVB11" s="20" t="e">
        <f>VLOOKUP(DVB$4, revenue_pivot!$A$4:$E$6, 5, FALSE)</f>
        <v>#N/A</v>
      </c>
      <c r="DVC11" s="20" t="e">
        <f>VLOOKUP(DVC$4, revenue_pivot!$A$4:$E$6, 5, FALSE)</f>
        <v>#N/A</v>
      </c>
      <c r="DVD11" s="20" t="e">
        <f>VLOOKUP(DVD$4, revenue_pivot!$A$4:$E$6, 5, FALSE)</f>
        <v>#N/A</v>
      </c>
      <c r="DVE11" s="7" t="s">
        <v>22352</v>
      </c>
      <c r="DVF11" s="20" t="e">
        <f>VLOOKUP(DVF$4, revenue_pivot!$A$4:$E$6, 5, FALSE)</f>
        <v>#N/A</v>
      </c>
      <c r="DVG11" s="20" t="e">
        <f>VLOOKUP(DVG$4, revenue_pivot!$A$4:$E$6, 5, FALSE)</f>
        <v>#N/A</v>
      </c>
      <c r="DVH11" s="20" t="e">
        <f>VLOOKUP(DVH$4, revenue_pivot!$A$4:$E$6, 5, FALSE)</f>
        <v>#N/A</v>
      </c>
      <c r="DVI11" s="7" t="s">
        <v>22352</v>
      </c>
      <c r="DVJ11" s="20" t="e">
        <f>VLOOKUP(DVJ$4, revenue_pivot!$A$4:$E$6, 5, FALSE)</f>
        <v>#N/A</v>
      </c>
      <c r="DVK11" s="20" t="e">
        <f>VLOOKUP(DVK$4, revenue_pivot!$A$4:$E$6, 5, FALSE)</f>
        <v>#N/A</v>
      </c>
      <c r="DVL11" s="20" t="e">
        <f>VLOOKUP(DVL$4, revenue_pivot!$A$4:$E$6, 5, FALSE)</f>
        <v>#N/A</v>
      </c>
      <c r="DVM11" s="7" t="s">
        <v>22352</v>
      </c>
      <c r="DVN11" s="20" t="e">
        <f>VLOOKUP(DVN$4, revenue_pivot!$A$4:$E$6, 5, FALSE)</f>
        <v>#N/A</v>
      </c>
      <c r="DVO11" s="20" t="e">
        <f>VLOOKUP(DVO$4, revenue_pivot!$A$4:$E$6, 5, FALSE)</f>
        <v>#N/A</v>
      </c>
      <c r="DVP11" s="20" t="e">
        <f>VLOOKUP(DVP$4, revenue_pivot!$A$4:$E$6, 5, FALSE)</f>
        <v>#N/A</v>
      </c>
      <c r="DVQ11" s="7" t="s">
        <v>22352</v>
      </c>
      <c r="DVR11" s="20" t="e">
        <f>VLOOKUP(DVR$4, revenue_pivot!$A$4:$E$6, 5, FALSE)</f>
        <v>#N/A</v>
      </c>
      <c r="DVS11" s="20" t="e">
        <f>VLOOKUP(DVS$4, revenue_pivot!$A$4:$E$6, 5, FALSE)</f>
        <v>#N/A</v>
      </c>
      <c r="DVT11" s="20" t="e">
        <f>VLOOKUP(DVT$4, revenue_pivot!$A$4:$E$6, 5, FALSE)</f>
        <v>#N/A</v>
      </c>
      <c r="DVU11" s="7" t="s">
        <v>22352</v>
      </c>
      <c r="DVV11" s="20" t="e">
        <f>VLOOKUP(DVV$4, revenue_pivot!$A$4:$E$6, 5, FALSE)</f>
        <v>#N/A</v>
      </c>
      <c r="DVW11" s="20" t="e">
        <f>VLOOKUP(DVW$4, revenue_pivot!$A$4:$E$6, 5, FALSE)</f>
        <v>#N/A</v>
      </c>
      <c r="DVX11" s="20" t="e">
        <f>VLOOKUP(DVX$4, revenue_pivot!$A$4:$E$6, 5, FALSE)</f>
        <v>#N/A</v>
      </c>
      <c r="DVY11" s="7" t="s">
        <v>22352</v>
      </c>
      <c r="DVZ11" s="20" t="e">
        <f>VLOOKUP(DVZ$4, revenue_pivot!$A$4:$E$6, 5, FALSE)</f>
        <v>#N/A</v>
      </c>
      <c r="DWA11" s="20" t="e">
        <f>VLOOKUP(DWA$4, revenue_pivot!$A$4:$E$6, 5, FALSE)</f>
        <v>#N/A</v>
      </c>
      <c r="DWB11" s="20" t="e">
        <f>VLOOKUP(DWB$4, revenue_pivot!$A$4:$E$6, 5, FALSE)</f>
        <v>#N/A</v>
      </c>
      <c r="DWC11" s="7" t="s">
        <v>22352</v>
      </c>
      <c r="DWD11" s="20" t="e">
        <f>VLOOKUP(DWD$4, revenue_pivot!$A$4:$E$6, 5, FALSE)</f>
        <v>#N/A</v>
      </c>
      <c r="DWE11" s="20" t="e">
        <f>VLOOKUP(DWE$4, revenue_pivot!$A$4:$E$6, 5, FALSE)</f>
        <v>#N/A</v>
      </c>
      <c r="DWF11" s="20" t="e">
        <f>VLOOKUP(DWF$4, revenue_pivot!$A$4:$E$6, 5, FALSE)</f>
        <v>#N/A</v>
      </c>
      <c r="DWG11" s="7" t="s">
        <v>22352</v>
      </c>
      <c r="DWH11" s="20" t="e">
        <f>VLOOKUP(DWH$4, revenue_pivot!$A$4:$E$6, 5, FALSE)</f>
        <v>#N/A</v>
      </c>
      <c r="DWI11" s="20" t="e">
        <f>VLOOKUP(DWI$4, revenue_pivot!$A$4:$E$6, 5, FALSE)</f>
        <v>#N/A</v>
      </c>
      <c r="DWJ11" s="20" t="e">
        <f>VLOOKUP(DWJ$4, revenue_pivot!$A$4:$E$6, 5, FALSE)</f>
        <v>#N/A</v>
      </c>
      <c r="DWK11" s="7" t="s">
        <v>22352</v>
      </c>
      <c r="DWL11" s="20" t="e">
        <f>VLOOKUP(DWL$4, revenue_pivot!$A$4:$E$6, 5, FALSE)</f>
        <v>#N/A</v>
      </c>
      <c r="DWM11" s="20" t="e">
        <f>VLOOKUP(DWM$4, revenue_pivot!$A$4:$E$6, 5, FALSE)</f>
        <v>#N/A</v>
      </c>
      <c r="DWN11" s="20" t="e">
        <f>VLOOKUP(DWN$4, revenue_pivot!$A$4:$E$6, 5, FALSE)</f>
        <v>#N/A</v>
      </c>
      <c r="DWO11" s="7" t="s">
        <v>22352</v>
      </c>
      <c r="DWP11" s="20" t="e">
        <f>VLOOKUP(DWP$4, revenue_pivot!$A$4:$E$6, 5, FALSE)</f>
        <v>#N/A</v>
      </c>
      <c r="DWQ11" s="20" t="e">
        <f>VLOOKUP(DWQ$4, revenue_pivot!$A$4:$E$6, 5, FALSE)</f>
        <v>#N/A</v>
      </c>
      <c r="DWR11" s="20" t="e">
        <f>VLOOKUP(DWR$4, revenue_pivot!$A$4:$E$6, 5, FALSE)</f>
        <v>#N/A</v>
      </c>
      <c r="DWS11" s="7" t="s">
        <v>22352</v>
      </c>
      <c r="DWT11" s="20" t="e">
        <f>VLOOKUP(DWT$4, revenue_pivot!$A$4:$E$6, 5, FALSE)</f>
        <v>#N/A</v>
      </c>
      <c r="DWU11" s="20" t="e">
        <f>VLOOKUP(DWU$4, revenue_pivot!$A$4:$E$6, 5, FALSE)</f>
        <v>#N/A</v>
      </c>
      <c r="DWV11" s="20" t="e">
        <f>VLOOKUP(DWV$4, revenue_pivot!$A$4:$E$6, 5, FALSE)</f>
        <v>#N/A</v>
      </c>
      <c r="DWW11" s="7" t="s">
        <v>22352</v>
      </c>
      <c r="DWX11" s="20" t="e">
        <f>VLOOKUP(DWX$4, revenue_pivot!$A$4:$E$6, 5, FALSE)</f>
        <v>#N/A</v>
      </c>
      <c r="DWY11" s="20" t="e">
        <f>VLOOKUP(DWY$4, revenue_pivot!$A$4:$E$6, 5, FALSE)</f>
        <v>#N/A</v>
      </c>
      <c r="DWZ11" s="20" t="e">
        <f>VLOOKUP(DWZ$4, revenue_pivot!$A$4:$E$6, 5, FALSE)</f>
        <v>#N/A</v>
      </c>
      <c r="DXA11" s="7" t="s">
        <v>22352</v>
      </c>
      <c r="DXB11" s="20" t="e">
        <f>VLOOKUP(DXB$4, revenue_pivot!$A$4:$E$6, 5, FALSE)</f>
        <v>#N/A</v>
      </c>
      <c r="DXC11" s="20" t="e">
        <f>VLOOKUP(DXC$4, revenue_pivot!$A$4:$E$6, 5, FALSE)</f>
        <v>#N/A</v>
      </c>
      <c r="DXD11" s="20" t="e">
        <f>VLOOKUP(DXD$4, revenue_pivot!$A$4:$E$6, 5, FALSE)</f>
        <v>#N/A</v>
      </c>
      <c r="DXE11" s="7" t="s">
        <v>22352</v>
      </c>
      <c r="DXF11" s="20" t="e">
        <f>VLOOKUP(DXF$4, revenue_pivot!$A$4:$E$6, 5, FALSE)</f>
        <v>#N/A</v>
      </c>
      <c r="DXG11" s="20" t="e">
        <f>VLOOKUP(DXG$4, revenue_pivot!$A$4:$E$6, 5, FALSE)</f>
        <v>#N/A</v>
      </c>
      <c r="DXH11" s="20" t="e">
        <f>VLOOKUP(DXH$4, revenue_pivot!$A$4:$E$6, 5, FALSE)</f>
        <v>#N/A</v>
      </c>
      <c r="DXI11" s="7" t="s">
        <v>22352</v>
      </c>
      <c r="DXJ11" s="20" t="e">
        <f>VLOOKUP(DXJ$4, revenue_pivot!$A$4:$E$6, 5, FALSE)</f>
        <v>#N/A</v>
      </c>
      <c r="DXK11" s="20" t="e">
        <f>VLOOKUP(DXK$4, revenue_pivot!$A$4:$E$6, 5, FALSE)</f>
        <v>#N/A</v>
      </c>
      <c r="DXL11" s="20" t="e">
        <f>VLOOKUP(DXL$4, revenue_pivot!$A$4:$E$6, 5, FALSE)</f>
        <v>#N/A</v>
      </c>
      <c r="DXM11" s="7" t="s">
        <v>22352</v>
      </c>
      <c r="DXN11" s="20" t="e">
        <f>VLOOKUP(DXN$4, revenue_pivot!$A$4:$E$6, 5, FALSE)</f>
        <v>#N/A</v>
      </c>
      <c r="DXO11" s="20" t="e">
        <f>VLOOKUP(DXO$4, revenue_pivot!$A$4:$E$6, 5, FALSE)</f>
        <v>#N/A</v>
      </c>
      <c r="DXP11" s="20" t="e">
        <f>VLOOKUP(DXP$4, revenue_pivot!$A$4:$E$6, 5, FALSE)</f>
        <v>#N/A</v>
      </c>
      <c r="DXQ11" s="7" t="s">
        <v>22352</v>
      </c>
      <c r="DXR11" s="20" t="e">
        <f>VLOOKUP(DXR$4, revenue_pivot!$A$4:$E$6, 5, FALSE)</f>
        <v>#N/A</v>
      </c>
      <c r="DXS11" s="20" t="e">
        <f>VLOOKUP(DXS$4, revenue_pivot!$A$4:$E$6, 5, FALSE)</f>
        <v>#N/A</v>
      </c>
      <c r="DXT11" s="20" t="e">
        <f>VLOOKUP(DXT$4, revenue_pivot!$A$4:$E$6, 5, FALSE)</f>
        <v>#N/A</v>
      </c>
      <c r="DXU11" s="7" t="s">
        <v>22352</v>
      </c>
      <c r="DXV11" s="20" t="e">
        <f>VLOOKUP(DXV$4, revenue_pivot!$A$4:$E$6, 5, FALSE)</f>
        <v>#N/A</v>
      </c>
      <c r="DXW11" s="20" t="e">
        <f>VLOOKUP(DXW$4, revenue_pivot!$A$4:$E$6, 5, FALSE)</f>
        <v>#N/A</v>
      </c>
      <c r="DXX11" s="20" t="e">
        <f>VLOOKUP(DXX$4, revenue_pivot!$A$4:$E$6, 5, FALSE)</f>
        <v>#N/A</v>
      </c>
      <c r="DXY11" s="7" t="s">
        <v>22352</v>
      </c>
      <c r="DXZ11" s="20" t="e">
        <f>VLOOKUP(DXZ$4, revenue_pivot!$A$4:$E$6, 5, FALSE)</f>
        <v>#N/A</v>
      </c>
      <c r="DYA11" s="20" t="e">
        <f>VLOOKUP(DYA$4, revenue_pivot!$A$4:$E$6, 5, FALSE)</f>
        <v>#N/A</v>
      </c>
      <c r="DYB11" s="20" t="e">
        <f>VLOOKUP(DYB$4, revenue_pivot!$A$4:$E$6, 5, FALSE)</f>
        <v>#N/A</v>
      </c>
      <c r="DYC11" s="7" t="s">
        <v>22352</v>
      </c>
      <c r="DYD11" s="20" t="e">
        <f>VLOOKUP(DYD$4, revenue_pivot!$A$4:$E$6, 5, FALSE)</f>
        <v>#N/A</v>
      </c>
      <c r="DYE11" s="20" t="e">
        <f>VLOOKUP(DYE$4, revenue_pivot!$A$4:$E$6, 5, FALSE)</f>
        <v>#N/A</v>
      </c>
      <c r="DYF11" s="20" t="e">
        <f>VLOOKUP(DYF$4, revenue_pivot!$A$4:$E$6, 5, FALSE)</f>
        <v>#N/A</v>
      </c>
      <c r="DYG11" s="7" t="s">
        <v>22352</v>
      </c>
      <c r="DYH11" s="20" t="e">
        <f>VLOOKUP(DYH$4, revenue_pivot!$A$4:$E$6, 5, FALSE)</f>
        <v>#N/A</v>
      </c>
      <c r="DYI11" s="20" t="e">
        <f>VLOOKUP(DYI$4, revenue_pivot!$A$4:$E$6, 5, FALSE)</f>
        <v>#N/A</v>
      </c>
      <c r="DYJ11" s="20" t="e">
        <f>VLOOKUP(DYJ$4, revenue_pivot!$A$4:$E$6, 5, FALSE)</f>
        <v>#N/A</v>
      </c>
      <c r="DYK11" s="7" t="s">
        <v>22352</v>
      </c>
      <c r="DYL11" s="20" t="e">
        <f>VLOOKUP(DYL$4, revenue_pivot!$A$4:$E$6, 5, FALSE)</f>
        <v>#N/A</v>
      </c>
      <c r="DYM11" s="20" t="e">
        <f>VLOOKUP(DYM$4, revenue_pivot!$A$4:$E$6, 5, FALSE)</f>
        <v>#N/A</v>
      </c>
      <c r="DYN11" s="20" t="e">
        <f>VLOOKUP(DYN$4, revenue_pivot!$A$4:$E$6, 5, FALSE)</f>
        <v>#N/A</v>
      </c>
      <c r="DYO11" s="7" t="s">
        <v>22352</v>
      </c>
      <c r="DYP11" s="20" t="e">
        <f>VLOOKUP(DYP$4, revenue_pivot!$A$4:$E$6, 5, FALSE)</f>
        <v>#N/A</v>
      </c>
      <c r="DYQ11" s="20" t="e">
        <f>VLOOKUP(DYQ$4, revenue_pivot!$A$4:$E$6, 5, FALSE)</f>
        <v>#N/A</v>
      </c>
      <c r="DYR11" s="20" t="e">
        <f>VLOOKUP(DYR$4, revenue_pivot!$A$4:$E$6, 5, FALSE)</f>
        <v>#N/A</v>
      </c>
      <c r="DYS11" s="7" t="s">
        <v>22352</v>
      </c>
      <c r="DYT11" s="20" t="e">
        <f>VLOOKUP(DYT$4, revenue_pivot!$A$4:$E$6, 5, FALSE)</f>
        <v>#N/A</v>
      </c>
      <c r="DYU11" s="20" t="e">
        <f>VLOOKUP(DYU$4, revenue_pivot!$A$4:$E$6, 5, FALSE)</f>
        <v>#N/A</v>
      </c>
      <c r="DYV11" s="20" t="e">
        <f>VLOOKUP(DYV$4, revenue_pivot!$A$4:$E$6, 5, FALSE)</f>
        <v>#N/A</v>
      </c>
      <c r="DYW11" s="7" t="s">
        <v>22352</v>
      </c>
      <c r="DYX11" s="20" t="e">
        <f>VLOOKUP(DYX$4, revenue_pivot!$A$4:$E$6, 5, FALSE)</f>
        <v>#N/A</v>
      </c>
      <c r="DYY11" s="20" t="e">
        <f>VLOOKUP(DYY$4, revenue_pivot!$A$4:$E$6, 5, FALSE)</f>
        <v>#N/A</v>
      </c>
      <c r="DYZ11" s="20" t="e">
        <f>VLOOKUP(DYZ$4, revenue_pivot!$A$4:$E$6, 5, FALSE)</f>
        <v>#N/A</v>
      </c>
      <c r="DZA11" s="7" t="s">
        <v>22352</v>
      </c>
      <c r="DZB11" s="20" t="e">
        <f>VLOOKUP(DZB$4, revenue_pivot!$A$4:$E$6, 5, FALSE)</f>
        <v>#N/A</v>
      </c>
      <c r="DZC11" s="20" t="e">
        <f>VLOOKUP(DZC$4, revenue_pivot!$A$4:$E$6, 5, FALSE)</f>
        <v>#N/A</v>
      </c>
      <c r="DZD11" s="20" t="e">
        <f>VLOOKUP(DZD$4, revenue_pivot!$A$4:$E$6, 5, FALSE)</f>
        <v>#N/A</v>
      </c>
      <c r="DZE11" s="7" t="s">
        <v>22352</v>
      </c>
      <c r="DZF11" s="20" t="e">
        <f>VLOOKUP(DZF$4, revenue_pivot!$A$4:$E$6, 5, FALSE)</f>
        <v>#N/A</v>
      </c>
      <c r="DZG11" s="20" t="e">
        <f>VLOOKUP(DZG$4, revenue_pivot!$A$4:$E$6, 5, FALSE)</f>
        <v>#N/A</v>
      </c>
      <c r="DZH11" s="20" t="e">
        <f>VLOOKUP(DZH$4, revenue_pivot!$A$4:$E$6, 5, FALSE)</f>
        <v>#N/A</v>
      </c>
      <c r="DZI11" s="7" t="s">
        <v>22352</v>
      </c>
      <c r="DZJ11" s="20" t="e">
        <f>VLOOKUP(DZJ$4, revenue_pivot!$A$4:$E$6, 5, FALSE)</f>
        <v>#N/A</v>
      </c>
      <c r="DZK11" s="20" t="e">
        <f>VLOOKUP(DZK$4, revenue_pivot!$A$4:$E$6, 5, FALSE)</f>
        <v>#N/A</v>
      </c>
      <c r="DZL11" s="20" t="e">
        <f>VLOOKUP(DZL$4, revenue_pivot!$A$4:$E$6, 5, FALSE)</f>
        <v>#N/A</v>
      </c>
      <c r="DZM11" s="7" t="s">
        <v>22352</v>
      </c>
      <c r="DZN11" s="20" t="e">
        <f>VLOOKUP(DZN$4, revenue_pivot!$A$4:$E$6, 5, FALSE)</f>
        <v>#N/A</v>
      </c>
      <c r="DZO11" s="20" t="e">
        <f>VLOOKUP(DZO$4, revenue_pivot!$A$4:$E$6, 5, FALSE)</f>
        <v>#N/A</v>
      </c>
      <c r="DZP11" s="20" t="e">
        <f>VLOOKUP(DZP$4, revenue_pivot!$A$4:$E$6, 5, FALSE)</f>
        <v>#N/A</v>
      </c>
      <c r="DZQ11" s="7" t="s">
        <v>22352</v>
      </c>
      <c r="DZR11" s="20" t="e">
        <f>VLOOKUP(DZR$4, revenue_pivot!$A$4:$E$6, 5, FALSE)</f>
        <v>#N/A</v>
      </c>
      <c r="DZS11" s="20" t="e">
        <f>VLOOKUP(DZS$4, revenue_pivot!$A$4:$E$6, 5, FALSE)</f>
        <v>#N/A</v>
      </c>
      <c r="DZT11" s="20" t="e">
        <f>VLOOKUP(DZT$4, revenue_pivot!$A$4:$E$6, 5, FALSE)</f>
        <v>#N/A</v>
      </c>
      <c r="DZU11" s="7" t="s">
        <v>22352</v>
      </c>
      <c r="DZV11" s="20" t="e">
        <f>VLOOKUP(DZV$4, revenue_pivot!$A$4:$E$6, 5, FALSE)</f>
        <v>#N/A</v>
      </c>
      <c r="DZW11" s="20" t="e">
        <f>VLOOKUP(DZW$4, revenue_pivot!$A$4:$E$6, 5, FALSE)</f>
        <v>#N/A</v>
      </c>
      <c r="DZX11" s="20" t="e">
        <f>VLOOKUP(DZX$4, revenue_pivot!$A$4:$E$6, 5, FALSE)</f>
        <v>#N/A</v>
      </c>
      <c r="DZY11" s="7" t="s">
        <v>22352</v>
      </c>
      <c r="DZZ11" s="20" t="e">
        <f>VLOOKUP(DZZ$4, revenue_pivot!$A$4:$E$6, 5, FALSE)</f>
        <v>#N/A</v>
      </c>
      <c r="EAA11" s="20" t="e">
        <f>VLOOKUP(EAA$4, revenue_pivot!$A$4:$E$6, 5, FALSE)</f>
        <v>#N/A</v>
      </c>
      <c r="EAB11" s="20" t="e">
        <f>VLOOKUP(EAB$4, revenue_pivot!$A$4:$E$6, 5, FALSE)</f>
        <v>#N/A</v>
      </c>
      <c r="EAC11" s="7" t="s">
        <v>22352</v>
      </c>
      <c r="EAD11" s="20" t="e">
        <f>VLOOKUP(EAD$4, revenue_pivot!$A$4:$E$6, 5, FALSE)</f>
        <v>#N/A</v>
      </c>
      <c r="EAE11" s="20" t="e">
        <f>VLOOKUP(EAE$4, revenue_pivot!$A$4:$E$6, 5, FALSE)</f>
        <v>#N/A</v>
      </c>
      <c r="EAF11" s="20" t="e">
        <f>VLOOKUP(EAF$4, revenue_pivot!$A$4:$E$6, 5, FALSE)</f>
        <v>#N/A</v>
      </c>
      <c r="EAG11" s="7" t="s">
        <v>22352</v>
      </c>
      <c r="EAH11" s="20" t="e">
        <f>VLOOKUP(EAH$4, revenue_pivot!$A$4:$E$6, 5, FALSE)</f>
        <v>#N/A</v>
      </c>
      <c r="EAI11" s="20" t="e">
        <f>VLOOKUP(EAI$4, revenue_pivot!$A$4:$E$6, 5, FALSE)</f>
        <v>#N/A</v>
      </c>
      <c r="EAJ11" s="20" t="e">
        <f>VLOOKUP(EAJ$4, revenue_pivot!$A$4:$E$6, 5, FALSE)</f>
        <v>#N/A</v>
      </c>
      <c r="EAK11" s="7" t="s">
        <v>22352</v>
      </c>
      <c r="EAL11" s="20" t="e">
        <f>VLOOKUP(EAL$4, revenue_pivot!$A$4:$E$6, 5, FALSE)</f>
        <v>#N/A</v>
      </c>
      <c r="EAM11" s="20" t="e">
        <f>VLOOKUP(EAM$4, revenue_pivot!$A$4:$E$6, 5, FALSE)</f>
        <v>#N/A</v>
      </c>
      <c r="EAN11" s="20" t="e">
        <f>VLOOKUP(EAN$4, revenue_pivot!$A$4:$E$6, 5, FALSE)</f>
        <v>#N/A</v>
      </c>
      <c r="EAO11" s="7" t="s">
        <v>22352</v>
      </c>
      <c r="EAP11" s="20" t="e">
        <f>VLOOKUP(EAP$4, revenue_pivot!$A$4:$E$6, 5, FALSE)</f>
        <v>#N/A</v>
      </c>
      <c r="EAQ11" s="20" t="e">
        <f>VLOOKUP(EAQ$4, revenue_pivot!$A$4:$E$6, 5, FALSE)</f>
        <v>#N/A</v>
      </c>
      <c r="EAR11" s="20" t="e">
        <f>VLOOKUP(EAR$4, revenue_pivot!$A$4:$E$6, 5, FALSE)</f>
        <v>#N/A</v>
      </c>
      <c r="EAS11" s="7" t="s">
        <v>22352</v>
      </c>
      <c r="EAT11" s="20" t="e">
        <f>VLOOKUP(EAT$4, revenue_pivot!$A$4:$E$6, 5, FALSE)</f>
        <v>#N/A</v>
      </c>
      <c r="EAU11" s="20" t="e">
        <f>VLOOKUP(EAU$4, revenue_pivot!$A$4:$E$6, 5, FALSE)</f>
        <v>#N/A</v>
      </c>
      <c r="EAV11" s="20" t="e">
        <f>VLOOKUP(EAV$4, revenue_pivot!$A$4:$E$6, 5, FALSE)</f>
        <v>#N/A</v>
      </c>
      <c r="EAW11" s="7" t="s">
        <v>22352</v>
      </c>
      <c r="EAX11" s="20" t="e">
        <f>VLOOKUP(EAX$4, revenue_pivot!$A$4:$E$6, 5, FALSE)</f>
        <v>#N/A</v>
      </c>
      <c r="EAY11" s="20" t="e">
        <f>VLOOKUP(EAY$4, revenue_pivot!$A$4:$E$6, 5, FALSE)</f>
        <v>#N/A</v>
      </c>
      <c r="EAZ11" s="20" t="e">
        <f>VLOOKUP(EAZ$4, revenue_pivot!$A$4:$E$6, 5, FALSE)</f>
        <v>#N/A</v>
      </c>
      <c r="EBA11" s="7" t="s">
        <v>22352</v>
      </c>
      <c r="EBB11" s="20" t="e">
        <f>VLOOKUP(EBB$4, revenue_pivot!$A$4:$E$6, 5, FALSE)</f>
        <v>#N/A</v>
      </c>
      <c r="EBC11" s="20" t="e">
        <f>VLOOKUP(EBC$4, revenue_pivot!$A$4:$E$6, 5, FALSE)</f>
        <v>#N/A</v>
      </c>
      <c r="EBD11" s="20" t="e">
        <f>VLOOKUP(EBD$4, revenue_pivot!$A$4:$E$6, 5, FALSE)</f>
        <v>#N/A</v>
      </c>
      <c r="EBE11" s="7" t="s">
        <v>22352</v>
      </c>
      <c r="EBF11" s="20" t="e">
        <f>VLOOKUP(EBF$4, revenue_pivot!$A$4:$E$6, 5, FALSE)</f>
        <v>#N/A</v>
      </c>
      <c r="EBG11" s="20" t="e">
        <f>VLOOKUP(EBG$4, revenue_pivot!$A$4:$E$6, 5, FALSE)</f>
        <v>#N/A</v>
      </c>
      <c r="EBH11" s="20" t="e">
        <f>VLOOKUP(EBH$4, revenue_pivot!$A$4:$E$6, 5, FALSE)</f>
        <v>#N/A</v>
      </c>
      <c r="EBI11" s="7" t="s">
        <v>22352</v>
      </c>
      <c r="EBJ11" s="20" t="e">
        <f>VLOOKUP(EBJ$4, revenue_pivot!$A$4:$E$6, 5, FALSE)</f>
        <v>#N/A</v>
      </c>
      <c r="EBK11" s="20" t="e">
        <f>VLOOKUP(EBK$4, revenue_pivot!$A$4:$E$6, 5, FALSE)</f>
        <v>#N/A</v>
      </c>
      <c r="EBL11" s="20" t="e">
        <f>VLOOKUP(EBL$4, revenue_pivot!$A$4:$E$6, 5, FALSE)</f>
        <v>#N/A</v>
      </c>
      <c r="EBM11" s="7" t="s">
        <v>22352</v>
      </c>
      <c r="EBN11" s="20" t="e">
        <f>VLOOKUP(EBN$4, revenue_pivot!$A$4:$E$6, 5, FALSE)</f>
        <v>#N/A</v>
      </c>
      <c r="EBO11" s="20" t="e">
        <f>VLOOKUP(EBO$4, revenue_pivot!$A$4:$E$6, 5, FALSE)</f>
        <v>#N/A</v>
      </c>
      <c r="EBP11" s="20" t="e">
        <f>VLOOKUP(EBP$4, revenue_pivot!$A$4:$E$6, 5, FALSE)</f>
        <v>#N/A</v>
      </c>
      <c r="EBQ11" s="7" t="s">
        <v>22352</v>
      </c>
      <c r="EBR11" s="20" t="e">
        <f>VLOOKUP(EBR$4, revenue_pivot!$A$4:$E$6, 5, FALSE)</f>
        <v>#N/A</v>
      </c>
      <c r="EBS11" s="20" t="e">
        <f>VLOOKUP(EBS$4, revenue_pivot!$A$4:$E$6, 5, FALSE)</f>
        <v>#N/A</v>
      </c>
      <c r="EBT11" s="20" t="e">
        <f>VLOOKUP(EBT$4, revenue_pivot!$A$4:$E$6, 5, FALSE)</f>
        <v>#N/A</v>
      </c>
      <c r="EBU11" s="7" t="s">
        <v>22352</v>
      </c>
      <c r="EBV11" s="20" t="e">
        <f>VLOOKUP(EBV$4, revenue_pivot!$A$4:$E$6, 5, FALSE)</f>
        <v>#N/A</v>
      </c>
      <c r="EBW11" s="20" t="e">
        <f>VLOOKUP(EBW$4, revenue_pivot!$A$4:$E$6, 5, FALSE)</f>
        <v>#N/A</v>
      </c>
      <c r="EBX11" s="20" t="e">
        <f>VLOOKUP(EBX$4, revenue_pivot!$A$4:$E$6, 5, FALSE)</f>
        <v>#N/A</v>
      </c>
      <c r="EBY11" s="7" t="s">
        <v>22352</v>
      </c>
      <c r="EBZ11" s="20" t="e">
        <f>VLOOKUP(EBZ$4, revenue_pivot!$A$4:$E$6, 5, FALSE)</f>
        <v>#N/A</v>
      </c>
      <c r="ECA11" s="20" t="e">
        <f>VLOOKUP(ECA$4, revenue_pivot!$A$4:$E$6, 5, FALSE)</f>
        <v>#N/A</v>
      </c>
      <c r="ECB11" s="20" t="e">
        <f>VLOOKUP(ECB$4, revenue_pivot!$A$4:$E$6, 5, FALSE)</f>
        <v>#N/A</v>
      </c>
      <c r="ECC11" s="7" t="s">
        <v>22352</v>
      </c>
      <c r="ECD11" s="20" t="e">
        <f>VLOOKUP(ECD$4, revenue_pivot!$A$4:$E$6, 5, FALSE)</f>
        <v>#N/A</v>
      </c>
      <c r="ECE11" s="20" t="e">
        <f>VLOOKUP(ECE$4, revenue_pivot!$A$4:$E$6, 5, FALSE)</f>
        <v>#N/A</v>
      </c>
      <c r="ECF11" s="20" t="e">
        <f>VLOOKUP(ECF$4, revenue_pivot!$A$4:$E$6, 5, FALSE)</f>
        <v>#N/A</v>
      </c>
      <c r="ECG11" s="7" t="s">
        <v>22352</v>
      </c>
      <c r="ECH11" s="20" t="e">
        <f>VLOOKUP(ECH$4, revenue_pivot!$A$4:$E$6, 5, FALSE)</f>
        <v>#N/A</v>
      </c>
      <c r="ECI11" s="20" t="e">
        <f>VLOOKUP(ECI$4, revenue_pivot!$A$4:$E$6, 5, FALSE)</f>
        <v>#N/A</v>
      </c>
      <c r="ECJ11" s="20" t="e">
        <f>VLOOKUP(ECJ$4, revenue_pivot!$A$4:$E$6, 5, FALSE)</f>
        <v>#N/A</v>
      </c>
      <c r="ECK11" s="7" t="s">
        <v>22352</v>
      </c>
      <c r="ECL11" s="20" t="e">
        <f>VLOOKUP(ECL$4, revenue_pivot!$A$4:$E$6, 5, FALSE)</f>
        <v>#N/A</v>
      </c>
      <c r="ECM11" s="20" t="e">
        <f>VLOOKUP(ECM$4, revenue_pivot!$A$4:$E$6, 5, FALSE)</f>
        <v>#N/A</v>
      </c>
      <c r="ECN11" s="20" t="e">
        <f>VLOOKUP(ECN$4, revenue_pivot!$A$4:$E$6, 5, FALSE)</f>
        <v>#N/A</v>
      </c>
      <c r="ECO11" s="7" t="s">
        <v>22352</v>
      </c>
      <c r="ECP11" s="20" t="e">
        <f>VLOOKUP(ECP$4, revenue_pivot!$A$4:$E$6, 5, FALSE)</f>
        <v>#N/A</v>
      </c>
      <c r="ECQ11" s="20" t="e">
        <f>VLOOKUP(ECQ$4, revenue_pivot!$A$4:$E$6, 5, FALSE)</f>
        <v>#N/A</v>
      </c>
      <c r="ECR11" s="20" t="e">
        <f>VLOOKUP(ECR$4, revenue_pivot!$A$4:$E$6, 5, FALSE)</f>
        <v>#N/A</v>
      </c>
      <c r="ECS11" s="7" t="s">
        <v>22352</v>
      </c>
      <c r="ECT11" s="20" t="e">
        <f>VLOOKUP(ECT$4, revenue_pivot!$A$4:$E$6, 5, FALSE)</f>
        <v>#N/A</v>
      </c>
      <c r="ECU11" s="20" t="e">
        <f>VLOOKUP(ECU$4, revenue_pivot!$A$4:$E$6, 5, FALSE)</f>
        <v>#N/A</v>
      </c>
      <c r="ECV11" s="20" t="e">
        <f>VLOOKUP(ECV$4, revenue_pivot!$A$4:$E$6, 5, FALSE)</f>
        <v>#N/A</v>
      </c>
      <c r="ECW11" s="7" t="s">
        <v>22352</v>
      </c>
      <c r="ECX11" s="20" t="e">
        <f>VLOOKUP(ECX$4, revenue_pivot!$A$4:$E$6, 5, FALSE)</f>
        <v>#N/A</v>
      </c>
      <c r="ECY11" s="20" t="e">
        <f>VLOOKUP(ECY$4, revenue_pivot!$A$4:$E$6, 5, FALSE)</f>
        <v>#N/A</v>
      </c>
      <c r="ECZ11" s="20" t="e">
        <f>VLOOKUP(ECZ$4, revenue_pivot!$A$4:$E$6, 5, FALSE)</f>
        <v>#N/A</v>
      </c>
      <c r="EDA11" s="7" t="s">
        <v>22352</v>
      </c>
      <c r="EDB11" s="20" t="e">
        <f>VLOOKUP(EDB$4, revenue_pivot!$A$4:$E$6, 5, FALSE)</f>
        <v>#N/A</v>
      </c>
      <c r="EDC11" s="20" t="e">
        <f>VLOOKUP(EDC$4, revenue_pivot!$A$4:$E$6, 5, FALSE)</f>
        <v>#N/A</v>
      </c>
      <c r="EDD11" s="20" t="e">
        <f>VLOOKUP(EDD$4, revenue_pivot!$A$4:$E$6, 5, FALSE)</f>
        <v>#N/A</v>
      </c>
      <c r="EDE11" s="7" t="s">
        <v>22352</v>
      </c>
      <c r="EDF11" s="20" t="e">
        <f>VLOOKUP(EDF$4, revenue_pivot!$A$4:$E$6, 5, FALSE)</f>
        <v>#N/A</v>
      </c>
      <c r="EDG11" s="20" t="e">
        <f>VLOOKUP(EDG$4, revenue_pivot!$A$4:$E$6, 5, FALSE)</f>
        <v>#N/A</v>
      </c>
      <c r="EDH11" s="20" t="e">
        <f>VLOOKUP(EDH$4, revenue_pivot!$A$4:$E$6, 5, FALSE)</f>
        <v>#N/A</v>
      </c>
      <c r="EDI11" s="7" t="s">
        <v>22352</v>
      </c>
      <c r="EDJ11" s="20" t="e">
        <f>VLOOKUP(EDJ$4, revenue_pivot!$A$4:$E$6, 5, FALSE)</f>
        <v>#N/A</v>
      </c>
      <c r="EDK11" s="20" t="e">
        <f>VLOOKUP(EDK$4, revenue_pivot!$A$4:$E$6, 5, FALSE)</f>
        <v>#N/A</v>
      </c>
      <c r="EDL11" s="20" t="e">
        <f>VLOOKUP(EDL$4, revenue_pivot!$A$4:$E$6, 5, FALSE)</f>
        <v>#N/A</v>
      </c>
      <c r="EDM11" s="7" t="s">
        <v>22352</v>
      </c>
      <c r="EDN11" s="20" t="e">
        <f>VLOOKUP(EDN$4, revenue_pivot!$A$4:$E$6, 5, FALSE)</f>
        <v>#N/A</v>
      </c>
      <c r="EDO11" s="20" t="e">
        <f>VLOOKUP(EDO$4, revenue_pivot!$A$4:$E$6, 5, FALSE)</f>
        <v>#N/A</v>
      </c>
      <c r="EDP11" s="20" t="e">
        <f>VLOOKUP(EDP$4, revenue_pivot!$A$4:$E$6, 5, FALSE)</f>
        <v>#N/A</v>
      </c>
      <c r="EDQ11" s="7" t="s">
        <v>22352</v>
      </c>
      <c r="EDR11" s="20" t="e">
        <f>VLOOKUP(EDR$4, revenue_pivot!$A$4:$E$6, 5, FALSE)</f>
        <v>#N/A</v>
      </c>
      <c r="EDS11" s="20" t="e">
        <f>VLOOKUP(EDS$4, revenue_pivot!$A$4:$E$6, 5, FALSE)</f>
        <v>#N/A</v>
      </c>
      <c r="EDT11" s="20" t="e">
        <f>VLOOKUP(EDT$4, revenue_pivot!$A$4:$E$6, 5, FALSE)</f>
        <v>#N/A</v>
      </c>
      <c r="EDU11" s="7" t="s">
        <v>22352</v>
      </c>
      <c r="EDV11" s="20" t="e">
        <f>VLOOKUP(EDV$4, revenue_pivot!$A$4:$E$6, 5, FALSE)</f>
        <v>#N/A</v>
      </c>
      <c r="EDW11" s="20" t="e">
        <f>VLOOKUP(EDW$4, revenue_pivot!$A$4:$E$6, 5, FALSE)</f>
        <v>#N/A</v>
      </c>
      <c r="EDX11" s="20" t="e">
        <f>VLOOKUP(EDX$4, revenue_pivot!$A$4:$E$6, 5, FALSE)</f>
        <v>#N/A</v>
      </c>
      <c r="EDY11" s="7" t="s">
        <v>22352</v>
      </c>
      <c r="EDZ11" s="20" t="e">
        <f>VLOOKUP(EDZ$4, revenue_pivot!$A$4:$E$6, 5, FALSE)</f>
        <v>#N/A</v>
      </c>
      <c r="EEA11" s="20" t="e">
        <f>VLOOKUP(EEA$4, revenue_pivot!$A$4:$E$6, 5, FALSE)</f>
        <v>#N/A</v>
      </c>
      <c r="EEB11" s="20" t="e">
        <f>VLOOKUP(EEB$4, revenue_pivot!$A$4:$E$6, 5, FALSE)</f>
        <v>#N/A</v>
      </c>
      <c r="EEC11" s="7" t="s">
        <v>22352</v>
      </c>
      <c r="EED11" s="20" t="e">
        <f>VLOOKUP(EED$4, revenue_pivot!$A$4:$E$6, 5, FALSE)</f>
        <v>#N/A</v>
      </c>
      <c r="EEE11" s="20" t="e">
        <f>VLOOKUP(EEE$4, revenue_pivot!$A$4:$E$6, 5, FALSE)</f>
        <v>#N/A</v>
      </c>
      <c r="EEF11" s="20" t="e">
        <f>VLOOKUP(EEF$4, revenue_pivot!$A$4:$E$6, 5, FALSE)</f>
        <v>#N/A</v>
      </c>
      <c r="EEG11" s="7" t="s">
        <v>22352</v>
      </c>
      <c r="EEH11" s="20" t="e">
        <f>VLOOKUP(EEH$4, revenue_pivot!$A$4:$E$6, 5, FALSE)</f>
        <v>#N/A</v>
      </c>
      <c r="EEI11" s="20" t="e">
        <f>VLOOKUP(EEI$4, revenue_pivot!$A$4:$E$6, 5, FALSE)</f>
        <v>#N/A</v>
      </c>
      <c r="EEJ11" s="20" t="e">
        <f>VLOOKUP(EEJ$4, revenue_pivot!$A$4:$E$6, 5, FALSE)</f>
        <v>#N/A</v>
      </c>
      <c r="EEK11" s="7" t="s">
        <v>22352</v>
      </c>
      <c r="EEL11" s="20" t="e">
        <f>VLOOKUP(EEL$4, revenue_pivot!$A$4:$E$6, 5, FALSE)</f>
        <v>#N/A</v>
      </c>
      <c r="EEM11" s="20" t="e">
        <f>VLOOKUP(EEM$4, revenue_pivot!$A$4:$E$6, 5, FALSE)</f>
        <v>#N/A</v>
      </c>
      <c r="EEN11" s="20" t="e">
        <f>VLOOKUP(EEN$4, revenue_pivot!$A$4:$E$6, 5, FALSE)</f>
        <v>#N/A</v>
      </c>
      <c r="EEO11" s="7" t="s">
        <v>22352</v>
      </c>
      <c r="EEP11" s="20" t="e">
        <f>VLOOKUP(EEP$4, revenue_pivot!$A$4:$E$6, 5, FALSE)</f>
        <v>#N/A</v>
      </c>
      <c r="EEQ11" s="20" t="e">
        <f>VLOOKUP(EEQ$4, revenue_pivot!$A$4:$E$6, 5, FALSE)</f>
        <v>#N/A</v>
      </c>
      <c r="EER11" s="20" t="e">
        <f>VLOOKUP(EER$4, revenue_pivot!$A$4:$E$6, 5, FALSE)</f>
        <v>#N/A</v>
      </c>
      <c r="EES11" s="7" t="s">
        <v>22352</v>
      </c>
      <c r="EET11" s="20" t="e">
        <f>VLOOKUP(EET$4, revenue_pivot!$A$4:$E$6, 5, FALSE)</f>
        <v>#N/A</v>
      </c>
      <c r="EEU11" s="20" t="e">
        <f>VLOOKUP(EEU$4, revenue_pivot!$A$4:$E$6, 5, FALSE)</f>
        <v>#N/A</v>
      </c>
      <c r="EEV11" s="20" t="e">
        <f>VLOOKUP(EEV$4, revenue_pivot!$A$4:$E$6, 5, FALSE)</f>
        <v>#N/A</v>
      </c>
      <c r="EEW11" s="7" t="s">
        <v>22352</v>
      </c>
      <c r="EEX11" s="20" t="e">
        <f>VLOOKUP(EEX$4, revenue_pivot!$A$4:$E$6, 5, FALSE)</f>
        <v>#N/A</v>
      </c>
      <c r="EEY11" s="20" t="e">
        <f>VLOOKUP(EEY$4, revenue_pivot!$A$4:$E$6, 5, FALSE)</f>
        <v>#N/A</v>
      </c>
      <c r="EEZ11" s="20" t="e">
        <f>VLOOKUP(EEZ$4, revenue_pivot!$A$4:$E$6, 5, FALSE)</f>
        <v>#N/A</v>
      </c>
      <c r="EFA11" s="7" t="s">
        <v>22352</v>
      </c>
      <c r="EFB11" s="20" t="e">
        <f>VLOOKUP(EFB$4, revenue_pivot!$A$4:$E$6, 5, FALSE)</f>
        <v>#N/A</v>
      </c>
      <c r="EFC11" s="20" t="e">
        <f>VLOOKUP(EFC$4, revenue_pivot!$A$4:$E$6, 5, FALSE)</f>
        <v>#N/A</v>
      </c>
      <c r="EFD11" s="20" t="e">
        <f>VLOOKUP(EFD$4, revenue_pivot!$A$4:$E$6, 5, FALSE)</f>
        <v>#N/A</v>
      </c>
      <c r="EFE11" s="7" t="s">
        <v>22352</v>
      </c>
      <c r="EFF11" s="20" t="e">
        <f>VLOOKUP(EFF$4, revenue_pivot!$A$4:$E$6, 5, FALSE)</f>
        <v>#N/A</v>
      </c>
      <c r="EFG11" s="20" t="e">
        <f>VLOOKUP(EFG$4, revenue_pivot!$A$4:$E$6, 5, FALSE)</f>
        <v>#N/A</v>
      </c>
      <c r="EFH11" s="20" t="e">
        <f>VLOOKUP(EFH$4, revenue_pivot!$A$4:$E$6, 5, FALSE)</f>
        <v>#N/A</v>
      </c>
      <c r="EFI11" s="7" t="s">
        <v>22352</v>
      </c>
      <c r="EFJ11" s="20" t="e">
        <f>VLOOKUP(EFJ$4, revenue_pivot!$A$4:$E$6, 5, FALSE)</f>
        <v>#N/A</v>
      </c>
      <c r="EFK11" s="20" t="e">
        <f>VLOOKUP(EFK$4, revenue_pivot!$A$4:$E$6, 5, FALSE)</f>
        <v>#N/A</v>
      </c>
      <c r="EFL11" s="20" t="e">
        <f>VLOOKUP(EFL$4, revenue_pivot!$A$4:$E$6, 5, FALSE)</f>
        <v>#N/A</v>
      </c>
      <c r="EFM11" s="7" t="s">
        <v>22352</v>
      </c>
      <c r="EFN11" s="20" t="e">
        <f>VLOOKUP(EFN$4, revenue_pivot!$A$4:$E$6, 5, FALSE)</f>
        <v>#N/A</v>
      </c>
      <c r="EFO11" s="20" t="e">
        <f>VLOOKUP(EFO$4, revenue_pivot!$A$4:$E$6, 5, FALSE)</f>
        <v>#N/A</v>
      </c>
      <c r="EFP11" s="20" t="e">
        <f>VLOOKUP(EFP$4, revenue_pivot!$A$4:$E$6, 5, FALSE)</f>
        <v>#N/A</v>
      </c>
      <c r="EFQ11" s="7" t="s">
        <v>22352</v>
      </c>
      <c r="EFR11" s="20" t="e">
        <f>VLOOKUP(EFR$4, revenue_pivot!$A$4:$E$6, 5, FALSE)</f>
        <v>#N/A</v>
      </c>
      <c r="EFS11" s="20" t="e">
        <f>VLOOKUP(EFS$4, revenue_pivot!$A$4:$E$6, 5, FALSE)</f>
        <v>#N/A</v>
      </c>
      <c r="EFT11" s="20" t="e">
        <f>VLOOKUP(EFT$4, revenue_pivot!$A$4:$E$6, 5, FALSE)</f>
        <v>#N/A</v>
      </c>
      <c r="EFU11" s="7" t="s">
        <v>22352</v>
      </c>
      <c r="EFV11" s="20" t="e">
        <f>VLOOKUP(EFV$4, revenue_pivot!$A$4:$E$6, 5, FALSE)</f>
        <v>#N/A</v>
      </c>
      <c r="EFW11" s="20" t="e">
        <f>VLOOKUP(EFW$4, revenue_pivot!$A$4:$E$6, 5, FALSE)</f>
        <v>#N/A</v>
      </c>
      <c r="EFX11" s="20" t="e">
        <f>VLOOKUP(EFX$4, revenue_pivot!$A$4:$E$6, 5, FALSE)</f>
        <v>#N/A</v>
      </c>
      <c r="EFY11" s="7" t="s">
        <v>22352</v>
      </c>
      <c r="EFZ11" s="20" t="e">
        <f>VLOOKUP(EFZ$4, revenue_pivot!$A$4:$E$6, 5, FALSE)</f>
        <v>#N/A</v>
      </c>
      <c r="EGA11" s="20" t="e">
        <f>VLOOKUP(EGA$4, revenue_pivot!$A$4:$E$6, 5, FALSE)</f>
        <v>#N/A</v>
      </c>
      <c r="EGB11" s="20" t="e">
        <f>VLOOKUP(EGB$4, revenue_pivot!$A$4:$E$6, 5, FALSE)</f>
        <v>#N/A</v>
      </c>
      <c r="EGC11" s="7" t="s">
        <v>22352</v>
      </c>
      <c r="EGD11" s="20" t="e">
        <f>VLOOKUP(EGD$4, revenue_pivot!$A$4:$E$6, 5, FALSE)</f>
        <v>#N/A</v>
      </c>
      <c r="EGE11" s="20" t="e">
        <f>VLOOKUP(EGE$4, revenue_pivot!$A$4:$E$6, 5, FALSE)</f>
        <v>#N/A</v>
      </c>
      <c r="EGF11" s="20" t="e">
        <f>VLOOKUP(EGF$4, revenue_pivot!$A$4:$E$6, 5, FALSE)</f>
        <v>#N/A</v>
      </c>
      <c r="EGG11" s="7" t="s">
        <v>22352</v>
      </c>
      <c r="EGH11" s="20" t="e">
        <f>VLOOKUP(EGH$4, revenue_pivot!$A$4:$E$6, 5, FALSE)</f>
        <v>#N/A</v>
      </c>
      <c r="EGI11" s="20" t="e">
        <f>VLOOKUP(EGI$4, revenue_pivot!$A$4:$E$6, 5, FALSE)</f>
        <v>#N/A</v>
      </c>
      <c r="EGJ11" s="20" t="e">
        <f>VLOOKUP(EGJ$4, revenue_pivot!$A$4:$E$6, 5, FALSE)</f>
        <v>#N/A</v>
      </c>
      <c r="EGK11" s="7" t="s">
        <v>22352</v>
      </c>
      <c r="EGL11" s="20" t="e">
        <f>VLOOKUP(EGL$4, revenue_pivot!$A$4:$E$6, 5, FALSE)</f>
        <v>#N/A</v>
      </c>
      <c r="EGM11" s="20" t="e">
        <f>VLOOKUP(EGM$4, revenue_pivot!$A$4:$E$6, 5, FALSE)</f>
        <v>#N/A</v>
      </c>
      <c r="EGN11" s="20" t="e">
        <f>VLOOKUP(EGN$4, revenue_pivot!$A$4:$E$6, 5, FALSE)</f>
        <v>#N/A</v>
      </c>
      <c r="EGO11" s="7" t="s">
        <v>22352</v>
      </c>
      <c r="EGP11" s="20" t="e">
        <f>VLOOKUP(EGP$4, revenue_pivot!$A$4:$E$6, 5, FALSE)</f>
        <v>#N/A</v>
      </c>
      <c r="EGQ11" s="20" t="e">
        <f>VLOOKUP(EGQ$4, revenue_pivot!$A$4:$E$6, 5, FALSE)</f>
        <v>#N/A</v>
      </c>
      <c r="EGR11" s="20" t="e">
        <f>VLOOKUP(EGR$4, revenue_pivot!$A$4:$E$6, 5, FALSE)</f>
        <v>#N/A</v>
      </c>
      <c r="EGS11" s="7" t="s">
        <v>22352</v>
      </c>
      <c r="EGT11" s="20" t="e">
        <f>VLOOKUP(EGT$4, revenue_pivot!$A$4:$E$6, 5, FALSE)</f>
        <v>#N/A</v>
      </c>
      <c r="EGU11" s="20" t="e">
        <f>VLOOKUP(EGU$4, revenue_pivot!$A$4:$E$6, 5, FALSE)</f>
        <v>#N/A</v>
      </c>
      <c r="EGV11" s="20" t="e">
        <f>VLOOKUP(EGV$4, revenue_pivot!$A$4:$E$6, 5, FALSE)</f>
        <v>#N/A</v>
      </c>
      <c r="EGW11" s="7" t="s">
        <v>22352</v>
      </c>
      <c r="EGX11" s="20" t="e">
        <f>VLOOKUP(EGX$4, revenue_pivot!$A$4:$E$6, 5, FALSE)</f>
        <v>#N/A</v>
      </c>
      <c r="EGY11" s="20" t="e">
        <f>VLOOKUP(EGY$4, revenue_pivot!$A$4:$E$6, 5, FALSE)</f>
        <v>#N/A</v>
      </c>
      <c r="EGZ11" s="20" t="e">
        <f>VLOOKUP(EGZ$4, revenue_pivot!$A$4:$E$6, 5, FALSE)</f>
        <v>#N/A</v>
      </c>
      <c r="EHA11" s="7" t="s">
        <v>22352</v>
      </c>
      <c r="EHB11" s="20" t="e">
        <f>VLOOKUP(EHB$4, revenue_pivot!$A$4:$E$6, 5, FALSE)</f>
        <v>#N/A</v>
      </c>
      <c r="EHC11" s="20" t="e">
        <f>VLOOKUP(EHC$4, revenue_pivot!$A$4:$E$6, 5, FALSE)</f>
        <v>#N/A</v>
      </c>
      <c r="EHD11" s="20" t="e">
        <f>VLOOKUP(EHD$4, revenue_pivot!$A$4:$E$6, 5, FALSE)</f>
        <v>#N/A</v>
      </c>
      <c r="EHE11" s="7" t="s">
        <v>22352</v>
      </c>
      <c r="EHF11" s="20" t="e">
        <f>VLOOKUP(EHF$4, revenue_pivot!$A$4:$E$6, 5, FALSE)</f>
        <v>#N/A</v>
      </c>
      <c r="EHG11" s="20" t="e">
        <f>VLOOKUP(EHG$4, revenue_pivot!$A$4:$E$6, 5, FALSE)</f>
        <v>#N/A</v>
      </c>
      <c r="EHH11" s="20" t="e">
        <f>VLOOKUP(EHH$4, revenue_pivot!$A$4:$E$6, 5, FALSE)</f>
        <v>#N/A</v>
      </c>
      <c r="EHI11" s="7" t="s">
        <v>22352</v>
      </c>
      <c r="EHJ11" s="20" t="e">
        <f>VLOOKUP(EHJ$4, revenue_pivot!$A$4:$E$6, 5, FALSE)</f>
        <v>#N/A</v>
      </c>
      <c r="EHK11" s="20" t="e">
        <f>VLOOKUP(EHK$4, revenue_pivot!$A$4:$E$6, 5, FALSE)</f>
        <v>#N/A</v>
      </c>
      <c r="EHL11" s="20" t="e">
        <f>VLOOKUP(EHL$4, revenue_pivot!$A$4:$E$6, 5, FALSE)</f>
        <v>#N/A</v>
      </c>
      <c r="EHM11" s="7" t="s">
        <v>22352</v>
      </c>
      <c r="EHN11" s="20" t="e">
        <f>VLOOKUP(EHN$4, revenue_pivot!$A$4:$E$6, 5, FALSE)</f>
        <v>#N/A</v>
      </c>
      <c r="EHO11" s="20" t="e">
        <f>VLOOKUP(EHO$4, revenue_pivot!$A$4:$E$6, 5, FALSE)</f>
        <v>#N/A</v>
      </c>
      <c r="EHP11" s="20" t="e">
        <f>VLOOKUP(EHP$4, revenue_pivot!$A$4:$E$6, 5, FALSE)</f>
        <v>#N/A</v>
      </c>
      <c r="EHQ11" s="7" t="s">
        <v>22352</v>
      </c>
      <c r="EHR11" s="20" t="e">
        <f>VLOOKUP(EHR$4, revenue_pivot!$A$4:$E$6, 5, FALSE)</f>
        <v>#N/A</v>
      </c>
      <c r="EHS11" s="20" t="e">
        <f>VLOOKUP(EHS$4, revenue_pivot!$A$4:$E$6, 5, FALSE)</f>
        <v>#N/A</v>
      </c>
      <c r="EHT11" s="20" t="e">
        <f>VLOOKUP(EHT$4, revenue_pivot!$A$4:$E$6, 5, FALSE)</f>
        <v>#N/A</v>
      </c>
      <c r="EHU11" s="7" t="s">
        <v>22352</v>
      </c>
      <c r="EHV11" s="20" t="e">
        <f>VLOOKUP(EHV$4, revenue_pivot!$A$4:$E$6, 5, FALSE)</f>
        <v>#N/A</v>
      </c>
      <c r="EHW11" s="20" t="e">
        <f>VLOOKUP(EHW$4, revenue_pivot!$A$4:$E$6, 5, FALSE)</f>
        <v>#N/A</v>
      </c>
      <c r="EHX11" s="20" t="e">
        <f>VLOOKUP(EHX$4, revenue_pivot!$A$4:$E$6, 5, FALSE)</f>
        <v>#N/A</v>
      </c>
      <c r="EHY11" s="7" t="s">
        <v>22352</v>
      </c>
      <c r="EHZ11" s="20" t="e">
        <f>VLOOKUP(EHZ$4, revenue_pivot!$A$4:$E$6, 5, FALSE)</f>
        <v>#N/A</v>
      </c>
      <c r="EIA11" s="20" t="e">
        <f>VLOOKUP(EIA$4, revenue_pivot!$A$4:$E$6, 5, FALSE)</f>
        <v>#N/A</v>
      </c>
      <c r="EIB11" s="20" t="e">
        <f>VLOOKUP(EIB$4, revenue_pivot!$A$4:$E$6, 5, FALSE)</f>
        <v>#N/A</v>
      </c>
      <c r="EIC11" s="7" t="s">
        <v>22352</v>
      </c>
      <c r="EID11" s="20" t="e">
        <f>VLOOKUP(EID$4, revenue_pivot!$A$4:$E$6, 5, FALSE)</f>
        <v>#N/A</v>
      </c>
      <c r="EIE11" s="20" t="e">
        <f>VLOOKUP(EIE$4, revenue_pivot!$A$4:$E$6, 5, FALSE)</f>
        <v>#N/A</v>
      </c>
      <c r="EIF11" s="20" t="e">
        <f>VLOOKUP(EIF$4, revenue_pivot!$A$4:$E$6, 5, FALSE)</f>
        <v>#N/A</v>
      </c>
      <c r="EIG11" s="7" t="s">
        <v>22352</v>
      </c>
      <c r="EIH11" s="20" t="e">
        <f>VLOOKUP(EIH$4, revenue_pivot!$A$4:$E$6, 5, FALSE)</f>
        <v>#N/A</v>
      </c>
      <c r="EII11" s="20" t="e">
        <f>VLOOKUP(EII$4, revenue_pivot!$A$4:$E$6, 5, FALSE)</f>
        <v>#N/A</v>
      </c>
      <c r="EIJ11" s="20" t="e">
        <f>VLOOKUP(EIJ$4, revenue_pivot!$A$4:$E$6, 5, FALSE)</f>
        <v>#N/A</v>
      </c>
      <c r="EIK11" s="7" t="s">
        <v>22352</v>
      </c>
      <c r="EIL11" s="20" t="e">
        <f>VLOOKUP(EIL$4, revenue_pivot!$A$4:$E$6, 5, FALSE)</f>
        <v>#N/A</v>
      </c>
      <c r="EIM11" s="20" t="e">
        <f>VLOOKUP(EIM$4, revenue_pivot!$A$4:$E$6, 5, FALSE)</f>
        <v>#N/A</v>
      </c>
      <c r="EIN11" s="20" t="e">
        <f>VLOOKUP(EIN$4, revenue_pivot!$A$4:$E$6, 5, FALSE)</f>
        <v>#N/A</v>
      </c>
      <c r="EIO11" s="7" t="s">
        <v>22352</v>
      </c>
      <c r="EIP11" s="20" t="e">
        <f>VLOOKUP(EIP$4, revenue_pivot!$A$4:$E$6, 5, FALSE)</f>
        <v>#N/A</v>
      </c>
      <c r="EIQ11" s="20" t="e">
        <f>VLOOKUP(EIQ$4, revenue_pivot!$A$4:$E$6, 5, FALSE)</f>
        <v>#N/A</v>
      </c>
      <c r="EIR11" s="20" t="e">
        <f>VLOOKUP(EIR$4, revenue_pivot!$A$4:$E$6, 5, FALSE)</f>
        <v>#N/A</v>
      </c>
      <c r="EIS11" s="7" t="s">
        <v>22352</v>
      </c>
      <c r="EIT11" s="20" t="e">
        <f>VLOOKUP(EIT$4, revenue_pivot!$A$4:$E$6, 5, FALSE)</f>
        <v>#N/A</v>
      </c>
      <c r="EIU11" s="20" t="e">
        <f>VLOOKUP(EIU$4, revenue_pivot!$A$4:$E$6, 5, FALSE)</f>
        <v>#N/A</v>
      </c>
      <c r="EIV11" s="20" t="e">
        <f>VLOOKUP(EIV$4, revenue_pivot!$A$4:$E$6, 5, FALSE)</f>
        <v>#N/A</v>
      </c>
      <c r="EIW11" s="7" t="s">
        <v>22352</v>
      </c>
      <c r="EIX11" s="20" t="e">
        <f>VLOOKUP(EIX$4, revenue_pivot!$A$4:$E$6, 5, FALSE)</f>
        <v>#N/A</v>
      </c>
      <c r="EIY11" s="20" t="e">
        <f>VLOOKUP(EIY$4, revenue_pivot!$A$4:$E$6, 5, FALSE)</f>
        <v>#N/A</v>
      </c>
      <c r="EIZ11" s="20" t="e">
        <f>VLOOKUP(EIZ$4, revenue_pivot!$A$4:$E$6, 5, FALSE)</f>
        <v>#N/A</v>
      </c>
      <c r="EJA11" s="7" t="s">
        <v>22352</v>
      </c>
      <c r="EJB11" s="20" t="e">
        <f>VLOOKUP(EJB$4, revenue_pivot!$A$4:$E$6, 5, FALSE)</f>
        <v>#N/A</v>
      </c>
      <c r="EJC11" s="20" t="e">
        <f>VLOOKUP(EJC$4, revenue_pivot!$A$4:$E$6, 5, FALSE)</f>
        <v>#N/A</v>
      </c>
      <c r="EJD11" s="20" t="e">
        <f>VLOOKUP(EJD$4, revenue_pivot!$A$4:$E$6, 5, FALSE)</f>
        <v>#N/A</v>
      </c>
      <c r="EJE11" s="7" t="s">
        <v>22352</v>
      </c>
      <c r="EJF11" s="20" t="e">
        <f>VLOOKUP(EJF$4, revenue_pivot!$A$4:$E$6, 5, FALSE)</f>
        <v>#N/A</v>
      </c>
      <c r="EJG11" s="20" t="e">
        <f>VLOOKUP(EJG$4, revenue_pivot!$A$4:$E$6, 5, FALSE)</f>
        <v>#N/A</v>
      </c>
      <c r="EJH11" s="20" t="e">
        <f>VLOOKUP(EJH$4, revenue_pivot!$A$4:$E$6, 5, FALSE)</f>
        <v>#N/A</v>
      </c>
      <c r="EJI11" s="7" t="s">
        <v>22352</v>
      </c>
      <c r="EJJ11" s="20" t="e">
        <f>VLOOKUP(EJJ$4, revenue_pivot!$A$4:$E$6, 5, FALSE)</f>
        <v>#N/A</v>
      </c>
      <c r="EJK11" s="20" t="e">
        <f>VLOOKUP(EJK$4, revenue_pivot!$A$4:$E$6, 5, FALSE)</f>
        <v>#N/A</v>
      </c>
      <c r="EJL11" s="20" t="e">
        <f>VLOOKUP(EJL$4, revenue_pivot!$A$4:$E$6, 5, FALSE)</f>
        <v>#N/A</v>
      </c>
      <c r="EJM11" s="7" t="s">
        <v>22352</v>
      </c>
      <c r="EJN11" s="20" t="e">
        <f>VLOOKUP(EJN$4, revenue_pivot!$A$4:$E$6, 5, FALSE)</f>
        <v>#N/A</v>
      </c>
      <c r="EJO11" s="20" t="e">
        <f>VLOOKUP(EJO$4, revenue_pivot!$A$4:$E$6, 5, FALSE)</f>
        <v>#N/A</v>
      </c>
      <c r="EJP11" s="20" t="e">
        <f>VLOOKUP(EJP$4, revenue_pivot!$A$4:$E$6, 5, FALSE)</f>
        <v>#N/A</v>
      </c>
      <c r="EJQ11" s="7" t="s">
        <v>22352</v>
      </c>
      <c r="EJR11" s="20" t="e">
        <f>VLOOKUP(EJR$4, revenue_pivot!$A$4:$E$6, 5, FALSE)</f>
        <v>#N/A</v>
      </c>
      <c r="EJS11" s="20" t="e">
        <f>VLOOKUP(EJS$4, revenue_pivot!$A$4:$E$6, 5, FALSE)</f>
        <v>#N/A</v>
      </c>
      <c r="EJT11" s="20" t="e">
        <f>VLOOKUP(EJT$4, revenue_pivot!$A$4:$E$6, 5, FALSE)</f>
        <v>#N/A</v>
      </c>
      <c r="EJU11" s="7" t="s">
        <v>22352</v>
      </c>
      <c r="EJV11" s="20" t="e">
        <f>VLOOKUP(EJV$4, revenue_pivot!$A$4:$E$6, 5, FALSE)</f>
        <v>#N/A</v>
      </c>
      <c r="EJW11" s="20" t="e">
        <f>VLOOKUP(EJW$4, revenue_pivot!$A$4:$E$6, 5, FALSE)</f>
        <v>#N/A</v>
      </c>
      <c r="EJX11" s="20" t="e">
        <f>VLOOKUP(EJX$4, revenue_pivot!$A$4:$E$6, 5, FALSE)</f>
        <v>#N/A</v>
      </c>
      <c r="EJY11" s="7" t="s">
        <v>22352</v>
      </c>
      <c r="EJZ11" s="20" t="e">
        <f>VLOOKUP(EJZ$4, revenue_pivot!$A$4:$E$6, 5, FALSE)</f>
        <v>#N/A</v>
      </c>
      <c r="EKA11" s="20" t="e">
        <f>VLOOKUP(EKA$4, revenue_pivot!$A$4:$E$6, 5, FALSE)</f>
        <v>#N/A</v>
      </c>
      <c r="EKB11" s="20" t="e">
        <f>VLOOKUP(EKB$4, revenue_pivot!$A$4:$E$6, 5, FALSE)</f>
        <v>#N/A</v>
      </c>
      <c r="EKC11" s="7" t="s">
        <v>22352</v>
      </c>
      <c r="EKD11" s="20" t="e">
        <f>VLOOKUP(EKD$4, revenue_pivot!$A$4:$E$6, 5, FALSE)</f>
        <v>#N/A</v>
      </c>
      <c r="EKE11" s="20" t="e">
        <f>VLOOKUP(EKE$4, revenue_pivot!$A$4:$E$6, 5, FALSE)</f>
        <v>#N/A</v>
      </c>
      <c r="EKF11" s="20" t="e">
        <f>VLOOKUP(EKF$4, revenue_pivot!$A$4:$E$6, 5, FALSE)</f>
        <v>#N/A</v>
      </c>
      <c r="EKG11" s="7" t="s">
        <v>22352</v>
      </c>
      <c r="EKH11" s="20" t="e">
        <f>VLOOKUP(EKH$4, revenue_pivot!$A$4:$E$6, 5, FALSE)</f>
        <v>#N/A</v>
      </c>
      <c r="EKI11" s="20" t="e">
        <f>VLOOKUP(EKI$4, revenue_pivot!$A$4:$E$6, 5, FALSE)</f>
        <v>#N/A</v>
      </c>
      <c r="EKJ11" s="20" t="e">
        <f>VLOOKUP(EKJ$4, revenue_pivot!$A$4:$E$6, 5, FALSE)</f>
        <v>#N/A</v>
      </c>
      <c r="EKK11" s="7" t="s">
        <v>22352</v>
      </c>
      <c r="EKL11" s="20" t="e">
        <f>VLOOKUP(EKL$4, revenue_pivot!$A$4:$E$6, 5, FALSE)</f>
        <v>#N/A</v>
      </c>
      <c r="EKM11" s="20" t="e">
        <f>VLOOKUP(EKM$4, revenue_pivot!$A$4:$E$6, 5, FALSE)</f>
        <v>#N/A</v>
      </c>
      <c r="EKN11" s="20" t="e">
        <f>VLOOKUP(EKN$4, revenue_pivot!$A$4:$E$6, 5, FALSE)</f>
        <v>#N/A</v>
      </c>
      <c r="EKO11" s="7" t="s">
        <v>22352</v>
      </c>
      <c r="EKP11" s="20" t="e">
        <f>VLOOKUP(EKP$4, revenue_pivot!$A$4:$E$6, 5, FALSE)</f>
        <v>#N/A</v>
      </c>
      <c r="EKQ11" s="20" t="e">
        <f>VLOOKUP(EKQ$4, revenue_pivot!$A$4:$E$6, 5, FALSE)</f>
        <v>#N/A</v>
      </c>
      <c r="EKR11" s="20" t="e">
        <f>VLOOKUP(EKR$4, revenue_pivot!$A$4:$E$6, 5, FALSE)</f>
        <v>#N/A</v>
      </c>
      <c r="EKS11" s="7" t="s">
        <v>22352</v>
      </c>
      <c r="EKT11" s="20" t="e">
        <f>VLOOKUP(EKT$4, revenue_pivot!$A$4:$E$6, 5, FALSE)</f>
        <v>#N/A</v>
      </c>
      <c r="EKU11" s="20" t="e">
        <f>VLOOKUP(EKU$4, revenue_pivot!$A$4:$E$6, 5, FALSE)</f>
        <v>#N/A</v>
      </c>
      <c r="EKV11" s="20" t="e">
        <f>VLOOKUP(EKV$4, revenue_pivot!$A$4:$E$6, 5, FALSE)</f>
        <v>#N/A</v>
      </c>
      <c r="EKW11" s="7" t="s">
        <v>22352</v>
      </c>
      <c r="EKX11" s="20" t="e">
        <f>VLOOKUP(EKX$4, revenue_pivot!$A$4:$E$6, 5, FALSE)</f>
        <v>#N/A</v>
      </c>
      <c r="EKY11" s="20" t="e">
        <f>VLOOKUP(EKY$4, revenue_pivot!$A$4:$E$6, 5, FALSE)</f>
        <v>#N/A</v>
      </c>
      <c r="EKZ11" s="20" t="e">
        <f>VLOOKUP(EKZ$4, revenue_pivot!$A$4:$E$6, 5, FALSE)</f>
        <v>#N/A</v>
      </c>
      <c r="ELA11" s="7" t="s">
        <v>22352</v>
      </c>
      <c r="ELB11" s="20" t="e">
        <f>VLOOKUP(ELB$4, revenue_pivot!$A$4:$E$6, 5, FALSE)</f>
        <v>#N/A</v>
      </c>
      <c r="ELC11" s="20" t="e">
        <f>VLOOKUP(ELC$4, revenue_pivot!$A$4:$E$6, 5, FALSE)</f>
        <v>#N/A</v>
      </c>
      <c r="ELD11" s="20" t="e">
        <f>VLOOKUP(ELD$4, revenue_pivot!$A$4:$E$6, 5, FALSE)</f>
        <v>#N/A</v>
      </c>
      <c r="ELE11" s="7" t="s">
        <v>22352</v>
      </c>
      <c r="ELF11" s="20" t="e">
        <f>VLOOKUP(ELF$4, revenue_pivot!$A$4:$E$6, 5, FALSE)</f>
        <v>#N/A</v>
      </c>
      <c r="ELG11" s="20" t="e">
        <f>VLOOKUP(ELG$4, revenue_pivot!$A$4:$E$6, 5, FALSE)</f>
        <v>#N/A</v>
      </c>
      <c r="ELH11" s="20" t="e">
        <f>VLOOKUP(ELH$4, revenue_pivot!$A$4:$E$6, 5, FALSE)</f>
        <v>#N/A</v>
      </c>
      <c r="ELI11" s="7" t="s">
        <v>22352</v>
      </c>
      <c r="ELJ11" s="20" t="e">
        <f>VLOOKUP(ELJ$4, revenue_pivot!$A$4:$E$6, 5, FALSE)</f>
        <v>#N/A</v>
      </c>
      <c r="ELK11" s="20" t="e">
        <f>VLOOKUP(ELK$4, revenue_pivot!$A$4:$E$6, 5, FALSE)</f>
        <v>#N/A</v>
      </c>
      <c r="ELL11" s="20" t="e">
        <f>VLOOKUP(ELL$4, revenue_pivot!$A$4:$E$6, 5, FALSE)</f>
        <v>#N/A</v>
      </c>
      <c r="ELM11" s="7" t="s">
        <v>22352</v>
      </c>
      <c r="ELN11" s="20" t="e">
        <f>VLOOKUP(ELN$4, revenue_pivot!$A$4:$E$6, 5, FALSE)</f>
        <v>#N/A</v>
      </c>
      <c r="ELO11" s="20" t="e">
        <f>VLOOKUP(ELO$4, revenue_pivot!$A$4:$E$6, 5, FALSE)</f>
        <v>#N/A</v>
      </c>
      <c r="ELP11" s="20" t="e">
        <f>VLOOKUP(ELP$4, revenue_pivot!$A$4:$E$6, 5, FALSE)</f>
        <v>#N/A</v>
      </c>
      <c r="ELQ11" s="7" t="s">
        <v>22352</v>
      </c>
      <c r="ELR11" s="20" t="e">
        <f>VLOOKUP(ELR$4, revenue_pivot!$A$4:$E$6, 5, FALSE)</f>
        <v>#N/A</v>
      </c>
      <c r="ELS11" s="20" t="e">
        <f>VLOOKUP(ELS$4, revenue_pivot!$A$4:$E$6, 5, FALSE)</f>
        <v>#N/A</v>
      </c>
      <c r="ELT11" s="20" t="e">
        <f>VLOOKUP(ELT$4, revenue_pivot!$A$4:$E$6, 5, FALSE)</f>
        <v>#N/A</v>
      </c>
      <c r="ELU11" s="7" t="s">
        <v>22352</v>
      </c>
      <c r="ELV11" s="20" t="e">
        <f>VLOOKUP(ELV$4, revenue_pivot!$A$4:$E$6, 5, FALSE)</f>
        <v>#N/A</v>
      </c>
      <c r="ELW11" s="20" t="e">
        <f>VLOOKUP(ELW$4, revenue_pivot!$A$4:$E$6, 5, FALSE)</f>
        <v>#N/A</v>
      </c>
      <c r="ELX11" s="20" t="e">
        <f>VLOOKUP(ELX$4, revenue_pivot!$A$4:$E$6, 5, FALSE)</f>
        <v>#N/A</v>
      </c>
      <c r="ELY11" s="7" t="s">
        <v>22352</v>
      </c>
      <c r="ELZ11" s="20" t="e">
        <f>VLOOKUP(ELZ$4, revenue_pivot!$A$4:$E$6, 5, FALSE)</f>
        <v>#N/A</v>
      </c>
      <c r="EMA11" s="20" t="e">
        <f>VLOOKUP(EMA$4, revenue_pivot!$A$4:$E$6, 5, FALSE)</f>
        <v>#N/A</v>
      </c>
      <c r="EMB11" s="20" t="e">
        <f>VLOOKUP(EMB$4, revenue_pivot!$A$4:$E$6, 5, FALSE)</f>
        <v>#N/A</v>
      </c>
      <c r="EMC11" s="7" t="s">
        <v>22352</v>
      </c>
      <c r="EMD11" s="20" t="e">
        <f>VLOOKUP(EMD$4, revenue_pivot!$A$4:$E$6, 5, FALSE)</f>
        <v>#N/A</v>
      </c>
      <c r="EME11" s="20" t="e">
        <f>VLOOKUP(EME$4, revenue_pivot!$A$4:$E$6, 5, FALSE)</f>
        <v>#N/A</v>
      </c>
      <c r="EMF11" s="20" t="e">
        <f>VLOOKUP(EMF$4, revenue_pivot!$A$4:$E$6, 5, FALSE)</f>
        <v>#N/A</v>
      </c>
      <c r="EMG11" s="7" t="s">
        <v>22352</v>
      </c>
      <c r="EMH11" s="20" t="e">
        <f>VLOOKUP(EMH$4, revenue_pivot!$A$4:$E$6, 5, FALSE)</f>
        <v>#N/A</v>
      </c>
      <c r="EMI11" s="20" t="e">
        <f>VLOOKUP(EMI$4, revenue_pivot!$A$4:$E$6, 5, FALSE)</f>
        <v>#N/A</v>
      </c>
      <c r="EMJ11" s="20" t="e">
        <f>VLOOKUP(EMJ$4, revenue_pivot!$A$4:$E$6, 5, FALSE)</f>
        <v>#N/A</v>
      </c>
      <c r="EMK11" s="7" t="s">
        <v>22352</v>
      </c>
      <c r="EML11" s="20" t="e">
        <f>VLOOKUP(EML$4, revenue_pivot!$A$4:$E$6, 5, FALSE)</f>
        <v>#N/A</v>
      </c>
      <c r="EMM11" s="20" t="e">
        <f>VLOOKUP(EMM$4, revenue_pivot!$A$4:$E$6, 5, FALSE)</f>
        <v>#N/A</v>
      </c>
      <c r="EMN11" s="20" t="e">
        <f>VLOOKUP(EMN$4, revenue_pivot!$A$4:$E$6, 5, FALSE)</f>
        <v>#N/A</v>
      </c>
      <c r="EMO11" s="7" t="s">
        <v>22352</v>
      </c>
      <c r="EMP11" s="20" t="e">
        <f>VLOOKUP(EMP$4, revenue_pivot!$A$4:$E$6, 5, FALSE)</f>
        <v>#N/A</v>
      </c>
      <c r="EMQ11" s="20" t="e">
        <f>VLOOKUP(EMQ$4, revenue_pivot!$A$4:$E$6, 5, FALSE)</f>
        <v>#N/A</v>
      </c>
      <c r="EMR11" s="20" t="e">
        <f>VLOOKUP(EMR$4, revenue_pivot!$A$4:$E$6, 5, FALSE)</f>
        <v>#N/A</v>
      </c>
      <c r="EMS11" s="7" t="s">
        <v>22352</v>
      </c>
      <c r="EMT11" s="20" t="e">
        <f>VLOOKUP(EMT$4, revenue_pivot!$A$4:$E$6, 5, FALSE)</f>
        <v>#N/A</v>
      </c>
      <c r="EMU11" s="20" t="e">
        <f>VLOOKUP(EMU$4, revenue_pivot!$A$4:$E$6, 5, FALSE)</f>
        <v>#N/A</v>
      </c>
      <c r="EMV11" s="20" t="e">
        <f>VLOOKUP(EMV$4, revenue_pivot!$A$4:$E$6, 5, FALSE)</f>
        <v>#N/A</v>
      </c>
      <c r="EMW11" s="7" t="s">
        <v>22352</v>
      </c>
      <c r="EMX11" s="20" t="e">
        <f>VLOOKUP(EMX$4, revenue_pivot!$A$4:$E$6, 5, FALSE)</f>
        <v>#N/A</v>
      </c>
      <c r="EMY11" s="20" t="e">
        <f>VLOOKUP(EMY$4, revenue_pivot!$A$4:$E$6, 5, FALSE)</f>
        <v>#N/A</v>
      </c>
      <c r="EMZ11" s="20" t="e">
        <f>VLOOKUP(EMZ$4, revenue_pivot!$A$4:$E$6, 5, FALSE)</f>
        <v>#N/A</v>
      </c>
      <c r="ENA11" s="7" t="s">
        <v>22352</v>
      </c>
      <c r="ENB11" s="20" t="e">
        <f>VLOOKUP(ENB$4, revenue_pivot!$A$4:$E$6, 5, FALSE)</f>
        <v>#N/A</v>
      </c>
      <c r="ENC11" s="20" t="e">
        <f>VLOOKUP(ENC$4, revenue_pivot!$A$4:$E$6, 5, FALSE)</f>
        <v>#N/A</v>
      </c>
      <c r="END11" s="20" t="e">
        <f>VLOOKUP(END$4, revenue_pivot!$A$4:$E$6, 5, FALSE)</f>
        <v>#N/A</v>
      </c>
      <c r="ENE11" s="7" t="s">
        <v>22352</v>
      </c>
      <c r="ENF11" s="20" t="e">
        <f>VLOOKUP(ENF$4, revenue_pivot!$A$4:$E$6, 5, FALSE)</f>
        <v>#N/A</v>
      </c>
      <c r="ENG11" s="20" t="e">
        <f>VLOOKUP(ENG$4, revenue_pivot!$A$4:$E$6, 5, FALSE)</f>
        <v>#N/A</v>
      </c>
      <c r="ENH11" s="20" t="e">
        <f>VLOOKUP(ENH$4, revenue_pivot!$A$4:$E$6, 5, FALSE)</f>
        <v>#N/A</v>
      </c>
      <c r="ENI11" s="7" t="s">
        <v>22352</v>
      </c>
      <c r="ENJ11" s="20" t="e">
        <f>VLOOKUP(ENJ$4, revenue_pivot!$A$4:$E$6, 5, FALSE)</f>
        <v>#N/A</v>
      </c>
      <c r="ENK11" s="20" t="e">
        <f>VLOOKUP(ENK$4, revenue_pivot!$A$4:$E$6, 5, FALSE)</f>
        <v>#N/A</v>
      </c>
      <c r="ENL11" s="20" t="e">
        <f>VLOOKUP(ENL$4, revenue_pivot!$A$4:$E$6, 5, FALSE)</f>
        <v>#N/A</v>
      </c>
      <c r="ENM11" s="7" t="s">
        <v>22352</v>
      </c>
      <c r="ENN11" s="20" t="e">
        <f>VLOOKUP(ENN$4, revenue_pivot!$A$4:$E$6, 5, FALSE)</f>
        <v>#N/A</v>
      </c>
      <c r="ENO11" s="20" t="e">
        <f>VLOOKUP(ENO$4, revenue_pivot!$A$4:$E$6, 5, FALSE)</f>
        <v>#N/A</v>
      </c>
      <c r="ENP11" s="20" t="e">
        <f>VLOOKUP(ENP$4, revenue_pivot!$A$4:$E$6, 5, FALSE)</f>
        <v>#N/A</v>
      </c>
      <c r="ENQ11" s="7" t="s">
        <v>22352</v>
      </c>
      <c r="ENR11" s="20" t="e">
        <f>VLOOKUP(ENR$4, revenue_pivot!$A$4:$E$6, 5, FALSE)</f>
        <v>#N/A</v>
      </c>
      <c r="ENS11" s="20" t="e">
        <f>VLOOKUP(ENS$4, revenue_pivot!$A$4:$E$6, 5, FALSE)</f>
        <v>#N/A</v>
      </c>
      <c r="ENT11" s="20" t="e">
        <f>VLOOKUP(ENT$4, revenue_pivot!$A$4:$E$6, 5, FALSE)</f>
        <v>#N/A</v>
      </c>
      <c r="ENU11" s="7" t="s">
        <v>22352</v>
      </c>
      <c r="ENV11" s="20" t="e">
        <f>VLOOKUP(ENV$4, revenue_pivot!$A$4:$E$6, 5, FALSE)</f>
        <v>#N/A</v>
      </c>
      <c r="ENW11" s="20" t="e">
        <f>VLOOKUP(ENW$4, revenue_pivot!$A$4:$E$6, 5, FALSE)</f>
        <v>#N/A</v>
      </c>
      <c r="ENX11" s="20" t="e">
        <f>VLOOKUP(ENX$4, revenue_pivot!$A$4:$E$6, 5, FALSE)</f>
        <v>#N/A</v>
      </c>
      <c r="ENY11" s="7" t="s">
        <v>22352</v>
      </c>
      <c r="ENZ11" s="20" t="e">
        <f>VLOOKUP(ENZ$4, revenue_pivot!$A$4:$E$6, 5, FALSE)</f>
        <v>#N/A</v>
      </c>
      <c r="EOA11" s="20" t="e">
        <f>VLOOKUP(EOA$4, revenue_pivot!$A$4:$E$6, 5, FALSE)</f>
        <v>#N/A</v>
      </c>
      <c r="EOB11" s="20" t="e">
        <f>VLOOKUP(EOB$4, revenue_pivot!$A$4:$E$6, 5, FALSE)</f>
        <v>#N/A</v>
      </c>
      <c r="EOC11" s="7" t="s">
        <v>22352</v>
      </c>
      <c r="EOD11" s="20" t="e">
        <f>VLOOKUP(EOD$4, revenue_pivot!$A$4:$E$6, 5, FALSE)</f>
        <v>#N/A</v>
      </c>
      <c r="EOE11" s="20" t="e">
        <f>VLOOKUP(EOE$4, revenue_pivot!$A$4:$E$6, 5, FALSE)</f>
        <v>#N/A</v>
      </c>
      <c r="EOF11" s="20" t="e">
        <f>VLOOKUP(EOF$4, revenue_pivot!$A$4:$E$6, 5, FALSE)</f>
        <v>#N/A</v>
      </c>
      <c r="EOG11" s="7" t="s">
        <v>22352</v>
      </c>
      <c r="EOH11" s="20" t="e">
        <f>VLOOKUP(EOH$4, revenue_pivot!$A$4:$E$6, 5, FALSE)</f>
        <v>#N/A</v>
      </c>
      <c r="EOI11" s="20" t="e">
        <f>VLOOKUP(EOI$4, revenue_pivot!$A$4:$E$6, 5, FALSE)</f>
        <v>#N/A</v>
      </c>
      <c r="EOJ11" s="20" t="e">
        <f>VLOOKUP(EOJ$4, revenue_pivot!$A$4:$E$6, 5, FALSE)</f>
        <v>#N/A</v>
      </c>
      <c r="EOK11" s="7" t="s">
        <v>22352</v>
      </c>
      <c r="EOL11" s="20" t="e">
        <f>VLOOKUP(EOL$4, revenue_pivot!$A$4:$E$6, 5, FALSE)</f>
        <v>#N/A</v>
      </c>
      <c r="EOM11" s="20" t="e">
        <f>VLOOKUP(EOM$4, revenue_pivot!$A$4:$E$6, 5, FALSE)</f>
        <v>#N/A</v>
      </c>
      <c r="EON11" s="20" t="e">
        <f>VLOOKUP(EON$4, revenue_pivot!$A$4:$E$6, 5, FALSE)</f>
        <v>#N/A</v>
      </c>
      <c r="EOO11" s="7" t="s">
        <v>22352</v>
      </c>
      <c r="EOP11" s="20" t="e">
        <f>VLOOKUP(EOP$4, revenue_pivot!$A$4:$E$6, 5, FALSE)</f>
        <v>#N/A</v>
      </c>
      <c r="EOQ11" s="20" t="e">
        <f>VLOOKUP(EOQ$4, revenue_pivot!$A$4:$E$6, 5, FALSE)</f>
        <v>#N/A</v>
      </c>
      <c r="EOR11" s="20" t="e">
        <f>VLOOKUP(EOR$4, revenue_pivot!$A$4:$E$6, 5, FALSE)</f>
        <v>#N/A</v>
      </c>
      <c r="EOS11" s="7" t="s">
        <v>22352</v>
      </c>
      <c r="EOT11" s="20" t="e">
        <f>VLOOKUP(EOT$4, revenue_pivot!$A$4:$E$6, 5, FALSE)</f>
        <v>#N/A</v>
      </c>
      <c r="EOU11" s="20" t="e">
        <f>VLOOKUP(EOU$4, revenue_pivot!$A$4:$E$6, 5, FALSE)</f>
        <v>#N/A</v>
      </c>
      <c r="EOV11" s="20" t="e">
        <f>VLOOKUP(EOV$4, revenue_pivot!$A$4:$E$6, 5, FALSE)</f>
        <v>#N/A</v>
      </c>
      <c r="EOW11" s="7" t="s">
        <v>22352</v>
      </c>
      <c r="EOX11" s="20" t="e">
        <f>VLOOKUP(EOX$4, revenue_pivot!$A$4:$E$6, 5, FALSE)</f>
        <v>#N/A</v>
      </c>
      <c r="EOY11" s="20" t="e">
        <f>VLOOKUP(EOY$4, revenue_pivot!$A$4:$E$6, 5, FALSE)</f>
        <v>#N/A</v>
      </c>
      <c r="EOZ11" s="20" t="e">
        <f>VLOOKUP(EOZ$4, revenue_pivot!$A$4:$E$6, 5, FALSE)</f>
        <v>#N/A</v>
      </c>
      <c r="EPA11" s="7" t="s">
        <v>22352</v>
      </c>
      <c r="EPB11" s="20" t="e">
        <f>VLOOKUP(EPB$4, revenue_pivot!$A$4:$E$6, 5, FALSE)</f>
        <v>#N/A</v>
      </c>
      <c r="EPC11" s="20" t="e">
        <f>VLOOKUP(EPC$4, revenue_pivot!$A$4:$E$6, 5, FALSE)</f>
        <v>#N/A</v>
      </c>
      <c r="EPD11" s="20" t="e">
        <f>VLOOKUP(EPD$4, revenue_pivot!$A$4:$E$6, 5, FALSE)</f>
        <v>#N/A</v>
      </c>
      <c r="EPE11" s="7" t="s">
        <v>22352</v>
      </c>
      <c r="EPF11" s="20" t="e">
        <f>VLOOKUP(EPF$4, revenue_pivot!$A$4:$E$6, 5, FALSE)</f>
        <v>#N/A</v>
      </c>
      <c r="EPG11" s="20" t="e">
        <f>VLOOKUP(EPG$4, revenue_pivot!$A$4:$E$6, 5, FALSE)</f>
        <v>#N/A</v>
      </c>
      <c r="EPH11" s="20" t="e">
        <f>VLOOKUP(EPH$4, revenue_pivot!$A$4:$E$6, 5, FALSE)</f>
        <v>#N/A</v>
      </c>
      <c r="EPI11" s="7" t="s">
        <v>22352</v>
      </c>
      <c r="EPJ11" s="20" t="e">
        <f>VLOOKUP(EPJ$4, revenue_pivot!$A$4:$E$6, 5, FALSE)</f>
        <v>#N/A</v>
      </c>
      <c r="EPK11" s="20" t="e">
        <f>VLOOKUP(EPK$4, revenue_pivot!$A$4:$E$6, 5, FALSE)</f>
        <v>#N/A</v>
      </c>
      <c r="EPL11" s="20" t="e">
        <f>VLOOKUP(EPL$4, revenue_pivot!$A$4:$E$6, 5, FALSE)</f>
        <v>#N/A</v>
      </c>
      <c r="EPM11" s="7" t="s">
        <v>22352</v>
      </c>
      <c r="EPN11" s="20" t="e">
        <f>VLOOKUP(EPN$4, revenue_pivot!$A$4:$E$6, 5, FALSE)</f>
        <v>#N/A</v>
      </c>
      <c r="EPO11" s="20" t="e">
        <f>VLOOKUP(EPO$4, revenue_pivot!$A$4:$E$6, 5, FALSE)</f>
        <v>#N/A</v>
      </c>
      <c r="EPP11" s="20" t="e">
        <f>VLOOKUP(EPP$4, revenue_pivot!$A$4:$E$6, 5, FALSE)</f>
        <v>#N/A</v>
      </c>
      <c r="EPQ11" s="7" t="s">
        <v>22352</v>
      </c>
      <c r="EPR11" s="20" t="e">
        <f>VLOOKUP(EPR$4, revenue_pivot!$A$4:$E$6, 5, FALSE)</f>
        <v>#N/A</v>
      </c>
      <c r="EPS11" s="20" t="e">
        <f>VLOOKUP(EPS$4, revenue_pivot!$A$4:$E$6, 5, FALSE)</f>
        <v>#N/A</v>
      </c>
      <c r="EPT11" s="20" t="e">
        <f>VLOOKUP(EPT$4, revenue_pivot!$A$4:$E$6, 5, FALSE)</f>
        <v>#N/A</v>
      </c>
      <c r="EPU11" s="7" t="s">
        <v>22352</v>
      </c>
      <c r="EPV11" s="20" t="e">
        <f>VLOOKUP(EPV$4, revenue_pivot!$A$4:$E$6, 5, FALSE)</f>
        <v>#N/A</v>
      </c>
      <c r="EPW11" s="20" t="e">
        <f>VLOOKUP(EPW$4, revenue_pivot!$A$4:$E$6, 5, FALSE)</f>
        <v>#N/A</v>
      </c>
      <c r="EPX11" s="20" t="e">
        <f>VLOOKUP(EPX$4, revenue_pivot!$A$4:$E$6, 5, FALSE)</f>
        <v>#N/A</v>
      </c>
      <c r="EPY11" s="7" t="s">
        <v>22352</v>
      </c>
      <c r="EPZ11" s="20" t="e">
        <f>VLOOKUP(EPZ$4, revenue_pivot!$A$4:$E$6, 5, FALSE)</f>
        <v>#N/A</v>
      </c>
      <c r="EQA11" s="20" t="e">
        <f>VLOOKUP(EQA$4, revenue_pivot!$A$4:$E$6, 5, FALSE)</f>
        <v>#N/A</v>
      </c>
      <c r="EQB11" s="20" t="e">
        <f>VLOOKUP(EQB$4, revenue_pivot!$A$4:$E$6, 5, FALSE)</f>
        <v>#N/A</v>
      </c>
      <c r="EQC11" s="7" t="s">
        <v>22352</v>
      </c>
      <c r="EQD11" s="20" t="e">
        <f>VLOOKUP(EQD$4, revenue_pivot!$A$4:$E$6, 5, FALSE)</f>
        <v>#N/A</v>
      </c>
      <c r="EQE11" s="20" t="e">
        <f>VLOOKUP(EQE$4, revenue_pivot!$A$4:$E$6, 5, FALSE)</f>
        <v>#N/A</v>
      </c>
      <c r="EQF11" s="20" t="e">
        <f>VLOOKUP(EQF$4, revenue_pivot!$A$4:$E$6, 5, FALSE)</f>
        <v>#N/A</v>
      </c>
      <c r="EQG11" s="7" t="s">
        <v>22352</v>
      </c>
      <c r="EQH11" s="20" t="e">
        <f>VLOOKUP(EQH$4, revenue_pivot!$A$4:$E$6, 5, FALSE)</f>
        <v>#N/A</v>
      </c>
      <c r="EQI11" s="20" t="e">
        <f>VLOOKUP(EQI$4, revenue_pivot!$A$4:$E$6, 5, FALSE)</f>
        <v>#N/A</v>
      </c>
      <c r="EQJ11" s="20" t="e">
        <f>VLOOKUP(EQJ$4, revenue_pivot!$A$4:$E$6, 5, FALSE)</f>
        <v>#N/A</v>
      </c>
      <c r="EQK11" s="7" t="s">
        <v>22352</v>
      </c>
      <c r="EQL11" s="20" t="e">
        <f>VLOOKUP(EQL$4, revenue_pivot!$A$4:$E$6, 5, FALSE)</f>
        <v>#N/A</v>
      </c>
      <c r="EQM11" s="20" t="e">
        <f>VLOOKUP(EQM$4, revenue_pivot!$A$4:$E$6, 5, FALSE)</f>
        <v>#N/A</v>
      </c>
      <c r="EQN11" s="20" t="e">
        <f>VLOOKUP(EQN$4, revenue_pivot!$A$4:$E$6, 5, FALSE)</f>
        <v>#N/A</v>
      </c>
      <c r="EQO11" s="7" t="s">
        <v>22352</v>
      </c>
      <c r="EQP11" s="20" t="e">
        <f>VLOOKUP(EQP$4, revenue_pivot!$A$4:$E$6, 5, FALSE)</f>
        <v>#N/A</v>
      </c>
      <c r="EQQ11" s="20" t="e">
        <f>VLOOKUP(EQQ$4, revenue_pivot!$A$4:$E$6, 5, FALSE)</f>
        <v>#N/A</v>
      </c>
      <c r="EQR11" s="20" t="e">
        <f>VLOOKUP(EQR$4, revenue_pivot!$A$4:$E$6, 5, FALSE)</f>
        <v>#N/A</v>
      </c>
      <c r="EQS11" s="7" t="s">
        <v>22352</v>
      </c>
      <c r="EQT11" s="20" t="e">
        <f>VLOOKUP(EQT$4, revenue_pivot!$A$4:$E$6, 5, FALSE)</f>
        <v>#N/A</v>
      </c>
      <c r="EQU11" s="20" t="e">
        <f>VLOOKUP(EQU$4, revenue_pivot!$A$4:$E$6, 5, FALSE)</f>
        <v>#N/A</v>
      </c>
      <c r="EQV11" s="20" t="e">
        <f>VLOOKUP(EQV$4, revenue_pivot!$A$4:$E$6, 5, FALSE)</f>
        <v>#N/A</v>
      </c>
      <c r="EQW11" s="7" t="s">
        <v>22352</v>
      </c>
      <c r="EQX11" s="20" t="e">
        <f>VLOOKUP(EQX$4, revenue_pivot!$A$4:$E$6, 5, FALSE)</f>
        <v>#N/A</v>
      </c>
      <c r="EQY11" s="20" t="e">
        <f>VLOOKUP(EQY$4, revenue_pivot!$A$4:$E$6, 5, FALSE)</f>
        <v>#N/A</v>
      </c>
      <c r="EQZ11" s="20" t="e">
        <f>VLOOKUP(EQZ$4, revenue_pivot!$A$4:$E$6, 5, FALSE)</f>
        <v>#N/A</v>
      </c>
      <c r="ERA11" s="7" t="s">
        <v>22352</v>
      </c>
      <c r="ERB11" s="20" t="e">
        <f>VLOOKUP(ERB$4, revenue_pivot!$A$4:$E$6, 5, FALSE)</f>
        <v>#N/A</v>
      </c>
      <c r="ERC11" s="20" t="e">
        <f>VLOOKUP(ERC$4, revenue_pivot!$A$4:$E$6, 5, FALSE)</f>
        <v>#N/A</v>
      </c>
      <c r="ERD11" s="20" t="e">
        <f>VLOOKUP(ERD$4, revenue_pivot!$A$4:$E$6, 5, FALSE)</f>
        <v>#N/A</v>
      </c>
      <c r="ERE11" s="7" t="s">
        <v>22352</v>
      </c>
      <c r="ERF11" s="20" t="e">
        <f>VLOOKUP(ERF$4, revenue_pivot!$A$4:$E$6, 5, FALSE)</f>
        <v>#N/A</v>
      </c>
      <c r="ERG11" s="20" t="e">
        <f>VLOOKUP(ERG$4, revenue_pivot!$A$4:$E$6, 5, FALSE)</f>
        <v>#N/A</v>
      </c>
      <c r="ERH11" s="20" t="e">
        <f>VLOOKUP(ERH$4, revenue_pivot!$A$4:$E$6, 5, FALSE)</f>
        <v>#N/A</v>
      </c>
      <c r="ERI11" s="7" t="s">
        <v>22352</v>
      </c>
      <c r="ERJ11" s="20" t="e">
        <f>VLOOKUP(ERJ$4, revenue_pivot!$A$4:$E$6, 5, FALSE)</f>
        <v>#N/A</v>
      </c>
      <c r="ERK11" s="20" t="e">
        <f>VLOOKUP(ERK$4, revenue_pivot!$A$4:$E$6, 5, FALSE)</f>
        <v>#N/A</v>
      </c>
      <c r="ERL11" s="20" t="e">
        <f>VLOOKUP(ERL$4, revenue_pivot!$A$4:$E$6, 5, FALSE)</f>
        <v>#N/A</v>
      </c>
      <c r="ERM11" s="7" t="s">
        <v>22352</v>
      </c>
      <c r="ERN11" s="20" t="e">
        <f>VLOOKUP(ERN$4, revenue_pivot!$A$4:$E$6, 5, FALSE)</f>
        <v>#N/A</v>
      </c>
      <c r="ERO11" s="20" t="e">
        <f>VLOOKUP(ERO$4, revenue_pivot!$A$4:$E$6, 5, FALSE)</f>
        <v>#N/A</v>
      </c>
      <c r="ERP11" s="20" t="e">
        <f>VLOOKUP(ERP$4, revenue_pivot!$A$4:$E$6, 5, FALSE)</f>
        <v>#N/A</v>
      </c>
      <c r="ERQ11" s="7" t="s">
        <v>22352</v>
      </c>
      <c r="ERR11" s="20" t="e">
        <f>VLOOKUP(ERR$4, revenue_pivot!$A$4:$E$6, 5, FALSE)</f>
        <v>#N/A</v>
      </c>
      <c r="ERS11" s="20" t="e">
        <f>VLOOKUP(ERS$4, revenue_pivot!$A$4:$E$6, 5, FALSE)</f>
        <v>#N/A</v>
      </c>
      <c r="ERT11" s="20" t="e">
        <f>VLOOKUP(ERT$4, revenue_pivot!$A$4:$E$6, 5, FALSE)</f>
        <v>#N/A</v>
      </c>
      <c r="ERU11" s="7" t="s">
        <v>22352</v>
      </c>
      <c r="ERV11" s="20" t="e">
        <f>VLOOKUP(ERV$4, revenue_pivot!$A$4:$E$6, 5, FALSE)</f>
        <v>#N/A</v>
      </c>
      <c r="ERW11" s="20" t="e">
        <f>VLOOKUP(ERW$4, revenue_pivot!$A$4:$E$6, 5, FALSE)</f>
        <v>#N/A</v>
      </c>
      <c r="ERX11" s="20" t="e">
        <f>VLOOKUP(ERX$4, revenue_pivot!$A$4:$E$6, 5, FALSE)</f>
        <v>#N/A</v>
      </c>
      <c r="ERY11" s="7" t="s">
        <v>22352</v>
      </c>
      <c r="ERZ11" s="20" t="e">
        <f>VLOOKUP(ERZ$4, revenue_pivot!$A$4:$E$6, 5, FALSE)</f>
        <v>#N/A</v>
      </c>
      <c r="ESA11" s="20" t="e">
        <f>VLOOKUP(ESA$4, revenue_pivot!$A$4:$E$6, 5, FALSE)</f>
        <v>#N/A</v>
      </c>
      <c r="ESB11" s="20" t="e">
        <f>VLOOKUP(ESB$4, revenue_pivot!$A$4:$E$6, 5, FALSE)</f>
        <v>#N/A</v>
      </c>
      <c r="ESC11" s="7" t="s">
        <v>22352</v>
      </c>
      <c r="ESD11" s="20" t="e">
        <f>VLOOKUP(ESD$4, revenue_pivot!$A$4:$E$6, 5, FALSE)</f>
        <v>#N/A</v>
      </c>
      <c r="ESE11" s="20" t="e">
        <f>VLOOKUP(ESE$4, revenue_pivot!$A$4:$E$6, 5, FALSE)</f>
        <v>#N/A</v>
      </c>
      <c r="ESF11" s="20" t="e">
        <f>VLOOKUP(ESF$4, revenue_pivot!$A$4:$E$6, 5, FALSE)</f>
        <v>#N/A</v>
      </c>
      <c r="ESG11" s="7" t="s">
        <v>22352</v>
      </c>
      <c r="ESH11" s="20" t="e">
        <f>VLOOKUP(ESH$4, revenue_pivot!$A$4:$E$6, 5, FALSE)</f>
        <v>#N/A</v>
      </c>
      <c r="ESI11" s="20" t="e">
        <f>VLOOKUP(ESI$4, revenue_pivot!$A$4:$E$6, 5, FALSE)</f>
        <v>#N/A</v>
      </c>
      <c r="ESJ11" s="20" t="e">
        <f>VLOOKUP(ESJ$4, revenue_pivot!$A$4:$E$6, 5, FALSE)</f>
        <v>#N/A</v>
      </c>
      <c r="ESK11" s="7" t="s">
        <v>22352</v>
      </c>
      <c r="ESL11" s="20" t="e">
        <f>VLOOKUP(ESL$4, revenue_pivot!$A$4:$E$6, 5, FALSE)</f>
        <v>#N/A</v>
      </c>
      <c r="ESM11" s="20" t="e">
        <f>VLOOKUP(ESM$4, revenue_pivot!$A$4:$E$6, 5, FALSE)</f>
        <v>#N/A</v>
      </c>
      <c r="ESN11" s="20" t="e">
        <f>VLOOKUP(ESN$4, revenue_pivot!$A$4:$E$6, 5, FALSE)</f>
        <v>#N/A</v>
      </c>
      <c r="ESO11" s="7" t="s">
        <v>22352</v>
      </c>
      <c r="ESP11" s="20" t="e">
        <f>VLOOKUP(ESP$4, revenue_pivot!$A$4:$E$6, 5, FALSE)</f>
        <v>#N/A</v>
      </c>
      <c r="ESQ11" s="20" t="e">
        <f>VLOOKUP(ESQ$4, revenue_pivot!$A$4:$E$6, 5, FALSE)</f>
        <v>#N/A</v>
      </c>
      <c r="ESR11" s="20" t="e">
        <f>VLOOKUP(ESR$4, revenue_pivot!$A$4:$E$6, 5, FALSE)</f>
        <v>#N/A</v>
      </c>
      <c r="ESS11" s="7" t="s">
        <v>22352</v>
      </c>
      <c r="EST11" s="20" t="e">
        <f>VLOOKUP(EST$4, revenue_pivot!$A$4:$E$6, 5, FALSE)</f>
        <v>#N/A</v>
      </c>
      <c r="ESU11" s="20" t="e">
        <f>VLOOKUP(ESU$4, revenue_pivot!$A$4:$E$6, 5, FALSE)</f>
        <v>#N/A</v>
      </c>
      <c r="ESV11" s="20" t="e">
        <f>VLOOKUP(ESV$4, revenue_pivot!$A$4:$E$6, 5, FALSE)</f>
        <v>#N/A</v>
      </c>
      <c r="ESW11" s="7" t="s">
        <v>22352</v>
      </c>
      <c r="ESX11" s="20" t="e">
        <f>VLOOKUP(ESX$4, revenue_pivot!$A$4:$E$6, 5, FALSE)</f>
        <v>#N/A</v>
      </c>
      <c r="ESY11" s="20" t="e">
        <f>VLOOKUP(ESY$4, revenue_pivot!$A$4:$E$6, 5, FALSE)</f>
        <v>#N/A</v>
      </c>
      <c r="ESZ11" s="20" t="e">
        <f>VLOOKUP(ESZ$4, revenue_pivot!$A$4:$E$6, 5, FALSE)</f>
        <v>#N/A</v>
      </c>
      <c r="ETA11" s="7" t="s">
        <v>22352</v>
      </c>
      <c r="ETB11" s="20" t="e">
        <f>VLOOKUP(ETB$4, revenue_pivot!$A$4:$E$6, 5, FALSE)</f>
        <v>#N/A</v>
      </c>
      <c r="ETC11" s="20" t="e">
        <f>VLOOKUP(ETC$4, revenue_pivot!$A$4:$E$6, 5, FALSE)</f>
        <v>#N/A</v>
      </c>
      <c r="ETD11" s="20" t="e">
        <f>VLOOKUP(ETD$4, revenue_pivot!$A$4:$E$6, 5, FALSE)</f>
        <v>#N/A</v>
      </c>
      <c r="ETE11" s="7" t="s">
        <v>22352</v>
      </c>
      <c r="ETF11" s="20" t="e">
        <f>VLOOKUP(ETF$4, revenue_pivot!$A$4:$E$6, 5, FALSE)</f>
        <v>#N/A</v>
      </c>
      <c r="ETG11" s="20" t="e">
        <f>VLOOKUP(ETG$4, revenue_pivot!$A$4:$E$6, 5, FALSE)</f>
        <v>#N/A</v>
      </c>
      <c r="ETH11" s="20" t="e">
        <f>VLOOKUP(ETH$4, revenue_pivot!$A$4:$E$6, 5, FALSE)</f>
        <v>#N/A</v>
      </c>
      <c r="ETI11" s="7" t="s">
        <v>22352</v>
      </c>
      <c r="ETJ11" s="20" t="e">
        <f>VLOOKUP(ETJ$4, revenue_pivot!$A$4:$E$6, 5, FALSE)</f>
        <v>#N/A</v>
      </c>
      <c r="ETK11" s="20" t="e">
        <f>VLOOKUP(ETK$4, revenue_pivot!$A$4:$E$6, 5, FALSE)</f>
        <v>#N/A</v>
      </c>
      <c r="ETL11" s="20" t="e">
        <f>VLOOKUP(ETL$4, revenue_pivot!$A$4:$E$6, 5, FALSE)</f>
        <v>#N/A</v>
      </c>
      <c r="ETM11" s="7" t="s">
        <v>22352</v>
      </c>
      <c r="ETN11" s="20" t="e">
        <f>VLOOKUP(ETN$4, revenue_pivot!$A$4:$E$6, 5, FALSE)</f>
        <v>#N/A</v>
      </c>
      <c r="ETO11" s="20" t="e">
        <f>VLOOKUP(ETO$4, revenue_pivot!$A$4:$E$6, 5, FALSE)</f>
        <v>#N/A</v>
      </c>
      <c r="ETP11" s="20" t="e">
        <f>VLOOKUP(ETP$4, revenue_pivot!$A$4:$E$6, 5, FALSE)</f>
        <v>#N/A</v>
      </c>
      <c r="ETQ11" s="7" t="s">
        <v>22352</v>
      </c>
      <c r="ETR11" s="20" t="e">
        <f>VLOOKUP(ETR$4, revenue_pivot!$A$4:$E$6, 5, FALSE)</f>
        <v>#N/A</v>
      </c>
      <c r="ETS11" s="20" t="e">
        <f>VLOOKUP(ETS$4, revenue_pivot!$A$4:$E$6, 5, FALSE)</f>
        <v>#N/A</v>
      </c>
      <c r="ETT11" s="20" t="e">
        <f>VLOOKUP(ETT$4, revenue_pivot!$A$4:$E$6, 5, FALSE)</f>
        <v>#N/A</v>
      </c>
      <c r="ETU11" s="7" t="s">
        <v>22352</v>
      </c>
      <c r="ETV11" s="20" t="e">
        <f>VLOOKUP(ETV$4, revenue_pivot!$A$4:$E$6, 5, FALSE)</f>
        <v>#N/A</v>
      </c>
      <c r="ETW11" s="20" t="e">
        <f>VLOOKUP(ETW$4, revenue_pivot!$A$4:$E$6, 5, FALSE)</f>
        <v>#N/A</v>
      </c>
      <c r="ETX11" s="20" t="e">
        <f>VLOOKUP(ETX$4, revenue_pivot!$A$4:$E$6, 5, FALSE)</f>
        <v>#N/A</v>
      </c>
      <c r="ETY11" s="7" t="s">
        <v>22352</v>
      </c>
      <c r="ETZ11" s="20" t="e">
        <f>VLOOKUP(ETZ$4, revenue_pivot!$A$4:$E$6, 5, FALSE)</f>
        <v>#N/A</v>
      </c>
      <c r="EUA11" s="20" t="e">
        <f>VLOOKUP(EUA$4, revenue_pivot!$A$4:$E$6, 5, FALSE)</f>
        <v>#N/A</v>
      </c>
      <c r="EUB11" s="20" t="e">
        <f>VLOOKUP(EUB$4, revenue_pivot!$A$4:$E$6, 5, FALSE)</f>
        <v>#N/A</v>
      </c>
      <c r="EUC11" s="7" t="s">
        <v>22352</v>
      </c>
      <c r="EUD11" s="20" t="e">
        <f>VLOOKUP(EUD$4, revenue_pivot!$A$4:$E$6, 5, FALSE)</f>
        <v>#N/A</v>
      </c>
      <c r="EUE11" s="20" t="e">
        <f>VLOOKUP(EUE$4, revenue_pivot!$A$4:$E$6, 5, FALSE)</f>
        <v>#N/A</v>
      </c>
      <c r="EUF11" s="20" t="e">
        <f>VLOOKUP(EUF$4, revenue_pivot!$A$4:$E$6, 5, FALSE)</f>
        <v>#N/A</v>
      </c>
      <c r="EUG11" s="7" t="s">
        <v>22352</v>
      </c>
      <c r="EUH11" s="20" t="e">
        <f>VLOOKUP(EUH$4, revenue_pivot!$A$4:$E$6, 5, FALSE)</f>
        <v>#N/A</v>
      </c>
      <c r="EUI11" s="20" t="e">
        <f>VLOOKUP(EUI$4, revenue_pivot!$A$4:$E$6, 5, FALSE)</f>
        <v>#N/A</v>
      </c>
      <c r="EUJ11" s="20" t="e">
        <f>VLOOKUP(EUJ$4, revenue_pivot!$A$4:$E$6, 5, FALSE)</f>
        <v>#N/A</v>
      </c>
      <c r="EUK11" s="7" t="s">
        <v>22352</v>
      </c>
      <c r="EUL11" s="20" t="e">
        <f>VLOOKUP(EUL$4, revenue_pivot!$A$4:$E$6, 5, FALSE)</f>
        <v>#N/A</v>
      </c>
      <c r="EUM11" s="20" t="e">
        <f>VLOOKUP(EUM$4, revenue_pivot!$A$4:$E$6, 5, FALSE)</f>
        <v>#N/A</v>
      </c>
      <c r="EUN11" s="20" t="e">
        <f>VLOOKUP(EUN$4, revenue_pivot!$A$4:$E$6, 5, FALSE)</f>
        <v>#N/A</v>
      </c>
      <c r="EUO11" s="7" t="s">
        <v>22352</v>
      </c>
      <c r="EUP11" s="20" t="e">
        <f>VLOOKUP(EUP$4, revenue_pivot!$A$4:$E$6, 5, FALSE)</f>
        <v>#N/A</v>
      </c>
      <c r="EUQ11" s="20" t="e">
        <f>VLOOKUP(EUQ$4, revenue_pivot!$A$4:$E$6, 5, FALSE)</f>
        <v>#N/A</v>
      </c>
      <c r="EUR11" s="20" t="e">
        <f>VLOOKUP(EUR$4, revenue_pivot!$A$4:$E$6, 5, FALSE)</f>
        <v>#N/A</v>
      </c>
      <c r="EUS11" s="7" t="s">
        <v>22352</v>
      </c>
      <c r="EUT11" s="20" t="e">
        <f>VLOOKUP(EUT$4, revenue_pivot!$A$4:$E$6, 5, FALSE)</f>
        <v>#N/A</v>
      </c>
      <c r="EUU11" s="20" t="e">
        <f>VLOOKUP(EUU$4, revenue_pivot!$A$4:$E$6, 5, FALSE)</f>
        <v>#N/A</v>
      </c>
      <c r="EUV11" s="20" t="e">
        <f>VLOOKUP(EUV$4, revenue_pivot!$A$4:$E$6, 5, FALSE)</f>
        <v>#N/A</v>
      </c>
      <c r="EUW11" s="7" t="s">
        <v>22352</v>
      </c>
      <c r="EUX11" s="20" t="e">
        <f>VLOOKUP(EUX$4, revenue_pivot!$A$4:$E$6, 5, FALSE)</f>
        <v>#N/A</v>
      </c>
      <c r="EUY11" s="20" t="e">
        <f>VLOOKUP(EUY$4, revenue_pivot!$A$4:$E$6, 5, FALSE)</f>
        <v>#N/A</v>
      </c>
      <c r="EUZ11" s="20" t="e">
        <f>VLOOKUP(EUZ$4, revenue_pivot!$A$4:$E$6, 5, FALSE)</f>
        <v>#N/A</v>
      </c>
      <c r="EVA11" s="7" t="s">
        <v>22352</v>
      </c>
      <c r="EVB11" s="20" t="e">
        <f>VLOOKUP(EVB$4, revenue_pivot!$A$4:$E$6, 5, FALSE)</f>
        <v>#N/A</v>
      </c>
      <c r="EVC11" s="20" t="e">
        <f>VLOOKUP(EVC$4, revenue_pivot!$A$4:$E$6, 5, FALSE)</f>
        <v>#N/A</v>
      </c>
      <c r="EVD11" s="20" t="e">
        <f>VLOOKUP(EVD$4, revenue_pivot!$A$4:$E$6, 5, FALSE)</f>
        <v>#N/A</v>
      </c>
      <c r="EVE11" s="7" t="s">
        <v>22352</v>
      </c>
      <c r="EVF11" s="20" t="e">
        <f>VLOOKUP(EVF$4, revenue_pivot!$A$4:$E$6, 5, FALSE)</f>
        <v>#N/A</v>
      </c>
      <c r="EVG11" s="20" t="e">
        <f>VLOOKUP(EVG$4, revenue_pivot!$A$4:$E$6, 5, FALSE)</f>
        <v>#N/A</v>
      </c>
      <c r="EVH11" s="20" t="e">
        <f>VLOOKUP(EVH$4, revenue_pivot!$A$4:$E$6, 5, FALSE)</f>
        <v>#N/A</v>
      </c>
      <c r="EVI11" s="7" t="s">
        <v>22352</v>
      </c>
      <c r="EVJ11" s="20" t="e">
        <f>VLOOKUP(EVJ$4, revenue_pivot!$A$4:$E$6, 5, FALSE)</f>
        <v>#N/A</v>
      </c>
      <c r="EVK11" s="20" t="e">
        <f>VLOOKUP(EVK$4, revenue_pivot!$A$4:$E$6, 5, FALSE)</f>
        <v>#N/A</v>
      </c>
      <c r="EVL11" s="20" t="e">
        <f>VLOOKUP(EVL$4, revenue_pivot!$A$4:$E$6, 5, FALSE)</f>
        <v>#N/A</v>
      </c>
      <c r="EVM11" s="7" t="s">
        <v>22352</v>
      </c>
      <c r="EVN11" s="20" t="e">
        <f>VLOOKUP(EVN$4, revenue_pivot!$A$4:$E$6, 5, FALSE)</f>
        <v>#N/A</v>
      </c>
      <c r="EVO11" s="20" t="e">
        <f>VLOOKUP(EVO$4, revenue_pivot!$A$4:$E$6, 5, FALSE)</f>
        <v>#N/A</v>
      </c>
      <c r="EVP11" s="20" t="e">
        <f>VLOOKUP(EVP$4, revenue_pivot!$A$4:$E$6, 5, FALSE)</f>
        <v>#N/A</v>
      </c>
      <c r="EVQ11" s="7" t="s">
        <v>22352</v>
      </c>
      <c r="EVR11" s="20" t="e">
        <f>VLOOKUP(EVR$4, revenue_pivot!$A$4:$E$6, 5, FALSE)</f>
        <v>#N/A</v>
      </c>
      <c r="EVS11" s="20" t="e">
        <f>VLOOKUP(EVS$4, revenue_pivot!$A$4:$E$6, 5, FALSE)</f>
        <v>#N/A</v>
      </c>
      <c r="EVT11" s="20" t="e">
        <f>VLOOKUP(EVT$4, revenue_pivot!$A$4:$E$6, 5, FALSE)</f>
        <v>#N/A</v>
      </c>
      <c r="EVU11" s="7" t="s">
        <v>22352</v>
      </c>
      <c r="EVV11" s="20" t="e">
        <f>VLOOKUP(EVV$4, revenue_pivot!$A$4:$E$6, 5, FALSE)</f>
        <v>#N/A</v>
      </c>
      <c r="EVW11" s="20" t="e">
        <f>VLOOKUP(EVW$4, revenue_pivot!$A$4:$E$6, 5, FALSE)</f>
        <v>#N/A</v>
      </c>
      <c r="EVX11" s="20" t="e">
        <f>VLOOKUP(EVX$4, revenue_pivot!$A$4:$E$6, 5, FALSE)</f>
        <v>#N/A</v>
      </c>
      <c r="EVY11" s="7" t="s">
        <v>22352</v>
      </c>
      <c r="EVZ11" s="20" t="e">
        <f>VLOOKUP(EVZ$4, revenue_pivot!$A$4:$E$6, 5, FALSE)</f>
        <v>#N/A</v>
      </c>
      <c r="EWA11" s="20" t="e">
        <f>VLOOKUP(EWA$4, revenue_pivot!$A$4:$E$6, 5, FALSE)</f>
        <v>#N/A</v>
      </c>
      <c r="EWB11" s="20" t="e">
        <f>VLOOKUP(EWB$4, revenue_pivot!$A$4:$E$6, 5, FALSE)</f>
        <v>#N/A</v>
      </c>
      <c r="EWC11" s="7" t="s">
        <v>22352</v>
      </c>
      <c r="EWD11" s="20" t="e">
        <f>VLOOKUP(EWD$4, revenue_pivot!$A$4:$E$6, 5, FALSE)</f>
        <v>#N/A</v>
      </c>
      <c r="EWE11" s="20" t="e">
        <f>VLOOKUP(EWE$4, revenue_pivot!$A$4:$E$6, 5, FALSE)</f>
        <v>#N/A</v>
      </c>
      <c r="EWF11" s="20" t="e">
        <f>VLOOKUP(EWF$4, revenue_pivot!$A$4:$E$6, 5, FALSE)</f>
        <v>#N/A</v>
      </c>
      <c r="EWG11" s="7" t="s">
        <v>22352</v>
      </c>
      <c r="EWH11" s="20" t="e">
        <f>VLOOKUP(EWH$4, revenue_pivot!$A$4:$E$6, 5, FALSE)</f>
        <v>#N/A</v>
      </c>
      <c r="EWI11" s="20" t="e">
        <f>VLOOKUP(EWI$4, revenue_pivot!$A$4:$E$6, 5, FALSE)</f>
        <v>#N/A</v>
      </c>
      <c r="EWJ11" s="20" t="e">
        <f>VLOOKUP(EWJ$4, revenue_pivot!$A$4:$E$6, 5, FALSE)</f>
        <v>#N/A</v>
      </c>
      <c r="EWK11" s="7" t="s">
        <v>22352</v>
      </c>
      <c r="EWL11" s="20" t="e">
        <f>VLOOKUP(EWL$4, revenue_pivot!$A$4:$E$6, 5, FALSE)</f>
        <v>#N/A</v>
      </c>
      <c r="EWM11" s="20" t="e">
        <f>VLOOKUP(EWM$4, revenue_pivot!$A$4:$E$6, 5, FALSE)</f>
        <v>#N/A</v>
      </c>
      <c r="EWN11" s="20" t="e">
        <f>VLOOKUP(EWN$4, revenue_pivot!$A$4:$E$6, 5, FALSE)</f>
        <v>#N/A</v>
      </c>
      <c r="EWO11" s="7" t="s">
        <v>22352</v>
      </c>
      <c r="EWP11" s="20" t="e">
        <f>VLOOKUP(EWP$4, revenue_pivot!$A$4:$E$6, 5, FALSE)</f>
        <v>#N/A</v>
      </c>
      <c r="EWQ11" s="20" t="e">
        <f>VLOOKUP(EWQ$4, revenue_pivot!$A$4:$E$6, 5, FALSE)</f>
        <v>#N/A</v>
      </c>
      <c r="EWR11" s="20" t="e">
        <f>VLOOKUP(EWR$4, revenue_pivot!$A$4:$E$6, 5, FALSE)</f>
        <v>#N/A</v>
      </c>
      <c r="EWS11" s="7" t="s">
        <v>22352</v>
      </c>
      <c r="EWT11" s="20" t="e">
        <f>VLOOKUP(EWT$4, revenue_pivot!$A$4:$E$6, 5, FALSE)</f>
        <v>#N/A</v>
      </c>
      <c r="EWU11" s="20" t="e">
        <f>VLOOKUP(EWU$4, revenue_pivot!$A$4:$E$6, 5, FALSE)</f>
        <v>#N/A</v>
      </c>
      <c r="EWV11" s="20" t="e">
        <f>VLOOKUP(EWV$4, revenue_pivot!$A$4:$E$6, 5, FALSE)</f>
        <v>#N/A</v>
      </c>
      <c r="EWW11" s="7" t="s">
        <v>22352</v>
      </c>
      <c r="EWX11" s="20" t="e">
        <f>VLOOKUP(EWX$4, revenue_pivot!$A$4:$E$6, 5, FALSE)</f>
        <v>#N/A</v>
      </c>
      <c r="EWY11" s="20" t="e">
        <f>VLOOKUP(EWY$4, revenue_pivot!$A$4:$E$6, 5, FALSE)</f>
        <v>#N/A</v>
      </c>
      <c r="EWZ11" s="20" t="e">
        <f>VLOOKUP(EWZ$4, revenue_pivot!$A$4:$E$6, 5, FALSE)</f>
        <v>#N/A</v>
      </c>
      <c r="EXA11" s="7" t="s">
        <v>22352</v>
      </c>
      <c r="EXB11" s="20" t="e">
        <f>VLOOKUP(EXB$4, revenue_pivot!$A$4:$E$6, 5, FALSE)</f>
        <v>#N/A</v>
      </c>
      <c r="EXC11" s="20" t="e">
        <f>VLOOKUP(EXC$4, revenue_pivot!$A$4:$E$6, 5, FALSE)</f>
        <v>#N/A</v>
      </c>
      <c r="EXD11" s="20" t="e">
        <f>VLOOKUP(EXD$4, revenue_pivot!$A$4:$E$6, 5, FALSE)</f>
        <v>#N/A</v>
      </c>
      <c r="EXE11" s="7" t="s">
        <v>22352</v>
      </c>
      <c r="EXF11" s="20" t="e">
        <f>VLOOKUP(EXF$4, revenue_pivot!$A$4:$E$6, 5, FALSE)</f>
        <v>#N/A</v>
      </c>
      <c r="EXG11" s="20" t="e">
        <f>VLOOKUP(EXG$4, revenue_pivot!$A$4:$E$6, 5, FALSE)</f>
        <v>#N/A</v>
      </c>
      <c r="EXH11" s="20" t="e">
        <f>VLOOKUP(EXH$4, revenue_pivot!$A$4:$E$6, 5, FALSE)</f>
        <v>#N/A</v>
      </c>
      <c r="EXI11" s="7" t="s">
        <v>22352</v>
      </c>
      <c r="EXJ11" s="20" t="e">
        <f>VLOOKUP(EXJ$4, revenue_pivot!$A$4:$E$6, 5, FALSE)</f>
        <v>#N/A</v>
      </c>
      <c r="EXK11" s="20" t="e">
        <f>VLOOKUP(EXK$4, revenue_pivot!$A$4:$E$6, 5, FALSE)</f>
        <v>#N/A</v>
      </c>
      <c r="EXL11" s="20" t="e">
        <f>VLOOKUP(EXL$4, revenue_pivot!$A$4:$E$6, 5, FALSE)</f>
        <v>#N/A</v>
      </c>
      <c r="EXM11" s="7" t="s">
        <v>22352</v>
      </c>
      <c r="EXN11" s="20" t="e">
        <f>VLOOKUP(EXN$4, revenue_pivot!$A$4:$E$6, 5, FALSE)</f>
        <v>#N/A</v>
      </c>
      <c r="EXO11" s="20" t="e">
        <f>VLOOKUP(EXO$4, revenue_pivot!$A$4:$E$6, 5, FALSE)</f>
        <v>#N/A</v>
      </c>
      <c r="EXP11" s="20" t="e">
        <f>VLOOKUP(EXP$4, revenue_pivot!$A$4:$E$6, 5, FALSE)</f>
        <v>#N/A</v>
      </c>
      <c r="EXQ11" s="7" t="s">
        <v>22352</v>
      </c>
      <c r="EXR11" s="20" t="e">
        <f>VLOOKUP(EXR$4, revenue_pivot!$A$4:$E$6, 5, FALSE)</f>
        <v>#N/A</v>
      </c>
      <c r="EXS11" s="20" t="e">
        <f>VLOOKUP(EXS$4, revenue_pivot!$A$4:$E$6, 5, FALSE)</f>
        <v>#N/A</v>
      </c>
      <c r="EXT11" s="20" t="e">
        <f>VLOOKUP(EXT$4, revenue_pivot!$A$4:$E$6, 5, FALSE)</f>
        <v>#N/A</v>
      </c>
      <c r="EXU11" s="7" t="s">
        <v>22352</v>
      </c>
      <c r="EXV11" s="20" t="e">
        <f>VLOOKUP(EXV$4, revenue_pivot!$A$4:$E$6, 5, FALSE)</f>
        <v>#N/A</v>
      </c>
      <c r="EXW11" s="20" t="e">
        <f>VLOOKUP(EXW$4, revenue_pivot!$A$4:$E$6, 5, FALSE)</f>
        <v>#N/A</v>
      </c>
      <c r="EXX11" s="20" t="e">
        <f>VLOOKUP(EXX$4, revenue_pivot!$A$4:$E$6, 5, FALSE)</f>
        <v>#N/A</v>
      </c>
      <c r="EXY11" s="7" t="s">
        <v>22352</v>
      </c>
      <c r="EXZ11" s="20" t="e">
        <f>VLOOKUP(EXZ$4, revenue_pivot!$A$4:$E$6, 5, FALSE)</f>
        <v>#N/A</v>
      </c>
      <c r="EYA11" s="20" t="e">
        <f>VLOOKUP(EYA$4, revenue_pivot!$A$4:$E$6, 5, FALSE)</f>
        <v>#N/A</v>
      </c>
      <c r="EYB11" s="20" t="e">
        <f>VLOOKUP(EYB$4, revenue_pivot!$A$4:$E$6, 5, FALSE)</f>
        <v>#N/A</v>
      </c>
      <c r="EYC11" s="7" t="s">
        <v>22352</v>
      </c>
      <c r="EYD11" s="20" t="e">
        <f>VLOOKUP(EYD$4, revenue_pivot!$A$4:$E$6, 5, FALSE)</f>
        <v>#N/A</v>
      </c>
      <c r="EYE11" s="20" t="e">
        <f>VLOOKUP(EYE$4, revenue_pivot!$A$4:$E$6, 5, FALSE)</f>
        <v>#N/A</v>
      </c>
      <c r="EYF11" s="20" t="e">
        <f>VLOOKUP(EYF$4, revenue_pivot!$A$4:$E$6, 5, FALSE)</f>
        <v>#N/A</v>
      </c>
      <c r="EYG11" s="7" t="s">
        <v>22352</v>
      </c>
      <c r="EYH11" s="20" t="e">
        <f>VLOOKUP(EYH$4, revenue_pivot!$A$4:$E$6, 5, FALSE)</f>
        <v>#N/A</v>
      </c>
      <c r="EYI11" s="20" t="e">
        <f>VLOOKUP(EYI$4, revenue_pivot!$A$4:$E$6, 5, FALSE)</f>
        <v>#N/A</v>
      </c>
      <c r="EYJ11" s="20" t="e">
        <f>VLOOKUP(EYJ$4, revenue_pivot!$A$4:$E$6, 5, FALSE)</f>
        <v>#N/A</v>
      </c>
      <c r="EYK11" s="7" t="s">
        <v>22352</v>
      </c>
      <c r="EYL11" s="20" t="e">
        <f>VLOOKUP(EYL$4, revenue_pivot!$A$4:$E$6, 5, FALSE)</f>
        <v>#N/A</v>
      </c>
      <c r="EYM11" s="20" t="e">
        <f>VLOOKUP(EYM$4, revenue_pivot!$A$4:$E$6, 5, FALSE)</f>
        <v>#N/A</v>
      </c>
      <c r="EYN11" s="20" t="e">
        <f>VLOOKUP(EYN$4, revenue_pivot!$A$4:$E$6, 5, FALSE)</f>
        <v>#N/A</v>
      </c>
      <c r="EYO11" s="7" t="s">
        <v>22352</v>
      </c>
      <c r="EYP11" s="20" t="e">
        <f>VLOOKUP(EYP$4, revenue_pivot!$A$4:$E$6, 5, FALSE)</f>
        <v>#N/A</v>
      </c>
      <c r="EYQ11" s="20" t="e">
        <f>VLOOKUP(EYQ$4, revenue_pivot!$A$4:$E$6, 5, FALSE)</f>
        <v>#N/A</v>
      </c>
      <c r="EYR11" s="20" t="e">
        <f>VLOOKUP(EYR$4, revenue_pivot!$A$4:$E$6, 5, FALSE)</f>
        <v>#N/A</v>
      </c>
      <c r="EYS11" s="7" t="s">
        <v>22352</v>
      </c>
      <c r="EYT11" s="20" t="e">
        <f>VLOOKUP(EYT$4, revenue_pivot!$A$4:$E$6, 5, FALSE)</f>
        <v>#N/A</v>
      </c>
      <c r="EYU11" s="20" t="e">
        <f>VLOOKUP(EYU$4, revenue_pivot!$A$4:$E$6, 5, FALSE)</f>
        <v>#N/A</v>
      </c>
      <c r="EYV11" s="20" t="e">
        <f>VLOOKUP(EYV$4, revenue_pivot!$A$4:$E$6, 5, FALSE)</f>
        <v>#N/A</v>
      </c>
      <c r="EYW11" s="7" t="s">
        <v>22352</v>
      </c>
      <c r="EYX11" s="20" t="e">
        <f>VLOOKUP(EYX$4, revenue_pivot!$A$4:$E$6, 5, FALSE)</f>
        <v>#N/A</v>
      </c>
      <c r="EYY11" s="20" t="e">
        <f>VLOOKUP(EYY$4, revenue_pivot!$A$4:$E$6, 5, FALSE)</f>
        <v>#N/A</v>
      </c>
      <c r="EYZ11" s="20" t="e">
        <f>VLOOKUP(EYZ$4, revenue_pivot!$A$4:$E$6, 5, FALSE)</f>
        <v>#N/A</v>
      </c>
      <c r="EZA11" s="7" t="s">
        <v>22352</v>
      </c>
      <c r="EZB11" s="20" t="e">
        <f>VLOOKUP(EZB$4, revenue_pivot!$A$4:$E$6, 5, FALSE)</f>
        <v>#N/A</v>
      </c>
      <c r="EZC11" s="20" t="e">
        <f>VLOOKUP(EZC$4, revenue_pivot!$A$4:$E$6, 5, FALSE)</f>
        <v>#N/A</v>
      </c>
      <c r="EZD11" s="20" t="e">
        <f>VLOOKUP(EZD$4, revenue_pivot!$A$4:$E$6, 5, FALSE)</f>
        <v>#N/A</v>
      </c>
      <c r="EZE11" s="7" t="s">
        <v>22352</v>
      </c>
      <c r="EZF11" s="20" t="e">
        <f>VLOOKUP(EZF$4, revenue_pivot!$A$4:$E$6, 5, FALSE)</f>
        <v>#N/A</v>
      </c>
      <c r="EZG11" s="20" t="e">
        <f>VLOOKUP(EZG$4, revenue_pivot!$A$4:$E$6, 5, FALSE)</f>
        <v>#N/A</v>
      </c>
      <c r="EZH11" s="20" t="e">
        <f>VLOOKUP(EZH$4, revenue_pivot!$A$4:$E$6, 5, FALSE)</f>
        <v>#N/A</v>
      </c>
      <c r="EZI11" s="7" t="s">
        <v>22352</v>
      </c>
      <c r="EZJ11" s="20" t="e">
        <f>VLOOKUP(EZJ$4, revenue_pivot!$A$4:$E$6, 5, FALSE)</f>
        <v>#N/A</v>
      </c>
      <c r="EZK11" s="20" t="e">
        <f>VLOOKUP(EZK$4, revenue_pivot!$A$4:$E$6, 5, FALSE)</f>
        <v>#N/A</v>
      </c>
      <c r="EZL11" s="20" t="e">
        <f>VLOOKUP(EZL$4, revenue_pivot!$A$4:$E$6, 5, FALSE)</f>
        <v>#N/A</v>
      </c>
      <c r="EZM11" s="7" t="s">
        <v>22352</v>
      </c>
      <c r="EZN11" s="20" t="e">
        <f>VLOOKUP(EZN$4, revenue_pivot!$A$4:$E$6, 5, FALSE)</f>
        <v>#N/A</v>
      </c>
      <c r="EZO11" s="20" t="e">
        <f>VLOOKUP(EZO$4, revenue_pivot!$A$4:$E$6, 5, FALSE)</f>
        <v>#N/A</v>
      </c>
      <c r="EZP11" s="20" t="e">
        <f>VLOOKUP(EZP$4, revenue_pivot!$A$4:$E$6, 5, FALSE)</f>
        <v>#N/A</v>
      </c>
      <c r="EZQ11" s="7" t="s">
        <v>22352</v>
      </c>
      <c r="EZR11" s="20" t="e">
        <f>VLOOKUP(EZR$4, revenue_pivot!$A$4:$E$6, 5, FALSE)</f>
        <v>#N/A</v>
      </c>
      <c r="EZS11" s="20" t="e">
        <f>VLOOKUP(EZS$4, revenue_pivot!$A$4:$E$6, 5, FALSE)</f>
        <v>#N/A</v>
      </c>
      <c r="EZT11" s="20" t="e">
        <f>VLOOKUP(EZT$4, revenue_pivot!$A$4:$E$6, 5, FALSE)</f>
        <v>#N/A</v>
      </c>
      <c r="EZU11" s="7" t="s">
        <v>22352</v>
      </c>
      <c r="EZV11" s="20" t="e">
        <f>VLOOKUP(EZV$4, revenue_pivot!$A$4:$E$6, 5, FALSE)</f>
        <v>#N/A</v>
      </c>
      <c r="EZW11" s="20" t="e">
        <f>VLOOKUP(EZW$4, revenue_pivot!$A$4:$E$6, 5, FALSE)</f>
        <v>#N/A</v>
      </c>
      <c r="EZX11" s="20" t="e">
        <f>VLOOKUP(EZX$4, revenue_pivot!$A$4:$E$6, 5, FALSE)</f>
        <v>#N/A</v>
      </c>
      <c r="EZY11" s="7" t="s">
        <v>22352</v>
      </c>
      <c r="EZZ11" s="20" t="e">
        <f>VLOOKUP(EZZ$4, revenue_pivot!$A$4:$E$6, 5, FALSE)</f>
        <v>#N/A</v>
      </c>
      <c r="FAA11" s="20" t="e">
        <f>VLOOKUP(FAA$4, revenue_pivot!$A$4:$E$6, 5, FALSE)</f>
        <v>#N/A</v>
      </c>
      <c r="FAB11" s="20" t="e">
        <f>VLOOKUP(FAB$4, revenue_pivot!$A$4:$E$6, 5, FALSE)</f>
        <v>#N/A</v>
      </c>
      <c r="FAC11" s="7" t="s">
        <v>22352</v>
      </c>
      <c r="FAD11" s="20" t="e">
        <f>VLOOKUP(FAD$4, revenue_pivot!$A$4:$E$6, 5, FALSE)</f>
        <v>#N/A</v>
      </c>
      <c r="FAE11" s="20" t="e">
        <f>VLOOKUP(FAE$4, revenue_pivot!$A$4:$E$6, 5, FALSE)</f>
        <v>#N/A</v>
      </c>
      <c r="FAF11" s="20" t="e">
        <f>VLOOKUP(FAF$4, revenue_pivot!$A$4:$E$6, 5, FALSE)</f>
        <v>#N/A</v>
      </c>
      <c r="FAG11" s="7" t="s">
        <v>22352</v>
      </c>
      <c r="FAH11" s="20" t="e">
        <f>VLOOKUP(FAH$4, revenue_pivot!$A$4:$E$6, 5, FALSE)</f>
        <v>#N/A</v>
      </c>
      <c r="FAI11" s="20" t="e">
        <f>VLOOKUP(FAI$4, revenue_pivot!$A$4:$E$6, 5, FALSE)</f>
        <v>#N/A</v>
      </c>
      <c r="FAJ11" s="20" t="e">
        <f>VLOOKUP(FAJ$4, revenue_pivot!$A$4:$E$6, 5, FALSE)</f>
        <v>#N/A</v>
      </c>
      <c r="FAK11" s="7" t="s">
        <v>22352</v>
      </c>
      <c r="FAL11" s="20" t="e">
        <f>VLOOKUP(FAL$4, revenue_pivot!$A$4:$E$6, 5, FALSE)</f>
        <v>#N/A</v>
      </c>
      <c r="FAM11" s="20" t="e">
        <f>VLOOKUP(FAM$4, revenue_pivot!$A$4:$E$6, 5, FALSE)</f>
        <v>#N/A</v>
      </c>
      <c r="FAN11" s="20" t="e">
        <f>VLOOKUP(FAN$4, revenue_pivot!$A$4:$E$6, 5, FALSE)</f>
        <v>#N/A</v>
      </c>
      <c r="FAO11" s="7" t="s">
        <v>22352</v>
      </c>
      <c r="FAP11" s="20" t="e">
        <f>VLOOKUP(FAP$4, revenue_pivot!$A$4:$E$6, 5, FALSE)</f>
        <v>#N/A</v>
      </c>
      <c r="FAQ11" s="20" t="e">
        <f>VLOOKUP(FAQ$4, revenue_pivot!$A$4:$E$6, 5, FALSE)</f>
        <v>#N/A</v>
      </c>
      <c r="FAR11" s="20" t="e">
        <f>VLOOKUP(FAR$4, revenue_pivot!$A$4:$E$6, 5, FALSE)</f>
        <v>#N/A</v>
      </c>
      <c r="FAS11" s="7" t="s">
        <v>22352</v>
      </c>
      <c r="FAT11" s="20" t="e">
        <f>VLOOKUP(FAT$4, revenue_pivot!$A$4:$E$6, 5, FALSE)</f>
        <v>#N/A</v>
      </c>
      <c r="FAU11" s="20" t="e">
        <f>VLOOKUP(FAU$4, revenue_pivot!$A$4:$E$6, 5, FALSE)</f>
        <v>#N/A</v>
      </c>
      <c r="FAV11" s="20" t="e">
        <f>VLOOKUP(FAV$4, revenue_pivot!$A$4:$E$6, 5, FALSE)</f>
        <v>#N/A</v>
      </c>
      <c r="FAW11" s="7" t="s">
        <v>22352</v>
      </c>
      <c r="FAX11" s="20" t="e">
        <f>VLOOKUP(FAX$4, revenue_pivot!$A$4:$E$6, 5, FALSE)</f>
        <v>#N/A</v>
      </c>
      <c r="FAY11" s="20" t="e">
        <f>VLOOKUP(FAY$4, revenue_pivot!$A$4:$E$6, 5, FALSE)</f>
        <v>#N/A</v>
      </c>
      <c r="FAZ11" s="20" t="e">
        <f>VLOOKUP(FAZ$4, revenue_pivot!$A$4:$E$6, 5, FALSE)</f>
        <v>#N/A</v>
      </c>
      <c r="FBA11" s="7" t="s">
        <v>22352</v>
      </c>
      <c r="FBB11" s="20" t="e">
        <f>VLOOKUP(FBB$4, revenue_pivot!$A$4:$E$6, 5, FALSE)</f>
        <v>#N/A</v>
      </c>
      <c r="FBC11" s="20" t="e">
        <f>VLOOKUP(FBC$4, revenue_pivot!$A$4:$E$6, 5, FALSE)</f>
        <v>#N/A</v>
      </c>
      <c r="FBD11" s="20" t="e">
        <f>VLOOKUP(FBD$4, revenue_pivot!$A$4:$E$6, 5, FALSE)</f>
        <v>#N/A</v>
      </c>
      <c r="FBE11" s="7" t="s">
        <v>22352</v>
      </c>
      <c r="FBF11" s="20" t="e">
        <f>VLOOKUP(FBF$4, revenue_pivot!$A$4:$E$6, 5, FALSE)</f>
        <v>#N/A</v>
      </c>
      <c r="FBG11" s="20" t="e">
        <f>VLOOKUP(FBG$4, revenue_pivot!$A$4:$E$6, 5, FALSE)</f>
        <v>#N/A</v>
      </c>
      <c r="FBH11" s="20" t="e">
        <f>VLOOKUP(FBH$4, revenue_pivot!$A$4:$E$6, 5, FALSE)</f>
        <v>#N/A</v>
      </c>
      <c r="FBI11" s="7" t="s">
        <v>22352</v>
      </c>
      <c r="FBJ11" s="20" t="e">
        <f>VLOOKUP(FBJ$4, revenue_pivot!$A$4:$E$6, 5, FALSE)</f>
        <v>#N/A</v>
      </c>
      <c r="FBK11" s="20" t="e">
        <f>VLOOKUP(FBK$4, revenue_pivot!$A$4:$E$6, 5, FALSE)</f>
        <v>#N/A</v>
      </c>
      <c r="FBL11" s="20" t="e">
        <f>VLOOKUP(FBL$4, revenue_pivot!$A$4:$E$6, 5, FALSE)</f>
        <v>#N/A</v>
      </c>
      <c r="FBM11" s="7" t="s">
        <v>22352</v>
      </c>
      <c r="FBN11" s="20" t="e">
        <f>VLOOKUP(FBN$4, revenue_pivot!$A$4:$E$6, 5, FALSE)</f>
        <v>#N/A</v>
      </c>
      <c r="FBO11" s="20" t="e">
        <f>VLOOKUP(FBO$4, revenue_pivot!$A$4:$E$6, 5, FALSE)</f>
        <v>#N/A</v>
      </c>
      <c r="FBP11" s="20" t="e">
        <f>VLOOKUP(FBP$4, revenue_pivot!$A$4:$E$6, 5, FALSE)</f>
        <v>#N/A</v>
      </c>
      <c r="FBQ11" s="7" t="s">
        <v>22352</v>
      </c>
      <c r="FBR11" s="20" t="e">
        <f>VLOOKUP(FBR$4, revenue_pivot!$A$4:$E$6, 5, FALSE)</f>
        <v>#N/A</v>
      </c>
      <c r="FBS11" s="20" t="e">
        <f>VLOOKUP(FBS$4, revenue_pivot!$A$4:$E$6, 5, FALSE)</f>
        <v>#N/A</v>
      </c>
      <c r="FBT11" s="20" t="e">
        <f>VLOOKUP(FBT$4, revenue_pivot!$A$4:$E$6, 5, FALSE)</f>
        <v>#N/A</v>
      </c>
      <c r="FBU11" s="7" t="s">
        <v>22352</v>
      </c>
      <c r="FBV11" s="20" t="e">
        <f>VLOOKUP(FBV$4, revenue_pivot!$A$4:$E$6, 5, FALSE)</f>
        <v>#N/A</v>
      </c>
      <c r="FBW11" s="20" t="e">
        <f>VLOOKUP(FBW$4, revenue_pivot!$A$4:$E$6, 5, FALSE)</f>
        <v>#N/A</v>
      </c>
      <c r="FBX11" s="20" t="e">
        <f>VLOOKUP(FBX$4, revenue_pivot!$A$4:$E$6, 5, FALSE)</f>
        <v>#N/A</v>
      </c>
      <c r="FBY11" s="7" t="s">
        <v>22352</v>
      </c>
      <c r="FBZ11" s="20" t="e">
        <f>VLOOKUP(FBZ$4, revenue_pivot!$A$4:$E$6, 5, FALSE)</f>
        <v>#N/A</v>
      </c>
      <c r="FCA11" s="20" t="e">
        <f>VLOOKUP(FCA$4, revenue_pivot!$A$4:$E$6, 5, FALSE)</f>
        <v>#N/A</v>
      </c>
      <c r="FCB11" s="20" t="e">
        <f>VLOOKUP(FCB$4, revenue_pivot!$A$4:$E$6, 5, FALSE)</f>
        <v>#N/A</v>
      </c>
      <c r="FCC11" s="7" t="s">
        <v>22352</v>
      </c>
      <c r="FCD11" s="20" t="e">
        <f>VLOOKUP(FCD$4, revenue_pivot!$A$4:$E$6, 5, FALSE)</f>
        <v>#N/A</v>
      </c>
      <c r="FCE11" s="20" t="e">
        <f>VLOOKUP(FCE$4, revenue_pivot!$A$4:$E$6, 5, FALSE)</f>
        <v>#N/A</v>
      </c>
      <c r="FCF11" s="20" t="e">
        <f>VLOOKUP(FCF$4, revenue_pivot!$A$4:$E$6, 5, FALSE)</f>
        <v>#N/A</v>
      </c>
      <c r="FCG11" s="7" t="s">
        <v>22352</v>
      </c>
      <c r="FCH11" s="20" t="e">
        <f>VLOOKUP(FCH$4, revenue_pivot!$A$4:$E$6, 5, FALSE)</f>
        <v>#N/A</v>
      </c>
      <c r="FCI11" s="20" t="e">
        <f>VLOOKUP(FCI$4, revenue_pivot!$A$4:$E$6, 5, FALSE)</f>
        <v>#N/A</v>
      </c>
      <c r="FCJ11" s="20" t="e">
        <f>VLOOKUP(FCJ$4, revenue_pivot!$A$4:$E$6, 5, FALSE)</f>
        <v>#N/A</v>
      </c>
      <c r="FCK11" s="7" t="s">
        <v>22352</v>
      </c>
      <c r="FCL11" s="20" t="e">
        <f>VLOOKUP(FCL$4, revenue_pivot!$A$4:$E$6, 5, FALSE)</f>
        <v>#N/A</v>
      </c>
      <c r="FCM11" s="20" t="e">
        <f>VLOOKUP(FCM$4, revenue_pivot!$A$4:$E$6, 5, FALSE)</f>
        <v>#N/A</v>
      </c>
      <c r="FCN11" s="20" t="e">
        <f>VLOOKUP(FCN$4, revenue_pivot!$A$4:$E$6, 5, FALSE)</f>
        <v>#N/A</v>
      </c>
      <c r="FCO11" s="7" t="s">
        <v>22352</v>
      </c>
      <c r="FCP11" s="20" t="e">
        <f>VLOOKUP(FCP$4, revenue_pivot!$A$4:$E$6, 5, FALSE)</f>
        <v>#N/A</v>
      </c>
      <c r="FCQ11" s="20" t="e">
        <f>VLOOKUP(FCQ$4, revenue_pivot!$A$4:$E$6, 5, FALSE)</f>
        <v>#N/A</v>
      </c>
      <c r="FCR11" s="20" t="e">
        <f>VLOOKUP(FCR$4, revenue_pivot!$A$4:$E$6, 5, FALSE)</f>
        <v>#N/A</v>
      </c>
      <c r="FCS11" s="7" t="s">
        <v>22352</v>
      </c>
      <c r="FCT11" s="20" t="e">
        <f>VLOOKUP(FCT$4, revenue_pivot!$A$4:$E$6, 5, FALSE)</f>
        <v>#N/A</v>
      </c>
      <c r="FCU11" s="20" t="e">
        <f>VLOOKUP(FCU$4, revenue_pivot!$A$4:$E$6, 5, FALSE)</f>
        <v>#N/A</v>
      </c>
      <c r="FCV11" s="20" t="e">
        <f>VLOOKUP(FCV$4, revenue_pivot!$A$4:$E$6, 5, FALSE)</f>
        <v>#N/A</v>
      </c>
      <c r="FCW11" s="7" t="s">
        <v>22352</v>
      </c>
      <c r="FCX11" s="20" t="e">
        <f>VLOOKUP(FCX$4, revenue_pivot!$A$4:$E$6, 5, FALSE)</f>
        <v>#N/A</v>
      </c>
      <c r="FCY11" s="20" t="e">
        <f>VLOOKUP(FCY$4, revenue_pivot!$A$4:$E$6, 5, FALSE)</f>
        <v>#N/A</v>
      </c>
      <c r="FCZ11" s="20" t="e">
        <f>VLOOKUP(FCZ$4, revenue_pivot!$A$4:$E$6, 5, FALSE)</f>
        <v>#N/A</v>
      </c>
      <c r="FDA11" s="7" t="s">
        <v>22352</v>
      </c>
      <c r="FDB11" s="20" t="e">
        <f>VLOOKUP(FDB$4, revenue_pivot!$A$4:$E$6, 5, FALSE)</f>
        <v>#N/A</v>
      </c>
      <c r="FDC11" s="20" t="e">
        <f>VLOOKUP(FDC$4, revenue_pivot!$A$4:$E$6, 5, FALSE)</f>
        <v>#N/A</v>
      </c>
      <c r="FDD11" s="20" t="e">
        <f>VLOOKUP(FDD$4, revenue_pivot!$A$4:$E$6, 5, FALSE)</f>
        <v>#N/A</v>
      </c>
      <c r="FDE11" s="7" t="s">
        <v>22352</v>
      </c>
      <c r="FDF11" s="20" t="e">
        <f>VLOOKUP(FDF$4, revenue_pivot!$A$4:$E$6, 5, FALSE)</f>
        <v>#N/A</v>
      </c>
      <c r="FDG11" s="20" t="e">
        <f>VLOOKUP(FDG$4, revenue_pivot!$A$4:$E$6, 5, FALSE)</f>
        <v>#N/A</v>
      </c>
      <c r="FDH11" s="20" t="e">
        <f>VLOOKUP(FDH$4, revenue_pivot!$A$4:$E$6, 5, FALSE)</f>
        <v>#N/A</v>
      </c>
      <c r="FDI11" s="7" t="s">
        <v>22352</v>
      </c>
      <c r="FDJ11" s="20" t="e">
        <f>VLOOKUP(FDJ$4, revenue_pivot!$A$4:$E$6, 5, FALSE)</f>
        <v>#N/A</v>
      </c>
      <c r="FDK11" s="20" t="e">
        <f>VLOOKUP(FDK$4, revenue_pivot!$A$4:$E$6, 5, FALSE)</f>
        <v>#N/A</v>
      </c>
      <c r="FDL11" s="20" t="e">
        <f>VLOOKUP(FDL$4, revenue_pivot!$A$4:$E$6, 5, FALSE)</f>
        <v>#N/A</v>
      </c>
      <c r="FDM11" s="7" t="s">
        <v>22352</v>
      </c>
      <c r="FDN11" s="20" t="e">
        <f>VLOOKUP(FDN$4, revenue_pivot!$A$4:$E$6, 5, FALSE)</f>
        <v>#N/A</v>
      </c>
      <c r="FDO11" s="20" t="e">
        <f>VLOOKUP(FDO$4, revenue_pivot!$A$4:$E$6, 5, FALSE)</f>
        <v>#N/A</v>
      </c>
      <c r="FDP11" s="20" t="e">
        <f>VLOOKUP(FDP$4, revenue_pivot!$A$4:$E$6, 5, FALSE)</f>
        <v>#N/A</v>
      </c>
      <c r="FDQ11" s="7" t="s">
        <v>22352</v>
      </c>
      <c r="FDR11" s="20" t="e">
        <f>VLOOKUP(FDR$4, revenue_pivot!$A$4:$E$6, 5, FALSE)</f>
        <v>#N/A</v>
      </c>
      <c r="FDS11" s="20" t="e">
        <f>VLOOKUP(FDS$4, revenue_pivot!$A$4:$E$6, 5, FALSE)</f>
        <v>#N/A</v>
      </c>
      <c r="FDT11" s="20" t="e">
        <f>VLOOKUP(FDT$4, revenue_pivot!$A$4:$E$6, 5, FALSE)</f>
        <v>#N/A</v>
      </c>
      <c r="FDU11" s="7" t="s">
        <v>22352</v>
      </c>
      <c r="FDV11" s="20" t="e">
        <f>VLOOKUP(FDV$4, revenue_pivot!$A$4:$E$6, 5, FALSE)</f>
        <v>#N/A</v>
      </c>
      <c r="FDW11" s="20" t="e">
        <f>VLOOKUP(FDW$4, revenue_pivot!$A$4:$E$6, 5, FALSE)</f>
        <v>#N/A</v>
      </c>
      <c r="FDX11" s="20" t="e">
        <f>VLOOKUP(FDX$4, revenue_pivot!$A$4:$E$6, 5, FALSE)</f>
        <v>#N/A</v>
      </c>
      <c r="FDY11" s="7" t="s">
        <v>22352</v>
      </c>
      <c r="FDZ11" s="20" t="e">
        <f>VLOOKUP(FDZ$4, revenue_pivot!$A$4:$E$6, 5, FALSE)</f>
        <v>#N/A</v>
      </c>
      <c r="FEA11" s="20" t="e">
        <f>VLOOKUP(FEA$4, revenue_pivot!$A$4:$E$6, 5, FALSE)</f>
        <v>#N/A</v>
      </c>
      <c r="FEB11" s="20" t="e">
        <f>VLOOKUP(FEB$4, revenue_pivot!$A$4:$E$6, 5, FALSE)</f>
        <v>#N/A</v>
      </c>
      <c r="FEC11" s="7" t="s">
        <v>22352</v>
      </c>
      <c r="FED11" s="20" t="e">
        <f>VLOOKUP(FED$4, revenue_pivot!$A$4:$E$6, 5, FALSE)</f>
        <v>#N/A</v>
      </c>
      <c r="FEE11" s="20" t="e">
        <f>VLOOKUP(FEE$4, revenue_pivot!$A$4:$E$6, 5, FALSE)</f>
        <v>#N/A</v>
      </c>
      <c r="FEF11" s="20" t="e">
        <f>VLOOKUP(FEF$4, revenue_pivot!$A$4:$E$6, 5, FALSE)</f>
        <v>#N/A</v>
      </c>
      <c r="FEG11" s="7" t="s">
        <v>22352</v>
      </c>
      <c r="FEH11" s="20" t="e">
        <f>VLOOKUP(FEH$4, revenue_pivot!$A$4:$E$6, 5, FALSE)</f>
        <v>#N/A</v>
      </c>
      <c r="FEI11" s="20" t="e">
        <f>VLOOKUP(FEI$4, revenue_pivot!$A$4:$E$6, 5, FALSE)</f>
        <v>#N/A</v>
      </c>
      <c r="FEJ11" s="20" t="e">
        <f>VLOOKUP(FEJ$4, revenue_pivot!$A$4:$E$6, 5, FALSE)</f>
        <v>#N/A</v>
      </c>
      <c r="FEK11" s="7" t="s">
        <v>22352</v>
      </c>
      <c r="FEL11" s="20" t="e">
        <f>VLOOKUP(FEL$4, revenue_pivot!$A$4:$E$6, 5, FALSE)</f>
        <v>#N/A</v>
      </c>
      <c r="FEM11" s="20" t="e">
        <f>VLOOKUP(FEM$4, revenue_pivot!$A$4:$E$6, 5, FALSE)</f>
        <v>#N/A</v>
      </c>
      <c r="FEN11" s="20" t="e">
        <f>VLOOKUP(FEN$4, revenue_pivot!$A$4:$E$6, 5, FALSE)</f>
        <v>#N/A</v>
      </c>
      <c r="FEO11" s="7" t="s">
        <v>22352</v>
      </c>
      <c r="FEP11" s="20" t="e">
        <f>VLOOKUP(FEP$4, revenue_pivot!$A$4:$E$6, 5, FALSE)</f>
        <v>#N/A</v>
      </c>
      <c r="FEQ11" s="20" t="e">
        <f>VLOOKUP(FEQ$4, revenue_pivot!$A$4:$E$6, 5, FALSE)</f>
        <v>#N/A</v>
      </c>
      <c r="FER11" s="20" t="e">
        <f>VLOOKUP(FER$4, revenue_pivot!$A$4:$E$6, 5, FALSE)</f>
        <v>#N/A</v>
      </c>
      <c r="FES11" s="7" t="s">
        <v>22352</v>
      </c>
      <c r="FET11" s="20" t="e">
        <f>VLOOKUP(FET$4, revenue_pivot!$A$4:$E$6, 5, FALSE)</f>
        <v>#N/A</v>
      </c>
      <c r="FEU11" s="20" t="e">
        <f>VLOOKUP(FEU$4, revenue_pivot!$A$4:$E$6, 5, FALSE)</f>
        <v>#N/A</v>
      </c>
      <c r="FEV11" s="20" t="e">
        <f>VLOOKUP(FEV$4, revenue_pivot!$A$4:$E$6, 5, FALSE)</f>
        <v>#N/A</v>
      </c>
      <c r="FEW11" s="7" t="s">
        <v>22352</v>
      </c>
      <c r="FEX11" s="20" t="e">
        <f>VLOOKUP(FEX$4, revenue_pivot!$A$4:$E$6, 5, FALSE)</f>
        <v>#N/A</v>
      </c>
      <c r="FEY11" s="20" t="e">
        <f>VLOOKUP(FEY$4, revenue_pivot!$A$4:$E$6, 5, FALSE)</f>
        <v>#N/A</v>
      </c>
      <c r="FEZ11" s="20" t="e">
        <f>VLOOKUP(FEZ$4, revenue_pivot!$A$4:$E$6, 5, FALSE)</f>
        <v>#N/A</v>
      </c>
      <c r="FFA11" s="7" t="s">
        <v>22352</v>
      </c>
      <c r="FFB11" s="20" t="e">
        <f>VLOOKUP(FFB$4, revenue_pivot!$A$4:$E$6, 5, FALSE)</f>
        <v>#N/A</v>
      </c>
      <c r="FFC11" s="20" t="e">
        <f>VLOOKUP(FFC$4, revenue_pivot!$A$4:$E$6, 5, FALSE)</f>
        <v>#N/A</v>
      </c>
      <c r="FFD11" s="20" t="e">
        <f>VLOOKUP(FFD$4, revenue_pivot!$A$4:$E$6, 5, FALSE)</f>
        <v>#N/A</v>
      </c>
      <c r="FFE11" s="7" t="s">
        <v>22352</v>
      </c>
      <c r="FFF11" s="20" t="e">
        <f>VLOOKUP(FFF$4, revenue_pivot!$A$4:$E$6, 5, FALSE)</f>
        <v>#N/A</v>
      </c>
      <c r="FFG11" s="20" t="e">
        <f>VLOOKUP(FFG$4, revenue_pivot!$A$4:$E$6, 5, FALSE)</f>
        <v>#N/A</v>
      </c>
      <c r="FFH11" s="20" t="e">
        <f>VLOOKUP(FFH$4, revenue_pivot!$A$4:$E$6, 5, FALSE)</f>
        <v>#N/A</v>
      </c>
      <c r="FFI11" s="7" t="s">
        <v>22352</v>
      </c>
      <c r="FFJ11" s="20" t="e">
        <f>VLOOKUP(FFJ$4, revenue_pivot!$A$4:$E$6, 5, FALSE)</f>
        <v>#N/A</v>
      </c>
      <c r="FFK11" s="20" t="e">
        <f>VLOOKUP(FFK$4, revenue_pivot!$A$4:$E$6, 5, FALSE)</f>
        <v>#N/A</v>
      </c>
      <c r="FFL11" s="20" t="e">
        <f>VLOOKUP(FFL$4, revenue_pivot!$A$4:$E$6, 5, FALSE)</f>
        <v>#N/A</v>
      </c>
      <c r="FFM11" s="7" t="s">
        <v>22352</v>
      </c>
      <c r="FFN11" s="20" t="e">
        <f>VLOOKUP(FFN$4, revenue_pivot!$A$4:$E$6, 5, FALSE)</f>
        <v>#N/A</v>
      </c>
      <c r="FFO11" s="20" t="e">
        <f>VLOOKUP(FFO$4, revenue_pivot!$A$4:$E$6, 5, FALSE)</f>
        <v>#N/A</v>
      </c>
      <c r="FFP11" s="20" t="e">
        <f>VLOOKUP(FFP$4, revenue_pivot!$A$4:$E$6, 5, FALSE)</f>
        <v>#N/A</v>
      </c>
      <c r="FFQ11" s="7" t="s">
        <v>22352</v>
      </c>
      <c r="FFR11" s="20" t="e">
        <f>VLOOKUP(FFR$4, revenue_pivot!$A$4:$E$6, 5, FALSE)</f>
        <v>#N/A</v>
      </c>
      <c r="FFS11" s="20" t="e">
        <f>VLOOKUP(FFS$4, revenue_pivot!$A$4:$E$6, 5, FALSE)</f>
        <v>#N/A</v>
      </c>
      <c r="FFT11" s="20" t="e">
        <f>VLOOKUP(FFT$4, revenue_pivot!$A$4:$E$6, 5, FALSE)</f>
        <v>#N/A</v>
      </c>
      <c r="FFU11" s="7" t="s">
        <v>22352</v>
      </c>
      <c r="FFV11" s="20" t="e">
        <f>VLOOKUP(FFV$4, revenue_pivot!$A$4:$E$6, 5, FALSE)</f>
        <v>#N/A</v>
      </c>
      <c r="FFW11" s="20" t="e">
        <f>VLOOKUP(FFW$4, revenue_pivot!$A$4:$E$6, 5, FALSE)</f>
        <v>#N/A</v>
      </c>
      <c r="FFX11" s="20" t="e">
        <f>VLOOKUP(FFX$4, revenue_pivot!$A$4:$E$6, 5, FALSE)</f>
        <v>#N/A</v>
      </c>
      <c r="FFY11" s="7" t="s">
        <v>22352</v>
      </c>
      <c r="FFZ11" s="20" t="e">
        <f>VLOOKUP(FFZ$4, revenue_pivot!$A$4:$E$6, 5, FALSE)</f>
        <v>#N/A</v>
      </c>
      <c r="FGA11" s="20" t="e">
        <f>VLOOKUP(FGA$4, revenue_pivot!$A$4:$E$6, 5, FALSE)</f>
        <v>#N/A</v>
      </c>
      <c r="FGB11" s="20" t="e">
        <f>VLOOKUP(FGB$4, revenue_pivot!$A$4:$E$6, 5, FALSE)</f>
        <v>#N/A</v>
      </c>
      <c r="FGC11" s="7" t="s">
        <v>22352</v>
      </c>
      <c r="FGD11" s="20" t="e">
        <f>VLOOKUP(FGD$4, revenue_pivot!$A$4:$E$6, 5, FALSE)</f>
        <v>#N/A</v>
      </c>
      <c r="FGE11" s="20" t="e">
        <f>VLOOKUP(FGE$4, revenue_pivot!$A$4:$E$6, 5, FALSE)</f>
        <v>#N/A</v>
      </c>
      <c r="FGF11" s="20" t="e">
        <f>VLOOKUP(FGF$4, revenue_pivot!$A$4:$E$6, 5, FALSE)</f>
        <v>#N/A</v>
      </c>
      <c r="FGG11" s="7" t="s">
        <v>22352</v>
      </c>
      <c r="FGH11" s="20" t="e">
        <f>VLOOKUP(FGH$4, revenue_pivot!$A$4:$E$6, 5, FALSE)</f>
        <v>#N/A</v>
      </c>
      <c r="FGI11" s="20" t="e">
        <f>VLOOKUP(FGI$4, revenue_pivot!$A$4:$E$6, 5, FALSE)</f>
        <v>#N/A</v>
      </c>
      <c r="FGJ11" s="20" t="e">
        <f>VLOOKUP(FGJ$4, revenue_pivot!$A$4:$E$6, 5, FALSE)</f>
        <v>#N/A</v>
      </c>
      <c r="FGK11" s="7" t="s">
        <v>22352</v>
      </c>
      <c r="FGL11" s="20" t="e">
        <f>VLOOKUP(FGL$4, revenue_pivot!$A$4:$E$6, 5, FALSE)</f>
        <v>#N/A</v>
      </c>
      <c r="FGM11" s="20" t="e">
        <f>VLOOKUP(FGM$4, revenue_pivot!$A$4:$E$6, 5, FALSE)</f>
        <v>#N/A</v>
      </c>
      <c r="FGN11" s="20" t="e">
        <f>VLOOKUP(FGN$4, revenue_pivot!$A$4:$E$6, 5, FALSE)</f>
        <v>#N/A</v>
      </c>
      <c r="FGO11" s="7" t="s">
        <v>22352</v>
      </c>
      <c r="FGP11" s="20" t="e">
        <f>VLOOKUP(FGP$4, revenue_pivot!$A$4:$E$6, 5, FALSE)</f>
        <v>#N/A</v>
      </c>
      <c r="FGQ11" s="20" t="e">
        <f>VLOOKUP(FGQ$4, revenue_pivot!$A$4:$E$6, 5, FALSE)</f>
        <v>#N/A</v>
      </c>
      <c r="FGR11" s="20" t="e">
        <f>VLOOKUP(FGR$4, revenue_pivot!$A$4:$E$6, 5, FALSE)</f>
        <v>#N/A</v>
      </c>
      <c r="FGS11" s="7" t="s">
        <v>22352</v>
      </c>
      <c r="FGT11" s="20" t="e">
        <f>VLOOKUP(FGT$4, revenue_pivot!$A$4:$E$6, 5, FALSE)</f>
        <v>#N/A</v>
      </c>
      <c r="FGU11" s="20" t="e">
        <f>VLOOKUP(FGU$4, revenue_pivot!$A$4:$E$6, 5, FALSE)</f>
        <v>#N/A</v>
      </c>
      <c r="FGV11" s="20" t="e">
        <f>VLOOKUP(FGV$4, revenue_pivot!$A$4:$E$6, 5, FALSE)</f>
        <v>#N/A</v>
      </c>
      <c r="FGW11" s="7" t="s">
        <v>22352</v>
      </c>
      <c r="FGX11" s="20" t="e">
        <f>VLOOKUP(FGX$4, revenue_pivot!$A$4:$E$6, 5, FALSE)</f>
        <v>#N/A</v>
      </c>
      <c r="FGY11" s="20" t="e">
        <f>VLOOKUP(FGY$4, revenue_pivot!$A$4:$E$6, 5, FALSE)</f>
        <v>#N/A</v>
      </c>
      <c r="FGZ11" s="20" t="e">
        <f>VLOOKUP(FGZ$4, revenue_pivot!$A$4:$E$6, 5, FALSE)</f>
        <v>#N/A</v>
      </c>
      <c r="FHA11" s="7" t="s">
        <v>22352</v>
      </c>
      <c r="FHB11" s="20" t="e">
        <f>VLOOKUP(FHB$4, revenue_pivot!$A$4:$E$6, 5, FALSE)</f>
        <v>#N/A</v>
      </c>
      <c r="FHC11" s="20" t="e">
        <f>VLOOKUP(FHC$4, revenue_pivot!$A$4:$E$6, 5, FALSE)</f>
        <v>#N/A</v>
      </c>
      <c r="FHD11" s="20" t="e">
        <f>VLOOKUP(FHD$4, revenue_pivot!$A$4:$E$6, 5, FALSE)</f>
        <v>#N/A</v>
      </c>
      <c r="FHE11" s="7" t="s">
        <v>22352</v>
      </c>
      <c r="FHF11" s="20" t="e">
        <f>VLOOKUP(FHF$4, revenue_pivot!$A$4:$E$6, 5, FALSE)</f>
        <v>#N/A</v>
      </c>
      <c r="FHG11" s="20" t="e">
        <f>VLOOKUP(FHG$4, revenue_pivot!$A$4:$E$6, 5, FALSE)</f>
        <v>#N/A</v>
      </c>
      <c r="FHH11" s="20" t="e">
        <f>VLOOKUP(FHH$4, revenue_pivot!$A$4:$E$6, 5, FALSE)</f>
        <v>#N/A</v>
      </c>
      <c r="FHI11" s="7" t="s">
        <v>22352</v>
      </c>
      <c r="FHJ11" s="20" t="e">
        <f>VLOOKUP(FHJ$4, revenue_pivot!$A$4:$E$6, 5, FALSE)</f>
        <v>#N/A</v>
      </c>
      <c r="FHK11" s="20" t="e">
        <f>VLOOKUP(FHK$4, revenue_pivot!$A$4:$E$6, 5, FALSE)</f>
        <v>#N/A</v>
      </c>
      <c r="FHL11" s="20" t="e">
        <f>VLOOKUP(FHL$4, revenue_pivot!$A$4:$E$6, 5, FALSE)</f>
        <v>#N/A</v>
      </c>
      <c r="FHM11" s="7" t="s">
        <v>22352</v>
      </c>
      <c r="FHN11" s="20" t="e">
        <f>VLOOKUP(FHN$4, revenue_pivot!$A$4:$E$6, 5, FALSE)</f>
        <v>#N/A</v>
      </c>
      <c r="FHO11" s="20" t="e">
        <f>VLOOKUP(FHO$4, revenue_pivot!$A$4:$E$6, 5, FALSE)</f>
        <v>#N/A</v>
      </c>
      <c r="FHP11" s="20" t="e">
        <f>VLOOKUP(FHP$4, revenue_pivot!$A$4:$E$6, 5, FALSE)</f>
        <v>#N/A</v>
      </c>
      <c r="FHQ11" s="7" t="s">
        <v>22352</v>
      </c>
      <c r="FHR11" s="20" t="e">
        <f>VLOOKUP(FHR$4, revenue_pivot!$A$4:$E$6, 5, FALSE)</f>
        <v>#N/A</v>
      </c>
      <c r="FHS11" s="20" t="e">
        <f>VLOOKUP(FHS$4, revenue_pivot!$A$4:$E$6, 5, FALSE)</f>
        <v>#N/A</v>
      </c>
      <c r="FHT11" s="20" t="e">
        <f>VLOOKUP(FHT$4, revenue_pivot!$A$4:$E$6, 5, FALSE)</f>
        <v>#N/A</v>
      </c>
      <c r="FHU11" s="7" t="s">
        <v>22352</v>
      </c>
      <c r="FHV11" s="20" t="e">
        <f>VLOOKUP(FHV$4, revenue_pivot!$A$4:$E$6, 5, FALSE)</f>
        <v>#N/A</v>
      </c>
      <c r="FHW11" s="20" t="e">
        <f>VLOOKUP(FHW$4, revenue_pivot!$A$4:$E$6, 5, FALSE)</f>
        <v>#N/A</v>
      </c>
      <c r="FHX11" s="20" t="e">
        <f>VLOOKUP(FHX$4, revenue_pivot!$A$4:$E$6, 5, FALSE)</f>
        <v>#N/A</v>
      </c>
      <c r="FHY11" s="7" t="s">
        <v>22352</v>
      </c>
      <c r="FHZ11" s="20" t="e">
        <f>VLOOKUP(FHZ$4, revenue_pivot!$A$4:$E$6, 5, FALSE)</f>
        <v>#N/A</v>
      </c>
      <c r="FIA11" s="20" t="e">
        <f>VLOOKUP(FIA$4, revenue_pivot!$A$4:$E$6, 5, FALSE)</f>
        <v>#N/A</v>
      </c>
      <c r="FIB11" s="20" t="e">
        <f>VLOOKUP(FIB$4, revenue_pivot!$A$4:$E$6, 5, FALSE)</f>
        <v>#N/A</v>
      </c>
      <c r="FIC11" s="7" t="s">
        <v>22352</v>
      </c>
      <c r="FID11" s="20" t="e">
        <f>VLOOKUP(FID$4, revenue_pivot!$A$4:$E$6, 5, FALSE)</f>
        <v>#N/A</v>
      </c>
      <c r="FIE11" s="20" t="e">
        <f>VLOOKUP(FIE$4, revenue_pivot!$A$4:$E$6, 5, FALSE)</f>
        <v>#N/A</v>
      </c>
      <c r="FIF11" s="20" t="e">
        <f>VLOOKUP(FIF$4, revenue_pivot!$A$4:$E$6, 5, FALSE)</f>
        <v>#N/A</v>
      </c>
      <c r="FIG11" s="7" t="s">
        <v>22352</v>
      </c>
      <c r="FIH11" s="20" t="e">
        <f>VLOOKUP(FIH$4, revenue_pivot!$A$4:$E$6, 5, FALSE)</f>
        <v>#N/A</v>
      </c>
      <c r="FII11" s="20" t="e">
        <f>VLOOKUP(FII$4, revenue_pivot!$A$4:$E$6, 5, FALSE)</f>
        <v>#N/A</v>
      </c>
      <c r="FIJ11" s="20" t="e">
        <f>VLOOKUP(FIJ$4, revenue_pivot!$A$4:$E$6, 5, FALSE)</f>
        <v>#N/A</v>
      </c>
      <c r="FIK11" s="7" t="s">
        <v>22352</v>
      </c>
      <c r="FIL11" s="20" t="e">
        <f>VLOOKUP(FIL$4, revenue_pivot!$A$4:$E$6, 5, FALSE)</f>
        <v>#N/A</v>
      </c>
      <c r="FIM11" s="20" t="e">
        <f>VLOOKUP(FIM$4, revenue_pivot!$A$4:$E$6, 5, FALSE)</f>
        <v>#N/A</v>
      </c>
      <c r="FIN11" s="20" t="e">
        <f>VLOOKUP(FIN$4, revenue_pivot!$A$4:$E$6, 5, FALSE)</f>
        <v>#N/A</v>
      </c>
      <c r="FIO11" s="7" t="s">
        <v>22352</v>
      </c>
      <c r="FIP11" s="20" t="e">
        <f>VLOOKUP(FIP$4, revenue_pivot!$A$4:$E$6, 5, FALSE)</f>
        <v>#N/A</v>
      </c>
      <c r="FIQ11" s="20" t="e">
        <f>VLOOKUP(FIQ$4, revenue_pivot!$A$4:$E$6, 5, FALSE)</f>
        <v>#N/A</v>
      </c>
      <c r="FIR11" s="20" t="e">
        <f>VLOOKUP(FIR$4, revenue_pivot!$A$4:$E$6, 5, FALSE)</f>
        <v>#N/A</v>
      </c>
      <c r="FIS11" s="7" t="s">
        <v>22352</v>
      </c>
      <c r="FIT11" s="20" t="e">
        <f>VLOOKUP(FIT$4, revenue_pivot!$A$4:$E$6, 5, FALSE)</f>
        <v>#N/A</v>
      </c>
      <c r="FIU11" s="20" t="e">
        <f>VLOOKUP(FIU$4, revenue_pivot!$A$4:$E$6, 5, FALSE)</f>
        <v>#N/A</v>
      </c>
      <c r="FIV11" s="20" t="e">
        <f>VLOOKUP(FIV$4, revenue_pivot!$A$4:$E$6, 5, FALSE)</f>
        <v>#N/A</v>
      </c>
      <c r="FIW11" s="7" t="s">
        <v>22352</v>
      </c>
      <c r="FIX11" s="20" t="e">
        <f>VLOOKUP(FIX$4, revenue_pivot!$A$4:$E$6, 5, FALSE)</f>
        <v>#N/A</v>
      </c>
      <c r="FIY11" s="20" t="e">
        <f>VLOOKUP(FIY$4, revenue_pivot!$A$4:$E$6, 5, FALSE)</f>
        <v>#N/A</v>
      </c>
      <c r="FIZ11" s="20" t="e">
        <f>VLOOKUP(FIZ$4, revenue_pivot!$A$4:$E$6, 5, FALSE)</f>
        <v>#N/A</v>
      </c>
      <c r="FJA11" s="7" t="s">
        <v>22352</v>
      </c>
      <c r="FJB11" s="20" t="e">
        <f>VLOOKUP(FJB$4, revenue_pivot!$A$4:$E$6, 5, FALSE)</f>
        <v>#N/A</v>
      </c>
      <c r="FJC11" s="20" t="e">
        <f>VLOOKUP(FJC$4, revenue_pivot!$A$4:$E$6, 5, FALSE)</f>
        <v>#N/A</v>
      </c>
      <c r="FJD11" s="20" t="e">
        <f>VLOOKUP(FJD$4, revenue_pivot!$A$4:$E$6, 5, FALSE)</f>
        <v>#N/A</v>
      </c>
      <c r="FJE11" s="7" t="s">
        <v>22352</v>
      </c>
      <c r="FJF11" s="20" t="e">
        <f>VLOOKUP(FJF$4, revenue_pivot!$A$4:$E$6, 5, FALSE)</f>
        <v>#N/A</v>
      </c>
      <c r="FJG11" s="20" t="e">
        <f>VLOOKUP(FJG$4, revenue_pivot!$A$4:$E$6, 5, FALSE)</f>
        <v>#N/A</v>
      </c>
      <c r="FJH11" s="20" t="e">
        <f>VLOOKUP(FJH$4, revenue_pivot!$A$4:$E$6, 5, FALSE)</f>
        <v>#N/A</v>
      </c>
      <c r="FJI11" s="7" t="s">
        <v>22352</v>
      </c>
      <c r="FJJ11" s="20" t="e">
        <f>VLOOKUP(FJJ$4, revenue_pivot!$A$4:$E$6, 5, FALSE)</f>
        <v>#N/A</v>
      </c>
      <c r="FJK11" s="20" t="e">
        <f>VLOOKUP(FJK$4, revenue_pivot!$A$4:$E$6, 5, FALSE)</f>
        <v>#N/A</v>
      </c>
      <c r="FJL11" s="20" t="e">
        <f>VLOOKUP(FJL$4, revenue_pivot!$A$4:$E$6, 5, FALSE)</f>
        <v>#N/A</v>
      </c>
      <c r="FJM11" s="7" t="s">
        <v>22352</v>
      </c>
      <c r="FJN11" s="20" t="e">
        <f>VLOOKUP(FJN$4, revenue_pivot!$A$4:$E$6, 5, FALSE)</f>
        <v>#N/A</v>
      </c>
      <c r="FJO11" s="20" t="e">
        <f>VLOOKUP(FJO$4, revenue_pivot!$A$4:$E$6, 5, FALSE)</f>
        <v>#N/A</v>
      </c>
      <c r="FJP11" s="20" t="e">
        <f>VLOOKUP(FJP$4, revenue_pivot!$A$4:$E$6, 5, FALSE)</f>
        <v>#N/A</v>
      </c>
      <c r="FJQ11" s="7" t="s">
        <v>22352</v>
      </c>
      <c r="FJR11" s="20" t="e">
        <f>VLOOKUP(FJR$4, revenue_pivot!$A$4:$E$6, 5, FALSE)</f>
        <v>#N/A</v>
      </c>
      <c r="FJS11" s="20" t="e">
        <f>VLOOKUP(FJS$4, revenue_pivot!$A$4:$E$6, 5, FALSE)</f>
        <v>#N/A</v>
      </c>
      <c r="FJT11" s="20" t="e">
        <f>VLOOKUP(FJT$4, revenue_pivot!$A$4:$E$6, 5, FALSE)</f>
        <v>#N/A</v>
      </c>
      <c r="FJU11" s="7" t="s">
        <v>22352</v>
      </c>
      <c r="FJV11" s="20" t="e">
        <f>VLOOKUP(FJV$4, revenue_pivot!$A$4:$E$6, 5, FALSE)</f>
        <v>#N/A</v>
      </c>
      <c r="FJW11" s="20" t="e">
        <f>VLOOKUP(FJW$4, revenue_pivot!$A$4:$E$6, 5, FALSE)</f>
        <v>#N/A</v>
      </c>
      <c r="FJX11" s="20" t="e">
        <f>VLOOKUP(FJX$4, revenue_pivot!$A$4:$E$6, 5, FALSE)</f>
        <v>#N/A</v>
      </c>
      <c r="FJY11" s="7" t="s">
        <v>22352</v>
      </c>
      <c r="FJZ11" s="20" t="e">
        <f>VLOOKUP(FJZ$4, revenue_pivot!$A$4:$E$6, 5, FALSE)</f>
        <v>#N/A</v>
      </c>
      <c r="FKA11" s="20" t="e">
        <f>VLOOKUP(FKA$4, revenue_pivot!$A$4:$E$6, 5, FALSE)</f>
        <v>#N/A</v>
      </c>
      <c r="FKB11" s="20" t="e">
        <f>VLOOKUP(FKB$4, revenue_pivot!$A$4:$E$6, 5, FALSE)</f>
        <v>#N/A</v>
      </c>
      <c r="FKC11" s="7" t="s">
        <v>22352</v>
      </c>
      <c r="FKD11" s="20" t="e">
        <f>VLOOKUP(FKD$4, revenue_pivot!$A$4:$E$6, 5, FALSE)</f>
        <v>#N/A</v>
      </c>
      <c r="FKE11" s="20" t="e">
        <f>VLOOKUP(FKE$4, revenue_pivot!$A$4:$E$6, 5, FALSE)</f>
        <v>#N/A</v>
      </c>
      <c r="FKF11" s="20" t="e">
        <f>VLOOKUP(FKF$4, revenue_pivot!$A$4:$E$6, 5, FALSE)</f>
        <v>#N/A</v>
      </c>
      <c r="FKG11" s="7" t="s">
        <v>22352</v>
      </c>
      <c r="FKH11" s="20" t="e">
        <f>VLOOKUP(FKH$4, revenue_pivot!$A$4:$E$6, 5, FALSE)</f>
        <v>#N/A</v>
      </c>
      <c r="FKI11" s="20" t="e">
        <f>VLOOKUP(FKI$4, revenue_pivot!$A$4:$E$6, 5, FALSE)</f>
        <v>#N/A</v>
      </c>
      <c r="FKJ11" s="20" t="e">
        <f>VLOOKUP(FKJ$4, revenue_pivot!$A$4:$E$6, 5, FALSE)</f>
        <v>#N/A</v>
      </c>
      <c r="FKK11" s="7" t="s">
        <v>22352</v>
      </c>
      <c r="FKL11" s="20" t="e">
        <f>VLOOKUP(FKL$4, revenue_pivot!$A$4:$E$6, 5, FALSE)</f>
        <v>#N/A</v>
      </c>
      <c r="FKM11" s="20" t="e">
        <f>VLOOKUP(FKM$4, revenue_pivot!$A$4:$E$6, 5, FALSE)</f>
        <v>#N/A</v>
      </c>
      <c r="FKN11" s="20" t="e">
        <f>VLOOKUP(FKN$4, revenue_pivot!$A$4:$E$6, 5, FALSE)</f>
        <v>#N/A</v>
      </c>
      <c r="FKO11" s="7" t="s">
        <v>22352</v>
      </c>
      <c r="FKP11" s="20" t="e">
        <f>VLOOKUP(FKP$4, revenue_pivot!$A$4:$E$6, 5, FALSE)</f>
        <v>#N/A</v>
      </c>
      <c r="FKQ11" s="20" t="e">
        <f>VLOOKUP(FKQ$4, revenue_pivot!$A$4:$E$6, 5, FALSE)</f>
        <v>#N/A</v>
      </c>
      <c r="FKR11" s="20" t="e">
        <f>VLOOKUP(FKR$4, revenue_pivot!$A$4:$E$6, 5, FALSE)</f>
        <v>#N/A</v>
      </c>
      <c r="FKS11" s="7" t="s">
        <v>22352</v>
      </c>
      <c r="FKT11" s="20" t="e">
        <f>VLOOKUP(FKT$4, revenue_pivot!$A$4:$E$6, 5, FALSE)</f>
        <v>#N/A</v>
      </c>
      <c r="FKU11" s="20" t="e">
        <f>VLOOKUP(FKU$4, revenue_pivot!$A$4:$E$6, 5, FALSE)</f>
        <v>#N/A</v>
      </c>
      <c r="FKV11" s="20" t="e">
        <f>VLOOKUP(FKV$4, revenue_pivot!$A$4:$E$6, 5, FALSE)</f>
        <v>#N/A</v>
      </c>
      <c r="FKW11" s="7" t="s">
        <v>22352</v>
      </c>
      <c r="FKX11" s="20" t="e">
        <f>VLOOKUP(FKX$4, revenue_pivot!$A$4:$E$6, 5, FALSE)</f>
        <v>#N/A</v>
      </c>
      <c r="FKY11" s="20" t="e">
        <f>VLOOKUP(FKY$4, revenue_pivot!$A$4:$E$6, 5, FALSE)</f>
        <v>#N/A</v>
      </c>
      <c r="FKZ11" s="20" t="e">
        <f>VLOOKUP(FKZ$4, revenue_pivot!$A$4:$E$6, 5, FALSE)</f>
        <v>#N/A</v>
      </c>
      <c r="FLA11" s="7" t="s">
        <v>22352</v>
      </c>
      <c r="FLB11" s="20" t="e">
        <f>VLOOKUP(FLB$4, revenue_pivot!$A$4:$E$6, 5, FALSE)</f>
        <v>#N/A</v>
      </c>
      <c r="FLC11" s="20" t="e">
        <f>VLOOKUP(FLC$4, revenue_pivot!$A$4:$E$6, 5, FALSE)</f>
        <v>#N/A</v>
      </c>
      <c r="FLD11" s="20" t="e">
        <f>VLOOKUP(FLD$4, revenue_pivot!$A$4:$E$6, 5, FALSE)</f>
        <v>#N/A</v>
      </c>
      <c r="FLE11" s="7" t="s">
        <v>22352</v>
      </c>
      <c r="FLF11" s="20" t="e">
        <f>VLOOKUP(FLF$4, revenue_pivot!$A$4:$E$6, 5, FALSE)</f>
        <v>#N/A</v>
      </c>
      <c r="FLG11" s="20" t="e">
        <f>VLOOKUP(FLG$4, revenue_pivot!$A$4:$E$6, 5, FALSE)</f>
        <v>#N/A</v>
      </c>
      <c r="FLH11" s="20" t="e">
        <f>VLOOKUP(FLH$4, revenue_pivot!$A$4:$E$6, 5, FALSE)</f>
        <v>#N/A</v>
      </c>
      <c r="FLI11" s="7" t="s">
        <v>22352</v>
      </c>
      <c r="FLJ11" s="20" t="e">
        <f>VLOOKUP(FLJ$4, revenue_pivot!$A$4:$E$6, 5, FALSE)</f>
        <v>#N/A</v>
      </c>
      <c r="FLK11" s="20" t="e">
        <f>VLOOKUP(FLK$4, revenue_pivot!$A$4:$E$6, 5, FALSE)</f>
        <v>#N/A</v>
      </c>
      <c r="FLL11" s="20" t="e">
        <f>VLOOKUP(FLL$4, revenue_pivot!$A$4:$E$6, 5, FALSE)</f>
        <v>#N/A</v>
      </c>
      <c r="FLM11" s="7" t="s">
        <v>22352</v>
      </c>
      <c r="FLN11" s="20" t="e">
        <f>VLOOKUP(FLN$4, revenue_pivot!$A$4:$E$6, 5, FALSE)</f>
        <v>#N/A</v>
      </c>
      <c r="FLO11" s="20" t="e">
        <f>VLOOKUP(FLO$4, revenue_pivot!$A$4:$E$6, 5, FALSE)</f>
        <v>#N/A</v>
      </c>
      <c r="FLP11" s="20" t="e">
        <f>VLOOKUP(FLP$4, revenue_pivot!$A$4:$E$6, 5, FALSE)</f>
        <v>#N/A</v>
      </c>
      <c r="FLQ11" s="7" t="s">
        <v>22352</v>
      </c>
      <c r="FLR11" s="20" t="e">
        <f>VLOOKUP(FLR$4, revenue_pivot!$A$4:$E$6, 5, FALSE)</f>
        <v>#N/A</v>
      </c>
      <c r="FLS11" s="20" t="e">
        <f>VLOOKUP(FLS$4, revenue_pivot!$A$4:$E$6, 5, FALSE)</f>
        <v>#N/A</v>
      </c>
      <c r="FLT11" s="20" t="e">
        <f>VLOOKUP(FLT$4, revenue_pivot!$A$4:$E$6, 5, FALSE)</f>
        <v>#N/A</v>
      </c>
      <c r="FLU11" s="7" t="s">
        <v>22352</v>
      </c>
      <c r="FLV11" s="20" t="e">
        <f>VLOOKUP(FLV$4, revenue_pivot!$A$4:$E$6, 5, FALSE)</f>
        <v>#N/A</v>
      </c>
      <c r="FLW11" s="20" t="e">
        <f>VLOOKUP(FLW$4, revenue_pivot!$A$4:$E$6, 5, FALSE)</f>
        <v>#N/A</v>
      </c>
      <c r="FLX11" s="20" t="e">
        <f>VLOOKUP(FLX$4, revenue_pivot!$A$4:$E$6, 5, FALSE)</f>
        <v>#N/A</v>
      </c>
      <c r="FLY11" s="7" t="s">
        <v>22352</v>
      </c>
      <c r="FLZ11" s="20" t="e">
        <f>VLOOKUP(FLZ$4, revenue_pivot!$A$4:$E$6, 5, FALSE)</f>
        <v>#N/A</v>
      </c>
      <c r="FMA11" s="20" t="e">
        <f>VLOOKUP(FMA$4, revenue_pivot!$A$4:$E$6, 5, FALSE)</f>
        <v>#N/A</v>
      </c>
      <c r="FMB11" s="20" t="e">
        <f>VLOOKUP(FMB$4, revenue_pivot!$A$4:$E$6, 5, FALSE)</f>
        <v>#N/A</v>
      </c>
      <c r="FMC11" s="7" t="s">
        <v>22352</v>
      </c>
      <c r="FMD11" s="20" t="e">
        <f>VLOOKUP(FMD$4, revenue_pivot!$A$4:$E$6, 5, FALSE)</f>
        <v>#N/A</v>
      </c>
      <c r="FME11" s="20" t="e">
        <f>VLOOKUP(FME$4, revenue_pivot!$A$4:$E$6, 5, FALSE)</f>
        <v>#N/A</v>
      </c>
      <c r="FMF11" s="20" t="e">
        <f>VLOOKUP(FMF$4, revenue_pivot!$A$4:$E$6, 5, FALSE)</f>
        <v>#N/A</v>
      </c>
      <c r="FMG11" s="7" t="s">
        <v>22352</v>
      </c>
      <c r="FMH11" s="20" t="e">
        <f>VLOOKUP(FMH$4, revenue_pivot!$A$4:$E$6, 5, FALSE)</f>
        <v>#N/A</v>
      </c>
      <c r="FMI11" s="20" t="e">
        <f>VLOOKUP(FMI$4, revenue_pivot!$A$4:$E$6, 5, FALSE)</f>
        <v>#N/A</v>
      </c>
      <c r="FMJ11" s="20" t="e">
        <f>VLOOKUP(FMJ$4, revenue_pivot!$A$4:$E$6, 5, FALSE)</f>
        <v>#N/A</v>
      </c>
      <c r="FMK11" s="7" t="s">
        <v>22352</v>
      </c>
      <c r="FML11" s="20" t="e">
        <f>VLOOKUP(FML$4, revenue_pivot!$A$4:$E$6, 5, FALSE)</f>
        <v>#N/A</v>
      </c>
      <c r="FMM11" s="20" t="e">
        <f>VLOOKUP(FMM$4, revenue_pivot!$A$4:$E$6, 5, FALSE)</f>
        <v>#N/A</v>
      </c>
      <c r="FMN11" s="20" t="e">
        <f>VLOOKUP(FMN$4, revenue_pivot!$A$4:$E$6, 5, FALSE)</f>
        <v>#N/A</v>
      </c>
      <c r="FMO11" s="7" t="s">
        <v>22352</v>
      </c>
      <c r="FMP11" s="20" t="e">
        <f>VLOOKUP(FMP$4, revenue_pivot!$A$4:$E$6, 5, FALSE)</f>
        <v>#N/A</v>
      </c>
      <c r="FMQ11" s="20" t="e">
        <f>VLOOKUP(FMQ$4, revenue_pivot!$A$4:$E$6, 5, FALSE)</f>
        <v>#N/A</v>
      </c>
      <c r="FMR11" s="20" t="e">
        <f>VLOOKUP(FMR$4, revenue_pivot!$A$4:$E$6, 5, FALSE)</f>
        <v>#N/A</v>
      </c>
      <c r="FMS11" s="7" t="s">
        <v>22352</v>
      </c>
      <c r="FMT11" s="20" t="e">
        <f>VLOOKUP(FMT$4, revenue_pivot!$A$4:$E$6, 5, FALSE)</f>
        <v>#N/A</v>
      </c>
      <c r="FMU11" s="20" t="e">
        <f>VLOOKUP(FMU$4, revenue_pivot!$A$4:$E$6, 5, FALSE)</f>
        <v>#N/A</v>
      </c>
      <c r="FMV11" s="20" t="e">
        <f>VLOOKUP(FMV$4, revenue_pivot!$A$4:$E$6, 5, FALSE)</f>
        <v>#N/A</v>
      </c>
      <c r="FMW11" s="7" t="s">
        <v>22352</v>
      </c>
      <c r="FMX11" s="20" t="e">
        <f>VLOOKUP(FMX$4, revenue_pivot!$A$4:$E$6, 5, FALSE)</f>
        <v>#N/A</v>
      </c>
      <c r="FMY11" s="20" t="e">
        <f>VLOOKUP(FMY$4, revenue_pivot!$A$4:$E$6, 5, FALSE)</f>
        <v>#N/A</v>
      </c>
      <c r="FMZ11" s="20" t="e">
        <f>VLOOKUP(FMZ$4, revenue_pivot!$A$4:$E$6, 5, FALSE)</f>
        <v>#N/A</v>
      </c>
      <c r="FNA11" s="7" t="s">
        <v>22352</v>
      </c>
      <c r="FNB11" s="20" t="e">
        <f>VLOOKUP(FNB$4, revenue_pivot!$A$4:$E$6, 5, FALSE)</f>
        <v>#N/A</v>
      </c>
      <c r="FNC11" s="20" t="e">
        <f>VLOOKUP(FNC$4, revenue_pivot!$A$4:$E$6, 5, FALSE)</f>
        <v>#N/A</v>
      </c>
      <c r="FND11" s="20" t="e">
        <f>VLOOKUP(FND$4, revenue_pivot!$A$4:$E$6, 5, FALSE)</f>
        <v>#N/A</v>
      </c>
      <c r="FNE11" s="7" t="s">
        <v>22352</v>
      </c>
      <c r="FNF11" s="20" t="e">
        <f>VLOOKUP(FNF$4, revenue_pivot!$A$4:$E$6, 5, FALSE)</f>
        <v>#N/A</v>
      </c>
      <c r="FNG11" s="20" t="e">
        <f>VLOOKUP(FNG$4, revenue_pivot!$A$4:$E$6, 5, FALSE)</f>
        <v>#N/A</v>
      </c>
      <c r="FNH11" s="20" t="e">
        <f>VLOOKUP(FNH$4, revenue_pivot!$A$4:$E$6, 5, FALSE)</f>
        <v>#N/A</v>
      </c>
      <c r="FNI11" s="7" t="s">
        <v>22352</v>
      </c>
      <c r="FNJ11" s="20" t="e">
        <f>VLOOKUP(FNJ$4, revenue_pivot!$A$4:$E$6, 5, FALSE)</f>
        <v>#N/A</v>
      </c>
      <c r="FNK11" s="20" t="e">
        <f>VLOOKUP(FNK$4, revenue_pivot!$A$4:$E$6, 5, FALSE)</f>
        <v>#N/A</v>
      </c>
      <c r="FNL11" s="20" t="e">
        <f>VLOOKUP(FNL$4, revenue_pivot!$A$4:$E$6, 5, FALSE)</f>
        <v>#N/A</v>
      </c>
      <c r="FNM11" s="7" t="s">
        <v>22352</v>
      </c>
      <c r="FNN11" s="20" t="e">
        <f>VLOOKUP(FNN$4, revenue_pivot!$A$4:$E$6, 5, FALSE)</f>
        <v>#N/A</v>
      </c>
      <c r="FNO11" s="20" t="e">
        <f>VLOOKUP(FNO$4, revenue_pivot!$A$4:$E$6, 5, FALSE)</f>
        <v>#N/A</v>
      </c>
      <c r="FNP11" s="20" t="e">
        <f>VLOOKUP(FNP$4, revenue_pivot!$A$4:$E$6, 5, FALSE)</f>
        <v>#N/A</v>
      </c>
      <c r="FNQ11" s="7" t="s">
        <v>22352</v>
      </c>
      <c r="FNR11" s="20" t="e">
        <f>VLOOKUP(FNR$4, revenue_pivot!$A$4:$E$6, 5, FALSE)</f>
        <v>#N/A</v>
      </c>
      <c r="FNS11" s="20" t="e">
        <f>VLOOKUP(FNS$4, revenue_pivot!$A$4:$E$6, 5, FALSE)</f>
        <v>#N/A</v>
      </c>
      <c r="FNT11" s="20" t="e">
        <f>VLOOKUP(FNT$4, revenue_pivot!$A$4:$E$6, 5, FALSE)</f>
        <v>#N/A</v>
      </c>
      <c r="FNU11" s="7" t="s">
        <v>22352</v>
      </c>
      <c r="FNV11" s="20" t="e">
        <f>VLOOKUP(FNV$4, revenue_pivot!$A$4:$E$6, 5, FALSE)</f>
        <v>#N/A</v>
      </c>
      <c r="FNW11" s="20" t="e">
        <f>VLOOKUP(FNW$4, revenue_pivot!$A$4:$E$6, 5, FALSE)</f>
        <v>#N/A</v>
      </c>
      <c r="FNX11" s="20" t="e">
        <f>VLOOKUP(FNX$4, revenue_pivot!$A$4:$E$6, 5, FALSE)</f>
        <v>#N/A</v>
      </c>
      <c r="FNY11" s="7" t="s">
        <v>22352</v>
      </c>
      <c r="FNZ11" s="20" t="e">
        <f>VLOOKUP(FNZ$4, revenue_pivot!$A$4:$E$6, 5, FALSE)</f>
        <v>#N/A</v>
      </c>
      <c r="FOA11" s="20" t="e">
        <f>VLOOKUP(FOA$4, revenue_pivot!$A$4:$E$6, 5, FALSE)</f>
        <v>#N/A</v>
      </c>
      <c r="FOB11" s="20" t="e">
        <f>VLOOKUP(FOB$4, revenue_pivot!$A$4:$E$6, 5, FALSE)</f>
        <v>#N/A</v>
      </c>
      <c r="FOC11" s="7" t="s">
        <v>22352</v>
      </c>
      <c r="FOD11" s="20" t="e">
        <f>VLOOKUP(FOD$4, revenue_pivot!$A$4:$E$6, 5, FALSE)</f>
        <v>#N/A</v>
      </c>
      <c r="FOE11" s="20" t="e">
        <f>VLOOKUP(FOE$4, revenue_pivot!$A$4:$E$6, 5, FALSE)</f>
        <v>#N/A</v>
      </c>
      <c r="FOF11" s="20" t="e">
        <f>VLOOKUP(FOF$4, revenue_pivot!$A$4:$E$6, 5, FALSE)</f>
        <v>#N/A</v>
      </c>
      <c r="FOG11" s="7" t="s">
        <v>22352</v>
      </c>
      <c r="FOH11" s="20" t="e">
        <f>VLOOKUP(FOH$4, revenue_pivot!$A$4:$E$6, 5, FALSE)</f>
        <v>#N/A</v>
      </c>
      <c r="FOI11" s="20" t="e">
        <f>VLOOKUP(FOI$4, revenue_pivot!$A$4:$E$6, 5, FALSE)</f>
        <v>#N/A</v>
      </c>
      <c r="FOJ11" s="20" t="e">
        <f>VLOOKUP(FOJ$4, revenue_pivot!$A$4:$E$6, 5, FALSE)</f>
        <v>#N/A</v>
      </c>
      <c r="FOK11" s="7" t="s">
        <v>22352</v>
      </c>
      <c r="FOL11" s="20" t="e">
        <f>VLOOKUP(FOL$4, revenue_pivot!$A$4:$E$6, 5, FALSE)</f>
        <v>#N/A</v>
      </c>
      <c r="FOM11" s="20" t="e">
        <f>VLOOKUP(FOM$4, revenue_pivot!$A$4:$E$6, 5, FALSE)</f>
        <v>#N/A</v>
      </c>
      <c r="FON11" s="20" t="e">
        <f>VLOOKUP(FON$4, revenue_pivot!$A$4:$E$6, 5, FALSE)</f>
        <v>#N/A</v>
      </c>
      <c r="FOO11" s="7" t="s">
        <v>22352</v>
      </c>
      <c r="FOP11" s="20" t="e">
        <f>VLOOKUP(FOP$4, revenue_pivot!$A$4:$E$6, 5, FALSE)</f>
        <v>#N/A</v>
      </c>
      <c r="FOQ11" s="20" t="e">
        <f>VLOOKUP(FOQ$4, revenue_pivot!$A$4:$E$6, 5, FALSE)</f>
        <v>#N/A</v>
      </c>
      <c r="FOR11" s="20" t="e">
        <f>VLOOKUP(FOR$4, revenue_pivot!$A$4:$E$6, 5, FALSE)</f>
        <v>#N/A</v>
      </c>
      <c r="FOS11" s="7" t="s">
        <v>22352</v>
      </c>
      <c r="FOT11" s="20" t="e">
        <f>VLOOKUP(FOT$4, revenue_pivot!$A$4:$E$6, 5, FALSE)</f>
        <v>#N/A</v>
      </c>
      <c r="FOU11" s="20" t="e">
        <f>VLOOKUP(FOU$4, revenue_pivot!$A$4:$E$6, 5, FALSE)</f>
        <v>#N/A</v>
      </c>
      <c r="FOV11" s="20" t="e">
        <f>VLOOKUP(FOV$4, revenue_pivot!$A$4:$E$6, 5, FALSE)</f>
        <v>#N/A</v>
      </c>
      <c r="FOW11" s="7" t="s">
        <v>22352</v>
      </c>
      <c r="FOX11" s="20" t="e">
        <f>VLOOKUP(FOX$4, revenue_pivot!$A$4:$E$6, 5, FALSE)</f>
        <v>#N/A</v>
      </c>
      <c r="FOY11" s="20" t="e">
        <f>VLOOKUP(FOY$4, revenue_pivot!$A$4:$E$6, 5, FALSE)</f>
        <v>#N/A</v>
      </c>
      <c r="FOZ11" s="20" t="e">
        <f>VLOOKUP(FOZ$4, revenue_pivot!$A$4:$E$6, 5, FALSE)</f>
        <v>#N/A</v>
      </c>
      <c r="FPA11" s="7" t="s">
        <v>22352</v>
      </c>
      <c r="FPB11" s="20" t="e">
        <f>VLOOKUP(FPB$4, revenue_pivot!$A$4:$E$6, 5, FALSE)</f>
        <v>#N/A</v>
      </c>
      <c r="FPC11" s="20" t="e">
        <f>VLOOKUP(FPC$4, revenue_pivot!$A$4:$E$6, 5, FALSE)</f>
        <v>#N/A</v>
      </c>
      <c r="FPD11" s="20" t="e">
        <f>VLOOKUP(FPD$4, revenue_pivot!$A$4:$E$6, 5, FALSE)</f>
        <v>#N/A</v>
      </c>
      <c r="FPE11" s="7" t="s">
        <v>22352</v>
      </c>
      <c r="FPF11" s="20" t="e">
        <f>VLOOKUP(FPF$4, revenue_pivot!$A$4:$E$6, 5, FALSE)</f>
        <v>#N/A</v>
      </c>
      <c r="FPG11" s="20" t="e">
        <f>VLOOKUP(FPG$4, revenue_pivot!$A$4:$E$6, 5, FALSE)</f>
        <v>#N/A</v>
      </c>
      <c r="FPH11" s="20" t="e">
        <f>VLOOKUP(FPH$4, revenue_pivot!$A$4:$E$6, 5, FALSE)</f>
        <v>#N/A</v>
      </c>
      <c r="FPI11" s="7" t="s">
        <v>22352</v>
      </c>
      <c r="FPJ11" s="20" t="e">
        <f>VLOOKUP(FPJ$4, revenue_pivot!$A$4:$E$6, 5, FALSE)</f>
        <v>#N/A</v>
      </c>
      <c r="FPK11" s="20" t="e">
        <f>VLOOKUP(FPK$4, revenue_pivot!$A$4:$E$6, 5, FALSE)</f>
        <v>#N/A</v>
      </c>
      <c r="FPL11" s="20" t="e">
        <f>VLOOKUP(FPL$4, revenue_pivot!$A$4:$E$6, 5, FALSE)</f>
        <v>#N/A</v>
      </c>
      <c r="FPM11" s="7" t="s">
        <v>22352</v>
      </c>
      <c r="FPN11" s="20" t="e">
        <f>VLOOKUP(FPN$4, revenue_pivot!$A$4:$E$6, 5, FALSE)</f>
        <v>#N/A</v>
      </c>
      <c r="FPO11" s="20" t="e">
        <f>VLOOKUP(FPO$4, revenue_pivot!$A$4:$E$6, 5, FALSE)</f>
        <v>#N/A</v>
      </c>
      <c r="FPP11" s="20" t="e">
        <f>VLOOKUP(FPP$4, revenue_pivot!$A$4:$E$6, 5, FALSE)</f>
        <v>#N/A</v>
      </c>
      <c r="FPQ11" s="7" t="s">
        <v>22352</v>
      </c>
      <c r="FPR11" s="20" t="e">
        <f>VLOOKUP(FPR$4, revenue_pivot!$A$4:$E$6, 5, FALSE)</f>
        <v>#N/A</v>
      </c>
      <c r="FPS11" s="20" t="e">
        <f>VLOOKUP(FPS$4, revenue_pivot!$A$4:$E$6, 5, FALSE)</f>
        <v>#N/A</v>
      </c>
      <c r="FPT11" s="20" t="e">
        <f>VLOOKUP(FPT$4, revenue_pivot!$A$4:$E$6, 5, FALSE)</f>
        <v>#N/A</v>
      </c>
      <c r="FPU11" s="7" t="s">
        <v>22352</v>
      </c>
      <c r="FPV11" s="20" t="e">
        <f>VLOOKUP(FPV$4, revenue_pivot!$A$4:$E$6, 5, FALSE)</f>
        <v>#N/A</v>
      </c>
      <c r="FPW11" s="20" t="e">
        <f>VLOOKUP(FPW$4, revenue_pivot!$A$4:$E$6, 5, FALSE)</f>
        <v>#N/A</v>
      </c>
      <c r="FPX11" s="20" t="e">
        <f>VLOOKUP(FPX$4, revenue_pivot!$A$4:$E$6, 5, FALSE)</f>
        <v>#N/A</v>
      </c>
      <c r="FPY11" s="7" t="s">
        <v>22352</v>
      </c>
      <c r="FPZ11" s="20" t="e">
        <f>VLOOKUP(FPZ$4, revenue_pivot!$A$4:$E$6, 5, FALSE)</f>
        <v>#N/A</v>
      </c>
      <c r="FQA11" s="20" t="e">
        <f>VLOOKUP(FQA$4, revenue_pivot!$A$4:$E$6, 5, FALSE)</f>
        <v>#N/A</v>
      </c>
      <c r="FQB11" s="20" t="e">
        <f>VLOOKUP(FQB$4, revenue_pivot!$A$4:$E$6, 5, FALSE)</f>
        <v>#N/A</v>
      </c>
      <c r="FQC11" s="7" t="s">
        <v>22352</v>
      </c>
      <c r="FQD11" s="20" t="e">
        <f>VLOOKUP(FQD$4, revenue_pivot!$A$4:$E$6, 5, FALSE)</f>
        <v>#N/A</v>
      </c>
      <c r="FQE11" s="20" t="e">
        <f>VLOOKUP(FQE$4, revenue_pivot!$A$4:$E$6, 5, FALSE)</f>
        <v>#N/A</v>
      </c>
      <c r="FQF11" s="20" t="e">
        <f>VLOOKUP(FQF$4, revenue_pivot!$A$4:$E$6, 5, FALSE)</f>
        <v>#N/A</v>
      </c>
      <c r="FQG11" s="7" t="s">
        <v>22352</v>
      </c>
      <c r="FQH11" s="20" t="e">
        <f>VLOOKUP(FQH$4, revenue_pivot!$A$4:$E$6, 5, FALSE)</f>
        <v>#N/A</v>
      </c>
      <c r="FQI11" s="20" t="e">
        <f>VLOOKUP(FQI$4, revenue_pivot!$A$4:$E$6, 5, FALSE)</f>
        <v>#N/A</v>
      </c>
      <c r="FQJ11" s="20" t="e">
        <f>VLOOKUP(FQJ$4, revenue_pivot!$A$4:$E$6, 5, FALSE)</f>
        <v>#N/A</v>
      </c>
      <c r="FQK11" s="7" t="s">
        <v>22352</v>
      </c>
      <c r="FQL11" s="20" t="e">
        <f>VLOOKUP(FQL$4, revenue_pivot!$A$4:$E$6, 5, FALSE)</f>
        <v>#N/A</v>
      </c>
      <c r="FQM11" s="20" t="e">
        <f>VLOOKUP(FQM$4, revenue_pivot!$A$4:$E$6, 5, FALSE)</f>
        <v>#N/A</v>
      </c>
      <c r="FQN11" s="20" t="e">
        <f>VLOOKUP(FQN$4, revenue_pivot!$A$4:$E$6, 5, FALSE)</f>
        <v>#N/A</v>
      </c>
      <c r="FQO11" s="7" t="s">
        <v>22352</v>
      </c>
      <c r="FQP11" s="20" t="e">
        <f>VLOOKUP(FQP$4, revenue_pivot!$A$4:$E$6, 5, FALSE)</f>
        <v>#N/A</v>
      </c>
      <c r="FQQ11" s="20" t="e">
        <f>VLOOKUP(FQQ$4, revenue_pivot!$A$4:$E$6, 5, FALSE)</f>
        <v>#N/A</v>
      </c>
      <c r="FQR11" s="20" t="e">
        <f>VLOOKUP(FQR$4, revenue_pivot!$A$4:$E$6, 5, FALSE)</f>
        <v>#N/A</v>
      </c>
      <c r="FQS11" s="7" t="s">
        <v>22352</v>
      </c>
      <c r="FQT11" s="20" t="e">
        <f>VLOOKUP(FQT$4, revenue_pivot!$A$4:$E$6, 5, FALSE)</f>
        <v>#N/A</v>
      </c>
      <c r="FQU11" s="20" t="e">
        <f>VLOOKUP(FQU$4, revenue_pivot!$A$4:$E$6, 5, FALSE)</f>
        <v>#N/A</v>
      </c>
      <c r="FQV11" s="20" t="e">
        <f>VLOOKUP(FQV$4, revenue_pivot!$A$4:$E$6, 5, FALSE)</f>
        <v>#N/A</v>
      </c>
      <c r="FQW11" s="7" t="s">
        <v>22352</v>
      </c>
      <c r="FQX11" s="20" t="e">
        <f>VLOOKUP(FQX$4, revenue_pivot!$A$4:$E$6, 5, FALSE)</f>
        <v>#N/A</v>
      </c>
      <c r="FQY11" s="20" t="e">
        <f>VLOOKUP(FQY$4, revenue_pivot!$A$4:$E$6, 5, FALSE)</f>
        <v>#N/A</v>
      </c>
      <c r="FQZ11" s="20" t="e">
        <f>VLOOKUP(FQZ$4, revenue_pivot!$A$4:$E$6, 5, FALSE)</f>
        <v>#N/A</v>
      </c>
      <c r="FRA11" s="7" t="s">
        <v>22352</v>
      </c>
      <c r="FRB11" s="20" t="e">
        <f>VLOOKUP(FRB$4, revenue_pivot!$A$4:$E$6, 5, FALSE)</f>
        <v>#N/A</v>
      </c>
      <c r="FRC11" s="20" t="e">
        <f>VLOOKUP(FRC$4, revenue_pivot!$A$4:$E$6, 5, FALSE)</f>
        <v>#N/A</v>
      </c>
      <c r="FRD11" s="20" t="e">
        <f>VLOOKUP(FRD$4, revenue_pivot!$A$4:$E$6, 5, FALSE)</f>
        <v>#N/A</v>
      </c>
      <c r="FRE11" s="7" t="s">
        <v>22352</v>
      </c>
      <c r="FRF11" s="20" t="e">
        <f>VLOOKUP(FRF$4, revenue_pivot!$A$4:$E$6, 5, FALSE)</f>
        <v>#N/A</v>
      </c>
      <c r="FRG11" s="20" t="e">
        <f>VLOOKUP(FRG$4, revenue_pivot!$A$4:$E$6, 5, FALSE)</f>
        <v>#N/A</v>
      </c>
      <c r="FRH11" s="20" t="e">
        <f>VLOOKUP(FRH$4, revenue_pivot!$A$4:$E$6, 5, FALSE)</f>
        <v>#N/A</v>
      </c>
      <c r="FRI11" s="7" t="s">
        <v>22352</v>
      </c>
      <c r="FRJ11" s="20" t="e">
        <f>VLOOKUP(FRJ$4, revenue_pivot!$A$4:$E$6, 5, FALSE)</f>
        <v>#N/A</v>
      </c>
      <c r="FRK11" s="20" t="e">
        <f>VLOOKUP(FRK$4, revenue_pivot!$A$4:$E$6, 5, FALSE)</f>
        <v>#N/A</v>
      </c>
      <c r="FRL11" s="20" t="e">
        <f>VLOOKUP(FRL$4, revenue_pivot!$A$4:$E$6, 5, FALSE)</f>
        <v>#N/A</v>
      </c>
      <c r="FRM11" s="7" t="s">
        <v>22352</v>
      </c>
      <c r="FRN11" s="20" t="e">
        <f>VLOOKUP(FRN$4, revenue_pivot!$A$4:$E$6, 5, FALSE)</f>
        <v>#N/A</v>
      </c>
      <c r="FRO11" s="20" t="e">
        <f>VLOOKUP(FRO$4, revenue_pivot!$A$4:$E$6, 5, FALSE)</f>
        <v>#N/A</v>
      </c>
      <c r="FRP11" s="20" t="e">
        <f>VLOOKUP(FRP$4, revenue_pivot!$A$4:$E$6, 5, FALSE)</f>
        <v>#N/A</v>
      </c>
      <c r="FRQ11" s="7" t="s">
        <v>22352</v>
      </c>
      <c r="FRR11" s="20" t="e">
        <f>VLOOKUP(FRR$4, revenue_pivot!$A$4:$E$6, 5, FALSE)</f>
        <v>#N/A</v>
      </c>
      <c r="FRS11" s="20" t="e">
        <f>VLOOKUP(FRS$4, revenue_pivot!$A$4:$E$6, 5, FALSE)</f>
        <v>#N/A</v>
      </c>
      <c r="FRT11" s="20" t="e">
        <f>VLOOKUP(FRT$4, revenue_pivot!$A$4:$E$6, 5, FALSE)</f>
        <v>#N/A</v>
      </c>
      <c r="FRU11" s="7" t="s">
        <v>22352</v>
      </c>
      <c r="FRV11" s="20" t="e">
        <f>VLOOKUP(FRV$4, revenue_pivot!$A$4:$E$6, 5, FALSE)</f>
        <v>#N/A</v>
      </c>
      <c r="FRW11" s="20" t="e">
        <f>VLOOKUP(FRW$4, revenue_pivot!$A$4:$E$6, 5, FALSE)</f>
        <v>#N/A</v>
      </c>
      <c r="FRX11" s="20" t="e">
        <f>VLOOKUP(FRX$4, revenue_pivot!$A$4:$E$6, 5, FALSE)</f>
        <v>#N/A</v>
      </c>
      <c r="FRY11" s="7" t="s">
        <v>22352</v>
      </c>
      <c r="FRZ11" s="20" t="e">
        <f>VLOOKUP(FRZ$4, revenue_pivot!$A$4:$E$6, 5, FALSE)</f>
        <v>#N/A</v>
      </c>
      <c r="FSA11" s="20" t="e">
        <f>VLOOKUP(FSA$4, revenue_pivot!$A$4:$E$6, 5, FALSE)</f>
        <v>#N/A</v>
      </c>
      <c r="FSB11" s="20" t="e">
        <f>VLOOKUP(FSB$4, revenue_pivot!$A$4:$E$6, 5, FALSE)</f>
        <v>#N/A</v>
      </c>
      <c r="FSC11" s="7" t="s">
        <v>22352</v>
      </c>
      <c r="FSD11" s="20" t="e">
        <f>VLOOKUP(FSD$4, revenue_pivot!$A$4:$E$6, 5, FALSE)</f>
        <v>#N/A</v>
      </c>
      <c r="FSE11" s="20" t="e">
        <f>VLOOKUP(FSE$4, revenue_pivot!$A$4:$E$6, 5, FALSE)</f>
        <v>#N/A</v>
      </c>
      <c r="FSF11" s="20" t="e">
        <f>VLOOKUP(FSF$4, revenue_pivot!$A$4:$E$6, 5, FALSE)</f>
        <v>#N/A</v>
      </c>
      <c r="FSG11" s="7" t="s">
        <v>22352</v>
      </c>
      <c r="FSH11" s="20" t="e">
        <f>VLOOKUP(FSH$4, revenue_pivot!$A$4:$E$6, 5, FALSE)</f>
        <v>#N/A</v>
      </c>
      <c r="FSI11" s="20" t="e">
        <f>VLOOKUP(FSI$4, revenue_pivot!$A$4:$E$6, 5, FALSE)</f>
        <v>#N/A</v>
      </c>
      <c r="FSJ11" s="20" t="e">
        <f>VLOOKUP(FSJ$4, revenue_pivot!$A$4:$E$6, 5, FALSE)</f>
        <v>#N/A</v>
      </c>
      <c r="FSK11" s="7" t="s">
        <v>22352</v>
      </c>
      <c r="FSL11" s="20" t="e">
        <f>VLOOKUP(FSL$4, revenue_pivot!$A$4:$E$6, 5, FALSE)</f>
        <v>#N/A</v>
      </c>
      <c r="FSM11" s="20" t="e">
        <f>VLOOKUP(FSM$4, revenue_pivot!$A$4:$E$6, 5, FALSE)</f>
        <v>#N/A</v>
      </c>
      <c r="FSN11" s="20" t="e">
        <f>VLOOKUP(FSN$4, revenue_pivot!$A$4:$E$6, 5, FALSE)</f>
        <v>#N/A</v>
      </c>
      <c r="FSO11" s="7" t="s">
        <v>22352</v>
      </c>
      <c r="FSP11" s="20" t="e">
        <f>VLOOKUP(FSP$4, revenue_pivot!$A$4:$E$6, 5, FALSE)</f>
        <v>#N/A</v>
      </c>
      <c r="FSQ11" s="20" t="e">
        <f>VLOOKUP(FSQ$4, revenue_pivot!$A$4:$E$6, 5, FALSE)</f>
        <v>#N/A</v>
      </c>
      <c r="FSR11" s="20" t="e">
        <f>VLOOKUP(FSR$4, revenue_pivot!$A$4:$E$6, 5, FALSE)</f>
        <v>#N/A</v>
      </c>
      <c r="FSS11" s="7" t="s">
        <v>22352</v>
      </c>
      <c r="FST11" s="20" t="e">
        <f>VLOOKUP(FST$4, revenue_pivot!$A$4:$E$6, 5, FALSE)</f>
        <v>#N/A</v>
      </c>
      <c r="FSU11" s="20" t="e">
        <f>VLOOKUP(FSU$4, revenue_pivot!$A$4:$E$6, 5, FALSE)</f>
        <v>#N/A</v>
      </c>
      <c r="FSV11" s="20" t="e">
        <f>VLOOKUP(FSV$4, revenue_pivot!$A$4:$E$6, 5, FALSE)</f>
        <v>#N/A</v>
      </c>
      <c r="FSW11" s="7" t="s">
        <v>22352</v>
      </c>
      <c r="FSX11" s="20" t="e">
        <f>VLOOKUP(FSX$4, revenue_pivot!$A$4:$E$6, 5, FALSE)</f>
        <v>#N/A</v>
      </c>
      <c r="FSY11" s="20" t="e">
        <f>VLOOKUP(FSY$4, revenue_pivot!$A$4:$E$6, 5, FALSE)</f>
        <v>#N/A</v>
      </c>
      <c r="FSZ11" s="20" t="e">
        <f>VLOOKUP(FSZ$4, revenue_pivot!$A$4:$E$6, 5, FALSE)</f>
        <v>#N/A</v>
      </c>
      <c r="FTA11" s="7" t="s">
        <v>22352</v>
      </c>
      <c r="FTB11" s="20" t="e">
        <f>VLOOKUP(FTB$4, revenue_pivot!$A$4:$E$6, 5, FALSE)</f>
        <v>#N/A</v>
      </c>
      <c r="FTC11" s="20" t="e">
        <f>VLOOKUP(FTC$4, revenue_pivot!$A$4:$E$6, 5, FALSE)</f>
        <v>#N/A</v>
      </c>
      <c r="FTD11" s="20" t="e">
        <f>VLOOKUP(FTD$4, revenue_pivot!$A$4:$E$6, 5, FALSE)</f>
        <v>#N/A</v>
      </c>
      <c r="FTE11" s="7" t="s">
        <v>22352</v>
      </c>
      <c r="FTF11" s="20" t="e">
        <f>VLOOKUP(FTF$4, revenue_pivot!$A$4:$E$6, 5, FALSE)</f>
        <v>#N/A</v>
      </c>
      <c r="FTG11" s="20" t="e">
        <f>VLOOKUP(FTG$4, revenue_pivot!$A$4:$E$6, 5, FALSE)</f>
        <v>#N/A</v>
      </c>
      <c r="FTH11" s="20" t="e">
        <f>VLOOKUP(FTH$4, revenue_pivot!$A$4:$E$6, 5, FALSE)</f>
        <v>#N/A</v>
      </c>
      <c r="FTI11" s="7" t="s">
        <v>22352</v>
      </c>
      <c r="FTJ11" s="20" t="e">
        <f>VLOOKUP(FTJ$4, revenue_pivot!$A$4:$E$6, 5, FALSE)</f>
        <v>#N/A</v>
      </c>
      <c r="FTK11" s="20" t="e">
        <f>VLOOKUP(FTK$4, revenue_pivot!$A$4:$E$6, 5, FALSE)</f>
        <v>#N/A</v>
      </c>
      <c r="FTL11" s="20" t="e">
        <f>VLOOKUP(FTL$4, revenue_pivot!$A$4:$E$6, 5, FALSE)</f>
        <v>#N/A</v>
      </c>
      <c r="FTM11" s="7" t="s">
        <v>22352</v>
      </c>
      <c r="FTN11" s="20" t="e">
        <f>VLOOKUP(FTN$4, revenue_pivot!$A$4:$E$6, 5, FALSE)</f>
        <v>#N/A</v>
      </c>
      <c r="FTO11" s="20" t="e">
        <f>VLOOKUP(FTO$4, revenue_pivot!$A$4:$E$6, 5, FALSE)</f>
        <v>#N/A</v>
      </c>
      <c r="FTP11" s="20" t="e">
        <f>VLOOKUP(FTP$4, revenue_pivot!$A$4:$E$6, 5, FALSE)</f>
        <v>#N/A</v>
      </c>
      <c r="FTQ11" s="7" t="s">
        <v>22352</v>
      </c>
      <c r="FTR11" s="20" t="e">
        <f>VLOOKUP(FTR$4, revenue_pivot!$A$4:$E$6, 5, FALSE)</f>
        <v>#N/A</v>
      </c>
      <c r="FTS11" s="20" t="e">
        <f>VLOOKUP(FTS$4, revenue_pivot!$A$4:$E$6, 5, FALSE)</f>
        <v>#N/A</v>
      </c>
      <c r="FTT11" s="20" t="e">
        <f>VLOOKUP(FTT$4, revenue_pivot!$A$4:$E$6, 5, FALSE)</f>
        <v>#N/A</v>
      </c>
      <c r="FTU11" s="7" t="s">
        <v>22352</v>
      </c>
      <c r="FTV11" s="20" t="e">
        <f>VLOOKUP(FTV$4, revenue_pivot!$A$4:$E$6, 5, FALSE)</f>
        <v>#N/A</v>
      </c>
      <c r="FTW11" s="20" t="e">
        <f>VLOOKUP(FTW$4, revenue_pivot!$A$4:$E$6, 5, FALSE)</f>
        <v>#N/A</v>
      </c>
      <c r="FTX11" s="20" t="e">
        <f>VLOOKUP(FTX$4, revenue_pivot!$A$4:$E$6, 5, FALSE)</f>
        <v>#N/A</v>
      </c>
      <c r="FTY11" s="7" t="s">
        <v>22352</v>
      </c>
      <c r="FTZ11" s="20" t="e">
        <f>VLOOKUP(FTZ$4, revenue_pivot!$A$4:$E$6, 5, FALSE)</f>
        <v>#N/A</v>
      </c>
      <c r="FUA11" s="20" t="e">
        <f>VLOOKUP(FUA$4, revenue_pivot!$A$4:$E$6, 5, FALSE)</f>
        <v>#N/A</v>
      </c>
      <c r="FUB11" s="20" t="e">
        <f>VLOOKUP(FUB$4, revenue_pivot!$A$4:$E$6, 5, FALSE)</f>
        <v>#N/A</v>
      </c>
      <c r="FUC11" s="7" t="s">
        <v>22352</v>
      </c>
      <c r="FUD11" s="20" t="e">
        <f>VLOOKUP(FUD$4, revenue_pivot!$A$4:$E$6, 5, FALSE)</f>
        <v>#N/A</v>
      </c>
      <c r="FUE11" s="20" t="e">
        <f>VLOOKUP(FUE$4, revenue_pivot!$A$4:$E$6, 5, FALSE)</f>
        <v>#N/A</v>
      </c>
      <c r="FUF11" s="20" t="e">
        <f>VLOOKUP(FUF$4, revenue_pivot!$A$4:$E$6, 5, FALSE)</f>
        <v>#N/A</v>
      </c>
      <c r="FUG11" s="7" t="s">
        <v>22352</v>
      </c>
      <c r="FUH11" s="20" t="e">
        <f>VLOOKUP(FUH$4, revenue_pivot!$A$4:$E$6, 5, FALSE)</f>
        <v>#N/A</v>
      </c>
      <c r="FUI11" s="20" t="e">
        <f>VLOOKUP(FUI$4, revenue_pivot!$A$4:$E$6, 5, FALSE)</f>
        <v>#N/A</v>
      </c>
      <c r="FUJ11" s="20" t="e">
        <f>VLOOKUP(FUJ$4, revenue_pivot!$A$4:$E$6, 5, FALSE)</f>
        <v>#N/A</v>
      </c>
      <c r="FUK11" s="7" t="s">
        <v>22352</v>
      </c>
      <c r="FUL11" s="20" t="e">
        <f>VLOOKUP(FUL$4, revenue_pivot!$A$4:$E$6, 5, FALSE)</f>
        <v>#N/A</v>
      </c>
      <c r="FUM11" s="20" t="e">
        <f>VLOOKUP(FUM$4, revenue_pivot!$A$4:$E$6, 5, FALSE)</f>
        <v>#N/A</v>
      </c>
      <c r="FUN11" s="20" t="e">
        <f>VLOOKUP(FUN$4, revenue_pivot!$A$4:$E$6, 5, FALSE)</f>
        <v>#N/A</v>
      </c>
      <c r="FUO11" s="7" t="s">
        <v>22352</v>
      </c>
      <c r="FUP11" s="20" t="e">
        <f>VLOOKUP(FUP$4, revenue_pivot!$A$4:$E$6, 5, FALSE)</f>
        <v>#N/A</v>
      </c>
      <c r="FUQ11" s="20" t="e">
        <f>VLOOKUP(FUQ$4, revenue_pivot!$A$4:$E$6, 5, FALSE)</f>
        <v>#N/A</v>
      </c>
      <c r="FUR11" s="20" t="e">
        <f>VLOOKUP(FUR$4, revenue_pivot!$A$4:$E$6, 5, FALSE)</f>
        <v>#N/A</v>
      </c>
      <c r="FUS11" s="7" t="s">
        <v>22352</v>
      </c>
      <c r="FUT11" s="20" t="e">
        <f>VLOOKUP(FUT$4, revenue_pivot!$A$4:$E$6, 5, FALSE)</f>
        <v>#N/A</v>
      </c>
      <c r="FUU11" s="20" t="e">
        <f>VLOOKUP(FUU$4, revenue_pivot!$A$4:$E$6, 5, FALSE)</f>
        <v>#N/A</v>
      </c>
      <c r="FUV11" s="20" t="e">
        <f>VLOOKUP(FUV$4, revenue_pivot!$A$4:$E$6, 5, FALSE)</f>
        <v>#N/A</v>
      </c>
      <c r="FUW11" s="7" t="s">
        <v>22352</v>
      </c>
      <c r="FUX11" s="20" t="e">
        <f>VLOOKUP(FUX$4, revenue_pivot!$A$4:$E$6, 5, FALSE)</f>
        <v>#N/A</v>
      </c>
      <c r="FUY11" s="20" t="e">
        <f>VLOOKUP(FUY$4, revenue_pivot!$A$4:$E$6, 5, FALSE)</f>
        <v>#N/A</v>
      </c>
      <c r="FUZ11" s="20" t="e">
        <f>VLOOKUP(FUZ$4, revenue_pivot!$A$4:$E$6, 5, FALSE)</f>
        <v>#N/A</v>
      </c>
      <c r="FVA11" s="7" t="s">
        <v>22352</v>
      </c>
      <c r="FVB11" s="20" t="e">
        <f>VLOOKUP(FVB$4, revenue_pivot!$A$4:$E$6, 5, FALSE)</f>
        <v>#N/A</v>
      </c>
      <c r="FVC11" s="20" t="e">
        <f>VLOOKUP(FVC$4, revenue_pivot!$A$4:$E$6, 5, FALSE)</f>
        <v>#N/A</v>
      </c>
      <c r="FVD11" s="20" t="e">
        <f>VLOOKUP(FVD$4, revenue_pivot!$A$4:$E$6, 5, FALSE)</f>
        <v>#N/A</v>
      </c>
      <c r="FVE11" s="7" t="s">
        <v>22352</v>
      </c>
      <c r="FVF11" s="20" t="e">
        <f>VLOOKUP(FVF$4, revenue_pivot!$A$4:$E$6, 5, FALSE)</f>
        <v>#N/A</v>
      </c>
      <c r="FVG11" s="20" t="e">
        <f>VLOOKUP(FVG$4, revenue_pivot!$A$4:$E$6, 5, FALSE)</f>
        <v>#N/A</v>
      </c>
      <c r="FVH11" s="20" t="e">
        <f>VLOOKUP(FVH$4, revenue_pivot!$A$4:$E$6, 5, FALSE)</f>
        <v>#N/A</v>
      </c>
      <c r="FVI11" s="7" t="s">
        <v>22352</v>
      </c>
      <c r="FVJ11" s="20" t="e">
        <f>VLOOKUP(FVJ$4, revenue_pivot!$A$4:$E$6, 5, FALSE)</f>
        <v>#N/A</v>
      </c>
      <c r="FVK11" s="20" t="e">
        <f>VLOOKUP(FVK$4, revenue_pivot!$A$4:$E$6, 5, FALSE)</f>
        <v>#N/A</v>
      </c>
      <c r="FVL11" s="20" t="e">
        <f>VLOOKUP(FVL$4, revenue_pivot!$A$4:$E$6, 5, FALSE)</f>
        <v>#N/A</v>
      </c>
      <c r="FVM11" s="7" t="s">
        <v>22352</v>
      </c>
      <c r="FVN11" s="20" t="e">
        <f>VLOOKUP(FVN$4, revenue_pivot!$A$4:$E$6, 5, FALSE)</f>
        <v>#N/A</v>
      </c>
      <c r="FVO11" s="20" t="e">
        <f>VLOOKUP(FVO$4, revenue_pivot!$A$4:$E$6, 5, FALSE)</f>
        <v>#N/A</v>
      </c>
      <c r="FVP11" s="20" t="e">
        <f>VLOOKUP(FVP$4, revenue_pivot!$A$4:$E$6, 5, FALSE)</f>
        <v>#N/A</v>
      </c>
      <c r="FVQ11" s="7" t="s">
        <v>22352</v>
      </c>
      <c r="FVR11" s="20" t="e">
        <f>VLOOKUP(FVR$4, revenue_pivot!$A$4:$E$6, 5, FALSE)</f>
        <v>#N/A</v>
      </c>
      <c r="FVS11" s="20" t="e">
        <f>VLOOKUP(FVS$4, revenue_pivot!$A$4:$E$6, 5, FALSE)</f>
        <v>#N/A</v>
      </c>
      <c r="FVT11" s="20" t="e">
        <f>VLOOKUP(FVT$4, revenue_pivot!$A$4:$E$6, 5, FALSE)</f>
        <v>#N/A</v>
      </c>
      <c r="FVU11" s="7" t="s">
        <v>22352</v>
      </c>
      <c r="FVV11" s="20" t="e">
        <f>VLOOKUP(FVV$4, revenue_pivot!$A$4:$E$6, 5, FALSE)</f>
        <v>#N/A</v>
      </c>
      <c r="FVW11" s="20" t="e">
        <f>VLOOKUP(FVW$4, revenue_pivot!$A$4:$E$6, 5, FALSE)</f>
        <v>#N/A</v>
      </c>
      <c r="FVX11" s="20" t="e">
        <f>VLOOKUP(FVX$4, revenue_pivot!$A$4:$E$6, 5, FALSE)</f>
        <v>#N/A</v>
      </c>
      <c r="FVY11" s="7" t="s">
        <v>22352</v>
      </c>
      <c r="FVZ11" s="20" t="e">
        <f>VLOOKUP(FVZ$4, revenue_pivot!$A$4:$E$6, 5, FALSE)</f>
        <v>#N/A</v>
      </c>
      <c r="FWA11" s="20" t="e">
        <f>VLOOKUP(FWA$4, revenue_pivot!$A$4:$E$6, 5, FALSE)</f>
        <v>#N/A</v>
      </c>
      <c r="FWB11" s="20" t="e">
        <f>VLOOKUP(FWB$4, revenue_pivot!$A$4:$E$6, 5, FALSE)</f>
        <v>#N/A</v>
      </c>
      <c r="FWC11" s="7" t="s">
        <v>22352</v>
      </c>
      <c r="FWD11" s="20" t="e">
        <f>VLOOKUP(FWD$4, revenue_pivot!$A$4:$E$6, 5, FALSE)</f>
        <v>#N/A</v>
      </c>
      <c r="FWE11" s="20" t="e">
        <f>VLOOKUP(FWE$4, revenue_pivot!$A$4:$E$6, 5, FALSE)</f>
        <v>#N/A</v>
      </c>
      <c r="FWF11" s="20" t="e">
        <f>VLOOKUP(FWF$4, revenue_pivot!$A$4:$E$6, 5, FALSE)</f>
        <v>#N/A</v>
      </c>
      <c r="FWG11" s="7" t="s">
        <v>22352</v>
      </c>
      <c r="FWH11" s="20" t="e">
        <f>VLOOKUP(FWH$4, revenue_pivot!$A$4:$E$6, 5, FALSE)</f>
        <v>#N/A</v>
      </c>
      <c r="FWI11" s="20" t="e">
        <f>VLOOKUP(FWI$4, revenue_pivot!$A$4:$E$6, 5, FALSE)</f>
        <v>#N/A</v>
      </c>
      <c r="FWJ11" s="20" t="e">
        <f>VLOOKUP(FWJ$4, revenue_pivot!$A$4:$E$6, 5, FALSE)</f>
        <v>#N/A</v>
      </c>
      <c r="FWK11" s="7" t="s">
        <v>22352</v>
      </c>
      <c r="FWL11" s="20" t="e">
        <f>VLOOKUP(FWL$4, revenue_pivot!$A$4:$E$6, 5, FALSE)</f>
        <v>#N/A</v>
      </c>
      <c r="FWM11" s="20" t="e">
        <f>VLOOKUP(FWM$4, revenue_pivot!$A$4:$E$6, 5, FALSE)</f>
        <v>#N/A</v>
      </c>
      <c r="FWN11" s="20" t="e">
        <f>VLOOKUP(FWN$4, revenue_pivot!$A$4:$E$6, 5, FALSE)</f>
        <v>#N/A</v>
      </c>
      <c r="FWO11" s="7" t="s">
        <v>22352</v>
      </c>
      <c r="FWP11" s="20" t="e">
        <f>VLOOKUP(FWP$4, revenue_pivot!$A$4:$E$6, 5, FALSE)</f>
        <v>#N/A</v>
      </c>
      <c r="FWQ11" s="20" t="e">
        <f>VLOOKUP(FWQ$4, revenue_pivot!$A$4:$E$6, 5, FALSE)</f>
        <v>#N/A</v>
      </c>
      <c r="FWR11" s="20" t="e">
        <f>VLOOKUP(FWR$4, revenue_pivot!$A$4:$E$6, 5, FALSE)</f>
        <v>#N/A</v>
      </c>
      <c r="FWS11" s="7" t="s">
        <v>22352</v>
      </c>
      <c r="FWT11" s="20" t="e">
        <f>VLOOKUP(FWT$4, revenue_pivot!$A$4:$E$6, 5, FALSE)</f>
        <v>#N/A</v>
      </c>
      <c r="FWU11" s="20" t="e">
        <f>VLOOKUP(FWU$4, revenue_pivot!$A$4:$E$6, 5, FALSE)</f>
        <v>#N/A</v>
      </c>
      <c r="FWV11" s="20" t="e">
        <f>VLOOKUP(FWV$4, revenue_pivot!$A$4:$E$6, 5, FALSE)</f>
        <v>#N/A</v>
      </c>
      <c r="FWW11" s="7" t="s">
        <v>22352</v>
      </c>
      <c r="FWX11" s="20" t="e">
        <f>VLOOKUP(FWX$4, revenue_pivot!$A$4:$E$6, 5, FALSE)</f>
        <v>#N/A</v>
      </c>
      <c r="FWY11" s="20" t="e">
        <f>VLOOKUP(FWY$4, revenue_pivot!$A$4:$E$6, 5, FALSE)</f>
        <v>#N/A</v>
      </c>
      <c r="FWZ11" s="20" t="e">
        <f>VLOOKUP(FWZ$4, revenue_pivot!$A$4:$E$6, 5, FALSE)</f>
        <v>#N/A</v>
      </c>
      <c r="FXA11" s="7" t="s">
        <v>22352</v>
      </c>
      <c r="FXB11" s="20" t="e">
        <f>VLOOKUP(FXB$4, revenue_pivot!$A$4:$E$6, 5, FALSE)</f>
        <v>#N/A</v>
      </c>
      <c r="FXC11" s="20" t="e">
        <f>VLOOKUP(FXC$4, revenue_pivot!$A$4:$E$6, 5, FALSE)</f>
        <v>#N/A</v>
      </c>
      <c r="FXD11" s="20" t="e">
        <f>VLOOKUP(FXD$4, revenue_pivot!$A$4:$E$6, 5, FALSE)</f>
        <v>#N/A</v>
      </c>
      <c r="FXE11" s="7" t="s">
        <v>22352</v>
      </c>
      <c r="FXF11" s="20" t="e">
        <f>VLOOKUP(FXF$4, revenue_pivot!$A$4:$E$6, 5, FALSE)</f>
        <v>#N/A</v>
      </c>
      <c r="FXG11" s="20" t="e">
        <f>VLOOKUP(FXG$4, revenue_pivot!$A$4:$E$6, 5, FALSE)</f>
        <v>#N/A</v>
      </c>
      <c r="FXH11" s="20" t="e">
        <f>VLOOKUP(FXH$4, revenue_pivot!$A$4:$E$6, 5, FALSE)</f>
        <v>#N/A</v>
      </c>
      <c r="FXI11" s="7" t="s">
        <v>22352</v>
      </c>
      <c r="FXJ11" s="20" t="e">
        <f>VLOOKUP(FXJ$4, revenue_pivot!$A$4:$E$6, 5, FALSE)</f>
        <v>#N/A</v>
      </c>
      <c r="FXK11" s="20" t="e">
        <f>VLOOKUP(FXK$4, revenue_pivot!$A$4:$E$6, 5, FALSE)</f>
        <v>#N/A</v>
      </c>
      <c r="FXL11" s="20" t="e">
        <f>VLOOKUP(FXL$4, revenue_pivot!$A$4:$E$6, 5, FALSE)</f>
        <v>#N/A</v>
      </c>
      <c r="FXM11" s="7" t="s">
        <v>22352</v>
      </c>
      <c r="FXN11" s="20" t="e">
        <f>VLOOKUP(FXN$4, revenue_pivot!$A$4:$E$6, 5, FALSE)</f>
        <v>#N/A</v>
      </c>
      <c r="FXO11" s="20" t="e">
        <f>VLOOKUP(FXO$4, revenue_pivot!$A$4:$E$6, 5, FALSE)</f>
        <v>#N/A</v>
      </c>
      <c r="FXP11" s="20" t="e">
        <f>VLOOKUP(FXP$4, revenue_pivot!$A$4:$E$6, 5, FALSE)</f>
        <v>#N/A</v>
      </c>
      <c r="FXQ11" s="7" t="s">
        <v>22352</v>
      </c>
      <c r="FXR11" s="20" t="e">
        <f>VLOOKUP(FXR$4, revenue_pivot!$A$4:$E$6, 5, FALSE)</f>
        <v>#N/A</v>
      </c>
      <c r="FXS11" s="20" t="e">
        <f>VLOOKUP(FXS$4, revenue_pivot!$A$4:$E$6, 5, FALSE)</f>
        <v>#N/A</v>
      </c>
      <c r="FXT11" s="20" t="e">
        <f>VLOOKUP(FXT$4, revenue_pivot!$A$4:$E$6, 5, FALSE)</f>
        <v>#N/A</v>
      </c>
      <c r="FXU11" s="7" t="s">
        <v>22352</v>
      </c>
      <c r="FXV11" s="20" t="e">
        <f>VLOOKUP(FXV$4, revenue_pivot!$A$4:$E$6, 5, FALSE)</f>
        <v>#N/A</v>
      </c>
      <c r="FXW11" s="20" t="e">
        <f>VLOOKUP(FXW$4, revenue_pivot!$A$4:$E$6, 5, FALSE)</f>
        <v>#N/A</v>
      </c>
      <c r="FXX11" s="20" t="e">
        <f>VLOOKUP(FXX$4, revenue_pivot!$A$4:$E$6, 5, FALSE)</f>
        <v>#N/A</v>
      </c>
      <c r="FXY11" s="7" t="s">
        <v>22352</v>
      </c>
      <c r="FXZ11" s="20" t="e">
        <f>VLOOKUP(FXZ$4, revenue_pivot!$A$4:$E$6, 5, FALSE)</f>
        <v>#N/A</v>
      </c>
      <c r="FYA11" s="20" t="e">
        <f>VLOOKUP(FYA$4, revenue_pivot!$A$4:$E$6, 5, FALSE)</f>
        <v>#N/A</v>
      </c>
      <c r="FYB11" s="20" t="e">
        <f>VLOOKUP(FYB$4, revenue_pivot!$A$4:$E$6, 5, FALSE)</f>
        <v>#N/A</v>
      </c>
      <c r="FYC11" s="7" t="s">
        <v>22352</v>
      </c>
      <c r="FYD11" s="20" t="e">
        <f>VLOOKUP(FYD$4, revenue_pivot!$A$4:$E$6, 5, FALSE)</f>
        <v>#N/A</v>
      </c>
      <c r="FYE11" s="20" t="e">
        <f>VLOOKUP(FYE$4, revenue_pivot!$A$4:$E$6, 5, FALSE)</f>
        <v>#N/A</v>
      </c>
      <c r="FYF11" s="20" t="e">
        <f>VLOOKUP(FYF$4, revenue_pivot!$A$4:$E$6, 5, FALSE)</f>
        <v>#N/A</v>
      </c>
      <c r="FYG11" s="7" t="s">
        <v>22352</v>
      </c>
      <c r="FYH11" s="20" t="e">
        <f>VLOOKUP(FYH$4, revenue_pivot!$A$4:$E$6, 5, FALSE)</f>
        <v>#N/A</v>
      </c>
      <c r="FYI11" s="20" t="e">
        <f>VLOOKUP(FYI$4, revenue_pivot!$A$4:$E$6, 5, FALSE)</f>
        <v>#N/A</v>
      </c>
      <c r="FYJ11" s="20" t="e">
        <f>VLOOKUP(FYJ$4, revenue_pivot!$A$4:$E$6, 5, FALSE)</f>
        <v>#N/A</v>
      </c>
      <c r="FYK11" s="7" t="s">
        <v>22352</v>
      </c>
      <c r="FYL11" s="20" t="e">
        <f>VLOOKUP(FYL$4, revenue_pivot!$A$4:$E$6, 5, FALSE)</f>
        <v>#N/A</v>
      </c>
      <c r="FYM11" s="20" t="e">
        <f>VLOOKUP(FYM$4, revenue_pivot!$A$4:$E$6, 5, FALSE)</f>
        <v>#N/A</v>
      </c>
      <c r="FYN11" s="20" t="e">
        <f>VLOOKUP(FYN$4, revenue_pivot!$A$4:$E$6, 5, FALSE)</f>
        <v>#N/A</v>
      </c>
      <c r="FYO11" s="7" t="s">
        <v>22352</v>
      </c>
      <c r="FYP11" s="20" t="e">
        <f>VLOOKUP(FYP$4, revenue_pivot!$A$4:$E$6, 5, FALSE)</f>
        <v>#N/A</v>
      </c>
      <c r="FYQ11" s="20" t="e">
        <f>VLOOKUP(FYQ$4, revenue_pivot!$A$4:$E$6, 5, FALSE)</f>
        <v>#N/A</v>
      </c>
      <c r="FYR11" s="20" t="e">
        <f>VLOOKUP(FYR$4, revenue_pivot!$A$4:$E$6, 5, FALSE)</f>
        <v>#N/A</v>
      </c>
      <c r="FYS11" s="7" t="s">
        <v>22352</v>
      </c>
      <c r="FYT11" s="20" t="e">
        <f>VLOOKUP(FYT$4, revenue_pivot!$A$4:$E$6, 5, FALSE)</f>
        <v>#N/A</v>
      </c>
      <c r="FYU11" s="20" t="e">
        <f>VLOOKUP(FYU$4, revenue_pivot!$A$4:$E$6, 5, FALSE)</f>
        <v>#N/A</v>
      </c>
      <c r="FYV11" s="20" t="e">
        <f>VLOOKUP(FYV$4, revenue_pivot!$A$4:$E$6, 5, FALSE)</f>
        <v>#N/A</v>
      </c>
      <c r="FYW11" s="7" t="s">
        <v>22352</v>
      </c>
      <c r="FYX11" s="20" t="e">
        <f>VLOOKUP(FYX$4, revenue_pivot!$A$4:$E$6, 5, FALSE)</f>
        <v>#N/A</v>
      </c>
      <c r="FYY11" s="20" t="e">
        <f>VLOOKUP(FYY$4, revenue_pivot!$A$4:$E$6, 5, FALSE)</f>
        <v>#N/A</v>
      </c>
      <c r="FYZ11" s="20" t="e">
        <f>VLOOKUP(FYZ$4, revenue_pivot!$A$4:$E$6, 5, FALSE)</f>
        <v>#N/A</v>
      </c>
      <c r="FZA11" s="7" t="s">
        <v>22352</v>
      </c>
      <c r="FZB11" s="20" t="e">
        <f>VLOOKUP(FZB$4, revenue_pivot!$A$4:$E$6, 5, FALSE)</f>
        <v>#N/A</v>
      </c>
      <c r="FZC11" s="20" t="e">
        <f>VLOOKUP(FZC$4, revenue_pivot!$A$4:$E$6, 5, FALSE)</f>
        <v>#N/A</v>
      </c>
      <c r="FZD11" s="20" t="e">
        <f>VLOOKUP(FZD$4, revenue_pivot!$A$4:$E$6, 5, FALSE)</f>
        <v>#N/A</v>
      </c>
      <c r="FZE11" s="7" t="s">
        <v>22352</v>
      </c>
      <c r="FZF11" s="20" t="e">
        <f>VLOOKUP(FZF$4, revenue_pivot!$A$4:$E$6, 5, FALSE)</f>
        <v>#N/A</v>
      </c>
      <c r="FZG11" s="20" t="e">
        <f>VLOOKUP(FZG$4, revenue_pivot!$A$4:$E$6, 5, FALSE)</f>
        <v>#N/A</v>
      </c>
      <c r="FZH11" s="20" t="e">
        <f>VLOOKUP(FZH$4, revenue_pivot!$A$4:$E$6, 5, FALSE)</f>
        <v>#N/A</v>
      </c>
      <c r="FZI11" s="7" t="s">
        <v>22352</v>
      </c>
      <c r="FZJ11" s="20" t="e">
        <f>VLOOKUP(FZJ$4, revenue_pivot!$A$4:$E$6, 5, FALSE)</f>
        <v>#N/A</v>
      </c>
      <c r="FZK11" s="20" t="e">
        <f>VLOOKUP(FZK$4, revenue_pivot!$A$4:$E$6, 5, FALSE)</f>
        <v>#N/A</v>
      </c>
      <c r="FZL11" s="20" t="e">
        <f>VLOOKUP(FZL$4, revenue_pivot!$A$4:$E$6, 5, FALSE)</f>
        <v>#N/A</v>
      </c>
      <c r="FZM11" s="7" t="s">
        <v>22352</v>
      </c>
      <c r="FZN11" s="20" t="e">
        <f>VLOOKUP(FZN$4, revenue_pivot!$A$4:$E$6, 5, FALSE)</f>
        <v>#N/A</v>
      </c>
      <c r="FZO11" s="20" t="e">
        <f>VLOOKUP(FZO$4, revenue_pivot!$A$4:$E$6, 5, FALSE)</f>
        <v>#N/A</v>
      </c>
      <c r="FZP11" s="20" t="e">
        <f>VLOOKUP(FZP$4, revenue_pivot!$A$4:$E$6, 5, FALSE)</f>
        <v>#N/A</v>
      </c>
      <c r="FZQ11" s="7" t="s">
        <v>22352</v>
      </c>
      <c r="FZR11" s="20" t="e">
        <f>VLOOKUP(FZR$4, revenue_pivot!$A$4:$E$6, 5, FALSE)</f>
        <v>#N/A</v>
      </c>
      <c r="FZS11" s="20" t="e">
        <f>VLOOKUP(FZS$4, revenue_pivot!$A$4:$E$6, 5, FALSE)</f>
        <v>#N/A</v>
      </c>
      <c r="FZT11" s="20" t="e">
        <f>VLOOKUP(FZT$4, revenue_pivot!$A$4:$E$6, 5, FALSE)</f>
        <v>#N/A</v>
      </c>
      <c r="FZU11" s="7" t="s">
        <v>22352</v>
      </c>
      <c r="FZV11" s="20" t="e">
        <f>VLOOKUP(FZV$4, revenue_pivot!$A$4:$E$6, 5, FALSE)</f>
        <v>#N/A</v>
      </c>
      <c r="FZW11" s="20" t="e">
        <f>VLOOKUP(FZW$4, revenue_pivot!$A$4:$E$6, 5, FALSE)</f>
        <v>#N/A</v>
      </c>
      <c r="FZX11" s="20" t="e">
        <f>VLOOKUP(FZX$4, revenue_pivot!$A$4:$E$6, 5, FALSE)</f>
        <v>#N/A</v>
      </c>
      <c r="FZY11" s="7" t="s">
        <v>22352</v>
      </c>
      <c r="FZZ11" s="20" t="e">
        <f>VLOOKUP(FZZ$4, revenue_pivot!$A$4:$E$6, 5, FALSE)</f>
        <v>#N/A</v>
      </c>
      <c r="GAA11" s="20" t="e">
        <f>VLOOKUP(GAA$4, revenue_pivot!$A$4:$E$6, 5, FALSE)</f>
        <v>#N/A</v>
      </c>
      <c r="GAB11" s="20" t="e">
        <f>VLOOKUP(GAB$4, revenue_pivot!$A$4:$E$6, 5, FALSE)</f>
        <v>#N/A</v>
      </c>
      <c r="GAC11" s="7" t="s">
        <v>22352</v>
      </c>
      <c r="GAD11" s="20" t="e">
        <f>VLOOKUP(GAD$4, revenue_pivot!$A$4:$E$6, 5, FALSE)</f>
        <v>#N/A</v>
      </c>
      <c r="GAE11" s="20" t="e">
        <f>VLOOKUP(GAE$4, revenue_pivot!$A$4:$E$6, 5, FALSE)</f>
        <v>#N/A</v>
      </c>
      <c r="GAF11" s="20" t="e">
        <f>VLOOKUP(GAF$4, revenue_pivot!$A$4:$E$6, 5, FALSE)</f>
        <v>#N/A</v>
      </c>
      <c r="GAG11" s="7" t="s">
        <v>22352</v>
      </c>
      <c r="GAH11" s="20" t="e">
        <f>VLOOKUP(GAH$4, revenue_pivot!$A$4:$E$6, 5, FALSE)</f>
        <v>#N/A</v>
      </c>
      <c r="GAI11" s="20" t="e">
        <f>VLOOKUP(GAI$4, revenue_pivot!$A$4:$E$6, 5, FALSE)</f>
        <v>#N/A</v>
      </c>
      <c r="GAJ11" s="20" t="e">
        <f>VLOOKUP(GAJ$4, revenue_pivot!$A$4:$E$6, 5, FALSE)</f>
        <v>#N/A</v>
      </c>
      <c r="GAK11" s="7" t="s">
        <v>22352</v>
      </c>
      <c r="GAL11" s="20" t="e">
        <f>VLOOKUP(GAL$4, revenue_pivot!$A$4:$E$6, 5, FALSE)</f>
        <v>#N/A</v>
      </c>
      <c r="GAM11" s="20" t="e">
        <f>VLOOKUP(GAM$4, revenue_pivot!$A$4:$E$6, 5, FALSE)</f>
        <v>#N/A</v>
      </c>
      <c r="GAN11" s="20" t="e">
        <f>VLOOKUP(GAN$4, revenue_pivot!$A$4:$E$6, 5, FALSE)</f>
        <v>#N/A</v>
      </c>
      <c r="GAO11" s="7" t="s">
        <v>22352</v>
      </c>
      <c r="GAP11" s="20" t="e">
        <f>VLOOKUP(GAP$4, revenue_pivot!$A$4:$E$6, 5, FALSE)</f>
        <v>#N/A</v>
      </c>
      <c r="GAQ11" s="20" t="e">
        <f>VLOOKUP(GAQ$4, revenue_pivot!$A$4:$E$6, 5, FALSE)</f>
        <v>#N/A</v>
      </c>
      <c r="GAR11" s="20" t="e">
        <f>VLOOKUP(GAR$4, revenue_pivot!$A$4:$E$6, 5, FALSE)</f>
        <v>#N/A</v>
      </c>
      <c r="GAS11" s="7" t="s">
        <v>22352</v>
      </c>
      <c r="GAT11" s="20" t="e">
        <f>VLOOKUP(GAT$4, revenue_pivot!$A$4:$E$6, 5, FALSE)</f>
        <v>#N/A</v>
      </c>
      <c r="GAU11" s="20" t="e">
        <f>VLOOKUP(GAU$4, revenue_pivot!$A$4:$E$6, 5, FALSE)</f>
        <v>#N/A</v>
      </c>
      <c r="GAV11" s="20" t="e">
        <f>VLOOKUP(GAV$4, revenue_pivot!$A$4:$E$6, 5, FALSE)</f>
        <v>#N/A</v>
      </c>
      <c r="GAW11" s="7" t="s">
        <v>22352</v>
      </c>
      <c r="GAX11" s="20" t="e">
        <f>VLOOKUP(GAX$4, revenue_pivot!$A$4:$E$6, 5, FALSE)</f>
        <v>#N/A</v>
      </c>
      <c r="GAY11" s="20" t="e">
        <f>VLOOKUP(GAY$4, revenue_pivot!$A$4:$E$6, 5, FALSE)</f>
        <v>#N/A</v>
      </c>
      <c r="GAZ11" s="20" t="e">
        <f>VLOOKUP(GAZ$4, revenue_pivot!$A$4:$E$6, 5, FALSE)</f>
        <v>#N/A</v>
      </c>
      <c r="GBA11" s="7" t="s">
        <v>22352</v>
      </c>
      <c r="GBB11" s="20" t="e">
        <f>VLOOKUP(GBB$4, revenue_pivot!$A$4:$E$6, 5, FALSE)</f>
        <v>#N/A</v>
      </c>
      <c r="GBC11" s="20" t="e">
        <f>VLOOKUP(GBC$4, revenue_pivot!$A$4:$E$6, 5, FALSE)</f>
        <v>#N/A</v>
      </c>
      <c r="GBD11" s="20" t="e">
        <f>VLOOKUP(GBD$4, revenue_pivot!$A$4:$E$6, 5, FALSE)</f>
        <v>#N/A</v>
      </c>
      <c r="GBE11" s="7" t="s">
        <v>22352</v>
      </c>
      <c r="GBF11" s="20" t="e">
        <f>VLOOKUP(GBF$4, revenue_pivot!$A$4:$E$6, 5, FALSE)</f>
        <v>#N/A</v>
      </c>
      <c r="GBG11" s="20" t="e">
        <f>VLOOKUP(GBG$4, revenue_pivot!$A$4:$E$6, 5, FALSE)</f>
        <v>#N/A</v>
      </c>
      <c r="GBH11" s="20" t="e">
        <f>VLOOKUP(GBH$4, revenue_pivot!$A$4:$E$6, 5, FALSE)</f>
        <v>#N/A</v>
      </c>
      <c r="GBI11" s="7" t="s">
        <v>22352</v>
      </c>
      <c r="GBJ11" s="20" t="e">
        <f>VLOOKUP(GBJ$4, revenue_pivot!$A$4:$E$6, 5, FALSE)</f>
        <v>#N/A</v>
      </c>
      <c r="GBK11" s="20" t="e">
        <f>VLOOKUP(GBK$4, revenue_pivot!$A$4:$E$6, 5, FALSE)</f>
        <v>#N/A</v>
      </c>
      <c r="GBL11" s="20" t="e">
        <f>VLOOKUP(GBL$4, revenue_pivot!$A$4:$E$6, 5, FALSE)</f>
        <v>#N/A</v>
      </c>
      <c r="GBM11" s="7" t="s">
        <v>22352</v>
      </c>
      <c r="GBN11" s="20" t="e">
        <f>VLOOKUP(GBN$4, revenue_pivot!$A$4:$E$6, 5, FALSE)</f>
        <v>#N/A</v>
      </c>
      <c r="GBO11" s="20" t="e">
        <f>VLOOKUP(GBO$4, revenue_pivot!$A$4:$E$6, 5, FALSE)</f>
        <v>#N/A</v>
      </c>
      <c r="GBP11" s="20" t="e">
        <f>VLOOKUP(GBP$4, revenue_pivot!$A$4:$E$6, 5, FALSE)</f>
        <v>#N/A</v>
      </c>
      <c r="GBQ11" s="7" t="s">
        <v>22352</v>
      </c>
      <c r="GBR11" s="20" t="e">
        <f>VLOOKUP(GBR$4, revenue_pivot!$A$4:$E$6, 5, FALSE)</f>
        <v>#N/A</v>
      </c>
      <c r="GBS11" s="20" t="e">
        <f>VLOOKUP(GBS$4, revenue_pivot!$A$4:$E$6, 5, FALSE)</f>
        <v>#N/A</v>
      </c>
      <c r="GBT11" s="20" t="e">
        <f>VLOOKUP(GBT$4, revenue_pivot!$A$4:$E$6, 5, FALSE)</f>
        <v>#N/A</v>
      </c>
      <c r="GBU11" s="7" t="s">
        <v>22352</v>
      </c>
      <c r="GBV11" s="20" t="e">
        <f>VLOOKUP(GBV$4, revenue_pivot!$A$4:$E$6, 5, FALSE)</f>
        <v>#N/A</v>
      </c>
      <c r="GBW11" s="20" t="e">
        <f>VLOOKUP(GBW$4, revenue_pivot!$A$4:$E$6, 5, FALSE)</f>
        <v>#N/A</v>
      </c>
      <c r="GBX11" s="20" t="e">
        <f>VLOOKUP(GBX$4, revenue_pivot!$A$4:$E$6, 5, FALSE)</f>
        <v>#N/A</v>
      </c>
      <c r="GBY11" s="7" t="s">
        <v>22352</v>
      </c>
      <c r="GBZ11" s="20" t="e">
        <f>VLOOKUP(GBZ$4, revenue_pivot!$A$4:$E$6, 5, FALSE)</f>
        <v>#N/A</v>
      </c>
      <c r="GCA11" s="20" t="e">
        <f>VLOOKUP(GCA$4, revenue_pivot!$A$4:$E$6, 5, FALSE)</f>
        <v>#N/A</v>
      </c>
      <c r="GCB11" s="20" t="e">
        <f>VLOOKUP(GCB$4, revenue_pivot!$A$4:$E$6, 5, FALSE)</f>
        <v>#N/A</v>
      </c>
      <c r="GCC11" s="7" t="s">
        <v>22352</v>
      </c>
      <c r="GCD11" s="20" t="e">
        <f>VLOOKUP(GCD$4, revenue_pivot!$A$4:$E$6, 5, FALSE)</f>
        <v>#N/A</v>
      </c>
      <c r="GCE11" s="20" t="e">
        <f>VLOOKUP(GCE$4, revenue_pivot!$A$4:$E$6, 5, FALSE)</f>
        <v>#N/A</v>
      </c>
      <c r="GCF11" s="20" t="e">
        <f>VLOOKUP(GCF$4, revenue_pivot!$A$4:$E$6, 5, FALSE)</f>
        <v>#N/A</v>
      </c>
      <c r="GCG11" s="7" t="s">
        <v>22352</v>
      </c>
      <c r="GCH11" s="20" t="e">
        <f>VLOOKUP(GCH$4, revenue_pivot!$A$4:$E$6, 5, FALSE)</f>
        <v>#N/A</v>
      </c>
      <c r="GCI11" s="20" t="e">
        <f>VLOOKUP(GCI$4, revenue_pivot!$A$4:$E$6, 5, FALSE)</f>
        <v>#N/A</v>
      </c>
      <c r="GCJ11" s="20" t="e">
        <f>VLOOKUP(GCJ$4, revenue_pivot!$A$4:$E$6, 5, FALSE)</f>
        <v>#N/A</v>
      </c>
      <c r="GCK11" s="7" t="s">
        <v>22352</v>
      </c>
      <c r="GCL11" s="20" t="e">
        <f>VLOOKUP(GCL$4, revenue_pivot!$A$4:$E$6, 5, FALSE)</f>
        <v>#N/A</v>
      </c>
      <c r="GCM11" s="20" t="e">
        <f>VLOOKUP(GCM$4, revenue_pivot!$A$4:$E$6, 5, FALSE)</f>
        <v>#N/A</v>
      </c>
      <c r="GCN11" s="20" t="e">
        <f>VLOOKUP(GCN$4, revenue_pivot!$A$4:$E$6, 5, FALSE)</f>
        <v>#N/A</v>
      </c>
      <c r="GCO11" s="7" t="s">
        <v>22352</v>
      </c>
      <c r="GCP11" s="20" t="e">
        <f>VLOOKUP(GCP$4, revenue_pivot!$A$4:$E$6, 5, FALSE)</f>
        <v>#N/A</v>
      </c>
      <c r="GCQ11" s="20" t="e">
        <f>VLOOKUP(GCQ$4, revenue_pivot!$A$4:$E$6, 5, FALSE)</f>
        <v>#N/A</v>
      </c>
      <c r="GCR11" s="20" t="e">
        <f>VLOOKUP(GCR$4, revenue_pivot!$A$4:$E$6, 5, FALSE)</f>
        <v>#N/A</v>
      </c>
      <c r="GCS11" s="7" t="s">
        <v>22352</v>
      </c>
      <c r="GCT11" s="20" t="e">
        <f>VLOOKUP(GCT$4, revenue_pivot!$A$4:$E$6, 5, FALSE)</f>
        <v>#N/A</v>
      </c>
      <c r="GCU11" s="20" t="e">
        <f>VLOOKUP(GCU$4, revenue_pivot!$A$4:$E$6, 5, FALSE)</f>
        <v>#N/A</v>
      </c>
      <c r="GCV11" s="20" t="e">
        <f>VLOOKUP(GCV$4, revenue_pivot!$A$4:$E$6, 5, FALSE)</f>
        <v>#N/A</v>
      </c>
      <c r="GCW11" s="7" t="s">
        <v>22352</v>
      </c>
      <c r="GCX11" s="20" t="e">
        <f>VLOOKUP(GCX$4, revenue_pivot!$A$4:$E$6, 5, FALSE)</f>
        <v>#N/A</v>
      </c>
      <c r="GCY11" s="20" t="e">
        <f>VLOOKUP(GCY$4, revenue_pivot!$A$4:$E$6, 5, FALSE)</f>
        <v>#N/A</v>
      </c>
      <c r="GCZ11" s="20" t="e">
        <f>VLOOKUP(GCZ$4, revenue_pivot!$A$4:$E$6, 5, FALSE)</f>
        <v>#N/A</v>
      </c>
      <c r="GDA11" s="7" t="s">
        <v>22352</v>
      </c>
      <c r="GDB11" s="20" t="e">
        <f>VLOOKUP(GDB$4, revenue_pivot!$A$4:$E$6, 5, FALSE)</f>
        <v>#N/A</v>
      </c>
      <c r="GDC11" s="20" t="e">
        <f>VLOOKUP(GDC$4, revenue_pivot!$A$4:$E$6, 5, FALSE)</f>
        <v>#N/A</v>
      </c>
      <c r="GDD11" s="20" t="e">
        <f>VLOOKUP(GDD$4, revenue_pivot!$A$4:$E$6, 5, FALSE)</f>
        <v>#N/A</v>
      </c>
      <c r="GDE11" s="7" t="s">
        <v>22352</v>
      </c>
      <c r="GDF11" s="20" t="e">
        <f>VLOOKUP(GDF$4, revenue_pivot!$A$4:$E$6, 5, FALSE)</f>
        <v>#N/A</v>
      </c>
      <c r="GDG11" s="20" t="e">
        <f>VLOOKUP(GDG$4, revenue_pivot!$A$4:$E$6, 5, FALSE)</f>
        <v>#N/A</v>
      </c>
      <c r="GDH11" s="20" t="e">
        <f>VLOOKUP(GDH$4, revenue_pivot!$A$4:$E$6, 5, FALSE)</f>
        <v>#N/A</v>
      </c>
      <c r="GDI11" s="7" t="s">
        <v>22352</v>
      </c>
      <c r="GDJ11" s="20" t="e">
        <f>VLOOKUP(GDJ$4, revenue_pivot!$A$4:$E$6, 5, FALSE)</f>
        <v>#N/A</v>
      </c>
      <c r="GDK11" s="20" t="e">
        <f>VLOOKUP(GDK$4, revenue_pivot!$A$4:$E$6, 5, FALSE)</f>
        <v>#N/A</v>
      </c>
      <c r="GDL11" s="20" t="e">
        <f>VLOOKUP(GDL$4, revenue_pivot!$A$4:$E$6, 5, FALSE)</f>
        <v>#N/A</v>
      </c>
      <c r="GDM11" s="7" t="s">
        <v>22352</v>
      </c>
      <c r="GDN11" s="20" t="e">
        <f>VLOOKUP(GDN$4, revenue_pivot!$A$4:$E$6, 5, FALSE)</f>
        <v>#N/A</v>
      </c>
      <c r="GDO11" s="20" t="e">
        <f>VLOOKUP(GDO$4, revenue_pivot!$A$4:$E$6, 5, FALSE)</f>
        <v>#N/A</v>
      </c>
      <c r="GDP11" s="20" t="e">
        <f>VLOOKUP(GDP$4, revenue_pivot!$A$4:$E$6, 5, FALSE)</f>
        <v>#N/A</v>
      </c>
      <c r="GDQ11" s="7" t="s">
        <v>22352</v>
      </c>
      <c r="GDR11" s="20" t="e">
        <f>VLOOKUP(GDR$4, revenue_pivot!$A$4:$E$6, 5, FALSE)</f>
        <v>#N/A</v>
      </c>
      <c r="GDS11" s="20" t="e">
        <f>VLOOKUP(GDS$4, revenue_pivot!$A$4:$E$6, 5, FALSE)</f>
        <v>#N/A</v>
      </c>
      <c r="GDT11" s="20" t="e">
        <f>VLOOKUP(GDT$4, revenue_pivot!$A$4:$E$6, 5, FALSE)</f>
        <v>#N/A</v>
      </c>
      <c r="GDU11" s="7" t="s">
        <v>22352</v>
      </c>
      <c r="GDV11" s="20" t="e">
        <f>VLOOKUP(GDV$4, revenue_pivot!$A$4:$E$6, 5, FALSE)</f>
        <v>#N/A</v>
      </c>
      <c r="GDW11" s="20" t="e">
        <f>VLOOKUP(GDW$4, revenue_pivot!$A$4:$E$6, 5, FALSE)</f>
        <v>#N/A</v>
      </c>
      <c r="GDX11" s="20" t="e">
        <f>VLOOKUP(GDX$4, revenue_pivot!$A$4:$E$6, 5, FALSE)</f>
        <v>#N/A</v>
      </c>
      <c r="GDY11" s="7" t="s">
        <v>22352</v>
      </c>
      <c r="GDZ11" s="20" t="e">
        <f>VLOOKUP(GDZ$4, revenue_pivot!$A$4:$E$6, 5, FALSE)</f>
        <v>#N/A</v>
      </c>
      <c r="GEA11" s="20" t="e">
        <f>VLOOKUP(GEA$4, revenue_pivot!$A$4:$E$6, 5, FALSE)</f>
        <v>#N/A</v>
      </c>
      <c r="GEB11" s="20" t="e">
        <f>VLOOKUP(GEB$4, revenue_pivot!$A$4:$E$6, 5, FALSE)</f>
        <v>#N/A</v>
      </c>
      <c r="GEC11" s="7" t="s">
        <v>22352</v>
      </c>
      <c r="GED11" s="20" t="e">
        <f>VLOOKUP(GED$4, revenue_pivot!$A$4:$E$6, 5, FALSE)</f>
        <v>#N/A</v>
      </c>
      <c r="GEE11" s="20" t="e">
        <f>VLOOKUP(GEE$4, revenue_pivot!$A$4:$E$6, 5, FALSE)</f>
        <v>#N/A</v>
      </c>
      <c r="GEF11" s="20" t="e">
        <f>VLOOKUP(GEF$4, revenue_pivot!$A$4:$E$6, 5, FALSE)</f>
        <v>#N/A</v>
      </c>
      <c r="GEG11" s="7" t="s">
        <v>22352</v>
      </c>
      <c r="GEH11" s="20" t="e">
        <f>VLOOKUP(GEH$4, revenue_pivot!$A$4:$E$6, 5, FALSE)</f>
        <v>#N/A</v>
      </c>
      <c r="GEI11" s="20" t="e">
        <f>VLOOKUP(GEI$4, revenue_pivot!$A$4:$E$6, 5, FALSE)</f>
        <v>#N/A</v>
      </c>
      <c r="GEJ11" s="20" t="e">
        <f>VLOOKUP(GEJ$4, revenue_pivot!$A$4:$E$6, 5, FALSE)</f>
        <v>#N/A</v>
      </c>
      <c r="GEK11" s="7" t="s">
        <v>22352</v>
      </c>
      <c r="GEL11" s="20" t="e">
        <f>VLOOKUP(GEL$4, revenue_pivot!$A$4:$E$6, 5, FALSE)</f>
        <v>#N/A</v>
      </c>
      <c r="GEM11" s="20" t="e">
        <f>VLOOKUP(GEM$4, revenue_pivot!$A$4:$E$6, 5, FALSE)</f>
        <v>#N/A</v>
      </c>
      <c r="GEN11" s="20" t="e">
        <f>VLOOKUP(GEN$4, revenue_pivot!$A$4:$E$6, 5, FALSE)</f>
        <v>#N/A</v>
      </c>
      <c r="GEO11" s="7" t="s">
        <v>22352</v>
      </c>
      <c r="GEP11" s="20" t="e">
        <f>VLOOKUP(GEP$4, revenue_pivot!$A$4:$E$6, 5, FALSE)</f>
        <v>#N/A</v>
      </c>
      <c r="GEQ11" s="20" t="e">
        <f>VLOOKUP(GEQ$4, revenue_pivot!$A$4:$E$6, 5, FALSE)</f>
        <v>#N/A</v>
      </c>
      <c r="GER11" s="20" t="e">
        <f>VLOOKUP(GER$4, revenue_pivot!$A$4:$E$6, 5, FALSE)</f>
        <v>#N/A</v>
      </c>
      <c r="GES11" s="7" t="s">
        <v>22352</v>
      </c>
      <c r="GET11" s="20" t="e">
        <f>VLOOKUP(GET$4, revenue_pivot!$A$4:$E$6, 5, FALSE)</f>
        <v>#N/A</v>
      </c>
      <c r="GEU11" s="20" t="e">
        <f>VLOOKUP(GEU$4, revenue_pivot!$A$4:$E$6, 5, FALSE)</f>
        <v>#N/A</v>
      </c>
      <c r="GEV11" s="20" t="e">
        <f>VLOOKUP(GEV$4, revenue_pivot!$A$4:$E$6, 5, FALSE)</f>
        <v>#N/A</v>
      </c>
      <c r="GEW11" s="7" t="s">
        <v>22352</v>
      </c>
      <c r="GEX11" s="20" t="e">
        <f>VLOOKUP(GEX$4, revenue_pivot!$A$4:$E$6, 5, FALSE)</f>
        <v>#N/A</v>
      </c>
      <c r="GEY11" s="20" t="e">
        <f>VLOOKUP(GEY$4, revenue_pivot!$A$4:$E$6, 5, FALSE)</f>
        <v>#N/A</v>
      </c>
      <c r="GEZ11" s="20" t="e">
        <f>VLOOKUP(GEZ$4, revenue_pivot!$A$4:$E$6, 5, FALSE)</f>
        <v>#N/A</v>
      </c>
      <c r="GFA11" s="7" t="s">
        <v>22352</v>
      </c>
      <c r="GFB11" s="20" t="e">
        <f>VLOOKUP(GFB$4, revenue_pivot!$A$4:$E$6, 5, FALSE)</f>
        <v>#N/A</v>
      </c>
      <c r="GFC11" s="20" t="e">
        <f>VLOOKUP(GFC$4, revenue_pivot!$A$4:$E$6, 5, FALSE)</f>
        <v>#N/A</v>
      </c>
      <c r="GFD11" s="20" t="e">
        <f>VLOOKUP(GFD$4, revenue_pivot!$A$4:$E$6, 5, FALSE)</f>
        <v>#N/A</v>
      </c>
      <c r="GFE11" s="7" t="s">
        <v>22352</v>
      </c>
      <c r="GFF11" s="20" t="e">
        <f>VLOOKUP(GFF$4, revenue_pivot!$A$4:$E$6, 5, FALSE)</f>
        <v>#N/A</v>
      </c>
      <c r="GFG11" s="20" t="e">
        <f>VLOOKUP(GFG$4, revenue_pivot!$A$4:$E$6, 5, FALSE)</f>
        <v>#N/A</v>
      </c>
      <c r="GFH11" s="20" t="e">
        <f>VLOOKUP(GFH$4, revenue_pivot!$A$4:$E$6, 5, FALSE)</f>
        <v>#N/A</v>
      </c>
      <c r="GFI11" s="7" t="s">
        <v>22352</v>
      </c>
      <c r="GFJ11" s="20" t="e">
        <f>VLOOKUP(GFJ$4, revenue_pivot!$A$4:$E$6, 5, FALSE)</f>
        <v>#N/A</v>
      </c>
      <c r="GFK11" s="20" t="e">
        <f>VLOOKUP(GFK$4, revenue_pivot!$A$4:$E$6, 5, FALSE)</f>
        <v>#N/A</v>
      </c>
      <c r="GFL11" s="20" t="e">
        <f>VLOOKUP(GFL$4, revenue_pivot!$A$4:$E$6, 5, FALSE)</f>
        <v>#N/A</v>
      </c>
      <c r="GFM11" s="7" t="s">
        <v>22352</v>
      </c>
      <c r="GFN11" s="20" t="e">
        <f>VLOOKUP(GFN$4, revenue_pivot!$A$4:$E$6, 5, FALSE)</f>
        <v>#N/A</v>
      </c>
      <c r="GFO11" s="20" t="e">
        <f>VLOOKUP(GFO$4, revenue_pivot!$A$4:$E$6, 5, FALSE)</f>
        <v>#N/A</v>
      </c>
      <c r="GFP11" s="20" t="e">
        <f>VLOOKUP(GFP$4, revenue_pivot!$A$4:$E$6, 5, FALSE)</f>
        <v>#N/A</v>
      </c>
      <c r="GFQ11" s="7" t="s">
        <v>22352</v>
      </c>
      <c r="GFR11" s="20" t="e">
        <f>VLOOKUP(GFR$4, revenue_pivot!$A$4:$E$6, 5, FALSE)</f>
        <v>#N/A</v>
      </c>
      <c r="GFS11" s="20" t="e">
        <f>VLOOKUP(GFS$4, revenue_pivot!$A$4:$E$6, 5, FALSE)</f>
        <v>#N/A</v>
      </c>
      <c r="GFT11" s="20" t="e">
        <f>VLOOKUP(GFT$4, revenue_pivot!$A$4:$E$6, 5, FALSE)</f>
        <v>#N/A</v>
      </c>
      <c r="GFU11" s="7" t="s">
        <v>22352</v>
      </c>
      <c r="GFV11" s="20" t="e">
        <f>VLOOKUP(GFV$4, revenue_pivot!$A$4:$E$6, 5, FALSE)</f>
        <v>#N/A</v>
      </c>
      <c r="GFW11" s="20" t="e">
        <f>VLOOKUP(GFW$4, revenue_pivot!$A$4:$E$6, 5, FALSE)</f>
        <v>#N/A</v>
      </c>
      <c r="GFX11" s="20" t="e">
        <f>VLOOKUP(GFX$4, revenue_pivot!$A$4:$E$6, 5, FALSE)</f>
        <v>#N/A</v>
      </c>
      <c r="GFY11" s="7" t="s">
        <v>22352</v>
      </c>
      <c r="GFZ11" s="20" t="e">
        <f>VLOOKUP(GFZ$4, revenue_pivot!$A$4:$E$6, 5, FALSE)</f>
        <v>#N/A</v>
      </c>
      <c r="GGA11" s="20" t="e">
        <f>VLOOKUP(GGA$4, revenue_pivot!$A$4:$E$6, 5, FALSE)</f>
        <v>#N/A</v>
      </c>
      <c r="GGB11" s="20" t="e">
        <f>VLOOKUP(GGB$4, revenue_pivot!$A$4:$E$6, 5, FALSE)</f>
        <v>#N/A</v>
      </c>
      <c r="GGC11" s="7" t="s">
        <v>22352</v>
      </c>
      <c r="GGD11" s="20" t="e">
        <f>VLOOKUP(GGD$4, revenue_pivot!$A$4:$E$6, 5, FALSE)</f>
        <v>#N/A</v>
      </c>
      <c r="GGE11" s="20" t="e">
        <f>VLOOKUP(GGE$4, revenue_pivot!$A$4:$E$6, 5, FALSE)</f>
        <v>#N/A</v>
      </c>
      <c r="GGF11" s="20" t="e">
        <f>VLOOKUP(GGF$4, revenue_pivot!$A$4:$E$6, 5, FALSE)</f>
        <v>#N/A</v>
      </c>
      <c r="GGG11" s="7" t="s">
        <v>22352</v>
      </c>
      <c r="GGH11" s="20" t="e">
        <f>VLOOKUP(GGH$4, revenue_pivot!$A$4:$E$6, 5, FALSE)</f>
        <v>#N/A</v>
      </c>
      <c r="GGI11" s="20" t="e">
        <f>VLOOKUP(GGI$4, revenue_pivot!$A$4:$E$6, 5, FALSE)</f>
        <v>#N/A</v>
      </c>
      <c r="GGJ11" s="20" t="e">
        <f>VLOOKUP(GGJ$4, revenue_pivot!$A$4:$E$6, 5, FALSE)</f>
        <v>#N/A</v>
      </c>
      <c r="GGK11" s="7" t="s">
        <v>22352</v>
      </c>
      <c r="GGL11" s="20" t="e">
        <f>VLOOKUP(GGL$4, revenue_pivot!$A$4:$E$6, 5, FALSE)</f>
        <v>#N/A</v>
      </c>
      <c r="GGM11" s="20" t="e">
        <f>VLOOKUP(GGM$4, revenue_pivot!$A$4:$E$6, 5, FALSE)</f>
        <v>#N/A</v>
      </c>
      <c r="GGN11" s="20" t="e">
        <f>VLOOKUP(GGN$4, revenue_pivot!$A$4:$E$6, 5, FALSE)</f>
        <v>#N/A</v>
      </c>
      <c r="GGO11" s="7" t="s">
        <v>22352</v>
      </c>
      <c r="GGP11" s="20" t="e">
        <f>VLOOKUP(GGP$4, revenue_pivot!$A$4:$E$6, 5, FALSE)</f>
        <v>#N/A</v>
      </c>
      <c r="GGQ11" s="20" t="e">
        <f>VLOOKUP(GGQ$4, revenue_pivot!$A$4:$E$6, 5, FALSE)</f>
        <v>#N/A</v>
      </c>
      <c r="GGR11" s="20" t="e">
        <f>VLOOKUP(GGR$4, revenue_pivot!$A$4:$E$6, 5, FALSE)</f>
        <v>#N/A</v>
      </c>
      <c r="GGS11" s="7" t="s">
        <v>22352</v>
      </c>
      <c r="GGT11" s="20" t="e">
        <f>VLOOKUP(GGT$4, revenue_pivot!$A$4:$E$6, 5, FALSE)</f>
        <v>#N/A</v>
      </c>
      <c r="GGU11" s="20" t="e">
        <f>VLOOKUP(GGU$4, revenue_pivot!$A$4:$E$6, 5, FALSE)</f>
        <v>#N/A</v>
      </c>
      <c r="GGV11" s="20" t="e">
        <f>VLOOKUP(GGV$4, revenue_pivot!$A$4:$E$6, 5, FALSE)</f>
        <v>#N/A</v>
      </c>
      <c r="GGW11" s="7" t="s">
        <v>22352</v>
      </c>
      <c r="GGX11" s="20" t="e">
        <f>VLOOKUP(GGX$4, revenue_pivot!$A$4:$E$6, 5, FALSE)</f>
        <v>#N/A</v>
      </c>
      <c r="GGY11" s="20" t="e">
        <f>VLOOKUP(GGY$4, revenue_pivot!$A$4:$E$6, 5, FALSE)</f>
        <v>#N/A</v>
      </c>
      <c r="GGZ11" s="20" t="e">
        <f>VLOOKUP(GGZ$4, revenue_pivot!$A$4:$E$6, 5, FALSE)</f>
        <v>#N/A</v>
      </c>
      <c r="GHA11" s="7" t="s">
        <v>22352</v>
      </c>
      <c r="GHB11" s="20" t="e">
        <f>VLOOKUP(GHB$4, revenue_pivot!$A$4:$E$6, 5, FALSE)</f>
        <v>#N/A</v>
      </c>
      <c r="GHC11" s="20" t="e">
        <f>VLOOKUP(GHC$4, revenue_pivot!$A$4:$E$6, 5, FALSE)</f>
        <v>#N/A</v>
      </c>
      <c r="GHD11" s="20" t="e">
        <f>VLOOKUP(GHD$4, revenue_pivot!$A$4:$E$6, 5, FALSE)</f>
        <v>#N/A</v>
      </c>
      <c r="GHE11" s="7" t="s">
        <v>22352</v>
      </c>
      <c r="GHF11" s="20" t="e">
        <f>VLOOKUP(GHF$4, revenue_pivot!$A$4:$E$6, 5, FALSE)</f>
        <v>#N/A</v>
      </c>
      <c r="GHG11" s="20" t="e">
        <f>VLOOKUP(GHG$4, revenue_pivot!$A$4:$E$6, 5, FALSE)</f>
        <v>#N/A</v>
      </c>
      <c r="GHH11" s="20" t="e">
        <f>VLOOKUP(GHH$4, revenue_pivot!$A$4:$E$6, 5, FALSE)</f>
        <v>#N/A</v>
      </c>
      <c r="GHI11" s="7" t="s">
        <v>22352</v>
      </c>
      <c r="GHJ11" s="20" t="e">
        <f>VLOOKUP(GHJ$4, revenue_pivot!$A$4:$E$6, 5, FALSE)</f>
        <v>#N/A</v>
      </c>
      <c r="GHK11" s="20" t="e">
        <f>VLOOKUP(GHK$4, revenue_pivot!$A$4:$E$6, 5, FALSE)</f>
        <v>#N/A</v>
      </c>
      <c r="GHL11" s="20" t="e">
        <f>VLOOKUP(GHL$4, revenue_pivot!$A$4:$E$6, 5, FALSE)</f>
        <v>#N/A</v>
      </c>
      <c r="GHM11" s="7" t="s">
        <v>22352</v>
      </c>
      <c r="GHN11" s="20" t="e">
        <f>VLOOKUP(GHN$4, revenue_pivot!$A$4:$E$6, 5, FALSE)</f>
        <v>#N/A</v>
      </c>
      <c r="GHO11" s="20" t="e">
        <f>VLOOKUP(GHO$4, revenue_pivot!$A$4:$E$6, 5, FALSE)</f>
        <v>#N/A</v>
      </c>
      <c r="GHP11" s="20" t="e">
        <f>VLOOKUP(GHP$4, revenue_pivot!$A$4:$E$6, 5, FALSE)</f>
        <v>#N/A</v>
      </c>
      <c r="GHQ11" s="7" t="s">
        <v>22352</v>
      </c>
      <c r="GHR11" s="20" t="e">
        <f>VLOOKUP(GHR$4, revenue_pivot!$A$4:$E$6, 5, FALSE)</f>
        <v>#N/A</v>
      </c>
      <c r="GHS11" s="20" t="e">
        <f>VLOOKUP(GHS$4, revenue_pivot!$A$4:$E$6, 5, FALSE)</f>
        <v>#N/A</v>
      </c>
      <c r="GHT11" s="20" t="e">
        <f>VLOOKUP(GHT$4, revenue_pivot!$A$4:$E$6, 5, FALSE)</f>
        <v>#N/A</v>
      </c>
      <c r="GHU11" s="7" t="s">
        <v>22352</v>
      </c>
      <c r="GHV11" s="20" t="e">
        <f>VLOOKUP(GHV$4, revenue_pivot!$A$4:$E$6, 5, FALSE)</f>
        <v>#N/A</v>
      </c>
      <c r="GHW11" s="20" t="e">
        <f>VLOOKUP(GHW$4, revenue_pivot!$A$4:$E$6, 5, FALSE)</f>
        <v>#N/A</v>
      </c>
      <c r="GHX11" s="20" t="e">
        <f>VLOOKUP(GHX$4, revenue_pivot!$A$4:$E$6, 5, FALSE)</f>
        <v>#N/A</v>
      </c>
      <c r="GHY11" s="7" t="s">
        <v>22352</v>
      </c>
      <c r="GHZ11" s="20" t="e">
        <f>VLOOKUP(GHZ$4, revenue_pivot!$A$4:$E$6, 5, FALSE)</f>
        <v>#N/A</v>
      </c>
      <c r="GIA11" s="20" t="e">
        <f>VLOOKUP(GIA$4, revenue_pivot!$A$4:$E$6, 5, FALSE)</f>
        <v>#N/A</v>
      </c>
      <c r="GIB11" s="20" t="e">
        <f>VLOOKUP(GIB$4, revenue_pivot!$A$4:$E$6, 5, FALSE)</f>
        <v>#N/A</v>
      </c>
      <c r="GIC11" s="7" t="s">
        <v>22352</v>
      </c>
      <c r="GID11" s="20" t="e">
        <f>VLOOKUP(GID$4, revenue_pivot!$A$4:$E$6, 5, FALSE)</f>
        <v>#N/A</v>
      </c>
      <c r="GIE11" s="20" t="e">
        <f>VLOOKUP(GIE$4, revenue_pivot!$A$4:$E$6, 5, FALSE)</f>
        <v>#N/A</v>
      </c>
      <c r="GIF11" s="20" t="e">
        <f>VLOOKUP(GIF$4, revenue_pivot!$A$4:$E$6, 5, FALSE)</f>
        <v>#N/A</v>
      </c>
      <c r="GIG11" s="7" t="s">
        <v>22352</v>
      </c>
      <c r="GIH11" s="20" t="e">
        <f>VLOOKUP(GIH$4, revenue_pivot!$A$4:$E$6, 5, FALSE)</f>
        <v>#N/A</v>
      </c>
      <c r="GII11" s="20" t="e">
        <f>VLOOKUP(GII$4, revenue_pivot!$A$4:$E$6, 5, FALSE)</f>
        <v>#N/A</v>
      </c>
      <c r="GIJ11" s="20" t="e">
        <f>VLOOKUP(GIJ$4, revenue_pivot!$A$4:$E$6, 5, FALSE)</f>
        <v>#N/A</v>
      </c>
      <c r="GIK11" s="7" t="s">
        <v>22352</v>
      </c>
      <c r="GIL11" s="20" t="e">
        <f>VLOOKUP(GIL$4, revenue_pivot!$A$4:$E$6, 5, FALSE)</f>
        <v>#N/A</v>
      </c>
      <c r="GIM11" s="20" t="e">
        <f>VLOOKUP(GIM$4, revenue_pivot!$A$4:$E$6, 5, FALSE)</f>
        <v>#N/A</v>
      </c>
      <c r="GIN11" s="20" t="e">
        <f>VLOOKUP(GIN$4, revenue_pivot!$A$4:$E$6, 5, FALSE)</f>
        <v>#N/A</v>
      </c>
      <c r="GIO11" s="7" t="s">
        <v>22352</v>
      </c>
      <c r="GIP11" s="20" t="e">
        <f>VLOOKUP(GIP$4, revenue_pivot!$A$4:$E$6, 5, FALSE)</f>
        <v>#N/A</v>
      </c>
      <c r="GIQ11" s="20" t="e">
        <f>VLOOKUP(GIQ$4, revenue_pivot!$A$4:$E$6, 5, FALSE)</f>
        <v>#N/A</v>
      </c>
      <c r="GIR11" s="20" t="e">
        <f>VLOOKUP(GIR$4, revenue_pivot!$A$4:$E$6, 5, FALSE)</f>
        <v>#N/A</v>
      </c>
      <c r="GIS11" s="7" t="s">
        <v>22352</v>
      </c>
      <c r="GIT11" s="20" t="e">
        <f>VLOOKUP(GIT$4, revenue_pivot!$A$4:$E$6, 5, FALSE)</f>
        <v>#N/A</v>
      </c>
      <c r="GIU11" s="20" t="e">
        <f>VLOOKUP(GIU$4, revenue_pivot!$A$4:$E$6, 5, FALSE)</f>
        <v>#N/A</v>
      </c>
      <c r="GIV11" s="20" t="e">
        <f>VLOOKUP(GIV$4, revenue_pivot!$A$4:$E$6, 5, FALSE)</f>
        <v>#N/A</v>
      </c>
      <c r="GIW11" s="7" t="s">
        <v>22352</v>
      </c>
      <c r="GIX11" s="20" t="e">
        <f>VLOOKUP(GIX$4, revenue_pivot!$A$4:$E$6, 5, FALSE)</f>
        <v>#N/A</v>
      </c>
      <c r="GIY11" s="20" t="e">
        <f>VLOOKUP(GIY$4, revenue_pivot!$A$4:$E$6, 5, FALSE)</f>
        <v>#N/A</v>
      </c>
      <c r="GIZ11" s="20" t="e">
        <f>VLOOKUP(GIZ$4, revenue_pivot!$A$4:$E$6, 5, FALSE)</f>
        <v>#N/A</v>
      </c>
      <c r="GJA11" s="7" t="s">
        <v>22352</v>
      </c>
      <c r="GJB11" s="20" t="e">
        <f>VLOOKUP(GJB$4, revenue_pivot!$A$4:$E$6, 5, FALSE)</f>
        <v>#N/A</v>
      </c>
      <c r="GJC11" s="20" t="e">
        <f>VLOOKUP(GJC$4, revenue_pivot!$A$4:$E$6, 5, FALSE)</f>
        <v>#N/A</v>
      </c>
      <c r="GJD11" s="20" t="e">
        <f>VLOOKUP(GJD$4, revenue_pivot!$A$4:$E$6, 5, FALSE)</f>
        <v>#N/A</v>
      </c>
      <c r="GJE11" s="7" t="s">
        <v>22352</v>
      </c>
      <c r="GJF11" s="20" t="e">
        <f>VLOOKUP(GJF$4, revenue_pivot!$A$4:$E$6, 5, FALSE)</f>
        <v>#N/A</v>
      </c>
      <c r="GJG11" s="20" t="e">
        <f>VLOOKUP(GJG$4, revenue_pivot!$A$4:$E$6, 5, FALSE)</f>
        <v>#N/A</v>
      </c>
      <c r="GJH11" s="20" t="e">
        <f>VLOOKUP(GJH$4, revenue_pivot!$A$4:$E$6, 5, FALSE)</f>
        <v>#N/A</v>
      </c>
      <c r="GJI11" s="7" t="s">
        <v>22352</v>
      </c>
      <c r="GJJ11" s="20" t="e">
        <f>VLOOKUP(GJJ$4, revenue_pivot!$A$4:$E$6, 5, FALSE)</f>
        <v>#N/A</v>
      </c>
      <c r="GJK11" s="20" t="e">
        <f>VLOOKUP(GJK$4, revenue_pivot!$A$4:$E$6, 5, FALSE)</f>
        <v>#N/A</v>
      </c>
      <c r="GJL11" s="20" t="e">
        <f>VLOOKUP(GJL$4, revenue_pivot!$A$4:$E$6, 5, FALSE)</f>
        <v>#N/A</v>
      </c>
      <c r="GJM11" s="7" t="s">
        <v>22352</v>
      </c>
      <c r="GJN11" s="20" t="e">
        <f>VLOOKUP(GJN$4, revenue_pivot!$A$4:$E$6, 5, FALSE)</f>
        <v>#N/A</v>
      </c>
      <c r="GJO11" s="20" t="e">
        <f>VLOOKUP(GJO$4, revenue_pivot!$A$4:$E$6, 5, FALSE)</f>
        <v>#N/A</v>
      </c>
      <c r="GJP11" s="20" t="e">
        <f>VLOOKUP(GJP$4, revenue_pivot!$A$4:$E$6, 5, FALSE)</f>
        <v>#N/A</v>
      </c>
      <c r="GJQ11" s="7" t="s">
        <v>22352</v>
      </c>
      <c r="GJR11" s="20" t="e">
        <f>VLOOKUP(GJR$4, revenue_pivot!$A$4:$E$6, 5, FALSE)</f>
        <v>#N/A</v>
      </c>
      <c r="GJS11" s="20" t="e">
        <f>VLOOKUP(GJS$4, revenue_pivot!$A$4:$E$6, 5, FALSE)</f>
        <v>#N/A</v>
      </c>
      <c r="GJT11" s="20" t="e">
        <f>VLOOKUP(GJT$4, revenue_pivot!$A$4:$E$6, 5, FALSE)</f>
        <v>#N/A</v>
      </c>
      <c r="GJU11" s="7" t="s">
        <v>22352</v>
      </c>
      <c r="GJV11" s="20" t="e">
        <f>VLOOKUP(GJV$4, revenue_pivot!$A$4:$E$6, 5, FALSE)</f>
        <v>#N/A</v>
      </c>
      <c r="GJW11" s="20" t="e">
        <f>VLOOKUP(GJW$4, revenue_pivot!$A$4:$E$6, 5, FALSE)</f>
        <v>#N/A</v>
      </c>
      <c r="GJX11" s="20" t="e">
        <f>VLOOKUP(GJX$4, revenue_pivot!$A$4:$E$6, 5, FALSE)</f>
        <v>#N/A</v>
      </c>
      <c r="GJY11" s="7" t="s">
        <v>22352</v>
      </c>
      <c r="GJZ11" s="20" t="e">
        <f>VLOOKUP(GJZ$4, revenue_pivot!$A$4:$E$6, 5, FALSE)</f>
        <v>#N/A</v>
      </c>
      <c r="GKA11" s="20" t="e">
        <f>VLOOKUP(GKA$4, revenue_pivot!$A$4:$E$6, 5, FALSE)</f>
        <v>#N/A</v>
      </c>
      <c r="GKB11" s="20" t="e">
        <f>VLOOKUP(GKB$4, revenue_pivot!$A$4:$E$6, 5, FALSE)</f>
        <v>#N/A</v>
      </c>
      <c r="GKC11" s="7" t="s">
        <v>22352</v>
      </c>
      <c r="GKD11" s="20" t="e">
        <f>VLOOKUP(GKD$4, revenue_pivot!$A$4:$E$6, 5, FALSE)</f>
        <v>#N/A</v>
      </c>
      <c r="GKE11" s="20" t="e">
        <f>VLOOKUP(GKE$4, revenue_pivot!$A$4:$E$6, 5, FALSE)</f>
        <v>#N/A</v>
      </c>
      <c r="GKF11" s="20" t="e">
        <f>VLOOKUP(GKF$4, revenue_pivot!$A$4:$E$6, 5, FALSE)</f>
        <v>#N/A</v>
      </c>
      <c r="GKG11" s="7" t="s">
        <v>22352</v>
      </c>
      <c r="GKH11" s="20" t="e">
        <f>VLOOKUP(GKH$4, revenue_pivot!$A$4:$E$6, 5, FALSE)</f>
        <v>#N/A</v>
      </c>
      <c r="GKI11" s="20" t="e">
        <f>VLOOKUP(GKI$4, revenue_pivot!$A$4:$E$6, 5, FALSE)</f>
        <v>#N/A</v>
      </c>
      <c r="GKJ11" s="20" t="e">
        <f>VLOOKUP(GKJ$4, revenue_pivot!$A$4:$E$6, 5, FALSE)</f>
        <v>#N/A</v>
      </c>
      <c r="GKK11" s="7" t="s">
        <v>22352</v>
      </c>
      <c r="GKL11" s="20" t="e">
        <f>VLOOKUP(GKL$4, revenue_pivot!$A$4:$E$6, 5, FALSE)</f>
        <v>#N/A</v>
      </c>
      <c r="GKM11" s="20" t="e">
        <f>VLOOKUP(GKM$4, revenue_pivot!$A$4:$E$6, 5, FALSE)</f>
        <v>#N/A</v>
      </c>
      <c r="GKN11" s="20" t="e">
        <f>VLOOKUP(GKN$4, revenue_pivot!$A$4:$E$6, 5, FALSE)</f>
        <v>#N/A</v>
      </c>
      <c r="GKO11" s="7" t="s">
        <v>22352</v>
      </c>
      <c r="GKP11" s="20" t="e">
        <f>VLOOKUP(GKP$4, revenue_pivot!$A$4:$E$6, 5, FALSE)</f>
        <v>#N/A</v>
      </c>
      <c r="GKQ11" s="20" t="e">
        <f>VLOOKUP(GKQ$4, revenue_pivot!$A$4:$E$6, 5, FALSE)</f>
        <v>#N/A</v>
      </c>
      <c r="GKR11" s="20" t="e">
        <f>VLOOKUP(GKR$4, revenue_pivot!$A$4:$E$6, 5, FALSE)</f>
        <v>#N/A</v>
      </c>
      <c r="GKS11" s="7" t="s">
        <v>22352</v>
      </c>
      <c r="GKT11" s="20" t="e">
        <f>VLOOKUP(GKT$4, revenue_pivot!$A$4:$E$6, 5, FALSE)</f>
        <v>#N/A</v>
      </c>
      <c r="GKU11" s="20" t="e">
        <f>VLOOKUP(GKU$4, revenue_pivot!$A$4:$E$6, 5, FALSE)</f>
        <v>#N/A</v>
      </c>
      <c r="GKV11" s="20" t="e">
        <f>VLOOKUP(GKV$4, revenue_pivot!$A$4:$E$6, 5, FALSE)</f>
        <v>#N/A</v>
      </c>
      <c r="GKW11" s="7" t="s">
        <v>22352</v>
      </c>
      <c r="GKX11" s="20" t="e">
        <f>VLOOKUP(GKX$4, revenue_pivot!$A$4:$E$6, 5, FALSE)</f>
        <v>#N/A</v>
      </c>
      <c r="GKY11" s="20" t="e">
        <f>VLOOKUP(GKY$4, revenue_pivot!$A$4:$E$6, 5, FALSE)</f>
        <v>#N/A</v>
      </c>
      <c r="GKZ11" s="20" t="e">
        <f>VLOOKUP(GKZ$4, revenue_pivot!$A$4:$E$6, 5, FALSE)</f>
        <v>#N/A</v>
      </c>
      <c r="GLA11" s="7" t="s">
        <v>22352</v>
      </c>
      <c r="GLB11" s="20" t="e">
        <f>VLOOKUP(GLB$4, revenue_pivot!$A$4:$E$6, 5, FALSE)</f>
        <v>#N/A</v>
      </c>
      <c r="GLC11" s="20" t="e">
        <f>VLOOKUP(GLC$4, revenue_pivot!$A$4:$E$6, 5, FALSE)</f>
        <v>#N/A</v>
      </c>
      <c r="GLD11" s="20" t="e">
        <f>VLOOKUP(GLD$4, revenue_pivot!$A$4:$E$6, 5, FALSE)</f>
        <v>#N/A</v>
      </c>
      <c r="GLE11" s="7" t="s">
        <v>22352</v>
      </c>
      <c r="GLF11" s="20" t="e">
        <f>VLOOKUP(GLF$4, revenue_pivot!$A$4:$E$6, 5, FALSE)</f>
        <v>#N/A</v>
      </c>
      <c r="GLG11" s="20" t="e">
        <f>VLOOKUP(GLG$4, revenue_pivot!$A$4:$E$6, 5, FALSE)</f>
        <v>#N/A</v>
      </c>
      <c r="GLH11" s="20" t="e">
        <f>VLOOKUP(GLH$4, revenue_pivot!$A$4:$E$6, 5, FALSE)</f>
        <v>#N/A</v>
      </c>
      <c r="GLI11" s="7" t="s">
        <v>22352</v>
      </c>
      <c r="GLJ11" s="20" t="e">
        <f>VLOOKUP(GLJ$4, revenue_pivot!$A$4:$E$6, 5, FALSE)</f>
        <v>#N/A</v>
      </c>
      <c r="GLK11" s="20" t="e">
        <f>VLOOKUP(GLK$4, revenue_pivot!$A$4:$E$6, 5, FALSE)</f>
        <v>#N/A</v>
      </c>
      <c r="GLL11" s="20" t="e">
        <f>VLOOKUP(GLL$4, revenue_pivot!$A$4:$E$6, 5, FALSE)</f>
        <v>#N/A</v>
      </c>
      <c r="GLM11" s="7" t="s">
        <v>22352</v>
      </c>
      <c r="GLN11" s="20" t="e">
        <f>VLOOKUP(GLN$4, revenue_pivot!$A$4:$E$6, 5, FALSE)</f>
        <v>#N/A</v>
      </c>
      <c r="GLO11" s="20" t="e">
        <f>VLOOKUP(GLO$4, revenue_pivot!$A$4:$E$6, 5, FALSE)</f>
        <v>#N/A</v>
      </c>
      <c r="GLP11" s="20" t="e">
        <f>VLOOKUP(GLP$4, revenue_pivot!$A$4:$E$6, 5, FALSE)</f>
        <v>#N/A</v>
      </c>
      <c r="GLQ11" s="7" t="s">
        <v>22352</v>
      </c>
      <c r="GLR11" s="20" t="e">
        <f>VLOOKUP(GLR$4, revenue_pivot!$A$4:$E$6, 5, FALSE)</f>
        <v>#N/A</v>
      </c>
      <c r="GLS11" s="20" t="e">
        <f>VLOOKUP(GLS$4, revenue_pivot!$A$4:$E$6, 5, FALSE)</f>
        <v>#N/A</v>
      </c>
      <c r="GLT11" s="20" t="e">
        <f>VLOOKUP(GLT$4, revenue_pivot!$A$4:$E$6, 5, FALSE)</f>
        <v>#N/A</v>
      </c>
      <c r="GLU11" s="7" t="s">
        <v>22352</v>
      </c>
      <c r="GLV11" s="20" t="e">
        <f>VLOOKUP(GLV$4, revenue_pivot!$A$4:$E$6, 5, FALSE)</f>
        <v>#N/A</v>
      </c>
      <c r="GLW11" s="20" t="e">
        <f>VLOOKUP(GLW$4, revenue_pivot!$A$4:$E$6, 5, FALSE)</f>
        <v>#N/A</v>
      </c>
      <c r="GLX11" s="20" t="e">
        <f>VLOOKUP(GLX$4, revenue_pivot!$A$4:$E$6, 5, FALSE)</f>
        <v>#N/A</v>
      </c>
      <c r="GLY11" s="7" t="s">
        <v>22352</v>
      </c>
      <c r="GLZ11" s="20" t="e">
        <f>VLOOKUP(GLZ$4, revenue_pivot!$A$4:$E$6, 5, FALSE)</f>
        <v>#N/A</v>
      </c>
      <c r="GMA11" s="20" t="e">
        <f>VLOOKUP(GMA$4, revenue_pivot!$A$4:$E$6, 5, FALSE)</f>
        <v>#N/A</v>
      </c>
      <c r="GMB11" s="20" t="e">
        <f>VLOOKUP(GMB$4, revenue_pivot!$A$4:$E$6, 5, FALSE)</f>
        <v>#N/A</v>
      </c>
      <c r="GMC11" s="7" t="s">
        <v>22352</v>
      </c>
      <c r="GMD11" s="20" t="e">
        <f>VLOOKUP(GMD$4, revenue_pivot!$A$4:$E$6, 5, FALSE)</f>
        <v>#N/A</v>
      </c>
      <c r="GME11" s="20" t="e">
        <f>VLOOKUP(GME$4, revenue_pivot!$A$4:$E$6, 5, FALSE)</f>
        <v>#N/A</v>
      </c>
      <c r="GMF11" s="20" t="e">
        <f>VLOOKUP(GMF$4, revenue_pivot!$A$4:$E$6, 5, FALSE)</f>
        <v>#N/A</v>
      </c>
      <c r="GMG11" s="7" t="s">
        <v>22352</v>
      </c>
      <c r="GMH11" s="20" t="e">
        <f>VLOOKUP(GMH$4, revenue_pivot!$A$4:$E$6, 5, FALSE)</f>
        <v>#N/A</v>
      </c>
      <c r="GMI11" s="20" t="e">
        <f>VLOOKUP(GMI$4, revenue_pivot!$A$4:$E$6, 5, FALSE)</f>
        <v>#N/A</v>
      </c>
      <c r="GMJ11" s="20" t="e">
        <f>VLOOKUP(GMJ$4, revenue_pivot!$A$4:$E$6, 5, FALSE)</f>
        <v>#N/A</v>
      </c>
      <c r="GMK11" s="7" t="s">
        <v>22352</v>
      </c>
      <c r="GML11" s="20" t="e">
        <f>VLOOKUP(GML$4, revenue_pivot!$A$4:$E$6, 5, FALSE)</f>
        <v>#N/A</v>
      </c>
      <c r="GMM11" s="20" t="e">
        <f>VLOOKUP(GMM$4, revenue_pivot!$A$4:$E$6, 5, FALSE)</f>
        <v>#N/A</v>
      </c>
      <c r="GMN11" s="20" t="e">
        <f>VLOOKUP(GMN$4, revenue_pivot!$A$4:$E$6, 5, FALSE)</f>
        <v>#N/A</v>
      </c>
      <c r="GMO11" s="7" t="s">
        <v>22352</v>
      </c>
      <c r="GMP11" s="20" t="e">
        <f>VLOOKUP(GMP$4, revenue_pivot!$A$4:$E$6, 5, FALSE)</f>
        <v>#N/A</v>
      </c>
      <c r="GMQ11" s="20" t="e">
        <f>VLOOKUP(GMQ$4, revenue_pivot!$A$4:$E$6, 5, FALSE)</f>
        <v>#N/A</v>
      </c>
      <c r="GMR11" s="20" t="e">
        <f>VLOOKUP(GMR$4, revenue_pivot!$A$4:$E$6, 5, FALSE)</f>
        <v>#N/A</v>
      </c>
      <c r="GMS11" s="7" t="s">
        <v>22352</v>
      </c>
      <c r="GMT11" s="20" t="e">
        <f>VLOOKUP(GMT$4, revenue_pivot!$A$4:$E$6, 5, FALSE)</f>
        <v>#N/A</v>
      </c>
      <c r="GMU11" s="20" t="e">
        <f>VLOOKUP(GMU$4, revenue_pivot!$A$4:$E$6, 5, FALSE)</f>
        <v>#N/A</v>
      </c>
      <c r="GMV11" s="20" t="e">
        <f>VLOOKUP(GMV$4, revenue_pivot!$A$4:$E$6, 5, FALSE)</f>
        <v>#N/A</v>
      </c>
      <c r="GMW11" s="7" t="s">
        <v>22352</v>
      </c>
      <c r="GMX11" s="20" t="e">
        <f>VLOOKUP(GMX$4, revenue_pivot!$A$4:$E$6, 5, FALSE)</f>
        <v>#N/A</v>
      </c>
      <c r="GMY11" s="20" t="e">
        <f>VLOOKUP(GMY$4, revenue_pivot!$A$4:$E$6, 5, FALSE)</f>
        <v>#N/A</v>
      </c>
      <c r="GMZ11" s="20" t="e">
        <f>VLOOKUP(GMZ$4, revenue_pivot!$A$4:$E$6, 5, FALSE)</f>
        <v>#N/A</v>
      </c>
      <c r="GNA11" s="7" t="s">
        <v>22352</v>
      </c>
      <c r="GNB11" s="20" t="e">
        <f>VLOOKUP(GNB$4, revenue_pivot!$A$4:$E$6, 5, FALSE)</f>
        <v>#N/A</v>
      </c>
      <c r="GNC11" s="20" t="e">
        <f>VLOOKUP(GNC$4, revenue_pivot!$A$4:$E$6, 5, FALSE)</f>
        <v>#N/A</v>
      </c>
      <c r="GND11" s="20" t="e">
        <f>VLOOKUP(GND$4, revenue_pivot!$A$4:$E$6, 5, FALSE)</f>
        <v>#N/A</v>
      </c>
      <c r="GNE11" s="7" t="s">
        <v>22352</v>
      </c>
      <c r="GNF11" s="20" t="e">
        <f>VLOOKUP(GNF$4, revenue_pivot!$A$4:$E$6, 5, FALSE)</f>
        <v>#N/A</v>
      </c>
      <c r="GNG11" s="20" t="e">
        <f>VLOOKUP(GNG$4, revenue_pivot!$A$4:$E$6, 5, FALSE)</f>
        <v>#N/A</v>
      </c>
      <c r="GNH11" s="20" t="e">
        <f>VLOOKUP(GNH$4, revenue_pivot!$A$4:$E$6, 5, FALSE)</f>
        <v>#N/A</v>
      </c>
      <c r="GNI11" s="7" t="s">
        <v>22352</v>
      </c>
      <c r="GNJ11" s="20" t="e">
        <f>VLOOKUP(GNJ$4, revenue_pivot!$A$4:$E$6, 5, FALSE)</f>
        <v>#N/A</v>
      </c>
      <c r="GNK11" s="20" t="e">
        <f>VLOOKUP(GNK$4, revenue_pivot!$A$4:$E$6, 5, FALSE)</f>
        <v>#N/A</v>
      </c>
      <c r="GNL11" s="20" t="e">
        <f>VLOOKUP(GNL$4, revenue_pivot!$A$4:$E$6, 5, FALSE)</f>
        <v>#N/A</v>
      </c>
      <c r="GNM11" s="7" t="s">
        <v>22352</v>
      </c>
      <c r="GNN11" s="20" t="e">
        <f>VLOOKUP(GNN$4, revenue_pivot!$A$4:$E$6, 5, FALSE)</f>
        <v>#N/A</v>
      </c>
      <c r="GNO11" s="20" t="e">
        <f>VLOOKUP(GNO$4, revenue_pivot!$A$4:$E$6, 5, FALSE)</f>
        <v>#N/A</v>
      </c>
      <c r="GNP11" s="20" t="e">
        <f>VLOOKUP(GNP$4, revenue_pivot!$A$4:$E$6, 5, FALSE)</f>
        <v>#N/A</v>
      </c>
      <c r="GNQ11" s="7" t="s">
        <v>22352</v>
      </c>
      <c r="GNR11" s="20" t="e">
        <f>VLOOKUP(GNR$4, revenue_pivot!$A$4:$E$6, 5, FALSE)</f>
        <v>#N/A</v>
      </c>
      <c r="GNS11" s="20" t="e">
        <f>VLOOKUP(GNS$4, revenue_pivot!$A$4:$E$6, 5, FALSE)</f>
        <v>#N/A</v>
      </c>
      <c r="GNT11" s="20" t="e">
        <f>VLOOKUP(GNT$4, revenue_pivot!$A$4:$E$6, 5, FALSE)</f>
        <v>#N/A</v>
      </c>
      <c r="GNU11" s="7" t="s">
        <v>22352</v>
      </c>
      <c r="GNV11" s="20" t="e">
        <f>VLOOKUP(GNV$4, revenue_pivot!$A$4:$E$6, 5, FALSE)</f>
        <v>#N/A</v>
      </c>
      <c r="GNW11" s="20" t="e">
        <f>VLOOKUP(GNW$4, revenue_pivot!$A$4:$E$6, 5, FALSE)</f>
        <v>#N/A</v>
      </c>
      <c r="GNX11" s="20" t="e">
        <f>VLOOKUP(GNX$4, revenue_pivot!$A$4:$E$6, 5, FALSE)</f>
        <v>#N/A</v>
      </c>
      <c r="GNY11" s="7" t="s">
        <v>22352</v>
      </c>
      <c r="GNZ11" s="20" t="e">
        <f>VLOOKUP(GNZ$4, revenue_pivot!$A$4:$E$6, 5, FALSE)</f>
        <v>#N/A</v>
      </c>
      <c r="GOA11" s="20" t="e">
        <f>VLOOKUP(GOA$4, revenue_pivot!$A$4:$E$6, 5, FALSE)</f>
        <v>#N/A</v>
      </c>
      <c r="GOB11" s="20" t="e">
        <f>VLOOKUP(GOB$4, revenue_pivot!$A$4:$E$6, 5, FALSE)</f>
        <v>#N/A</v>
      </c>
      <c r="GOC11" s="7" t="s">
        <v>22352</v>
      </c>
      <c r="GOD11" s="20" t="e">
        <f>VLOOKUP(GOD$4, revenue_pivot!$A$4:$E$6, 5, FALSE)</f>
        <v>#N/A</v>
      </c>
      <c r="GOE11" s="20" t="e">
        <f>VLOOKUP(GOE$4, revenue_pivot!$A$4:$E$6, 5, FALSE)</f>
        <v>#N/A</v>
      </c>
      <c r="GOF11" s="20" t="e">
        <f>VLOOKUP(GOF$4, revenue_pivot!$A$4:$E$6, 5, FALSE)</f>
        <v>#N/A</v>
      </c>
      <c r="GOG11" s="7" t="s">
        <v>22352</v>
      </c>
      <c r="GOH11" s="20" t="e">
        <f>VLOOKUP(GOH$4, revenue_pivot!$A$4:$E$6, 5, FALSE)</f>
        <v>#N/A</v>
      </c>
      <c r="GOI11" s="20" t="e">
        <f>VLOOKUP(GOI$4, revenue_pivot!$A$4:$E$6, 5, FALSE)</f>
        <v>#N/A</v>
      </c>
      <c r="GOJ11" s="20" t="e">
        <f>VLOOKUP(GOJ$4, revenue_pivot!$A$4:$E$6, 5, FALSE)</f>
        <v>#N/A</v>
      </c>
      <c r="GOK11" s="7" t="s">
        <v>22352</v>
      </c>
      <c r="GOL11" s="20" t="e">
        <f>VLOOKUP(GOL$4, revenue_pivot!$A$4:$E$6, 5, FALSE)</f>
        <v>#N/A</v>
      </c>
      <c r="GOM11" s="20" t="e">
        <f>VLOOKUP(GOM$4, revenue_pivot!$A$4:$E$6, 5, FALSE)</f>
        <v>#N/A</v>
      </c>
      <c r="GON11" s="20" t="e">
        <f>VLOOKUP(GON$4, revenue_pivot!$A$4:$E$6, 5, FALSE)</f>
        <v>#N/A</v>
      </c>
      <c r="GOO11" s="7" t="s">
        <v>22352</v>
      </c>
      <c r="GOP11" s="20" t="e">
        <f>VLOOKUP(GOP$4, revenue_pivot!$A$4:$E$6, 5, FALSE)</f>
        <v>#N/A</v>
      </c>
      <c r="GOQ11" s="20" t="e">
        <f>VLOOKUP(GOQ$4, revenue_pivot!$A$4:$E$6, 5, FALSE)</f>
        <v>#N/A</v>
      </c>
      <c r="GOR11" s="20" t="e">
        <f>VLOOKUP(GOR$4, revenue_pivot!$A$4:$E$6, 5, FALSE)</f>
        <v>#N/A</v>
      </c>
      <c r="GOS11" s="7" t="s">
        <v>22352</v>
      </c>
      <c r="GOT11" s="20" t="e">
        <f>VLOOKUP(GOT$4, revenue_pivot!$A$4:$E$6, 5, FALSE)</f>
        <v>#N/A</v>
      </c>
      <c r="GOU11" s="20" t="e">
        <f>VLOOKUP(GOU$4, revenue_pivot!$A$4:$E$6, 5, FALSE)</f>
        <v>#N/A</v>
      </c>
      <c r="GOV11" s="20" t="e">
        <f>VLOOKUP(GOV$4, revenue_pivot!$A$4:$E$6, 5, FALSE)</f>
        <v>#N/A</v>
      </c>
      <c r="GOW11" s="7" t="s">
        <v>22352</v>
      </c>
      <c r="GOX11" s="20" t="e">
        <f>VLOOKUP(GOX$4, revenue_pivot!$A$4:$E$6, 5, FALSE)</f>
        <v>#N/A</v>
      </c>
      <c r="GOY11" s="20" t="e">
        <f>VLOOKUP(GOY$4, revenue_pivot!$A$4:$E$6, 5, FALSE)</f>
        <v>#N/A</v>
      </c>
      <c r="GOZ11" s="20" t="e">
        <f>VLOOKUP(GOZ$4, revenue_pivot!$A$4:$E$6, 5, FALSE)</f>
        <v>#N/A</v>
      </c>
      <c r="GPA11" s="7" t="s">
        <v>22352</v>
      </c>
      <c r="GPB11" s="20" t="e">
        <f>VLOOKUP(GPB$4, revenue_pivot!$A$4:$E$6, 5, FALSE)</f>
        <v>#N/A</v>
      </c>
      <c r="GPC11" s="20" t="e">
        <f>VLOOKUP(GPC$4, revenue_pivot!$A$4:$E$6, 5, FALSE)</f>
        <v>#N/A</v>
      </c>
      <c r="GPD11" s="20" t="e">
        <f>VLOOKUP(GPD$4, revenue_pivot!$A$4:$E$6, 5, FALSE)</f>
        <v>#N/A</v>
      </c>
      <c r="GPE11" s="7" t="s">
        <v>22352</v>
      </c>
      <c r="GPF11" s="20" t="e">
        <f>VLOOKUP(GPF$4, revenue_pivot!$A$4:$E$6, 5, FALSE)</f>
        <v>#N/A</v>
      </c>
      <c r="GPG11" s="20" t="e">
        <f>VLOOKUP(GPG$4, revenue_pivot!$A$4:$E$6, 5, FALSE)</f>
        <v>#N/A</v>
      </c>
      <c r="GPH11" s="20" t="e">
        <f>VLOOKUP(GPH$4, revenue_pivot!$A$4:$E$6, 5, FALSE)</f>
        <v>#N/A</v>
      </c>
      <c r="GPI11" s="7" t="s">
        <v>22352</v>
      </c>
      <c r="GPJ11" s="20" t="e">
        <f>VLOOKUP(GPJ$4, revenue_pivot!$A$4:$E$6, 5, FALSE)</f>
        <v>#N/A</v>
      </c>
      <c r="GPK11" s="20" t="e">
        <f>VLOOKUP(GPK$4, revenue_pivot!$A$4:$E$6, 5, FALSE)</f>
        <v>#N/A</v>
      </c>
      <c r="GPL11" s="20" t="e">
        <f>VLOOKUP(GPL$4, revenue_pivot!$A$4:$E$6, 5, FALSE)</f>
        <v>#N/A</v>
      </c>
      <c r="GPM11" s="7" t="s">
        <v>22352</v>
      </c>
      <c r="GPN11" s="20" t="e">
        <f>VLOOKUP(GPN$4, revenue_pivot!$A$4:$E$6, 5, FALSE)</f>
        <v>#N/A</v>
      </c>
      <c r="GPO11" s="20" t="e">
        <f>VLOOKUP(GPO$4, revenue_pivot!$A$4:$E$6, 5, FALSE)</f>
        <v>#N/A</v>
      </c>
      <c r="GPP11" s="20" t="e">
        <f>VLOOKUP(GPP$4, revenue_pivot!$A$4:$E$6, 5, FALSE)</f>
        <v>#N/A</v>
      </c>
      <c r="GPQ11" s="7" t="s">
        <v>22352</v>
      </c>
      <c r="GPR11" s="20" t="e">
        <f>VLOOKUP(GPR$4, revenue_pivot!$A$4:$E$6, 5, FALSE)</f>
        <v>#N/A</v>
      </c>
      <c r="GPS11" s="20" t="e">
        <f>VLOOKUP(GPS$4, revenue_pivot!$A$4:$E$6, 5, FALSE)</f>
        <v>#N/A</v>
      </c>
      <c r="GPT11" s="20" t="e">
        <f>VLOOKUP(GPT$4, revenue_pivot!$A$4:$E$6, 5, FALSE)</f>
        <v>#N/A</v>
      </c>
      <c r="GPU11" s="7" t="s">
        <v>22352</v>
      </c>
      <c r="GPV11" s="20" t="e">
        <f>VLOOKUP(GPV$4, revenue_pivot!$A$4:$E$6, 5, FALSE)</f>
        <v>#N/A</v>
      </c>
      <c r="GPW11" s="20" t="e">
        <f>VLOOKUP(GPW$4, revenue_pivot!$A$4:$E$6, 5, FALSE)</f>
        <v>#N/A</v>
      </c>
      <c r="GPX11" s="20" t="e">
        <f>VLOOKUP(GPX$4, revenue_pivot!$A$4:$E$6, 5, FALSE)</f>
        <v>#N/A</v>
      </c>
      <c r="GPY11" s="7" t="s">
        <v>22352</v>
      </c>
      <c r="GPZ11" s="20" t="e">
        <f>VLOOKUP(GPZ$4, revenue_pivot!$A$4:$E$6, 5, FALSE)</f>
        <v>#N/A</v>
      </c>
      <c r="GQA11" s="20" t="e">
        <f>VLOOKUP(GQA$4, revenue_pivot!$A$4:$E$6, 5, FALSE)</f>
        <v>#N/A</v>
      </c>
      <c r="GQB11" s="20" t="e">
        <f>VLOOKUP(GQB$4, revenue_pivot!$A$4:$E$6, 5, FALSE)</f>
        <v>#N/A</v>
      </c>
      <c r="GQC11" s="7" t="s">
        <v>22352</v>
      </c>
      <c r="GQD11" s="20" t="e">
        <f>VLOOKUP(GQD$4, revenue_pivot!$A$4:$E$6, 5, FALSE)</f>
        <v>#N/A</v>
      </c>
      <c r="GQE11" s="20" t="e">
        <f>VLOOKUP(GQE$4, revenue_pivot!$A$4:$E$6, 5, FALSE)</f>
        <v>#N/A</v>
      </c>
      <c r="GQF11" s="20" t="e">
        <f>VLOOKUP(GQF$4, revenue_pivot!$A$4:$E$6, 5, FALSE)</f>
        <v>#N/A</v>
      </c>
      <c r="GQG11" s="7" t="s">
        <v>22352</v>
      </c>
      <c r="GQH11" s="20" t="e">
        <f>VLOOKUP(GQH$4, revenue_pivot!$A$4:$E$6, 5, FALSE)</f>
        <v>#N/A</v>
      </c>
      <c r="GQI11" s="20" t="e">
        <f>VLOOKUP(GQI$4, revenue_pivot!$A$4:$E$6, 5, FALSE)</f>
        <v>#N/A</v>
      </c>
      <c r="GQJ11" s="20" t="e">
        <f>VLOOKUP(GQJ$4, revenue_pivot!$A$4:$E$6, 5, FALSE)</f>
        <v>#N/A</v>
      </c>
      <c r="GQK11" s="7" t="s">
        <v>22352</v>
      </c>
      <c r="GQL11" s="20" t="e">
        <f>VLOOKUP(GQL$4, revenue_pivot!$A$4:$E$6, 5, FALSE)</f>
        <v>#N/A</v>
      </c>
      <c r="GQM11" s="20" t="e">
        <f>VLOOKUP(GQM$4, revenue_pivot!$A$4:$E$6, 5, FALSE)</f>
        <v>#N/A</v>
      </c>
      <c r="GQN11" s="20" t="e">
        <f>VLOOKUP(GQN$4, revenue_pivot!$A$4:$E$6, 5, FALSE)</f>
        <v>#N/A</v>
      </c>
      <c r="GQO11" s="7" t="s">
        <v>22352</v>
      </c>
      <c r="GQP11" s="20" t="e">
        <f>VLOOKUP(GQP$4, revenue_pivot!$A$4:$E$6, 5, FALSE)</f>
        <v>#N/A</v>
      </c>
      <c r="GQQ11" s="20" t="e">
        <f>VLOOKUP(GQQ$4, revenue_pivot!$A$4:$E$6, 5, FALSE)</f>
        <v>#N/A</v>
      </c>
      <c r="GQR11" s="20" t="e">
        <f>VLOOKUP(GQR$4, revenue_pivot!$A$4:$E$6, 5, FALSE)</f>
        <v>#N/A</v>
      </c>
      <c r="GQS11" s="7" t="s">
        <v>22352</v>
      </c>
      <c r="GQT11" s="20" t="e">
        <f>VLOOKUP(GQT$4, revenue_pivot!$A$4:$E$6, 5, FALSE)</f>
        <v>#N/A</v>
      </c>
      <c r="GQU11" s="20" t="e">
        <f>VLOOKUP(GQU$4, revenue_pivot!$A$4:$E$6, 5, FALSE)</f>
        <v>#N/A</v>
      </c>
      <c r="GQV11" s="20" t="e">
        <f>VLOOKUP(GQV$4, revenue_pivot!$A$4:$E$6, 5, FALSE)</f>
        <v>#N/A</v>
      </c>
      <c r="GQW11" s="7" t="s">
        <v>22352</v>
      </c>
      <c r="GQX11" s="20" t="e">
        <f>VLOOKUP(GQX$4, revenue_pivot!$A$4:$E$6, 5, FALSE)</f>
        <v>#N/A</v>
      </c>
      <c r="GQY11" s="20" t="e">
        <f>VLOOKUP(GQY$4, revenue_pivot!$A$4:$E$6, 5, FALSE)</f>
        <v>#N/A</v>
      </c>
      <c r="GQZ11" s="20" t="e">
        <f>VLOOKUP(GQZ$4, revenue_pivot!$A$4:$E$6, 5, FALSE)</f>
        <v>#N/A</v>
      </c>
      <c r="GRA11" s="7" t="s">
        <v>22352</v>
      </c>
      <c r="GRB11" s="20" t="e">
        <f>VLOOKUP(GRB$4, revenue_pivot!$A$4:$E$6, 5, FALSE)</f>
        <v>#N/A</v>
      </c>
      <c r="GRC11" s="20" t="e">
        <f>VLOOKUP(GRC$4, revenue_pivot!$A$4:$E$6, 5, FALSE)</f>
        <v>#N/A</v>
      </c>
      <c r="GRD11" s="20" t="e">
        <f>VLOOKUP(GRD$4, revenue_pivot!$A$4:$E$6, 5, FALSE)</f>
        <v>#N/A</v>
      </c>
      <c r="GRE11" s="7" t="s">
        <v>22352</v>
      </c>
      <c r="GRF11" s="20" t="e">
        <f>VLOOKUP(GRF$4, revenue_pivot!$A$4:$E$6, 5, FALSE)</f>
        <v>#N/A</v>
      </c>
      <c r="GRG11" s="20" t="e">
        <f>VLOOKUP(GRG$4, revenue_pivot!$A$4:$E$6, 5, FALSE)</f>
        <v>#N/A</v>
      </c>
      <c r="GRH11" s="20" t="e">
        <f>VLOOKUP(GRH$4, revenue_pivot!$A$4:$E$6, 5, FALSE)</f>
        <v>#N/A</v>
      </c>
      <c r="GRI11" s="7" t="s">
        <v>22352</v>
      </c>
      <c r="GRJ11" s="20" t="e">
        <f>VLOOKUP(GRJ$4, revenue_pivot!$A$4:$E$6, 5, FALSE)</f>
        <v>#N/A</v>
      </c>
      <c r="GRK11" s="20" t="e">
        <f>VLOOKUP(GRK$4, revenue_pivot!$A$4:$E$6, 5, FALSE)</f>
        <v>#N/A</v>
      </c>
      <c r="GRL11" s="20" t="e">
        <f>VLOOKUP(GRL$4, revenue_pivot!$A$4:$E$6, 5, FALSE)</f>
        <v>#N/A</v>
      </c>
      <c r="GRM11" s="7" t="s">
        <v>22352</v>
      </c>
      <c r="GRN11" s="20" t="e">
        <f>VLOOKUP(GRN$4, revenue_pivot!$A$4:$E$6, 5, FALSE)</f>
        <v>#N/A</v>
      </c>
      <c r="GRO11" s="20" t="e">
        <f>VLOOKUP(GRO$4, revenue_pivot!$A$4:$E$6, 5, FALSE)</f>
        <v>#N/A</v>
      </c>
      <c r="GRP11" s="20" t="e">
        <f>VLOOKUP(GRP$4, revenue_pivot!$A$4:$E$6, 5, FALSE)</f>
        <v>#N/A</v>
      </c>
      <c r="GRQ11" s="7" t="s">
        <v>22352</v>
      </c>
      <c r="GRR11" s="20" t="e">
        <f>VLOOKUP(GRR$4, revenue_pivot!$A$4:$E$6, 5, FALSE)</f>
        <v>#N/A</v>
      </c>
      <c r="GRS11" s="20" t="e">
        <f>VLOOKUP(GRS$4, revenue_pivot!$A$4:$E$6, 5, FALSE)</f>
        <v>#N/A</v>
      </c>
      <c r="GRT11" s="20" t="e">
        <f>VLOOKUP(GRT$4, revenue_pivot!$A$4:$E$6, 5, FALSE)</f>
        <v>#N/A</v>
      </c>
      <c r="GRU11" s="7" t="s">
        <v>22352</v>
      </c>
      <c r="GRV11" s="20" t="e">
        <f>VLOOKUP(GRV$4, revenue_pivot!$A$4:$E$6, 5, FALSE)</f>
        <v>#N/A</v>
      </c>
      <c r="GRW11" s="20" t="e">
        <f>VLOOKUP(GRW$4, revenue_pivot!$A$4:$E$6, 5, FALSE)</f>
        <v>#N/A</v>
      </c>
      <c r="GRX11" s="20" t="e">
        <f>VLOOKUP(GRX$4, revenue_pivot!$A$4:$E$6, 5, FALSE)</f>
        <v>#N/A</v>
      </c>
      <c r="GRY11" s="7" t="s">
        <v>22352</v>
      </c>
      <c r="GRZ11" s="20" t="e">
        <f>VLOOKUP(GRZ$4, revenue_pivot!$A$4:$E$6, 5, FALSE)</f>
        <v>#N/A</v>
      </c>
      <c r="GSA11" s="20" t="e">
        <f>VLOOKUP(GSA$4, revenue_pivot!$A$4:$E$6, 5, FALSE)</f>
        <v>#N/A</v>
      </c>
      <c r="GSB11" s="20" t="e">
        <f>VLOOKUP(GSB$4, revenue_pivot!$A$4:$E$6, 5, FALSE)</f>
        <v>#N/A</v>
      </c>
      <c r="GSC11" s="7" t="s">
        <v>22352</v>
      </c>
      <c r="GSD11" s="20" t="e">
        <f>VLOOKUP(GSD$4, revenue_pivot!$A$4:$E$6, 5, FALSE)</f>
        <v>#N/A</v>
      </c>
      <c r="GSE11" s="20" t="e">
        <f>VLOOKUP(GSE$4, revenue_pivot!$A$4:$E$6, 5, FALSE)</f>
        <v>#N/A</v>
      </c>
      <c r="GSF11" s="20" t="e">
        <f>VLOOKUP(GSF$4, revenue_pivot!$A$4:$E$6, 5, FALSE)</f>
        <v>#N/A</v>
      </c>
      <c r="GSG11" s="7" t="s">
        <v>22352</v>
      </c>
      <c r="GSH11" s="20" t="e">
        <f>VLOOKUP(GSH$4, revenue_pivot!$A$4:$E$6, 5, FALSE)</f>
        <v>#N/A</v>
      </c>
      <c r="GSI11" s="20" t="e">
        <f>VLOOKUP(GSI$4, revenue_pivot!$A$4:$E$6, 5, FALSE)</f>
        <v>#N/A</v>
      </c>
      <c r="GSJ11" s="20" t="e">
        <f>VLOOKUP(GSJ$4, revenue_pivot!$A$4:$E$6, 5, FALSE)</f>
        <v>#N/A</v>
      </c>
      <c r="GSK11" s="7" t="s">
        <v>22352</v>
      </c>
      <c r="GSL11" s="20" t="e">
        <f>VLOOKUP(GSL$4, revenue_pivot!$A$4:$E$6, 5, FALSE)</f>
        <v>#N/A</v>
      </c>
      <c r="GSM11" s="20" t="e">
        <f>VLOOKUP(GSM$4, revenue_pivot!$A$4:$E$6, 5, FALSE)</f>
        <v>#N/A</v>
      </c>
      <c r="GSN11" s="20" t="e">
        <f>VLOOKUP(GSN$4, revenue_pivot!$A$4:$E$6, 5, FALSE)</f>
        <v>#N/A</v>
      </c>
      <c r="GSO11" s="7" t="s">
        <v>22352</v>
      </c>
      <c r="GSP11" s="20" t="e">
        <f>VLOOKUP(GSP$4, revenue_pivot!$A$4:$E$6, 5, FALSE)</f>
        <v>#N/A</v>
      </c>
      <c r="GSQ11" s="20" t="e">
        <f>VLOOKUP(GSQ$4, revenue_pivot!$A$4:$E$6, 5, FALSE)</f>
        <v>#N/A</v>
      </c>
      <c r="GSR11" s="20" t="e">
        <f>VLOOKUP(GSR$4, revenue_pivot!$A$4:$E$6, 5, FALSE)</f>
        <v>#N/A</v>
      </c>
      <c r="GSS11" s="7" t="s">
        <v>22352</v>
      </c>
      <c r="GST11" s="20" t="e">
        <f>VLOOKUP(GST$4, revenue_pivot!$A$4:$E$6, 5, FALSE)</f>
        <v>#N/A</v>
      </c>
      <c r="GSU11" s="20" t="e">
        <f>VLOOKUP(GSU$4, revenue_pivot!$A$4:$E$6, 5, FALSE)</f>
        <v>#N/A</v>
      </c>
      <c r="GSV11" s="20" t="e">
        <f>VLOOKUP(GSV$4, revenue_pivot!$A$4:$E$6, 5, FALSE)</f>
        <v>#N/A</v>
      </c>
      <c r="GSW11" s="7" t="s">
        <v>22352</v>
      </c>
      <c r="GSX11" s="20" t="e">
        <f>VLOOKUP(GSX$4, revenue_pivot!$A$4:$E$6, 5, FALSE)</f>
        <v>#N/A</v>
      </c>
      <c r="GSY11" s="20" t="e">
        <f>VLOOKUP(GSY$4, revenue_pivot!$A$4:$E$6, 5, FALSE)</f>
        <v>#N/A</v>
      </c>
      <c r="GSZ11" s="20" t="e">
        <f>VLOOKUP(GSZ$4, revenue_pivot!$A$4:$E$6, 5, FALSE)</f>
        <v>#N/A</v>
      </c>
      <c r="GTA11" s="7" t="s">
        <v>22352</v>
      </c>
      <c r="GTB11" s="20" t="e">
        <f>VLOOKUP(GTB$4, revenue_pivot!$A$4:$E$6, 5, FALSE)</f>
        <v>#N/A</v>
      </c>
      <c r="GTC11" s="20" t="e">
        <f>VLOOKUP(GTC$4, revenue_pivot!$A$4:$E$6, 5, FALSE)</f>
        <v>#N/A</v>
      </c>
      <c r="GTD11" s="20" t="e">
        <f>VLOOKUP(GTD$4, revenue_pivot!$A$4:$E$6, 5, FALSE)</f>
        <v>#N/A</v>
      </c>
      <c r="GTE11" s="7" t="s">
        <v>22352</v>
      </c>
      <c r="GTF11" s="20" t="e">
        <f>VLOOKUP(GTF$4, revenue_pivot!$A$4:$E$6, 5, FALSE)</f>
        <v>#N/A</v>
      </c>
      <c r="GTG11" s="20" t="e">
        <f>VLOOKUP(GTG$4, revenue_pivot!$A$4:$E$6, 5, FALSE)</f>
        <v>#N/A</v>
      </c>
      <c r="GTH11" s="20" t="e">
        <f>VLOOKUP(GTH$4, revenue_pivot!$A$4:$E$6, 5, FALSE)</f>
        <v>#N/A</v>
      </c>
      <c r="GTI11" s="7" t="s">
        <v>22352</v>
      </c>
      <c r="GTJ11" s="20" t="e">
        <f>VLOOKUP(GTJ$4, revenue_pivot!$A$4:$E$6, 5, FALSE)</f>
        <v>#N/A</v>
      </c>
      <c r="GTK11" s="20" t="e">
        <f>VLOOKUP(GTK$4, revenue_pivot!$A$4:$E$6, 5, FALSE)</f>
        <v>#N/A</v>
      </c>
      <c r="GTL11" s="20" t="e">
        <f>VLOOKUP(GTL$4, revenue_pivot!$A$4:$E$6, 5, FALSE)</f>
        <v>#N/A</v>
      </c>
      <c r="GTM11" s="7" t="s">
        <v>22352</v>
      </c>
      <c r="GTN11" s="20" t="e">
        <f>VLOOKUP(GTN$4, revenue_pivot!$A$4:$E$6, 5, FALSE)</f>
        <v>#N/A</v>
      </c>
      <c r="GTO11" s="20" t="e">
        <f>VLOOKUP(GTO$4, revenue_pivot!$A$4:$E$6, 5, FALSE)</f>
        <v>#N/A</v>
      </c>
      <c r="GTP11" s="20" t="e">
        <f>VLOOKUP(GTP$4, revenue_pivot!$A$4:$E$6, 5, FALSE)</f>
        <v>#N/A</v>
      </c>
      <c r="GTQ11" s="7" t="s">
        <v>22352</v>
      </c>
      <c r="GTR11" s="20" t="e">
        <f>VLOOKUP(GTR$4, revenue_pivot!$A$4:$E$6, 5, FALSE)</f>
        <v>#N/A</v>
      </c>
      <c r="GTS11" s="20" t="e">
        <f>VLOOKUP(GTS$4, revenue_pivot!$A$4:$E$6, 5, FALSE)</f>
        <v>#N/A</v>
      </c>
      <c r="GTT11" s="20" t="e">
        <f>VLOOKUP(GTT$4, revenue_pivot!$A$4:$E$6, 5, FALSE)</f>
        <v>#N/A</v>
      </c>
      <c r="GTU11" s="7" t="s">
        <v>22352</v>
      </c>
      <c r="GTV11" s="20" t="e">
        <f>VLOOKUP(GTV$4, revenue_pivot!$A$4:$E$6, 5, FALSE)</f>
        <v>#N/A</v>
      </c>
      <c r="GTW11" s="20" t="e">
        <f>VLOOKUP(GTW$4, revenue_pivot!$A$4:$E$6, 5, FALSE)</f>
        <v>#N/A</v>
      </c>
      <c r="GTX11" s="20" t="e">
        <f>VLOOKUP(GTX$4, revenue_pivot!$A$4:$E$6, 5, FALSE)</f>
        <v>#N/A</v>
      </c>
      <c r="GTY11" s="7" t="s">
        <v>22352</v>
      </c>
      <c r="GTZ11" s="20" t="e">
        <f>VLOOKUP(GTZ$4, revenue_pivot!$A$4:$E$6, 5, FALSE)</f>
        <v>#N/A</v>
      </c>
      <c r="GUA11" s="20" t="e">
        <f>VLOOKUP(GUA$4, revenue_pivot!$A$4:$E$6, 5, FALSE)</f>
        <v>#N/A</v>
      </c>
      <c r="GUB11" s="20" t="e">
        <f>VLOOKUP(GUB$4, revenue_pivot!$A$4:$E$6, 5, FALSE)</f>
        <v>#N/A</v>
      </c>
      <c r="GUC11" s="7" t="s">
        <v>22352</v>
      </c>
      <c r="GUD11" s="20" t="e">
        <f>VLOOKUP(GUD$4, revenue_pivot!$A$4:$E$6, 5, FALSE)</f>
        <v>#N/A</v>
      </c>
      <c r="GUE11" s="20" t="e">
        <f>VLOOKUP(GUE$4, revenue_pivot!$A$4:$E$6, 5, FALSE)</f>
        <v>#N/A</v>
      </c>
      <c r="GUF11" s="20" t="e">
        <f>VLOOKUP(GUF$4, revenue_pivot!$A$4:$E$6, 5, FALSE)</f>
        <v>#N/A</v>
      </c>
      <c r="GUG11" s="7" t="s">
        <v>22352</v>
      </c>
      <c r="GUH11" s="20" t="e">
        <f>VLOOKUP(GUH$4, revenue_pivot!$A$4:$E$6, 5, FALSE)</f>
        <v>#N/A</v>
      </c>
      <c r="GUI11" s="20" t="e">
        <f>VLOOKUP(GUI$4, revenue_pivot!$A$4:$E$6, 5, FALSE)</f>
        <v>#N/A</v>
      </c>
      <c r="GUJ11" s="20" t="e">
        <f>VLOOKUP(GUJ$4, revenue_pivot!$A$4:$E$6, 5, FALSE)</f>
        <v>#N/A</v>
      </c>
      <c r="GUK11" s="7" t="s">
        <v>22352</v>
      </c>
      <c r="GUL11" s="20" t="e">
        <f>VLOOKUP(GUL$4, revenue_pivot!$A$4:$E$6, 5, FALSE)</f>
        <v>#N/A</v>
      </c>
      <c r="GUM11" s="20" t="e">
        <f>VLOOKUP(GUM$4, revenue_pivot!$A$4:$E$6, 5, FALSE)</f>
        <v>#N/A</v>
      </c>
      <c r="GUN11" s="20" t="e">
        <f>VLOOKUP(GUN$4, revenue_pivot!$A$4:$E$6, 5, FALSE)</f>
        <v>#N/A</v>
      </c>
      <c r="GUO11" s="7" t="s">
        <v>22352</v>
      </c>
      <c r="GUP11" s="20" t="e">
        <f>VLOOKUP(GUP$4, revenue_pivot!$A$4:$E$6, 5, FALSE)</f>
        <v>#N/A</v>
      </c>
      <c r="GUQ11" s="20" t="e">
        <f>VLOOKUP(GUQ$4, revenue_pivot!$A$4:$E$6, 5, FALSE)</f>
        <v>#N/A</v>
      </c>
      <c r="GUR11" s="20" t="e">
        <f>VLOOKUP(GUR$4, revenue_pivot!$A$4:$E$6, 5, FALSE)</f>
        <v>#N/A</v>
      </c>
      <c r="GUS11" s="7" t="s">
        <v>22352</v>
      </c>
      <c r="GUT11" s="20" t="e">
        <f>VLOOKUP(GUT$4, revenue_pivot!$A$4:$E$6, 5, FALSE)</f>
        <v>#N/A</v>
      </c>
      <c r="GUU11" s="20" t="e">
        <f>VLOOKUP(GUU$4, revenue_pivot!$A$4:$E$6, 5, FALSE)</f>
        <v>#N/A</v>
      </c>
      <c r="GUV11" s="20" t="e">
        <f>VLOOKUP(GUV$4, revenue_pivot!$A$4:$E$6, 5, FALSE)</f>
        <v>#N/A</v>
      </c>
      <c r="GUW11" s="7" t="s">
        <v>22352</v>
      </c>
      <c r="GUX11" s="20" t="e">
        <f>VLOOKUP(GUX$4, revenue_pivot!$A$4:$E$6, 5, FALSE)</f>
        <v>#N/A</v>
      </c>
      <c r="GUY11" s="20" t="e">
        <f>VLOOKUP(GUY$4, revenue_pivot!$A$4:$E$6, 5, FALSE)</f>
        <v>#N/A</v>
      </c>
      <c r="GUZ11" s="20" t="e">
        <f>VLOOKUP(GUZ$4, revenue_pivot!$A$4:$E$6, 5, FALSE)</f>
        <v>#N/A</v>
      </c>
      <c r="GVA11" s="7" t="s">
        <v>22352</v>
      </c>
      <c r="GVB11" s="20" t="e">
        <f>VLOOKUP(GVB$4, revenue_pivot!$A$4:$E$6, 5, FALSE)</f>
        <v>#N/A</v>
      </c>
      <c r="GVC11" s="20" t="e">
        <f>VLOOKUP(GVC$4, revenue_pivot!$A$4:$E$6, 5, FALSE)</f>
        <v>#N/A</v>
      </c>
      <c r="GVD11" s="20" t="e">
        <f>VLOOKUP(GVD$4, revenue_pivot!$A$4:$E$6, 5, FALSE)</f>
        <v>#N/A</v>
      </c>
      <c r="GVE11" s="7" t="s">
        <v>22352</v>
      </c>
      <c r="GVF11" s="20" t="e">
        <f>VLOOKUP(GVF$4, revenue_pivot!$A$4:$E$6, 5, FALSE)</f>
        <v>#N/A</v>
      </c>
      <c r="GVG11" s="20" t="e">
        <f>VLOOKUP(GVG$4, revenue_pivot!$A$4:$E$6, 5, FALSE)</f>
        <v>#N/A</v>
      </c>
      <c r="GVH11" s="20" t="e">
        <f>VLOOKUP(GVH$4, revenue_pivot!$A$4:$E$6, 5, FALSE)</f>
        <v>#N/A</v>
      </c>
      <c r="GVI11" s="7" t="s">
        <v>22352</v>
      </c>
      <c r="GVJ11" s="20" t="e">
        <f>VLOOKUP(GVJ$4, revenue_pivot!$A$4:$E$6, 5, FALSE)</f>
        <v>#N/A</v>
      </c>
      <c r="GVK11" s="20" t="e">
        <f>VLOOKUP(GVK$4, revenue_pivot!$A$4:$E$6, 5, FALSE)</f>
        <v>#N/A</v>
      </c>
      <c r="GVL11" s="20" t="e">
        <f>VLOOKUP(GVL$4, revenue_pivot!$A$4:$E$6, 5, FALSE)</f>
        <v>#N/A</v>
      </c>
      <c r="GVM11" s="7" t="s">
        <v>22352</v>
      </c>
      <c r="GVN11" s="20" t="e">
        <f>VLOOKUP(GVN$4, revenue_pivot!$A$4:$E$6, 5, FALSE)</f>
        <v>#N/A</v>
      </c>
      <c r="GVO11" s="20" t="e">
        <f>VLOOKUP(GVO$4, revenue_pivot!$A$4:$E$6, 5, FALSE)</f>
        <v>#N/A</v>
      </c>
      <c r="GVP11" s="20" t="e">
        <f>VLOOKUP(GVP$4, revenue_pivot!$A$4:$E$6, 5, FALSE)</f>
        <v>#N/A</v>
      </c>
      <c r="GVQ11" s="7" t="s">
        <v>22352</v>
      </c>
      <c r="GVR11" s="20" t="e">
        <f>VLOOKUP(GVR$4, revenue_pivot!$A$4:$E$6, 5, FALSE)</f>
        <v>#N/A</v>
      </c>
      <c r="GVS11" s="20" t="e">
        <f>VLOOKUP(GVS$4, revenue_pivot!$A$4:$E$6, 5, FALSE)</f>
        <v>#N/A</v>
      </c>
      <c r="GVT11" s="20" t="e">
        <f>VLOOKUP(GVT$4, revenue_pivot!$A$4:$E$6, 5, FALSE)</f>
        <v>#N/A</v>
      </c>
      <c r="GVU11" s="7" t="s">
        <v>22352</v>
      </c>
      <c r="GVV11" s="20" t="e">
        <f>VLOOKUP(GVV$4, revenue_pivot!$A$4:$E$6, 5, FALSE)</f>
        <v>#N/A</v>
      </c>
      <c r="GVW11" s="20" t="e">
        <f>VLOOKUP(GVW$4, revenue_pivot!$A$4:$E$6, 5, FALSE)</f>
        <v>#N/A</v>
      </c>
      <c r="GVX11" s="20" t="e">
        <f>VLOOKUP(GVX$4, revenue_pivot!$A$4:$E$6, 5, FALSE)</f>
        <v>#N/A</v>
      </c>
      <c r="GVY11" s="7" t="s">
        <v>22352</v>
      </c>
      <c r="GVZ11" s="20" t="e">
        <f>VLOOKUP(GVZ$4, revenue_pivot!$A$4:$E$6, 5, FALSE)</f>
        <v>#N/A</v>
      </c>
      <c r="GWA11" s="20" t="e">
        <f>VLOOKUP(GWA$4, revenue_pivot!$A$4:$E$6, 5, FALSE)</f>
        <v>#N/A</v>
      </c>
      <c r="GWB11" s="20" t="e">
        <f>VLOOKUP(GWB$4, revenue_pivot!$A$4:$E$6, 5, FALSE)</f>
        <v>#N/A</v>
      </c>
      <c r="GWC11" s="7" t="s">
        <v>22352</v>
      </c>
      <c r="GWD11" s="20" t="e">
        <f>VLOOKUP(GWD$4, revenue_pivot!$A$4:$E$6, 5, FALSE)</f>
        <v>#N/A</v>
      </c>
      <c r="GWE11" s="20" t="e">
        <f>VLOOKUP(GWE$4, revenue_pivot!$A$4:$E$6, 5, FALSE)</f>
        <v>#N/A</v>
      </c>
      <c r="GWF11" s="20" t="e">
        <f>VLOOKUP(GWF$4, revenue_pivot!$A$4:$E$6, 5, FALSE)</f>
        <v>#N/A</v>
      </c>
      <c r="GWG11" s="7" t="s">
        <v>22352</v>
      </c>
      <c r="GWH11" s="20" t="e">
        <f>VLOOKUP(GWH$4, revenue_pivot!$A$4:$E$6, 5, FALSE)</f>
        <v>#N/A</v>
      </c>
      <c r="GWI11" s="20" t="e">
        <f>VLOOKUP(GWI$4, revenue_pivot!$A$4:$E$6, 5, FALSE)</f>
        <v>#N/A</v>
      </c>
      <c r="GWJ11" s="20" t="e">
        <f>VLOOKUP(GWJ$4, revenue_pivot!$A$4:$E$6, 5, FALSE)</f>
        <v>#N/A</v>
      </c>
      <c r="GWK11" s="7" t="s">
        <v>22352</v>
      </c>
      <c r="GWL11" s="20" t="e">
        <f>VLOOKUP(GWL$4, revenue_pivot!$A$4:$E$6, 5, FALSE)</f>
        <v>#N/A</v>
      </c>
      <c r="GWM11" s="20" t="e">
        <f>VLOOKUP(GWM$4, revenue_pivot!$A$4:$E$6, 5, FALSE)</f>
        <v>#N/A</v>
      </c>
      <c r="GWN11" s="20" t="e">
        <f>VLOOKUP(GWN$4, revenue_pivot!$A$4:$E$6, 5, FALSE)</f>
        <v>#N/A</v>
      </c>
      <c r="GWO11" s="7" t="s">
        <v>22352</v>
      </c>
      <c r="GWP11" s="20" t="e">
        <f>VLOOKUP(GWP$4, revenue_pivot!$A$4:$E$6, 5, FALSE)</f>
        <v>#N/A</v>
      </c>
      <c r="GWQ11" s="20" t="e">
        <f>VLOOKUP(GWQ$4, revenue_pivot!$A$4:$E$6, 5, FALSE)</f>
        <v>#N/A</v>
      </c>
      <c r="GWR11" s="20" t="e">
        <f>VLOOKUP(GWR$4, revenue_pivot!$A$4:$E$6, 5, FALSE)</f>
        <v>#N/A</v>
      </c>
      <c r="GWS11" s="7" t="s">
        <v>22352</v>
      </c>
      <c r="GWT11" s="20" t="e">
        <f>VLOOKUP(GWT$4, revenue_pivot!$A$4:$E$6, 5, FALSE)</f>
        <v>#N/A</v>
      </c>
      <c r="GWU11" s="20" t="e">
        <f>VLOOKUP(GWU$4, revenue_pivot!$A$4:$E$6, 5, FALSE)</f>
        <v>#N/A</v>
      </c>
      <c r="GWV11" s="20" t="e">
        <f>VLOOKUP(GWV$4, revenue_pivot!$A$4:$E$6, 5, FALSE)</f>
        <v>#N/A</v>
      </c>
      <c r="GWW11" s="7" t="s">
        <v>22352</v>
      </c>
      <c r="GWX11" s="20" t="e">
        <f>VLOOKUP(GWX$4, revenue_pivot!$A$4:$E$6, 5, FALSE)</f>
        <v>#N/A</v>
      </c>
      <c r="GWY11" s="20" t="e">
        <f>VLOOKUP(GWY$4, revenue_pivot!$A$4:$E$6, 5, FALSE)</f>
        <v>#N/A</v>
      </c>
      <c r="GWZ11" s="20" t="e">
        <f>VLOOKUP(GWZ$4, revenue_pivot!$A$4:$E$6, 5, FALSE)</f>
        <v>#N/A</v>
      </c>
      <c r="GXA11" s="7" t="s">
        <v>22352</v>
      </c>
      <c r="GXB11" s="20" t="e">
        <f>VLOOKUP(GXB$4, revenue_pivot!$A$4:$E$6, 5, FALSE)</f>
        <v>#N/A</v>
      </c>
      <c r="GXC11" s="20" t="e">
        <f>VLOOKUP(GXC$4, revenue_pivot!$A$4:$E$6, 5, FALSE)</f>
        <v>#N/A</v>
      </c>
      <c r="GXD11" s="20" t="e">
        <f>VLOOKUP(GXD$4, revenue_pivot!$A$4:$E$6, 5, FALSE)</f>
        <v>#N/A</v>
      </c>
      <c r="GXE11" s="7" t="s">
        <v>22352</v>
      </c>
      <c r="GXF11" s="20" t="e">
        <f>VLOOKUP(GXF$4, revenue_pivot!$A$4:$E$6, 5, FALSE)</f>
        <v>#N/A</v>
      </c>
      <c r="GXG11" s="20" t="e">
        <f>VLOOKUP(GXG$4, revenue_pivot!$A$4:$E$6, 5, FALSE)</f>
        <v>#N/A</v>
      </c>
      <c r="GXH11" s="20" t="e">
        <f>VLOOKUP(GXH$4, revenue_pivot!$A$4:$E$6, 5, FALSE)</f>
        <v>#N/A</v>
      </c>
      <c r="GXI11" s="7" t="s">
        <v>22352</v>
      </c>
      <c r="GXJ11" s="20" t="e">
        <f>VLOOKUP(GXJ$4, revenue_pivot!$A$4:$E$6, 5, FALSE)</f>
        <v>#N/A</v>
      </c>
      <c r="GXK11" s="20" t="e">
        <f>VLOOKUP(GXK$4, revenue_pivot!$A$4:$E$6, 5, FALSE)</f>
        <v>#N/A</v>
      </c>
      <c r="GXL11" s="20" t="e">
        <f>VLOOKUP(GXL$4, revenue_pivot!$A$4:$E$6, 5, FALSE)</f>
        <v>#N/A</v>
      </c>
      <c r="GXM11" s="7" t="s">
        <v>22352</v>
      </c>
      <c r="GXN11" s="20" t="e">
        <f>VLOOKUP(GXN$4, revenue_pivot!$A$4:$E$6, 5, FALSE)</f>
        <v>#N/A</v>
      </c>
      <c r="GXO11" s="20" t="e">
        <f>VLOOKUP(GXO$4, revenue_pivot!$A$4:$E$6, 5, FALSE)</f>
        <v>#N/A</v>
      </c>
      <c r="GXP11" s="20" t="e">
        <f>VLOOKUP(GXP$4, revenue_pivot!$A$4:$E$6, 5, FALSE)</f>
        <v>#N/A</v>
      </c>
      <c r="GXQ11" s="7" t="s">
        <v>22352</v>
      </c>
      <c r="GXR11" s="20" t="e">
        <f>VLOOKUP(GXR$4, revenue_pivot!$A$4:$E$6, 5, FALSE)</f>
        <v>#N/A</v>
      </c>
      <c r="GXS11" s="20" t="e">
        <f>VLOOKUP(GXS$4, revenue_pivot!$A$4:$E$6, 5, FALSE)</f>
        <v>#N/A</v>
      </c>
      <c r="GXT11" s="20" t="e">
        <f>VLOOKUP(GXT$4, revenue_pivot!$A$4:$E$6, 5, FALSE)</f>
        <v>#N/A</v>
      </c>
      <c r="GXU11" s="7" t="s">
        <v>22352</v>
      </c>
      <c r="GXV11" s="20" t="e">
        <f>VLOOKUP(GXV$4, revenue_pivot!$A$4:$E$6, 5, FALSE)</f>
        <v>#N/A</v>
      </c>
      <c r="GXW11" s="20" t="e">
        <f>VLOOKUP(GXW$4, revenue_pivot!$A$4:$E$6, 5, FALSE)</f>
        <v>#N/A</v>
      </c>
      <c r="GXX11" s="20" t="e">
        <f>VLOOKUP(GXX$4, revenue_pivot!$A$4:$E$6, 5, FALSE)</f>
        <v>#N/A</v>
      </c>
      <c r="GXY11" s="7" t="s">
        <v>22352</v>
      </c>
      <c r="GXZ11" s="20" t="e">
        <f>VLOOKUP(GXZ$4, revenue_pivot!$A$4:$E$6, 5, FALSE)</f>
        <v>#N/A</v>
      </c>
      <c r="GYA11" s="20" t="e">
        <f>VLOOKUP(GYA$4, revenue_pivot!$A$4:$E$6, 5, FALSE)</f>
        <v>#N/A</v>
      </c>
      <c r="GYB11" s="20" t="e">
        <f>VLOOKUP(GYB$4, revenue_pivot!$A$4:$E$6, 5, FALSE)</f>
        <v>#N/A</v>
      </c>
      <c r="GYC11" s="7" t="s">
        <v>22352</v>
      </c>
      <c r="GYD11" s="20" t="e">
        <f>VLOOKUP(GYD$4, revenue_pivot!$A$4:$E$6, 5, FALSE)</f>
        <v>#N/A</v>
      </c>
      <c r="GYE11" s="20" t="e">
        <f>VLOOKUP(GYE$4, revenue_pivot!$A$4:$E$6, 5, FALSE)</f>
        <v>#N/A</v>
      </c>
      <c r="GYF11" s="20" t="e">
        <f>VLOOKUP(GYF$4, revenue_pivot!$A$4:$E$6, 5, FALSE)</f>
        <v>#N/A</v>
      </c>
      <c r="GYG11" s="7" t="s">
        <v>22352</v>
      </c>
      <c r="GYH11" s="20" t="e">
        <f>VLOOKUP(GYH$4, revenue_pivot!$A$4:$E$6, 5, FALSE)</f>
        <v>#N/A</v>
      </c>
      <c r="GYI11" s="20" t="e">
        <f>VLOOKUP(GYI$4, revenue_pivot!$A$4:$E$6, 5, FALSE)</f>
        <v>#N/A</v>
      </c>
      <c r="GYJ11" s="20" t="e">
        <f>VLOOKUP(GYJ$4, revenue_pivot!$A$4:$E$6, 5, FALSE)</f>
        <v>#N/A</v>
      </c>
      <c r="GYK11" s="7" t="s">
        <v>22352</v>
      </c>
      <c r="GYL11" s="20" t="e">
        <f>VLOOKUP(GYL$4, revenue_pivot!$A$4:$E$6, 5, FALSE)</f>
        <v>#N/A</v>
      </c>
      <c r="GYM11" s="20" t="e">
        <f>VLOOKUP(GYM$4, revenue_pivot!$A$4:$E$6, 5, FALSE)</f>
        <v>#N/A</v>
      </c>
      <c r="GYN11" s="20" t="e">
        <f>VLOOKUP(GYN$4, revenue_pivot!$A$4:$E$6, 5, FALSE)</f>
        <v>#N/A</v>
      </c>
      <c r="GYO11" s="7" t="s">
        <v>22352</v>
      </c>
      <c r="GYP11" s="20" t="e">
        <f>VLOOKUP(GYP$4, revenue_pivot!$A$4:$E$6, 5, FALSE)</f>
        <v>#N/A</v>
      </c>
      <c r="GYQ11" s="20" t="e">
        <f>VLOOKUP(GYQ$4, revenue_pivot!$A$4:$E$6, 5, FALSE)</f>
        <v>#N/A</v>
      </c>
      <c r="GYR11" s="20" t="e">
        <f>VLOOKUP(GYR$4, revenue_pivot!$A$4:$E$6, 5, FALSE)</f>
        <v>#N/A</v>
      </c>
      <c r="GYS11" s="7" t="s">
        <v>22352</v>
      </c>
      <c r="GYT11" s="20" t="e">
        <f>VLOOKUP(GYT$4, revenue_pivot!$A$4:$E$6, 5, FALSE)</f>
        <v>#N/A</v>
      </c>
      <c r="GYU11" s="20" t="e">
        <f>VLOOKUP(GYU$4, revenue_pivot!$A$4:$E$6, 5, FALSE)</f>
        <v>#N/A</v>
      </c>
      <c r="GYV11" s="20" t="e">
        <f>VLOOKUP(GYV$4, revenue_pivot!$A$4:$E$6, 5, FALSE)</f>
        <v>#N/A</v>
      </c>
      <c r="GYW11" s="7" t="s">
        <v>22352</v>
      </c>
      <c r="GYX11" s="20" t="e">
        <f>VLOOKUP(GYX$4, revenue_pivot!$A$4:$E$6, 5, FALSE)</f>
        <v>#N/A</v>
      </c>
      <c r="GYY11" s="20" t="e">
        <f>VLOOKUP(GYY$4, revenue_pivot!$A$4:$E$6, 5, FALSE)</f>
        <v>#N/A</v>
      </c>
      <c r="GYZ11" s="20" t="e">
        <f>VLOOKUP(GYZ$4, revenue_pivot!$A$4:$E$6, 5, FALSE)</f>
        <v>#N/A</v>
      </c>
      <c r="GZA11" s="7" t="s">
        <v>22352</v>
      </c>
      <c r="GZB11" s="20" t="e">
        <f>VLOOKUP(GZB$4, revenue_pivot!$A$4:$E$6, 5, FALSE)</f>
        <v>#N/A</v>
      </c>
      <c r="GZC11" s="20" t="e">
        <f>VLOOKUP(GZC$4, revenue_pivot!$A$4:$E$6, 5, FALSE)</f>
        <v>#N/A</v>
      </c>
      <c r="GZD11" s="20" t="e">
        <f>VLOOKUP(GZD$4, revenue_pivot!$A$4:$E$6, 5, FALSE)</f>
        <v>#N/A</v>
      </c>
      <c r="GZE11" s="7" t="s">
        <v>22352</v>
      </c>
      <c r="GZF11" s="20" t="e">
        <f>VLOOKUP(GZF$4, revenue_pivot!$A$4:$E$6, 5, FALSE)</f>
        <v>#N/A</v>
      </c>
      <c r="GZG11" s="20" t="e">
        <f>VLOOKUP(GZG$4, revenue_pivot!$A$4:$E$6, 5, FALSE)</f>
        <v>#N/A</v>
      </c>
      <c r="GZH11" s="20" t="e">
        <f>VLOOKUP(GZH$4, revenue_pivot!$A$4:$E$6, 5, FALSE)</f>
        <v>#N/A</v>
      </c>
      <c r="GZI11" s="7" t="s">
        <v>22352</v>
      </c>
      <c r="GZJ11" s="20" t="e">
        <f>VLOOKUP(GZJ$4, revenue_pivot!$A$4:$E$6, 5, FALSE)</f>
        <v>#N/A</v>
      </c>
      <c r="GZK11" s="20" t="e">
        <f>VLOOKUP(GZK$4, revenue_pivot!$A$4:$E$6, 5, FALSE)</f>
        <v>#N/A</v>
      </c>
      <c r="GZL11" s="20" t="e">
        <f>VLOOKUP(GZL$4, revenue_pivot!$A$4:$E$6, 5, FALSE)</f>
        <v>#N/A</v>
      </c>
      <c r="GZM11" s="7" t="s">
        <v>22352</v>
      </c>
      <c r="GZN11" s="20" t="e">
        <f>VLOOKUP(GZN$4, revenue_pivot!$A$4:$E$6, 5, FALSE)</f>
        <v>#N/A</v>
      </c>
      <c r="GZO11" s="20" t="e">
        <f>VLOOKUP(GZO$4, revenue_pivot!$A$4:$E$6, 5, FALSE)</f>
        <v>#N/A</v>
      </c>
      <c r="GZP11" s="20" t="e">
        <f>VLOOKUP(GZP$4, revenue_pivot!$A$4:$E$6, 5, FALSE)</f>
        <v>#N/A</v>
      </c>
      <c r="GZQ11" s="7" t="s">
        <v>22352</v>
      </c>
      <c r="GZR11" s="20" t="e">
        <f>VLOOKUP(GZR$4, revenue_pivot!$A$4:$E$6, 5, FALSE)</f>
        <v>#N/A</v>
      </c>
      <c r="GZS11" s="20" t="e">
        <f>VLOOKUP(GZS$4, revenue_pivot!$A$4:$E$6, 5, FALSE)</f>
        <v>#N/A</v>
      </c>
      <c r="GZT11" s="20" t="e">
        <f>VLOOKUP(GZT$4, revenue_pivot!$A$4:$E$6, 5, FALSE)</f>
        <v>#N/A</v>
      </c>
      <c r="GZU11" s="7" t="s">
        <v>22352</v>
      </c>
      <c r="GZV11" s="20" t="e">
        <f>VLOOKUP(GZV$4, revenue_pivot!$A$4:$E$6, 5, FALSE)</f>
        <v>#N/A</v>
      </c>
      <c r="GZW11" s="20" t="e">
        <f>VLOOKUP(GZW$4, revenue_pivot!$A$4:$E$6, 5, FALSE)</f>
        <v>#N/A</v>
      </c>
      <c r="GZX11" s="20" t="e">
        <f>VLOOKUP(GZX$4, revenue_pivot!$A$4:$E$6, 5, FALSE)</f>
        <v>#N/A</v>
      </c>
      <c r="GZY11" s="7" t="s">
        <v>22352</v>
      </c>
      <c r="GZZ11" s="20" t="e">
        <f>VLOOKUP(GZZ$4, revenue_pivot!$A$4:$E$6, 5, FALSE)</f>
        <v>#N/A</v>
      </c>
      <c r="HAA11" s="20" t="e">
        <f>VLOOKUP(HAA$4, revenue_pivot!$A$4:$E$6, 5, FALSE)</f>
        <v>#N/A</v>
      </c>
      <c r="HAB11" s="20" t="e">
        <f>VLOOKUP(HAB$4, revenue_pivot!$A$4:$E$6, 5, FALSE)</f>
        <v>#N/A</v>
      </c>
      <c r="HAC11" s="7" t="s">
        <v>22352</v>
      </c>
      <c r="HAD11" s="20" t="e">
        <f>VLOOKUP(HAD$4, revenue_pivot!$A$4:$E$6, 5, FALSE)</f>
        <v>#N/A</v>
      </c>
      <c r="HAE11" s="20" t="e">
        <f>VLOOKUP(HAE$4, revenue_pivot!$A$4:$E$6, 5, FALSE)</f>
        <v>#N/A</v>
      </c>
      <c r="HAF11" s="20" t="e">
        <f>VLOOKUP(HAF$4, revenue_pivot!$A$4:$E$6, 5, FALSE)</f>
        <v>#N/A</v>
      </c>
      <c r="HAG11" s="7" t="s">
        <v>22352</v>
      </c>
      <c r="HAH11" s="20" t="e">
        <f>VLOOKUP(HAH$4, revenue_pivot!$A$4:$E$6, 5, FALSE)</f>
        <v>#N/A</v>
      </c>
      <c r="HAI11" s="20" t="e">
        <f>VLOOKUP(HAI$4, revenue_pivot!$A$4:$E$6, 5, FALSE)</f>
        <v>#N/A</v>
      </c>
      <c r="HAJ11" s="20" t="e">
        <f>VLOOKUP(HAJ$4, revenue_pivot!$A$4:$E$6, 5, FALSE)</f>
        <v>#N/A</v>
      </c>
      <c r="HAK11" s="7" t="s">
        <v>22352</v>
      </c>
      <c r="HAL11" s="20" t="e">
        <f>VLOOKUP(HAL$4, revenue_pivot!$A$4:$E$6, 5, FALSE)</f>
        <v>#N/A</v>
      </c>
      <c r="HAM11" s="20" t="e">
        <f>VLOOKUP(HAM$4, revenue_pivot!$A$4:$E$6, 5, FALSE)</f>
        <v>#N/A</v>
      </c>
      <c r="HAN11" s="20" t="e">
        <f>VLOOKUP(HAN$4, revenue_pivot!$A$4:$E$6, 5, FALSE)</f>
        <v>#N/A</v>
      </c>
      <c r="HAO11" s="7" t="s">
        <v>22352</v>
      </c>
      <c r="HAP11" s="20" t="e">
        <f>VLOOKUP(HAP$4, revenue_pivot!$A$4:$E$6, 5, FALSE)</f>
        <v>#N/A</v>
      </c>
      <c r="HAQ11" s="20" t="e">
        <f>VLOOKUP(HAQ$4, revenue_pivot!$A$4:$E$6, 5, FALSE)</f>
        <v>#N/A</v>
      </c>
      <c r="HAR11" s="20" t="e">
        <f>VLOOKUP(HAR$4, revenue_pivot!$A$4:$E$6, 5, FALSE)</f>
        <v>#N/A</v>
      </c>
      <c r="HAS11" s="7" t="s">
        <v>22352</v>
      </c>
      <c r="HAT11" s="20" t="e">
        <f>VLOOKUP(HAT$4, revenue_pivot!$A$4:$E$6, 5, FALSE)</f>
        <v>#N/A</v>
      </c>
      <c r="HAU11" s="20" t="e">
        <f>VLOOKUP(HAU$4, revenue_pivot!$A$4:$E$6, 5, FALSE)</f>
        <v>#N/A</v>
      </c>
      <c r="HAV11" s="20" t="e">
        <f>VLOOKUP(HAV$4, revenue_pivot!$A$4:$E$6, 5, FALSE)</f>
        <v>#N/A</v>
      </c>
      <c r="HAW11" s="7" t="s">
        <v>22352</v>
      </c>
      <c r="HAX11" s="20" t="e">
        <f>VLOOKUP(HAX$4, revenue_pivot!$A$4:$E$6, 5, FALSE)</f>
        <v>#N/A</v>
      </c>
      <c r="HAY11" s="20" t="e">
        <f>VLOOKUP(HAY$4, revenue_pivot!$A$4:$E$6, 5, FALSE)</f>
        <v>#N/A</v>
      </c>
      <c r="HAZ11" s="20" t="e">
        <f>VLOOKUP(HAZ$4, revenue_pivot!$A$4:$E$6, 5, FALSE)</f>
        <v>#N/A</v>
      </c>
      <c r="HBA11" s="7" t="s">
        <v>22352</v>
      </c>
      <c r="HBB11" s="20" t="e">
        <f>VLOOKUP(HBB$4, revenue_pivot!$A$4:$E$6, 5, FALSE)</f>
        <v>#N/A</v>
      </c>
      <c r="HBC11" s="20" t="e">
        <f>VLOOKUP(HBC$4, revenue_pivot!$A$4:$E$6, 5, FALSE)</f>
        <v>#N/A</v>
      </c>
      <c r="HBD11" s="20" t="e">
        <f>VLOOKUP(HBD$4, revenue_pivot!$A$4:$E$6, 5, FALSE)</f>
        <v>#N/A</v>
      </c>
      <c r="HBE11" s="7" t="s">
        <v>22352</v>
      </c>
      <c r="HBF11" s="20" t="e">
        <f>VLOOKUP(HBF$4, revenue_pivot!$A$4:$E$6, 5, FALSE)</f>
        <v>#N/A</v>
      </c>
      <c r="HBG11" s="20" t="e">
        <f>VLOOKUP(HBG$4, revenue_pivot!$A$4:$E$6, 5, FALSE)</f>
        <v>#N/A</v>
      </c>
      <c r="HBH11" s="20" t="e">
        <f>VLOOKUP(HBH$4, revenue_pivot!$A$4:$E$6, 5, FALSE)</f>
        <v>#N/A</v>
      </c>
      <c r="HBI11" s="7" t="s">
        <v>22352</v>
      </c>
      <c r="HBJ11" s="20" t="e">
        <f>VLOOKUP(HBJ$4, revenue_pivot!$A$4:$E$6, 5, FALSE)</f>
        <v>#N/A</v>
      </c>
      <c r="HBK11" s="20" t="e">
        <f>VLOOKUP(HBK$4, revenue_pivot!$A$4:$E$6, 5, FALSE)</f>
        <v>#N/A</v>
      </c>
      <c r="HBL11" s="20" t="e">
        <f>VLOOKUP(HBL$4, revenue_pivot!$A$4:$E$6, 5, FALSE)</f>
        <v>#N/A</v>
      </c>
      <c r="HBM11" s="7" t="s">
        <v>22352</v>
      </c>
      <c r="HBN11" s="20" t="e">
        <f>VLOOKUP(HBN$4, revenue_pivot!$A$4:$E$6, 5, FALSE)</f>
        <v>#N/A</v>
      </c>
      <c r="HBO11" s="20" t="e">
        <f>VLOOKUP(HBO$4, revenue_pivot!$A$4:$E$6, 5, FALSE)</f>
        <v>#N/A</v>
      </c>
      <c r="HBP11" s="20" t="e">
        <f>VLOOKUP(HBP$4, revenue_pivot!$A$4:$E$6, 5, FALSE)</f>
        <v>#N/A</v>
      </c>
      <c r="HBQ11" s="7" t="s">
        <v>22352</v>
      </c>
      <c r="HBR11" s="20" t="e">
        <f>VLOOKUP(HBR$4, revenue_pivot!$A$4:$E$6, 5, FALSE)</f>
        <v>#N/A</v>
      </c>
      <c r="HBS11" s="20" t="e">
        <f>VLOOKUP(HBS$4, revenue_pivot!$A$4:$E$6, 5, FALSE)</f>
        <v>#N/A</v>
      </c>
      <c r="HBT11" s="20" t="e">
        <f>VLOOKUP(HBT$4, revenue_pivot!$A$4:$E$6, 5, FALSE)</f>
        <v>#N/A</v>
      </c>
      <c r="HBU11" s="7" t="s">
        <v>22352</v>
      </c>
      <c r="HBV11" s="20" t="e">
        <f>VLOOKUP(HBV$4, revenue_pivot!$A$4:$E$6, 5, FALSE)</f>
        <v>#N/A</v>
      </c>
      <c r="HBW11" s="20" t="e">
        <f>VLOOKUP(HBW$4, revenue_pivot!$A$4:$E$6, 5, FALSE)</f>
        <v>#N/A</v>
      </c>
      <c r="HBX11" s="20" t="e">
        <f>VLOOKUP(HBX$4, revenue_pivot!$A$4:$E$6, 5, FALSE)</f>
        <v>#N/A</v>
      </c>
      <c r="HBY11" s="7" t="s">
        <v>22352</v>
      </c>
      <c r="HBZ11" s="20" t="e">
        <f>VLOOKUP(HBZ$4, revenue_pivot!$A$4:$E$6, 5, FALSE)</f>
        <v>#N/A</v>
      </c>
      <c r="HCA11" s="20" t="e">
        <f>VLOOKUP(HCA$4, revenue_pivot!$A$4:$E$6, 5, FALSE)</f>
        <v>#N/A</v>
      </c>
      <c r="HCB11" s="20" t="e">
        <f>VLOOKUP(HCB$4, revenue_pivot!$A$4:$E$6, 5, FALSE)</f>
        <v>#N/A</v>
      </c>
      <c r="HCC11" s="7" t="s">
        <v>22352</v>
      </c>
      <c r="HCD11" s="20" t="e">
        <f>VLOOKUP(HCD$4, revenue_pivot!$A$4:$E$6, 5, FALSE)</f>
        <v>#N/A</v>
      </c>
      <c r="HCE11" s="20" t="e">
        <f>VLOOKUP(HCE$4, revenue_pivot!$A$4:$E$6, 5, FALSE)</f>
        <v>#N/A</v>
      </c>
      <c r="HCF11" s="20" t="e">
        <f>VLOOKUP(HCF$4, revenue_pivot!$A$4:$E$6, 5, FALSE)</f>
        <v>#N/A</v>
      </c>
      <c r="HCG11" s="7" t="s">
        <v>22352</v>
      </c>
      <c r="HCH11" s="20" t="e">
        <f>VLOOKUP(HCH$4, revenue_pivot!$A$4:$E$6, 5, FALSE)</f>
        <v>#N/A</v>
      </c>
      <c r="HCI11" s="20" t="e">
        <f>VLOOKUP(HCI$4, revenue_pivot!$A$4:$E$6, 5, FALSE)</f>
        <v>#N/A</v>
      </c>
      <c r="HCJ11" s="20" t="e">
        <f>VLOOKUP(HCJ$4, revenue_pivot!$A$4:$E$6, 5, FALSE)</f>
        <v>#N/A</v>
      </c>
      <c r="HCK11" s="7" t="s">
        <v>22352</v>
      </c>
      <c r="HCL11" s="20" t="e">
        <f>VLOOKUP(HCL$4, revenue_pivot!$A$4:$E$6, 5, FALSE)</f>
        <v>#N/A</v>
      </c>
      <c r="HCM11" s="20" t="e">
        <f>VLOOKUP(HCM$4, revenue_pivot!$A$4:$E$6, 5, FALSE)</f>
        <v>#N/A</v>
      </c>
      <c r="HCN11" s="20" t="e">
        <f>VLOOKUP(HCN$4, revenue_pivot!$A$4:$E$6, 5, FALSE)</f>
        <v>#N/A</v>
      </c>
      <c r="HCO11" s="7" t="s">
        <v>22352</v>
      </c>
      <c r="HCP11" s="20" t="e">
        <f>VLOOKUP(HCP$4, revenue_pivot!$A$4:$E$6, 5, FALSE)</f>
        <v>#N/A</v>
      </c>
      <c r="HCQ11" s="20" t="e">
        <f>VLOOKUP(HCQ$4, revenue_pivot!$A$4:$E$6, 5, FALSE)</f>
        <v>#N/A</v>
      </c>
      <c r="HCR11" s="20" t="e">
        <f>VLOOKUP(HCR$4, revenue_pivot!$A$4:$E$6, 5, FALSE)</f>
        <v>#N/A</v>
      </c>
      <c r="HCS11" s="7" t="s">
        <v>22352</v>
      </c>
      <c r="HCT11" s="20" t="e">
        <f>VLOOKUP(HCT$4, revenue_pivot!$A$4:$E$6, 5, FALSE)</f>
        <v>#N/A</v>
      </c>
      <c r="HCU11" s="20" t="e">
        <f>VLOOKUP(HCU$4, revenue_pivot!$A$4:$E$6, 5, FALSE)</f>
        <v>#N/A</v>
      </c>
      <c r="HCV11" s="20" t="e">
        <f>VLOOKUP(HCV$4, revenue_pivot!$A$4:$E$6, 5, FALSE)</f>
        <v>#N/A</v>
      </c>
      <c r="HCW11" s="7" t="s">
        <v>22352</v>
      </c>
      <c r="HCX11" s="20" t="e">
        <f>VLOOKUP(HCX$4, revenue_pivot!$A$4:$E$6, 5, FALSE)</f>
        <v>#N/A</v>
      </c>
      <c r="HCY11" s="20" t="e">
        <f>VLOOKUP(HCY$4, revenue_pivot!$A$4:$E$6, 5, FALSE)</f>
        <v>#N/A</v>
      </c>
      <c r="HCZ11" s="20" t="e">
        <f>VLOOKUP(HCZ$4, revenue_pivot!$A$4:$E$6, 5, FALSE)</f>
        <v>#N/A</v>
      </c>
      <c r="HDA11" s="7" t="s">
        <v>22352</v>
      </c>
      <c r="HDB11" s="20" t="e">
        <f>VLOOKUP(HDB$4, revenue_pivot!$A$4:$E$6, 5, FALSE)</f>
        <v>#N/A</v>
      </c>
      <c r="HDC11" s="20" t="e">
        <f>VLOOKUP(HDC$4, revenue_pivot!$A$4:$E$6, 5, FALSE)</f>
        <v>#N/A</v>
      </c>
      <c r="HDD11" s="20" t="e">
        <f>VLOOKUP(HDD$4, revenue_pivot!$A$4:$E$6, 5, FALSE)</f>
        <v>#N/A</v>
      </c>
      <c r="HDE11" s="7" t="s">
        <v>22352</v>
      </c>
      <c r="HDF11" s="20" t="e">
        <f>VLOOKUP(HDF$4, revenue_pivot!$A$4:$E$6, 5, FALSE)</f>
        <v>#N/A</v>
      </c>
      <c r="HDG11" s="20" t="e">
        <f>VLOOKUP(HDG$4, revenue_pivot!$A$4:$E$6, 5, FALSE)</f>
        <v>#N/A</v>
      </c>
      <c r="HDH11" s="20" t="e">
        <f>VLOOKUP(HDH$4, revenue_pivot!$A$4:$E$6, 5, FALSE)</f>
        <v>#N/A</v>
      </c>
      <c r="HDI11" s="7" t="s">
        <v>22352</v>
      </c>
      <c r="HDJ11" s="20" t="e">
        <f>VLOOKUP(HDJ$4, revenue_pivot!$A$4:$E$6, 5, FALSE)</f>
        <v>#N/A</v>
      </c>
      <c r="HDK11" s="20" t="e">
        <f>VLOOKUP(HDK$4, revenue_pivot!$A$4:$E$6, 5, FALSE)</f>
        <v>#N/A</v>
      </c>
      <c r="HDL11" s="20" t="e">
        <f>VLOOKUP(HDL$4, revenue_pivot!$A$4:$E$6, 5, FALSE)</f>
        <v>#N/A</v>
      </c>
      <c r="HDM11" s="7" t="s">
        <v>22352</v>
      </c>
      <c r="HDN11" s="20" t="e">
        <f>VLOOKUP(HDN$4, revenue_pivot!$A$4:$E$6, 5, FALSE)</f>
        <v>#N/A</v>
      </c>
      <c r="HDO11" s="20" t="e">
        <f>VLOOKUP(HDO$4, revenue_pivot!$A$4:$E$6, 5, FALSE)</f>
        <v>#N/A</v>
      </c>
      <c r="HDP11" s="20" t="e">
        <f>VLOOKUP(HDP$4, revenue_pivot!$A$4:$E$6, 5, FALSE)</f>
        <v>#N/A</v>
      </c>
      <c r="HDQ11" s="7" t="s">
        <v>22352</v>
      </c>
      <c r="HDR11" s="20" t="e">
        <f>VLOOKUP(HDR$4, revenue_pivot!$A$4:$E$6, 5, FALSE)</f>
        <v>#N/A</v>
      </c>
      <c r="HDS11" s="20" t="e">
        <f>VLOOKUP(HDS$4, revenue_pivot!$A$4:$E$6, 5, FALSE)</f>
        <v>#N/A</v>
      </c>
      <c r="HDT11" s="20" t="e">
        <f>VLOOKUP(HDT$4, revenue_pivot!$A$4:$E$6, 5, FALSE)</f>
        <v>#N/A</v>
      </c>
      <c r="HDU11" s="7" t="s">
        <v>22352</v>
      </c>
      <c r="HDV11" s="20" t="e">
        <f>VLOOKUP(HDV$4, revenue_pivot!$A$4:$E$6, 5, FALSE)</f>
        <v>#N/A</v>
      </c>
      <c r="HDW11" s="20" t="e">
        <f>VLOOKUP(HDW$4, revenue_pivot!$A$4:$E$6, 5, FALSE)</f>
        <v>#N/A</v>
      </c>
      <c r="HDX11" s="20" t="e">
        <f>VLOOKUP(HDX$4, revenue_pivot!$A$4:$E$6, 5, FALSE)</f>
        <v>#N/A</v>
      </c>
      <c r="HDY11" s="7" t="s">
        <v>22352</v>
      </c>
      <c r="HDZ11" s="20" t="e">
        <f>VLOOKUP(HDZ$4, revenue_pivot!$A$4:$E$6, 5, FALSE)</f>
        <v>#N/A</v>
      </c>
      <c r="HEA11" s="20" t="e">
        <f>VLOOKUP(HEA$4, revenue_pivot!$A$4:$E$6, 5, FALSE)</f>
        <v>#N/A</v>
      </c>
      <c r="HEB11" s="20" t="e">
        <f>VLOOKUP(HEB$4, revenue_pivot!$A$4:$E$6, 5, FALSE)</f>
        <v>#N/A</v>
      </c>
      <c r="HEC11" s="7" t="s">
        <v>22352</v>
      </c>
      <c r="HED11" s="20" t="e">
        <f>VLOOKUP(HED$4, revenue_pivot!$A$4:$E$6, 5, FALSE)</f>
        <v>#N/A</v>
      </c>
      <c r="HEE11" s="20" t="e">
        <f>VLOOKUP(HEE$4, revenue_pivot!$A$4:$E$6, 5, FALSE)</f>
        <v>#N/A</v>
      </c>
      <c r="HEF11" s="20" t="e">
        <f>VLOOKUP(HEF$4, revenue_pivot!$A$4:$E$6, 5, FALSE)</f>
        <v>#N/A</v>
      </c>
      <c r="HEG11" s="7" t="s">
        <v>22352</v>
      </c>
      <c r="HEH11" s="20" t="e">
        <f>VLOOKUP(HEH$4, revenue_pivot!$A$4:$E$6, 5, FALSE)</f>
        <v>#N/A</v>
      </c>
      <c r="HEI11" s="20" t="e">
        <f>VLOOKUP(HEI$4, revenue_pivot!$A$4:$E$6, 5, FALSE)</f>
        <v>#N/A</v>
      </c>
      <c r="HEJ11" s="20" t="e">
        <f>VLOOKUP(HEJ$4, revenue_pivot!$A$4:$E$6, 5, FALSE)</f>
        <v>#N/A</v>
      </c>
      <c r="HEK11" s="7" t="s">
        <v>22352</v>
      </c>
      <c r="HEL11" s="20" t="e">
        <f>VLOOKUP(HEL$4, revenue_pivot!$A$4:$E$6, 5, FALSE)</f>
        <v>#N/A</v>
      </c>
      <c r="HEM11" s="20" t="e">
        <f>VLOOKUP(HEM$4, revenue_pivot!$A$4:$E$6, 5, FALSE)</f>
        <v>#N/A</v>
      </c>
      <c r="HEN11" s="20" t="e">
        <f>VLOOKUP(HEN$4, revenue_pivot!$A$4:$E$6, 5, FALSE)</f>
        <v>#N/A</v>
      </c>
      <c r="HEO11" s="7" t="s">
        <v>22352</v>
      </c>
      <c r="HEP11" s="20" t="e">
        <f>VLOOKUP(HEP$4, revenue_pivot!$A$4:$E$6, 5, FALSE)</f>
        <v>#N/A</v>
      </c>
      <c r="HEQ11" s="20" t="e">
        <f>VLOOKUP(HEQ$4, revenue_pivot!$A$4:$E$6, 5, FALSE)</f>
        <v>#N/A</v>
      </c>
      <c r="HER11" s="20" t="e">
        <f>VLOOKUP(HER$4, revenue_pivot!$A$4:$E$6, 5, FALSE)</f>
        <v>#N/A</v>
      </c>
      <c r="HES11" s="7" t="s">
        <v>22352</v>
      </c>
      <c r="HET11" s="20" t="e">
        <f>VLOOKUP(HET$4, revenue_pivot!$A$4:$E$6, 5, FALSE)</f>
        <v>#N/A</v>
      </c>
      <c r="HEU11" s="20" t="e">
        <f>VLOOKUP(HEU$4, revenue_pivot!$A$4:$E$6, 5, FALSE)</f>
        <v>#N/A</v>
      </c>
      <c r="HEV11" s="20" t="e">
        <f>VLOOKUP(HEV$4, revenue_pivot!$A$4:$E$6, 5, FALSE)</f>
        <v>#N/A</v>
      </c>
      <c r="HEW11" s="7" t="s">
        <v>22352</v>
      </c>
      <c r="HEX11" s="20" t="e">
        <f>VLOOKUP(HEX$4, revenue_pivot!$A$4:$E$6, 5, FALSE)</f>
        <v>#N/A</v>
      </c>
      <c r="HEY11" s="20" t="e">
        <f>VLOOKUP(HEY$4, revenue_pivot!$A$4:$E$6, 5, FALSE)</f>
        <v>#N/A</v>
      </c>
      <c r="HEZ11" s="20" t="e">
        <f>VLOOKUP(HEZ$4, revenue_pivot!$A$4:$E$6, 5, FALSE)</f>
        <v>#N/A</v>
      </c>
      <c r="HFA11" s="7" t="s">
        <v>22352</v>
      </c>
      <c r="HFB11" s="20" t="e">
        <f>VLOOKUP(HFB$4, revenue_pivot!$A$4:$E$6, 5, FALSE)</f>
        <v>#N/A</v>
      </c>
      <c r="HFC11" s="20" t="e">
        <f>VLOOKUP(HFC$4, revenue_pivot!$A$4:$E$6, 5, FALSE)</f>
        <v>#N/A</v>
      </c>
      <c r="HFD11" s="20" t="e">
        <f>VLOOKUP(HFD$4, revenue_pivot!$A$4:$E$6, 5, FALSE)</f>
        <v>#N/A</v>
      </c>
      <c r="HFE11" s="7" t="s">
        <v>22352</v>
      </c>
      <c r="HFF11" s="20" t="e">
        <f>VLOOKUP(HFF$4, revenue_pivot!$A$4:$E$6, 5, FALSE)</f>
        <v>#N/A</v>
      </c>
      <c r="HFG11" s="20" t="e">
        <f>VLOOKUP(HFG$4, revenue_pivot!$A$4:$E$6, 5, FALSE)</f>
        <v>#N/A</v>
      </c>
      <c r="HFH11" s="20" t="e">
        <f>VLOOKUP(HFH$4, revenue_pivot!$A$4:$E$6, 5, FALSE)</f>
        <v>#N/A</v>
      </c>
      <c r="HFI11" s="7" t="s">
        <v>22352</v>
      </c>
      <c r="HFJ11" s="20" t="e">
        <f>VLOOKUP(HFJ$4, revenue_pivot!$A$4:$E$6, 5, FALSE)</f>
        <v>#N/A</v>
      </c>
      <c r="HFK11" s="20" t="e">
        <f>VLOOKUP(HFK$4, revenue_pivot!$A$4:$E$6, 5, FALSE)</f>
        <v>#N/A</v>
      </c>
      <c r="HFL11" s="20" t="e">
        <f>VLOOKUP(HFL$4, revenue_pivot!$A$4:$E$6, 5, FALSE)</f>
        <v>#N/A</v>
      </c>
      <c r="HFM11" s="7" t="s">
        <v>22352</v>
      </c>
      <c r="HFN11" s="20" t="e">
        <f>VLOOKUP(HFN$4, revenue_pivot!$A$4:$E$6, 5, FALSE)</f>
        <v>#N/A</v>
      </c>
      <c r="HFO11" s="20" t="e">
        <f>VLOOKUP(HFO$4, revenue_pivot!$A$4:$E$6, 5, FALSE)</f>
        <v>#N/A</v>
      </c>
      <c r="HFP11" s="20" t="e">
        <f>VLOOKUP(HFP$4, revenue_pivot!$A$4:$E$6, 5, FALSE)</f>
        <v>#N/A</v>
      </c>
      <c r="HFQ11" s="7" t="s">
        <v>22352</v>
      </c>
      <c r="HFR11" s="20" t="e">
        <f>VLOOKUP(HFR$4, revenue_pivot!$A$4:$E$6, 5, FALSE)</f>
        <v>#N/A</v>
      </c>
      <c r="HFS11" s="20" t="e">
        <f>VLOOKUP(HFS$4, revenue_pivot!$A$4:$E$6, 5, FALSE)</f>
        <v>#N/A</v>
      </c>
      <c r="HFT11" s="20" t="e">
        <f>VLOOKUP(HFT$4, revenue_pivot!$A$4:$E$6, 5, FALSE)</f>
        <v>#N/A</v>
      </c>
      <c r="HFU11" s="7" t="s">
        <v>22352</v>
      </c>
      <c r="HFV11" s="20" t="e">
        <f>VLOOKUP(HFV$4, revenue_pivot!$A$4:$E$6, 5, FALSE)</f>
        <v>#N/A</v>
      </c>
      <c r="HFW11" s="20" t="e">
        <f>VLOOKUP(HFW$4, revenue_pivot!$A$4:$E$6, 5, FALSE)</f>
        <v>#N/A</v>
      </c>
      <c r="HFX11" s="20" t="e">
        <f>VLOOKUP(HFX$4, revenue_pivot!$A$4:$E$6, 5, FALSE)</f>
        <v>#N/A</v>
      </c>
      <c r="HFY11" s="7" t="s">
        <v>22352</v>
      </c>
      <c r="HFZ11" s="20" t="e">
        <f>VLOOKUP(HFZ$4, revenue_pivot!$A$4:$E$6, 5, FALSE)</f>
        <v>#N/A</v>
      </c>
      <c r="HGA11" s="20" t="e">
        <f>VLOOKUP(HGA$4, revenue_pivot!$A$4:$E$6, 5, FALSE)</f>
        <v>#N/A</v>
      </c>
      <c r="HGB11" s="20" t="e">
        <f>VLOOKUP(HGB$4, revenue_pivot!$A$4:$E$6, 5, FALSE)</f>
        <v>#N/A</v>
      </c>
      <c r="HGC11" s="7" t="s">
        <v>22352</v>
      </c>
      <c r="HGD11" s="20" t="e">
        <f>VLOOKUP(HGD$4, revenue_pivot!$A$4:$E$6, 5, FALSE)</f>
        <v>#N/A</v>
      </c>
      <c r="HGE11" s="20" t="e">
        <f>VLOOKUP(HGE$4, revenue_pivot!$A$4:$E$6, 5, FALSE)</f>
        <v>#N/A</v>
      </c>
      <c r="HGF11" s="20" t="e">
        <f>VLOOKUP(HGF$4, revenue_pivot!$A$4:$E$6, 5, FALSE)</f>
        <v>#N/A</v>
      </c>
      <c r="HGG11" s="7" t="s">
        <v>22352</v>
      </c>
      <c r="HGH11" s="20" t="e">
        <f>VLOOKUP(HGH$4, revenue_pivot!$A$4:$E$6, 5, FALSE)</f>
        <v>#N/A</v>
      </c>
      <c r="HGI11" s="20" t="e">
        <f>VLOOKUP(HGI$4, revenue_pivot!$A$4:$E$6, 5, FALSE)</f>
        <v>#N/A</v>
      </c>
      <c r="HGJ11" s="20" t="e">
        <f>VLOOKUP(HGJ$4, revenue_pivot!$A$4:$E$6, 5, FALSE)</f>
        <v>#N/A</v>
      </c>
      <c r="HGK11" s="7" t="s">
        <v>22352</v>
      </c>
      <c r="HGL11" s="20" t="e">
        <f>VLOOKUP(HGL$4, revenue_pivot!$A$4:$E$6, 5, FALSE)</f>
        <v>#N/A</v>
      </c>
      <c r="HGM11" s="20" t="e">
        <f>VLOOKUP(HGM$4, revenue_pivot!$A$4:$E$6, 5, FALSE)</f>
        <v>#N/A</v>
      </c>
      <c r="HGN11" s="20" t="e">
        <f>VLOOKUP(HGN$4, revenue_pivot!$A$4:$E$6, 5, FALSE)</f>
        <v>#N/A</v>
      </c>
      <c r="HGO11" s="7" t="s">
        <v>22352</v>
      </c>
      <c r="HGP11" s="20" t="e">
        <f>VLOOKUP(HGP$4, revenue_pivot!$A$4:$E$6, 5, FALSE)</f>
        <v>#N/A</v>
      </c>
      <c r="HGQ11" s="20" t="e">
        <f>VLOOKUP(HGQ$4, revenue_pivot!$A$4:$E$6, 5, FALSE)</f>
        <v>#N/A</v>
      </c>
      <c r="HGR11" s="20" t="e">
        <f>VLOOKUP(HGR$4, revenue_pivot!$A$4:$E$6, 5, FALSE)</f>
        <v>#N/A</v>
      </c>
      <c r="HGS11" s="7" t="s">
        <v>22352</v>
      </c>
      <c r="HGT11" s="20" t="e">
        <f>VLOOKUP(HGT$4, revenue_pivot!$A$4:$E$6, 5, FALSE)</f>
        <v>#N/A</v>
      </c>
      <c r="HGU11" s="20" t="e">
        <f>VLOOKUP(HGU$4, revenue_pivot!$A$4:$E$6, 5, FALSE)</f>
        <v>#N/A</v>
      </c>
      <c r="HGV11" s="20" t="e">
        <f>VLOOKUP(HGV$4, revenue_pivot!$A$4:$E$6, 5, FALSE)</f>
        <v>#N/A</v>
      </c>
      <c r="HGW11" s="7" t="s">
        <v>22352</v>
      </c>
      <c r="HGX11" s="20" t="e">
        <f>VLOOKUP(HGX$4, revenue_pivot!$A$4:$E$6, 5, FALSE)</f>
        <v>#N/A</v>
      </c>
      <c r="HGY11" s="20" t="e">
        <f>VLOOKUP(HGY$4, revenue_pivot!$A$4:$E$6, 5, FALSE)</f>
        <v>#N/A</v>
      </c>
      <c r="HGZ11" s="20" t="e">
        <f>VLOOKUP(HGZ$4, revenue_pivot!$A$4:$E$6, 5, FALSE)</f>
        <v>#N/A</v>
      </c>
      <c r="HHA11" s="7" t="s">
        <v>22352</v>
      </c>
      <c r="HHB11" s="20" t="e">
        <f>VLOOKUP(HHB$4, revenue_pivot!$A$4:$E$6, 5, FALSE)</f>
        <v>#N/A</v>
      </c>
      <c r="HHC11" s="20" t="e">
        <f>VLOOKUP(HHC$4, revenue_pivot!$A$4:$E$6, 5, FALSE)</f>
        <v>#N/A</v>
      </c>
      <c r="HHD11" s="20" t="e">
        <f>VLOOKUP(HHD$4, revenue_pivot!$A$4:$E$6, 5, FALSE)</f>
        <v>#N/A</v>
      </c>
      <c r="HHE11" s="7" t="s">
        <v>22352</v>
      </c>
      <c r="HHF11" s="20" t="e">
        <f>VLOOKUP(HHF$4, revenue_pivot!$A$4:$E$6, 5, FALSE)</f>
        <v>#N/A</v>
      </c>
      <c r="HHG11" s="20" t="e">
        <f>VLOOKUP(HHG$4, revenue_pivot!$A$4:$E$6, 5, FALSE)</f>
        <v>#N/A</v>
      </c>
      <c r="HHH11" s="20" t="e">
        <f>VLOOKUP(HHH$4, revenue_pivot!$A$4:$E$6, 5, FALSE)</f>
        <v>#N/A</v>
      </c>
      <c r="HHI11" s="7" t="s">
        <v>22352</v>
      </c>
      <c r="HHJ11" s="20" t="e">
        <f>VLOOKUP(HHJ$4, revenue_pivot!$A$4:$E$6, 5, FALSE)</f>
        <v>#N/A</v>
      </c>
      <c r="HHK11" s="20" t="e">
        <f>VLOOKUP(HHK$4, revenue_pivot!$A$4:$E$6, 5, FALSE)</f>
        <v>#N/A</v>
      </c>
      <c r="HHL11" s="20" t="e">
        <f>VLOOKUP(HHL$4, revenue_pivot!$A$4:$E$6, 5, FALSE)</f>
        <v>#N/A</v>
      </c>
      <c r="HHM11" s="7" t="s">
        <v>22352</v>
      </c>
      <c r="HHN11" s="20" t="e">
        <f>VLOOKUP(HHN$4, revenue_pivot!$A$4:$E$6, 5, FALSE)</f>
        <v>#N/A</v>
      </c>
      <c r="HHO11" s="20" t="e">
        <f>VLOOKUP(HHO$4, revenue_pivot!$A$4:$E$6, 5, FALSE)</f>
        <v>#N/A</v>
      </c>
      <c r="HHP11" s="20" t="e">
        <f>VLOOKUP(HHP$4, revenue_pivot!$A$4:$E$6, 5, FALSE)</f>
        <v>#N/A</v>
      </c>
      <c r="HHQ11" s="7" t="s">
        <v>22352</v>
      </c>
      <c r="HHR11" s="20" t="e">
        <f>VLOOKUP(HHR$4, revenue_pivot!$A$4:$E$6, 5, FALSE)</f>
        <v>#N/A</v>
      </c>
      <c r="HHS11" s="20" t="e">
        <f>VLOOKUP(HHS$4, revenue_pivot!$A$4:$E$6, 5, FALSE)</f>
        <v>#N/A</v>
      </c>
      <c r="HHT11" s="20" t="e">
        <f>VLOOKUP(HHT$4, revenue_pivot!$A$4:$E$6, 5, FALSE)</f>
        <v>#N/A</v>
      </c>
      <c r="HHU11" s="7" t="s">
        <v>22352</v>
      </c>
      <c r="HHV11" s="20" t="e">
        <f>VLOOKUP(HHV$4, revenue_pivot!$A$4:$E$6, 5, FALSE)</f>
        <v>#N/A</v>
      </c>
      <c r="HHW11" s="20" t="e">
        <f>VLOOKUP(HHW$4, revenue_pivot!$A$4:$E$6, 5, FALSE)</f>
        <v>#N/A</v>
      </c>
      <c r="HHX11" s="20" t="e">
        <f>VLOOKUP(HHX$4, revenue_pivot!$A$4:$E$6, 5, FALSE)</f>
        <v>#N/A</v>
      </c>
      <c r="HHY11" s="7" t="s">
        <v>22352</v>
      </c>
      <c r="HHZ11" s="20" t="e">
        <f>VLOOKUP(HHZ$4, revenue_pivot!$A$4:$E$6, 5, FALSE)</f>
        <v>#N/A</v>
      </c>
      <c r="HIA11" s="20" t="e">
        <f>VLOOKUP(HIA$4, revenue_pivot!$A$4:$E$6, 5, FALSE)</f>
        <v>#N/A</v>
      </c>
      <c r="HIB11" s="20" t="e">
        <f>VLOOKUP(HIB$4, revenue_pivot!$A$4:$E$6, 5, FALSE)</f>
        <v>#N/A</v>
      </c>
      <c r="HIC11" s="7" t="s">
        <v>22352</v>
      </c>
      <c r="HID11" s="20" t="e">
        <f>VLOOKUP(HID$4, revenue_pivot!$A$4:$E$6, 5, FALSE)</f>
        <v>#N/A</v>
      </c>
      <c r="HIE11" s="20" t="e">
        <f>VLOOKUP(HIE$4, revenue_pivot!$A$4:$E$6, 5, FALSE)</f>
        <v>#N/A</v>
      </c>
      <c r="HIF11" s="20" t="e">
        <f>VLOOKUP(HIF$4, revenue_pivot!$A$4:$E$6, 5, FALSE)</f>
        <v>#N/A</v>
      </c>
      <c r="HIG11" s="7" t="s">
        <v>22352</v>
      </c>
      <c r="HIH11" s="20" t="e">
        <f>VLOOKUP(HIH$4, revenue_pivot!$A$4:$E$6, 5, FALSE)</f>
        <v>#N/A</v>
      </c>
      <c r="HII11" s="20" t="e">
        <f>VLOOKUP(HII$4, revenue_pivot!$A$4:$E$6, 5, FALSE)</f>
        <v>#N/A</v>
      </c>
      <c r="HIJ11" s="20" t="e">
        <f>VLOOKUP(HIJ$4, revenue_pivot!$A$4:$E$6, 5, FALSE)</f>
        <v>#N/A</v>
      </c>
      <c r="HIK11" s="7" t="s">
        <v>22352</v>
      </c>
      <c r="HIL11" s="20" t="e">
        <f>VLOOKUP(HIL$4, revenue_pivot!$A$4:$E$6, 5, FALSE)</f>
        <v>#N/A</v>
      </c>
      <c r="HIM11" s="20" t="e">
        <f>VLOOKUP(HIM$4, revenue_pivot!$A$4:$E$6, 5, FALSE)</f>
        <v>#N/A</v>
      </c>
      <c r="HIN11" s="20" t="e">
        <f>VLOOKUP(HIN$4, revenue_pivot!$A$4:$E$6, 5, FALSE)</f>
        <v>#N/A</v>
      </c>
      <c r="HIO11" s="7" t="s">
        <v>22352</v>
      </c>
      <c r="HIP11" s="20" t="e">
        <f>VLOOKUP(HIP$4, revenue_pivot!$A$4:$E$6, 5, FALSE)</f>
        <v>#N/A</v>
      </c>
      <c r="HIQ11" s="20" t="e">
        <f>VLOOKUP(HIQ$4, revenue_pivot!$A$4:$E$6, 5, FALSE)</f>
        <v>#N/A</v>
      </c>
      <c r="HIR11" s="20" t="e">
        <f>VLOOKUP(HIR$4, revenue_pivot!$A$4:$E$6, 5, FALSE)</f>
        <v>#N/A</v>
      </c>
      <c r="HIS11" s="7" t="s">
        <v>22352</v>
      </c>
      <c r="HIT11" s="20" t="e">
        <f>VLOOKUP(HIT$4, revenue_pivot!$A$4:$E$6, 5, FALSE)</f>
        <v>#N/A</v>
      </c>
      <c r="HIU11" s="20" t="e">
        <f>VLOOKUP(HIU$4, revenue_pivot!$A$4:$E$6, 5, FALSE)</f>
        <v>#N/A</v>
      </c>
      <c r="HIV11" s="20" t="e">
        <f>VLOOKUP(HIV$4, revenue_pivot!$A$4:$E$6, 5, FALSE)</f>
        <v>#N/A</v>
      </c>
      <c r="HIW11" s="7" t="s">
        <v>22352</v>
      </c>
      <c r="HIX11" s="20" t="e">
        <f>VLOOKUP(HIX$4, revenue_pivot!$A$4:$E$6, 5, FALSE)</f>
        <v>#N/A</v>
      </c>
      <c r="HIY11" s="20" t="e">
        <f>VLOOKUP(HIY$4, revenue_pivot!$A$4:$E$6, 5, FALSE)</f>
        <v>#N/A</v>
      </c>
      <c r="HIZ11" s="20" t="e">
        <f>VLOOKUP(HIZ$4, revenue_pivot!$A$4:$E$6, 5, FALSE)</f>
        <v>#N/A</v>
      </c>
      <c r="HJA11" s="7" t="s">
        <v>22352</v>
      </c>
      <c r="HJB11" s="20" t="e">
        <f>VLOOKUP(HJB$4, revenue_pivot!$A$4:$E$6, 5, FALSE)</f>
        <v>#N/A</v>
      </c>
      <c r="HJC11" s="20" t="e">
        <f>VLOOKUP(HJC$4, revenue_pivot!$A$4:$E$6, 5, FALSE)</f>
        <v>#N/A</v>
      </c>
      <c r="HJD11" s="20" t="e">
        <f>VLOOKUP(HJD$4, revenue_pivot!$A$4:$E$6, 5, FALSE)</f>
        <v>#N/A</v>
      </c>
      <c r="HJE11" s="7" t="s">
        <v>22352</v>
      </c>
      <c r="HJF11" s="20" t="e">
        <f>VLOOKUP(HJF$4, revenue_pivot!$A$4:$E$6, 5, FALSE)</f>
        <v>#N/A</v>
      </c>
      <c r="HJG11" s="20" t="e">
        <f>VLOOKUP(HJG$4, revenue_pivot!$A$4:$E$6, 5, FALSE)</f>
        <v>#N/A</v>
      </c>
      <c r="HJH11" s="20" t="e">
        <f>VLOOKUP(HJH$4, revenue_pivot!$A$4:$E$6, 5, FALSE)</f>
        <v>#N/A</v>
      </c>
      <c r="HJI11" s="7" t="s">
        <v>22352</v>
      </c>
      <c r="HJJ11" s="20" t="e">
        <f>VLOOKUP(HJJ$4, revenue_pivot!$A$4:$E$6, 5, FALSE)</f>
        <v>#N/A</v>
      </c>
      <c r="HJK11" s="20" t="e">
        <f>VLOOKUP(HJK$4, revenue_pivot!$A$4:$E$6, 5, FALSE)</f>
        <v>#N/A</v>
      </c>
      <c r="HJL11" s="20" t="e">
        <f>VLOOKUP(HJL$4, revenue_pivot!$A$4:$E$6, 5, FALSE)</f>
        <v>#N/A</v>
      </c>
      <c r="HJM11" s="7" t="s">
        <v>22352</v>
      </c>
      <c r="HJN11" s="20" t="e">
        <f>VLOOKUP(HJN$4, revenue_pivot!$A$4:$E$6, 5, FALSE)</f>
        <v>#N/A</v>
      </c>
      <c r="HJO11" s="20" t="e">
        <f>VLOOKUP(HJO$4, revenue_pivot!$A$4:$E$6, 5, FALSE)</f>
        <v>#N/A</v>
      </c>
      <c r="HJP11" s="20" t="e">
        <f>VLOOKUP(HJP$4, revenue_pivot!$A$4:$E$6, 5, FALSE)</f>
        <v>#N/A</v>
      </c>
      <c r="HJQ11" s="7" t="s">
        <v>22352</v>
      </c>
      <c r="HJR11" s="20" t="e">
        <f>VLOOKUP(HJR$4, revenue_pivot!$A$4:$E$6, 5, FALSE)</f>
        <v>#N/A</v>
      </c>
      <c r="HJS11" s="20" t="e">
        <f>VLOOKUP(HJS$4, revenue_pivot!$A$4:$E$6, 5, FALSE)</f>
        <v>#N/A</v>
      </c>
      <c r="HJT11" s="20" t="e">
        <f>VLOOKUP(HJT$4, revenue_pivot!$A$4:$E$6, 5, FALSE)</f>
        <v>#N/A</v>
      </c>
      <c r="HJU11" s="7" t="s">
        <v>22352</v>
      </c>
      <c r="HJV11" s="20" t="e">
        <f>VLOOKUP(HJV$4, revenue_pivot!$A$4:$E$6, 5, FALSE)</f>
        <v>#N/A</v>
      </c>
      <c r="HJW11" s="20" t="e">
        <f>VLOOKUP(HJW$4, revenue_pivot!$A$4:$E$6, 5, FALSE)</f>
        <v>#N/A</v>
      </c>
      <c r="HJX11" s="20" t="e">
        <f>VLOOKUP(HJX$4, revenue_pivot!$A$4:$E$6, 5, FALSE)</f>
        <v>#N/A</v>
      </c>
      <c r="HJY11" s="7" t="s">
        <v>22352</v>
      </c>
      <c r="HJZ11" s="20" t="e">
        <f>VLOOKUP(HJZ$4, revenue_pivot!$A$4:$E$6, 5, FALSE)</f>
        <v>#N/A</v>
      </c>
      <c r="HKA11" s="20" t="e">
        <f>VLOOKUP(HKA$4, revenue_pivot!$A$4:$E$6, 5, FALSE)</f>
        <v>#N/A</v>
      </c>
      <c r="HKB11" s="20" t="e">
        <f>VLOOKUP(HKB$4, revenue_pivot!$A$4:$E$6, 5, FALSE)</f>
        <v>#N/A</v>
      </c>
      <c r="HKC11" s="7" t="s">
        <v>22352</v>
      </c>
      <c r="HKD11" s="20" t="e">
        <f>VLOOKUP(HKD$4, revenue_pivot!$A$4:$E$6, 5, FALSE)</f>
        <v>#N/A</v>
      </c>
      <c r="HKE11" s="20" t="e">
        <f>VLOOKUP(HKE$4, revenue_pivot!$A$4:$E$6, 5, FALSE)</f>
        <v>#N/A</v>
      </c>
      <c r="HKF11" s="20" t="e">
        <f>VLOOKUP(HKF$4, revenue_pivot!$A$4:$E$6, 5, FALSE)</f>
        <v>#N/A</v>
      </c>
      <c r="HKG11" s="7" t="s">
        <v>22352</v>
      </c>
      <c r="HKH11" s="20" t="e">
        <f>VLOOKUP(HKH$4, revenue_pivot!$A$4:$E$6, 5, FALSE)</f>
        <v>#N/A</v>
      </c>
      <c r="HKI11" s="20" t="e">
        <f>VLOOKUP(HKI$4, revenue_pivot!$A$4:$E$6, 5, FALSE)</f>
        <v>#N/A</v>
      </c>
      <c r="HKJ11" s="20" t="e">
        <f>VLOOKUP(HKJ$4, revenue_pivot!$A$4:$E$6, 5, FALSE)</f>
        <v>#N/A</v>
      </c>
      <c r="HKK11" s="7" t="s">
        <v>22352</v>
      </c>
      <c r="HKL11" s="20" t="e">
        <f>VLOOKUP(HKL$4, revenue_pivot!$A$4:$E$6, 5, FALSE)</f>
        <v>#N/A</v>
      </c>
      <c r="HKM11" s="20" t="e">
        <f>VLOOKUP(HKM$4, revenue_pivot!$A$4:$E$6, 5, FALSE)</f>
        <v>#N/A</v>
      </c>
      <c r="HKN11" s="20" t="e">
        <f>VLOOKUP(HKN$4, revenue_pivot!$A$4:$E$6, 5, FALSE)</f>
        <v>#N/A</v>
      </c>
      <c r="HKO11" s="7" t="s">
        <v>22352</v>
      </c>
      <c r="HKP11" s="20" t="e">
        <f>VLOOKUP(HKP$4, revenue_pivot!$A$4:$E$6, 5, FALSE)</f>
        <v>#N/A</v>
      </c>
      <c r="HKQ11" s="20" t="e">
        <f>VLOOKUP(HKQ$4, revenue_pivot!$A$4:$E$6, 5, FALSE)</f>
        <v>#N/A</v>
      </c>
      <c r="HKR11" s="20" t="e">
        <f>VLOOKUP(HKR$4, revenue_pivot!$A$4:$E$6, 5, FALSE)</f>
        <v>#N/A</v>
      </c>
      <c r="HKS11" s="7" t="s">
        <v>22352</v>
      </c>
      <c r="HKT11" s="20" t="e">
        <f>VLOOKUP(HKT$4, revenue_pivot!$A$4:$E$6, 5, FALSE)</f>
        <v>#N/A</v>
      </c>
      <c r="HKU11" s="20" t="e">
        <f>VLOOKUP(HKU$4, revenue_pivot!$A$4:$E$6, 5, FALSE)</f>
        <v>#N/A</v>
      </c>
      <c r="HKV11" s="20" t="e">
        <f>VLOOKUP(HKV$4, revenue_pivot!$A$4:$E$6, 5, FALSE)</f>
        <v>#N/A</v>
      </c>
      <c r="HKW11" s="7" t="s">
        <v>22352</v>
      </c>
      <c r="HKX11" s="20" t="e">
        <f>VLOOKUP(HKX$4, revenue_pivot!$A$4:$E$6, 5, FALSE)</f>
        <v>#N/A</v>
      </c>
      <c r="HKY11" s="20" t="e">
        <f>VLOOKUP(HKY$4, revenue_pivot!$A$4:$E$6, 5, FALSE)</f>
        <v>#N/A</v>
      </c>
      <c r="HKZ11" s="20" t="e">
        <f>VLOOKUP(HKZ$4, revenue_pivot!$A$4:$E$6, 5, FALSE)</f>
        <v>#N/A</v>
      </c>
      <c r="HLA11" s="7" t="s">
        <v>22352</v>
      </c>
      <c r="HLB11" s="20" t="e">
        <f>VLOOKUP(HLB$4, revenue_pivot!$A$4:$E$6, 5, FALSE)</f>
        <v>#N/A</v>
      </c>
      <c r="HLC11" s="20" t="e">
        <f>VLOOKUP(HLC$4, revenue_pivot!$A$4:$E$6, 5, FALSE)</f>
        <v>#N/A</v>
      </c>
      <c r="HLD11" s="20" t="e">
        <f>VLOOKUP(HLD$4, revenue_pivot!$A$4:$E$6, 5, FALSE)</f>
        <v>#N/A</v>
      </c>
      <c r="HLE11" s="7" t="s">
        <v>22352</v>
      </c>
      <c r="HLF11" s="20" t="e">
        <f>VLOOKUP(HLF$4, revenue_pivot!$A$4:$E$6, 5, FALSE)</f>
        <v>#N/A</v>
      </c>
      <c r="HLG11" s="20" t="e">
        <f>VLOOKUP(HLG$4, revenue_pivot!$A$4:$E$6, 5, FALSE)</f>
        <v>#N/A</v>
      </c>
      <c r="HLH11" s="20" t="e">
        <f>VLOOKUP(HLH$4, revenue_pivot!$A$4:$E$6, 5, FALSE)</f>
        <v>#N/A</v>
      </c>
      <c r="HLI11" s="7" t="s">
        <v>22352</v>
      </c>
      <c r="HLJ11" s="20" t="e">
        <f>VLOOKUP(HLJ$4, revenue_pivot!$A$4:$E$6, 5, FALSE)</f>
        <v>#N/A</v>
      </c>
      <c r="HLK11" s="20" t="e">
        <f>VLOOKUP(HLK$4, revenue_pivot!$A$4:$E$6, 5, FALSE)</f>
        <v>#N/A</v>
      </c>
      <c r="HLL11" s="20" t="e">
        <f>VLOOKUP(HLL$4, revenue_pivot!$A$4:$E$6, 5, FALSE)</f>
        <v>#N/A</v>
      </c>
      <c r="HLM11" s="7" t="s">
        <v>22352</v>
      </c>
      <c r="HLN11" s="20" t="e">
        <f>VLOOKUP(HLN$4, revenue_pivot!$A$4:$E$6, 5, FALSE)</f>
        <v>#N/A</v>
      </c>
      <c r="HLO11" s="20" t="e">
        <f>VLOOKUP(HLO$4, revenue_pivot!$A$4:$E$6, 5, FALSE)</f>
        <v>#N/A</v>
      </c>
      <c r="HLP11" s="20" t="e">
        <f>VLOOKUP(HLP$4, revenue_pivot!$A$4:$E$6, 5, FALSE)</f>
        <v>#N/A</v>
      </c>
      <c r="HLQ11" s="7" t="s">
        <v>22352</v>
      </c>
      <c r="HLR11" s="20" t="e">
        <f>VLOOKUP(HLR$4, revenue_pivot!$A$4:$E$6, 5, FALSE)</f>
        <v>#N/A</v>
      </c>
      <c r="HLS11" s="20" t="e">
        <f>VLOOKUP(HLS$4, revenue_pivot!$A$4:$E$6, 5, FALSE)</f>
        <v>#N/A</v>
      </c>
      <c r="HLT11" s="20" t="e">
        <f>VLOOKUP(HLT$4, revenue_pivot!$A$4:$E$6, 5, FALSE)</f>
        <v>#N/A</v>
      </c>
      <c r="HLU11" s="7" t="s">
        <v>22352</v>
      </c>
      <c r="HLV11" s="20" t="e">
        <f>VLOOKUP(HLV$4, revenue_pivot!$A$4:$E$6, 5, FALSE)</f>
        <v>#N/A</v>
      </c>
      <c r="HLW11" s="20" t="e">
        <f>VLOOKUP(HLW$4, revenue_pivot!$A$4:$E$6, 5, FALSE)</f>
        <v>#N/A</v>
      </c>
      <c r="HLX11" s="20" t="e">
        <f>VLOOKUP(HLX$4, revenue_pivot!$A$4:$E$6, 5, FALSE)</f>
        <v>#N/A</v>
      </c>
      <c r="HLY11" s="7" t="s">
        <v>22352</v>
      </c>
      <c r="HLZ11" s="20" t="e">
        <f>VLOOKUP(HLZ$4, revenue_pivot!$A$4:$E$6, 5, FALSE)</f>
        <v>#N/A</v>
      </c>
      <c r="HMA11" s="20" t="e">
        <f>VLOOKUP(HMA$4, revenue_pivot!$A$4:$E$6, 5, FALSE)</f>
        <v>#N/A</v>
      </c>
      <c r="HMB11" s="20" t="e">
        <f>VLOOKUP(HMB$4, revenue_pivot!$A$4:$E$6, 5, FALSE)</f>
        <v>#N/A</v>
      </c>
      <c r="HMC11" s="7" t="s">
        <v>22352</v>
      </c>
      <c r="HMD11" s="20" t="e">
        <f>VLOOKUP(HMD$4, revenue_pivot!$A$4:$E$6, 5, FALSE)</f>
        <v>#N/A</v>
      </c>
      <c r="HME11" s="20" t="e">
        <f>VLOOKUP(HME$4, revenue_pivot!$A$4:$E$6, 5, FALSE)</f>
        <v>#N/A</v>
      </c>
      <c r="HMF11" s="20" t="e">
        <f>VLOOKUP(HMF$4, revenue_pivot!$A$4:$E$6, 5, FALSE)</f>
        <v>#N/A</v>
      </c>
      <c r="HMG11" s="7" t="s">
        <v>22352</v>
      </c>
      <c r="HMH11" s="20" t="e">
        <f>VLOOKUP(HMH$4, revenue_pivot!$A$4:$E$6, 5, FALSE)</f>
        <v>#N/A</v>
      </c>
      <c r="HMI11" s="20" t="e">
        <f>VLOOKUP(HMI$4, revenue_pivot!$A$4:$E$6, 5, FALSE)</f>
        <v>#N/A</v>
      </c>
      <c r="HMJ11" s="20" t="e">
        <f>VLOOKUP(HMJ$4, revenue_pivot!$A$4:$E$6, 5, FALSE)</f>
        <v>#N/A</v>
      </c>
      <c r="HMK11" s="7" t="s">
        <v>22352</v>
      </c>
      <c r="HML11" s="20" t="e">
        <f>VLOOKUP(HML$4, revenue_pivot!$A$4:$E$6, 5, FALSE)</f>
        <v>#N/A</v>
      </c>
      <c r="HMM11" s="20" t="e">
        <f>VLOOKUP(HMM$4, revenue_pivot!$A$4:$E$6, 5, FALSE)</f>
        <v>#N/A</v>
      </c>
      <c r="HMN11" s="20" t="e">
        <f>VLOOKUP(HMN$4, revenue_pivot!$A$4:$E$6, 5, FALSE)</f>
        <v>#N/A</v>
      </c>
      <c r="HMO11" s="7" t="s">
        <v>22352</v>
      </c>
      <c r="HMP11" s="20" t="e">
        <f>VLOOKUP(HMP$4, revenue_pivot!$A$4:$E$6, 5, FALSE)</f>
        <v>#N/A</v>
      </c>
      <c r="HMQ11" s="20" t="e">
        <f>VLOOKUP(HMQ$4, revenue_pivot!$A$4:$E$6, 5, FALSE)</f>
        <v>#N/A</v>
      </c>
      <c r="HMR11" s="20" t="e">
        <f>VLOOKUP(HMR$4, revenue_pivot!$A$4:$E$6, 5, FALSE)</f>
        <v>#N/A</v>
      </c>
      <c r="HMS11" s="7" t="s">
        <v>22352</v>
      </c>
      <c r="HMT11" s="20" t="e">
        <f>VLOOKUP(HMT$4, revenue_pivot!$A$4:$E$6, 5, FALSE)</f>
        <v>#N/A</v>
      </c>
      <c r="HMU11" s="20" t="e">
        <f>VLOOKUP(HMU$4, revenue_pivot!$A$4:$E$6, 5, FALSE)</f>
        <v>#N/A</v>
      </c>
      <c r="HMV11" s="20" t="e">
        <f>VLOOKUP(HMV$4, revenue_pivot!$A$4:$E$6, 5, FALSE)</f>
        <v>#N/A</v>
      </c>
      <c r="HMW11" s="7" t="s">
        <v>22352</v>
      </c>
      <c r="HMX11" s="20" t="e">
        <f>VLOOKUP(HMX$4, revenue_pivot!$A$4:$E$6, 5, FALSE)</f>
        <v>#N/A</v>
      </c>
      <c r="HMY11" s="20" t="e">
        <f>VLOOKUP(HMY$4, revenue_pivot!$A$4:$E$6, 5, FALSE)</f>
        <v>#N/A</v>
      </c>
      <c r="HMZ11" s="20" t="e">
        <f>VLOOKUP(HMZ$4, revenue_pivot!$A$4:$E$6, 5, FALSE)</f>
        <v>#N/A</v>
      </c>
      <c r="HNA11" s="7" t="s">
        <v>22352</v>
      </c>
      <c r="HNB11" s="20" t="e">
        <f>VLOOKUP(HNB$4, revenue_pivot!$A$4:$E$6, 5, FALSE)</f>
        <v>#N/A</v>
      </c>
      <c r="HNC11" s="20" t="e">
        <f>VLOOKUP(HNC$4, revenue_pivot!$A$4:$E$6, 5, FALSE)</f>
        <v>#N/A</v>
      </c>
      <c r="HND11" s="20" t="e">
        <f>VLOOKUP(HND$4, revenue_pivot!$A$4:$E$6, 5, FALSE)</f>
        <v>#N/A</v>
      </c>
      <c r="HNE11" s="7" t="s">
        <v>22352</v>
      </c>
      <c r="HNF11" s="20" t="e">
        <f>VLOOKUP(HNF$4, revenue_pivot!$A$4:$E$6, 5, FALSE)</f>
        <v>#N/A</v>
      </c>
      <c r="HNG11" s="20" t="e">
        <f>VLOOKUP(HNG$4, revenue_pivot!$A$4:$E$6, 5, FALSE)</f>
        <v>#N/A</v>
      </c>
      <c r="HNH11" s="20" t="e">
        <f>VLOOKUP(HNH$4, revenue_pivot!$A$4:$E$6, 5, FALSE)</f>
        <v>#N/A</v>
      </c>
      <c r="HNI11" s="7" t="s">
        <v>22352</v>
      </c>
      <c r="HNJ11" s="20" t="e">
        <f>VLOOKUP(HNJ$4, revenue_pivot!$A$4:$E$6, 5, FALSE)</f>
        <v>#N/A</v>
      </c>
      <c r="HNK11" s="20" t="e">
        <f>VLOOKUP(HNK$4, revenue_pivot!$A$4:$E$6, 5, FALSE)</f>
        <v>#N/A</v>
      </c>
      <c r="HNL11" s="20" t="e">
        <f>VLOOKUP(HNL$4, revenue_pivot!$A$4:$E$6, 5, FALSE)</f>
        <v>#N/A</v>
      </c>
      <c r="HNM11" s="7" t="s">
        <v>22352</v>
      </c>
      <c r="HNN11" s="20" t="e">
        <f>VLOOKUP(HNN$4, revenue_pivot!$A$4:$E$6, 5, FALSE)</f>
        <v>#N/A</v>
      </c>
      <c r="HNO11" s="20" t="e">
        <f>VLOOKUP(HNO$4, revenue_pivot!$A$4:$E$6, 5, FALSE)</f>
        <v>#N/A</v>
      </c>
      <c r="HNP11" s="20" t="e">
        <f>VLOOKUP(HNP$4, revenue_pivot!$A$4:$E$6, 5, FALSE)</f>
        <v>#N/A</v>
      </c>
      <c r="HNQ11" s="7" t="s">
        <v>22352</v>
      </c>
      <c r="HNR11" s="20" t="e">
        <f>VLOOKUP(HNR$4, revenue_pivot!$A$4:$E$6, 5, FALSE)</f>
        <v>#N/A</v>
      </c>
      <c r="HNS11" s="20" t="e">
        <f>VLOOKUP(HNS$4, revenue_pivot!$A$4:$E$6, 5, FALSE)</f>
        <v>#N/A</v>
      </c>
      <c r="HNT11" s="20" t="e">
        <f>VLOOKUP(HNT$4, revenue_pivot!$A$4:$E$6, 5, FALSE)</f>
        <v>#N/A</v>
      </c>
      <c r="HNU11" s="7" t="s">
        <v>22352</v>
      </c>
      <c r="HNV11" s="20" t="e">
        <f>VLOOKUP(HNV$4, revenue_pivot!$A$4:$E$6, 5, FALSE)</f>
        <v>#N/A</v>
      </c>
      <c r="HNW11" s="20" t="e">
        <f>VLOOKUP(HNW$4, revenue_pivot!$A$4:$E$6, 5, FALSE)</f>
        <v>#N/A</v>
      </c>
      <c r="HNX11" s="20" t="e">
        <f>VLOOKUP(HNX$4, revenue_pivot!$A$4:$E$6, 5, FALSE)</f>
        <v>#N/A</v>
      </c>
      <c r="HNY11" s="7" t="s">
        <v>22352</v>
      </c>
      <c r="HNZ11" s="20" t="e">
        <f>VLOOKUP(HNZ$4, revenue_pivot!$A$4:$E$6, 5, FALSE)</f>
        <v>#N/A</v>
      </c>
      <c r="HOA11" s="20" t="e">
        <f>VLOOKUP(HOA$4, revenue_pivot!$A$4:$E$6, 5, FALSE)</f>
        <v>#N/A</v>
      </c>
      <c r="HOB11" s="20" t="e">
        <f>VLOOKUP(HOB$4, revenue_pivot!$A$4:$E$6, 5, FALSE)</f>
        <v>#N/A</v>
      </c>
      <c r="HOC11" s="7" t="s">
        <v>22352</v>
      </c>
      <c r="HOD11" s="20" t="e">
        <f>VLOOKUP(HOD$4, revenue_pivot!$A$4:$E$6, 5, FALSE)</f>
        <v>#N/A</v>
      </c>
      <c r="HOE11" s="20" t="e">
        <f>VLOOKUP(HOE$4, revenue_pivot!$A$4:$E$6, 5, FALSE)</f>
        <v>#N/A</v>
      </c>
      <c r="HOF11" s="20" t="e">
        <f>VLOOKUP(HOF$4, revenue_pivot!$A$4:$E$6, 5, FALSE)</f>
        <v>#N/A</v>
      </c>
      <c r="HOG11" s="7" t="s">
        <v>22352</v>
      </c>
      <c r="HOH11" s="20" t="e">
        <f>VLOOKUP(HOH$4, revenue_pivot!$A$4:$E$6, 5, FALSE)</f>
        <v>#N/A</v>
      </c>
      <c r="HOI11" s="20" t="e">
        <f>VLOOKUP(HOI$4, revenue_pivot!$A$4:$E$6, 5, FALSE)</f>
        <v>#N/A</v>
      </c>
      <c r="HOJ11" s="20" t="e">
        <f>VLOOKUP(HOJ$4, revenue_pivot!$A$4:$E$6, 5, FALSE)</f>
        <v>#N/A</v>
      </c>
      <c r="HOK11" s="7" t="s">
        <v>22352</v>
      </c>
      <c r="HOL11" s="20" t="e">
        <f>VLOOKUP(HOL$4, revenue_pivot!$A$4:$E$6, 5, FALSE)</f>
        <v>#N/A</v>
      </c>
      <c r="HOM11" s="20" t="e">
        <f>VLOOKUP(HOM$4, revenue_pivot!$A$4:$E$6, 5, FALSE)</f>
        <v>#N/A</v>
      </c>
      <c r="HON11" s="20" t="e">
        <f>VLOOKUP(HON$4, revenue_pivot!$A$4:$E$6, 5, FALSE)</f>
        <v>#N/A</v>
      </c>
      <c r="HOO11" s="7" t="s">
        <v>22352</v>
      </c>
      <c r="HOP11" s="20" t="e">
        <f>VLOOKUP(HOP$4, revenue_pivot!$A$4:$E$6, 5, FALSE)</f>
        <v>#N/A</v>
      </c>
      <c r="HOQ11" s="20" t="e">
        <f>VLOOKUP(HOQ$4, revenue_pivot!$A$4:$E$6, 5, FALSE)</f>
        <v>#N/A</v>
      </c>
      <c r="HOR11" s="20" t="e">
        <f>VLOOKUP(HOR$4, revenue_pivot!$A$4:$E$6, 5, FALSE)</f>
        <v>#N/A</v>
      </c>
      <c r="HOS11" s="7" t="s">
        <v>22352</v>
      </c>
      <c r="HOT11" s="20" t="e">
        <f>VLOOKUP(HOT$4, revenue_pivot!$A$4:$E$6, 5, FALSE)</f>
        <v>#N/A</v>
      </c>
      <c r="HOU11" s="20" t="e">
        <f>VLOOKUP(HOU$4, revenue_pivot!$A$4:$E$6, 5, FALSE)</f>
        <v>#N/A</v>
      </c>
      <c r="HOV11" s="20" t="e">
        <f>VLOOKUP(HOV$4, revenue_pivot!$A$4:$E$6, 5, FALSE)</f>
        <v>#N/A</v>
      </c>
      <c r="HOW11" s="7" t="s">
        <v>22352</v>
      </c>
      <c r="HOX11" s="20" t="e">
        <f>VLOOKUP(HOX$4, revenue_pivot!$A$4:$E$6, 5, FALSE)</f>
        <v>#N/A</v>
      </c>
      <c r="HOY11" s="20" t="e">
        <f>VLOOKUP(HOY$4, revenue_pivot!$A$4:$E$6, 5, FALSE)</f>
        <v>#N/A</v>
      </c>
      <c r="HOZ11" s="20" t="e">
        <f>VLOOKUP(HOZ$4, revenue_pivot!$A$4:$E$6, 5, FALSE)</f>
        <v>#N/A</v>
      </c>
      <c r="HPA11" s="7" t="s">
        <v>22352</v>
      </c>
      <c r="HPB11" s="20" t="e">
        <f>VLOOKUP(HPB$4, revenue_pivot!$A$4:$E$6, 5, FALSE)</f>
        <v>#N/A</v>
      </c>
      <c r="HPC11" s="20" t="e">
        <f>VLOOKUP(HPC$4, revenue_pivot!$A$4:$E$6, 5, FALSE)</f>
        <v>#N/A</v>
      </c>
      <c r="HPD11" s="20" t="e">
        <f>VLOOKUP(HPD$4, revenue_pivot!$A$4:$E$6, 5, FALSE)</f>
        <v>#N/A</v>
      </c>
      <c r="HPE11" s="7" t="s">
        <v>22352</v>
      </c>
      <c r="HPF11" s="20" t="e">
        <f>VLOOKUP(HPF$4, revenue_pivot!$A$4:$E$6, 5, FALSE)</f>
        <v>#N/A</v>
      </c>
      <c r="HPG11" s="20" t="e">
        <f>VLOOKUP(HPG$4, revenue_pivot!$A$4:$E$6, 5, FALSE)</f>
        <v>#N/A</v>
      </c>
      <c r="HPH11" s="20" t="e">
        <f>VLOOKUP(HPH$4, revenue_pivot!$A$4:$E$6, 5, FALSE)</f>
        <v>#N/A</v>
      </c>
      <c r="HPI11" s="7" t="s">
        <v>22352</v>
      </c>
      <c r="HPJ11" s="20" t="e">
        <f>VLOOKUP(HPJ$4, revenue_pivot!$A$4:$E$6, 5, FALSE)</f>
        <v>#N/A</v>
      </c>
      <c r="HPK11" s="20" t="e">
        <f>VLOOKUP(HPK$4, revenue_pivot!$A$4:$E$6, 5, FALSE)</f>
        <v>#N/A</v>
      </c>
      <c r="HPL11" s="20" t="e">
        <f>VLOOKUP(HPL$4, revenue_pivot!$A$4:$E$6, 5, FALSE)</f>
        <v>#N/A</v>
      </c>
      <c r="HPM11" s="7" t="s">
        <v>22352</v>
      </c>
      <c r="HPN11" s="20" t="e">
        <f>VLOOKUP(HPN$4, revenue_pivot!$A$4:$E$6, 5, FALSE)</f>
        <v>#N/A</v>
      </c>
      <c r="HPO11" s="20" t="e">
        <f>VLOOKUP(HPO$4, revenue_pivot!$A$4:$E$6, 5, FALSE)</f>
        <v>#N/A</v>
      </c>
      <c r="HPP11" s="20" t="e">
        <f>VLOOKUP(HPP$4, revenue_pivot!$A$4:$E$6, 5, FALSE)</f>
        <v>#N/A</v>
      </c>
      <c r="HPQ11" s="7" t="s">
        <v>22352</v>
      </c>
      <c r="HPR11" s="20" t="e">
        <f>VLOOKUP(HPR$4, revenue_pivot!$A$4:$E$6, 5, FALSE)</f>
        <v>#N/A</v>
      </c>
      <c r="HPS11" s="20" t="e">
        <f>VLOOKUP(HPS$4, revenue_pivot!$A$4:$E$6, 5, FALSE)</f>
        <v>#N/A</v>
      </c>
      <c r="HPT11" s="20" t="e">
        <f>VLOOKUP(HPT$4, revenue_pivot!$A$4:$E$6, 5, FALSE)</f>
        <v>#N/A</v>
      </c>
      <c r="HPU11" s="7" t="s">
        <v>22352</v>
      </c>
      <c r="HPV11" s="20" t="e">
        <f>VLOOKUP(HPV$4, revenue_pivot!$A$4:$E$6, 5, FALSE)</f>
        <v>#N/A</v>
      </c>
      <c r="HPW11" s="20" t="e">
        <f>VLOOKUP(HPW$4, revenue_pivot!$A$4:$E$6, 5, FALSE)</f>
        <v>#N/A</v>
      </c>
      <c r="HPX11" s="20" t="e">
        <f>VLOOKUP(HPX$4, revenue_pivot!$A$4:$E$6, 5, FALSE)</f>
        <v>#N/A</v>
      </c>
      <c r="HPY11" s="7" t="s">
        <v>22352</v>
      </c>
      <c r="HPZ11" s="20" t="e">
        <f>VLOOKUP(HPZ$4, revenue_pivot!$A$4:$E$6, 5, FALSE)</f>
        <v>#N/A</v>
      </c>
      <c r="HQA11" s="20" t="e">
        <f>VLOOKUP(HQA$4, revenue_pivot!$A$4:$E$6, 5, FALSE)</f>
        <v>#N/A</v>
      </c>
      <c r="HQB11" s="20" t="e">
        <f>VLOOKUP(HQB$4, revenue_pivot!$A$4:$E$6, 5, FALSE)</f>
        <v>#N/A</v>
      </c>
      <c r="HQC11" s="7" t="s">
        <v>22352</v>
      </c>
      <c r="HQD11" s="20" t="e">
        <f>VLOOKUP(HQD$4, revenue_pivot!$A$4:$E$6, 5, FALSE)</f>
        <v>#N/A</v>
      </c>
      <c r="HQE11" s="20" t="e">
        <f>VLOOKUP(HQE$4, revenue_pivot!$A$4:$E$6, 5, FALSE)</f>
        <v>#N/A</v>
      </c>
      <c r="HQF11" s="20" t="e">
        <f>VLOOKUP(HQF$4, revenue_pivot!$A$4:$E$6, 5, FALSE)</f>
        <v>#N/A</v>
      </c>
      <c r="HQG11" s="7" t="s">
        <v>22352</v>
      </c>
      <c r="HQH11" s="20" t="e">
        <f>VLOOKUP(HQH$4, revenue_pivot!$A$4:$E$6, 5, FALSE)</f>
        <v>#N/A</v>
      </c>
      <c r="HQI11" s="20" t="e">
        <f>VLOOKUP(HQI$4, revenue_pivot!$A$4:$E$6, 5, FALSE)</f>
        <v>#N/A</v>
      </c>
      <c r="HQJ11" s="20" t="e">
        <f>VLOOKUP(HQJ$4, revenue_pivot!$A$4:$E$6, 5, FALSE)</f>
        <v>#N/A</v>
      </c>
      <c r="HQK11" s="7" t="s">
        <v>22352</v>
      </c>
      <c r="HQL11" s="20" t="e">
        <f>VLOOKUP(HQL$4, revenue_pivot!$A$4:$E$6, 5, FALSE)</f>
        <v>#N/A</v>
      </c>
      <c r="HQM11" s="20" t="e">
        <f>VLOOKUP(HQM$4, revenue_pivot!$A$4:$E$6, 5, FALSE)</f>
        <v>#N/A</v>
      </c>
      <c r="HQN11" s="20" t="e">
        <f>VLOOKUP(HQN$4, revenue_pivot!$A$4:$E$6, 5, FALSE)</f>
        <v>#N/A</v>
      </c>
      <c r="HQO11" s="7" t="s">
        <v>22352</v>
      </c>
      <c r="HQP11" s="20" t="e">
        <f>VLOOKUP(HQP$4, revenue_pivot!$A$4:$E$6, 5, FALSE)</f>
        <v>#N/A</v>
      </c>
      <c r="HQQ11" s="20" t="e">
        <f>VLOOKUP(HQQ$4, revenue_pivot!$A$4:$E$6, 5, FALSE)</f>
        <v>#N/A</v>
      </c>
      <c r="HQR11" s="20" t="e">
        <f>VLOOKUP(HQR$4, revenue_pivot!$A$4:$E$6, 5, FALSE)</f>
        <v>#N/A</v>
      </c>
      <c r="HQS11" s="7" t="s">
        <v>22352</v>
      </c>
      <c r="HQT11" s="20" t="e">
        <f>VLOOKUP(HQT$4, revenue_pivot!$A$4:$E$6, 5, FALSE)</f>
        <v>#N/A</v>
      </c>
      <c r="HQU11" s="20" t="e">
        <f>VLOOKUP(HQU$4, revenue_pivot!$A$4:$E$6, 5, FALSE)</f>
        <v>#N/A</v>
      </c>
      <c r="HQV11" s="20" t="e">
        <f>VLOOKUP(HQV$4, revenue_pivot!$A$4:$E$6, 5, FALSE)</f>
        <v>#N/A</v>
      </c>
      <c r="HQW11" s="7" t="s">
        <v>22352</v>
      </c>
      <c r="HQX11" s="20" t="e">
        <f>VLOOKUP(HQX$4, revenue_pivot!$A$4:$E$6, 5, FALSE)</f>
        <v>#N/A</v>
      </c>
      <c r="HQY11" s="20" t="e">
        <f>VLOOKUP(HQY$4, revenue_pivot!$A$4:$E$6, 5, FALSE)</f>
        <v>#N/A</v>
      </c>
      <c r="HQZ11" s="20" t="e">
        <f>VLOOKUP(HQZ$4, revenue_pivot!$A$4:$E$6, 5, FALSE)</f>
        <v>#N/A</v>
      </c>
      <c r="HRA11" s="7" t="s">
        <v>22352</v>
      </c>
      <c r="HRB11" s="20" t="e">
        <f>VLOOKUP(HRB$4, revenue_pivot!$A$4:$E$6, 5, FALSE)</f>
        <v>#N/A</v>
      </c>
      <c r="HRC11" s="20" t="e">
        <f>VLOOKUP(HRC$4, revenue_pivot!$A$4:$E$6, 5, FALSE)</f>
        <v>#N/A</v>
      </c>
      <c r="HRD11" s="20" t="e">
        <f>VLOOKUP(HRD$4, revenue_pivot!$A$4:$E$6, 5, FALSE)</f>
        <v>#N/A</v>
      </c>
      <c r="HRE11" s="7" t="s">
        <v>22352</v>
      </c>
      <c r="HRF11" s="20" t="e">
        <f>VLOOKUP(HRF$4, revenue_pivot!$A$4:$E$6, 5, FALSE)</f>
        <v>#N/A</v>
      </c>
      <c r="HRG11" s="20" t="e">
        <f>VLOOKUP(HRG$4, revenue_pivot!$A$4:$E$6, 5, FALSE)</f>
        <v>#N/A</v>
      </c>
      <c r="HRH11" s="20" t="e">
        <f>VLOOKUP(HRH$4, revenue_pivot!$A$4:$E$6, 5, FALSE)</f>
        <v>#N/A</v>
      </c>
      <c r="HRI11" s="7" t="s">
        <v>22352</v>
      </c>
      <c r="HRJ11" s="20" t="e">
        <f>VLOOKUP(HRJ$4, revenue_pivot!$A$4:$E$6, 5, FALSE)</f>
        <v>#N/A</v>
      </c>
      <c r="HRK11" s="20" t="e">
        <f>VLOOKUP(HRK$4, revenue_pivot!$A$4:$E$6, 5, FALSE)</f>
        <v>#N/A</v>
      </c>
      <c r="HRL11" s="20" t="e">
        <f>VLOOKUP(HRL$4, revenue_pivot!$A$4:$E$6, 5, FALSE)</f>
        <v>#N/A</v>
      </c>
      <c r="HRM11" s="7" t="s">
        <v>22352</v>
      </c>
      <c r="HRN11" s="20" t="e">
        <f>VLOOKUP(HRN$4, revenue_pivot!$A$4:$E$6, 5, FALSE)</f>
        <v>#N/A</v>
      </c>
      <c r="HRO11" s="20" t="e">
        <f>VLOOKUP(HRO$4, revenue_pivot!$A$4:$E$6, 5, FALSE)</f>
        <v>#N/A</v>
      </c>
      <c r="HRP11" s="20" t="e">
        <f>VLOOKUP(HRP$4, revenue_pivot!$A$4:$E$6, 5, FALSE)</f>
        <v>#N/A</v>
      </c>
      <c r="HRQ11" s="7" t="s">
        <v>22352</v>
      </c>
      <c r="HRR11" s="20" t="e">
        <f>VLOOKUP(HRR$4, revenue_pivot!$A$4:$E$6, 5, FALSE)</f>
        <v>#N/A</v>
      </c>
      <c r="HRS11" s="20" t="e">
        <f>VLOOKUP(HRS$4, revenue_pivot!$A$4:$E$6, 5, FALSE)</f>
        <v>#N/A</v>
      </c>
      <c r="HRT11" s="20" t="e">
        <f>VLOOKUP(HRT$4, revenue_pivot!$A$4:$E$6, 5, FALSE)</f>
        <v>#N/A</v>
      </c>
      <c r="HRU11" s="7" t="s">
        <v>22352</v>
      </c>
      <c r="HRV11" s="20" t="e">
        <f>VLOOKUP(HRV$4, revenue_pivot!$A$4:$E$6, 5, FALSE)</f>
        <v>#N/A</v>
      </c>
      <c r="HRW11" s="20" t="e">
        <f>VLOOKUP(HRW$4, revenue_pivot!$A$4:$E$6, 5, FALSE)</f>
        <v>#N/A</v>
      </c>
      <c r="HRX11" s="20" t="e">
        <f>VLOOKUP(HRX$4, revenue_pivot!$A$4:$E$6, 5, FALSE)</f>
        <v>#N/A</v>
      </c>
      <c r="HRY11" s="7" t="s">
        <v>22352</v>
      </c>
      <c r="HRZ11" s="20" t="e">
        <f>VLOOKUP(HRZ$4, revenue_pivot!$A$4:$E$6, 5, FALSE)</f>
        <v>#N/A</v>
      </c>
      <c r="HSA11" s="20" t="e">
        <f>VLOOKUP(HSA$4, revenue_pivot!$A$4:$E$6, 5, FALSE)</f>
        <v>#N/A</v>
      </c>
      <c r="HSB11" s="20" t="e">
        <f>VLOOKUP(HSB$4, revenue_pivot!$A$4:$E$6, 5, FALSE)</f>
        <v>#N/A</v>
      </c>
      <c r="HSC11" s="7" t="s">
        <v>22352</v>
      </c>
      <c r="HSD11" s="20" t="e">
        <f>VLOOKUP(HSD$4, revenue_pivot!$A$4:$E$6, 5, FALSE)</f>
        <v>#N/A</v>
      </c>
      <c r="HSE11" s="20" t="e">
        <f>VLOOKUP(HSE$4, revenue_pivot!$A$4:$E$6, 5, FALSE)</f>
        <v>#N/A</v>
      </c>
      <c r="HSF11" s="20" t="e">
        <f>VLOOKUP(HSF$4, revenue_pivot!$A$4:$E$6, 5, FALSE)</f>
        <v>#N/A</v>
      </c>
      <c r="HSG11" s="7" t="s">
        <v>22352</v>
      </c>
      <c r="HSH11" s="20" t="e">
        <f>VLOOKUP(HSH$4, revenue_pivot!$A$4:$E$6, 5, FALSE)</f>
        <v>#N/A</v>
      </c>
      <c r="HSI11" s="20" t="e">
        <f>VLOOKUP(HSI$4, revenue_pivot!$A$4:$E$6, 5, FALSE)</f>
        <v>#N/A</v>
      </c>
      <c r="HSJ11" s="20" t="e">
        <f>VLOOKUP(HSJ$4, revenue_pivot!$A$4:$E$6, 5, FALSE)</f>
        <v>#N/A</v>
      </c>
      <c r="HSK11" s="7" t="s">
        <v>22352</v>
      </c>
      <c r="HSL11" s="20" t="e">
        <f>VLOOKUP(HSL$4, revenue_pivot!$A$4:$E$6, 5, FALSE)</f>
        <v>#N/A</v>
      </c>
      <c r="HSM11" s="20" t="e">
        <f>VLOOKUP(HSM$4, revenue_pivot!$A$4:$E$6, 5, FALSE)</f>
        <v>#N/A</v>
      </c>
      <c r="HSN11" s="20" t="e">
        <f>VLOOKUP(HSN$4, revenue_pivot!$A$4:$E$6, 5, FALSE)</f>
        <v>#N/A</v>
      </c>
      <c r="HSO11" s="7" t="s">
        <v>22352</v>
      </c>
      <c r="HSP11" s="20" t="e">
        <f>VLOOKUP(HSP$4, revenue_pivot!$A$4:$E$6, 5, FALSE)</f>
        <v>#N/A</v>
      </c>
      <c r="HSQ11" s="20" t="e">
        <f>VLOOKUP(HSQ$4, revenue_pivot!$A$4:$E$6, 5, FALSE)</f>
        <v>#N/A</v>
      </c>
      <c r="HSR11" s="20" t="e">
        <f>VLOOKUP(HSR$4, revenue_pivot!$A$4:$E$6, 5, FALSE)</f>
        <v>#N/A</v>
      </c>
      <c r="HSS11" s="7" t="s">
        <v>22352</v>
      </c>
      <c r="HST11" s="20" t="e">
        <f>VLOOKUP(HST$4, revenue_pivot!$A$4:$E$6, 5, FALSE)</f>
        <v>#N/A</v>
      </c>
      <c r="HSU11" s="20" t="e">
        <f>VLOOKUP(HSU$4, revenue_pivot!$A$4:$E$6, 5, FALSE)</f>
        <v>#N/A</v>
      </c>
      <c r="HSV11" s="20" t="e">
        <f>VLOOKUP(HSV$4, revenue_pivot!$A$4:$E$6, 5, FALSE)</f>
        <v>#N/A</v>
      </c>
      <c r="HSW11" s="7" t="s">
        <v>22352</v>
      </c>
      <c r="HSX11" s="20" t="e">
        <f>VLOOKUP(HSX$4, revenue_pivot!$A$4:$E$6, 5, FALSE)</f>
        <v>#N/A</v>
      </c>
      <c r="HSY11" s="20" t="e">
        <f>VLOOKUP(HSY$4, revenue_pivot!$A$4:$E$6, 5, FALSE)</f>
        <v>#N/A</v>
      </c>
      <c r="HSZ11" s="20" t="e">
        <f>VLOOKUP(HSZ$4, revenue_pivot!$A$4:$E$6, 5, FALSE)</f>
        <v>#N/A</v>
      </c>
      <c r="HTA11" s="7" t="s">
        <v>22352</v>
      </c>
      <c r="HTB11" s="20" t="e">
        <f>VLOOKUP(HTB$4, revenue_pivot!$A$4:$E$6, 5, FALSE)</f>
        <v>#N/A</v>
      </c>
      <c r="HTC11" s="20" t="e">
        <f>VLOOKUP(HTC$4, revenue_pivot!$A$4:$E$6, 5, FALSE)</f>
        <v>#N/A</v>
      </c>
      <c r="HTD11" s="20" t="e">
        <f>VLOOKUP(HTD$4, revenue_pivot!$A$4:$E$6, 5, FALSE)</f>
        <v>#N/A</v>
      </c>
      <c r="HTE11" s="7" t="s">
        <v>22352</v>
      </c>
      <c r="HTF11" s="20" t="e">
        <f>VLOOKUP(HTF$4, revenue_pivot!$A$4:$E$6, 5, FALSE)</f>
        <v>#N/A</v>
      </c>
      <c r="HTG11" s="20" t="e">
        <f>VLOOKUP(HTG$4, revenue_pivot!$A$4:$E$6, 5, FALSE)</f>
        <v>#N/A</v>
      </c>
      <c r="HTH11" s="20" t="e">
        <f>VLOOKUP(HTH$4, revenue_pivot!$A$4:$E$6, 5, FALSE)</f>
        <v>#N/A</v>
      </c>
      <c r="HTI11" s="7" t="s">
        <v>22352</v>
      </c>
      <c r="HTJ11" s="20" t="e">
        <f>VLOOKUP(HTJ$4, revenue_pivot!$A$4:$E$6, 5, FALSE)</f>
        <v>#N/A</v>
      </c>
      <c r="HTK11" s="20" t="e">
        <f>VLOOKUP(HTK$4, revenue_pivot!$A$4:$E$6, 5, FALSE)</f>
        <v>#N/A</v>
      </c>
      <c r="HTL11" s="20" t="e">
        <f>VLOOKUP(HTL$4, revenue_pivot!$A$4:$E$6, 5, FALSE)</f>
        <v>#N/A</v>
      </c>
      <c r="HTM11" s="7" t="s">
        <v>22352</v>
      </c>
      <c r="HTN11" s="20" t="e">
        <f>VLOOKUP(HTN$4, revenue_pivot!$A$4:$E$6, 5, FALSE)</f>
        <v>#N/A</v>
      </c>
      <c r="HTO11" s="20" t="e">
        <f>VLOOKUP(HTO$4, revenue_pivot!$A$4:$E$6, 5, FALSE)</f>
        <v>#N/A</v>
      </c>
      <c r="HTP11" s="20" t="e">
        <f>VLOOKUP(HTP$4, revenue_pivot!$A$4:$E$6, 5, FALSE)</f>
        <v>#N/A</v>
      </c>
      <c r="HTQ11" s="7" t="s">
        <v>22352</v>
      </c>
      <c r="HTR11" s="20" t="e">
        <f>VLOOKUP(HTR$4, revenue_pivot!$A$4:$E$6, 5, FALSE)</f>
        <v>#N/A</v>
      </c>
      <c r="HTS11" s="20" t="e">
        <f>VLOOKUP(HTS$4, revenue_pivot!$A$4:$E$6, 5, FALSE)</f>
        <v>#N/A</v>
      </c>
      <c r="HTT11" s="20" t="e">
        <f>VLOOKUP(HTT$4, revenue_pivot!$A$4:$E$6, 5, FALSE)</f>
        <v>#N/A</v>
      </c>
      <c r="HTU11" s="7" t="s">
        <v>22352</v>
      </c>
      <c r="HTV11" s="20" t="e">
        <f>VLOOKUP(HTV$4, revenue_pivot!$A$4:$E$6, 5, FALSE)</f>
        <v>#N/A</v>
      </c>
      <c r="HTW11" s="20" t="e">
        <f>VLOOKUP(HTW$4, revenue_pivot!$A$4:$E$6, 5, FALSE)</f>
        <v>#N/A</v>
      </c>
      <c r="HTX11" s="20" t="e">
        <f>VLOOKUP(HTX$4, revenue_pivot!$A$4:$E$6, 5, FALSE)</f>
        <v>#N/A</v>
      </c>
      <c r="HTY11" s="7" t="s">
        <v>22352</v>
      </c>
      <c r="HTZ11" s="20" t="e">
        <f>VLOOKUP(HTZ$4, revenue_pivot!$A$4:$E$6, 5, FALSE)</f>
        <v>#N/A</v>
      </c>
      <c r="HUA11" s="20" t="e">
        <f>VLOOKUP(HUA$4, revenue_pivot!$A$4:$E$6, 5, FALSE)</f>
        <v>#N/A</v>
      </c>
      <c r="HUB11" s="20" t="e">
        <f>VLOOKUP(HUB$4, revenue_pivot!$A$4:$E$6, 5, FALSE)</f>
        <v>#N/A</v>
      </c>
      <c r="HUC11" s="7" t="s">
        <v>22352</v>
      </c>
      <c r="HUD11" s="20" t="e">
        <f>VLOOKUP(HUD$4, revenue_pivot!$A$4:$E$6, 5, FALSE)</f>
        <v>#N/A</v>
      </c>
      <c r="HUE11" s="20" t="e">
        <f>VLOOKUP(HUE$4, revenue_pivot!$A$4:$E$6, 5, FALSE)</f>
        <v>#N/A</v>
      </c>
      <c r="HUF11" s="20" t="e">
        <f>VLOOKUP(HUF$4, revenue_pivot!$A$4:$E$6, 5, FALSE)</f>
        <v>#N/A</v>
      </c>
      <c r="HUG11" s="7" t="s">
        <v>22352</v>
      </c>
      <c r="HUH11" s="20" t="e">
        <f>VLOOKUP(HUH$4, revenue_pivot!$A$4:$E$6, 5, FALSE)</f>
        <v>#N/A</v>
      </c>
      <c r="HUI11" s="20" t="e">
        <f>VLOOKUP(HUI$4, revenue_pivot!$A$4:$E$6, 5, FALSE)</f>
        <v>#N/A</v>
      </c>
      <c r="HUJ11" s="20" t="e">
        <f>VLOOKUP(HUJ$4, revenue_pivot!$A$4:$E$6, 5, FALSE)</f>
        <v>#N/A</v>
      </c>
      <c r="HUK11" s="7" t="s">
        <v>22352</v>
      </c>
      <c r="HUL11" s="20" t="e">
        <f>VLOOKUP(HUL$4, revenue_pivot!$A$4:$E$6, 5, FALSE)</f>
        <v>#N/A</v>
      </c>
      <c r="HUM11" s="20" t="e">
        <f>VLOOKUP(HUM$4, revenue_pivot!$A$4:$E$6, 5, FALSE)</f>
        <v>#N/A</v>
      </c>
      <c r="HUN11" s="20" t="e">
        <f>VLOOKUP(HUN$4, revenue_pivot!$A$4:$E$6, 5, FALSE)</f>
        <v>#N/A</v>
      </c>
      <c r="HUO11" s="7" t="s">
        <v>22352</v>
      </c>
      <c r="HUP11" s="20" t="e">
        <f>VLOOKUP(HUP$4, revenue_pivot!$A$4:$E$6, 5, FALSE)</f>
        <v>#N/A</v>
      </c>
      <c r="HUQ11" s="20" t="e">
        <f>VLOOKUP(HUQ$4, revenue_pivot!$A$4:$E$6, 5, FALSE)</f>
        <v>#N/A</v>
      </c>
      <c r="HUR11" s="20" t="e">
        <f>VLOOKUP(HUR$4, revenue_pivot!$A$4:$E$6, 5, FALSE)</f>
        <v>#N/A</v>
      </c>
      <c r="HUS11" s="7" t="s">
        <v>22352</v>
      </c>
      <c r="HUT11" s="20" t="e">
        <f>VLOOKUP(HUT$4, revenue_pivot!$A$4:$E$6, 5, FALSE)</f>
        <v>#N/A</v>
      </c>
      <c r="HUU11" s="20" t="e">
        <f>VLOOKUP(HUU$4, revenue_pivot!$A$4:$E$6, 5, FALSE)</f>
        <v>#N/A</v>
      </c>
      <c r="HUV11" s="20" t="e">
        <f>VLOOKUP(HUV$4, revenue_pivot!$A$4:$E$6, 5, FALSE)</f>
        <v>#N/A</v>
      </c>
      <c r="HUW11" s="7" t="s">
        <v>22352</v>
      </c>
      <c r="HUX11" s="20" t="e">
        <f>VLOOKUP(HUX$4, revenue_pivot!$A$4:$E$6, 5, FALSE)</f>
        <v>#N/A</v>
      </c>
      <c r="HUY11" s="20" t="e">
        <f>VLOOKUP(HUY$4, revenue_pivot!$A$4:$E$6, 5, FALSE)</f>
        <v>#N/A</v>
      </c>
      <c r="HUZ11" s="20" t="e">
        <f>VLOOKUP(HUZ$4, revenue_pivot!$A$4:$E$6, 5, FALSE)</f>
        <v>#N/A</v>
      </c>
      <c r="HVA11" s="7" t="s">
        <v>22352</v>
      </c>
      <c r="HVB11" s="20" t="e">
        <f>VLOOKUP(HVB$4, revenue_pivot!$A$4:$E$6, 5, FALSE)</f>
        <v>#N/A</v>
      </c>
      <c r="HVC11" s="20" t="e">
        <f>VLOOKUP(HVC$4, revenue_pivot!$A$4:$E$6, 5, FALSE)</f>
        <v>#N/A</v>
      </c>
      <c r="HVD11" s="20" t="e">
        <f>VLOOKUP(HVD$4, revenue_pivot!$A$4:$E$6, 5, FALSE)</f>
        <v>#N/A</v>
      </c>
      <c r="HVE11" s="7" t="s">
        <v>22352</v>
      </c>
      <c r="HVF11" s="20" t="e">
        <f>VLOOKUP(HVF$4, revenue_pivot!$A$4:$E$6, 5, FALSE)</f>
        <v>#N/A</v>
      </c>
      <c r="HVG11" s="20" t="e">
        <f>VLOOKUP(HVG$4, revenue_pivot!$A$4:$E$6, 5, FALSE)</f>
        <v>#N/A</v>
      </c>
      <c r="HVH11" s="20" t="e">
        <f>VLOOKUP(HVH$4, revenue_pivot!$A$4:$E$6, 5, FALSE)</f>
        <v>#N/A</v>
      </c>
      <c r="HVI11" s="7" t="s">
        <v>22352</v>
      </c>
      <c r="HVJ11" s="20" t="e">
        <f>VLOOKUP(HVJ$4, revenue_pivot!$A$4:$E$6, 5, FALSE)</f>
        <v>#N/A</v>
      </c>
      <c r="HVK11" s="20" t="e">
        <f>VLOOKUP(HVK$4, revenue_pivot!$A$4:$E$6, 5, FALSE)</f>
        <v>#N/A</v>
      </c>
      <c r="HVL11" s="20" t="e">
        <f>VLOOKUP(HVL$4, revenue_pivot!$A$4:$E$6, 5, FALSE)</f>
        <v>#N/A</v>
      </c>
      <c r="HVM11" s="7" t="s">
        <v>22352</v>
      </c>
      <c r="HVN11" s="20" t="e">
        <f>VLOOKUP(HVN$4, revenue_pivot!$A$4:$E$6, 5, FALSE)</f>
        <v>#N/A</v>
      </c>
      <c r="HVO11" s="20" t="e">
        <f>VLOOKUP(HVO$4, revenue_pivot!$A$4:$E$6, 5, FALSE)</f>
        <v>#N/A</v>
      </c>
      <c r="HVP11" s="20" t="e">
        <f>VLOOKUP(HVP$4, revenue_pivot!$A$4:$E$6, 5, FALSE)</f>
        <v>#N/A</v>
      </c>
      <c r="HVQ11" s="7" t="s">
        <v>22352</v>
      </c>
      <c r="HVR11" s="20" t="e">
        <f>VLOOKUP(HVR$4, revenue_pivot!$A$4:$E$6, 5, FALSE)</f>
        <v>#N/A</v>
      </c>
      <c r="HVS11" s="20" t="e">
        <f>VLOOKUP(HVS$4, revenue_pivot!$A$4:$E$6, 5, FALSE)</f>
        <v>#N/A</v>
      </c>
      <c r="HVT11" s="20" t="e">
        <f>VLOOKUP(HVT$4, revenue_pivot!$A$4:$E$6, 5, FALSE)</f>
        <v>#N/A</v>
      </c>
      <c r="HVU11" s="7" t="s">
        <v>22352</v>
      </c>
      <c r="HVV11" s="20" t="e">
        <f>VLOOKUP(HVV$4, revenue_pivot!$A$4:$E$6, 5, FALSE)</f>
        <v>#N/A</v>
      </c>
      <c r="HVW11" s="20" t="e">
        <f>VLOOKUP(HVW$4, revenue_pivot!$A$4:$E$6, 5, FALSE)</f>
        <v>#N/A</v>
      </c>
      <c r="HVX11" s="20" t="e">
        <f>VLOOKUP(HVX$4, revenue_pivot!$A$4:$E$6, 5, FALSE)</f>
        <v>#N/A</v>
      </c>
      <c r="HVY11" s="7" t="s">
        <v>22352</v>
      </c>
      <c r="HVZ11" s="20" t="e">
        <f>VLOOKUP(HVZ$4, revenue_pivot!$A$4:$E$6, 5, FALSE)</f>
        <v>#N/A</v>
      </c>
      <c r="HWA11" s="20" t="e">
        <f>VLOOKUP(HWA$4, revenue_pivot!$A$4:$E$6, 5, FALSE)</f>
        <v>#N/A</v>
      </c>
      <c r="HWB11" s="20" t="e">
        <f>VLOOKUP(HWB$4, revenue_pivot!$A$4:$E$6, 5, FALSE)</f>
        <v>#N/A</v>
      </c>
      <c r="HWC11" s="7" t="s">
        <v>22352</v>
      </c>
      <c r="HWD11" s="20" t="e">
        <f>VLOOKUP(HWD$4, revenue_pivot!$A$4:$E$6, 5, FALSE)</f>
        <v>#N/A</v>
      </c>
      <c r="HWE11" s="20" t="e">
        <f>VLOOKUP(HWE$4, revenue_pivot!$A$4:$E$6, 5, FALSE)</f>
        <v>#N/A</v>
      </c>
      <c r="HWF11" s="20" t="e">
        <f>VLOOKUP(HWF$4, revenue_pivot!$A$4:$E$6, 5, FALSE)</f>
        <v>#N/A</v>
      </c>
      <c r="HWG11" s="7" t="s">
        <v>22352</v>
      </c>
      <c r="HWH11" s="20" t="e">
        <f>VLOOKUP(HWH$4, revenue_pivot!$A$4:$E$6, 5, FALSE)</f>
        <v>#N/A</v>
      </c>
      <c r="HWI11" s="20" t="e">
        <f>VLOOKUP(HWI$4, revenue_pivot!$A$4:$E$6, 5, FALSE)</f>
        <v>#N/A</v>
      </c>
      <c r="HWJ11" s="20" t="e">
        <f>VLOOKUP(HWJ$4, revenue_pivot!$A$4:$E$6, 5, FALSE)</f>
        <v>#N/A</v>
      </c>
      <c r="HWK11" s="7" t="s">
        <v>22352</v>
      </c>
      <c r="HWL11" s="20" t="e">
        <f>VLOOKUP(HWL$4, revenue_pivot!$A$4:$E$6, 5, FALSE)</f>
        <v>#N/A</v>
      </c>
      <c r="HWM11" s="20" t="e">
        <f>VLOOKUP(HWM$4, revenue_pivot!$A$4:$E$6, 5, FALSE)</f>
        <v>#N/A</v>
      </c>
      <c r="HWN11" s="20" t="e">
        <f>VLOOKUP(HWN$4, revenue_pivot!$A$4:$E$6, 5, FALSE)</f>
        <v>#N/A</v>
      </c>
      <c r="HWO11" s="7" t="s">
        <v>22352</v>
      </c>
      <c r="HWP11" s="20" t="e">
        <f>VLOOKUP(HWP$4, revenue_pivot!$A$4:$E$6, 5, FALSE)</f>
        <v>#N/A</v>
      </c>
      <c r="HWQ11" s="20" t="e">
        <f>VLOOKUP(HWQ$4, revenue_pivot!$A$4:$E$6, 5, FALSE)</f>
        <v>#N/A</v>
      </c>
      <c r="HWR11" s="20" t="e">
        <f>VLOOKUP(HWR$4, revenue_pivot!$A$4:$E$6, 5, FALSE)</f>
        <v>#N/A</v>
      </c>
      <c r="HWS11" s="7" t="s">
        <v>22352</v>
      </c>
      <c r="HWT11" s="20" t="e">
        <f>VLOOKUP(HWT$4, revenue_pivot!$A$4:$E$6, 5, FALSE)</f>
        <v>#N/A</v>
      </c>
      <c r="HWU11" s="20" t="e">
        <f>VLOOKUP(HWU$4, revenue_pivot!$A$4:$E$6, 5, FALSE)</f>
        <v>#N/A</v>
      </c>
      <c r="HWV11" s="20" t="e">
        <f>VLOOKUP(HWV$4, revenue_pivot!$A$4:$E$6, 5, FALSE)</f>
        <v>#N/A</v>
      </c>
      <c r="HWW11" s="7" t="s">
        <v>22352</v>
      </c>
      <c r="HWX11" s="20" t="e">
        <f>VLOOKUP(HWX$4, revenue_pivot!$A$4:$E$6, 5, FALSE)</f>
        <v>#N/A</v>
      </c>
      <c r="HWY11" s="20" t="e">
        <f>VLOOKUP(HWY$4, revenue_pivot!$A$4:$E$6, 5, FALSE)</f>
        <v>#N/A</v>
      </c>
      <c r="HWZ11" s="20" t="e">
        <f>VLOOKUP(HWZ$4, revenue_pivot!$A$4:$E$6, 5, FALSE)</f>
        <v>#N/A</v>
      </c>
      <c r="HXA11" s="7" t="s">
        <v>22352</v>
      </c>
      <c r="HXB11" s="20" t="e">
        <f>VLOOKUP(HXB$4, revenue_pivot!$A$4:$E$6, 5, FALSE)</f>
        <v>#N/A</v>
      </c>
      <c r="HXC11" s="20" t="e">
        <f>VLOOKUP(HXC$4, revenue_pivot!$A$4:$E$6, 5, FALSE)</f>
        <v>#N/A</v>
      </c>
      <c r="HXD11" s="20" t="e">
        <f>VLOOKUP(HXD$4, revenue_pivot!$A$4:$E$6, 5, FALSE)</f>
        <v>#N/A</v>
      </c>
      <c r="HXE11" s="7" t="s">
        <v>22352</v>
      </c>
      <c r="HXF11" s="20" t="e">
        <f>VLOOKUP(HXF$4, revenue_pivot!$A$4:$E$6, 5, FALSE)</f>
        <v>#N/A</v>
      </c>
      <c r="HXG11" s="20" t="e">
        <f>VLOOKUP(HXG$4, revenue_pivot!$A$4:$E$6, 5, FALSE)</f>
        <v>#N/A</v>
      </c>
      <c r="HXH11" s="20" t="e">
        <f>VLOOKUP(HXH$4, revenue_pivot!$A$4:$E$6, 5, FALSE)</f>
        <v>#N/A</v>
      </c>
      <c r="HXI11" s="7" t="s">
        <v>22352</v>
      </c>
      <c r="HXJ11" s="20" t="e">
        <f>VLOOKUP(HXJ$4, revenue_pivot!$A$4:$E$6, 5, FALSE)</f>
        <v>#N/A</v>
      </c>
      <c r="HXK11" s="20" t="e">
        <f>VLOOKUP(HXK$4, revenue_pivot!$A$4:$E$6, 5, FALSE)</f>
        <v>#N/A</v>
      </c>
      <c r="HXL11" s="20" t="e">
        <f>VLOOKUP(HXL$4, revenue_pivot!$A$4:$E$6, 5, FALSE)</f>
        <v>#N/A</v>
      </c>
      <c r="HXM11" s="7" t="s">
        <v>22352</v>
      </c>
      <c r="HXN11" s="20" t="e">
        <f>VLOOKUP(HXN$4, revenue_pivot!$A$4:$E$6, 5, FALSE)</f>
        <v>#N/A</v>
      </c>
      <c r="HXO11" s="20" t="e">
        <f>VLOOKUP(HXO$4, revenue_pivot!$A$4:$E$6, 5, FALSE)</f>
        <v>#N/A</v>
      </c>
      <c r="HXP11" s="20" t="e">
        <f>VLOOKUP(HXP$4, revenue_pivot!$A$4:$E$6, 5, FALSE)</f>
        <v>#N/A</v>
      </c>
      <c r="HXQ11" s="7" t="s">
        <v>22352</v>
      </c>
      <c r="HXR11" s="20" t="e">
        <f>VLOOKUP(HXR$4, revenue_pivot!$A$4:$E$6, 5, FALSE)</f>
        <v>#N/A</v>
      </c>
      <c r="HXS11" s="20" t="e">
        <f>VLOOKUP(HXS$4, revenue_pivot!$A$4:$E$6, 5, FALSE)</f>
        <v>#N/A</v>
      </c>
      <c r="HXT11" s="20" t="e">
        <f>VLOOKUP(HXT$4, revenue_pivot!$A$4:$E$6, 5, FALSE)</f>
        <v>#N/A</v>
      </c>
      <c r="HXU11" s="7" t="s">
        <v>22352</v>
      </c>
      <c r="HXV11" s="20" t="e">
        <f>VLOOKUP(HXV$4, revenue_pivot!$A$4:$E$6, 5, FALSE)</f>
        <v>#N/A</v>
      </c>
      <c r="HXW11" s="20" t="e">
        <f>VLOOKUP(HXW$4, revenue_pivot!$A$4:$E$6, 5, FALSE)</f>
        <v>#N/A</v>
      </c>
      <c r="HXX11" s="20" t="e">
        <f>VLOOKUP(HXX$4, revenue_pivot!$A$4:$E$6, 5, FALSE)</f>
        <v>#N/A</v>
      </c>
      <c r="HXY11" s="7" t="s">
        <v>22352</v>
      </c>
      <c r="HXZ11" s="20" t="e">
        <f>VLOOKUP(HXZ$4, revenue_pivot!$A$4:$E$6, 5, FALSE)</f>
        <v>#N/A</v>
      </c>
      <c r="HYA11" s="20" t="e">
        <f>VLOOKUP(HYA$4, revenue_pivot!$A$4:$E$6, 5, FALSE)</f>
        <v>#N/A</v>
      </c>
      <c r="HYB11" s="20" t="e">
        <f>VLOOKUP(HYB$4, revenue_pivot!$A$4:$E$6, 5, FALSE)</f>
        <v>#N/A</v>
      </c>
      <c r="HYC11" s="7" t="s">
        <v>22352</v>
      </c>
      <c r="HYD11" s="20" t="e">
        <f>VLOOKUP(HYD$4, revenue_pivot!$A$4:$E$6, 5, FALSE)</f>
        <v>#N/A</v>
      </c>
      <c r="HYE11" s="20" t="e">
        <f>VLOOKUP(HYE$4, revenue_pivot!$A$4:$E$6, 5, FALSE)</f>
        <v>#N/A</v>
      </c>
      <c r="HYF11" s="20" t="e">
        <f>VLOOKUP(HYF$4, revenue_pivot!$A$4:$E$6, 5, FALSE)</f>
        <v>#N/A</v>
      </c>
      <c r="HYG11" s="7" t="s">
        <v>22352</v>
      </c>
      <c r="HYH11" s="20" t="e">
        <f>VLOOKUP(HYH$4, revenue_pivot!$A$4:$E$6, 5, FALSE)</f>
        <v>#N/A</v>
      </c>
      <c r="HYI11" s="20" t="e">
        <f>VLOOKUP(HYI$4, revenue_pivot!$A$4:$E$6, 5, FALSE)</f>
        <v>#N/A</v>
      </c>
      <c r="HYJ11" s="20" t="e">
        <f>VLOOKUP(HYJ$4, revenue_pivot!$A$4:$E$6, 5, FALSE)</f>
        <v>#N/A</v>
      </c>
      <c r="HYK11" s="7" t="s">
        <v>22352</v>
      </c>
      <c r="HYL11" s="20" t="e">
        <f>VLOOKUP(HYL$4, revenue_pivot!$A$4:$E$6, 5, FALSE)</f>
        <v>#N/A</v>
      </c>
      <c r="HYM11" s="20" t="e">
        <f>VLOOKUP(HYM$4, revenue_pivot!$A$4:$E$6, 5, FALSE)</f>
        <v>#N/A</v>
      </c>
      <c r="HYN11" s="20" t="e">
        <f>VLOOKUP(HYN$4, revenue_pivot!$A$4:$E$6, 5, FALSE)</f>
        <v>#N/A</v>
      </c>
      <c r="HYO11" s="7" t="s">
        <v>22352</v>
      </c>
      <c r="HYP11" s="20" t="e">
        <f>VLOOKUP(HYP$4, revenue_pivot!$A$4:$E$6, 5, FALSE)</f>
        <v>#N/A</v>
      </c>
      <c r="HYQ11" s="20" t="e">
        <f>VLOOKUP(HYQ$4, revenue_pivot!$A$4:$E$6, 5, FALSE)</f>
        <v>#N/A</v>
      </c>
      <c r="HYR11" s="20" t="e">
        <f>VLOOKUP(HYR$4, revenue_pivot!$A$4:$E$6, 5, FALSE)</f>
        <v>#N/A</v>
      </c>
      <c r="HYS11" s="7" t="s">
        <v>22352</v>
      </c>
      <c r="HYT11" s="20" t="e">
        <f>VLOOKUP(HYT$4, revenue_pivot!$A$4:$E$6, 5, FALSE)</f>
        <v>#N/A</v>
      </c>
      <c r="HYU11" s="20" t="e">
        <f>VLOOKUP(HYU$4, revenue_pivot!$A$4:$E$6, 5, FALSE)</f>
        <v>#N/A</v>
      </c>
      <c r="HYV11" s="20" t="e">
        <f>VLOOKUP(HYV$4, revenue_pivot!$A$4:$E$6, 5, FALSE)</f>
        <v>#N/A</v>
      </c>
      <c r="HYW11" s="7" t="s">
        <v>22352</v>
      </c>
      <c r="HYX11" s="20" t="e">
        <f>VLOOKUP(HYX$4, revenue_pivot!$A$4:$E$6, 5, FALSE)</f>
        <v>#N/A</v>
      </c>
      <c r="HYY11" s="20" t="e">
        <f>VLOOKUP(HYY$4, revenue_pivot!$A$4:$E$6, 5, FALSE)</f>
        <v>#N/A</v>
      </c>
      <c r="HYZ11" s="20" t="e">
        <f>VLOOKUP(HYZ$4, revenue_pivot!$A$4:$E$6, 5, FALSE)</f>
        <v>#N/A</v>
      </c>
      <c r="HZA11" s="7" t="s">
        <v>22352</v>
      </c>
      <c r="HZB11" s="20" t="e">
        <f>VLOOKUP(HZB$4, revenue_pivot!$A$4:$E$6, 5, FALSE)</f>
        <v>#N/A</v>
      </c>
      <c r="HZC11" s="20" t="e">
        <f>VLOOKUP(HZC$4, revenue_pivot!$A$4:$E$6, 5, FALSE)</f>
        <v>#N/A</v>
      </c>
      <c r="HZD11" s="20" t="e">
        <f>VLOOKUP(HZD$4, revenue_pivot!$A$4:$E$6, 5, FALSE)</f>
        <v>#N/A</v>
      </c>
      <c r="HZE11" s="7" t="s">
        <v>22352</v>
      </c>
      <c r="HZF11" s="20" t="e">
        <f>VLOOKUP(HZF$4, revenue_pivot!$A$4:$E$6, 5, FALSE)</f>
        <v>#N/A</v>
      </c>
      <c r="HZG11" s="20" t="e">
        <f>VLOOKUP(HZG$4, revenue_pivot!$A$4:$E$6, 5, FALSE)</f>
        <v>#N/A</v>
      </c>
      <c r="HZH11" s="20" t="e">
        <f>VLOOKUP(HZH$4, revenue_pivot!$A$4:$E$6, 5, FALSE)</f>
        <v>#N/A</v>
      </c>
      <c r="HZI11" s="7" t="s">
        <v>22352</v>
      </c>
      <c r="HZJ11" s="20" t="e">
        <f>VLOOKUP(HZJ$4, revenue_pivot!$A$4:$E$6, 5, FALSE)</f>
        <v>#N/A</v>
      </c>
      <c r="HZK11" s="20" t="e">
        <f>VLOOKUP(HZK$4, revenue_pivot!$A$4:$E$6, 5, FALSE)</f>
        <v>#N/A</v>
      </c>
      <c r="HZL11" s="20" t="e">
        <f>VLOOKUP(HZL$4, revenue_pivot!$A$4:$E$6, 5, FALSE)</f>
        <v>#N/A</v>
      </c>
      <c r="HZM11" s="7" t="s">
        <v>22352</v>
      </c>
      <c r="HZN11" s="20" t="e">
        <f>VLOOKUP(HZN$4, revenue_pivot!$A$4:$E$6, 5, FALSE)</f>
        <v>#N/A</v>
      </c>
      <c r="HZO11" s="20" t="e">
        <f>VLOOKUP(HZO$4, revenue_pivot!$A$4:$E$6, 5, FALSE)</f>
        <v>#N/A</v>
      </c>
      <c r="HZP11" s="20" t="e">
        <f>VLOOKUP(HZP$4, revenue_pivot!$A$4:$E$6, 5, FALSE)</f>
        <v>#N/A</v>
      </c>
      <c r="HZQ11" s="7" t="s">
        <v>22352</v>
      </c>
      <c r="HZR11" s="20" t="e">
        <f>VLOOKUP(HZR$4, revenue_pivot!$A$4:$E$6, 5, FALSE)</f>
        <v>#N/A</v>
      </c>
      <c r="HZS11" s="20" t="e">
        <f>VLOOKUP(HZS$4, revenue_pivot!$A$4:$E$6, 5, FALSE)</f>
        <v>#N/A</v>
      </c>
      <c r="HZT11" s="20" t="e">
        <f>VLOOKUP(HZT$4, revenue_pivot!$A$4:$E$6, 5, FALSE)</f>
        <v>#N/A</v>
      </c>
      <c r="HZU11" s="7" t="s">
        <v>22352</v>
      </c>
      <c r="HZV11" s="20" t="e">
        <f>VLOOKUP(HZV$4, revenue_pivot!$A$4:$E$6, 5, FALSE)</f>
        <v>#N/A</v>
      </c>
      <c r="HZW11" s="20" t="e">
        <f>VLOOKUP(HZW$4, revenue_pivot!$A$4:$E$6, 5, FALSE)</f>
        <v>#N/A</v>
      </c>
      <c r="HZX11" s="20" t="e">
        <f>VLOOKUP(HZX$4, revenue_pivot!$A$4:$E$6, 5, FALSE)</f>
        <v>#N/A</v>
      </c>
      <c r="HZY11" s="7" t="s">
        <v>22352</v>
      </c>
      <c r="HZZ11" s="20" t="e">
        <f>VLOOKUP(HZZ$4, revenue_pivot!$A$4:$E$6, 5, FALSE)</f>
        <v>#N/A</v>
      </c>
      <c r="IAA11" s="20" t="e">
        <f>VLOOKUP(IAA$4, revenue_pivot!$A$4:$E$6, 5, FALSE)</f>
        <v>#N/A</v>
      </c>
      <c r="IAB11" s="20" t="e">
        <f>VLOOKUP(IAB$4, revenue_pivot!$A$4:$E$6, 5, FALSE)</f>
        <v>#N/A</v>
      </c>
      <c r="IAC11" s="7" t="s">
        <v>22352</v>
      </c>
      <c r="IAD11" s="20" t="e">
        <f>VLOOKUP(IAD$4, revenue_pivot!$A$4:$E$6, 5, FALSE)</f>
        <v>#N/A</v>
      </c>
      <c r="IAE11" s="20" t="e">
        <f>VLOOKUP(IAE$4, revenue_pivot!$A$4:$E$6, 5, FALSE)</f>
        <v>#N/A</v>
      </c>
      <c r="IAF11" s="20" t="e">
        <f>VLOOKUP(IAF$4, revenue_pivot!$A$4:$E$6, 5, FALSE)</f>
        <v>#N/A</v>
      </c>
      <c r="IAG11" s="7" t="s">
        <v>22352</v>
      </c>
      <c r="IAH11" s="20" t="e">
        <f>VLOOKUP(IAH$4, revenue_pivot!$A$4:$E$6, 5, FALSE)</f>
        <v>#N/A</v>
      </c>
      <c r="IAI11" s="20" t="e">
        <f>VLOOKUP(IAI$4, revenue_pivot!$A$4:$E$6, 5, FALSE)</f>
        <v>#N/A</v>
      </c>
      <c r="IAJ11" s="20" t="e">
        <f>VLOOKUP(IAJ$4, revenue_pivot!$A$4:$E$6, 5, FALSE)</f>
        <v>#N/A</v>
      </c>
      <c r="IAK11" s="7" t="s">
        <v>22352</v>
      </c>
      <c r="IAL11" s="20" t="e">
        <f>VLOOKUP(IAL$4, revenue_pivot!$A$4:$E$6, 5, FALSE)</f>
        <v>#N/A</v>
      </c>
      <c r="IAM11" s="20" t="e">
        <f>VLOOKUP(IAM$4, revenue_pivot!$A$4:$E$6, 5, FALSE)</f>
        <v>#N/A</v>
      </c>
      <c r="IAN11" s="20" t="e">
        <f>VLOOKUP(IAN$4, revenue_pivot!$A$4:$E$6, 5, FALSE)</f>
        <v>#N/A</v>
      </c>
      <c r="IAO11" s="7" t="s">
        <v>22352</v>
      </c>
      <c r="IAP11" s="20" t="e">
        <f>VLOOKUP(IAP$4, revenue_pivot!$A$4:$E$6, 5, FALSE)</f>
        <v>#N/A</v>
      </c>
      <c r="IAQ11" s="20" t="e">
        <f>VLOOKUP(IAQ$4, revenue_pivot!$A$4:$E$6, 5, FALSE)</f>
        <v>#N/A</v>
      </c>
      <c r="IAR11" s="20" t="e">
        <f>VLOOKUP(IAR$4, revenue_pivot!$A$4:$E$6, 5, FALSE)</f>
        <v>#N/A</v>
      </c>
      <c r="IAS11" s="7" t="s">
        <v>22352</v>
      </c>
      <c r="IAT11" s="20" t="e">
        <f>VLOOKUP(IAT$4, revenue_pivot!$A$4:$E$6, 5, FALSE)</f>
        <v>#N/A</v>
      </c>
      <c r="IAU11" s="20" t="e">
        <f>VLOOKUP(IAU$4, revenue_pivot!$A$4:$E$6, 5, FALSE)</f>
        <v>#N/A</v>
      </c>
      <c r="IAV11" s="20" t="e">
        <f>VLOOKUP(IAV$4, revenue_pivot!$A$4:$E$6, 5, FALSE)</f>
        <v>#N/A</v>
      </c>
      <c r="IAW11" s="7" t="s">
        <v>22352</v>
      </c>
      <c r="IAX11" s="20" t="e">
        <f>VLOOKUP(IAX$4, revenue_pivot!$A$4:$E$6, 5, FALSE)</f>
        <v>#N/A</v>
      </c>
      <c r="IAY11" s="20" t="e">
        <f>VLOOKUP(IAY$4, revenue_pivot!$A$4:$E$6, 5, FALSE)</f>
        <v>#N/A</v>
      </c>
      <c r="IAZ11" s="20" t="e">
        <f>VLOOKUP(IAZ$4, revenue_pivot!$A$4:$E$6, 5, FALSE)</f>
        <v>#N/A</v>
      </c>
      <c r="IBA11" s="7" t="s">
        <v>22352</v>
      </c>
      <c r="IBB11" s="20" t="e">
        <f>VLOOKUP(IBB$4, revenue_pivot!$A$4:$E$6, 5, FALSE)</f>
        <v>#N/A</v>
      </c>
      <c r="IBC11" s="20" t="e">
        <f>VLOOKUP(IBC$4, revenue_pivot!$A$4:$E$6, 5, FALSE)</f>
        <v>#N/A</v>
      </c>
      <c r="IBD11" s="20" t="e">
        <f>VLOOKUP(IBD$4, revenue_pivot!$A$4:$E$6, 5, FALSE)</f>
        <v>#N/A</v>
      </c>
      <c r="IBE11" s="7" t="s">
        <v>22352</v>
      </c>
      <c r="IBF11" s="20" t="e">
        <f>VLOOKUP(IBF$4, revenue_pivot!$A$4:$E$6, 5, FALSE)</f>
        <v>#N/A</v>
      </c>
      <c r="IBG11" s="20" t="e">
        <f>VLOOKUP(IBG$4, revenue_pivot!$A$4:$E$6, 5, FALSE)</f>
        <v>#N/A</v>
      </c>
      <c r="IBH11" s="20" t="e">
        <f>VLOOKUP(IBH$4, revenue_pivot!$A$4:$E$6, 5, FALSE)</f>
        <v>#N/A</v>
      </c>
      <c r="IBI11" s="7" t="s">
        <v>22352</v>
      </c>
      <c r="IBJ11" s="20" t="e">
        <f>VLOOKUP(IBJ$4, revenue_pivot!$A$4:$E$6, 5, FALSE)</f>
        <v>#N/A</v>
      </c>
      <c r="IBK11" s="20" t="e">
        <f>VLOOKUP(IBK$4, revenue_pivot!$A$4:$E$6, 5, FALSE)</f>
        <v>#N/A</v>
      </c>
      <c r="IBL11" s="20" t="e">
        <f>VLOOKUP(IBL$4, revenue_pivot!$A$4:$E$6, 5, FALSE)</f>
        <v>#N/A</v>
      </c>
      <c r="IBM11" s="7" t="s">
        <v>22352</v>
      </c>
      <c r="IBN11" s="20" t="e">
        <f>VLOOKUP(IBN$4, revenue_pivot!$A$4:$E$6, 5, FALSE)</f>
        <v>#N/A</v>
      </c>
      <c r="IBO11" s="20" t="e">
        <f>VLOOKUP(IBO$4, revenue_pivot!$A$4:$E$6, 5, FALSE)</f>
        <v>#N/A</v>
      </c>
      <c r="IBP11" s="20" t="e">
        <f>VLOOKUP(IBP$4, revenue_pivot!$A$4:$E$6, 5, FALSE)</f>
        <v>#N/A</v>
      </c>
      <c r="IBQ11" s="7" t="s">
        <v>22352</v>
      </c>
      <c r="IBR11" s="20" t="e">
        <f>VLOOKUP(IBR$4, revenue_pivot!$A$4:$E$6, 5, FALSE)</f>
        <v>#N/A</v>
      </c>
      <c r="IBS11" s="20" t="e">
        <f>VLOOKUP(IBS$4, revenue_pivot!$A$4:$E$6, 5, FALSE)</f>
        <v>#N/A</v>
      </c>
      <c r="IBT11" s="20" t="e">
        <f>VLOOKUP(IBT$4, revenue_pivot!$A$4:$E$6, 5, FALSE)</f>
        <v>#N/A</v>
      </c>
      <c r="IBU11" s="7" t="s">
        <v>22352</v>
      </c>
      <c r="IBV11" s="20" t="e">
        <f>VLOOKUP(IBV$4, revenue_pivot!$A$4:$E$6, 5, FALSE)</f>
        <v>#N/A</v>
      </c>
      <c r="IBW11" s="20" t="e">
        <f>VLOOKUP(IBW$4, revenue_pivot!$A$4:$E$6, 5, FALSE)</f>
        <v>#N/A</v>
      </c>
      <c r="IBX11" s="20" t="e">
        <f>VLOOKUP(IBX$4, revenue_pivot!$A$4:$E$6, 5, FALSE)</f>
        <v>#N/A</v>
      </c>
      <c r="IBY11" s="7" t="s">
        <v>22352</v>
      </c>
      <c r="IBZ11" s="20" t="e">
        <f>VLOOKUP(IBZ$4, revenue_pivot!$A$4:$E$6, 5, FALSE)</f>
        <v>#N/A</v>
      </c>
      <c r="ICA11" s="20" t="e">
        <f>VLOOKUP(ICA$4, revenue_pivot!$A$4:$E$6, 5, FALSE)</f>
        <v>#N/A</v>
      </c>
      <c r="ICB11" s="20" t="e">
        <f>VLOOKUP(ICB$4, revenue_pivot!$A$4:$E$6, 5, FALSE)</f>
        <v>#N/A</v>
      </c>
      <c r="ICC11" s="7" t="s">
        <v>22352</v>
      </c>
      <c r="ICD11" s="20" t="e">
        <f>VLOOKUP(ICD$4, revenue_pivot!$A$4:$E$6, 5, FALSE)</f>
        <v>#N/A</v>
      </c>
      <c r="ICE11" s="20" t="e">
        <f>VLOOKUP(ICE$4, revenue_pivot!$A$4:$E$6, 5, FALSE)</f>
        <v>#N/A</v>
      </c>
      <c r="ICF11" s="20" t="e">
        <f>VLOOKUP(ICF$4, revenue_pivot!$A$4:$E$6, 5, FALSE)</f>
        <v>#N/A</v>
      </c>
      <c r="ICG11" s="7" t="s">
        <v>22352</v>
      </c>
      <c r="ICH11" s="20" t="e">
        <f>VLOOKUP(ICH$4, revenue_pivot!$A$4:$E$6, 5, FALSE)</f>
        <v>#N/A</v>
      </c>
      <c r="ICI11" s="20" t="e">
        <f>VLOOKUP(ICI$4, revenue_pivot!$A$4:$E$6, 5, FALSE)</f>
        <v>#N/A</v>
      </c>
      <c r="ICJ11" s="20" t="e">
        <f>VLOOKUP(ICJ$4, revenue_pivot!$A$4:$E$6, 5, FALSE)</f>
        <v>#N/A</v>
      </c>
      <c r="ICK11" s="7" t="s">
        <v>22352</v>
      </c>
      <c r="ICL11" s="20" t="e">
        <f>VLOOKUP(ICL$4, revenue_pivot!$A$4:$E$6, 5, FALSE)</f>
        <v>#N/A</v>
      </c>
      <c r="ICM11" s="20" t="e">
        <f>VLOOKUP(ICM$4, revenue_pivot!$A$4:$E$6, 5, FALSE)</f>
        <v>#N/A</v>
      </c>
      <c r="ICN11" s="20" t="e">
        <f>VLOOKUP(ICN$4, revenue_pivot!$A$4:$E$6, 5, FALSE)</f>
        <v>#N/A</v>
      </c>
      <c r="ICO11" s="7" t="s">
        <v>22352</v>
      </c>
      <c r="ICP11" s="20" t="e">
        <f>VLOOKUP(ICP$4, revenue_pivot!$A$4:$E$6, 5, FALSE)</f>
        <v>#N/A</v>
      </c>
      <c r="ICQ11" s="20" t="e">
        <f>VLOOKUP(ICQ$4, revenue_pivot!$A$4:$E$6, 5, FALSE)</f>
        <v>#N/A</v>
      </c>
      <c r="ICR11" s="20" t="e">
        <f>VLOOKUP(ICR$4, revenue_pivot!$A$4:$E$6, 5, FALSE)</f>
        <v>#N/A</v>
      </c>
      <c r="ICS11" s="7" t="s">
        <v>22352</v>
      </c>
      <c r="ICT11" s="20" t="e">
        <f>VLOOKUP(ICT$4, revenue_pivot!$A$4:$E$6, 5, FALSE)</f>
        <v>#N/A</v>
      </c>
      <c r="ICU11" s="20" t="e">
        <f>VLOOKUP(ICU$4, revenue_pivot!$A$4:$E$6, 5, FALSE)</f>
        <v>#N/A</v>
      </c>
      <c r="ICV11" s="20" t="e">
        <f>VLOOKUP(ICV$4, revenue_pivot!$A$4:$E$6, 5, FALSE)</f>
        <v>#N/A</v>
      </c>
      <c r="ICW11" s="7" t="s">
        <v>22352</v>
      </c>
      <c r="ICX11" s="20" t="e">
        <f>VLOOKUP(ICX$4, revenue_pivot!$A$4:$E$6, 5, FALSE)</f>
        <v>#N/A</v>
      </c>
      <c r="ICY11" s="20" t="e">
        <f>VLOOKUP(ICY$4, revenue_pivot!$A$4:$E$6, 5, FALSE)</f>
        <v>#N/A</v>
      </c>
      <c r="ICZ11" s="20" t="e">
        <f>VLOOKUP(ICZ$4, revenue_pivot!$A$4:$E$6, 5, FALSE)</f>
        <v>#N/A</v>
      </c>
      <c r="IDA11" s="7" t="s">
        <v>22352</v>
      </c>
      <c r="IDB11" s="20" t="e">
        <f>VLOOKUP(IDB$4, revenue_pivot!$A$4:$E$6, 5, FALSE)</f>
        <v>#N/A</v>
      </c>
      <c r="IDC11" s="20" t="e">
        <f>VLOOKUP(IDC$4, revenue_pivot!$A$4:$E$6, 5, FALSE)</f>
        <v>#N/A</v>
      </c>
      <c r="IDD11" s="20" t="e">
        <f>VLOOKUP(IDD$4, revenue_pivot!$A$4:$E$6, 5, FALSE)</f>
        <v>#N/A</v>
      </c>
      <c r="IDE11" s="7" t="s">
        <v>22352</v>
      </c>
      <c r="IDF11" s="20" t="e">
        <f>VLOOKUP(IDF$4, revenue_pivot!$A$4:$E$6, 5, FALSE)</f>
        <v>#N/A</v>
      </c>
      <c r="IDG11" s="20" t="e">
        <f>VLOOKUP(IDG$4, revenue_pivot!$A$4:$E$6, 5, FALSE)</f>
        <v>#N/A</v>
      </c>
      <c r="IDH11" s="20" t="e">
        <f>VLOOKUP(IDH$4, revenue_pivot!$A$4:$E$6, 5, FALSE)</f>
        <v>#N/A</v>
      </c>
      <c r="IDI11" s="7" t="s">
        <v>22352</v>
      </c>
      <c r="IDJ11" s="20" t="e">
        <f>VLOOKUP(IDJ$4, revenue_pivot!$A$4:$E$6, 5, FALSE)</f>
        <v>#N/A</v>
      </c>
      <c r="IDK11" s="20" t="e">
        <f>VLOOKUP(IDK$4, revenue_pivot!$A$4:$E$6, 5, FALSE)</f>
        <v>#N/A</v>
      </c>
      <c r="IDL11" s="20" t="e">
        <f>VLOOKUP(IDL$4, revenue_pivot!$A$4:$E$6, 5, FALSE)</f>
        <v>#N/A</v>
      </c>
      <c r="IDM11" s="7" t="s">
        <v>22352</v>
      </c>
      <c r="IDN11" s="20" t="e">
        <f>VLOOKUP(IDN$4, revenue_pivot!$A$4:$E$6, 5, FALSE)</f>
        <v>#N/A</v>
      </c>
      <c r="IDO11" s="20" t="e">
        <f>VLOOKUP(IDO$4, revenue_pivot!$A$4:$E$6, 5, FALSE)</f>
        <v>#N/A</v>
      </c>
      <c r="IDP11" s="20" t="e">
        <f>VLOOKUP(IDP$4, revenue_pivot!$A$4:$E$6, 5, FALSE)</f>
        <v>#N/A</v>
      </c>
      <c r="IDQ11" s="7" t="s">
        <v>22352</v>
      </c>
      <c r="IDR11" s="20" t="e">
        <f>VLOOKUP(IDR$4, revenue_pivot!$A$4:$E$6, 5, FALSE)</f>
        <v>#N/A</v>
      </c>
      <c r="IDS11" s="20" t="e">
        <f>VLOOKUP(IDS$4, revenue_pivot!$A$4:$E$6, 5, FALSE)</f>
        <v>#N/A</v>
      </c>
      <c r="IDT11" s="20" t="e">
        <f>VLOOKUP(IDT$4, revenue_pivot!$A$4:$E$6, 5, FALSE)</f>
        <v>#N/A</v>
      </c>
      <c r="IDU11" s="7" t="s">
        <v>22352</v>
      </c>
      <c r="IDV11" s="20" t="e">
        <f>VLOOKUP(IDV$4, revenue_pivot!$A$4:$E$6, 5, FALSE)</f>
        <v>#N/A</v>
      </c>
      <c r="IDW11" s="20" t="e">
        <f>VLOOKUP(IDW$4, revenue_pivot!$A$4:$E$6, 5, FALSE)</f>
        <v>#N/A</v>
      </c>
      <c r="IDX11" s="20" t="e">
        <f>VLOOKUP(IDX$4, revenue_pivot!$A$4:$E$6, 5, FALSE)</f>
        <v>#N/A</v>
      </c>
      <c r="IDY11" s="7" t="s">
        <v>22352</v>
      </c>
      <c r="IDZ11" s="20" t="e">
        <f>VLOOKUP(IDZ$4, revenue_pivot!$A$4:$E$6, 5, FALSE)</f>
        <v>#N/A</v>
      </c>
      <c r="IEA11" s="20" t="e">
        <f>VLOOKUP(IEA$4, revenue_pivot!$A$4:$E$6, 5, FALSE)</f>
        <v>#N/A</v>
      </c>
      <c r="IEB11" s="20" t="e">
        <f>VLOOKUP(IEB$4, revenue_pivot!$A$4:$E$6, 5, FALSE)</f>
        <v>#N/A</v>
      </c>
      <c r="IEC11" s="7" t="s">
        <v>22352</v>
      </c>
      <c r="IED11" s="20" t="e">
        <f>VLOOKUP(IED$4, revenue_pivot!$A$4:$E$6, 5, FALSE)</f>
        <v>#N/A</v>
      </c>
      <c r="IEE11" s="20" t="e">
        <f>VLOOKUP(IEE$4, revenue_pivot!$A$4:$E$6, 5, FALSE)</f>
        <v>#N/A</v>
      </c>
      <c r="IEF11" s="20" t="e">
        <f>VLOOKUP(IEF$4, revenue_pivot!$A$4:$E$6, 5, FALSE)</f>
        <v>#N/A</v>
      </c>
      <c r="IEG11" s="7" t="s">
        <v>22352</v>
      </c>
      <c r="IEH11" s="20" t="e">
        <f>VLOOKUP(IEH$4, revenue_pivot!$A$4:$E$6, 5, FALSE)</f>
        <v>#N/A</v>
      </c>
      <c r="IEI11" s="20" t="e">
        <f>VLOOKUP(IEI$4, revenue_pivot!$A$4:$E$6, 5, FALSE)</f>
        <v>#N/A</v>
      </c>
      <c r="IEJ11" s="20" t="e">
        <f>VLOOKUP(IEJ$4, revenue_pivot!$A$4:$E$6, 5, FALSE)</f>
        <v>#N/A</v>
      </c>
      <c r="IEK11" s="7" t="s">
        <v>22352</v>
      </c>
      <c r="IEL11" s="20" t="e">
        <f>VLOOKUP(IEL$4, revenue_pivot!$A$4:$E$6, 5, FALSE)</f>
        <v>#N/A</v>
      </c>
      <c r="IEM11" s="20" t="e">
        <f>VLOOKUP(IEM$4, revenue_pivot!$A$4:$E$6, 5, FALSE)</f>
        <v>#N/A</v>
      </c>
      <c r="IEN11" s="20" t="e">
        <f>VLOOKUP(IEN$4, revenue_pivot!$A$4:$E$6, 5, FALSE)</f>
        <v>#N/A</v>
      </c>
      <c r="IEO11" s="7" t="s">
        <v>22352</v>
      </c>
      <c r="IEP11" s="20" t="e">
        <f>VLOOKUP(IEP$4, revenue_pivot!$A$4:$E$6, 5, FALSE)</f>
        <v>#N/A</v>
      </c>
      <c r="IEQ11" s="20" t="e">
        <f>VLOOKUP(IEQ$4, revenue_pivot!$A$4:$E$6, 5, FALSE)</f>
        <v>#N/A</v>
      </c>
      <c r="IER11" s="20" t="e">
        <f>VLOOKUP(IER$4, revenue_pivot!$A$4:$E$6, 5, FALSE)</f>
        <v>#N/A</v>
      </c>
      <c r="IES11" s="7" t="s">
        <v>22352</v>
      </c>
      <c r="IET11" s="20" t="e">
        <f>VLOOKUP(IET$4, revenue_pivot!$A$4:$E$6, 5, FALSE)</f>
        <v>#N/A</v>
      </c>
      <c r="IEU11" s="20" t="e">
        <f>VLOOKUP(IEU$4, revenue_pivot!$A$4:$E$6, 5, FALSE)</f>
        <v>#N/A</v>
      </c>
      <c r="IEV11" s="20" t="e">
        <f>VLOOKUP(IEV$4, revenue_pivot!$A$4:$E$6, 5, FALSE)</f>
        <v>#N/A</v>
      </c>
      <c r="IEW11" s="7" t="s">
        <v>22352</v>
      </c>
      <c r="IEX11" s="20" t="e">
        <f>VLOOKUP(IEX$4, revenue_pivot!$A$4:$E$6, 5, FALSE)</f>
        <v>#N/A</v>
      </c>
      <c r="IEY11" s="20" t="e">
        <f>VLOOKUP(IEY$4, revenue_pivot!$A$4:$E$6, 5, FALSE)</f>
        <v>#N/A</v>
      </c>
      <c r="IEZ11" s="20" t="e">
        <f>VLOOKUP(IEZ$4, revenue_pivot!$A$4:$E$6, 5, FALSE)</f>
        <v>#N/A</v>
      </c>
      <c r="IFA11" s="7" t="s">
        <v>22352</v>
      </c>
      <c r="IFB11" s="20" t="e">
        <f>VLOOKUP(IFB$4, revenue_pivot!$A$4:$E$6, 5, FALSE)</f>
        <v>#N/A</v>
      </c>
      <c r="IFC11" s="20" t="e">
        <f>VLOOKUP(IFC$4, revenue_pivot!$A$4:$E$6, 5, FALSE)</f>
        <v>#N/A</v>
      </c>
      <c r="IFD11" s="20" t="e">
        <f>VLOOKUP(IFD$4, revenue_pivot!$A$4:$E$6, 5, FALSE)</f>
        <v>#N/A</v>
      </c>
      <c r="IFE11" s="7" t="s">
        <v>22352</v>
      </c>
      <c r="IFF11" s="20" t="e">
        <f>VLOOKUP(IFF$4, revenue_pivot!$A$4:$E$6, 5, FALSE)</f>
        <v>#N/A</v>
      </c>
      <c r="IFG11" s="20" t="e">
        <f>VLOOKUP(IFG$4, revenue_pivot!$A$4:$E$6, 5, FALSE)</f>
        <v>#N/A</v>
      </c>
      <c r="IFH11" s="20" t="e">
        <f>VLOOKUP(IFH$4, revenue_pivot!$A$4:$E$6, 5, FALSE)</f>
        <v>#N/A</v>
      </c>
      <c r="IFI11" s="7" t="s">
        <v>22352</v>
      </c>
      <c r="IFJ11" s="20" t="e">
        <f>VLOOKUP(IFJ$4, revenue_pivot!$A$4:$E$6, 5, FALSE)</f>
        <v>#N/A</v>
      </c>
      <c r="IFK11" s="20" t="e">
        <f>VLOOKUP(IFK$4, revenue_pivot!$A$4:$E$6, 5, FALSE)</f>
        <v>#N/A</v>
      </c>
      <c r="IFL11" s="20" t="e">
        <f>VLOOKUP(IFL$4, revenue_pivot!$A$4:$E$6, 5, FALSE)</f>
        <v>#N/A</v>
      </c>
      <c r="IFM11" s="7" t="s">
        <v>22352</v>
      </c>
      <c r="IFN11" s="20" t="e">
        <f>VLOOKUP(IFN$4, revenue_pivot!$A$4:$E$6, 5, FALSE)</f>
        <v>#N/A</v>
      </c>
      <c r="IFO11" s="20" t="e">
        <f>VLOOKUP(IFO$4, revenue_pivot!$A$4:$E$6, 5, FALSE)</f>
        <v>#N/A</v>
      </c>
      <c r="IFP11" s="20" t="e">
        <f>VLOOKUP(IFP$4, revenue_pivot!$A$4:$E$6, 5, FALSE)</f>
        <v>#N/A</v>
      </c>
      <c r="IFQ11" s="7" t="s">
        <v>22352</v>
      </c>
      <c r="IFR11" s="20" t="e">
        <f>VLOOKUP(IFR$4, revenue_pivot!$A$4:$E$6, 5, FALSE)</f>
        <v>#N/A</v>
      </c>
      <c r="IFS11" s="20" t="e">
        <f>VLOOKUP(IFS$4, revenue_pivot!$A$4:$E$6, 5, FALSE)</f>
        <v>#N/A</v>
      </c>
      <c r="IFT11" s="20" t="e">
        <f>VLOOKUP(IFT$4, revenue_pivot!$A$4:$E$6, 5, FALSE)</f>
        <v>#N/A</v>
      </c>
      <c r="IFU11" s="7" t="s">
        <v>22352</v>
      </c>
      <c r="IFV11" s="20" t="e">
        <f>VLOOKUP(IFV$4, revenue_pivot!$A$4:$E$6, 5, FALSE)</f>
        <v>#N/A</v>
      </c>
      <c r="IFW11" s="20" t="e">
        <f>VLOOKUP(IFW$4, revenue_pivot!$A$4:$E$6, 5, FALSE)</f>
        <v>#N/A</v>
      </c>
      <c r="IFX11" s="20" t="e">
        <f>VLOOKUP(IFX$4, revenue_pivot!$A$4:$E$6, 5, FALSE)</f>
        <v>#N/A</v>
      </c>
      <c r="IFY11" s="7" t="s">
        <v>22352</v>
      </c>
      <c r="IFZ11" s="20" t="e">
        <f>VLOOKUP(IFZ$4, revenue_pivot!$A$4:$E$6, 5, FALSE)</f>
        <v>#N/A</v>
      </c>
      <c r="IGA11" s="20" t="e">
        <f>VLOOKUP(IGA$4, revenue_pivot!$A$4:$E$6, 5, FALSE)</f>
        <v>#N/A</v>
      </c>
      <c r="IGB11" s="20" t="e">
        <f>VLOOKUP(IGB$4, revenue_pivot!$A$4:$E$6, 5, FALSE)</f>
        <v>#N/A</v>
      </c>
      <c r="IGC11" s="7" t="s">
        <v>22352</v>
      </c>
      <c r="IGD11" s="20" t="e">
        <f>VLOOKUP(IGD$4, revenue_pivot!$A$4:$E$6, 5, FALSE)</f>
        <v>#N/A</v>
      </c>
      <c r="IGE11" s="20" t="e">
        <f>VLOOKUP(IGE$4, revenue_pivot!$A$4:$E$6, 5, FALSE)</f>
        <v>#N/A</v>
      </c>
      <c r="IGF11" s="20" t="e">
        <f>VLOOKUP(IGF$4, revenue_pivot!$A$4:$E$6, 5, FALSE)</f>
        <v>#N/A</v>
      </c>
      <c r="IGG11" s="7" t="s">
        <v>22352</v>
      </c>
      <c r="IGH11" s="20" t="e">
        <f>VLOOKUP(IGH$4, revenue_pivot!$A$4:$E$6, 5, FALSE)</f>
        <v>#N/A</v>
      </c>
      <c r="IGI11" s="20" t="e">
        <f>VLOOKUP(IGI$4, revenue_pivot!$A$4:$E$6, 5, FALSE)</f>
        <v>#N/A</v>
      </c>
      <c r="IGJ11" s="20" t="e">
        <f>VLOOKUP(IGJ$4, revenue_pivot!$A$4:$E$6, 5, FALSE)</f>
        <v>#N/A</v>
      </c>
      <c r="IGK11" s="7" t="s">
        <v>22352</v>
      </c>
      <c r="IGL11" s="20" t="e">
        <f>VLOOKUP(IGL$4, revenue_pivot!$A$4:$E$6, 5, FALSE)</f>
        <v>#N/A</v>
      </c>
      <c r="IGM11" s="20" t="e">
        <f>VLOOKUP(IGM$4, revenue_pivot!$A$4:$E$6, 5, FALSE)</f>
        <v>#N/A</v>
      </c>
      <c r="IGN11" s="20" t="e">
        <f>VLOOKUP(IGN$4, revenue_pivot!$A$4:$E$6, 5, FALSE)</f>
        <v>#N/A</v>
      </c>
      <c r="IGO11" s="7" t="s">
        <v>22352</v>
      </c>
      <c r="IGP11" s="20" t="e">
        <f>VLOOKUP(IGP$4, revenue_pivot!$A$4:$E$6, 5, FALSE)</f>
        <v>#N/A</v>
      </c>
      <c r="IGQ11" s="20" t="e">
        <f>VLOOKUP(IGQ$4, revenue_pivot!$A$4:$E$6, 5, FALSE)</f>
        <v>#N/A</v>
      </c>
      <c r="IGR11" s="20" t="e">
        <f>VLOOKUP(IGR$4, revenue_pivot!$A$4:$E$6, 5, FALSE)</f>
        <v>#N/A</v>
      </c>
      <c r="IGS11" s="7" t="s">
        <v>22352</v>
      </c>
      <c r="IGT11" s="20" t="e">
        <f>VLOOKUP(IGT$4, revenue_pivot!$A$4:$E$6, 5, FALSE)</f>
        <v>#N/A</v>
      </c>
      <c r="IGU11" s="20" t="e">
        <f>VLOOKUP(IGU$4, revenue_pivot!$A$4:$E$6, 5, FALSE)</f>
        <v>#N/A</v>
      </c>
      <c r="IGV11" s="20" t="e">
        <f>VLOOKUP(IGV$4, revenue_pivot!$A$4:$E$6, 5, FALSE)</f>
        <v>#N/A</v>
      </c>
      <c r="IGW11" s="7" t="s">
        <v>22352</v>
      </c>
      <c r="IGX11" s="20" t="e">
        <f>VLOOKUP(IGX$4, revenue_pivot!$A$4:$E$6, 5, FALSE)</f>
        <v>#N/A</v>
      </c>
      <c r="IGY11" s="20" t="e">
        <f>VLOOKUP(IGY$4, revenue_pivot!$A$4:$E$6, 5, FALSE)</f>
        <v>#N/A</v>
      </c>
      <c r="IGZ11" s="20" t="e">
        <f>VLOOKUP(IGZ$4, revenue_pivot!$A$4:$E$6, 5, FALSE)</f>
        <v>#N/A</v>
      </c>
      <c r="IHA11" s="7" t="s">
        <v>22352</v>
      </c>
      <c r="IHB11" s="20" t="e">
        <f>VLOOKUP(IHB$4, revenue_pivot!$A$4:$E$6, 5, FALSE)</f>
        <v>#N/A</v>
      </c>
      <c r="IHC11" s="20" t="e">
        <f>VLOOKUP(IHC$4, revenue_pivot!$A$4:$E$6, 5, FALSE)</f>
        <v>#N/A</v>
      </c>
      <c r="IHD11" s="20" t="e">
        <f>VLOOKUP(IHD$4, revenue_pivot!$A$4:$E$6, 5, FALSE)</f>
        <v>#N/A</v>
      </c>
      <c r="IHE11" s="7" t="s">
        <v>22352</v>
      </c>
      <c r="IHF11" s="20" t="e">
        <f>VLOOKUP(IHF$4, revenue_pivot!$A$4:$E$6, 5, FALSE)</f>
        <v>#N/A</v>
      </c>
      <c r="IHG11" s="20" t="e">
        <f>VLOOKUP(IHG$4, revenue_pivot!$A$4:$E$6, 5, FALSE)</f>
        <v>#N/A</v>
      </c>
      <c r="IHH11" s="20" t="e">
        <f>VLOOKUP(IHH$4, revenue_pivot!$A$4:$E$6, 5, FALSE)</f>
        <v>#N/A</v>
      </c>
      <c r="IHI11" s="7" t="s">
        <v>22352</v>
      </c>
      <c r="IHJ11" s="20" t="e">
        <f>VLOOKUP(IHJ$4, revenue_pivot!$A$4:$E$6, 5, FALSE)</f>
        <v>#N/A</v>
      </c>
      <c r="IHK11" s="20" t="e">
        <f>VLOOKUP(IHK$4, revenue_pivot!$A$4:$E$6, 5, FALSE)</f>
        <v>#N/A</v>
      </c>
      <c r="IHL11" s="20" t="e">
        <f>VLOOKUP(IHL$4, revenue_pivot!$A$4:$E$6, 5, FALSE)</f>
        <v>#N/A</v>
      </c>
      <c r="IHM11" s="7" t="s">
        <v>22352</v>
      </c>
      <c r="IHN11" s="20" t="e">
        <f>VLOOKUP(IHN$4, revenue_pivot!$A$4:$E$6, 5, FALSE)</f>
        <v>#N/A</v>
      </c>
      <c r="IHO11" s="20" t="e">
        <f>VLOOKUP(IHO$4, revenue_pivot!$A$4:$E$6, 5, FALSE)</f>
        <v>#N/A</v>
      </c>
      <c r="IHP11" s="20" t="e">
        <f>VLOOKUP(IHP$4, revenue_pivot!$A$4:$E$6, 5, FALSE)</f>
        <v>#N/A</v>
      </c>
      <c r="IHQ11" s="7" t="s">
        <v>22352</v>
      </c>
      <c r="IHR11" s="20" t="e">
        <f>VLOOKUP(IHR$4, revenue_pivot!$A$4:$E$6, 5, FALSE)</f>
        <v>#N/A</v>
      </c>
      <c r="IHS11" s="20" t="e">
        <f>VLOOKUP(IHS$4, revenue_pivot!$A$4:$E$6, 5, FALSE)</f>
        <v>#N/A</v>
      </c>
      <c r="IHT11" s="20" t="e">
        <f>VLOOKUP(IHT$4, revenue_pivot!$A$4:$E$6, 5, FALSE)</f>
        <v>#N/A</v>
      </c>
      <c r="IHU11" s="7" t="s">
        <v>22352</v>
      </c>
      <c r="IHV11" s="20" t="e">
        <f>VLOOKUP(IHV$4, revenue_pivot!$A$4:$E$6, 5, FALSE)</f>
        <v>#N/A</v>
      </c>
      <c r="IHW11" s="20" t="e">
        <f>VLOOKUP(IHW$4, revenue_pivot!$A$4:$E$6, 5, FALSE)</f>
        <v>#N/A</v>
      </c>
      <c r="IHX11" s="20" t="e">
        <f>VLOOKUP(IHX$4, revenue_pivot!$A$4:$E$6, 5, FALSE)</f>
        <v>#N/A</v>
      </c>
      <c r="IHY11" s="7" t="s">
        <v>22352</v>
      </c>
      <c r="IHZ11" s="20" t="e">
        <f>VLOOKUP(IHZ$4, revenue_pivot!$A$4:$E$6, 5, FALSE)</f>
        <v>#N/A</v>
      </c>
      <c r="IIA11" s="20" t="e">
        <f>VLOOKUP(IIA$4, revenue_pivot!$A$4:$E$6, 5, FALSE)</f>
        <v>#N/A</v>
      </c>
      <c r="IIB11" s="20" t="e">
        <f>VLOOKUP(IIB$4, revenue_pivot!$A$4:$E$6, 5, FALSE)</f>
        <v>#N/A</v>
      </c>
      <c r="IIC11" s="7" t="s">
        <v>22352</v>
      </c>
      <c r="IID11" s="20" t="e">
        <f>VLOOKUP(IID$4, revenue_pivot!$A$4:$E$6, 5, FALSE)</f>
        <v>#N/A</v>
      </c>
      <c r="IIE11" s="20" t="e">
        <f>VLOOKUP(IIE$4, revenue_pivot!$A$4:$E$6, 5, FALSE)</f>
        <v>#N/A</v>
      </c>
      <c r="IIF11" s="20" t="e">
        <f>VLOOKUP(IIF$4, revenue_pivot!$A$4:$E$6, 5, FALSE)</f>
        <v>#N/A</v>
      </c>
      <c r="IIG11" s="7" t="s">
        <v>22352</v>
      </c>
      <c r="IIH11" s="20" t="e">
        <f>VLOOKUP(IIH$4, revenue_pivot!$A$4:$E$6, 5, FALSE)</f>
        <v>#N/A</v>
      </c>
      <c r="III11" s="20" t="e">
        <f>VLOOKUP(III$4, revenue_pivot!$A$4:$E$6, 5, FALSE)</f>
        <v>#N/A</v>
      </c>
      <c r="IIJ11" s="20" t="e">
        <f>VLOOKUP(IIJ$4, revenue_pivot!$A$4:$E$6, 5, FALSE)</f>
        <v>#N/A</v>
      </c>
      <c r="IIK11" s="7" t="s">
        <v>22352</v>
      </c>
      <c r="IIL11" s="20" t="e">
        <f>VLOOKUP(IIL$4, revenue_pivot!$A$4:$E$6, 5, FALSE)</f>
        <v>#N/A</v>
      </c>
      <c r="IIM11" s="20" t="e">
        <f>VLOOKUP(IIM$4, revenue_pivot!$A$4:$E$6, 5, FALSE)</f>
        <v>#N/A</v>
      </c>
      <c r="IIN11" s="20" t="e">
        <f>VLOOKUP(IIN$4, revenue_pivot!$A$4:$E$6, 5, FALSE)</f>
        <v>#N/A</v>
      </c>
      <c r="IIO11" s="7" t="s">
        <v>22352</v>
      </c>
      <c r="IIP11" s="20" t="e">
        <f>VLOOKUP(IIP$4, revenue_pivot!$A$4:$E$6, 5, FALSE)</f>
        <v>#N/A</v>
      </c>
      <c r="IIQ11" s="20" t="e">
        <f>VLOOKUP(IIQ$4, revenue_pivot!$A$4:$E$6, 5, FALSE)</f>
        <v>#N/A</v>
      </c>
      <c r="IIR11" s="20" t="e">
        <f>VLOOKUP(IIR$4, revenue_pivot!$A$4:$E$6, 5, FALSE)</f>
        <v>#N/A</v>
      </c>
      <c r="IIS11" s="7" t="s">
        <v>22352</v>
      </c>
      <c r="IIT11" s="20" t="e">
        <f>VLOOKUP(IIT$4, revenue_pivot!$A$4:$E$6, 5, FALSE)</f>
        <v>#N/A</v>
      </c>
      <c r="IIU11" s="20" t="e">
        <f>VLOOKUP(IIU$4, revenue_pivot!$A$4:$E$6, 5, FALSE)</f>
        <v>#N/A</v>
      </c>
      <c r="IIV11" s="20" t="e">
        <f>VLOOKUP(IIV$4, revenue_pivot!$A$4:$E$6, 5, FALSE)</f>
        <v>#N/A</v>
      </c>
      <c r="IIW11" s="7" t="s">
        <v>22352</v>
      </c>
      <c r="IIX11" s="20" t="e">
        <f>VLOOKUP(IIX$4, revenue_pivot!$A$4:$E$6, 5, FALSE)</f>
        <v>#N/A</v>
      </c>
      <c r="IIY11" s="20" t="e">
        <f>VLOOKUP(IIY$4, revenue_pivot!$A$4:$E$6, 5, FALSE)</f>
        <v>#N/A</v>
      </c>
      <c r="IIZ11" s="20" t="e">
        <f>VLOOKUP(IIZ$4, revenue_pivot!$A$4:$E$6, 5, FALSE)</f>
        <v>#N/A</v>
      </c>
      <c r="IJA11" s="7" t="s">
        <v>22352</v>
      </c>
      <c r="IJB11" s="20" t="e">
        <f>VLOOKUP(IJB$4, revenue_pivot!$A$4:$E$6, 5, FALSE)</f>
        <v>#N/A</v>
      </c>
      <c r="IJC11" s="20" t="e">
        <f>VLOOKUP(IJC$4, revenue_pivot!$A$4:$E$6, 5, FALSE)</f>
        <v>#N/A</v>
      </c>
      <c r="IJD11" s="20" t="e">
        <f>VLOOKUP(IJD$4, revenue_pivot!$A$4:$E$6, 5, FALSE)</f>
        <v>#N/A</v>
      </c>
      <c r="IJE11" s="7" t="s">
        <v>22352</v>
      </c>
      <c r="IJF11" s="20" t="e">
        <f>VLOOKUP(IJF$4, revenue_pivot!$A$4:$E$6, 5, FALSE)</f>
        <v>#N/A</v>
      </c>
      <c r="IJG11" s="20" t="e">
        <f>VLOOKUP(IJG$4, revenue_pivot!$A$4:$E$6, 5, FALSE)</f>
        <v>#N/A</v>
      </c>
      <c r="IJH11" s="20" t="e">
        <f>VLOOKUP(IJH$4, revenue_pivot!$A$4:$E$6, 5, FALSE)</f>
        <v>#N/A</v>
      </c>
      <c r="IJI11" s="7" t="s">
        <v>22352</v>
      </c>
      <c r="IJJ11" s="20" t="e">
        <f>VLOOKUP(IJJ$4, revenue_pivot!$A$4:$E$6, 5, FALSE)</f>
        <v>#N/A</v>
      </c>
      <c r="IJK11" s="20" t="e">
        <f>VLOOKUP(IJK$4, revenue_pivot!$A$4:$E$6, 5, FALSE)</f>
        <v>#N/A</v>
      </c>
      <c r="IJL11" s="20" t="e">
        <f>VLOOKUP(IJL$4, revenue_pivot!$A$4:$E$6, 5, FALSE)</f>
        <v>#N/A</v>
      </c>
      <c r="IJM11" s="7" t="s">
        <v>22352</v>
      </c>
      <c r="IJN11" s="20" t="e">
        <f>VLOOKUP(IJN$4, revenue_pivot!$A$4:$E$6, 5, FALSE)</f>
        <v>#N/A</v>
      </c>
      <c r="IJO11" s="20" t="e">
        <f>VLOOKUP(IJO$4, revenue_pivot!$A$4:$E$6, 5, FALSE)</f>
        <v>#N/A</v>
      </c>
      <c r="IJP11" s="20" t="e">
        <f>VLOOKUP(IJP$4, revenue_pivot!$A$4:$E$6, 5, FALSE)</f>
        <v>#N/A</v>
      </c>
      <c r="IJQ11" s="7" t="s">
        <v>22352</v>
      </c>
      <c r="IJR11" s="20" t="e">
        <f>VLOOKUP(IJR$4, revenue_pivot!$A$4:$E$6, 5, FALSE)</f>
        <v>#N/A</v>
      </c>
      <c r="IJS11" s="20" t="e">
        <f>VLOOKUP(IJS$4, revenue_pivot!$A$4:$E$6, 5, FALSE)</f>
        <v>#N/A</v>
      </c>
      <c r="IJT11" s="20" t="e">
        <f>VLOOKUP(IJT$4, revenue_pivot!$A$4:$E$6, 5, FALSE)</f>
        <v>#N/A</v>
      </c>
      <c r="IJU11" s="7" t="s">
        <v>22352</v>
      </c>
      <c r="IJV11" s="20" t="e">
        <f>VLOOKUP(IJV$4, revenue_pivot!$A$4:$E$6, 5, FALSE)</f>
        <v>#N/A</v>
      </c>
      <c r="IJW11" s="20" t="e">
        <f>VLOOKUP(IJW$4, revenue_pivot!$A$4:$E$6, 5, FALSE)</f>
        <v>#N/A</v>
      </c>
      <c r="IJX11" s="20" t="e">
        <f>VLOOKUP(IJX$4, revenue_pivot!$A$4:$E$6, 5, FALSE)</f>
        <v>#N/A</v>
      </c>
      <c r="IJY11" s="7" t="s">
        <v>22352</v>
      </c>
      <c r="IJZ11" s="20" t="e">
        <f>VLOOKUP(IJZ$4, revenue_pivot!$A$4:$E$6, 5, FALSE)</f>
        <v>#N/A</v>
      </c>
      <c r="IKA11" s="20" t="e">
        <f>VLOOKUP(IKA$4, revenue_pivot!$A$4:$E$6, 5, FALSE)</f>
        <v>#N/A</v>
      </c>
      <c r="IKB11" s="20" t="e">
        <f>VLOOKUP(IKB$4, revenue_pivot!$A$4:$E$6, 5, FALSE)</f>
        <v>#N/A</v>
      </c>
      <c r="IKC11" s="7" t="s">
        <v>22352</v>
      </c>
      <c r="IKD11" s="20" t="e">
        <f>VLOOKUP(IKD$4, revenue_pivot!$A$4:$E$6, 5, FALSE)</f>
        <v>#N/A</v>
      </c>
      <c r="IKE11" s="20" t="e">
        <f>VLOOKUP(IKE$4, revenue_pivot!$A$4:$E$6, 5, FALSE)</f>
        <v>#N/A</v>
      </c>
      <c r="IKF11" s="20" t="e">
        <f>VLOOKUP(IKF$4, revenue_pivot!$A$4:$E$6, 5, FALSE)</f>
        <v>#N/A</v>
      </c>
      <c r="IKG11" s="7" t="s">
        <v>22352</v>
      </c>
      <c r="IKH11" s="20" t="e">
        <f>VLOOKUP(IKH$4, revenue_pivot!$A$4:$E$6, 5, FALSE)</f>
        <v>#N/A</v>
      </c>
      <c r="IKI11" s="20" t="e">
        <f>VLOOKUP(IKI$4, revenue_pivot!$A$4:$E$6, 5, FALSE)</f>
        <v>#N/A</v>
      </c>
      <c r="IKJ11" s="20" t="e">
        <f>VLOOKUP(IKJ$4, revenue_pivot!$A$4:$E$6, 5, FALSE)</f>
        <v>#N/A</v>
      </c>
      <c r="IKK11" s="7" t="s">
        <v>22352</v>
      </c>
      <c r="IKL11" s="20" t="e">
        <f>VLOOKUP(IKL$4, revenue_pivot!$A$4:$E$6, 5, FALSE)</f>
        <v>#N/A</v>
      </c>
      <c r="IKM11" s="20" t="e">
        <f>VLOOKUP(IKM$4, revenue_pivot!$A$4:$E$6, 5, FALSE)</f>
        <v>#N/A</v>
      </c>
      <c r="IKN11" s="20" t="e">
        <f>VLOOKUP(IKN$4, revenue_pivot!$A$4:$E$6, 5, FALSE)</f>
        <v>#N/A</v>
      </c>
      <c r="IKO11" s="7" t="s">
        <v>22352</v>
      </c>
      <c r="IKP11" s="20" t="e">
        <f>VLOOKUP(IKP$4, revenue_pivot!$A$4:$E$6, 5, FALSE)</f>
        <v>#N/A</v>
      </c>
      <c r="IKQ11" s="20" t="e">
        <f>VLOOKUP(IKQ$4, revenue_pivot!$A$4:$E$6, 5, FALSE)</f>
        <v>#N/A</v>
      </c>
      <c r="IKR11" s="20" t="e">
        <f>VLOOKUP(IKR$4, revenue_pivot!$A$4:$E$6, 5, FALSE)</f>
        <v>#N/A</v>
      </c>
      <c r="IKS11" s="7" t="s">
        <v>22352</v>
      </c>
      <c r="IKT11" s="20" t="e">
        <f>VLOOKUP(IKT$4, revenue_pivot!$A$4:$E$6, 5, FALSE)</f>
        <v>#N/A</v>
      </c>
      <c r="IKU11" s="20" t="e">
        <f>VLOOKUP(IKU$4, revenue_pivot!$A$4:$E$6, 5, FALSE)</f>
        <v>#N/A</v>
      </c>
      <c r="IKV11" s="20" t="e">
        <f>VLOOKUP(IKV$4, revenue_pivot!$A$4:$E$6, 5, FALSE)</f>
        <v>#N/A</v>
      </c>
      <c r="IKW11" s="7" t="s">
        <v>22352</v>
      </c>
      <c r="IKX11" s="20" t="e">
        <f>VLOOKUP(IKX$4, revenue_pivot!$A$4:$E$6, 5, FALSE)</f>
        <v>#N/A</v>
      </c>
      <c r="IKY11" s="20" t="e">
        <f>VLOOKUP(IKY$4, revenue_pivot!$A$4:$E$6, 5, FALSE)</f>
        <v>#N/A</v>
      </c>
      <c r="IKZ11" s="20" t="e">
        <f>VLOOKUP(IKZ$4, revenue_pivot!$A$4:$E$6, 5, FALSE)</f>
        <v>#N/A</v>
      </c>
      <c r="ILA11" s="7" t="s">
        <v>22352</v>
      </c>
      <c r="ILB11" s="20" t="e">
        <f>VLOOKUP(ILB$4, revenue_pivot!$A$4:$E$6, 5, FALSE)</f>
        <v>#N/A</v>
      </c>
      <c r="ILC11" s="20" t="e">
        <f>VLOOKUP(ILC$4, revenue_pivot!$A$4:$E$6, 5, FALSE)</f>
        <v>#N/A</v>
      </c>
      <c r="ILD11" s="20" t="e">
        <f>VLOOKUP(ILD$4, revenue_pivot!$A$4:$E$6, 5, FALSE)</f>
        <v>#N/A</v>
      </c>
      <c r="ILE11" s="7" t="s">
        <v>22352</v>
      </c>
      <c r="ILF11" s="20" t="e">
        <f>VLOOKUP(ILF$4, revenue_pivot!$A$4:$E$6, 5, FALSE)</f>
        <v>#N/A</v>
      </c>
      <c r="ILG11" s="20" t="e">
        <f>VLOOKUP(ILG$4, revenue_pivot!$A$4:$E$6, 5, FALSE)</f>
        <v>#N/A</v>
      </c>
      <c r="ILH11" s="20" t="e">
        <f>VLOOKUP(ILH$4, revenue_pivot!$A$4:$E$6, 5, FALSE)</f>
        <v>#N/A</v>
      </c>
      <c r="ILI11" s="7" t="s">
        <v>22352</v>
      </c>
      <c r="ILJ11" s="20" t="e">
        <f>VLOOKUP(ILJ$4, revenue_pivot!$A$4:$E$6, 5, FALSE)</f>
        <v>#N/A</v>
      </c>
      <c r="ILK11" s="20" t="e">
        <f>VLOOKUP(ILK$4, revenue_pivot!$A$4:$E$6, 5, FALSE)</f>
        <v>#N/A</v>
      </c>
      <c r="ILL11" s="20" t="e">
        <f>VLOOKUP(ILL$4, revenue_pivot!$A$4:$E$6, 5, FALSE)</f>
        <v>#N/A</v>
      </c>
      <c r="ILM11" s="7" t="s">
        <v>22352</v>
      </c>
      <c r="ILN11" s="20" t="e">
        <f>VLOOKUP(ILN$4, revenue_pivot!$A$4:$E$6, 5, FALSE)</f>
        <v>#N/A</v>
      </c>
      <c r="ILO11" s="20" t="e">
        <f>VLOOKUP(ILO$4, revenue_pivot!$A$4:$E$6, 5, FALSE)</f>
        <v>#N/A</v>
      </c>
      <c r="ILP11" s="20" t="e">
        <f>VLOOKUP(ILP$4, revenue_pivot!$A$4:$E$6, 5, FALSE)</f>
        <v>#N/A</v>
      </c>
      <c r="ILQ11" s="7" t="s">
        <v>22352</v>
      </c>
      <c r="ILR11" s="20" t="e">
        <f>VLOOKUP(ILR$4, revenue_pivot!$A$4:$E$6, 5, FALSE)</f>
        <v>#N/A</v>
      </c>
      <c r="ILS11" s="20" t="e">
        <f>VLOOKUP(ILS$4, revenue_pivot!$A$4:$E$6, 5, FALSE)</f>
        <v>#N/A</v>
      </c>
      <c r="ILT11" s="20" t="e">
        <f>VLOOKUP(ILT$4, revenue_pivot!$A$4:$E$6, 5, FALSE)</f>
        <v>#N/A</v>
      </c>
      <c r="ILU11" s="7" t="s">
        <v>22352</v>
      </c>
      <c r="ILV11" s="20" t="e">
        <f>VLOOKUP(ILV$4, revenue_pivot!$A$4:$E$6, 5, FALSE)</f>
        <v>#N/A</v>
      </c>
      <c r="ILW11" s="20" t="e">
        <f>VLOOKUP(ILW$4, revenue_pivot!$A$4:$E$6, 5, FALSE)</f>
        <v>#N/A</v>
      </c>
      <c r="ILX11" s="20" t="e">
        <f>VLOOKUP(ILX$4, revenue_pivot!$A$4:$E$6, 5, FALSE)</f>
        <v>#N/A</v>
      </c>
      <c r="ILY11" s="7" t="s">
        <v>22352</v>
      </c>
      <c r="ILZ11" s="20" t="e">
        <f>VLOOKUP(ILZ$4, revenue_pivot!$A$4:$E$6, 5, FALSE)</f>
        <v>#N/A</v>
      </c>
      <c r="IMA11" s="20" t="e">
        <f>VLOOKUP(IMA$4, revenue_pivot!$A$4:$E$6, 5, FALSE)</f>
        <v>#N/A</v>
      </c>
      <c r="IMB11" s="20" t="e">
        <f>VLOOKUP(IMB$4, revenue_pivot!$A$4:$E$6, 5, FALSE)</f>
        <v>#N/A</v>
      </c>
      <c r="IMC11" s="7" t="s">
        <v>22352</v>
      </c>
      <c r="IMD11" s="20" t="e">
        <f>VLOOKUP(IMD$4, revenue_pivot!$A$4:$E$6, 5, FALSE)</f>
        <v>#N/A</v>
      </c>
      <c r="IME11" s="20" t="e">
        <f>VLOOKUP(IME$4, revenue_pivot!$A$4:$E$6, 5, FALSE)</f>
        <v>#N/A</v>
      </c>
      <c r="IMF11" s="20" t="e">
        <f>VLOOKUP(IMF$4, revenue_pivot!$A$4:$E$6, 5, FALSE)</f>
        <v>#N/A</v>
      </c>
      <c r="IMG11" s="7" t="s">
        <v>22352</v>
      </c>
      <c r="IMH11" s="20" t="e">
        <f>VLOOKUP(IMH$4, revenue_pivot!$A$4:$E$6, 5, FALSE)</f>
        <v>#N/A</v>
      </c>
      <c r="IMI11" s="20" t="e">
        <f>VLOOKUP(IMI$4, revenue_pivot!$A$4:$E$6, 5, FALSE)</f>
        <v>#N/A</v>
      </c>
      <c r="IMJ11" s="20" t="e">
        <f>VLOOKUP(IMJ$4, revenue_pivot!$A$4:$E$6, 5, FALSE)</f>
        <v>#N/A</v>
      </c>
      <c r="IMK11" s="7" t="s">
        <v>22352</v>
      </c>
      <c r="IML11" s="20" t="e">
        <f>VLOOKUP(IML$4, revenue_pivot!$A$4:$E$6, 5, FALSE)</f>
        <v>#N/A</v>
      </c>
      <c r="IMM11" s="20" t="e">
        <f>VLOOKUP(IMM$4, revenue_pivot!$A$4:$E$6, 5, FALSE)</f>
        <v>#N/A</v>
      </c>
      <c r="IMN11" s="20" t="e">
        <f>VLOOKUP(IMN$4, revenue_pivot!$A$4:$E$6, 5, FALSE)</f>
        <v>#N/A</v>
      </c>
      <c r="IMO11" s="7" t="s">
        <v>22352</v>
      </c>
      <c r="IMP11" s="20" t="e">
        <f>VLOOKUP(IMP$4, revenue_pivot!$A$4:$E$6, 5, FALSE)</f>
        <v>#N/A</v>
      </c>
      <c r="IMQ11" s="20" t="e">
        <f>VLOOKUP(IMQ$4, revenue_pivot!$A$4:$E$6, 5, FALSE)</f>
        <v>#N/A</v>
      </c>
      <c r="IMR11" s="20" t="e">
        <f>VLOOKUP(IMR$4, revenue_pivot!$A$4:$E$6, 5, FALSE)</f>
        <v>#N/A</v>
      </c>
      <c r="IMS11" s="7" t="s">
        <v>22352</v>
      </c>
      <c r="IMT11" s="20" t="e">
        <f>VLOOKUP(IMT$4, revenue_pivot!$A$4:$E$6, 5, FALSE)</f>
        <v>#N/A</v>
      </c>
      <c r="IMU11" s="20" t="e">
        <f>VLOOKUP(IMU$4, revenue_pivot!$A$4:$E$6, 5, FALSE)</f>
        <v>#N/A</v>
      </c>
      <c r="IMV11" s="20" t="e">
        <f>VLOOKUP(IMV$4, revenue_pivot!$A$4:$E$6, 5, FALSE)</f>
        <v>#N/A</v>
      </c>
      <c r="IMW11" s="7" t="s">
        <v>22352</v>
      </c>
      <c r="IMX11" s="20" t="e">
        <f>VLOOKUP(IMX$4, revenue_pivot!$A$4:$E$6, 5, FALSE)</f>
        <v>#N/A</v>
      </c>
      <c r="IMY11" s="20" t="e">
        <f>VLOOKUP(IMY$4, revenue_pivot!$A$4:$E$6, 5, FALSE)</f>
        <v>#N/A</v>
      </c>
      <c r="IMZ11" s="20" t="e">
        <f>VLOOKUP(IMZ$4, revenue_pivot!$A$4:$E$6, 5, FALSE)</f>
        <v>#N/A</v>
      </c>
      <c r="INA11" s="7" t="s">
        <v>22352</v>
      </c>
      <c r="INB11" s="20" t="e">
        <f>VLOOKUP(INB$4, revenue_pivot!$A$4:$E$6, 5, FALSE)</f>
        <v>#N/A</v>
      </c>
      <c r="INC11" s="20" t="e">
        <f>VLOOKUP(INC$4, revenue_pivot!$A$4:$E$6, 5, FALSE)</f>
        <v>#N/A</v>
      </c>
      <c r="IND11" s="20" t="e">
        <f>VLOOKUP(IND$4, revenue_pivot!$A$4:$E$6, 5, FALSE)</f>
        <v>#N/A</v>
      </c>
      <c r="INE11" s="7" t="s">
        <v>22352</v>
      </c>
      <c r="INF11" s="20" t="e">
        <f>VLOOKUP(INF$4, revenue_pivot!$A$4:$E$6, 5, FALSE)</f>
        <v>#N/A</v>
      </c>
      <c r="ING11" s="20" t="e">
        <f>VLOOKUP(ING$4, revenue_pivot!$A$4:$E$6, 5, FALSE)</f>
        <v>#N/A</v>
      </c>
      <c r="INH11" s="20" t="e">
        <f>VLOOKUP(INH$4, revenue_pivot!$A$4:$E$6, 5, FALSE)</f>
        <v>#N/A</v>
      </c>
      <c r="INI11" s="7" t="s">
        <v>22352</v>
      </c>
      <c r="INJ11" s="20" t="e">
        <f>VLOOKUP(INJ$4, revenue_pivot!$A$4:$E$6, 5, FALSE)</f>
        <v>#N/A</v>
      </c>
      <c r="INK11" s="20" t="e">
        <f>VLOOKUP(INK$4, revenue_pivot!$A$4:$E$6, 5, FALSE)</f>
        <v>#N/A</v>
      </c>
      <c r="INL11" s="20" t="e">
        <f>VLOOKUP(INL$4, revenue_pivot!$A$4:$E$6, 5, FALSE)</f>
        <v>#N/A</v>
      </c>
      <c r="INM11" s="7" t="s">
        <v>22352</v>
      </c>
      <c r="INN11" s="20" t="e">
        <f>VLOOKUP(INN$4, revenue_pivot!$A$4:$E$6, 5, FALSE)</f>
        <v>#N/A</v>
      </c>
      <c r="INO11" s="20" t="e">
        <f>VLOOKUP(INO$4, revenue_pivot!$A$4:$E$6, 5, FALSE)</f>
        <v>#N/A</v>
      </c>
      <c r="INP11" s="20" t="e">
        <f>VLOOKUP(INP$4, revenue_pivot!$A$4:$E$6, 5, FALSE)</f>
        <v>#N/A</v>
      </c>
      <c r="INQ11" s="7" t="s">
        <v>22352</v>
      </c>
      <c r="INR11" s="20" t="e">
        <f>VLOOKUP(INR$4, revenue_pivot!$A$4:$E$6, 5, FALSE)</f>
        <v>#N/A</v>
      </c>
      <c r="INS11" s="20" t="e">
        <f>VLOOKUP(INS$4, revenue_pivot!$A$4:$E$6, 5, FALSE)</f>
        <v>#N/A</v>
      </c>
      <c r="INT11" s="20" t="e">
        <f>VLOOKUP(INT$4, revenue_pivot!$A$4:$E$6, 5, FALSE)</f>
        <v>#N/A</v>
      </c>
      <c r="INU11" s="7" t="s">
        <v>22352</v>
      </c>
      <c r="INV11" s="20" t="e">
        <f>VLOOKUP(INV$4, revenue_pivot!$A$4:$E$6, 5, FALSE)</f>
        <v>#N/A</v>
      </c>
      <c r="INW11" s="20" t="e">
        <f>VLOOKUP(INW$4, revenue_pivot!$A$4:$E$6, 5, FALSE)</f>
        <v>#N/A</v>
      </c>
      <c r="INX11" s="20" t="e">
        <f>VLOOKUP(INX$4, revenue_pivot!$A$4:$E$6, 5, FALSE)</f>
        <v>#N/A</v>
      </c>
      <c r="INY11" s="7" t="s">
        <v>22352</v>
      </c>
      <c r="INZ11" s="20" t="e">
        <f>VLOOKUP(INZ$4, revenue_pivot!$A$4:$E$6, 5, FALSE)</f>
        <v>#N/A</v>
      </c>
      <c r="IOA11" s="20" t="e">
        <f>VLOOKUP(IOA$4, revenue_pivot!$A$4:$E$6, 5, FALSE)</f>
        <v>#N/A</v>
      </c>
      <c r="IOB11" s="20" t="e">
        <f>VLOOKUP(IOB$4, revenue_pivot!$A$4:$E$6, 5, FALSE)</f>
        <v>#N/A</v>
      </c>
      <c r="IOC11" s="7" t="s">
        <v>22352</v>
      </c>
      <c r="IOD11" s="20" t="e">
        <f>VLOOKUP(IOD$4, revenue_pivot!$A$4:$E$6, 5, FALSE)</f>
        <v>#N/A</v>
      </c>
      <c r="IOE11" s="20" t="e">
        <f>VLOOKUP(IOE$4, revenue_pivot!$A$4:$E$6, 5, FALSE)</f>
        <v>#N/A</v>
      </c>
      <c r="IOF11" s="20" t="e">
        <f>VLOOKUP(IOF$4, revenue_pivot!$A$4:$E$6, 5, FALSE)</f>
        <v>#N/A</v>
      </c>
      <c r="IOG11" s="7" t="s">
        <v>22352</v>
      </c>
      <c r="IOH11" s="20" t="e">
        <f>VLOOKUP(IOH$4, revenue_pivot!$A$4:$E$6, 5, FALSE)</f>
        <v>#N/A</v>
      </c>
      <c r="IOI11" s="20" t="e">
        <f>VLOOKUP(IOI$4, revenue_pivot!$A$4:$E$6, 5, FALSE)</f>
        <v>#N/A</v>
      </c>
      <c r="IOJ11" s="20" t="e">
        <f>VLOOKUP(IOJ$4, revenue_pivot!$A$4:$E$6, 5, FALSE)</f>
        <v>#N/A</v>
      </c>
      <c r="IOK11" s="7" t="s">
        <v>22352</v>
      </c>
      <c r="IOL11" s="20" t="e">
        <f>VLOOKUP(IOL$4, revenue_pivot!$A$4:$E$6, 5, FALSE)</f>
        <v>#N/A</v>
      </c>
      <c r="IOM11" s="20" t="e">
        <f>VLOOKUP(IOM$4, revenue_pivot!$A$4:$E$6, 5, FALSE)</f>
        <v>#N/A</v>
      </c>
      <c r="ION11" s="20" t="e">
        <f>VLOOKUP(ION$4, revenue_pivot!$A$4:$E$6, 5, FALSE)</f>
        <v>#N/A</v>
      </c>
      <c r="IOO11" s="7" t="s">
        <v>22352</v>
      </c>
      <c r="IOP11" s="20" t="e">
        <f>VLOOKUP(IOP$4, revenue_pivot!$A$4:$E$6, 5, FALSE)</f>
        <v>#N/A</v>
      </c>
      <c r="IOQ11" s="20" t="e">
        <f>VLOOKUP(IOQ$4, revenue_pivot!$A$4:$E$6, 5, FALSE)</f>
        <v>#N/A</v>
      </c>
      <c r="IOR11" s="20" t="e">
        <f>VLOOKUP(IOR$4, revenue_pivot!$A$4:$E$6, 5, FALSE)</f>
        <v>#N/A</v>
      </c>
      <c r="IOS11" s="7" t="s">
        <v>22352</v>
      </c>
      <c r="IOT11" s="20" t="e">
        <f>VLOOKUP(IOT$4, revenue_pivot!$A$4:$E$6, 5, FALSE)</f>
        <v>#N/A</v>
      </c>
      <c r="IOU11" s="20" t="e">
        <f>VLOOKUP(IOU$4, revenue_pivot!$A$4:$E$6, 5, FALSE)</f>
        <v>#N/A</v>
      </c>
      <c r="IOV11" s="20" t="e">
        <f>VLOOKUP(IOV$4, revenue_pivot!$A$4:$E$6, 5, FALSE)</f>
        <v>#N/A</v>
      </c>
      <c r="IOW11" s="7" t="s">
        <v>22352</v>
      </c>
      <c r="IOX11" s="20" t="e">
        <f>VLOOKUP(IOX$4, revenue_pivot!$A$4:$E$6, 5, FALSE)</f>
        <v>#N/A</v>
      </c>
      <c r="IOY11" s="20" t="e">
        <f>VLOOKUP(IOY$4, revenue_pivot!$A$4:$E$6, 5, FALSE)</f>
        <v>#N/A</v>
      </c>
      <c r="IOZ11" s="20" t="e">
        <f>VLOOKUP(IOZ$4, revenue_pivot!$A$4:$E$6, 5, FALSE)</f>
        <v>#N/A</v>
      </c>
      <c r="IPA11" s="7" t="s">
        <v>22352</v>
      </c>
      <c r="IPB11" s="20" t="e">
        <f>VLOOKUP(IPB$4, revenue_pivot!$A$4:$E$6, 5, FALSE)</f>
        <v>#N/A</v>
      </c>
      <c r="IPC11" s="20" t="e">
        <f>VLOOKUP(IPC$4, revenue_pivot!$A$4:$E$6, 5, FALSE)</f>
        <v>#N/A</v>
      </c>
      <c r="IPD11" s="20" t="e">
        <f>VLOOKUP(IPD$4, revenue_pivot!$A$4:$E$6, 5, FALSE)</f>
        <v>#N/A</v>
      </c>
      <c r="IPE11" s="7" t="s">
        <v>22352</v>
      </c>
      <c r="IPF11" s="20" t="e">
        <f>VLOOKUP(IPF$4, revenue_pivot!$A$4:$E$6, 5, FALSE)</f>
        <v>#N/A</v>
      </c>
      <c r="IPG11" s="20" t="e">
        <f>VLOOKUP(IPG$4, revenue_pivot!$A$4:$E$6, 5, FALSE)</f>
        <v>#N/A</v>
      </c>
      <c r="IPH11" s="20" t="e">
        <f>VLOOKUP(IPH$4, revenue_pivot!$A$4:$E$6, 5, FALSE)</f>
        <v>#N/A</v>
      </c>
      <c r="IPI11" s="7" t="s">
        <v>22352</v>
      </c>
      <c r="IPJ11" s="20" t="e">
        <f>VLOOKUP(IPJ$4, revenue_pivot!$A$4:$E$6, 5, FALSE)</f>
        <v>#N/A</v>
      </c>
      <c r="IPK11" s="20" t="e">
        <f>VLOOKUP(IPK$4, revenue_pivot!$A$4:$E$6, 5, FALSE)</f>
        <v>#N/A</v>
      </c>
      <c r="IPL11" s="20" t="e">
        <f>VLOOKUP(IPL$4, revenue_pivot!$A$4:$E$6, 5, FALSE)</f>
        <v>#N/A</v>
      </c>
      <c r="IPM11" s="7" t="s">
        <v>22352</v>
      </c>
      <c r="IPN11" s="20" t="e">
        <f>VLOOKUP(IPN$4, revenue_pivot!$A$4:$E$6, 5, FALSE)</f>
        <v>#N/A</v>
      </c>
      <c r="IPO11" s="20" t="e">
        <f>VLOOKUP(IPO$4, revenue_pivot!$A$4:$E$6, 5, FALSE)</f>
        <v>#N/A</v>
      </c>
      <c r="IPP11" s="20" t="e">
        <f>VLOOKUP(IPP$4, revenue_pivot!$A$4:$E$6, 5, FALSE)</f>
        <v>#N/A</v>
      </c>
      <c r="IPQ11" s="7" t="s">
        <v>22352</v>
      </c>
      <c r="IPR11" s="20" t="e">
        <f>VLOOKUP(IPR$4, revenue_pivot!$A$4:$E$6, 5, FALSE)</f>
        <v>#N/A</v>
      </c>
      <c r="IPS11" s="20" t="e">
        <f>VLOOKUP(IPS$4, revenue_pivot!$A$4:$E$6, 5, FALSE)</f>
        <v>#N/A</v>
      </c>
      <c r="IPT11" s="20" t="e">
        <f>VLOOKUP(IPT$4, revenue_pivot!$A$4:$E$6, 5, FALSE)</f>
        <v>#N/A</v>
      </c>
      <c r="IPU11" s="7" t="s">
        <v>22352</v>
      </c>
      <c r="IPV11" s="20" t="e">
        <f>VLOOKUP(IPV$4, revenue_pivot!$A$4:$E$6, 5, FALSE)</f>
        <v>#N/A</v>
      </c>
      <c r="IPW11" s="20" t="e">
        <f>VLOOKUP(IPW$4, revenue_pivot!$A$4:$E$6, 5, FALSE)</f>
        <v>#N/A</v>
      </c>
      <c r="IPX11" s="20" t="e">
        <f>VLOOKUP(IPX$4, revenue_pivot!$A$4:$E$6, 5, FALSE)</f>
        <v>#N/A</v>
      </c>
      <c r="IPY11" s="7" t="s">
        <v>22352</v>
      </c>
      <c r="IPZ11" s="20" t="e">
        <f>VLOOKUP(IPZ$4, revenue_pivot!$A$4:$E$6, 5, FALSE)</f>
        <v>#N/A</v>
      </c>
      <c r="IQA11" s="20" t="e">
        <f>VLOOKUP(IQA$4, revenue_pivot!$A$4:$E$6, 5, FALSE)</f>
        <v>#N/A</v>
      </c>
      <c r="IQB11" s="20" t="e">
        <f>VLOOKUP(IQB$4, revenue_pivot!$A$4:$E$6, 5, FALSE)</f>
        <v>#N/A</v>
      </c>
      <c r="IQC11" s="7" t="s">
        <v>22352</v>
      </c>
      <c r="IQD11" s="20" t="e">
        <f>VLOOKUP(IQD$4, revenue_pivot!$A$4:$E$6, 5, FALSE)</f>
        <v>#N/A</v>
      </c>
      <c r="IQE11" s="20" t="e">
        <f>VLOOKUP(IQE$4, revenue_pivot!$A$4:$E$6, 5, FALSE)</f>
        <v>#N/A</v>
      </c>
      <c r="IQF11" s="20" t="e">
        <f>VLOOKUP(IQF$4, revenue_pivot!$A$4:$E$6, 5, FALSE)</f>
        <v>#N/A</v>
      </c>
      <c r="IQG11" s="7" t="s">
        <v>22352</v>
      </c>
      <c r="IQH11" s="20" t="e">
        <f>VLOOKUP(IQH$4, revenue_pivot!$A$4:$E$6, 5, FALSE)</f>
        <v>#N/A</v>
      </c>
      <c r="IQI11" s="20" t="e">
        <f>VLOOKUP(IQI$4, revenue_pivot!$A$4:$E$6, 5, FALSE)</f>
        <v>#N/A</v>
      </c>
      <c r="IQJ11" s="20" t="e">
        <f>VLOOKUP(IQJ$4, revenue_pivot!$A$4:$E$6, 5, FALSE)</f>
        <v>#N/A</v>
      </c>
      <c r="IQK11" s="7" t="s">
        <v>22352</v>
      </c>
      <c r="IQL11" s="20" t="e">
        <f>VLOOKUP(IQL$4, revenue_pivot!$A$4:$E$6, 5, FALSE)</f>
        <v>#N/A</v>
      </c>
      <c r="IQM11" s="20" t="e">
        <f>VLOOKUP(IQM$4, revenue_pivot!$A$4:$E$6, 5, FALSE)</f>
        <v>#N/A</v>
      </c>
      <c r="IQN11" s="20" t="e">
        <f>VLOOKUP(IQN$4, revenue_pivot!$A$4:$E$6, 5, FALSE)</f>
        <v>#N/A</v>
      </c>
      <c r="IQO11" s="7" t="s">
        <v>22352</v>
      </c>
      <c r="IQP11" s="20" t="e">
        <f>VLOOKUP(IQP$4, revenue_pivot!$A$4:$E$6, 5, FALSE)</f>
        <v>#N/A</v>
      </c>
      <c r="IQQ11" s="20" t="e">
        <f>VLOOKUP(IQQ$4, revenue_pivot!$A$4:$E$6, 5, FALSE)</f>
        <v>#N/A</v>
      </c>
      <c r="IQR11" s="20" t="e">
        <f>VLOOKUP(IQR$4, revenue_pivot!$A$4:$E$6, 5, FALSE)</f>
        <v>#N/A</v>
      </c>
      <c r="IQS11" s="7" t="s">
        <v>22352</v>
      </c>
      <c r="IQT11" s="20" t="e">
        <f>VLOOKUP(IQT$4, revenue_pivot!$A$4:$E$6, 5, FALSE)</f>
        <v>#N/A</v>
      </c>
      <c r="IQU11" s="20" t="e">
        <f>VLOOKUP(IQU$4, revenue_pivot!$A$4:$E$6, 5, FALSE)</f>
        <v>#N/A</v>
      </c>
      <c r="IQV11" s="20" t="e">
        <f>VLOOKUP(IQV$4, revenue_pivot!$A$4:$E$6, 5, FALSE)</f>
        <v>#N/A</v>
      </c>
      <c r="IQW11" s="7" t="s">
        <v>22352</v>
      </c>
      <c r="IQX11" s="20" t="e">
        <f>VLOOKUP(IQX$4, revenue_pivot!$A$4:$E$6, 5, FALSE)</f>
        <v>#N/A</v>
      </c>
      <c r="IQY11" s="20" t="e">
        <f>VLOOKUP(IQY$4, revenue_pivot!$A$4:$E$6, 5, FALSE)</f>
        <v>#N/A</v>
      </c>
      <c r="IQZ11" s="20" t="e">
        <f>VLOOKUP(IQZ$4, revenue_pivot!$A$4:$E$6, 5, FALSE)</f>
        <v>#N/A</v>
      </c>
      <c r="IRA11" s="7" t="s">
        <v>22352</v>
      </c>
      <c r="IRB11" s="20" t="e">
        <f>VLOOKUP(IRB$4, revenue_pivot!$A$4:$E$6, 5, FALSE)</f>
        <v>#N/A</v>
      </c>
      <c r="IRC11" s="20" t="e">
        <f>VLOOKUP(IRC$4, revenue_pivot!$A$4:$E$6, 5, FALSE)</f>
        <v>#N/A</v>
      </c>
      <c r="IRD11" s="20" t="e">
        <f>VLOOKUP(IRD$4, revenue_pivot!$A$4:$E$6, 5, FALSE)</f>
        <v>#N/A</v>
      </c>
      <c r="IRE11" s="7" t="s">
        <v>22352</v>
      </c>
      <c r="IRF11" s="20" t="e">
        <f>VLOOKUP(IRF$4, revenue_pivot!$A$4:$E$6, 5, FALSE)</f>
        <v>#N/A</v>
      </c>
      <c r="IRG11" s="20" t="e">
        <f>VLOOKUP(IRG$4, revenue_pivot!$A$4:$E$6, 5, FALSE)</f>
        <v>#N/A</v>
      </c>
      <c r="IRH11" s="20" t="e">
        <f>VLOOKUP(IRH$4, revenue_pivot!$A$4:$E$6, 5, FALSE)</f>
        <v>#N/A</v>
      </c>
      <c r="IRI11" s="7" t="s">
        <v>22352</v>
      </c>
      <c r="IRJ11" s="20" t="e">
        <f>VLOOKUP(IRJ$4, revenue_pivot!$A$4:$E$6, 5, FALSE)</f>
        <v>#N/A</v>
      </c>
      <c r="IRK11" s="20" t="e">
        <f>VLOOKUP(IRK$4, revenue_pivot!$A$4:$E$6, 5, FALSE)</f>
        <v>#N/A</v>
      </c>
      <c r="IRL11" s="20" t="e">
        <f>VLOOKUP(IRL$4, revenue_pivot!$A$4:$E$6, 5, FALSE)</f>
        <v>#N/A</v>
      </c>
      <c r="IRM11" s="7" t="s">
        <v>22352</v>
      </c>
      <c r="IRN11" s="20" t="e">
        <f>VLOOKUP(IRN$4, revenue_pivot!$A$4:$E$6, 5, FALSE)</f>
        <v>#N/A</v>
      </c>
      <c r="IRO11" s="20" t="e">
        <f>VLOOKUP(IRO$4, revenue_pivot!$A$4:$E$6, 5, FALSE)</f>
        <v>#N/A</v>
      </c>
      <c r="IRP11" s="20" t="e">
        <f>VLOOKUP(IRP$4, revenue_pivot!$A$4:$E$6, 5, FALSE)</f>
        <v>#N/A</v>
      </c>
      <c r="IRQ11" s="7" t="s">
        <v>22352</v>
      </c>
      <c r="IRR11" s="20" t="e">
        <f>VLOOKUP(IRR$4, revenue_pivot!$A$4:$E$6, 5, FALSE)</f>
        <v>#N/A</v>
      </c>
      <c r="IRS11" s="20" t="e">
        <f>VLOOKUP(IRS$4, revenue_pivot!$A$4:$E$6, 5, FALSE)</f>
        <v>#N/A</v>
      </c>
      <c r="IRT11" s="20" t="e">
        <f>VLOOKUP(IRT$4, revenue_pivot!$A$4:$E$6, 5, FALSE)</f>
        <v>#N/A</v>
      </c>
      <c r="IRU11" s="7" t="s">
        <v>22352</v>
      </c>
      <c r="IRV11" s="20" t="e">
        <f>VLOOKUP(IRV$4, revenue_pivot!$A$4:$E$6, 5, FALSE)</f>
        <v>#N/A</v>
      </c>
      <c r="IRW11" s="20" t="e">
        <f>VLOOKUP(IRW$4, revenue_pivot!$A$4:$E$6, 5, FALSE)</f>
        <v>#N/A</v>
      </c>
      <c r="IRX11" s="20" t="e">
        <f>VLOOKUP(IRX$4, revenue_pivot!$A$4:$E$6, 5, FALSE)</f>
        <v>#N/A</v>
      </c>
      <c r="IRY11" s="7" t="s">
        <v>22352</v>
      </c>
      <c r="IRZ11" s="20" t="e">
        <f>VLOOKUP(IRZ$4, revenue_pivot!$A$4:$E$6, 5, FALSE)</f>
        <v>#N/A</v>
      </c>
      <c r="ISA11" s="20" t="e">
        <f>VLOOKUP(ISA$4, revenue_pivot!$A$4:$E$6, 5, FALSE)</f>
        <v>#N/A</v>
      </c>
      <c r="ISB11" s="20" t="e">
        <f>VLOOKUP(ISB$4, revenue_pivot!$A$4:$E$6, 5, FALSE)</f>
        <v>#N/A</v>
      </c>
      <c r="ISC11" s="7" t="s">
        <v>22352</v>
      </c>
      <c r="ISD11" s="20" t="e">
        <f>VLOOKUP(ISD$4, revenue_pivot!$A$4:$E$6, 5, FALSE)</f>
        <v>#N/A</v>
      </c>
      <c r="ISE11" s="20" t="e">
        <f>VLOOKUP(ISE$4, revenue_pivot!$A$4:$E$6, 5, FALSE)</f>
        <v>#N/A</v>
      </c>
      <c r="ISF11" s="20" t="e">
        <f>VLOOKUP(ISF$4, revenue_pivot!$A$4:$E$6, 5, FALSE)</f>
        <v>#N/A</v>
      </c>
      <c r="ISG11" s="7" t="s">
        <v>22352</v>
      </c>
      <c r="ISH11" s="20" t="e">
        <f>VLOOKUP(ISH$4, revenue_pivot!$A$4:$E$6, 5, FALSE)</f>
        <v>#N/A</v>
      </c>
      <c r="ISI11" s="20" t="e">
        <f>VLOOKUP(ISI$4, revenue_pivot!$A$4:$E$6, 5, FALSE)</f>
        <v>#N/A</v>
      </c>
      <c r="ISJ11" s="20" t="e">
        <f>VLOOKUP(ISJ$4, revenue_pivot!$A$4:$E$6, 5, FALSE)</f>
        <v>#N/A</v>
      </c>
      <c r="ISK11" s="7" t="s">
        <v>22352</v>
      </c>
      <c r="ISL11" s="20" t="e">
        <f>VLOOKUP(ISL$4, revenue_pivot!$A$4:$E$6, 5, FALSE)</f>
        <v>#N/A</v>
      </c>
      <c r="ISM11" s="20" t="e">
        <f>VLOOKUP(ISM$4, revenue_pivot!$A$4:$E$6, 5, FALSE)</f>
        <v>#N/A</v>
      </c>
      <c r="ISN11" s="20" t="e">
        <f>VLOOKUP(ISN$4, revenue_pivot!$A$4:$E$6, 5, FALSE)</f>
        <v>#N/A</v>
      </c>
      <c r="ISO11" s="7" t="s">
        <v>22352</v>
      </c>
      <c r="ISP11" s="20" t="e">
        <f>VLOOKUP(ISP$4, revenue_pivot!$A$4:$E$6, 5, FALSE)</f>
        <v>#N/A</v>
      </c>
      <c r="ISQ11" s="20" t="e">
        <f>VLOOKUP(ISQ$4, revenue_pivot!$A$4:$E$6, 5, FALSE)</f>
        <v>#N/A</v>
      </c>
      <c r="ISR11" s="20" t="e">
        <f>VLOOKUP(ISR$4, revenue_pivot!$A$4:$E$6, 5, FALSE)</f>
        <v>#N/A</v>
      </c>
      <c r="ISS11" s="7" t="s">
        <v>22352</v>
      </c>
      <c r="IST11" s="20" t="e">
        <f>VLOOKUP(IST$4, revenue_pivot!$A$4:$E$6, 5, FALSE)</f>
        <v>#N/A</v>
      </c>
      <c r="ISU11" s="20" t="e">
        <f>VLOOKUP(ISU$4, revenue_pivot!$A$4:$E$6, 5, FALSE)</f>
        <v>#N/A</v>
      </c>
      <c r="ISV11" s="20" t="e">
        <f>VLOOKUP(ISV$4, revenue_pivot!$A$4:$E$6, 5, FALSE)</f>
        <v>#N/A</v>
      </c>
      <c r="ISW11" s="7" t="s">
        <v>22352</v>
      </c>
      <c r="ISX11" s="20" t="e">
        <f>VLOOKUP(ISX$4, revenue_pivot!$A$4:$E$6, 5, FALSE)</f>
        <v>#N/A</v>
      </c>
      <c r="ISY11" s="20" t="e">
        <f>VLOOKUP(ISY$4, revenue_pivot!$A$4:$E$6, 5, FALSE)</f>
        <v>#N/A</v>
      </c>
      <c r="ISZ11" s="20" t="e">
        <f>VLOOKUP(ISZ$4, revenue_pivot!$A$4:$E$6, 5, FALSE)</f>
        <v>#N/A</v>
      </c>
      <c r="ITA11" s="7" t="s">
        <v>22352</v>
      </c>
      <c r="ITB11" s="20" t="e">
        <f>VLOOKUP(ITB$4, revenue_pivot!$A$4:$E$6, 5, FALSE)</f>
        <v>#N/A</v>
      </c>
      <c r="ITC11" s="20" t="e">
        <f>VLOOKUP(ITC$4, revenue_pivot!$A$4:$E$6, 5, FALSE)</f>
        <v>#N/A</v>
      </c>
      <c r="ITD11" s="20" t="e">
        <f>VLOOKUP(ITD$4, revenue_pivot!$A$4:$E$6, 5, FALSE)</f>
        <v>#N/A</v>
      </c>
      <c r="ITE11" s="7" t="s">
        <v>22352</v>
      </c>
      <c r="ITF11" s="20" t="e">
        <f>VLOOKUP(ITF$4, revenue_pivot!$A$4:$E$6, 5, FALSE)</f>
        <v>#N/A</v>
      </c>
      <c r="ITG11" s="20" t="e">
        <f>VLOOKUP(ITG$4, revenue_pivot!$A$4:$E$6, 5, FALSE)</f>
        <v>#N/A</v>
      </c>
      <c r="ITH11" s="20" t="e">
        <f>VLOOKUP(ITH$4, revenue_pivot!$A$4:$E$6, 5, FALSE)</f>
        <v>#N/A</v>
      </c>
      <c r="ITI11" s="7" t="s">
        <v>22352</v>
      </c>
      <c r="ITJ11" s="20" t="e">
        <f>VLOOKUP(ITJ$4, revenue_pivot!$A$4:$E$6, 5, FALSE)</f>
        <v>#N/A</v>
      </c>
      <c r="ITK11" s="20" t="e">
        <f>VLOOKUP(ITK$4, revenue_pivot!$A$4:$E$6, 5, FALSE)</f>
        <v>#N/A</v>
      </c>
      <c r="ITL11" s="20" t="e">
        <f>VLOOKUP(ITL$4, revenue_pivot!$A$4:$E$6, 5, FALSE)</f>
        <v>#N/A</v>
      </c>
      <c r="ITM11" s="7" t="s">
        <v>22352</v>
      </c>
      <c r="ITN11" s="20" t="e">
        <f>VLOOKUP(ITN$4, revenue_pivot!$A$4:$E$6, 5, FALSE)</f>
        <v>#N/A</v>
      </c>
      <c r="ITO11" s="20" t="e">
        <f>VLOOKUP(ITO$4, revenue_pivot!$A$4:$E$6, 5, FALSE)</f>
        <v>#N/A</v>
      </c>
      <c r="ITP11" s="20" t="e">
        <f>VLOOKUP(ITP$4, revenue_pivot!$A$4:$E$6, 5, FALSE)</f>
        <v>#N/A</v>
      </c>
      <c r="ITQ11" s="7" t="s">
        <v>22352</v>
      </c>
      <c r="ITR11" s="20" t="e">
        <f>VLOOKUP(ITR$4, revenue_pivot!$A$4:$E$6, 5, FALSE)</f>
        <v>#N/A</v>
      </c>
      <c r="ITS11" s="20" t="e">
        <f>VLOOKUP(ITS$4, revenue_pivot!$A$4:$E$6, 5, FALSE)</f>
        <v>#N/A</v>
      </c>
      <c r="ITT11" s="20" t="e">
        <f>VLOOKUP(ITT$4, revenue_pivot!$A$4:$E$6, 5, FALSE)</f>
        <v>#N/A</v>
      </c>
      <c r="ITU11" s="7" t="s">
        <v>22352</v>
      </c>
      <c r="ITV11" s="20" t="e">
        <f>VLOOKUP(ITV$4, revenue_pivot!$A$4:$E$6, 5, FALSE)</f>
        <v>#N/A</v>
      </c>
      <c r="ITW11" s="20" t="e">
        <f>VLOOKUP(ITW$4, revenue_pivot!$A$4:$E$6, 5, FALSE)</f>
        <v>#N/A</v>
      </c>
      <c r="ITX11" s="20" t="e">
        <f>VLOOKUP(ITX$4, revenue_pivot!$A$4:$E$6, 5, FALSE)</f>
        <v>#N/A</v>
      </c>
      <c r="ITY11" s="7" t="s">
        <v>22352</v>
      </c>
      <c r="ITZ11" s="20" t="e">
        <f>VLOOKUP(ITZ$4, revenue_pivot!$A$4:$E$6, 5, FALSE)</f>
        <v>#N/A</v>
      </c>
      <c r="IUA11" s="20" t="e">
        <f>VLOOKUP(IUA$4, revenue_pivot!$A$4:$E$6, 5, FALSE)</f>
        <v>#N/A</v>
      </c>
      <c r="IUB11" s="20" t="e">
        <f>VLOOKUP(IUB$4, revenue_pivot!$A$4:$E$6, 5, FALSE)</f>
        <v>#N/A</v>
      </c>
      <c r="IUC11" s="7" t="s">
        <v>22352</v>
      </c>
      <c r="IUD11" s="20" t="e">
        <f>VLOOKUP(IUD$4, revenue_pivot!$A$4:$E$6, 5, FALSE)</f>
        <v>#N/A</v>
      </c>
      <c r="IUE11" s="20" t="e">
        <f>VLOOKUP(IUE$4, revenue_pivot!$A$4:$E$6, 5, FALSE)</f>
        <v>#N/A</v>
      </c>
      <c r="IUF11" s="20" t="e">
        <f>VLOOKUP(IUF$4, revenue_pivot!$A$4:$E$6, 5, FALSE)</f>
        <v>#N/A</v>
      </c>
      <c r="IUG11" s="7" t="s">
        <v>22352</v>
      </c>
      <c r="IUH11" s="20" t="e">
        <f>VLOOKUP(IUH$4, revenue_pivot!$A$4:$E$6, 5, FALSE)</f>
        <v>#N/A</v>
      </c>
      <c r="IUI11" s="20" t="e">
        <f>VLOOKUP(IUI$4, revenue_pivot!$A$4:$E$6, 5, FALSE)</f>
        <v>#N/A</v>
      </c>
      <c r="IUJ11" s="20" t="e">
        <f>VLOOKUP(IUJ$4, revenue_pivot!$A$4:$E$6, 5, FALSE)</f>
        <v>#N/A</v>
      </c>
      <c r="IUK11" s="7" t="s">
        <v>22352</v>
      </c>
      <c r="IUL11" s="20" t="e">
        <f>VLOOKUP(IUL$4, revenue_pivot!$A$4:$E$6, 5, FALSE)</f>
        <v>#N/A</v>
      </c>
      <c r="IUM11" s="20" t="e">
        <f>VLOOKUP(IUM$4, revenue_pivot!$A$4:$E$6, 5, FALSE)</f>
        <v>#N/A</v>
      </c>
      <c r="IUN11" s="20" t="e">
        <f>VLOOKUP(IUN$4, revenue_pivot!$A$4:$E$6, 5, FALSE)</f>
        <v>#N/A</v>
      </c>
      <c r="IUO11" s="7" t="s">
        <v>22352</v>
      </c>
      <c r="IUP11" s="20" t="e">
        <f>VLOOKUP(IUP$4, revenue_pivot!$A$4:$E$6, 5, FALSE)</f>
        <v>#N/A</v>
      </c>
      <c r="IUQ11" s="20" t="e">
        <f>VLOOKUP(IUQ$4, revenue_pivot!$A$4:$E$6, 5, FALSE)</f>
        <v>#N/A</v>
      </c>
      <c r="IUR11" s="20" t="e">
        <f>VLOOKUP(IUR$4, revenue_pivot!$A$4:$E$6, 5, FALSE)</f>
        <v>#N/A</v>
      </c>
      <c r="IUS11" s="7" t="s">
        <v>22352</v>
      </c>
      <c r="IUT11" s="20" t="e">
        <f>VLOOKUP(IUT$4, revenue_pivot!$A$4:$E$6, 5, FALSE)</f>
        <v>#N/A</v>
      </c>
      <c r="IUU11" s="20" t="e">
        <f>VLOOKUP(IUU$4, revenue_pivot!$A$4:$E$6, 5, FALSE)</f>
        <v>#N/A</v>
      </c>
      <c r="IUV11" s="20" t="e">
        <f>VLOOKUP(IUV$4, revenue_pivot!$A$4:$E$6, 5, FALSE)</f>
        <v>#N/A</v>
      </c>
      <c r="IUW11" s="7" t="s">
        <v>22352</v>
      </c>
      <c r="IUX11" s="20" t="e">
        <f>VLOOKUP(IUX$4, revenue_pivot!$A$4:$E$6, 5, FALSE)</f>
        <v>#N/A</v>
      </c>
      <c r="IUY11" s="20" t="e">
        <f>VLOOKUP(IUY$4, revenue_pivot!$A$4:$E$6, 5, FALSE)</f>
        <v>#N/A</v>
      </c>
      <c r="IUZ11" s="20" t="e">
        <f>VLOOKUP(IUZ$4, revenue_pivot!$A$4:$E$6, 5, FALSE)</f>
        <v>#N/A</v>
      </c>
      <c r="IVA11" s="7" t="s">
        <v>22352</v>
      </c>
      <c r="IVB11" s="20" t="e">
        <f>VLOOKUP(IVB$4, revenue_pivot!$A$4:$E$6, 5, FALSE)</f>
        <v>#N/A</v>
      </c>
      <c r="IVC11" s="20" t="e">
        <f>VLOOKUP(IVC$4, revenue_pivot!$A$4:$E$6, 5, FALSE)</f>
        <v>#N/A</v>
      </c>
      <c r="IVD11" s="20" t="e">
        <f>VLOOKUP(IVD$4, revenue_pivot!$A$4:$E$6, 5, FALSE)</f>
        <v>#N/A</v>
      </c>
      <c r="IVE11" s="7" t="s">
        <v>22352</v>
      </c>
      <c r="IVF11" s="20" t="e">
        <f>VLOOKUP(IVF$4, revenue_pivot!$A$4:$E$6, 5, FALSE)</f>
        <v>#N/A</v>
      </c>
      <c r="IVG11" s="20" t="e">
        <f>VLOOKUP(IVG$4, revenue_pivot!$A$4:$E$6, 5, FALSE)</f>
        <v>#N/A</v>
      </c>
      <c r="IVH11" s="20" t="e">
        <f>VLOOKUP(IVH$4, revenue_pivot!$A$4:$E$6, 5, FALSE)</f>
        <v>#N/A</v>
      </c>
      <c r="IVI11" s="7" t="s">
        <v>22352</v>
      </c>
      <c r="IVJ11" s="20" t="e">
        <f>VLOOKUP(IVJ$4, revenue_pivot!$A$4:$E$6, 5, FALSE)</f>
        <v>#N/A</v>
      </c>
      <c r="IVK11" s="20" t="e">
        <f>VLOOKUP(IVK$4, revenue_pivot!$A$4:$E$6, 5, FALSE)</f>
        <v>#N/A</v>
      </c>
      <c r="IVL11" s="20" t="e">
        <f>VLOOKUP(IVL$4, revenue_pivot!$A$4:$E$6, 5, FALSE)</f>
        <v>#N/A</v>
      </c>
      <c r="IVM11" s="7" t="s">
        <v>22352</v>
      </c>
      <c r="IVN11" s="20" t="e">
        <f>VLOOKUP(IVN$4, revenue_pivot!$A$4:$E$6, 5, FALSE)</f>
        <v>#N/A</v>
      </c>
      <c r="IVO11" s="20" t="e">
        <f>VLOOKUP(IVO$4, revenue_pivot!$A$4:$E$6, 5, FALSE)</f>
        <v>#N/A</v>
      </c>
      <c r="IVP11" s="20" t="e">
        <f>VLOOKUP(IVP$4, revenue_pivot!$A$4:$E$6, 5, FALSE)</f>
        <v>#N/A</v>
      </c>
      <c r="IVQ11" s="7" t="s">
        <v>22352</v>
      </c>
      <c r="IVR11" s="20" t="e">
        <f>VLOOKUP(IVR$4, revenue_pivot!$A$4:$E$6, 5, FALSE)</f>
        <v>#N/A</v>
      </c>
      <c r="IVS11" s="20" t="e">
        <f>VLOOKUP(IVS$4, revenue_pivot!$A$4:$E$6, 5, FALSE)</f>
        <v>#N/A</v>
      </c>
      <c r="IVT11" s="20" t="e">
        <f>VLOOKUP(IVT$4, revenue_pivot!$A$4:$E$6, 5, FALSE)</f>
        <v>#N/A</v>
      </c>
      <c r="IVU11" s="7" t="s">
        <v>22352</v>
      </c>
      <c r="IVV11" s="20" t="e">
        <f>VLOOKUP(IVV$4, revenue_pivot!$A$4:$E$6, 5, FALSE)</f>
        <v>#N/A</v>
      </c>
      <c r="IVW11" s="20" t="e">
        <f>VLOOKUP(IVW$4, revenue_pivot!$A$4:$E$6, 5, FALSE)</f>
        <v>#N/A</v>
      </c>
      <c r="IVX11" s="20" t="e">
        <f>VLOOKUP(IVX$4, revenue_pivot!$A$4:$E$6, 5, FALSE)</f>
        <v>#N/A</v>
      </c>
      <c r="IVY11" s="7" t="s">
        <v>22352</v>
      </c>
      <c r="IVZ11" s="20" t="e">
        <f>VLOOKUP(IVZ$4, revenue_pivot!$A$4:$E$6, 5, FALSE)</f>
        <v>#N/A</v>
      </c>
      <c r="IWA11" s="20" t="e">
        <f>VLOOKUP(IWA$4, revenue_pivot!$A$4:$E$6, 5, FALSE)</f>
        <v>#N/A</v>
      </c>
      <c r="IWB11" s="20" t="e">
        <f>VLOOKUP(IWB$4, revenue_pivot!$A$4:$E$6, 5, FALSE)</f>
        <v>#N/A</v>
      </c>
      <c r="IWC11" s="7" t="s">
        <v>22352</v>
      </c>
      <c r="IWD11" s="20" t="e">
        <f>VLOOKUP(IWD$4, revenue_pivot!$A$4:$E$6, 5, FALSE)</f>
        <v>#N/A</v>
      </c>
      <c r="IWE11" s="20" t="e">
        <f>VLOOKUP(IWE$4, revenue_pivot!$A$4:$E$6, 5, FALSE)</f>
        <v>#N/A</v>
      </c>
      <c r="IWF11" s="20" t="e">
        <f>VLOOKUP(IWF$4, revenue_pivot!$A$4:$E$6, 5, FALSE)</f>
        <v>#N/A</v>
      </c>
      <c r="IWG11" s="7" t="s">
        <v>22352</v>
      </c>
      <c r="IWH11" s="20" t="e">
        <f>VLOOKUP(IWH$4, revenue_pivot!$A$4:$E$6, 5, FALSE)</f>
        <v>#N/A</v>
      </c>
      <c r="IWI11" s="20" t="e">
        <f>VLOOKUP(IWI$4, revenue_pivot!$A$4:$E$6, 5, FALSE)</f>
        <v>#N/A</v>
      </c>
      <c r="IWJ11" s="20" t="e">
        <f>VLOOKUP(IWJ$4, revenue_pivot!$A$4:$E$6, 5, FALSE)</f>
        <v>#N/A</v>
      </c>
      <c r="IWK11" s="7" t="s">
        <v>22352</v>
      </c>
      <c r="IWL11" s="20" t="e">
        <f>VLOOKUP(IWL$4, revenue_pivot!$A$4:$E$6, 5, FALSE)</f>
        <v>#N/A</v>
      </c>
      <c r="IWM11" s="20" t="e">
        <f>VLOOKUP(IWM$4, revenue_pivot!$A$4:$E$6, 5, FALSE)</f>
        <v>#N/A</v>
      </c>
      <c r="IWN11" s="20" t="e">
        <f>VLOOKUP(IWN$4, revenue_pivot!$A$4:$E$6, 5, FALSE)</f>
        <v>#N/A</v>
      </c>
      <c r="IWO11" s="7" t="s">
        <v>22352</v>
      </c>
      <c r="IWP11" s="20" t="e">
        <f>VLOOKUP(IWP$4, revenue_pivot!$A$4:$E$6, 5, FALSE)</f>
        <v>#N/A</v>
      </c>
      <c r="IWQ11" s="20" t="e">
        <f>VLOOKUP(IWQ$4, revenue_pivot!$A$4:$E$6, 5, FALSE)</f>
        <v>#N/A</v>
      </c>
      <c r="IWR11" s="20" t="e">
        <f>VLOOKUP(IWR$4, revenue_pivot!$A$4:$E$6, 5, FALSE)</f>
        <v>#N/A</v>
      </c>
      <c r="IWS11" s="7" t="s">
        <v>22352</v>
      </c>
      <c r="IWT11" s="20" t="e">
        <f>VLOOKUP(IWT$4, revenue_pivot!$A$4:$E$6, 5, FALSE)</f>
        <v>#N/A</v>
      </c>
      <c r="IWU11" s="20" t="e">
        <f>VLOOKUP(IWU$4, revenue_pivot!$A$4:$E$6, 5, FALSE)</f>
        <v>#N/A</v>
      </c>
      <c r="IWV11" s="20" t="e">
        <f>VLOOKUP(IWV$4, revenue_pivot!$A$4:$E$6, 5, FALSE)</f>
        <v>#N/A</v>
      </c>
      <c r="IWW11" s="7" t="s">
        <v>22352</v>
      </c>
      <c r="IWX11" s="20" t="e">
        <f>VLOOKUP(IWX$4, revenue_pivot!$A$4:$E$6, 5, FALSE)</f>
        <v>#N/A</v>
      </c>
      <c r="IWY11" s="20" t="e">
        <f>VLOOKUP(IWY$4, revenue_pivot!$A$4:$E$6, 5, FALSE)</f>
        <v>#N/A</v>
      </c>
      <c r="IWZ11" s="20" t="e">
        <f>VLOOKUP(IWZ$4, revenue_pivot!$A$4:$E$6, 5, FALSE)</f>
        <v>#N/A</v>
      </c>
      <c r="IXA11" s="7" t="s">
        <v>22352</v>
      </c>
      <c r="IXB11" s="20" t="e">
        <f>VLOOKUP(IXB$4, revenue_pivot!$A$4:$E$6, 5, FALSE)</f>
        <v>#N/A</v>
      </c>
      <c r="IXC11" s="20" t="e">
        <f>VLOOKUP(IXC$4, revenue_pivot!$A$4:$E$6, 5, FALSE)</f>
        <v>#N/A</v>
      </c>
      <c r="IXD11" s="20" t="e">
        <f>VLOOKUP(IXD$4, revenue_pivot!$A$4:$E$6, 5, FALSE)</f>
        <v>#N/A</v>
      </c>
      <c r="IXE11" s="7" t="s">
        <v>22352</v>
      </c>
      <c r="IXF11" s="20" t="e">
        <f>VLOOKUP(IXF$4, revenue_pivot!$A$4:$E$6, 5, FALSE)</f>
        <v>#N/A</v>
      </c>
      <c r="IXG11" s="20" t="e">
        <f>VLOOKUP(IXG$4, revenue_pivot!$A$4:$E$6, 5, FALSE)</f>
        <v>#N/A</v>
      </c>
      <c r="IXH11" s="20" t="e">
        <f>VLOOKUP(IXH$4, revenue_pivot!$A$4:$E$6, 5, FALSE)</f>
        <v>#N/A</v>
      </c>
      <c r="IXI11" s="7" t="s">
        <v>22352</v>
      </c>
      <c r="IXJ11" s="20" t="e">
        <f>VLOOKUP(IXJ$4, revenue_pivot!$A$4:$E$6, 5, FALSE)</f>
        <v>#N/A</v>
      </c>
      <c r="IXK11" s="20" t="e">
        <f>VLOOKUP(IXK$4, revenue_pivot!$A$4:$E$6, 5, FALSE)</f>
        <v>#N/A</v>
      </c>
      <c r="IXL11" s="20" t="e">
        <f>VLOOKUP(IXL$4, revenue_pivot!$A$4:$E$6, 5, FALSE)</f>
        <v>#N/A</v>
      </c>
      <c r="IXM11" s="7" t="s">
        <v>22352</v>
      </c>
      <c r="IXN11" s="20" t="e">
        <f>VLOOKUP(IXN$4, revenue_pivot!$A$4:$E$6, 5, FALSE)</f>
        <v>#N/A</v>
      </c>
      <c r="IXO11" s="20" t="e">
        <f>VLOOKUP(IXO$4, revenue_pivot!$A$4:$E$6, 5, FALSE)</f>
        <v>#N/A</v>
      </c>
      <c r="IXP11" s="20" t="e">
        <f>VLOOKUP(IXP$4, revenue_pivot!$A$4:$E$6, 5, FALSE)</f>
        <v>#N/A</v>
      </c>
      <c r="IXQ11" s="7" t="s">
        <v>22352</v>
      </c>
      <c r="IXR11" s="20" t="e">
        <f>VLOOKUP(IXR$4, revenue_pivot!$A$4:$E$6, 5, FALSE)</f>
        <v>#N/A</v>
      </c>
      <c r="IXS11" s="20" t="e">
        <f>VLOOKUP(IXS$4, revenue_pivot!$A$4:$E$6, 5, FALSE)</f>
        <v>#N/A</v>
      </c>
      <c r="IXT11" s="20" t="e">
        <f>VLOOKUP(IXT$4, revenue_pivot!$A$4:$E$6, 5, FALSE)</f>
        <v>#N/A</v>
      </c>
      <c r="IXU11" s="7" t="s">
        <v>22352</v>
      </c>
      <c r="IXV11" s="20" t="e">
        <f>VLOOKUP(IXV$4, revenue_pivot!$A$4:$E$6, 5, FALSE)</f>
        <v>#N/A</v>
      </c>
      <c r="IXW11" s="20" t="e">
        <f>VLOOKUP(IXW$4, revenue_pivot!$A$4:$E$6, 5, FALSE)</f>
        <v>#N/A</v>
      </c>
      <c r="IXX11" s="20" t="e">
        <f>VLOOKUP(IXX$4, revenue_pivot!$A$4:$E$6, 5, FALSE)</f>
        <v>#N/A</v>
      </c>
      <c r="IXY11" s="7" t="s">
        <v>22352</v>
      </c>
      <c r="IXZ11" s="20" t="e">
        <f>VLOOKUP(IXZ$4, revenue_pivot!$A$4:$E$6, 5, FALSE)</f>
        <v>#N/A</v>
      </c>
      <c r="IYA11" s="20" t="e">
        <f>VLOOKUP(IYA$4, revenue_pivot!$A$4:$E$6, 5, FALSE)</f>
        <v>#N/A</v>
      </c>
      <c r="IYB11" s="20" t="e">
        <f>VLOOKUP(IYB$4, revenue_pivot!$A$4:$E$6, 5, FALSE)</f>
        <v>#N/A</v>
      </c>
      <c r="IYC11" s="7" t="s">
        <v>22352</v>
      </c>
      <c r="IYD11" s="20" t="e">
        <f>VLOOKUP(IYD$4, revenue_pivot!$A$4:$E$6, 5, FALSE)</f>
        <v>#N/A</v>
      </c>
      <c r="IYE11" s="20" t="e">
        <f>VLOOKUP(IYE$4, revenue_pivot!$A$4:$E$6, 5, FALSE)</f>
        <v>#N/A</v>
      </c>
      <c r="IYF11" s="20" t="e">
        <f>VLOOKUP(IYF$4, revenue_pivot!$A$4:$E$6, 5, FALSE)</f>
        <v>#N/A</v>
      </c>
      <c r="IYG11" s="7" t="s">
        <v>22352</v>
      </c>
      <c r="IYH11" s="20" t="e">
        <f>VLOOKUP(IYH$4, revenue_pivot!$A$4:$E$6, 5, FALSE)</f>
        <v>#N/A</v>
      </c>
      <c r="IYI11" s="20" t="e">
        <f>VLOOKUP(IYI$4, revenue_pivot!$A$4:$E$6, 5, FALSE)</f>
        <v>#N/A</v>
      </c>
      <c r="IYJ11" s="20" t="e">
        <f>VLOOKUP(IYJ$4, revenue_pivot!$A$4:$E$6, 5, FALSE)</f>
        <v>#N/A</v>
      </c>
      <c r="IYK11" s="7" t="s">
        <v>22352</v>
      </c>
      <c r="IYL11" s="20" t="e">
        <f>VLOOKUP(IYL$4, revenue_pivot!$A$4:$E$6, 5, FALSE)</f>
        <v>#N/A</v>
      </c>
      <c r="IYM11" s="20" t="e">
        <f>VLOOKUP(IYM$4, revenue_pivot!$A$4:$E$6, 5, FALSE)</f>
        <v>#N/A</v>
      </c>
      <c r="IYN11" s="20" t="e">
        <f>VLOOKUP(IYN$4, revenue_pivot!$A$4:$E$6, 5, FALSE)</f>
        <v>#N/A</v>
      </c>
      <c r="IYO11" s="7" t="s">
        <v>22352</v>
      </c>
      <c r="IYP11" s="20" t="e">
        <f>VLOOKUP(IYP$4, revenue_pivot!$A$4:$E$6, 5, FALSE)</f>
        <v>#N/A</v>
      </c>
      <c r="IYQ11" s="20" t="e">
        <f>VLOOKUP(IYQ$4, revenue_pivot!$A$4:$E$6, 5, FALSE)</f>
        <v>#N/A</v>
      </c>
      <c r="IYR11" s="20" t="e">
        <f>VLOOKUP(IYR$4, revenue_pivot!$A$4:$E$6, 5, FALSE)</f>
        <v>#N/A</v>
      </c>
      <c r="IYS11" s="7" t="s">
        <v>22352</v>
      </c>
      <c r="IYT11" s="20" t="e">
        <f>VLOOKUP(IYT$4, revenue_pivot!$A$4:$E$6, 5, FALSE)</f>
        <v>#N/A</v>
      </c>
      <c r="IYU11" s="20" t="e">
        <f>VLOOKUP(IYU$4, revenue_pivot!$A$4:$E$6, 5, FALSE)</f>
        <v>#N/A</v>
      </c>
      <c r="IYV11" s="20" t="e">
        <f>VLOOKUP(IYV$4, revenue_pivot!$A$4:$E$6, 5, FALSE)</f>
        <v>#N/A</v>
      </c>
      <c r="IYW11" s="7" t="s">
        <v>22352</v>
      </c>
      <c r="IYX11" s="20" t="e">
        <f>VLOOKUP(IYX$4, revenue_pivot!$A$4:$E$6, 5, FALSE)</f>
        <v>#N/A</v>
      </c>
      <c r="IYY11" s="20" t="e">
        <f>VLOOKUP(IYY$4, revenue_pivot!$A$4:$E$6, 5, FALSE)</f>
        <v>#N/A</v>
      </c>
      <c r="IYZ11" s="20" t="e">
        <f>VLOOKUP(IYZ$4, revenue_pivot!$A$4:$E$6, 5, FALSE)</f>
        <v>#N/A</v>
      </c>
      <c r="IZA11" s="7" t="s">
        <v>22352</v>
      </c>
      <c r="IZB11" s="20" t="e">
        <f>VLOOKUP(IZB$4, revenue_pivot!$A$4:$E$6, 5, FALSE)</f>
        <v>#N/A</v>
      </c>
      <c r="IZC11" s="20" t="e">
        <f>VLOOKUP(IZC$4, revenue_pivot!$A$4:$E$6, 5, FALSE)</f>
        <v>#N/A</v>
      </c>
      <c r="IZD11" s="20" t="e">
        <f>VLOOKUP(IZD$4, revenue_pivot!$A$4:$E$6, 5, FALSE)</f>
        <v>#N/A</v>
      </c>
      <c r="IZE11" s="7" t="s">
        <v>22352</v>
      </c>
      <c r="IZF11" s="20" t="e">
        <f>VLOOKUP(IZF$4, revenue_pivot!$A$4:$E$6, 5, FALSE)</f>
        <v>#N/A</v>
      </c>
      <c r="IZG11" s="20" t="e">
        <f>VLOOKUP(IZG$4, revenue_pivot!$A$4:$E$6, 5, FALSE)</f>
        <v>#N/A</v>
      </c>
      <c r="IZH11" s="20" t="e">
        <f>VLOOKUP(IZH$4, revenue_pivot!$A$4:$E$6, 5, FALSE)</f>
        <v>#N/A</v>
      </c>
      <c r="IZI11" s="7" t="s">
        <v>22352</v>
      </c>
      <c r="IZJ11" s="20" t="e">
        <f>VLOOKUP(IZJ$4, revenue_pivot!$A$4:$E$6, 5, FALSE)</f>
        <v>#N/A</v>
      </c>
      <c r="IZK11" s="20" t="e">
        <f>VLOOKUP(IZK$4, revenue_pivot!$A$4:$E$6, 5, FALSE)</f>
        <v>#N/A</v>
      </c>
      <c r="IZL11" s="20" t="e">
        <f>VLOOKUP(IZL$4, revenue_pivot!$A$4:$E$6, 5, FALSE)</f>
        <v>#N/A</v>
      </c>
      <c r="IZM11" s="7" t="s">
        <v>22352</v>
      </c>
      <c r="IZN11" s="20" t="e">
        <f>VLOOKUP(IZN$4, revenue_pivot!$A$4:$E$6, 5, FALSE)</f>
        <v>#N/A</v>
      </c>
      <c r="IZO11" s="20" t="e">
        <f>VLOOKUP(IZO$4, revenue_pivot!$A$4:$E$6, 5, FALSE)</f>
        <v>#N/A</v>
      </c>
      <c r="IZP11" s="20" t="e">
        <f>VLOOKUP(IZP$4, revenue_pivot!$A$4:$E$6, 5, FALSE)</f>
        <v>#N/A</v>
      </c>
      <c r="IZQ11" s="7" t="s">
        <v>22352</v>
      </c>
      <c r="IZR11" s="20" t="e">
        <f>VLOOKUP(IZR$4, revenue_pivot!$A$4:$E$6, 5, FALSE)</f>
        <v>#N/A</v>
      </c>
      <c r="IZS11" s="20" t="e">
        <f>VLOOKUP(IZS$4, revenue_pivot!$A$4:$E$6, 5, FALSE)</f>
        <v>#N/A</v>
      </c>
      <c r="IZT11" s="20" t="e">
        <f>VLOOKUP(IZT$4, revenue_pivot!$A$4:$E$6, 5, FALSE)</f>
        <v>#N/A</v>
      </c>
      <c r="IZU11" s="7" t="s">
        <v>22352</v>
      </c>
      <c r="IZV11" s="20" t="e">
        <f>VLOOKUP(IZV$4, revenue_pivot!$A$4:$E$6, 5, FALSE)</f>
        <v>#N/A</v>
      </c>
      <c r="IZW11" s="20" t="e">
        <f>VLOOKUP(IZW$4, revenue_pivot!$A$4:$E$6, 5, FALSE)</f>
        <v>#N/A</v>
      </c>
      <c r="IZX11" s="20" t="e">
        <f>VLOOKUP(IZX$4, revenue_pivot!$A$4:$E$6, 5, FALSE)</f>
        <v>#N/A</v>
      </c>
      <c r="IZY11" s="7" t="s">
        <v>22352</v>
      </c>
      <c r="IZZ11" s="20" t="e">
        <f>VLOOKUP(IZZ$4, revenue_pivot!$A$4:$E$6, 5, FALSE)</f>
        <v>#N/A</v>
      </c>
      <c r="JAA11" s="20" t="e">
        <f>VLOOKUP(JAA$4, revenue_pivot!$A$4:$E$6, 5, FALSE)</f>
        <v>#N/A</v>
      </c>
      <c r="JAB11" s="20" t="e">
        <f>VLOOKUP(JAB$4, revenue_pivot!$A$4:$E$6, 5, FALSE)</f>
        <v>#N/A</v>
      </c>
      <c r="JAC11" s="7" t="s">
        <v>22352</v>
      </c>
      <c r="JAD11" s="20" t="e">
        <f>VLOOKUP(JAD$4, revenue_pivot!$A$4:$E$6, 5, FALSE)</f>
        <v>#N/A</v>
      </c>
      <c r="JAE11" s="20" t="e">
        <f>VLOOKUP(JAE$4, revenue_pivot!$A$4:$E$6, 5, FALSE)</f>
        <v>#N/A</v>
      </c>
      <c r="JAF11" s="20" t="e">
        <f>VLOOKUP(JAF$4, revenue_pivot!$A$4:$E$6, 5, FALSE)</f>
        <v>#N/A</v>
      </c>
      <c r="JAG11" s="7" t="s">
        <v>22352</v>
      </c>
      <c r="JAH11" s="20" t="e">
        <f>VLOOKUP(JAH$4, revenue_pivot!$A$4:$E$6, 5, FALSE)</f>
        <v>#N/A</v>
      </c>
      <c r="JAI11" s="20" t="e">
        <f>VLOOKUP(JAI$4, revenue_pivot!$A$4:$E$6, 5, FALSE)</f>
        <v>#N/A</v>
      </c>
      <c r="JAJ11" s="20" t="e">
        <f>VLOOKUP(JAJ$4, revenue_pivot!$A$4:$E$6, 5, FALSE)</f>
        <v>#N/A</v>
      </c>
      <c r="JAK11" s="7" t="s">
        <v>22352</v>
      </c>
      <c r="JAL11" s="20" t="e">
        <f>VLOOKUP(JAL$4, revenue_pivot!$A$4:$E$6, 5, FALSE)</f>
        <v>#N/A</v>
      </c>
      <c r="JAM11" s="20" t="e">
        <f>VLOOKUP(JAM$4, revenue_pivot!$A$4:$E$6, 5, FALSE)</f>
        <v>#N/A</v>
      </c>
      <c r="JAN11" s="20" t="e">
        <f>VLOOKUP(JAN$4, revenue_pivot!$A$4:$E$6, 5, FALSE)</f>
        <v>#N/A</v>
      </c>
      <c r="JAO11" s="7" t="s">
        <v>22352</v>
      </c>
      <c r="JAP11" s="20" t="e">
        <f>VLOOKUP(JAP$4, revenue_pivot!$A$4:$E$6, 5, FALSE)</f>
        <v>#N/A</v>
      </c>
      <c r="JAQ11" s="20" t="e">
        <f>VLOOKUP(JAQ$4, revenue_pivot!$A$4:$E$6, 5, FALSE)</f>
        <v>#N/A</v>
      </c>
      <c r="JAR11" s="20" t="e">
        <f>VLOOKUP(JAR$4, revenue_pivot!$A$4:$E$6, 5, FALSE)</f>
        <v>#N/A</v>
      </c>
      <c r="JAS11" s="7" t="s">
        <v>22352</v>
      </c>
      <c r="JAT11" s="20" t="e">
        <f>VLOOKUP(JAT$4, revenue_pivot!$A$4:$E$6, 5, FALSE)</f>
        <v>#N/A</v>
      </c>
      <c r="JAU11" s="20" t="e">
        <f>VLOOKUP(JAU$4, revenue_pivot!$A$4:$E$6, 5, FALSE)</f>
        <v>#N/A</v>
      </c>
      <c r="JAV11" s="20" t="e">
        <f>VLOOKUP(JAV$4, revenue_pivot!$A$4:$E$6, 5, FALSE)</f>
        <v>#N/A</v>
      </c>
      <c r="JAW11" s="7" t="s">
        <v>22352</v>
      </c>
      <c r="JAX11" s="20" t="e">
        <f>VLOOKUP(JAX$4, revenue_pivot!$A$4:$E$6, 5, FALSE)</f>
        <v>#N/A</v>
      </c>
      <c r="JAY11" s="20" t="e">
        <f>VLOOKUP(JAY$4, revenue_pivot!$A$4:$E$6, 5, FALSE)</f>
        <v>#N/A</v>
      </c>
      <c r="JAZ11" s="20" t="e">
        <f>VLOOKUP(JAZ$4, revenue_pivot!$A$4:$E$6, 5, FALSE)</f>
        <v>#N/A</v>
      </c>
      <c r="JBA11" s="7" t="s">
        <v>22352</v>
      </c>
      <c r="JBB11" s="20" t="e">
        <f>VLOOKUP(JBB$4, revenue_pivot!$A$4:$E$6, 5, FALSE)</f>
        <v>#N/A</v>
      </c>
      <c r="JBC11" s="20" t="e">
        <f>VLOOKUP(JBC$4, revenue_pivot!$A$4:$E$6, 5, FALSE)</f>
        <v>#N/A</v>
      </c>
      <c r="JBD11" s="20" t="e">
        <f>VLOOKUP(JBD$4, revenue_pivot!$A$4:$E$6, 5, FALSE)</f>
        <v>#N/A</v>
      </c>
      <c r="JBE11" s="7" t="s">
        <v>22352</v>
      </c>
      <c r="JBF11" s="20" t="e">
        <f>VLOOKUP(JBF$4, revenue_pivot!$A$4:$E$6, 5, FALSE)</f>
        <v>#N/A</v>
      </c>
      <c r="JBG11" s="20" t="e">
        <f>VLOOKUP(JBG$4, revenue_pivot!$A$4:$E$6, 5, FALSE)</f>
        <v>#N/A</v>
      </c>
      <c r="JBH11" s="20" t="e">
        <f>VLOOKUP(JBH$4, revenue_pivot!$A$4:$E$6, 5, FALSE)</f>
        <v>#N/A</v>
      </c>
      <c r="JBI11" s="7" t="s">
        <v>22352</v>
      </c>
      <c r="JBJ11" s="20" t="e">
        <f>VLOOKUP(JBJ$4, revenue_pivot!$A$4:$E$6, 5, FALSE)</f>
        <v>#N/A</v>
      </c>
      <c r="JBK11" s="20" t="e">
        <f>VLOOKUP(JBK$4, revenue_pivot!$A$4:$E$6, 5, FALSE)</f>
        <v>#N/A</v>
      </c>
      <c r="JBL11" s="20" t="e">
        <f>VLOOKUP(JBL$4, revenue_pivot!$A$4:$E$6, 5, FALSE)</f>
        <v>#N/A</v>
      </c>
      <c r="JBM11" s="7" t="s">
        <v>22352</v>
      </c>
      <c r="JBN11" s="20" t="e">
        <f>VLOOKUP(JBN$4, revenue_pivot!$A$4:$E$6, 5, FALSE)</f>
        <v>#N/A</v>
      </c>
      <c r="JBO11" s="20" t="e">
        <f>VLOOKUP(JBO$4, revenue_pivot!$A$4:$E$6, 5, FALSE)</f>
        <v>#N/A</v>
      </c>
      <c r="JBP11" s="20" t="e">
        <f>VLOOKUP(JBP$4, revenue_pivot!$A$4:$E$6, 5, FALSE)</f>
        <v>#N/A</v>
      </c>
      <c r="JBQ11" s="7" t="s">
        <v>22352</v>
      </c>
      <c r="JBR11" s="20" t="e">
        <f>VLOOKUP(JBR$4, revenue_pivot!$A$4:$E$6, 5, FALSE)</f>
        <v>#N/A</v>
      </c>
      <c r="JBS11" s="20" t="e">
        <f>VLOOKUP(JBS$4, revenue_pivot!$A$4:$E$6, 5, FALSE)</f>
        <v>#N/A</v>
      </c>
      <c r="JBT11" s="20" t="e">
        <f>VLOOKUP(JBT$4, revenue_pivot!$A$4:$E$6, 5, FALSE)</f>
        <v>#N/A</v>
      </c>
      <c r="JBU11" s="7" t="s">
        <v>22352</v>
      </c>
      <c r="JBV11" s="20" t="e">
        <f>VLOOKUP(JBV$4, revenue_pivot!$A$4:$E$6, 5, FALSE)</f>
        <v>#N/A</v>
      </c>
      <c r="JBW11" s="20" t="e">
        <f>VLOOKUP(JBW$4, revenue_pivot!$A$4:$E$6, 5, FALSE)</f>
        <v>#N/A</v>
      </c>
      <c r="JBX11" s="20" t="e">
        <f>VLOOKUP(JBX$4, revenue_pivot!$A$4:$E$6, 5, FALSE)</f>
        <v>#N/A</v>
      </c>
      <c r="JBY11" s="7" t="s">
        <v>22352</v>
      </c>
      <c r="JBZ11" s="20" t="e">
        <f>VLOOKUP(JBZ$4, revenue_pivot!$A$4:$E$6, 5, FALSE)</f>
        <v>#N/A</v>
      </c>
      <c r="JCA11" s="20" t="e">
        <f>VLOOKUP(JCA$4, revenue_pivot!$A$4:$E$6, 5, FALSE)</f>
        <v>#N/A</v>
      </c>
      <c r="JCB11" s="20" t="e">
        <f>VLOOKUP(JCB$4, revenue_pivot!$A$4:$E$6, 5, FALSE)</f>
        <v>#N/A</v>
      </c>
      <c r="JCC11" s="7" t="s">
        <v>22352</v>
      </c>
      <c r="JCD11" s="20" t="e">
        <f>VLOOKUP(JCD$4, revenue_pivot!$A$4:$E$6, 5, FALSE)</f>
        <v>#N/A</v>
      </c>
      <c r="JCE11" s="20" t="e">
        <f>VLOOKUP(JCE$4, revenue_pivot!$A$4:$E$6, 5, FALSE)</f>
        <v>#N/A</v>
      </c>
      <c r="JCF11" s="20" t="e">
        <f>VLOOKUP(JCF$4, revenue_pivot!$A$4:$E$6, 5, FALSE)</f>
        <v>#N/A</v>
      </c>
      <c r="JCG11" s="7" t="s">
        <v>22352</v>
      </c>
      <c r="JCH11" s="20" t="e">
        <f>VLOOKUP(JCH$4, revenue_pivot!$A$4:$E$6, 5, FALSE)</f>
        <v>#N/A</v>
      </c>
      <c r="JCI11" s="20" t="e">
        <f>VLOOKUP(JCI$4, revenue_pivot!$A$4:$E$6, 5, FALSE)</f>
        <v>#N/A</v>
      </c>
      <c r="JCJ11" s="20" t="e">
        <f>VLOOKUP(JCJ$4, revenue_pivot!$A$4:$E$6, 5, FALSE)</f>
        <v>#N/A</v>
      </c>
      <c r="JCK11" s="7" t="s">
        <v>22352</v>
      </c>
      <c r="JCL11" s="20" t="e">
        <f>VLOOKUP(JCL$4, revenue_pivot!$A$4:$E$6, 5, FALSE)</f>
        <v>#N/A</v>
      </c>
      <c r="JCM11" s="20" t="e">
        <f>VLOOKUP(JCM$4, revenue_pivot!$A$4:$E$6, 5, FALSE)</f>
        <v>#N/A</v>
      </c>
      <c r="JCN11" s="20" t="e">
        <f>VLOOKUP(JCN$4, revenue_pivot!$A$4:$E$6, 5, FALSE)</f>
        <v>#N/A</v>
      </c>
      <c r="JCO11" s="7" t="s">
        <v>22352</v>
      </c>
      <c r="JCP11" s="20" t="e">
        <f>VLOOKUP(JCP$4, revenue_pivot!$A$4:$E$6, 5, FALSE)</f>
        <v>#N/A</v>
      </c>
      <c r="JCQ11" s="20" t="e">
        <f>VLOOKUP(JCQ$4, revenue_pivot!$A$4:$E$6, 5, FALSE)</f>
        <v>#N/A</v>
      </c>
      <c r="JCR11" s="20" t="e">
        <f>VLOOKUP(JCR$4, revenue_pivot!$A$4:$E$6, 5, FALSE)</f>
        <v>#N/A</v>
      </c>
      <c r="JCS11" s="7" t="s">
        <v>22352</v>
      </c>
      <c r="JCT11" s="20" t="e">
        <f>VLOOKUP(JCT$4, revenue_pivot!$A$4:$E$6, 5, FALSE)</f>
        <v>#N/A</v>
      </c>
      <c r="JCU11" s="20" t="e">
        <f>VLOOKUP(JCU$4, revenue_pivot!$A$4:$E$6, 5, FALSE)</f>
        <v>#N/A</v>
      </c>
      <c r="JCV11" s="20" t="e">
        <f>VLOOKUP(JCV$4, revenue_pivot!$A$4:$E$6, 5, FALSE)</f>
        <v>#N/A</v>
      </c>
      <c r="JCW11" s="7" t="s">
        <v>22352</v>
      </c>
      <c r="JCX11" s="20" t="e">
        <f>VLOOKUP(JCX$4, revenue_pivot!$A$4:$E$6, 5, FALSE)</f>
        <v>#N/A</v>
      </c>
      <c r="JCY11" s="20" t="e">
        <f>VLOOKUP(JCY$4, revenue_pivot!$A$4:$E$6, 5, FALSE)</f>
        <v>#N/A</v>
      </c>
      <c r="JCZ11" s="20" t="e">
        <f>VLOOKUP(JCZ$4, revenue_pivot!$A$4:$E$6, 5, FALSE)</f>
        <v>#N/A</v>
      </c>
      <c r="JDA11" s="7" t="s">
        <v>22352</v>
      </c>
      <c r="JDB11" s="20" t="e">
        <f>VLOOKUP(JDB$4, revenue_pivot!$A$4:$E$6, 5, FALSE)</f>
        <v>#N/A</v>
      </c>
      <c r="JDC11" s="20" t="e">
        <f>VLOOKUP(JDC$4, revenue_pivot!$A$4:$E$6, 5, FALSE)</f>
        <v>#N/A</v>
      </c>
      <c r="JDD11" s="20" t="e">
        <f>VLOOKUP(JDD$4, revenue_pivot!$A$4:$E$6, 5, FALSE)</f>
        <v>#N/A</v>
      </c>
      <c r="JDE11" s="7" t="s">
        <v>22352</v>
      </c>
      <c r="JDF11" s="20" t="e">
        <f>VLOOKUP(JDF$4, revenue_pivot!$A$4:$E$6, 5, FALSE)</f>
        <v>#N/A</v>
      </c>
      <c r="JDG11" s="20" t="e">
        <f>VLOOKUP(JDG$4, revenue_pivot!$A$4:$E$6, 5, FALSE)</f>
        <v>#N/A</v>
      </c>
      <c r="JDH11" s="20" t="e">
        <f>VLOOKUP(JDH$4, revenue_pivot!$A$4:$E$6, 5, FALSE)</f>
        <v>#N/A</v>
      </c>
      <c r="JDI11" s="7" t="s">
        <v>22352</v>
      </c>
      <c r="JDJ11" s="20" t="e">
        <f>VLOOKUP(JDJ$4, revenue_pivot!$A$4:$E$6, 5, FALSE)</f>
        <v>#N/A</v>
      </c>
      <c r="JDK11" s="20" t="e">
        <f>VLOOKUP(JDK$4, revenue_pivot!$A$4:$E$6, 5, FALSE)</f>
        <v>#N/A</v>
      </c>
      <c r="JDL11" s="20" t="e">
        <f>VLOOKUP(JDL$4, revenue_pivot!$A$4:$E$6, 5, FALSE)</f>
        <v>#N/A</v>
      </c>
      <c r="JDM11" s="7" t="s">
        <v>22352</v>
      </c>
      <c r="JDN11" s="20" t="e">
        <f>VLOOKUP(JDN$4, revenue_pivot!$A$4:$E$6, 5, FALSE)</f>
        <v>#N/A</v>
      </c>
      <c r="JDO11" s="20" t="e">
        <f>VLOOKUP(JDO$4, revenue_pivot!$A$4:$E$6, 5, FALSE)</f>
        <v>#N/A</v>
      </c>
      <c r="JDP11" s="20" t="e">
        <f>VLOOKUP(JDP$4, revenue_pivot!$A$4:$E$6, 5, FALSE)</f>
        <v>#N/A</v>
      </c>
      <c r="JDQ11" s="7" t="s">
        <v>22352</v>
      </c>
      <c r="JDR11" s="20" t="e">
        <f>VLOOKUP(JDR$4, revenue_pivot!$A$4:$E$6, 5, FALSE)</f>
        <v>#N/A</v>
      </c>
      <c r="JDS11" s="20" t="e">
        <f>VLOOKUP(JDS$4, revenue_pivot!$A$4:$E$6, 5, FALSE)</f>
        <v>#N/A</v>
      </c>
      <c r="JDT11" s="20" t="e">
        <f>VLOOKUP(JDT$4, revenue_pivot!$A$4:$E$6, 5, FALSE)</f>
        <v>#N/A</v>
      </c>
      <c r="JDU11" s="7" t="s">
        <v>22352</v>
      </c>
      <c r="JDV11" s="20" t="e">
        <f>VLOOKUP(JDV$4, revenue_pivot!$A$4:$E$6, 5, FALSE)</f>
        <v>#N/A</v>
      </c>
      <c r="JDW11" s="20" t="e">
        <f>VLOOKUP(JDW$4, revenue_pivot!$A$4:$E$6, 5, FALSE)</f>
        <v>#N/A</v>
      </c>
      <c r="JDX11" s="20" t="e">
        <f>VLOOKUP(JDX$4, revenue_pivot!$A$4:$E$6, 5, FALSE)</f>
        <v>#N/A</v>
      </c>
      <c r="JDY11" s="7" t="s">
        <v>22352</v>
      </c>
      <c r="JDZ11" s="20" t="e">
        <f>VLOOKUP(JDZ$4, revenue_pivot!$A$4:$E$6, 5, FALSE)</f>
        <v>#N/A</v>
      </c>
      <c r="JEA11" s="20" t="e">
        <f>VLOOKUP(JEA$4, revenue_pivot!$A$4:$E$6, 5, FALSE)</f>
        <v>#N/A</v>
      </c>
      <c r="JEB11" s="20" t="e">
        <f>VLOOKUP(JEB$4, revenue_pivot!$A$4:$E$6, 5, FALSE)</f>
        <v>#N/A</v>
      </c>
      <c r="JEC11" s="7" t="s">
        <v>22352</v>
      </c>
      <c r="JED11" s="20" t="e">
        <f>VLOOKUP(JED$4, revenue_pivot!$A$4:$E$6, 5, FALSE)</f>
        <v>#N/A</v>
      </c>
      <c r="JEE11" s="20" t="e">
        <f>VLOOKUP(JEE$4, revenue_pivot!$A$4:$E$6, 5, FALSE)</f>
        <v>#N/A</v>
      </c>
      <c r="JEF11" s="20" t="e">
        <f>VLOOKUP(JEF$4, revenue_pivot!$A$4:$E$6, 5, FALSE)</f>
        <v>#N/A</v>
      </c>
      <c r="JEG11" s="7" t="s">
        <v>22352</v>
      </c>
      <c r="JEH11" s="20" t="e">
        <f>VLOOKUP(JEH$4, revenue_pivot!$A$4:$E$6, 5, FALSE)</f>
        <v>#N/A</v>
      </c>
      <c r="JEI11" s="20" t="e">
        <f>VLOOKUP(JEI$4, revenue_pivot!$A$4:$E$6, 5, FALSE)</f>
        <v>#N/A</v>
      </c>
      <c r="JEJ11" s="20" t="e">
        <f>VLOOKUP(JEJ$4, revenue_pivot!$A$4:$E$6, 5, FALSE)</f>
        <v>#N/A</v>
      </c>
      <c r="JEK11" s="7" t="s">
        <v>22352</v>
      </c>
      <c r="JEL11" s="20" t="e">
        <f>VLOOKUP(JEL$4, revenue_pivot!$A$4:$E$6, 5, FALSE)</f>
        <v>#N/A</v>
      </c>
      <c r="JEM11" s="20" t="e">
        <f>VLOOKUP(JEM$4, revenue_pivot!$A$4:$E$6, 5, FALSE)</f>
        <v>#N/A</v>
      </c>
      <c r="JEN11" s="20" t="e">
        <f>VLOOKUP(JEN$4, revenue_pivot!$A$4:$E$6, 5, FALSE)</f>
        <v>#N/A</v>
      </c>
      <c r="JEO11" s="7" t="s">
        <v>22352</v>
      </c>
      <c r="JEP11" s="20" t="e">
        <f>VLOOKUP(JEP$4, revenue_pivot!$A$4:$E$6, 5, FALSE)</f>
        <v>#N/A</v>
      </c>
      <c r="JEQ11" s="20" t="e">
        <f>VLOOKUP(JEQ$4, revenue_pivot!$A$4:$E$6, 5, FALSE)</f>
        <v>#N/A</v>
      </c>
      <c r="JER11" s="20" t="e">
        <f>VLOOKUP(JER$4, revenue_pivot!$A$4:$E$6, 5, FALSE)</f>
        <v>#N/A</v>
      </c>
      <c r="JES11" s="7" t="s">
        <v>22352</v>
      </c>
      <c r="JET11" s="20" t="e">
        <f>VLOOKUP(JET$4, revenue_pivot!$A$4:$E$6, 5, FALSE)</f>
        <v>#N/A</v>
      </c>
      <c r="JEU11" s="20" t="e">
        <f>VLOOKUP(JEU$4, revenue_pivot!$A$4:$E$6, 5, FALSE)</f>
        <v>#N/A</v>
      </c>
      <c r="JEV11" s="20" t="e">
        <f>VLOOKUP(JEV$4, revenue_pivot!$A$4:$E$6, 5, FALSE)</f>
        <v>#N/A</v>
      </c>
      <c r="JEW11" s="7" t="s">
        <v>22352</v>
      </c>
      <c r="JEX11" s="20" t="e">
        <f>VLOOKUP(JEX$4, revenue_pivot!$A$4:$E$6, 5, FALSE)</f>
        <v>#N/A</v>
      </c>
      <c r="JEY11" s="20" t="e">
        <f>VLOOKUP(JEY$4, revenue_pivot!$A$4:$E$6, 5, FALSE)</f>
        <v>#N/A</v>
      </c>
      <c r="JEZ11" s="20" t="e">
        <f>VLOOKUP(JEZ$4, revenue_pivot!$A$4:$E$6, 5, FALSE)</f>
        <v>#N/A</v>
      </c>
      <c r="JFA11" s="7" t="s">
        <v>22352</v>
      </c>
      <c r="JFB11" s="20" t="e">
        <f>VLOOKUP(JFB$4, revenue_pivot!$A$4:$E$6, 5, FALSE)</f>
        <v>#N/A</v>
      </c>
      <c r="JFC11" s="20" t="e">
        <f>VLOOKUP(JFC$4, revenue_pivot!$A$4:$E$6, 5, FALSE)</f>
        <v>#N/A</v>
      </c>
      <c r="JFD11" s="20" t="e">
        <f>VLOOKUP(JFD$4, revenue_pivot!$A$4:$E$6, 5, FALSE)</f>
        <v>#N/A</v>
      </c>
      <c r="JFE11" s="7" t="s">
        <v>22352</v>
      </c>
      <c r="JFF11" s="20" t="e">
        <f>VLOOKUP(JFF$4, revenue_pivot!$A$4:$E$6, 5, FALSE)</f>
        <v>#N/A</v>
      </c>
      <c r="JFG11" s="20" t="e">
        <f>VLOOKUP(JFG$4, revenue_pivot!$A$4:$E$6, 5, FALSE)</f>
        <v>#N/A</v>
      </c>
      <c r="JFH11" s="20" t="e">
        <f>VLOOKUP(JFH$4, revenue_pivot!$A$4:$E$6, 5, FALSE)</f>
        <v>#N/A</v>
      </c>
      <c r="JFI11" s="7" t="s">
        <v>22352</v>
      </c>
      <c r="JFJ11" s="20" t="e">
        <f>VLOOKUP(JFJ$4, revenue_pivot!$A$4:$E$6, 5, FALSE)</f>
        <v>#N/A</v>
      </c>
      <c r="JFK11" s="20" t="e">
        <f>VLOOKUP(JFK$4, revenue_pivot!$A$4:$E$6, 5, FALSE)</f>
        <v>#N/A</v>
      </c>
      <c r="JFL11" s="20" t="e">
        <f>VLOOKUP(JFL$4, revenue_pivot!$A$4:$E$6, 5, FALSE)</f>
        <v>#N/A</v>
      </c>
      <c r="JFM11" s="7" t="s">
        <v>22352</v>
      </c>
      <c r="JFN11" s="20" t="e">
        <f>VLOOKUP(JFN$4, revenue_pivot!$A$4:$E$6, 5, FALSE)</f>
        <v>#N/A</v>
      </c>
      <c r="JFO11" s="20" t="e">
        <f>VLOOKUP(JFO$4, revenue_pivot!$A$4:$E$6, 5, FALSE)</f>
        <v>#N/A</v>
      </c>
      <c r="JFP11" s="20" t="e">
        <f>VLOOKUP(JFP$4, revenue_pivot!$A$4:$E$6, 5, FALSE)</f>
        <v>#N/A</v>
      </c>
      <c r="JFQ11" s="7" t="s">
        <v>22352</v>
      </c>
      <c r="JFR11" s="20" t="e">
        <f>VLOOKUP(JFR$4, revenue_pivot!$A$4:$E$6, 5, FALSE)</f>
        <v>#N/A</v>
      </c>
      <c r="JFS11" s="20" t="e">
        <f>VLOOKUP(JFS$4, revenue_pivot!$A$4:$E$6, 5, FALSE)</f>
        <v>#N/A</v>
      </c>
      <c r="JFT11" s="20" t="e">
        <f>VLOOKUP(JFT$4, revenue_pivot!$A$4:$E$6, 5, FALSE)</f>
        <v>#N/A</v>
      </c>
      <c r="JFU11" s="7" t="s">
        <v>22352</v>
      </c>
      <c r="JFV11" s="20" t="e">
        <f>VLOOKUP(JFV$4, revenue_pivot!$A$4:$E$6, 5, FALSE)</f>
        <v>#N/A</v>
      </c>
      <c r="JFW11" s="20" t="e">
        <f>VLOOKUP(JFW$4, revenue_pivot!$A$4:$E$6, 5, FALSE)</f>
        <v>#N/A</v>
      </c>
      <c r="JFX11" s="20" t="e">
        <f>VLOOKUP(JFX$4, revenue_pivot!$A$4:$E$6, 5, FALSE)</f>
        <v>#N/A</v>
      </c>
      <c r="JFY11" s="7" t="s">
        <v>22352</v>
      </c>
      <c r="JFZ11" s="20" t="e">
        <f>VLOOKUP(JFZ$4, revenue_pivot!$A$4:$E$6, 5, FALSE)</f>
        <v>#N/A</v>
      </c>
      <c r="JGA11" s="20" t="e">
        <f>VLOOKUP(JGA$4, revenue_pivot!$A$4:$E$6, 5, FALSE)</f>
        <v>#N/A</v>
      </c>
      <c r="JGB11" s="20" t="e">
        <f>VLOOKUP(JGB$4, revenue_pivot!$A$4:$E$6, 5, FALSE)</f>
        <v>#N/A</v>
      </c>
      <c r="JGC11" s="7" t="s">
        <v>22352</v>
      </c>
      <c r="JGD11" s="20" t="e">
        <f>VLOOKUP(JGD$4, revenue_pivot!$A$4:$E$6, 5, FALSE)</f>
        <v>#N/A</v>
      </c>
      <c r="JGE11" s="20" t="e">
        <f>VLOOKUP(JGE$4, revenue_pivot!$A$4:$E$6, 5, FALSE)</f>
        <v>#N/A</v>
      </c>
      <c r="JGF11" s="20" t="e">
        <f>VLOOKUP(JGF$4, revenue_pivot!$A$4:$E$6, 5, FALSE)</f>
        <v>#N/A</v>
      </c>
      <c r="JGG11" s="7" t="s">
        <v>22352</v>
      </c>
      <c r="JGH11" s="20" t="e">
        <f>VLOOKUP(JGH$4, revenue_pivot!$A$4:$E$6, 5, FALSE)</f>
        <v>#N/A</v>
      </c>
      <c r="JGI11" s="20" t="e">
        <f>VLOOKUP(JGI$4, revenue_pivot!$A$4:$E$6, 5, FALSE)</f>
        <v>#N/A</v>
      </c>
      <c r="JGJ11" s="20" t="e">
        <f>VLOOKUP(JGJ$4, revenue_pivot!$A$4:$E$6, 5, FALSE)</f>
        <v>#N/A</v>
      </c>
      <c r="JGK11" s="7" t="s">
        <v>22352</v>
      </c>
      <c r="JGL11" s="20" t="e">
        <f>VLOOKUP(JGL$4, revenue_pivot!$A$4:$E$6, 5, FALSE)</f>
        <v>#N/A</v>
      </c>
      <c r="JGM11" s="20" t="e">
        <f>VLOOKUP(JGM$4, revenue_pivot!$A$4:$E$6, 5, FALSE)</f>
        <v>#N/A</v>
      </c>
      <c r="JGN11" s="20" t="e">
        <f>VLOOKUP(JGN$4, revenue_pivot!$A$4:$E$6, 5, FALSE)</f>
        <v>#N/A</v>
      </c>
      <c r="JGO11" s="7" t="s">
        <v>22352</v>
      </c>
      <c r="JGP11" s="20" t="e">
        <f>VLOOKUP(JGP$4, revenue_pivot!$A$4:$E$6, 5, FALSE)</f>
        <v>#N/A</v>
      </c>
      <c r="JGQ11" s="20" t="e">
        <f>VLOOKUP(JGQ$4, revenue_pivot!$A$4:$E$6, 5, FALSE)</f>
        <v>#N/A</v>
      </c>
      <c r="JGR11" s="20" t="e">
        <f>VLOOKUP(JGR$4, revenue_pivot!$A$4:$E$6, 5, FALSE)</f>
        <v>#N/A</v>
      </c>
      <c r="JGS11" s="7" t="s">
        <v>22352</v>
      </c>
      <c r="JGT11" s="20" t="e">
        <f>VLOOKUP(JGT$4, revenue_pivot!$A$4:$E$6, 5, FALSE)</f>
        <v>#N/A</v>
      </c>
      <c r="JGU11" s="20" t="e">
        <f>VLOOKUP(JGU$4, revenue_pivot!$A$4:$E$6, 5, FALSE)</f>
        <v>#N/A</v>
      </c>
      <c r="JGV11" s="20" t="e">
        <f>VLOOKUP(JGV$4, revenue_pivot!$A$4:$E$6, 5, FALSE)</f>
        <v>#N/A</v>
      </c>
      <c r="JGW11" s="7" t="s">
        <v>22352</v>
      </c>
      <c r="JGX11" s="20" t="e">
        <f>VLOOKUP(JGX$4, revenue_pivot!$A$4:$E$6, 5, FALSE)</f>
        <v>#N/A</v>
      </c>
      <c r="JGY11" s="20" t="e">
        <f>VLOOKUP(JGY$4, revenue_pivot!$A$4:$E$6, 5, FALSE)</f>
        <v>#N/A</v>
      </c>
      <c r="JGZ11" s="20" t="e">
        <f>VLOOKUP(JGZ$4, revenue_pivot!$A$4:$E$6, 5, FALSE)</f>
        <v>#N/A</v>
      </c>
      <c r="JHA11" s="7" t="s">
        <v>22352</v>
      </c>
      <c r="JHB11" s="20" t="e">
        <f>VLOOKUP(JHB$4, revenue_pivot!$A$4:$E$6, 5, FALSE)</f>
        <v>#N/A</v>
      </c>
      <c r="JHC11" s="20" t="e">
        <f>VLOOKUP(JHC$4, revenue_pivot!$A$4:$E$6, 5, FALSE)</f>
        <v>#N/A</v>
      </c>
      <c r="JHD11" s="20" t="e">
        <f>VLOOKUP(JHD$4, revenue_pivot!$A$4:$E$6, 5, FALSE)</f>
        <v>#N/A</v>
      </c>
      <c r="JHE11" s="7" t="s">
        <v>22352</v>
      </c>
      <c r="JHF11" s="20" t="e">
        <f>VLOOKUP(JHF$4, revenue_pivot!$A$4:$E$6, 5, FALSE)</f>
        <v>#N/A</v>
      </c>
      <c r="JHG11" s="20" t="e">
        <f>VLOOKUP(JHG$4, revenue_pivot!$A$4:$E$6, 5, FALSE)</f>
        <v>#N/A</v>
      </c>
      <c r="JHH11" s="20" t="e">
        <f>VLOOKUP(JHH$4, revenue_pivot!$A$4:$E$6, 5, FALSE)</f>
        <v>#N/A</v>
      </c>
      <c r="JHI11" s="7" t="s">
        <v>22352</v>
      </c>
      <c r="JHJ11" s="20" t="e">
        <f>VLOOKUP(JHJ$4, revenue_pivot!$A$4:$E$6, 5, FALSE)</f>
        <v>#N/A</v>
      </c>
      <c r="JHK11" s="20" t="e">
        <f>VLOOKUP(JHK$4, revenue_pivot!$A$4:$E$6, 5, FALSE)</f>
        <v>#N/A</v>
      </c>
      <c r="JHL11" s="20" t="e">
        <f>VLOOKUP(JHL$4, revenue_pivot!$A$4:$E$6, 5, FALSE)</f>
        <v>#N/A</v>
      </c>
      <c r="JHM11" s="7" t="s">
        <v>22352</v>
      </c>
      <c r="JHN11" s="20" t="e">
        <f>VLOOKUP(JHN$4, revenue_pivot!$A$4:$E$6, 5, FALSE)</f>
        <v>#N/A</v>
      </c>
      <c r="JHO11" s="20" t="e">
        <f>VLOOKUP(JHO$4, revenue_pivot!$A$4:$E$6, 5, FALSE)</f>
        <v>#N/A</v>
      </c>
      <c r="JHP11" s="20" t="e">
        <f>VLOOKUP(JHP$4, revenue_pivot!$A$4:$E$6, 5, FALSE)</f>
        <v>#N/A</v>
      </c>
      <c r="JHQ11" s="7" t="s">
        <v>22352</v>
      </c>
      <c r="JHR11" s="20" t="e">
        <f>VLOOKUP(JHR$4, revenue_pivot!$A$4:$E$6, 5, FALSE)</f>
        <v>#N/A</v>
      </c>
      <c r="JHS11" s="20" t="e">
        <f>VLOOKUP(JHS$4, revenue_pivot!$A$4:$E$6, 5, FALSE)</f>
        <v>#N/A</v>
      </c>
      <c r="JHT11" s="20" t="e">
        <f>VLOOKUP(JHT$4, revenue_pivot!$A$4:$E$6, 5, FALSE)</f>
        <v>#N/A</v>
      </c>
      <c r="JHU11" s="7" t="s">
        <v>22352</v>
      </c>
      <c r="JHV11" s="20" t="e">
        <f>VLOOKUP(JHV$4, revenue_pivot!$A$4:$E$6, 5, FALSE)</f>
        <v>#N/A</v>
      </c>
      <c r="JHW11" s="20" t="e">
        <f>VLOOKUP(JHW$4, revenue_pivot!$A$4:$E$6, 5, FALSE)</f>
        <v>#N/A</v>
      </c>
      <c r="JHX11" s="20" t="e">
        <f>VLOOKUP(JHX$4, revenue_pivot!$A$4:$E$6, 5, FALSE)</f>
        <v>#N/A</v>
      </c>
      <c r="JHY11" s="7" t="s">
        <v>22352</v>
      </c>
      <c r="JHZ11" s="20" t="e">
        <f>VLOOKUP(JHZ$4, revenue_pivot!$A$4:$E$6, 5, FALSE)</f>
        <v>#N/A</v>
      </c>
      <c r="JIA11" s="20" t="e">
        <f>VLOOKUP(JIA$4, revenue_pivot!$A$4:$E$6, 5, FALSE)</f>
        <v>#N/A</v>
      </c>
      <c r="JIB11" s="20" t="e">
        <f>VLOOKUP(JIB$4, revenue_pivot!$A$4:$E$6, 5, FALSE)</f>
        <v>#N/A</v>
      </c>
      <c r="JIC11" s="7" t="s">
        <v>22352</v>
      </c>
      <c r="JID11" s="20" t="e">
        <f>VLOOKUP(JID$4, revenue_pivot!$A$4:$E$6, 5, FALSE)</f>
        <v>#N/A</v>
      </c>
      <c r="JIE11" s="20" t="e">
        <f>VLOOKUP(JIE$4, revenue_pivot!$A$4:$E$6, 5, FALSE)</f>
        <v>#N/A</v>
      </c>
      <c r="JIF11" s="20" t="e">
        <f>VLOOKUP(JIF$4, revenue_pivot!$A$4:$E$6, 5, FALSE)</f>
        <v>#N/A</v>
      </c>
      <c r="JIG11" s="7" t="s">
        <v>22352</v>
      </c>
      <c r="JIH11" s="20" t="e">
        <f>VLOOKUP(JIH$4, revenue_pivot!$A$4:$E$6, 5, FALSE)</f>
        <v>#N/A</v>
      </c>
      <c r="JII11" s="20" t="e">
        <f>VLOOKUP(JII$4, revenue_pivot!$A$4:$E$6, 5, FALSE)</f>
        <v>#N/A</v>
      </c>
      <c r="JIJ11" s="20" t="e">
        <f>VLOOKUP(JIJ$4, revenue_pivot!$A$4:$E$6, 5, FALSE)</f>
        <v>#N/A</v>
      </c>
      <c r="JIK11" s="7" t="s">
        <v>22352</v>
      </c>
      <c r="JIL11" s="20" t="e">
        <f>VLOOKUP(JIL$4, revenue_pivot!$A$4:$E$6, 5, FALSE)</f>
        <v>#N/A</v>
      </c>
      <c r="JIM11" s="20" t="e">
        <f>VLOOKUP(JIM$4, revenue_pivot!$A$4:$E$6, 5, FALSE)</f>
        <v>#N/A</v>
      </c>
      <c r="JIN11" s="20" t="e">
        <f>VLOOKUP(JIN$4, revenue_pivot!$A$4:$E$6, 5, FALSE)</f>
        <v>#N/A</v>
      </c>
      <c r="JIO11" s="7" t="s">
        <v>22352</v>
      </c>
      <c r="JIP11" s="20" t="e">
        <f>VLOOKUP(JIP$4, revenue_pivot!$A$4:$E$6, 5, FALSE)</f>
        <v>#N/A</v>
      </c>
      <c r="JIQ11" s="20" t="e">
        <f>VLOOKUP(JIQ$4, revenue_pivot!$A$4:$E$6, 5, FALSE)</f>
        <v>#N/A</v>
      </c>
      <c r="JIR11" s="20" t="e">
        <f>VLOOKUP(JIR$4, revenue_pivot!$A$4:$E$6, 5, FALSE)</f>
        <v>#N/A</v>
      </c>
      <c r="JIS11" s="7" t="s">
        <v>22352</v>
      </c>
      <c r="JIT11" s="20" t="e">
        <f>VLOOKUP(JIT$4, revenue_pivot!$A$4:$E$6, 5, FALSE)</f>
        <v>#N/A</v>
      </c>
      <c r="JIU11" s="20" t="e">
        <f>VLOOKUP(JIU$4, revenue_pivot!$A$4:$E$6, 5, FALSE)</f>
        <v>#N/A</v>
      </c>
      <c r="JIV11" s="20" t="e">
        <f>VLOOKUP(JIV$4, revenue_pivot!$A$4:$E$6, 5, FALSE)</f>
        <v>#N/A</v>
      </c>
      <c r="JIW11" s="7" t="s">
        <v>22352</v>
      </c>
      <c r="JIX11" s="20" t="e">
        <f>VLOOKUP(JIX$4, revenue_pivot!$A$4:$E$6, 5, FALSE)</f>
        <v>#N/A</v>
      </c>
      <c r="JIY11" s="20" t="e">
        <f>VLOOKUP(JIY$4, revenue_pivot!$A$4:$E$6, 5, FALSE)</f>
        <v>#N/A</v>
      </c>
      <c r="JIZ11" s="20" t="e">
        <f>VLOOKUP(JIZ$4, revenue_pivot!$A$4:$E$6, 5, FALSE)</f>
        <v>#N/A</v>
      </c>
      <c r="JJA11" s="7" t="s">
        <v>22352</v>
      </c>
      <c r="JJB11" s="20" t="e">
        <f>VLOOKUP(JJB$4, revenue_pivot!$A$4:$E$6, 5, FALSE)</f>
        <v>#N/A</v>
      </c>
      <c r="JJC11" s="20" t="e">
        <f>VLOOKUP(JJC$4, revenue_pivot!$A$4:$E$6, 5, FALSE)</f>
        <v>#N/A</v>
      </c>
      <c r="JJD11" s="20" t="e">
        <f>VLOOKUP(JJD$4, revenue_pivot!$A$4:$E$6, 5, FALSE)</f>
        <v>#N/A</v>
      </c>
      <c r="JJE11" s="7" t="s">
        <v>22352</v>
      </c>
      <c r="JJF11" s="20" t="e">
        <f>VLOOKUP(JJF$4, revenue_pivot!$A$4:$E$6, 5, FALSE)</f>
        <v>#N/A</v>
      </c>
      <c r="JJG11" s="20" t="e">
        <f>VLOOKUP(JJG$4, revenue_pivot!$A$4:$E$6, 5, FALSE)</f>
        <v>#N/A</v>
      </c>
      <c r="JJH11" s="20" t="e">
        <f>VLOOKUP(JJH$4, revenue_pivot!$A$4:$E$6, 5, FALSE)</f>
        <v>#N/A</v>
      </c>
      <c r="JJI11" s="7" t="s">
        <v>22352</v>
      </c>
      <c r="JJJ11" s="20" t="e">
        <f>VLOOKUP(JJJ$4, revenue_pivot!$A$4:$E$6, 5, FALSE)</f>
        <v>#N/A</v>
      </c>
      <c r="JJK11" s="20" t="e">
        <f>VLOOKUP(JJK$4, revenue_pivot!$A$4:$E$6, 5, FALSE)</f>
        <v>#N/A</v>
      </c>
      <c r="JJL11" s="20" t="e">
        <f>VLOOKUP(JJL$4, revenue_pivot!$A$4:$E$6, 5, FALSE)</f>
        <v>#N/A</v>
      </c>
      <c r="JJM11" s="7" t="s">
        <v>22352</v>
      </c>
      <c r="JJN11" s="20" t="e">
        <f>VLOOKUP(JJN$4, revenue_pivot!$A$4:$E$6, 5, FALSE)</f>
        <v>#N/A</v>
      </c>
      <c r="JJO11" s="20" t="e">
        <f>VLOOKUP(JJO$4, revenue_pivot!$A$4:$E$6, 5, FALSE)</f>
        <v>#N/A</v>
      </c>
      <c r="JJP11" s="20" t="e">
        <f>VLOOKUP(JJP$4, revenue_pivot!$A$4:$E$6, 5, FALSE)</f>
        <v>#N/A</v>
      </c>
      <c r="JJQ11" s="7" t="s">
        <v>22352</v>
      </c>
      <c r="JJR11" s="20" t="e">
        <f>VLOOKUP(JJR$4, revenue_pivot!$A$4:$E$6, 5, FALSE)</f>
        <v>#N/A</v>
      </c>
      <c r="JJS11" s="20" t="e">
        <f>VLOOKUP(JJS$4, revenue_pivot!$A$4:$E$6, 5, FALSE)</f>
        <v>#N/A</v>
      </c>
      <c r="JJT11" s="20" t="e">
        <f>VLOOKUP(JJT$4, revenue_pivot!$A$4:$E$6, 5, FALSE)</f>
        <v>#N/A</v>
      </c>
      <c r="JJU11" s="7" t="s">
        <v>22352</v>
      </c>
      <c r="JJV11" s="20" t="e">
        <f>VLOOKUP(JJV$4, revenue_pivot!$A$4:$E$6, 5, FALSE)</f>
        <v>#N/A</v>
      </c>
      <c r="JJW11" s="20" t="e">
        <f>VLOOKUP(JJW$4, revenue_pivot!$A$4:$E$6, 5, FALSE)</f>
        <v>#N/A</v>
      </c>
      <c r="JJX11" s="20" t="e">
        <f>VLOOKUP(JJX$4, revenue_pivot!$A$4:$E$6, 5, FALSE)</f>
        <v>#N/A</v>
      </c>
      <c r="JJY11" s="7" t="s">
        <v>22352</v>
      </c>
      <c r="JJZ11" s="20" t="e">
        <f>VLOOKUP(JJZ$4, revenue_pivot!$A$4:$E$6, 5, FALSE)</f>
        <v>#N/A</v>
      </c>
      <c r="JKA11" s="20" t="e">
        <f>VLOOKUP(JKA$4, revenue_pivot!$A$4:$E$6, 5, FALSE)</f>
        <v>#N/A</v>
      </c>
      <c r="JKB11" s="20" t="e">
        <f>VLOOKUP(JKB$4, revenue_pivot!$A$4:$E$6, 5, FALSE)</f>
        <v>#N/A</v>
      </c>
      <c r="JKC11" s="7" t="s">
        <v>22352</v>
      </c>
      <c r="JKD11" s="20" t="e">
        <f>VLOOKUP(JKD$4, revenue_pivot!$A$4:$E$6, 5, FALSE)</f>
        <v>#N/A</v>
      </c>
      <c r="JKE11" s="20" t="e">
        <f>VLOOKUP(JKE$4, revenue_pivot!$A$4:$E$6, 5, FALSE)</f>
        <v>#N/A</v>
      </c>
      <c r="JKF11" s="20" t="e">
        <f>VLOOKUP(JKF$4, revenue_pivot!$A$4:$E$6, 5, FALSE)</f>
        <v>#N/A</v>
      </c>
      <c r="JKG11" s="7" t="s">
        <v>22352</v>
      </c>
      <c r="JKH11" s="20" t="e">
        <f>VLOOKUP(JKH$4, revenue_pivot!$A$4:$E$6, 5, FALSE)</f>
        <v>#N/A</v>
      </c>
      <c r="JKI11" s="20" t="e">
        <f>VLOOKUP(JKI$4, revenue_pivot!$A$4:$E$6, 5, FALSE)</f>
        <v>#N/A</v>
      </c>
      <c r="JKJ11" s="20" t="e">
        <f>VLOOKUP(JKJ$4, revenue_pivot!$A$4:$E$6, 5, FALSE)</f>
        <v>#N/A</v>
      </c>
      <c r="JKK11" s="7" t="s">
        <v>22352</v>
      </c>
      <c r="JKL11" s="20" t="e">
        <f>VLOOKUP(JKL$4, revenue_pivot!$A$4:$E$6, 5, FALSE)</f>
        <v>#N/A</v>
      </c>
      <c r="JKM11" s="20" t="e">
        <f>VLOOKUP(JKM$4, revenue_pivot!$A$4:$E$6, 5, FALSE)</f>
        <v>#N/A</v>
      </c>
      <c r="JKN11" s="20" t="e">
        <f>VLOOKUP(JKN$4, revenue_pivot!$A$4:$E$6, 5, FALSE)</f>
        <v>#N/A</v>
      </c>
      <c r="JKO11" s="7" t="s">
        <v>22352</v>
      </c>
      <c r="JKP11" s="20" t="e">
        <f>VLOOKUP(JKP$4, revenue_pivot!$A$4:$E$6, 5, FALSE)</f>
        <v>#N/A</v>
      </c>
      <c r="JKQ11" s="20" t="e">
        <f>VLOOKUP(JKQ$4, revenue_pivot!$A$4:$E$6, 5, FALSE)</f>
        <v>#N/A</v>
      </c>
      <c r="JKR11" s="20" t="e">
        <f>VLOOKUP(JKR$4, revenue_pivot!$A$4:$E$6, 5, FALSE)</f>
        <v>#N/A</v>
      </c>
      <c r="JKS11" s="7" t="s">
        <v>22352</v>
      </c>
      <c r="JKT11" s="20" t="e">
        <f>VLOOKUP(JKT$4, revenue_pivot!$A$4:$E$6, 5, FALSE)</f>
        <v>#N/A</v>
      </c>
      <c r="JKU11" s="20" t="e">
        <f>VLOOKUP(JKU$4, revenue_pivot!$A$4:$E$6, 5, FALSE)</f>
        <v>#N/A</v>
      </c>
      <c r="JKV11" s="20" t="e">
        <f>VLOOKUP(JKV$4, revenue_pivot!$A$4:$E$6, 5, FALSE)</f>
        <v>#N/A</v>
      </c>
      <c r="JKW11" s="7" t="s">
        <v>22352</v>
      </c>
      <c r="JKX11" s="20" t="e">
        <f>VLOOKUP(JKX$4, revenue_pivot!$A$4:$E$6, 5, FALSE)</f>
        <v>#N/A</v>
      </c>
      <c r="JKY11" s="20" t="e">
        <f>VLOOKUP(JKY$4, revenue_pivot!$A$4:$E$6, 5, FALSE)</f>
        <v>#N/A</v>
      </c>
      <c r="JKZ11" s="20" t="e">
        <f>VLOOKUP(JKZ$4, revenue_pivot!$A$4:$E$6, 5, FALSE)</f>
        <v>#N/A</v>
      </c>
      <c r="JLA11" s="7" t="s">
        <v>22352</v>
      </c>
      <c r="JLB11" s="20" t="e">
        <f>VLOOKUP(JLB$4, revenue_pivot!$A$4:$E$6, 5, FALSE)</f>
        <v>#N/A</v>
      </c>
      <c r="JLC11" s="20" t="e">
        <f>VLOOKUP(JLC$4, revenue_pivot!$A$4:$E$6, 5, FALSE)</f>
        <v>#N/A</v>
      </c>
      <c r="JLD11" s="20" t="e">
        <f>VLOOKUP(JLD$4, revenue_pivot!$A$4:$E$6, 5, FALSE)</f>
        <v>#N/A</v>
      </c>
      <c r="JLE11" s="7" t="s">
        <v>22352</v>
      </c>
      <c r="JLF11" s="20" t="e">
        <f>VLOOKUP(JLF$4, revenue_pivot!$A$4:$E$6, 5, FALSE)</f>
        <v>#N/A</v>
      </c>
      <c r="JLG11" s="20" t="e">
        <f>VLOOKUP(JLG$4, revenue_pivot!$A$4:$E$6, 5, FALSE)</f>
        <v>#N/A</v>
      </c>
      <c r="JLH11" s="20" t="e">
        <f>VLOOKUP(JLH$4, revenue_pivot!$A$4:$E$6, 5, FALSE)</f>
        <v>#N/A</v>
      </c>
      <c r="JLI11" s="7" t="s">
        <v>22352</v>
      </c>
      <c r="JLJ11" s="20" t="e">
        <f>VLOOKUP(JLJ$4, revenue_pivot!$A$4:$E$6, 5, FALSE)</f>
        <v>#N/A</v>
      </c>
      <c r="JLK11" s="20" t="e">
        <f>VLOOKUP(JLK$4, revenue_pivot!$A$4:$E$6, 5, FALSE)</f>
        <v>#N/A</v>
      </c>
      <c r="JLL11" s="20" t="e">
        <f>VLOOKUP(JLL$4, revenue_pivot!$A$4:$E$6, 5, FALSE)</f>
        <v>#N/A</v>
      </c>
      <c r="JLM11" s="7" t="s">
        <v>22352</v>
      </c>
      <c r="JLN11" s="20" t="e">
        <f>VLOOKUP(JLN$4, revenue_pivot!$A$4:$E$6, 5, FALSE)</f>
        <v>#N/A</v>
      </c>
      <c r="JLO11" s="20" t="e">
        <f>VLOOKUP(JLO$4, revenue_pivot!$A$4:$E$6, 5, FALSE)</f>
        <v>#N/A</v>
      </c>
      <c r="JLP11" s="20" t="e">
        <f>VLOOKUP(JLP$4, revenue_pivot!$A$4:$E$6, 5, FALSE)</f>
        <v>#N/A</v>
      </c>
      <c r="JLQ11" s="7" t="s">
        <v>22352</v>
      </c>
      <c r="JLR11" s="20" t="e">
        <f>VLOOKUP(JLR$4, revenue_pivot!$A$4:$E$6, 5, FALSE)</f>
        <v>#N/A</v>
      </c>
      <c r="JLS11" s="20" t="e">
        <f>VLOOKUP(JLS$4, revenue_pivot!$A$4:$E$6, 5, FALSE)</f>
        <v>#N/A</v>
      </c>
      <c r="JLT11" s="20" t="e">
        <f>VLOOKUP(JLT$4, revenue_pivot!$A$4:$E$6, 5, FALSE)</f>
        <v>#N/A</v>
      </c>
      <c r="JLU11" s="7" t="s">
        <v>22352</v>
      </c>
      <c r="JLV11" s="20" t="e">
        <f>VLOOKUP(JLV$4, revenue_pivot!$A$4:$E$6, 5, FALSE)</f>
        <v>#N/A</v>
      </c>
      <c r="JLW11" s="20" t="e">
        <f>VLOOKUP(JLW$4, revenue_pivot!$A$4:$E$6, 5, FALSE)</f>
        <v>#N/A</v>
      </c>
      <c r="JLX11" s="20" t="e">
        <f>VLOOKUP(JLX$4, revenue_pivot!$A$4:$E$6, 5, FALSE)</f>
        <v>#N/A</v>
      </c>
      <c r="JLY11" s="7" t="s">
        <v>22352</v>
      </c>
      <c r="JLZ11" s="20" t="e">
        <f>VLOOKUP(JLZ$4, revenue_pivot!$A$4:$E$6, 5, FALSE)</f>
        <v>#N/A</v>
      </c>
      <c r="JMA11" s="20" t="e">
        <f>VLOOKUP(JMA$4, revenue_pivot!$A$4:$E$6, 5, FALSE)</f>
        <v>#N/A</v>
      </c>
      <c r="JMB11" s="20" t="e">
        <f>VLOOKUP(JMB$4, revenue_pivot!$A$4:$E$6, 5, FALSE)</f>
        <v>#N/A</v>
      </c>
      <c r="JMC11" s="7" t="s">
        <v>22352</v>
      </c>
      <c r="JMD11" s="20" t="e">
        <f>VLOOKUP(JMD$4, revenue_pivot!$A$4:$E$6, 5, FALSE)</f>
        <v>#N/A</v>
      </c>
      <c r="JME11" s="20" t="e">
        <f>VLOOKUP(JME$4, revenue_pivot!$A$4:$E$6, 5, FALSE)</f>
        <v>#N/A</v>
      </c>
      <c r="JMF11" s="20" t="e">
        <f>VLOOKUP(JMF$4, revenue_pivot!$A$4:$E$6, 5, FALSE)</f>
        <v>#N/A</v>
      </c>
      <c r="JMG11" s="7" t="s">
        <v>22352</v>
      </c>
      <c r="JMH11" s="20" t="e">
        <f>VLOOKUP(JMH$4, revenue_pivot!$A$4:$E$6, 5, FALSE)</f>
        <v>#N/A</v>
      </c>
      <c r="JMI11" s="20" t="e">
        <f>VLOOKUP(JMI$4, revenue_pivot!$A$4:$E$6, 5, FALSE)</f>
        <v>#N/A</v>
      </c>
      <c r="JMJ11" s="20" t="e">
        <f>VLOOKUP(JMJ$4, revenue_pivot!$A$4:$E$6, 5, FALSE)</f>
        <v>#N/A</v>
      </c>
      <c r="JMK11" s="7" t="s">
        <v>22352</v>
      </c>
      <c r="JML11" s="20" t="e">
        <f>VLOOKUP(JML$4, revenue_pivot!$A$4:$E$6, 5, FALSE)</f>
        <v>#N/A</v>
      </c>
      <c r="JMM11" s="20" t="e">
        <f>VLOOKUP(JMM$4, revenue_pivot!$A$4:$E$6, 5, FALSE)</f>
        <v>#N/A</v>
      </c>
      <c r="JMN11" s="20" t="e">
        <f>VLOOKUP(JMN$4, revenue_pivot!$A$4:$E$6, 5, FALSE)</f>
        <v>#N/A</v>
      </c>
      <c r="JMO11" s="7" t="s">
        <v>22352</v>
      </c>
      <c r="JMP11" s="20" t="e">
        <f>VLOOKUP(JMP$4, revenue_pivot!$A$4:$E$6, 5, FALSE)</f>
        <v>#N/A</v>
      </c>
      <c r="JMQ11" s="20" t="e">
        <f>VLOOKUP(JMQ$4, revenue_pivot!$A$4:$E$6, 5, FALSE)</f>
        <v>#N/A</v>
      </c>
      <c r="JMR11" s="20" t="e">
        <f>VLOOKUP(JMR$4, revenue_pivot!$A$4:$E$6, 5, FALSE)</f>
        <v>#N/A</v>
      </c>
      <c r="JMS11" s="7" t="s">
        <v>22352</v>
      </c>
      <c r="JMT11" s="20" t="e">
        <f>VLOOKUP(JMT$4, revenue_pivot!$A$4:$E$6, 5, FALSE)</f>
        <v>#N/A</v>
      </c>
      <c r="JMU11" s="20" t="e">
        <f>VLOOKUP(JMU$4, revenue_pivot!$A$4:$E$6, 5, FALSE)</f>
        <v>#N/A</v>
      </c>
      <c r="JMV11" s="20" t="e">
        <f>VLOOKUP(JMV$4, revenue_pivot!$A$4:$E$6, 5, FALSE)</f>
        <v>#N/A</v>
      </c>
      <c r="JMW11" s="7" t="s">
        <v>22352</v>
      </c>
      <c r="JMX11" s="20" t="e">
        <f>VLOOKUP(JMX$4, revenue_pivot!$A$4:$E$6, 5, FALSE)</f>
        <v>#N/A</v>
      </c>
      <c r="JMY11" s="20" t="e">
        <f>VLOOKUP(JMY$4, revenue_pivot!$A$4:$E$6, 5, FALSE)</f>
        <v>#N/A</v>
      </c>
      <c r="JMZ11" s="20" t="e">
        <f>VLOOKUP(JMZ$4, revenue_pivot!$A$4:$E$6, 5, FALSE)</f>
        <v>#N/A</v>
      </c>
      <c r="JNA11" s="7" t="s">
        <v>22352</v>
      </c>
      <c r="JNB11" s="20" t="e">
        <f>VLOOKUP(JNB$4, revenue_pivot!$A$4:$E$6, 5, FALSE)</f>
        <v>#N/A</v>
      </c>
      <c r="JNC11" s="20" t="e">
        <f>VLOOKUP(JNC$4, revenue_pivot!$A$4:$E$6, 5, FALSE)</f>
        <v>#N/A</v>
      </c>
      <c r="JND11" s="20" t="e">
        <f>VLOOKUP(JND$4, revenue_pivot!$A$4:$E$6, 5, FALSE)</f>
        <v>#N/A</v>
      </c>
      <c r="JNE11" s="7" t="s">
        <v>22352</v>
      </c>
      <c r="JNF11" s="20" t="e">
        <f>VLOOKUP(JNF$4, revenue_pivot!$A$4:$E$6, 5, FALSE)</f>
        <v>#N/A</v>
      </c>
      <c r="JNG11" s="20" t="e">
        <f>VLOOKUP(JNG$4, revenue_pivot!$A$4:$E$6, 5, FALSE)</f>
        <v>#N/A</v>
      </c>
      <c r="JNH11" s="20" t="e">
        <f>VLOOKUP(JNH$4, revenue_pivot!$A$4:$E$6, 5, FALSE)</f>
        <v>#N/A</v>
      </c>
      <c r="JNI11" s="7" t="s">
        <v>22352</v>
      </c>
      <c r="JNJ11" s="20" t="e">
        <f>VLOOKUP(JNJ$4, revenue_pivot!$A$4:$E$6, 5, FALSE)</f>
        <v>#N/A</v>
      </c>
      <c r="JNK11" s="20" t="e">
        <f>VLOOKUP(JNK$4, revenue_pivot!$A$4:$E$6, 5, FALSE)</f>
        <v>#N/A</v>
      </c>
      <c r="JNL11" s="20" t="e">
        <f>VLOOKUP(JNL$4, revenue_pivot!$A$4:$E$6, 5, FALSE)</f>
        <v>#N/A</v>
      </c>
      <c r="JNM11" s="7" t="s">
        <v>22352</v>
      </c>
      <c r="JNN11" s="20" t="e">
        <f>VLOOKUP(JNN$4, revenue_pivot!$A$4:$E$6, 5, FALSE)</f>
        <v>#N/A</v>
      </c>
      <c r="JNO11" s="20" t="e">
        <f>VLOOKUP(JNO$4, revenue_pivot!$A$4:$E$6, 5, FALSE)</f>
        <v>#N/A</v>
      </c>
      <c r="JNP11" s="20" t="e">
        <f>VLOOKUP(JNP$4, revenue_pivot!$A$4:$E$6, 5, FALSE)</f>
        <v>#N/A</v>
      </c>
      <c r="JNQ11" s="7" t="s">
        <v>22352</v>
      </c>
      <c r="JNR11" s="20" t="e">
        <f>VLOOKUP(JNR$4, revenue_pivot!$A$4:$E$6, 5, FALSE)</f>
        <v>#N/A</v>
      </c>
      <c r="JNS11" s="20" t="e">
        <f>VLOOKUP(JNS$4, revenue_pivot!$A$4:$E$6, 5, FALSE)</f>
        <v>#N/A</v>
      </c>
      <c r="JNT11" s="20" t="e">
        <f>VLOOKUP(JNT$4, revenue_pivot!$A$4:$E$6, 5, FALSE)</f>
        <v>#N/A</v>
      </c>
      <c r="JNU11" s="7" t="s">
        <v>22352</v>
      </c>
      <c r="JNV11" s="20" t="e">
        <f>VLOOKUP(JNV$4, revenue_pivot!$A$4:$E$6, 5, FALSE)</f>
        <v>#N/A</v>
      </c>
      <c r="JNW11" s="20" t="e">
        <f>VLOOKUP(JNW$4, revenue_pivot!$A$4:$E$6, 5, FALSE)</f>
        <v>#N/A</v>
      </c>
      <c r="JNX11" s="20" t="e">
        <f>VLOOKUP(JNX$4, revenue_pivot!$A$4:$E$6, 5, FALSE)</f>
        <v>#N/A</v>
      </c>
      <c r="JNY11" s="7" t="s">
        <v>22352</v>
      </c>
      <c r="JNZ11" s="20" t="e">
        <f>VLOOKUP(JNZ$4, revenue_pivot!$A$4:$E$6, 5, FALSE)</f>
        <v>#N/A</v>
      </c>
      <c r="JOA11" s="20" t="e">
        <f>VLOOKUP(JOA$4, revenue_pivot!$A$4:$E$6, 5, FALSE)</f>
        <v>#N/A</v>
      </c>
      <c r="JOB11" s="20" t="e">
        <f>VLOOKUP(JOB$4, revenue_pivot!$A$4:$E$6, 5, FALSE)</f>
        <v>#N/A</v>
      </c>
      <c r="JOC11" s="7" t="s">
        <v>22352</v>
      </c>
      <c r="JOD11" s="20" t="e">
        <f>VLOOKUP(JOD$4, revenue_pivot!$A$4:$E$6, 5, FALSE)</f>
        <v>#N/A</v>
      </c>
      <c r="JOE11" s="20" t="e">
        <f>VLOOKUP(JOE$4, revenue_pivot!$A$4:$E$6, 5, FALSE)</f>
        <v>#N/A</v>
      </c>
      <c r="JOF11" s="20" t="e">
        <f>VLOOKUP(JOF$4, revenue_pivot!$A$4:$E$6, 5, FALSE)</f>
        <v>#N/A</v>
      </c>
      <c r="JOG11" s="7" t="s">
        <v>22352</v>
      </c>
      <c r="JOH11" s="20" t="e">
        <f>VLOOKUP(JOH$4, revenue_pivot!$A$4:$E$6, 5, FALSE)</f>
        <v>#N/A</v>
      </c>
      <c r="JOI11" s="20" t="e">
        <f>VLOOKUP(JOI$4, revenue_pivot!$A$4:$E$6, 5, FALSE)</f>
        <v>#N/A</v>
      </c>
      <c r="JOJ11" s="20" t="e">
        <f>VLOOKUP(JOJ$4, revenue_pivot!$A$4:$E$6, 5, FALSE)</f>
        <v>#N/A</v>
      </c>
      <c r="JOK11" s="7" t="s">
        <v>22352</v>
      </c>
      <c r="JOL11" s="20" t="e">
        <f>VLOOKUP(JOL$4, revenue_pivot!$A$4:$E$6, 5, FALSE)</f>
        <v>#N/A</v>
      </c>
      <c r="JOM11" s="20" t="e">
        <f>VLOOKUP(JOM$4, revenue_pivot!$A$4:$E$6, 5, FALSE)</f>
        <v>#N/A</v>
      </c>
      <c r="JON11" s="20" t="e">
        <f>VLOOKUP(JON$4, revenue_pivot!$A$4:$E$6, 5, FALSE)</f>
        <v>#N/A</v>
      </c>
      <c r="JOO11" s="7" t="s">
        <v>22352</v>
      </c>
      <c r="JOP11" s="20" t="e">
        <f>VLOOKUP(JOP$4, revenue_pivot!$A$4:$E$6, 5, FALSE)</f>
        <v>#N/A</v>
      </c>
      <c r="JOQ11" s="20" t="e">
        <f>VLOOKUP(JOQ$4, revenue_pivot!$A$4:$E$6, 5, FALSE)</f>
        <v>#N/A</v>
      </c>
      <c r="JOR11" s="20" t="e">
        <f>VLOOKUP(JOR$4, revenue_pivot!$A$4:$E$6, 5, FALSE)</f>
        <v>#N/A</v>
      </c>
      <c r="JOS11" s="7" t="s">
        <v>22352</v>
      </c>
      <c r="JOT11" s="20" t="e">
        <f>VLOOKUP(JOT$4, revenue_pivot!$A$4:$E$6, 5, FALSE)</f>
        <v>#N/A</v>
      </c>
      <c r="JOU11" s="20" t="e">
        <f>VLOOKUP(JOU$4, revenue_pivot!$A$4:$E$6, 5, FALSE)</f>
        <v>#N/A</v>
      </c>
      <c r="JOV11" s="20" t="e">
        <f>VLOOKUP(JOV$4, revenue_pivot!$A$4:$E$6, 5, FALSE)</f>
        <v>#N/A</v>
      </c>
      <c r="JOW11" s="7" t="s">
        <v>22352</v>
      </c>
      <c r="JOX11" s="20" t="e">
        <f>VLOOKUP(JOX$4, revenue_pivot!$A$4:$E$6, 5, FALSE)</f>
        <v>#N/A</v>
      </c>
      <c r="JOY11" s="20" t="e">
        <f>VLOOKUP(JOY$4, revenue_pivot!$A$4:$E$6, 5, FALSE)</f>
        <v>#N/A</v>
      </c>
      <c r="JOZ11" s="20" t="e">
        <f>VLOOKUP(JOZ$4, revenue_pivot!$A$4:$E$6, 5, FALSE)</f>
        <v>#N/A</v>
      </c>
      <c r="JPA11" s="7" t="s">
        <v>22352</v>
      </c>
      <c r="JPB11" s="20" t="e">
        <f>VLOOKUP(JPB$4, revenue_pivot!$A$4:$E$6, 5, FALSE)</f>
        <v>#N/A</v>
      </c>
      <c r="JPC11" s="20" t="e">
        <f>VLOOKUP(JPC$4, revenue_pivot!$A$4:$E$6, 5, FALSE)</f>
        <v>#N/A</v>
      </c>
      <c r="JPD11" s="20" t="e">
        <f>VLOOKUP(JPD$4, revenue_pivot!$A$4:$E$6, 5, FALSE)</f>
        <v>#N/A</v>
      </c>
      <c r="JPE11" s="7" t="s">
        <v>22352</v>
      </c>
      <c r="JPF11" s="20" t="e">
        <f>VLOOKUP(JPF$4, revenue_pivot!$A$4:$E$6, 5, FALSE)</f>
        <v>#N/A</v>
      </c>
      <c r="JPG11" s="20" t="e">
        <f>VLOOKUP(JPG$4, revenue_pivot!$A$4:$E$6, 5, FALSE)</f>
        <v>#N/A</v>
      </c>
      <c r="JPH11" s="20" t="e">
        <f>VLOOKUP(JPH$4, revenue_pivot!$A$4:$E$6, 5, FALSE)</f>
        <v>#N/A</v>
      </c>
      <c r="JPI11" s="7" t="s">
        <v>22352</v>
      </c>
      <c r="JPJ11" s="20" t="e">
        <f>VLOOKUP(JPJ$4, revenue_pivot!$A$4:$E$6, 5, FALSE)</f>
        <v>#N/A</v>
      </c>
      <c r="JPK11" s="20" t="e">
        <f>VLOOKUP(JPK$4, revenue_pivot!$A$4:$E$6, 5, FALSE)</f>
        <v>#N/A</v>
      </c>
      <c r="JPL11" s="20" t="e">
        <f>VLOOKUP(JPL$4, revenue_pivot!$A$4:$E$6, 5, FALSE)</f>
        <v>#N/A</v>
      </c>
      <c r="JPM11" s="7" t="s">
        <v>22352</v>
      </c>
      <c r="JPN11" s="20" t="e">
        <f>VLOOKUP(JPN$4, revenue_pivot!$A$4:$E$6, 5, FALSE)</f>
        <v>#N/A</v>
      </c>
      <c r="JPO11" s="20" t="e">
        <f>VLOOKUP(JPO$4, revenue_pivot!$A$4:$E$6, 5, FALSE)</f>
        <v>#N/A</v>
      </c>
      <c r="JPP11" s="20" t="e">
        <f>VLOOKUP(JPP$4, revenue_pivot!$A$4:$E$6, 5, FALSE)</f>
        <v>#N/A</v>
      </c>
      <c r="JPQ11" s="7" t="s">
        <v>22352</v>
      </c>
      <c r="JPR11" s="20" t="e">
        <f>VLOOKUP(JPR$4, revenue_pivot!$A$4:$E$6, 5, FALSE)</f>
        <v>#N/A</v>
      </c>
      <c r="JPS11" s="20" t="e">
        <f>VLOOKUP(JPS$4, revenue_pivot!$A$4:$E$6, 5, FALSE)</f>
        <v>#N/A</v>
      </c>
      <c r="JPT11" s="20" t="e">
        <f>VLOOKUP(JPT$4, revenue_pivot!$A$4:$E$6, 5, FALSE)</f>
        <v>#N/A</v>
      </c>
      <c r="JPU11" s="7" t="s">
        <v>22352</v>
      </c>
      <c r="JPV11" s="20" t="e">
        <f>VLOOKUP(JPV$4, revenue_pivot!$A$4:$E$6, 5, FALSE)</f>
        <v>#N/A</v>
      </c>
      <c r="JPW11" s="20" t="e">
        <f>VLOOKUP(JPW$4, revenue_pivot!$A$4:$E$6, 5, FALSE)</f>
        <v>#N/A</v>
      </c>
      <c r="JPX11" s="20" t="e">
        <f>VLOOKUP(JPX$4, revenue_pivot!$A$4:$E$6, 5, FALSE)</f>
        <v>#N/A</v>
      </c>
      <c r="JPY11" s="7" t="s">
        <v>22352</v>
      </c>
      <c r="JPZ11" s="20" t="e">
        <f>VLOOKUP(JPZ$4, revenue_pivot!$A$4:$E$6, 5, FALSE)</f>
        <v>#N/A</v>
      </c>
      <c r="JQA11" s="20" t="e">
        <f>VLOOKUP(JQA$4, revenue_pivot!$A$4:$E$6, 5, FALSE)</f>
        <v>#N/A</v>
      </c>
      <c r="JQB11" s="20" t="e">
        <f>VLOOKUP(JQB$4, revenue_pivot!$A$4:$E$6, 5, FALSE)</f>
        <v>#N/A</v>
      </c>
      <c r="JQC11" s="7" t="s">
        <v>22352</v>
      </c>
      <c r="JQD11" s="20" t="e">
        <f>VLOOKUP(JQD$4, revenue_pivot!$A$4:$E$6, 5, FALSE)</f>
        <v>#N/A</v>
      </c>
      <c r="JQE11" s="20" t="e">
        <f>VLOOKUP(JQE$4, revenue_pivot!$A$4:$E$6, 5, FALSE)</f>
        <v>#N/A</v>
      </c>
      <c r="JQF11" s="20" t="e">
        <f>VLOOKUP(JQF$4, revenue_pivot!$A$4:$E$6, 5, FALSE)</f>
        <v>#N/A</v>
      </c>
      <c r="JQG11" s="7" t="s">
        <v>22352</v>
      </c>
      <c r="JQH11" s="20" t="e">
        <f>VLOOKUP(JQH$4, revenue_pivot!$A$4:$E$6, 5, FALSE)</f>
        <v>#N/A</v>
      </c>
      <c r="JQI11" s="20" t="e">
        <f>VLOOKUP(JQI$4, revenue_pivot!$A$4:$E$6, 5, FALSE)</f>
        <v>#N/A</v>
      </c>
      <c r="JQJ11" s="20" t="e">
        <f>VLOOKUP(JQJ$4, revenue_pivot!$A$4:$E$6, 5, FALSE)</f>
        <v>#N/A</v>
      </c>
      <c r="JQK11" s="7" t="s">
        <v>22352</v>
      </c>
      <c r="JQL11" s="20" t="e">
        <f>VLOOKUP(JQL$4, revenue_pivot!$A$4:$E$6, 5, FALSE)</f>
        <v>#N/A</v>
      </c>
      <c r="JQM11" s="20" t="e">
        <f>VLOOKUP(JQM$4, revenue_pivot!$A$4:$E$6, 5, FALSE)</f>
        <v>#N/A</v>
      </c>
      <c r="JQN11" s="20" t="e">
        <f>VLOOKUP(JQN$4, revenue_pivot!$A$4:$E$6, 5, FALSE)</f>
        <v>#N/A</v>
      </c>
      <c r="JQO11" s="7" t="s">
        <v>22352</v>
      </c>
      <c r="JQP11" s="20" t="e">
        <f>VLOOKUP(JQP$4, revenue_pivot!$A$4:$E$6, 5, FALSE)</f>
        <v>#N/A</v>
      </c>
      <c r="JQQ11" s="20" t="e">
        <f>VLOOKUP(JQQ$4, revenue_pivot!$A$4:$E$6, 5, FALSE)</f>
        <v>#N/A</v>
      </c>
      <c r="JQR11" s="20" t="e">
        <f>VLOOKUP(JQR$4, revenue_pivot!$A$4:$E$6, 5, FALSE)</f>
        <v>#N/A</v>
      </c>
      <c r="JQS11" s="7" t="s">
        <v>22352</v>
      </c>
      <c r="JQT11" s="20" t="e">
        <f>VLOOKUP(JQT$4, revenue_pivot!$A$4:$E$6, 5, FALSE)</f>
        <v>#N/A</v>
      </c>
      <c r="JQU11" s="20" t="e">
        <f>VLOOKUP(JQU$4, revenue_pivot!$A$4:$E$6, 5, FALSE)</f>
        <v>#N/A</v>
      </c>
      <c r="JQV11" s="20" t="e">
        <f>VLOOKUP(JQV$4, revenue_pivot!$A$4:$E$6, 5, FALSE)</f>
        <v>#N/A</v>
      </c>
      <c r="JQW11" s="7" t="s">
        <v>22352</v>
      </c>
      <c r="JQX11" s="20" t="e">
        <f>VLOOKUP(JQX$4, revenue_pivot!$A$4:$E$6, 5, FALSE)</f>
        <v>#N/A</v>
      </c>
      <c r="JQY11" s="20" t="e">
        <f>VLOOKUP(JQY$4, revenue_pivot!$A$4:$E$6, 5, FALSE)</f>
        <v>#N/A</v>
      </c>
      <c r="JQZ11" s="20" t="e">
        <f>VLOOKUP(JQZ$4, revenue_pivot!$A$4:$E$6, 5, FALSE)</f>
        <v>#N/A</v>
      </c>
      <c r="JRA11" s="7" t="s">
        <v>22352</v>
      </c>
      <c r="JRB11" s="20" t="e">
        <f>VLOOKUP(JRB$4, revenue_pivot!$A$4:$E$6, 5, FALSE)</f>
        <v>#N/A</v>
      </c>
      <c r="JRC11" s="20" t="e">
        <f>VLOOKUP(JRC$4, revenue_pivot!$A$4:$E$6, 5, FALSE)</f>
        <v>#N/A</v>
      </c>
      <c r="JRD11" s="20" t="e">
        <f>VLOOKUP(JRD$4, revenue_pivot!$A$4:$E$6, 5, FALSE)</f>
        <v>#N/A</v>
      </c>
      <c r="JRE11" s="7" t="s">
        <v>22352</v>
      </c>
      <c r="JRF11" s="20" t="e">
        <f>VLOOKUP(JRF$4, revenue_pivot!$A$4:$E$6, 5, FALSE)</f>
        <v>#N/A</v>
      </c>
      <c r="JRG11" s="20" t="e">
        <f>VLOOKUP(JRG$4, revenue_pivot!$A$4:$E$6, 5, FALSE)</f>
        <v>#N/A</v>
      </c>
      <c r="JRH11" s="20" t="e">
        <f>VLOOKUP(JRH$4, revenue_pivot!$A$4:$E$6, 5, FALSE)</f>
        <v>#N/A</v>
      </c>
      <c r="JRI11" s="7" t="s">
        <v>22352</v>
      </c>
      <c r="JRJ11" s="20" t="e">
        <f>VLOOKUP(JRJ$4, revenue_pivot!$A$4:$E$6, 5, FALSE)</f>
        <v>#N/A</v>
      </c>
      <c r="JRK11" s="20" t="e">
        <f>VLOOKUP(JRK$4, revenue_pivot!$A$4:$E$6, 5, FALSE)</f>
        <v>#N/A</v>
      </c>
      <c r="JRL11" s="20" t="e">
        <f>VLOOKUP(JRL$4, revenue_pivot!$A$4:$E$6, 5, FALSE)</f>
        <v>#N/A</v>
      </c>
      <c r="JRM11" s="7" t="s">
        <v>22352</v>
      </c>
      <c r="JRN11" s="20" t="e">
        <f>VLOOKUP(JRN$4, revenue_pivot!$A$4:$E$6, 5, FALSE)</f>
        <v>#N/A</v>
      </c>
      <c r="JRO11" s="20" t="e">
        <f>VLOOKUP(JRO$4, revenue_pivot!$A$4:$E$6, 5, FALSE)</f>
        <v>#N/A</v>
      </c>
      <c r="JRP11" s="20" t="e">
        <f>VLOOKUP(JRP$4, revenue_pivot!$A$4:$E$6, 5, FALSE)</f>
        <v>#N/A</v>
      </c>
      <c r="JRQ11" s="7" t="s">
        <v>22352</v>
      </c>
      <c r="JRR11" s="20" t="e">
        <f>VLOOKUP(JRR$4, revenue_pivot!$A$4:$E$6, 5, FALSE)</f>
        <v>#N/A</v>
      </c>
      <c r="JRS11" s="20" t="e">
        <f>VLOOKUP(JRS$4, revenue_pivot!$A$4:$E$6, 5, FALSE)</f>
        <v>#N/A</v>
      </c>
      <c r="JRT11" s="20" t="e">
        <f>VLOOKUP(JRT$4, revenue_pivot!$A$4:$E$6, 5, FALSE)</f>
        <v>#N/A</v>
      </c>
      <c r="JRU11" s="7" t="s">
        <v>22352</v>
      </c>
      <c r="JRV11" s="20" t="e">
        <f>VLOOKUP(JRV$4, revenue_pivot!$A$4:$E$6, 5, FALSE)</f>
        <v>#N/A</v>
      </c>
      <c r="JRW11" s="20" t="e">
        <f>VLOOKUP(JRW$4, revenue_pivot!$A$4:$E$6, 5, FALSE)</f>
        <v>#N/A</v>
      </c>
      <c r="JRX11" s="20" t="e">
        <f>VLOOKUP(JRX$4, revenue_pivot!$A$4:$E$6, 5, FALSE)</f>
        <v>#N/A</v>
      </c>
      <c r="JRY11" s="7" t="s">
        <v>22352</v>
      </c>
      <c r="JRZ11" s="20" t="e">
        <f>VLOOKUP(JRZ$4, revenue_pivot!$A$4:$E$6, 5, FALSE)</f>
        <v>#N/A</v>
      </c>
      <c r="JSA11" s="20" t="e">
        <f>VLOOKUP(JSA$4, revenue_pivot!$A$4:$E$6, 5, FALSE)</f>
        <v>#N/A</v>
      </c>
      <c r="JSB11" s="20" t="e">
        <f>VLOOKUP(JSB$4, revenue_pivot!$A$4:$E$6, 5, FALSE)</f>
        <v>#N/A</v>
      </c>
      <c r="JSC11" s="7" t="s">
        <v>22352</v>
      </c>
      <c r="JSD11" s="20" t="e">
        <f>VLOOKUP(JSD$4, revenue_pivot!$A$4:$E$6, 5, FALSE)</f>
        <v>#N/A</v>
      </c>
      <c r="JSE11" s="20" t="e">
        <f>VLOOKUP(JSE$4, revenue_pivot!$A$4:$E$6, 5, FALSE)</f>
        <v>#N/A</v>
      </c>
      <c r="JSF11" s="20" t="e">
        <f>VLOOKUP(JSF$4, revenue_pivot!$A$4:$E$6, 5, FALSE)</f>
        <v>#N/A</v>
      </c>
      <c r="JSG11" s="7" t="s">
        <v>22352</v>
      </c>
      <c r="JSH11" s="20" t="e">
        <f>VLOOKUP(JSH$4, revenue_pivot!$A$4:$E$6, 5, FALSE)</f>
        <v>#N/A</v>
      </c>
      <c r="JSI11" s="20" t="e">
        <f>VLOOKUP(JSI$4, revenue_pivot!$A$4:$E$6, 5, FALSE)</f>
        <v>#N/A</v>
      </c>
      <c r="JSJ11" s="20" t="e">
        <f>VLOOKUP(JSJ$4, revenue_pivot!$A$4:$E$6, 5, FALSE)</f>
        <v>#N/A</v>
      </c>
      <c r="JSK11" s="7" t="s">
        <v>22352</v>
      </c>
      <c r="JSL11" s="20" t="e">
        <f>VLOOKUP(JSL$4, revenue_pivot!$A$4:$E$6, 5, FALSE)</f>
        <v>#N/A</v>
      </c>
      <c r="JSM11" s="20" t="e">
        <f>VLOOKUP(JSM$4, revenue_pivot!$A$4:$E$6, 5, FALSE)</f>
        <v>#N/A</v>
      </c>
      <c r="JSN11" s="20" t="e">
        <f>VLOOKUP(JSN$4, revenue_pivot!$A$4:$E$6, 5, FALSE)</f>
        <v>#N/A</v>
      </c>
      <c r="JSO11" s="7" t="s">
        <v>22352</v>
      </c>
      <c r="JSP11" s="20" t="e">
        <f>VLOOKUP(JSP$4, revenue_pivot!$A$4:$E$6, 5, FALSE)</f>
        <v>#N/A</v>
      </c>
      <c r="JSQ11" s="20" t="e">
        <f>VLOOKUP(JSQ$4, revenue_pivot!$A$4:$E$6, 5, FALSE)</f>
        <v>#N/A</v>
      </c>
      <c r="JSR11" s="20" t="e">
        <f>VLOOKUP(JSR$4, revenue_pivot!$A$4:$E$6, 5, FALSE)</f>
        <v>#N/A</v>
      </c>
      <c r="JSS11" s="7" t="s">
        <v>22352</v>
      </c>
      <c r="JST11" s="20" t="e">
        <f>VLOOKUP(JST$4, revenue_pivot!$A$4:$E$6, 5, FALSE)</f>
        <v>#N/A</v>
      </c>
      <c r="JSU11" s="20" t="e">
        <f>VLOOKUP(JSU$4, revenue_pivot!$A$4:$E$6, 5, FALSE)</f>
        <v>#N/A</v>
      </c>
      <c r="JSV11" s="20" t="e">
        <f>VLOOKUP(JSV$4, revenue_pivot!$A$4:$E$6, 5, FALSE)</f>
        <v>#N/A</v>
      </c>
      <c r="JSW11" s="7" t="s">
        <v>22352</v>
      </c>
      <c r="JSX11" s="20" t="e">
        <f>VLOOKUP(JSX$4, revenue_pivot!$A$4:$E$6, 5, FALSE)</f>
        <v>#N/A</v>
      </c>
      <c r="JSY11" s="20" t="e">
        <f>VLOOKUP(JSY$4, revenue_pivot!$A$4:$E$6, 5, FALSE)</f>
        <v>#N/A</v>
      </c>
      <c r="JSZ11" s="20" t="e">
        <f>VLOOKUP(JSZ$4, revenue_pivot!$A$4:$E$6, 5, FALSE)</f>
        <v>#N/A</v>
      </c>
      <c r="JTA11" s="7" t="s">
        <v>22352</v>
      </c>
      <c r="JTB11" s="20" t="e">
        <f>VLOOKUP(JTB$4, revenue_pivot!$A$4:$E$6, 5, FALSE)</f>
        <v>#N/A</v>
      </c>
      <c r="JTC11" s="20" t="e">
        <f>VLOOKUP(JTC$4, revenue_pivot!$A$4:$E$6, 5, FALSE)</f>
        <v>#N/A</v>
      </c>
      <c r="JTD11" s="20" t="e">
        <f>VLOOKUP(JTD$4, revenue_pivot!$A$4:$E$6, 5, FALSE)</f>
        <v>#N/A</v>
      </c>
      <c r="JTE11" s="7" t="s">
        <v>22352</v>
      </c>
      <c r="JTF11" s="20" t="e">
        <f>VLOOKUP(JTF$4, revenue_pivot!$A$4:$E$6, 5, FALSE)</f>
        <v>#N/A</v>
      </c>
      <c r="JTG11" s="20" t="e">
        <f>VLOOKUP(JTG$4, revenue_pivot!$A$4:$E$6, 5, FALSE)</f>
        <v>#N/A</v>
      </c>
      <c r="JTH11" s="20" t="e">
        <f>VLOOKUP(JTH$4, revenue_pivot!$A$4:$E$6, 5, FALSE)</f>
        <v>#N/A</v>
      </c>
      <c r="JTI11" s="7" t="s">
        <v>22352</v>
      </c>
      <c r="JTJ11" s="20" t="e">
        <f>VLOOKUP(JTJ$4, revenue_pivot!$A$4:$E$6, 5, FALSE)</f>
        <v>#N/A</v>
      </c>
      <c r="JTK11" s="20" t="e">
        <f>VLOOKUP(JTK$4, revenue_pivot!$A$4:$E$6, 5, FALSE)</f>
        <v>#N/A</v>
      </c>
      <c r="JTL11" s="20" t="e">
        <f>VLOOKUP(JTL$4, revenue_pivot!$A$4:$E$6, 5, FALSE)</f>
        <v>#N/A</v>
      </c>
      <c r="JTM11" s="7" t="s">
        <v>22352</v>
      </c>
      <c r="JTN11" s="20" t="e">
        <f>VLOOKUP(JTN$4, revenue_pivot!$A$4:$E$6, 5, FALSE)</f>
        <v>#N/A</v>
      </c>
      <c r="JTO11" s="20" t="e">
        <f>VLOOKUP(JTO$4, revenue_pivot!$A$4:$E$6, 5, FALSE)</f>
        <v>#N/A</v>
      </c>
      <c r="JTP11" s="20" t="e">
        <f>VLOOKUP(JTP$4, revenue_pivot!$A$4:$E$6, 5, FALSE)</f>
        <v>#N/A</v>
      </c>
      <c r="JTQ11" s="7" t="s">
        <v>22352</v>
      </c>
      <c r="JTR11" s="20" t="e">
        <f>VLOOKUP(JTR$4, revenue_pivot!$A$4:$E$6, 5, FALSE)</f>
        <v>#N/A</v>
      </c>
      <c r="JTS11" s="20" t="e">
        <f>VLOOKUP(JTS$4, revenue_pivot!$A$4:$E$6, 5, FALSE)</f>
        <v>#N/A</v>
      </c>
      <c r="JTT11" s="20" t="e">
        <f>VLOOKUP(JTT$4, revenue_pivot!$A$4:$E$6, 5, FALSE)</f>
        <v>#N/A</v>
      </c>
      <c r="JTU11" s="7" t="s">
        <v>22352</v>
      </c>
      <c r="JTV11" s="20" t="e">
        <f>VLOOKUP(JTV$4, revenue_pivot!$A$4:$E$6, 5, FALSE)</f>
        <v>#N/A</v>
      </c>
      <c r="JTW11" s="20" t="e">
        <f>VLOOKUP(JTW$4, revenue_pivot!$A$4:$E$6, 5, FALSE)</f>
        <v>#N/A</v>
      </c>
      <c r="JTX11" s="20" t="e">
        <f>VLOOKUP(JTX$4, revenue_pivot!$A$4:$E$6, 5, FALSE)</f>
        <v>#N/A</v>
      </c>
      <c r="JTY11" s="7" t="s">
        <v>22352</v>
      </c>
      <c r="JTZ11" s="20" t="e">
        <f>VLOOKUP(JTZ$4, revenue_pivot!$A$4:$E$6, 5, FALSE)</f>
        <v>#N/A</v>
      </c>
      <c r="JUA11" s="20" t="e">
        <f>VLOOKUP(JUA$4, revenue_pivot!$A$4:$E$6, 5, FALSE)</f>
        <v>#N/A</v>
      </c>
      <c r="JUB11" s="20" t="e">
        <f>VLOOKUP(JUB$4, revenue_pivot!$A$4:$E$6, 5, FALSE)</f>
        <v>#N/A</v>
      </c>
      <c r="JUC11" s="7" t="s">
        <v>22352</v>
      </c>
      <c r="JUD11" s="20" t="e">
        <f>VLOOKUP(JUD$4, revenue_pivot!$A$4:$E$6, 5, FALSE)</f>
        <v>#N/A</v>
      </c>
      <c r="JUE11" s="20" t="e">
        <f>VLOOKUP(JUE$4, revenue_pivot!$A$4:$E$6, 5, FALSE)</f>
        <v>#N/A</v>
      </c>
      <c r="JUF11" s="20" t="e">
        <f>VLOOKUP(JUF$4, revenue_pivot!$A$4:$E$6, 5, FALSE)</f>
        <v>#N/A</v>
      </c>
      <c r="JUG11" s="7" t="s">
        <v>22352</v>
      </c>
      <c r="JUH11" s="20" t="e">
        <f>VLOOKUP(JUH$4, revenue_pivot!$A$4:$E$6, 5, FALSE)</f>
        <v>#N/A</v>
      </c>
      <c r="JUI11" s="20" t="e">
        <f>VLOOKUP(JUI$4, revenue_pivot!$A$4:$E$6, 5, FALSE)</f>
        <v>#N/A</v>
      </c>
      <c r="JUJ11" s="20" t="e">
        <f>VLOOKUP(JUJ$4, revenue_pivot!$A$4:$E$6, 5, FALSE)</f>
        <v>#N/A</v>
      </c>
      <c r="JUK11" s="7" t="s">
        <v>22352</v>
      </c>
      <c r="JUL11" s="20" t="e">
        <f>VLOOKUP(JUL$4, revenue_pivot!$A$4:$E$6, 5, FALSE)</f>
        <v>#N/A</v>
      </c>
      <c r="JUM11" s="20" t="e">
        <f>VLOOKUP(JUM$4, revenue_pivot!$A$4:$E$6, 5, FALSE)</f>
        <v>#N/A</v>
      </c>
      <c r="JUN11" s="20" t="e">
        <f>VLOOKUP(JUN$4, revenue_pivot!$A$4:$E$6, 5, FALSE)</f>
        <v>#N/A</v>
      </c>
      <c r="JUO11" s="7" t="s">
        <v>22352</v>
      </c>
      <c r="JUP11" s="20" t="e">
        <f>VLOOKUP(JUP$4, revenue_pivot!$A$4:$E$6, 5, FALSE)</f>
        <v>#N/A</v>
      </c>
      <c r="JUQ11" s="20" t="e">
        <f>VLOOKUP(JUQ$4, revenue_pivot!$A$4:$E$6, 5, FALSE)</f>
        <v>#N/A</v>
      </c>
      <c r="JUR11" s="20" t="e">
        <f>VLOOKUP(JUR$4, revenue_pivot!$A$4:$E$6, 5, FALSE)</f>
        <v>#N/A</v>
      </c>
      <c r="JUS11" s="7" t="s">
        <v>22352</v>
      </c>
      <c r="JUT11" s="20" t="e">
        <f>VLOOKUP(JUT$4, revenue_pivot!$A$4:$E$6, 5, FALSE)</f>
        <v>#N/A</v>
      </c>
      <c r="JUU11" s="20" t="e">
        <f>VLOOKUP(JUU$4, revenue_pivot!$A$4:$E$6, 5, FALSE)</f>
        <v>#N/A</v>
      </c>
      <c r="JUV11" s="20" t="e">
        <f>VLOOKUP(JUV$4, revenue_pivot!$A$4:$E$6, 5, FALSE)</f>
        <v>#N/A</v>
      </c>
      <c r="JUW11" s="7" t="s">
        <v>22352</v>
      </c>
      <c r="JUX11" s="20" t="e">
        <f>VLOOKUP(JUX$4, revenue_pivot!$A$4:$E$6, 5, FALSE)</f>
        <v>#N/A</v>
      </c>
      <c r="JUY11" s="20" t="e">
        <f>VLOOKUP(JUY$4, revenue_pivot!$A$4:$E$6, 5, FALSE)</f>
        <v>#N/A</v>
      </c>
      <c r="JUZ11" s="20" t="e">
        <f>VLOOKUP(JUZ$4, revenue_pivot!$A$4:$E$6, 5, FALSE)</f>
        <v>#N/A</v>
      </c>
      <c r="JVA11" s="7" t="s">
        <v>22352</v>
      </c>
      <c r="JVB11" s="20" t="e">
        <f>VLOOKUP(JVB$4, revenue_pivot!$A$4:$E$6, 5, FALSE)</f>
        <v>#N/A</v>
      </c>
      <c r="JVC11" s="20" t="e">
        <f>VLOOKUP(JVC$4, revenue_pivot!$A$4:$E$6, 5, FALSE)</f>
        <v>#N/A</v>
      </c>
      <c r="JVD11" s="20" t="e">
        <f>VLOOKUP(JVD$4, revenue_pivot!$A$4:$E$6, 5, FALSE)</f>
        <v>#N/A</v>
      </c>
      <c r="JVE11" s="7" t="s">
        <v>22352</v>
      </c>
      <c r="JVF11" s="20" t="e">
        <f>VLOOKUP(JVF$4, revenue_pivot!$A$4:$E$6, 5, FALSE)</f>
        <v>#N/A</v>
      </c>
      <c r="JVG11" s="20" t="e">
        <f>VLOOKUP(JVG$4, revenue_pivot!$A$4:$E$6, 5, FALSE)</f>
        <v>#N/A</v>
      </c>
      <c r="JVH11" s="20" t="e">
        <f>VLOOKUP(JVH$4, revenue_pivot!$A$4:$E$6, 5, FALSE)</f>
        <v>#N/A</v>
      </c>
      <c r="JVI11" s="7" t="s">
        <v>22352</v>
      </c>
      <c r="JVJ11" s="20" t="e">
        <f>VLOOKUP(JVJ$4, revenue_pivot!$A$4:$E$6, 5, FALSE)</f>
        <v>#N/A</v>
      </c>
      <c r="JVK11" s="20" t="e">
        <f>VLOOKUP(JVK$4, revenue_pivot!$A$4:$E$6, 5, FALSE)</f>
        <v>#N/A</v>
      </c>
      <c r="JVL11" s="20" t="e">
        <f>VLOOKUP(JVL$4, revenue_pivot!$A$4:$E$6, 5, FALSE)</f>
        <v>#N/A</v>
      </c>
      <c r="JVM11" s="7" t="s">
        <v>22352</v>
      </c>
      <c r="JVN11" s="20" t="e">
        <f>VLOOKUP(JVN$4, revenue_pivot!$A$4:$E$6, 5, FALSE)</f>
        <v>#N/A</v>
      </c>
      <c r="JVO11" s="20" t="e">
        <f>VLOOKUP(JVO$4, revenue_pivot!$A$4:$E$6, 5, FALSE)</f>
        <v>#N/A</v>
      </c>
      <c r="JVP11" s="20" t="e">
        <f>VLOOKUP(JVP$4, revenue_pivot!$A$4:$E$6, 5, FALSE)</f>
        <v>#N/A</v>
      </c>
      <c r="JVQ11" s="7" t="s">
        <v>22352</v>
      </c>
      <c r="JVR11" s="20" t="e">
        <f>VLOOKUP(JVR$4, revenue_pivot!$A$4:$E$6, 5, FALSE)</f>
        <v>#N/A</v>
      </c>
      <c r="JVS11" s="20" t="e">
        <f>VLOOKUP(JVS$4, revenue_pivot!$A$4:$E$6, 5, FALSE)</f>
        <v>#N/A</v>
      </c>
      <c r="JVT11" s="20" t="e">
        <f>VLOOKUP(JVT$4, revenue_pivot!$A$4:$E$6, 5, FALSE)</f>
        <v>#N/A</v>
      </c>
      <c r="JVU11" s="7" t="s">
        <v>22352</v>
      </c>
      <c r="JVV11" s="20" t="e">
        <f>VLOOKUP(JVV$4, revenue_pivot!$A$4:$E$6, 5, FALSE)</f>
        <v>#N/A</v>
      </c>
      <c r="JVW11" s="20" t="e">
        <f>VLOOKUP(JVW$4, revenue_pivot!$A$4:$E$6, 5, FALSE)</f>
        <v>#N/A</v>
      </c>
      <c r="JVX11" s="20" t="e">
        <f>VLOOKUP(JVX$4, revenue_pivot!$A$4:$E$6, 5, FALSE)</f>
        <v>#N/A</v>
      </c>
      <c r="JVY11" s="7" t="s">
        <v>22352</v>
      </c>
      <c r="JVZ11" s="20" t="e">
        <f>VLOOKUP(JVZ$4, revenue_pivot!$A$4:$E$6, 5, FALSE)</f>
        <v>#N/A</v>
      </c>
      <c r="JWA11" s="20" t="e">
        <f>VLOOKUP(JWA$4, revenue_pivot!$A$4:$E$6, 5, FALSE)</f>
        <v>#N/A</v>
      </c>
      <c r="JWB11" s="20" t="e">
        <f>VLOOKUP(JWB$4, revenue_pivot!$A$4:$E$6, 5, FALSE)</f>
        <v>#N/A</v>
      </c>
      <c r="JWC11" s="7" t="s">
        <v>22352</v>
      </c>
      <c r="JWD11" s="20" t="e">
        <f>VLOOKUP(JWD$4, revenue_pivot!$A$4:$E$6, 5, FALSE)</f>
        <v>#N/A</v>
      </c>
      <c r="JWE11" s="20" t="e">
        <f>VLOOKUP(JWE$4, revenue_pivot!$A$4:$E$6, 5, FALSE)</f>
        <v>#N/A</v>
      </c>
      <c r="JWF11" s="20" t="e">
        <f>VLOOKUP(JWF$4, revenue_pivot!$A$4:$E$6, 5, FALSE)</f>
        <v>#N/A</v>
      </c>
      <c r="JWG11" s="7" t="s">
        <v>22352</v>
      </c>
      <c r="JWH11" s="20" t="e">
        <f>VLOOKUP(JWH$4, revenue_pivot!$A$4:$E$6, 5, FALSE)</f>
        <v>#N/A</v>
      </c>
      <c r="JWI11" s="20" t="e">
        <f>VLOOKUP(JWI$4, revenue_pivot!$A$4:$E$6, 5, FALSE)</f>
        <v>#N/A</v>
      </c>
      <c r="JWJ11" s="20" t="e">
        <f>VLOOKUP(JWJ$4, revenue_pivot!$A$4:$E$6, 5, FALSE)</f>
        <v>#N/A</v>
      </c>
      <c r="JWK11" s="7" t="s">
        <v>22352</v>
      </c>
      <c r="JWL11" s="20" t="e">
        <f>VLOOKUP(JWL$4, revenue_pivot!$A$4:$E$6, 5, FALSE)</f>
        <v>#N/A</v>
      </c>
      <c r="JWM11" s="20" t="e">
        <f>VLOOKUP(JWM$4, revenue_pivot!$A$4:$E$6, 5, FALSE)</f>
        <v>#N/A</v>
      </c>
      <c r="JWN11" s="20" t="e">
        <f>VLOOKUP(JWN$4, revenue_pivot!$A$4:$E$6, 5, FALSE)</f>
        <v>#N/A</v>
      </c>
      <c r="JWO11" s="7" t="s">
        <v>22352</v>
      </c>
      <c r="JWP11" s="20" t="e">
        <f>VLOOKUP(JWP$4, revenue_pivot!$A$4:$E$6, 5, FALSE)</f>
        <v>#N/A</v>
      </c>
      <c r="JWQ11" s="20" t="e">
        <f>VLOOKUP(JWQ$4, revenue_pivot!$A$4:$E$6, 5, FALSE)</f>
        <v>#N/A</v>
      </c>
      <c r="JWR11" s="20" t="e">
        <f>VLOOKUP(JWR$4, revenue_pivot!$A$4:$E$6, 5, FALSE)</f>
        <v>#N/A</v>
      </c>
      <c r="JWS11" s="7" t="s">
        <v>22352</v>
      </c>
      <c r="JWT11" s="20" t="e">
        <f>VLOOKUP(JWT$4, revenue_pivot!$A$4:$E$6, 5, FALSE)</f>
        <v>#N/A</v>
      </c>
      <c r="JWU11" s="20" t="e">
        <f>VLOOKUP(JWU$4, revenue_pivot!$A$4:$E$6, 5, FALSE)</f>
        <v>#N/A</v>
      </c>
      <c r="JWV11" s="20" t="e">
        <f>VLOOKUP(JWV$4, revenue_pivot!$A$4:$E$6, 5, FALSE)</f>
        <v>#N/A</v>
      </c>
      <c r="JWW11" s="7" t="s">
        <v>22352</v>
      </c>
      <c r="JWX11" s="20" t="e">
        <f>VLOOKUP(JWX$4, revenue_pivot!$A$4:$E$6, 5, FALSE)</f>
        <v>#N/A</v>
      </c>
      <c r="JWY11" s="20" t="e">
        <f>VLOOKUP(JWY$4, revenue_pivot!$A$4:$E$6, 5, FALSE)</f>
        <v>#N/A</v>
      </c>
      <c r="JWZ11" s="20" t="e">
        <f>VLOOKUP(JWZ$4, revenue_pivot!$A$4:$E$6, 5, FALSE)</f>
        <v>#N/A</v>
      </c>
      <c r="JXA11" s="7" t="s">
        <v>22352</v>
      </c>
      <c r="JXB11" s="20" t="e">
        <f>VLOOKUP(JXB$4, revenue_pivot!$A$4:$E$6, 5, FALSE)</f>
        <v>#N/A</v>
      </c>
      <c r="JXC11" s="20" t="e">
        <f>VLOOKUP(JXC$4, revenue_pivot!$A$4:$E$6, 5, FALSE)</f>
        <v>#N/A</v>
      </c>
      <c r="JXD11" s="20" t="e">
        <f>VLOOKUP(JXD$4, revenue_pivot!$A$4:$E$6, 5, FALSE)</f>
        <v>#N/A</v>
      </c>
      <c r="JXE11" s="7" t="s">
        <v>22352</v>
      </c>
      <c r="JXF11" s="20" t="e">
        <f>VLOOKUP(JXF$4, revenue_pivot!$A$4:$E$6, 5, FALSE)</f>
        <v>#N/A</v>
      </c>
      <c r="JXG11" s="20" t="e">
        <f>VLOOKUP(JXG$4, revenue_pivot!$A$4:$E$6, 5, FALSE)</f>
        <v>#N/A</v>
      </c>
      <c r="JXH11" s="20" t="e">
        <f>VLOOKUP(JXH$4, revenue_pivot!$A$4:$E$6, 5, FALSE)</f>
        <v>#N/A</v>
      </c>
      <c r="JXI11" s="7" t="s">
        <v>22352</v>
      </c>
      <c r="JXJ11" s="20" t="e">
        <f>VLOOKUP(JXJ$4, revenue_pivot!$A$4:$E$6, 5, FALSE)</f>
        <v>#N/A</v>
      </c>
      <c r="JXK11" s="20" t="e">
        <f>VLOOKUP(JXK$4, revenue_pivot!$A$4:$E$6, 5, FALSE)</f>
        <v>#N/A</v>
      </c>
      <c r="JXL11" s="20" t="e">
        <f>VLOOKUP(JXL$4, revenue_pivot!$A$4:$E$6, 5, FALSE)</f>
        <v>#N/A</v>
      </c>
      <c r="JXM11" s="7" t="s">
        <v>22352</v>
      </c>
      <c r="JXN11" s="20" t="e">
        <f>VLOOKUP(JXN$4, revenue_pivot!$A$4:$E$6, 5, FALSE)</f>
        <v>#N/A</v>
      </c>
      <c r="JXO11" s="20" t="e">
        <f>VLOOKUP(JXO$4, revenue_pivot!$A$4:$E$6, 5, FALSE)</f>
        <v>#N/A</v>
      </c>
      <c r="JXP11" s="20" t="e">
        <f>VLOOKUP(JXP$4, revenue_pivot!$A$4:$E$6, 5, FALSE)</f>
        <v>#N/A</v>
      </c>
      <c r="JXQ11" s="7" t="s">
        <v>22352</v>
      </c>
      <c r="JXR11" s="20" t="e">
        <f>VLOOKUP(JXR$4, revenue_pivot!$A$4:$E$6, 5, FALSE)</f>
        <v>#N/A</v>
      </c>
      <c r="JXS11" s="20" t="e">
        <f>VLOOKUP(JXS$4, revenue_pivot!$A$4:$E$6, 5, FALSE)</f>
        <v>#N/A</v>
      </c>
      <c r="JXT11" s="20" t="e">
        <f>VLOOKUP(JXT$4, revenue_pivot!$A$4:$E$6, 5, FALSE)</f>
        <v>#N/A</v>
      </c>
      <c r="JXU11" s="7" t="s">
        <v>22352</v>
      </c>
      <c r="JXV11" s="20" t="e">
        <f>VLOOKUP(JXV$4, revenue_pivot!$A$4:$E$6, 5, FALSE)</f>
        <v>#N/A</v>
      </c>
      <c r="JXW11" s="20" t="e">
        <f>VLOOKUP(JXW$4, revenue_pivot!$A$4:$E$6, 5, FALSE)</f>
        <v>#N/A</v>
      </c>
      <c r="JXX11" s="20" t="e">
        <f>VLOOKUP(JXX$4, revenue_pivot!$A$4:$E$6, 5, FALSE)</f>
        <v>#N/A</v>
      </c>
      <c r="JXY11" s="7" t="s">
        <v>22352</v>
      </c>
      <c r="JXZ11" s="20" t="e">
        <f>VLOOKUP(JXZ$4, revenue_pivot!$A$4:$E$6, 5, FALSE)</f>
        <v>#N/A</v>
      </c>
      <c r="JYA11" s="20" t="e">
        <f>VLOOKUP(JYA$4, revenue_pivot!$A$4:$E$6, 5, FALSE)</f>
        <v>#N/A</v>
      </c>
      <c r="JYB11" s="20" t="e">
        <f>VLOOKUP(JYB$4, revenue_pivot!$A$4:$E$6, 5, FALSE)</f>
        <v>#N/A</v>
      </c>
      <c r="JYC11" s="7" t="s">
        <v>22352</v>
      </c>
      <c r="JYD11" s="20" t="e">
        <f>VLOOKUP(JYD$4, revenue_pivot!$A$4:$E$6, 5, FALSE)</f>
        <v>#N/A</v>
      </c>
      <c r="JYE11" s="20" t="e">
        <f>VLOOKUP(JYE$4, revenue_pivot!$A$4:$E$6, 5, FALSE)</f>
        <v>#N/A</v>
      </c>
      <c r="JYF11" s="20" t="e">
        <f>VLOOKUP(JYF$4, revenue_pivot!$A$4:$E$6, 5, FALSE)</f>
        <v>#N/A</v>
      </c>
      <c r="JYG11" s="7" t="s">
        <v>22352</v>
      </c>
      <c r="JYH11" s="20" t="e">
        <f>VLOOKUP(JYH$4, revenue_pivot!$A$4:$E$6, 5, FALSE)</f>
        <v>#N/A</v>
      </c>
      <c r="JYI11" s="20" t="e">
        <f>VLOOKUP(JYI$4, revenue_pivot!$A$4:$E$6, 5, FALSE)</f>
        <v>#N/A</v>
      </c>
      <c r="JYJ11" s="20" t="e">
        <f>VLOOKUP(JYJ$4, revenue_pivot!$A$4:$E$6, 5, FALSE)</f>
        <v>#N/A</v>
      </c>
      <c r="JYK11" s="7" t="s">
        <v>22352</v>
      </c>
      <c r="JYL11" s="20" t="e">
        <f>VLOOKUP(JYL$4, revenue_pivot!$A$4:$E$6, 5, FALSE)</f>
        <v>#N/A</v>
      </c>
      <c r="JYM11" s="20" t="e">
        <f>VLOOKUP(JYM$4, revenue_pivot!$A$4:$E$6, 5, FALSE)</f>
        <v>#N/A</v>
      </c>
      <c r="JYN11" s="20" t="e">
        <f>VLOOKUP(JYN$4, revenue_pivot!$A$4:$E$6, 5, FALSE)</f>
        <v>#N/A</v>
      </c>
      <c r="JYO11" s="7" t="s">
        <v>22352</v>
      </c>
      <c r="JYP11" s="20" t="e">
        <f>VLOOKUP(JYP$4, revenue_pivot!$A$4:$E$6, 5, FALSE)</f>
        <v>#N/A</v>
      </c>
      <c r="JYQ11" s="20" t="e">
        <f>VLOOKUP(JYQ$4, revenue_pivot!$A$4:$E$6, 5, FALSE)</f>
        <v>#N/A</v>
      </c>
      <c r="JYR11" s="20" t="e">
        <f>VLOOKUP(JYR$4, revenue_pivot!$A$4:$E$6, 5, FALSE)</f>
        <v>#N/A</v>
      </c>
      <c r="JYS11" s="7" t="s">
        <v>22352</v>
      </c>
      <c r="JYT11" s="20" t="e">
        <f>VLOOKUP(JYT$4, revenue_pivot!$A$4:$E$6, 5, FALSE)</f>
        <v>#N/A</v>
      </c>
      <c r="JYU11" s="20" t="e">
        <f>VLOOKUP(JYU$4, revenue_pivot!$A$4:$E$6, 5, FALSE)</f>
        <v>#N/A</v>
      </c>
      <c r="JYV11" s="20" t="e">
        <f>VLOOKUP(JYV$4, revenue_pivot!$A$4:$E$6, 5, FALSE)</f>
        <v>#N/A</v>
      </c>
      <c r="JYW11" s="7" t="s">
        <v>22352</v>
      </c>
      <c r="JYX11" s="20" t="e">
        <f>VLOOKUP(JYX$4, revenue_pivot!$A$4:$E$6, 5, FALSE)</f>
        <v>#N/A</v>
      </c>
      <c r="JYY11" s="20" t="e">
        <f>VLOOKUP(JYY$4, revenue_pivot!$A$4:$E$6, 5, FALSE)</f>
        <v>#N/A</v>
      </c>
      <c r="JYZ11" s="20" t="e">
        <f>VLOOKUP(JYZ$4, revenue_pivot!$A$4:$E$6, 5, FALSE)</f>
        <v>#N/A</v>
      </c>
      <c r="JZA11" s="7" t="s">
        <v>22352</v>
      </c>
      <c r="JZB11" s="20" t="e">
        <f>VLOOKUP(JZB$4, revenue_pivot!$A$4:$E$6, 5, FALSE)</f>
        <v>#N/A</v>
      </c>
      <c r="JZC11" s="20" t="e">
        <f>VLOOKUP(JZC$4, revenue_pivot!$A$4:$E$6, 5, FALSE)</f>
        <v>#N/A</v>
      </c>
      <c r="JZD11" s="20" t="e">
        <f>VLOOKUP(JZD$4, revenue_pivot!$A$4:$E$6, 5, FALSE)</f>
        <v>#N/A</v>
      </c>
      <c r="JZE11" s="7" t="s">
        <v>22352</v>
      </c>
      <c r="JZF11" s="20" t="e">
        <f>VLOOKUP(JZF$4, revenue_pivot!$A$4:$E$6, 5, FALSE)</f>
        <v>#N/A</v>
      </c>
      <c r="JZG11" s="20" t="e">
        <f>VLOOKUP(JZG$4, revenue_pivot!$A$4:$E$6, 5, FALSE)</f>
        <v>#N/A</v>
      </c>
      <c r="JZH11" s="20" t="e">
        <f>VLOOKUP(JZH$4, revenue_pivot!$A$4:$E$6, 5, FALSE)</f>
        <v>#N/A</v>
      </c>
      <c r="JZI11" s="7" t="s">
        <v>22352</v>
      </c>
      <c r="JZJ11" s="20" t="e">
        <f>VLOOKUP(JZJ$4, revenue_pivot!$A$4:$E$6, 5, FALSE)</f>
        <v>#N/A</v>
      </c>
      <c r="JZK11" s="20" t="e">
        <f>VLOOKUP(JZK$4, revenue_pivot!$A$4:$E$6, 5, FALSE)</f>
        <v>#N/A</v>
      </c>
      <c r="JZL11" s="20" t="e">
        <f>VLOOKUP(JZL$4, revenue_pivot!$A$4:$E$6, 5, FALSE)</f>
        <v>#N/A</v>
      </c>
      <c r="JZM11" s="7" t="s">
        <v>22352</v>
      </c>
      <c r="JZN11" s="20" t="e">
        <f>VLOOKUP(JZN$4, revenue_pivot!$A$4:$E$6, 5, FALSE)</f>
        <v>#N/A</v>
      </c>
      <c r="JZO11" s="20" t="e">
        <f>VLOOKUP(JZO$4, revenue_pivot!$A$4:$E$6, 5, FALSE)</f>
        <v>#N/A</v>
      </c>
      <c r="JZP11" s="20" t="e">
        <f>VLOOKUP(JZP$4, revenue_pivot!$A$4:$E$6, 5, FALSE)</f>
        <v>#N/A</v>
      </c>
      <c r="JZQ11" s="7" t="s">
        <v>22352</v>
      </c>
      <c r="JZR11" s="20" t="e">
        <f>VLOOKUP(JZR$4, revenue_pivot!$A$4:$E$6, 5, FALSE)</f>
        <v>#N/A</v>
      </c>
      <c r="JZS11" s="20" t="e">
        <f>VLOOKUP(JZS$4, revenue_pivot!$A$4:$E$6, 5, FALSE)</f>
        <v>#N/A</v>
      </c>
      <c r="JZT11" s="20" t="e">
        <f>VLOOKUP(JZT$4, revenue_pivot!$A$4:$E$6, 5, FALSE)</f>
        <v>#N/A</v>
      </c>
      <c r="JZU11" s="7" t="s">
        <v>22352</v>
      </c>
      <c r="JZV11" s="20" t="e">
        <f>VLOOKUP(JZV$4, revenue_pivot!$A$4:$E$6, 5, FALSE)</f>
        <v>#N/A</v>
      </c>
      <c r="JZW11" s="20" t="e">
        <f>VLOOKUP(JZW$4, revenue_pivot!$A$4:$E$6, 5, FALSE)</f>
        <v>#N/A</v>
      </c>
      <c r="JZX11" s="20" t="e">
        <f>VLOOKUP(JZX$4, revenue_pivot!$A$4:$E$6, 5, FALSE)</f>
        <v>#N/A</v>
      </c>
      <c r="JZY11" s="7" t="s">
        <v>22352</v>
      </c>
      <c r="JZZ11" s="20" t="e">
        <f>VLOOKUP(JZZ$4, revenue_pivot!$A$4:$E$6, 5, FALSE)</f>
        <v>#N/A</v>
      </c>
      <c r="KAA11" s="20" t="e">
        <f>VLOOKUP(KAA$4, revenue_pivot!$A$4:$E$6, 5, FALSE)</f>
        <v>#N/A</v>
      </c>
      <c r="KAB11" s="20" t="e">
        <f>VLOOKUP(KAB$4, revenue_pivot!$A$4:$E$6, 5, FALSE)</f>
        <v>#N/A</v>
      </c>
      <c r="KAC11" s="7" t="s">
        <v>22352</v>
      </c>
      <c r="KAD11" s="20" t="e">
        <f>VLOOKUP(KAD$4, revenue_pivot!$A$4:$E$6, 5, FALSE)</f>
        <v>#N/A</v>
      </c>
      <c r="KAE11" s="20" t="e">
        <f>VLOOKUP(KAE$4, revenue_pivot!$A$4:$E$6, 5, FALSE)</f>
        <v>#N/A</v>
      </c>
      <c r="KAF11" s="20" t="e">
        <f>VLOOKUP(KAF$4, revenue_pivot!$A$4:$E$6, 5, FALSE)</f>
        <v>#N/A</v>
      </c>
      <c r="KAG11" s="7" t="s">
        <v>22352</v>
      </c>
      <c r="KAH11" s="20" t="e">
        <f>VLOOKUP(KAH$4, revenue_pivot!$A$4:$E$6, 5, FALSE)</f>
        <v>#N/A</v>
      </c>
      <c r="KAI11" s="20" t="e">
        <f>VLOOKUP(KAI$4, revenue_pivot!$A$4:$E$6, 5, FALSE)</f>
        <v>#N/A</v>
      </c>
      <c r="KAJ11" s="20" t="e">
        <f>VLOOKUP(KAJ$4, revenue_pivot!$A$4:$E$6, 5, FALSE)</f>
        <v>#N/A</v>
      </c>
      <c r="KAK11" s="7" t="s">
        <v>22352</v>
      </c>
      <c r="KAL11" s="20" t="e">
        <f>VLOOKUP(KAL$4, revenue_pivot!$A$4:$E$6, 5, FALSE)</f>
        <v>#N/A</v>
      </c>
      <c r="KAM11" s="20" t="e">
        <f>VLOOKUP(KAM$4, revenue_pivot!$A$4:$E$6, 5, FALSE)</f>
        <v>#N/A</v>
      </c>
      <c r="KAN11" s="20" t="e">
        <f>VLOOKUP(KAN$4, revenue_pivot!$A$4:$E$6, 5, FALSE)</f>
        <v>#N/A</v>
      </c>
      <c r="KAO11" s="7" t="s">
        <v>22352</v>
      </c>
      <c r="KAP11" s="20" t="e">
        <f>VLOOKUP(KAP$4, revenue_pivot!$A$4:$E$6, 5, FALSE)</f>
        <v>#N/A</v>
      </c>
      <c r="KAQ11" s="20" t="e">
        <f>VLOOKUP(KAQ$4, revenue_pivot!$A$4:$E$6, 5, FALSE)</f>
        <v>#N/A</v>
      </c>
      <c r="KAR11" s="20" t="e">
        <f>VLOOKUP(KAR$4, revenue_pivot!$A$4:$E$6, 5, FALSE)</f>
        <v>#N/A</v>
      </c>
      <c r="KAS11" s="7" t="s">
        <v>22352</v>
      </c>
      <c r="KAT11" s="20" t="e">
        <f>VLOOKUP(KAT$4, revenue_pivot!$A$4:$E$6, 5, FALSE)</f>
        <v>#N/A</v>
      </c>
      <c r="KAU11" s="20" t="e">
        <f>VLOOKUP(KAU$4, revenue_pivot!$A$4:$E$6, 5, FALSE)</f>
        <v>#N/A</v>
      </c>
      <c r="KAV11" s="20" t="e">
        <f>VLOOKUP(KAV$4, revenue_pivot!$A$4:$E$6, 5, FALSE)</f>
        <v>#N/A</v>
      </c>
      <c r="KAW11" s="7" t="s">
        <v>22352</v>
      </c>
      <c r="KAX11" s="20" t="e">
        <f>VLOOKUP(KAX$4, revenue_pivot!$A$4:$E$6, 5, FALSE)</f>
        <v>#N/A</v>
      </c>
      <c r="KAY11" s="20" t="e">
        <f>VLOOKUP(KAY$4, revenue_pivot!$A$4:$E$6, 5, FALSE)</f>
        <v>#N/A</v>
      </c>
      <c r="KAZ11" s="20" t="e">
        <f>VLOOKUP(KAZ$4, revenue_pivot!$A$4:$E$6, 5, FALSE)</f>
        <v>#N/A</v>
      </c>
      <c r="KBA11" s="7" t="s">
        <v>22352</v>
      </c>
      <c r="KBB11" s="20" t="e">
        <f>VLOOKUP(KBB$4, revenue_pivot!$A$4:$E$6, 5, FALSE)</f>
        <v>#N/A</v>
      </c>
      <c r="KBC11" s="20" t="e">
        <f>VLOOKUP(KBC$4, revenue_pivot!$A$4:$E$6, 5, FALSE)</f>
        <v>#N/A</v>
      </c>
      <c r="KBD11" s="20" t="e">
        <f>VLOOKUP(KBD$4, revenue_pivot!$A$4:$E$6, 5, FALSE)</f>
        <v>#N/A</v>
      </c>
      <c r="KBE11" s="7" t="s">
        <v>22352</v>
      </c>
      <c r="KBF11" s="20" t="e">
        <f>VLOOKUP(KBF$4, revenue_pivot!$A$4:$E$6, 5, FALSE)</f>
        <v>#N/A</v>
      </c>
      <c r="KBG11" s="20" t="e">
        <f>VLOOKUP(KBG$4, revenue_pivot!$A$4:$E$6, 5, FALSE)</f>
        <v>#N/A</v>
      </c>
      <c r="KBH11" s="20" t="e">
        <f>VLOOKUP(KBH$4, revenue_pivot!$A$4:$E$6, 5, FALSE)</f>
        <v>#N/A</v>
      </c>
      <c r="KBI11" s="7" t="s">
        <v>22352</v>
      </c>
      <c r="KBJ11" s="20" t="e">
        <f>VLOOKUP(KBJ$4, revenue_pivot!$A$4:$E$6, 5, FALSE)</f>
        <v>#N/A</v>
      </c>
      <c r="KBK11" s="20" t="e">
        <f>VLOOKUP(KBK$4, revenue_pivot!$A$4:$E$6, 5, FALSE)</f>
        <v>#N/A</v>
      </c>
      <c r="KBL11" s="20" t="e">
        <f>VLOOKUP(KBL$4, revenue_pivot!$A$4:$E$6, 5, FALSE)</f>
        <v>#N/A</v>
      </c>
      <c r="KBM11" s="7" t="s">
        <v>22352</v>
      </c>
      <c r="KBN11" s="20" t="e">
        <f>VLOOKUP(KBN$4, revenue_pivot!$A$4:$E$6, 5, FALSE)</f>
        <v>#N/A</v>
      </c>
      <c r="KBO11" s="20" t="e">
        <f>VLOOKUP(KBO$4, revenue_pivot!$A$4:$E$6, 5, FALSE)</f>
        <v>#N/A</v>
      </c>
      <c r="KBP11" s="20" t="e">
        <f>VLOOKUP(KBP$4, revenue_pivot!$A$4:$E$6, 5, FALSE)</f>
        <v>#N/A</v>
      </c>
      <c r="KBQ11" s="7" t="s">
        <v>22352</v>
      </c>
      <c r="KBR11" s="20" t="e">
        <f>VLOOKUP(KBR$4, revenue_pivot!$A$4:$E$6, 5, FALSE)</f>
        <v>#N/A</v>
      </c>
      <c r="KBS11" s="20" t="e">
        <f>VLOOKUP(KBS$4, revenue_pivot!$A$4:$E$6, 5, FALSE)</f>
        <v>#N/A</v>
      </c>
      <c r="KBT11" s="20" t="e">
        <f>VLOOKUP(KBT$4, revenue_pivot!$A$4:$E$6, 5, FALSE)</f>
        <v>#N/A</v>
      </c>
      <c r="KBU11" s="7" t="s">
        <v>22352</v>
      </c>
      <c r="KBV11" s="20" t="e">
        <f>VLOOKUP(KBV$4, revenue_pivot!$A$4:$E$6, 5, FALSE)</f>
        <v>#N/A</v>
      </c>
      <c r="KBW11" s="20" t="e">
        <f>VLOOKUP(KBW$4, revenue_pivot!$A$4:$E$6, 5, FALSE)</f>
        <v>#N/A</v>
      </c>
      <c r="KBX11" s="20" t="e">
        <f>VLOOKUP(KBX$4, revenue_pivot!$A$4:$E$6, 5, FALSE)</f>
        <v>#N/A</v>
      </c>
      <c r="KBY11" s="7" t="s">
        <v>22352</v>
      </c>
      <c r="KBZ11" s="20" t="e">
        <f>VLOOKUP(KBZ$4, revenue_pivot!$A$4:$E$6, 5, FALSE)</f>
        <v>#N/A</v>
      </c>
      <c r="KCA11" s="20" t="e">
        <f>VLOOKUP(KCA$4, revenue_pivot!$A$4:$E$6, 5, FALSE)</f>
        <v>#N/A</v>
      </c>
      <c r="KCB11" s="20" t="e">
        <f>VLOOKUP(KCB$4, revenue_pivot!$A$4:$E$6, 5, FALSE)</f>
        <v>#N/A</v>
      </c>
      <c r="KCC11" s="7" t="s">
        <v>22352</v>
      </c>
      <c r="KCD11" s="20" t="e">
        <f>VLOOKUP(KCD$4, revenue_pivot!$A$4:$E$6, 5, FALSE)</f>
        <v>#N/A</v>
      </c>
      <c r="KCE11" s="20" t="e">
        <f>VLOOKUP(KCE$4, revenue_pivot!$A$4:$E$6, 5, FALSE)</f>
        <v>#N/A</v>
      </c>
      <c r="KCF11" s="20" t="e">
        <f>VLOOKUP(KCF$4, revenue_pivot!$A$4:$E$6, 5, FALSE)</f>
        <v>#N/A</v>
      </c>
      <c r="KCG11" s="7" t="s">
        <v>22352</v>
      </c>
      <c r="KCH11" s="20" t="e">
        <f>VLOOKUP(KCH$4, revenue_pivot!$A$4:$E$6, 5, FALSE)</f>
        <v>#N/A</v>
      </c>
      <c r="KCI11" s="20" t="e">
        <f>VLOOKUP(KCI$4, revenue_pivot!$A$4:$E$6, 5, FALSE)</f>
        <v>#N/A</v>
      </c>
      <c r="KCJ11" s="20" t="e">
        <f>VLOOKUP(KCJ$4, revenue_pivot!$A$4:$E$6, 5, FALSE)</f>
        <v>#N/A</v>
      </c>
      <c r="KCK11" s="7" t="s">
        <v>22352</v>
      </c>
      <c r="KCL11" s="20" t="e">
        <f>VLOOKUP(KCL$4, revenue_pivot!$A$4:$E$6, 5, FALSE)</f>
        <v>#N/A</v>
      </c>
      <c r="KCM11" s="20" t="e">
        <f>VLOOKUP(KCM$4, revenue_pivot!$A$4:$E$6, 5, FALSE)</f>
        <v>#N/A</v>
      </c>
      <c r="KCN11" s="20" t="e">
        <f>VLOOKUP(KCN$4, revenue_pivot!$A$4:$E$6, 5, FALSE)</f>
        <v>#N/A</v>
      </c>
      <c r="KCO11" s="7" t="s">
        <v>22352</v>
      </c>
      <c r="KCP11" s="20" t="e">
        <f>VLOOKUP(KCP$4, revenue_pivot!$A$4:$E$6, 5, FALSE)</f>
        <v>#N/A</v>
      </c>
      <c r="KCQ11" s="20" t="e">
        <f>VLOOKUP(KCQ$4, revenue_pivot!$A$4:$E$6, 5, FALSE)</f>
        <v>#N/A</v>
      </c>
      <c r="KCR11" s="20" t="e">
        <f>VLOOKUP(KCR$4, revenue_pivot!$A$4:$E$6, 5, FALSE)</f>
        <v>#N/A</v>
      </c>
      <c r="KCS11" s="7" t="s">
        <v>22352</v>
      </c>
      <c r="KCT11" s="20" t="e">
        <f>VLOOKUP(KCT$4, revenue_pivot!$A$4:$E$6, 5, FALSE)</f>
        <v>#N/A</v>
      </c>
      <c r="KCU11" s="20" t="e">
        <f>VLOOKUP(KCU$4, revenue_pivot!$A$4:$E$6, 5, FALSE)</f>
        <v>#N/A</v>
      </c>
      <c r="KCV11" s="20" t="e">
        <f>VLOOKUP(KCV$4, revenue_pivot!$A$4:$E$6, 5, FALSE)</f>
        <v>#N/A</v>
      </c>
      <c r="KCW11" s="7" t="s">
        <v>22352</v>
      </c>
      <c r="KCX11" s="20" t="e">
        <f>VLOOKUP(KCX$4, revenue_pivot!$A$4:$E$6, 5, FALSE)</f>
        <v>#N/A</v>
      </c>
      <c r="KCY11" s="20" t="e">
        <f>VLOOKUP(KCY$4, revenue_pivot!$A$4:$E$6, 5, FALSE)</f>
        <v>#N/A</v>
      </c>
      <c r="KCZ11" s="20" t="e">
        <f>VLOOKUP(KCZ$4, revenue_pivot!$A$4:$E$6, 5, FALSE)</f>
        <v>#N/A</v>
      </c>
      <c r="KDA11" s="7" t="s">
        <v>22352</v>
      </c>
      <c r="KDB11" s="20" t="e">
        <f>VLOOKUP(KDB$4, revenue_pivot!$A$4:$E$6, 5, FALSE)</f>
        <v>#N/A</v>
      </c>
      <c r="KDC11" s="20" t="e">
        <f>VLOOKUP(KDC$4, revenue_pivot!$A$4:$E$6, 5, FALSE)</f>
        <v>#N/A</v>
      </c>
      <c r="KDD11" s="20" t="e">
        <f>VLOOKUP(KDD$4, revenue_pivot!$A$4:$E$6, 5, FALSE)</f>
        <v>#N/A</v>
      </c>
      <c r="KDE11" s="7" t="s">
        <v>22352</v>
      </c>
      <c r="KDF11" s="20" t="e">
        <f>VLOOKUP(KDF$4, revenue_pivot!$A$4:$E$6, 5, FALSE)</f>
        <v>#N/A</v>
      </c>
      <c r="KDG11" s="20" t="e">
        <f>VLOOKUP(KDG$4, revenue_pivot!$A$4:$E$6, 5, FALSE)</f>
        <v>#N/A</v>
      </c>
      <c r="KDH11" s="20" t="e">
        <f>VLOOKUP(KDH$4, revenue_pivot!$A$4:$E$6, 5, FALSE)</f>
        <v>#N/A</v>
      </c>
      <c r="KDI11" s="7" t="s">
        <v>22352</v>
      </c>
      <c r="KDJ11" s="20" t="e">
        <f>VLOOKUP(KDJ$4, revenue_pivot!$A$4:$E$6, 5, FALSE)</f>
        <v>#N/A</v>
      </c>
      <c r="KDK11" s="20" t="e">
        <f>VLOOKUP(KDK$4, revenue_pivot!$A$4:$E$6, 5, FALSE)</f>
        <v>#N/A</v>
      </c>
      <c r="KDL11" s="20" t="e">
        <f>VLOOKUP(KDL$4, revenue_pivot!$A$4:$E$6, 5, FALSE)</f>
        <v>#N/A</v>
      </c>
      <c r="KDM11" s="7" t="s">
        <v>22352</v>
      </c>
      <c r="KDN11" s="20" t="e">
        <f>VLOOKUP(KDN$4, revenue_pivot!$A$4:$E$6, 5, FALSE)</f>
        <v>#N/A</v>
      </c>
      <c r="KDO11" s="20" t="e">
        <f>VLOOKUP(KDO$4, revenue_pivot!$A$4:$E$6, 5, FALSE)</f>
        <v>#N/A</v>
      </c>
      <c r="KDP11" s="20" t="e">
        <f>VLOOKUP(KDP$4, revenue_pivot!$A$4:$E$6, 5, FALSE)</f>
        <v>#N/A</v>
      </c>
      <c r="KDQ11" s="7" t="s">
        <v>22352</v>
      </c>
      <c r="KDR11" s="20" t="e">
        <f>VLOOKUP(KDR$4, revenue_pivot!$A$4:$E$6, 5, FALSE)</f>
        <v>#N/A</v>
      </c>
      <c r="KDS11" s="20" t="e">
        <f>VLOOKUP(KDS$4, revenue_pivot!$A$4:$E$6, 5, FALSE)</f>
        <v>#N/A</v>
      </c>
      <c r="KDT11" s="20" t="e">
        <f>VLOOKUP(KDT$4, revenue_pivot!$A$4:$E$6, 5, FALSE)</f>
        <v>#N/A</v>
      </c>
      <c r="KDU11" s="7" t="s">
        <v>22352</v>
      </c>
      <c r="KDV11" s="20" t="e">
        <f>VLOOKUP(KDV$4, revenue_pivot!$A$4:$E$6, 5, FALSE)</f>
        <v>#N/A</v>
      </c>
      <c r="KDW11" s="20" t="e">
        <f>VLOOKUP(KDW$4, revenue_pivot!$A$4:$E$6, 5, FALSE)</f>
        <v>#N/A</v>
      </c>
      <c r="KDX11" s="20" t="e">
        <f>VLOOKUP(KDX$4, revenue_pivot!$A$4:$E$6, 5, FALSE)</f>
        <v>#N/A</v>
      </c>
      <c r="KDY11" s="7" t="s">
        <v>22352</v>
      </c>
      <c r="KDZ11" s="20" t="e">
        <f>VLOOKUP(KDZ$4, revenue_pivot!$A$4:$E$6, 5, FALSE)</f>
        <v>#N/A</v>
      </c>
      <c r="KEA11" s="20" t="e">
        <f>VLOOKUP(KEA$4, revenue_pivot!$A$4:$E$6, 5, FALSE)</f>
        <v>#N/A</v>
      </c>
      <c r="KEB11" s="20" t="e">
        <f>VLOOKUP(KEB$4, revenue_pivot!$A$4:$E$6, 5, FALSE)</f>
        <v>#N/A</v>
      </c>
      <c r="KEC11" s="7" t="s">
        <v>22352</v>
      </c>
      <c r="KED11" s="20" t="e">
        <f>VLOOKUP(KED$4, revenue_pivot!$A$4:$E$6, 5, FALSE)</f>
        <v>#N/A</v>
      </c>
      <c r="KEE11" s="20" t="e">
        <f>VLOOKUP(KEE$4, revenue_pivot!$A$4:$E$6, 5, FALSE)</f>
        <v>#N/A</v>
      </c>
      <c r="KEF11" s="20" t="e">
        <f>VLOOKUP(KEF$4, revenue_pivot!$A$4:$E$6, 5, FALSE)</f>
        <v>#N/A</v>
      </c>
      <c r="KEG11" s="7" t="s">
        <v>22352</v>
      </c>
      <c r="KEH11" s="20" t="e">
        <f>VLOOKUP(KEH$4, revenue_pivot!$A$4:$E$6, 5, FALSE)</f>
        <v>#N/A</v>
      </c>
      <c r="KEI11" s="20" t="e">
        <f>VLOOKUP(KEI$4, revenue_pivot!$A$4:$E$6, 5, FALSE)</f>
        <v>#N/A</v>
      </c>
      <c r="KEJ11" s="20" t="e">
        <f>VLOOKUP(KEJ$4, revenue_pivot!$A$4:$E$6, 5, FALSE)</f>
        <v>#N/A</v>
      </c>
      <c r="KEK11" s="7" t="s">
        <v>22352</v>
      </c>
      <c r="KEL11" s="20" t="e">
        <f>VLOOKUP(KEL$4, revenue_pivot!$A$4:$E$6, 5, FALSE)</f>
        <v>#N/A</v>
      </c>
      <c r="KEM11" s="20" t="e">
        <f>VLOOKUP(KEM$4, revenue_pivot!$A$4:$E$6, 5, FALSE)</f>
        <v>#N/A</v>
      </c>
      <c r="KEN11" s="20" t="e">
        <f>VLOOKUP(KEN$4, revenue_pivot!$A$4:$E$6, 5, FALSE)</f>
        <v>#N/A</v>
      </c>
      <c r="KEO11" s="7" t="s">
        <v>22352</v>
      </c>
      <c r="KEP11" s="20" t="e">
        <f>VLOOKUP(KEP$4, revenue_pivot!$A$4:$E$6, 5, FALSE)</f>
        <v>#N/A</v>
      </c>
      <c r="KEQ11" s="20" t="e">
        <f>VLOOKUP(KEQ$4, revenue_pivot!$A$4:$E$6, 5, FALSE)</f>
        <v>#N/A</v>
      </c>
      <c r="KER11" s="20" t="e">
        <f>VLOOKUP(KER$4, revenue_pivot!$A$4:$E$6, 5, FALSE)</f>
        <v>#N/A</v>
      </c>
      <c r="KES11" s="7" t="s">
        <v>22352</v>
      </c>
      <c r="KET11" s="20" t="e">
        <f>VLOOKUP(KET$4, revenue_pivot!$A$4:$E$6, 5, FALSE)</f>
        <v>#N/A</v>
      </c>
      <c r="KEU11" s="20" t="e">
        <f>VLOOKUP(KEU$4, revenue_pivot!$A$4:$E$6, 5, FALSE)</f>
        <v>#N/A</v>
      </c>
      <c r="KEV11" s="20" t="e">
        <f>VLOOKUP(KEV$4, revenue_pivot!$A$4:$E$6, 5, FALSE)</f>
        <v>#N/A</v>
      </c>
      <c r="KEW11" s="7" t="s">
        <v>22352</v>
      </c>
      <c r="KEX11" s="20" t="e">
        <f>VLOOKUP(KEX$4, revenue_pivot!$A$4:$E$6, 5, FALSE)</f>
        <v>#N/A</v>
      </c>
      <c r="KEY11" s="20" t="e">
        <f>VLOOKUP(KEY$4, revenue_pivot!$A$4:$E$6, 5, FALSE)</f>
        <v>#N/A</v>
      </c>
      <c r="KEZ11" s="20" t="e">
        <f>VLOOKUP(KEZ$4, revenue_pivot!$A$4:$E$6, 5, FALSE)</f>
        <v>#N/A</v>
      </c>
      <c r="KFA11" s="7" t="s">
        <v>22352</v>
      </c>
      <c r="KFB11" s="20" t="e">
        <f>VLOOKUP(KFB$4, revenue_pivot!$A$4:$E$6, 5, FALSE)</f>
        <v>#N/A</v>
      </c>
      <c r="KFC11" s="20" t="e">
        <f>VLOOKUP(KFC$4, revenue_pivot!$A$4:$E$6, 5, FALSE)</f>
        <v>#N/A</v>
      </c>
      <c r="KFD11" s="20" t="e">
        <f>VLOOKUP(KFD$4, revenue_pivot!$A$4:$E$6, 5, FALSE)</f>
        <v>#N/A</v>
      </c>
      <c r="KFE11" s="7" t="s">
        <v>22352</v>
      </c>
      <c r="KFF11" s="20" t="e">
        <f>VLOOKUP(KFF$4, revenue_pivot!$A$4:$E$6, 5, FALSE)</f>
        <v>#N/A</v>
      </c>
      <c r="KFG11" s="20" t="e">
        <f>VLOOKUP(KFG$4, revenue_pivot!$A$4:$E$6, 5, FALSE)</f>
        <v>#N/A</v>
      </c>
      <c r="KFH11" s="20" t="e">
        <f>VLOOKUP(KFH$4, revenue_pivot!$A$4:$E$6, 5, FALSE)</f>
        <v>#N/A</v>
      </c>
      <c r="KFI11" s="7" t="s">
        <v>22352</v>
      </c>
      <c r="KFJ11" s="20" t="e">
        <f>VLOOKUP(KFJ$4, revenue_pivot!$A$4:$E$6, 5, FALSE)</f>
        <v>#N/A</v>
      </c>
      <c r="KFK11" s="20" t="e">
        <f>VLOOKUP(KFK$4, revenue_pivot!$A$4:$E$6, 5, FALSE)</f>
        <v>#N/A</v>
      </c>
      <c r="KFL11" s="20" t="e">
        <f>VLOOKUP(KFL$4, revenue_pivot!$A$4:$E$6, 5, FALSE)</f>
        <v>#N/A</v>
      </c>
      <c r="KFM11" s="7" t="s">
        <v>22352</v>
      </c>
      <c r="KFN11" s="20" t="e">
        <f>VLOOKUP(KFN$4, revenue_pivot!$A$4:$E$6, 5, FALSE)</f>
        <v>#N/A</v>
      </c>
      <c r="KFO11" s="20" t="e">
        <f>VLOOKUP(KFO$4, revenue_pivot!$A$4:$E$6, 5, FALSE)</f>
        <v>#N/A</v>
      </c>
      <c r="KFP11" s="20" t="e">
        <f>VLOOKUP(KFP$4, revenue_pivot!$A$4:$E$6, 5, FALSE)</f>
        <v>#N/A</v>
      </c>
      <c r="KFQ11" s="7" t="s">
        <v>22352</v>
      </c>
      <c r="KFR11" s="20" t="e">
        <f>VLOOKUP(KFR$4, revenue_pivot!$A$4:$E$6, 5, FALSE)</f>
        <v>#N/A</v>
      </c>
      <c r="KFS11" s="20" t="e">
        <f>VLOOKUP(KFS$4, revenue_pivot!$A$4:$E$6, 5, FALSE)</f>
        <v>#N/A</v>
      </c>
      <c r="KFT11" s="20" t="e">
        <f>VLOOKUP(KFT$4, revenue_pivot!$A$4:$E$6, 5, FALSE)</f>
        <v>#N/A</v>
      </c>
      <c r="KFU11" s="7" t="s">
        <v>22352</v>
      </c>
      <c r="KFV11" s="20" t="e">
        <f>VLOOKUP(KFV$4, revenue_pivot!$A$4:$E$6, 5, FALSE)</f>
        <v>#N/A</v>
      </c>
      <c r="KFW11" s="20" t="e">
        <f>VLOOKUP(KFW$4, revenue_pivot!$A$4:$E$6, 5, FALSE)</f>
        <v>#N/A</v>
      </c>
      <c r="KFX11" s="20" t="e">
        <f>VLOOKUP(KFX$4, revenue_pivot!$A$4:$E$6, 5, FALSE)</f>
        <v>#N/A</v>
      </c>
      <c r="KFY11" s="7" t="s">
        <v>22352</v>
      </c>
      <c r="KFZ11" s="20" t="e">
        <f>VLOOKUP(KFZ$4, revenue_pivot!$A$4:$E$6, 5, FALSE)</f>
        <v>#N/A</v>
      </c>
      <c r="KGA11" s="20" t="e">
        <f>VLOOKUP(KGA$4, revenue_pivot!$A$4:$E$6, 5, FALSE)</f>
        <v>#N/A</v>
      </c>
      <c r="KGB11" s="20" t="e">
        <f>VLOOKUP(KGB$4, revenue_pivot!$A$4:$E$6, 5, FALSE)</f>
        <v>#N/A</v>
      </c>
      <c r="KGC11" s="7" t="s">
        <v>22352</v>
      </c>
      <c r="KGD11" s="20" t="e">
        <f>VLOOKUP(KGD$4, revenue_pivot!$A$4:$E$6, 5, FALSE)</f>
        <v>#N/A</v>
      </c>
      <c r="KGE11" s="20" t="e">
        <f>VLOOKUP(KGE$4, revenue_pivot!$A$4:$E$6, 5, FALSE)</f>
        <v>#N/A</v>
      </c>
      <c r="KGF11" s="20" t="e">
        <f>VLOOKUP(KGF$4, revenue_pivot!$A$4:$E$6, 5, FALSE)</f>
        <v>#N/A</v>
      </c>
      <c r="KGG11" s="7" t="s">
        <v>22352</v>
      </c>
      <c r="KGH11" s="20" t="e">
        <f>VLOOKUP(KGH$4, revenue_pivot!$A$4:$E$6, 5, FALSE)</f>
        <v>#N/A</v>
      </c>
      <c r="KGI11" s="20" t="e">
        <f>VLOOKUP(KGI$4, revenue_pivot!$A$4:$E$6, 5, FALSE)</f>
        <v>#N/A</v>
      </c>
      <c r="KGJ11" s="20" t="e">
        <f>VLOOKUP(KGJ$4, revenue_pivot!$A$4:$E$6, 5, FALSE)</f>
        <v>#N/A</v>
      </c>
      <c r="KGK11" s="7" t="s">
        <v>22352</v>
      </c>
      <c r="KGL11" s="20" t="e">
        <f>VLOOKUP(KGL$4, revenue_pivot!$A$4:$E$6, 5, FALSE)</f>
        <v>#N/A</v>
      </c>
      <c r="KGM11" s="20" t="e">
        <f>VLOOKUP(KGM$4, revenue_pivot!$A$4:$E$6, 5, FALSE)</f>
        <v>#N/A</v>
      </c>
      <c r="KGN11" s="20" t="e">
        <f>VLOOKUP(KGN$4, revenue_pivot!$A$4:$E$6, 5, FALSE)</f>
        <v>#N/A</v>
      </c>
      <c r="KGO11" s="7" t="s">
        <v>22352</v>
      </c>
      <c r="KGP11" s="20" t="e">
        <f>VLOOKUP(KGP$4, revenue_pivot!$A$4:$E$6, 5, FALSE)</f>
        <v>#N/A</v>
      </c>
      <c r="KGQ11" s="20" t="e">
        <f>VLOOKUP(KGQ$4, revenue_pivot!$A$4:$E$6, 5, FALSE)</f>
        <v>#N/A</v>
      </c>
      <c r="KGR11" s="20" t="e">
        <f>VLOOKUP(KGR$4, revenue_pivot!$A$4:$E$6, 5, FALSE)</f>
        <v>#N/A</v>
      </c>
      <c r="KGS11" s="7" t="s">
        <v>22352</v>
      </c>
      <c r="KGT11" s="20" t="e">
        <f>VLOOKUP(KGT$4, revenue_pivot!$A$4:$E$6, 5, FALSE)</f>
        <v>#N/A</v>
      </c>
      <c r="KGU11" s="20" t="e">
        <f>VLOOKUP(KGU$4, revenue_pivot!$A$4:$E$6, 5, FALSE)</f>
        <v>#N/A</v>
      </c>
      <c r="KGV11" s="20" t="e">
        <f>VLOOKUP(KGV$4, revenue_pivot!$A$4:$E$6, 5, FALSE)</f>
        <v>#N/A</v>
      </c>
      <c r="KGW11" s="7" t="s">
        <v>22352</v>
      </c>
      <c r="KGX11" s="20" t="e">
        <f>VLOOKUP(KGX$4, revenue_pivot!$A$4:$E$6, 5, FALSE)</f>
        <v>#N/A</v>
      </c>
      <c r="KGY11" s="20" t="e">
        <f>VLOOKUP(KGY$4, revenue_pivot!$A$4:$E$6, 5, FALSE)</f>
        <v>#N/A</v>
      </c>
      <c r="KGZ11" s="20" t="e">
        <f>VLOOKUP(KGZ$4, revenue_pivot!$A$4:$E$6, 5, FALSE)</f>
        <v>#N/A</v>
      </c>
      <c r="KHA11" s="7" t="s">
        <v>22352</v>
      </c>
      <c r="KHB11" s="20" t="e">
        <f>VLOOKUP(KHB$4, revenue_pivot!$A$4:$E$6, 5, FALSE)</f>
        <v>#N/A</v>
      </c>
      <c r="KHC11" s="20" t="e">
        <f>VLOOKUP(KHC$4, revenue_pivot!$A$4:$E$6, 5, FALSE)</f>
        <v>#N/A</v>
      </c>
      <c r="KHD11" s="20" t="e">
        <f>VLOOKUP(KHD$4, revenue_pivot!$A$4:$E$6, 5, FALSE)</f>
        <v>#N/A</v>
      </c>
      <c r="KHE11" s="7" t="s">
        <v>22352</v>
      </c>
      <c r="KHF11" s="20" t="e">
        <f>VLOOKUP(KHF$4, revenue_pivot!$A$4:$E$6, 5, FALSE)</f>
        <v>#N/A</v>
      </c>
      <c r="KHG11" s="20" t="e">
        <f>VLOOKUP(KHG$4, revenue_pivot!$A$4:$E$6, 5, FALSE)</f>
        <v>#N/A</v>
      </c>
      <c r="KHH11" s="20" t="e">
        <f>VLOOKUP(KHH$4, revenue_pivot!$A$4:$E$6, 5, FALSE)</f>
        <v>#N/A</v>
      </c>
      <c r="KHI11" s="7" t="s">
        <v>22352</v>
      </c>
      <c r="KHJ11" s="20" t="e">
        <f>VLOOKUP(KHJ$4, revenue_pivot!$A$4:$E$6, 5, FALSE)</f>
        <v>#N/A</v>
      </c>
      <c r="KHK11" s="20" t="e">
        <f>VLOOKUP(KHK$4, revenue_pivot!$A$4:$E$6, 5, FALSE)</f>
        <v>#N/A</v>
      </c>
      <c r="KHL11" s="20" t="e">
        <f>VLOOKUP(KHL$4, revenue_pivot!$A$4:$E$6, 5, FALSE)</f>
        <v>#N/A</v>
      </c>
      <c r="KHM11" s="7" t="s">
        <v>22352</v>
      </c>
      <c r="KHN11" s="20" t="e">
        <f>VLOOKUP(KHN$4, revenue_pivot!$A$4:$E$6, 5, FALSE)</f>
        <v>#N/A</v>
      </c>
      <c r="KHO11" s="20" t="e">
        <f>VLOOKUP(KHO$4, revenue_pivot!$A$4:$E$6, 5, FALSE)</f>
        <v>#N/A</v>
      </c>
      <c r="KHP11" s="20" t="e">
        <f>VLOOKUP(KHP$4, revenue_pivot!$A$4:$E$6, 5, FALSE)</f>
        <v>#N/A</v>
      </c>
      <c r="KHQ11" s="7" t="s">
        <v>22352</v>
      </c>
      <c r="KHR11" s="20" t="e">
        <f>VLOOKUP(KHR$4, revenue_pivot!$A$4:$E$6, 5, FALSE)</f>
        <v>#N/A</v>
      </c>
      <c r="KHS11" s="20" t="e">
        <f>VLOOKUP(KHS$4, revenue_pivot!$A$4:$E$6, 5, FALSE)</f>
        <v>#N/A</v>
      </c>
      <c r="KHT11" s="20" t="e">
        <f>VLOOKUP(KHT$4, revenue_pivot!$A$4:$E$6, 5, FALSE)</f>
        <v>#N/A</v>
      </c>
      <c r="KHU11" s="7" t="s">
        <v>22352</v>
      </c>
      <c r="KHV11" s="20" t="e">
        <f>VLOOKUP(KHV$4, revenue_pivot!$A$4:$E$6, 5, FALSE)</f>
        <v>#N/A</v>
      </c>
      <c r="KHW11" s="20" t="e">
        <f>VLOOKUP(KHW$4, revenue_pivot!$A$4:$E$6, 5, FALSE)</f>
        <v>#N/A</v>
      </c>
      <c r="KHX11" s="20" t="e">
        <f>VLOOKUP(KHX$4, revenue_pivot!$A$4:$E$6, 5, FALSE)</f>
        <v>#N/A</v>
      </c>
      <c r="KHY11" s="7" t="s">
        <v>22352</v>
      </c>
      <c r="KHZ11" s="20" t="e">
        <f>VLOOKUP(KHZ$4, revenue_pivot!$A$4:$E$6, 5, FALSE)</f>
        <v>#N/A</v>
      </c>
      <c r="KIA11" s="20" t="e">
        <f>VLOOKUP(KIA$4, revenue_pivot!$A$4:$E$6, 5, FALSE)</f>
        <v>#N/A</v>
      </c>
      <c r="KIB11" s="20" t="e">
        <f>VLOOKUP(KIB$4, revenue_pivot!$A$4:$E$6, 5, FALSE)</f>
        <v>#N/A</v>
      </c>
      <c r="KIC11" s="7" t="s">
        <v>22352</v>
      </c>
      <c r="KID11" s="20" t="e">
        <f>VLOOKUP(KID$4, revenue_pivot!$A$4:$E$6, 5, FALSE)</f>
        <v>#N/A</v>
      </c>
      <c r="KIE11" s="20" t="e">
        <f>VLOOKUP(KIE$4, revenue_pivot!$A$4:$E$6, 5, FALSE)</f>
        <v>#N/A</v>
      </c>
      <c r="KIF11" s="20" t="e">
        <f>VLOOKUP(KIF$4, revenue_pivot!$A$4:$E$6, 5, FALSE)</f>
        <v>#N/A</v>
      </c>
      <c r="KIG11" s="7" t="s">
        <v>22352</v>
      </c>
      <c r="KIH11" s="20" t="e">
        <f>VLOOKUP(KIH$4, revenue_pivot!$A$4:$E$6, 5, FALSE)</f>
        <v>#N/A</v>
      </c>
      <c r="KII11" s="20" t="e">
        <f>VLOOKUP(KII$4, revenue_pivot!$A$4:$E$6, 5, FALSE)</f>
        <v>#N/A</v>
      </c>
      <c r="KIJ11" s="20" t="e">
        <f>VLOOKUP(KIJ$4, revenue_pivot!$A$4:$E$6, 5, FALSE)</f>
        <v>#N/A</v>
      </c>
      <c r="KIK11" s="7" t="s">
        <v>22352</v>
      </c>
      <c r="KIL11" s="20" t="e">
        <f>VLOOKUP(KIL$4, revenue_pivot!$A$4:$E$6, 5, FALSE)</f>
        <v>#N/A</v>
      </c>
      <c r="KIM11" s="20" t="e">
        <f>VLOOKUP(KIM$4, revenue_pivot!$A$4:$E$6, 5, FALSE)</f>
        <v>#N/A</v>
      </c>
      <c r="KIN11" s="20" t="e">
        <f>VLOOKUP(KIN$4, revenue_pivot!$A$4:$E$6, 5, FALSE)</f>
        <v>#N/A</v>
      </c>
      <c r="KIO11" s="7" t="s">
        <v>22352</v>
      </c>
      <c r="KIP11" s="20" t="e">
        <f>VLOOKUP(KIP$4, revenue_pivot!$A$4:$E$6, 5, FALSE)</f>
        <v>#N/A</v>
      </c>
      <c r="KIQ11" s="20" t="e">
        <f>VLOOKUP(KIQ$4, revenue_pivot!$A$4:$E$6, 5, FALSE)</f>
        <v>#N/A</v>
      </c>
      <c r="KIR11" s="20" t="e">
        <f>VLOOKUP(KIR$4, revenue_pivot!$A$4:$E$6, 5, FALSE)</f>
        <v>#N/A</v>
      </c>
      <c r="KIS11" s="7" t="s">
        <v>22352</v>
      </c>
      <c r="KIT11" s="20" t="e">
        <f>VLOOKUP(KIT$4, revenue_pivot!$A$4:$E$6, 5, FALSE)</f>
        <v>#N/A</v>
      </c>
      <c r="KIU11" s="20" t="e">
        <f>VLOOKUP(KIU$4, revenue_pivot!$A$4:$E$6, 5, FALSE)</f>
        <v>#N/A</v>
      </c>
      <c r="KIV11" s="20" t="e">
        <f>VLOOKUP(KIV$4, revenue_pivot!$A$4:$E$6, 5, FALSE)</f>
        <v>#N/A</v>
      </c>
      <c r="KIW11" s="7" t="s">
        <v>22352</v>
      </c>
      <c r="KIX11" s="20" t="e">
        <f>VLOOKUP(KIX$4, revenue_pivot!$A$4:$E$6, 5, FALSE)</f>
        <v>#N/A</v>
      </c>
      <c r="KIY11" s="20" t="e">
        <f>VLOOKUP(KIY$4, revenue_pivot!$A$4:$E$6, 5, FALSE)</f>
        <v>#N/A</v>
      </c>
      <c r="KIZ11" s="20" t="e">
        <f>VLOOKUP(KIZ$4, revenue_pivot!$A$4:$E$6, 5, FALSE)</f>
        <v>#N/A</v>
      </c>
      <c r="KJA11" s="7" t="s">
        <v>22352</v>
      </c>
      <c r="KJB11" s="20" t="e">
        <f>VLOOKUP(KJB$4, revenue_pivot!$A$4:$E$6, 5, FALSE)</f>
        <v>#N/A</v>
      </c>
      <c r="KJC11" s="20" t="e">
        <f>VLOOKUP(KJC$4, revenue_pivot!$A$4:$E$6, 5, FALSE)</f>
        <v>#N/A</v>
      </c>
      <c r="KJD11" s="20" t="e">
        <f>VLOOKUP(KJD$4, revenue_pivot!$A$4:$E$6, 5, FALSE)</f>
        <v>#N/A</v>
      </c>
      <c r="KJE11" s="7" t="s">
        <v>22352</v>
      </c>
      <c r="KJF11" s="20" t="e">
        <f>VLOOKUP(KJF$4, revenue_pivot!$A$4:$E$6, 5, FALSE)</f>
        <v>#N/A</v>
      </c>
      <c r="KJG11" s="20" t="e">
        <f>VLOOKUP(KJG$4, revenue_pivot!$A$4:$E$6, 5, FALSE)</f>
        <v>#N/A</v>
      </c>
      <c r="KJH11" s="20" t="e">
        <f>VLOOKUP(KJH$4, revenue_pivot!$A$4:$E$6, 5, FALSE)</f>
        <v>#N/A</v>
      </c>
      <c r="KJI11" s="7" t="s">
        <v>22352</v>
      </c>
      <c r="KJJ11" s="20" t="e">
        <f>VLOOKUP(KJJ$4, revenue_pivot!$A$4:$E$6, 5, FALSE)</f>
        <v>#N/A</v>
      </c>
      <c r="KJK11" s="20" t="e">
        <f>VLOOKUP(KJK$4, revenue_pivot!$A$4:$E$6, 5, FALSE)</f>
        <v>#N/A</v>
      </c>
      <c r="KJL11" s="20" t="e">
        <f>VLOOKUP(KJL$4, revenue_pivot!$A$4:$E$6, 5, FALSE)</f>
        <v>#N/A</v>
      </c>
      <c r="KJM11" s="7" t="s">
        <v>22352</v>
      </c>
      <c r="KJN11" s="20" t="e">
        <f>VLOOKUP(KJN$4, revenue_pivot!$A$4:$E$6, 5, FALSE)</f>
        <v>#N/A</v>
      </c>
      <c r="KJO11" s="20" t="e">
        <f>VLOOKUP(KJO$4, revenue_pivot!$A$4:$E$6, 5, FALSE)</f>
        <v>#N/A</v>
      </c>
      <c r="KJP11" s="20" t="e">
        <f>VLOOKUP(KJP$4, revenue_pivot!$A$4:$E$6, 5, FALSE)</f>
        <v>#N/A</v>
      </c>
      <c r="KJQ11" s="7" t="s">
        <v>22352</v>
      </c>
      <c r="KJR11" s="20" t="e">
        <f>VLOOKUP(KJR$4, revenue_pivot!$A$4:$E$6, 5, FALSE)</f>
        <v>#N/A</v>
      </c>
      <c r="KJS11" s="20" t="e">
        <f>VLOOKUP(KJS$4, revenue_pivot!$A$4:$E$6, 5, FALSE)</f>
        <v>#N/A</v>
      </c>
      <c r="KJT11" s="20" t="e">
        <f>VLOOKUP(KJT$4, revenue_pivot!$A$4:$E$6, 5, FALSE)</f>
        <v>#N/A</v>
      </c>
      <c r="KJU11" s="7" t="s">
        <v>22352</v>
      </c>
      <c r="KJV11" s="20" t="e">
        <f>VLOOKUP(KJV$4, revenue_pivot!$A$4:$E$6, 5, FALSE)</f>
        <v>#N/A</v>
      </c>
      <c r="KJW11" s="20" t="e">
        <f>VLOOKUP(KJW$4, revenue_pivot!$A$4:$E$6, 5, FALSE)</f>
        <v>#N/A</v>
      </c>
      <c r="KJX11" s="20" t="e">
        <f>VLOOKUP(KJX$4, revenue_pivot!$A$4:$E$6, 5, FALSE)</f>
        <v>#N/A</v>
      </c>
      <c r="KJY11" s="7" t="s">
        <v>22352</v>
      </c>
      <c r="KJZ11" s="20" t="e">
        <f>VLOOKUP(KJZ$4, revenue_pivot!$A$4:$E$6, 5, FALSE)</f>
        <v>#N/A</v>
      </c>
      <c r="KKA11" s="20" t="e">
        <f>VLOOKUP(KKA$4, revenue_pivot!$A$4:$E$6, 5, FALSE)</f>
        <v>#N/A</v>
      </c>
      <c r="KKB11" s="20" t="e">
        <f>VLOOKUP(KKB$4, revenue_pivot!$A$4:$E$6, 5, FALSE)</f>
        <v>#N/A</v>
      </c>
      <c r="KKC11" s="7" t="s">
        <v>22352</v>
      </c>
      <c r="KKD11" s="20" t="e">
        <f>VLOOKUP(KKD$4, revenue_pivot!$A$4:$E$6, 5, FALSE)</f>
        <v>#N/A</v>
      </c>
      <c r="KKE11" s="20" t="e">
        <f>VLOOKUP(KKE$4, revenue_pivot!$A$4:$E$6, 5, FALSE)</f>
        <v>#N/A</v>
      </c>
      <c r="KKF11" s="20" t="e">
        <f>VLOOKUP(KKF$4, revenue_pivot!$A$4:$E$6, 5, FALSE)</f>
        <v>#N/A</v>
      </c>
      <c r="KKG11" s="7" t="s">
        <v>22352</v>
      </c>
      <c r="KKH11" s="20" t="e">
        <f>VLOOKUP(KKH$4, revenue_pivot!$A$4:$E$6, 5, FALSE)</f>
        <v>#N/A</v>
      </c>
      <c r="KKI11" s="20" t="e">
        <f>VLOOKUP(KKI$4, revenue_pivot!$A$4:$E$6, 5, FALSE)</f>
        <v>#N/A</v>
      </c>
      <c r="KKJ11" s="20" t="e">
        <f>VLOOKUP(KKJ$4, revenue_pivot!$A$4:$E$6, 5, FALSE)</f>
        <v>#N/A</v>
      </c>
      <c r="KKK11" s="7" t="s">
        <v>22352</v>
      </c>
      <c r="KKL11" s="20" t="e">
        <f>VLOOKUP(KKL$4, revenue_pivot!$A$4:$E$6, 5, FALSE)</f>
        <v>#N/A</v>
      </c>
      <c r="KKM11" s="20" t="e">
        <f>VLOOKUP(KKM$4, revenue_pivot!$A$4:$E$6, 5, FALSE)</f>
        <v>#N/A</v>
      </c>
      <c r="KKN11" s="20" t="e">
        <f>VLOOKUP(KKN$4, revenue_pivot!$A$4:$E$6, 5, FALSE)</f>
        <v>#N/A</v>
      </c>
      <c r="KKO11" s="7" t="s">
        <v>22352</v>
      </c>
      <c r="KKP11" s="20" t="e">
        <f>VLOOKUP(KKP$4, revenue_pivot!$A$4:$E$6, 5, FALSE)</f>
        <v>#N/A</v>
      </c>
      <c r="KKQ11" s="20" t="e">
        <f>VLOOKUP(KKQ$4, revenue_pivot!$A$4:$E$6, 5, FALSE)</f>
        <v>#N/A</v>
      </c>
      <c r="KKR11" s="20" t="e">
        <f>VLOOKUP(KKR$4, revenue_pivot!$A$4:$E$6, 5, FALSE)</f>
        <v>#N/A</v>
      </c>
      <c r="KKS11" s="7" t="s">
        <v>22352</v>
      </c>
      <c r="KKT11" s="20" t="e">
        <f>VLOOKUP(KKT$4, revenue_pivot!$A$4:$E$6, 5, FALSE)</f>
        <v>#N/A</v>
      </c>
      <c r="KKU11" s="20" t="e">
        <f>VLOOKUP(KKU$4, revenue_pivot!$A$4:$E$6, 5, FALSE)</f>
        <v>#N/A</v>
      </c>
      <c r="KKV11" s="20" t="e">
        <f>VLOOKUP(KKV$4, revenue_pivot!$A$4:$E$6, 5, FALSE)</f>
        <v>#N/A</v>
      </c>
      <c r="KKW11" s="7" t="s">
        <v>22352</v>
      </c>
      <c r="KKX11" s="20" t="e">
        <f>VLOOKUP(KKX$4, revenue_pivot!$A$4:$E$6, 5, FALSE)</f>
        <v>#N/A</v>
      </c>
      <c r="KKY11" s="20" t="e">
        <f>VLOOKUP(KKY$4, revenue_pivot!$A$4:$E$6, 5, FALSE)</f>
        <v>#N/A</v>
      </c>
      <c r="KKZ11" s="20" t="e">
        <f>VLOOKUP(KKZ$4, revenue_pivot!$A$4:$E$6, 5, FALSE)</f>
        <v>#N/A</v>
      </c>
      <c r="KLA11" s="7" t="s">
        <v>22352</v>
      </c>
      <c r="KLB11" s="20" t="e">
        <f>VLOOKUP(KLB$4, revenue_pivot!$A$4:$E$6, 5, FALSE)</f>
        <v>#N/A</v>
      </c>
      <c r="KLC11" s="20" t="e">
        <f>VLOOKUP(KLC$4, revenue_pivot!$A$4:$E$6, 5, FALSE)</f>
        <v>#N/A</v>
      </c>
      <c r="KLD11" s="20" t="e">
        <f>VLOOKUP(KLD$4, revenue_pivot!$A$4:$E$6, 5, FALSE)</f>
        <v>#N/A</v>
      </c>
      <c r="KLE11" s="7" t="s">
        <v>22352</v>
      </c>
      <c r="KLF11" s="20" t="e">
        <f>VLOOKUP(KLF$4, revenue_pivot!$A$4:$E$6, 5, FALSE)</f>
        <v>#N/A</v>
      </c>
      <c r="KLG11" s="20" t="e">
        <f>VLOOKUP(KLG$4, revenue_pivot!$A$4:$E$6, 5, FALSE)</f>
        <v>#N/A</v>
      </c>
      <c r="KLH11" s="20" t="e">
        <f>VLOOKUP(KLH$4, revenue_pivot!$A$4:$E$6, 5, FALSE)</f>
        <v>#N/A</v>
      </c>
      <c r="KLI11" s="7" t="s">
        <v>22352</v>
      </c>
      <c r="KLJ11" s="20" t="e">
        <f>VLOOKUP(KLJ$4, revenue_pivot!$A$4:$E$6, 5, FALSE)</f>
        <v>#N/A</v>
      </c>
      <c r="KLK11" s="20" t="e">
        <f>VLOOKUP(KLK$4, revenue_pivot!$A$4:$E$6, 5, FALSE)</f>
        <v>#N/A</v>
      </c>
      <c r="KLL11" s="20" t="e">
        <f>VLOOKUP(KLL$4, revenue_pivot!$A$4:$E$6, 5, FALSE)</f>
        <v>#N/A</v>
      </c>
      <c r="KLM11" s="7" t="s">
        <v>22352</v>
      </c>
      <c r="KLN11" s="20" t="e">
        <f>VLOOKUP(KLN$4, revenue_pivot!$A$4:$E$6, 5, FALSE)</f>
        <v>#N/A</v>
      </c>
      <c r="KLO11" s="20" t="e">
        <f>VLOOKUP(KLO$4, revenue_pivot!$A$4:$E$6, 5, FALSE)</f>
        <v>#N/A</v>
      </c>
      <c r="KLP11" s="20" t="e">
        <f>VLOOKUP(KLP$4, revenue_pivot!$A$4:$E$6, 5, FALSE)</f>
        <v>#N/A</v>
      </c>
      <c r="KLQ11" s="7" t="s">
        <v>22352</v>
      </c>
      <c r="KLR11" s="20" t="e">
        <f>VLOOKUP(KLR$4, revenue_pivot!$A$4:$E$6, 5, FALSE)</f>
        <v>#N/A</v>
      </c>
      <c r="KLS11" s="20" t="e">
        <f>VLOOKUP(KLS$4, revenue_pivot!$A$4:$E$6, 5, FALSE)</f>
        <v>#N/A</v>
      </c>
      <c r="KLT11" s="20" t="e">
        <f>VLOOKUP(KLT$4, revenue_pivot!$A$4:$E$6, 5, FALSE)</f>
        <v>#N/A</v>
      </c>
      <c r="KLU11" s="7" t="s">
        <v>22352</v>
      </c>
      <c r="KLV11" s="20" t="e">
        <f>VLOOKUP(KLV$4, revenue_pivot!$A$4:$E$6, 5, FALSE)</f>
        <v>#N/A</v>
      </c>
      <c r="KLW11" s="20" t="e">
        <f>VLOOKUP(KLW$4, revenue_pivot!$A$4:$E$6, 5, FALSE)</f>
        <v>#N/A</v>
      </c>
      <c r="KLX11" s="20" t="e">
        <f>VLOOKUP(KLX$4, revenue_pivot!$A$4:$E$6, 5, FALSE)</f>
        <v>#N/A</v>
      </c>
      <c r="KLY11" s="7" t="s">
        <v>22352</v>
      </c>
      <c r="KLZ11" s="20" t="e">
        <f>VLOOKUP(KLZ$4, revenue_pivot!$A$4:$E$6, 5, FALSE)</f>
        <v>#N/A</v>
      </c>
      <c r="KMA11" s="20" t="e">
        <f>VLOOKUP(KMA$4, revenue_pivot!$A$4:$E$6, 5, FALSE)</f>
        <v>#N/A</v>
      </c>
      <c r="KMB11" s="20" t="e">
        <f>VLOOKUP(KMB$4, revenue_pivot!$A$4:$E$6, 5, FALSE)</f>
        <v>#N/A</v>
      </c>
      <c r="KMC11" s="7" t="s">
        <v>22352</v>
      </c>
      <c r="KMD11" s="20" t="e">
        <f>VLOOKUP(KMD$4, revenue_pivot!$A$4:$E$6, 5, FALSE)</f>
        <v>#N/A</v>
      </c>
      <c r="KME11" s="20" t="e">
        <f>VLOOKUP(KME$4, revenue_pivot!$A$4:$E$6, 5, FALSE)</f>
        <v>#N/A</v>
      </c>
      <c r="KMF11" s="20" t="e">
        <f>VLOOKUP(KMF$4, revenue_pivot!$A$4:$E$6, 5, FALSE)</f>
        <v>#N/A</v>
      </c>
      <c r="KMG11" s="7" t="s">
        <v>22352</v>
      </c>
      <c r="KMH11" s="20" t="e">
        <f>VLOOKUP(KMH$4, revenue_pivot!$A$4:$E$6, 5, FALSE)</f>
        <v>#N/A</v>
      </c>
      <c r="KMI11" s="20" t="e">
        <f>VLOOKUP(KMI$4, revenue_pivot!$A$4:$E$6, 5, FALSE)</f>
        <v>#N/A</v>
      </c>
      <c r="KMJ11" s="20" t="e">
        <f>VLOOKUP(KMJ$4, revenue_pivot!$A$4:$E$6, 5, FALSE)</f>
        <v>#N/A</v>
      </c>
      <c r="KMK11" s="7" t="s">
        <v>22352</v>
      </c>
      <c r="KML11" s="20" t="e">
        <f>VLOOKUP(KML$4, revenue_pivot!$A$4:$E$6, 5, FALSE)</f>
        <v>#N/A</v>
      </c>
      <c r="KMM11" s="20" t="e">
        <f>VLOOKUP(KMM$4, revenue_pivot!$A$4:$E$6, 5, FALSE)</f>
        <v>#N/A</v>
      </c>
      <c r="KMN11" s="20" t="e">
        <f>VLOOKUP(KMN$4, revenue_pivot!$A$4:$E$6, 5, FALSE)</f>
        <v>#N/A</v>
      </c>
      <c r="KMO11" s="7" t="s">
        <v>22352</v>
      </c>
      <c r="KMP11" s="20" t="e">
        <f>VLOOKUP(KMP$4, revenue_pivot!$A$4:$E$6, 5, FALSE)</f>
        <v>#N/A</v>
      </c>
      <c r="KMQ11" s="20" t="e">
        <f>VLOOKUP(KMQ$4, revenue_pivot!$A$4:$E$6, 5, FALSE)</f>
        <v>#N/A</v>
      </c>
      <c r="KMR11" s="20" t="e">
        <f>VLOOKUP(KMR$4, revenue_pivot!$A$4:$E$6, 5, FALSE)</f>
        <v>#N/A</v>
      </c>
      <c r="KMS11" s="7" t="s">
        <v>22352</v>
      </c>
      <c r="KMT11" s="20" t="e">
        <f>VLOOKUP(KMT$4, revenue_pivot!$A$4:$E$6, 5, FALSE)</f>
        <v>#N/A</v>
      </c>
      <c r="KMU11" s="20" t="e">
        <f>VLOOKUP(KMU$4, revenue_pivot!$A$4:$E$6, 5, FALSE)</f>
        <v>#N/A</v>
      </c>
      <c r="KMV11" s="20" t="e">
        <f>VLOOKUP(KMV$4, revenue_pivot!$A$4:$E$6, 5, FALSE)</f>
        <v>#N/A</v>
      </c>
      <c r="KMW11" s="7" t="s">
        <v>22352</v>
      </c>
      <c r="KMX11" s="20" t="e">
        <f>VLOOKUP(KMX$4, revenue_pivot!$A$4:$E$6, 5, FALSE)</f>
        <v>#N/A</v>
      </c>
      <c r="KMY11" s="20" t="e">
        <f>VLOOKUP(KMY$4, revenue_pivot!$A$4:$E$6, 5, FALSE)</f>
        <v>#N/A</v>
      </c>
      <c r="KMZ11" s="20" t="e">
        <f>VLOOKUP(KMZ$4, revenue_pivot!$A$4:$E$6, 5, FALSE)</f>
        <v>#N/A</v>
      </c>
      <c r="KNA11" s="7" t="s">
        <v>22352</v>
      </c>
      <c r="KNB11" s="20" t="e">
        <f>VLOOKUP(KNB$4, revenue_pivot!$A$4:$E$6, 5, FALSE)</f>
        <v>#N/A</v>
      </c>
      <c r="KNC11" s="20" t="e">
        <f>VLOOKUP(KNC$4, revenue_pivot!$A$4:$E$6, 5, FALSE)</f>
        <v>#N/A</v>
      </c>
      <c r="KND11" s="20" t="e">
        <f>VLOOKUP(KND$4, revenue_pivot!$A$4:$E$6, 5, FALSE)</f>
        <v>#N/A</v>
      </c>
      <c r="KNE11" s="7" t="s">
        <v>22352</v>
      </c>
      <c r="KNF11" s="20" t="e">
        <f>VLOOKUP(KNF$4, revenue_pivot!$A$4:$E$6, 5, FALSE)</f>
        <v>#N/A</v>
      </c>
      <c r="KNG11" s="20" t="e">
        <f>VLOOKUP(KNG$4, revenue_pivot!$A$4:$E$6, 5, FALSE)</f>
        <v>#N/A</v>
      </c>
      <c r="KNH11" s="20" t="e">
        <f>VLOOKUP(KNH$4, revenue_pivot!$A$4:$E$6, 5, FALSE)</f>
        <v>#N/A</v>
      </c>
      <c r="KNI11" s="7" t="s">
        <v>22352</v>
      </c>
      <c r="KNJ11" s="20" t="e">
        <f>VLOOKUP(KNJ$4, revenue_pivot!$A$4:$E$6, 5, FALSE)</f>
        <v>#N/A</v>
      </c>
      <c r="KNK11" s="20" t="e">
        <f>VLOOKUP(KNK$4, revenue_pivot!$A$4:$E$6, 5, FALSE)</f>
        <v>#N/A</v>
      </c>
      <c r="KNL11" s="20" t="e">
        <f>VLOOKUP(KNL$4, revenue_pivot!$A$4:$E$6, 5, FALSE)</f>
        <v>#N/A</v>
      </c>
      <c r="KNM11" s="7" t="s">
        <v>22352</v>
      </c>
      <c r="KNN11" s="20" t="e">
        <f>VLOOKUP(KNN$4, revenue_pivot!$A$4:$E$6, 5, FALSE)</f>
        <v>#N/A</v>
      </c>
      <c r="KNO11" s="20" t="e">
        <f>VLOOKUP(KNO$4, revenue_pivot!$A$4:$E$6, 5, FALSE)</f>
        <v>#N/A</v>
      </c>
      <c r="KNP11" s="20" t="e">
        <f>VLOOKUP(KNP$4, revenue_pivot!$A$4:$E$6, 5, FALSE)</f>
        <v>#N/A</v>
      </c>
      <c r="KNQ11" s="7" t="s">
        <v>22352</v>
      </c>
      <c r="KNR11" s="20" t="e">
        <f>VLOOKUP(KNR$4, revenue_pivot!$A$4:$E$6, 5, FALSE)</f>
        <v>#N/A</v>
      </c>
      <c r="KNS11" s="20" t="e">
        <f>VLOOKUP(KNS$4, revenue_pivot!$A$4:$E$6, 5, FALSE)</f>
        <v>#N/A</v>
      </c>
      <c r="KNT11" s="20" t="e">
        <f>VLOOKUP(KNT$4, revenue_pivot!$A$4:$E$6, 5, FALSE)</f>
        <v>#N/A</v>
      </c>
      <c r="KNU11" s="7" t="s">
        <v>22352</v>
      </c>
      <c r="KNV11" s="20" t="e">
        <f>VLOOKUP(KNV$4, revenue_pivot!$A$4:$E$6, 5, FALSE)</f>
        <v>#N/A</v>
      </c>
      <c r="KNW11" s="20" t="e">
        <f>VLOOKUP(KNW$4, revenue_pivot!$A$4:$E$6, 5, FALSE)</f>
        <v>#N/A</v>
      </c>
      <c r="KNX11" s="20" t="e">
        <f>VLOOKUP(KNX$4, revenue_pivot!$A$4:$E$6, 5, FALSE)</f>
        <v>#N/A</v>
      </c>
      <c r="KNY11" s="7" t="s">
        <v>22352</v>
      </c>
      <c r="KNZ11" s="20" t="e">
        <f>VLOOKUP(KNZ$4, revenue_pivot!$A$4:$E$6, 5, FALSE)</f>
        <v>#N/A</v>
      </c>
      <c r="KOA11" s="20" t="e">
        <f>VLOOKUP(KOA$4, revenue_pivot!$A$4:$E$6, 5, FALSE)</f>
        <v>#N/A</v>
      </c>
      <c r="KOB11" s="20" t="e">
        <f>VLOOKUP(KOB$4, revenue_pivot!$A$4:$E$6, 5, FALSE)</f>
        <v>#N/A</v>
      </c>
      <c r="KOC11" s="7" t="s">
        <v>22352</v>
      </c>
      <c r="KOD11" s="20" t="e">
        <f>VLOOKUP(KOD$4, revenue_pivot!$A$4:$E$6, 5, FALSE)</f>
        <v>#N/A</v>
      </c>
      <c r="KOE11" s="20" t="e">
        <f>VLOOKUP(KOE$4, revenue_pivot!$A$4:$E$6, 5, FALSE)</f>
        <v>#N/A</v>
      </c>
      <c r="KOF11" s="20" t="e">
        <f>VLOOKUP(KOF$4, revenue_pivot!$A$4:$E$6, 5, FALSE)</f>
        <v>#N/A</v>
      </c>
      <c r="KOG11" s="7" t="s">
        <v>22352</v>
      </c>
      <c r="KOH11" s="20" t="e">
        <f>VLOOKUP(KOH$4, revenue_pivot!$A$4:$E$6, 5, FALSE)</f>
        <v>#N/A</v>
      </c>
      <c r="KOI11" s="20" t="e">
        <f>VLOOKUP(KOI$4, revenue_pivot!$A$4:$E$6, 5, FALSE)</f>
        <v>#N/A</v>
      </c>
      <c r="KOJ11" s="20" t="e">
        <f>VLOOKUP(KOJ$4, revenue_pivot!$A$4:$E$6, 5, FALSE)</f>
        <v>#N/A</v>
      </c>
      <c r="KOK11" s="7" t="s">
        <v>22352</v>
      </c>
      <c r="KOL11" s="20" t="e">
        <f>VLOOKUP(KOL$4, revenue_pivot!$A$4:$E$6, 5, FALSE)</f>
        <v>#N/A</v>
      </c>
      <c r="KOM11" s="20" t="e">
        <f>VLOOKUP(KOM$4, revenue_pivot!$A$4:$E$6, 5, FALSE)</f>
        <v>#N/A</v>
      </c>
      <c r="KON11" s="20" t="e">
        <f>VLOOKUP(KON$4, revenue_pivot!$A$4:$E$6, 5, FALSE)</f>
        <v>#N/A</v>
      </c>
      <c r="KOO11" s="7" t="s">
        <v>22352</v>
      </c>
      <c r="KOP11" s="20" t="e">
        <f>VLOOKUP(KOP$4, revenue_pivot!$A$4:$E$6, 5, FALSE)</f>
        <v>#N/A</v>
      </c>
      <c r="KOQ11" s="20" t="e">
        <f>VLOOKUP(KOQ$4, revenue_pivot!$A$4:$E$6, 5, FALSE)</f>
        <v>#N/A</v>
      </c>
      <c r="KOR11" s="20" t="e">
        <f>VLOOKUP(KOR$4, revenue_pivot!$A$4:$E$6, 5, FALSE)</f>
        <v>#N/A</v>
      </c>
      <c r="KOS11" s="7" t="s">
        <v>22352</v>
      </c>
      <c r="KOT11" s="20" t="e">
        <f>VLOOKUP(KOT$4, revenue_pivot!$A$4:$E$6, 5, FALSE)</f>
        <v>#N/A</v>
      </c>
      <c r="KOU11" s="20" t="e">
        <f>VLOOKUP(KOU$4, revenue_pivot!$A$4:$E$6, 5, FALSE)</f>
        <v>#N/A</v>
      </c>
      <c r="KOV11" s="20" t="e">
        <f>VLOOKUP(KOV$4, revenue_pivot!$A$4:$E$6, 5, FALSE)</f>
        <v>#N/A</v>
      </c>
      <c r="KOW11" s="7" t="s">
        <v>22352</v>
      </c>
      <c r="KOX11" s="20" t="e">
        <f>VLOOKUP(KOX$4, revenue_pivot!$A$4:$E$6, 5, FALSE)</f>
        <v>#N/A</v>
      </c>
      <c r="KOY11" s="20" t="e">
        <f>VLOOKUP(KOY$4, revenue_pivot!$A$4:$E$6, 5, FALSE)</f>
        <v>#N/A</v>
      </c>
      <c r="KOZ11" s="20" t="e">
        <f>VLOOKUP(KOZ$4, revenue_pivot!$A$4:$E$6, 5, FALSE)</f>
        <v>#N/A</v>
      </c>
      <c r="KPA11" s="7" t="s">
        <v>22352</v>
      </c>
      <c r="KPB11" s="20" t="e">
        <f>VLOOKUP(KPB$4, revenue_pivot!$A$4:$E$6, 5, FALSE)</f>
        <v>#N/A</v>
      </c>
      <c r="KPC11" s="20" t="e">
        <f>VLOOKUP(KPC$4, revenue_pivot!$A$4:$E$6, 5, FALSE)</f>
        <v>#N/A</v>
      </c>
      <c r="KPD11" s="20" t="e">
        <f>VLOOKUP(KPD$4, revenue_pivot!$A$4:$E$6, 5, FALSE)</f>
        <v>#N/A</v>
      </c>
      <c r="KPE11" s="7" t="s">
        <v>22352</v>
      </c>
      <c r="KPF11" s="20" t="e">
        <f>VLOOKUP(KPF$4, revenue_pivot!$A$4:$E$6, 5, FALSE)</f>
        <v>#N/A</v>
      </c>
      <c r="KPG11" s="20" t="e">
        <f>VLOOKUP(KPG$4, revenue_pivot!$A$4:$E$6, 5, FALSE)</f>
        <v>#N/A</v>
      </c>
      <c r="KPH11" s="20" t="e">
        <f>VLOOKUP(KPH$4, revenue_pivot!$A$4:$E$6, 5, FALSE)</f>
        <v>#N/A</v>
      </c>
      <c r="KPI11" s="7" t="s">
        <v>22352</v>
      </c>
      <c r="KPJ11" s="20" t="e">
        <f>VLOOKUP(KPJ$4, revenue_pivot!$A$4:$E$6, 5, FALSE)</f>
        <v>#N/A</v>
      </c>
      <c r="KPK11" s="20" t="e">
        <f>VLOOKUP(KPK$4, revenue_pivot!$A$4:$E$6, 5, FALSE)</f>
        <v>#N/A</v>
      </c>
      <c r="KPL11" s="20" t="e">
        <f>VLOOKUP(KPL$4, revenue_pivot!$A$4:$E$6, 5, FALSE)</f>
        <v>#N/A</v>
      </c>
      <c r="KPM11" s="7" t="s">
        <v>22352</v>
      </c>
      <c r="KPN11" s="20" t="e">
        <f>VLOOKUP(KPN$4, revenue_pivot!$A$4:$E$6, 5, FALSE)</f>
        <v>#N/A</v>
      </c>
      <c r="KPO11" s="20" t="e">
        <f>VLOOKUP(KPO$4, revenue_pivot!$A$4:$E$6, 5, FALSE)</f>
        <v>#N/A</v>
      </c>
      <c r="KPP11" s="20" t="e">
        <f>VLOOKUP(KPP$4, revenue_pivot!$A$4:$E$6, 5, FALSE)</f>
        <v>#N/A</v>
      </c>
      <c r="KPQ11" s="7" t="s">
        <v>22352</v>
      </c>
      <c r="KPR11" s="20" t="e">
        <f>VLOOKUP(KPR$4, revenue_pivot!$A$4:$E$6, 5, FALSE)</f>
        <v>#N/A</v>
      </c>
      <c r="KPS11" s="20" t="e">
        <f>VLOOKUP(KPS$4, revenue_pivot!$A$4:$E$6, 5, FALSE)</f>
        <v>#N/A</v>
      </c>
      <c r="KPT11" s="20" t="e">
        <f>VLOOKUP(KPT$4, revenue_pivot!$A$4:$E$6, 5, FALSE)</f>
        <v>#N/A</v>
      </c>
      <c r="KPU11" s="7" t="s">
        <v>22352</v>
      </c>
      <c r="KPV11" s="20" t="e">
        <f>VLOOKUP(KPV$4, revenue_pivot!$A$4:$E$6, 5, FALSE)</f>
        <v>#N/A</v>
      </c>
      <c r="KPW11" s="20" t="e">
        <f>VLOOKUP(KPW$4, revenue_pivot!$A$4:$E$6, 5, FALSE)</f>
        <v>#N/A</v>
      </c>
      <c r="KPX11" s="20" t="e">
        <f>VLOOKUP(KPX$4, revenue_pivot!$A$4:$E$6, 5, FALSE)</f>
        <v>#N/A</v>
      </c>
      <c r="KPY11" s="7" t="s">
        <v>22352</v>
      </c>
      <c r="KPZ11" s="20" t="e">
        <f>VLOOKUP(KPZ$4, revenue_pivot!$A$4:$E$6, 5, FALSE)</f>
        <v>#N/A</v>
      </c>
      <c r="KQA11" s="20" t="e">
        <f>VLOOKUP(KQA$4, revenue_pivot!$A$4:$E$6, 5, FALSE)</f>
        <v>#N/A</v>
      </c>
      <c r="KQB11" s="20" t="e">
        <f>VLOOKUP(KQB$4, revenue_pivot!$A$4:$E$6, 5, FALSE)</f>
        <v>#N/A</v>
      </c>
      <c r="KQC11" s="7" t="s">
        <v>22352</v>
      </c>
      <c r="KQD11" s="20" t="e">
        <f>VLOOKUP(KQD$4, revenue_pivot!$A$4:$E$6, 5, FALSE)</f>
        <v>#N/A</v>
      </c>
      <c r="KQE11" s="20" t="e">
        <f>VLOOKUP(KQE$4, revenue_pivot!$A$4:$E$6, 5, FALSE)</f>
        <v>#N/A</v>
      </c>
      <c r="KQF11" s="20" t="e">
        <f>VLOOKUP(KQF$4, revenue_pivot!$A$4:$E$6, 5, FALSE)</f>
        <v>#N/A</v>
      </c>
      <c r="KQG11" s="7" t="s">
        <v>22352</v>
      </c>
      <c r="KQH11" s="20" t="e">
        <f>VLOOKUP(KQH$4, revenue_pivot!$A$4:$E$6, 5, FALSE)</f>
        <v>#N/A</v>
      </c>
      <c r="KQI11" s="20" t="e">
        <f>VLOOKUP(KQI$4, revenue_pivot!$A$4:$E$6, 5, FALSE)</f>
        <v>#N/A</v>
      </c>
      <c r="KQJ11" s="20" t="e">
        <f>VLOOKUP(KQJ$4, revenue_pivot!$A$4:$E$6, 5, FALSE)</f>
        <v>#N/A</v>
      </c>
      <c r="KQK11" s="7" t="s">
        <v>22352</v>
      </c>
      <c r="KQL11" s="20" t="e">
        <f>VLOOKUP(KQL$4, revenue_pivot!$A$4:$E$6, 5, FALSE)</f>
        <v>#N/A</v>
      </c>
      <c r="KQM11" s="20" t="e">
        <f>VLOOKUP(KQM$4, revenue_pivot!$A$4:$E$6, 5, FALSE)</f>
        <v>#N/A</v>
      </c>
      <c r="KQN11" s="20" t="e">
        <f>VLOOKUP(KQN$4, revenue_pivot!$A$4:$E$6, 5, FALSE)</f>
        <v>#N/A</v>
      </c>
      <c r="KQO11" s="7" t="s">
        <v>22352</v>
      </c>
      <c r="KQP11" s="20" t="e">
        <f>VLOOKUP(KQP$4, revenue_pivot!$A$4:$E$6, 5, FALSE)</f>
        <v>#N/A</v>
      </c>
      <c r="KQQ11" s="20" t="e">
        <f>VLOOKUP(KQQ$4, revenue_pivot!$A$4:$E$6, 5, FALSE)</f>
        <v>#N/A</v>
      </c>
      <c r="KQR11" s="20" t="e">
        <f>VLOOKUP(KQR$4, revenue_pivot!$A$4:$E$6, 5, FALSE)</f>
        <v>#N/A</v>
      </c>
      <c r="KQS11" s="7" t="s">
        <v>22352</v>
      </c>
      <c r="KQT11" s="20" t="e">
        <f>VLOOKUP(KQT$4, revenue_pivot!$A$4:$E$6, 5, FALSE)</f>
        <v>#N/A</v>
      </c>
      <c r="KQU11" s="20" t="e">
        <f>VLOOKUP(KQU$4, revenue_pivot!$A$4:$E$6, 5, FALSE)</f>
        <v>#N/A</v>
      </c>
      <c r="KQV11" s="20" t="e">
        <f>VLOOKUP(KQV$4, revenue_pivot!$A$4:$E$6, 5, FALSE)</f>
        <v>#N/A</v>
      </c>
      <c r="KQW11" s="7" t="s">
        <v>22352</v>
      </c>
      <c r="KQX11" s="20" t="e">
        <f>VLOOKUP(KQX$4, revenue_pivot!$A$4:$E$6, 5, FALSE)</f>
        <v>#N/A</v>
      </c>
      <c r="KQY11" s="20" t="e">
        <f>VLOOKUP(KQY$4, revenue_pivot!$A$4:$E$6, 5, FALSE)</f>
        <v>#N/A</v>
      </c>
      <c r="KQZ11" s="20" t="e">
        <f>VLOOKUP(KQZ$4, revenue_pivot!$A$4:$E$6, 5, FALSE)</f>
        <v>#N/A</v>
      </c>
      <c r="KRA11" s="7" t="s">
        <v>22352</v>
      </c>
      <c r="KRB11" s="20" t="e">
        <f>VLOOKUP(KRB$4, revenue_pivot!$A$4:$E$6, 5, FALSE)</f>
        <v>#N/A</v>
      </c>
      <c r="KRC11" s="20" t="e">
        <f>VLOOKUP(KRC$4, revenue_pivot!$A$4:$E$6, 5, FALSE)</f>
        <v>#N/A</v>
      </c>
      <c r="KRD11" s="20" t="e">
        <f>VLOOKUP(KRD$4, revenue_pivot!$A$4:$E$6, 5, FALSE)</f>
        <v>#N/A</v>
      </c>
      <c r="KRE11" s="7" t="s">
        <v>22352</v>
      </c>
      <c r="KRF11" s="20" t="e">
        <f>VLOOKUP(KRF$4, revenue_pivot!$A$4:$E$6, 5, FALSE)</f>
        <v>#N/A</v>
      </c>
      <c r="KRG11" s="20" t="e">
        <f>VLOOKUP(KRG$4, revenue_pivot!$A$4:$E$6, 5, FALSE)</f>
        <v>#N/A</v>
      </c>
      <c r="KRH11" s="20" t="e">
        <f>VLOOKUP(KRH$4, revenue_pivot!$A$4:$E$6, 5, FALSE)</f>
        <v>#N/A</v>
      </c>
      <c r="KRI11" s="7" t="s">
        <v>22352</v>
      </c>
      <c r="KRJ11" s="20" t="e">
        <f>VLOOKUP(KRJ$4, revenue_pivot!$A$4:$E$6, 5, FALSE)</f>
        <v>#N/A</v>
      </c>
      <c r="KRK11" s="20" t="e">
        <f>VLOOKUP(KRK$4, revenue_pivot!$A$4:$E$6, 5, FALSE)</f>
        <v>#N/A</v>
      </c>
      <c r="KRL11" s="20" t="e">
        <f>VLOOKUP(KRL$4, revenue_pivot!$A$4:$E$6, 5, FALSE)</f>
        <v>#N/A</v>
      </c>
      <c r="KRM11" s="7" t="s">
        <v>22352</v>
      </c>
      <c r="KRN11" s="20" t="e">
        <f>VLOOKUP(KRN$4, revenue_pivot!$A$4:$E$6, 5, FALSE)</f>
        <v>#N/A</v>
      </c>
      <c r="KRO11" s="20" t="e">
        <f>VLOOKUP(KRO$4, revenue_pivot!$A$4:$E$6, 5, FALSE)</f>
        <v>#N/A</v>
      </c>
      <c r="KRP11" s="20" t="e">
        <f>VLOOKUP(KRP$4, revenue_pivot!$A$4:$E$6, 5, FALSE)</f>
        <v>#N/A</v>
      </c>
      <c r="KRQ11" s="7" t="s">
        <v>22352</v>
      </c>
      <c r="KRR11" s="20" t="e">
        <f>VLOOKUP(KRR$4, revenue_pivot!$A$4:$E$6, 5, FALSE)</f>
        <v>#N/A</v>
      </c>
      <c r="KRS11" s="20" t="e">
        <f>VLOOKUP(KRS$4, revenue_pivot!$A$4:$E$6, 5, FALSE)</f>
        <v>#N/A</v>
      </c>
      <c r="KRT11" s="20" t="e">
        <f>VLOOKUP(KRT$4, revenue_pivot!$A$4:$E$6, 5, FALSE)</f>
        <v>#N/A</v>
      </c>
      <c r="KRU11" s="7" t="s">
        <v>22352</v>
      </c>
      <c r="KRV11" s="20" t="e">
        <f>VLOOKUP(KRV$4, revenue_pivot!$A$4:$E$6, 5, FALSE)</f>
        <v>#N/A</v>
      </c>
      <c r="KRW11" s="20" t="e">
        <f>VLOOKUP(KRW$4, revenue_pivot!$A$4:$E$6, 5, FALSE)</f>
        <v>#N/A</v>
      </c>
      <c r="KRX11" s="20" t="e">
        <f>VLOOKUP(KRX$4, revenue_pivot!$A$4:$E$6, 5, FALSE)</f>
        <v>#N/A</v>
      </c>
      <c r="KRY11" s="7" t="s">
        <v>22352</v>
      </c>
      <c r="KRZ11" s="20" t="e">
        <f>VLOOKUP(KRZ$4, revenue_pivot!$A$4:$E$6, 5, FALSE)</f>
        <v>#N/A</v>
      </c>
      <c r="KSA11" s="20" t="e">
        <f>VLOOKUP(KSA$4, revenue_pivot!$A$4:$E$6, 5, FALSE)</f>
        <v>#N/A</v>
      </c>
      <c r="KSB11" s="20" t="e">
        <f>VLOOKUP(KSB$4, revenue_pivot!$A$4:$E$6, 5, FALSE)</f>
        <v>#N/A</v>
      </c>
      <c r="KSC11" s="7" t="s">
        <v>22352</v>
      </c>
      <c r="KSD11" s="20" t="e">
        <f>VLOOKUP(KSD$4, revenue_pivot!$A$4:$E$6, 5, FALSE)</f>
        <v>#N/A</v>
      </c>
      <c r="KSE11" s="20" t="e">
        <f>VLOOKUP(KSE$4, revenue_pivot!$A$4:$E$6, 5, FALSE)</f>
        <v>#N/A</v>
      </c>
      <c r="KSF11" s="20" t="e">
        <f>VLOOKUP(KSF$4, revenue_pivot!$A$4:$E$6, 5, FALSE)</f>
        <v>#N/A</v>
      </c>
      <c r="KSG11" s="7" t="s">
        <v>22352</v>
      </c>
      <c r="KSH11" s="20" t="e">
        <f>VLOOKUP(KSH$4, revenue_pivot!$A$4:$E$6, 5, FALSE)</f>
        <v>#N/A</v>
      </c>
      <c r="KSI11" s="20" t="e">
        <f>VLOOKUP(KSI$4, revenue_pivot!$A$4:$E$6, 5, FALSE)</f>
        <v>#N/A</v>
      </c>
      <c r="KSJ11" s="20" t="e">
        <f>VLOOKUP(KSJ$4, revenue_pivot!$A$4:$E$6, 5, FALSE)</f>
        <v>#N/A</v>
      </c>
      <c r="KSK11" s="7" t="s">
        <v>22352</v>
      </c>
      <c r="KSL11" s="20" t="e">
        <f>VLOOKUP(KSL$4, revenue_pivot!$A$4:$E$6, 5, FALSE)</f>
        <v>#N/A</v>
      </c>
      <c r="KSM11" s="20" t="e">
        <f>VLOOKUP(KSM$4, revenue_pivot!$A$4:$E$6, 5, FALSE)</f>
        <v>#N/A</v>
      </c>
      <c r="KSN11" s="20" t="e">
        <f>VLOOKUP(KSN$4, revenue_pivot!$A$4:$E$6, 5, FALSE)</f>
        <v>#N/A</v>
      </c>
      <c r="KSO11" s="7" t="s">
        <v>22352</v>
      </c>
      <c r="KSP11" s="20" t="e">
        <f>VLOOKUP(KSP$4, revenue_pivot!$A$4:$E$6, 5, FALSE)</f>
        <v>#N/A</v>
      </c>
      <c r="KSQ11" s="20" t="e">
        <f>VLOOKUP(KSQ$4, revenue_pivot!$A$4:$E$6, 5, FALSE)</f>
        <v>#N/A</v>
      </c>
      <c r="KSR11" s="20" t="e">
        <f>VLOOKUP(KSR$4, revenue_pivot!$A$4:$E$6, 5, FALSE)</f>
        <v>#N/A</v>
      </c>
      <c r="KSS11" s="7" t="s">
        <v>22352</v>
      </c>
      <c r="KST11" s="20" t="e">
        <f>VLOOKUP(KST$4, revenue_pivot!$A$4:$E$6, 5, FALSE)</f>
        <v>#N/A</v>
      </c>
      <c r="KSU11" s="20" t="e">
        <f>VLOOKUP(KSU$4, revenue_pivot!$A$4:$E$6, 5, FALSE)</f>
        <v>#N/A</v>
      </c>
      <c r="KSV11" s="20" t="e">
        <f>VLOOKUP(KSV$4, revenue_pivot!$A$4:$E$6, 5, FALSE)</f>
        <v>#N/A</v>
      </c>
      <c r="KSW11" s="7" t="s">
        <v>22352</v>
      </c>
      <c r="KSX11" s="20" t="e">
        <f>VLOOKUP(KSX$4, revenue_pivot!$A$4:$E$6, 5, FALSE)</f>
        <v>#N/A</v>
      </c>
      <c r="KSY11" s="20" t="e">
        <f>VLOOKUP(KSY$4, revenue_pivot!$A$4:$E$6, 5, FALSE)</f>
        <v>#N/A</v>
      </c>
      <c r="KSZ11" s="20" t="e">
        <f>VLOOKUP(KSZ$4, revenue_pivot!$A$4:$E$6, 5, FALSE)</f>
        <v>#N/A</v>
      </c>
      <c r="KTA11" s="7" t="s">
        <v>22352</v>
      </c>
      <c r="KTB11" s="20" t="e">
        <f>VLOOKUP(KTB$4, revenue_pivot!$A$4:$E$6, 5, FALSE)</f>
        <v>#N/A</v>
      </c>
      <c r="KTC11" s="20" t="e">
        <f>VLOOKUP(KTC$4, revenue_pivot!$A$4:$E$6, 5, FALSE)</f>
        <v>#N/A</v>
      </c>
      <c r="KTD11" s="20" t="e">
        <f>VLOOKUP(KTD$4, revenue_pivot!$A$4:$E$6, 5, FALSE)</f>
        <v>#N/A</v>
      </c>
      <c r="KTE11" s="7" t="s">
        <v>22352</v>
      </c>
      <c r="KTF11" s="20" t="e">
        <f>VLOOKUP(KTF$4, revenue_pivot!$A$4:$E$6, 5, FALSE)</f>
        <v>#N/A</v>
      </c>
      <c r="KTG11" s="20" t="e">
        <f>VLOOKUP(KTG$4, revenue_pivot!$A$4:$E$6, 5, FALSE)</f>
        <v>#N/A</v>
      </c>
      <c r="KTH11" s="20" t="e">
        <f>VLOOKUP(KTH$4, revenue_pivot!$A$4:$E$6, 5, FALSE)</f>
        <v>#N/A</v>
      </c>
      <c r="KTI11" s="7" t="s">
        <v>22352</v>
      </c>
      <c r="KTJ11" s="20" t="e">
        <f>VLOOKUP(KTJ$4, revenue_pivot!$A$4:$E$6, 5, FALSE)</f>
        <v>#N/A</v>
      </c>
      <c r="KTK11" s="20" t="e">
        <f>VLOOKUP(KTK$4, revenue_pivot!$A$4:$E$6, 5, FALSE)</f>
        <v>#N/A</v>
      </c>
      <c r="KTL11" s="20" t="e">
        <f>VLOOKUP(KTL$4, revenue_pivot!$A$4:$E$6, 5, FALSE)</f>
        <v>#N/A</v>
      </c>
      <c r="KTM11" s="7" t="s">
        <v>22352</v>
      </c>
      <c r="KTN11" s="20" t="e">
        <f>VLOOKUP(KTN$4, revenue_pivot!$A$4:$E$6, 5, FALSE)</f>
        <v>#N/A</v>
      </c>
      <c r="KTO11" s="20" t="e">
        <f>VLOOKUP(KTO$4, revenue_pivot!$A$4:$E$6, 5, FALSE)</f>
        <v>#N/A</v>
      </c>
      <c r="KTP11" s="20" t="e">
        <f>VLOOKUP(KTP$4, revenue_pivot!$A$4:$E$6, 5, FALSE)</f>
        <v>#N/A</v>
      </c>
      <c r="KTQ11" s="7" t="s">
        <v>22352</v>
      </c>
      <c r="KTR11" s="20" t="e">
        <f>VLOOKUP(KTR$4, revenue_pivot!$A$4:$E$6, 5, FALSE)</f>
        <v>#N/A</v>
      </c>
      <c r="KTS11" s="20" t="e">
        <f>VLOOKUP(KTS$4, revenue_pivot!$A$4:$E$6, 5, FALSE)</f>
        <v>#N/A</v>
      </c>
      <c r="KTT11" s="20" t="e">
        <f>VLOOKUP(KTT$4, revenue_pivot!$A$4:$E$6, 5, FALSE)</f>
        <v>#N/A</v>
      </c>
      <c r="KTU11" s="7" t="s">
        <v>22352</v>
      </c>
      <c r="KTV11" s="20" t="e">
        <f>VLOOKUP(KTV$4, revenue_pivot!$A$4:$E$6, 5, FALSE)</f>
        <v>#N/A</v>
      </c>
      <c r="KTW11" s="20" t="e">
        <f>VLOOKUP(KTW$4, revenue_pivot!$A$4:$E$6, 5, FALSE)</f>
        <v>#N/A</v>
      </c>
      <c r="KTX11" s="20" t="e">
        <f>VLOOKUP(KTX$4, revenue_pivot!$A$4:$E$6, 5, FALSE)</f>
        <v>#N/A</v>
      </c>
      <c r="KTY11" s="7" t="s">
        <v>22352</v>
      </c>
      <c r="KTZ11" s="20" t="e">
        <f>VLOOKUP(KTZ$4, revenue_pivot!$A$4:$E$6, 5, FALSE)</f>
        <v>#N/A</v>
      </c>
      <c r="KUA11" s="20" t="e">
        <f>VLOOKUP(KUA$4, revenue_pivot!$A$4:$E$6, 5, FALSE)</f>
        <v>#N/A</v>
      </c>
      <c r="KUB11" s="20" t="e">
        <f>VLOOKUP(KUB$4, revenue_pivot!$A$4:$E$6, 5, FALSE)</f>
        <v>#N/A</v>
      </c>
      <c r="KUC11" s="7" t="s">
        <v>22352</v>
      </c>
      <c r="KUD11" s="20" t="e">
        <f>VLOOKUP(KUD$4, revenue_pivot!$A$4:$E$6, 5, FALSE)</f>
        <v>#N/A</v>
      </c>
      <c r="KUE11" s="20" t="e">
        <f>VLOOKUP(KUE$4, revenue_pivot!$A$4:$E$6, 5, FALSE)</f>
        <v>#N/A</v>
      </c>
      <c r="KUF11" s="20" t="e">
        <f>VLOOKUP(KUF$4, revenue_pivot!$A$4:$E$6, 5, FALSE)</f>
        <v>#N/A</v>
      </c>
      <c r="KUG11" s="7" t="s">
        <v>22352</v>
      </c>
      <c r="KUH11" s="20" t="e">
        <f>VLOOKUP(KUH$4, revenue_pivot!$A$4:$E$6, 5, FALSE)</f>
        <v>#N/A</v>
      </c>
      <c r="KUI11" s="20" t="e">
        <f>VLOOKUP(KUI$4, revenue_pivot!$A$4:$E$6, 5, FALSE)</f>
        <v>#N/A</v>
      </c>
      <c r="KUJ11" s="20" t="e">
        <f>VLOOKUP(KUJ$4, revenue_pivot!$A$4:$E$6, 5, FALSE)</f>
        <v>#N/A</v>
      </c>
      <c r="KUK11" s="7" t="s">
        <v>22352</v>
      </c>
      <c r="KUL11" s="20" t="e">
        <f>VLOOKUP(KUL$4, revenue_pivot!$A$4:$E$6, 5, FALSE)</f>
        <v>#N/A</v>
      </c>
      <c r="KUM11" s="20" t="e">
        <f>VLOOKUP(KUM$4, revenue_pivot!$A$4:$E$6, 5, FALSE)</f>
        <v>#N/A</v>
      </c>
      <c r="KUN11" s="20" t="e">
        <f>VLOOKUP(KUN$4, revenue_pivot!$A$4:$E$6, 5, FALSE)</f>
        <v>#N/A</v>
      </c>
      <c r="KUO11" s="7" t="s">
        <v>22352</v>
      </c>
      <c r="KUP11" s="20" t="e">
        <f>VLOOKUP(KUP$4, revenue_pivot!$A$4:$E$6, 5, FALSE)</f>
        <v>#N/A</v>
      </c>
      <c r="KUQ11" s="20" t="e">
        <f>VLOOKUP(KUQ$4, revenue_pivot!$A$4:$E$6, 5, FALSE)</f>
        <v>#N/A</v>
      </c>
      <c r="KUR11" s="20" t="e">
        <f>VLOOKUP(KUR$4, revenue_pivot!$A$4:$E$6, 5, FALSE)</f>
        <v>#N/A</v>
      </c>
      <c r="KUS11" s="7" t="s">
        <v>22352</v>
      </c>
      <c r="KUT11" s="20" t="e">
        <f>VLOOKUP(KUT$4, revenue_pivot!$A$4:$E$6, 5, FALSE)</f>
        <v>#N/A</v>
      </c>
      <c r="KUU11" s="20" t="e">
        <f>VLOOKUP(KUU$4, revenue_pivot!$A$4:$E$6, 5, FALSE)</f>
        <v>#N/A</v>
      </c>
      <c r="KUV11" s="20" t="e">
        <f>VLOOKUP(KUV$4, revenue_pivot!$A$4:$E$6, 5, FALSE)</f>
        <v>#N/A</v>
      </c>
      <c r="KUW11" s="7" t="s">
        <v>22352</v>
      </c>
      <c r="KUX11" s="20" t="e">
        <f>VLOOKUP(KUX$4, revenue_pivot!$A$4:$E$6, 5, FALSE)</f>
        <v>#N/A</v>
      </c>
      <c r="KUY11" s="20" t="e">
        <f>VLOOKUP(KUY$4, revenue_pivot!$A$4:$E$6, 5, FALSE)</f>
        <v>#N/A</v>
      </c>
      <c r="KUZ11" s="20" t="e">
        <f>VLOOKUP(KUZ$4, revenue_pivot!$A$4:$E$6, 5, FALSE)</f>
        <v>#N/A</v>
      </c>
      <c r="KVA11" s="7" t="s">
        <v>22352</v>
      </c>
      <c r="KVB11" s="20" t="e">
        <f>VLOOKUP(KVB$4, revenue_pivot!$A$4:$E$6, 5, FALSE)</f>
        <v>#N/A</v>
      </c>
      <c r="KVC11" s="20" t="e">
        <f>VLOOKUP(KVC$4, revenue_pivot!$A$4:$E$6, 5, FALSE)</f>
        <v>#N/A</v>
      </c>
      <c r="KVD11" s="20" t="e">
        <f>VLOOKUP(KVD$4, revenue_pivot!$A$4:$E$6, 5, FALSE)</f>
        <v>#N/A</v>
      </c>
      <c r="KVE11" s="7" t="s">
        <v>22352</v>
      </c>
      <c r="KVF11" s="20" t="e">
        <f>VLOOKUP(KVF$4, revenue_pivot!$A$4:$E$6, 5, FALSE)</f>
        <v>#N/A</v>
      </c>
      <c r="KVG11" s="20" t="e">
        <f>VLOOKUP(KVG$4, revenue_pivot!$A$4:$E$6, 5, FALSE)</f>
        <v>#N/A</v>
      </c>
      <c r="KVH11" s="20" t="e">
        <f>VLOOKUP(KVH$4, revenue_pivot!$A$4:$E$6, 5, FALSE)</f>
        <v>#N/A</v>
      </c>
      <c r="KVI11" s="7" t="s">
        <v>22352</v>
      </c>
      <c r="KVJ11" s="20" t="e">
        <f>VLOOKUP(KVJ$4, revenue_pivot!$A$4:$E$6, 5, FALSE)</f>
        <v>#N/A</v>
      </c>
      <c r="KVK11" s="20" t="e">
        <f>VLOOKUP(KVK$4, revenue_pivot!$A$4:$E$6, 5, FALSE)</f>
        <v>#N/A</v>
      </c>
      <c r="KVL11" s="20" t="e">
        <f>VLOOKUP(KVL$4, revenue_pivot!$A$4:$E$6, 5, FALSE)</f>
        <v>#N/A</v>
      </c>
      <c r="KVM11" s="7" t="s">
        <v>22352</v>
      </c>
      <c r="KVN11" s="20" t="e">
        <f>VLOOKUP(KVN$4, revenue_pivot!$A$4:$E$6, 5, FALSE)</f>
        <v>#N/A</v>
      </c>
      <c r="KVO11" s="20" t="e">
        <f>VLOOKUP(KVO$4, revenue_pivot!$A$4:$E$6, 5, FALSE)</f>
        <v>#N/A</v>
      </c>
      <c r="KVP11" s="20" t="e">
        <f>VLOOKUP(KVP$4, revenue_pivot!$A$4:$E$6, 5, FALSE)</f>
        <v>#N/A</v>
      </c>
      <c r="KVQ11" s="7" t="s">
        <v>22352</v>
      </c>
      <c r="KVR11" s="20" t="e">
        <f>VLOOKUP(KVR$4, revenue_pivot!$A$4:$E$6, 5, FALSE)</f>
        <v>#N/A</v>
      </c>
      <c r="KVS11" s="20" t="e">
        <f>VLOOKUP(KVS$4, revenue_pivot!$A$4:$E$6, 5, FALSE)</f>
        <v>#N/A</v>
      </c>
      <c r="KVT11" s="20" t="e">
        <f>VLOOKUP(KVT$4, revenue_pivot!$A$4:$E$6, 5, FALSE)</f>
        <v>#N/A</v>
      </c>
      <c r="KVU11" s="7" t="s">
        <v>22352</v>
      </c>
      <c r="KVV11" s="20" t="e">
        <f>VLOOKUP(KVV$4, revenue_pivot!$A$4:$E$6, 5, FALSE)</f>
        <v>#N/A</v>
      </c>
      <c r="KVW11" s="20" t="e">
        <f>VLOOKUP(KVW$4, revenue_pivot!$A$4:$E$6, 5, FALSE)</f>
        <v>#N/A</v>
      </c>
      <c r="KVX11" s="20" t="e">
        <f>VLOOKUP(KVX$4, revenue_pivot!$A$4:$E$6, 5, FALSE)</f>
        <v>#N/A</v>
      </c>
      <c r="KVY11" s="7" t="s">
        <v>22352</v>
      </c>
      <c r="KVZ11" s="20" t="e">
        <f>VLOOKUP(KVZ$4, revenue_pivot!$A$4:$E$6, 5, FALSE)</f>
        <v>#N/A</v>
      </c>
      <c r="KWA11" s="20" t="e">
        <f>VLOOKUP(KWA$4, revenue_pivot!$A$4:$E$6, 5, FALSE)</f>
        <v>#N/A</v>
      </c>
      <c r="KWB11" s="20" t="e">
        <f>VLOOKUP(KWB$4, revenue_pivot!$A$4:$E$6, 5, FALSE)</f>
        <v>#N/A</v>
      </c>
      <c r="KWC11" s="7" t="s">
        <v>22352</v>
      </c>
      <c r="KWD11" s="20" t="e">
        <f>VLOOKUP(KWD$4, revenue_pivot!$A$4:$E$6, 5, FALSE)</f>
        <v>#N/A</v>
      </c>
      <c r="KWE11" s="20" t="e">
        <f>VLOOKUP(KWE$4, revenue_pivot!$A$4:$E$6, 5, FALSE)</f>
        <v>#N/A</v>
      </c>
      <c r="KWF11" s="20" t="e">
        <f>VLOOKUP(KWF$4, revenue_pivot!$A$4:$E$6, 5, FALSE)</f>
        <v>#N/A</v>
      </c>
      <c r="KWG11" s="7" t="s">
        <v>22352</v>
      </c>
      <c r="KWH11" s="20" t="e">
        <f>VLOOKUP(KWH$4, revenue_pivot!$A$4:$E$6, 5, FALSE)</f>
        <v>#N/A</v>
      </c>
      <c r="KWI11" s="20" t="e">
        <f>VLOOKUP(KWI$4, revenue_pivot!$A$4:$E$6, 5, FALSE)</f>
        <v>#N/A</v>
      </c>
      <c r="KWJ11" s="20" t="e">
        <f>VLOOKUP(KWJ$4, revenue_pivot!$A$4:$E$6, 5, FALSE)</f>
        <v>#N/A</v>
      </c>
      <c r="KWK11" s="7" t="s">
        <v>22352</v>
      </c>
      <c r="KWL11" s="20" t="e">
        <f>VLOOKUP(KWL$4, revenue_pivot!$A$4:$E$6, 5, FALSE)</f>
        <v>#N/A</v>
      </c>
      <c r="KWM11" s="20" t="e">
        <f>VLOOKUP(KWM$4, revenue_pivot!$A$4:$E$6, 5, FALSE)</f>
        <v>#N/A</v>
      </c>
      <c r="KWN11" s="20" t="e">
        <f>VLOOKUP(KWN$4, revenue_pivot!$A$4:$E$6, 5, FALSE)</f>
        <v>#N/A</v>
      </c>
      <c r="KWO11" s="7" t="s">
        <v>22352</v>
      </c>
      <c r="KWP11" s="20" t="e">
        <f>VLOOKUP(KWP$4, revenue_pivot!$A$4:$E$6, 5, FALSE)</f>
        <v>#N/A</v>
      </c>
      <c r="KWQ11" s="20" t="e">
        <f>VLOOKUP(KWQ$4, revenue_pivot!$A$4:$E$6, 5, FALSE)</f>
        <v>#N/A</v>
      </c>
      <c r="KWR11" s="20" t="e">
        <f>VLOOKUP(KWR$4, revenue_pivot!$A$4:$E$6, 5, FALSE)</f>
        <v>#N/A</v>
      </c>
      <c r="KWS11" s="7" t="s">
        <v>22352</v>
      </c>
      <c r="KWT11" s="20" t="e">
        <f>VLOOKUP(KWT$4, revenue_pivot!$A$4:$E$6, 5, FALSE)</f>
        <v>#N/A</v>
      </c>
      <c r="KWU11" s="20" t="e">
        <f>VLOOKUP(KWU$4, revenue_pivot!$A$4:$E$6, 5, FALSE)</f>
        <v>#N/A</v>
      </c>
      <c r="KWV11" s="20" t="e">
        <f>VLOOKUP(KWV$4, revenue_pivot!$A$4:$E$6, 5, FALSE)</f>
        <v>#N/A</v>
      </c>
      <c r="KWW11" s="7" t="s">
        <v>22352</v>
      </c>
      <c r="KWX11" s="20" t="e">
        <f>VLOOKUP(KWX$4, revenue_pivot!$A$4:$E$6, 5, FALSE)</f>
        <v>#N/A</v>
      </c>
      <c r="KWY11" s="20" t="e">
        <f>VLOOKUP(KWY$4, revenue_pivot!$A$4:$E$6, 5, FALSE)</f>
        <v>#N/A</v>
      </c>
      <c r="KWZ11" s="20" t="e">
        <f>VLOOKUP(KWZ$4, revenue_pivot!$A$4:$E$6, 5, FALSE)</f>
        <v>#N/A</v>
      </c>
      <c r="KXA11" s="7" t="s">
        <v>22352</v>
      </c>
      <c r="KXB11" s="20" t="e">
        <f>VLOOKUP(KXB$4, revenue_pivot!$A$4:$E$6, 5, FALSE)</f>
        <v>#N/A</v>
      </c>
      <c r="KXC11" s="20" t="e">
        <f>VLOOKUP(KXC$4, revenue_pivot!$A$4:$E$6, 5, FALSE)</f>
        <v>#N/A</v>
      </c>
      <c r="KXD11" s="20" t="e">
        <f>VLOOKUP(KXD$4, revenue_pivot!$A$4:$E$6, 5, FALSE)</f>
        <v>#N/A</v>
      </c>
      <c r="KXE11" s="7" t="s">
        <v>22352</v>
      </c>
      <c r="KXF11" s="20" t="e">
        <f>VLOOKUP(KXF$4, revenue_pivot!$A$4:$E$6, 5, FALSE)</f>
        <v>#N/A</v>
      </c>
      <c r="KXG11" s="20" t="e">
        <f>VLOOKUP(KXG$4, revenue_pivot!$A$4:$E$6, 5, FALSE)</f>
        <v>#N/A</v>
      </c>
      <c r="KXH11" s="20" t="e">
        <f>VLOOKUP(KXH$4, revenue_pivot!$A$4:$E$6, 5, FALSE)</f>
        <v>#N/A</v>
      </c>
      <c r="KXI11" s="7" t="s">
        <v>22352</v>
      </c>
      <c r="KXJ11" s="20" t="e">
        <f>VLOOKUP(KXJ$4, revenue_pivot!$A$4:$E$6, 5, FALSE)</f>
        <v>#N/A</v>
      </c>
      <c r="KXK11" s="20" t="e">
        <f>VLOOKUP(KXK$4, revenue_pivot!$A$4:$E$6, 5, FALSE)</f>
        <v>#N/A</v>
      </c>
      <c r="KXL11" s="20" t="e">
        <f>VLOOKUP(KXL$4, revenue_pivot!$A$4:$E$6, 5, FALSE)</f>
        <v>#N/A</v>
      </c>
      <c r="KXM11" s="7" t="s">
        <v>22352</v>
      </c>
      <c r="KXN11" s="20" t="e">
        <f>VLOOKUP(KXN$4, revenue_pivot!$A$4:$E$6, 5, FALSE)</f>
        <v>#N/A</v>
      </c>
      <c r="KXO11" s="20" t="e">
        <f>VLOOKUP(KXO$4, revenue_pivot!$A$4:$E$6, 5, FALSE)</f>
        <v>#N/A</v>
      </c>
      <c r="KXP11" s="20" t="e">
        <f>VLOOKUP(KXP$4, revenue_pivot!$A$4:$E$6, 5, FALSE)</f>
        <v>#N/A</v>
      </c>
      <c r="KXQ11" s="7" t="s">
        <v>22352</v>
      </c>
      <c r="KXR11" s="20" t="e">
        <f>VLOOKUP(KXR$4, revenue_pivot!$A$4:$E$6, 5, FALSE)</f>
        <v>#N/A</v>
      </c>
      <c r="KXS11" s="20" t="e">
        <f>VLOOKUP(KXS$4, revenue_pivot!$A$4:$E$6, 5, FALSE)</f>
        <v>#N/A</v>
      </c>
      <c r="KXT11" s="20" t="e">
        <f>VLOOKUP(KXT$4, revenue_pivot!$A$4:$E$6, 5, FALSE)</f>
        <v>#N/A</v>
      </c>
      <c r="KXU11" s="7" t="s">
        <v>22352</v>
      </c>
      <c r="KXV11" s="20" t="e">
        <f>VLOOKUP(KXV$4, revenue_pivot!$A$4:$E$6, 5, FALSE)</f>
        <v>#N/A</v>
      </c>
      <c r="KXW11" s="20" t="e">
        <f>VLOOKUP(KXW$4, revenue_pivot!$A$4:$E$6, 5, FALSE)</f>
        <v>#N/A</v>
      </c>
      <c r="KXX11" s="20" t="e">
        <f>VLOOKUP(KXX$4, revenue_pivot!$A$4:$E$6, 5, FALSE)</f>
        <v>#N/A</v>
      </c>
      <c r="KXY11" s="7" t="s">
        <v>22352</v>
      </c>
      <c r="KXZ11" s="20" t="e">
        <f>VLOOKUP(KXZ$4, revenue_pivot!$A$4:$E$6, 5, FALSE)</f>
        <v>#N/A</v>
      </c>
      <c r="KYA11" s="20" t="e">
        <f>VLOOKUP(KYA$4, revenue_pivot!$A$4:$E$6, 5, FALSE)</f>
        <v>#N/A</v>
      </c>
      <c r="KYB11" s="20" t="e">
        <f>VLOOKUP(KYB$4, revenue_pivot!$A$4:$E$6, 5, FALSE)</f>
        <v>#N/A</v>
      </c>
      <c r="KYC11" s="7" t="s">
        <v>22352</v>
      </c>
      <c r="KYD11" s="20" t="e">
        <f>VLOOKUP(KYD$4, revenue_pivot!$A$4:$E$6, 5, FALSE)</f>
        <v>#N/A</v>
      </c>
      <c r="KYE11" s="20" t="e">
        <f>VLOOKUP(KYE$4, revenue_pivot!$A$4:$E$6, 5, FALSE)</f>
        <v>#N/A</v>
      </c>
      <c r="KYF11" s="20" t="e">
        <f>VLOOKUP(KYF$4, revenue_pivot!$A$4:$E$6, 5, FALSE)</f>
        <v>#N/A</v>
      </c>
      <c r="KYG11" s="7" t="s">
        <v>22352</v>
      </c>
      <c r="KYH11" s="20" t="e">
        <f>VLOOKUP(KYH$4, revenue_pivot!$A$4:$E$6, 5, FALSE)</f>
        <v>#N/A</v>
      </c>
      <c r="KYI11" s="20" t="e">
        <f>VLOOKUP(KYI$4, revenue_pivot!$A$4:$E$6, 5, FALSE)</f>
        <v>#N/A</v>
      </c>
      <c r="KYJ11" s="20" t="e">
        <f>VLOOKUP(KYJ$4, revenue_pivot!$A$4:$E$6, 5, FALSE)</f>
        <v>#N/A</v>
      </c>
      <c r="KYK11" s="7" t="s">
        <v>22352</v>
      </c>
      <c r="KYL11" s="20" t="e">
        <f>VLOOKUP(KYL$4, revenue_pivot!$A$4:$E$6, 5, FALSE)</f>
        <v>#N/A</v>
      </c>
      <c r="KYM11" s="20" t="e">
        <f>VLOOKUP(KYM$4, revenue_pivot!$A$4:$E$6, 5, FALSE)</f>
        <v>#N/A</v>
      </c>
      <c r="KYN11" s="20" t="e">
        <f>VLOOKUP(KYN$4, revenue_pivot!$A$4:$E$6, 5, FALSE)</f>
        <v>#N/A</v>
      </c>
      <c r="KYO11" s="7" t="s">
        <v>22352</v>
      </c>
      <c r="KYP11" s="20" t="e">
        <f>VLOOKUP(KYP$4, revenue_pivot!$A$4:$E$6, 5, FALSE)</f>
        <v>#N/A</v>
      </c>
      <c r="KYQ11" s="20" t="e">
        <f>VLOOKUP(KYQ$4, revenue_pivot!$A$4:$E$6, 5, FALSE)</f>
        <v>#N/A</v>
      </c>
      <c r="KYR11" s="20" t="e">
        <f>VLOOKUP(KYR$4, revenue_pivot!$A$4:$E$6, 5, FALSE)</f>
        <v>#N/A</v>
      </c>
      <c r="KYS11" s="7" t="s">
        <v>22352</v>
      </c>
      <c r="KYT11" s="20" t="e">
        <f>VLOOKUP(KYT$4, revenue_pivot!$A$4:$E$6, 5, FALSE)</f>
        <v>#N/A</v>
      </c>
      <c r="KYU11" s="20" t="e">
        <f>VLOOKUP(KYU$4, revenue_pivot!$A$4:$E$6, 5, FALSE)</f>
        <v>#N/A</v>
      </c>
      <c r="KYV11" s="20" t="e">
        <f>VLOOKUP(KYV$4, revenue_pivot!$A$4:$E$6, 5, FALSE)</f>
        <v>#N/A</v>
      </c>
      <c r="KYW11" s="7" t="s">
        <v>22352</v>
      </c>
      <c r="KYX11" s="20" t="e">
        <f>VLOOKUP(KYX$4, revenue_pivot!$A$4:$E$6, 5, FALSE)</f>
        <v>#N/A</v>
      </c>
      <c r="KYY11" s="20" t="e">
        <f>VLOOKUP(KYY$4, revenue_pivot!$A$4:$E$6, 5, FALSE)</f>
        <v>#N/A</v>
      </c>
      <c r="KYZ11" s="20" t="e">
        <f>VLOOKUP(KYZ$4, revenue_pivot!$A$4:$E$6, 5, FALSE)</f>
        <v>#N/A</v>
      </c>
      <c r="KZA11" s="7" t="s">
        <v>22352</v>
      </c>
      <c r="KZB11" s="20" t="e">
        <f>VLOOKUP(KZB$4, revenue_pivot!$A$4:$E$6, 5, FALSE)</f>
        <v>#N/A</v>
      </c>
      <c r="KZC11" s="20" t="e">
        <f>VLOOKUP(KZC$4, revenue_pivot!$A$4:$E$6, 5, FALSE)</f>
        <v>#N/A</v>
      </c>
      <c r="KZD11" s="20" t="e">
        <f>VLOOKUP(KZD$4, revenue_pivot!$A$4:$E$6, 5, FALSE)</f>
        <v>#N/A</v>
      </c>
      <c r="KZE11" s="7" t="s">
        <v>22352</v>
      </c>
      <c r="KZF11" s="20" t="e">
        <f>VLOOKUP(KZF$4, revenue_pivot!$A$4:$E$6, 5, FALSE)</f>
        <v>#N/A</v>
      </c>
      <c r="KZG11" s="20" t="e">
        <f>VLOOKUP(KZG$4, revenue_pivot!$A$4:$E$6, 5, FALSE)</f>
        <v>#N/A</v>
      </c>
      <c r="KZH11" s="20" t="e">
        <f>VLOOKUP(KZH$4, revenue_pivot!$A$4:$E$6, 5, FALSE)</f>
        <v>#N/A</v>
      </c>
      <c r="KZI11" s="7" t="s">
        <v>22352</v>
      </c>
      <c r="KZJ11" s="20" t="e">
        <f>VLOOKUP(KZJ$4, revenue_pivot!$A$4:$E$6, 5, FALSE)</f>
        <v>#N/A</v>
      </c>
      <c r="KZK11" s="20" t="e">
        <f>VLOOKUP(KZK$4, revenue_pivot!$A$4:$E$6, 5, FALSE)</f>
        <v>#N/A</v>
      </c>
      <c r="KZL11" s="20" t="e">
        <f>VLOOKUP(KZL$4, revenue_pivot!$A$4:$E$6, 5, FALSE)</f>
        <v>#N/A</v>
      </c>
      <c r="KZM11" s="7" t="s">
        <v>22352</v>
      </c>
      <c r="KZN11" s="20" t="e">
        <f>VLOOKUP(KZN$4, revenue_pivot!$A$4:$E$6, 5, FALSE)</f>
        <v>#N/A</v>
      </c>
      <c r="KZO11" s="20" t="e">
        <f>VLOOKUP(KZO$4, revenue_pivot!$A$4:$E$6, 5, FALSE)</f>
        <v>#N/A</v>
      </c>
      <c r="KZP11" s="20" t="e">
        <f>VLOOKUP(KZP$4, revenue_pivot!$A$4:$E$6, 5, FALSE)</f>
        <v>#N/A</v>
      </c>
      <c r="KZQ11" s="7" t="s">
        <v>22352</v>
      </c>
      <c r="KZR11" s="20" t="e">
        <f>VLOOKUP(KZR$4, revenue_pivot!$A$4:$E$6, 5, FALSE)</f>
        <v>#N/A</v>
      </c>
      <c r="KZS11" s="20" t="e">
        <f>VLOOKUP(KZS$4, revenue_pivot!$A$4:$E$6, 5, FALSE)</f>
        <v>#N/A</v>
      </c>
      <c r="KZT11" s="20" t="e">
        <f>VLOOKUP(KZT$4, revenue_pivot!$A$4:$E$6, 5, FALSE)</f>
        <v>#N/A</v>
      </c>
      <c r="KZU11" s="7" t="s">
        <v>22352</v>
      </c>
      <c r="KZV11" s="20" t="e">
        <f>VLOOKUP(KZV$4, revenue_pivot!$A$4:$E$6, 5, FALSE)</f>
        <v>#N/A</v>
      </c>
      <c r="KZW11" s="20" t="e">
        <f>VLOOKUP(KZW$4, revenue_pivot!$A$4:$E$6, 5, FALSE)</f>
        <v>#N/A</v>
      </c>
      <c r="KZX11" s="20" t="e">
        <f>VLOOKUP(KZX$4, revenue_pivot!$A$4:$E$6, 5, FALSE)</f>
        <v>#N/A</v>
      </c>
      <c r="KZY11" s="7" t="s">
        <v>22352</v>
      </c>
      <c r="KZZ11" s="20" t="e">
        <f>VLOOKUP(KZZ$4, revenue_pivot!$A$4:$E$6, 5, FALSE)</f>
        <v>#N/A</v>
      </c>
      <c r="LAA11" s="20" t="e">
        <f>VLOOKUP(LAA$4, revenue_pivot!$A$4:$E$6, 5, FALSE)</f>
        <v>#N/A</v>
      </c>
      <c r="LAB11" s="20" t="e">
        <f>VLOOKUP(LAB$4, revenue_pivot!$A$4:$E$6, 5, FALSE)</f>
        <v>#N/A</v>
      </c>
      <c r="LAC11" s="7" t="s">
        <v>22352</v>
      </c>
      <c r="LAD11" s="20" t="e">
        <f>VLOOKUP(LAD$4, revenue_pivot!$A$4:$E$6, 5, FALSE)</f>
        <v>#N/A</v>
      </c>
      <c r="LAE11" s="20" t="e">
        <f>VLOOKUP(LAE$4, revenue_pivot!$A$4:$E$6, 5, FALSE)</f>
        <v>#N/A</v>
      </c>
      <c r="LAF11" s="20" t="e">
        <f>VLOOKUP(LAF$4, revenue_pivot!$A$4:$E$6, 5, FALSE)</f>
        <v>#N/A</v>
      </c>
      <c r="LAG11" s="7" t="s">
        <v>22352</v>
      </c>
      <c r="LAH11" s="20" t="e">
        <f>VLOOKUP(LAH$4, revenue_pivot!$A$4:$E$6, 5, FALSE)</f>
        <v>#N/A</v>
      </c>
      <c r="LAI11" s="20" t="e">
        <f>VLOOKUP(LAI$4, revenue_pivot!$A$4:$E$6, 5, FALSE)</f>
        <v>#N/A</v>
      </c>
      <c r="LAJ11" s="20" t="e">
        <f>VLOOKUP(LAJ$4, revenue_pivot!$A$4:$E$6, 5, FALSE)</f>
        <v>#N/A</v>
      </c>
      <c r="LAK11" s="7" t="s">
        <v>22352</v>
      </c>
      <c r="LAL11" s="20" t="e">
        <f>VLOOKUP(LAL$4, revenue_pivot!$A$4:$E$6, 5, FALSE)</f>
        <v>#N/A</v>
      </c>
      <c r="LAM11" s="20" t="e">
        <f>VLOOKUP(LAM$4, revenue_pivot!$A$4:$E$6, 5, FALSE)</f>
        <v>#N/A</v>
      </c>
      <c r="LAN11" s="20" t="e">
        <f>VLOOKUP(LAN$4, revenue_pivot!$A$4:$E$6, 5, FALSE)</f>
        <v>#N/A</v>
      </c>
      <c r="LAO11" s="7" t="s">
        <v>22352</v>
      </c>
      <c r="LAP11" s="20" t="e">
        <f>VLOOKUP(LAP$4, revenue_pivot!$A$4:$E$6, 5, FALSE)</f>
        <v>#N/A</v>
      </c>
      <c r="LAQ11" s="20" t="e">
        <f>VLOOKUP(LAQ$4, revenue_pivot!$A$4:$E$6, 5, FALSE)</f>
        <v>#N/A</v>
      </c>
      <c r="LAR11" s="20" t="e">
        <f>VLOOKUP(LAR$4, revenue_pivot!$A$4:$E$6, 5, FALSE)</f>
        <v>#N/A</v>
      </c>
      <c r="LAS11" s="7" t="s">
        <v>22352</v>
      </c>
      <c r="LAT11" s="20" t="e">
        <f>VLOOKUP(LAT$4, revenue_pivot!$A$4:$E$6, 5, FALSE)</f>
        <v>#N/A</v>
      </c>
      <c r="LAU11" s="20" t="e">
        <f>VLOOKUP(LAU$4, revenue_pivot!$A$4:$E$6, 5, FALSE)</f>
        <v>#N/A</v>
      </c>
      <c r="LAV11" s="20" t="e">
        <f>VLOOKUP(LAV$4, revenue_pivot!$A$4:$E$6, 5, FALSE)</f>
        <v>#N/A</v>
      </c>
      <c r="LAW11" s="7" t="s">
        <v>22352</v>
      </c>
      <c r="LAX11" s="20" t="e">
        <f>VLOOKUP(LAX$4, revenue_pivot!$A$4:$E$6, 5, FALSE)</f>
        <v>#N/A</v>
      </c>
      <c r="LAY11" s="20" t="e">
        <f>VLOOKUP(LAY$4, revenue_pivot!$A$4:$E$6, 5, FALSE)</f>
        <v>#N/A</v>
      </c>
      <c r="LAZ11" s="20" t="e">
        <f>VLOOKUP(LAZ$4, revenue_pivot!$A$4:$E$6, 5, FALSE)</f>
        <v>#N/A</v>
      </c>
      <c r="LBA11" s="7" t="s">
        <v>22352</v>
      </c>
      <c r="LBB11" s="20" t="e">
        <f>VLOOKUP(LBB$4, revenue_pivot!$A$4:$E$6, 5, FALSE)</f>
        <v>#N/A</v>
      </c>
      <c r="LBC11" s="20" t="e">
        <f>VLOOKUP(LBC$4, revenue_pivot!$A$4:$E$6, 5, FALSE)</f>
        <v>#N/A</v>
      </c>
      <c r="LBD11" s="20" t="e">
        <f>VLOOKUP(LBD$4, revenue_pivot!$A$4:$E$6, 5, FALSE)</f>
        <v>#N/A</v>
      </c>
      <c r="LBE11" s="7" t="s">
        <v>22352</v>
      </c>
      <c r="LBF11" s="20" t="e">
        <f>VLOOKUP(LBF$4, revenue_pivot!$A$4:$E$6, 5, FALSE)</f>
        <v>#N/A</v>
      </c>
      <c r="LBG11" s="20" t="e">
        <f>VLOOKUP(LBG$4, revenue_pivot!$A$4:$E$6, 5, FALSE)</f>
        <v>#N/A</v>
      </c>
      <c r="LBH11" s="20" t="e">
        <f>VLOOKUP(LBH$4, revenue_pivot!$A$4:$E$6, 5, FALSE)</f>
        <v>#N/A</v>
      </c>
      <c r="LBI11" s="7" t="s">
        <v>22352</v>
      </c>
      <c r="LBJ11" s="20" t="e">
        <f>VLOOKUP(LBJ$4, revenue_pivot!$A$4:$E$6, 5, FALSE)</f>
        <v>#N/A</v>
      </c>
      <c r="LBK11" s="20" t="e">
        <f>VLOOKUP(LBK$4, revenue_pivot!$A$4:$E$6, 5, FALSE)</f>
        <v>#N/A</v>
      </c>
      <c r="LBL11" s="20" t="e">
        <f>VLOOKUP(LBL$4, revenue_pivot!$A$4:$E$6, 5, FALSE)</f>
        <v>#N/A</v>
      </c>
      <c r="LBM11" s="7" t="s">
        <v>22352</v>
      </c>
      <c r="LBN11" s="20" t="e">
        <f>VLOOKUP(LBN$4, revenue_pivot!$A$4:$E$6, 5, FALSE)</f>
        <v>#N/A</v>
      </c>
      <c r="LBO11" s="20" t="e">
        <f>VLOOKUP(LBO$4, revenue_pivot!$A$4:$E$6, 5, FALSE)</f>
        <v>#N/A</v>
      </c>
      <c r="LBP11" s="20" t="e">
        <f>VLOOKUP(LBP$4, revenue_pivot!$A$4:$E$6, 5, FALSE)</f>
        <v>#N/A</v>
      </c>
      <c r="LBQ11" s="7" t="s">
        <v>22352</v>
      </c>
      <c r="LBR11" s="20" t="e">
        <f>VLOOKUP(LBR$4, revenue_pivot!$A$4:$E$6, 5, FALSE)</f>
        <v>#N/A</v>
      </c>
      <c r="LBS11" s="20" t="e">
        <f>VLOOKUP(LBS$4, revenue_pivot!$A$4:$E$6, 5, FALSE)</f>
        <v>#N/A</v>
      </c>
      <c r="LBT11" s="20" t="e">
        <f>VLOOKUP(LBT$4, revenue_pivot!$A$4:$E$6, 5, FALSE)</f>
        <v>#N/A</v>
      </c>
      <c r="LBU11" s="7" t="s">
        <v>22352</v>
      </c>
      <c r="LBV11" s="20" t="e">
        <f>VLOOKUP(LBV$4, revenue_pivot!$A$4:$E$6, 5, FALSE)</f>
        <v>#N/A</v>
      </c>
      <c r="LBW11" s="20" t="e">
        <f>VLOOKUP(LBW$4, revenue_pivot!$A$4:$E$6, 5, FALSE)</f>
        <v>#N/A</v>
      </c>
      <c r="LBX11" s="20" t="e">
        <f>VLOOKUP(LBX$4, revenue_pivot!$A$4:$E$6, 5, FALSE)</f>
        <v>#N/A</v>
      </c>
      <c r="LBY11" s="7" t="s">
        <v>22352</v>
      </c>
      <c r="LBZ11" s="20" t="e">
        <f>VLOOKUP(LBZ$4, revenue_pivot!$A$4:$E$6, 5, FALSE)</f>
        <v>#N/A</v>
      </c>
      <c r="LCA11" s="20" t="e">
        <f>VLOOKUP(LCA$4, revenue_pivot!$A$4:$E$6, 5, FALSE)</f>
        <v>#N/A</v>
      </c>
      <c r="LCB11" s="20" t="e">
        <f>VLOOKUP(LCB$4, revenue_pivot!$A$4:$E$6, 5, FALSE)</f>
        <v>#N/A</v>
      </c>
      <c r="LCC11" s="7" t="s">
        <v>22352</v>
      </c>
      <c r="LCD11" s="20" t="e">
        <f>VLOOKUP(LCD$4, revenue_pivot!$A$4:$E$6, 5, FALSE)</f>
        <v>#N/A</v>
      </c>
      <c r="LCE11" s="20" t="e">
        <f>VLOOKUP(LCE$4, revenue_pivot!$A$4:$E$6, 5, FALSE)</f>
        <v>#N/A</v>
      </c>
      <c r="LCF11" s="20" t="e">
        <f>VLOOKUP(LCF$4, revenue_pivot!$A$4:$E$6, 5, FALSE)</f>
        <v>#N/A</v>
      </c>
      <c r="LCG11" s="7" t="s">
        <v>22352</v>
      </c>
      <c r="LCH11" s="20" t="e">
        <f>VLOOKUP(LCH$4, revenue_pivot!$A$4:$E$6, 5, FALSE)</f>
        <v>#N/A</v>
      </c>
      <c r="LCI11" s="20" t="e">
        <f>VLOOKUP(LCI$4, revenue_pivot!$A$4:$E$6, 5, FALSE)</f>
        <v>#N/A</v>
      </c>
      <c r="LCJ11" s="20" t="e">
        <f>VLOOKUP(LCJ$4, revenue_pivot!$A$4:$E$6, 5, FALSE)</f>
        <v>#N/A</v>
      </c>
      <c r="LCK11" s="7" t="s">
        <v>22352</v>
      </c>
      <c r="LCL11" s="20" t="e">
        <f>VLOOKUP(LCL$4, revenue_pivot!$A$4:$E$6, 5, FALSE)</f>
        <v>#N/A</v>
      </c>
      <c r="LCM11" s="20" t="e">
        <f>VLOOKUP(LCM$4, revenue_pivot!$A$4:$E$6, 5, FALSE)</f>
        <v>#N/A</v>
      </c>
      <c r="LCN11" s="20" t="e">
        <f>VLOOKUP(LCN$4, revenue_pivot!$A$4:$E$6, 5, FALSE)</f>
        <v>#N/A</v>
      </c>
      <c r="LCO11" s="7" t="s">
        <v>22352</v>
      </c>
      <c r="LCP11" s="20" t="e">
        <f>VLOOKUP(LCP$4, revenue_pivot!$A$4:$E$6, 5, FALSE)</f>
        <v>#N/A</v>
      </c>
      <c r="LCQ11" s="20" t="e">
        <f>VLOOKUP(LCQ$4, revenue_pivot!$A$4:$E$6, 5, FALSE)</f>
        <v>#N/A</v>
      </c>
      <c r="LCR11" s="20" t="e">
        <f>VLOOKUP(LCR$4, revenue_pivot!$A$4:$E$6, 5, FALSE)</f>
        <v>#N/A</v>
      </c>
      <c r="LCS11" s="7" t="s">
        <v>22352</v>
      </c>
      <c r="LCT11" s="20" t="e">
        <f>VLOOKUP(LCT$4, revenue_pivot!$A$4:$E$6, 5, FALSE)</f>
        <v>#N/A</v>
      </c>
      <c r="LCU11" s="20" t="e">
        <f>VLOOKUP(LCU$4, revenue_pivot!$A$4:$E$6, 5, FALSE)</f>
        <v>#N/A</v>
      </c>
      <c r="LCV11" s="20" t="e">
        <f>VLOOKUP(LCV$4, revenue_pivot!$A$4:$E$6, 5, FALSE)</f>
        <v>#N/A</v>
      </c>
      <c r="LCW11" s="7" t="s">
        <v>22352</v>
      </c>
      <c r="LCX11" s="20" t="e">
        <f>VLOOKUP(LCX$4, revenue_pivot!$A$4:$E$6, 5, FALSE)</f>
        <v>#N/A</v>
      </c>
      <c r="LCY11" s="20" t="e">
        <f>VLOOKUP(LCY$4, revenue_pivot!$A$4:$E$6, 5, FALSE)</f>
        <v>#N/A</v>
      </c>
      <c r="LCZ11" s="20" t="e">
        <f>VLOOKUP(LCZ$4, revenue_pivot!$A$4:$E$6, 5, FALSE)</f>
        <v>#N/A</v>
      </c>
      <c r="LDA11" s="7" t="s">
        <v>22352</v>
      </c>
      <c r="LDB11" s="20" t="e">
        <f>VLOOKUP(LDB$4, revenue_pivot!$A$4:$E$6, 5, FALSE)</f>
        <v>#N/A</v>
      </c>
      <c r="LDC11" s="20" t="e">
        <f>VLOOKUP(LDC$4, revenue_pivot!$A$4:$E$6, 5, FALSE)</f>
        <v>#N/A</v>
      </c>
      <c r="LDD11" s="20" t="e">
        <f>VLOOKUP(LDD$4, revenue_pivot!$A$4:$E$6, 5, FALSE)</f>
        <v>#N/A</v>
      </c>
      <c r="LDE11" s="7" t="s">
        <v>22352</v>
      </c>
      <c r="LDF11" s="20" t="e">
        <f>VLOOKUP(LDF$4, revenue_pivot!$A$4:$E$6, 5, FALSE)</f>
        <v>#N/A</v>
      </c>
      <c r="LDG11" s="20" t="e">
        <f>VLOOKUP(LDG$4, revenue_pivot!$A$4:$E$6, 5, FALSE)</f>
        <v>#N/A</v>
      </c>
      <c r="LDH11" s="20" t="e">
        <f>VLOOKUP(LDH$4, revenue_pivot!$A$4:$E$6, 5, FALSE)</f>
        <v>#N/A</v>
      </c>
      <c r="LDI11" s="7" t="s">
        <v>22352</v>
      </c>
      <c r="LDJ11" s="20" t="e">
        <f>VLOOKUP(LDJ$4, revenue_pivot!$A$4:$E$6, 5, FALSE)</f>
        <v>#N/A</v>
      </c>
      <c r="LDK11" s="20" t="e">
        <f>VLOOKUP(LDK$4, revenue_pivot!$A$4:$E$6, 5, FALSE)</f>
        <v>#N/A</v>
      </c>
      <c r="LDL11" s="20" t="e">
        <f>VLOOKUP(LDL$4, revenue_pivot!$A$4:$E$6, 5, FALSE)</f>
        <v>#N/A</v>
      </c>
      <c r="LDM11" s="7" t="s">
        <v>22352</v>
      </c>
      <c r="LDN11" s="20" t="e">
        <f>VLOOKUP(LDN$4, revenue_pivot!$A$4:$E$6, 5, FALSE)</f>
        <v>#N/A</v>
      </c>
      <c r="LDO11" s="20" t="e">
        <f>VLOOKUP(LDO$4, revenue_pivot!$A$4:$E$6, 5, FALSE)</f>
        <v>#N/A</v>
      </c>
      <c r="LDP11" s="20" t="e">
        <f>VLOOKUP(LDP$4, revenue_pivot!$A$4:$E$6, 5, FALSE)</f>
        <v>#N/A</v>
      </c>
      <c r="LDQ11" s="7" t="s">
        <v>22352</v>
      </c>
      <c r="LDR11" s="20" t="e">
        <f>VLOOKUP(LDR$4, revenue_pivot!$A$4:$E$6, 5, FALSE)</f>
        <v>#N/A</v>
      </c>
      <c r="LDS11" s="20" t="e">
        <f>VLOOKUP(LDS$4, revenue_pivot!$A$4:$E$6, 5, FALSE)</f>
        <v>#N/A</v>
      </c>
      <c r="LDT11" s="20" t="e">
        <f>VLOOKUP(LDT$4, revenue_pivot!$A$4:$E$6, 5, FALSE)</f>
        <v>#N/A</v>
      </c>
      <c r="LDU11" s="7" t="s">
        <v>22352</v>
      </c>
      <c r="LDV11" s="20" t="e">
        <f>VLOOKUP(LDV$4, revenue_pivot!$A$4:$E$6, 5, FALSE)</f>
        <v>#N/A</v>
      </c>
      <c r="LDW11" s="20" t="e">
        <f>VLOOKUP(LDW$4, revenue_pivot!$A$4:$E$6, 5, FALSE)</f>
        <v>#N/A</v>
      </c>
      <c r="LDX11" s="20" t="e">
        <f>VLOOKUP(LDX$4, revenue_pivot!$A$4:$E$6, 5, FALSE)</f>
        <v>#N/A</v>
      </c>
      <c r="LDY11" s="7" t="s">
        <v>22352</v>
      </c>
      <c r="LDZ11" s="20" t="e">
        <f>VLOOKUP(LDZ$4, revenue_pivot!$A$4:$E$6, 5, FALSE)</f>
        <v>#N/A</v>
      </c>
      <c r="LEA11" s="20" t="e">
        <f>VLOOKUP(LEA$4, revenue_pivot!$A$4:$E$6, 5, FALSE)</f>
        <v>#N/A</v>
      </c>
      <c r="LEB11" s="20" t="e">
        <f>VLOOKUP(LEB$4, revenue_pivot!$A$4:$E$6, 5, FALSE)</f>
        <v>#N/A</v>
      </c>
      <c r="LEC11" s="7" t="s">
        <v>22352</v>
      </c>
      <c r="LED11" s="20" t="e">
        <f>VLOOKUP(LED$4, revenue_pivot!$A$4:$E$6, 5, FALSE)</f>
        <v>#N/A</v>
      </c>
      <c r="LEE11" s="20" t="e">
        <f>VLOOKUP(LEE$4, revenue_pivot!$A$4:$E$6, 5, FALSE)</f>
        <v>#N/A</v>
      </c>
      <c r="LEF11" s="20" t="e">
        <f>VLOOKUP(LEF$4, revenue_pivot!$A$4:$E$6, 5, FALSE)</f>
        <v>#N/A</v>
      </c>
      <c r="LEG11" s="7" t="s">
        <v>22352</v>
      </c>
      <c r="LEH11" s="20" t="e">
        <f>VLOOKUP(LEH$4, revenue_pivot!$A$4:$E$6, 5, FALSE)</f>
        <v>#N/A</v>
      </c>
      <c r="LEI11" s="20" t="e">
        <f>VLOOKUP(LEI$4, revenue_pivot!$A$4:$E$6, 5, FALSE)</f>
        <v>#N/A</v>
      </c>
      <c r="LEJ11" s="20" t="e">
        <f>VLOOKUP(LEJ$4, revenue_pivot!$A$4:$E$6, 5, FALSE)</f>
        <v>#N/A</v>
      </c>
      <c r="LEK11" s="7" t="s">
        <v>22352</v>
      </c>
      <c r="LEL11" s="20" t="e">
        <f>VLOOKUP(LEL$4, revenue_pivot!$A$4:$E$6, 5, FALSE)</f>
        <v>#N/A</v>
      </c>
      <c r="LEM11" s="20" t="e">
        <f>VLOOKUP(LEM$4, revenue_pivot!$A$4:$E$6, 5, FALSE)</f>
        <v>#N/A</v>
      </c>
      <c r="LEN11" s="20" t="e">
        <f>VLOOKUP(LEN$4, revenue_pivot!$A$4:$E$6, 5, FALSE)</f>
        <v>#N/A</v>
      </c>
      <c r="LEO11" s="7" t="s">
        <v>22352</v>
      </c>
      <c r="LEP11" s="20" t="e">
        <f>VLOOKUP(LEP$4, revenue_pivot!$A$4:$E$6, 5, FALSE)</f>
        <v>#N/A</v>
      </c>
      <c r="LEQ11" s="20" t="e">
        <f>VLOOKUP(LEQ$4, revenue_pivot!$A$4:$E$6, 5, FALSE)</f>
        <v>#N/A</v>
      </c>
      <c r="LER11" s="20" t="e">
        <f>VLOOKUP(LER$4, revenue_pivot!$A$4:$E$6, 5, FALSE)</f>
        <v>#N/A</v>
      </c>
      <c r="LES11" s="7" t="s">
        <v>22352</v>
      </c>
      <c r="LET11" s="20" t="e">
        <f>VLOOKUP(LET$4, revenue_pivot!$A$4:$E$6, 5, FALSE)</f>
        <v>#N/A</v>
      </c>
      <c r="LEU11" s="20" t="e">
        <f>VLOOKUP(LEU$4, revenue_pivot!$A$4:$E$6, 5, FALSE)</f>
        <v>#N/A</v>
      </c>
      <c r="LEV11" s="20" t="e">
        <f>VLOOKUP(LEV$4, revenue_pivot!$A$4:$E$6, 5, FALSE)</f>
        <v>#N/A</v>
      </c>
      <c r="LEW11" s="7" t="s">
        <v>22352</v>
      </c>
      <c r="LEX11" s="20" t="e">
        <f>VLOOKUP(LEX$4, revenue_pivot!$A$4:$E$6, 5, FALSE)</f>
        <v>#N/A</v>
      </c>
      <c r="LEY11" s="20" t="e">
        <f>VLOOKUP(LEY$4, revenue_pivot!$A$4:$E$6, 5, FALSE)</f>
        <v>#N/A</v>
      </c>
      <c r="LEZ11" s="20" t="e">
        <f>VLOOKUP(LEZ$4, revenue_pivot!$A$4:$E$6, 5, FALSE)</f>
        <v>#N/A</v>
      </c>
      <c r="LFA11" s="7" t="s">
        <v>22352</v>
      </c>
      <c r="LFB11" s="20" t="e">
        <f>VLOOKUP(LFB$4, revenue_pivot!$A$4:$E$6, 5, FALSE)</f>
        <v>#N/A</v>
      </c>
      <c r="LFC11" s="20" t="e">
        <f>VLOOKUP(LFC$4, revenue_pivot!$A$4:$E$6, 5, FALSE)</f>
        <v>#N/A</v>
      </c>
      <c r="LFD11" s="20" t="e">
        <f>VLOOKUP(LFD$4, revenue_pivot!$A$4:$E$6, 5, FALSE)</f>
        <v>#N/A</v>
      </c>
      <c r="LFE11" s="7" t="s">
        <v>22352</v>
      </c>
      <c r="LFF11" s="20" t="e">
        <f>VLOOKUP(LFF$4, revenue_pivot!$A$4:$E$6, 5, FALSE)</f>
        <v>#N/A</v>
      </c>
      <c r="LFG11" s="20" t="e">
        <f>VLOOKUP(LFG$4, revenue_pivot!$A$4:$E$6, 5, FALSE)</f>
        <v>#N/A</v>
      </c>
      <c r="LFH11" s="20" t="e">
        <f>VLOOKUP(LFH$4, revenue_pivot!$A$4:$E$6, 5, FALSE)</f>
        <v>#N/A</v>
      </c>
      <c r="LFI11" s="7" t="s">
        <v>22352</v>
      </c>
      <c r="LFJ11" s="20" t="e">
        <f>VLOOKUP(LFJ$4, revenue_pivot!$A$4:$E$6, 5, FALSE)</f>
        <v>#N/A</v>
      </c>
      <c r="LFK11" s="20" t="e">
        <f>VLOOKUP(LFK$4, revenue_pivot!$A$4:$E$6, 5, FALSE)</f>
        <v>#N/A</v>
      </c>
      <c r="LFL11" s="20" t="e">
        <f>VLOOKUP(LFL$4, revenue_pivot!$A$4:$E$6, 5, FALSE)</f>
        <v>#N/A</v>
      </c>
      <c r="LFM11" s="7" t="s">
        <v>22352</v>
      </c>
      <c r="LFN11" s="20" t="e">
        <f>VLOOKUP(LFN$4, revenue_pivot!$A$4:$E$6, 5, FALSE)</f>
        <v>#N/A</v>
      </c>
      <c r="LFO11" s="20" t="e">
        <f>VLOOKUP(LFO$4, revenue_pivot!$A$4:$E$6, 5, FALSE)</f>
        <v>#N/A</v>
      </c>
      <c r="LFP11" s="20" t="e">
        <f>VLOOKUP(LFP$4, revenue_pivot!$A$4:$E$6, 5, FALSE)</f>
        <v>#N/A</v>
      </c>
      <c r="LFQ11" s="7" t="s">
        <v>22352</v>
      </c>
      <c r="LFR11" s="20" t="e">
        <f>VLOOKUP(LFR$4, revenue_pivot!$A$4:$E$6, 5, FALSE)</f>
        <v>#N/A</v>
      </c>
      <c r="LFS11" s="20" t="e">
        <f>VLOOKUP(LFS$4, revenue_pivot!$A$4:$E$6, 5, FALSE)</f>
        <v>#N/A</v>
      </c>
      <c r="LFT11" s="20" t="e">
        <f>VLOOKUP(LFT$4, revenue_pivot!$A$4:$E$6, 5, FALSE)</f>
        <v>#N/A</v>
      </c>
      <c r="LFU11" s="7" t="s">
        <v>22352</v>
      </c>
      <c r="LFV11" s="20" t="e">
        <f>VLOOKUP(LFV$4, revenue_pivot!$A$4:$E$6, 5, FALSE)</f>
        <v>#N/A</v>
      </c>
      <c r="LFW11" s="20" t="e">
        <f>VLOOKUP(LFW$4, revenue_pivot!$A$4:$E$6, 5, FALSE)</f>
        <v>#N/A</v>
      </c>
      <c r="LFX11" s="20" t="e">
        <f>VLOOKUP(LFX$4, revenue_pivot!$A$4:$E$6, 5, FALSE)</f>
        <v>#N/A</v>
      </c>
      <c r="LFY11" s="7" t="s">
        <v>22352</v>
      </c>
      <c r="LFZ11" s="20" t="e">
        <f>VLOOKUP(LFZ$4, revenue_pivot!$A$4:$E$6, 5, FALSE)</f>
        <v>#N/A</v>
      </c>
      <c r="LGA11" s="20" t="e">
        <f>VLOOKUP(LGA$4, revenue_pivot!$A$4:$E$6, 5, FALSE)</f>
        <v>#N/A</v>
      </c>
      <c r="LGB11" s="20" t="e">
        <f>VLOOKUP(LGB$4, revenue_pivot!$A$4:$E$6, 5, FALSE)</f>
        <v>#N/A</v>
      </c>
      <c r="LGC11" s="7" t="s">
        <v>22352</v>
      </c>
      <c r="LGD11" s="20" t="e">
        <f>VLOOKUP(LGD$4, revenue_pivot!$A$4:$E$6, 5, FALSE)</f>
        <v>#N/A</v>
      </c>
      <c r="LGE11" s="20" t="e">
        <f>VLOOKUP(LGE$4, revenue_pivot!$A$4:$E$6, 5, FALSE)</f>
        <v>#N/A</v>
      </c>
      <c r="LGF11" s="20" t="e">
        <f>VLOOKUP(LGF$4, revenue_pivot!$A$4:$E$6, 5, FALSE)</f>
        <v>#N/A</v>
      </c>
      <c r="LGG11" s="7" t="s">
        <v>22352</v>
      </c>
      <c r="LGH11" s="20" t="e">
        <f>VLOOKUP(LGH$4, revenue_pivot!$A$4:$E$6, 5, FALSE)</f>
        <v>#N/A</v>
      </c>
      <c r="LGI11" s="20" t="e">
        <f>VLOOKUP(LGI$4, revenue_pivot!$A$4:$E$6, 5, FALSE)</f>
        <v>#N/A</v>
      </c>
      <c r="LGJ11" s="20" t="e">
        <f>VLOOKUP(LGJ$4, revenue_pivot!$A$4:$E$6, 5, FALSE)</f>
        <v>#N/A</v>
      </c>
      <c r="LGK11" s="7" t="s">
        <v>22352</v>
      </c>
      <c r="LGL11" s="20" t="e">
        <f>VLOOKUP(LGL$4, revenue_pivot!$A$4:$E$6, 5, FALSE)</f>
        <v>#N/A</v>
      </c>
      <c r="LGM11" s="20" t="e">
        <f>VLOOKUP(LGM$4, revenue_pivot!$A$4:$E$6, 5, FALSE)</f>
        <v>#N/A</v>
      </c>
      <c r="LGN11" s="20" t="e">
        <f>VLOOKUP(LGN$4, revenue_pivot!$A$4:$E$6, 5, FALSE)</f>
        <v>#N/A</v>
      </c>
      <c r="LGO11" s="7" t="s">
        <v>22352</v>
      </c>
      <c r="LGP11" s="20" t="e">
        <f>VLOOKUP(LGP$4, revenue_pivot!$A$4:$E$6, 5, FALSE)</f>
        <v>#N/A</v>
      </c>
      <c r="LGQ11" s="20" t="e">
        <f>VLOOKUP(LGQ$4, revenue_pivot!$A$4:$E$6, 5, FALSE)</f>
        <v>#N/A</v>
      </c>
      <c r="LGR11" s="20" t="e">
        <f>VLOOKUP(LGR$4, revenue_pivot!$A$4:$E$6, 5, FALSE)</f>
        <v>#N/A</v>
      </c>
      <c r="LGS11" s="7" t="s">
        <v>22352</v>
      </c>
      <c r="LGT11" s="20" t="e">
        <f>VLOOKUP(LGT$4, revenue_pivot!$A$4:$E$6, 5, FALSE)</f>
        <v>#N/A</v>
      </c>
      <c r="LGU11" s="20" t="e">
        <f>VLOOKUP(LGU$4, revenue_pivot!$A$4:$E$6, 5, FALSE)</f>
        <v>#N/A</v>
      </c>
      <c r="LGV11" s="20" t="e">
        <f>VLOOKUP(LGV$4, revenue_pivot!$A$4:$E$6, 5, FALSE)</f>
        <v>#N/A</v>
      </c>
      <c r="LGW11" s="7" t="s">
        <v>22352</v>
      </c>
      <c r="LGX11" s="20" t="e">
        <f>VLOOKUP(LGX$4, revenue_pivot!$A$4:$E$6, 5, FALSE)</f>
        <v>#N/A</v>
      </c>
      <c r="LGY11" s="20" t="e">
        <f>VLOOKUP(LGY$4, revenue_pivot!$A$4:$E$6, 5, FALSE)</f>
        <v>#N/A</v>
      </c>
      <c r="LGZ11" s="20" t="e">
        <f>VLOOKUP(LGZ$4, revenue_pivot!$A$4:$E$6, 5, FALSE)</f>
        <v>#N/A</v>
      </c>
      <c r="LHA11" s="7" t="s">
        <v>22352</v>
      </c>
      <c r="LHB11" s="20" t="e">
        <f>VLOOKUP(LHB$4, revenue_pivot!$A$4:$E$6, 5, FALSE)</f>
        <v>#N/A</v>
      </c>
      <c r="LHC11" s="20" t="e">
        <f>VLOOKUP(LHC$4, revenue_pivot!$A$4:$E$6, 5, FALSE)</f>
        <v>#N/A</v>
      </c>
      <c r="LHD11" s="20" t="e">
        <f>VLOOKUP(LHD$4, revenue_pivot!$A$4:$E$6, 5, FALSE)</f>
        <v>#N/A</v>
      </c>
      <c r="LHE11" s="7" t="s">
        <v>22352</v>
      </c>
      <c r="LHF11" s="20" t="e">
        <f>VLOOKUP(LHF$4, revenue_pivot!$A$4:$E$6, 5, FALSE)</f>
        <v>#N/A</v>
      </c>
      <c r="LHG11" s="20" t="e">
        <f>VLOOKUP(LHG$4, revenue_pivot!$A$4:$E$6, 5, FALSE)</f>
        <v>#N/A</v>
      </c>
      <c r="LHH11" s="20" t="e">
        <f>VLOOKUP(LHH$4, revenue_pivot!$A$4:$E$6, 5, FALSE)</f>
        <v>#N/A</v>
      </c>
      <c r="LHI11" s="7" t="s">
        <v>22352</v>
      </c>
      <c r="LHJ11" s="20" t="e">
        <f>VLOOKUP(LHJ$4, revenue_pivot!$A$4:$E$6, 5, FALSE)</f>
        <v>#N/A</v>
      </c>
      <c r="LHK11" s="20" t="e">
        <f>VLOOKUP(LHK$4, revenue_pivot!$A$4:$E$6, 5, FALSE)</f>
        <v>#N/A</v>
      </c>
      <c r="LHL11" s="20" t="e">
        <f>VLOOKUP(LHL$4, revenue_pivot!$A$4:$E$6, 5, FALSE)</f>
        <v>#N/A</v>
      </c>
      <c r="LHM11" s="7" t="s">
        <v>22352</v>
      </c>
      <c r="LHN11" s="20" t="e">
        <f>VLOOKUP(LHN$4, revenue_pivot!$A$4:$E$6, 5, FALSE)</f>
        <v>#N/A</v>
      </c>
      <c r="LHO11" s="20" t="e">
        <f>VLOOKUP(LHO$4, revenue_pivot!$A$4:$E$6, 5, FALSE)</f>
        <v>#N/A</v>
      </c>
      <c r="LHP11" s="20" t="e">
        <f>VLOOKUP(LHP$4, revenue_pivot!$A$4:$E$6, 5, FALSE)</f>
        <v>#N/A</v>
      </c>
      <c r="LHQ11" s="7" t="s">
        <v>22352</v>
      </c>
      <c r="LHR11" s="20" t="e">
        <f>VLOOKUP(LHR$4, revenue_pivot!$A$4:$E$6, 5, FALSE)</f>
        <v>#N/A</v>
      </c>
      <c r="LHS11" s="20" t="e">
        <f>VLOOKUP(LHS$4, revenue_pivot!$A$4:$E$6, 5, FALSE)</f>
        <v>#N/A</v>
      </c>
      <c r="LHT11" s="20" t="e">
        <f>VLOOKUP(LHT$4, revenue_pivot!$A$4:$E$6, 5, FALSE)</f>
        <v>#N/A</v>
      </c>
      <c r="LHU11" s="7" t="s">
        <v>22352</v>
      </c>
      <c r="LHV11" s="20" t="e">
        <f>VLOOKUP(LHV$4, revenue_pivot!$A$4:$E$6, 5, FALSE)</f>
        <v>#N/A</v>
      </c>
      <c r="LHW11" s="20" t="e">
        <f>VLOOKUP(LHW$4, revenue_pivot!$A$4:$E$6, 5, FALSE)</f>
        <v>#N/A</v>
      </c>
      <c r="LHX11" s="20" t="e">
        <f>VLOOKUP(LHX$4, revenue_pivot!$A$4:$E$6, 5, FALSE)</f>
        <v>#N/A</v>
      </c>
      <c r="LHY11" s="7" t="s">
        <v>22352</v>
      </c>
      <c r="LHZ11" s="20" t="e">
        <f>VLOOKUP(LHZ$4, revenue_pivot!$A$4:$E$6, 5, FALSE)</f>
        <v>#N/A</v>
      </c>
      <c r="LIA11" s="20" t="e">
        <f>VLOOKUP(LIA$4, revenue_pivot!$A$4:$E$6, 5, FALSE)</f>
        <v>#N/A</v>
      </c>
      <c r="LIB11" s="20" t="e">
        <f>VLOOKUP(LIB$4, revenue_pivot!$A$4:$E$6, 5, FALSE)</f>
        <v>#N/A</v>
      </c>
      <c r="LIC11" s="7" t="s">
        <v>22352</v>
      </c>
      <c r="LID11" s="20" t="e">
        <f>VLOOKUP(LID$4, revenue_pivot!$A$4:$E$6, 5, FALSE)</f>
        <v>#N/A</v>
      </c>
      <c r="LIE11" s="20" t="e">
        <f>VLOOKUP(LIE$4, revenue_pivot!$A$4:$E$6, 5, FALSE)</f>
        <v>#N/A</v>
      </c>
      <c r="LIF11" s="20" t="e">
        <f>VLOOKUP(LIF$4, revenue_pivot!$A$4:$E$6, 5, FALSE)</f>
        <v>#N/A</v>
      </c>
      <c r="LIG11" s="7" t="s">
        <v>22352</v>
      </c>
      <c r="LIH11" s="20" t="e">
        <f>VLOOKUP(LIH$4, revenue_pivot!$A$4:$E$6, 5, FALSE)</f>
        <v>#N/A</v>
      </c>
      <c r="LII11" s="20" t="e">
        <f>VLOOKUP(LII$4, revenue_pivot!$A$4:$E$6, 5, FALSE)</f>
        <v>#N/A</v>
      </c>
      <c r="LIJ11" s="20" t="e">
        <f>VLOOKUP(LIJ$4, revenue_pivot!$A$4:$E$6, 5, FALSE)</f>
        <v>#N/A</v>
      </c>
      <c r="LIK11" s="7" t="s">
        <v>22352</v>
      </c>
      <c r="LIL11" s="20" t="e">
        <f>VLOOKUP(LIL$4, revenue_pivot!$A$4:$E$6, 5, FALSE)</f>
        <v>#N/A</v>
      </c>
      <c r="LIM11" s="20" t="e">
        <f>VLOOKUP(LIM$4, revenue_pivot!$A$4:$E$6, 5, FALSE)</f>
        <v>#N/A</v>
      </c>
      <c r="LIN11" s="20" t="e">
        <f>VLOOKUP(LIN$4, revenue_pivot!$A$4:$E$6, 5, FALSE)</f>
        <v>#N/A</v>
      </c>
      <c r="LIO11" s="7" t="s">
        <v>22352</v>
      </c>
      <c r="LIP11" s="20" t="e">
        <f>VLOOKUP(LIP$4, revenue_pivot!$A$4:$E$6, 5, FALSE)</f>
        <v>#N/A</v>
      </c>
      <c r="LIQ11" s="20" t="e">
        <f>VLOOKUP(LIQ$4, revenue_pivot!$A$4:$E$6, 5, FALSE)</f>
        <v>#N/A</v>
      </c>
      <c r="LIR11" s="20" t="e">
        <f>VLOOKUP(LIR$4, revenue_pivot!$A$4:$E$6, 5, FALSE)</f>
        <v>#N/A</v>
      </c>
      <c r="LIS11" s="7" t="s">
        <v>22352</v>
      </c>
      <c r="LIT11" s="20" t="e">
        <f>VLOOKUP(LIT$4, revenue_pivot!$A$4:$E$6, 5, FALSE)</f>
        <v>#N/A</v>
      </c>
      <c r="LIU11" s="20" t="e">
        <f>VLOOKUP(LIU$4, revenue_pivot!$A$4:$E$6, 5, FALSE)</f>
        <v>#N/A</v>
      </c>
      <c r="LIV11" s="20" t="e">
        <f>VLOOKUP(LIV$4, revenue_pivot!$A$4:$E$6, 5, FALSE)</f>
        <v>#N/A</v>
      </c>
      <c r="LIW11" s="7" t="s">
        <v>22352</v>
      </c>
      <c r="LIX11" s="20" t="e">
        <f>VLOOKUP(LIX$4, revenue_pivot!$A$4:$E$6, 5, FALSE)</f>
        <v>#N/A</v>
      </c>
      <c r="LIY11" s="20" t="e">
        <f>VLOOKUP(LIY$4, revenue_pivot!$A$4:$E$6, 5, FALSE)</f>
        <v>#N/A</v>
      </c>
      <c r="LIZ11" s="20" t="e">
        <f>VLOOKUP(LIZ$4, revenue_pivot!$A$4:$E$6, 5, FALSE)</f>
        <v>#N/A</v>
      </c>
      <c r="LJA11" s="7" t="s">
        <v>22352</v>
      </c>
      <c r="LJB11" s="20" t="e">
        <f>VLOOKUP(LJB$4, revenue_pivot!$A$4:$E$6, 5, FALSE)</f>
        <v>#N/A</v>
      </c>
      <c r="LJC11" s="20" t="e">
        <f>VLOOKUP(LJC$4, revenue_pivot!$A$4:$E$6, 5, FALSE)</f>
        <v>#N/A</v>
      </c>
      <c r="LJD11" s="20" t="e">
        <f>VLOOKUP(LJD$4, revenue_pivot!$A$4:$E$6, 5, FALSE)</f>
        <v>#N/A</v>
      </c>
      <c r="LJE11" s="7" t="s">
        <v>22352</v>
      </c>
      <c r="LJF11" s="20" t="e">
        <f>VLOOKUP(LJF$4, revenue_pivot!$A$4:$E$6, 5, FALSE)</f>
        <v>#N/A</v>
      </c>
      <c r="LJG11" s="20" t="e">
        <f>VLOOKUP(LJG$4, revenue_pivot!$A$4:$E$6, 5, FALSE)</f>
        <v>#N/A</v>
      </c>
      <c r="LJH11" s="20" t="e">
        <f>VLOOKUP(LJH$4, revenue_pivot!$A$4:$E$6, 5, FALSE)</f>
        <v>#N/A</v>
      </c>
      <c r="LJI11" s="7" t="s">
        <v>22352</v>
      </c>
      <c r="LJJ11" s="20" t="e">
        <f>VLOOKUP(LJJ$4, revenue_pivot!$A$4:$E$6, 5, FALSE)</f>
        <v>#N/A</v>
      </c>
      <c r="LJK11" s="20" t="e">
        <f>VLOOKUP(LJK$4, revenue_pivot!$A$4:$E$6, 5, FALSE)</f>
        <v>#N/A</v>
      </c>
      <c r="LJL11" s="20" t="e">
        <f>VLOOKUP(LJL$4, revenue_pivot!$A$4:$E$6, 5, FALSE)</f>
        <v>#N/A</v>
      </c>
      <c r="LJM11" s="7" t="s">
        <v>22352</v>
      </c>
      <c r="LJN11" s="20" t="e">
        <f>VLOOKUP(LJN$4, revenue_pivot!$A$4:$E$6, 5, FALSE)</f>
        <v>#N/A</v>
      </c>
      <c r="LJO11" s="20" t="e">
        <f>VLOOKUP(LJO$4, revenue_pivot!$A$4:$E$6, 5, FALSE)</f>
        <v>#N/A</v>
      </c>
      <c r="LJP11" s="20" t="e">
        <f>VLOOKUP(LJP$4, revenue_pivot!$A$4:$E$6, 5, FALSE)</f>
        <v>#N/A</v>
      </c>
      <c r="LJQ11" s="7" t="s">
        <v>22352</v>
      </c>
      <c r="LJR11" s="20" t="e">
        <f>VLOOKUP(LJR$4, revenue_pivot!$A$4:$E$6, 5, FALSE)</f>
        <v>#N/A</v>
      </c>
      <c r="LJS11" s="20" t="e">
        <f>VLOOKUP(LJS$4, revenue_pivot!$A$4:$E$6, 5, FALSE)</f>
        <v>#N/A</v>
      </c>
      <c r="LJT11" s="20" t="e">
        <f>VLOOKUP(LJT$4, revenue_pivot!$A$4:$E$6, 5, FALSE)</f>
        <v>#N/A</v>
      </c>
      <c r="LJU11" s="7" t="s">
        <v>22352</v>
      </c>
      <c r="LJV11" s="20" t="e">
        <f>VLOOKUP(LJV$4, revenue_pivot!$A$4:$E$6, 5, FALSE)</f>
        <v>#N/A</v>
      </c>
      <c r="LJW11" s="20" t="e">
        <f>VLOOKUP(LJW$4, revenue_pivot!$A$4:$E$6, 5, FALSE)</f>
        <v>#N/A</v>
      </c>
      <c r="LJX11" s="20" t="e">
        <f>VLOOKUP(LJX$4, revenue_pivot!$A$4:$E$6, 5, FALSE)</f>
        <v>#N/A</v>
      </c>
      <c r="LJY11" s="7" t="s">
        <v>22352</v>
      </c>
      <c r="LJZ11" s="20" t="e">
        <f>VLOOKUP(LJZ$4, revenue_pivot!$A$4:$E$6, 5, FALSE)</f>
        <v>#N/A</v>
      </c>
      <c r="LKA11" s="20" t="e">
        <f>VLOOKUP(LKA$4, revenue_pivot!$A$4:$E$6, 5, FALSE)</f>
        <v>#N/A</v>
      </c>
      <c r="LKB11" s="20" t="e">
        <f>VLOOKUP(LKB$4, revenue_pivot!$A$4:$E$6, 5, FALSE)</f>
        <v>#N/A</v>
      </c>
      <c r="LKC11" s="7" t="s">
        <v>22352</v>
      </c>
      <c r="LKD11" s="20" t="e">
        <f>VLOOKUP(LKD$4, revenue_pivot!$A$4:$E$6, 5, FALSE)</f>
        <v>#N/A</v>
      </c>
      <c r="LKE11" s="20" t="e">
        <f>VLOOKUP(LKE$4, revenue_pivot!$A$4:$E$6, 5, FALSE)</f>
        <v>#N/A</v>
      </c>
      <c r="LKF11" s="20" t="e">
        <f>VLOOKUP(LKF$4, revenue_pivot!$A$4:$E$6, 5, FALSE)</f>
        <v>#N/A</v>
      </c>
      <c r="LKG11" s="7" t="s">
        <v>22352</v>
      </c>
      <c r="LKH11" s="20" t="e">
        <f>VLOOKUP(LKH$4, revenue_pivot!$A$4:$E$6, 5, FALSE)</f>
        <v>#N/A</v>
      </c>
      <c r="LKI11" s="20" t="e">
        <f>VLOOKUP(LKI$4, revenue_pivot!$A$4:$E$6, 5, FALSE)</f>
        <v>#N/A</v>
      </c>
      <c r="LKJ11" s="20" t="e">
        <f>VLOOKUP(LKJ$4, revenue_pivot!$A$4:$E$6, 5, FALSE)</f>
        <v>#N/A</v>
      </c>
      <c r="LKK11" s="7" t="s">
        <v>22352</v>
      </c>
      <c r="LKL11" s="20" t="e">
        <f>VLOOKUP(LKL$4, revenue_pivot!$A$4:$E$6, 5, FALSE)</f>
        <v>#N/A</v>
      </c>
      <c r="LKM11" s="20" t="e">
        <f>VLOOKUP(LKM$4, revenue_pivot!$A$4:$E$6, 5, FALSE)</f>
        <v>#N/A</v>
      </c>
      <c r="LKN11" s="20" t="e">
        <f>VLOOKUP(LKN$4, revenue_pivot!$A$4:$E$6, 5, FALSE)</f>
        <v>#N/A</v>
      </c>
      <c r="LKO11" s="7" t="s">
        <v>22352</v>
      </c>
      <c r="LKP11" s="20" t="e">
        <f>VLOOKUP(LKP$4, revenue_pivot!$A$4:$E$6, 5, FALSE)</f>
        <v>#N/A</v>
      </c>
      <c r="LKQ11" s="20" t="e">
        <f>VLOOKUP(LKQ$4, revenue_pivot!$A$4:$E$6, 5, FALSE)</f>
        <v>#N/A</v>
      </c>
      <c r="LKR11" s="20" t="e">
        <f>VLOOKUP(LKR$4, revenue_pivot!$A$4:$E$6, 5, FALSE)</f>
        <v>#N/A</v>
      </c>
      <c r="LKS11" s="7" t="s">
        <v>22352</v>
      </c>
      <c r="LKT11" s="20" t="e">
        <f>VLOOKUP(LKT$4, revenue_pivot!$A$4:$E$6, 5, FALSE)</f>
        <v>#N/A</v>
      </c>
      <c r="LKU11" s="20" t="e">
        <f>VLOOKUP(LKU$4, revenue_pivot!$A$4:$E$6, 5, FALSE)</f>
        <v>#N/A</v>
      </c>
      <c r="LKV11" s="20" t="e">
        <f>VLOOKUP(LKV$4, revenue_pivot!$A$4:$E$6, 5, FALSE)</f>
        <v>#N/A</v>
      </c>
      <c r="LKW11" s="7" t="s">
        <v>22352</v>
      </c>
      <c r="LKX11" s="20" t="e">
        <f>VLOOKUP(LKX$4, revenue_pivot!$A$4:$E$6, 5, FALSE)</f>
        <v>#N/A</v>
      </c>
      <c r="LKY11" s="20" t="e">
        <f>VLOOKUP(LKY$4, revenue_pivot!$A$4:$E$6, 5, FALSE)</f>
        <v>#N/A</v>
      </c>
      <c r="LKZ11" s="20" t="e">
        <f>VLOOKUP(LKZ$4, revenue_pivot!$A$4:$E$6, 5, FALSE)</f>
        <v>#N/A</v>
      </c>
      <c r="LLA11" s="7" t="s">
        <v>22352</v>
      </c>
      <c r="LLB11" s="20" t="e">
        <f>VLOOKUP(LLB$4, revenue_pivot!$A$4:$E$6, 5, FALSE)</f>
        <v>#N/A</v>
      </c>
      <c r="LLC11" s="20" t="e">
        <f>VLOOKUP(LLC$4, revenue_pivot!$A$4:$E$6, 5, FALSE)</f>
        <v>#N/A</v>
      </c>
      <c r="LLD11" s="20" t="e">
        <f>VLOOKUP(LLD$4, revenue_pivot!$A$4:$E$6, 5, FALSE)</f>
        <v>#N/A</v>
      </c>
      <c r="LLE11" s="7" t="s">
        <v>22352</v>
      </c>
      <c r="LLF11" s="20" t="e">
        <f>VLOOKUP(LLF$4, revenue_pivot!$A$4:$E$6, 5, FALSE)</f>
        <v>#N/A</v>
      </c>
      <c r="LLG11" s="20" t="e">
        <f>VLOOKUP(LLG$4, revenue_pivot!$A$4:$E$6, 5, FALSE)</f>
        <v>#N/A</v>
      </c>
      <c r="LLH11" s="20" t="e">
        <f>VLOOKUP(LLH$4, revenue_pivot!$A$4:$E$6, 5, FALSE)</f>
        <v>#N/A</v>
      </c>
      <c r="LLI11" s="7" t="s">
        <v>22352</v>
      </c>
      <c r="LLJ11" s="20" t="e">
        <f>VLOOKUP(LLJ$4, revenue_pivot!$A$4:$E$6, 5, FALSE)</f>
        <v>#N/A</v>
      </c>
      <c r="LLK11" s="20" t="e">
        <f>VLOOKUP(LLK$4, revenue_pivot!$A$4:$E$6, 5, FALSE)</f>
        <v>#N/A</v>
      </c>
      <c r="LLL11" s="20" t="e">
        <f>VLOOKUP(LLL$4, revenue_pivot!$A$4:$E$6, 5, FALSE)</f>
        <v>#N/A</v>
      </c>
      <c r="LLM11" s="7" t="s">
        <v>22352</v>
      </c>
      <c r="LLN11" s="20" t="e">
        <f>VLOOKUP(LLN$4, revenue_pivot!$A$4:$E$6, 5, FALSE)</f>
        <v>#N/A</v>
      </c>
      <c r="LLO11" s="20" t="e">
        <f>VLOOKUP(LLO$4, revenue_pivot!$A$4:$E$6, 5, FALSE)</f>
        <v>#N/A</v>
      </c>
      <c r="LLP11" s="20" t="e">
        <f>VLOOKUP(LLP$4, revenue_pivot!$A$4:$E$6, 5, FALSE)</f>
        <v>#N/A</v>
      </c>
      <c r="LLQ11" s="7" t="s">
        <v>22352</v>
      </c>
      <c r="LLR11" s="20" t="e">
        <f>VLOOKUP(LLR$4, revenue_pivot!$A$4:$E$6, 5, FALSE)</f>
        <v>#N/A</v>
      </c>
      <c r="LLS11" s="20" t="e">
        <f>VLOOKUP(LLS$4, revenue_pivot!$A$4:$E$6, 5, FALSE)</f>
        <v>#N/A</v>
      </c>
      <c r="LLT11" s="20" t="e">
        <f>VLOOKUP(LLT$4, revenue_pivot!$A$4:$E$6, 5, FALSE)</f>
        <v>#N/A</v>
      </c>
      <c r="LLU11" s="7" t="s">
        <v>22352</v>
      </c>
      <c r="LLV11" s="20" t="e">
        <f>VLOOKUP(LLV$4, revenue_pivot!$A$4:$E$6, 5, FALSE)</f>
        <v>#N/A</v>
      </c>
      <c r="LLW11" s="20" t="e">
        <f>VLOOKUP(LLW$4, revenue_pivot!$A$4:$E$6, 5, FALSE)</f>
        <v>#N/A</v>
      </c>
      <c r="LLX11" s="20" t="e">
        <f>VLOOKUP(LLX$4, revenue_pivot!$A$4:$E$6, 5, FALSE)</f>
        <v>#N/A</v>
      </c>
      <c r="LLY11" s="7" t="s">
        <v>22352</v>
      </c>
      <c r="LLZ11" s="20" t="e">
        <f>VLOOKUP(LLZ$4, revenue_pivot!$A$4:$E$6, 5, FALSE)</f>
        <v>#N/A</v>
      </c>
      <c r="LMA11" s="20" t="e">
        <f>VLOOKUP(LMA$4, revenue_pivot!$A$4:$E$6, 5, FALSE)</f>
        <v>#N/A</v>
      </c>
      <c r="LMB11" s="20" t="e">
        <f>VLOOKUP(LMB$4, revenue_pivot!$A$4:$E$6, 5, FALSE)</f>
        <v>#N/A</v>
      </c>
      <c r="LMC11" s="7" t="s">
        <v>22352</v>
      </c>
      <c r="LMD11" s="20" t="e">
        <f>VLOOKUP(LMD$4, revenue_pivot!$A$4:$E$6, 5, FALSE)</f>
        <v>#N/A</v>
      </c>
      <c r="LME11" s="20" t="e">
        <f>VLOOKUP(LME$4, revenue_pivot!$A$4:$E$6, 5, FALSE)</f>
        <v>#N/A</v>
      </c>
      <c r="LMF11" s="20" t="e">
        <f>VLOOKUP(LMF$4, revenue_pivot!$A$4:$E$6, 5, FALSE)</f>
        <v>#N/A</v>
      </c>
      <c r="LMG11" s="7" t="s">
        <v>22352</v>
      </c>
      <c r="LMH11" s="20" t="e">
        <f>VLOOKUP(LMH$4, revenue_pivot!$A$4:$E$6, 5, FALSE)</f>
        <v>#N/A</v>
      </c>
      <c r="LMI11" s="20" t="e">
        <f>VLOOKUP(LMI$4, revenue_pivot!$A$4:$E$6, 5, FALSE)</f>
        <v>#N/A</v>
      </c>
      <c r="LMJ11" s="20" t="e">
        <f>VLOOKUP(LMJ$4, revenue_pivot!$A$4:$E$6, 5, FALSE)</f>
        <v>#N/A</v>
      </c>
      <c r="LMK11" s="7" t="s">
        <v>22352</v>
      </c>
      <c r="LML11" s="20" t="e">
        <f>VLOOKUP(LML$4, revenue_pivot!$A$4:$E$6, 5, FALSE)</f>
        <v>#N/A</v>
      </c>
      <c r="LMM11" s="20" t="e">
        <f>VLOOKUP(LMM$4, revenue_pivot!$A$4:$E$6, 5, FALSE)</f>
        <v>#N/A</v>
      </c>
      <c r="LMN11" s="20" t="e">
        <f>VLOOKUP(LMN$4, revenue_pivot!$A$4:$E$6, 5, FALSE)</f>
        <v>#N/A</v>
      </c>
      <c r="LMO11" s="7" t="s">
        <v>22352</v>
      </c>
      <c r="LMP11" s="20" t="e">
        <f>VLOOKUP(LMP$4, revenue_pivot!$A$4:$E$6, 5, FALSE)</f>
        <v>#N/A</v>
      </c>
      <c r="LMQ11" s="20" t="e">
        <f>VLOOKUP(LMQ$4, revenue_pivot!$A$4:$E$6, 5, FALSE)</f>
        <v>#N/A</v>
      </c>
      <c r="LMR11" s="20" t="e">
        <f>VLOOKUP(LMR$4, revenue_pivot!$A$4:$E$6, 5, FALSE)</f>
        <v>#N/A</v>
      </c>
      <c r="LMS11" s="7" t="s">
        <v>22352</v>
      </c>
      <c r="LMT11" s="20" t="e">
        <f>VLOOKUP(LMT$4, revenue_pivot!$A$4:$E$6, 5, FALSE)</f>
        <v>#N/A</v>
      </c>
      <c r="LMU11" s="20" t="e">
        <f>VLOOKUP(LMU$4, revenue_pivot!$A$4:$E$6, 5, FALSE)</f>
        <v>#N/A</v>
      </c>
      <c r="LMV11" s="20" t="e">
        <f>VLOOKUP(LMV$4, revenue_pivot!$A$4:$E$6, 5, FALSE)</f>
        <v>#N/A</v>
      </c>
      <c r="LMW11" s="7" t="s">
        <v>22352</v>
      </c>
      <c r="LMX11" s="20" t="e">
        <f>VLOOKUP(LMX$4, revenue_pivot!$A$4:$E$6, 5, FALSE)</f>
        <v>#N/A</v>
      </c>
      <c r="LMY11" s="20" t="e">
        <f>VLOOKUP(LMY$4, revenue_pivot!$A$4:$E$6, 5, FALSE)</f>
        <v>#N/A</v>
      </c>
      <c r="LMZ11" s="20" t="e">
        <f>VLOOKUP(LMZ$4, revenue_pivot!$A$4:$E$6, 5, FALSE)</f>
        <v>#N/A</v>
      </c>
      <c r="LNA11" s="7" t="s">
        <v>22352</v>
      </c>
      <c r="LNB11" s="20" t="e">
        <f>VLOOKUP(LNB$4, revenue_pivot!$A$4:$E$6, 5, FALSE)</f>
        <v>#N/A</v>
      </c>
      <c r="LNC11" s="20" t="e">
        <f>VLOOKUP(LNC$4, revenue_pivot!$A$4:$E$6, 5, FALSE)</f>
        <v>#N/A</v>
      </c>
      <c r="LND11" s="20" t="e">
        <f>VLOOKUP(LND$4, revenue_pivot!$A$4:$E$6, 5, FALSE)</f>
        <v>#N/A</v>
      </c>
      <c r="LNE11" s="7" t="s">
        <v>22352</v>
      </c>
      <c r="LNF11" s="20" t="e">
        <f>VLOOKUP(LNF$4, revenue_pivot!$A$4:$E$6, 5, FALSE)</f>
        <v>#N/A</v>
      </c>
      <c r="LNG11" s="20" t="e">
        <f>VLOOKUP(LNG$4, revenue_pivot!$A$4:$E$6, 5, FALSE)</f>
        <v>#N/A</v>
      </c>
      <c r="LNH11" s="20" t="e">
        <f>VLOOKUP(LNH$4, revenue_pivot!$A$4:$E$6, 5, FALSE)</f>
        <v>#N/A</v>
      </c>
      <c r="LNI11" s="7" t="s">
        <v>22352</v>
      </c>
      <c r="LNJ11" s="20" t="e">
        <f>VLOOKUP(LNJ$4, revenue_pivot!$A$4:$E$6, 5, FALSE)</f>
        <v>#N/A</v>
      </c>
      <c r="LNK11" s="20" t="e">
        <f>VLOOKUP(LNK$4, revenue_pivot!$A$4:$E$6, 5, FALSE)</f>
        <v>#N/A</v>
      </c>
      <c r="LNL11" s="20" t="e">
        <f>VLOOKUP(LNL$4, revenue_pivot!$A$4:$E$6, 5, FALSE)</f>
        <v>#N/A</v>
      </c>
      <c r="LNM11" s="7" t="s">
        <v>22352</v>
      </c>
      <c r="LNN11" s="20" t="e">
        <f>VLOOKUP(LNN$4, revenue_pivot!$A$4:$E$6, 5, FALSE)</f>
        <v>#N/A</v>
      </c>
      <c r="LNO11" s="20" t="e">
        <f>VLOOKUP(LNO$4, revenue_pivot!$A$4:$E$6, 5, FALSE)</f>
        <v>#N/A</v>
      </c>
      <c r="LNP11" s="20" t="e">
        <f>VLOOKUP(LNP$4, revenue_pivot!$A$4:$E$6, 5, FALSE)</f>
        <v>#N/A</v>
      </c>
      <c r="LNQ11" s="7" t="s">
        <v>22352</v>
      </c>
      <c r="LNR11" s="20" t="e">
        <f>VLOOKUP(LNR$4, revenue_pivot!$A$4:$E$6, 5, FALSE)</f>
        <v>#N/A</v>
      </c>
      <c r="LNS11" s="20" t="e">
        <f>VLOOKUP(LNS$4, revenue_pivot!$A$4:$E$6, 5, FALSE)</f>
        <v>#N/A</v>
      </c>
      <c r="LNT11" s="20" t="e">
        <f>VLOOKUP(LNT$4, revenue_pivot!$A$4:$E$6, 5, FALSE)</f>
        <v>#N/A</v>
      </c>
      <c r="LNU11" s="7" t="s">
        <v>22352</v>
      </c>
      <c r="LNV11" s="20" t="e">
        <f>VLOOKUP(LNV$4, revenue_pivot!$A$4:$E$6, 5, FALSE)</f>
        <v>#N/A</v>
      </c>
      <c r="LNW11" s="20" t="e">
        <f>VLOOKUP(LNW$4, revenue_pivot!$A$4:$E$6, 5, FALSE)</f>
        <v>#N/A</v>
      </c>
      <c r="LNX11" s="20" t="e">
        <f>VLOOKUP(LNX$4, revenue_pivot!$A$4:$E$6, 5, FALSE)</f>
        <v>#N/A</v>
      </c>
      <c r="LNY11" s="7" t="s">
        <v>22352</v>
      </c>
      <c r="LNZ11" s="20" t="e">
        <f>VLOOKUP(LNZ$4, revenue_pivot!$A$4:$E$6, 5, FALSE)</f>
        <v>#N/A</v>
      </c>
      <c r="LOA11" s="20" t="e">
        <f>VLOOKUP(LOA$4, revenue_pivot!$A$4:$E$6, 5, FALSE)</f>
        <v>#N/A</v>
      </c>
      <c r="LOB11" s="20" t="e">
        <f>VLOOKUP(LOB$4, revenue_pivot!$A$4:$E$6, 5, FALSE)</f>
        <v>#N/A</v>
      </c>
      <c r="LOC11" s="7" t="s">
        <v>22352</v>
      </c>
      <c r="LOD11" s="20" t="e">
        <f>VLOOKUP(LOD$4, revenue_pivot!$A$4:$E$6, 5, FALSE)</f>
        <v>#N/A</v>
      </c>
      <c r="LOE11" s="20" t="e">
        <f>VLOOKUP(LOE$4, revenue_pivot!$A$4:$E$6, 5, FALSE)</f>
        <v>#N/A</v>
      </c>
      <c r="LOF11" s="20" t="e">
        <f>VLOOKUP(LOF$4, revenue_pivot!$A$4:$E$6, 5, FALSE)</f>
        <v>#N/A</v>
      </c>
      <c r="LOG11" s="7" t="s">
        <v>22352</v>
      </c>
      <c r="LOH11" s="20" t="e">
        <f>VLOOKUP(LOH$4, revenue_pivot!$A$4:$E$6, 5, FALSE)</f>
        <v>#N/A</v>
      </c>
      <c r="LOI11" s="20" t="e">
        <f>VLOOKUP(LOI$4, revenue_pivot!$A$4:$E$6, 5, FALSE)</f>
        <v>#N/A</v>
      </c>
      <c r="LOJ11" s="20" t="e">
        <f>VLOOKUP(LOJ$4, revenue_pivot!$A$4:$E$6, 5, FALSE)</f>
        <v>#N/A</v>
      </c>
      <c r="LOK11" s="7" t="s">
        <v>22352</v>
      </c>
      <c r="LOL11" s="20" t="e">
        <f>VLOOKUP(LOL$4, revenue_pivot!$A$4:$E$6, 5, FALSE)</f>
        <v>#N/A</v>
      </c>
      <c r="LOM11" s="20" t="e">
        <f>VLOOKUP(LOM$4, revenue_pivot!$A$4:$E$6, 5, FALSE)</f>
        <v>#N/A</v>
      </c>
      <c r="LON11" s="20" t="e">
        <f>VLOOKUP(LON$4, revenue_pivot!$A$4:$E$6, 5, FALSE)</f>
        <v>#N/A</v>
      </c>
      <c r="LOO11" s="7" t="s">
        <v>22352</v>
      </c>
      <c r="LOP11" s="20" t="e">
        <f>VLOOKUP(LOP$4, revenue_pivot!$A$4:$E$6, 5, FALSE)</f>
        <v>#N/A</v>
      </c>
      <c r="LOQ11" s="20" t="e">
        <f>VLOOKUP(LOQ$4, revenue_pivot!$A$4:$E$6, 5, FALSE)</f>
        <v>#N/A</v>
      </c>
      <c r="LOR11" s="20" t="e">
        <f>VLOOKUP(LOR$4, revenue_pivot!$A$4:$E$6, 5, FALSE)</f>
        <v>#N/A</v>
      </c>
      <c r="LOS11" s="7" t="s">
        <v>22352</v>
      </c>
      <c r="LOT11" s="20" t="e">
        <f>VLOOKUP(LOT$4, revenue_pivot!$A$4:$E$6, 5, FALSE)</f>
        <v>#N/A</v>
      </c>
      <c r="LOU11" s="20" t="e">
        <f>VLOOKUP(LOU$4, revenue_pivot!$A$4:$E$6, 5, FALSE)</f>
        <v>#N/A</v>
      </c>
      <c r="LOV11" s="20" t="e">
        <f>VLOOKUP(LOV$4, revenue_pivot!$A$4:$E$6, 5, FALSE)</f>
        <v>#N/A</v>
      </c>
      <c r="LOW11" s="7" t="s">
        <v>22352</v>
      </c>
      <c r="LOX11" s="20" t="e">
        <f>VLOOKUP(LOX$4, revenue_pivot!$A$4:$E$6, 5, FALSE)</f>
        <v>#N/A</v>
      </c>
      <c r="LOY11" s="20" t="e">
        <f>VLOOKUP(LOY$4, revenue_pivot!$A$4:$E$6, 5, FALSE)</f>
        <v>#N/A</v>
      </c>
      <c r="LOZ11" s="20" t="e">
        <f>VLOOKUP(LOZ$4, revenue_pivot!$A$4:$E$6, 5, FALSE)</f>
        <v>#N/A</v>
      </c>
      <c r="LPA11" s="7" t="s">
        <v>22352</v>
      </c>
      <c r="LPB11" s="20" t="e">
        <f>VLOOKUP(LPB$4, revenue_pivot!$A$4:$E$6, 5, FALSE)</f>
        <v>#N/A</v>
      </c>
      <c r="LPC11" s="20" t="e">
        <f>VLOOKUP(LPC$4, revenue_pivot!$A$4:$E$6, 5, FALSE)</f>
        <v>#N/A</v>
      </c>
      <c r="LPD11" s="20" t="e">
        <f>VLOOKUP(LPD$4, revenue_pivot!$A$4:$E$6, 5, FALSE)</f>
        <v>#N/A</v>
      </c>
      <c r="LPE11" s="7" t="s">
        <v>22352</v>
      </c>
      <c r="LPF11" s="20" t="e">
        <f>VLOOKUP(LPF$4, revenue_pivot!$A$4:$E$6, 5, FALSE)</f>
        <v>#N/A</v>
      </c>
      <c r="LPG11" s="20" t="e">
        <f>VLOOKUP(LPG$4, revenue_pivot!$A$4:$E$6, 5, FALSE)</f>
        <v>#N/A</v>
      </c>
      <c r="LPH11" s="20" t="e">
        <f>VLOOKUP(LPH$4, revenue_pivot!$A$4:$E$6, 5, FALSE)</f>
        <v>#N/A</v>
      </c>
      <c r="LPI11" s="7" t="s">
        <v>22352</v>
      </c>
      <c r="LPJ11" s="20" t="e">
        <f>VLOOKUP(LPJ$4, revenue_pivot!$A$4:$E$6, 5, FALSE)</f>
        <v>#N/A</v>
      </c>
      <c r="LPK11" s="20" t="e">
        <f>VLOOKUP(LPK$4, revenue_pivot!$A$4:$E$6, 5, FALSE)</f>
        <v>#N/A</v>
      </c>
      <c r="LPL11" s="20" t="e">
        <f>VLOOKUP(LPL$4, revenue_pivot!$A$4:$E$6, 5, FALSE)</f>
        <v>#N/A</v>
      </c>
      <c r="LPM11" s="7" t="s">
        <v>22352</v>
      </c>
      <c r="LPN11" s="20" t="e">
        <f>VLOOKUP(LPN$4, revenue_pivot!$A$4:$E$6, 5, FALSE)</f>
        <v>#N/A</v>
      </c>
      <c r="LPO11" s="20" t="e">
        <f>VLOOKUP(LPO$4, revenue_pivot!$A$4:$E$6, 5, FALSE)</f>
        <v>#N/A</v>
      </c>
      <c r="LPP11" s="20" t="e">
        <f>VLOOKUP(LPP$4, revenue_pivot!$A$4:$E$6, 5, FALSE)</f>
        <v>#N/A</v>
      </c>
      <c r="LPQ11" s="7" t="s">
        <v>22352</v>
      </c>
      <c r="LPR11" s="20" t="e">
        <f>VLOOKUP(LPR$4, revenue_pivot!$A$4:$E$6, 5, FALSE)</f>
        <v>#N/A</v>
      </c>
      <c r="LPS11" s="20" t="e">
        <f>VLOOKUP(LPS$4, revenue_pivot!$A$4:$E$6, 5, FALSE)</f>
        <v>#N/A</v>
      </c>
      <c r="LPT11" s="20" t="e">
        <f>VLOOKUP(LPT$4, revenue_pivot!$A$4:$E$6, 5, FALSE)</f>
        <v>#N/A</v>
      </c>
      <c r="LPU11" s="7" t="s">
        <v>22352</v>
      </c>
      <c r="LPV11" s="20" t="e">
        <f>VLOOKUP(LPV$4, revenue_pivot!$A$4:$E$6, 5, FALSE)</f>
        <v>#N/A</v>
      </c>
      <c r="LPW11" s="20" t="e">
        <f>VLOOKUP(LPW$4, revenue_pivot!$A$4:$E$6, 5, FALSE)</f>
        <v>#N/A</v>
      </c>
      <c r="LPX11" s="20" t="e">
        <f>VLOOKUP(LPX$4, revenue_pivot!$A$4:$E$6, 5, FALSE)</f>
        <v>#N/A</v>
      </c>
      <c r="LPY11" s="7" t="s">
        <v>22352</v>
      </c>
      <c r="LPZ11" s="20" t="e">
        <f>VLOOKUP(LPZ$4, revenue_pivot!$A$4:$E$6, 5, FALSE)</f>
        <v>#N/A</v>
      </c>
      <c r="LQA11" s="20" t="e">
        <f>VLOOKUP(LQA$4, revenue_pivot!$A$4:$E$6, 5, FALSE)</f>
        <v>#N/A</v>
      </c>
      <c r="LQB11" s="20" t="e">
        <f>VLOOKUP(LQB$4, revenue_pivot!$A$4:$E$6, 5, FALSE)</f>
        <v>#N/A</v>
      </c>
      <c r="LQC11" s="7" t="s">
        <v>22352</v>
      </c>
      <c r="LQD11" s="20" t="e">
        <f>VLOOKUP(LQD$4, revenue_pivot!$A$4:$E$6, 5, FALSE)</f>
        <v>#N/A</v>
      </c>
      <c r="LQE11" s="20" t="e">
        <f>VLOOKUP(LQE$4, revenue_pivot!$A$4:$E$6, 5, FALSE)</f>
        <v>#N/A</v>
      </c>
      <c r="LQF11" s="20" t="e">
        <f>VLOOKUP(LQF$4, revenue_pivot!$A$4:$E$6, 5, FALSE)</f>
        <v>#N/A</v>
      </c>
      <c r="LQG11" s="7" t="s">
        <v>22352</v>
      </c>
      <c r="LQH11" s="20" t="e">
        <f>VLOOKUP(LQH$4, revenue_pivot!$A$4:$E$6, 5, FALSE)</f>
        <v>#N/A</v>
      </c>
      <c r="LQI11" s="20" t="e">
        <f>VLOOKUP(LQI$4, revenue_pivot!$A$4:$E$6, 5, FALSE)</f>
        <v>#N/A</v>
      </c>
      <c r="LQJ11" s="20" t="e">
        <f>VLOOKUP(LQJ$4, revenue_pivot!$A$4:$E$6, 5, FALSE)</f>
        <v>#N/A</v>
      </c>
      <c r="LQK11" s="7" t="s">
        <v>22352</v>
      </c>
      <c r="LQL11" s="20" t="e">
        <f>VLOOKUP(LQL$4, revenue_pivot!$A$4:$E$6, 5, FALSE)</f>
        <v>#N/A</v>
      </c>
      <c r="LQM11" s="20" t="e">
        <f>VLOOKUP(LQM$4, revenue_pivot!$A$4:$E$6, 5, FALSE)</f>
        <v>#N/A</v>
      </c>
      <c r="LQN11" s="20" t="e">
        <f>VLOOKUP(LQN$4, revenue_pivot!$A$4:$E$6, 5, FALSE)</f>
        <v>#N/A</v>
      </c>
      <c r="LQO11" s="7" t="s">
        <v>22352</v>
      </c>
      <c r="LQP11" s="20" t="e">
        <f>VLOOKUP(LQP$4, revenue_pivot!$A$4:$E$6, 5, FALSE)</f>
        <v>#N/A</v>
      </c>
      <c r="LQQ11" s="20" t="e">
        <f>VLOOKUP(LQQ$4, revenue_pivot!$A$4:$E$6, 5, FALSE)</f>
        <v>#N/A</v>
      </c>
      <c r="LQR11" s="20" t="e">
        <f>VLOOKUP(LQR$4, revenue_pivot!$A$4:$E$6, 5, FALSE)</f>
        <v>#N/A</v>
      </c>
      <c r="LQS11" s="7" t="s">
        <v>22352</v>
      </c>
      <c r="LQT11" s="20" t="e">
        <f>VLOOKUP(LQT$4, revenue_pivot!$A$4:$E$6, 5, FALSE)</f>
        <v>#N/A</v>
      </c>
      <c r="LQU11" s="20" t="e">
        <f>VLOOKUP(LQU$4, revenue_pivot!$A$4:$E$6, 5, FALSE)</f>
        <v>#N/A</v>
      </c>
      <c r="LQV11" s="20" t="e">
        <f>VLOOKUP(LQV$4, revenue_pivot!$A$4:$E$6, 5, FALSE)</f>
        <v>#N/A</v>
      </c>
      <c r="LQW11" s="7" t="s">
        <v>22352</v>
      </c>
      <c r="LQX11" s="20" t="e">
        <f>VLOOKUP(LQX$4, revenue_pivot!$A$4:$E$6, 5, FALSE)</f>
        <v>#N/A</v>
      </c>
      <c r="LQY11" s="20" t="e">
        <f>VLOOKUP(LQY$4, revenue_pivot!$A$4:$E$6, 5, FALSE)</f>
        <v>#N/A</v>
      </c>
      <c r="LQZ11" s="20" t="e">
        <f>VLOOKUP(LQZ$4, revenue_pivot!$A$4:$E$6, 5, FALSE)</f>
        <v>#N/A</v>
      </c>
      <c r="LRA11" s="7" t="s">
        <v>22352</v>
      </c>
      <c r="LRB11" s="20" t="e">
        <f>VLOOKUP(LRB$4, revenue_pivot!$A$4:$E$6, 5, FALSE)</f>
        <v>#N/A</v>
      </c>
      <c r="LRC11" s="20" t="e">
        <f>VLOOKUP(LRC$4, revenue_pivot!$A$4:$E$6, 5, FALSE)</f>
        <v>#N/A</v>
      </c>
      <c r="LRD11" s="20" t="e">
        <f>VLOOKUP(LRD$4, revenue_pivot!$A$4:$E$6, 5, FALSE)</f>
        <v>#N/A</v>
      </c>
      <c r="LRE11" s="7" t="s">
        <v>22352</v>
      </c>
      <c r="LRF11" s="20" t="e">
        <f>VLOOKUP(LRF$4, revenue_pivot!$A$4:$E$6, 5, FALSE)</f>
        <v>#N/A</v>
      </c>
      <c r="LRG11" s="20" t="e">
        <f>VLOOKUP(LRG$4, revenue_pivot!$A$4:$E$6, 5, FALSE)</f>
        <v>#N/A</v>
      </c>
      <c r="LRH11" s="20" t="e">
        <f>VLOOKUP(LRH$4, revenue_pivot!$A$4:$E$6, 5, FALSE)</f>
        <v>#N/A</v>
      </c>
      <c r="LRI11" s="7" t="s">
        <v>22352</v>
      </c>
      <c r="LRJ11" s="20" t="e">
        <f>VLOOKUP(LRJ$4, revenue_pivot!$A$4:$E$6, 5, FALSE)</f>
        <v>#N/A</v>
      </c>
      <c r="LRK11" s="20" t="e">
        <f>VLOOKUP(LRK$4, revenue_pivot!$A$4:$E$6, 5, FALSE)</f>
        <v>#N/A</v>
      </c>
      <c r="LRL11" s="20" t="e">
        <f>VLOOKUP(LRL$4, revenue_pivot!$A$4:$E$6, 5, FALSE)</f>
        <v>#N/A</v>
      </c>
      <c r="LRM11" s="7" t="s">
        <v>22352</v>
      </c>
      <c r="LRN11" s="20" t="e">
        <f>VLOOKUP(LRN$4, revenue_pivot!$A$4:$E$6, 5, FALSE)</f>
        <v>#N/A</v>
      </c>
      <c r="LRO11" s="20" t="e">
        <f>VLOOKUP(LRO$4, revenue_pivot!$A$4:$E$6, 5, FALSE)</f>
        <v>#N/A</v>
      </c>
      <c r="LRP11" s="20" t="e">
        <f>VLOOKUP(LRP$4, revenue_pivot!$A$4:$E$6, 5, FALSE)</f>
        <v>#N/A</v>
      </c>
      <c r="LRQ11" s="7" t="s">
        <v>22352</v>
      </c>
      <c r="LRR11" s="20" t="e">
        <f>VLOOKUP(LRR$4, revenue_pivot!$A$4:$E$6, 5, FALSE)</f>
        <v>#N/A</v>
      </c>
      <c r="LRS11" s="20" t="e">
        <f>VLOOKUP(LRS$4, revenue_pivot!$A$4:$E$6, 5, FALSE)</f>
        <v>#N/A</v>
      </c>
      <c r="LRT11" s="20" t="e">
        <f>VLOOKUP(LRT$4, revenue_pivot!$A$4:$E$6, 5, FALSE)</f>
        <v>#N/A</v>
      </c>
      <c r="LRU11" s="7" t="s">
        <v>22352</v>
      </c>
      <c r="LRV11" s="20" t="e">
        <f>VLOOKUP(LRV$4, revenue_pivot!$A$4:$E$6, 5, FALSE)</f>
        <v>#N/A</v>
      </c>
      <c r="LRW11" s="20" t="e">
        <f>VLOOKUP(LRW$4, revenue_pivot!$A$4:$E$6, 5, FALSE)</f>
        <v>#N/A</v>
      </c>
      <c r="LRX11" s="20" t="e">
        <f>VLOOKUP(LRX$4, revenue_pivot!$A$4:$E$6, 5, FALSE)</f>
        <v>#N/A</v>
      </c>
      <c r="LRY11" s="7" t="s">
        <v>22352</v>
      </c>
      <c r="LRZ11" s="20" t="e">
        <f>VLOOKUP(LRZ$4, revenue_pivot!$A$4:$E$6, 5, FALSE)</f>
        <v>#N/A</v>
      </c>
      <c r="LSA11" s="20" t="e">
        <f>VLOOKUP(LSA$4, revenue_pivot!$A$4:$E$6, 5, FALSE)</f>
        <v>#N/A</v>
      </c>
      <c r="LSB11" s="20" t="e">
        <f>VLOOKUP(LSB$4, revenue_pivot!$A$4:$E$6, 5, FALSE)</f>
        <v>#N/A</v>
      </c>
      <c r="LSC11" s="7" t="s">
        <v>22352</v>
      </c>
      <c r="LSD11" s="20" t="e">
        <f>VLOOKUP(LSD$4, revenue_pivot!$A$4:$E$6, 5, FALSE)</f>
        <v>#N/A</v>
      </c>
      <c r="LSE11" s="20" t="e">
        <f>VLOOKUP(LSE$4, revenue_pivot!$A$4:$E$6, 5, FALSE)</f>
        <v>#N/A</v>
      </c>
      <c r="LSF11" s="20" t="e">
        <f>VLOOKUP(LSF$4, revenue_pivot!$A$4:$E$6, 5, FALSE)</f>
        <v>#N/A</v>
      </c>
      <c r="LSG11" s="7" t="s">
        <v>22352</v>
      </c>
      <c r="LSH11" s="20" t="e">
        <f>VLOOKUP(LSH$4, revenue_pivot!$A$4:$E$6, 5, FALSE)</f>
        <v>#N/A</v>
      </c>
      <c r="LSI11" s="20" t="e">
        <f>VLOOKUP(LSI$4, revenue_pivot!$A$4:$E$6, 5, FALSE)</f>
        <v>#N/A</v>
      </c>
      <c r="LSJ11" s="20" t="e">
        <f>VLOOKUP(LSJ$4, revenue_pivot!$A$4:$E$6, 5, FALSE)</f>
        <v>#N/A</v>
      </c>
      <c r="LSK11" s="7" t="s">
        <v>22352</v>
      </c>
      <c r="LSL11" s="20" t="e">
        <f>VLOOKUP(LSL$4, revenue_pivot!$A$4:$E$6, 5, FALSE)</f>
        <v>#N/A</v>
      </c>
      <c r="LSM11" s="20" t="e">
        <f>VLOOKUP(LSM$4, revenue_pivot!$A$4:$E$6, 5, FALSE)</f>
        <v>#N/A</v>
      </c>
      <c r="LSN11" s="20" t="e">
        <f>VLOOKUP(LSN$4, revenue_pivot!$A$4:$E$6, 5, FALSE)</f>
        <v>#N/A</v>
      </c>
      <c r="LSO11" s="7" t="s">
        <v>22352</v>
      </c>
      <c r="LSP11" s="20" t="e">
        <f>VLOOKUP(LSP$4, revenue_pivot!$A$4:$E$6, 5, FALSE)</f>
        <v>#N/A</v>
      </c>
      <c r="LSQ11" s="20" t="e">
        <f>VLOOKUP(LSQ$4, revenue_pivot!$A$4:$E$6, 5, FALSE)</f>
        <v>#N/A</v>
      </c>
      <c r="LSR11" s="20" t="e">
        <f>VLOOKUP(LSR$4, revenue_pivot!$A$4:$E$6, 5, FALSE)</f>
        <v>#N/A</v>
      </c>
      <c r="LSS11" s="7" t="s">
        <v>22352</v>
      </c>
      <c r="LST11" s="20" t="e">
        <f>VLOOKUP(LST$4, revenue_pivot!$A$4:$E$6, 5, FALSE)</f>
        <v>#N/A</v>
      </c>
      <c r="LSU11" s="20" t="e">
        <f>VLOOKUP(LSU$4, revenue_pivot!$A$4:$E$6, 5, FALSE)</f>
        <v>#N/A</v>
      </c>
      <c r="LSV11" s="20" t="e">
        <f>VLOOKUP(LSV$4, revenue_pivot!$A$4:$E$6, 5, FALSE)</f>
        <v>#N/A</v>
      </c>
      <c r="LSW11" s="7" t="s">
        <v>22352</v>
      </c>
      <c r="LSX11" s="20" t="e">
        <f>VLOOKUP(LSX$4, revenue_pivot!$A$4:$E$6, 5, FALSE)</f>
        <v>#N/A</v>
      </c>
      <c r="LSY11" s="20" t="e">
        <f>VLOOKUP(LSY$4, revenue_pivot!$A$4:$E$6, 5, FALSE)</f>
        <v>#N/A</v>
      </c>
      <c r="LSZ11" s="20" t="e">
        <f>VLOOKUP(LSZ$4, revenue_pivot!$A$4:$E$6, 5, FALSE)</f>
        <v>#N/A</v>
      </c>
      <c r="LTA11" s="7" t="s">
        <v>22352</v>
      </c>
      <c r="LTB11" s="20" t="e">
        <f>VLOOKUP(LTB$4, revenue_pivot!$A$4:$E$6, 5, FALSE)</f>
        <v>#N/A</v>
      </c>
      <c r="LTC11" s="20" t="e">
        <f>VLOOKUP(LTC$4, revenue_pivot!$A$4:$E$6, 5, FALSE)</f>
        <v>#N/A</v>
      </c>
      <c r="LTD11" s="20" t="e">
        <f>VLOOKUP(LTD$4, revenue_pivot!$A$4:$E$6, 5, FALSE)</f>
        <v>#N/A</v>
      </c>
      <c r="LTE11" s="7" t="s">
        <v>22352</v>
      </c>
      <c r="LTF11" s="20" t="e">
        <f>VLOOKUP(LTF$4, revenue_pivot!$A$4:$E$6, 5, FALSE)</f>
        <v>#N/A</v>
      </c>
      <c r="LTG11" s="20" t="e">
        <f>VLOOKUP(LTG$4, revenue_pivot!$A$4:$E$6, 5, FALSE)</f>
        <v>#N/A</v>
      </c>
      <c r="LTH11" s="20" t="e">
        <f>VLOOKUP(LTH$4, revenue_pivot!$A$4:$E$6, 5, FALSE)</f>
        <v>#N/A</v>
      </c>
      <c r="LTI11" s="7" t="s">
        <v>22352</v>
      </c>
      <c r="LTJ11" s="20" t="e">
        <f>VLOOKUP(LTJ$4, revenue_pivot!$A$4:$E$6, 5, FALSE)</f>
        <v>#N/A</v>
      </c>
      <c r="LTK11" s="20" t="e">
        <f>VLOOKUP(LTK$4, revenue_pivot!$A$4:$E$6, 5, FALSE)</f>
        <v>#N/A</v>
      </c>
      <c r="LTL11" s="20" t="e">
        <f>VLOOKUP(LTL$4, revenue_pivot!$A$4:$E$6, 5, FALSE)</f>
        <v>#N/A</v>
      </c>
      <c r="LTM11" s="7" t="s">
        <v>22352</v>
      </c>
      <c r="LTN11" s="20" t="e">
        <f>VLOOKUP(LTN$4, revenue_pivot!$A$4:$E$6, 5, FALSE)</f>
        <v>#N/A</v>
      </c>
      <c r="LTO11" s="20" t="e">
        <f>VLOOKUP(LTO$4, revenue_pivot!$A$4:$E$6, 5, FALSE)</f>
        <v>#N/A</v>
      </c>
      <c r="LTP11" s="20" t="e">
        <f>VLOOKUP(LTP$4, revenue_pivot!$A$4:$E$6, 5, FALSE)</f>
        <v>#N/A</v>
      </c>
      <c r="LTQ11" s="7" t="s">
        <v>22352</v>
      </c>
      <c r="LTR11" s="20" t="e">
        <f>VLOOKUP(LTR$4, revenue_pivot!$A$4:$E$6, 5, FALSE)</f>
        <v>#N/A</v>
      </c>
      <c r="LTS11" s="20" t="e">
        <f>VLOOKUP(LTS$4, revenue_pivot!$A$4:$E$6, 5, FALSE)</f>
        <v>#N/A</v>
      </c>
      <c r="LTT11" s="20" t="e">
        <f>VLOOKUP(LTT$4, revenue_pivot!$A$4:$E$6, 5, FALSE)</f>
        <v>#N/A</v>
      </c>
      <c r="LTU11" s="7" t="s">
        <v>22352</v>
      </c>
      <c r="LTV11" s="20" t="e">
        <f>VLOOKUP(LTV$4, revenue_pivot!$A$4:$E$6, 5, FALSE)</f>
        <v>#N/A</v>
      </c>
      <c r="LTW11" s="20" t="e">
        <f>VLOOKUP(LTW$4, revenue_pivot!$A$4:$E$6, 5, FALSE)</f>
        <v>#N/A</v>
      </c>
      <c r="LTX11" s="20" t="e">
        <f>VLOOKUP(LTX$4, revenue_pivot!$A$4:$E$6, 5, FALSE)</f>
        <v>#N/A</v>
      </c>
      <c r="LTY11" s="7" t="s">
        <v>22352</v>
      </c>
      <c r="LTZ11" s="20" t="e">
        <f>VLOOKUP(LTZ$4, revenue_pivot!$A$4:$E$6, 5, FALSE)</f>
        <v>#N/A</v>
      </c>
      <c r="LUA11" s="20" t="e">
        <f>VLOOKUP(LUA$4, revenue_pivot!$A$4:$E$6, 5, FALSE)</f>
        <v>#N/A</v>
      </c>
      <c r="LUB11" s="20" t="e">
        <f>VLOOKUP(LUB$4, revenue_pivot!$A$4:$E$6, 5, FALSE)</f>
        <v>#N/A</v>
      </c>
      <c r="LUC11" s="7" t="s">
        <v>22352</v>
      </c>
      <c r="LUD11" s="20" t="e">
        <f>VLOOKUP(LUD$4, revenue_pivot!$A$4:$E$6, 5, FALSE)</f>
        <v>#N/A</v>
      </c>
      <c r="LUE11" s="20" t="e">
        <f>VLOOKUP(LUE$4, revenue_pivot!$A$4:$E$6, 5, FALSE)</f>
        <v>#N/A</v>
      </c>
      <c r="LUF11" s="20" t="e">
        <f>VLOOKUP(LUF$4, revenue_pivot!$A$4:$E$6, 5, FALSE)</f>
        <v>#N/A</v>
      </c>
      <c r="LUG11" s="7" t="s">
        <v>22352</v>
      </c>
      <c r="LUH11" s="20" t="e">
        <f>VLOOKUP(LUH$4, revenue_pivot!$A$4:$E$6, 5, FALSE)</f>
        <v>#N/A</v>
      </c>
      <c r="LUI11" s="20" t="e">
        <f>VLOOKUP(LUI$4, revenue_pivot!$A$4:$E$6, 5, FALSE)</f>
        <v>#N/A</v>
      </c>
      <c r="LUJ11" s="20" t="e">
        <f>VLOOKUP(LUJ$4, revenue_pivot!$A$4:$E$6, 5, FALSE)</f>
        <v>#N/A</v>
      </c>
      <c r="LUK11" s="7" t="s">
        <v>22352</v>
      </c>
      <c r="LUL11" s="20" t="e">
        <f>VLOOKUP(LUL$4, revenue_pivot!$A$4:$E$6, 5, FALSE)</f>
        <v>#N/A</v>
      </c>
      <c r="LUM11" s="20" t="e">
        <f>VLOOKUP(LUM$4, revenue_pivot!$A$4:$E$6, 5, FALSE)</f>
        <v>#N/A</v>
      </c>
      <c r="LUN11" s="20" t="e">
        <f>VLOOKUP(LUN$4, revenue_pivot!$A$4:$E$6, 5, FALSE)</f>
        <v>#N/A</v>
      </c>
      <c r="LUO11" s="7" t="s">
        <v>22352</v>
      </c>
      <c r="LUP11" s="20" t="e">
        <f>VLOOKUP(LUP$4, revenue_pivot!$A$4:$E$6, 5, FALSE)</f>
        <v>#N/A</v>
      </c>
      <c r="LUQ11" s="20" t="e">
        <f>VLOOKUP(LUQ$4, revenue_pivot!$A$4:$E$6, 5, FALSE)</f>
        <v>#N/A</v>
      </c>
      <c r="LUR11" s="20" t="e">
        <f>VLOOKUP(LUR$4, revenue_pivot!$A$4:$E$6, 5, FALSE)</f>
        <v>#N/A</v>
      </c>
      <c r="LUS11" s="7" t="s">
        <v>22352</v>
      </c>
      <c r="LUT11" s="20" t="e">
        <f>VLOOKUP(LUT$4, revenue_pivot!$A$4:$E$6, 5, FALSE)</f>
        <v>#N/A</v>
      </c>
      <c r="LUU11" s="20" t="e">
        <f>VLOOKUP(LUU$4, revenue_pivot!$A$4:$E$6, 5, FALSE)</f>
        <v>#N/A</v>
      </c>
      <c r="LUV11" s="20" t="e">
        <f>VLOOKUP(LUV$4, revenue_pivot!$A$4:$E$6, 5, FALSE)</f>
        <v>#N/A</v>
      </c>
      <c r="LUW11" s="7" t="s">
        <v>22352</v>
      </c>
      <c r="LUX11" s="20" t="e">
        <f>VLOOKUP(LUX$4, revenue_pivot!$A$4:$E$6, 5, FALSE)</f>
        <v>#N/A</v>
      </c>
      <c r="LUY11" s="20" t="e">
        <f>VLOOKUP(LUY$4, revenue_pivot!$A$4:$E$6, 5, FALSE)</f>
        <v>#N/A</v>
      </c>
      <c r="LUZ11" s="20" t="e">
        <f>VLOOKUP(LUZ$4, revenue_pivot!$A$4:$E$6, 5, FALSE)</f>
        <v>#N/A</v>
      </c>
      <c r="LVA11" s="7" t="s">
        <v>22352</v>
      </c>
      <c r="LVB11" s="20" t="e">
        <f>VLOOKUP(LVB$4, revenue_pivot!$A$4:$E$6, 5, FALSE)</f>
        <v>#N/A</v>
      </c>
      <c r="LVC11" s="20" t="e">
        <f>VLOOKUP(LVC$4, revenue_pivot!$A$4:$E$6, 5, FALSE)</f>
        <v>#N/A</v>
      </c>
      <c r="LVD11" s="20" t="e">
        <f>VLOOKUP(LVD$4, revenue_pivot!$A$4:$E$6, 5, FALSE)</f>
        <v>#N/A</v>
      </c>
      <c r="LVE11" s="7" t="s">
        <v>22352</v>
      </c>
      <c r="LVF11" s="20" t="e">
        <f>VLOOKUP(LVF$4, revenue_pivot!$A$4:$E$6, 5, FALSE)</f>
        <v>#N/A</v>
      </c>
      <c r="LVG11" s="20" t="e">
        <f>VLOOKUP(LVG$4, revenue_pivot!$A$4:$E$6, 5, FALSE)</f>
        <v>#N/A</v>
      </c>
      <c r="LVH11" s="20" t="e">
        <f>VLOOKUP(LVH$4, revenue_pivot!$A$4:$E$6, 5, FALSE)</f>
        <v>#N/A</v>
      </c>
      <c r="LVI11" s="7" t="s">
        <v>22352</v>
      </c>
      <c r="LVJ11" s="20" t="e">
        <f>VLOOKUP(LVJ$4, revenue_pivot!$A$4:$E$6, 5, FALSE)</f>
        <v>#N/A</v>
      </c>
      <c r="LVK11" s="20" t="e">
        <f>VLOOKUP(LVK$4, revenue_pivot!$A$4:$E$6, 5, FALSE)</f>
        <v>#N/A</v>
      </c>
      <c r="LVL11" s="20" t="e">
        <f>VLOOKUP(LVL$4, revenue_pivot!$A$4:$E$6, 5, FALSE)</f>
        <v>#N/A</v>
      </c>
      <c r="LVM11" s="7" t="s">
        <v>22352</v>
      </c>
      <c r="LVN11" s="20" t="e">
        <f>VLOOKUP(LVN$4, revenue_pivot!$A$4:$E$6, 5, FALSE)</f>
        <v>#N/A</v>
      </c>
      <c r="LVO11" s="20" t="e">
        <f>VLOOKUP(LVO$4, revenue_pivot!$A$4:$E$6, 5, FALSE)</f>
        <v>#N/A</v>
      </c>
      <c r="LVP11" s="20" t="e">
        <f>VLOOKUP(LVP$4, revenue_pivot!$A$4:$E$6, 5, FALSE)</f>
        <v>#N/A</v>
      </c>
      <c r="LVQ11" s="7" t="s">
        <v>22352</v>
      </c>
      <c r="LVR11" s="20" t="e">
        <f>VLOOKUP(LVR$4, revenue_pivot!$A$4:$E$6, 5, FALSE)</f>
        <v>#N/A</v>
      </c>
      <c r="LVS11" s="20" t="e">
        <f>VLOOKUP(LVS$4, revenue_pivot!$A$4:$E$6, 5, FALSE)</f>
        <v>#N/A</v>
      </c>
      <c r="LVT11" s="20" t="e">
        <f>VLOOKUP(LVT$4, revenue_pivot!$A$4:$E$6, 5, FALSE)</f>
        <v>#N/A</v>
      </c>
      <c r="LVU11" s="7" t="s">
        <v>22352</v>
      </c>
      <c r="LVV11" s="20" t="e">
        <f>VLOOKUP(LVV$4, revenue_pivot!$A$4:$E$6, 5, FALSE)</f>
        <v>#N/A</v>
      </c>
      <c r="LVW11" s="20" t="e">
        <f>VLOOKUP(LVW$4, revenue_pivot!$A$4:$E$6, 5, FALSE)</f>
        <v>#N/A</v>
      </c>
      <c r="LVX11" s="20" t="e">
        <f>VLOOKUP(LVX$4, revenue_pivot!$A$4:$E$6, 5, FALSE)</f>
        <v>#N/A</v>
      </c>
      <c r="LVY11" s="7" t="s">
        <v>22352</v>
      </c>
      <c r="LVZ11" s="20" t="e">
        <f>VLOOKUP(LVZ$4, revenue_pivot!$A$4:$E$6, 5, FALSE)</f>
        <v>#N/A</v>
      </c>
      <c r="LWA11" s="20" t="e">
        <f>VLOOKUP(LWA$4, revenue_pivot!$A$4:$E$6, 5, FALSE)</f>
        <v>#N/A</v>
      </c>
      <c r="LWB11" s="20" t="e">
        <f>VLOOKUP(LWB$4, revenue_pivot!$A$4:$E$6, 5, FALSE)</f>
        <v>#N/A</v>
      </c>
      <c r="LWC11" s="7" t="s">
        <v>22352</v>
      </c>
      <c r="LWD11" s="20" t="e">
        <f>VLOOKUP(LWD$4, revenue_pivot!$A$4:$E$6, 5, FALSE)</f>
        <v>#N/A</v>
      </c>
      <c r="LWE11" s="20" t="e">
        <f>VLOOKUP(LWE$4, revenue_pivot!$A$4:$E$6, 5, FALSE)</f>
        <v>#N/A</v>
      </c>
      <c r="LWF11" s="20" t="e">
        <f>VLOOKUP(LWF$4, revenue_pivot!$A$4:$E$6, 5, FALSE)</f>
        <v>#N/A</v>
      </c>
      <c r="LWG11" s="7" t="s">
        <v>22352</v>
      </c>
      <c r="LWH11" s="20" t="e">
        <f>VLOOKUP(LWH$4, revenue_pivot!$A$4:$E$6, 5, FALSE)</f>
        <v>#N/A</v>
      </c>
      <c r="LWI11" s="20" t="e">
        <f>VLOOKUP(LWI$4, revenue_pivot!$A$4:$E$6, 5, FALSE)</f>
        <v>#N/A</v>
      </c>
      <c r="LWJ11" s="20" t="e">
        <f>VLOOKUP(LWJ$4, revenue_pivot!$A$4:$E$6, 5, FALSE)</f>
        <v>#N/A</v>
      </c>
      <c r="LWK11" s="7" t="s">
        <v>22352</v>
      </c>
      <c r="LWL11" s="20" t="e">
        <f>VLOOKUP(LWL$4, revenue_pivot!$A$4:$E$6, 5, FALSE)</f>
        <v>#N/A</v>
      </c>
      <c r="LWM11" s="20" t="e">
        <f>VLOOKUP(LWM$4, revenue_pivot!$A$4:$E$6, 5, FALSE)</f>
        <v>#N/A</v>
      </c>
      <c r="LWN11" s="20" t="e">
        <f>VLOOKUP(LWN$4, revenue_pivot!$A$4:$E$6, 5, FALSE)</f>
        <v>#N/A</v>
      </c>
      <c r="LWO11" s="7" t="s">
        <v>22352</v>
      </c>
      <c r="LWP11" s="20" t="e">
        <f>VLOOKUP(LWP$4, revenue_pivot!$A$4:$E$6, 5, FALSE)</f>
        <v>#N/A</v>
      </c>
      <c r="LWQ11" s="20" t="e">
        <f>VLOOKUP(LWQ$4, revenue_pivot!$A$4:$E$6, 5, FALSE)</f>
        <v>#N/A</v>
      </c>
      <c r="LWR11" s="20" t="e">
        <f>VLOOKUP(LWR$4, revenue_pivot!$A$4:$E$6, 5, FALSE)</f>
        <v>#N/A</v>
      </c>
      <c r="LWS11" s="7" t="s">
        <v>22352</v>
      </c>
      <c r="LWT11" s="20" t="e">
        <f>VLOOKUP(LWT$4, revenue_pivot!$A$4:$E$6, 5, FALSE)</f>
        <v>#N/A</v>
      </c>
      <c r="LWU11" s="20" t="e">
        <f>VLOOKUP(LWU$4, revenue_pivot!$A$4:$E$6, 5, FALSE)</f>
        <v>#N/A</v>
      </c>
      <c r="LWV11" s="20" t="e">
        <f>VLOOKUP(LWV$4, revenue_pivot!$A$4:$E$6, 5, FALSE)</f>
        <v>#N/A</v>
      </c>
      <c r="LWW11" s="7" t="s">
        <v>22352</v>
      </c>
      <c r="LWX11" s="20" t="e">
        <f>VLOOKUP(LWX$4, revenue_pivot!$A$4:$E$6, 5, FALSE)</f>
        <v>#N/A</v>
      </c>
      <c r="LWY11" s="20" t="e">
        <f>VLOOKUP(LWY$4, revenue_pivot!$A$4:$E$6, 5, FALSE)</f>
        <v>#N/A</v>
      </c>
      <c r="LWZ11" s="20" t="e">
        <f>VLOOKUP(LWZ$4, revenue_pivot!$A$4:$E$6, 5, FALSE)</f>
        <v>#N/A</v>
      </c>
      <c r="LXA11" s="7" t="s">
        <v>22352</v>
      </c>
      <c r="LXB11" s="20" t="e">
        <f>VLOOKUP(LXB$4, revenue_pivot!$A$4:$E$6, 5, FALSE)</f>
        <v>#N/A</v>
      </c>
      <c r="LXC11" s="20" t="e">
        <f>VLOOKUP(LXC$4, revenue_pivot!$A$4:$E$6, 5, FALSE)</f>
        <v>#N/A</v>
      </c>
      <c r="LXD11" s="20" t="e">
        <f>VLOOKUP(LXD$4, revenue_pivot!$A$4:$E$6, 5, FALSE)</f>
        <v>#N/A</v>
      </c>
      <c r="LXE11" s="7" t="s">
        <v>22352</v>
      </c>
      <c r="LXF11" s="20" t="e">
        <f>VLOOKUP(LXF$4, revenue_pivot!$A$4:$E$6, 5, FALSE)</f>
        <v>#N/A</v>
      </c>
      <c r="LXG11" s="20" t="e">
        <f>VLOOKUP(LXG$4, revenue_pivot!$A$4:$E$6, 5, FALSE)</f>
        <v>#N/A</v>
      </c>
      <c r="LXH11" s="20" t="e">
        <f>VLOOKUP(LXH$4, revenue_pivot!$A$4:$E$6, 5, FALSE)</f>
        <v>#N/A</v>
      </c>
      <c r="LXI11" s="7" t="s">
        <v>22352</v>
      </c>
      <c r="LXJ11" s="20" t="e">
        <f>VLOOKUP(LXJ$4, revenue_pivot!$A$4:$E$6, 5, FALSE)</f>
        <v>#N/A</v>
      </c>
      <c r="LXK11" s="20" t="e">
        <f>VLOOKUP(LXK$4, revenue_pivot!$A$4:$E$6, 5, FALSE)</f>
        <v>#N/A</v>
      </c>
      <c r="LXL11" s="20" t="e">
        <f>VLOOKUP(LXL$4, revenue_pivot!$A$4:$E$6, 5, FALSE)</f>
        <v>#N/A</v>
      </c>
      <c r="LXM11" s="7" t="s">
        <v>22352</v>
      </c>
      <c r="LXN11" s="20" t="e">
        <f>VLOOKUP(LXN$4, revenue_pivot!$A$4:$E$6, 5, FALSE)</f>
        <v>#N/A</v>
      </c>
      <c r="LXO11" s="20" t="e">
        <f>VLOOKUP(LXO$4, revenue_pivot!$A$4:$E$6, 5, FALSE)</f>
        <v>#N/A</v>
      </c>
      <c r="LXP11" s="20" t="e">
        <f>VLOOKUP(LXP$4, revenue_pivot!$A$4:$E$6, 5, FALSE)</f>
        <v>#N/A</v>
      </c>
      <c r="LXQ11" s="7" t="s">
        <v>22352</v>
      </c>
      <c r="LXR11" s="20" t="e">
        <f>VLOOKUP(LXR$4, revenue_pivot!$A$4:$E$6, 5, FALSE)</f>
        <v>#N/A</v>
      </c>
      <c r="LXS11" s="20" t="e">
        <f>VLOOKUP(LXS$4, revenue_pivot!$A$4:$E$6, 5, FALSE)</f>
        <v>#N/A</v>
      </c>
      <c r="LXT11" s="20" t="e">
        <f>VLOOKUP(LXT$4, revenue_pivot!$A$4:$E$6, 5, FALSE)</f>
        <v>#N/A</v>
      </c>
      <c r="LXU11" s="7" t="s">
        <v>22352</v>
      </c>
      <c r="LXV11" s="20" t="e">
        <f>VLOOKUP(LXV$4, revenue_pivot!$A$4:$E$6, 5, FALSE)</f>
        <v>#N/A</v>
      </c>
      <c r="LXW11" s="20" t="e">
        <f>VLOOKUP(LXW$4, revenue_pivot!$A$4:$E$6, 5, FALSE)</f>
        <v>#N/A</v>
      </c>
      <c r="LXX11" s="20" t="e">
        <f>VLOOKUP(LXX$4, revenue_pivot!$A$4:$E$6, 5, FALSE)</f>
        <v>#N/A</v>
      </c>
      <c r="LXY11" s="7" t="s">
        <v>22352</v>
      </c>
      <c r="LXZ11" s="20" t="e">
        <f>VLOOKUP(LXZ$4, revenue_pivot!$A$4:$E$6, 5, FALSE)</f>
        <v>#N/A</v>
      </c>
      <c r="LYA11" s="20" t="e">
        <f>VLOOKUP(LYA$4, revenue_pivot!$A$4:$E$6, 5, FALSE)</f>
        <v>#N/A</v>
      </c>
      <c r="LYB11" s="20" t="e">
        <f>VLOOKUP(LYB$4, revenue_pivot!$A$4:$E$6, 5, FALSE)</f>
        <v>#N/A</v>
      </c>
      <c r="LYC11" s="7" t="s">
        <v>22352</v>
      </c>
      <c r="LYD11" s="20" t="e">
        <f>VLOOKUP(LYD$4, revenue_pivot!$A$4:$E$6, 5, FALSE)</f>
        <v>#N/A</v>
      </c>
      <c r="LYE11" s="20" t="e">
        <f>VLOOKUP(LYE$4, revenue_pivot!$A$4:$E$6, 5, FALSE)</f>
        <v>#N/A</v>
      </c>
      <c r="LYF11" s="20" t="e">
        <f>VLOOKUP(LYF$4, revenue_pivot!$A$4:$E$6, 5, FALSE)</f>
        <v>#N/A</v>
      </c>
      <c r="LYG11" s="7" t="s">
        <v>22352</v>
      </c>
      <c r="LYH11" s="20" t="e">
        <f>VLOOKUP(LYH$4, revenue_pivot!$A$4:$E$6, 5, FALSE)</f>
        <v>#N/A</v>
      </c>
      <c r="LYI11" s="20" t="e">
        <f>VLOOKUP(LYI$4, revenue_pivot!$A$4:$E$6, 5, FALSE)</f>
        <v>#N/A</v>
      </c>
      <c r="LYJ11" s="20" t="e">
        <f>VLOOKUP(LYJ$4, revenue_pivot!$A$4:$E$6, 5, FALSE)</f>
        <v>#N/A</v>
      </c>
      <c r="LYK11" s="7" t="s">
        <v>22352</v>
      </c>
      <c r="LYL11" s="20" t="e">
        <f>VLOOKUP(LYL$4, revenue_pivot!$A$4:$E$6, 5, FALSE)</f>
        <v>#N/A</v>
      </c>
      <c r="LYM11" s="20" t="e">
        <f>VLOOKUP(LYM$4, revenue_pivot!$A$4:$E$6, 5, FALSE)</f>
        <v>#N/A</v>
      </c>
      <c r="LYN11" s="20" t="e">
        <f>VLOOKUP(LYN$4, revenue_pivot!$A$4:$E$6, 5, FALSE)</f>
        <v>#N/A</v>
      </c>
      <c r="LYO11" s="7" t="s">
        <v>22352</v>
      </c>
      <c r="LYP11" s="20" t="e">
        <f>VLOOKUP(LYP$4, revenue_pivot!$A$4:$E$6, 5, FALSE)</f>
        <v>#N/A</v>
      </c>
      <c r="LYQ11" s="20" t="e">
        <f>VLOOKUP(LYQ$4, revenue_pivot!$A$4:$E$6, 5, FALSE)</f>
        <v>#N/A</v>
      </c>
      <c r="LYR11" s="20" t="e">
        <f>VLOOKUP(LYR$4, revenue_pivot!$A$4:$E$6, 5, FALSE)</f>
        <v>#N/A</v>
      </c>
      <c r="LYS11" s="7" t="s">
        <v>22352</v>
      </c>
      <c r="LYT11" s="20" t="e">
        <f>VLOOKUP(LYT$4, revenue_pivot!$A$4:$E$6, 5, FALSE)</f>
        <v>#N/A</v>
      </c>
      <c r="LYU11" s="20" t="e">
        <f>VLOOKUP(LYU$4, revenue_pivot!$A$4:$E$6, 5, FALSE)</f>
        <v>#N/A</v>
      </c>
      <c r="LYV11" s="20" t="e">
        <f>VLOOKUP(LYV$4, revenue_pivot!$A$4:$E$6, 5, FALSE)</f>
        <v>#N/A</v>
      </c>
      <c r="LYW11" s="7" t="s">
        <v>22352</v>
      </c>
      <c r="LYX11" s="20" t="e">
        <f>VLOOKUP(LYX$4, revenue_pivot!$A$4:$E$6, 5, FALSE)</f>
        <v>#N/A</v>
      </c>
      <c r="LYY11" s="20" t="e">
        <f>VLOOKUP(LYY$4, revenue_pivot!$A$4:$E$6, 5, FALSE)</f>
        <v>#N/A</v>
      </c>
      <c r="LYZ11" s="20" t="e">
        <f>VLOOKUP(LYZ$4, revenue_pivot!$A$4:$E$6, 5, FALSE)</f>
        <v>#N/A</v>
      </c>
      <c r="LZA11" s="7" t="s">
        <v>22352</v>
      </c>
      <c r="LZB11" s="20" t="e">
        <f>VLOOKUP(LZB$4, revenue_pivot!$A$4:$E$6, 5, FALSE)</f>
        <v>#N/A</v>
      </c>
      <c r="LZC11" s="20" t="e">
        <f>VLOOKUP(LZC$4, revenue_pivot!$A$4:$E$6, 5, FALSE)</f>
        <v>#N/A</v>
      </c>
      <c r="LZD11" s="20" t="e">
        <f>VLOOKUP(LZD$4, revenue_pivot!$A$4:$E$6, 5, FALSE)</f>
        <v>#N/A</v>
      </c>
      <c r="LZE11" s="7" t="s">
        <v>22352</v>
      </c>
      <c r="LZF11" s="20" t="e">
        <f>VLOOKUP(LZF$4, revenue_pivot!$A$4:$E$6, 5, FALSE)</f>
        <v>#N/A</v>
      </c>
      <c r="LZG11" s="20" t="e">
        <f>VLOOKUP(LZG$4, revenue_pivot!$A$4:$E$6, 5, FALSE)</f>
        <v>#N/A</v>
      </c>
      <c r="LZH11" s="20" t="e">
        <f>VLOOKUP(LZH$4, revenue_pivot!$A$4:$E$6, 5, FALSE)</f>
        <v>#N/A</v>
      </c>
      <c r="LZI11" s="7" t="s">
        <v>22352</v>
      </c>
      <c r="LZJ11" s="20" t="e">
        <f>VLOOKUP(LZJ$4, revenue_pivot!$A$4:$E$6, 5, FALSE)</f>
        <v>#N/A</v>
      </c>
      <c r="LZK11" s="20" t="e">
        <f>VLOOKUP(LZK$4, revenue_pivot!$A$4:$E$6, 5, FALSE)</f>
        <v>#N/A</v>
      </c>
      <c r="LZL11" s="20" t="e">
        <f>VLOOKUP(LZL$4, revenue_pivot!$A$4:$E$6, 5, FALSE)</f>
        <v>#N/A</v>
      </c>
      <c r="LZM11" s="7" t="s">
        <v>22352</v>
      </c>
      <c r="LZN11" s="20" t="e">
        <f>VLOOKUP(LZN$4, revenue_pivot!$A$4:$E$6, 5, FALSE)</f>
        <v>#N/A</v>
      </c>
      <c r="LZO11" s="20" t="e">
        <f>VLOOKUP(LZO$4, revenue_pivot!$A$4:$E$6, 5, FALSE)</f>
        <v>#N/A</v>
      </c>
      <c r="LZP11" s="20" t="e">
        <f>VLOOKUP(LZP$4, revenue_pivot!$A$4:$E$6, 5, FALSE)</f>
        <v>#N/A</v>
      </c>
      <c r="LZQ11" s="7" t="s">
        <v>22352</v>
      </c>
      <c r="LZR11" s="20" t="e">
        <f>VLOOKUP(LZR$4, revenue_pivot!$A$4:$E$6, 5, FALSE)</f>
        <v>#N/A</v>
      </c>
      <c r="LZS11" s="20" t="e">
        <f>VLOOKUP(LZS$4, revenue_pivot!$A$4:$E$6, 5, FALSE)</f>
        <v>#N/A</v>
      </c>
      <c r="LZT11" s="20" t="e">
        <f>VLOOKUP(LZT$4, revenue_pivot!$A$4:$E$6, 5, FALSE)</f>
        <v>#N/A</v>
      </c>
      <c r="LZU11" s="7" t="s">
        <v>22352</v>
      </c>
      <c r="LZV11" s="20" t="e">
        <f>VLOOKUP(LZV$4, revenue_pivot!$A$4:$E$6, 5, FALSE)</f>
        <v>#N/A</v>
      </c>
      <c r="LZW11" s="20" t="e">
        <f>VLOOKUP(LZW$4, revenue_pivot!$A$4:$E$6, 5, FALSE)</f>
        <v>#N/A</v>
      </c>
      <c r="LZX11" s="20" t="e">
        <f>VLOOKUP(LZX$4, revenue_pivot!$A$4:$E$6, 5, FALSE)</f>
        <v>#N/A</v>
      </c>
      <c r="LZY11" s="7" t="s">
        <v>22352</v>
      </c>
      <c r="LZZ11" s="20" t="e">
        <f>VLOOKUP(LZZ$4, revenue_pivot!$A$4:$E$6, 5, FALSE)</f>
        <v>#N/A</v>
      </c>
      <c r="MAA11" s="20" t="e">
        <f>VLOOKUP(MAA$4, revenue_pivot!$A$4:$E$6, 5, FALSE)</f>
        <v>#N/A</v>
      </c>
      <c r="MAB11" s="20" t="e">
        <f>VLOOKUP(MAB$4, revenue_pivot!$A$4:$E$6, 5, FALSE)</f>
        <v>#N/A</v>
      </c>
      <c r="MAC11" s="7" t="s">
        <v>22352</v>
      </c>
      <c r="MAD11" s="20" t="e">
        <f>VLOOKUP(MAD$4, revenue_pivot!$A$4:$E$6, 5, FALSE)</f>
        <v>#N/A</v>
      </c>
      <c r="MAE11" s="20" t="e">
        <f>VLOOKUP(MAE$4, revenue_pivot!$A$4:$E$6, 5, FALSE)</f>
        <v>#N/A</v>
      </c>
      <c r="MAF11" s="20" t="e">
        <f>VLOOKUP(MAF$4, revenue_pivot!$A$4:$E$6, 5, FALSE)</f>
        <v>#N/A</v>
      </c>
      <c r="MAG11" s="7" t="s">
        <v>22352</v>
      </c>
      <c r="MAH11" s="20" t="e">
        <f>VLOOKUP(MAH$4, revenue_pivot!$A$4:$E$6, 5, FALSE)</f>
        <v>#N/A</v>
      </c>
      <c r="MAI11" s="20" t="e">
        <f>VLOOKUP(MAI$4, revenue_pivot!$A$4:$E$6, 5, FALSE)</f>
        <v>#N/A</v>
      </c>
      <c r="MAJ11" s="20" t="e">
        <f>VLOOKUP(MAJ$4, revenue_pivot!$A$4:$E$6, 5, FALSE)</f>
        <v>#N/A</v>
      </c>
      <c r="MAK11" s="7" t="s">
        <v>22352</v>
      </c>
      <c r="MAL11" s="20" t="e">
        <f>VLOOKUP(MAL$4, revenue_pivot!$A$4:$E$6, 5, FALSE)</f>
        <v>#N/A</v>
      </c>
      <c r="MAM11" s="20" t="e">
        <f>VLOOKUP(MAM$4, revenue_pivot!$A$4:$E$6, 5, FALSE)</f>
        <v>#N/A</v>
      </c>
      <c r="MAN11" s="20" t="e">
        <f>VLOOKUP(MAN$4, revenue_pivot!$A$4:$E$6, 5, FALSE)</f>
        <v>#N/A</v>
      </c>
      <c r="MAO11" s="7" t="s">
        <v>22352</v>
      </c>
      <c r="MAP11" s="20" t="e">
        <f>VLOOKUP(MAP$4, revenue_pivot!$A$4:$E$6, 5, FALSE)</f>
        <v>#N/A</v>
      </c>
      <c r="MAQ11" s="20" t="e">
        <f>VLOOKUP(MAQ$4, revenue_pivot!$A$4:$E$6, 5, FALSE)</f>
        <v>#N/A</v>
      </c>
      <c r="MAR11" s="20" t="e">
        <f>VLOOKUP(MAR$4, revenue_pivot!$A$4:$E$6, 5, FALSE)</f>
        <v>#N/A</v>
      </c>
      <c r="MAS11" s="7" t="s">
        <v>22352</v>
      </c>
      <c r="MAT11" s="20" t="e">
        <f>VLOOKUP(MAT$4, revenue_pivot!$A$4:$E$6, 5, FALSE)</f>
        <v>#N/A</v>
      </c>
      <c r="MAU11" s="20" t="e">
        <f>VLOOKUP(MAU$4, revenue_pivot!$A$4:$E$6, 5, FALSE)</f>
        <v>#N/A</v>
      </c>
      <c r="MAV11" s="20" t="e">
        <f>VLOOKUP(MAV$4, revenue_pivot!$A$4:$E$6, 5, FALSE)</f>
        <v>#N/A</v>
      </c>
      <c r="MAW11" s="7" t="s">
        <v>22352</v>
      </c>
      <c r="MAX11" s="20" t="e">
        <f>VLOOKUP(MAX$4, revenue_pivot!$A$4:$E$6, 5, FALSE)</f>
        <v>#N/A</v>
      </c>
      <c r="MAY11" s="20" t="e">
        <f>VLOOKUP(MAY$4, revenue_pivot!$A$4:$E$6, 5, FALSE)</f>
        <v>#N/A</v>
      </c>
      <c r="MAZ11" s="20" t="e">
        <f>VLOOKUP(MAZ$4, revenue_pivot!$A$4:$E$6, 5, FALSE)</f>
        <v>#N/A</v>
      </c>
      <c r="MBA11" s="7" t="s">
        <v>22352</v>
      </c>
      <c r="MBB11" s="20" t="e">
        <f>VLOOKUP(MBB$4, revenue_pivot!$A$4:$E$6, 5, FALSE)</f>
        <v>#N/A</v>
      </c>
      <c r="MBC11" s="20" t="e">
        <f>VLOOKUP(MBC$4, revenue_pivot!$A$4:$E$6, 5, FALSE)</f>
        <v>#N/A</v>
      </c>
      <c r="MBD11" s="20" t="e">
        <f>VLOOKUP(MBD$4, revenue_pivot!$A$4:$E$6, 5, FALSE)</f>
        <v>#N/A</v>
      </c>
      <c r="MBE11" s="7" t="s">
        <v>22352</v>
      </c>
      <c r="MBF11" s="20" t="e">
        <f>VLOOKUP(MBF$4, revenue_pivot!$A$4:$E$6, 5, FALSE)</f>
        <v>#N/A</v>
      </c>
      <c r="MBG11" s="20" t="e">
        <f>VLOOKUP(MBG$4, revenue_pivot!$A$4:$E$6, 5, FALSE)</f>
        <v>#N/A</v>
      </c>
      <c r="MBH11" s="20" t="e">
        <f>VLOOKUP(MBH$4, revenue_pivot!$A$4:$E$6, 5, FALSE)</f>
        <v>#N/A</v>
      </c>
      <c r="MBI11" s="7" t="s">
        <v>22352</v>
      </c>
      <c r="MBJ11" s="20" t="e">
        <f>VLOOKUP(MBJ$4, revenue_pivot!$A$4:$E$6, 5, FALSE)</f>
        <v>#N/A</v>
      </c>
      <c r="MBK11" s="20" t="e">
        <f>VLOOKUP(MBK$4, revenue_pivot!$A$4:$E$6, 5, FALSE)</f>
        <v>#N/A</v>
      </c>
      <c r="MBL11" s="20" t="e">
        <f>VLOOKUP(MBL$4, revenue_pivot!$A$4:$E$6, 5, FALSE)</f>
        <v>#N/A</v>
      </c>
      <c r="MBM11" s="7" t="s">
        <v>22352</v>
      </c>
      <c r="MBN11" s="20" t="e">
        <f>VLOOKUP(MBN$4, revenue_pivot!$A$4:$E$6, 5, FALSE)</f>
        <v>#N/A</v>
      </c>
      <c r="MBO11" s="20" t="e">
        <f>VLOOKUP(MBO$4, revenue_pivot!$A$4:$E$6, 5, FALSE)</f>
        <v>#N/A</v>
      </c>
      <c r="MBP11" s="20" t="e">
        <f>VLOOKUP(MBP$4, revenue_pivot!$A$4:$E$6, 5, FALSE)</f>
        <v>#N/A</v>
      </c>
      <c r="MBQ11" s="7" t="s">
        <v>22352</v>
      </c>
      <c r="MBR11" s="20" t="e">
        <f>VLOOKUP(MBR$4, revenue_pivot!$A$4:$E$6, 5, FALSE)</f>
        <v>#N/A</v>
      </c>
      <c r="MBS11" s="20" t="e">
        <f>VLOOKUP(MBS$4, revenue_pivot!$A$4:$E$6, 5, FALSE)</f>
        <v>#N/A</v>
      </c>
      <c r="MBT11" s="20" t="e">
        <f>VLOOKUP(MBT$4, revenue_pivot!$A$4:$E$6, 5, FALSE)</f>
        <v>#N/A</v>
      </c>
      <c r="MBU11" s="7" t="s">
        <v>22352</v>
      </c>
      <c r="MBV11" s="20" t="e">
        <f>VLOOKUP(MBV$4, revenue_pivot!$A$4:$E$6, 5, FALSE)</f>
        <v>#N/A</v>
      </c>
      <c r="MBW11" s="20" t="e">
        <f>VLOOKUP(MBW$4, revenue_pivot!$A$4:$E$6, 5, FALSE)</f>
        <v>#N/A</v>
      </c>
      <c r="MBX11" s="20" t="e">
        <f>VLOOKUP(MBX$4, revenue_pivot!$A$4:$E$6, 5, FALSE)</f>
        <v>#N/A</v>
      </c>
      <c r="MBY11" s="7" t="s">
        <v>22352</v>
      </c>
      <c r="MBZ11" s="20" t="e">
        <f>VLOOKUP(MBZ$4, revenue_pivot!$A$4:$E$6, 5, FALSE)</f>
        <v>#N/A</v>
      </c>
      <c r="MCA11" s="20" t="e">
        <f>VLOOKUP(MCA$4, revenue_pivot!$A$4:$E$6, 5, FALSE)</f>
        <v>#N/A</v>
      </c>
      <c r="MCB11" s="20" t="e">
        <f>VLOOKUP(MCB$4, revenue_pivot!$A$4:$E$6, 5, FALSE)</f>
        <v>#N/A</v>
      </c>
      <c r="MCC11" s="7" t="s">
        <v>22352</v>
      </c>
      <c r="MCD11" s="20" t="e">
        <f>VLOOKUP(MCD$4, revenue_pivot!$A$4:$E$6, 5, FALSE)</f>
        <v>#N/A</v>
      </c>
      <c r="MCE11" s="20" t="e">
        <f>VLOOKUP(MCE$4, revenue_pivot!$A$4:$E$6, 5, FALSE)</f>
        <v>#N/A</v>
      </c>
      <c r="MCF11" s="20" t="e">
        <f>VLOOKUP(MCF$4, revenue_pivot!$A$4:$E$6, 5, FALSE)</f>
        <v>#N/A</v>
      </c>
      <c r="MCG11" s="7" t="s">
        <v>22352</v>
      </c>
      <c r="MCH11" s="20" t="e">
        <f>VLOOKUP(MCH$4, revenue_pivot!$A$4:$E$6, 5, FALSE)</f>
        <v>#N/A</v>
      </c>
      <c r="MCI11" s="20" t="e">
        <f>VLOOKUP(MCI$4, revenue_pivot!$A$4:$E$6, 5, FALSE)</f>
        <v>#N/A</v>
      </c>
      <c r="MCJ11" s="20" t="e">
        <f>VLOOKUP(MCJ$4, revenue_pivot!$A$4:$E$6, 5, FALSE)</f>
        <v>#N/A</v>
      </c>
      <c r="MCK11" s="7" t="s">
        <v>22352</v>
      </c>
      <c r="MCL11" s="20" t="e">
        <f>VLOOKUP(MCL$4, revenue_pivot!$A$4:$E$6, 5, FALSE)</f>
        <v>#N/A</v>
      </c>
      <c r="MCM11" s="20" t="e">
        <f>VLOOKUP(MCM$4, revenue_pivot!$A$4:$E$6, 5, FALSE)</f>
        <v>#N/A</v>
      </c>
      <c r="MCN11" s="20" t="e">
        <f>VLOOKUP(MCN$4, revenue_pivot!$A$4:$E$6, 5, FALSE)</f>
        <v>#N/A</v>
      </c>
      <c r="MCO11" s="7" t="s">
        <v>22352</v>
      </c>
      <c r="MCP11" s="20" t="e">
        <f>VLOOKUP(MCP$4, revenue_pivot!$A$4:$E$6, 5, FALSE)</f>
        <v>#N/A</v>
      </c>
      <c r="MCQ11" s="20" t="e">
        <f>VLOOKUP(MCQ$4, revenue_pivot!$A$4:$E$6, 5, FALSE)</f>
        <v>#N/A</v>
      </c>
      <c r="MCR11" s="20" t="e">
        <f>VLOOKUP(MCR$4, revenue_pivot!$A$4:$E$6, 5, FALSE)</f>
        <v>#N/A</v>
      </c>
      <c r="MCS11" s="7" t="s">
        <v>22352</v>
      </c>
      <c r="MCT11" s="20" t="e">
        <f>VLOOKUP(MCT$4, revenue_pivot!$A$4:$E$6, 5, FALSE)</f>
        <v>#N/A</v>
      </c>
      <c r="MCU11" s="20" t="e">
        <f>VLOOKUP(MCU$4, revenue_pivot!$A$4:$E$6, 5, FALSE)</f>
        <v>#N/A</v>
      </c>
      <c r="MCV11" s="20" t="e">
        <f>VLOOKUP(MCV$4, revenue_pivot!$A$4:$E$6, 5, FALSE)</f>
        <v>#N/A</v>
      </c>
      <c r="MCW11" s="7" t="s">
        <v>22352</v>
      </c>
      <c r="MCX11" s="20" t="e">
        <f>VLOOKUP(MCX$4, revenue_pivot!$A$4:$E$6, 5, FALSE)</f>
        <v>#N/A</v>
      </c>
      <c r="MCY11" s="20" t="e">
        <f>VLOOKUP(MCY$4, revenue_pivot!$A$4:$E$6, 5, FALSE)</f>
        <v>#N/A</v>
      </c>
      <c r="MCZ11" s="20" t="e">
        <f>VLOOKUP(MCZ$4, revenue_pivot!$A$4:$E$6, 5, FALSE)</f>
        <v>#N/A</v>
      </c>
      <c r="MDA11" s="7" t="s">
        <v>22352</v>
      </c>
      <c r="MDB11" s="20" t="e">
        <f>VLOOKUP(MDB$4, revenue_pivot!$A$4:$E$6, 5, FALSE)</f>
        <v>#N/A</v>
      </c>
      <c r="MDC11" s="20" t="e">
        <f>VLOOKUP(MDC$4, revenue_pivot!$A$4:$E$6, 5, FALSE)</f>
        <v>#N/A</v>
      </c>
      <c r="MDD11" s="20" t="e">
        <f>VLOOKUP(MDD$4, revenue_pivot!$A$4:$E$6, 5, FALSE)</f>
        <v>#N/A</v>
      </c>
      <c r="MDE11" s="7" t="s">
        <v>22352</v>
      </c>
      <c r="MDF11" s="20" t="e">
        <f>VLOOKUP(MDF$4, revenue_pivot!$A$4:$E$6, 5, FALSE)</f>
        <v>#N/A</v>
      </c>
      <c r="MDG11" s="20" t="e">
        <f>VLOOKUP(MDG$4, revenue_pivot!$A$4:$E$6, 5, FALSE)</f>
        <v>#N/A</v>
      </c>
      <c r="MDH11" s="20" t="e">
        <f>VLOOKUP(MDH$4, revenue_pivot!$A$4:$E$6, 5, FALSE)</f>
        <v>#N/A</v>
      </c>
      <c r="MDI11" s="7" t="s">
        <v>22352</v>
      </c>
      <c r="MDJ11" s="20" t="e">
        <f>VLOOKUP(MDJ$4, revenue_pivot!$A$4:$E$6, 5, FALSE)</f>
        <v>#N/A</v>
      </c>
      <c r="MDK11" s="20" t="e">
        <f>VLOOKUP(MDK$4, revenue_pivot!$A$4:$E$6, 5, FALSE)</f>
        <v>#N/A</v>
      </c>
      <c r="MDL11" s="20" t="e">
        <f>VLOOKUP(MDL$4, revenue_pivot!$A$4:$E$6, 5, FALSE)</f>
        <v>#N/A</v>
      </c>
      <c r="MDM11" s="7" t="s">
        <v>22352</v>
      </c>
      <c r="MDN11" s="20" t="e">
        <f>VLOOKUP(MDN$4, revenue_pivot!$A$4:$E$6, 5, FALSE)</f>
        <v>#N/A</v>
      </c>
      <c r="MDO11" s="20" t="e">
        <f>VLOOKUP(MDO$4, revenue_pivot!$A$4:$E$6, 5, FALSE)</f>
        <v>#N/A</v>
      </c>
      <c r="MDP11" s="20" t="e">
        <f>VLOOKUP(MDP$4, revenue_pivot!$A$4:$E$6, 5, FALSE)</f>
        <v>#N/A</v>
      </c>
      <c r="MDQ11" s="7" t="s">
        <v>22352</v>
      </c>
      <c r="MDR11" s="20" t="e">
        <f>VLOOKUP(MDR$4, revenue_pivot!$A$4:$E$6, 5, FALSE)</f>
        <v>#N/A</v>
      </c>
      <c r="MDS11" s="20" t="e">
        <f>VLOOKUP(MDS$4, revenue_pivot!$A$4:$E$6, 5, FALSE)</f>
        <v>#N/A</v>
      </c>
      <c r="MDT11" s="20" t="e">
        <f>VLOOKUP(MDT$4, revenue_pivot!$A$4:$E$6, 5, FALSE)</f>
        <v>#N/A</v>
      </c>
      <c r="MDU11" s="7" t="s">
        <v>22352</v>
      </c>
      <c r="MDV11" s="20" t="e">
        <f>VLOOKUP(MDV$4, revenue_pivot!$A$4:$E$6, 5, FALSE)</f>
        <v>#N/A</v>
      </c>
      <c r="MDW11" s="20" t="e">
        <f>VLOOKUP(MDW$4, revenue_pivot!$A$4:$E$6, 5, FALSE)</f>
        <v>#N/A</v>
      </c>
      <c r="MDX11" s="20" t="e">
        <f>VLOOKUP(MDX$4, revenue_pivot!$A$4:$E$6, 5, FALSE)</f>
        <v>#N/A</v>
      </c>
      <c r="MDY11" s="7" t="s">
        <v>22352</v>
      </c>
      <c r="MDZ11" s="20" t="e">
        <f>VLOOKUP(MDZ$4, revenue_pivot!$A$4:$E$6, 5, FALSE)</f>
        <v>#N/A</v>
      </c>
      <c r="MEA11" s="20" t="e">
        <f>VLOOKUP(MEA$4, revenue_pivot!$A$4:$E$6, 5, FALSE)</f>
        <v>#N/A</v>
      </c>
      <c r="MEB11" s="20" t="e">
        <f>VLOOKUP(MEB$4, revenue_pivot!$A$4:$E$6, 5, FALSE)</f>
        <v>#N/A</v>
      </c>
      <c r="MEC11" s="7" t="s">
        <v>22352</v>
      </c>
      <c r="MED11" s="20" t="e">
        <f>VLOOKUP(MED$4, revenue_pivot!$A$4:$E$6, 5, FALSE)</f>
        <v>#N/A</v>
      </c>
      <c r="MEE11" s="20" t="e">
        <f>VLOOKUP(MEE$4, revenue_pivot!$A$4:$E$6, 5, FALSE)</f>
        <v>#N/A</v>
      </c>
      <c r="MEF11" s="20" t="e">
        <f>VLOOKUP(MEF$4, revenue_pivot!$A$4:$E$6, 5, FALSE)</f>
        <v>#N/A</v>
      </c>
      <c r="MEG11" s="7" t="s">
        <v>22352</v>
      </c>
      <c r="MEH11" s="20" t="e">
        <f>VLOOKUP(MEH$4, revenue_pivot!$A$4:$E$6, 5, FALSE)</f>
        <v>#N/A</v>
      </c>
      <c r="MEI11" s="20" t="e">
        <f>VLOOKUP(MEI$4, revenue_pivot!$A$4:$E$6, 5, FALSE)</f>
        <v>#N/A</v>
      </c>
      <c r="MEJ11" s="20" t="e">
        <f>VLOOKUP(MEJ$4, revenue_pivot!$A$4:$E$6, 5, FALSE)</f>
        <v>#N/A</v>
      </c>
      <c r="MEK11" s="7" t="s">
        <v>22352</v>
      </c>
      <c r="MEL11" s="20" t="e">
        <f>VLOOKUP(MEL$4, revenue_pivot!$A$4:$E$6, 5, FALSE)</f>
        <v>#N/A</v>
      </c>
      <c r="MEM11" s="20" t="e">
        <f>VLOOKUP(MEM$4, revenue_pivot!$A$4:$E$6, 5, FALSE)</f>
        <v>#N/A</v>
      </c>
      <c r="MEN11" s="20" t="e">
        <f>VLOOKUP(MEN$4, revenue_pivot!$A$4:$E$6, 5, FALSE)</f>
        <v>#N/A</v>
      </c>
      <c r="MEO11" s="7" t="s">
        <v>22352</v>
      </c>
      <c r="MEP11" s="20" t="e">
        <f>VLOOKUP(MEP$4, revenue_pivot!$A$4:$E$6, 5, FALSE)</f>
        <v>#N/A</v>
      </c>
      <c r="MEQ11" s="20" t="e">
        <f>VLOOKUP(MEQ$4, revenue_pivot!$A$4:$E$6, 5, FALSE)</f>
        <v>#N/A</v>
      </c>
      <c r="MER11" s="20" t="e">
        <f>VLOOKUP(MER$4, revenue_pivot!$A$4:$E$6, 5, FALSE)</f>
        <v>#N/A</v>
      </c>
      <c r="MES11" s="7" t="s">
        <v>22352</v>
      </c>
      <c r="MET11" s="20" t="e">
        <f>VLOOKUP(MET$4, revenue_pivot!$A$4:$E$6, 5, FALSE)</f>
        <v>#N/A</v>
      </c>
      <c r="MEU11" s="20" t="e">
        <f>VLOOKUP(MEU$4, revenue_pivot!$A$4:$E$6, 5, FALSE)</f>
        <v>#N/A</v>
      </c>
      <c r="MEV11" s="20" t="e">
        <f>VLOOKUP(MEV$4, revenue_pivot!$A$4:$E$6, 5, FALSE)</f>
        <v>#N/A</v>
      </c>
      <c r="MEW11" s="7" t="s">
        <v>22352</v>
      </c>
      <c r="MEX11" s="20" t="e">
        <f>VLOOKUP(MEX$4, revenue_pivot!$A$4:$E$6, 5, FALSE)</f>
        <v>#N/A</v>
      </c>
      <c r="MEY11" s="20" t="e">
        <f>VLOOKUP(MEY$4, revenue_pivot!$A$4:$E$6, 5, FALSE)</f>
        <v>#N/A</v>
      </c>
      <c r="MEZ11" s="20" t="e">
        <f>VLOOKUP(MEZ$4, revenue_pivot!$A$4:$E$6, 5, FALSE)</f>
        <v>#N/A</v>
      </c>
      <c r="MFA11" s="7" t="s">
        <v>22352</v>
      </c>
      <c r="MFB11" s="20" t="e">
        <f>VLOOKUP(MFB$4, revenue_pivot!$A$4:$E$6, 5, FALSE)</f>
        <v>#N/A</v>
      </c>
      <c r="MFC11" s="20" t="e">
        <f>VLOOKUP(MFC$4, revenue_pivot!$A$4:$E$6, 5, FALSE)</f>
        <v>#N/A</v>
      </c>
      <c r="MFD11" s="20" t="e">
        <f>VLOOKUP(MFD$4, revenue_pivot!$A$4:$E$6, 5, FALSE)</f>
        <v>#N/A</v>
      </c>
      <c r="MFE11" s="7" t="s">
        <v>22352</v>
      </c>
      <c r="MFF11" s="20" t="e">
        <f>VLOOKUP(MFF$4, revenue_pivot!$A$4:$E$6, 5, FALSE)</f>
        <v>#N/A</v>
      </c>
      <c r="MFG11" s="20" t="e">
        <f>VLOOKUP(MFG$4, revenue_pivot!$A$4:$E$6, 5, FALSE)</f>
        <v>#N/A</v>
      </c>
      <c r="MFH11" s="20" t="e">
        <f>VLOOKUP(MFH$4, revenue_pivot!$A$4:$E$6, 5, FALSE)</f>
        <v>#N/A</v>
      </c>
      <c r="MFI11" s="7" t="s">
        <v>22352</v>
      </c>
      <c r="MFJ11" s="20" t="e">
        <f>VLOOKUP(MFJ$4, revenue_pivot!$A$4:$E$6, 5, FALSE)</f>
        <v>#N/A</v>
      </c>
      <c r="MFK11" s="20" t="e">
        <f>VLOOKUP(MFK$4, revenue_pivot!$A$4:$E$6, 5, FALSE)</f>
        <v>#N/A</v>
      </c>
      <c r="MFL11" s="20" t="e">
        <f>VLOOKUP(MFL$4, revenue_pivot!$A$4:$E$6, 5, FALSE)</f>
        <v>#N/A</v>
      </c>
      <c r="MFM11" s="7" t="s">
        <v>22352</v>
      </c>
      <c r="MFN11" s="20" t="e">
        <f>VLOOKUP(MFN$4, revenue_pivot!$A$4:$E$6, 5, FALSE)</f>
        <v>#N/A</v>
      </c>
      <c r="MFO11" s="20" t="e">
        <f>VLOOKUP(MFO$4, revenue_pivot!$A$4:$E$6, 5, FALSE)</f>
        <v>#N/A</v>
      </c>
      <c r="MFP11" s="20" t="e">
        <f>VLOOKUP(MFP$4, revenue_pivot!$A$4:$E$6, 5, FALSE)</f>
        <v>#N/A</v>
      </c>
      <c r="MFQ11" s="7" t="s">
        <v>22352</v>
      </c>
      <c r="MFR11" s="20" t="e">
        <f>VLOOKUP(MFR$4, revenue_pivot!$A$4:$E$6, 5, FALSE)</f>
        <v>#N/A</v>
      </c>
      <c r="MFS11" s="20" t="e">
        <f>VLOOKUP(MFS$4, revenue_pivot!$A$4:$E$6, 5, FALSE)</f>
        <v>#N/A</v>
      </c>
      <c r="MFT11" s="20" t="e">
        <f>VLOOKUP(MFT$4, revenue_pivot!$A$4:$E$6, 5, FALSE)</f>
        <v>#N/A</v>
      </c>
      <c r="MFU11" s="7" t="s">
        <v>22352</v>
      </c>
      <c r="MFV11" s="20" t="e">
        <f>VLOOKUP(MFV$4, revenue_pivot!$A$4:$E$6, 5, FALSE)</f>
        <v>#N/A</v>
      </c>
      <c r="MFW11" s="20" t="e">
        <f>VLOOKUP(MFW$4, revenue_pivot!$A$4:$E$6, 5, FALSE)</f>
        <v>#N/A</v>
      </c>
      <c r="MFX11" s="20" t="e">
        <f>VLOOKUP(MFX$4, revenue_pivot!$A$4:$E$6, 5, FALSE)</f>
        <v>#N/A</v>
      </c>
      <c r="MFY11" s="7" t="s">
        <v>22352</v>
      </c>
      <c r="MFZ11" s="20" t="e">
        <f>VLOOKUP(MFZ$4, revenue_pivot!$A$4:$E$6, 5, FALSE)</f>
        <v>#N/A</v>
      </c>
      <c r="MGA11" s="20" t="e">
        <f>VLOOKUP(MGA$4, revenue_pivot!$A$4:$E$6, 5, FALSE)</f>
        <v>#N/A</v>
      </c>
      <c r="MGB11" s="20" t="e">
        <f>VLOOKUP(MGB$4, revenue_pivot!$A$4:$E$6, 5, FALSE)</f>
        <v>#N/A</v>
      </c>
      <c r="MGC11" s="7" t="s">
        <v>22352</v>
      </c>
      <c r="MGD11" s="20" t="e">
        <f>VLOOKUP(MGD$4, revenue_pivot!$A$4:$E$6, 5, FALSE)</f>
        <v>#N/A</v>
      </c>
      <c r="MGE11" s="20" t="e">
        <f>VLOOKUP(MGE$4, revenue_pivot!$A$4:$E$6, 5, FALSE)</f>
        <v>#N/A</v>
      </c>
      <c r="MGF11" s="20" t="e">
        <f>VLOOKUP(MGF$4, revenue_pivot!$A$4:$E$6, 5, FALSE)</f>
        <v>#N/A</v>
      </c>
      <c r="MGG11" s="7" t="s">
        <v>22352</v>
      </c>
      <c r="MGH11" s="20" t="e">
        <f>VLOOKUP(MGH$4, revenue_pivot!$A$4:$E$6, 5, FALSE)</f>
        <v>#N/A</v>
      </c>
      <c r="MGI11" s="20" t="e">
        <f>VLOOKUP(MGI$4, revenue_pivot!$A$4:$E$6, 5, FALSE)</f>
        <v>#N/A</v>
      </c>
      <c r="MGJ11" s="20" t="e">
        <f>VLOOKUP(MGJ$4, revenue_pivot!$A$4:$E$6, 5, FALSE)</f>
        <v>#N/A</v>
      </c>
      <c r="MGK11" s="7" t="s">
        <v>22352</v>
      </c>
      <c r="MGL11" s="20" t="e">
        <f>VLOOKUP(MGL$4, revenue_pivot!$A$4:$E$6, 5, FALSE)</f>
        <v>#N/A</v>
      </c>
      <c r="MGM11" s="20" t="e">
        <f>VLOOKUP(MGM$4, revenue_pivot!$A$4:$E$6, 5, FALSE)</f>
        <v>#N/A</v>
      </c>
      <c r="MGN11" s="20" t="e">
        <f>VLOOKUP(MGN$4, revenue_pivot!$A$4:$E$6, 5, FALSE)</f>
        <v>#N/A</v>
      </c>
      <c r="MGO11" s="7" t="s">
        <v>22352</v>
      </c>
      <c r="MGP11" s="20" t="e">
        <f>VLOOKUP(MGP$4, revenue_pivot!$A$4:$E$6, 5, FALSE)</f>
        <v>#N/A</v>
      </c>
      <c r="MGQ11" s="20" t="e">
        <f>VLOOKUP(MGQ$4, revenue_pivot!$A$4:$E$6, 5, FALSE)</f>
        <v>#N/A</v>
      </c>
      <c r="MGR11" s="20" t="e">
        <f>VLOOKUP(MGR$4, revenue_pivot!$A$4:$E$6, 5, FALSE)</f>
        <v>#N/A</v>
      </c>
      <c r="MGS11" s="7" t="s">
        <v>22352</v>
      </c>
      <c r="MGT11" s="20" t="e">
        <f>VLOOKUP(MGT$4, revenue_pivot!$A$4:$E$6, 5, FALSE)</f>
        <v>#N/A</v>
      </c>
      <c r="MGU11" s="20" t="e">
        <f>VLOOKUP(MGU$4, revenue_pivot!$A$4:$E$6, 5, FALSE)</f>
        <v>#N/A</v>
      </c>
      <c r="MGV11" s="20" t="e">
        <f>VLOOKUP(MGV$4, revenue_pivot!$A$4:$E$6, 5, FALSE)</f>
        <v>#N/A</v>
      </c>
      <c r="MGW11" s="7" t="s">
        <v>22352</v>
      </c>
      <c r="MGX11" s="20" t="e">
        <f>VLOOKUP(MGX$4, revenue_pivot!$A$4:$E$6, 5, FALSE)</f>
        <v>#N/A</v>
      </c>
      <c r="MGY11" s="20" t="e">
        <f>VLOOKUP(MGY$4, revenue_pivot!$A$4:$E$6, 5, FALSE)</f>
        <v>#N/A</v>
      </c>
      <c r="MGZ11" s="20" t="e">
        <f>VLOOKUP(MGZ$4, revenue_pivot!$A$4:$E$6, 5, FALSE)</f>
        <v>#N/A</v>
      </c>
      <c r="MHA11" s="7" t="s">
        <v>22352</v>
      </c>
      <c r="MHB11" s="20" t="e">
        <f>VLOOKUP(MHB$4, revenue_pivot!$A$4:$E$6, 5, FALSE)</f>
        <v>#N/A</v>
      </c>
      <c r="MHC11" s="20" t="e">
        <f>VLOOKUP(MHC$4, revenue_pivot!$A$4:$E$6, 5, FALSE)</f>
        <v>#N/A</v>
      </c>
      <c r="MHD11" s="20" t="e">
        <f>VLOOKUP(MHD$4, revenue_pivot!$A$4:$E$6, 5, FALSE)</f>
        <v>#N/A</v>
      </c>
      <c r="MHE11" s="7" t="s">
        <v>22352</v>
      </c>
      <c r="MHF11" s="20" t="e">
        <f>VLOOKUP(MHF$4, revenue_pivot!$A$4:$E$6, 5, FALSE)</f>
        <v>#N/A</v>
      </c>
      <c r="MHG11" s="20" t="e">
        <f>VLOOKUP(MHG$4, revenue_pivot!$A$4:$E$6, 5, FALSE)</f>
        <v>#N/A</v>
      </c>
      <c r="MHH11" s="20" t="e">
        <f>VLOOKUP(MHH$4, revenue_pivot!$A$4:$E$6, 5, FALSE)</f>
        <v>#N/A</v>
      </c>
      <c r="MHI11" s="7" t="s">
        <v>22352</v>
      </c>
      <c r="MHJ11" s="20" t="e">
        <f>VLOOKUP(MHJ$4, revenue_pivot!$A$4:$E$6, 5, FALSE)</f>
        <v>#N/A</v>
      </c>
      <c r="MHK11" s="20" t="e">
        <f>VLOOKUP(MHK$4, revenue_pivot!$A$4:$E$6, 5, FALSE)</f>
        <v>#N/A</v>
      </c>
      <c r="MHL11" s="20" t="e">
        <f>VLOOKUP(MHL$4, revenue_pivot!$A$4:$E$6, 5, FALSE)</f>
        <v>#N/A</v>
      </c>
      <c r="MHM11" s="7" t="s">
        <v>22352</v>
      </c>
      <c r="MHN11" s="20" t="e">
        <f>VLOOKUP(MHN$4, revenue_pivot!$A$4:$E$6, 5, FALSE)</f>
        <v>#N/A</v>
      </c>
      <c r="MHO11" s="20" t="e">
        <f>VLOOKUP(MHO$4, revenue_pivot!$A$4:$E$6, 5, FALSE)</f>
        <v>#N/A</v>
      </c>
      <c r="MHP11" s="20" t="e">
        <f>VLOOKUP(MHP$4, revenue_pivot!$A$4:$E$6, 5, FALSE)</f>
        <v>#N/A</v>
      </c>
      <c r="MHQ11" s="7" t="s">
        <v>22352</v>
      </c>
      <c r="MHR11" s="20" t="e">
        <f>VLOOKUP(MHR$4, revenue_pivot!$A$4:$E$6, 5, FALSE)</f>
        <v>#N/A</v>
      </c>
      <c r="MHS11" s="20" t="e">
        <f>VLOOKUP(MHS$4, revenue_pivot!$A$4:$E$6, 5, FALSE)</f>
        <v>#N/A</v>
      </c>
      <c r="MHT11" s="20" t="e">
        <f>VLOOKUP(MHT$4, revenue_pivot!$A$4:$E$6, 5, FALSE)</f>
        <v>#N/A</v>
      </c>
      <c r="MHU11" s="7" t="s">
        <v>22352</v>
      </c>
      <c r="MHV11" s="20" t="e">
        <f>VLOOKUP(MHV$4, revenue_pivot!$A$4:$E$6, 5, FALSE)</f>
        <v>#N/A</v>
      </c>
      <c r="MHW11" s="20" t="e">
        <f>VLOOKUP(MHW$4, revenue_pivot!$A$4:$E$6, 5, FALSE)</f>
        <v>#N/A</v>
      </c>
      <c r="MHX11" s="20" t="e">
        <f>VLOOKUP(MHX$4, revenue_pivot!$A$4:$E$6, 5, FALSE)</f>
        <v>#N/A</v>
      </c>
      <c r="MHY11" s="7" t="s">
        <v>22352</v>
      </c>
      <c r="MHZ11" s="20" t="e">
        <f>VLOOKUP(MHZ$4, revenue_pivot!$A$4:$E$6, 5, FALSE)</f>
        <v>#N/A</v>
      </c>
      <c r="MIA11" s="20" t="e">
        <f>VLOOKUP(MIA$4, revenue_pivot!$A$4:$E$6, 5, FALSE)</f>
        <v>#N/A</v>
      </c>
      <c r="MIB11" s="20" t="e">
        <f>VLOOKUP(MIB$4, revenue_pivot!$A$4:$E$6, 5, FALSE)</f>
        <v>#N/A</v>
      </c>
      <c r="MIC11" s="7" t="s">
        <v>22352</v>
      </c>
      <c r="MID11" s="20" t="e">
        <f>VLOOKUP(MID$4, revenue_pivot!$A$4:$E$6, 5, FALSE)</f>
        <v>#N/A</v>
      </c>
      <c r="MIE11" s="20" t="e">
        <f>VLOOKUP(MIE$4, revenue_pivot!$A$4:$E$6, 5, FALSE)</f>
        <v>#N/A</v>
      </c>
      <c r="MIF11" s="20" t="e">
        <f>VLOOKUP(MIF$4, revenue_pivot!$A$4:$E$6, 5, FALSE)</f>
        <v>#N/A</v>
      </c>
      <c r="MIG11" s="7" t="s">
        <v>22352</v>
      </c>
      <c r="MIH11" s="20" t="e">
        <f>VLOOKUP(MIH$4, revenue_pivot!$A$4:$E$6, 5, FALSE)</f>
        <v>#N/A</v>
      </c>
      <c r="MII11" s="20" t="e">
        <f>VLOOKUP(MII$4, revenue_pivot!$A$4:$E$6, 5, FALSE)</f>
        <v>#N/A</v>
      </c>
      <c r="MIJ11" s="20" t="e">
        <f>VLOOKUP(MIJ$4, revenue_pivot!$A$4:$E$6, 5, FALSE)</f>
        <v>#N/A</v>
      </c>
      <c r="MIK11" s="7" t="s">
        <v>22352</v>
      </c>
      <c r="MIL11" s="20" t="e">
        <f>VLOOKUP(MIL$4, revenue_pivot!$A$4:$E$6, 5, FALSE)</f>
        <v>#N/A</v>
      </c>
      <c r="MIM11" s="20" t="e">
        <f>VLOOKUP(MIM$4, revenue_pivot!$A$4:$E$6, 5, FALSE)</f>
        <v>#N/A</v>
      </c>
      <c r="MIN11" s="20" t="e">
        <f>VLOOKUP(MIN$4, revenue_pivot!$A$4:$E$6, 5, FALSE)</f>
        <v>#N/A</v>
      </c>
      <c r="MIO11" s="7" t="s">
        <v>22352</v>
      </c>
      <c r="MIP11" s="20" t="e">
        <f>VLOOKUP(MIP$4, revenue_pivot!$A$4:$E$6, 5, FALSE)</f>
        <v>#N/A</v>
      </c>
      <c r="MIQ11" s="20" t="e">
        <f>VLOOKUP(MIQ$4, revenue_pivot!$A$4:$E$6, 5, FALSE)</f>
        <v>#N/A</v>
      </c>
      <c r="MIR11" s="20" t="e">
        <f>VLOOKUP(MIR$4, revenue_pivot!$A$4:$E$6, 5, FALSE)</f>
        <v>#N/A</v>
      </c>
      <c r="MIS11" s="7" t="s">
        <v>22352</v>
      </c>
      <c r="MIT11" s="20" t="e">
        <f>VLOOKUP(MIT$4, revenue_pivot!$A$4:$E$6, 5, FALSE)</f>
        <v>#N/A</v>
      </c>
      <c r="MIU11" s="20" t="e">
        <f>VLOOKUP(MIU$4, revenue_pivot!$A$4:$E$6, 5, FALSE)</f>
        <v>#N/A</v>
      </c>
      <c r="MIV11" s="20" t="e">
        <f>VLOOKUP(MIV$4, revenue_pivot!$A$4:$E$6, 5, FALSE)</f>
        <v>#N/A</v>
      </c>
      <c r="MIW11" s="7" t="s">
        <v>22352</v>
      </c>
      <c r="MIX11" s="20" t="e">
        <f>VLOOKUP(MIX$4, revenue_pivot!$A$4:$E$6, 5, FALSE)</f>
        <v>#N/A</v>
      </c>
      <c r="MIY11" s="20" t="e">
        <f>VLOOKUP(MIY$4, revenue_pivot!$A$4:$E$6, 5, FALSE)</f>
        <v>#N/A</v>
      </c>
      <c r="MIZ11" s="20" t="e">
        <f>VLOOKUP(MIZ$4, revenue_pivot!$A$4:$E$6, 5, FALSE)</f>
        <v>#N/A</v>
      </c>
      <c r="MJA11" s="7" t="s">
        <v>22352</v>
      </c>
      <c r="MJB11" s="20" t="e">
        <f>VLOOKUP(MJB$4, revenue_pivot!$A$4:$E$6, 5, FALSE)</f>
        <v>#N/A</v>
      </c>
      <c r="MJC11" s="20" t="e">
        <f>VLOOKUP(MJC$4, revenue_pivot!$A$4:$E$6, 5, FALSE)</f>
        <v>#N/A</v>
      </c>
      <c r="MJD11" s="20" t="e">
        <f>VLOOKUP(MJD$4, revenue_pivot!$A$4:$E$6, 5, FALSE)</f>
        <v>#N/A</v>
      </c>
      <c r="MJE11" s="7" t="s">
        <v>22352</v>
      </c>
      <c r="MJF11" s="20" t="e">
        <f>VLOOKUP(MJF$4, revenue_pivot!$A$4:$E$6, 5, FALSE)</f>
        <v>#N/A</v>
      </c>
      <c r="MJG11" s="20" t="e">
        <f>VLOOKUP(MJG$4, revenue_pivot!$A$4:$E$6, 5, FALSE)</f>
        <v>#N/A</v>
      </c>
      <c r="MJH11" s="20" t="e">
        <f>VLOOKUP(MJH$4, revenue_pivot!$A$4:$E$6, 5, FALSE)</f>
        <v>#N/A</v>
      </c>
      <c r="MJI11" s="7" t="s">
        <v>22352</v>
      </c>
      <c r="MJJ11" s="20" t="e">
        <f>VLOOKUP(MJJ$4, revenue_pivot!$A$4:$E$6, 5, FALSE)</f>
        <v>#N/A</v>
      </c>
      <c r="MJK11" s="20" t="e">
        <f>VLOOKUP(MJK$4, revenue_pivot!$A$4:$E$6, 5, FALSE)</f>
        <v>#N/A</v>
      </c>
      <c r="MJL11" s="20" t="e">
        <f>VLOOKUP(MJL$4, revenue_pivot!$A$4:$E$6, 5, FALSE)</f>
        <v>#N/A</v>
      </c>
      <c r="MJM11" s="7" t="s">
        <v>22352</v>
      </c>
      <c r="MJN11" s="20" t="e">
        <f>VLOOKUP(MJN$4, revenue_pivot!$A$4:$E$6, 5, FALSE)</f>
        <v>#N/A</v>
      </c>
      <c r="MJO11" s="20" t="e">
        <f>VLOOKUP(MJO$4, revenue_pivot!$A$4:$E$6, 5, FALSE)</f>
        <v>#N/A</v>
      </c>
      <c r="MJP11" s="20" t="e">
        <f>VLOOKUP(MJP$4, revenue_pivot!$A$4:$E$6, 5, FALSE)</f>
        <v>#N/A</v>
      </c>
      <c r="MJQ11" s="7" t="s">
        <v>22352</v>
      </c>
      <c r="MJR11" s="20" t="e">
        <f>VLOOKUP(MJR$4, revenue_pivot!$A$4:$E$6, 5, FALSE)</f>
        <v>#N/A</v>
      </c>
      <c r="MJS11" s="20" t="e">
        <f>VLOOKUP(MJS$4, revenue_pivot!$A$4:$E$6, 5, FALSE)</f>
        <v>#N/A</v>
      </c>
      <c r="MJT11" s="20" t="e">
        <f>VLOOKUP(MJT$4, revenue_pivot!$A$4:$E$6, 5, FALSE)</f>
        <v>#N/A</v>
      </c>
      <c r="MJU11" s="7" t="s">
        <v>22352</v>
      </c>
      <c r="MJV11" s="20" t="e">
        <f>VLOOKUP(MJV$4, revenue_pivot!$A$4:$E$6, 5, FALSE)</f>
        <v>#N/A</v>
      </c>
      <c r="MJW11" s="20" t="e">
        <f>VLOOKUP(MJW$4, revenue_pivot!$A$4:$E$6, 5, FALSE)</f>
        <v>#N/A</v>
      </c>
      <c r="MJX11" s="20" t="e">
        <f>VLOOKUP(MJX$4, revenue_pivot!$A$4:$E$6, 5, FALSE)</f>
        <v>#N/A</v>
      </c>
      <c r="MJY11" s="7" t="s">
        <v>22352</v>
      </c>
      <c r="MJZ11" s="20" t="e">
        <f>VLOOKUP(MJZ$4, revenue_pivot!$A$4:$E$6, 5, FALSE)</f>
        <v>#N/A</v>
      </c>
      <c r="MKA11" s="20" t="e">
        <f>VLOOKUP(MKA$4, revenue_pivot!$A$4:$E$6, 5, FALSE)</f>
        <v>#N/A</v>
      </c>
      <c r="MKB11" s="20" t="e">
        <f>VLOOKUP(MKB$4, revenue_pivot!$A$4:$E$6, 5, FALSE)</f>
        <v>#N/A</v>
      </c>
      <c r="MKC11" s="7" t="s">
        <v>22352</v>
      </c>
      <c r="MKD11" s="20" t="e">
        <f>VLOOKUP(MKD$4, revenue_pivot!$A$4:$E$6, 5, FALSE)</f>
        <v>#N/A</v>
      </c>
      <c r="MKE11" s="20" t="e">
        <f>VLOOKUP(MKE$4, revenue_pivot!$A$4:$E$6, 5, FALSE)</f>
        <v>#N/A</v>
      </c>
      <c r="MKF11" s="20" t="e">
        <f>VLOOKUP(MKF$4, revenue_pivot!$A$4:$E$6, 5, FALSE)</f>
        <v>#N/A</v>
      </c>
      <c r="MKG11" s="7" t="s">
        <v>22352</v>
      </c>
      <c r="MKH11" s="20" t="e">
        <f>VLOOKUP(MKH$4, revenue_pivot!$A$4:$E$6, 5, FALSE)</f>
        <v>#N/A</v>
      </c>
      <c r="MKI11" s="20" t="e">
        <f>VLOOKUP(MKI$4, revenue_pivot!$A$4:$E$6, 5, FALSE)</f>
        <v>#N/A</v>
      </c>
      <c r="MKJ11" s="20" t="e">
        <f>VLOOKUP(MKJ$4, revenue_pivot!$A$4:$E$6, 5, FALSE)</f>
        <v>#N/A</v>
      </c>
      <c r="MKK11" s="7" t="s">
        <v>22352</v>
      </c>
      <c r="MKL11" s="20" t="e">
        <f>VLOOKUP(MKL$4, revenue_pivot!$A$4:$E$6, 5, FALSE)</f>
        <v>#N/A</v>
      </c>
      <c r="MKM11" s="20" t="e">
        <f>VLOOKUP(MKM$4, revenue_pivot!$A$4:$E$6, 5, FALSE)</f>
        <v>#N/A</v>
      </c>
      <c r="MKN11" s="20" t="e">
        <f>VLOOKUP(MKN$4, revenue_pivot!$A$4:$E$6, 5, FALSE)</f>
        <v>#N/A</v>
      </c>
      <c r="MKO11" s="7" t="s">
        <v>22352</v>
      </c>
      <c r="MKP11" s="20" t="e">
        <f>VLOOKUP(MKP$4, revenue_pivot!$A$4:$E$6, 5, FALSE)</f>
        <v>#N/A</v>
      </c>
      <c r="MKQ11" s="20" t="e">
        <f>VLOOKUP(MKQ$4, revenue_pivot!$A$4:$E$6, 5, FALSE)</f>
        <v>#N/A</v>
      </c>
      <c r="MKR11" s="20" t="e">
        <f>VLOOKUP(MKR$4, revenue_pivot!$A$4:$E$6, 5, FALSE)</f>
        <v>#N/A</v>
      </c>
      <c r="MKS11" s="7" t="s">
        <v>22352</v>
      </c>
      <c r="MKT11" s="20" t="e">
        <f>VLOOKUP(MKT$4, revenue_pivot!$A$4:$E$6, 5, FALSE)</f>
        <v>#N/A</v>
      </c>
      <c r="MKU11" s="20" t="e">
        <f>VLOOKUP(MKU$4, revenue_pivot!$A$4:$E$6, 5, FALSE)</f>
        <v>#N/A</v>
      </c>
      <c r="MKV11" s="20" t="e">
        <f>VLOOKUP(MKV$4, revenue_pivot!$A$4:$E$6, 5, FALSE)</f>
        <v>#N/A</v>
      </c>
      <c r="MKW11" s="7" t="s">
        <v>22352</v>
      </c>
      <c r="MKX11" s="20" t="e">
        <f>VLOOKUP(MKX$4, revenue_pivot!$A$4:$E$6, 5, FALSE)</f>
        <v>#N/A</v>
      </c>
      <c r="MKY11" s="20" t="e">
        <f>VLOOKUP(MKY$4, revenue_pivot!$A$4:$E$6, 5, FALSE)</f>
        <v>#N/A</v>
      </c>
      <c r="MKZ11" s="20" t="e">
        <f>VLOOKUP(MKZ$4, revenue_pivot!$A$4:$E$6, 5, FALSE)</f>
        <v>#N/A</v>
      </c>
      <c r="MLA11" s="7" t="s">
        <v>22352</v>
      </c>
      <c r="MLB11" s="20" t="e">
        <f>VLOOKUP(MLB$4, revenue_pivot!$A$4:$E$6, 5, FALSE)</f>
        <v>#N/A</v>
      </c>
      <c r="MLC11" s="20" t="e">
        <f>VLOOKUP(MLC$4, revenue_pivot!$A$4:$E$6, 5, FALSE)</f>
        <v>#N/A</v>
      </c>
      <c r="MLD11" s="20" t="e">
        <f>VLOOKUP(MLD$4, revenue_pivot!$A$4:$E$6, 5, FALSE)</f>
        <v>#N/A</v>
      </c>
      <c r="MLE11" s="7" t="s">
        <v>22352</v>
      </c>
      <c r="MLF11" s="20" t="e">
        <f>VLOOKUP(MLF$4, revenue_pivot!$A$4:$E$6, 5, FALSE)</f>
        <v>#N/A</v>
      </c>
      <c r="MLG11" s="20" t="e">
        <f>VLOOKUP(MLG$4, revenue_pivot!$A$4:$E$6, 5, FALSE)</f>
        <v>#N/A</v>
      </c>
      <c r="MLH11" s="20" t="e">
        <f>VLOOKUP(MLH$4, revenue_pivot!$A$4:$E$6, 5, FALSE)</f>
        <v>#N/A</v>
      </c>
      <c r="MLI11" s="7" t="s">
        <v>22352</v>
      </c>
      <c r="MLJ11" s="20" t="e">
        <f>VLOOKUP(MLJ$4, revenue_pivot!$A$4:$E$6, 5, FALSE)</f>
        <v>#N/A</v>
      </c>
      <c r="MLK11" s="20" t="e">
        <f>VLOOKUP(MLK$4, revenue_pivot!$A$4:$E$6, 5, FALSE)</f>
        <v>#N/A</v>
      </c>
      <c r="MLL11" s="20" t="e">
        <f>VLOOKUP(MLL$4, revenue_pivot!$A$4:$E$6, 5, FALSE)</f>
        <v>#N/A</v>
      </c>
      <c r="MLM11" s="7" t="s">
        <v>22352</v>
      </c>
      <c r="MLN11" s="20" t="e">
        <f>VLOOKUP(MLN$4, revenue_pivot!$A$4:$E$6, 5, FALSE)</f>
        <v>#N/A</v>
      </c>
      <c r="MLO11" s="20" t="e">
        <f>VLOOKUP(MLO$4, revenue_pivot!$A$4:$E$6, 5, FALSE)</f>
        <v>#N/A</v>
      </c>
      <c r="MLP11" s="20" t="e">
        <f>VLOOKUP(MLP$4, revenue_pivot!$A$4:$E$6, 5, FALSE)</f>
        <v>#N/A</v>
      </c>
      <c r="MLQ11" s="7" t="s">
        <v>22352</v>
      </c>
      <c r="MLR11" s="20" t="e">
        <f>VLOOKUP(MLR$4, revenue_pivot!$A$4:$E$6, 5, FALSE)</f>
        <v>#N/A</v>
      </c>
      <c r="MLS11" s="20" t="e">
        <f>VLOOKUP(MLS$4, revenue_pivot!$A$4:$E$6, 5, FALSE)</f>
        <v>#N/A</v>
      </c>
      <c r="MLT11" s="20" t="e">
        <f>VLOOKUP(MLT$4, revenue_pivot!$A$4:$E$6, 5, FALSE)</f>
        <v>#N/A</v>
      </c>
      <c r="MLU11" s="7" t="s">
        <v>22352</v>
      </c>
      <c r="MLV11" s="20" t="e">
        <f>VLOOKUP(MLV$4, revenue_pivot!$A$4:$E$6, 5, FALSE)</f>
        <v>#N/A</v>
      </c>
      <c r="MLW11" s="20" t="e">
        <f>VLOOKUP(MLW$4, revenue_pivot!$A$4:$E$6, 5, FALSE)</f>
        <v>#N/A</v>
      </c>
      <c r="MLX11" s="20" t="e">
        <f>VLOOKUP(MLX$4, revenue_pivot!$A$4:$E$6, 5, FALSE)</f>
        <v>#N/A</v>
      </c>
      <c r="MLY11" s="7" t="s">
        <v>22352</v>
      </c>
      <c r="MLZ11" s="20" t="e">
        <f>VLOOKUP(MLZ$4, revenue_pivot!$A$4:$E$6, 5, FALSE)</f>
        <v>#N/A</v>
      </c>
      <c r="MMA11" s="20" t="e">
        <f>VLOOKUP(MMA$4, revenue_pivot!$A$4:$E$6, 5, FALSE)</f>
        <v>#N/A</v>
      </c>
      <c r="MMB11" s="20" t="e">
        <f>VLOOKUP(MMB$4, revenue_pivot!$A$4:$E$6, 5, FALSE)</f>
        <v>#N/A</v>
      </c>
      <c r="MMC11" s="7" t="s">
        <v>22352</v>
      </c>
      <c r="MMD11" s="20" t="e">
        <f>VLOOKUP(MMD$4, revenue_pivot!$A$4:$E$6, 5, FALSE)</f>
        <v>#N/A</v>
      </c>
      <c r="MME11" s="20" t="e">
        <f>VLOOKUP(MME$4, revenue_pivot!$A$4:$E$6, 5, FALSE)</f>
        <v>#N/A</v>
      </c>
      <c r="MMF11" s="20" t="e">
        <f>VLOOKUP(MMF$4, revenue_pivot!$A$4:$E$6, 5, FALSE)</f>
        <v>#N/A</v>
      </c>
      <c r="MMG11" s="7" t="s">
        <v>22352</v>
      </c>
      <c r="MMH11" s="20" t="e">
        <f>VLOOKUP(MMH$4, revenue_pivot!$A$4:$E$6, 5, FALSE)</f>
        <v>#N/A</v>
      </c>
      <c r="MMI11" s="20" t="e">
        <f>VLOOKUP(MMI$4, revenue_pivot!$A$4:$E$6, 5, FALSE)</f>
        <v>#N/A</v>
      </c>
      <c r="MMJ11" s="20" t="e">
        <f>VLOOKUP(MMJ$4, revenue_pivot!$A$4:$E$6, 5, FALSE)</f>
        <v>#N/A</v>
      </c>
      <c r="MMK11" s="7" t="s">
        <v>22352</v>
      </c>
      <c r="MML11" s="20" t="e">
        <f>VLOOKUP(MML$4, revenue_pivot!$A$4:$E$6, 5, FALSE)</f>
        <v>#N/A</v>
      </c>
      <c r="MMM11" s="20" t="e">
        <f>VLOOKUP(MMM$4, revenue_pivot!$A$4:$E$6, 5, FALSE)</f>
        <v>#N/A</v>
      </c>
      <c r="MMN11" s="20" t="e">
        <f>VLOOKUP(MMN$4, revenue_pivot!$A$4:$E$6, 5, FALSE)</f>
        <v>#N/A</v>
      </c>
      <c r="MMO11" s="7" t="s">
        <v>22352</v>
      </c>
      <c r="MMP11" s="20" t="e">
        <f>VLOOKUP(MMP$4, revenue_pivot!$A$4:$E$6, 5, FALSE)</f>
        <v>#N/A</v>
      </c>
      <c r="MMQ11" s="20" t="e">
        <f>VLOOKUP(MMQ$4, revenue_pivot!$A$4:$E$6, 5, FALSE)</f>
        <v>#N/A</v>
      </c>
      <c r="MMR11" s="20" t="e">
        <f>VLOOKUP(MMR$4, revenue_pivot!$A$4:$E$6, 5, FALSE)</f>
        <v>#N/A</v>
      </c>
      <c r="MMS11" s="7" t="s">
        <v>22352</v>
      </c>
      <c r="MMT11" s="20" t="e">
        <f>VLOOKUP(MMT$4, revenue_pivot!$A$4:$E$6, 5, FALSE)</f>
        <v>#N/A</v>
      </c>
      <c r="MMU11" s="20" t="e">
        <f>VLOOKUP(MMU$4, revenue_pivot!$A$4:$E$6, 5, FALSE)</f>
        <v>#N/A</v>
      </c>
      <c r="MMV11" s="20" t="e">
        <f>VLOOKUP(MMV$4, revenue_pivot!$A$4:$E$6, 5, FALSE)</f>
        <v>#N/A</v>
      </c>
      <c r="MMW11" s="7" t="s">
        <v>22352</v>
      </c>
      <c r="MMX11" s="20" t="e">
        <f>VLOOKUP(MMX$4, revenue_pivot!$A$4:$E$6, 5, FALSE)</f>
        <v>#N/A</v>
      </c>
      <c r="MMY11" s="20" t="e">
        <f>VLOOKUP(MMY$4, revenue_pivot!$A$4:$E$6, 5, FALSE)</f>
        <v>#N/A</v>
      </c>
      <c r="MMZ11" s="20" t="e">
        <f>VLOOKUP(MMZ$4, revenue_pivot!$A$4:$E$6, 5, FALSE)</f>
        <v>#N/A</v>
      </c>
      <c r="MNA11" s="7" t="s">
        <v>22352</v>
      </c>
      <c r="MNB11" s="20" t="e">
        <f>VLOOKUP(MNB$4, revenue_pivot!$A$4:$E$6, 5, FALSE)</f>
        <v>#N/A</v>
      </c>
      <c r="MNC11" s="20" t="e">
        <f>VLOOKUP(MNC$4, revenue_pivot!$A$4:$E$6, 5, FALSE)</f>
        <v>#N/A</v>
      </c>
      <c r="MND11" s="20" t="e">
        <f>VLOOKUP(MND$4, revenue_pivot!$A$4:$E$6, 5, FALSE)</f>
        <v>#N/A</v>
      </c>
      <c r="MNE11" s="7" t="s">
        <v>22352</v>
      </c>
      <c r="MNF11" s="20" t="e">
        <f>VLOOKUP(MNF$4, revenue_pivot!$A$4:$E$6, 5, FALSE)</f>
        <v>#N/A</v>
      </c>
      <c r="MNG11" s="20" t="e">
        <f>VLOOKUP(MNG$4, revenue_pivot!$A$4:$E$6, 5, FALSE)</f>
        <v>#N/A</v>
      </c>
      <c r="MNH11" s="20" t="e">
        <f>VLOOKUP(MNH$4, revenue_pivot!$A$4:$E$6, 5, FALSE)</f>
        <v>#N/A</v>
      </c>
      <c r="MNI11" s="7" t="s">
        <v>22352</v>
      </c>
      <c r="MNJ11" s="20" t="e">
        <f>VLOOKUP(MNJ$4, revenue_pivot!$A$4:$E$6, 5, FALSE)</f>
        <v>#N/A</v>
      </c>
      <c r="MNK11" s="20" t="e">
        <f>VLOOKUP(MNK$4, revenue_pivot!$A$4:$E$6, 5, FALSE)</f>
        <v>#N/A</v>
      </c>
      <c r="MNL11" s="20" t="e">
        <f>VLOOKUP(MNL$4, revenue_pivot!$A$4:$E$6, 5, FALSE)</f>
        <v>#N/A</v>
      </c>
      <c r="MNM11" s="7" t="s">
        <v>22352</v>
      </c>
      <c r="MNN11" s="20" t="e">
        <f>VLOOKUP(MNN$4, revenue_pivot!$A$4:$E$6, 5, FALSE)</f>
        <v>#N/A</v>
      </c>
      <c r="MNO11" s="20" t="e">
        <f>VLOOKUP(MNO$4, revenue_pivot!$A$4:$E$6, 5, FALSE)</f>
        <v>#N/A</v>
      </c>
      <c r="MNP11" s="20" t="e">
        <f>VLOOKUP(MNP$4, revenue_pivot!$A$4:$E$6, 5, FALSE)</f>
        <v>#N/A</v>
      </c>
      <c r="MNQ11" s="7" t="s">
        <v>22352</v>
      </c>
      <c r="MNR11" s="20" t="e">
        <f>VLOOKUP(MNR$4, revenue_pivot!$A$4:$E$6, 5, FALSE)</f>
        <v>#N/A</v>
      </c>
      <c r="MNS11" s="20" t="e">
        <f>VLOOKUP(MNS$4, revenue_pivot!$A$4:$E$6, 5, FALSE)</f>
        <v>#N/A</v>
      </c>
      <c r="MNT11" s="20" t="e">
        <f>VLOOKUP(MNT$4, revenue_pivot!$A$4:$E$6, 5, FALSE)</f>
        <v>#N/A</v>
      </c>
      <c r="MNU11" s="7" t="s">
        <v>22352</v>
      </c>
      <c r="MNV11" s="20" t="e">
        <f>VLOOKUP(MNV$4, revenue_pivot!$A$4:$E$6, 5, FALSE)</f>
        <v>#N/A</v>
      </c>
      <c r="MNW11" s="20" t="e">
        <f>VLOOKUP(MNW$4, revenue_pivot!$A$4:$E$6, 5, FALSE)</f>
        <v>#N/A</v>
      </c>
      <c r="MNX11" s="20" t="e">
        <f>VLOOKUP(MNX$4, revenue_pivot!$A$4:$E$6, 5, FALSE)</f>
        <v>#N/A</v>
      </c>
      <c r="MNY11" s="7" t="s">
        <v>22352</v>
      </c>
      <c r="MNZ11" s="20" t="e">
        <f>VLOOKUP(MNZ$4, revenue_pivot!$A$4:$E$6, 5, FALSE)</f>
        <v>#N/A</v>
      </c>
      <c r="MOA11" s="20" t="e">
        <f>VLOOKUP(MOA$4, revenue_pivot!$A$4:$E$6, 5, FALSE)</f>
        <v>#N/A</v>
      </c>
      <c r="MOB11" s="20" t="e">
        <f>VLOOKUP(MOB$4, revenue_pivot!$A$4:$E$6, 5, FALSE)</f>
        <v>#N/A</v>
      </c>
      <c r="MOC11" s="7" t="s">
        <v>22352</v>
      </c>
      <c r="MOD11" s="20" t="e">
        <f>VLOOKUP(MOD$4, revenue_pivot!$A$4:$E$6, 5, FALSE)</f>
        <v>#N/A</v>
      </c>
      <c r="MOE11" s="20" t="e">
        <f>VLOOKUP(MOE$4, revenue_pivot!$A$4:$E$6, 5, FALSE)</f>
        <v>#N/A</v>
      </c>
      <c r="MOF11" s="20" t="e">
        <f>VLOOKUP(MOF$4, revenue_pivot!$A$4:$E$6, 5, FALSE)</f>
        <v>#N/A</v>
      </c>
      <c r="MOG11" s="7" t="s">
        <v>22352</v>
      </c>
      <c r="MOH11" s="20" t="e">
        <f>VLOOKUP(MOH$4, revenue_pivot!$A$4:$E$6, 5, FALSE)</f>
        <v>#N/A</v>
      </c>
      <c r="MOI11" s="20" t="e">
        <f>VLOOKUP(MOI$4, revenue_pivot!$A$4:$E$6, 5, FALSE)</f>
        <v>#N/A</v>
      </c>
      <c r="MOJ11" s="20" t="e">
        <f>VLOOKUP(MOJ$4, revenue_pivot!$A$4:$E$6, 5, FALSE)</f>
        <v>#N/A</v>
      </c>
      <c r="MOK11" s="7" t="s">
        <v>22352</v>
      </c>
      <c r="MOL11" s="20" t="e">
        <f>VLOOKUP(MOL$4, revenue_pivot!$A$4:$E$6, 5, FALSE)</f>
        <v>#N/A</v>
      </c>
      <c r="MOM11" s="20" t="e">
        <f>VLOOKUP(MOM$4, revenue_pivot!$A$4:$E$6, 5, FALSE)</f>
        <v>#N/A</v>
      </c>
      <c r="MON11" s="20" t="e">
        <f>VLOOKUP(MON$4, revenue_pivot!$A$4:$E$6, 5, FALSE)</f>
        <v>#N/A</v>
      </c>
      <c r="MOO11" s="7" t="s">
        <v>22352</v>
      </c>
      <c r="MOP11" s="20" t="e">
        <f>VLOOKUP(MOP$4, revenue_pivot!$A$4:$E$6, 5, FALSE)</f>
        <v>#N/A</v>
      </c>
      <c r="MOQ11" s="20" t="e">
        <f>VLOOKUP(MOQ$4, revenue_pivot!$A$4:$E$6, 5, FALSE)</f>
        <v>#N/A</v>
      </c>
      <c r="MOR11" s="20" t="e">
        <f>VLOOKUP(MOR$4, revenue_pivot!$A$4:$E$6, 5, FALSE)</f>
        <v>#N/A</v>
      </c>
      <c r="MOS11" s="7" t="s">
        <v>22352</v>
      </c>
      <c r="MOT11" s="20" t="e">
        <f>VLOOKUP(MOT$4, revenue_pivot!$A$4:$E$6, 5, FALSE)</f>
        <v>#N/A</v>
      </c>
      <c r="MOU11" s="20" t="e">
        <f>VLOOKUP(MOU$4, revenue_pivot!$A$4:$E$6, 5, FALSE)</f>
        <v>#N/A</v>
      </c>
      <c r="MOV11" s="20" t="e">
        <f>VLOOKUP(MOV$4, revenue_pivot!$A$4:$E$6, 5, FALSE)</f>
        <v>#N/A</v>
      </c>
      <c r="MOW11" s="7" t="s">
        <v>22352</v>
      </c>
      <c r="MOX11" s="20" t="e">
        <f>VLOOKUP(MOX$4, revenue_pivot!$A$4:$E$6, 5, FALSE)</f>
        <v>#N/A</v>
      </c>
      <c r="MOY11" s="20" t="e">
        <f>VLOOKUP(MOY$4, revenue_pivot!$A$4:$E$6, 5, FALSE)</f>
        <v>#N/A</v>
      </c>
      <c r="MOZ11" s="20" t="e">
        <f>VLOOKUP(MOZ$4, revenue_pivot!$A$4:$E$6, 5, FALSE)</f>
        <v>#N/A</v>
      </c>
      <c r="MPA11" s="7" t="s">
        <v>22352</v>
      </c>
      <c r="MPB11" s="20" t="e">
        <f>VLOOKUP(MPB$4, revenue_pivot!$A$4:$E$6, 5, FALSE)</f>
        <v>#N/A</v>
      </c>
      <c r="MPC11" s="20" t="e">
        <f>VLOOKUP(MPC$4, revenue_pivot!$A$4:$E$6, 5, FALSE)</f>
        <v>#N/A</v>
      </c>
      <c r="MPD11" s="20" t="e">
        <f>VLOOKUP(MPD$4, revenue_pivot!$A$4:$E$6, 5, FALSE)</f>
        <v>#N/A</v>
      </c>
      <c r="MPE11" s="7" t="s">
        <v>22352</v>
      </c>
      <c r="MPF11" s="20" t="e">
        <f>VLOOKUP(MPF$4, revenue_pivot!$A$4:$E$6, 5, FALSE)</f>
        <v>#N/A</v>
      </c>
      <c r="MPG11" s="20" t="e">
        <f>VLOOKUP(MPG$4, revenue_pivot!$A$4:$E$6, 5, FALSE)</f>
        <v>#N/A</v>
      </c>
      <c r="MPH11" s="20" t="e">
        <f>VLOOKUP(MPH$4, revenue_pivot!$A$4:$E$6, 5, FALSE)</f>
        <v>#N/A</v>
      </c>
      <c r="MPI11" s="7" t="s">
        <v>22352</v>
      </c>
      <c r="MPJ11" s="20" t="e">
        <f>VLOOKUP(MPJ$4, revenue_pivot!$A$4:$E$6, 5, FALSE)</f>
        <v>#N/A</v>
      </c>
      <c r="MPK11" s="20" t="e">
        <f>VLOOKUP(MPK$4, revenue_pivot!$A$4:$E$6, 5, FALSE)</f>
        <v>#N/A</v>
      </c>
      <c r="MPL11" s="20" t="e">
        <f>VLOOKUP(MPL$4, revenue_pivot!$A$4:$E$6, 5, FALSE)</f>
        <v>#N/A</v>
      </c>
      <c r="MPM11" s="7" t="s">
        <v>22352</v>
      </c>
      <c r="MPN11" s="20" t="e">
        <f>VLOOKUP(MPN$4, revenue_pivot!$A$4:$E$6, 5, FALSE)</f>
        <v>#N/A</v>
      </c>
      <c r="MPO11" s="20" t="e">
        <f>VLOOKUP(MPO$4, revenue_pivot!$A$4:$E$6, 5, FALSE)</f>
        <v>#N/A</v>
      </c>
      <c r="MPP11" s="20" t="e">
        <f>VLOOKUP(MPP$4, revenue_pivot!$A$4:$E$6, 5, FALSE)</f>
        <v>#N/A</v>
      </c>
      <c r="MPQ11" s="7" t="s">
        <v>22352</v>
      </c>
      <c r="MPR11" s="20" t="e">
        <f>VLOOKUP(MPR$4, revenue_pivot!$A$4:$E$6, 5, FALSE)</f>
        <v>#N/A</v>
      </c>
      <c r="MPS11" s="20" t="e">
        <f>VLOOKUP(MPS$4, revenue_pivot!$A$4:$E$6, 5, FALSE)</f>
        <v>#N/A</v>
      </c>
      <c r="MPT11" s="20" t="e">
        <f>VLOOKUP(MPT$4, revenue_pivot!$A$4:$E$6, 5, FALSE)</f>
        <v>#N/A</v>
      </c>
      <c r="MPU11" s="7" t="s">
        <v>22352</v>
      </c>
      <c r="MPV11" s="20" t="e">
        <f>VLOOKUP(MPV$4, revenue_pivot!$A$4:$E$6, 5, FALSE)</f>
        <v>#N/A</v>
      </c>
      <c r="MPW11" s="20" t="e">
        <f>VLOOKUP(MPW$4, revenue_pivot!$A$4:$E$6, 5, FALSE)</f>
        <v>#N/A</v>
      </c>
      <c r="MPX11" s="20" t="e">
        <f>VLOOKUP(MPX$4, revenue_pivot!$A$4:$E$6, 5, FALSE)</f>
        <v>#N/A</v>
      </c>
      <c r="MPY11" s="7" t="s">
        <v>22352</v>
      </c>
      <c r="MPZ11" s="20" t="e">
        <f>VLOOKUP(MPZ$4, revenue_pivot!$A$4:$E$6, 5, FALSE)</f>
        <v>#N/A</v>
      </c>
      <c r="MQA11" s="20" t="e">
        <f>VLOOKUP(MQA$4, revenue_pivot!$A$4:$E$6, 5, FALSE)</f>
        <v>#N/A</v>
      </c>
      <c r="MQB11" s="20" t="e">
        <f>VLOOKUP(MQB$4, revenue_pivot!$A$4:$E$6, 5, FALSE)</f>
        <v>#N/A</v>
      </c>
      <c r="MQC11" s="7" t="s">
        <v>22352</v>
      </c>
      <c r="MQD11" s="20" t="e">
        <f>VLOOKUP(MQD$4, revenue_pivot!$A$4:$E$6, 5, FALSE)</f>
        <v>#N/A</v>
      </c>
      <c r="MQE11" s="20" t="e">
        <f>VLOOKUP(MQE$4, revenue_pivot!$A$4:$E$6, 5, FALSE)</f>
        <v>#N/A</v>
      </c>
      <c r="MQF11" s="20" t="e">
        <f>VLOOKUP(MQF$4, revenue_pivot!$A$4:$E$6, 5, FALSE)</f>
        <v>#N/A</v>
      </c>
      <c r="MQG11" s="7" t="s">
        <v>22352</v>
      </c>
      <c r="MQH11" s="20" t="e">
        <f>VLOOKUP(MQH$4, revenue_pivot!$A$4:$E$6, 5, FALSE)</f>
        <v>#N/A</v>
      </c>
      <c r="MQI11" s="20" t="e">
        <f>VLOOKUP(MQI$4, revenue_pivot!$A$4:$E$6, 5, FALSE)</f>
        <v>#N/A</v>
      </c>
      <c r="MQJ11" s="20" t="e">
        <f>VLOOKUP(MQJ$4, revenue_pivot!$A$4:$E$6, 5, FALSE)</f>
        <v>#N/A</v>
      </c>
      <c r="MQK11" s="7" t="s">
        <v>22352</v>
      </c>
      <c r="MQL11" s="20" t="e">
        <f>VLOOKUP(MQL$4, revenue_pivot!$A$4:$E$6, 5, FALSE)</f>
        <v>#N/A</v>
      </c>
      <c r="MQM11" s="20" t="e">
        <f>VLOOKUP(MQM$4, revenue_pivot!$A$4:$E$6, 5, FALSE)</f>
        <v>#N/A</v>
      </c>
      <c r="MQN11" s="20" t="e">
        <f>VLOOKUP(MQN$4, revenue_pivot!$A$4:$E$6, 5, FALSE)</f>
        <v>#N/A</v>
      </c>
      <c r="MQO11" s="7" t="s">
        <v>22352</v>
      </c>
      <c r="MQP11" s="20" t="e">
        <f>VLOOKUP(MQP$4, revenue_pivot!$A$4:$E$6, 5, FALSE)</f>
        <v>#N/A</v>
      </c>
      <c r="MQQ11" s="20" t="e">
        <f>VLOOKUP(MQQ$4, revenue_pivot!$A$4:$E$6, 5, FALSE)</f>
        <v>#N/A</v>
      </c>
      <c r="MQR11" s="20" t="e">
        <f>VLOOKUP(MQR$4, revenue_pivot!$A$4:$E$6, 5, FALSE)</f>
        <v>#N/A</v>
      </c>
      <c r="MQS11" s="7" t="s">
        <v>22352</v>
      </c>
      <c r="MQT11" s="20" t="e">
        <f>VLOOKUP(MQT$4, revenue_pivot!$A$4:$E$6, 5, FALSE)</f>
        <v>#N/A</v>
      </c>
      <c r="MQU11" s="20" t="e">
        <f>VLOOKUP(MQU$4, revenue_pivot!$A$4:$E$6, 5, FALSE)</f>
        <v>#N/A</v>
      </c>
      <c r="MQV11" s="20" t="e">
        <f>VLOOKUP(MQV$4, revenue_pivot!$A$4:$E$6, 5, FALSE)</f>
        <v>#N/A</v>
      </c>
      <c r="MQW11" s="7" t="s">
        <v>22352</v>
      </c>
      <c r="MQX11" s="20" t="e">
        <f>VLOOKUP(MQX$4, revenue_pivot!$A$4:$E$6, 5, FALSE)</f>
        <v>#N/A</v>
      </c>
      <c r="MQY11" s="20" t="e">
        <f>VLOOKUP(MQY$4, revenue_pivot!$A$4:$E$6, 5, FALSE)</f>
        <v>#N/A</v>
      </c>
      <c r="MQZ11" s="20" t="e">
        <f>VLOOKUP(MQZ$4, revenue_pivot!$A$4:$E$6, 5, FALSE)</f>
        <v>#N/A</v>
      </c>
      <c r="MRA11" s="7" t="s">
        <v>22352</v>
      </c>
      <c r="MRB11" s="20" t="e">
        <f>VLOOKUP(MRB$4, revenue_pivot!$A$4:$E$6, 5, FALSE)</f>
        <v>#N/A</v>
      </c>
      <c r="MRC11" s="20" t="e">
        <f>VLOOKUP(MRC$4, revenue_pivot!$A$4:$E$6, 5, FALSE)</f>
        <v>#N/A</v>
      </c>
      <c r="MRD11" s="20" t="e">
        <f>VLOOKUP(MRD$4, revenue_pivot!$A$4:$E$6, 5, FALSE)</f>
        <v>#N/A</v>
      </c>
      <c r="MRE11" s="7" t="s">
        <v>22352</v>
      </c>
      <c r="MRF11" s="20" t="e">
        <f>VLOOKUP(MRF$4, revenue_pivot!$A$4:$E$6, 5, FALSE)</f>
        <v>#N/A</v>
      </c>
      <c r="MRG11" s="20" t="e">
        <f>VLOOKUP(MRG$4, revenue_pivot!$A$4:$E$6, 5, FALSE)</f>
        <v>#N/A</v>
      </c>
      <c r="MRH11" s="20" t="e">
        <f>VLOOKUP(MRH$4, revenue_pivot!$A$4:$E$6, 5, FALSE)</f>
        <v>#N/A</v>
      </c>
      <c r="MRI11" s="7" t="s">
        <v>22352</v>
      </c>
      <c r="MRJ11" s="20" t="e">
        <f>VLOOKUP(MRJ$4, revenue_pivot!$A$4:$E$6, 5, FALSE)</f>
        <v>#N/A</v>
      </c>
      <c r="MRK11" s="20" t="e">
        <f>VLOOKUP(MRK$4, revenue_pivot!$A$4:$E$6, 5, FALSE)</f>
        <v>#N/A</v>
      </c>
      <c r="MRL11" s="20" t="e">
        <f>VLOOKUP(MRL$4, revenue_pivot!$A$4:$E$6, 5, FALSE)</f>
        <v>#N/A</v>
      </c>
      <c r="MRM11" s="7" t="s">
        <v>22352</v>
      </c>
      <c r="MRN11" s="20" t="e">
        <f>VLOOKUP(MRN$4, revenue_pivot!$A$4:$E$6, 5, FALSE)</f>
        <v>#N/A</v>
      </c>
      <c r="MRO11" s="20" t="e">
        <f>VLOOKUP(MRO$4, revenue_pivot!$A$4:$E$6, 5, FALSE)</f>
        <v>#N/A</v>
      </c>
      <c r="MRP11" s="20" t="e">
        <f>VLOOKUP(MRP$4, revenue_pivot!$A$4:$E$6, 5, FALSE)</f>
        <v>#N/A</v>
      </c>
      <c r="MRQ11" s="7" t="s">
        <v>22352</v>
      </c>
      <c r="MRR11" s="20" t="e">
        <f>VLOOKUP(MRR$4, revenue_pivot!$A$4:$E$6, 5, FALSE)</f>
        <v>#N/A</v>
      </c>
      <c r="MRS11" s="20" t="e">
        <f>VLOOKUP(MRS$4, revenue_pivot!$A$4:$E$6, 5, FALSE)</f>
        <v>#N/A</v>
      </c>
      <c r="MRT11" s="20" t="e">
        <f>VLOOKUP(MRT$4, revenue_pivot!$A$4:$E$6, 5, FALSE)</f>
        <v>#N/A</v>
      </c>
      <c r="MRU11" s="7" t="s">
        <v>22352</v>
      </c>
      <c r="MRV11" s="20" t="e">
        <f>VLOOKUP(MRV$4, revenue_pivot!$A$4:$E$6, 5, FALSE)</f>
        <v>#N/A</v>
      </c>
      <c r="MRW11" s="20" t="e">
        <f>VLOOKUP(MRW$4, revenue_pivot!$A$4:$E$6, 5, FALSE)</f>
        <v>#N/A</v>
      </c>
      <c r="MRX11" s="20" t="e">
        <f>VLOOKUP(MRX$4, revenue_pivot!$A$4:$E$6, 5, FALSE)</f>
        <v>#N/A</v>
      </c>
      <c r="MRY11" s="7" t="s">
        <v>22352</v>
      </c>
      <c r="MRZ11" s="20" t="e">
        <f>VLOOKUP(MRZ$4, revenue_pivot!$A$4:$E$6, 5, FALSE)</f>
        <v>#N/A</v>
      </c>
      <c r="MSA11" s="20" t="e">
        <f>VLOOKUP(MSA$4, revenue_pivot!$A$4:$E$6, 5, FALSE)</f>
        <v>#N/A</v>
      </c>
      <c r="MSB11" s="20" t="e">
        <f>VLOOKUP(MSB$4, revenue_pivot!$A$4:$E$6, 5, FALSE)</f>
        <v>#N/A</v>
      </c>
      <c r="MSC11" s="7" t="s">
        <v>22352</v>
      </c>
      <c r="MSD11" s="20" t="e">
        <f>VLOOKUP(MSD$4, revenue_pivot!$A$4:$E$6, 5, FALSE)</f>
        <v>#N/A</v>
      </c>
      <c r="MSE11" s="20" t="e">
        <f>VLOOKUP(MSE$4, revenue_pivot!$A$4:$E$6, 5, FALSE)</f>
        <v>#N/A</v>
      </c>
      <c r="MSF11" s="20" t="e">
        <f>VLOOKUP(MSF$4, revenue_pivot!$A$4:$E$6, 5, FALSE)</f>
        <v>#N/A</v>
      </c>
      <c r="MSG11" s="7" t="s">
        <v>22352</v>
      </c>
      <c r="MSH11" s="20" t="e">
        <f>VLOOKUP(MSH$4, revenue_pivot!$A$4:$E$6, 5, FALSE)</f>
        <v>#N/A</v>
      </c>
      <c r="MSI11" s="20" t="e">
        <f>VLOOKUP(MSI$4, revenue_pivot!$A$4:$E$6, 5, FALSE)</f>
        <v>#N/A</v>
      </c>
      <c r="MSJ11" s="20" t="e">
        <f>VLOOKUP(MSJ$4, revenue_pivot!$A$4:$E$6, 5, FALSE)</f>
        <v>#N/A</v>
      </c>
      <c r="MSK11" s="7" t="s">
        <v>22352</v>
      </c>
      <c r="MSL11" s="20" t="e">
        <f>VLOOKUP(MSL$4, revenue_pivot!$A$4:$E$6, 5, FALSE)</f>
        <v>#N/A</v>
      </c>
      <c r="MSM11" s="20" t="e">
        <f>VLOOKUP(MSM$4, revenue_pivot!$A$4:$E$6, 5, FALSE)</f>
        <v>#N/A</v>
      </c>
      <c r="MSN11" s="20" t="e">
        <f>VLOOKUP(MSN$4, revenue_pivot!$A$4:$E$6, 5, FALSE)</f>
        <v>#N/A</v>
      </c>
      <c r="MSO11" s="7" t="s">
        <v>22352</v>
      </c>
      <c r="MSP11" s="20" t="e">
        <f>VLOOKUP(MSP$4, revenue_pivot!$A$4:$E$6, 5, FALSE)</f>
        <v>#N/A</v>
      </c>
      <c r="MSQ11" s="20" t="e">
        <f>VLOOKUP(MSQ$4, revenue_pivot!$A$4:$E$6, 5, FALSE)</f>
        <v>#N/A</v>
      </c>
      <c r="MSR11" s="20" t="e">
        <f>VLOOKUP(MSR$4, revenue_pivot!$A$4:$E$6, 5, FALSE)</f>
        <v>#N/A</v>
      </c>
      <c r="MSS11" s="7" t="s">
        <v>22352</v>
      </c>
      <c r="MST11" s="20" t="e">
        <f>VLOOKUP(MST$4, revenue_pivot!$A$4:$E$6, 5, FALSE)</f>
        <v>#N/A</v>
      </c>
      <c r="MSU11" s="20" t="e">
        <f>VLOOKUP(MSU$4, revenue_pivot!$A$4:$E$6, 5, FALSE)</f>
        <v>#N/A</v>
      </c>
      <c r="MSV11" s="20" t="e">
        <f>VLOOKUP(MSV$4, revenue_pivot!$A$4:$E$6, 5, FALSE)</f>
        <v>#N/A</v>
      </c>
      <c r="MSW11" s="7" t="s">
        <v>22352</v>
      </c>
      <c r="MSX11" s="20" t="e">
        <f>VLOOKUP(MSX$4, revenue_pivot!$A$4:$E$6, 5, FALSE)</f>
        <v>#N/A</v>
      </c>
      <c r="MSY11" s="20" t="e">
        <f>VLOOKUP(MSY$4, revenue_pivot!$A$4:$E$6, 5, FALSE)</f>
        <v>#N/A</v>
      </c>
      <c r="MSZ11" s="20" t="e">
        <f>VLOOKUP(MSZ$4, revenue_pivot!$A$4:$E$6, 5, FALSE)</f>
        <v>#N/A</v>
      </c>
      <c r="MTA11" s="7" t="s">
        <v>22352</v>
      </c>
      <c r="MTB11" s="20" t="e">
        <f>VLOOKUP(MTB$4, revenue_pivot!$A$4:$E$6, 5, FALSE)</f>
        <v>#N/A</v>
      </c>
      <c r="MTC11" s="20" t="e">
        <f>VLOOKUP(MTC$4, revenue_pivot!$A$4:$E$6, 5, FALSE)</f>
        <v>#N/A</v>
      </c>
      <c r="MTD11" s="20" t="e">
        <f>VLOOKUP(MTD$4, revenue_pivot!$A$4:$E$6, 5, FALSE)</f>
        <v>#N/A</v>
      </c>
      <c r="MTE11" s="7" t="s">
        <v>22352</v>
      </c>
      <c r="MTF11" s="20" t="e">
        <f>VLOOKUP(MTF$4, revenue_pivot!$A$4:$E$6, 5, FALSE)</f>
        <v>#N/A</v>
      </c>
      <c r="MTG11" s="20" t="e">
        <f>VLOOKUP(MTG$4, revenue_pivot!$A$4:$E$6, 5, FALSE)</f>
        <v>#N/A</v>
      </c>
      <c r="MTH11" s="20" t="e">
        <f>VLOOKUP(MTH$4, revenue_pivot!$A$4:$E$6, 5, FALSE)</f>
        <v>#N/A</v>
      </c>
      <c r="MTI11" s="7" t="s">
        <v>22352</v>
      </c>
      <c r="MTJ11" s="20" t="e">
        <f>VLOOKUP(MTJ$4, revenue_pivot!$A$4:$E$6, 5, FALSE)</f>
        <v>#N/A</v>
      </c>
      <c r="MTK11" s="20" t="e">
        <f>VLOOKUP(MTK$4, revenue_pivot!$A$4:$E$6, 5, FALSE)</f>
        <v>#N/A</v>
      </c>
      <c r="MTL11" s="20" t="e">
        <f>VLOOKUP(MTL$4, revenue_pivot!$A$4:$E$6, 5, FALSE)</f>
        <v>#N/A</v>
      </c>
      <c r="MTM11" s="7" t="s">
        <v>22352</v>
      </c>
      <c r="MTN11" s="20" t="e">
        <f>VLOOKUP(MTN$4, revenue_pivot!$A$4:$E$6, 5, FALSE)</f>
        <v>#N/A</v>
      </c>
      <c r="MTO11" s="20" t="e">
        <f>VLOOKUP(MTO$4, revenue_pivot!$A$4:$E$6, 5, FALSE)</f>
        <v>#N/A</v>
      </c>
      <c r="MTP11" s="20" t="e">
        <f>VLOOKUP(MTP$4, revenue_pivot!$A$4:$E$6, 5, FALSE)</f>
        <v>#N/A</v>
      </c>
      <c r="MTQ11" s="7" t="s">
        <v>22352</v>
      </c>
      <c r="MTR11" s="20" t="e">
        <f>VLOOKUP(MTR$4, revenue_pivot!$A$4:$E$6, 5, FALSE)</f>
        <v>#N/A</v>
      </c>
      <c r="MTS11" s="20" t="e">
        <f>VLOOKUP(MTS$4, revenue_pivot!$A$4:$E$6, 5, FALSE)</f>
        <v>#N/A</v>
      </c>
      <c r="MTT11" s="20" t="e">
        <f>VLOOKUP(MTT$4, revenue_pivot!$A$4:$E$6, 5, FALSE)</f>
        <v>#N/A</v>
      </c>
      <c r="MTU11" s="7" t="s">
        <v>22352</v>
      </c>
      <c r="MTV11" s="20" t="e">
        <f>VLOOKUP(MTV$4, revenue_pivot!$A$4:$E$6, 5, FALSE)</f>
        <v>#N/A</v>
      </c>
      <c r="MTW11" s="20" t="e">
        <f>VLOOKUP(MTW$4, revenue_pivot!$A$4:$E$6, 5, FALSE)</f>
        <v>#N/A</v>
      </c>
      <c r="MTX11" s="20" t="e">
        <f>VLOOKUP(MTX$4, revenue_pivot!$A$4:$E$6, 5, FALSE)</f>
        <v>#N/A</v>
      </c>
      <c r="MTY11" s="7" t="s">
        <v>22352</v>
      </c>
      <c r="MTZ11" s="20" t="e">
        <f>VLOOKUP(MTZ$4, revenue_pivot!$A$4:$E$6, 5, FALSE)</f>
        <v>#N/A</v>
      </c>
      <c r="MUA11" s="20" t="e">
        <f>VLOOKUP(MUA$4, revenue_pivot!$A$4:$E$6, 5, FALSE)</f>
        <v>#N/A</v>
      </c>
      <c r="MUB11" s="20" t="e">
        <f>VLOOKUP(MUB$4, revenue_pivot!$A$4:$E$6, 5, FALSE)</f>
        <v>#N/A</v>
      </c>
      <c r="MUC11" s="7" t="s">
        <v>22352</v>
      </c>
      <c r="MUD11" s="20" t="e">
        <f>VLOOKUP(MUD$4, revenue_pivot!$A$4:$E$6, 5, FALSE)</f>
        <v>#N/A</v>
      </c>
      <c r="MUE11" s="20" t="e">
        <f>VLOOKUP(MUE$4, revenue_pivot!$A$4:$E$6, 5, FALSE)</f>
        <v>#N/A</v>
      </c>
      <c r="MUF11" s="20" t="e">
        <f>VLOOKUP(MUF$4, revenue_pivot!$A$4:$E$6, 5, FALSE)</f>
        <v>#N/A</v>
      </c>
      <c r="MUG11" s="7" t="s">
        <v>22352</v>
      </c>
      <c r="MUH11" s="20" t="e">
        <f>VLOOKUP(MUH$4, revenue_pivot!$A$4:$E$6, 5, FALSE)</f>
        <v>#N/A</v>
      </c>
      <c r="MUI11" s="20" t="e">
        <f>VLOOKUP(MUI$4, revenue_pivot!$A$4:$E$6, 5, FALSE)</f>
        <v>#N/A</v>
      </c>
      <c r="MUJ11" s="20" t="e">
        <f>VLOOKUP(MUJ$4, revenue_pivot!$A$4:$E$6, 5, FALSE)</f>
        <v>#N/A</v>
      </c>
      <c r="MUK11" s="7" t="s">
        <v>22352</v>
      </c>
      <c r="MUL11" s="20" t="e">
        <f>VLOOKUP(MUL$4, revenue_pivot!$A$4:$E$6, 5, FALSE)</f>
        <v>#N/A</v>
      </c>
      <c r="MUM11" s="20" t="e">
        <f>VLOOKUP(MUM$4, revenue_pivot!$A$4:$E$6, 5, FALSE)</f>
        <v>#N/A</v>
      </c>
      <c r="MUN11" s="20" t="e">
        <f>VLOOKUP(MUN$4, revenue_pivot!$A$4:$E$6, 5, FALSE)</f>
        <v>#N/A</v>
      </c>
      <c r="MUO11" s="7" t="s">
        <v>22352</v>
      </c>
      <c r="MUP11" s="20" t="e">
        <f>VLOOKUP(MUP$4, revenue_pivot!$A$4:$E$6, 5, FALSE)</f>
        <v>#N/A</v>
      </c>
      <c r="MUQ11" s="20" t="e">
        <f>VLOOKUP(MUQ$4, revenue_pivot!$A$4:$E$6, 5, FALSE)</f>
        <v>#N/A</v>
      </c>
      <c r="MUR11" s="20" t="e">
        <f>VLOOKUP(MUR$4, revenue_pivot!$A$4:$E$6, 5, FALSE)</f>
        <v>#N/A</v>
      </c>
      <c r="MUS11" s="7" t="s">
        <v>22352</v>
      </c>
      <c r="MUT11" s="20" t="e">
        <f>VLOOKUP(MUT$4, revenue_pivot!$A$4:$E$6, 5, FALSE)</f>
        <v>#N/A</v>
      </c>
      <c r="MUU11" s="20" t="e">
        <f>VLOOKUP(MUU$4, revenue_pivot!$A$4:$E$6, 5, FALSE)</f>
        <v>#N/A</v>
      </c>
      <c r="MUV11" s="20" t="e">
        <f>VLOOKUP(MUV$4, revenue_pivot!$A$4:$E$6, 5, FALSE)</f>
        <v>#N/A</v>
      </c>
      <c r="MUW11" s="7" t="s">
        <v>22352</v>
      </c>
      <c r="MUX11" s="20" t="e">
        <f>VLOOKUP(MUX$4, revenue_pivot!$A$4:$E$6, 5, FALSE)</f>
        <v>#N/A</v>
      </c>
      <c r="MUY11" s="20" t="e">
        <f>VLOOKUP(MUY$4, revenue_pivot!$A$4:$E$6, 5, FALSE)</f>
        <v>#N/A</v>
      </c>
      <c r="MUZ11" s="20" t="e">
        <f>VLOOKUP(MUZ$4, revenue_pivot!$A$4:$E$6, 5, FALSE)</f>
        <v>#N/A</v>
      </c>
      <c r="MVA11" s="7" t="s">
        <v>22352</v>
      </c>
      <c r="MVB11" s="20" t="e">
        <f>VLOOKUP(MVB$4, revenue_pivot!$A$4:$E$6, 5, FALSE)</f>
        <v>#N/A</v>
      </c>
      <c r="MVC11" s="20" t="e">
        <f>VLOOKUP(MVC$4, revenue_pivot!$A$4:$E$6, 5, FALSE)</f>
        <v>#N/A</v>
      </c>
      <c r="MVD11" s="20" t="e">
        <f>VLOOKUP(MVD$4, revenue_pivot!$A$4:$E$6, 5, FALSE)</f>
        <v>#N/A</v>
      </c>
      <c r="MVE11" s="7" t="s">
        <v>22352</v>
      </c>
      <c r="MVF11" s="20" t="e">
        <f>VLOOKUP(MVF$4, revenue_pivot!$A$4:$E$6, 5, FALSE)</f>
        <v>#N/A</v>
      </c>
      <c r="MVG11" s="20" t="e">
        <f>VLOOKUP(MVG$4, revenue_pivot!$A$4:$E$6, 5, FALSE)</f>
        <v>#N/A</v>
      </c>
      <c r="MVH11" s="20" t="e">
        <f>VLOOKUP(MVH$4, revenue_pivot!$A$4:$E$6, 5, FALSE)</f>
        <v>#N/A</v>
      </c>
      <c r="MVI11" s="7" t="s">
        <v>22352</v>
      </c>
      <c r="MVJ11" s="20" t="e">
        <f>VLOOKUP(MVJ$4, revenue_pivot!$A$4:$E$6, 5, FALSE)</f>
        <v>#N/A</v>
      </c>
      <c r="MVK11" s="20" t="e">
        <f>VLOOKUP(MVK$4, revenue_pivot!$A$4:$E$6, 5, FALSE)</f>
        <v>#N/A</v>
      </c>
      <c r="MVL11" s="20" t="e">
        <f>VLOOKUP(MVL$4, revenue_pivot!$A$4:$E$6, 5, FALSE)</f>
        <v>#N/A</v>
      </c>
      <c r="MVM11" s="7" t="s">
        <v>22352</v>
      </c>
      <c r="MVN11" s="20" t="e">
        <f>VLOOKUP(MVN$4, revenue_pivot!$A$4:$E$6, 5, FALSE)</f>
        <v>#N/A</v>
      </c>
      <c r="MVO11" s="20" t="e">
        <f>VLOOKUP(MVO$4, revenue_pivot!$A$4:$E$6, 5, FALSE)</f>
        <v>#N/A</v>
      </c>
      <c r="MVP11" s="20" t="e">
        <f>VLOOKUP(MVP$4, revenue_pivot!$A$4:$E$6, 5, FALSE)</f>
        <v>#N/A</v>
      </c>
      <c r="MVQ11" s="7" t="s">
        <v>22352</v>
      </c>
      <c r="MVR11" s="20" t="e">
        <f>VLOOKUP(MVR$4, revenue_pivot!$A$4:$E$6, 5, FALSE)</f>
        <v>#N/A</v>
      </c>
      <c r="MVS11" s="20" t="e">
        <f>VLOOKUP(MVS$4, revenue_pivot!$A$4:$E$6, 5, FALSE)</f>
        <v>#N/A</v>
      </c>
      <c r="MVT11" s="20" t="e">
        <f>VLOOKUP(MVT$4, revenue_pivot!$A$4:$E$6, 5, FALSE)</f>
        <v>#N/A</v>
      </c>
      <c r="MVU11" s="7" t="s">
        <v>22352</v>
      </c>
      <c r="MVV11" s="20" t="e">
        <f>VLOOKUP(MVV$4, revenue_pivot!$A$4:$E$6, 5, FALSE)</f>
        <v>#N/A</v>
      </c>
      <c r="MVW11" s="20" t="e">
        <f>VLOOKUP(MVW$4, revenue_pivot!$A$4:$E$6, 5, FALSE)</f>
        <v>#N/A</v>
      </c>
      <c r="MVX11" s="20" t="e">
        <f>VLOOKUP(MVX$4, revenue_pivot!$A$4:$E$6, 5, FALSE)</f>
        <v>#N/A</v>
      </c>
      <c r="MVY11" s="7" t="s">
        <v>22352</v>
      </c>
      <c r="MVZ11" s="20" t="e">
        <f>VLOOKUP(MVZ$4, revenue_pivot!$A$4:$E$6, 5, FALSE)</f>
        <v>#N/A</v>
      </c>
      <c r="MWA11" s="20" t="e">
        <f>VLOOKUP(MWA$4, revenue_pivot!$A$4:$E$6, 5, FALSE)</f>
        <v>#N/A</v>
      </c>
      <c r="MWB11" s="20" t="e">
        <f>VLOOKUP(MWB$4, revenue_pivot!$A$4:$E$6, 5, FALSE)</f>
        <v>#N/A</v>
      </c>
      <c r="MWC11" s="7" t="s">
        <v>22352</v>
      </c>
      <c r="MWD11" s="20" t="e">
        <f>VLOOKUP(MWD$4, revenue_pivot!$A$4:$E$6, 5, FALSE)</f>
        <v>#N/A</v>
      </c>
      <c r="MWE11" s="20" t="e">
        <f>VLOOKUP(MWE$4, revenue_pivot!$A$4:$E$6, 5, FALSE)</f>
        <v>#N/A</v>
      </c>
      <c r="MWF11" s="20" t="e">
        <f>VLOOKUP(MWF$4, revenue_pivot!$A$4:$E$6, 5, FALSE)</f>
        <v>#N/A</v>
      </c>
      <c r="MWG11" s="7" t="s">
        <v>22352</v>
      </c>
      <c r="MWH11" s="20" t="e">
        <f>VLOOKUP(MWH$4, revenue_pivot!$A$4:$E$6, 5, FALSE)</f>
        <v>#N/A</v>
      </c>
      <c r="MWI11" s="20" t="e">
        <f>VLOOKUP(MWI$4, revenue_pivot!$A$4:$E$6, 5, FALSE)</f>
        <v>#N/A</v>
      </c>
      <c r="MWJ11" s="20" t="e">
        <f>VLOOKUP(MWJ$4, revenue_pivot!$A$4:$E$6, 5, FALSE)</f>
        <v>#N/A</v>
      </c>
      <c r="MWK11" s="7" t="s">
        <v>22352</v>
      </c>
      <c r="MWL11" s="20" t="e">
        <f>VLOOKUP(MWL$4, revenue_pivot!$A$4:$E$6, 5, FALSE)</f>
        <v>#N/A</v>
      </c>
      <c r="MWM11" s="20" t="e">
        <f>VLOOKUP(MWM$4, revenue_pivot!$A$4:$E$6, 5, FALSE)</f>
        <v>#N/A</v>
      </c>
      <c r="MWN11" s="20" t="e">
        <f>VLOOKUP(MWN$4, revenue_pivot!$A$4:$E$6, 5, FALSE)</f>
        <v>#N/A</v>
      </c>
      <c r="MWO11" s="7" t="s">
        <v>22352</v>
      </c>
      <c r="MWP11" s="20" t="e">
        <f>VLOOKUP(MWP$4, revenue_pivot!$A$4:$E$6, 5, FALSE)</f>
        <v>#N/A</v>
      </c>
      <c r="MWQ11" s="20" t="e">
        <f>VLOOKUP(MWQ$4, revenue_pivot!$A$4:$E$6, 5, FALSE)</f>
        <v>#N/A</v>
      </c>
      <c r="MWR11" s="20" t="e">
        <f>VLOOKUP(MWR$4, revenue_pivot!$A$4:$E$6, 5, FALSE)</f>
        <v>#N/A</v>
      </c>
      <c r="MWS11" s="7" t="s">
        <v>22352</v>
      </c>
      <c r="MWT11" s="20" t="e">
        <f>VLOOKUP(MWT$4, revenue_pivot!$A$4:$E$6, 5, FALSE)</f>
        <v>#N/A</v>
      </c>
      <c r="MWU11" s="20" t="e">
        <f>VLOOKUP(MWU$4, revenue_pivot!$A$4:$E$6, 5, FALSE)</f>
        <v>#N/A</v>
      </c>
      <c r="MWV11" s="20" t="e">
        <f>VLOOKUP(MWV$4, revenue_pivot!$A$4:$E$6, 5, FALSE)</f>
        <v>#N/A</v>
      </c>
      <c r="MWW11" s="7" t="s">
        <v>22352</v>
      </c>
      <c r="MWX11" s="20" t="e">
        <f>VLOOKUP(MWX$4, revenue_pivot!$A$4:$E$6, 5, FALSE)</f>
        <v>#N/A</v>
      </c>
      <c r="MWY11" s="20" t="e">
        <f>VLOOKUP(MWY$4, revenue_pivot!$A$4:$E$6, 5, FALSE)</f>
        <v>#N/A</v>
      </c>
      <c r="MWZ11" s="20" t="e">
        <f>VLOOKUP(MWZ$4, revenue_pivot!$A$4:$E$6, 5, FALSE)</f>
        <v>#N/A</v>
      </c>
      <c r="MXA11" s="7" t="s">
        <v>22352</v>
      </c>
      <c r="MXB11" s="20" t="e">
        <f>VLOOKUP(MXB$4, revenue_pivot!$A$4:$E$6, 5, FALSE)</f>
        <v>#N/A</v>
      </c>
      <c r="MXC11" s="20" t="e">
        <f>VLOOKUP(MXC$4, revenue_pivot!$A$4:$E$6, 5, FALSE)</f>
        <v>#N/A</v>
      </c>
      <c r="MXD11" s="20" t="e">
        <f>VLOOKUP(MXD$4, revenue_pivot!$A$4:$E$6, 5, FALSE)</f>
        <v>#N/A</v>
      </c>
      <c r="MXE11" s="7" t="s">
        <v>22352</v>
      </c>
      <c r="MXF11" s="20" t="e">
        <f>VLOOKUP(MXF$4, revenue_pivot!$A$4:$E$6, 5, FALSE)</f>
        <v>#N/A</v>
      </c>
      <c r="MXG11" s="20" t="e">
        <f>VLOOKUP(MXG$4, revenue_pivot!$A$4:$E$6, 5, FALSE)</f>
        <v>#N/A</v>
      </c>
      <c r="MXH11" s="20" t="e">
        <f>VLOOKUP(MXH$4, revenue_pivot!$A$4:$E$6, 5, FALSE)</f>
        <v>#N/A</v>
      </c>
      <c r="MXI11" s="7" t="s">
        <v>22352</v>
      </c>
      <c r="MXJ11" s="20" t="e">
        <f>VLOOKUP(MXJ$4, revenue_pivot!$A$4:$E$6, 5, FALSE)</f>
        <v>#N/A</v>
      </c>
      <c r="MXK11" s="20" t="e">
        <f>VLOOKUP(MXK$4, revenue_pivot!$A$4:$E$6, 5, FALSE)</f>
        <v>#N/A</v>
      </c>
      <c r="MXL11" s="20" t="e">
        <f>VLOOKUP(MXL$4, revenue_pivot!$A$4:$E$6, 5, FALSE)</f>
        <v>#N/A</v>
      </c>
      <c r="MXM11" s="7" t="s">
        <v>22352</v>
      </c>
      <c r="MXN11" s="20" t="e">
        <f>VLOOKUP(MXN$4, revenue_pivot!$A$4:$E$6, 5, FALSE)</f>
        <v>#N/A</v>
      </c>
      <c r="MXO11" s="20" t="e">
        <f>VLOOKUP(MXO$4, revenue_pivot!$A$4:$E$6, 5, FALSE)</f>
        <v>#N/A</v>
      </c>
      <c r="MXP11" s="20" t="e">
        <f>VLOOKUP(MXP$4, revenue_pivot!$A$4:$E$6, 5, FALSE)</f>
        <v>#N/A</v>
      </c>
      <c r="MXQ11" s="7" t="s">
        <v>22352</v>
      </c>
      <c r="MXR11" s="20" t="e">
        <f>VLOOKUP(MXR$4, revenue_pivot!$A$4:$E$6, 5, FALSE)</f>
        <v>#N/A</v>
      </c>
      <c r="MXS11" s="20" t="e">
        <f>VLOOKUP(MXS$4, revenue_pivot!$A$4:$E$6, 5, FALSE)</f>
        <v>#N/A</v>
      </c>
      <c r="MXT11" s="20" t="e">
        <f>VLOOKUP(MXT$4, revenue_pivot!$A$4:$E$6, 5, FALSE)</f>
        <v>#N/A</v>
      </c>
      <c r="MXU11" s="7" t="s">
        <v>22352</v>
      </c>
      <c r="MXV11" s="20" t="e">
        <f>VLOOKUP(MXV$4, revenue_pivot!$A$4:$E$6, 5, FALSE)</f>
        <v>#N/A</v>
      </c>
      <c r="MXW11" s="20" t="e">
        <f>VLOOKUP(MXW$4, revenue_pivot!$A$4:$E$6, 5, FALSE)</f>
        <v>#N/A</v>
      </c>
      <c r="MXX11" s="20" t="e">
        <f>VLOOKUP(MXX$4, revenue_pivot!$A$4:$E$6, 5, FALSE)</f>
        <v>#N/A</v>
      </c>
      <c r="MXY11" s="7" t="s">
        <v>22352</v>
      </c>
      <c r="MXZ11" s="20" t="e">
        <f>VLOOKUP(MXZ$4, revenue_pivot!$A$4:$E$6, 5, FALSE)</f>
        <v>#N/A</v>
      </c>
      <c r="MYA11" s="20" t="e">
        <f>VLOOKUP(MYA$4, revenue_pivot!$A$4:$E$6, 5, FALSE)</f>
        <v>#N/A</v>
      </c>
      <c r="MYB11" s="20" t="e">
        <f>VLOOKUP(MYB$4, revenue_pivot!$A$4:$E$6, 5, FALSE)</f>
        <v>#N/A</v>
      </c>
      <c r="MYC11" s="7" t="s">
        <v>22352</v>
      </c>
      <c r="MYD11" s="20" t="e">
        <f>VLOOKUP(MYD$4, revenue_pivot!$A$4:$E$6, 5, FALSE)</f>
        <v>#N/A</v>
      </c>
      <c r="MYE11" s="20" t="e">
        <f>VLOOKUP(MYE$4, revenue_pivot!$A$4:$E$6, 5, FALSE)</f>
        <v>#N/A</v>
      </c>
      <c r="MYF11" s="20" t="e">
        <f>VLOOKUP(MYF$4, revenue_pivot!$A$4:$E$6, 5, FALSE)</f>
        <v>#N/A</v>
      </c>
      <c r="MYG11" s="7" t="s">
        <v>22352</v>
      </c>
      <c r="MYH11" s="20" t="e">
        <f>VLOOKUP(MYH$4, revenue_pivot!$A$4:$E$6, 5, FALSE)</f>
        <v>#N/A</v>
      </c>
      <c r="MYI11" s="20" t="e">
        <f>VLOOKUP(MYI$4, revenue_pivot!$A$4:$E$6, 5, FALSE)</f>
        <v>#N/A</v>
      </c>
      <c r="MYJ11" s="20" t="e">
        <f>VLOOKUP(MYJ$4, revenue_pivot!$A$4:$E$6, 5, FALSE)</f>
        <v>#N/A</v>
      </c>
      <c r="MYK11" s="7" t="s">
        <v>22352</v>
      </c>
      <c r="MYL11" s="20" t="e">
        <f>VLOOKUP(MYL$4, revenue_pivot!$A$4:$E$6, 5, FALSE)</f>
        <v>#N/A</v>
      </c>
      <c r="MYM11" s="20" t="e">
        <f>VLOOKUP(MYM$4, revenue_pivot!$A$4:$E$6, 5, FALSE)</f>
        <v>#N/A</v>
      </c>
      <c r="MYN11" s="20" t="e">
        <f>VLOOKUP(MYN$4, revenue_pivot!$A$4:$E$6, 5, FALSE)</f>
        <v>#N/A</v>
      </c>
      <c r="MYO11" s="7" t="s">
        <v>22352</v>
      </c>
      <c r="MYP11" s="20" t="e">
        <f>VLOOKUP(MYP$4, revenue_pivot!$A$4:$E$6, 5, FALSE)</f>
        <v>#N/A</v>
      </c>
      <c r="MYQ11" s="20" t="e">
        <f>VLOOKUP(MYQ$4, revenue_pivot!$A$4:$E$6, 5, FALSE)</f>
        <v>#N/A</v>
      </c>
      <c r="MYR11" s="20" t="e">
        <f>VLOOKUP(MYR$4, revenue_pivot!$A$4:$E$6, 5, FALSE)</f>
        <v>#N/A</v>
      </c>
      <c r="MYS11" s="7" t="s">
        <v>22352</v>
      </c>
      <c r="MYT11" s="20" t="e">
        <f>VLOOKUP(MYT$4, revenue_pivot!$A$4:$E$6, 5, FALSE)</f>
        <v>#N/A</v>
      </c>
      <c r="MYU11" s="20" t="e">
        <f>VLOOKUP(MYU$4, revenue_pivot!$A$4:$E$6, 5, FALSE)</f>
        <v>#N/A</v>
      </c>
      <c r="MYV11" s="20" t="e">
        <f>VLOOKUP(MYV$4, revenue_pivot!$A$4:$E$6, 5, FALSE)</f>
        <v>#N/A</v>
      </c>
      <c r="MYW11" s="7" t="s">
        <v>22352</v>
      </c>
      <c r="MYX11" s="20" t="e">
        <f>VLOOKUP(MYX$4, revenue_pivot!$A$4:$E$6, 5, FALSE)</f>
        <v>#N/A</v>
      </c>
      <c r="MYY11" s="20" t="e">
        <f>VLOOKUP(MYY$4, revenue_pivot!$A$4:$E$6, 5, FALSE)</f>
        <v>#N/A</v>
      </c>
      <c r="MYZ11" s="20" t="e">
        <f>VLOOKUP(MYZ$4, revenue_pivot!$A$4:$E$6, 5, FALSE)</f>
        <v>#N/A</v>
      </c>
      <c r="MZA11" s="7" t="s">
        <v>22352</v>
      </c>
      <c r="MZB11" s="20" t="e">
        <f>VLOOKUP(MZB$4, revenue_pivot!$A$4:$E$6, 5, FALSE)</f>
        <v>#N/A</v>
      </c>
      <c r="MZC11" s="20" t="e">
        <f>VLOOKUP(MZC$4, revenue_pivot!$A$4:$E$6, 5, FALSE)</f>
        <v>#N/A</v>
      </c>
      <c r="MZD11" s="20" t="e">
        <f>VLOOKUP(MZD$4, revenue_pivot!$A$4:$E$6, 5, FALSE)</f>
        <v>#N/A</v>
      </c>
      <c r="MZE11" s="7" t="s">
        <v>22352</v>
      </c>
      <c r="MZF11" s="20" t="e">
        <f>VLOOKUP(MZF$4, revenue_pivot!$A$4:$E$6, 5, FALSE)</f>
        <v>#N/A</v>
      </c>
      <c r="MZG11" s="20" t="e">
        <f>VLOOKUP(MZG$4, revenue_pivot!$A$4:$E$6, 5, FALSE)</f>
        <v>#N/A</v>
      </c>
      <c r="MZH11" s="20" t="e">
        <f>VLOOKUP(MZH$4, revenue_pivot!$A$4:$E$6, 5, FALSE)</f>
        <v>#N/A</v>
      </c>
      <c r="MZI11" s="7" t="s">
        <v>22352</v>
      </c>
      <c r="MZJ11" s="20" t="e">
        <f>VLOOKUP(MZJ$4, revenue_pivot!$A$4:$E$6, 5, FALSE)</f>
        <v>#N/A</v>
      </c>
      <c r="MZK11" s="20" t="e">
        <f>VLOOKUP(MZK$4, revenue_pivot!$A$4:$E$6, 5, FALSE)</f>
        <v>#N/A</v>
      </c>
      <c r="MZL11" s="20" t="e">
        <f>VLOOKUP(MZL$4, revenue_pivot!$A$4:$E$6, 5, FALSE)</f>
        <v>#N/A</v>
      </c>
      <c r="MZM11" s="7" t="s">
        <v>22352</v>
      </c>
      <c r="MZN11" s="20" t="e">
        <f>VLOOKUP(MZN$4, revenue_pivot!$A$4:$E$6, 5, FALSE)</f>
        <v>#N/A</v>
      </c>
      <c r="MZO11" s="20" t="e">
        <f>VLOOKUP(MZO$4, revenue_pivot!$A$4:$E$6, 5, FALSE)</f>
        <v>#N/A</v>
      </c>
      <c r="MZP11" s="20" t="e">
        <f>VLOOKUP(MZP$4, revenue_pivot!$A$4:$E$6, 5, FALSE)</f>
        <v>#N/A</v>
      </c>
      <c r="MZQ11" s="7" t="s">
        <v>22352</v>
      </c>
      <c r="MZR11" s="20" t="e">
        <f>VLOOKUP(MZR$4, revenue_pivot!$A$4:$E$6, 5, FALSE)</f>
        <v>#N/A</v>
      </c>
      <c r="MZS11" s="20" t="e">
        <f>VLOOKUP(MZS$4, revenue_pivot!$A$4:$E$6, 5, FALSE)</f>
        <v>#N/A</v>
      </c>
      <c r="MZT11" s="20" t="e">
        <f>VLOOKUP(MZT$4, revenue_pivot!$A$4:$E$6, 5, FALSE)</f>
        <v>#N/A</v>
      </c>
      <c r="MZU11" s="7" t="s">
        <v>22352</v>
      </c>
      <c r="MZV11" s="20" t="e">
        <f>VLOOKUP(MZV$4, revenue_pivot!$A$4:$E$6, 5, FALSE)</f>
        <v>#N/A</v>
      </c>
      <c r="MZW11" s="20" t="e">
        <f>VLOOKUP(MZW$4, revenue_pivot!$A$4:$E$6, 5, FALSE)</f>
        <v>#N/A</v>
      </c>
      <c r="MZX11" s="20" t="e">
        <f>VLOOKUP(MZX$4, revenue_pivot!$A$4:$E$6, 5, FALSE)</f>
        <v>#N/A</v>
      </c>
      <c r="MZY11" s="7" t="s">
        <v>22352</v>
      </c>
      <c r="MZZ11" s="20" t="e">
        <f>VLOOKUP(MZZ$4, revenue_pivot!$A$4:$E$6, 5, FALSE)</f>
        <v>#N/A</v>
      </c>
      <c r="NAA11" s="20" t="e">
        <f>VLOOKUP(NAA$4, revenue_pivot!$A$4:$E$6, 5, FALSE)</f>
        <v>#N/A</v>
      </c>
      <c r="NAB11" s="20" t="e">
        <f>VLOOKUP(NAB$4, revenue_pivot!$A$4:$E$6, 5, FALSE)</f>
        <v>#N/A</v>
      </c>
      <c r="NAC11" s="7" t="s">
        <v>22352</v>
      </c>
      <c r="NAD11" s="20" t="e">
        <f>VLOOKUP(NAD$4, revenue_pivot!$A$4:$E$6, 5, FALSE)</f>
        <v>#N/A</v>
      </c>
      <c r="NAE11" s="20" t="e">
        <f>VLOOKUP(NAE$4, revenue_pivot!$A$4:$E$6, 5, FALSE)</f>
        <v>#N/A</v>
      </c>
      <c r="NAF11" s="20" t="e">
        <f>VLOOKUP(NAF$4, revenue_pivot!$A$4:$E$6, 5, FALSE)</f>
        <v>#N/A</v>
      </c>
      <c r="NAG11" s="7" t="s">
        <v>22352</v>
      </c>
      <c r="NAH11" s="20" t="e">
        <f>VLOOKUP(NAH$4, revenue_pivot!$A$4:$E$6, 5, FALSE)</f>
        <v>#N/A</v>
      </c>
      <c r="NAI11" s="20" t="e">
        <f>VLOOKUP(NAI$4, revenue_pivot!$A$4:$E$6, 5, FALSE)</f>
        <v>#N/A</v>
      </c>
      <c r="NAJ11" s="20" t="e">
        <f>VLOOKUP(NAJ$4, revenue_pivot!$A$4:$E$6, 5, FALSE)</f>
        <v>#N/A</v>
      </c>
      <c r="NAK11" s="7" t="s">
        <v>22352</v>
      </c>
      <c r="NAL11" s="20" t="e">
        <f>VLOOKUP(NAL$4, revenue_pivot!$A$4:$E$6, 5, FALSE)</f>
        <v>#N/A</v>
      </c>
      <c r="NAM11" s="20" t="e">
        <f>VLOOKUP(NAM$4, revenue_pivot!$A$4:$E$6, 5, FALSE)</f>
        <v>#N/A</v>
      </c>
      <c r="NAN11" s="20" t="e">
        <f>VLOOKUP(NAN$4, revenue_pivot!$A$4:$E$6, 5, FALSE)</f>
        <v>#N/A</v>
      </c>
      <c r="NAO11" s="7" t="s">
        <v>22352</v>
      </c>
      <c r="NAP11" s="20" t="e">
        <f>VLOOKUP(NAP$4, revenue_pivot!$A$4:$E$6, 5, FALSE)</f>
        <v>#N/A</v>
      </c>
      <c r="NAQ11" s="20" t="e">
        <f>VLOOKUP(NAQ$4, revenue_pivot!$A$4:$E$6, 5, FALSE)</f>
        <v>#N/A</v>
      </c>
      <c r="NAR11" s="20" t="e">
        <f>VLOOKUP(NAR$4, revenue_pivot!$A$4:$E$6, 5, FALSE)</f>
        <v>#N/A</v>
      </c>
      <c r="NAS11" s="7" t="s">
        <v>22352</v>
      </c>
      <c r="NAT11" s="20" t="e">
        <f>VLOOKUP(NAT$4, revenue_pivot!$A$4:$E$6, 5, FALSE)</f>
        <v>#N/A</v>
      </c>
      <c r="NAU11" s="20" t="e">
        <f>VLOOKUP(NAU$4, revenue_pivot!$A$4:$E$6, 5, FALSE)</f>
        <v>#N/A</v>
      </c>
      <c r="NAV11" s="20" t="e">
        <f>VLOOKUP(NAV$4, revenue_pivot!$A$4:$E$6, 5, FALSE)</f>
        <v>#N/A</v>
      </c>
      <c r="NAW11" s="7" t="s">
        <v>22352</v>
      </c>
      <c r="NAX11" s="20" t="e">
        <f>VLOOKUP(NAX$4, revenue_pivot!$A$4:$E$6, 5, FALSE)</f>
        <v>#N/A</v>
      </c>
      <c r="NAY11" s="20" t="e">
        <f>VLOOKUP(NAY$4, revenue_pivot!$A$4:$E$6, 5, FALSE)</f>
        <v>#N/A</v>
      </c>
      <c r="NAZ11" s="20" t="e">
        <f>VLOOKUP(NAZ$4, revenue_pivot!$A$4:$E$6, 5, FALSE)</f>
        <v>#N/A</v>
      </c>
      <c r="NBA11" s="7" t="s">
        <v>22352</v>
      </c>
      <c r="NBB11" s="20" t="e">
        <f>VLOOKUP(NBB$4, revenue_pivot!$A$4:$E$6, 5, FALSE)</f>
        <v>#N/A</v>
      </c>
      <c r="NBC11" s="20" t="e">
        <f>VLOOKUP(NBC$4, revenue_pivot!$A$4:$E$6, 5, FALSE)</f>
        <v>#N/A</v>
      </c>
      <c r="NBD11" s="20" t="e">
        <f>VLOOKUP(NBD$4, revenue_pivot!$A$4:$E$6, 5, FALSE)</f>
        <v>#N/A</v>
      </c>
      <c r="NBE11" s="7" t="s">
        <v>22352</v>
      </c>
      <c r="NBF11" s="20" t="e">
        <f>VLOOKUP(NBF$4, revenue_pivot!$A$4:$E$6, 5, FALSE)</f>
        <v>#N/A</v>
      </c>
      <c r="NBG11" s="20" t="e">
        <f>VLOOKUP(NBG$4, revenue_pivot!$A$4:$E$6, 5, FALSE)</f>
        <v>#N/A</v>
      </c>
      <c r="NBH11" s="20" t="e">
        <f>VLOOKUP(NBH$4, revenue_pivot!$A$4:$E$6, 5, FALSE)</f>
        <v>#N/A</v>
      </c>
      <c r="NBI11" s="7" t="s">
        <v>22352</v>
      </c>
      <c r="NBJ11" s="20" t="e">
        <f>VLOOKUP(NBJ$4, revenue_pivot!$A$4:$E$6, 5, FALSE)</f>
        <v>#N/A</v>
      </c>
      <c r="NBK11" s="20" t="e">
        <f>VLOOKUP(NBK$4, revenue_pivot!$A$4:$E$6, 5, FALSE)</f>
        <v>#N/A</v>
      </c>
      <c r="NBL11" s="20" t="e">
        <f>VLOOKUP(NBL$4, revenue_pivot!$A$4:$E$6, 5, FALSE)</f>
        <v>#N/A</v>
      </c>
      <c r="NBM11" s="7" t="s">
        <v>22352</v>
      </c>
      <c r="NBN11" s="20" t="e">
        <f>VLOOKUP(NBN$4, revenue_pivot!$A$4:$E$6, 5, FALSE)</f>
        <v>#N/A</v>
      </c>
      <c r="NBO11" s="20" t="e">
        <f>VLOOKUP(NBO$4, revenue_pivot!$A$4:$E$6, 5, FALSE)</f>
        <v>#N/A</v>
      </c>
      <c r="NBP11" s="20" t="e">
        <f>VLOOKUP(NBP$4, revenue_pivot!$A$4:$E$6, 5, FALSE)</f>
        <v>#N/A</v>
      </c>
      <c r="NBQ11" s="7" t="s">
        <v>22352</v>
      </c>
      <c r="NBR11" s="20" t="e">
        <f>VLOOKUP(NBR$4, revenue_pivot!$A$4:$E$6, 5, FALSE)</f>
        <v>#N/A</v>
      </c>
      <c r="NBS11" s="20" t="e">
        <f>VLOOKUP(NBS$4, revenue_pivot!$A$4:$E$6, 5, FALSE)</f>
        <v>#N/A</v>
      </c>
      <c r="NBT11" s="20" t="e">
        <f>VLOOKUP(NBT$4, revenue_pivot!$A$4:$E$6, 5, FALSE)</f>
        <v>#N/A</v>
      </c>
      <c r="NBU11" s="7" t="s">
        <v>22352</v>
      </c>
      <c r="NBV11" s="20" t="e">
        <f>VLOOKUP(NBV$4, revenue_pivot!$A$4:$E$6, 5, FALSE)</f>
        <v>#N/A</v>
      </c>
      <c r="NBW11" s="20" t="e">
        <f>VLOOKUP(NBW$4, revenue_pivot!$A$4:$E$6, 5, FALSE)</f>
        <v>#N/A</v>
      </c>
      <c r="NBX11" s="20" t="e">
        <f>VLOOKUP(NBX$4, revenue_pivot!$A$4:$E$6, 5, FALSE)</f>
        <v>#N/A</v>
      </c>
      <c r="NBY11" s="7" t="s">
        <v>22352</v>
      </c>
      <c r="NBZ11" s="20" t="e">
        <f>VLOOKUP(NBZ$4, revenue_pivot!$A$4:$E$6, 5, FALSE)</f>
        <v>#N/A</v>
      </c>
      <c r="NCA11" s="20" t="e">
        <f>VLOOKUP(NCA$4, revenue_pivot!$A$4:$E$6, 5, FALSE)</f>
        <v>#N/A</v>
      </c>
      <c r="NCB11" s="20" t="e">
        <f>VLOOKUP(NCB$4, revenue_pivot!$A$4:$E$6, 5, FALSE)</f>
        <v>#N/A</v>
      </c>
      <c r="NCC11" s="7" t="s">
        <v>22352</v>
      </c>
      <c r="NCD11" s="20" t="e">
        <f>VLOOKUP(NCD$4, revenue_pivot!$A$4:$E$6, 5, FALSE)</f>
        <v>#N/A</v>
      </c>
      <c r="NCE11" s="20" t="e">
        <f>VLOOKUP(NCE$4, revenue_pivot!$A$4:$E$6, 5, FALSE)</f>
        <v>#N/A</v>
      </c>
      <c r="NCF11" s="20" t="e">
        <f>VLOOKUP(NCF$4, revenue_pivot!$A$4:$E$6, 5, FALSE)</f>
        <v>#N/A</v>
      </c>
      <c r="NCG11" s="7" t="s">
        <v>22352</v>
      </c>
      <c r="NCH11" s="20" t="e">
        <f>VLOOKUP(NCH$4, revenue_pivot!$A$4:$E$6, 5, FALSE)</f>
        <v>#N/A</v>
      </c>
      <c r="NCI11" s="20" t="e">
        <f>VLOOKUP(NCI$4, revenue_pivot!$A$4:$E$6, 5, FALSE)</f>
        <v>#N/A</v>
      </c>
      <c r="NCJ11" s="20" t="e">
        <f>VLOOKUP(NCJ$4, revenue_pivot!$A$4:$E$6, 5, FALSE)</f>
        <v>#N/A</v>
      </c>
      <c r="NCK11" s="7" t="s">
        <v>22352</v>
      </c>
      <c r="NCL11" s="20" t="e">
        <f>VLOOKUP(NCL$4, revenue_pivot!$A$4:$E$6, 5, FALSE)</f>
        <v>#N/A</v>
      </c>
      <c r="NCM11" s="20" t="e">
        <f>VLOOKUP(NCM$4, revenue_pivot!$A$4:$E$6, 5, FALSE)</f>
        <v>#N/A</v>
      </c>
      <c r="NCN11" s="20" t="e">
        <f>VLOOKUP(NCN$4, revenue_pivot!$A$4:$E$6, 5, FALSE)</f>
        <v>#N/A</v>
      </c>
      <c r="NCO11" s="7" t="s">
        <v>22352</v>
      </c>
      <c r="NCP11" s="20" t="e">
        <f>VLOOKUP(NCP$4, revenue_pivot!$A$4:$E$6, 5, FALSE)</f>
        <v>#N/A</v>
      </c>
      <c r="NCQ11" s="20" t="e">
        <f>VLOOKUP(NCQ$4, revenue_pivot!$A$4:$E$6, 5, FALSE)</f>
        <v>#N/A</v>
      </c>
      <c r="NCR11" s="20" t="e">
        <f>VLOOKUP(NCR$4, revenue_pivot!$A$4:$E$6, 5, FALSE)</f>
        <v>#N/A</v>
      </c>
      <c r="NCS11" s="7" t="s">
        <v>22352</v>
      </c>
      <c r="NCT11" s="20" t="e">
        <f>VLOOKUP(NCT$4, revenue_pivot!$A$4:$E$6, 5, FALSE)</f>
        <v>#N/A</v>
      </c>
      <c r="NCU11" s="20" t="e">
        <f>VLOOKUP(NCU$4, revenue_pivot!$A$4:$E$6, 5, FALSE)</f>
        <v>#N/A</v>
      </c>
      <c r="NCV11" s="20" t="e">
        <f>VLOOKUP(NCV$4, revenue_pivot!$A$4:$E$6, 5, FALSE)</f>
        <v>#N/A</v>
      </c>
      <c r="NCW11" s="7" t="s">
        <v>22352</v>
      </c>
      <c r="NCX11" s="20" t="e">
        <f>VLOOKUP(NCX$4, revenue_pivot!$A$4:$E$6, 5, FALSE)</f>
        <v>#N/A</v>
      </c>
      <c r="NCY11" s="20" t="e">
        <f>VLOOKUP(NCY$4, revenue_pivot!$A$4:$E$6, 5, FALSE)</f>
        <v>#N/A</v>
      </c>
      <c r="NCZ11" s="20" t="e">
        <f>VLOOKUP(NCZ$4, revenue_pivot!$A$4:$E$6, 5, FALSE)</f>
        <v>#N/A</v>
      </c>
      <c r="NDA11" s="7" t="s">
        <v>22352</v>
      </c>
      <c r="NDB11" s="20" t="e">
        <f>VLOOKUP(NDB$4, revenue_pivot!$A$4:$E$6, 5, FALSE)</f>
        <v>#N/A</v>
      </c>
      <c r="NDC11" s="20" t="e">
        <f>VLOOKUP(NDC$4, revenue_pivot!$A$4:$E$6, 5, FALSE)</f>
        <v>#N/A</v>
      </c>
      <c r="NDD11" s="20" t="e">
        <f>VLOOKUP(NDD$4, revenue_pivot!$A$4:$E$6, 5, FALSE)</f>
        <v>#N/A</v>
      </c>
      <c r="NDE11" s="7" t="s">
        <v>22352</v>
      </c>
      <c r="NDF11" s="20" t="e">
        <f>VLOOKUP(NDF$4, revenue_pivot!$A$4:$E$6, 5, FALSE)</f>
        <v>#N/A</v>
      </c>
      <c r="NDG11" s="20" t="e">
        <f>VLOOKUP(NDG$4, revenue_pivot!$A$4:$E$6, 5, FALSE)</f>
        <v>#N/A</v>
      </c>
      <c r="NDH11" s="20" t="e">
        <f>VLOOKUP(NDH$4, revenue_pivot!$A$4:$E$6, 5, FALSE)</f>
        <v>#N/A</v>
      </c>
      <c r="NDI11" s="7" t="s">
        <v>22352</v>
      </c>
      <c r="NDJ11" s="20" t="e">
        <f>VLOOKUP(NDJ$4, revenue_pivot!$A$4:$E$6, 5, FALSE)</f>
        <v>#N/A</v>
      </c>
      <c r="NDK11" s="20" t="e">
        <f>VLOOKUP(NDK$4, revenue_pivot!$A$4:$E$6, 5, FALSE)</f>
        <v>#N/A</v>
      </c>
      <c r="NDL11" s="20" t="e">
        <f>VLOOKUP(NDL$4, revenue_pivot!$A$4:$E$6, 5, FALSE)</f>
        <v>#N/A</v>
      </c>
      <c r="NDM11" s="7" t="s">
        <v>22352</v>
      </c>
      <c r="NDN11" s="20" t="e">
        <f>VLOOKUP(NDN$4, revenue_pivot!$A$4:$E$6, 5, FALSE)</f>
        <v>#N/A</v>
      </c>
      <c r="NDO11" s="20" t="e">
        <f>VLOOKUP(NDO$4, revenue_pivot!$A$4:$E$6, 5, FALSE)</f>
        <v>#N/A</v>
      </c>
      <c r="NDP11" s="20" t="e">
        <f>VLOOKUP(NDP$4, revenue_pivot!$A$4:$E$6, 5, FALSE)</f>
        <v>#N/A</v>
      </c>
      <c r="NDQ11" s="7" t="s">
        <v>22352</v>
      </c>
      <c r="NDR11" s="20" t="e">
        <f>VLOOKUP(NDR$4, revenue_pivot!$A$4:$E$6, 5, FALSE)</f>
        <v>#N/A</v>
      </c>
      <c r="NDS11" s="20" t="e">
        <f>VLOOKUP(NDS$4, revenue_pivot!$A$4:$E$6, 5, FALSE)</f>
        <v>#N/A</v>
      </c>
      <c r="NDT11" s="20" t="e">
        <f>VLOOKUP(NDT$4, revenue_pivot!$A$4:$E$6, 5, FALSE)</f>
        <v>#N/A</v>
      </c>
      <c r="NDU11" s="7" t="s">
        <v>22352</v>
      </c>
      <c r="NDV11" s="20" t="e">
        <f>VLOOKUP(NDV$4, revenue_pivot!$A$4:$E$6, 5, FALSE)</f>
        <v>#N/A</v>
      </c>
      <c r="NDW11" s="20" t="e">
        <f>VLOOKUP(NDW$4, revenue_pivot!$A$4:$E$6, 5, FALSE)</f>
        <v>#N/A</v>
      </c>
      <c r="NDX11" s="20" t="e">
        <f>VLOOKUP(NDX$4, revenue_pivot!$A$4:$E$6, 5, FALSE)</f>
        <v>#N/A</v>
      </c>
      <c r="NDY11" s="7" t="s">
        <v>22352</v>
      </c>
      <c r="NDZ11" s="20" t="e">
        <f>VLOOKUP(NDZ$4, revenue_pivot!$A$4:$E$6, 5, FALSE)</f>
        <v>#N/A</v>
      </c>
      <c r="NEA11" s="20" t="e">
        <f>VLOOKUP(NEA$4, revenue_pivot!$A$4:$E$6, 5, FALSE)</f>
        <v>#N/A</v>
      </c>
      <c r="NEB11" s="20" t="e">
        <f>VLOOKUP(NEB$4, revenue_pivot!$A$4:$E$6, 5, FALSE)</f>
        <v>#N/A</v>
      </c>
      <c r="NEC11" s="7" t="s">
        <v>22352</v>
      </c>
      <c r="NED11" s="20" t="e">
        <f>VLOOKUP(NED$4, revenue_pivot!$A$4:$E$6, 5, FALSE)</f>
        <v>#N/A</v>
      </c>
      <c r="NEE11" s="20" t="e">
        <f>VLOOKUP(NEE$4, revenue_pivot!$A$4:$E$6, 5, FALSE)</f>
        <v>#N/A</v>
      </c>
      <c r="NEF11" s="20" t="e">
        <f>VLOOKUP(NEF$4, revenue_pivot!$A$4:$E$6, 5, FALSE)</f>
        <v>#N/A</v>
      </c>
      <c r="NEG11" s="7" t="s">
        <v>22352</v>
      </c>
      <c r="NEH11" s="20" t="e">
        <f>VLOOKUP(NEH$4, revenue_pivot!$A$4:$E$6, 5, FALSE)</f>
        <v>#N/A</v>
      </c>
      <c r="NEI11" s="20" t="e">
        <f>VLOOKUP(NEI$4, revenue_pivot!$A$4:$E$6, 5, FALSE)</f>
        <v>#N/A</v>
      </c>
      <c r="NEJ11" s="20" t="e">
        <f>VLOOKUP(NEJ$4, revenue_pivot!$A$4:$E$6, 5, FALSE)</f>
        <v>#N/A</v>
      </c>
      <c r="NEK11" s="7" t="s">
        <v>22352</v>
      </c>
      <c r="NEL11" s="20" t="e">
        <f>VLOOKUP(NEL$4, revenue_pivot!$A$4:$E$6, 5, FALSE)</f>
        <v>#N/A</v>
      </c>
      <c r="NEM11" s="20" t="e">
        <f>VLOOKUP(NEM$4, revenue_pivot!$A$4:$E$6, 5, FALSE)</f>
        <v>#N/A</v>
      </c>
      <c r="NEN11" s="20" t="e">
        <f>VLOOKUP(NEN$4, revenue_pivot!$A$4:$E$6, 5, FALSE)</f>
        <v>#N/A</v>
      </c>
      <c r="NEO11" s="7" t="s">
        <v>22352</v>
      </c>
      <c r="NEP11" s="20" t="e">
        <f>VLOOKUP(NEP$4, revenue_pivot!$A$4:$E$6, 5, FALSE)</f>
        <v>#N/A</v>
      </c>
      <c r="NEQ11" s="20" t="e">
        <f>VLOOKUP(NEQ$4, revenue_pivot!$A$4:$E$6, 5, FALSE)</f>
        <v>#N/A</v>
      </c>
      <c r="NER11" s="20" t="e">
        <f>VLOOKUP(NER$4, revenue_pivot!$A$4:$E$6, 5, FALSE)</f>
        <v>#N/A</v>
      </c>
      <c r="NES11" s="7" t="s">
        <v>22352</v>
      </c>
      <c r="NET11" s="20" t="e">
        <f>VLOOKUP(NET$4, revenue_pivot!$A$4:$E$6, 5, FALSE)</f>
        <v>#N/A</v>
      </c>
      <c r="NEU11" s="20" t="e">
        <f>VLOOKUP(NEU$4, revenue_pivot!$A$4:$E$6, 5, FALSE)</f>
        <v>#N/A</v>
      </c>
      <c r="NEV11" s="20" t="e">
        <f>VLOOKUP(NEV$4, revenue_pivot!$A$4:$E$6, 5, FALSE)</f>
        <v>#N/A</v>
      </c>
      <c r="NEW11" s="7" t="s">
        <v>22352</v>
      </c>
      <c r="NEX11" s="20" t="e">
        <f>VLOOKUP(NEX$4, revenue_pivot!$A$4:$E$6, 5, FALSE)</f>
        <v>#N/A</v>
      </c>
      <c r="NEY11" s="20" t="e">
        <f>VLOOKUP(NEY$4, revenue_pivot!$A$4:$E$6, 5, FALSE)</f>
        <v>#N/A</v>
      </c>
      <c r="NEZ11" s="20" t="e">
        <f>VLOOKUP(NEZ$4, revenue_pivot!$A$4:$E$6, 5, FALSE)</f>
        <v>#N/A</v>
      </c>
      <c r="NFA11" s="7" t="s">
        <v>22352</v>
      </c>
      <c r="NFB11" s="20" t="e">
        <f>VLOOKUP(NFB$4, revenue_pivot!$A$4:$E$6, 5, FALSE)</f>
        <v>#N/A</v>
      </c>
      <c r="NFC11" s="20" t="e">
        <f>VLOOKUP(NFC$4, revenue_pivot!$A$4:$E$6, 5, FALSE)</f>
        <v>#N/A</v>
      </c>
      <c r="NFD11" s="20" t="e">
        <f>VLOOKUP(NFD$4, revenue_pivot!$A$4:$E$6, 5, FALSE)</f>
        <v>#N/A</v>
      </c>
      <c r="NFE11" s="7" t="s">
        <v>22352</v>
      </c>
      <c r="NFF11" s="20" t="e">
        <f>VLOOKUP(NFF$4, revenue_pivot!$A$4:$E$6, 5, FALSE)</f>
        <v>#N/A</v>
      </c>
      <c r="NFG11" s="20" t="e">
        <f>VLOOKUP(NFG$4, revenue_pivot!$A$4:$E$6, 5, FALSE)</f>
        <v>#N/A</v>
      </c>
      <c r="NFH11" s="20" t="e">
        <f>VLOOKUP(NFH$4, revenue_pivot!$A$4:$E$6, 5, FALSE)</f>
        <v>#N/A</v>
      </c>
      <c r="NFI11" s="7" t="s">
        <v>22352</v>
      </c>
      <c r="NFJ11" s="20" t="e">
        <f>VLOOKUP(NFJ$4, revenue_pivot!$A$4:$E$6, 5, FALSE)</f>
        <v>#N/A</v>
      </c>
      <c r="NFK11" s="20" t="e">
        <f>VLOOKUP(NFK$4, revenue_pivot!$A$4:$E$6, 5, FALSE)</f>
        <v>#N/A</v>
      </c>
      <c r="NFL11" s="20" t="e">
        <f>VLOOKUP(NFL$4, revenue_pivot!$A$4:$E$6, 5, FALSE)</f>
        <v>#N/A</v>
      </c>
      <c r="NFM11" s="7" t="s">
        <v>22352</v>
      </c>
      <c r="NFN11" s="20" t="e">
        <f>VLOOKUP(NFN$4, revenue_pivot!$A$4:$E$6, 5, FALSE)</f>
        <v>#N/A</v>
      </c>
      <c r="NFO11" s="20" t="e">
        <f>VLOOKUP(NFO$4, revenue_pivot!$A$4:$E$6, 5, FALSE)</f>
        <v>#N/A</v>
      </c>
      <c r="NFP11" s="20" t="e">
        <f>VLOOKUP(NFP$4, revenue_pivot!$A$4:$E$6, 5, FALSE)</f>
        <v>#N/A</v>
      </c>
      <c r="NFQ11" s="7" t="s">
        <v>22352</v>
      </c>
      <c r="NFR11" s="20" t="e">
        <f>VLOOKUP(NFR$4, revenue_pivot!$A$4:$E$6, 5, FALSE)</f>
        <v>#N/A</v>
      </c>
      <c r="NFS11" s="20" t="e">
        <f>VLOOKUP(NFS$4, revenue_pivot!$A$4:$E$6, 5, FALSE)</f>
        <v>#N/A</v>
      </c>
      <c r="NFT11" s="20" t="e">
        <f>VLOOKUP(NFT$4, revenue_pivot!$A$4:$E$6, 5, FALSE)</f>
        <v>#N/A</v>
      </c>
      <c r="NFU11" s="7" t="s">
        <v>22352</v>
      </c>
      <c r="NFV11" s="20" t="e">
        <f>VLOOKUP(NFV$4, revenue_pivot!$A$4:$E$6, 5, FALSE)</f>
        <v>#N/A</v>
      </c>
      <c r="NFW11" s="20" t="e">
        <f>VLOOKUP(NFW$4, revenue_pivot!$A$4:$E$6, 5, FALSE)</f>
        <v>#N/A</v>
      </c>
      <c r="NFX11" s="20" t="e">
        <f>VLOOKUP(NFX$4, revenue_pivot!$A$4:$E$6, 5, FALSE)</f>
        <v>#N/A</v>
      </c>
      <c r="NFY11" s="7" t="s">
        <v>22352</v>
      </c>
      <c r="NFZ11" s="20" t="e">
        <f>VLOOKUP(NFZ$4, revenue_pivot!$A$4:$E$6, 5, FALSE)</f>
        <v>#N/A</v>
      </c>
      <c r="NGA11" s="20" t="e">
        <f>VLOOKUP(NGA$4, revenue_pivot!$A$4:$E$6, 5, FALSE)</f>
        <v>#N/A</v>
      </c>
      <c r="NGB11" s="20" t="e">
        <f>VLOOKUP(NGB$4, revenue_pivot!$A$4:$E$6, 5, FALSE)</f>
        <v>#N/A</v>
      </c>
      <c r="NGC11" s="7" t="s">
        <v>22352</v>
      </c>
      <c r="NGD11" s="20" t="e">
        <f>VLOOKUP(NGD$4, revenue_pivot!$A$4:$E$6, 5, FALSE)</f>
        <v>#N/A</v>
      </c>
      <c r="NGE11" s="20" t="e">
        <f>VLOOKUP(NGE$4, revenue_pivot!$A$4:$E$6, 5, FALSE)</f>
        <v>#N/A</v>
      </c>
      <c r="NGF11" s="20" t="e">
        <f>VLOOKUP(NGF$4, revenue_pivot!$A$4:$E$6, 5, FALSE)</f>
        <v>#N/A</v>
      </c>
      <c r="NGG11" s="7" t="s">
        <v>22352</v>
      </c>
      <c r="NGH11" s="20" t="e">
        <f>VLOOKUP(NGH$4, revenue_pivot!$A$4:$E$6, 5, FALSE)</f>
        <v>#N/A</v>
      </c>
      <c r="NGI11" s="20" t="e">
        <f>VLOOKUP(NGI$4, revenue_pivot!$A$4:$E$6, 5, FALSE)</f>
        <v>#N/A</v>
      </c>
      <c r="NGJ11" s="20" t="e">
        <f>VLOOKUP(NGJ$4, revenue_pivot!$A$4:$E$6, 5, FALSE)</f>
        <v>#N/A</v>
      </c>
      <c r="NGK11" s="7" t="s">
        <v>22352</v>
      </c>
      <c r="NGL11" s="20" t="e">
        <f>VLOOKUP(NGL$4, revenue_pivot!$A$4:$E$6, 5, FALSE)</f>
        <v>#N/A</v>
      </c>
      <c r="NGM11" s="20" t="e">
        <f>VLOOKUP(NGM$4, revenue_pivot!$A$4:$E$6, 5, FALSE)</f>
        <v>#N/A</v>
      </c>
      <c r="NGN11" s="20" t="e">
        <f>VLOOKUP(NGN$4, revenue_pivot!$A$4:$E$6, 5, FALSE)</f>
        <v>#N/A</v>
      </c>
      <c r="NGO11" s="7" t="s">
        <v>22352</v>
      </c>
      <c r="NGP11" s="20" t="e">
        <f>VLOOKUP(NGP$4, revenue_pivot!$A$4:$E$6, 5, FALSE)</f>
        <v>#N/A</v>
      </c>
      <c r="NGQ11" s="20" t="e">
        <f>VLOOKUP(NGQ$4, revenue_pivot!$A$4:$E$6, 5, FALSE)</f>
        <v>#N/A</v>
      </c>
      <c r="NGR11" s="20" t="e">
        <f>VLOOKUP(NGR$4, revenue_pivot!$A$4:$E$6, 5, FALSE)</f>
        <v>#N/A</v>
      </c>
      <c r="NGS11" s="7" t="s">
        <v>22352</v>
      </c>
      <c r="NGT11" s="20" t="e">
        <f>VLOOKUP(NGT$4, revenue_pivot!$A$4:$E$6, 5, FALSE)</f>
        <v>#N/A</v>
      </c>
      <c r="NGU11" s="20" t="e">
        <f>VLOOKUP(NGU$4, revenue_pivot!$A$4:$E$6, 5, FALSE)</f>
        <v>#N/A</v>
      </c>
      <c r="NGV11" s="20" t="e">
        <f>VLOOKUP(NGV$4, revenue_pivot!$A$4:$E$6, 5, FALSE)</f>
        <v>#N/A</v>
      </c>
      <c r="NGW11" s="7" t="s">
        <v>22352</v>
      </c>
      <c r="NGX11" s="20" t="e">
        <f>VLOOKUP(NGX$4, revenue_pivot!$A$4:$E$6, 5, FALSE)</f>
        <v>#N/A</v>
      </c>
      <c r="NGY11" s="20" t="e">
        <f>VLOOKUP(NGY$4, revenue_pivot!$A$4:$E$6, 5, FALSE)</f>
        <v>#N/A</v>
      </c>
      <c r="NGZ11" s="20" t="e">
        <f>VLOOKUP(NGZ$4, revenue_pivot!$A$4:$E$6, 5, FALSE)</f>
        <v>#N/A</v>
      </c>
      <c r="NHA11" s="7" t="s">
        <v>22352</v>
      </c>
      <c r="NHB11" s="20" t="e">
        <f>VLOOKUP(NHB$4, revenue_pivot!$A$4:$E$6, 5, FALSE)</f>
        <v>#N/A</v>
      </c>
      <c r="NHC11" s="20" t="e">
        <f>VLOOKUP(NHC$4, revenue_pivot!$A$4:$E$6, 5, FALSE)</f>
        <v>#N/A</v>
      </c>
      <c r="NHD11" s="20" t="e">
        <f>VLOOKUP(NHD$4, revenue_pivot!$A$4:$E$6, 5, FALSE)</f>
        <v>#N/A</v>
      </c>
      <c r="NHE11" s="7" t="s">
        <v>22352</v>
      </c>
      <c r="NHF11" s="20" t="e">
        <f>VLOOKUP(NHF$4, revenue_pivot!$A$4:$E$6, 5, FALSE)</f>
        <v>#N/A</v>
      </c>
      <c r="NHG11" s="20" t="e">
        <f>VLOOKUP(NHG$4, revenue_pivot!$A$4:$E$6, 5, FALSE)</f>
        <v>#N/A</v>
      </c>
      <c r="NHH11" s="20" t="e">
        <f>VLOOKUP(NHH$4, revenue_pivot!$A$4:$E$6, 5, FALSE)</f>
        <v>#N/A</v>
      </c>
      <c r="NHI11" s="7" t="s">
        <v>22352</v>
      </c>
      <c r="NHJ11" s="20" t="e">
        <f>VLOOKUP(NHJ$4, revenue_pivot!$A$4:$E$6, 5, FALSE)</f>
        <v>#N/A</v>
      </c>
      <c r="NHK11" s="20" t="e">
        <f>VLOOKUP(NHK$4, revenue_pivot!$A$4:$E$6, 5, FALSE)</f>
        <v>#N/A</v>
      </c>
      <c r="NHL11" s="20" t="e">
        <f>VLOOKUP(NHL$4, revenue_pivot!$A$4:$E$6, 5, FALSE)</f>
        <v>#N/A</v>
      </c>
      <c r="NHM11" s="7" t="s">
        <v>22352</v>
      </c>
      <c r="NHN11" s="20" t="e">
        <f>VLOOKUP(NHN$4, revenue_pivot!$A$4:$E$6, 5, FALSE)</f>
        <v>#N/A</v>
      </c>
      <c r="NHO11" s="20" t="e">
        <f>VLOOKUP(NHO$4, revenue_pivot!$A$4:$E$6, 5, FALSE)</f>
        <v>#N/A</v>
      </c>
      <c r="NHP11" s="20" t="e">
        <f>VLOOKUP(NHP$4, revenue_pivot!$A$4:$E$6, 5, FALSE)</f>
        <v>#N/A</v>
      </c>
      <c r="NHQ11" s="7" t="s">
        <v>22352</v>
      </c>
      <c r="NHR11" s="20" t="e">
        <f>VLOOKUP(NHR$4, revenue_pivot!$A$4:$E$6, 5, FALSE)</f>
        <v>#N/A</v>
      </c>
      <c r="NHS11" s="20" t="e">
        <f>VLOOKUP(NHS$4, revenue_pivot!$A$4:$E$6, 5, FALSE)</f>
        <v>#N/A</v>
      </c>
      <c r="NHT11" s="20" t="e">
        <f>VLOOKUP(NHT$4, revenue_pivot!$A$4:$E$6, 5, FALSE)</f>
        <v>#N/A</v>
      </c>
      <c r="NHU11" s="7" t="s">
        <v>22352</v>
      </c>
      <c r="NHV11" s="20" t="e">
        <f>VLOOKUP(NHV$4, revenue_pivot!$A$4:$E$6, 5, FALSE)</f>
        <v>#N/A</v>
      </c>
      <c r="NHW11" s="20" t="e">
        <f>VLOOKUP(NHW$4, revenue_pivot!$A$4:$E$6, 5, FALSE)</f>
        <v>#N/A</v>
      </c>
      <c r="NHX11" s="20" t="e">
        <f>VLOOKUP(NHX$4, revenue_pivot!$A$4:$E$6, 5, FALSE)</f>
        <v>#N/A</v>
      </c>
      <c r="NHY11" s="7" t="s">
        <v>22352</v>
      </c>
      <c r="NHZ11" s="20" t="e">
        <f>VLOOKUP(NHZ$4, revenue_pivot!$A$4:$E$6, 5, FALSE)</f>
        <v>#N/A</v>
      </c>
      <c r="NIA11" s="20" t="e">
        <f>VLOOKUP(NIA$4, revenue_pivot!$A$4:$E$6, 5, FALSE)</f>
        <v>#N/A</v>
      </c>
      <c r="NIB11" s="20" t="e">
        <f>VLOOKUP(NIB$4, revenue_pivot!$A$4:$E$6, 5, FALSE)</f>
        <v>#N/A</v>
      </c>
      <c r="NIC11" s="7" t="s">
        <v>22352</v>
      </c>
      <c r="NID11" s="20" t="e">
        <f>VLOOKUP(NID$4, revenue_pivot!$A$4:$E$6, 5, FALSE)</f>
        <v>#N/A</v>
      </c>
      <c r="NIE11" s="20" t="e">
        <f>VLOOKUP(NIE$4, revenue_pivot!$A$4:$E$6, 5, FALSE)</f>
        <v>#N/A</v>
      </c>
      <c r="NIF11" s="20" t="e">
        <f>VLOOKUP(NIF$4, revenue_pivot!$A$4:$E$6, 5, FALSE)</f>
        <v>#N/A</v>
      </c>
      <c r="NIG11" s="7" t="s">
        <v>22352</v>
      </c>
      <c r="NIH11" s="20" t="e">
        <f>VLOOKUP(NIH$4, revenue_pivot!$A$4:$E$6, 5, FALSE)</f>
        <v>#N/A</v>
      </c>
      <c r="NII11" s="20" t="e">
        <f>VLOOKUP(NII$4, revenue_pivot!$A$4:$E$6, 5, FALSE)</f>
        <v>#N/A</v>
      </c>
      <c r="NIJ11" s="20" t="e">
        <f>VLOOKUP(NIJ$4, revenue_pivot!$A$4:$E$6, 5, FALSE)</f>
        <v>#N/A</v>
      </c>
      <c r="NIK11" s="7" t="s">
        <v>22352</v>
      </c>
      <c r="NIL11" s="20" t="e">
        <f>VLOOKUP(NIL$4, revenue_pivot!$A$4:$E$6, 5, FALSE)</f>
        <v>#N/A</v>
      </c>
      <c r="NIM11" s="20" t="e">
        <f>VLOOKUP(NIM$4, revenue_pivot!$A$4:$E$6, 5, FALSE)</f>
        <v>#N/A</v>
      </c>
      <c r="NIN11" s="20" t="e">
        <f>VLOOKUP(NIN$4, revenue_pivot!$A$4:$E$6, 5, FALSE)</f>
        <v>#N/A</v>
      </c>
      <c r="NIO11" s="7" t="s">
        <v>22352</v>
      </c>
      <c r="NIP11" s="20" t="e">
        <f>VLOOKUP(NIP$4, revenue_pivot!$A$4:$E$6, 5, FALSE)</f>
        <v>#N/A</v>
      </c>
      <c r="NIQ11" s="20" t="e">
        <f>VLOOKUP(NIQ$4, revenue_pivot!$A$4:$E$6, 5, FALSE)</f>
        <v>#N/A</v>
      </c>
      <c r="NIR11" s="20" t="e">
        <f>VLOOKUP(NIR$4, revenue_pivot!$A$4:$E$6, 5, FALSE)</f>
        <v>#N/A</v>
      </c>
      <c r="NIS11" s="7" t="s">
        <v>22352</v>
      </c>
      <c r="NIT11" s="20" t="e">
        <f>VLOOKUP(NIT$4, revenue_pivot!$A$4:$E$6, 5, FALSE)</f>
        <v>#N/A</v>
      </c>
      <c r="NIU11" s="20" t="e">
        <f>VLOOKUP(NIU$4, revenue_pivot!$A$4:$E$6, 5, FALSE)</f>
        <v>#N/A</v>
      </c>
      <c r="NIV11" s="20" t="e">
        <f>VLOOKUP(NIV$4, revenue_pivot!$A$4:$E$6, 5, FALSE)</f>
        <v>#N/A</v>
      </c>
      <c r="NIW11" s="7" t="s">
        <v>22352</v>
      </c>
      <c r="NIX11" s="20" t="e">
        <f>VLOOKUP(NIX$4, revenue_pivot!$A$4:$E$6, 5, FALSE)</f>
        <v>#N/A</v>
      </c>
      <c r="NIY11" s="20" t="e">
        <f>VLOOKUP(NIY$4, revenue_pivot!$A$4:$E$6, 5, FALSE)</f>
        <v>#N/A</v>
      </c>
      <c r="NIZ11" s="20" t="e">
        <f>VLOOKUP(NIZ$4, revenue_pivot!$A$4:$E$6, 5, FALSE)</f>
        <v>#N/A</v>
      </c>
      <c r="NJA11" s="7" t="s">
        <v>22352</v>
      </c>
      <c r="NJB11" s="20" t="e">
        <f>VLOOKUP(NJB$4, revenue_pivot!$A$4:$E$6, 5, FALSE)</f>
        <v>#N/A</v>
      </c>
      <c r="NJC11" s="20" t="e">
        <f>VLOOKUP(NJC$4, revenue_pivot!$A$4:$E$6, 5, FALSE)</f>
        <v>#N/A</v>
      </c>
      <c r="NJD11" s="20" t="e">
        <f>VLOOKUP(NJD$4, revenue_pivot!$A$4:$E$6, 5, FALSE)</f>
        <v>#N/A</v>
      </c>
      <c r="NJE11" s="7" t="s">
        <v>22352</v>
      </c>
      <c r="NJF11" s="20" t="e">
        <f>VLOOKUP(NJF$4, revenue_pivot!$A$4:$E$6, 5, FALSE)</f>
        <v>#N/A</v>
      </c>
      <c r="NJG11" s="20" t="e">
        <f>VLOOKUP(NJG$4, revenue_pivot!$A$4:$E$6, 5, FALSE)</f>
        <v>#N/A</v>
      </c>
      <c r="NJH11" s="20" t="e">
        <f>VLOOKUP(NJH$4, revenue_pivot!$A$4:$E$6, 5, FALSE)</f>
        <v>#N/A</v>
      </c>
      <c r="NJI11" s="7" t="s">
        <v>22352</v>
      </c>
      <c r="NJJ11" s="20" t="e">
        <f>VLOOKUP(NJJ$4, revenue_pivot!$A$4:$E$6, 5, FALSE)</f>
        <v>#N/A</v>
      </c>
      <c r="NJK11" s="20" t="e">
        <f>VLOOKUP(NJK$4, revenue_pivot!$A$4:$E$6, 5, FALSE)</f>
        <v>#N/A</v>
      </c>
      <c r="NJL11" s="20" t="e">
        <f>VLOOKUP(NJL$4, revenue_pivot!$A$4:$E$6, 5, FALSE)</f>
        <v>#N/A</v>
      </c>
      <c r="NJM11" s="7" t="s">
        <v>22352</v>
      </c>
      <c r="NJN11" s="20" t="e">
        <f>VLOOKUP(NJN$4, revenue_pivot!$A$4:$E$6, 5, FALSE)</f>
        <v>#N/A</v>
      </c>
      <c r="NJO11" s="20" t="e">
        <f>VLOOKUP(NJO$4, revenue_pivot!$A$4:$E$6, 5, FALSE)</f>
        <v>#N/A</v>
      </c>
      <c r="NJP11" s="20" t="e">
        <f>VLOOKUP(NJP$4, revenue_pivot!$A$4:$E$6, 5, FALSE)</f>
        <v>#N/A</v>
      </c>
      <c r="NJQ11" s="7" t="s">
        <v>22352</v>
      </c>
      <c r="NJR11" s="20" t="e">
        <f>VLOOKUP(NJR$4, revenue_pivot!$A$4:$E$6, 5, FALSE)</f>
        <v>#N/A</v>
      </c>
      <c r="NJS11" s="20" t="e">
        <f>VLOOKUP(NJS$4, revenue_pivot!$A$4:$E$6, 5, FALSE)</f>
        <v>#N/A</v>
      </c>
      <c r="NJT11" s="20" t="e">
        <f>VLOOKUP(NJT$4, revenue_pivot!$A$4:$E$6, 5, FALSE)</f>
        <v>#N/A</v>
      </c>
      <c r="NJU11" s="7" t="s">
        <v>22352</v>
      </c>
      <c r="NJV11" s="20" t="e">
        <f>VLOOKUP(NJV$4, revenue_pivot!$A$4:$E$6, 5, FALSE)</f>
        <v>#N/A</v>
      </c>
      <c r="NJW11" s="20" t="e">
        <f>VLOOKUP(NJW$4, revenue_pivot!$A$4:$E$6, 5, FALSE)</f>
        <v>#N/A</v>
      </c>
      <c r="NJX11" s="20" t="e">
        <f>VLOOKUP(NJX$4, revenue_pivot!$A$4:$E$6, 5, FALSE)</f>
        <v>#N/A</v>
      </c>
      <c r="NJY11" s="7" t="s">
        <v>22352</v>
      </c>
      <c r="NJZ11" s="20" t="e">
        <f>VLOOKUP(NJZ$4, revenue_pivot!$A$4:$E$6, 5, FALSE)</f>
        <v>#N/A</v>
      </c>
      <c r="NKA11" s="20" t="e">
        <f>VLOOKUP(NKA$4, revenue_pivot!$A$4:$E$6, 5, FALSE)</f>
        <v>#N/A</v>
      </c>
      <c r="NKB11" s="20" t="e">
        <f>VLOOKUP(NKB$4, revenue_pivot!$A$4:$E$6, 5, FALSE)</f>
        <v>#N/A</v>
      </c>
      <c r="NKC11" s="7" t="s">
        <v>22352</v>
      </c>
      <c r="NKD11" s="20" t="e">
        <f>VLOOKUP(NKD$4, revenue_pivot!$A$4:$E$6, 5, FALSE)</f>
        <v>#N/A</v>
      </c>
      <c r="NKE11" s="20" t="e">
        <f>VLOOKUP(NKE$4, revenue_pivot!$A$4:$E$6, 5, FALSE)</f>
        <v>#N/A</v>
      </c>
      <c r="NKF11" s="20" t="e">
        <f>VLOOKUP(NKF$4, revenue_pivot!$A$4:$E$6, 5, FALSE)</f>
        <v>#N/A</v>
      </c>
      <c r="NKG11" s="7" t="s">
        <v>22352</v>
      </c>
      <c r="NKH11" s="20" t="e">
        <f>VLOOKUP(NKH$4, revenue_pivot!$A$4:$E$6, 5, FALSE)</f>
        <v>#N/A</v>
      </c>
      <c r="NKI11" s="20" t="e">
        <f>VLOOKUP(NKI$4, revenue_pivot!$A$4:$E$6, 5, FALSE)</f>
        <v>#N/A</v>
      </c>
      <c r="NKJ11" s="20" t="e">
        <f>VLOOKUP(NKJ$4, revenue_pivot!$A$4:$E$6, 5, FALSE)</f>
        <v>#N/A</v>
      </c>
      <c r="NKK11" s="7" t="s">
        <v>22352</v>
      </c>
      <c r="NKL11" s="20" t="e">
        <f>VLOOKUP(NKL$4, revenue_pivot!$A$4:$E$6, 5, FALSE)</f>
        <v>#N/A</v>
      </c>
      <c r="NKM11" s="20" t="e">
        <f>VLOOKUP(NKM$4, revenue_pivot!$A$4:$E$6, 5, FALSE)</f>
        <v>#N/A</v>
      </c>
      <c r="NKN11" s="20" t="e">
        <f>VLOOKUP(NKN$4, revenue_pivot!$A$4:$E$6, 5, FALSE)</f>
        <v>#N/A</v>
      </c>
      <c r="NKO11" s="7" t="s">
        <v>22352</v>
      </c>
      <c r="NKP11" s="20" t="e">
        <f>VLOOKUP(NKP$4, revenue_pivot!$A$4:$E$6, 5, FALSE)</f>
        <v>#N/A</v>
      </c>
      <c r="NKQ11" s="20" t="e">
        <f>VLOOKUP(NKQ$4, revenue_pivot!$A$4:$E$6, 5, FALSE)</f>
        <v>#N/A</v>
      </c>
      <c r="NKR11" s="20" t="e">
        <f>VLOOKUP(NKR$4, revenue_pivot!$A$4:$E$6, 5, FALSE)</f>
        <v>#N/A</v>
      </c>
      <c r="NKS11" s="7" t="s">
        <v>22352</v>
      </c>
      <c r="NKT11" s="20" t="e">
        <f>VLOOKUP(NKT$4, revenue_pivot!$A$4:$E$6, 5, FALSE)</f>
        <v>#N/A</v>
      </c>
      <c r="NKU11" s="20" t="e">
        <f>VLOOKUP(NKU$4, revenue_pivot!$A$4:$E$6, 5, FALSE)</f>
        <v>#N/A</v>
      </c>
      <c r="NKV11" s="20" t="e">
        <f>VLOOKUP(NKV$4, revenue_pivot!$A$4:$E$6, 5, FALSE)</f>
        <v>#N/A</v>
      </c>
      <c r="NKW11" s="7" t="s">
        <v>22352</v>
      </c>
      <c r="NKX11" s="20" t="e">
        <f>VLOOKUP(NKX$4, revenue_pivot!$A$4:$E$6, 5, FALSE)</f>
        <v>#N/A</v>
      </c>
      <c r="NKY11" s="20" t="e">
        <f>VLOOKUP(NKY$4, revenue_pivot!$A$4:$E$6, 5, FALSE)</f>
        <v>#N/A</v>
      </c>
      <c r="NKZ11" s="20" t="e">
        <f>VLOOKUP(NKZ$4, revenue_pivot!$A$4:$E$6, 5, FALSE)</f>
        <v>#N/A</v>
      </c>
      <c r="NLA11" s="7" t="s">
        <v>22352</v>
      </c>
      <c r="NLB11" s="20" t="e">
        <f>VLOOKUP(NLB$4, revenue_pivot!$A$4:$E$6, 5, FALSE)</f>
        <v>#N/A</v>
      </c>
      <c r="NLC11" s="20" t="e">
        <f>VLOOKUP(NLC$4, revenue_pivot!$A$4:$E$6, 5, FALSE)</f>
        <v>#N/A</v>
      </c>
      <c r="NLD11" s="20" t="e">
        <f>VLOOKUP(NLD$4, revenue_pivot!$A$4:$E$6, 5, FALSE)</f>
        <v>#N/A</v>
      </c>
      <c r="NLE11" s="7" t="s">
        <v>22352</v>
      </c>
      <c r="NLF11" s="20" t="e">
        <f>VLOOKUP(NLF$4, revenue_pivot!$A$4:$E$6, 5, FALSE)</f>
        <v>#N/A</v>
      </c>
      <c r="NLG11" s="20" t="e">
        <f>VLOOKUP(NLG$4, revenue_pivot!$A$4:$E$6, 5, FALSE)</f>
        <v>#N/A</v>
      </c>
      <c r="NLH11" s="20" t="e">
        <f>VLOOKUP(NLH$4, revenue_pivot!$A$4:$E$6, 5, FALSE)</f>
        <v>#N/A</v>
      </c>
      <c r="NLI11" s="7" t="s">
        <v>22352</v>
      </c>
      <c r="NLJ11" s="20" t="e">
        <f>VLOOKUP(NLJ$4, revenue_pivot!$A$4:$E$6, 5, FALSE)</f>
        <v>#N/A</v>
      </c>
      <c r="NLK11" s="20" t="e">
        <f>VLOOKUP(NLK$4, revenue_pivot!$A$4:$E$6, 5, FALSE)</f>
        <v>#N/A</v>
      </c>
      <c r="NLL11" s="20" t="e">
        <f>VLOOKUP(NLL$4, revenue_pivot!$A$4:$E$6, 5, FALSE)</f>
        <v>#N/A</v>
      </c>
      <c r="NLM11" s="7" t="s">
        <v>22352</v>
      </c>
      <c r="NLN11" s="20" t="e">
        <f>VLOOKUP(NLN$4, revenue_pivot!$A$4:$E$6, 5, FALSE)</f>
        <v>#N/A</v>
      </c>
      <c r="NLO11" s="20" t="e">
        <f>VLOOKUP(NLO$4, revenue_pivot!$A$4:$E$6, 5, FALSE)</f>
        <v>#N/A</v>
      </c>
      <c r="NLP11" s="20" t="e">
        <f>VLOOKUP(NLP$4, revenue_pivot!$A$4:$E$6, 5, FALSE)</f>
        <v>#N/A</v>
      </c>
      <c r="NLQ11" s="7" t="s">
        <v>22352</v>
      </c>
      <c r="NLR11" s="20" t="e">
        <f>VLOOKUP(NLR$4, revenue_pivot!$A$4:$E$6, 5, FALSE)</f>
        <v>#N/A</v>
      </c>
      <c r="NLS11" s="20" t="e">
        <f>VLOOKUP(NLS$4, revenue_pivot!$A$4:$E$6, 5, FALSE)</f>
        <v>#N/A</v>
      </c>
      <c r="NLT11" s="20" t="e">
        <f>VLOOKUP(NLT$4, revenue_pivot!$A$4:$E$6, 5, FALSE)</f>
        <v>#N/A</v>
      </c>
      <c r="NLU11" s="7" t="s">
        <v>22352</v>
      </c>
      <c r="NLV11" s="20" t="e">
        <f>VLOOKUP(NLV$4, revenue_pivot!$A$4:$E$6, 5, FALSE)</f>
        <v>#N/A</v>
      </c>
      <c r="NLW11" s="20" t="e">
        <f>VLOOKUP(NLW$4, revenue_pivot!$A$4:$E$6, 5, FALSE)</f>
        <v>#N/A</v>
      </c>
      <c r="NLX11" s="20" t="e">
        <f>VLOOKUP(NLX$4, revenue_pivot!$A$4:$E$6, 5, FALSE)</f>
        <v>#N/A</v>
      </c>
      <c r="NLY11" s="7" t="s">
        <v>22352</v>
      </c>
      <c r="NLZ11" s="20" t="e">
        <f>VLOOKUP(NLZ$4, revenue_pivot!$A$4:$E$6, 5, FALSE)</f>
        <v>#N/A</v>
      </c>
      <c r="NMA11" s="20" t="e">
        <f>VLOOKUP(NMA$4, revenue_pivot!$A$4:$E$6, 5, FALSE)</f>
        <v>#N/A</v>
      </c>
      <c r="NMB11" s="20" t="e">
        <f>VLOOKUP(NMB$4, revenue_pivot!$A$4:$E$6, 5, FALSE)</f>
        <v>#N/A</v>
      </c>
      <c r="NMC11" s="7" t="s">
        <v>22352</v>
      </c>
      <c r="NMD11" s="20" t="e">
        <f>VLOOKUP(NMD$4, revenue_pivot!$A$4:$E$6, 5, FALSE)</f>
        <v>#N/A</v>
      </c>
      <c r="NME11" s="20" t="e">
        <f>VLOOKUP(NME$4, revenue_pivot!$A$4:$E$6, 5, FALSE)</f>
        <v>#N/A</v>
      </c>
      <c r="NMF11" s="20" t="e">
        <f>VLOOKUP(NMF$4, revenue_pivot!$A$4:$E$6, 5, FALSE)</f>
        <v>#N/A</v>
      </c>
      <c r="NMG11" s="7" t="s">
        <v>22352</v>
      </c>
      <c r="NMH11" s="20" t="e">
        <f>VLOOKUP(NMH$4, revenue_pivot!$A$4:$E$6, 5, FALSE)</f>
        <v>#N/A</v>
      </c>
      <c r="NMI11" s="20" t="e">
        <f>VLOOKUP(NMI$4, revenue_pivot!$A$4:$E$6, 5, FALSE)</f>
        <v>#N/A</v>
      </c>
      <c r="NMJ11" s="20" t="e">
        <f>VLOOKUP(NMJ$4, revenue_pivot!$A$4:$E$6, 5, FALSE)</f>
        <v>#N/A</v>
      </c>
      <c r="NMK11" s="7" t="s">
        <v>22352</v>
      </c>
      <c r="NML11" s="20" t="e">
        <f>VLOOKUP(NML$4, revenue_pivot!$A$4:$E$6, 5, FALSE)</f>
        <v>#N/A</v>
      </c>
      <c r="NMM11" s="20" t="e">
        <f>VLOOKUP(NMM$4, revenue_pivot!$A$4:$E$6, 5, FALSE)</f>
        <v>#N/A</v>
      </c>
      <c r="NMN11" s="20" t="e">
        <f>VLOOKUP(NMN$4, revenue_pivot!$A$4:$E$6, 5, FALSE)</f>
        <v>#N/A</v>
      </c>
      <c r="NMO11" s="7" t="s">
        <v>22352</v>
      </c>
      <c r="NMP11" s="20" t="e">
        <f>VLOOKUP(NMP$4, revenue_pivot!$A$4:$E$6, 5, FALSE)</f>
        <v>#N/A</v>
      </c>
      <c r="NMQ11" s="20" t="e">
        <f>VLOOKUP(NMQ$4, revenue_pivot!$A$4:$E$6, 5, FALSE)</f>
        <v>#N/A</v>
      </c>
      <c r="NMR11" s="20" t="e">
        <f>VLOOKUP(NMR$4, revenue_pivot!$A$4:$E$6, 5, FALSE)</f>
        <v>#N/A</v>
      </c>
      <c r="NMS11" s="7" t="s">
        <v>22352</v>
      </c>
      <c r="NMT11" s="20" t="e">
        <f>VLOOKUP(NMT$4, revenue_pivot!$A$4:$E$6, 5, FALSE)</f>
        <v>#N/A</v>
      </c>
      <c r="NMU11" s="20" t="e">
        <f>VLOOKUP(NMU$4, revenue_pivot!$A$4:$E$6, 5, FALSE)</f>
        <v>#N/A</v>
      </c>
      <c r="NMV11" s="20" t="e">
        <f>VLOOKUP(NMV$4, revenue_pivot!$A$4:$E$6, 5, FALSE)</f>
        <v>#N/A</v>
      </c>
      <c r="NMW11" s="7" t="s">
        <v>22352</v>
      </c>
      <c r="NMX11" s="20" t="e">
        <f>VLOOKUP(NMX$4, revenue_pivot!$A$4:$E$6, 5, FALSE)</f>
        <v>#N/A</v>
      </c>
      <c r="NMY11" s="20" t="e">
        <f>VLOOKUP(NMY$4, revenue_pivot!$A$4:$E$6, 5, FALSE)</f>
        <v>#N/A</v>
      </c>
      <c r="NMZ11" s="20" t="e">
        <f>VLOOKUP(NMZ$4, revenue_pivot!$A$4:$E$6, 5, FALSE)</f>
        <v>#N/A</v>
      </c>
      <c r="NNA11" s="7" t="s">
        <v>22352</v>
      </c>
      <c r="NNB11" s="20" t="e">
        <f>VLOOKUP(NNB$4, revenue_pivot!$A$4:$E$6, 5, FALSE)</f>
        <v>#N/A</v>
      </c>
      <c r="NNC11" s="20" t="e">
        <f>VLOOKUP(NNC$4, revenue_pivot!$A$4:$E$6, 5, FALSE)</f>
        <v>#N/A</v>
      </c>
      <c r="NND11" s="20" t="e">
        <f>VLOOKUP(NND$4, revenue_pivot!$A$4:$E$6, 5, FALSE)</f>
        <v>#N/A</v>
      </c>
      <c r="NNE11" s="7" t="s">
        <v>22352</v>
      </c>
      <c r="NNF11" s="20" t="e">
        <f>VLOOKUP(NNF$4, revenue_pivot!$A$4:$E$6, 5, FALSE)</f>
        <v>#N/A</v>
      </c>
      <c r="NNG11" s="20" t="e">
        <f>VLOOKUP(NNG$4, revenue_pivot!$A$4:$E$6, 5, FALSE)</f>
        <v>#N/A</v>
      </c>
      <c r="NNH11" s="20" t="e">
        <f>VLOOKUP(NNH$4, revenue_pivot!$A$4:$E$6, 5, FALSE)</f>
        <v>#N/A</v>
      </c>
      <c r="NNI11" s="7" t="s">
        <v>22352</v>
      </c>
      <c r="NNJ11" s="20" t="e">
        <f>VLOOKUP(NNJ$4, revenue_pivot!$A$4:$E$6, 5, FALSE)</f>
        <v>#N/A</v>
      </c>
      <c r="NNK11" s="20" t="e">
        <f>VLOOKUP(NNK$4, revenue_pivot!$A$4:$E$6, 5, FALSE)</f>
        <v>#N/A</v>
      </c>
      <c r="NNL11" s="20" t="e">
        <f>VLOOKUP(NNL$4, revenue_pivot!$A$4:$E$6, 5, FALSE)</f>
        <v>#N/A</v>
      </c>
      <c r="NNM11" s="7" t="s">
        <v>22352</v>
      </c>
      <c r="NNN11" s="20" t="e">
        <f>VLOOKUP(NNN$4, revenue_pivot!$A$4:$E$6, 5, FALSE)</f>
        <v>#N/A</v>
      </c>
      <c r="NNO11" s="20" t="e">
        <f>VLOOKUP(NNO$4, revenue_pivot!$A$4:$E$6, 5, FALSE)</f>
        <v>#N/A</v>
      </c>
      <c r="NNP11" s="20" t="e">
        <f>VLOOKUP(NNP$4, revenue_pivot!$A$4:$E$6, 5, FALSE)</f>
        <v>#N/A</v>
      </c>
      <c r="NNQ11" s="7" t="s">
        <v>22352</v>
      </c>
      <c r="NNR11" s="20" t="e">
        <f>VLOOKUP(NNR$4, revenue_pivot!$A$4:$E$6, 5, FALSE)</f>
        <v>#N/A</v>
      </c>
      <c r="NNS11" s="20" t="e">
        <f>VLOOKUP(NNS$4, revenue_pivot!$A$4:$E$6, 5, FALSE)</f>
        <v>#N/A</v>
      </c>
      <c r="NNT11" s="20" t="e">
        <f>VLOOKUP(NNT$4, revenue_pivot!$A$4:$E$6, 5, FALSE)</f>
        <v>#N/A</v>
      </c>
      <c r="NNU11" s="7" t="s">
        <v>22352</v>
      </c>
      <c r="NNV11" s="20" t="e">
        <f>VLOOKUP(NNV$4, revenue_pivot!$A$4:$E$6, 5, FALSE)</f>
        <v>#N/A</v>
      </c>
      <c r="NNW11" s="20" t="e">
        <f>VLOOKUP(NNW$4, revenue_pivot!$A$4:$E$6, 5, FALSE)</f>
        <v>#N/A</v>
      </c>
      <c r="NNX11" s="20" t="e">
        <f>VLOOKUP(NNX$4, revenue_pivot!$A$4:$E$6, 5, FALSE)</f>
        <v>#N/A</v>
      </c>
      <c r="NNY11" s="7" t="s">
        <v>22352</v>
      </c>
      <c r="NNZ11" s="20" t="e">
        <f>VLOOKUP(NNZ$4, revenue_pivot!$A$4:$E$6, 5, FALSE)</f>
        <v>#N/A</v>
      </c>
      <c r="NOA11" s="20" t="e">
        <f>VLOOKUP(NOA$4, revenue_pivot!$A$4:$E$6, 5, FALSE)</f>
        <v>#N/A</v>
      </c>
      <c r="NOB11" s="20" t="e">
        <f>VLOOKUP(NOB$4, revenue_pivot!$A$4:$E$6, 5, FALSE)</f>
        <v>#N/A</v>
      </c>
      <c r="NOC11" s="7" t="s">
        <v>22352</v>
      </c>
      <c r="NOD11" s="20" t="e">
        <f>VLOOKUP(NOD$4, revenue_pivot!$A$4:$E$6, 5, FALSE)</f>
        <v>#N/A</v>
      </c>
      <c r="NOE11" s="20" t="e">
        <f>VLOOKUP(NOE$4, revenue_pivot!$A$4:$E$6, 5, FALSE)</f>
        <v>#N/A</v>
      </c>
      <c r="NOF11" s="20" t="e">
        <f>VLOOKUP(NOF$4, revenue_pivot!$A$4:$E$6, 5, FALSE)</f>
        <v>#N/A</v>
      </c>
      <c r="NOG11" s="7" t="s">
        <v>22352</v>
      </c>
      <c r="NOH11" s="20" t="e">
        <f>VLOOKUP(NOH$4, revenue_pivot!$A$4:$E$6, 5, FALSE)</f>
        <v>#N/A</v>
      </c>
      <c r="NOI11" s="20" t="e">
        <f>VLOOKUP(NOI$4, revenue_pivot!$A$4:$E$6, 5, FALSE)</f>
        <v>#N/A</v>
      </c>
      <c r="NOJ11" s="20" t="e">
        <f>VLOOKUP(NOJ$4, revenue_pivot!$A$4:$E$6, 5, FALSE)</f>
        <v>#N/A</v>
      </c>
      <c r="NOK11" s="7" t="s">
        <v>22352</v>
      </c>
      <c r="NOL11" s="20" t="e">
        <f>VLOOKUP(NOL$4, revenue_pivot!$A$4:$E$6, 5, FALSE)</f>
        <v>#N/A</v>
      </c>
      <c r="NOM11" s="20" t="e">
        <f>VLOOKUP(NOM$4, revenue_pivot!$A$4:$E$6, 5, FALSE)</f>
        <v>#N/A</v>
      </c>
      <c r="NON11" s="20" t="e">
        <f>VLOOKUP(NON$4, revenue_pivot!$A$4:$E$6, 5, FALSE)</f>
        <v>#N/A</v>
      </c>
      <c r="NOO11" s="7" t="s">
        <v>22352</v>
      </c>
      <c r="NOP11" s="20" t="e">
        <f>VLOOKUP(NOP$4, revenue_pivot!$A$4:$E$6, 5, FALSE)</f>
        <v>#N/A</v>
      </c>
      <c r="NOQ11" s="20" t="e">
        <f>VLOOKUP(NOQ$4, revenue_pivot!$A$4:$E$6, 5, FALSE)</f>
        <v>#N/A</v>
      </c>
      <c r="NOR11" s="20" t="e">
        <f>VLOOKUP(NOR$4, revenue_pivot!$A$4:$E$6, 5, FALSE)</f>
        <v>#N/A</v>
      </c>
      <c r="NOS11" s="7" t="s">
        <v>22352</v>
      </c>
      <c r="NOT11" s="20" t="e">
        <f>VLOOKUP(NOT$4, revenue_pivot!$A$4:$E$6, 5, FALSE)</f>
        <v>#N/A</v>
      </c>
      <c r="NOU11" s="20" t="e">
        <f>VLOOKUP(NOU$4, revenue_pivot!$A$4:$E$6, 5, FALSE)</f>
        <v>#N/A</v>
      </c>
      <c r="NOV11" s="20" t="e">
        <f>VLOOKUP(NOV$4, revenue_pivot!$A$4:$E$6, 5, FALSE)</f>
        <v>#N/A</v>
      </c>
      <c r="NOW11" s="7" t="s">
        <v>22352</v>
      </c>
      <c r="NOX11" s="20" t="e">
        <f>VLOOKUP(NOX$4, revenue_pivot!$A$4:$E$6, 5, FALSE)</f>
        <v>#N/A</v>
      </c>
      <c r="NOY11" s="20" t="e">
        <f>VLOOKUP(NOY$4, revenue_pivot!$A$4:$E$6, 5, FALSE)</f>
        <v>#N/A</v>
      </c>
      <c r="NOZ11" s="20" t="e">
        <f>VLOOKUP(NOZ$4, revenue_pivot!$A$4:$E$6, 5, FALSE)</f>
        <v>#N/A</v>
      </c>
      <c r="NPA11" s="7" t="s">
        <v>22352</v>
      </c>
      <c r="NPB11" s="20" t="e">
        <f>VLOOKUP(NPB$4, revenue_pivot!$A$4:$E$6, 5, FALSE)</f>
        <v>#N/A</v>
      </c>
      <c r="NPC11" s="20" t="e">
        <f>VLOOKUP(NPC$4, revenue_pivot!$A$4:$E$6, 5, FALSE)</f>
        <v>#N/A</v>
      </c>
      <c r="NPD11" s="20" t="e">
        <f>VLOOKUP(NPD$4, revenue_pivot!$A$4:$E$6, 5, FALSE)</f>
        <v>#N/A</v>
      </c>
      <c r="NPE11" s="7" t="s">
        <v>22352</v>
      </c>
      <c r="NPF11" s="20" t="e">
        <f>VLOOKUP(NPF$4, revenue_pivot!$A$4:$E$6, 5, FALSE)</f>
        <v>#N/A</v>
      </c>
      <c r="NPG11" s="20" t="e">
        <f>VLOOKUP(NPG$4, revenue_pivot!$A$4:$E$6, 5, FALSE)</f>
        <v>#N/A</v>
      </c>
      <c r="NPH11" s="20" t="e">
        <f>VLOOKUP(NPH$4, revenue_pivot!$A$4:$E$6, 5, FALSE)</f>
        <v>#N/A</v>
      </c>
      <c r="NPI11" s="7" t="s">
        <v>22352</v>
      </c>
      <c r="NPJ11" s="20" t="e">
        <f>VLOOKUP(NPJ$4, revenue_pivot!$A$4:$E$6, 5, FALSE)</f>
        <v>#N/A</v>
      </c>
      <c r="NPK11" s="20" t="e">
        <f>VLOOKUP(NPK$4, revenue_pivot!$A$4:$E$6, 5, FALSE)</f>
        <v>#N/A</v>
      </c>
      <c r="NPL11" s="20" t="e">
        <f>VLOOKUP(NPL$4, revenue_pivot!$A$4:$E$6, 5, FALSE)</f>
        <v>#N/A</v>
      </c>
      <c r="NPM11" s="7" t="s">
        <v>22352</v>
      </c>
      <c r="NPN11" s="20" t="e">
        <f>VLOOKUP(NPN$4, revenue_pivot!$A$4:$E$6, 5, FALSE)</f>
        <v>#N/A</v>
      </c>
      <c r="NPO11" s="20" t="e">
        <f>VLOOKUP(NPO$4, revenue_pivot!$A$4:$E$6, 5, FALSE)</f>
        <v>#N/A</v>
      </c>
      <c r="NPP11" s="20" t="e">
        <f>VLOOKUP(NPP$4, revenue_pivot!$A$4:$E$6, 5, FALSE)</f>
        <v>#N/A</v>
      </c>
      <c r="NPQ11" s="7" t="s">
        <v>22352</v>
      </c>
      <c r="NPR11" s="20" t="e">
        <f>VLOOKUP(NPR$4, revenue_pivot!$A$4:$E$6, 5, FALSE)</f>
        <v>#N/A</v>
      </c>
      <c r="NPS11" s="20" t="e">
        <f>VLOOKUP(NPS$4, revenue_pivot!$A$4:$E$6, 5, FALSE)</f>
        <v>#N/A</v>
      </c>
      <c r="NPT11" s="20" t="e">
        <f>VLOOKUP(NPT$4, revenue_pivot!$A$4:$E$6, 5, FALSE)</f>
        <v>#N/A</v>
      </c>
      <c r="NPU11" s="7" t="s">
        <v>22352</v>
      </c>
      <c r="NPV11" s="20" t="e">
        <f>VLOOKUP(NPV$4, revenue_pivot!$A$4:$E$6, 5, FALSE)</f>
        <v>#N/A</v>
      </c>
      <c r="NPW11" s="20" t="e">
        <f>VLOOKUP(NPW$4, revenue_pivot!$A$4:$E$6, 5, FALSE)</f>
        <v>#N/A</v>
      </c>
      <c r="NPX11" s="20" t="e">
        <f>VLOOKUP(NPX$4, revenue_pivot!$A$4:$E$6, 5, FALSE)</f>
        <v>#N/A</v>
      </c>
      <c r="NPY11" s="7" t="s">
        <v>22352</v>
      </c>
      <c r="NPZ11" s="20" t="e">
        <f>VLOOKUP(NPZ$4, revenue_pivot!$A$4:$E$6, 5, FALSE)</f>
        <v>#N/A</v>
      </c>
      <c r="NQA11" s="20" t="e">
        <f>VLOOKUP(NQA$4, revenue_pivot!$A$4:$E$6, 5, FALSE)</f>
        <v>#N/A</v>
      </c>
      <c r="NQB11" s="20" t="e">
        <f>VLOOKUP(NQB$4, revenue_pivot!$A$4:$E$6, 5, FALSE)</f>
        <v>#N/A</v>
      </c>
      <c r="NQC11" s="7" t="s">
        <v>22352</v>
      </c>
      <c r="NQD11" s="20" t="e">
        <f>VLOOKUP(NQD$4, revenue_pivot!$A$4:$E$6, 5, FALSE)</f>
        <v>#N/A</v>
      </c>
      <c r="NQE11" s="20" t="e">
        <f>VLOOKUP(NQE$4, revenue_pivot!$A$4:$E$6, 5, FALSE)</f>
        <v>#N/A</v>
      </c>
      <c r="NQF11" s="20" t="e">
        <f>VLOOKUP(NQF$4, revenue_pivot!$A$4:$E$6, 5, FALSE)</f>
        <v>#N/A</v>
      </c>
      <c r="NQG11" s="7" t="s">
        <v>22352</v>
      </c>
      <c r="NQH11" s="20" t="e">
        <f>VLOOKUP(NQH$4, revenue_pivot!$A$4:$E$6, 5, FALSE)</f>
        <v>#N/A</v>
      </c>
      <c r="NQI11" s="20" t="e">
        <f>VLOOKUP(NQI$4, revenue_pivot!$A$4:$E$6, 5, FALSE)</f>
        <v>#N/A</v>
      </c>
      <c r="NQJ11" s="20" t="e">
        <f>VLOOKUP(NQJ$4, revenue_pivot!$A$4:$E$6, 5, FALSE)</f>
        <v>#N/A</v>
      </c>
      <c r="NQK11" s="7" t="s">
        <v>22352</v>
      </c>
      <c r="NQL11" s="20" t="e">
        <f>VLOOKUP(NQL$4, revenue_pivot!$A$4:$E$6, 5, FALSE)</f>
        <v>#N/A</v>
      </c>
      <c r="NQM11" s="20" t="e">
        <f>VLOOKUP(NQM$4, revenue_pivot!$A$4:$E$6, 5, FALSE)</f>
        <v>#N/A</v>
      </c>
      <c r="NQN11" s="20" t="e">
        <f>VLOOKUP(NQN$4, revenue_pivot!$A$4:$E$6, 5, FALSE)</f>
        <v>#N/A</v>
      </c>
      <c r="NQO11" s="7" t="s">
        <v>22352</v>
      </c>
      <c r="NQP11" s="20" t="e">
        <f>VLOOKUP(NQP$4, revenue_pivot!$A$4:$E$6, 5, FALSE)</f>
        <v>#N/A</v>
      </c>
      <c r="NQQ11" s="20" t="e">
        <f>VLOOKUP(NQQ$4, revenue_pivot!$A$4:$E$6, 5, FALSE)</f>
        <v>#N/A</v>
      </c>
      <c r="NQR11" s="20" t="e">
        <f>VLOOKUP(NQR$4, revenue_pivot!$A$4:$E$6, 5, FALSE)</f>
        <v>#N/A</v>
      </c>
      <c r="NQS11" s="7" t="s">
        <v>22352</v>
      </c>
      <c r="NQT11" s="20" t="e">
        <f>VLOOKUP(NQT$4, revenue_pivot!$A$4:$E$6, 5, FALSE)</f>
        <v>#N/A</v>
      </c>
      <c r="NQU11" s="20" t="e">
        <f>VLOOKUP(NQU$4, revenue_pivot!$A$4:$E$6, 5, FALSE)</f>
        <v>#N/A</v>
      </c>
      <c r="NQV11" s="20" t="e">
        <f>VLOOKUP(NQV$4, revenue_pivot!$A$4:$E$6, 5, FALSE)</f>
        <v>#N/A</v>
      </c>
      <c r="NQW11" s="7" t="s">
        <v>22352</v>
      </c>
      <c r="NQX11" s="20" t="e">
        <f>VLOOKUP(NQX$4, revenue_pivot!$A$4:$E$6, 5, FALSE)</f>
        <v>#N/A</v>
      </c>
      <c r="NQY11" s="20" t="e">
        <f>VLOOKUP(NQY$4, revenue_pivot!$A$4:$E$6, 5, FALSE)</f>
        <v>#N/A</v>
      </c>
      <c r="NQZ11" s="20" t="e">
        <f>VLOOKUP(NQZ$4, revenue_pivot!$A$4:$E$6, 5, FALSE)</f>
        <v>#N/A</v>
      </c>
      <c r="NRA11" s="7" t="s">
        <v>22352</v>
      </c>
      <c r="NRB11" s="20" t="e">
        <f>VLOOKUP(NRB$4, revenue_pivot!$A$4:$E$6, 5, FALSE)</f>
        <v>#N/A</v>
      </c>
      <c r="NRC11" s="20" t="e">
        <f>VLOOKUP(NRC$4, revenue_pivot!$A$4:$E$6, 5, FALSE)</f>
        <v>#N/A</v>
      </c>
      <c r="NRD11" s="20" t="e">
        <f>VLOOKUP(NRD$4, revenue_pivot!$A$4:$E$6, 5, FALSE)</f>
        <v>#N/A</v>
      </c>
      <c r="NRE11" s="7" t="s">
        <v>22352</v>
      </c>
      <c r="NRF11" s="20" t="e">
        <f>VLOOKUP(NRF$4, revenue_pivot!$A$4:$E$6, 5, FALSE)</f>
        <v>#N/A</v>
      </c>
      <c r="NRG11" s="20" t="e">
        <f>VLOOKUP(NRG$4, revenue_pivot!$A$4:$E$6, 5, FALSE)</f>
        <v>#N/A</v>
      </c>
      <c r="NRH11" s="20" t="e">
        <f>VLOOKUP(NRH$4, revenue_pivot!$A$4:$E$6, 5, FALSE)</f>
        <v>#N/A</v>
      </c>
      <c r="NRI11" s="7" t="s">
        <v>22352</v>
      </c>
      <c r="NRJ11" s="20" t="e">
        <f>VLOOKUP(NRJ$4, revenue_pivot!$A$4:$E$6, 5, FALSE)</f>
        <v>#N/A</v>
      </c>
      <c r="NRK11" s="20" t="e">
        <f>VLOOKUP(NRK$4, revenue_pivot!$A$4:$E$6, 5, FALSE)</f>
        <v>#N/A</v>
      </c>
      <c r="NRL11" s="20" t="e">
        <f>VLOOKUP(NRL$4, revenue_pivot!$A$4:$E$6, 5, FALSE)</f>
        <v>#N/A</v>
      </c>
      <c r="NRM11" s="7" t="s">
        <v>22352</v>
      </c>
      <c r="NRN11" s="20" t="e">
        <f>VLOOKUP(NRN$4, revenue_pivot!$A$4:$E$6, 5, FALSE)</f>
        <v>#N/A</v>
      </c>
      <c r="NRO11" s="20" t="e">
        <f>VLOOKUP(NRO$4, revenue_pivot!$A$4:$E$6, 5, FALSE)</f>
        <v>#N/A</v>
      </c>
      <c r="NRP11" s="20" t="e">
        <f>VLOOKUP(NRP$4, revenue_pivot!$A$4:$E$6, 5, FALSE)</f>
        <v>#N/A</v>
      </c>
      <c r="NRQ11" s="7" t="s">
        <v>22352</v>
      </c>
      <c r="NRR11" s="20" t="e">
        <f>VLOOKUP(NRR$4, revenue_pivot!$A$4:$E$6, 5, FALSE)</f>
        <v>#N/A</v>
      </c>
      <c r="NRS11" s="20" t="e">
        <f>VLOOKUP(NRS$4, revenue_pivot!$A$4:$E$6, 5, FALSE)</f>
        <v>#N/A</v>
      </c>
      <c r="NRT11" s="20" t="e">
        <f>VLOOKUP(NRT$4, revenue_pivot!$A$4:$E$6, 5, FALSE)</f>
        <v>#N/A</v>
      </c>
      <c r="NRU11" s="7" t="s">
        <v>22352</v>
      </c>
      <c r="NRV11" s="20" t="e">
        <f>VLOOKUP(NRV$4, revenue_pivot!$A$4:$E$6, 5, FALSE)</f>
        <v>#N/A</v>
      </c>
      <c r="NRW11" s="20" t="e">
        <f>VLOOKUP(NRW$4, revenue_pivot!$A$4:$E$6, 5, FALSE)</f>
        <v>#N/A</v>
      </c>
      <c r="NRX11" s="20" t="e">
        <f>VLOOKUP(NRX$4, revenue_pivot!$A$4:$E$6, 5, FALSE)</f>
        <v>#N/A</v>
      </c>
      <c r="NRY11" s="7" t="s">
        <v>22352</v>
      </c>
      <c r="NRZ11" s="20" t="e">
        <f>VLOOKUP(NRZ$4, revenue_pivot!$A$4:$E$6, 5, FALSE)</f>
        <v>#N/A</v>
      </c>
      <c r="NSA11" s="20" t="e">
        <f>VLOOKUP(NSA$4, revenue_pivot!$A$4:$E$6, 5, FALSE)</f>
        <v>#N/A</v>
      </c>
      <c r="NSB11" s="20" t="e">
        <f>VLOOKUP(NSB$4, revenue_pivot!$A$4:$E$6, 5, FALSE)</f>
        <v>#N/A</v>
      </c>
      <c r="NSC11" s="7" t="s">
        <v>22352</v>
      </c>
      <c r="NSD11" s="20" t="e">
        <f>VLOOKUP(NSD$4, revenue_pivot!$A$4:$E$6, 5, FALSE)</f>
        <v>#N/A</v>
      </c>
      <c r="NSE11" s="20" t="e">
        <f>VLOOKUP(NSE$4, revenue_pivot!$A$4:$E$6, 5, FALSE)</f>
        <v>#N/A</v>
      </c>
      <c r="NSF11" s="20" t="e">
        <f>VLOOKUP(NSF$4, revenue_pivot!$A$4:$E$6, 5, FALSE)</f>
        <v>#N/A</v>
      </c>
      <c r="NSG11" s="7" t="s">
        <v>22352</v>
      </c>
      <c r="NSH11" s="20" t="e">
        <f>VLOOKUP(NSH$4, revenue_pivot!$A$4:$E$6, 5, FALSE)</f>
        <v>#N/A</v>
      </c>
      <c r="NSI11" s="20" t="e">
        <f>VLOOKUP(NSI$4, revenue_pivot!$A$4:$E$6, 5, FALSE)</f>
        <v>#N/A</v>
      </c>
      <c r="NSJ11" s="20" t="e">
        <f>VLOOKUP(NSJ$4, revenue_pivot!$A$4:$E$6, 5, FALSE)</f>
        <v>#N/A</v>
      </c>
      <c r="NSK11" s="7" t="s">
        <v>22352</v>
      </c>
      <c r="NSL11" s="20" t="e">
        <f>VLOOKUP(NSL$4, revenue_pivot!$A$4:$E$6, 5, FALSE)</f>
        <v>#N/A</v>
      </c>
      <c r="NSM11" s="20" t="e">
        <f>VLOOKUP(NSM$4, revenue_pivot!$A$4:$E$6, 5, FALSE)</f>
        <v>#N/A</v>
      </c>
      <c r="NSN11" s="20" t="e">
        <f>VLOOKUP(NSN$4, revenue_pivot!$A$4:$E$6, 5, FALSE)</f>
        <v>#N/A</v>
      </c>
      <c r="NSO11" s="7" t="s">
        <v>22352</v>
      </c>
      <c r="NSP11" s="20" t="e">
        <f>VLOOKUP(NSP$4, revenue_pivot!$A$4:$E$6, 5, FALSE)</f>
        <v>#N/A</v>
      </c>
      <c r="NSQ11" s="20" t="e">
        <f>VLOOKUP(NSQ$4, revenue_pivot!$A$4:$E$6, 5, FALSE)</f>
        <v>#N/A</v>
      </c>
      <c r="NSR11" s="20" t="e">
        <f>VLOOKUP(NSR$4, revenue_pivot!$A$4:$E$6, 5, FALSE)</f>
        <v>#N/A</v>
      </c>
      <c r="NSS11" s="7" t="s">
        <v>22352</v>
      </c>
      <c r="NST11" s="20" t="e">
        <f>VLOOKUP(NST$4, revenue_pivot!$A$4:$E$6, 5, FALSE)</f>
        <v>#N/A</v>
      </c>
      <c r="NSU11" s="20" t="e">
        <f>VLOOKUP(NSU$4, revenue_pivot!$A$4:$E$6, 5, FALSE)</f>
        <v>#N/A</v>
      </c>
      <c r="NSV11" s="20" t="e">
        <f>VLOOKUP(NSV$4, revenue_pivot!$A$4:$E$6, 5, FALSE)</f>
        <v>#N/A</v>
      </c>
      <c r="NSW11" s="7" t="s">
        <v>22352</v>
      </c>
      <c r="NSX11" s="20" t="e">
        <f>VLOOKUP(NSX$4, revenue_pivot!$A$4:$E$6, 5, FALSE)</f>
        <v>#N/A</v>
      </c>
      <c r="NSY11" s="20" t="e">
        <f>VLOOKUP(NSY$4, revenue_pivot!$A$4:$E$6, 5, FALSE)</f>
        <v>#N/A</v>
      </c>
      <c r="NSZ11" s="20" t="e">
        <f>VLOOKUP(NSZ$4, revenue_pivot!$A$4:$E$6, 5, FALSE)</f>
        <v>#N/A</v>
      </c>
      <c r="NTA11" s="7" t="s">
        <v>22352</v>
      </c>
      <c r="NTB11" s="20" t="e">
        <f>VLOOKUP(NTB$4, revenue_pivot!$A$4:$E$6, 5, FALSE)</f>
        <v>#N/A</v>
      </c>
      <c r="NTC11" s="20" t="e">
        <f>VLOOKUP(NTC$4, revenue_pivot!$A$4:$E$6, 5, FALSE)</f>
        <v>#N/A</v>
      </c>
      <c r="NTD11" s="20" t="e">
        <f>VLOOKUP(NTD$4, revenue_pivot!$A$4:$E$6, 5, FALSE)</f>
        <v>#N/A</v>
      </c>
      <c r="NTE11" s="7" t="s">
        <v>22352</v>
      </c>
      <c r="NTF11" s="20" t="e">
        <f>VLOOKUP(NTF$4, revenue_pivot!$A$4:$E$6, 5, FALSE)</f>
        <v>#N/A</v>
      </c>
      <c r="NTG11" s="20" t="e">
        <f>VLOOKUP(NTG$4, revenue_pivot!$A$4:$E$6, 5, FALSE)</f>
        <v>#N/A</v>
      </c>
      <c r="NTH11" s="20" t="e">
        <f>VLOOKUP(NTH$4, revenue_pivot!$A$4:$E$6, 5, FALSE)</f>
        <v>#N/A</v>
      </c>
      <c r="NTI11" s="7" t="s">
        <v>22352</v>
      </c>
      <c r="NTJ11" s="20" t="e">
        <f>VLOOKUP(NTJ$4, revenue_pivot!$A$4:$E$6, 5, FALSE)</f>
        <v>#N/A</v>
      </c>
      <c r="NTK11" s="20" t="e">
        <f>VLOOKUP(NTK$4, revenue_pivot!$A$4:$E$6, 5, FALSE)</f>
        <v>#N/A</v>
      </c>
      <c r="NTL11" s="20" t="e">
        <f>VLOOKUP(NTL$4, revenue_pivot!$A$4:$E$6, 5, FALSE)</f>
        <v>#N/A</v>
      </c>
      <c r="NTM11" s="7" t="s">
        <v>22352</v>
      </c>
      <c r="NTN11" s="20" t="e">
        <f>VLOOKUP(NTN$4, revenue_pivot!$A$4:$E$6, 5, FALSE)</f>
        <v>#N/A</v>
      </c>
      <c r="NTO11" s="20" t="e">
        <f>VLOOKUP(NTO$4, revenue_pivot!$A$4:$E$6, 5, FALSE)</f>
        <v>#N/A</v>
      </c>
      <c r="NTP11" s="20" t="e">
        <f>VLOOKUP(NTP$4, revenue_pivot!$A$4:$E$6, 5, FALSE)</f>
        <v>#N/A</v>
      </c>
      <c r="NTQ11" s="7" t="s">
        <v>22352</v>
      </c>
      <c r="NTR11" s="20" t="e">
        <f>VLOOKUP(NTR$4, revenue_pivot!$A$4:$E$6, 5, FALSE)</f>
        <v>#N/A</v>
      </c>
      <c r="NTS11" s="20" t="e">
        <f>VLOOKUP(NTS$4, revenue_pivot!$A$4:$E$6, 5, FALSE)</f>
        <v>#N/A</v>
      </c>
      <c r="NTT11" s="20" t="e">
        <f>VLOOKUP(NTT$4, revenue_pivot!$A$4:$E$6, 5, FALSE)</f>
        <v>#N/A</v>
      </c>
      <c r="NTU11" s="7" t="s">
        <v>22352</v>
      </c>
      <c r="NTV11" s="20" t="e">
        <f>VLOOKUP(NTV$4, revenue_pivot!$A$4:$E$6, 5, FALSE)</f>
        <v>#N/A</v>
      </c>
      <c r="NTW11" s="20" t="e">
        <f>VLOOKUP(NTW$4, revenue_pivot!$A$4:$E$6, 5, FALSE)</f>
        <v>#N/A</v>
      </c>
      <c r="NTX11" s="20" t="e">
        <f>VLOOKUP(NTX$4, revenue_pivot!$A$4:$E$6, 5, FALSE)</f>
        <v>#N/A</v>
      </c>
      <c r="NTY11" s="7" t="s">
        <v>22352</v>
      </c>
      <c r="NTZ11" s="20" t="e">
        <f>VLOOKUP(NTZ$4, revenue_pivot!$A$4:$E$6, 5, FALSE)</f>
        <v>#N/A</v>
      </c>
      <c r="NUA11" s="20" t="e">
        <f>VLOOKUP(NUA$4, revenue_pivot!$A$4:$E$6, 5, FALSE)</f>
        <v>#N/A</v>
      </c>
      <c r="NUB11" s="20" t="e">
        <f>VLOOKUP(NUB$4, revenue_pivot!$A$4:$E$6, 5, FALSE)</f>
        <v>#N/A</v>
      </c>
      <c r="NUC11" s="7" t="s">
        <v>22352</v>
      </c>
      <c r="NUD11" s="20" t="e">
        <f>VLOOKUP(NUD$4, revenue_pivot!$A$4:$E$6, 5, FALSE)</f>
        <v>#N/A</v>
      </c>
      <c r="NUE11" s="20" t="e">
        <f>VLOOKUP(NUE$4, revenue_pivot!$A$4:$E$6, 5, FALSE)</f>
        <v>#N/A</v>
      </c>
      <c r="NUF11" s="20" t="e">
        <f>VLOOKUP(NUF$4, revenue_pivot!$A$4:$E$6, 5, FALSE)</f>
        <v>#N/A</v>
      </c>
      <c r="NUG11" s="7" t="s">
        <v>22352</v>
      </c>
      <c r="NUH11" s="20" t="e">
        <f>VLOOKUP(NUH$4, revenue_pivot!$A$4:$E$6, 5, FALSE)</f>
        <v>#N/A</v>
      </c>
      <c r="NUI11" s="20" t="e">
        <f>VLOOKUP(NUI$4, revenue_pivot!$A$4:$E$6, 5, FALSE)</f>
        <v>#N/A</v>
      </c>
      <c r="NUJ11" s="20" t="e">
        <f>VLOOKUP(NUJ$4, revenue_pivot!$A$4:$E$6, 5, FALSE)</f>
        <v>#N/A</v>
      </c>
      <c r="NUK11" s="7" t="s">
        <v>22352</v>
      </c>
      <c r="NUL11" s="20" t="e">
        <f>VLOOKUP(NUL$4, revenue_pivot!$A$4:$E$6, 5, FALSE)</f>
        <v>#N/A</v>
      </c>
      <c r="NUM11" s="20" t="e">
        <f>VLOOKUP(NUM$4, revenue_pivot!$A$4:$E$6, 5, FALSE)</f>
        <v>#N/A</v>
      </c>
      <c r="NUN11" s="20" t="e">
        <f>VLOOKUP(NUN$4, revenue_pivot!$A$4:$E$6, 5, FALSE)</f>
        <v>#N/A</v>
      </c>
      <c r="NUO11" s="7" t="s">
        <v>22352</v>
      </c>
      <c r="NUP11" s="20" t="e">
        <f>VLOOKUP(NUP$4, revenue_pivot!$A$4:$E$6, 5, FALSE)</f>
        <v>#N/A</v>
      </c>
      <c r="NUQ11" s="20" t="e">
        <f>VLOOKUP(NUQ$4, revenue_pivot!$A$4:$E$6, 5, FALSE)</f>
        <v>#N/A</v>
      </c>
      <c r="NUR11" s="20" t="e">
        <f>VLOOKUP(NUR$4, revenue_pivot!$A$4:$E$6, 5, FALSE)</f>
        <v>#N/A</v>
      </c>
      <c r="NUS11" s="7" t="s">
        <v>22352</v>
      </c>
      <c r="NUT11" s="20" t="e">
        <f>VLOOKUP(NUT$4, revenue_pivot!$A$4:$E$6, 5, FALSE)</f>
        <v>#N/A</v>
      </c>
      <c r="NUU11" s="20" t="e">
        <f>VLOOKUP(NUU$4, revenue_pivot!$A$4:$E$6, 5, FALSE)</f>
        <v>#N/A</v>
      </c>
      <c r="NUV11" s="20" t="e">
        <f>VLOOKUP(NUV$4, revenue_pivot!$A$4:$E$6, 5, FALSE)</f>
        <v>#N/A</v>
      </c>
      <c r="NUW11" s="7" t="s">
        <v>22352</v>
      </c>
      <c r="NUX11" s="20" t="e">
        <f>VLOOKUP(NUX$4, revenue_pivot!$A$4:$E$6, 5, FALSE)</f>
        <v>#N/A</v>
      </c>
      <c r="NUY11" s="20" t="e">
        <f>VLOOKUP(NUY$4, revenue_pivot!$A$4:$E$6, 5, FALSE)</f>
        <v>#N/A</v>
      </c>
      <c r="NUZ11" s="20" t="e">
        <f>VLOOKUP(NUZ$4, revenue_pivot!$A$4:$E$6, 5, FALSE)</f>
        <v>#N/A</v>
      </c>
      <c r="NVA11" s="7" t="s">
        <v>22352</v>
      </c>
      <c r="NVB11" s="20" t="e">
        <f>VLOOKUP(NVB$4, revenue_pivot!$A$4:$E$6, 5, FALSE)</f>
        <v>#N/A</v>
      </c>
      <c r="NVC11" s="20" t="e">
        <f>VLOOKUP(NVC$4, revenue_pivot!$A$4:$E$6, 5, FALSE)</f>
        <v>#N/A</v>
      </c>
      <c r="NVD11" s="20" t="e">
        <f>VLOOKUP(NVD$4, revenue_pivot!$A$4:$E$6, 5, FALSE)</f>
        <v>#N/A</v>
      </c>
      <c r="NVE11" s="7" t="s">
        <v>22352</v>
      </c>
      <c r="NVF11" s="20" t="e">
        <f>VLOOKUP(NVF$4, revenue_pivot!$A$4:$E$6, 5, FALSE)</f>
        <v>#N/A</v>
      </c>
      <c r="NVG11" s="20" t="e">
        <f>VLOOKUP(NVG$4, revenue_pivot!$A$4:$E$6, 5, FALSE)</f>
        <v>#N/A</v>
      </c>
      <c r="NVH11" s="20" t="e">
        <f>VLOOKUP(NVH$4, revenue_pivot!$A$4:$E$6, 5, FALSE)</f>
        <v>#N/A</v>
      </c>
      <c r="NVI11" s="7" t="s">
        <v>22352</v>
      </c>
      <c r="NVJ11" s="20" t="e">
        <f>VLOOKUP(NVJ$4, revenue_pivot!$A$4:$E$6, 5, FALSE)</f>
        <v>#N/A</v>
      </c>
      <c r="NVK11" s="20" t="e">
        <f>VLOOKUP(NVK$4, revenue_pivot!$A$4:$E$6, 5, FALSE)</f>
        <v>#N/A</v>
      </c>
      <c r="NVL11" s="20" t="e">
        <f>VLOOKUP(NVL$4, revenue_pivot!$A$4:$E$6, 5, FALSE)</f>
        <v>#N/A</v>
      </c>
      <c r="NVM11" s="7" t="s">
        <v>22352</v>
      </c>
      <c r="NVN11" s="20" t="e">
        <f>VLOOKUP(NVN$4, revenue_pivot!$A$4:$E$6, 5, FALSE)</f>
        <v>#N/A</v>
      </c>
      <c r="NVO11" s="20" t="e">
        <f>VLOOKUP(NVO$4, revenue_pivot!$A$4:$E$6, 5, FALSE)</f>
        <v>#N/A</v>
      </c>
      <c r="NVP11" s="20" t="e">
        <f>VLOOKUP(NVP$4, revenue_pivot!$A$4:$E$6, 5, FALSE)</f>
        <v>#N/A</v>
      </c>
      <c r="NVQ11" s="7" t="s">
        <v>22352</v>
      </c>
      <c r="NVR11" s="20" t="e">
        <f>VLOOKUP(NVR$4, revenue_pivot!$A$4:$E$6, 5, FALSE)</f>
        <v>#N/A</v>
      </c>
      <c r="NVS11" s="20" t="e">
        <f>VLOOKUP(NVS$4, revenue_pivot!$A$4:$E$6, 5, FALSE)</f>
        <v>#N/A</v>
      </c>
      <c r="NVT11" s="20" t="e">
        <f>VLOOKUP(NVT$4, revenue_pivot!$A$4:$E$6, 5, FALSE)</f>
        <v>#N/A</v>
      </c>
      <c r="NVU11" s="7" t="s">
        <v>22352</v>
      </c>
      <c r="NVV11" s="20" t="e">
        <f>VLOOKUP(NVV$4, revenue_pivot!$A$4:$E$6, 5, FALSE)</f>
        <v>#N/A</v>
      </c>
      <c r="NVW11" s="20" t="e">
        <f>VLOOKUP(NVW$4, revenue_pivot!$A$4:$E$6, 5, FALSE)</f>
        <v>#N/A</v>
      </c>
      <c r="NVX11" s="20" t="e">
        <f>VLOOKUP(NVX$4, revenue_pivot!$A$4:$E$6, 5, FALSE)</f>
        <v>#N/A</v>
      </c>
      <c r="NVY11" s="7" t="s">
        <v>22352</v>
      </c>
      <c r="NVZ11" s="20" t="e">
        <f>VLOOKUP(NVZ$4, revenue_pivot!$A$4:$E$6, 5, FALSE)</f>
        <v>#N/A</v>
      </c>
      <c r="NWA11" s="20" t="e">
        <f>VLOOKUP(NWA$4, revenue_pivot!$A$4:$E$6, 5, FALSE)</f>
        <v>#N/A</v>
      </c>
      <c r="NWB11" s="20" t="e">
        <f>VLOOKUP(NWB$4, revenue_pivot!$A$4:$E$6, 5, FALSE)</f>
        <v>#N/A</v>
      </c>
      <c r="NWC11" s="7" t="s">
        <v>22352</v>
      </c>
      <c r="NWD11" s="20" t="e">
        <f>VLOOKUP(NWD$4, revenue_pivot!$A$4:$E$6, 5, FALSE)</f>
        <v>#N/A</v>
      </c>
      <c r="NWE11" s="20" t="e">
        <f>VLOOKUP(NWE$4, revenue_pivot!$A$4:$E$6, 5, FALSE)</f>
        <v>#N/A</v>
      </c>
      <c r="NWF11" s="20" t="e">
        <f>VLOOKUP(NWF$4, revenue_pivot!$A$4:$E$6, 5, FALSE)</f>
        <v>#N/A</v>
      </c>
      <c r="NWG11" s="7" t="s">
        <v>22352</v>
      </c>
      <c r="NWH11" s="20" t="e">
        <f>VLOOKUP(NWH$4, revenue_pivot!$A$4:$E$6, 5, FALSE)</f>
        <v>#N/A</v>
      </c>
      <c r="NWI11" s="20" t="e">
        <f>VLOOKUP(NWI$4, revenue_pivot!$A$4:$E$6, 5, FALSE)</f>
        <v>#N/A</v>
      </c>
      <c r="NWJ11" s="20" t="e">
        <f>VLOOKUP(NWJ$4, revenue_pivot!$A$4:$E$6, 5, FALSE)</f>
        <v>#N/A</v>
      </c>
      <c r="NWK11" s="7" t="s">
        <v>22352</v>
      </c>
      <c r="NWL11" s="20" t="e">
        <f>VLOOKUP(NWL$4, revenue_pivot!$A$4:$E$6, 5, FALSE)</f>
        <v>#N/A</v>
      </c>
      <c r="NWM11" s="20" t="e">
        <f>VLOOKUP(NWM$4, revenue_pivot!$A$4:$E$6, 5, FALSE)</f>
        <v>#N/A</v>
      </c>
      <c r="NWN11" s="20" t="e">
        <f>VLOOKUP(NWN$4, revenue_pivot!$A$4:$E$6, 5, FALSE)</f>
        <v>#N/A</v>
      </c>
      <c r="NWO11" s="7" t="s">
        <v>22352</v>
      </c>
      <c r="NWP11" s="20" t="e">
        <f>VLOOKUP(NWP$4, revenue_pivot!$A$4:$E$6, 5, FALSE)</f>
        <v>#N/A</v>
      </c>
      <c r="NWQ11" s="20" t="e">
        <f>VLOOKUP(NWQ$4, revenue_pivot!$A$4:$E$6, 5, FALSE)</f>
        <v>#N/A</v>
      </c>
      <c r="NWR11" s="20" t="e">
        <f>VLOOKUP(NWR$4, revenue_pivot!$A$4:$E$6, 5, FALSE)</f>
        <v>#N/A</v>
      </c>
      <c r="NWS11" s="7" t="s">
        <v>22352</v>
      </c>
      <c r="NWT11" s="20" t="e">
        <f>VLOOKUP(NWT$4, revenue_pivot!$A$4:$E$6, 5, FALSE)</f>
        <v>#N/A</v>
      </c>
      <c r="NWU11" s="20" t="e">
        <f>VLOOKUP(NWU$4, revenue_pivot!$A$4:$E$6, 5, FALSE)</f>
        <v>#N/A</v>
      </c>
      <c r="NWV11" s="20" t="e">
        <f>VLOOKUP(NWV$4, revenue_pivot!$A$4:$E$6, 5, FALSE)</f>
        <v>#N/A</v>
      </c>
      <c r="NWW11" s="7" t="s">
        <v>22352</v>
      </c>
      <c r="NWX11" s="20" t="e">
        <f>VLOOKUP(NWX$4, revenue_pivot!$A$4:$E$6, 5, FALSE)</f>
        <v>#N/A</v>
      </c>
      <c r="NWY11" s="20" t="e">
        <f>VLOOKUP(NWY$4, revenue_pivot!$A$4:$E$6, 5, FALSE)</f>
        <v>#N/A</v>
      </c>
      <c r="NWZ11" s="20" t="e">
        <f>VLOOKUP(NWZ$4, revenue_pivot!$A$4:$E$6, 5, FALSE)</f>
        <v>#N/A</v>
      </c>
      <c r="NXA11" s="7" t="s">
        <v>22352</v>
      </c>
      <c r="NXB11" s="20" t="e">
        <f>VLOOKUP(NXB$4, revenue_pivot!$A$4:$E$6, 5, FALSE)</f>
        <v>#N/A</v>
      </c>
      <c r="NXC11" s="20" t="e">
        <f>VLOOKUP(NXC$4, revenue_pivot!$A$4:$E$6, 5, FALSE)</f>
        <v>#N/A</v>
      </c>
      <c r="NXD11" s="20" t="e">
        <f>VLOOKUP(NXD$4, revenue_pivot!$A$4:$E$6, 5, FALSE)</f>
        <v>#N/A</v>
      </c>
      <c r="NXE11" s="7" t="s">
        <v>22352</v>
      </c>
      <c r="NXF11" s="20" t="e">
        <f>VLOOKUP(NXF$4, revenue_pivot!$A$4:$E$6, 5, FALSE)</f>
        <v>#N/A</v>
      </c>
      <c r="NXG11" s="20" t="e">
        <f>VLOOKUP(NXG$4, revenue_pivot!$A$4:$E$6, 5, FALSE)</f>
        <v>#N/A</v>
      </c>
      <c r="NXH11" s="20" t="e">
        <f>VLOOKUP(NXH$4, revenue_pivot!$A$4:$E$6, 5, FALSE)</f>
        <v>#N/A</v>
      </c>
      <c r="NXI11" s="7" t="s">
        <v>22352</v>
      </c>
      <c r="NXJ11" s="20" t="e">
        <f>VLOOKUP(NXJ$4, revenue_pivot!$A$4:$E$6, 5, FALSE)</f>
        <v>#N/A</v>
      </c>
      <c r="NXK11" s="20" t="e">
        <f>VLOOKUP(NXK$4, revenue_pivot!$A$4:$E$6, 5, FALSE)</f>
        <v>#N/A</v>
      </c>
      <c r="NXL11" s="20" t="e">
        <f>VLOOKUP(NXL$4, revenue_pivot!$A$4:$E$6, 5, FALSE)</f>
        <v>#N/A</v>
      </c>
      <c r="NXM11" s="7" t="s">
        <v>22352</v>
      </c>
      <c r="NXN11" s="20" t="e">
        <f>VLOOKUP(NXN$4, revenue_pivot!$A$4:$E$6, 5, FALSE)</f>
        <v>#N/A</v>
      </c>
      <c r="NXO11" s="20" t="e">
        <f>VLOOKUP(NXO$4, revenue_pivot!$A$4:$E$6, 5, FALSE)</f>
        <v>#N/A</v>
      </c>
      <c r="NXP11" s="20" t="e">
        <f>VLOOKUP(NXP$4, revenue_pivot!$A$4:$E$6, 5, FALSE)</f>
        <v>#N/A</v>
      </c>
      <c r="NXQ11" s="7" t="s">
        <v>22352</v>
      </c>
      <c r="NXR11" s="20" t="e">
        <f>VLOOKUP(NXR$4, revenue_pivot!$A$4:$E$6, 5, FALSE)</f>
        <v>#N/A</v>
      </c>
      <c r="NXS11" s="20" t="e">
        <f>VLOOKUP(NXS$4, revenue_pivot!$A$4:$E$6, 5, FALSE)</f>
        <v>#N/A</v>
      </c>
      <c r="NXT11" s="20" t="e">
        <f>VLOOKUP(NXT$4, revenue_pivot!$A$4:$E$6, 5, FALSE)</f>
        <v>#N/A</v>
      </c>
      <c r="NXU11" s="7" t="s">
        <v>22352</v>
      </c>
      <c r="NXV11" s="20" t="e">
        <f>VLOOKUP(NXV$4, revenue_pivot!$A$4:$E$6, 5, FALSE)</f>
        <v>#N/A</v>
      </c>
      <c r="NXW11" s="20" t="e">
        <f>VLOOKUP(NXW$4, revenue_pivot!$A$4:$E$6, 5, FALSE)</f>
        <v>#N/A</v>
      </c>
      <c r="NXX11" s="20" t="e">
        <f>VLOOKUP(NXX$4, revenue_pivot!$A$4:$E$6, 5, FALSE)</f>
        <v>#N/A</v>
      </c>
      <c r="NXY11" s="7" t="s">
        <v>22352</v>
      </c>
      <c r="NXZ11" s="20" t="e">
        <f>VLOOKUP(NXZ$4, revenue_pivot!$A$4:$E$6, 5, FALSE)</f>
        <v>#N/A</v>
      </c>
      <c r="NYA11" s="20" t="e">
        <f>VLOOKUP(NYA$4, revenue_pivot!$A$4:$E$6, 5, FALSE)</f>
        <v>#N/A</v>
      </c>
      <c r="NYB11" s="20" t="e">
        <f>VLOOKUP(NYB$4, revenue_pivot!$A$4:$E$6, 5, FALSE)</f>
        <v>#N/A</v>
      </c>
      <c r="NYC11" s="7" t="s">
        <v>22352</v>
      </c>
      <c r="NYD11" s="20" t="e">
        <f>VLOOKUP(NYD$4, revenue_pivot!$A$4:$E$6, 5, FALSE)</f>
        <v>#N/A</v>
      </c>
      <c r="NYE11" s="20" t="e">
        <f>VLOOKUP(NYE$4, revenue_pivot!$A$4:$E$6, 5, FALSE)</f>
        <v>#N/A</v>
      </c>
      <c r="NYF11" s="20" t="e">
        <f>VLOOKUP(NYF$4, revenue_pivot!$A$4:$E$6, 5, FALSE)</f>
        <v>#N/A</v>
      </c>
      <c r="NYG11" s="7" t="s">
        <v>22352</v>
      </c>
      <c r="NYH11" s="20" t="e">
        <f>VLOOKUP(NYH$4, revenue_pivot!$A$4:$E$6, 5, FALSE)</f>
        <v>#N/A</v>
      </c>
      <c r="NYI11" s="20" t="e">
        <f>VLOOKUP(NYI$4, revenue_pivot!$A$4:$E$6, 5, FALSE)</f>
        <v>#N/A</v>
      </c>
      <c r="NYJ11" s="20" t="e">
        <f>VLOOKUP(NYJ$4, revenue_pivot!$A$4:$E$6, 5, FALSE)</f>
        <v>#N/A</v>
      </c>
      <c r="NYK11" s="7" t="s">
        <v>22352</v>
      </c>
      <c r="NYL11" s="20" t="e">
        <f>VLOOKUP(NYL$4, revenue_pivot!$A$4:$E$6, 5, FALSE)</f>
        <v>#N/A</v>
      </c>
      <c r="NYM11" s="20" t="e">
        <f>VLOOKUP(NYM$4, revenue_pivot!$A$4:$E$6, 5, FALSE)</f>
        <v>#N/A</v>
      </c>
      <c r="NYN11" s="20" t="e">
        <f>VLOOKUP(NYN$4, revenue_pivot!$A$4:$E$6, 5, FALSE)</f>
        <v>#N/A</v>
      </c>
      <c r="NYO11" s="7" t="s">
        <v>22352</v>
      </c>
      <c r="NYP11" s="20" t="e">
        <f>VLOOKUP(NYP$4, revenue_pivot!$A$4:$E$6, 5, FALSE)</f>
        <v>#N/A</v>
      </c>
      <c r="NYQ11" s="20" t="e">
        <f>VLOOKUP(NYQ$4, revenue_pivot!$A$4:$E$6, 5, FALSE)</f>
        <v>#N/A</v>
      </c>
      <c r="NYR11" s="20" t="e">
        <f>VLOOKUP(NYR$4, revenue_pivot!$A$4:$E$6, 5, FALSE)</f>
        <v>#N/A</v>
      </c>
      <c r="NYS11" s="7" t="s">
        <v>22352</v>
      </c>
      <c r="NYT11" s="20" t="e">
        <f>VLOOKUP(NYT$4, revenue_pivot!$A$4:$E$6, 5, FALSE)</f>
        <v>#N/A</v>
      </c>
      <c r="NYU11" s="20" t="e">
        <f>VLOOKUP(NYU$4, revenue_pivot!$A$4:$E$6, 5, FALSE)</f>
        <v>#N/A</v>
      </c>
      <c r="NYV11" s="20" t="e">
        <f>VLOOKUP(NYV$4, revenue_pivot!$A$4:$E$6, 5, FALSE)</f>
        <v>#N/A</v>
      </c>
      <c r="NYW11" s="7" t="s">
        <v>22352</v>
      </c>
      <c r="NYX11" s="20" t="e">
        <f>VLOOKUP(NYX$4, revenue_pivot!$A$4:$E$6, 5, FALSE)</f>
        <v>#N/A</v>
      </c>
      <c r="NYY11" s="20" t="e">
        <f>VLOOKUP(NYY$4, revenue_pivot!$A$4:$E$6, 5, FALSE)</f>
        <v>#N/A</v>
      </c>
      <c r="NYZ11" s="20" t="e">
        <f>VLOOKUP(NYZ$4, revenue_pivot!$A$4:$E$6, 5, FALSE)</f>
        <v>#N/A</v>
      </c>
      <c r="NZA11" s="7" t="s">
        <v>22352</v>
      </c>
      <c r="NZB11" s="20" t="e">
        <f>VLOOKUP(NZB$4, revenue_pivot!$A$4:$E$6, 5, FALSE)</f>
        <v>#N/A</v>
      </c>
      <c r="NZC11" s="20" t="e">
        <f>VLOOKUP(NZC$4, revenue_pivot!$A$4:$E$6, 5, FALSE)</f>
        <v>#N/A</v>
      </c>
      <c r="NZD11" s="20" t="e">
        <f>VLOOKUP(NZD$4, revenue_pivot!$A$4:$E$6, 5, FALSE)</f>
        <v>#N/A</v>
      </c>
      <c r="NZE11" s="7" t="s">
        <v>22352</v>
      </c>
      <c r="NZF11" s="20" t="e">
        <f>VLOOKUP(NZF$4, revenue_pivot!$A$4:$E$6, 5, FALSE)</f>
        <v>#N/A</v>
      </c>
      <c r="NZG11" s="20" t="e">
        <f>VLOOKUP(NZG$4, revenue_pivot!$A$4:$E$6, 5, FALSE)</f>
        <v>#N/A</v>
      </c>
      <c r="NZH11" s="20" t="e">
        <f>VLOOKUP(NZH$4, revenue_pivot!$A$4:$E$6, 5, FALSE)</f>
        <v>#N/A</v>
      </c>
      <c r="NZI11" s="7" t="s">
        <v>22352</v>
      </c>
      <c r="NZJ11" s="20" t="e">
        <f>VLOOKUP(NZJ$4, revenue_pivot!$A$4:$E$6, 5, FALSE)</f>
        <v>#N/A</v>
      </c>
      <c r="NZK11" s="20" t="e">
        <f>VLOOKUP(NZK$4, revenue_pivot!$A$4:$E$6, 5, FALSE)</f>
        <v>#N/A</v>
      </c>
      <c r="NZL11" s="20" t="e">
        <f>VLOOKUP(NZL$4, revenue_pivot!$A$4:$E$6, 5, FALSE)</f>
        <v>#N/A</v>
      </c>
      <c r="NZM11" s="7" t="s">
        <v>22352</v>
      </c>
      <c r="NZN11" s="20" t="e">
        <f>VLOOKUP(NZN$4, revenue_pivot!$A$4:$E$6, 5, FALSE)</f>
        <v>#N/A</v>
      </c>
      <c r="NZO11" s="20" t="e">
        <f>VLOOKUP(NZO$4, revenue_pivot!$A$4:$E$6, 5, FALSE)</f>
        <v>#N/A</v>
      </c>
      <c r="NZP11" s="20" t="e">
        <f>VLOOKUP(NZP$4, revenue_pivot!$A$4:$E$6, 5, FALSE)</f>
        <v>#N/A</v>
      </c>
      <c r="NZQ11" s="7" t="s">
        <v>22352</v>
      </c>
      <c r="NZR11" s="20" t="e">
        <f>VLOOKUP(NZR$4, revenue_pivot!$A$4:$E$6, 5, FALSE)</f>
        <v>#N/A</v>
      </c>
      <c r="NZS11" s="20" t="e">
        <f>VLOOKUP(NZS$4, revenue_pivot!$A$4:$E$6, 5, FALSE)</f>
        <v>#N/A</v>
      </c>
      <c r="NZT11" s="20" t="e">
        <f>VLOOKUP(NZT$4, revenue_pivot!$A$4:$E$6, 5, FALSE)</f>
        <v>#N/A</v>
      </c>
      <c r="NZU11" s="7" t="s">
        <v>22352</v>
      </c>
      <c r="NZV11" s="20" t="e">
        <f>VLOOKUP(NZV$4, revenue_pivot!$A$4:$E$6, 5, FALSE)</f>
        <v>#N/A</v>
      </c>
      <c r="NZW11" s="20" t="e">
        <f>VLOOKUP(NZW$4, revenue_pivot!$A$4:$E$6, 5, FALSE)</f>
        <v>#N/A</v>
      </c>
      <c r="NZX11" s="20" t="e">
        <f>VLOOKUP(NZX$4, revenue_pivot!$A$4:$E$6, 5, FALSE)</f>
        <v>#N/A</v>
      </c>
      <c r="NZY11" s="7" t="s">
        <v>22352</v>
      </c>
      <c r="NZZ11" s="20" t="e">
        <f>VLOOKUP(NZZ$4, revenue_pivot!$A$4:$E$6, 5, FALSE)</f>
        <v>#N/A</v>
      </c>
      <c r="OAA11" s="20" t="e">
        <f>VLOOKUP(OAA$4, revenue_pivot!$A$4:$E$6, 5, FALSE)</f>
        <v>#N/A</v>
      </c>
      <c r="OAB11" s="20" t="e">
        <f>VLOOKUP(OAB$4, revenue_pivot!$A$4:$E$6, 5, FALSE)</f>
        <v>#N/A</v>
      </c>
      <c r="OAC11" s="7" t="s">
        <v>22352</v>
      </c>
      <c r="OAD11" s="20" t="e">
        <f>VLOOKUP(OAD$4, revenue_pivot!$A$4:$E$6, 5, FALSE)</f>
        <v>#N/A</v>
      </c>
      <c r="OAE11" s="20" t="e">
        <f>VLOOKUP(OAE$4, revenue_pivot!$A$4:$E$6, 5, FALSE)</f>
        <v>#N/A</v>
      </c>
      <c r="OAF11" s="20" t="e">
        <f>VLOOKUP(OAF$4, revenue_pivot!$A$4:$E$6, 5, FALSE)</f>
        <v>#N/A</v>
      </c>
      <c r="OAG11" s="7" t="s">
        <v>22352</v>
      </c>
      <c r="OAH11" s="20" t="e">
        <f>VLOOKUP(OAH$4, revenue_pivot!$A$4:$E$6, 5, FALSE)</f>
        <v>#N/A</v>
      </c>
      <c r="OAI11" s="20" t="e">
        <f>VLOOKUP(OAI$4, revenue_pivot!$A$4:$E$6, 5, FALSE)</f>
        <v>#N/A</v>
      </c>
      <c r="OAJ11" s="20" t="e">
        <f>VLOOKUP(OAJ$4, revenue_pivot!$A$4:$E$6, 5, FALSE)</f>
        <v>#N/A</v>
      </c>
      <c r="OAK11" s="7" t="s">
        <v>22352</v>
      </c>
      <c r="OAL11" s="20" t="e">
        <f>VLOOKUP(OAL$4, revenue_pivot!$A$4:$E$6, 5, FALSE)</f>
        <v>#N/A</v>
      </c>
      <c r="OAM11" s="20" t="e">
        <f>VLOOKUP(OAM$4, revenue_pivot!$A$4:$E$6, 5, FALSE)</f>
        <v>#N/A</v>
      </c>
      <c r="OAN11" s="20" t="e">
        <f>VLOOKUP(OAN$4, revenue_pivot!$A$4:$E$6, 5, FALSE)</f>
        <v>#N/A</v>
      </c>
      <c r="OAO11" s="7" t="s">
        <v>22352</v>
      </c>
      <c r="OAP11" s="20" t="e">
        <f>VLOOKUP(OAP$4, revenue_pivot!$A$4:$E$6, 5, FALSE)</f>
        <v>#N/A</v>
      </c>
      <c r="OAQ11" s="20" t="e">
        <f>VLOOKUP(OAQ$4, revenue_pivot!$A$4:$E$6, 5, FALSE)</f>
        <v>#N/A</v>
      </c>
      <c r="OAR11" s="20" t="e">
        <f>VLOOKUP(OAR$4, revenue_pivot!$A$4:$E$6, 5, FALSE)</f>
        <v>#N/A</v>
      </c>
      <c r="OAS11" s="7" t="s">
        <v>22352</v>
      </c>
      <c r="OAT11" s="20" t="e">
        <f>VLOOKUP(OAT$4, revenue_pivot!$A$4:$E$6, 5, FALSE)</f>
        <v>#N/A</v>
      </c>
      <c r="OAU11" s="20" t="e">
        <f>VLOOKUP(OAU$4, revenue_pivot!$A$4:$E$6, 5, FALSE)</f>
        <v>#N/A</v>
      </c>
      <c r="OAV11" s="20" t="e">
        <f>VLOOKUP(OAV$4, revenue_pivot!$A$4:$E$6, 5, FALSE)</f>
        <v>#N/A</v>
      </c>
      <c r="OAW11" s="7" t="s">
        <v>22352</v>
      </c>
      <c r="OAX11" s="20" t="e">
        <f>VLOOKUP(OAX$4, revenue_pivot!$A$4:$E$6, 5, FALSE)</f>
        <v>#N/A</v>
      </c>
      <c r="OAY11" s="20" t="e">
        <f>VLOOKUP(OAY$4, revenue_pivot!$A$4:$E$6, 5, FALSE)</f>
        <v>#N/A</v>
      </c>
      <c r="OAZ11" s="20" t="e">
        <f>VLOOKUP(OAZ$4, revenue_pivot!$A$4:$E$6, 5, FALSE)</f>
        <v>#N/A</v>
      </c>
      <c r="OBA11" s="7" t="s">
        <v>22352</v>
      </c>
      <c r="OBB11" s="20" t="e">
        <f>VLOOKUP(OBB$4, revenue_pivot!$A$4:$E$6, 5, FALSE)</f>
        <v>#N/A</v>
      </c>
      <c r="OBC11" s="20" t="e">
        <f>VLOOKUP(OBC$4, revenue_pivot!$A$4:$E$6, 5, FALSE)</f>
        <v>#N/A</v>
      </c>
      <c r="OBD11" s="20" t="e">
        <f>VLOOKUP(OBD$4, revenue_pivot!$A$4:$E$6, 5, FALSE)</f>
        <v>#N/A</v>
      </c>
      <c r="OBE11" s="7" t="s">
        <v>22352</v>
      </c>
      <c r="OBF11" s="20" t="e">
        <f>VLOOKUP(OBF$4, revenue_pivot!$A$4:$E$6, 5, FALSE)</f>
        <v>#N/A</v>
      </c>
      <c r="OBG11" s="20" t="e">
        <f>VLOOKUP(OBG$4, revenue_pivot!$A$4:$E$6, 5, FALSE)</f>
        <v>#N/A</v>
      </c>
      <c r="OBH11" s="20" t="e">
        <f>VLOOKUP(OBH$4, revenue_pivot!$A$4:$E$6, 5, FALSE)</f>
        <v>#N/A</v>
      </c>
      <c r="OBI11" s="7" t="s">
        <v>22352</v>
      </c>
      <c r="OBJ11" s="20" t="e">
        <f>VLOOKUP(OBJ$4, revenue_pivot!$A$4:$E$6, 5, FALSE)</f>
        <v>#N/A</v>
      </c>
      <c r="OBK11" s="20" t="e">
        <f>VLOOKUP(OBK$4, revenue_pivot!$A$4:$E$6, 5, FALSE)</f>
        <v>#N/A</v>
      </c>
      <c r="OBL11" s="20" t="e">
        <f>VLOOKUP(OBL$4, revenue_pivot!$A$4:$E$6, 5, FALSE)</f>
        <v>#N/A</v>
      </c>
      <c r="OBM11" s="7" t="s">
        <v>22352</v>
      </c>
      <c r="OBN11" s="20" t="e">
        <f>VLOOKUP(OBN$4, revenue_pivot!$A$4:$E$6, 5, FALSE)</f>
        <v>#N/A</v>
      </c>
      <c r="OBO11" s="20" t="e">
        <f>VLOOKUP(OBO$4, revenue_pivot!$A$4:$E$6, 5, FALSE)</f>
        <v>#N/A</v>
      </c>
      <c r="OBP11" s="20" t="e">
        <f>VLOOKUP(OBP$4, revenue_pivot!$A$4:$E$6, 5, FALSE)</f>
        <v>#N/A</v>
      </c>
      <c r="OBQ11" s="7" t="s">
        <v>22352</v>
      </c>
      <c r="OBR11" s="20" t="e">
        <f>VLOOKUP(OBR$4, revenue_pivot!$A$4:$E$6, 5, FALSE)</f>
        <v>#N/A</v>
      </c>
      <c r="OBS11" s="20" t="e">
        <f>VLOOKUP(OBS$4, revenue_pivot!$A$4:$E$6, 5, FALSE)</f>
        <v>#N/A</v>
      </c>
      <c r="OBT11" s="20" t="e">
        <f>VLOOKUP(OBT$4, revenue_pivot!$A$4:$E$6, 5, FALSE)</f>
        <v>#N/A</v>
      </c>
      <c r="OBU11" s="7" t="s">
        <v>22352</v>
      </c>
      <c r="OBV11" s="20" t="e">
        <f>VLOOKUP(OBV$4, revenue_pivot!$A$4:$E$6, 5, FALSE)</f>
        <v>#N/A</v>
      </c>
      <c r="OBW11" s="20" t="e">
        <f>VLOOKUP(OBW$4, revenue_pivot!$A$4:$E$6, 5, FALSE)</f>
        <v>#N/A</v>
      </c>
      <c r="OBX11" s="20" t="e">
        <f>VLOOKUP(OBX$4, revenue_pivot!$A$4:$E$6, 5, FALSE)</f>
        <v>#N/A</v>
      </c>
      <c r="OBY11" s="7" t="s">
        <v>22352</v>
      </c>
      <c r="OBZ11" s="20" t="e">
        <f>VLOOKUP(OBZ$4, revenue_pivot!$A$4:$E$6, 5, FALSE)</f>
        <v>#N/A</v>
      </c>
      <c r="OCA11" s="20" t="e">
        <f>VLOOKUP(OCA$4, revenue_pivot!$A$4:$E$6, 5, FALSE)</f>
        <v>#N/A</v>
      </c>
      <c r="OCB11" s="20" t="e">
        <f>VLOOKUP(OCB$4, revenue_pivot!$A$4:$E$6, 5, FALSE)</f>
        <v>#N/A</v>
      </c>
      <c r="OCC11" s="7" t="s">
        <v>22352</v>
      </c>
      <c r="OCD11" s="20" t="e">
        <f>VLOOKUP(OCD$4, revenue_pivot!$A$4:$E$6, 5, FALSE)</f>
        <v>#N/A</v>
      </c>
      <c r="OCE11" s="20" t="e">
        <f>VLOOKUP(OCE$4, revenue_pivot!$A$4:$E$6, 5, FALSE)</f>
        <v>#N/A</v>
      </c>
      <c r="OCF11" s="20" t="e">
        <f>VLOOKUP(OCF$4, revenue_pivot!$A$4:$E$6, 5, FALSE)</f>
        <v>#N/A</v>
      </c>
      <c r="OCG11" s="7" t="s">
        <v>22352</v>
      </c>
      <c r="OCH11" s="20" t="e">
        <f>VLOOKUP(OCH$4, revenue_pivot!$A$4:$E$6, 5, FALSE)</f>
        <v>#N/A</v>
      </c>
      <c r="OCI11" s="20" t="e">
        <f>VLOOKUP(OCI$4, revenue_pivot!$A$4:$E$6, 5, FALSE)</f>
        <v>#N/A</v>
      </c>
      <c r="OCJ11" s="20" t="e">
        <f>VLOOKUP(OCJ$4, revenue_pivot!$A$4:$E$6, 5, FALSE)</f>
        <v>#N/A</v>
      </c>
      <c r="OCK11" s="7" t="s">
        <v>22352</v>
      </c>
      <c r="OCL11" s="20" t="e">
        <f>VLOOKUP(OCL$4, revenue_pivot!$A$4:$E$6, 5, FALSE)</f>
        <v>#N/A</v>
      </c>
      <c r="OCM11" s="20" t="e">
        <f>VLOOKUP(OCM$4, revenue_pivot!$A$4:$E$6, 5, FALSE)</f>
        <v>#N/A</v>
      </c>
      <c r="OCN11" s="20" t="e">
        <f>VLOOKUP(OCN$4, revenue_pivot!$A$4:$E$6, 5, FALSE)</f>
        <v>#N/A</v>
      </c>
      <c r="OCO11" s="7" t="s">
        <v>22352</v>
      </c>
      <c r="OCP11" s="20" t="e">
        <f>VLOOKUP(OCP$4, revenue_pivot!$A$4:$E$6, 5, FALSE)</f>
        <v>#N/A</v>
      </c>
      <c r="OCQ11" s="20" t="e">
        <f>VLOOKUP(OCQ$4, revenue_pivot!$A$4:$E$6, 5, FALSE)</f>
        <v>#N/A</v>
      </c>
      <c r="OCR11" s="20" t="e">
        <f>VLOOKUP(OCR$4, revenue_pivot!$A$4:$E$6, 5, FALSE)</f>
        <v>#N/A</v>
      </c>
      <c r="OCS11" s="7" t="s">
        <v>22352</v>
      </c>
      <c r="OCT11" s="20" t="e">
        <f>VLOOKUP(OCT$4, revenue_pivot!$A$4:$E$6, 5, FALSE)</f>
        <v>#N/A</v>
      </c>
      <c r="OCU11" s="20" t="e">
        <f>VLOOKUP(OCU$4, revenue_pivot!$A$4:$E$6, 5, FALSE)</f>
        <v>#N/A</v>
      </c>
      <c r="OCV11" s="20" t="e">
        <f>VLOOKUP(OCV$4, revenue_pivot!$A$4:$E$6, 5, FALSE)</f>
        <v>#N/A</v>
      </c>
      <c r="OCW11" s="7" t="s">
        <v>22352</v>
      </c>
      <c r="OCX11" s="20" t="e">
        <f>VLOOKUP(OCX$4, revenue_pivot!$A$4:$E$6, 5, FALSE)</f>
        <v>#N/A</v>
      </c>
      <c r="OCY11" s="20" t="e">
        <f>VLOOKUP(OCY$4, revenue_pivot!$A$4:$E$6, 5, FALSE)</f>
        <v>#N/A</v>
      </c>
      <c r="OCZ11" s="20" t="e">
        <f>VLOOKUP(OCZ$4, revenue_pivot!$A$4:$E$6, 5, FALSE)</f>
        <v>#N/A</v>
      </c>
      <c r="ODA11" s="7" t="s">
        <v>22352</v>
      </c>
      <c r="ODB11" s="20" t="e">
        <f>VLOOKUP(ODB$4, revenue_pivot!$A$4:$E$6, 5, FALSE)</f>
        <v>#N/A</v>
      </c>
      <c r="ODC11" s="20" t="e">
        <f>VLOOKUP(ODC$4, revenue_pivot!$A$4:$E$6, 5, FALSE)</f>
        <v>#N/A</v>
      </c>
      <c r="ODD11" s="20" t="e">
        <f>VLOOKUP(ODD$4, revenue_pivot!$A$4:$E$6, 5, FALSE)</f>
        <v>#N/A</v>
      </c>
      <c r="ODE11" s="7" t="s">
        <v>22352</v>
      </c>
      <c r="ODF11" s="20" t="e">
        <f>VLOOKUP(ODF$4, revenue_pivot!$A$4:$E$6, 5, FALSE)</f>
        <v>#N/A</v>
      </c>
      <c r="ODG11" s="20" t="e">
        <f>VLOOKUP(ODG$4, revenue_pivot!$A$4:$E$6, 5, FALSE)</f>
        <v>#N/A</v>
      </c>
      <c r="ODH11" s="20" t="e">
        <f>VLOOKUP(ODH$4, revenue_pivot!$A$4:$E$6, 5, FALSE)</f>
        <v>#N/A</v>
      </c>
      <c r="ODI11" s="7" t="s">
        <v>22352</v>
      </c>
      <c r="ODJ11" s="20" t="e">
        <f>VLOOKUP(ODJ$4, revenue_pivot!$A$4:$E$6, 5, FALSE)</f>
        <v>#N/A</v>
      </c>
      <c r="ODK11" s="20" t="e">
        <f>VLOOKUP(ODK$4, revenue_pivot!$A$4:$E$6, 5, FALSE)</f>
        <v>#N/A</v>
      </c>
      <c r="ODL11" s="20" t="e">
        <f>VLOOKUP(ODL$4, revenue_pivot!$A$4:$E$6, 5, FALSE)</f>
        <v>#N/A</v>
      </c>
      <c r="ODM11" s="7" t="s">
        <v>22352</v>
      </c>
      <c r="ODN11" s="20" t="e">
        <f>VLOOKUP(ODN$4, revenue_pivot!$A$4:$E$6, 5, FALSE)</f>
        <v>#N/A</v>
      </c>
      <c r="ODO11" s="20" t="e">
        <f>VLOOKUP(ODO$4, revenue_pivot!$A$4:$E$6, 5, FALSE)</f>
        <v>#N/A</v>
      </c>
      <c r="ODP11" s="20" t="e">
        <f>VLOOKUP(ODP$4, revenue_pivot!$A$4:$E$6, 5, FALSE)</f>
        <v>#N/A</v>
      </c>
      <c r="ODQ11" s="7" t="s">
        <v>22352</v>
      </c>
      <c r="ODR11" s="20" t="e">
        <f>VLOOKUP(ODR$4, revenue_pivot!$A$4:$E$6, 5, FALSE)</f>
        <v>#N/A</v>
      </c>
      <c r="ODS11" s="20" t="e">
        <f>VLOOKUP(ODS$4, revenue_pivot!$A$4:$E$6, 5, FALSE)</f>
        <v>#N/A</v>
      </c>
      <c r="ODT11" s="20" t="e">
        <f>VLOOKUP(ODT$4, revenue_pivot!$A$4:$E$6, 5, FALSE)</f>
        <v>#N/A</v>
      </c>
      <c r="ODU11" s="7" t="s">
        <v>22352</v>
      </c>
      <c r="ODV11" s="20" t="e">
        <f>VLOOKUP(ODV$4, revenue_pivot!$A$4:$E$6, 5, FALSE)</f>
        <v>#N/A</v>
      </c>
      <c r="ODW11" s="20" t="e">
        <f>VLOOKUP(ODW$4, revenue_pivot!$A$4:$E$6, 5, FALSE)</f>
        <v>#N/A</v>
      </c>
      <c r="ODX11" s="20" t="e">
        <f>VLOOKUP(ODX$4, revenue_pivot!$A$4:$E$6, 5, FALSE)</f>
        <v>#N/A</v>
      </c>
      <c r="ODY11" s="7" t="s">
        <v>22352</v>
      </c>
      <c r="ODZ11" s="20" t="e">
        <f>VLOOKUP(ODZ$4, revenue_pivot!$A$4:$E$6, 5, FALSE)</f>
        <v>#N/A</v>
      </c>
      <c r="OEA11" s="20" t="e">
        <f>VLOOKUP(OEA$4, revenue_pivot!$A$4:$E$6, 5, FALSE)</f>
        <v>#N/A</v>
      </c>
      <c r="OEB11" s="20" t="e">
        <f>VLOOKUP(OEB$4, revenue_pivot!$A$4:$E$6, 5, FALSE)</f>
        <v>#N/A</v>
      </c>
      <c r="OEC11" s="7" t="s">
        <v>22352</v>
      </c>
      <c r="OED11" s="20" t="e">
        <f>VLOOKUP(OED$4, revenue_pivot!$A$4:$E$6, 5, FALSE)</f>
        <v>#N/A</v>
      </c>
      <c r="OEE11" s="20" t="e">
        <f>VLOOKUP(OEE$4, revenue_pivot!$A$4:$E$6, 5, FALSE)</f>
        <v>#N/A</v>
      </c>
      <c r="OEF11" s="20" t="e">
        <f>VLOOKUP(OEF$4, revenue_pivot!$A$4:$E$6, 5, FALSE)</f>
        <v>#N/A</v>
      </c>
      <c r="OEG11" s="7" t="s">
        <v>22352</v>
      </c>
      <c r="OEH11" s="20" t="e">
        <f>VLOOKUP(OEH$4, revenue_pivot!$A$4:$E$6, 5, FALSE)</f>
        <v>#N/A</v>
      </c>
      <c r="OEI11" s="20" t="e">
        <f>VLOOKUP(OEI$4, revenue_pivot!$A$4:$E$6, 5, FALSE)</f>
        <v>#N/A</v>
      </c>
      <c r="OEJ11" s="20" t="e">
        <f>VLOOKUP(OEJ$4, revenue_pivot!$A$4:$E$6, 5, FALSE)</f>
        <v>#N/A</v>
      </c>
      <c r="OEK11" s="7" t="s">
        <v>22352</v>
      </c>
      <c r="OEL11" s="20" t="e">
        <f>VLOOKUP(OEL$4, revenue_pivot!$A$4:$E$6, 5, FALSE)</f>
        <v>#N/A</v>
      </c>
      <c r="OEM11" s="20" t="e">
        <f>VLOOKUP(OEM$4, revenue_pivot!$A$4:$E$6, 5, FALSE)</f>
        <v>#N/A</v>
      </c>
      <c r="OEN11" s="20" t="e">
        <f>VLOOKUP(OEN$4, revenue_pivot!$A$4:$E$6, 5, FALSE)</f>
        <v>#N/A</v>
      </c>
      <c r="OEO11" s="7" t="s">
        <v>22352</v>
      </c>
      <c r="OEP11" s="20" t="e">
        <f>VLOOKUP(OEP$4, revenue_pivot!$A$4:$E$6, 5, FALSE)</f>
        <v>#N/A</v>
      </c>
      <c r="OEQ11" s="20" t="e">
        <f>VLOOKUP(OEQ$4, revenue_pivot!$A$4:$E$6, 5, FALSE)</f>
        <v>#N/A</v>
      </c>
      <c r="OER11" s="20" t="e">
        <f>VLOOKUP(OER$4, revenue_pivot!$A$4:$E$6, 5, FALSE)</f>
        <v>#N/A</v>
      </c>
      <c r="OES11" s="7" t="s">
        <v>22352</v>
      </c>
      <c r="OET11" s="20" t="e">
        <f>VLOOKUP(OET$4, revenue_pivot!$A$4:$E$6, 5, FALSE)</f>
        <v>#N/A</v>
      </c>
      <c r="OEU11" s="20" t="e">
        <f>VLOOKUP(OEU$4, revenue_pivot!$A$4:$E$6, 5, FALSE)</f>
        <v>#N/A</v>
      </c>
      <c r="OEV11" s="20" t="e">
        <f>VLOOKUP(OEV$4, revenue_pivot!$A$4:$E$6, 5, FALSE)</f>
        <v>#N/A</v>
      </c>
      <c r="OEW11" s="7" t="s">
        <v>22352</v>
      </c>
      <c r="OEX11" s="20" t="e">
        <f>VLOOKUP(OEX$4, revenue_pivot!$A$4:$E$6, 5, FALSE)</f>
        <v>#N/A</v>
      </c>
      <c r="OEY11" s="20" t="e">
        <f>VLOOKUP(OEY$4, revenue_pivot!$A$4:$E$6, 5, FALSE)</f>
        <v>#N/A</v>
      </c>
      <c r="OEZ11" s="20" t="e">
        <f>VLOOKUP(OEZ$4, revenue_pivot!$A$4:$E$6, 5, FALSE)</f>
        <v>#N/A</v>
      </c>
      <c r="OFA11" s="7" t="s">
        <v>22352</v>
      </c>
      <c r="OFB11" s="20" t="e">
        <f>VLOOKUP(OFB$4, revenue_pivot!$A$4:$E$6, 5, FALSE)</f>
        <v>#N/A</v>
      </c>
      <c r="OFC11" s="20" t="e">
        <f>VLOOKUP(OFC$4, revenue_pivot!$A$4:$E$6, 5, FALSE)</f>
        <v>#N/A</v>
      </c>
      <c r="OFD11" s="20" t="e">
        <f>VLOOKUP(OFD$4, revenue_pivot!$A$4:$E$6, 5, FALSE)</f>
        <v>#N/A</v>
      </c>
      <c r="OFE11" s="7" t="s">
        <v>22352</v>
      </c>
      <c r="OFF11" s="20" t="e">
        <f>VLOOKUP(OFF$4, revenue_pivot!$A$4:$E$6, 5, FALSE)</f>
        <v>#N/A</v>
      </c>
      <c r="OFG11" s="20" t="e">
        <f>VLOOKUP(OFG$4, revenue_pivot!$A$4:$E$6, 5, FALSE)</f>
        <v>#N/A</v>
      </c>
      <c r="OFH11" s="20" t="e">
        <f>VLOOKUP(OFH$4, revenue_pivot!$A$4:$E$6, 5, FALSE)</f>
        <v>#N/A</v>
      </c>
      <c r="OFI11" s="7" t="s">
        <v>22352</v>
      </c>
      <c r="OFJ11" s="20" t="e">
        <f>VLOOKUP(OFJ$4, revenue_pivot!$A$4:$E$6, 5, FALSE)</f>
        <v>#N/A</v>
      </c>
      <c r="OFK11" s="20" t="e">
        <f>VLOOKUP(OFK$4, revenue_pivot!$A$4:$E$6, 5, FALSE)</f>
        <v>#N/A</v>
      </c>
      <c r="OFL11" s="20" t="e">
        <f>VLOOKUP(OFL$4, revenue_pivot!$A$4:$E$6, 5, FALSE)</f>
        <v>#N/A</v>
      </c>
      <c r="OFM11" s="7" t="s">
        <v>22352</v>
      </c>
      <c r="OFN11" s="20" t="e">
        <f>VLOOKUP(OFN$4, revenue_pivot!$A$4:$E$6, 5, FALSE)</f>
        <v>#N/A</v>
      </c>
      <c r="OFO11" s="20" t="e">
        <f>VLOOKUP(OFO$4, revenue_pivot!$A$4:$E$6, 5, FALSE)</f>
        <v>#N/A</v>
      </c>
      <c r="OFP11" s="20" t="e">
        <f>VLOOKUP(OFP$4, revenue_pivot!$A$4:$E$6, 5, FALSE)</f>
        <v>#N/A</v>
      </c>
      <c r="OFQ11" s="7" t="s">
        <v>22352</v>
      </c>
      <c r="OFR11" s="20" t="e">
        <f>VLOOKUP(OFR$4, revenue_pivot!$A$4:$E$6, 5, FALSE)</f>
        <v>#N/A</v>
      </c>
      <c r="OFS11" s="20" t="e">
        <f>VLOOKUP(OFS$4, revenue_pivot!$A$4:$E$6, 5, FALSE)</f>
        <v>#N/A</v>
      </c>
      <c r="OFT11" s="20" t="e">
        <f>VLOOKUP(OFT$4, revenue_pivot!$A$4:$E$6, 5, FALSE)</f>
        <v>#N/A</v>
      </c>
      <c r="OFU11" s="7" t="s">
        <v>22352</v>
      </c>
      <c r="OFV11" s="20" t="e">
        <f>VLOOKUP(OFV$4, revenue_pivot!$A$4:$E$6, 5, FALSE)</f>
        <v>#N/A</v>
      </c>
      <c r="OFW11" s="20" t="e">
        <f>VLOOKUP(OFW$4, revenue_pivot!$A$4:$E$6, 5, FALSE)</f>
        <v>#N/A</v>
      </c>
      <c r="OFX11" s="20" t="e">
        <f>VLOOKUP(OFX$4, revenue_pivot!$A$4:$E$6, 5, FALSE)</f>
        <v>#N/A</v>
      </c>
      <c r="OFY11" s="7" t="s">
        <v>22352</v>
      </c>
      <c r="OFZ11" s="20" t="e">
        <f>VLOOKUP(OFZ$4, revenue_pivot!$A$4:$E$6, 5, FALSE)</f>
        <v>#N/A</v>
      </c>
      <c r="OGA11" s="20" t="e">
        <f>VLOOKUP(OGA$4, revenue_pivot!$A$4:$E$6, 5, FALSE)</f>
        <v>#N/A</v>
      </c>
      <c r="OGB11" s="20" t="e">
        <f>VLOOKUP(OGB$4, revenue_pivot!$A$4:$E$6, 5, FALSE)</f>
        <v>#N/A</v>
      </c>
      <c r="OGC11" s="7" t="s">
        <v>22352</v>
      </c>
      <c r="OGD11" s="20" t="e">
        <f>VLOOKUP(OGD$4, revenue_pivot!$A$4:$E$6, 5, FALSE)</f>
        <v>#N/A</v>
      </c>
      <c r="OGE11" s="20" t="e">
        <f>VLOOKUP(OGE$4, revenue_pivot!$A$4:$E$6, 5, FALSE)</f>
        <v>#N/A</v>
      </c>
      <c r="OGF11" s="20" t="e">
        <f>VLOOKUP(OGF$4, revenue_pivot!$A$4:$E$6, 5, FALSE)</f>
        <v>#N/A</v>
      </c>
      <c r="OGG11" s="7" t="s">
        <v>22352</v>
      </c>
      <c r="OGH11" s="20" t="e">
        <f>VLOOKUP(OGH$4, revenue_pivot!$A$4:$E$6, 5, FALSE)</f>
        <v>#N/A</v>
      </c>
      <c r="OGI11" s="20" t="e">
        <f>VLOOKUP(OGI$4, revenue_pivot!$A$4:$E$6, 5, FALSE)</f>
        <v>#N/A</v>
      </c>
      <c r="OGJ11" s="20" t="e">
        <f>VLOOKUP(OGJ$4, revenue_pivot!$A$4:$E$6, 5, FALSE)</f>
        <v>#N/A</v>
      </c>
      <c r="OGK11" s="7" t="s">
        <v>22352</v>
      </c>
      <c r="OGL11" s="20" t="e">
        <f>VLOOKUP(OGL$4, revenue_pivot!$A$4:$E$6, 5, FALSE)</f>
        <v>#N/A</v>
      </c>
      <c r="OGM11" s="20" t="e">
        <f>VLOOKUP(OGM$4, revenue_pivot!$A$4:$E$6, 5, FALSE)</f>
        <v>#N/A</v>
      </c>
      <c r="OGN11" s="20" t="e">
        <f>VLOOKUP(OGN$4, revenue_pivot!$A$4:$E$6, 5, FALSE)</f>
        <v>#N/A</v>
      </c>
      <c r="OGO11" s="7" t="s">
        <v>22352</v>
      </c>
      <c r="OGP11" s="20" t="e">
        <f>VLOOKUP(OGP$4, revenue_pivot!$A$4:$E$6, 5, FALSE)</f>
        <v>#N/A</v>
      </c>
      <c r="OGQ11" s="20" t="e">
        <f>VLOOKUP(OGQ$4, revenue_pivot!$A$4:$E$6, 5, FALSE)</f>
        <v>#N/A</v>
      </c>
      <c r="OGR11" s="20" t="e">
        <f>VLOOKUP(OGR$4, revenue_pivot!$A$4:$E$6, 5, FALSE)</f>
        <v>#N/A</v>
      </c>
      <c r="OGS11" s="7" t="s">
        <v>22352</v>
      </c>
      <c r="OGT11" s="20" t="e">
        <f>VLOOKUP(OGT$4, revenue_pivot!$A$4:$E$6, 5, FALSE)</f>
        <v>#N/A</v>
      </c>
      <c r="OGU11" s="20" t="e">
        <f>VLOOKUP(OGU$4, revenue_pivot!$A$4:$E$6, 5, FALSE)</f>
        <v>#N/A</v>
      </c>
      <c r="OGV11" s="20" t="e">
        <f>VLOOKUP(OGV$4, revenue_pivot!$A$4:$E$6, 5, FALSE)</f>
        <v>#N/A</v>
      </c>
      <c r="OGW11" s="7" t="s">
        <v>22352</v>
      </c>
      <c r="OGX11" s="20" t="e">
        <f>VLOOKUP(OGX$4, revenue_pivot!$A$4:$E$6, 5, FALSE)</f>
        <v>#N/A</v>
      </c>
      <c r="OGY11" s="20" t="e">
        <f>VLOOKUP(OGY$4, revenue_pivot!$A$4:$E$6, 5, FALSE)</f>
        <v>#N/A</v>
      </c>
      <c r="OGZ11" s="20" t="e">
        <f>VLOOKUP(OGZ$4, revenue_pivot!$A$4:$E$6, 5, FALSE)</f>
        <v>#N/A</v>
      </c>
      <c r="OHA11" s="7" t="s">
        <v>22352</v>
      </c>
      <c r="OHB11" s="20" t="e">
        <f>VLOOKUP(OHB$4, revenue_pivot!$A$4:$E$6, 5, FALSE)</f>
        <v>#N/A</v>
      </c>
      <c r="OHC11" s="20" t="e">
        <f>VLOOKUP(OHC$4, revenue_pivot!$A$4:$E$6, 5, FALSE)</f>
        <v>#N/A</v>
      </c>
      <c r="OHD11" s="20" t="e">
        <f>VLOOKUP(OHD$4, revenue_pivot!$A$4:$E$6, 5, FALSE)</f>
        <v>#N/A</v>
      </c>
      <c r="OHE11" s="7" t="s">
        <v>22352</v>
      </c>
      <c r="OHF11" s="20" t="e">
        <f>VLOOKUP(OHF$4, revenue_pivot!$A$4:$E$6, 5, FALSE)</f>
        <v>#N/A</v>
      </c>
      <c r="OHG11" s="20" t="e">
        <f>VLOOKUP(OHG$4, revenue_pivot!$A$4:$E$6, 5, FALSE)</f>
        <v>#N/A</v>
      </c>
      <c r="OHH11" s="20" t="e">
        <f>VLOOKUP(OHH$4, revenue_pivot!$A$4:$E$6, 5, FALSE)</f>
        <v>#N/A</v>
      </c>
      <c r="OHI11" s="7" t="s">
        <v>22352</v>
      </c>
      <c r="OHJ11" s="20" t="e">
        <f>VLOOKUP(OHJ$4, revenue_pivot!$A$4:$E$6, 5, FALSE)</f>
        <v>#N/A</v>
      </c>
      <c r="OHK11" s="20" t="e">
        <f>VLOOKUP(OHK$4, revenue_pivot!$A$4:$E$6, 5, FALSE)</f>
        <v>#N/A</v>
      </c>
      <c r="OHL11" s="20" t="e">
        <f>VLOOKUP(OHL$4, revenue_pivot!$A$4:$E$6, 5, FALSE)</f>
        <v>#N/A</v>
      </c>
      <c r="OHM11" s="7" t="s">
        <v>22352</v>
      </c>
      <c r="OHN11" s="20" t="e">
        <f>VLOOKUP(OHN$4, revenue_pivot!$A$4:$E$6, 5, FALSE)</f>
        <v>#N/A</v>
      </c>
      <c r="OHO11" s="20" t="e">
        <f>VLOOKUP(OHO$4, revenue_pivot!$A$4:$E$6, 5, FALSE)</f>
        <v>#N/A</v>
      </c>
      <c r="OHP11" s="20" t="e">
        <f>VLOOKUP(OHP$4, revenue_pivot!$A$4:$E$6, 5, FALSE)</f>
        <v>#N/A</v>
      </c>
      <c r="OHQ11" s="7" t="s">
        <v>22352</v>
      </c>
      <c r="OHR11" s="20" t="e">
        <f>VLOOKUP(OHR$4, revenue_pivot!$A$4:$E$6, 5, FALSE)</f>
        <v>#N/A</v>
      </c>
      <c r="OHS11" s="20" t="e">
        <f>VLOOKUP(OHS$4, revenue_pivot!$A$4:$E$6, 5, FALSE)</f>
        <v>#N/A</v>
      </c>
      <c r="OHT11" s="20" t="e">
        <f>VLOOKUP(OHT$4, revenue_pivot!$A$4:$E$6, 5, FALSE)</f>
        <v>#N/A</v>
      </c>
      <c r="OHU11" s="7" t="s">
        <v>22352</v>
      </c>
      <c r="OHV11" s="20" t="e">
        <f>VLOOKUP(OHV$4, revenue_pivot!$A$4:$E$6, 5, FALSE)</f>
        <v>#N/A</v>
      </c>
      <c r="OHW11" s="20" t="e">
        <f>VLOOKUP(OHW$4, revenue_pivot!$A$4:$E$6, 5, FALSE)</f>
        <v>#N/A</v>
      </c>
      <c r="OHX11" s="20" t="e">
        <f>VLOOKUP(OHX$4, revenue_pivot!$A$4:$E$6, 5, FALSE)</f>
        <v>#N/A</v>
      </c>
      <c r="OHY11" s="7" t="s">
        <v>22352</v>
      </c>
      <c r="OHZ11" s="20" t="e">
        <f>VLOOKUP(OHZ$4, revenue_pivot!$A$4:$E$6, 5, FALSE)</f>
        <v>#N/A</v>
      </c>
      <c r="OIA11" s="20" t="e">
        <f>VLOOKUP(OIA$4, revenue_pivot!$A$4:$E$6, 5, FALSE)</f>
        <v>#N/A</v>
      </c>
      <c r="OIB11" s="20" t="e">
        <f>VLOOKUP(OIB$4, revenue_pivot!$A$4:$E$6, 5, FALSE)</f>
        <v>#N/A</v>
      </c>
      <c r="OIC11" s="7" t="s">
        <v>22352</v>
      </c>
      <c r="OID11" s="20" t="e">
        <f>VLOOKUP(OID$4, revenue_pivot!$A$4:$E$6, 5, FALSE)</f>
        <v>#N/A</v>
      </c>
      <c r="OIE11" s="20" t="e">
        <f>VLOOKUP(OIE$4, revenue_pivot!$A$4:$E$6, 5, FALSE)</f>
        <v>#N/A</v>
      </c>
      <c r="OIF11" s="20" t="e">
        <f>VLOOKUP(OIF$4, revenue_pivot!$A$4:$E$6, 5, FALSE)</f>
        <v>#N/A</v>
      </c>
      <c r="OIG11" s="7" t="s">
        <v>22352</v>
      </c>
      <c r="OIH11" s="20" t="e">
        <f>VLOOKUP(OIH$4, revenue_pivot!$A$4:$E$6, 5, FALSE)</f>
        <v>#N/A</v>
      </c>
      <c r="OII11" s="20" t="e">
        <f>VLOOKUP(OII$4, revenue_pivot!$A$4:$E$6, 5, FALSE)</f>
        <v>#N/A</v>
      </c>
      <c r="OIJ11" s="20" t="e">
        <f>VLOOKUP(OIJ$4, revenue_pivot!$A$4:$E$6, 5, FALSE)</f>
        <v>#N/A</v>
      </c>
      <c r="OIK11" s="7" t="s">
        <v>22352</v>
      </c>
      <c r="OIL11" s="20" t="e">
        <f>VLOOKUP(OIL$4, revenue_pivot!$A$4:$E$6, 5, FALSE)</f>
        <v>#N/A</v>
      </c>
      <c r="OIM11" s="20" t="e">
        <f>VLOOKUP(OIM$4, revenue_pivot!$A$4:$E$6, 5, FALSE)</f>
        <v>#N/A</v>
      </c>
      <c r="OIN11" s="20" t="e">
        <f>VLOOKUP(OIN$4, revenue_pivot!$A$4:$E$6, 5, FALSE)</f>
        <v>#N/A</v>
      </c>
      <c r="OIO11" s="7" t="s">
        <v>22352</v>
      </c>
      <c r="OIP11" s="20" t="e">
        <f>VLOOKUP(OIP$4, revenue_pivot!$A$4:$E$6, 5, FALSE)</f>
        <v>#N/A</v>
      </c>
      <c r="OIQ11" s="20" t="e">
        <f>VLOOKUP(OIQ$4, revenue_pivot!$A$4:$E$6, 5, FALSE)</f>
        <v>#N/A</v>
      </c>
      <c r="OIR11" s="20" t="e">
        <f>VLOOKUP(OIR$4, revenue_pivot!$A$4:$E$6, 5, FALSE)</f>
        <v>#N/A</v>
      </c>
      <c r="OIS11" s="7" t="s">
        <v>22352</v>
      </c>
      <c r="OIT11" s="20" t="e">
        <f>VLOOKUP(OIT$4, revenue_pivot!$A$4:$E$6, 5, FALSE)</f>
        <v>#N/A</v>
      </c>
      <c r="OIU11" s="20" t="e">
        <f>VLOOKUP(OIU$4, revenue_pivot!$A$4:$E$6, 5, FALSE)</f>
        <v>#N/A</v>
      </c>
      <c r="OIV11" s="20" t="e">
        <f>VLOOKUP(OIV$4, revenue_pivot!$A$4:$E$6, 5, FALSE)</f>
        <v>#N/A</v>
      </c>
      <c r="OIW11" s="7" t="s">
        <v>22352</v>
      </c>
      <c r="OIX11" s="20" t="e">
        <f>VLOOKUP(OIX$4, revenue_pivot!$A$4:$E$6, 5, FALSE)</f>
        <v>#N/A</v>
      </c>
      <c r="OIY11" s="20" t="e">
        <f>VLOOKUP(OIY$4, revenue_pivot!$A$4:$E$6, 5, FALSE)</f>
        <v>#N/A</v>
      </c>
      <c r="OIZ11" s="20" t="e">
        <f>VLOOKUP(OIZ$4, revenue_pivot!$A$4:$E$6, 5, FALSE)</f>
        <v>#N/A</v>
      </c>
      <c r="OJA11" s="7" t="s">
        <v>22352</v>
      </c>
      <c r="OJB11" s="20" t="e">
        <f>VLOOKUP(OJB$4, revenue_pivot!$A$4:$E$6, 5, FALSE)</f>
        <v>#N/A</v>
      </c>
      <c r="OJC11" s="20" t="e">
        <f>VLOOKUP(OJC$4, revenue_pivot!$A$4:$E$6, 5, FALSE)</f>
        <v>#N/A</v>
      </c>
      <c r="OJD11" s="20" t="e">
        <f>VLOOKUP(OJD$4, revenue_pivot!$A$4:$E$6, 5, FALSE)</f>
        <v>#N/A</v>
      </c>
      <c r="OJE11" s="7" t="s">
        <v>22352</v>
      </c>
      <c r="OJF11" s="20" t="e">
        <f>VLOOKUP(OJF$4, revenue_pivot!$A$4:$E$6, 5, FALSE)</f>
        <v>#N/A</v>
      </c>
      <c r="OJG11" s="20" t="e">
        <f>VLOOKUP(OJG$4, revenue_pivot!$A$4:$E$6, 5, FALSE)</f>
        <v>#N/A</v>
      </c>
      <c r="OJH11" s="20" t="e">
        <f>VLOOKUP(OJH$4, revenue_pivot!$A$4:$E$6, 5, FALSE)</f>
        <v>#N/A</v>
      </c>
      <c r="OJI11" s="7" t="s">
        <v>22352</v>
      </c>
      <c r="OJJ11" s="20" t="e">
        <f>VLOOKUP(OJJ$4, revenue_pivot!$A$4:$E$6, 5, FALSE)</f>
        <v>#N/A</v>
      </c>
      <c r="OJK11" s="20" t="e">
        <f>VLOOKUP(OJK$4, revenue_pivot!$A$4:$E$6, 5, FALSE)</f>
        <v>#N/A</v>
      </c>
      <c r="OJL11" s="20" t="e">
        <f>VLOOKUP(OJL$4, revenue_pivot!$A$4:$E$6, 5, FALSE)</f>
        <v>#N/A</v>
      </c>
      <c r="OJM11" s="7" t="s">
        <v>22352</v>
      </c>
      <c r="OJN11" s="20" t="e">
        <f>VLOOKUP(OJN$4, revenue_pivot!$A$4:$E$6, 5, FALSE)</f>
        <v>#N/A</v>
      </c>
      <c r="OJO11" s="20" t="e">
        <f>VLOOKUP(OJO$4, revenue_pivot!$A$4:$E$6, 5, FALSE)</f>
        <v>#N/A</v>
      </c>
      <c r="OJP11" s="20" t="e">
        <f>VLOOKUP(OJP$4, revenue_pivot!$A$4:$E$6, 5, FALSE)</f>
        <v>#N/A</v>
      </c>
      <c r="OJQ11" s="7" t="s">
        <v>22352</v>
      </c>
      <c r="OJR11" s="20" t="e">
        <f>VLOOKUP(OJR$4, revenue_pivot!$A$4:$E$6, 5, FALSE)</f>
        <v>#N/A</v>
      </c>
      <c r="OJS11" s="20" t="e">
        <f>VLOOKUP(OJS$4, revenue_pivot!$A$4:$E$6, 5, FALSE)</f>
        <v>#N/A</v>
      </c>
      <c r="OJT11" s="20" t="e">
        <f>VLOOKUP(OJT$4, revenue_pivot!$A$4:$E$6, 5, FALSE)</f>
        <v>#N/A</v>
      </c>
      <c r="OJU11" s="7" t="s">
        <v>22352</v>
      </c>
      <c r="OJV11" s="20" t="e">
        <f>VLOOKUP(OJV$4, revenue_pivot!$A$4:$E$6, 5, FALSE)</f>
        <v>#N/A</v>
      </c>
      <c r="OJW11" s="20" t="e">
        <f>VLOOKUP(OJW$4, revenue_pivot!$A$4:$E$6, 5, FALSE)</f>
        <v>#N/A</v>
      </c>
      <c r="OJX11" s="20" t="e">
        <f>VLOOKUP(OJX$4, revenue_pivot!$A$4:$E$6, 5, FALSE)</f>
        <v>#N/A</v>
      </c>
      <c r="OJY11" s="7" t="s">
        <v>22352</v>
      </c>
      <c r="OJZ11" s="20" t="e">
        <f>VLOOKUP(OJZ$4, revenue_pivot!$A$4:$E$6, 5, FALSE)</f>
        <v>#N/A</v>
      </c>
      <c r="OKA11" s="20" t="e">
        <f>VLOOKUP(OKA$4, revenue_pivot!$A$4:$E$6, 5, FALSE)</f>
        <v>#N/A</v>
      </c>
      <c r="OKB11" s="20" t="e">
        <f>VLOOKUP(OKB$4, revenue_pivot!$A$4:$E$6, 5, FALSE)</f>
        <v>#N/A</v>
      </c>
      <c r="OKC11" s="7" t="s">
        <v>22352</v>
      </c>
      <c r="OKD11" s="20" t="e">
        <f>VLOOKUP(OKD$4, revenue_pivot!$A$4:$E$6, 5, FALSE)</f>
        <v>#N/A</v>
      </c>
      <c r="OKE11" s="20" t="e">
        <f>VLOOKUP(OKE$4, revenue_pivot!$A$4:$E$6, 5, FALSE)</f>
        <v>#N/A</v>
      </c>
      <c r="OKF11" s="20" t="e">
        <f>VLOOKUP(OKF$4, revenue_pivot!$A$4:$E$6, 5, FALSE)</f>
        <v>#N/A</v>
      </c>
      <c r="OKG11" s="7" t="s">
        <v>22352</v>
      </c>
      <c r="OKH11" s="20" t="e">
        <f>VLOOKUP(OKH$4, revenue_pivot!$A$4:$E$6, 5, FALSE)</f>
        <v>#N/A</v>
      </c>
      <c r="OKI11" s="20" t="e">
        <f>VLOOKUP(OKI$4, revenue_pivot!$A$4:$E$6, 5, FALSE)</f>
        <v>#N/A</v>
      </c>
      <c r="OKJ11" s="20" t="e">
        <f>VLOOKUP(OKJ$4, revenue_pivot!$A$4:$E$6, 5, FALSE)</f>
        <v>#N/A</v>
      </c>
      <c r="OKK11" s="7" t="s">
        <v>22352</v>
      </c>
      <c r="OKL11" s="20" t="e">
        <f>VLOOKUP(OKL$4, revenue_pivot!$A$4:$E$6, 5, FALSE)</f>
        <v>#N/A</v>
      </c>
      <c r="OKM11" s="20" t="e">
        <f>VLOOKUP(OKM$4, revenue_pivot!$A$4:$E$6, 5, FALSE)</f>
        <v>#N/A</v>
      </c>
      <c r="OKN11" s="20" t="e">
        <f>VLOOKUP(OKN$4, revenue_pivot!$A$4:$E$6, 5, FALSE)</f>
        <v>#N/A</v>
      </c>
      <c r="OKO11" s="7" t="s">
        <v>22352</v>
      </c>
      <c r="OKP11" s="20" t="e">
        <f>VLOOKUP(OKP$4, revenue_pivot!$A$4:$E$6, 5, FALSE)</f>
        <v>#N/A</v>
      </c>
      <c r="OKQ11" s="20" t="e">
        <f>VLOOKUP(OKQ$4, revenue_pivot!$A$4:$E$6, 5, FALSE)</f>
        <v>#N/A</v>
      </c>
      <c r="OKR11" s="20" t="e">
        <f>VLOOKUP(OKR$4, revenue_pivot!$A$4:$E$6, 5, FALSE)</f>
        <v>#N/A</v>
      </c>
      <c r="OKS11" s="7" t="s">
        <v>22352</v>
      </c>
      <c r="OKT11" s="20" t="e">
        <f>VLOOKUP(OKT$4, revenue_pivot!$A$4:$E$6, 5, FALSE)</f>
        <v>#N/A</v>
      </c>
      <c r="OKU11" s="20" t="e">
        <f>VLOOKUP(OKU$4, revenue_pivot!$A$4:$E$6, 5, FALSE)</f>
        <v>#N/A</v>
      </c>
      <c r="OKV11" s="20" t="e">
        <f>VLOOKUP(OKV$4, revenue_pivot!$A$4:$E$6, 5, FALSE)</f>
        <v>#N/A</v>
      </c>
      <c r="OKW11" s="7" t="s">
        <v>22352</v>
      </c>
      <c r="OKX11" s="20" t="e">
        <f>VLOOKUP(OKX$4, revenue_pivot!$A$4:$E$6, 5, FALSE)</f>
        <v>#N/A</v>
      </c>
      <c r="OKY11" s="20" t="e">
        <f>VLOOKUP(OKY$4, revenue_pivot!$A$4:$E$6, 5, FALSE)</f>
        <v>#N/A</v>
      </c>
      <c r="OKZ11" s="20" t="e">
        <f>VLOOKUP(OKZ$4, revenue_pivot!$A$4:$E$6, 5, FALSE)</f>
        <v>#N/A</v>
      </c>
      <c r="OLA11" s="7" t="s">
        <v>22352</v>
      </c>
      <c r="OLB11" s="20" t="e">
        <f>VLOOKUP(OLB$4, revenue_pivot!$A$4:$E$6, 5, FALSE)</f>
        <v>#N/A</v>
      </c>
      <c r="OLC11" s="20" t="e">
        <f>VLOOKUP(OLC$4, revenue_pivot!$A$4:$E$6, 5, FALSE)</f>
        <v>#N/A</v>
      </c>
      <c r="OLD11" s="20" t="e">
        <f>VLOOKUP(OLD$4, revenue_pivot!$A$4:$E$6, 5, FALSE)</f>
        <v>#N/A</v>
      </c>
      <c r="OLE11" s="7" t="s">
        <v>22352</v>
      </c>
      <c r="OLF11" s="20" t="e">
        <f>VLOOKUP(OLF$4, revenue_pivot!$A$4:$E$6, 5, FALSE)</f>
        <v>#N/A</v>
      </c>
      <c r="OLG11" s="20" t="e">
        <f>VLOOKUP(OLG$4, revenue_pivot!$A$4:$E$6, 5, FALSE)</f>
        <v>#N/A</v>
      </c>
      <c r="OLH11" s="20" t="e">
        <f>VLOOKUP(OLH$4, revenue_pivot!$A$4:$E$6, 5, FALSE)</f>
        <v>#N/A</v>
      </c>
      <c r="OLI11" s="7" t="s">
        <v>22352</v>
      </c>
      <c r="OLJ11" s="20" t="e">
        <f>VLOOKUP(OLJ$4, revenue_pivot!$A$4:$E$6, 5, FALSE)</f>
        <v>#N/A</v>
      </c>
      <c r="OLK11" s="20" t="e">
        <f>VLOOKUP(OLK$4, revenue_pivot!$A$4:$E$6, 5, FALSE)</f>
        <v>#N/A</v>
      </c>
      <c r="OLL11" s="20" t="e">
        <f>VLOOKUP(OLL$4, revenue_pivot!$A$4:$E$6, 5, FALSE)</f>
        <v>#N/A</v>
      </c>
      <c r="OLM11" s="7" t="s">
        <v>22352</v>
      </c>
      <c r="OLN11" s="20" t="e">
        <f>VLOOKUP(OLN$4, revenue_pivot!$A$4:$E$6, 5, FALSE)</f>
        <v>#N/A</v>
      </c>
      <c r="OLO11" s="20" t="e">
        <f>VLOOKUP(OLO$4, revenue_pivot!$A$4:$E$6, 5, FALSE)</f>
        <v>#N/A</v>
      </c>
      <c r="OLP11" s="20" t="e">
        <f>VLOOKUP(OLP$4, revenue_pivot!$A$4:$E$6, 5, FALSE)</f>
        <v>#N/A</v>
      </c>
      <c r="OLQ11" s="7" t="s">
        <v>22352</v>
      </c>
      <c r="OLR11" s="20" t="e">
        <f>VLOOKUP(OLR$4, revenue_pivot!$A$4:$E$6, 5, FALSE)</f>
        <v>#N/A</v>
      </c>
      <c r="OLS11" s="20" t="e">
        <f>VLOOKUP(OLS$4, revenue_pivot!$A$4:$E$6, 5, FALSE)</f>
        <v>#N/A</v>
      </c>
      <c r="OLT11" s="20" t="e">
        <f>VLOOKUP(OLT$4, revenue_pivot!$A$4:$E$6, 5, FALSE)</f>
        <v>#N/A</v>
      </c>
      <c r="OLU11" s="7" t="s">
        <v>22352</v>
      </c>
      <c r="OLV11" s="20" t="e">
        <f>VLOOKUP(OLV$4, revenue_pivot!$A$4:$E$6, 5, FALSE)</f>
        <v>#N/A</v>
      </c>
      <c r="OLW11" s="20" t="e">
        <f>VLOOKUP(OLW$4, revenue_pivot!$A$4:$E$6, 5, FALSE)</f>
        <v>#N/A</v>
      </c>
      <c r="OLX11" s="20" t="e">
        <f>VLOOKUP(OLX$4, revenue_pivot!$A$4:$E$6, 5, FALSE)</f>
        <v>#N/A</v>
      </c>
      <c r="OLY11" s="7" t="s">
        <v>22352</v>
      </c>
      <c r="OLZ11" s="20" t="e">
        <f>VLOOKUP(OLZ$4, revenue_pivot!$A$4:$E$6, 5, FALSE)</f>
        <v>#N/A</v>
      </c>
      <c r="OMA11" s="20" t="e">
        <f>VLOOKUP(OMA$4, revenue_pivot!$A$4:$E$6, 5, FALSE)</f>
        <v>#N/A</v>
      </c>
      <c r="OMB11" s="20" t="e">
        <f>VLOOKUP(OMB$4, revenue_pivot!$A$4:$E$6, 5, FALSE)</f>
        <v>#N/A</v>
      </c>
      <c r="OMC11" s="7" t="s">
        <v>22352</v>
      </c>
      <c r="OMD11" s="20" t="e">
        <f>VLOOKUP(OMD$4, revenue_pivot!$A$4:$E$6, 5, FALSE)</f>
        <v>#N/A</v>
      </c>
      <c r="OME11" s="20" t="e">
        <f>VLOOKUP(OME$4, revenue_pivot!$A$4:$E$6, 5, FALSE)</f>
        <v>#N/A</v>
      </c>
      <c r="OMF11" s="20" t="e">
        <f>VLOOKUP(OMF$4, revenue_pivot!$A$4:$E$6, 5, FALSE)</f>
        <v>#N/A</v>
      </c>
      <c r="OMG11" s="7" t="s">
        <v>22352</v>
      </c>
      <c r="OMH11" s="20" t="e">
        <f>VLOOKUP(OMH$4, revenue_pivot!$A$4:$E$6, 5, FALSE)</f>
        <v>#N/A</v>
      </c>
      <c r="OMI11" s="20" t="e">
        <f>VLOOKUP(OMI$4, revenue_pivot!$A$4:$E$6, 5, FALSE)</f>
        <v>#N/A</v>
      </c>
      <c r="OMJ11" s="20" t="e">
        <f>VLOOKUP(OMJ$4, revenue_pivot!$A$4:$E$6, 5, FALSE)</f>
        <v>#N/A</v>
      </c>
      <c r="OMK11" s="7" t="s">
        <v>22352</v>
      </c>
      <c r="OML11" s="20" t="e">
        <f>VLOOKUP(OML$4, revenue_pivot!$A$4:$E$6, 5, FALSE)</f>
        <v>#N/A</v>
      </c>
      <c r="OMM11" s="20" t="e">
        <f>VLOOKUP(OMM$4, revenue_pivot!$A$4:$E$6, 5, FALSE)</f>
        <v>#N/A</v>
      </c>
      <c r="OMN11" s="20" t="e">
        <f>VLOOKUP(OMN$4, revenue_pivot!$A$4:$E$6, 5, FALSE)</f>
        <v>#N/A</v>
      </c>
      <c r="OMO11" s="7" t="s">
        <v>22352</v>
      </c>
      <c r="OMP11" s="20" t="e">
        <f>VLOOKUP(OMP$4, revenue_pivot!$A$4:$E$6, 5, FALSE)</f>
        <v>#N/A</v>
      </c>
      <c r="OMQ11" s="20" t="e">
        <f>VLOOKUP(OMQ$4, revenue_pivot!$A$4:$E$6, 5, FALSE)</f>
        <v>#N/A</v>
      </c>
      <c r="OMR11" s="20" t="e">
        <f>VLOOKUP(OMR$4, revenue_pivot!$A$4:$E$6, 5, FALSE)</f>
        <v>#N/A</v>
      </c>
      <c r="OMS11" s="7" t="s">
        <v>22352</v>
      </c>
      <c r="OMT11" s="20" t="e">
        <f>VLOOKUP(OMT$4, revenue_pivot!$A$4:$E$6, 5, FALSE)</f>
        <v>#N/A</v>
      </c>
      <c r="OMU11" s="20" t="e">
        <f>VLOOKUP(OMU$4, revenue_pivot!$A$4:$E$6, 5, FALSE)</f>
        <v>#N/A</v>
      </c>
      <c r="OMV11" s="20" t="e">
        <f>VLOOKUP(OMV$4, revenue_pivot!$A$4:$E$6, 5, FALSE)</f>
        <v>#N/A</v>
      </c>
      <c r="OMW11" s="7" t="s">
        <v>22352</v>
      </c>
      <c r="OMX11" s="20" t="e">
        <f>VLOOKUP(OMX$4, revenue_pivot!$A$4:$E$6, 5, FALSE)</f>
        <v>#N/A</v>
      </c>
      <c r="OMY11" s="20" t="e">
        <f>VLOOKUP(OMY$4, revenue_pivot!$A$4:$E$6, 5, FALSE)</f>
        <v>#N/A</v>
      </c>
      <c r="OMZ11" s="20" t="e">
        <f>VLOOKUP(OMZ$4, revenue_pivot!$A$4:$E$6, 5, FALSE)</f>
        <v>#N/A</v>
      </c>
      <c r="ONA11" s="7" t="s">
        <v>22352</v>
      </c>
      <c r="ONB11" s="20" t="e">
        <f>VLOOKUP(ONB$4, revenue_pivot!$A$4:$E$6, 5, FALSE)</f>
        <v>#N/A</v>
      </c>
      <c r="ONC11" s="20" t="e">
        <f>VLOOKUP(ONC$4, revenue_pivot!$A$4:$E$6, 5, FALSE)</f>
        <v>#N/A</v>
      </c>
      <c r="OND11" s="20" t="e">
        <f>VLOOKUP(OND$4, revenue_pivot!$A$4:$E$6, 5, FALSE)</f>
        <v>#N/A</v>
      </c>
      <c r="ONE11" s="7" t="s">
        <v>22352</v>
      </c>
      <c r="ONF11" s="20" t="e">
        <f>VLOOKUP(ONF$4, revenue_pivot!$A$4:$E$6, 5, FALSE)</f>
        <v>#N/A</v>
      </c>
      <c r="ONG11" s="20" t="e">
        <f>VLOOKUP(ONG$4, revenue_pivot!$A$4:$E$6, 5, FALSE)</f>
        <v>#N/A</v>
      </c>
      <c r="ONH11" s="20" t="e">
        <f>VLOOKUP(ONH$4, revenue_pivot!$A$4:$E$6, 5, FALSE)</f>
        <v>#N/A</v>
      </c>
      <c r="ONI11" s="7" t="s">
        <v>22352</v>
      </c>
      <c r="ONJ11" s="20" t="e">
        <f>VLOOKUP(ONJ$4, revenue_pivot!$A$4:$E$6, 5, FALSE)</f>
        <v>#N/A</v>
      </c>
      <c r="ONK11" s="20" t="e">
        <f>VLOOKUP(ONK$4, revenue_pivot!$A$4:$E$6, 5, FALSE)</f>
        <v>#N/A</v>
      </c>
      <c r="ONL11" s="20" t="e">
        <f>VLOOKUP(ONL$4, revenue_pivot!$A$4:$E$6, 5, FALSE)</f>
        <v>#N/A</v>
      </c>
      <c r="ONM11" s="7" t="s">
        <v>22352</v>
      </c>
      <c r="ONN11" s="20" t="e">
        <f>VLOOKUP(ONN$4, revenue_pivot!$A$4:$E$6, 5, FALSE)</f>
        <v>#N/A</v>
      </c>
      <c r="ONO11" s="20" t="e">
        <f>VLOOKUP(ONO$4, revenue_pivot!$A$4:$E$6, 5, FALSE)</f>
        <v>#N/A</v>
      </c>
      <c r="ONP11" s="20" t="e">
        <f>VLOOKUP(ONP$4, revenue_pivot!$A$4:$E$6, 5, FALSE)</f>
        <v>#N/A</v>
      </c>
      <c r="ONQ11" s="7" t="s">
        <v>22352</v>
      </c>
      <c r="ONR11" s="20" t="e">
        <f>VLOOKUP(ONR$4, revenue_pivot!$A$4:$E$6, 5, FALSE)</f>
        <v>#N/A</v>
      </c>
      <c r="ONS11" s="20" t="e">
        <f>VLOOKUP(ONS$4, revenue_pivot!$A$4:$E$6, 5, FALSE)</f>
        <v>#N/A</v>
      </c>
      <c r="ONT11" s="20" t="e">
        <f>VLOOKUP(ONT$4, revenue_pivot!$A$4:$E$6, 5, FALSE)</f>
        <v>#N/A</v>
      </c>
      <c r="ONU11" s="7" t="s">
        <v>22352</v>
      </c>
      <c r="ONV11" s="20" t="e">
        <f>VLOOKUP(ONV$4, revenue_pivot!$A$4:$E$6, 5, FALSE)</f>
        <v>#N/A</v>
      </c>
      <c r="ONW11" s="20" t="e">
        <f>VLOOKUP(ONW$4, revenue_pivot!$A$4:$E$6, 5, FALSE)</f>
        <v>#N/A</v>
      </c>
      <c r="ONX11" s="20" t="e">
        <f>VLOOKUP(ONX$4, revenue_pivot!$A$4:$E$6, 5, FALSE)</f>
        <v>#N/A</v>
      </c>
      <c r="ONY11" s="7" t="s">
        <v>22352</v>
      </c>
      <c r="ONZ11" s="20" t="e">
        <f>VLOOKUP(ONZ$4, revenue_pivot!$A$4:$E$6, 5, FALSE)</f>
        <v>#N/A</v>
      </c>
      <c r="OOA11" s="20" t="e">
        <f>VLOOKUP(OOA$4, revenue_pivot!$A$4:$E$6, 5, FALSE)</f>
        <v>#N/A</v>
      </c>
      <c r="OOB11" s="20" t="e">
        <f>VLOOKUP(OOB$4, revenue_pivot!$A$4:$E$6, 5, FALSE)</f>
        <v>#N/A</v>
      </c>
      <c r="OOC11" s="7" t="s">
        <v>22352</v>
      </c>
      <c r="OOD11" s="20" t="e">
        <f>VLOOKUP(OOD$4, revenue_pivot!$A$4:$E$6, 5, FALSE)</f>
        <v>#N/A</v>
      </c>
      <c r="OOE11" s="20" t="e">
        <f>VLOOKUP(OOE$4, revenue_pivot!$A$4:$E$6, 5, FALSE)</f>
        <v>#N/A</v>
      </c>
      <c r="OOF11" s="20" t="e">
        <f>VLOOKUP(OOF$4, revenue_pivot!$A$4:$E$6, 5, FALSE)</f>
        <v>#N/A</v>
      </c>
      <c r="OOG11" s="7" t="s">
        <v>22352</v>
      </c>
      <c r="OOH11" s="20" t="e">
        <f>VLOOKUP(OOH$4, revenue_pivot!$A$4:$E$6, 5, FALSE)</f>
        <v>#N/A</v>
      </c>
      <c r="OOI11" s="20" t="e">
        <f>VLOOKUP(OOI$4, revenue_pivot!$A$4:$E$6, 5, FALSE)</f>
        <v>#N/A</v>
      </c>
      <c r="OOJ11" s="20" t="e">
        <f>VLOOKUP(OOJ$4, revenue_pivot!$A$4:$E$6, 5, FALSE)</f>
        <v>#N/A</v>
      </c>
      <c r="OOK11" s="7" t="s">
        <v>22352</v>
      </c>
      <c r="OOL11" s="20" t="e">
        <f>VLOOKUP(OOL$4, revenue_pivot!$A$4:$E$6, 5, FALSE)</f>
        <v>#N/A</v>
      </c>
      <c r="OOM11" s="20" t="e">
        <f>VLOOKUP(OOM$4, revenue_pivot!$A$4:$E$6, 5, FALSE)</f>
        <v>#N/A</v>
      </c>
      <c r="OON11" s="20" t="e">
        <f>VLOOKUP(OON$4, revenue_pivot!$A$4:$E$6, 5, FALSE)</f>
        <v>#N/A</v>
      </c>
      <c r="OOO11" s="7" t="s">
        <v>22352</v>
      </c>
      <c r="OOP11" s="20" t="e">
        <f>VLOOKUP(OOP$4, revenue_pivot!$A$4:$E$6, 5, FALSE)</f>
        <v>#N/A</v>
      </c>
      <c r="OOQ11" s="20" t="e">
        <f>VLOOKUP(OOQ$4, revenue_pivot!$A$4:$E$6, 5, FALSE)</f>
        <v>#N/A</v>
      </c>
      <c r="OOR11" s="20" t="e">
        <f>VLOOKUP(OOR$4, revenue_pivot!$A$4:$E$6, 5, FALSE)</f>
        <v>#N/A</v>
      </c>
      <c r="OOS11" s="7" t="s">
        <v>22352</v>
      </c>
      <c r="OOT11" s="20" t="e">
        <f>VLOOKUP(OOT$4, revenue_pivot!$A$4:$E$6, 5, FALSE)</f>
        <v>#N/A</v>
      </c>
      <c r="OOU11" s="20" t="e">
        <f>VLOOKUP(OOU$4, revenue_pivot!$A$4:$E$6, 5, FALSE)</f>
        <v>#N/A</v>
      </c>
      <c r="OOV11" s="20" t="e">
        <f>VLOOKUP(OOV$4, revenue_pivot!$A$4:$E$6, 5, FALSE)</f>
        <v>#N/A</v>
      </c>
      <c r="OOW11" s="7" t="s">
        <v>22352</v>
      </c>
      <c r="OOX11" s="20" t="e">
        <f>VLOOKUP(OOX$4, revenue_pivot!$A$4:$E$6, 5, FALSE)</f>
        <v>#N/A</v>
      </c>
      <c r="OOY11" s="20" t="e">
        <f>VLOOKUP(OOY$4, revenue_pivot!$A$4:$E$6, 5, FALSE)</f>
        <v>#N/A</v>
      </c>
      <c r="OOZ11" s="20" t="e">
        <f>VLOOKUP(OOZ$4, revenue_pivot!$A$4:$E$6, 5, FALSE)</f>
        <v>#N/A</v>
      </c>
      <c r="OPA11" s="7" t="s">
        <v>22352</v>
      </c>
      <c r="OPB11" s="20" t="e">
        <f>VLOOKUP(OPB$4, revenue_pivot!$A$4:$E$6, 5, FALSE)</f>
        <v>#N/A</v>
      </c>
      <c r="OPC11" s="20" t="e">
        <f>VLOOKUP(OPC$4, revenue_pivot!$A$4:$E$6, 5, FALSE)</f>
        <v>#N/A</v>
      </c>
      <c r="OPD11" s="20" t="e">
        <f>VLOOKUP(OPD$4, revenue_pivot!$A$4:$E$6, 5, FALSE)</f>
        <v>#N/A</v>
      </c>
      <c r="OPE11" s="7" t="s">
        <v>22352</v>
      </c>
      <c r="OPF11" s="20" t="e">
        <f>VLOOKUP(OPF$4, revenue_pivot!$A$4:$E$6, 5, FALSE)</f>
        <v>#N/A</v>
      </c>
      <c r="OPG11" s="20" t="e">
        <f>VLOOKUP(OPG$4, revenue_pivot!$A$4:$E$6, 5, FALSE)</f>
        <v>#N/A</v>
      </c>
      <c r="OPH11" s="20" t="e">
        <f>VLOOKUP(OPH$4, revenue_pivot!$A$4:$E$6, 5, FALSE)</f>
        <v>#N/A</v>
      </c>
      <c r="OPI11" s="7" t="s">
        <v>22352</v>
      </c>
      <c r="OPJ11" s="20" t="e">
        <f>VLOOKUP(OPJ$4, revenue_pivot!$A$4:$E$6, 5, FALSE)</f>
        <v>#N/A</v>
      </c>
      <c r="OPK11" s="20" t="e">
        <f>VLOOKUP(OPK$4, revenue_pivot!$A$4:$E$6, 5, FALSE)</f>
        <v>#N/A</v>
      </c>
      <c r="OPL11" s="20" t="e">
        <f>VLOOKUP(OPL$4, revenue_pivot!$A$4:$E$6, 5, FALSE)</f>
        <v>#N/A</v>
      </c>
      <c r="OPM11" s="7" t="s">
        <v>22352</v>
      </c>
      <c r="OPN11" s="20" t="e">
        <f>VLOOKUP(OPN$4, revenue_pivot!$A$4:$E$6, 5, FALSE)</f>
        <v>#N/A</v>
      </c>
      <c r="OPO11" s="20" t="e">
        <f>VLOOKUP(OPO$4, revenue_pivot!$A$4:$E$6, 5, FALSE)</f>
        <v>#N/A</v>
      </c>
      <c r="OPP11" s="20" t="e">
        <f>VLOOKUP(OPP$4, revenue_pivot!$A$4:$E$6, 5, FALSE)</f>
        <v>#N/A</v>
      </c>
      <c r="OPQ11" s="7" t="s">
        <v>22352</v>
      </c>
      <c r="OPR11" s="20" t="e">
        <f>VLOOKUP(OPR$4, revenue_pivot!$A$4:$E$6, 5, FALSE)</f>
        <v>#N/A</v>
      </c>
      <c r="OPS11" s="20" t="e">
        <f>VLOOKUP(OPS$4, revenue_pivot!$A$4:$E$6, 5, FALSE)</f>
        <v>#N/A</v>
      </c>
      <c r="OPT11" s="20" t="e">
        <f>VLOOKUP(OPT$4, revenue_pivot!$A$4:$E$6, 5, FALSE)</f>
        <v>#N/A</v>
      </c>
      <c r="OPU11" s="7" t="s">
        <v>22352</v>
      </c>
      <c r="OPV11" s="20" t="e">
        <f>VLOOKUP(OPV$4, revenue_pivot!$A$4:$E$6, 5, FALSE)</f>
        <v>#N/A</v>
      </c>
      <c r="OPW11" s="20" t="e">
        <f>VLOOKUP(OPW$4, revenue_pivot!$A$4:$E$6, 5, FALSE)</f>
        <v>#N/A</v>
      </c>
      <c r="OPX11" s="20" t="e">
        <f>VLOOKUP(OPX$4, revenue_pivot!$A$4:$E$6, 5, FALSE)</f>
        <v>#N/A</v>
      </c>
      <c r="OPY11" s="7" t="s">
        <v>22352</v>
      </c>
      <c r="OPZ11" s="20" t="e">
        <f>VLOOKUP(OPZ$4, revenue_pivot!$A$4:$E$6, 5, FALSE)</f>
        <v>#N/A</v>
      </c>
      <c r="OQA11" s="20" t="e">
        <f>VLOOKUP(OQA$4, revenue_pivot!$A$4:$E$6, 5, FALSE)</f>
        <v>#N/A</v>
      </c>
      <c r="OQB11" s="20" t="e">
        <f>VLOOKUP(OQB$4, revenue_pivot!$A$4:$E$6, 5, FALSE)</f>
        <v>#N/A</v>
      </c>
      <c r="OQC11" s="7" t="s">
        <v>22352</v>
      </c>
      <c r="OQD11" s="20" t="e">
        <f>VLOOKUP(OQD$4, revenue_pivot!$A$4:$E$6, 5, FALSE)</f>
        <v>#N/A</v>
      </c>
      <c r="OQE11" s="20" t="e">
        <f>VLOOKUP(OQE$4, revenue_pivot!$A$4:$E$6, 5, FALSE)</f>
        <v>#N/A</v>
      </c>
      <c r="OQF11" s="20" t="e">
        <f>VLOOKUP(OQF$4, revenue_pivot!$A$4:$E$6, 5, FALSE)</f>
        <v>#N/A</v>
      </c>
      <c r="OQG11" s="7" t="s">
        <v>22352</v>
      </c>
      <c r="OQH11" s="20" t="e">
        <f>VLOOKUP(OQH$4, revenue_pivot!$A$4:$E$6, 5, FALSE)</f>
        <v>#N/A</v>
      </c>
      <c r="OQI11" s="20" t="e">
        <f>VLOOKUP(OQI$4, revenue_pivot!$A$4:$E$6, 5, FALSE)</f>
        <v>#N/A</v>
      </c>
      <c r="OQJ11" s="20" t="e">
        <f>VLOOKUP(OQJ$4, revenue_pivot!$A$4:$E$6, 5, FALSE)</f>
        <v>#N/A</v>
      </c>
      <c r="OQK11" s="7" t="s">
        <v>22352</v>
      </c>
      <c r="OQL11" s="20" t="e">
        <f>VLOOKUP(OQL$4, revenue_pivot!$A$4:$E$6, 5, FALSE)</f>
        <v>#N/A</v>
      </c>
      <c r="OQM11" s="20" t="e">
        <f>VLOOKUP(OQM$4, revenue_pivot!$A$4:$E$6, 5, FALSE)</f>
        <v>#N/A</v>
      </c>
      <c r="OQN11" s="20" t="e">
        <f>VLOOKUP(OQN$4, revenue_pivot!$A$4:$E$6, 5, FALSE)</f>
        <v>#N/A</v>
      </c>
      <c r="OQO11" s="7" t="s">
        <v>22352</v>
      </c>
      <c r="OQP11" s="20" t="e">
        <f>VLOOKUP(OQP$4, revenue_pivot!$A$4:$E$6, 5, FALSE)</f>
        <v>#N/A</v>
      </c>
      <c r="OQQ11" s="20" t="e">
        <f>VLOOKUP(OQQ$4, revenue_pivot!$A$4:$E$6, 5, FALSE)</f>
        <v>#N/A</v>
      </c>
      <c r="OQR11" s="20" t="e">
        <f>VLOOKUP(OQR$4, revenue_pivot!$A$4:$E$6, 5, FALSE)</f>
        <v>#N/A</v>
      </c>
      <c r="OQS11" s="7" t="s">
        <v>22352</v>
      </c>
      <c r="OQT11" s="20" t="e">
        <f>VLOOKUP(OQT$4, revenue_pivot!$A$4:$E$6, 5, FALSE)</f>
        <v>#N/A</v>
      </c>
      <c r="OQU11" s="20" t="e">
        <f>VLOOKUP(OQU$4, revenue_pivot!$A$4:$E$6, 5, FALSE)</f>
        <v>#N/A</v>
      </c>
      <c r="OQV11" s="20" t="e">
        <f>VLOOKUP(OQV$4, revenue_pivot!$A$4:$E$6, 5, FALSE)</f>
        <v>#N/A</v>
      </c>
      <c r="OQW11" s="7" t="s">
        <v>22352</v>
      </c>
      <c r="OQX11" s="20" t="e">
        <f>VLOOKUP(OQX$4, revenue_pivot!$A$4:$E$6, 5, FALSE)</f>
        <v>#N/A</v>
      </c>
      <c r="OQY11" s="20" t="e">
        <f>VLOOKUP(OQY$4, revenue_pivot!$A$4:$E$6, 5, FALSE)</f>
        <v>#N/A</v>
      </c>
      <c r="OQZ11" s="20" t="e">
        <f>VLOOKUP(OQZ$4, revenue_pivot!$A$4:$E$6, 5, FALSE)</f>
        <v>#N/A</v>
      </c>
      <c r="ORA11" s="7" t="s">
        <v>22352</v>
      </c>
      <c r="ORB11" s="20" t="e">
        <f>VLOOKUP(ORB$4, revenue_pivot!$A$4:$E$6, 5, FALSE)</f>
        <v>#N/A</v>
      </c>
      <c r="ORC11" s="20" t="e">
        <f>VLOOKUP(ORC$4, revenue_pivot!$A$4:$E$6, 5, FALSE)</f>
        <v>#N/A</v>
      </c>
      <c r="ORD11" s="20" t="e">
        <f>VLOOKUP(ORD$4, revenue_pivot!$A$4:$E$6, 5, FALSE)</f>
        <v>#N/A</v>
      </c>
      <c r="ORE11" s="7" t="s">
        <v>22352</v>
      </c>
      <c r="ORF11" s="20" t="e">
        <f>VLOOKUP(ORF$4, revenue_pivot!$A$4:$E$6, 5, FALSE)</f>
        <v>#N/A</v>
      </c>
      <c r="ORG11" s="20" t="e">
        <f>VLOOKUP(ORG$4, revenue_pivot!$A$4:$E$6, 5, FALSE)</f>
        <v>#N/A</v>
      </c>
      <c r="ORH11" s="20" t="e">
        <f>VLOOKUP(ORH$4, revenue_pivot!$A$4:$E$6, 5, FALSE)</f>
        <v>#N/A</v>
      </c>
      <c r="ORI11" s="7" t="s">
        <v>22352</v>
      </c>
      <c r="ORJ11" s="20" t="e">
        <f>VLOOKUP(ORJ$4, revenue_pivot!$A$4:$E$6, 5, FALSE)</f>
        <v>#N/A</v>
      </c>
      <c r="ORK11" s="20" t="e">
        <f>VLOOKUP(ORK$4, revenue_pivot!$A$4:$E$6, 5, FALSE)</f>
        <v>#N/A</v>
      </c>
      <c r="ORL11" s="20" t="e">
        <f>VLOOKUP(ORL$4, revenue_pivot!$A$4:$E$6, 5, FALSE)</f>
        <v>#N/A</v>
      </c>
      <c r="ORM11" s="7" t="s">
        <v>22352</v>
      </c>
      <c r="ORN11" s="20" t="e">
        <f>VLOOKUP(ORN$4, revenue_pivot!$A$4:$E$6, 5, FALSE)</f>
        <v>#N/A</v>
      </c>
      <c r="ORO11" s="20" t="e">
        <f>VLOOKUP(ORO$4, revenue_pivot!$A$4:$E$6, 5, FALSE)</f>
        <v>#N/A</v>
      </c>
      <c r="ORP11" s="20" t="e">
        <f>VLOOKUP(ORP$4, revenue_pivot!$A$4:$E$6, 5, FALSE)</f>
        <v>#N/A</v>
      </c>
      <c r="ORQ11" s="7" t="s">
        <v>22352</v>
      </c>
      <c r="ORR11" s="20" t="e">
        <f>VLOOKUP(ORR$4, revenue_pivot!$A$4:$E$6, 5, FALSE)</f>
        <v>#N/A</v>
      </c>
      <c r="ORS11" s="20" t="e">
        <f>VLOOKUP(ORS$4, revenue_pivot!$A$4:$E$6, 5, FALSE)</f>
        <v>#N/A</v>
      </c>
      <c r="ORT11" s="20" t="e">
        <f>VLOOKUP(ORT$4, revenue_pivot!$A$4:$E$6, 5, FALSE)</f>
        <v>#N/A</v>
      </c>
      <c r="ORU11" s="7" t="s">
        <v>22352</v>
      </c>
      <c r="ORV11" s="20" t="e">
        <f>VLOOKUP(ORV$4, revenue_pivot!$A$4:$E$6, 5, FALSE)</f>
        <v>#N/A</v>
      </c>
      <c r="ORW11" s="20" t="e">
        <f>VLOOKUP(ORW$4, revenue_pivot!$A$4:$E$6, 5, FALSE)</f>
        <v>#N/A</v>
      </c>
      <c r="ORX11" s="20" t="e">
        <f>VLOOKUP(ORX$4, revenue_pivot!$A$4:$E$6, 5, FALSE)</f>
        <v>#N/A</v>
      </c>
      <c r="ORY11" s="7" t="s">
        <v>22352</v>
      </c>
      <c r="ORZ11" s="20" t="e">
        <f>VLOOKUP(ORZ$4, revenue_pivot!$A$4:$E$6, 5, FALSE)</f>
        <v>#N/A</v>
      </c>
      <c r="OSA11" s="20" t="e">
        <f>VLOOKUP(OSA$4, revenue_pivot!$A$4:$E$6, 5, FALSE)</f>
        <v>#N/A</v>
      </c>
      <c r="OSB11" s="20" t="e">
        <f>VLOOKUP(OSB$4, revenue_pivot!$A$4:$E$6, 5, FALSE)</f>
        <v>#N/A</v>
      </c>
      <c r="OSC11" s="7" t="s">
        <v>22352</v>
      </c>
      <c r="OSD11" s="20" t="e">
        <f>VLOOKUP(OSD$4, revenue_pivot!$A$4:$E$6, 5, FALSE)</f>
        <v>#N/A</v>
      </c>
      <c r="OSE11" s="20" t="e">
        <f>VLOOKUP(OSE$4, revenue_pivot!$A$4:$E$6, 5, FALSE)</f>
        <v>#N/A</v>
      </c>
      <c r="OSF11" s="20" t="e">
        <f>VLOOKUP(OSF$4, revenue_pivot!$A$4:$E$6, 5, FALSE)</f>
        <v>#N/A</v>
      </c>
      <c r="OSG11" s="7" t="s">
        <v>22352</v>
      </c>
      <c r="OSH11" s="20" t="e">
        <f>VLOOKUP(OSH$4, revenue_pivot!$A$4:$E$6, 5, FALSE)</f>
        <v>#N/A</v>
      </c>
      <c r="OSI11" s="20" t="e">
        <f>VLOOKUP(OSI$4, revenue_pivot!$A$4:$E$6, 5, FALSE)</f>
        <v>#N/A</v>
      </c>
      <c r="OSJ11" s="20" t="e">
        <f>VLOOKUP(OSJ$4, revenue_pivot!$A$4:$E$6, 5, FALSE)</f>
        <v>#N/A</v>
      </c>
      <c r="OSK11" s="7" t="s">
        <v>22352</v>
      </c>
      <c r="OSL11" s="20" t="e">
        <f>VLOOKUP(OSL$4, revenue_pivot!$A$4:$E$6, 5, FALSE)</f>
        <v>#N/A</v>
      </c>
      <c r="OSM11" s="20" t="e">
        <f>VLOOKUP(OSM$4, revenue_pivot!$A$4:$E$6, 5, FALSE)</f>
        <v>#N/A</v>
      </c>
      <c r="OSN11" s="20" t="e">
        <f>VLOOKUP(OSN$4, revenue_pivot!$A$4:$E$6, 5, FALSE)</f>
        <v>#N/A</v>
      </c>
      <c r="OSO11" s="7" t="s">
        <v>22352</v>
      </c>
      <c r="OSP11" s="20" t="e">
        <f>VLOOKUP(OSP$4, revenue_pivot!$A$4:$E$6, 5, FALSE)</f>
        <v>#N/A</v>
      </c>
      <c r="OSQ11" s="20" t="e">
        <f>VLOOKUP(OSQ$4, revenue_pivot!$A$4:$E$6, 5, FALSE)</f>
        <v>#N/A</v>
      </c>
      <c r="OSR11" s="20" t="e">
        <f>VLOOKUP(OSR$4, revenue_pivot!$A$4:$E$6, 5, FALSE)</f>
        <v>#N/A</v>
      </c>
      <c r="OSS11" s="7" t="s">
        <v>22352</v>
      </c>
      <c r="OST11" s="20" t="e">
        <f>VLOOKUP(OST$4, revenue_pivot!$A$4:$E$6, 5, FALSE)</f>
        <v>#N/A</v>
      </c>
      <c r="OSU11" s="20" t="e">
        <f>VLOOKUP(OSU$4, revenue_pivot!$A$4:$E$6, 5, FALSE)</f>
        <v>#N/A</v>
      </c>
      <c r="OSV11" s="20" t="e">
        <f>VLOOKUP(OSV$4, revenue_pivot!$A$4:$E$6, 5, FALSE)</f>
        <v>#N/A</v>
      </c>
      <c r="OSW11" s="7" t="s">
        <v>22352</v>
      </c>
      <c r="OSX11" s="20" t="e">
        <f>VLOOKUP(OSX$4, revenue_pivot!$A$4:$E$6, 5, FALSE)</f>
        <v>#N/A</v>
      </c>
      <c r="OSY11" s="20" t="e">
        <f>VLOOKUP(OSY$4, revenue_pivot!$A$4:$E$6, 5, FALSE)</f>
        <v>#N/A</v>
      </c>
      <c r="OSZ11" s="20" t="e">
        <f>VLOOKUP(OSZ$4, revenue_pivot!$A$4:$E$6, 5, FALSE)</f>
        <v>#N/A</v>
      </c>
      <c r="OTA11" s="7" t="s">
        <v>22352</v>
      </c>
      <c r="OTB11" s="20" t="e">
        <f>VLOOKUP(OTB$4, revenue_pivot!$A$4:$E$6, 5, FALSE)</f>
        <v>#N/A</v>
      </c>
      <c r="OTC11" s="20" t="e">
        <f>VLOOKUP(OTC$4, revenue_pivot!$A$4:$E$6, 5, FALSE)</f>
        <v>#N/A</v>
      </c>
      <c r="OTD11" s="20" t="e">
        <f>VLOOKUP(OTD$4, revenue_pivot!$A$4:$E$6, 5, FALSE)</f>
        <v>#N/A</v>
      </c>
      <c r="OTE11" s="7" t="s">
        <v>22352</v>
      </c>
      <c r="OTF11" s="20" t="e">
        <f>VLOOKUP(OTF$4, revenue_pivot!$A$4:$E$6, 5, FALSE)</f>
        <v>#N/A</v>
      </c>
      <c r="OTG11" s="20" t="e">
        <f>VLOOKUP(OTG$4, revenue_pivot!$A$4:$E$6, 5, FALSE)</f>
        <v>#N/A</v>
      </c>
      <c r="OTH11" s="20" t="e">
        <f>VLOOKUP(OTH$4, revenue_pivot!$A$4:$E$6, 5, FALSE)</f>
        <v>#N/A</v>
      </c>
      <c r="OTI11" s="7" t="s">
        <v>22352</v>
      </c>
      <c r="OTJ11" s="20" t="e">
        <f>VLOOKUP(OTJ$4, revenue_pivot!$A$4:$E$6, 5, FALSE)</f>
        <v>#N/A</v>
      </c>
      <c r="OTK11" s="20" t="e">
        <f>VLOOKUP(OTK$4, revenue_pivot!$A$4:$E$6, 5, FALSE)</f>
        <v>#N/A</v>
      </c>
      <c r="OTL11" s="20" t="e">
        <f>VLOOKUP(OTL$4, revenue_pivot!$A$4:$E$6, 5, FALSE)</f>
        <v>#N/A</v>
      </c>
      <c r="OTM11" s="7" t="s">
        <v>22352</v>
      </c>
      <c r="OTN11" s="20" t="e">
        <f>VLOOKUP(OTN$4, revenue_pivot!$A$4:$E$6, 5, FALSE)</f>
        <v>#N/A</v>
      </c>
      <c r="OTO11" s="20" t="e">
        <f>VLOOKUP(OTO$4, revenue_pivot!$A$4:$E$6, 5, FALSE)</f>
        <v>#N/A</v>
      </c>
      <c r="OTP11" s="20" t="e">
        <f>VLOOKUP(OTP$4, revenue_pivot!$A$4:$E$6, 5, FALSE)</f>
        <v>#N/A</v>
      </c>
      <c r="OTQ11" s="7" t="s">
        <v>22352</v>
      </c>
      <c r="OTR11" s="20" t="e">
        <f>VLOOKUP(OTR$4, revenue_pivot!$A$4:$E$6, 5, FALSE)</f>
        <v>#N/A</v>
      </c>
      <c r="OTS11" s="20" t="e">
        <f>VLOOKUP(OTS$4, revenue_pivot!$A$4:$E$6, 5, FALSE)</f>
        <v>#N/A</v>
      </c>
      <c r="OTT11" s="20" t="e">
        <f>VLOOKUP(OTT$4, revenue_pivot!$A$4:$E$6, 5, FALSE)</f>
        <v>#N/A</v>
      </c>
      <c r="OTU11" s="7" t="s">
        <v>22352</v>
      </c>
      <c r="OTV11" s="20" t="e">
        <f>VLOOKUP(OTV$4, revenue_pivot!$A$4:$E$6, 5, FALSE)</f>
        <v>#N/A</v>
      </c>
      <c r="OTW11" s="20" t="e">
        <f>VLOOKUP(OTW$4, revenue_pivot!$A$4:$E$6, 5, FALSE)</f>
        <v>#N/A</v>
      </c>
      <c r="OTX11" s="20" t="e">
        <f>VLOOKUP(OTX$4, revenue_pivot!$A$4:$E$6, 5, FALSE)</f>
        <v>#N/A</v>
      </c>
      <c r="OTY11" s="7" t="s">
        <v>22352</v>
      </c>
      <c r="OTZ11" s="20" t="e">
        <f>VLOOKUP(OTZ$4, revenue_pivot!$A$4:$E$6, 5, FALSE)</f>
        <v>#N/A</v>
      </c>
      <c r="OUA11" s="20" t="e">
        <f>VLOOKUP(OUA$4, revenue_pivot!$A$4:$E$6, 5, FALSE)</f>
        <v>#N/A</v>
      </c>
      <c r="OUB11" s="20" t="e">
        <f>VLOOKUP(OUB$4, revenue_pivot!$A$4:$E$6, 5, FALSE)</f>
        <v>#N/A</v>
      </c>
      <c r="OUC11" s="7" t="s">
        <v>22352</v>
      </c>
      <c r="OUD11" s="20" t="e">
        <f>VLOOKUP(OUD$4, revenue_pivot!$A$4:$E$6, 5, FALSE)</f>
        <v>#N/A</v>
      </c>
      <c r="OUE11" s="20" t="e">
        <f>VLOOKUP(OUE$4, revenue_pivot!$A$4:$E$6, 5, FALSE)</f>
        <v>#N/A</v>
      </c>
      <c r="OUF11" s="20" t="e">
        <f>VLOOKUP(OUF$4, revenue_pivot!$A$4:$E$6, 5, FALSE)</f>
        <v>#N/A</v>
      </c>
      <c r="OUG11" s="7" t="s">
        <v>22352</v>
      </c>
      <c r="OUH11" s="20" t="e">
        <f>VLOOKUP(OUH$4, revenue_pivot!$A$4:$E$6, 5, FALSE)</f>
        <v>#N/A</v>
      </c>
      <c r="OUI11" s="20" t="e">
        <f>VLOOKUP(OUI$4, revenue_pivot!$A$4:$E$6, 5, FALSE)</f>
        <v>#N/A</v>
      </c>
      <c r="OUJ11" s="20" t="e">
        <f>VLOOKUP(OUJ$4, revenue_pivot!$A$4:$E$6, 5, FALSE)</f>
        <v>#N/A</v>
      </c>
      <c r="OUK11" s="7" t="s">
        <v>22352</v>
      </c>
      <c r="OUL11" s="20" t="e">
        <f>VLOOKUP(OUL$4, revenue_pivot!$A$4:$E$6, 5, FALSE)</f>
        <v>#N/A</v>
      </c>
      <c r="OUM11" s="20" t="e">
        <f>VLOOKUP(OUM$4, revenue_pivot!$A$4:$E$6, 5, FALSE)</f>
        <v>#N/A</v>
      </c>
      <c r="OUN11" s="20" t="e">
        <f>VLOOKUP(OUN$4, revenue_pivot!$A$4:$E$6, 5, FALSE)</f>
        <v>#N/A</v>
      </c>
      <c r="OUO11" s="7" t="s">
        <v>22352</v>
      </c>
      <c r="OUP11" s="20" t="e">
        <f>VLOOKUP(OUP$4, revenue_pivot!$A$4:$E$6, 5, FALSE)</f>
        <v>#N/A</v>
      </c>
      <c r="OUQ11" s="20" t="e">
        <f>VLOOKUP(OUQ$4, revenue_pivot!$A$4:$E$6, 5, FALSE)</f>
        <v>#N/A</v>
      </c>
      <c r="OUR11" s="20" t="e">
        <f>VLOOKUP(OUR$4, revenue_pivot!$A$4:$E$6, 5, FALSE)</f>
        <v>#N/A</v>
      </c>
      <c r="OUS11" s="7" t="s">
        <v>22352</v>
      </c>
      <c r="OUT11" s="20" t="e">
        <f>VLOOKUP(OUT$4, revenue_pivot!$A$4:$E$6, 5, FALSE)</f>
        <v>#N/A</v>
      </c>
      <c r="OUU11" s="20" t="e">
        <f>VLOOKUP(OUU$4, revenue_pivot!$A$4:$E$6, 5, FALSE)</f>
        <v>#N/A</v>
      </c>
      <c r="OUV11" s="20" t="e">
        <f>VLOOKUP(OUV$4, revenue_pivot!$A$4:$E$6, 5, FALSE)</f>
        <v>#N/A</v>
      </c>
      <c r="OUW11" s="7" t="s">
        <v>22352</v>
      </c>
      <c r="OUX11" s="20" t="e">
        <f>VLOOKUP(OUX$4, revenue_pivot!$A$4:$E$6, 5, FALSE)</f>
        <v>#N/A</v>
      </c>
      <c r="OUY11" s="20" t="e">
        <f>VLOOKUP(OUY$4, revenue_pivot!$A$4:$E$6, 5, FALSE)</f>
        <v>#N/A</v>
      </c>
      <c r="OUZ11" s="20" t="e">
        <f>VLOOKUP(OUZ$4, revenue_pivot!$A$4:$E$6, 5, FALSE)</f>
        <v>#N/A</v>
      </c>
      <c r="OVA11" s="7" t="s">
        <v>22352</v>
      </c>
      <c r="OVB11" s="20" t="e">
        <f>VLOOKUP(OVB$4, revenue_pivot!$A$4:$E$6, 5, FALSE)</f>
        <v>#N/A</v>
      </c>
      <c r="OVC11" s="20" t="e">
        <f>VLOOKUP(OVC$4, revenue_pivot!$A$4:$E$6, 5, FALSE)</f>
        <v>#N/A</v>
      </c>
      <c r="OVD11" s="20" t="e">
        <f>VLOOKUP(OVD$4, revenue_pivot!$A$4:$E$6, 5, FALSE)</f>
        <v>#N/A</v>
      </c>
      <c r="OVE11" s="7" t="s">
        <v>22352</v>
      </c>
      <c r="OVF11" s="20" t="e">
        <f>VLOOKUP(OVF$4, revenue_pivot!$A$4:$E$6, 5, FALSE)</f>
        <v>#N/A</v>
      </c>
      <c r="OVG11" s="20" t="e">
        <f>VLOOKUP(OVG$4, revenue_pivot!$A$4:$E$6, 5, FALSE)</f>
        <v>#N/A</v>
      </c>
      <c r="OVH11" s="20" t="e">
        <f>VLOOKUP(OVH$4, revenue_pivot!$A$4:$E$6, 5, FALSE)</f>
        <v>#N/A</v>
      </c>
      <c r="OVI11" s="7" t="s">
        <v>22352</v>
      </c>
      <c r="OVJ11" s="20" t="e">
        <f>VLOOKUP(OVJ$4, revenue_pivot!$A$4:$E$6, 5, FALSE)</f>
        <v>#N/A</v>
      </c>
      <c r="OVK11" s="20" t="e">
        <f>VLOOKUP(OVK$4, revenue_pivot!$A$4:$E$6, 5, FALSE)</f>
        <v>#N/A</v>
      </c>
      <c r="OVL11" s="20" t="e">
        <f>VLOOKUP(OVL$4, revenue_pivot!$A$4:$E$6, 5, FALSE)</f>
        <v>#N/A</v>
      </c>
      <c r="OVM11" s="7" t="s">
        <v>22352</v>
      </c>
      <c r="OVN11" s="20" t="e">
        <f>VLOOKUP(OVN$4, revenue_pivot!$A$4:$E$6, 5, FALSE)</f>
        <v>#N/A</v>
      </c>
      <c r="OVO11" s="20" t="e">
        <f>VLOOKUP(OVO$4, revenue_pivot!$A$4:$E$6, 5, FALSE)</f>
        <v>#N/A</v>
      </c>
      <c r="OVP11" s="20" t="e">
        <f>VLOOKUP(OVP$4, revenue_pivot!$A$4:$E$6, 5, FALSE)</f>
        <v>#N/A</v>
      </c>
      <c r="OVQ11" s="7" t="s">
        <v>22352</v>
      </c>
      <c r="OVR11" s="20" t="e">
        <f>VLOOKUP(OVR$4, revenue_pivot!$A$4:$E$6, 5, FALSE)</f>
        <v>#N/A</v>
      </c>
      <c r="OVS11" s="20" t="e">
        <f>VLOOKUP(OVS$4, revenue_pivot!$A$4:$E$6, 5, FALSE)</f>
        <v>#N/A</v>
      </c>
      <c r="OVT11" s="20" t="e">
        <f>VLOOKUP(OVT$4, revenue_pivot!$A$4:$E$6, 5, FALSE)</f>
        <v>#N/A</v>
      </c>
      <c r="OVU11" s="7" t="s">
        <v>22352</v>
      </c>
      <c r="OVV11" s="20" t="e">
        <f>VLOOKUP(OVV$4, revenue_pivot!$A$4:$E$6, 5, FALSE)</f>
        <v>#N/A</v>
      </c>
      <c r="OVW11" s="20" t="e">
        <f>VLOOKUP(OVW$4, revenue_pivot!$A$4:$E$6, 5, FALSE)</f>
        <v>#N/A</v>
      </c>
      <c r="OVX11" s="20" t="e">
        <f>VLOOKUP(OVX$4, revenue_pivot!$A$4:$E$6, 5, FALSE)</f>
        <v>#N/A</v>
      </c>
      <c r="OVY11" s="7" t="s">
        <v>22352</v>
      </c>
      <c r="OVZ11" s="20" t="e">
        <f>VLOOKUP(OVZ$4, revenue_pivot!$A$4:$E$6, 5, FALSE)</f>
        <v>#N/A</v>
      </c>
      <c r="OWA11" s="20" t="e">
        <f>VLOOKUP(OWA$4, revenue_pivot!$A$4:$E$6, 5, FALSE)</f>
        <v>#N/A</v>
      </c>
      <c r="OWB11" s="20" t="e">
        <f>VLOOKUP(OWB$4, revenue_pivot!$A$4:$E$6, 5, FALSE)</f>
        <v>#N/A</v>
      </c>
      <c r="OWC11" s="7" t="s">
        <v>22352</v>
      </c>
      <c r="OWD11" s="20" t="e">
        <f>VLOOKUP(OWD$4, revenue_pivot!$A$4:$E$6, 5, FALSE)</f>
        <v>#N/A</v>
      </c>
      <c r="OWE11" s="20" t="e">
        <f>VLOOKUP(OWE$4, revenue_pivot!$A$4:$E$6, 5, FALSE)</f>
        <v>#N/A</v>
      </c>
      <c r="OWF11" s="20" t="e">
        <f>VLOOKUP(OWF$4, revenue_pivot!$A$4:$E$6, 5, FALSE)</f>
        <v>#N/A</v>
      </c>
      <c r="OWG11" s="7" t="s">
        <v>22352</v>
      </c>
      <c r="OWH11" s="20" t="e">
        <f>VLOOKUP(OWH$4, revenue_pivot!$A$4:$E$6, 5, FALSE)</f>
        <v>#N/A</v>
      </c>
      <c r="OWI11" s="20" t="e">
        <f>VLOOKUP(OWI$4, revenue_pivot!$A$4:$E$6, 5, FALSE)</f>
        <v>#N/A</v>
      </c>
      <c r="OWJ11" s="20" t="e">
        <f>VLOOKUP(OWJ$4, revenue_pivot!$A$4:$E$6, 5, FALSE)</f>
        <v>#N/A</v>
      </c>
      <c r="OWK11" s="7" t="s">
        <v>22352</v>
      </c>
      <c r="OWL11" s="20" t="e">
        <f>VLOOKUP(OWL$4, revenue_pivot!$A$4:$E$6, 5, FALSE)</f>
        <v>#N/A</v>
      </c>
      <c r="OWM11" s="20" t="e">
        <f>VLOOKUP(OWM$4, revenue_pivot!$A$4:$E$6, 5, FALSE)</f>
        <v>#N/A</v>
      </c>
      <c r="OWN11" s="20" t="e">
        <f>VLOOKUP(OWN$4, revenue_pivot!$A$4:$E$6, 5, FALSE)</f>
        <v>#N/A</v>
      </c>
      <c r="OWO11" s="7" t="s">
        <v>22352</v>
      </c>
      <c r="OWP11" s="20" t="e">
        <f>VLOOKUP(OWP$4, revenue_pivot!$A$4:$E$6, 5, FALSE)</f>
        <v>#N/A</v>
      </c>
      <c r="OWQ11" s="20" t="e">
        <f>VLOOKUP(OWQ$4, revenue_pivot!$A$4:$E$6, 5, FALSE)</f>
        <v>#N/A</v>
      </c>
      <c r="OWR11" s="20" t="e">
        <f>VLOOKUP(OWR$4, revenue_pivot!$A$4:$E$6, 5, FALSE)</f>
        <v>#N/A</v>
      </c>
      <c r="OWS11" s="7" t="s">
        <v>22352</v>
      </c>
      <c r="OWT11" s="20" t="e">
        <f>VLOOKUP(OWT$4, revenue_pivot!$A$4:$E$6, 5, FALSE)</f>
        <v>#N/A</v>
      </c>
      <c r="OWU11" s="20" t="e">
        <f>VLOOKUP(OWU$4, revenue_pivot!$A$4:$E$6, 5, FALSE)</f>
        <v>#N/A</v>
      </c>
      <c r="OWV11" s="20" t="e">
        <f>VLOOKUP(OWV$4, revenue_pivot!$A$4:$E$6, 5, FALSE)</f>
        <v>#N/A</v>
      </c>
      <c r="OWW11" s="7" t="s">
        <v>22352</v>
      </c>
      <c r="OWX11" s="20" t="e">
        <f>VLOOKUP(OWX$4, revenue_pivot!$A$4:$E$6, 5, FALSE)</f>
        <v>#N/A</v>
      </c>
      <c r="OWY11" s="20" t="e">
        <f>VLOOKUP(OWY$4, revenue_pivot!$A$4:$E$6, 5, FALSE)</f>
        <v>#N/A</v>
      </c>
      <c r="OWZ11" s="20" t="e">
        <f>VLOOKUP(OWZ$4, revenue_pivot!$A$4:$E$6, 5, FALSE)</f>
        <v>#N/A</v>
      </c>
      <c r="OXA11" s="7" t="s">
        <v>22352</v>
      </c>
      <c r="OXB11" s="20" t="e">
        <f>VLOOKUP(OXB$4, revenue_pivot!$A$4:$E$6, 5, FALSE)</f>
        <v>#N/A</v>
      </c>
      <c r="OXC11" s="20" t="e">
        <f>VLOOKUP(OXC$4, revenue_pivot!$A$4:$E$6, 5, FALSE)</f>
        <v>#N/A</v>
      </c>
      <c r="OXD11" s="20" t="e">
        <f>VLOOKUP(OXD$4, revenue_pivot!$A$4:$E$6, 5, FALSE)</f>
        <v>#N/A</v>
      </c>
      <c r="OXE11" s="7" t="s">
        <v>22352</v>
      </c>
      <c r="OXF11" s="20" t="e">
        <f>VLOOKUP(OXF$4, revenue_pivot!$A$4:$E$6, 5, FALSE)</f>
        <v>#N/A</v>
      </c>
      <c r="OXG11" s="20" t="e">
        <f>VLOOKUP(OXG$4, revenue_pivot!$A$4:$E$6, 5, FALSE)</f>
        <v>#N/A</v>
      </c>
      <c r="OXH11" s="20" t="e">
        <f>VLOOKUP(OXH$4, revenue_pivot!$A$4:$E$6, 5, FALSE)</f>
        <v>#N/A</v>
      </c>
      <c r="OXI11" s="7" t="s">
        <v>22352</v>
      </c>
      <c r="OXJ11" s="20" t="e">
        <f>VLOOKUP(OXJ$4, revenue_pivot!$A$4:$E$6, 5, FALSE)</f>
        <v>#N/A</v>
      </c>
      <c r="OXK11" s="20" t="e">
        <f>VLOOKUP(OXK$4, revenue_pivot!$A$4:$E$6, 5, FALSE)</f>
        <v>#N/A</v>
      </c>
      <c r="OXL11" s="20" t="e">
        <f>VLOOKUP(OXL$4, revenue_pivot!$A$4:$E$6, 5, FALSE)</f>
        <v>#N/A</v>
      </c>
      <c r="OXM11" s="7" t="s">
        <v>22352</v>
      </c>
      <c r="OXN11" s="20" t="e">
        <f>VLOOKUP(OXN$4, revenue_pivot!$A$4:$E$6, 5, FALSE)</f>
        <v>#N/A</v>
      </c>
      <c r="OXO11" s="20" t="e">
        <f>VLOOKUP(OXO$4, revenue_pivot!$A$4:$E$6, 5, FALSE)</f>
        <v>#N/A</v>
      </c>
      <c r="OXP11" s="20" t="e">
        <f>VLOOKUP(OXP$4, revenue_pivot!$A$4:$E$6, 5, FALSE)</f>
        <v>#N/A</v>
      </c>
      <c r="OXQ11" s="7" t="s">
        <v>22352</v>
      </c>
      <c r="OXR11" s="20" t="e">
        <f>VLOOKUP(OXR$4, revenue_pivot!$A$4:$E$6, 5, FALSE)</f>
        <v>#N/A</v>
      </c>
      <c r="OXS11" s="20" t="e">
        <f>VLOOKUP(OXS$4, revenue_pivot!$A$4:$E$6, 5, FALSE)</f>
        <v>#N/A</v>
      </c>
      <c r="OXT11" s="20" t="e">
        <f>VLOOKUP(OXT$4, revenue_pivot!$A$4:$E$6, 5, FALSE)</f>
        <v>#N/A</v>
      </c>
      <c r="OXU11" s="7" t="s">
        <v>22352</v>
      </c>
      <c r="OXV11" s="20" t="e">
        <f>VLOOKUP(OXV$4, revenue_pivot!$A$4:$E$6, 5, FALSE)</f>
        <v>#N/A</v>
      </c>
      <c r="OXW11" s="20" t="e">
        <f>VLOOKUP(OXW$4, revenue_pivot!$A$4:$E$6, 5, FALSE)</f>
        <v>#N/A</v>
      </c>
      <c r="OXX11" s="20" t="e">
        <f>VLOOKUP(OXX$4, revenue_pivot!$A$4:$E$6, 5, FALSE)</f>
        <v>#N/A</v>
      </c>
      <c r="OXY11" s="7" t="s">
        <v>22352</v>
      </c>
      <c r="OXZ11" s="20" t="e">
        <f>VLOOKUP(OXZ$4, revenue_pivot!$A$4:$E$6, 5, FALSE)</f>
        <v>#N/A</v>
      </c>
      <c r="OYA11" s="20" t="e">
        <f>VLOOKUP(OYA$4, revenue_pivot!$A$4:$E$6, 5, FALSE)</f>
        <v>#N/A</v>
      </c>
      <c r="OYB11" s="20" t="e">
        <f>VLOOKUP(OYB$4, revenue_pivot!$A$4:$E$6, 5, FALSE)</f>
        <v>#N/A</v>
      </c>
      <c r="OYC11" s="7" t="s">
        <v>22352</v>
      </c>
      <c r="OYD11" s="20" t="e">
        <f>VLOOKUP(OYD$4, revenue_pivot!$A$4:$E$6, 5, FALSE)</f>
        <v>#N/A</v>
      </c>
      <c r="OYE11" s="20" t="e">
        <f>VLOOKUP(OYE$4, revenue_pivot!$A$4:$E$6, 5, FALSE)</f>
        <v>#N/A</v>
      </c>
      <c r="OYF11" s="20" t="e">
        <f>VLOOKUP(OYF$4, revenue_pivot!$A$4:$E$6, 5, FALSE)</f>
        <v>#N/A</v>
      </c>
      <c r="OYG11" s="7" t="s">
        <v>22352</v>
      </c>
      <c r="OYH11" s="20" t="e">
        <f>VLOOKUP(OYH$4, revenue_pivot!$A$4:$E$6, 5, FALSE)</f>
        <v>#N/A</v>
      </c>
      <c r="OYI11" s="20" t="e">
        <f>VLOOKUP(OYI$4, revenue_pivot!$A$4:$E$6, 5, FALSE)</f>
        <v>#N/A</v>
      </c>
      <c r="OYJ11" s="20" t="e">
        <f>VLOOKUP(OYJ$4, revenue_pivot!$A$4:$E$6, 5, FALSE)</f>
        <v>#N/A</v>
      </c>
      <c r="OYK11" s="7" t="s">
        <v>22352</v>
      </c>
      <c r="OYL11" s="20" t="e">
        <f>VLOOKUP(OYL$4, revenue_pivot!$A$4:$E$6, 5, FALSE)</f>
        <v>#N/A</v>
      </c>
      <c r="OYM11" s="20" t="e">
        <f>VLOOKUP(OYM$4, revenue_pivot!$A$4:$E$6, 5, FALSE)</f>
        <v>#N/A</v>
      </c>
      <c r="OYN11" s="20" t="e">
        <f>VLOOKUP(OYN$4, revenue_pivot!$A$4:$E$6, 5, FALSE)</f>
        <v>#N/A</v>
      </c>
      <c r="OYO11" s="7" t="s">
        <v>22352</v>
      </c>
      <c r="OYP11" s="20" t="e">
        <f>VLOOKUP(OYP$4, revenue_pivot!$A$4:$E$6, 5, FALSE)</f>
        <v>#N/A</v>
      </c>
      <c r="OYQ11" s="20" t="e">
        <f>VLOOKUP(OYQ$4, revenue_pivot!$A$4:$E$6, 5, FALSE)</f>
        <v>#N/A</v>
      </c>
      <c r="OYR11" s="20" t="e">
        <f>VLOOKUP(OYR$4, revenue_pivot!$A$4:$E$6, 5, FALSE)</f>
        <v>#N/A</v>
      </c>
      <c r="OYS11" s="7" t="s">
        <v>22352</v>
      </c>
      <c r="OYT11" s="20" t="e">
        <f>VLOOKUP(OYT$4, revenue_pivot!$A$4:$E$6, 5, FALSE)</f>
        <v>#N/A</v>
      </c>
      <c r="OYU11" s="20" t="e">
        <f>VLOOKUP(OYU$4, revenue_pivot!$A$4:$E$6, 5, FALSE)</f>
        <v>#N/A</v>
      </c>
      <c r="OYV11" s="20" t="e">
        <f>VLOOKUP(OYV$4, revenue_pivot!$A$4:$E$6, 5, FALSE)</f>
        <v>#N/A</v>
      </c>
      <c r="OYW11" s="7" t="s">
        <v>22352</v>
      </c>
      <c r="OYX11" s="20" t="e">
        <f>VLOOKUP(OYX$4, revenue_pivot!$A$4:$E$6, 5, FALSE)</f>
        <v>#N/A</v>
      </c>
      <c r="OYY11" s="20" t="e">
        <f>VLOOKUP(OYY$4, revenue_pivot!$A$4:$E$6, 5, FALSE)</f>
        <v>#N/A</v>
      </c>
      <c r="OYZ11" s="20" t="e">
        <f>VLOOKUP(OYZ$4, revenue_pivot!$A$4:$E$6, 5, FALSE)</f>
        <v>#N/A</v>
      </c>
      <c r="OZA11" s="7" t="s">
        <v>22352</v>
      </c>
      <c r="OZB11" s="20" t="e">
        <f>VLOOKUP(OZB$4, revenue_pivot!$A$4:$E$6, 5, FALSE)</f>
        <v>#N/A</v>
      </c>
      <c r="OZC11" s="20" t="e">
        <f>VLOOKUP(OZC$4, revenue_pivot!$A$4:$E$6, 5, FALSE)</f>
        <v>#N/A</v>
      </c>
      <c r="OZD11" s="20" t="e">
        <f>VLOOKUP(OZD$4, revenue_pivot!$A$4:$E$6, 5, FALSE)</f>
        <v>#N/A</v>
      </c>
      <c r="OZE11" s="7" t="s">
        <v>22352</v>
      </c>
      <c r="OZF11" s="20" t="e">
        <f>VLOOKUP(OZF$4, revenue_pivot!$A$4:$E$6, 5, FALSE)</f>
        <v>#N/A</v>
      </c>
      <c r="OZG11" s="20" t="e">
        <f>VLOOKUP(OZG$4, revenue_pivot!$A$4:$E$6, 5, FALSE)</f>
        <v>#N/A</v>
      </c>
      <c r="OZH11" s="20" t="e">
        <f>VLOOKUP(OZH$4, revenue_pivot!$A$4:$E$6, 5, FALSE)</f>
        <v>#N/A</v>
      </c>
      <c r="OZI11" s="7" t="s">
        <v>22352</v>
      </c>
      <c r="OZJ11" s="20" t="e">
        <f>VLOOKUP(OZJ$4, revenue_pivot!$A$4:$E$6, 5, FALSE)</f>
        <v>#N/A</v>
      </c>
      <c r="OZK11" s="20" t="e">
        <f>VLOOKUP(OZK$4, revenue_pivot!$A$4:$E$6, 5, FALSE)</f>
        <v>#N/A</v>
      </c>
      <c r="OZL11" s="20" t="e">
        <f>VLOOKUP(OZL$4, revenue_pivot!$A$4:$E$6, 5, FALSE)</f>
        <v>#N/A</v>
      </c>
      <c r="OZM11" s="7" t="s">
        <v>22352</v>
      </c>
      <c r="OZN11" s="20" t="e">
        <f>VLOOKUP(OZN$4, revenue_pivot!$A$4:$E$6, 5, FALSE)</f>
        <v>#N/A</v>
      </c>
      <c r="OZO11" s="20" t="e">
        <f>VLOOKUP(OZO$4, revenue_pivot!$A$4:$E$6, 5, FALSE)</f>
        <v>#N/A</v>
      </c>
      <c r="OZP11" s="20" t="e">
        <f>VLOOKUP(OZP$4, revenue_pivot!$A$4:$E$6, 5, FALSE)</f>
        <v>#N/A</v>
      </c>
      <c r="OZQ11" s="7" t="s">
        <v>22352</v>
      </c>
      <c r="OZR11" s="20" t="e">
        <f>VLOOKUP(OZR$4, revenue_pivot!$A$4:$E$6, 5, FALSE)</f>
        <v>#N/A</v>
      </c>
      <c r="OZS11" s="20" t="e">
        <f>VLOOKUP(OZS$4, revenue_pivot!$A$4:$E$6, 5, FALSE)</f>
        <v>#N/A</v>
      </c>
      <c r="OZT11" s="20" t="e">
        <f>VLOOKUP(OZT$4, revenue_pivot!$A$4:$E$6, 5, FALSE)</f>
        <v>#N/A</v>
      </c>
      <c r="OZU11" s="7" t="s">
        <v>22352</v>
      </c>
      <c r="OZV11" s="20" t="e">
        <f>VLOOKUP(OZV$4, revenue_pivot!$A$4:$E$6, 5, FALSE)</f>
        <v>#N/A</v>
      </c>
      <c r="OZW11" s="20" t="e">
        <f>VLOOKUP(OZW$4, revenue_pivot!$A$4:$E$6, 5, FALSE)</f>
        <v>#N/A</v>
      </c>
      <c r="OZX11" s="20" t="e">
        <f>VLOOKUP(OZX$4, revenue_pivot!$A$4:$E$6, 5, FALSE)</f>
        <v>#N/A</v>
      </c>
      <c r="OZY11" s="7" t="s">
        <v>22352</v>
      </c>
      <c r="OZZ11" s="20" t="e">
        <f>VLOOKUP(OZZ$4, revenue_pivot!$A$4:$E$6, 5, FALSE)</f>
        <v>#N/A</v>
      </c>
      <c r="PAA11" s="20" t="e">
        <f>VLOOKUP(PAA$4, revenue_pivot!$A$4:$E$6, 5, FALSE)</f>
        <v>#N/A</v>
      </c>
      <c r="PAB11" s="20" t="e">
        <f>VLOOKUP(PAB$4, revenue_pivot!$A$4:$E$6, 5, FALSE)</f>
        <v>#N/A</v>
      </c>
      <c r="PAC11" s="7" t="s">
        <v>22352</v>
      </c>
      <c r="PAD11" s="20" t="e">
        <f>VLOOKUP(PAD$4, revenue_pivot!$A$4:$E$6, 5, FALSE)</f>
        <v>#N/A</v>
      </c>
      <c r="PAE11" s="20" t="e">
        <f>VLOOKUP(PAE$4, revenue_pivot!$A$4:$E$6, 5, FALSE)</f>
        <v>#N/A</v>
      </c>
      <c r="PAF11" s="20" t="e">
        <f>VLOOKUP(PAF$4, revenue_pivot!$A$4:$E$6, 5, FALSE)</f>
        <v>#N/A</v>
      </c>
      <c r="PAG11" s="7" t="s">
        <v>22352</v>
      </c>
      <c r="PAH11" s="20" t="e">
        <f>VLOOKUP(PAH$4, revenue_pivot!$A$4:$E$6, 5, FALSE)</f>
        <v>#N/A</v>
      </c>
      <c r="PAI11" s="20" t="e">
        <f>VLOOKUP(PAI$4, revenue_pivot!$A$4:$E$6, 5, FALSE)</f>
        <v>#N/A</v>
      </c>
      <c r="PAJ11" s="20" t="e">
        <f>VLOOKUP(PAJ$4, revenue_pivot!$A$4:$E$6, 5, FALSE)</f>
        <v>#N/A</v>
      </c>
      <c r="PAK11" s="7" t="s">
        <v>22352</v>
      </c>
      <c r="PAL11" s="20" t="e">
        <f>VLOOKUP(PAL$4, revenue_pivot!$A$4:$E$6, 5, FALSE)</f>
        <v>#N/A</v>
      </c>
      <c r="PAM11" s="20" t="e">
        <f>VLOOKUP(PAM$4, revenue_pivot!$A$4:$E$6, 5, FALSE)</f>
        <v>#N/A</v>
      </c>
      <c r="PAN11" s="20" t="e">
        <f>VLOOKUP(PAN$4, revenue_pivot!$A$4:$E$6, 5, FALSE)</f>
        <v>#N/A</v>
      </c>
      <c r="PAO11" s="7" t="s">
        <v>22352</v>
      </c>
      <c r="PAP11" s="20" t="e">
        <f>VLOOKUP(PAP$4, revenue_pivot!$A$4:$E$6, 5, FALSE)</f>
        <v>#N/A</v>
      </c>
      <c r="PAQ11" s="20" t="e">
        <f>VLOOKUP(PAQ$4, revenue_pivot!$A$4:$E$6, 5, FALSE)</f>
        <v>#N/A</v>
      </c>
      <c r="PAR11" s="20" t="e">
        <f>VLOOKUP(PAR$4, revenue_pivot!$A$4:$E$6, 5, FALSE)</f>
        <v>#N/A</v>
      </c>
      <c r="PAS11" s="7" t="s">
        <v>22352</v>
      </c>
      <c r="PAT11" s="20" t="e">
        <f>VLOOKUP(PAT$4, revenue_pivot!$A$4:$E$6, 5, FALSE)</f>
        <v>#N/A</v>
      </c>
      <c r="PAU11" s="20" t="e">
        <f>VLOOKUP(PAU$4, revenue_pivot!$A$4:$E$6, 5, FALSE)</f>
        <v>#N/A</v>
      </c>
      <c r="PAV11" s="20" t="e">
        <f>VLOOKUP(PAV$4, revenue_pivot!$A$4:$E$6, 5, FALSE)</f>
        <v>#N/A</v>
      </c>
      <c r="PAW11" s="7" t="s">
        <v>22352</v>
      </c>
      <c r="PAX11" s="20" t="e">
        <f>VLOOKUP(PAX$4, revenue_pivot!$A$4:$E$6, 5, FALSE)</f>
        <v>#N/A</v>
      </c>
      <c r="PAY11" s="20" t="e">
        <f>VLOOKUP(PAY$4, revenue_pivot!$A$4:$E$6, 5, FALSE)</f>
        <v>#N/A</v>
      </c>
      <c r="PAZ11" s="20" t="e">
        <f>VLOOKUP(PAZ$4, revenue_pivot!$A$4:$E$6, 5, FALSE)</f>
        <v>#N/A</v>
      </c>
      <c r="PBA11" s="7" t="s">
        <v>22352</v>
      </c>
      <c r="PBB11" s="20" t="e">
        <f>VLOOKUP(PBB$4, revenue_pivot!$A$4:$E$6, 5, FALSE)</f>
        <v>#N/A</v>
      </c>
      <c r="PBC11" s="20" t="e">
        <f>VLOOKUP(PBC$4, revenue_pivot!$A$4:$E$6, 5, FALSE)</f>
        <v>#N/A</v>
      </c>
      <c r="PBD11" s="20" t="e">
        <f>VLOOKUP(PBD$4, revenue_pivot!$A$4:$E$6, 5, FALSE)</f>
        <v>#N/A</v>
      </c>
      <c r="PBE11" s="7" t="s">
        <v>22352</v>
      </c>
      <c r="PBF11" s="20" t="e">
        <f>VLOOKUP(PBF$4, revenue_pivot!$A$4:$E$6, 5, FALSE)</f>
        <v>#N/A</v>
      </c>
      <c r="PBG11" s="20" t="e">
        <f>VLOOKUP(PBG$4, revenue_pivot!$A$4:$E$6, 5, FALSE)</f>
        <v>#N/A</v>
      </c>
      <c r="PBH11" s="20" t="e">
        <f>VLOOKUP(PBH$4, revenue_pivot!$A$4:$E$6, 5, FALSE)</f>
        <v>#N/A</v>
      </c>
      <c r="PBI11" s="7" t="s">
        <v>22352</v>
      </c>
      <c r="PBJ11" s="20" t="e">
        <f>VLOOKUP(PBJ$4, revenue_pivot!$A$4:$E$6, 5, FALSE)</f>
        <v>#N/A</v>
      </c>
      <c r="PBK11" s="20" t="e">
        <f>VLOOKUP(PBK$4, revenue_pivot!$A$4:$E$6, 5, FALSE)</f>
        <v>#N/A</v>
      </c>
      <c r="PBL11" s="20" t="e">
        <f>VLOOKUP(PBL$4, revenue_pivot!$A$4:$E$6, 5, FALSE)</f>
        <v>#N/A</v>
      </c>
      <c r="PBM11" s="7" t="s">
        <v>22352</v>
      </c>
      <c r="PBN11" s="20" t="e">
        <f>VLOOKUP(PBN$4, revenue_pivot!$A$4:$E$6, 5, FALSE)</f>
        <v>#N/A</v>
      </c>
      <c r="PBO11" s="20" t="e">
        <f>VLOOKUP(PBO$4, revenue_pivot!$A$4:$E$6, 5, FALSE)</f>
        <v>#N/A</v>
      </c>
      <c r="PBP11" s="20" t="e">
        <f>VLOOKUP(PBP$4, revenue_pivot!$A$4:$E$6, 5, FALSE)</f>
        <v>#N/A</v>
      </c>
      <c r="PBQ11" s="7" t="s">
        <v>22352</v>
      </c>
      <c r="PBR11" s="20" t="e">
        <f>VLOOKUP(PBR$4, revenue_pivot!$A$4:$E$6, 5, FALSE)</f>
        <v>#N/A</v>
      </c>
      <c r="PBS11" s="20" t="e">
        <f>VLOOKUP(PBS$4, revenue_pivot!$A$4:$E$6, 5, FALSE)</f>
        <v>#N/A</v>
      </c>
      <c r="PBT11" s="20" t="e">
        <f>VLOOKUP(PBT$4, revenue_pivot!$A$4:$E$6, 5, FALSE)</f>
        <v>#N/A</v>
      </c>
      <c r="PBU11" s="7" t="s">
        <v>22352</v>
      </c>
      <c r="PBV11" s="20" t="e">
        <f>VLOOKUP(PBV$4, revenue_pivot!$A$4:$E$6, 5, FALSE)</f>
        <v>#N/A</v>
      </c>
      <c r="PBW11" s="20" t="e">
        <f>VLOOKUP(PBW$4, revenue_pivot!$A$4:$E$6, 5, FALSE)</f>
        <v>#N/A</v>
      </c>
      <c r="PBX11" s="20" t="e">
        <f>VLOOKUP(PBX$4, revenue_pivot!$A$4:$E$6, 5, FALSE)</f>
        <v>#N/A</v>
      </c>
      <c r="PBY11" s="7" t="s">
        <v>22352</v>
      </c>
      <c r="PBZ11" s="20" t="e">
        <f>VLOOKUP(PBZ$4, revenue_pivot!$A$4:$E$6, 5, FALSE)</f>
        <v>#N/A</v>
      </c>
      <c r="PCA11" s="20" t="e">
        <f>VLOOKUP(PCA$4, revenue_pivot!$A$4:$E$6, 5, FALSE)</f>
        <v>#N/A</v>
      </c>
      <c r="PCB11" s="20" t="e">
        <f>VLOOKUP(PCB$4, revenue_pivot!$A$4:$E$6, 5, FALSE)</f>
        <v>#N/A</v>
      </c>
      <c r="PCC11" s="7" t="s">
        <v>22352</v>
      </c>
      <c r="PCD11" s="20" t="e">
        <f>VLOOKUP(PCD$4, revenue_pivot!$A$4:$E$6, 5, FALSE)</f>
        <v>#N/A</v>
      </c>
      <c r="PCE11" s="20" t="e">
        <f>VLOOKUP(PCE$4, revenue_pivot!$A$4:$E$6, 5, FALSE)</f>
        <v>#N/A</v>
      </c>
      <c r="PCF11" s="20" t="e">
        <f>VLOOKUP(PCF$4, revenue_pivot!$A$4:$E$6, 5, FALSE)</f>
        <v>#N/A</v>
      </c>
      <c r="PCG11" s="7" t="s">
        <v>22352</v>
      </c>
      <c r="PCH11" s="20" t="e">
        <f>VLOOKUP(PCH$4, revenue_pivot!$A$4:$E$6, 5, FALSE)</f>
        <v>#N/A</v>
      </c>
      <c r="PCI11" s="20" t="e">
        <f>VLOOKUP(PCI$4, revenue_pivot!$A$4:$E$6, 5, FALSE)</f>
        <v>#N/A</v>
      </c>
      <c r="PCJ11" s="20" t="e">
        <f>VLOOKUP(PCJ$4, revenue_pivot!$A$4:$E$6, 5, FALSE)</f>
        <v>#N/A</v>
      </c>
      <c r="PCK11" s="7" t="s">
        <v>22352</v>
      </c>
      <c r="PCL11" s="20" t="e">
        <f>VLOOKUP(PCL$4, revenue_pivot!$A$4:$E$6, 5, FALSE)</f>
        <v>#N/A</v>
      </c>
      <c r="PCM11" s="20" t="e">
        <f>VLOOKUP(PCM$4, revenue_pivot!$A$4:$E$6, 5, FALSE)</f>
        <v>#N/A</v>
      </c>
      <c r="PCN11" s="20" t="e">
        <f>VLOOKUP(PCN$4, revenue_pivot!$A$4:$E$6, 5, FALSE)</f>
        <v>#N/A</v>
      </c>
      <c r="PCO11" s="7" t="s">
        <v>22352</v>
      </c>
      <c r="PCP11" s="20" t="e">
        <f>VLOOKUP(PCP$4, revenue_pivot!$A$4:$E$6, 5, FALSE)</f>
        <v>#N/A</v>
      </c>
      <c r="PCQ11" s="20" t="e">
        <f>VLOOKUP(PCQ$4, revenue_pivot!$A$4:$E$6, 5, FALSE)</f>
        <v>#N/A</v>
      </c>
      <c r="PCR11" s="20" t="e">
        <f>VLOOKUP(PCR$4, revenue_pivot!$A$4:$E$6, 5, FALSE)</f>
        <v>#N/A</v>
      </c>
      <c r="PCS11" s="7" t="s">
        <v>22352</v>
      </c>
      <c r="PCT11" s="20" t="e">
        <f>VLOOKUP(PCT$4, revenue_pivot!$A$4:$E$6, 5, FALSE)</f>
        <v>#N/A</v>
      </c>
      <c r="PCU11" s="20" t="e">
        <f>VLOOKUP(PCU$4, revenue_pivot!$A$4:$E$6, 5, FALSE)</f>
        <v>#N/A</v>
      </c>
      <c r="PCV11" s="20" t="e">
        <f>VLOOKUP(PCV$4, revenue_pivot!$A$4:$E$6, 5, FALSE)</f>
        <v>#N/A</v>
      </c>
      <c r="PCW11" s="7" t="s">
        <v>22352</v>
      </c>
      <c r="PCX11" s="20" t="e">
        <f>VLOOKUP(PCX$4, revenue_pivot!$A$4:$E$6, 5, FALSE)</f>
        <v>#N/A</v>
      </c>
      <c r="PCY11" s="20" t="e">
        <f>VLOOKUP(PCY$4, revenue_pivot!$A$4:$E$6, 5, FALSE)</f>
        <v>#N/A</v>
      </c>
      <c r="PCZ11" s="20" t="e">
        <f>VLOOKUP(PCZ$4, revenue_pivot!$A$4:$E$6, 5, FALSE)</f>
        <v>#N/A</v>
      </c>
      <c r="PDA11" s="7" t="s">
        <v>22352</v>
      </c>
      <c r="PDB11" s="20" t="e">
        <f>VLOOKUP(PDB$4, revenue_pivot!$A$4:$E$6, 5, FALSE)</f>
        <v>#N/A</v>
      </c>
      <c r="PDC11" s="20" t="e">
        <f>VLOOKUP(PDC$4, revenue_pivot!$A$4:$E$6, 5, FALSE)</f>
        <v>#N/A</v>
      </c>
      <c r="PDD11" s="20" t="e">
        <f>VLOOKUP(PDD$4, revenue_pivot!$A$4:$E$6, 5, FALSE)</f>
        <v>#N/A</v>
      </c>
      <c r="PDE11" s="7" t="s">
        <v>22352</v>
      </c>
      <c r="PDF11" s="20" t="e">
        <f>VLOOKUP(PDF$4, revenue_pivot!$A$4:$E$6, 5, FALSE)</f>
        <v>#N/A</v>
      </c>
      <c r="PDG11" s="20" t="e">
        <f>VLOOKUP(PDG$4, revenue_pivot!$A$4:$E$6, 5, FALSE)</f>
        <v>#N/A</v>
      </c>
      <c r="PDH11" s="20" t="e">
        <f>VLOOKUP(PDH$4, revenue_pivot!$A$4:$E$6, 5, FALSE)</f>
        <v>#N/A</v>
      </c>
      <c r="PDI11" s="7" t="s">
        <v>22352</v>
      </c>
      <c r="PDJ11" s="20" t="e">
        <f>VLOOKUP(PDJ$4, revenue_pivot!$A$4:$E$6, 5, FALSE)</f>
        <v>#N/A</v>
      </c>
      <c r="PDK11" s="20" t="e">
        <f>VLOOKUP(PDK$4, revenue_pivot!$A$4:$E$6, 5, FALSE)</f>
        <v>#N/A</v>
      </c>
      <c r="PDL11" s="20" t="e">
        <f>VLOOKUP(PDL$4, revenue_pivot!$A$4:$E$6, 5, FALSE)</f>
        <v>#N/A</v>
      </c>
      <c r="PDM11" s="7" t="s">
        <v>22352</v>
      </c>
      <c r="PDN11" s="20" t="e">
        <f>VLOOKUP(PDN$4, revenue_pivot!$A$4:$E$6, 5, FALSE)</f>
        <v>#N/A</v>
      </c>
      <c r="PDO11" s="20" t="e">
        <f>VLOOKUP(PDO$4, revenue_pivot!$A$4:$E$6, 5, FALSE)</f>
        <v>#N/A</v>
      </c>
      <c r="PDP11" s="20" t="e">
        <f>VLOOKUP(PDP$4, revenue_pivot!$A$4:$E$6, 5, FALSE)</f>
        <v>#N/A</v>
      </c>
      <c r="PDQ11" s="7" t="s">
        <v>22352</v>
      </c>
      <c r="PDR11" s="20" t="e">
        <f>VLOOKUP(PDR$4, revenue_pivot!$A$4:$E$6, 5, FALSE)</f>
        <v>#N/A</v>
      </c>
      <c r="PDS11" s="20" t="e">
        <f>VLOOKUP(PDS$4, revenue_pivot!$A$4:$E$6, 5, FALSE)</f>
        <v>#N/A</v>
      </c>
      <c r="PDT11" s="20" t="e">
        <f>VLOOKUP(PDT$4, revenue_pivot!$A$4:$E$6, 5, FALSE)</f>
        <v>#N/A</v>
      </c>
      <c r="PDU11" s="7" t="s">
        <v>22352</v>
      </c>
      <c r="PDV11" s="20" t="e">
        <f>VLOOKUP(PDV$4, revenue_pivot!$A$4:$E$6, 5, FALSE)</f>
        <v>#N/A</v>
      </c>
      <c r="PDW11" s="20" t="e">
        <f>VLOOKUP(PDW$4, revenue_pivot!$A$4:$E$6, 5, FALSE)</f>
        <v>#N/A</v>
      </c>
      <c r="PDX11" s="20" t="e">
        <f>VLOOKUP(PDX$4, revenue_pivot!$A$4:$E$6, 5, FALSE)</f>
        <v>#N/A</v>
      </c>
      <c r="PDY11" s="7" t="s">
        <v>22352</v>
      </c>
      <c r="PDZ11" s="20" t="e">
        <f>VLOOKUP(PDZ$4, revenue_pivot!$A$4:$E$6, 5, FALSE)</f>
        <v>#N/A</v>
      </c>
      <c r="PEA11" s="20" t="e">
        <f>VLOOKUP(PEA$4, revenue_pivot!$A$4:$E$6, 5, FALSE)</f>
        <v>#N/A</v>
      </c>
      <c r="PEB11" s="20" t="e">
        <f>VLOOKUP(PEB$4, revenue_pivot!$A$4:$E$6, 5, FALSE)</f>
        <v>#N/A</v>
      </c>
      <c r="PEC11" s="7" t="s">
        <v>22352</v>
      </c>
      <c r="PED11" s="20" t="e">
        <f>VLOOKUP(PED$4, revenue_pivot!$A$4:$E$6, 5, FALSE)</f>
        <v>#N/A</v>
      </c>
      <c r="PEE11" s="20" t="e">
        <f>VLOOKUP(PEE$4, revenue_pivot!$A$4:$E$6, 5, FALSE)</f>
        <v>#N/A</v>
      </c>
      <c r="PEF11" s="20" t="e">
        <f>VLOOKUP(PEF$4, revenue_pivot!$A$4:$E$6, 5, FALSE)</f>
        <v>#N/A</v>
      </c>
      <c r="PEG11" s="7" t="s">
        <v>22352</v>
      </c>
      <c r="PEH11" s="20" t="e">
        <f>VLOOKUP(PEH$4, revenue_pivot!$A$4:$E$6, 5, FALSE)</f>
        <v>#N/A</v>
      </c>
      <c r="PEI11" s="20" t="e">
        <f>VLOOKUP(PEI$4, revenue_pivot!$A$4:$E$6, 5, FALSE)</f>
        <v>#N/A</v>
      </c>
      <c r="PEJ11" s="20" t="e">
        <f>VLOOKUP(PEJ$4, revenue_pivot!$A$4:$E$6, 5, FALSE)</f>
        <v>#N/A</v>
      </c>
      <c r="PEK11" s="7" t="s">
        <v>22352</v>
      </c>
      <c r="PEL11" s="20" t="e">
        <f>VLOOKUP(PEL$4, revenue_pivot!$A$4:$E$6, 5, FALSE)</f>
        <v>#N/A</v>
      </c>
      <c r="PEM11" s="20" t="e">
        <f>VLOOKUP(PEM$4, revenue_pivot!$A$4:$E$6, 5, FALSE)</f>
        <v>#N/A</v>
      </c>
      <c r="PEN11" s="20" t="e">
        <f>VLOOKUP(PEN$4, revenue_pivot!$A$4:$E$6, 5, FALSE)</f>
        <v>#N/A</v>
      </c>
      <c r="PEO11" s="7" t="s">
        <v>22352</v>
      </c>
      <c r="PEP11" s="20" t="e">
        <f>VLOOKUP(PEP$4, revenue_pivot!$A$4:$E$6, 5, FALSE)</f>
        <v>#N/A</v>
      </c>
      <c r="PEQ11" s="20" t="e">
        <f>VLOOKUP(PEQ$4, revenue_pivot!$A$4:$E$6, 5, FALSE)</f>
        <v>#N/A</v>
      </c>
      <c r="PER11" s="20" t="e">
        <f>VLOOKUP(PER$4, revenue_pivot!$A$4:$E$6, 5, FALSE)</f>
        <v>#N/A</v>
      </c>
      <c r="PES11" s="7" t="s">
        <v>22352</v>
      </c>
      <c r="PET11" s="20" t="e">
        <f>VLOOKUP(PET$4, revenue_pivot!$A$4:$E$6, 5, FALSE)</f>
        <v>#N/A</v>
      </c>
      <c r="PEU11" s="20" t="e">
        <f>VLOOKUP(PEU$4, revenue_pivot!$A$4:$E$6, 5, FALSE)</f>
        <v>#N/A</v>
      </c>
      <c r="PEV11" s="20" t="e">
        <f>VLOOKUP(PEV$4, revenue_pivot!$A$4:$E$6, 5, FALSE)</f>
        <v>#N/A</v>
      </c>
      <c r="PEW11" s="7" t="s">
        <v>22352</v>
      </c>
      <c r="PEX11" s="20" t="e">
        <f>VLOOKUP(PEX$4, revenue_pivot!$A$4:$E$6, 5, FALSE)</f>
        <v>#N/A</v>
      </c>
      <c r="PEY11" s="20" t="e">
        <f>VLOOKUP(PEY$4, revenue_pivot!$A$4:$E$6, 5, FALSE)</f>
        <v>#N/A</v>
      </c>
      <c r="PEZ11" s="20" t="e">
        <f>VLOOKUP(PEZ$4, revenue_pivot!$A$4:$E$6, 5, FALSE)</f>
        <v>#N/A</v>
      </c>
      <c r="PFA11" s="7" t="s">
        <v>22352</v>
      </c>
      <c r="PFB11" s="20" t="e">
        <f>VLOOKUP(PFB$4, revenue_pivot!$A$4:$E$6, 5, FALSE)</f>
        <v>#N/A</v>
      </c>
      <c r="PFC11" s="20" t="e">
        <f>VLOOKUP(PFC$4, revenue_pivot!$A$4:$E$6, 5, FALSE)</f>
        <v>#N/A</v>
      </c>
      <c r="PFD11" s="20" t="e">
        <f>VLOOKUP(PFD$4, revenue_pivot!$A$4:$E$6, 5, FALSE)</f>
        <v>#N/A</v>
      </c>
      <c r="PFE11" s="7" t="s">
        <v>22352</v>
      </c>
      <c r="PFF11" s="20" t="e">
        <f>VLOOKUP(PFF$4, revenue_pivot!$A$4:$E$6, 5, FALSE)</f>
        <v>#N/A</v>
      </c>
      <c r="PFG11" s="20" t="e">
        <f>VLOOKUP(PFG$4, revenue_pivot!$A$4:$E$6, 5, FALSE)</f>
        <v>#N/A</v>
      </c>
      <c r="PFH11" s="20" t="e">
        <f>VLOOKUP(PFH$4, revenue_pivot!$A$4:$E$6, 5, FALSE)</f>
        <v>#N/A</v>
      </c>
      <c r="PFI11" s="7" t="s">
        <v>22352</v>
      </c>
      <c r="PFJ11" s="20" t="e">
        <f>VLOOKUP(PFJ$4, revenue_pivot!$A$4:$E$6, 5, FALSE)</f>
        <v>#N/A</v>
      </c>
      <c r="PFK11" s="20" t="e">
        <f>VLOOKUP(PFK$4, revenue_pivot!$A$4:$E$6, 5, FALSE)</f>
        <v>#N/A</v>
      </c>
      <c r="PFL11" s="20" t="e">
        <f>VLOOKUP(PFL$4, revenue_pivot!$A$4:$E$6, 5, FALSE)</f>
        <v>#N/A</v>
      </c>
      <c r="PFM11" s="7" t="s">
        <v>22352</v>
      </c>
      <c r="PFN11" s="20" t="e">
        <f>VLOOKUP(PFN$4, revenue_pivot!$A$4:$E$6, 5, FALSE)</f>
        <v>#N/A</v>
      </c>
      <c r="PFO11" s="20" t="e">
        <f>VLOOKUP(PFO$4, revenue_pivot!$A$4:$E$6, 5, FALSE)</f>
        <v>#N/A</v>
      </c>
      <c r="PFP11" s="20" t="e">
        <f>VLOOKUP(PFP$4, revenue_pivot!$A$4:$E$6, 5, FALSE)</f>
        <v>#N/A</v>
      </c>
      <c r="PFQ11" s="7" t="s">
        <v>22352</v>
      </c>
      <c r="PFR11" s="20" t="e">
        <f>VLOOKUP(PFR$4, revenue_pivot!$A$4:$E$6, 5, FALSE)</f>
        <v>#N/A</v>
      </c>
      <c r="PFS11" s="20" t="e">
        <f>VLOOKUP(PFS$4, revenue_pivot!$A$4:$E$6, 5, FALSE)</f>
        <v>#N/A</v>
      </c>
      <c r="PFT11" s="20" t="e">
        <f>VLOOKUP(PFT$4, revenue_pivot!$A$4:$E$6, 5, FALSE)</f>
        <v>#N/A</v>
      </c>
      <c r="PFU11" s="7" t="s">
        <v>22352</v>
      </c>
      <c r="PFV11" s="20" t="e">
        <f>VLOOKUP(PFV$4, revenue_pivot!$A$4:$E$6, 5, FALSE)</f>
        <v>#N/A</v>
      </c>
      <c r="PFW11" s="20" t="e">
        <f>VLOOKUP(PFW$4, revenue_pivot!$A$4:$E$6, 5, FALSE)</f>
        <v>#N/A</v>
      </c>
      <c r="PFX11" s="20" t="e">
        <f>VLOOKUP(PFX$4, revenue_pivot!$A$4:$E$6, 5, FALSE)</f>
        <v>#N/A</v>
      </c>
      <c r="PFY11" s="7" t="s">
        <v>22352</v>
      </c>
      <c r="PFZ11" s="20" t="e">
        <f>VLOOKUP(PFZ$4, revenue_pivot!$A$4:$E$6, 5, FALSE)</f>
        <v>#N/A</v>
      </c>
      <c r="PGA11" s="20" t="e">
        <f>VLOOKUP(PGA$4, revenue_pivot!$A$4:$E$6, 5, FALSE)</f>
        <v>#N/A</v>
      </c>
      <c r="PGB11" s="20" t="e">
        <f>VLOOKUP(PGB$4, revenue_pivot!$A$4:$E$6, 5, FALSE)</f>
        <v>#N/A</v>
      </c>
      <c r="PGC11" s="7" t="s">
        <v>22352</v>
      </c>
      <c r="PGD11" s="20" t="e">
        <f>VLOOKUP(PGD$4, revenue_pivot!$A$4:$E$6, 5, FALSE)</f>
        <v>#N/A</v>
      </c>
      <c r="PGE11" s="20" t="e">
        <f>VLOOKUP(PGE$4, revenue_pivot!$A$4:$E$6, 5, FALSE)</f>
        <v>#N/A</v>
      </c>
      <c r="PGF11" s="20" t="e">
        <f>VLOOKUP(PGF$4, revenue_pivot!$A$4:$E$6, 5, FALSE)</f>
        <v>#N/A</v>
      </c>
      <c r="PGG11" s="7" t="s">
        <v>22352</v>
      </c>
      <c r="PGH11" s="20" t="e">
        <f>VLOOKUP(PGH$4, revenue_pivot!$A$4:$E$6, 5, FALSE)</f>
        <v>#N/A</v>
      </c>
      <c r="PGI11" s="20" t="e">
        <f>VLOOKUP(PGI$4, revenue_pivot!$A$4:$E$6, 5, FALSE)</f>
        <v>#N/A</v>
      </c>
      <c r="PGJ11" s="20" t="e">
        <f>VLOOKUP(PGJ$4, revenue_pivot!$A$4:$E$6, 5, FALSE)</f>
        <v>#N/A</v>
      </c>
      <c r="PGK11" s="7" t="s">
        <v>22352</v>
      </c>
      <c r="PGL11" s="20" t="e">
        <f>VLOOKUP(PGL$4, revenue_pivot!$A$4:$E$6, 5, FALSE)</f>
        <v>#N/A</v>
      </c>
      <c r="PGM11" s="20" t="e">
        <f>VLOOKUP(PGM$4, revenue_pivot!$A$4:$E$6, 5, FALSE)</f>
        <v>#N/A</v>
      </c>
      <c r="PGN11" s="20" t="e">
        <f>VLOOKUP(PGN$4, revenue_pivot!$A$4:$E$6, 5, FALSE)</f>
        <v>#N/A</v>
      </c>
      <c r="PGO11" s="7" t="s">
        <v>22352</v>
      </c>
      <c r="PGP11" s="20" t="e">
        <f>VLOOKUP(PGP$4, revenue_pivot!$A$4:$E$6, 5, FALSE)</f>
        <v>#N/A</v>
      </c>
      <c r="PGQ11" s="20" t="e">
        <f>VLOOKUP(PGQ$4, revenue_pivot!$A$4:$E$6, 5, FALSE)</f>
        <v>#N/A</v>
      </c>
      <c r="PGR11" s="20" t="e">
        <f>VLOOKUP(PGR$4, revenue_pivot!$A$4:$E$6, 5, FALSE)</f>
        <v>#N/A</v>
      </c>
      <c r="PGS11" s="7" t="s">
        <v>22352</v>
      </c>
      <c r="PGT11" s="20" t="e">
        <f>VLOOKUP(PGT$4, revenue_pivot!$A$4:$E$6, 5, FALSE)</f>
        <v>#N/A</v>
      </c>
      <c r="PGU11" s="20" t="e">
        <f>VLOOKUP(PGU$4, revenue_pivot!$A$4:$E$6, 5, FALSE)</f>
        <v>#N/A</v>
      </c>
      <c r="PGV11" s="20" t="e">
        <f>VLOOKUP(PGV$4, revenue_pivot!$A$4:$E$6, 5, FALSE)</f>
        <v>#N/A</v>
      </c>
      <c r="PGW11" s="7" t="s">
        <v>22352</v>
      </c>
      <c r="PGX11" s="20" t="e">
        <f>VLOOKUP(PGX$4, revenue_pivot!$A$4:$E$6, 5, FALSE)</f>
        <v>#N/A</v>
      </c>
      <c r="PGY11" s="20" t="e">
        <f>VLOOKUP(PGY$4, revenue_pivot!$A$4:$E$6, 5, FALSE)</f>
        <v>#N/A</v>
      </c>
      <c r="PGZ11" s="20" t="e">
        <f>VLOOKUP(PGZ$4, revenue_pivot!$A$4:$E$6, 5, FALSE)</f>
        <v>#N/A</v>
      </c>
      <c r="PHA11" s="7" t="s">
        <v>22352</v>
      </c>
      <c r="PHB11" s="20" t="e">
        <f>VLOOKUP(PHB$4, revenue_pivot!$A$4:$E$6, 5, FALSE)</f>
        <v>#N/A</v>
      </c>
      <c r="PHC11" s="20" t="e">
        <f>VLOOKUP(PHC$4, revenue_pivot!$A$4:$E$6, 5, FALSE)</f>
        <v>#N/A</v>
      </c>
      <c r="PHD11" s="20" t="e">
        <f>VLOOKUP(PHD$4, revenue_pivot!$A$4:$E$6, 5, FALSE)</f>
        <v>#N/A</v>
      </c>
      <c r="PHE11" s="7" t="s">
        <v>22352</v>
      </c>
      <c r="PHF11" s="20" t="e">
        <f>VLOOKUP(PHF$4, revenue_pivot!$A$4:$E$6, 5, FALSE)</f>
        <v>#N/A</v>
      </c>
      <c r="PHG11" s="20" t="e">
        <f>VLOOKUP(PHG$4, revenue_pivot!$A$4:$E$6, 5, FALSE)</f>
        <v>#N/A</v>
      </c>
      <c r="PHH11" s="20" t="e">
        <f>VLOOKUP(PHH$4, revenue_pivot!$A$4:$E$6, 5, FALSE)</f>
        <v>#N/A</v>
      </c>
      <c r="PHI11" s="7" t="s">
        <v>22352</v>
      </c>
      <c r="PHJ11" s="20" t="e">
        <f>VLOOKUP(PHJ$4, revenue_pivot!$A$4:$E$6, 5, FALSE)</f>
        <v>#N/A</v>
      </c>
      <c r="PHK11" s="20" t="e">
        <f>VLOOKUP(PHK$4, revenue_pivot!$A$4:$E$6, 5, FALSE)</f>
        <v>#N/A</v>
      </c>
      <c r="PHL11" s="20" t="e">
        <f>VLOOKUP(PHL$4, revenue_pivot!$A$4:$E$6, 5, FALSE)</f>
        <v>#N/A</v>
      </c>
      <c r="PHM11" s="7" t="s">
        <v>22352</v>
      </c>
      <c r="PHN11" s="20" t="e">
        <f>VLOOKUP(PHN$4, revenue_pivot!$A$4:$E$6, 5, FALSE)</f>
        <v>#N/A</v>
      </c>
      <c r="PHO11" s="20" t="e">
        <f>VLOOKUP(PHO$4, revenue_pivot!$A$4:$E$6, 5, FALSE)</f>
        <v>#N/A</v>
      </c>
      <c r="PHP11" s="20" t="e">
        <f>VLOOKUP(PHP$4, revenue_pivot!$A$4:$E$6, 5, FALSE)</f>
        <v>#N/A</v>
      </c>
      <c r="PHQ11" s="7" t="s">
        <v>22352</v>
      </c>
      <c r="PHR11" s="20" t="e">
        <f>VLOOKUP(PHR$4, revenue_pivot!$A$4:$E$6, 5, FALSE)</f>
        <v>#N/A</v>
      </c>
      <c r="PHS11" s="20" t="e">
        <f>VLOOKUP(PHS$4, revenue_pivot!$A$4:$E$6, 5, FALSE)</f>
        <v>#N/A</v>
      </c>
      <c r="PHT11" s="20" t="e">
        <f>VLOOKUP(PHT$4, revenue_pivot!$A$4:$E$6, 5, FALSE)</f>
        <v>#N/A</v>
      </c>
      <c r="PHU11" s="7" t="s">
        <v>22352</v>
      </c>
      <c r="PHV11" s="20" t="e">
        <f>VLOOKUP(PHV$4, revenue_pivot!$A$4:$E$6, 5, FALSE)</f>
        <v>#N/A</v>
      </c>
      <c r="PHW11" s="20" t="e">
        <f>VLOOKUP(PHW$4, revenue_pivot!$A$4:$E$6, 5, FALSE)</f>
        <v>#N/A</v>
      </c>
      <c r="PHX11" s="20" t="e">
        <f>VLOOKUP(PHX$4, revenue_pivot!$A$4:$E$6, 5, FALSE)</f>
        <v>#N/A</v>
      </c>
      <c r="PHY11" s="7" t="s">
        <v>22352</v>
      </c>
      <c r="PHZ11" s="20" t="e">
        <f>VLOOKUP(PHZ$4, revenue_pivot!$A$4:$E$6, 5, FALSE)</f>
        <v>#N/A</v>
      </c>
      <c r="PIA11" s="20" t="e">
        <f>VLOOKUP(PIA$4, revenue_pivot!$A$4:$E$6, 5, FALSE)</f>
        <v>#N/A</v>
      </c>
      <c r="PIB11" s="20" t="e">
        <f>VLOOKUP(PIB$4, revenue_pivot!$A$4:$E$6, 5, FALSE)</f>
        <v>#N/A</v>
      </c>
      <c r="PIC11" s="7" t="s">
        <v>22352</v>
      </c>
      <c r="PID11" s="20" t="e">
        <f>VLOOKUP(PID$4, revenue_pivot!$A$4:$E$6, 5, FALSE)</f>
        <v>#N/A</v>
      </c>
      <c r="PIE11" s="20" t="e">
        <f>VLOOKUP(PIE$4, revenue_pivot!$A$4:$E$6, 5, FALSE)</f>
        <v>#N/A</v>
      </c>
      <c r="PIF11" s="20" t="e">
        <f>VLOOKUP(PIF$4, revenue_pivot!$A$4:$E$6, 5, FALSE)</f>
        <v>#N/A</v>
      </c>
      <c r="PIG11" s="7" t="s">
        <v>22352</v>
      </c>
      <c r="PIH11" s="20" t="e">
        <f>VLOOKUP(PIH$4, revenue_pivot!$A$4:$E$6, 5, FALSE)</f>
        <v>#N/A</v>
      </c>
      <c r="PII11" s="20" t="e">
        <f>VLOOKUP(PII$4, revenue_pivot!$A$4:$E$6, 5, FALSE)</f>
        <v>#N/A</v>
      </c>
      <c r="PIJ11" s="20" t="e">
        <f>VLOOKUP(PIJ$4, revenue_pivot!$A$4:$E$6, 5, FALSE)</f>
        <v>#N/A</v>
      </c>
      <c r="PIK11" s="7" t="s">
        <v>22352</v>
      </c>
      <c r="PIL11" s="20" t="e">
        <f>VLOOKUP(PIL$4, revenue_pivot!$A$4:$E$6, 5, FALSE)</f>
        <v>#N/A</v>
      </c>
      <c r="PIM11" s="20" t="e">
        <f>VLOOKUP(PIM$4, revenue_pivot!$A$4:$E$6, 5, FALSE)</f>
        <v>#N/A</v>
      </c>
      <c r="PIN11" s="20" t="e">
        <f>VLOOKUP(PIN$4, revenue_pivot!$A$4:$E$6, 5, FALSE)</f>
        <v>#N/A</v>
      </c>
      <c r="PIO11" s="7" t="s">
        <v>22352</v>
      </c>
      <c r="PIP11" s="20" t="e">
        <f>VLOOKUP(PIP$4, revenue_pivot!$A$4:$E$6, 5, FALSE)</f>
        <v>#N/A</v>
      </c>
      <c r="PIQ11" s="20" t="e">
        <f>VLOOKUP(PIQ$4, revenue_pivot!$A$4:$E$6, 5, FALSE)</f>
        <v>#N/A</v>
      </c>
      <c r="PIR11" s="20" t="e">
        <f>VLOOKUP(PIR$4, revenue_pivot!$A$4:$E$6, 5, FALSE)</f>
        <v>#N/A</v>
      </c>
      <c r="PIS11" s="7" t="s">
        <v>22352</v>
      </c>
      <c r="PIT11" s="20" t="e">
        <f>VLOOKUP(PIT$4, revenue_pivot!$A$4:$E$6, 5, FALSE)</f>
        <v>#N/A</v>
      </c>
      <c r="PIU11" s="20" t="e">
        <f>VLOOKUP(PIU$4, revenue_pivot!$A$4:$E$6, 5, FALSE)</f>
        <v>#N/A</v>
      </c>
      <c r="PIV11" s="20" t="e">
        <f>VLOOKUP(PIV$4, revenue_pivot!$A$4:$E$6, 5, FALSE)</f>
        <v>#N/A</v>
      </c>
      <c r="PIW11" s="7" t="s">
        <v>22352</v>
      </c>
      <c r="PIX11" s="20" t="e">
        <f>VLOOKUP(PIX$4, revenue_pivot!$A$4:$E$6, 5, FALSE)</f>
        <v>#N/A</v>
      </c>
      <c r="PIY11" s="20" t="e">
        <f>VLOOKUP(PIY$4, revenue_pivot!$A$4:$E$6, 5, FALSE)</f>
        <v>#N/A</v>
      </c>
      <c r="PIZ11" s="20" t="e">
        <f>VLOOKUP(PIZ$4, revenue_pivot!$A$4:$E$6, 5, FALSE)</f>
        <v>#N/A</v>
      </c>
      <c r="PJA11" s="7" t="s">
        <v>22352</v>
      </c>
      <c r="PJB11" s="20" t="e">
        <f>VLOOKUP(PJB$4, revenue_pivot!$A$4:$E$6, 5, FALSE)</f>
        <v>#N/A</v>
      </c>
      <c r="PJC11" s="20" t="e">
        <f>VLOOKUP(PJC$4, revenue_pivot!$A$4:$E$6, 5, FALSE)</f>
        <v>#N/A</v>
      </c>
      <c r="PJD11" s="20" t="e">
        <f>VLOOKUP(PJD$4, revenue_pivot!$A$4:$E$6, 5, FALSE)</f>
        <v>#N/A</v>
      </c>
      <c r="PJE11" s="7" t="s">
        <v>22352</v>
      </c>
      <c r="PJF11" s="20" t="e">
        <f>VLOOKUP(PJF$4, revenue_pivot!$A$4:$E$6, 5, FALSE)</f>
        <v>#N/A</v>
      </c>
      <c r="PJG11" s="20" t="e">
        <f>VLOOKUP(PJG$4, revenue_pivot!$A$4:$E$6, 5, FALSE)</f>
        <v>#N/A</v>
      </c>
      <c r="PJH11" s="20" t="e">
        <f>VLOOKUP(PJH$4, revenue_pivot!$A$4:$E$6, 5, FALSE)</f>
        <v>#N/A</v>
      </c>
      <c r="PJI11" s="7" t="s">
        <v>22352</v>
      </c>
      <c r="PJJ11" s="20" t="e">
        <f>VLOOKUP(PJJ$4, revenue_pivot!$A$4:$E$6, 5, FALSE)</f>
        <v>#N/A</v>
      </c>
      <c r="PJK11" s="20" t="e">
        <f>VLOOKUP(PJK$4, revenue_pivot!$A$4:$E$6, 5, FALSE)</f>
        <v>#N/A</v>
      </c>
      <c r="PJL11" s="20" t="e">
        <f>VLOOKUP(PJL$4, revenue_pivot!$A$4:$E$6, 5, FALSE)</f>
        <v>#N/A</v>
      </c>
      <c r="PJM11" s="7" t="s">
        <v>22352</v>
      </c>
      <c r="PJN11" s="20" t="e">
        <f>VLOOKUP(PJN$4, revenue_pivot!$A$4:$E$6, 5, FALSE)</f>
        <v>#N/A</v>
      </c>
      <c r="PJO11" s="20" t="e">
        <f>VLOOKUP(PJO$4, revenue_pivot!$A$4:$E$6, 5, FALSE)</f>
        <v>#N/A</v>
      </c>
      <c r="PJP11" s="20" t="e">
        <f>VLOOKUP(PJP$4, revenue_pivot!$A$4:$E$6, 5, FALSE)</f>
        <v>#N/A</v>
      </c>
      <c r="PJQ11" s="7" t="s">
        <v>22352</v>
      </c>
      <c r="PJR11" s="20" t="e">
        <f>VLOOKUP(PJR$4, revenue_pivot!$A$4:$E$6, 5, FALSE)</f>
        <v>#N/A</v>
      </c>
      <c r="PJS11" s="20" t="e">
        <f>VLOOKUP(PJS$4, revenue_pivot!$A$4:$E$6, 5, FALSE)</f>
        <v>#N/A</v>
      </c>
      <c r="PJT11" s="20" t="e">
        <f>VLOOKUP(PJT$4, revenue_pivot!$A$4:$E$6, 5, FALSE)</f>
        <v>#N/A</v>
      </c>
      <c r="PJU11" s="7" t="s">
        <v>22352</v>
      </c>
      <c r="PJV11" s="20" t="e">
        <f>VLOOKUP(PJV$4, revenue_pivot!$A$4:$E$6, 5, FALSE)</f>
        <v>#N/A</v>
      </c>
      <c r="PJW11" s="20" t="e">
        <f>VLOOKUP(PJW$4, revenue_pivot!$A$4:$E$6, 5, FALSE)</f>
        <v>#N/A</v>
      </c>
      <c r="PJX11" s="20" t="e">
        <f>VLOOKUP(PJX$4, revenue_pivot!$A$4:$E$6, 5, FALSE)</f>
        <v>#N/A</v>
      </c>
      <c r="PJY11" s="7" t="s">
        <v>22352</v>
      </c>
      <c r="PJZ11" s="20" t="e">
        <f>VLOOKUP(PJZ$4, revenue_pivot!$A$4:$E$6, 5, FALSE)</f>
        <v>#N/A</v>
      </c>
      <c r="PKA11" s="20" t="e">
        <f>VLOOKUP(PKA$4, revenue_pivot!$A$4:$E$6, 5, FALSE)</f>
        <v>#N/A</v>
      </c>
      <c r="PKB11" s="20" t="e">
        <f>VLOOKUP(PKB$4, revenue_pivot!$A$4:$E$6, 5, FALSE)</f>
        <v>#N/A</v>
      </c>
      <c r="PKC11" s="7" t="s">
        <v>22352</v>
      </c>
      <c r="PKD11" s="20" t="e">
        <f>VLOOKUP(PKD$4, revenue_pivot!$A$4:$E$6, 5, FALSE)</f>
        <v>#N/A</v>
      </c>
      <c r="PKE11" s="20" t="e">
        <f>VLOOKUP(PKE$4, revenue_pivot!$A$4:$E$6, 5, FALSE)</f>
        <v>#N/A</v>
      </c>
      <c r="PKF11" s="20" t="e">
        <f>VLOOKUP(PKF$4, revenue_pivot!$A$4:$E$6, 5, FALSE)</f>
        <v>#N/A</v>
      </c>
      <c r="PKG11" s="7" t="s">
        <v>22352</v>
      </c>
      <c r="PKH11" s="20" t="e">
        <f>VLOOKUP(PKH$4, revenue_pivot!$A$4:$E$6, 5, FALSE)</f>
        <v>#N/A</v>
      </c>
      <c r="PKI11" s="20" t="e">
        <f>VLOOKUP(PKI$4, revenue_pivot!$A$4:$E$6, 5, FALSE)</f>
        <v>#N/A</v>
      </c>
      <c r="PKJ11" s="20" t="e">
        <f>VLOOKUP(PKJ$4, revenue_pivot!$A$4:$E$6, 5, FALSE)</f>
        <v>#N/A</v>
      </c>
      <c r="PKK11" s="7" t="s">
        <v>22352</v>
      </c>
      <c r="PKL11" s="20" t="e">
        <f>VLOOKUP(PKL$4, revenue_pivot!$A$4:$E$6, 5, FALSE)</f>
        <v>#N/A</v>
      </c>
      <c r="PKM11" s="20" t="e">
        <f>VLOOKUP(PKM$4, revenue_pivot!$A$4:$E$6, 5, FALSE)</f>
        <v>#N/A</v>
      </c>
      <c r="PKN11" s="20" t="e">
        <f>VLOOKUP(PKN$4, revenue_pivot!$A$4:$E$6, 5, FALSE)</f>
        <v>#N/A</v>
      </c>
      <c r="PKO11" s="7" t="s">
        <v>22352</v>
      </c>
      <c r="PKP11" s="20" t="e">
        <f>VLOOKUP(PKP$4, revenue_pivot!$A$4:$E$6, 5, FALSE)</f>
        <v>#N/A</v>
      </c>
      <c r="PKQ11" s="20" t="e">
        <f>VLOOKUP(PKQ$4, revenue_pivot!$A$4:$E$6, 5, FALSE)</f>
        <v>#N/A</v>
      </c>
      <c r="PKR11" s="20" t="e">
        <f>VLOOKUP(PKR$4, revenue_pivot!$A$4:$E$6, 5, FALSE)</f>
        <v>#N/A</v>
      </c>
      <c r="PKS11" s="7" t="s">
        <v>22352</v>
      </c>
      <c r="PKT11" s="20" t="e">
        <f>VLOOKUP(PKT$4, revenue_pivot!$A$4:$E$6, 5, FALSE)</f>
        <v>#N/A</v>
      </c>
      <c r="PKU11" s="20" t="e">
        <f>VLOOKUP(PKU$4, revenue_pivot!$A$4:$E$6, 5, FALSE)</f>
        <v>#N/A</v>
      </c>
      <c r="PKV11" s="20" t="e">
        <f>VLOOKUP(PKV$4, revenue_pivot!$A$4:$E$6, 5, FALSE)</f>
        <v>#N/A</v>
      </c>
      <c r="PKW11" s="7" t="s">
        <v>22352</v>
      </c>
      <c r="PKX11" s="20" t="e">
        <f>VLOOKUP(PKX$4, revenue_pivot!$A$4:$E$6, 5, FALSE)</f>
        <v>#N/A</v>
      </c>
      <c r="PKY11" s="20" t="e">
        <f>VLOOKUP(PKY$4, revenue_pivot!$A$4:$E$6, 5, FALSE)</f>
        <v>#N/A</v>
      </c>
      <c r="PKZ11" s="20" t="e">
        <f>VLOOKUP(PKZ$4, revenue_pivot!$A$4:$E$6, 5, FALSE)</f>
        <v>#N/A</v>
      </c>
      <c r="PLA11" s="7" t="s">
        <v>22352</v>
      </c>
      <c r="PLB11" s="20" t="e">
        <f>VLOOKUP(PLB$4, revenue_pivot!$A$4:$E$6, 5, FALSE)</f>
        <v>#N/A</v>
      </c>
      <c r="PLC11" s="20" t="e">
        <f>VLOOKUP(PLC$4, revenue_pivot!$A$4:$E$6, 5, FALSE)</f>
        <v>#N/A</v>
      </c>
      <c r="PLD11" s="20" t="e">
        <f>VLOOKUP(PLD$4, revenue_pivot!$A$4:$E$6, 5, FALSE)</f>
        <v>#N/A</v>
      </c>
      <c r="PLE11" s="7" t="s">
        <v>22352</v>
      </c>
      <c r="PLF11" s="20" t="e">
        <f>VLOOKUP(PLF$4, revenue_pivot!$A$4:$E$6, 5, FALSE)</f>
        <v>#N/A</v>
      </c>
      <c r="PLG11" s="20" t="e">
        <f>VLOOKUP(PLG$4, revenue_pivot!$A$4:$E$6, 5, FALSE)</f>
        <v>#N/A</v>
      </c>
      <c r="PLH11" s="20" t="e">
        <f>VLOOKUP(PLH$4, revenue_pivot!$A$4:$E$6, 5, FALSE)</f>
        <v>#N/A</v>
      </c>
      <c r="PLI11" s="7" t="s">
        <v>22352</v>
      </c>
      <c r="PLJ11" s="20" t="e">
        <f>VLOOKUP(PLJ$4, revenue_pivot!$A$4:$E$6, 5, FALSE)</f>
        <v>#N/A</v>
      </c>
      <c r="PLK11" s="20" t="e">
        <f>VLOOKUP(PLK$4, revenue_pivot!$A$4:$E$6, 5, FALSE)</f>
        <v>#N/A</v>
      </c>
      <c r="PLL11" s="20" t="e">
        <f>VLOOKUP(PLL$4, revenue_pivot!$A$4:$E$6, 5, FALSE)</f>
        <v>#N/A</v>
      </c>
      <c r="PLM11" s="7" t="s">
        <v>22352</v>
      </c>
      <c r="PLN11" s="20" t="e">
        <f>VLOOKUP(PLN$4, revenue_pivot!$A$4:$E$6, 5, FALSE)</f>
        <v>#N/A</v>
      </c>
      <c r="PLO11" s="20" t="e">
        <f>VLOOKUP(PLO$4, revenue_pivot!$A$4:$E$6, 5, FALSE)</f>
        <v>#N/A</v>
      </c>
      <c r="PLP11" s="20" t="e">
        <f>VLOOKUP(PLP$4, revenue_pivot!$A$4:$E$6, 5, FALSE)</f>
        <v>#N/A</v>
      </c>
      <c r="PLQ11" s="7" t="s">
        <v>22352</v>
      </c>
      <c r="PLR11" s="20" t="e">
        <f>VLOOKUP(PLR$4, revenue_pivot!$A$4:$E$6, 5, FALSE)</f>
        <v>#N/A</v>
      </c>
      <c r="PLS11" s="20" t="e">
        <f>VLOOKUP(PLS$4, revenue_pivot!$A$4:$E$6, 5, FALSE)</f>
        <v>#N/A</v>
      </c>
      <c r="PLT11" s="20" t="e">
        <f>VLOOKUP(PLT$4, revenue_pivot!$A$4:$E$6, 5, FALSE)</f>
        <v>#N/A</v>
      </c>
      <c r="PLU11" s="7" t="s">
        <v>22352</v>
      </c>
      <c r="PLV11" s="20" t="e">
        <f>VLOOKUP(PLV$4, revenue_pivot!$A$4:$E$6, 5, FALSE)</f>
        <v>#N/A</v>
      </c>
      <c r="PLW11" s="20" t="e">
        <f>VLOOKUP(PLW$4, revenue_pivot!$A$4:$E$6, 5, FALSE)</f>
        <v>#N/A</v>
      </c>
      <c r="PLX11" s="20" t="e">
        <f>VLOOKUP(PLX$4, revenue_pivot!$A$4:$E$6, 5, FALSE)</f>
        <v>#N/A</v>
      </c>
      <c r="PLY11" s="7" t="s">
        <v>22352</v>
      </c>
      <c r="PLZ11" s="20" t="e">
        <f>VLOOKUP(PLZ$4, revenue_pivot!$A$4:$E$6, 5, FALSE)</f>
        <v>#N/A</v>
      </c>
      <c r="PMA11" s="20" t="e">
        <f>VLOOKUP(PMA$4, revenue_pivot!$A$4:$E$6, 5, FALSE)</f>
        <v>#N/A</v>
      </c>
      <c r="PMB11" s="20" t="e">
        <f>VLOOKUP(PMB$4, revenue_pivot!$A$4:$E$6, 5, FALSE)</f>
        <v>#N/A</v>
      </c>
      <c r="PMC11" s="7" t="s">
        <v>22352</v>
      </c>
      <c r="PMD11" s="20" t="e">
        <f>VLOOKUP(PMD$4, revenue_pivot!$A$4:$E$6, 5, FALSE)</f>
        <v>#N/A</v>
      </c>
      <c r="PME11" s="20" t="e">
        <f>VLOOKUP(PME$4, revenue_pivot!$A$4:$E$6, 5, FALSE)</f>
        <v>#N/A</v>
      </c>
      <c r="PMF11" s="20" t="e">
        <f>VLOOKUP(PMF$4, revenue_pivot!$A$4:$E$6, 5, FALSE)</f>
        <v>#N/A</v>
      </c>
      <c r="PMG11" s="7" t="s">
        <v>22352</v>
      </c>
      <c r="PMH11" s="20" t="e">
        <f>VLOOKUP(PMH$4, revenue_pivot!$A$4:$E$6, 5, FALSE)</f>
        <v>#N/A</v>
      </c>
      <c r="PMI11" s="20" t="e">
        <f>VLOOKUP(PMI$4, revenue_pivot!$A$4:$E$6, 5, FALSE)</f>
        <v>#N/A</v>
      </c>
      <c r="PMJ11" s="20" t="e">
        <f>VLOOKUP(PMJ$4, revenue_pivot!$A$4:$E$6, 5, FALSE)</f>
        <v>#N/A</v>
      </c>
      <c r="PMK11" s="7" t="s">
        <v>22352</v>
      </c>
      <c r="PML11" s="20" t="e">
        <f>VLOOKUP(PML$4, revenue_pivot!$A$4:$E$6, 5, FALSE)</f>
        <v>#N/A</v>
      </c>
      <c r="PMM11" s="20" t="e">
        <f>VLOOKUP(PMM$4, revenue_pivot!$A$4:$E$6, 5, FALSE)</f>
        <v>#N/A</v>
      </c>
      <c r="PMN11" s="20" t="e">
        <f>VLOOKUP(PMN$4, revenue_pivot!$A$4:$E$6, 5, FALSE)</f>
        <v>#N/A</v>
      </c>
      <c r="PMO11" s="7" t="s">
        <v>22352</v>
      </c>
      <c r="PMP11" s="20" t="e">
        <f>VLOOKUP(PMP$4, revenue_pivot!$A$4:$E$6, 5, FALSE)</f>
        <v>#N/A</v>
      </c>
      <c r="PMQ11" s="20" t="e">
        <f>VLOOKUP(PMQ$4, revenue_pivot!$A$4:$E$6, 5, FALSE)</f>
        <v>#N/A</v>
      </c>
      <c r="PMR11" s="20" t="e">
        <f>VLOOKUP(PMR$4, revenue_pivot!$A$4:$E$6, 5, FALSE)</f>
        <v>#N/A</v>
      </c>
      <c r="PMS11" s="7" t="s">
        <v>22352</v>
      </c>
      <c r="PMT11" s="20" t="e">
        <f>VLOOKUP(PMT$4, revenue_pivot!$A$4:$E$6, 5, FALSE)</f>
        <v>#N/A</v>
      </c>
      <c r="PMU11" s="20" t="e">
        <f>VLOOKUP(PMU$4, revenue_pivot!$A$4:$E$6, 5, FALSE)</f>
        <v>#N/A</v>
      </c>
      <c r="PMV11" s="20" t="e">
        <f>VLOOKUP(PMV$4, revenue_pivot!$A$4:$E$6, 5, FALSE)</f>
        <v>#N/A</v>
      </c>
      <c r="PMW11" s="7" t="s">
        <v>22352</v>
      </c>
      <c r="PMX11" s="20" t="e">
        <f>VLOOKUP(PMX$4, revenue_pivot!$A$4:$E$6, 5, FALSE)</f>
        <v>#N/A</v>
      </c>
      <c r="PMY11" s="20" t="e">
        <f>VLOOKUP(PMY$4, revenue_pivot!$A$4:$E$6, 5, FALSE)</f>
        <v>#N/A</v>
      </c>
      <c r="PMZ11" s="20" t="e">
        <f>VLOOKUP(PMZ$4, revenue_pivot!$A$4:$E$6, 5, FALSE)</f>
        <v>#N/A</v>
      </c>
      <c r="PNA11" s="7" t="s">
        <v>22352</v>
      </c>
      <c r="PNB11" s="20" t="e">
        <f>VLOOKUP(PNB$4, revenue_pivot!$A$4:$E$6, 5, FALSE)</f>
        <v>#N/A</v>
      </c>
      <c r="PNC11" s="20" t="e">
        <f>VLOOKUP(PNC$4, revenue_pivot!$A$4:$E$6, 5, FALSE)</f>
        <v>#N/A</v>
      </c>
      <c r="PND11" s="20" t="e">
        <f>VLOOKUP(PND$4, revenue_pivot!$A$4:$E$6, 5, FALSE)</f>
        <v>#N/A</v>
      </c>
      <c r="PNE11" s="7" t="s">
        <v>22352</v>
      </c>
      <c r="PNF11" s="20" t="e">
        <f>VLOOKUP(PNF$4, revenue_pivot!$A$4:$E$6, 5, FALSE)</f>
        <v>#N/A</v>
      </c>
      <c r="PNG11" s="20" t="e">
        <f>VLOOKUP(PNG$4, revenue_pivot!$A$4:$E$6, 5, FALSE)</f>
        <v>#N/A</v>
      </c>
      <c r="PNH11" s="20" t="e">
        <f>VLOOKUP(PNH$4, revenue_pivot!$A$4:$E$6, 5, FALSE)</f>
        <v>#N/A</v>
      </c>
      <c r="PNI11" s="7" t="s">
        <v>22352</v>
      </c>
      <c r="PNJ11" s="20" t="e">
        <f>VLOOKUP(PNJ$4, revenue_pivot!$A$4:$E$6, 5, FALSE)</f>
        <v>#N/A</v>
      </c>
      <c r="PNK11" s="20" t="e">
        <f>VLOOKUP(PNK$4, revenue_pivot!$A$4:$E$6, 5, FALSE)</f>
        <v>#N/A</v>
      </c>
      <c r="PNL11" s="20" t="e">
        <f>VLOOKUP(PNL$4, revenue_pivot!$A$4:$E$6, 5, FALSE)</f>
        <v>#N/A</v>
      </c>
      <c r="PNM11" s="7" t="s">
        <v>22352</v>
      </c>
      <c r="PNN11" s="20" t="e">
        <f>VLOOKUP(PNN$4, revenue_pivot!$A$4:$E$6, 5, FALSE)</f>
        <v>#N/A</v>
      </c>
      <c r="PNO11" s="20" t="e">
        <f>VLOOKUP(PNO$4, revenue_pivot!$A$4:$E$6, 5, FALSE)</f>
        <v>#N/A</v>
      </c>
      <c r="PNP11" s="20" t="e">
        <f>VLOOKUP(PNP$4, revenue_pivot!$A$4:$E$6, 5, FALSE)</f>
        <v>#N/A</v>
      </c>
      <c r="PNQ11" s="7" t="s">
        <v>22352</v>
      </c>
      <c r="PNR11" s="20" t="e">
        <f>VLOOKUP(PNR$4, revenue_pivot!$A$4:$E$6, 5, FALSE)</f>
        <v>#N/A</v>
      </c>
      <c r="PNS11" s="20" t="e">
        <f>VLOOKUP(PNS$4, revenue_pivot!$A$4:$E$6, 5, FALSE)</f>
        <v>#N/A</v>
      </c>
      <c r="PNT11" s="20" t="e">
        <f>VLOOKUP(PNT$4, revenue_pivot!$A$4:$E$6, 5, FALSE)</f>
        <v>#N/A</v>
      </c>
      <c r="PNU11" s="7" t="s">
        <v>22352</v>
      </c>
      <c r="PNV11" s="20" t="e">
        <f>VLOOKUP(PNV$4, revenue_pivot!$A$4:$E$6, 5, FALSE)</f>
        <v>#N/A</v>
      </c>
      <c r="PNW11" s="20" t="e">
        <f>VLOOKUP(PNW$4, revenue_pivot!$A$4:$E$6, 5, FALSE)</f>
        <v>#N/A</v>
      </c>
      <c r="PNX11" s="20" t="e">
        <f>VLOOKUP(PNX$4, revenue_pivot!$A$4:$E$6, 5, FALSE)</f>
        <v>#N/A</v>
      </c>
      <c r="PNY11" s="7" t="s">
        <v>22352</v>
      </c>
      <c r="PNZ11" s="20" t="e">
        <f>VLOOKUP(PNZ$4, revenue_pivot!$A$4:$E$6, 5, FALSE)</f>
        <v>#N/A</v>
      </c>
      <c r="POA11" s="20" t="e">
        <f>VLOOKUP(POA$4, revenue_pivot!$A$4:$E$6, 5, FALSE)</f>
        <v>#N/A</v>
      </c>
      <c r="POB11" s="20" t="e">
        <f>VLOOKUP(POB$4, revenue_pivot!$A$4:$E$6, 5, FALSE)</f>
        <v>#N/A</v>
      </c>
      <c r="POC11" s="7" t="s">
        <v>22352</v>
      </c>
      <c r="POD11" s="20" t="e">
        <f>VLOOKUP(POD$4, revenue_pivot!$A$4:$E$6, 5, FALSE)</f>
        <v>#N/A</v>
      </c>
      <c r="POE11" s="20" t="e">
        <f>VLOOKUP(POE$4, revenue_pivot!$A$4:$E$6, 5, FALSE)</f>
        <v>#N/A</v>
      </c>
      <c r="POF11" s="20" t="e">
        <f>VLOOKUP(POF$4, revenue_pivot!$A$4:$E$6, 5, FALSE)</f>
        <v>#N/A</v>
      </c>
      <c r="POG11" s="7" t="s">
        <v>22352</v>
      </c>
      <c r="POH11" s="20" t="e">
        <f>VLOOKUP(POH$4, revenue_pivot!$A$4:$E$6, 5, FALSE)</f>
        <v>#N/A</v>
      </c>
      <c r="POI11" s="20" t="e">
        <f>VLOOKUP(POI$4, revenue_pivot!$A$4:$E$6, 5, FALSE)</f>
        <v>#N/A</v>
      </c>
      <c r="POJ11" s="20" t="e">
        <f>VLOOKUP(POJ$4, revenue_pivot!$A$4:$E$6, 5, FALSE)</f>
        <v>#N/A</v>
      </c>
      <c r="POK11" s="7" t="s">
        <v>22352</v>
      </c>
      <c r="POL11" s="20" t="e">
        <f>VLOOKUP(POL$4, revenue_pivot!$A$4:$E$6, 5, FALSE)</f>
        <v>#N/A</v>
      </c>
      <c r="POM11" s="20" t="e">
        <f>VLOOKUP(POM$4, revenue_pivot!$A$4:$E$6, 5, FALSE)</f>
        <v>#N/A</v>
      </c>
      <c r="PON11" s="20" t="e">
        <f>VLOOKUP(PON$4, revenue_pivot!$A$4:$E$6, 5, FALSE)</f>
        <v>#N/A</v>
      </c>
      <c r="POO11" s="7" t="s">
        <v>22352</v>
      </c>
      <c r="POP11" s="20" t="e">
        <f>VLOOKUP(POP$4, revenue_pivot!$A$4:$E$6, 5, FALSE)</f>
        <v>#N/A</v>
      </c>
      <c r="POQ11" s="20" t="e">
        <f>VLOOKUP(POQ$4, revenue_pivot!$A$4:$E$6, 5, FALSE)</f>
        <v>#N/A</v>
      </c>
      <c r="POR11" s="20" t="e">
        <f>VLOOKUP(POR$4, revenue_pivot!$A$4:$E$6, 5, FALSE)</f>
        <v>#N/A</v>
      </c>
      <c r="POS11" s="7" t="s">
        <v>22352</v>
      </c>
      <c r="POT11" s="20" t="e">
        <f>VLOOKUP(POT$4, revenue_pivot!$A$4:$E$6, 5, FALSE)</f>
        <v>#N/A</v>
      </c>
      <c r="POU11" s="20" t="e">
        <f>VLOOKUP(POU$4, revenue_pivot!$A$4:$E$6, 5, FALSE)</f>
        <v>#N/A</v>
      </c>
      <c r="POV11" s="20" t="e">
        <f>VLOOKUP(POV$4, revenue_pivot!$A$4:$E$6, 5, FALSE)</f>
        <v>#N/A</v>
      </c>
      <c r="POW11" s="7" t="s">
        <v>22352</v>
      </c>
      <c r="POX11" s="20" t="e">
        <f>VLOOKUP(POX$4, revenue_pivot!$A$4:$E$6, 5, FALSE)</f>
        <v>#N/A</v>
      </c>
      <c r="POY11" s="20" t="e">
        <f>VLOOKUP(POY$4, revenue_pivot!$A$4:$E$6, 5, FALSE)</f>
        <v>#N/A</v>
      </c>
      <c r="POZ11" s="20" t="e">
        <f>VLOOKUP(POZ$4, revenue_pivot!$A$4:$E$6, 5, FALSE)</f>
        <v>#N/A</v>
      </c>
      <c r="PPA11" s="7" t="s">
        <v>22352</v>
      </c>
      <c r="PPB11" s="20" t="e">
        <f>VLOOKUP(PPB$4, revenue_pivot!$A$4:$E$6, 5, FALSE)</f>
        <v>#N/A</v>
      </c>
      <c r="PPC11" s="20" t="e">
        <f>VLOOKUP(PPC$4, revenue_pivot!$A$4:$E$6, 5, FALSE)</f>
        <v>#N/A</v>
      </c>
      <c r="PPD11" s="20" t="e">
        <f>VLOOKUP(PPD$4, revenue_pivot!$A$4:$E$6, 5, FALSE)</f>
        <v>#N/A</v>
      </c>
      <c r="PPE11" s="7" t="s">
        <v>22352</v>
      </c>
      <c r="PPF11" s="20" t="e">
        <f>VLOOKUP(PPF$4, revenue_pivot!$A$4:$E$6, 5, FALSE)</f>
        <v>#N/A</v>
      </c>
      <c r="PPG11" s="20" t="e">
        <f>VLOOKUP(PPG$4, revenue_pivot!$A$4:$E$6, 5, FALSE)</f>
        <v>#N/A</v>
      </c>
      <c r="PPH11" s="20" t="e">
        <f>VLOOKUP(PPH$4, revenue_pivot!$A$4:$E$6, 5, FALSE)</f>
        <v>#N/A</v>
      </c>
      <c r="PPI11" s="7" t="s">
        <v>22352</v>
      </c>
      <c r="PPJ11" s="20" t="e">
        <f>VLOOKUP(PPJ$4, revenue_pivot!$A$4:$E$6, 5, FALSE)</f>
        <v>#N/A</v>
      </c>
      <c r="PPK11" s="20" t="e">
        <f>VLOOKUP(PPK$4, revenue_pivot!$A$4:$E$6, 5, FALSE)</f>
        <v>#N/A</v>
      </c>
      <c r="PPL11" s="20" t="e">
        <f>VLOOKUP(PPL$4, revenue_pivot!$A$4:$E$6, 5, FALSE)</f>
        <v>#N/A</v>
      </c>
      <c r="PPM11" s="7" t="s">
        <v>22352</v>
      </c>
      <c r="PPN11" s="20" t="e">
        <f>VLOOKUP(PPN$4, revenue_pivot!$A$4:$E$6, 5, FALSE)</f>
        <v>#N/A</v>
      </c>
      <c r="PPO11" s="20" t="e">
        <f>VLOOKUP(PPO$4, revenue_pivot!$A$4:$E$6, 5, FALSE)</f>
        <v>#N/A</v>
      </c>
      <c r="PPP11" s="20" t="e">
        <f>VLOOKUP(PPP$4, revenue_pivot!$A$4:$E$6, 5, FALSE)</f>
        <v>#N/A</v>
      </c>
      <c r="PPQ11" s="7" t="s">
        <v>22352</v>
      </c>
      <c r="PPR11" s="20" t="e">
        <f>VLOOKUP(PPR$4, revenue_pivot!$A$4:$E$6, 5, FALSE)</f>
        <v>#N/A</v>
      </c>
      <c r="PPS11" s="20" t="e">
        <f>VLOOKUP(PPS$4, revenue_pivot!$A$4:$E$6, 5, FALSE)</f>
        <v>#N/A</v>
      </c>
      <c r="PPT11" s="20" t="e">
        <f>VLOOKUP(PPT$4, revenue_pivot!$A$4:$E$6, 5, FALSE)</f>
        <v>#N/A</v>
      </c>
      <c r="PPU11" s="7" t="s">
        <v>22352</v>
      </c>
      <c r="PPV11" s="20" t="e">
        <f>VLOOKUP(PPV$4, revenue_pivot!$A$4:$E$6, 5, FALSE)</f>
        <v>#N/A</v>
      </c>
      <c r="PPW11" s="20" t="e">
        <f>VLOOKUP(PPW$4, revenue_pivot!$A$4:$E$6, 5, FALSE)</f>
        <v>#N/A</v>
      </c>
      <c r="PPX11" s="20" t="e">
        <f>VLOOKUP(PPX$4, revenue_pivot!$A$4:$E$6, 5, FALSE)</f>
        <v>#N/A</v>
      </c>
      <c r="PPY11" s="7" t="s">
        <v>22352</v>
      </c>
      <c r="PPZ11" s="20" t="e">
        <f>VLOOKUP(PPZ$4, revenue_pivot!$A$4:$E$6, 5, FALSE)</f>
        <v>#N/A</v>
      </c>
      <c r="PQA11" s="20" t="e">
        <f>VLOOKUP(PQA$4, revenue_pivot!$A$4:$E$6, 5, FALSE)</f>
        <v>#N/A</v>
      </c>
      <c r="PQB11" s="20" t="e">
        <f>VLOOKUP(PQB$4, revenue_pivot!$A$4:$E$6, 5, FALSE)</f>
        <v>#N/A</v>
      </c>
      <c r="PQC11" s="7" t="s">
        <v>22352</v>
      </c>
      <c r="PQD11" s="20" t="e">
        <f>VLOOKUP(PQD$4, revenue_pivot!$A$4:$E$6, 5, FALSE)</f>
        <v>#N/A</v>
      </c>
      <c r="PQE11" s="20" t="e">
        <f>VLOOKUP(PQE$4, revenue_pivot!$A$4:$E$6, 5, FALSE)</f>
        <v>#N/A</v>
      </c>
      <c r="PQF11" s="20" t="e">
        <f>VLOOKUP(PQF$4, revenue_pivot!$A$4:$E$6, 5, FALSE)</f>
        <v>#N/A</v>
      </c>
      <c r="PQG11" s="7" t="s">
        <v>22352</v>
      </c>
      <c r="PQH11" s="20" t="e">
        <f>VLOOKUP(PQH$4, revenue_pivot!$A$4:$E$6, 5, FALSE)</f>
        <v>#N/A</v>
      </c>
      <c r="PQI11" s="20" t="e">
        <f>VLOOKUP(PQI$4, revenue_pivot!$A$4:$E$6, 5, FALSE)</f>
        <v>#N/A</v>
      </c>
      <c r="PQJ11" s="20" t="e">
        <f>VLOOKUP(PQJ$4, revenue_pivot!$A$4:$E$6, 5, FALSE)</f>
        <v>#N/A</v>
      </c>
      <c r="PQK11" s="7" t="s">
        <v>22352</v>
      </c>
      <c r="PQL11" s="20" t="e">
        <f>VLOOKUP(PQL$4, revenue_pivot!$A$4:$E$6, 5, FALSE)</f>
        <v>#N/A</v>
      </c>
      <c r="PQM11" s="20" t="e">
        <f>VLOOKUP(PQM$4, revenue_pivot!$A$4:$E$6, 5, FALSE)</f>
        <v>#N/A</v>
      </c>
      <c r="PQN11" s="20" t="e">
        <f>VLOOKUP(PQN$4, revenue_pivot!$A$4:$E$6, 5, FALSE)</f>
        <v>#N/A</v>
      </c>
      <c r="PQO11" s="7" t="s">
        <v>22352</v>
      </c>
      <c r="PQP11" s="20" t="e">
        <f>VLOOKUP(PQP$4, revenue_pivot!$A$4:$E$6, 5, FALSE)</f>
        <v>#N/A</v>
      </c>
      <c r="PQQ11" s="20" t="e">
        <f>VLOOKUP(PQQ$4, revenue_pivot!$A$4:$E$6, 5, FALSE)</f>
        <v>#N/A</v>
      </c>
      <c r="PQR11" s="20" t="e">
        <f>VLOOKUP(PQR$4, revenue_pivot!$A$4:$E$6, 5, FALSE)</f>
        <v>#N/A</v>
      </c>
      <c r="PQS11" s="7" t="s">
        <v>22352</v>
      </c>
      <c r="PQT11" s="20" t="e">
        <f>VLOOKUP(PQT$4, revenue_pivot!$A$4:$E$6, 5, FALSE)</f>
        <v>#N/A</v>
      </c>
      <c r="PQU11" s="20" t="e">
        <f>VLOOKUP(PQU$4, revenue_pivot!$A$4:$E$6, 5, FALSE)</f>
        <v>#N/A</v>
      </c>
      <c r="PQV11" s="20" t="e">
        <f>VLOOKUP(PQV$4, revenue_pivot!$A$4:$E$6, 5, FALSE)</f>
        <v>#N/A</v>
      </c>
      <c r="PQW11" s="7" t="s">
        <v>22352</v>
      </c>
      <c r="PQX11" s="20" t="e">
        <f>VLOOKUP(PQX$4, revenue_pivot!$A$4:$E$6, 5, FALSE)</f>
        <v>#N/A</v>
      </c>
      <c r="PQY11" s="20" t="e">
        <f>VLOOKUP(PQY$4, revenue_pivot!$A$4:$E$6, 5, FALSE)</f>
        <v>#N/A</v>
      </c>
      <c r="PQZ11" s="20" t="e">
        <f>VLOOKUP(PQZ$4, revenue_pivot!$A$4:$E$6, 5, FALSE)</f>
        <v>#N/A</v>
      </c>
      <c r="PRA11" s="7" t="s">
        <v>22352</v>
      </c>
      <c r="PRB11" s="20" t="e">
        <f>VLOOKUP(PRB$4, revenue_pivot!$A$4:$E$6, 5, FALSE)</f>
        <v>#N/A</v>
      </c>
      <c r="PRC11" s="20" t="e">
        <f>VLOOKUP(PRC$4, revenue_pivot!$A$4:$E$6, 5, FALSE)</f>
        <v>#N/A</v>
      </c>
      <c r="PRD11" s="20" t="e">
        <f>VLOOKUP(PRD$4, revenue_pivot!$A$4:$E$6, 5, FALSE)</f>
        <v>#N/A</v>
      </c>
      <c r="PRE11" s="7" t="s">
        <v>22352</v>
      </c>
      <c r="PRF11" s="20" t="e">
        <f>VLOOKUP(PRF$4, revenue_pivot!$A$4:$E$6, 5, FALSE)</f>
        <v>#N/A</v>
      </c>
      <c r="PRG11" s="20" t="e">
        <f>VLOOKUP(PRG$4, revenue_pivot!$A$4:$E$6, 5, FALSE)</f>
        <v>#N/A</v>
      </c>
      <c r="PRH11" s="20" t="e">
        <f>VLOOKUP(PRH$4, revenue_pivot!$A$4:$E$6, 5, FALSE)</f>
        <v>#N/A</v>
      </c>
      <c r="PRI11" s="7" t="s">
        <v>22352</v>
      </c>
      <c r="PRJ11" s="20" t="e">
        <f>VLOOKUP(PRJ$4, revenue_pivot!$A$4:$E$6, 5, FALSE)</f>
        <v>#N/A</v>
      </c>
      <c r="PRK11" s="20" t="e">
        <f>VLOOKUP(PRK$4, revenue_pivot!$A$4:$E$6, 5, FALSE)</f>
        <v>#N/A</v>
      </c>
      <c r="PRL11" s="20" t="e">
        <f>VLOOKUP(PRL$4, revenue_pivot!$A$4:$E$6, 5, FALSE)</f>
        <v>#N/A</v>
      </c>
      <c r="PRM11" s="7" t="s">
        <v>22352</v>
      </c>
      <c r="PRN11" s="20" t="e">
        <f>VLOOKUP(PRN$4, revenue_pivot!$A$4:$E$6, 5, FALSE)</f>
        <v>#N/A</v>
      </c>
      <c r="PRO11" s="20" t="e">
        <f>VLOOKUP(PRO$4, revenue_pivot!$A$4:$E$6, 5, FALSE)</f>
        <v>#N/A</v>
      </c>
      <c r="PRP11" s="20" t="e">
        <f>VLOOKUP(PRP$4, revenue_pivot!$A$4:$E$6, 5, FALSE)</f>
        <v>#N/A</v>
      </c>
      <c r="PRQ11" s="7" t="s">
        <v>22352</v>
      </c>
      <c r="PRR11" s="20" t="e">
        <f>VLOOKUP(PRR$4, revenue_pivot!$A$4:$E$6, 5, FALSE)</f>
        <v>#N/A</v>
      </c>
      <c r="PRS11" s="20" t="e">
        <f>VLOOKUP(PRS$4, revenue_pivot!$A$4:$E$6, 5, FALSE)</f>
        <v>#N/A</v>
      </c>
      <c r="PRT11" s="20" t="e">
        <f>VLOOKUP(PRT$4, revenue_pivot!$A$4:$E$6, 5, FALSE)</f>
        <v>#N/A</v>
      </c>
      <c r="PRU11" s="7" t="s">
        <v>22352</v>
      </c>
      <c r="PRV11" s="20" t="e">
        <f>VLOOKUP(PRV$4, revenue_pivot!$A$4:$E$6, 5, FALSE)</f>
        <v>#N/A</v>
      </c>
      <c r="PRW11" s="20" t="e">
        <f>VLOOKUP(PRW$4, revenue_pivot!$A$4:$E$6, 5, FALSE)</f>
        <v>#N/A</v>
      </c>
      <c r="PRX11" s="20" t="e">
        <f>VLOOKUP(PRX$4, revenue_pivot!$A$4:$E$6, 5, FALSE)</f>
        <v>#N/A</v>
      </c>
      <c r="PRY11" s="7" t="s">
        <v>22352</v>
      </c>
      <c r="PRZ11" s="20" t="e">
        <f>VLOOKUP(PRZ$4, revenue_pivot!$A$4:$E$6, 5, FALSE)</f>
        <v>#N/A</v>
      </c>
      <c r="PSA11" s="20" t="e">
        <f>VLOOKUP(PSA$4, revenue_pivot!$A$4:$E$6, 5, FALSE)</f>
        <v>#N/A</v>
      </c>
      <c r="PSB11" s="20" t="e">
        <f>VLOOKUP(PSB$4, revenue_pivot!$A$4:$E$6, 5, FALSE)</f>
        <v>#N/A</v>
      </c>
      <c r="PSC11" s="7" t="s">
        <v>22352</v>
      </c>
      <c r="PSD11" s="20" t="e">
        <f>VLOOKUP(PSD$4, revenue_pivot!$A$4:$E$6, 5, FALSE)</f>
        <v>#N/A</v>
      </c>
      <c r="PSE11" s="20" t="e">
        <f>VLOOKUP(PSE$4, revenue_pivot!$A$4:$E$6, 5, FALSE)</f>
        <v>#N/A</v>
      </c>
      <c r="PSF11" s="20" t="e">
        <f>VLOOKUP(PSF$4, revenue_pivot!$A$4:$E$6, 5, FALSE)</f>
        <v>#N/A</v>
      </c>
      <c r="PSG11" s="7" t="s">
        <v>22352</v>
      </c>
      <c r="PSH11" s="20" t="e">
        <f>VLOOKUP(PSH$4, revenue_pivot!$A$4:$E$6, 5, FALSE)</f>
        <v>#N/A</v>
      </c>
      <c r="PSI11" s="20" t="e">
        <f>VLOOKUP(PSI$4, revenue_pivot!$A$4:$E$6, 5, FALSE)</f>
        <v>#N/A</v>
      </c>
      <c r="PSJ11" s="20" t="e">
        <f>VLOOKUP(PSJ$4, revenue_pivot!$A$4:$E$6, 5, FALSE)</f>
        <v>#N/A</v>
      </c>
      <c r="PSK11" s="7" t="s">
        <v>22352</v>
      </c>
      <c r="PSL11" s="20" t="e">
        <f>VLOOKUP(PSL$4, revenue_pivot!$A$4:$E$6, 5, FALSE)</f>
        <v>#N/A</v>
      </c>
      <c r="PSM11" s="20" t="e">
        <f>VLOOKUP(PSM$4, revenue_pivot!$A$4:$E$6, 5, FALSE)</f>
        <v>#N/A</v>
      </c>
      <c r="PSN11" s="20" t="e">
        <f>VLOOKUP(PSN$4, revenue_pivot!$A$4:$E$6, 5, FALSE)</f>
        <v>#N/A</v>
      </c>
      <c r="PSO11" s="7" t="s">
        <v>22352</v>
      </c>
      <c r="PSP11" s="20" t="e">
        <f>VLOOKUP(PSP$4, revenue_pivot!$A$4:$E$6, 5, FALSE)</f>
        <v>#N/A</v>
      </c>
      <c r="PSQ11" s="20" t="e">
        <f>VLOOKUP(PSQ$4, revenue_pivot!$A$4:$E$6, 5, FALSE)</f>
        <v>#N/A</v>
      </c>
      <c r="PSR11" s="20" t="e">
        <f>VLOOKUP(PSR$4, revenue_pivot!$A$4:$E$6, 5, FALSE)</f>
        <v>#N/A</v>
      </c>
      <c r="PSS11" s="7" t="s">
        <v>22352</v>
      </c>
      <c r="PST11" s="20" t="e">
        <f>VLOOKUP(PST$4, revenue_pivot!$A$4:$E$6, 5, FALSE)</f>
        <v>#N/A</v>
      </c>
      <c r="PSU11" s="20" t="e">
        <f>VLOOKUP(PSU$4, revenue_pivot!$A$4:$E$6, 5, FALSE)</f>
        <v>#N/A</v>
      </c>
      <c r="PSV11" s="20" t="e">
        <f>VLOOKUP(PSV$4, revenue_pivot!$A$4:$E$6, 5, FALSE)</f>
        <v>#N/A</v>
      </c>
      <c r="PSW11" s="7" t="s">
        <v>22352</v>
      </c>
      <c r="PSX11" s="20" t="e">
        <f>VLOOKUP(PSX$4, revenue_pivot!$A$4:$E$6, 5, FALSE)</f>
        <v>#N/A</v>
      </c>
      <c r="PSY11" s="20" t="e">
        <f>VLOOKUP(PSY$4, revenue_pivot!$A$4:$E$6, 5, FALSE)</f>
        <v>#N/A</v>
      </c>
      <c r="PSZ11" s="20" t="e">
        <f>VLOOKUP(PSZ$4, revenue_pivot!$A$4:$E$6, 5, FALSE)</f>
        <v>#N/A</v>
      </c>
      <c r="PTA11" s="7" t="s">
        <v>22352</v>
      </c>
      <c r="PTB11" s="20" t="e">
        <f>VLOOKUP(PTB$4, revenue_pivot!$A$4:$E$6, 5, FALSE)</f>
        <v>#N/A</v>
      </c>
      <c r="PTC11" s="20" t="e">
        <f>VLOOKUP(PTC$4, revenue_pivot!$A$4:$E$6, 5, FALSE)</f>
        <v>#N/A</v>
      </c>
      <c r="PTD11" s="20" t="e">
        <f>VLOOKUP(PTD$4, revenue_pivot!$A$4:$E$6, 5, FALSE)</f>
        <v>#N/A</v>
      </c>
      <c r="PTE11" s="7" t="s">
        <v>22352</v>
      </c>
      <c r="PTF11" s="20" t="e">
        <f>VLOOKUP(PTF$4, revenue_pivot!$A$4:$E$6, 5, FALSE)</f>
        <v>#N/A</v>
      </c>
      <c r="PTG11" s="20" t="e">
        <f>VLOOKUP(PTG$4, revenue_pivot!$A$4:$E$6, 5, FALSE)</f>
        <v>#N/A</v>
      </c>
      <c r="PTH11" s="20" t="e">
        <f>VLOOKUP(PTH$4, revenue_pivot!$A$4:$E$6, 5, FALSE)</f>
        <v>#N/A</v>
      </c>
      <c r="PTI11" s="7" t="s">
        <v>22352</v>
      </c>
      <c r="PTJ11" s="20" t="e">
        <f>VLOOKUP(PTJ$4, revenue_pivot!$A$4:$E$6, 5, FALSE)</f>
        <v>#N/A</v>
      </c>
      <c r="PTK11" s="20" t="e">
        <f>VLOOKUP(PTK$4, revenue_pivot!$A$4:$E$6, 5, FALSE)</f>
        <v>#N/A</v>
      </c>
      <c r="PTL11" s="20" t="e">
        <f>VLOOKUP(PTL$4, revenue_pivot!$A$4:$E$6, 5, FALSE)</f>
        <v>#N/A</v>
      </c>
      <c r="PTM11" s="7" t="s">
        <v>22352</v>
      </c>
      <c r="PTN11" s="20" t="e">
        <f>VLOOKUP(PTN$4, revenue_pivot!$A$4:$E$6, 5, FALSE)</f>
        <v>#N/A</v>
      </c>
      <c r="PTO11" s="20" t="e">
        <f>VLOOKUP(PTO$4, revenue_pivot!$A$4:$E$6, 5, FALSE)</f>
        <v>#N/A</v>
      </c>
      <c r="PTP11" s="20" t="e">
        <f>VLOOKUP(PTP$4, revenue_pivot!$A$4:$E$6, 5, FALSE)</f>
        <v>#N/A</v>
      </c>
      <c r="PTQ11" s="7" t="s">
        <v>22352</v>
      </c>
      <c r="PTR11" s="20" t="e">
        <f>VLOOKUP(PTR$4, revenue_pivot!$A$4:$E$6, 5, FALSE)</f>
        <v>#N/A</v>
      </c>
      <c r="PTS11" s="20" t="e">
        <f>VLOOKUP(PTS$4, revenue_pivot!$A$4:$E$6, 5, FALSE)</f>
        <v>#N/A</v>
      </c>
      <c r="PTT11" s="20" t="e">
        <f>VLOOKUP(PTT$4, revenue_pivot!$A$4:$E$6, 5, FALSE)</f>
        <v>#N/A</v>
      </c>
      <c r="PTU11" s="7" t="s">
        <v>22352</v>
      </c>
      <c r="PTV11" s="20" t="e">
        <f>VLOOKUP(PTV$4, revenue_pivot!$A$4:$E$6, 5, FALSE)</f>
        <v>#N/A</v>
      </c>
      <c r="PTW11" s="20" t="e">
        <f>VLOOKUP(PTW$4, revenue_pivot!$A$4:$E$6, 5, FALSE)</f>
        <v>#N/A</v>
      </c>
      <c r="PTX11" s="20" t="e">
        <f>VLOOKUP(PTX$4, revenue_pivot!$A$4:$E$6, 5, FALSE)</f>
        <v>#N/A</v>
      </c>
      <c r="PTY11" s="7" t="s">
        <v>22352</v>
      </c>
      <c r="PTZ11" s="20" t="e">
        <f>VLOOKUP(PTZ$4, revenue_pivot!$A$4:$E$6, 5, FALSE)</f>
        <v>#N/A</v>
      </c>
      <c r="PUA11" s="20" t="e">
        <f>VLOOKUP(PUA$4, revenue_pivot!$A$4:$E$6, 5, FALSE)</f>
        <v>#N/A</v>
      </c>
      <c r="PUB11" s="20" t="e">
        <f>VLOOKUP(PUB$4, revenue_pivot!$A$4:$E$6, 5, FALSE)</f>
        <v>#N/A</v>
      </c>
      <c r="PUC11" s="7" t="s">
        <v>22352</v>
      </c>
      <c r="PUD11" s="20" t="e">
        <f>VLOOKUP(PUD$4, revenue_pivot!$A$4:$E$6, 5, FALSE)</f>
        <v>#N/A</v>
      </c>
      <c r="PUE11" s="20" t="e">
        <f>VLOOKUP(PUE$4, revenue_pivot!$A$4:$E$6, 5, FALSE)</f>
        <v>#N/A</v>
      </c>
      <c r="PUF11" s="20" t="e">
        <f>VLOOKUP(PUF$4, revenue_pivot!$A$4:$E$6, 5, FALSE)</f>
        <v>#N/A</v>
      </c>
      <c r="PUG11" s="7" t="s">
        <v>22352</v>
      </c>
      <c r="PUH11" s="20" t="e">
        <f>VLOOKUP(PUH$4, revenue_pivot!$A$4:$E$6, 5, FALSE)</f>
        <v>#N/A</v>
      </c>
      <c r="PUI11" s="20" t="e">
        <f>VLOOKUP(PUI$4, revenue_pivot!$A$4:$E$6, 5, FALSE)</f>
        <v>#N/A</v>
      </c>
      <c r="PUJ11" s="20" t="e">
        <f>VLOOKUP(PUJ$4, revenue_pivot!$A$4:$E$6, 5, FALSE)</f>
        <v>#N/A</v>
      </c>
      <c r="PUK11" s="7" t="s">
        <v>22352</v>
      </c>
      <c r="PUL11" s="20" t="e">
        <f>VLOOKUP(PUL$4, revenue_pivot!$A$4:$E$6, 5, FALSE)</f>
        <v>#N/A</v>
      </c>
      <c r="PUM11" s="20" t="e">
        <f>VLOOKUP(PUM$4, revenue_pivot!$A$4:$E$6, 5, FALSE)</f>
        <v>#N/A</v>
      </c>
      <c r="PUN11" s="20" t="e">
        <f>VLOOKUP(PUN$4, revenue_pivot!$A$4:$E$6, 5, FALSE)</f>
        <v>#N/A</v>
      </c>
      <c r="PUO11" s="7" t="s">
        <v>22352</v>
      </c>
      <c r="PUP11" s="20" t="e">
        <f>VLOOKUP(PUP$4, revenue_pivot!$A$4:$E$6, 5, FALSE)</f>
        <v>#N/A</v>
      </c>
      <c r="PUQ11" s="20" t="e">
        <f>VLOOKUP(PUQ$4, revenue_pivot!$A$4:$E$6, 5, FALSE)</f>
        <v>#N/A</v>
      </c>
      <c r="PUR11" s="20" t="e">
        <f>VLOOKUP(PUR$4, revenue_pivot!$A$4:$E$6, 5, FALSE)</f>
        <v>#N/A</v>
      </c>
      <c r="PUS11" s="7" t="s">
        <v>22352</v>
      </c>
      <c r="PUT11" s="20" t="e">
        <f>VLOOKUP(PUT$4, revenue_pivot!$A$4:$E$6, 5, FALSE)</f>
        <v>#N/A</v>
      </c>
      <c r="PUU11" s="20" t="e">
        <f>VLOOKUP(PUU$4, revenue_pivot!$A$4:$E$6, 5, FALSE)</f>
        <v>#N/A</v>
      </c>
      <c r="PUV11" s="20" t="e">
        <f>VLOOKUP(PUV$4, revenue_pivot!$A$4:$E$6, 5, FALSE)</f>
        <v>#N/A</v>
      </c>
      <c r="PUW11" s="7" t="s">
        <v>22352</v>
      </c>
      <c r="PUX11" s="20" t="e">
        <f>VLOOKUP(PUX$4, revenue_pivot!$A$4:$E$6, 5, FALSE)</f>
        <v>#N/A</v>
      </c>
      <c r="PUY11" s="20" t="e">
        <f>VLOOKUP(PUY$4, revenue_pivot!$A$4:$E$6, 5, FALSE)</f>
        <v>#N/A</v>
      </c>
      <c r="PUZ11" s="20" t="e">
        <f>VLOOKUP(PUZ$4, revenue_pivot!$A$4:$E$6, 5, FALSE)</f>
        <v>#N/A</v>
      </c>
      <c r="PVA11" s="7" t="s">
        <v>22352</v>
      </c>
      <c r="PVB11" s="20" t="e">
        <f>VLOOKUP(PVB$4, revenue_pivot!$A$4:$E$6, 5, FALSE)</f>
        <v>#N/A</v>
      </c>
      <c r="PVC11" s="20" t="e">
        <f>VLOOKUP(PVC$4, revenue_pivot!$A$4:$E$6, 5, FALSE)</f>
        <v>#N/A</v>
      </c>
      <c r="PVD11" s="20" t="e">
        <f>VLOOKUP(PVD$4, revenue_pivot!$A$4:$E$6, 5, FALSE)</f>
        <v>#N/A</v>
      </c>
      <c r="PVE11" s="7" t="s">
        <v>22352</v>
      </c>
      <c r="PVF11" s="20" t="e">
        <f>VLOOKUP(PVF$4, revenue_pivot!$A$4:$E$6, 5, FALSE)</f>
        <v>#N/A</v>
      </c>
      <c r="PVG11" s="20" t="e">
        <f>VLOOKUP(PVG$4, revenue_pivot!$A$4:$E$6, 5, FALSE)</f>
        <v>#N/A</v>
      </c>
      <c r="PVH11" s="20" t="e">
        <f>VLOOKUP(PVH$4, revenue_pivot!$A$4:$E$6, 5, FALSE)</f>
        <v>#N/A</v>
      </c>
      <c r="PVI11" s="7" t="s">
        <v>22352</v>
      </c>
      <c r="PVJ11" s="20" t="e">
        <f>VLOOKUP(PVJ$4, revenue_pivot!$A$4:$E$6, 5, FALSE)</f>
        <v>#N/A</v>
      </c>
      <c r="PVK11" s="20" t="e">
        <f>VLOOKUP(PVK$4, revenue_pivot!$A$4:$E$6, 5, FALSE)</f>
        <v>#N/A</v>
      </c>
      <c r="PVL11" s="20" t="e">
        <f>VLOOKUP(PVL$4, revenue_pivot!$A$4:$E$6, 5, FALSE)</f>
        <v>#N/A</v>
      </c>
      <c r="PVM11" s="7" t="s">
        <v>22352</v>
      </c>
      <c r="PVN11" s="20" t="e">
        <f>VLOOKUP(PVN$4, revenue_pivot!$A$4:$E$6, 5, FALSE)</f>
        <v>#N/A</v>
      </c>
      <c r="PVO11" s="20" t="e">
        <f>VLOOKUP(PVO$4, revenue_pivot!$A$4:$E$6, 5, FALSE)</f>
        <v>#N/A</v>
      </c>
      <c r="PVP11" s="20" t="e">
        <f>VLOOKUP(PVP$4, revenue_pivot!$A$4:$E$6, 5, FALSE)</f>
        <v>#N/A</v>
      </c>
      <c r="PVQ11" s="7" t="s">
        <v>22352</v>
      </c>
      <c r="PVR11" s="20" t="e">
        <f>VLOOKUP(PVR$4, revenue_pivot!$A$4:$E$6, 5, FALSE)</f>
        <v>#N/A</v>
      </c>
      <c r="PVS11" s="20" t="e">
        <f>VLOOKUP(PVS$4, revenue_pivot!$A$4:$E$6, 5, FALSE)</f>
        <v>#N/A</v>
      </c>
      <c r="PVT11" s="20" t="e">
        <f>VLOOKUP(PVT$4, revenue_pivot!$A$4:$E$6, 5, FALSE)</f>
        <v>#N/A</v>
      </c>
      <c r="PVU11" s="7" t="s">
        <v>22352</v>
      </c>
      <c r="PVV11" s="20" t="e">
        <f>VLOOKUP(PVV$4, revenue_pivot!$A$4:$E$6, 5, FALSE)</f>
        <v>#N/A</v>
      </c>
      <c r="PVW11" s="20" t="e">
        <f>VLOOKUP(PVW$4, revenue_pivot!$A$4:$E$6, 5, FALSE)</f>
        <v>#N/A</v>
      </c>
      <c r="PVX11" s="20" t="e">
        <f>VLOOKUP(PVX$4, revenue_pivot!$A$4:$E$6, 5, FALSE)</f>
        <v>#N/A</v>
      </c>
      <c r="PVY11" s="7" t="s">
        <v>22352</v>
      </c>
      <c r="PVZ11" s="20" t="e">
        <f>VLOOKUP(PVZ$4, revenue_pivot!$A$4:$E$6, 5, FALSE)</f>
        <v>#N/A</v>
      </c>
      <c r="PWA11" s="20" t="e">
        <f>VLOOKUP(PWA$4, revenue_pivot!$A$4:$E$6, 5, FALSE)</f>
        <v>#N/A</v>
      </c>
      <c r="PWB11" s="20" t="e">
        <f>VLOOKUP(PWB$4, revenue_pivot!$A$4:$E$6, 5, FALSE)</f>
        <v>#N/A</v>
      </c>
      <c r="PWC11" s="7" t="s">
        <v>22352</v>
      </c>
      <c r="PWD11" s="20" t="e">
        <f>VLOOKUP(PWD$4, revenue_pivot!$A$4:$E$6, 5, FALSE)</f>
        <v>#N/A</v>
      </c>
      <c r="PWE11" s="20" t="e">
        <f>VLOOKUP(PWE$4, revenue_pivot!$A$4:$E$6, 5, FALSE)</f>
        <v>#N/A</v>
      </c>
      <c r="PWF11" s="20" t="e">
        <f>VLOOKUP(PWF$4, revenue_pivot!$A$4:$E$6, 5, FALSE)</f>
        <v>#N/A</v>
      </c>
      <c r="PWG11" s="7" t="s">
        <v>22352</v>
      </c>
      <c r="PWH11" s="20" t="e">
        <f>VLOOKUP(PWH$4, revenue_pivot!$A$4:$E$6, 5, FALSE)</f>
        <v>#N/A</v>
      </c>
      <c r="PWI11" s="20" t="e">
        <f>VLOOKUP(PWI$4, revenue_pivot!$A$4:$E$6, 5, FALSE)</f>
        <v>#N/A</v>
      </c>
      <c r="PWJ11" s="20" t="e">
        <f>VLOOKUP(PWJ$4, revenue_pivot!$A$4:$E$6, 5, FALSE)</f>
        <v>#N/A</v>
      </c>
      <c r="PWK11" s="7" t="s">
        <v>22352</v>
      </c>
      <c r="PWL11" s="20" t="e">
        <f>VLOOKUP(PWL$4, revenue_pivot!$A$4:$E$6, 5, FALSE)</f>
        <v>#N/A</v>
      </c>
      <c r="PWM11" s="20" t="e">
        <f>VLOOKUP(PWM$4, revenue_pivot!$A$4:$E$6, 5, FALSE)</f>
        <v>#N/A</v>
      </c>
      <c r="PWN11" s="20" t="e">
        <f>VLOOKUP(PWN$4, revenue_pivot!$A$4:$E$6, 5, FALSE)</f>
        <v>#N/A</v>
      </c>
      <c r="PWO11" s="7" t="s">
        <v>22352</v>
      </c>
      <c r="PWP11" s="20" t="e">
        <f>VLOOKUP(PWP$4, revenue_pivot!$A$4:$E$6, 5, FALSE)</f>
        <v>#N/A</v>
      </c>
      <c r="PWQ11" s="20" t="e">
        <f>VLOOKUP(PWQ$4, revenue_pivot!$A$4:$E$6, 5, FALSE)</f>
        <v>#N/A</v>
      </c>
      <c r="PWR11" s="20" t="e">
        <f>VLOOKUP(PWR$4, revenue_pivot!$A$4:$E$6, 5, FALSE)</f>
        <v>#N/A</v>
      </c>
      <c r="PWS11" s="7" t="s">
        <v>22352</v>
      </c>
      <c r="PWT11" s="20" t="e">
        <f>VLOOKUP(PWT$4, revenue_pivot!$A$4:$E$6, 5, FALSE)</f>
        <v>#N/A</v>
      </c>
      <c r="PWU11" s="20" t="e">
        <f>VLOOKUP(PWU$4, revenue_pivot!$A$4:$E$6, 5, FALSE)</f>
        <v>#N/A</v>
      </c>
      <c r="PWV11" s="20" t="e">
        <f>VLOOKUP(PWV$4, revenue_pivot!$A$4:$E$6, 5, FALSE)</f>
        <v>#N/A</v>
      </c>
      <c r="PWW11" s="7" t="s">
        <v>22352</v>
      </c>
      <c r="PWX11" s="20" t="e">
        <f>VLOOKUP(PWX$4, revenue_pivot!$A$4:$E$6, 5, FALSE)</f>
        <v>#N/A</v>
      </c>
      <c r="PWY11" s="20" t="e">
        <f>VLOOKUP(PWY$4, revenue_pivot!$A$4:$E$6, 5, FALSE)</f>
        <v>#N/A</v>
      </c>
      <c r="PWZ11" s="20" t="e">
        <f>VLOOKUP(PWZ$4, revenue_pivot!$A$4:$E$6, 5, FALSE)</f>
        <v>#N/A</v>
      </c>
      <c r="PXA11" s="7" t="s">
        <v>22352</v>
      </c>
      <c r="PXB11" s="20" t="e">
        <f>VLOOKUP(PXB$4, revenue_pivot!$A$4:$E$6, 5, FALSE)</f>
        <v>#N/A</v>
      </c>
      <c r="PXC11" s="20" t="e">
        <f>VLOOKUP(PXC$4, revenue_pivot!$A$4:$E$6, 5, FALSE)</f>
        <v>#N/A</v>
      </c>
      <c r="PXD11" s="20" t="e">
        <f>VLOOKUP(PXD$4, revenue_pivot!$A$4:$E$6, 5, FALSE)</f>
        <v>#N/A</v>
      </c>
      <c r="PXE11" s="7" t="s">
        <v>22352</v>
      </c>
      <c r="PXF11" s="20" t="e">
        <f>VLOOKUP(PXF$4, revenue_pivot!$A$4:$E$6, 5, FALSE)</f>
        <v>#N/A</v>
      </c>
      <c r="PXG11" s="20" t="e">
        <f>VLOOKUP(PXG$4, revenue_pivot!$A$4:$E$6, 5, FALSE)</f>
        <v>#N/A</v>
      </c>
      <c r="PXH11" s="20" t="e">
        <f>VLOOKUP(PXH$4, revenue_pivot!$A$4:$E$6, 5, FALSE)</f>
        <v>#N/A</v>
      </c>
      <c r="PXI11" s="7" t="s">
        <v>22352</v>
      </c>
      <c r="PXJ11" s="20" t="e">
        <f>VLOOKUP(PXJ$4, revenue_pivot!$A$4:$E$6, 5, FALSE)</f>
        <v>#N/A</v>
      </c>
      <c r="PXK11" s="20" t="e">
        <f>VLOOKUP(PXK$4, revenue_pivot!$A$4:$E$6, 5, FALSE)</f>
        <v>#N/A</v>
      </c>
      <c r="PXL11" s="20" t="e">
        <f>VLOOKUP(PXL$4, revenue_pivot!$A$4:$E$6, 5, FALSE)</f>
        <v>#N/A</v>
      </c>
      <c r="PXM11" s="7" t="s">
        <v>22352</v>
      </c>
      <c r="PXN11" s="20" t="e">
        <f>VLOOKUP(PXN$4, revenue_pivot!$A$4:$E$6, 5, FALSE)</f>
        <v>#N/A</v>
      </c>
      <c r="PXO11" s="20" t="e">
        <f>VLOOKUP(PXO$4, revenue_pivot!$A$4:$E$6, 5, FALSE)</f>
        <v>#N/A</v>
      </c>
      <c r="PXP11" s="20" t="e">
        <f>VLOOKUP(PXP$4, revenue_pivot!$A$4:$E$6, 5, FALSE)</f>
        <v>#N/A</v>
      </c>
      <c r="PXQ11" s="7" t="s">
        <v>22352</v>
      </c>
      <c r="PXR11" s="20" t="e">
        <f>VLOOKUP(PXR$4, revenue_pivot!$A$4:$E$6, 5, FALSE)</f>
        <v>#N/A</v>
      </c>
      <c r="PXS11" s="20" t="e">
        <f>VLOOKUP(PXS$4, revenue_pivot!$A$4:$E$6, 5, FALSE)</f>
        <v>#N/A</v>
      </c>
      <c r="PXT11" s="20" t="e">
        <f>VLOOKUP(PXT$4, revenue_pivot!$A$4:$E$6, 5, FALSE)</f>
        <v>#N/A</v>
      </c>
      <c r="PXU11" s="7" t="s">
        <v>22352</v>
      </c>
      <c r="PXV11" s="20" t="e">
        <f>VLOOKUP(PXV$4, revenue_pivot!$A$4:$E$6, 5, FALSE)</f>
        <v>#N/A</v>
      </c>
      <c r="PXW11" s="20" t="e">
        <f>VLOOKUP(PXW$4, revenue_pivot!$A$4:$E$6, 5, FALSE)</f>
        <v>#N/A</v>
      </c>
      <c r="PXX11" s="20" t="e">
        <f>VLOOKUP(PXX$4, revenue_pivot!$A$4:$E$6, 5, FALSE)</f>
        <v>#N/A</v>
      </c>
      <c r="PXY11" s="7" t="s">
        <v>22352</v>
      </c>
      <c r="PXZ11" s="20" t="e">
        <f>VLOOKUP(PXZ$4, revenue_pivot!$A$4:$E$6, 5, FALSE)</f>
        <v>#N/A</v>
      </c>
      <c r="PYA11" s="20" t="e">
        <f>VLOOKUP(PYA$4, revenue_pivot!$A$4:$E$6, 5, FALSE)</f>
        <v>#N/A</v>
      </c>
      <c r="PYB11" s="20" t="e">
        <f>VLOOKUP(PYB$4, revenue_pivot!$A$4:$E$6, 5, FALSE)</f>
        <v>#N/A</v>
      </c>
      <c r="PYC11" s="7" t="s">
        <v>22352</v>
      </c>
      <c r="PYD11" s="20" t="e">
        <f>VLOOKUP(PYD$4, revenue_pivot!$A$4:$E$6, 5, FALSE)</f>
        <v>#N/A</v>
      </c>
      <c r="PYE11" s="20" t="e">
        <f>VLOOKUP(PYE$4, revenue_pivot!$A$4:$E$6, 5, FALSE)</f>
        <v>#N/A</v>
      </c>
      <c r="PYF11" s="20" t="e">
        <f>VLOOKUP(PYF$4, revenue_pivot!$A$4:$E$6, 5, FALSE)</f>
        <v>#N/A</v>
      </c>
      <c r="PYG11" s="7" t="s">
        <v>22352</v>
      </c>
      <c r="PYH11" s="20" t="e">
        <f>VLOOKUP(PYH$4, revenue_pivot!$A$4:$E$6, 5, FALSE)</f>
        <v>#N/A</v>
      </c>
      <c r="PYI11" s="20" t="e">
        <f>VLOOKUP(PYI$4, revenue_pivot!$A$4:$E$6, 5, FALSE)</f>
        <v>#N/A</v>
      </c>
      <c r="PYJ11" s="20" t="e">
        <f>VLOOKUP(PYJ$4, revenue_pivot!$A$4:$E$6, 5, FALSE)</f>
        <v>#N/A</v>
      </c>
      <c r="PYK11" s="7" t="s">
        <v>22352</v>
      </c>
      <c r="PYL11" s="20" t="e">
        <f>VLOOKUP(PYL$4, revenue_pivot!$A$4:$E$6, 5, FALSE)</f>
        <v>#N/A</v>
      </c>
      <c r="PYM11" s="20" t="e">
        <f>VLOOKUP(PYM$4, revenue_pivot!$A$4:$E$6, 5, FALSE)</f>
        <v>#N/A</v>
      </c>
      <c r="PYN11" s="20" t="e">
        <f>VLOOKUP(PYN$4, revenue_pivot!$A$4:$E$6, 5, FALSE)</f>
        <v>#N/A</v>
      </c>
      <c r="PYO11" s="7" t="s">
        <v>22352</v>
      </c>
      <c r="PYP11" s="20" t="e">
        <f>VLOOKUP(PYP$4, revenue_pivot!$A$4:$E$6, 5, FALSE)</f>
        <v>#N/A</v>
      </c>
      <c r="PYQ11" s="20" t="e">
        <f>VLOOKUP(PYQ$4, revenue_pivot!$A$4:$E$6, 5, FALSE)</f>
        <v>#N/A</v>
      </c>
      <c r="PYR11" s="20" t="e">
        <f>VLOOKUP(PYR$4, revenue_pivot!$A$4:$E$6, 5, FALSE)</f>
        <v>#N/A</v>
      </c>
      <c r="PYS11" s="7" t="s">
        <v>22352</v>
      </c>
      <c r="PYT11" s="20" t="e">
        <f>VLOOKUP(PYT$4, revenue_pivot!$A$4:$E$6, 5, FALSE)</f>
        <v>#N/A</v>
      </c>
      <c r="PYU11" s="20" t="e">
        <f>VLOOKUP(PYU$4, revenue_pivot!$A$4:$E$6, 5, FALSE)</f>
        <v>#N/A</v>
      </c>
      <c r="PYV11" s="20" t="e">
        <f>VLOOKUP(PYV$4, revenue_pivot!$A$4:$E$6, 5, FALSE)</f>
        <v>#N/A</v>
      </c>
      <c r="PYW11" s="7" t="s">
        <v>22352</v>
      </c>
      <c r="PYX11" s="20" t="e">
        <f>VLOOKUP(PYX$4, revenue_pivot!$A$4:$E$6, 5, FALSE)</f>
        <v>#N/A</v>
      </c>
      <c r="PYY11" s="20" t="e">
        <f>VLOOKUP(PYY$4, revenue_pivot!$A$4:$E$6, 5, FALSE)</f>
        <v>#N/A</v>
      </c>
      <c r="PYZ11" s="20" t="e">
        <f>VLOOKUP(PYZ$4, revenue_pivot!$A$4:$E$6, 5, FALSE)</f>
        <v>#N/A</v>
      </c>
      <c r="PZA11" s="7" t="s">
        <v>22352</v>
      </c>
      <c r="PZB11" s="20" t="e">
        <f>VLOOKUP(PZB$4, revenue_pivot!$A$4:$E$6, 5, FALSE)</f>
        <v>#N/A</v>
      </c>
      <c r="PZC11" s="20" t="e">
        <f>VLOOKUP(PZC$4, revenue_pivot!$A$4:$E$6, 5, FALSE)</f>
        <v>#N/A</v>
      </c>
      <c r="PZD11" s="20" t="e">
        <f>VLOOKUP(PZD$4, revenue_pivot!$A$4:$E$6, 5, FALSE)</f>
        <v>#N/A</v>
      </c>
      <c r="PZE11" s="7" t="s">
        <v>22352</v>
      </c>
      <c r="PZF11" s="20" t="e">
        <f>VLOOKUP(PZF$4, revenue_pivot!$A$4:$E$6, 5, FALSE)</f>
        <v>#N/A</v>
      </c>
      <c r="PZG11" s="20" t="e">
        <f>VLOOKUP(PZG$4, revenue_pivot!$A$4:$E$6, 5, FALSE)</f>
        <v>#N/A</v>
      </c>
      <c r="PZH11" s="20" t="e">
        <f>VLOOKUP(PZH$4, revenue_pivot!$A$4:$E$6, 5, FALSE)</f>
        <v>#N/A</v>
      </c>
      <c r="PZI11" s="7" t="s">
        <v>22352</v>
      </c>
      <c r="PZJ11" s="20" t="e">
        <f>VLOOKUP(PZJ$4, revenue_pivot!$A$4:$E$6, 5, FALSE)</f>
        <v>#N/A</v>
      </c>
      <c r="PZK11" s="20" t="e">
        <f>VLOOKUP(PZK$4, revenue_pivot!$A$4:$E$6, 5, FALSE)</f>
        <v>#N/A</v>
      </c>
      <c r="PZL11" s="20" t="e">
        <f>VLOOKUP(PZL$4, revenue_pivot!$A$4:$E$6, 5, FALSE)</f>
        <v>#N/A</v>
      </c>
      <c r="PZM11" s="7" t="s">
        <v>22352</v>
      </c>
      <c r="PZN11" s="20" t="e">
        <f>VLOOKUP(PZN$4, revenue_pivot!$A$4:$E$6, 5, FALSE)</f>
        <v>#N/A</v>
      </c>
      <c r="PZO11" s="20" t="e">
        <f>VLOOKUP(PZO$4, revenue_pivot!$A$4:$E$6, 5, FALSE)</f>
        <v>#N/A</v>
      </c>
      <c r="PZP11" s="20" t="e">
        <f>VLOOKUP(PZP$4, revenue_pivot!$A$4:$E$6, 5, FALSE)</f>
        <v>#N/A</v>
      </c>
      <c r="PZQ11" s="7" t="s">
        <v>22352</v>
      </c>
      <c r="PZR11" s="20" t="e">
        <f>VLOOKUP(PZR$4, revenue_pivot!$A$4:$E$6, 5, FALSE)</f>
        <v>#N/A</v>
      </c>
      <c r="PZS11" s="20" t="e">
        <f>VLOOKUP(PZS$4, revenue_pivot!$A$4:$E$6, 5, FALSE)</f>
        <v>#N/A</v>
      </c>
      <c r="PZT11" s="20" t="e">
        <f>VLOOKUP(PZT$4, revenue_pivot!$A$4:$E$6, 5, FALSE)</f>
        <v>#N/A</v>
      </c>
      <c r="PZU11" s="7" t="s">
        <v>22352</v>
      </c>
      <c r="PZV11" s="20" t="e">
        <f>VLOOKUP(PZV$4, revenue_pivot!$A$4:$E$6, 5, FALSE)</f>
        <v>#N/A</v>
      </c>
      <c r="PZW11" s="20" t="e">
        <f>VLOOKUP(PZW$4, revenue_pivot!$A$4:$E$6, 5, FALSE)</f>
        <v>#N/A</v>
      </c>
      <c r="PZX11" s="20" t="e">
        <f>VLOOKUP(PZX$4, revenue_pivot!$A$4:$E$6, 5, FALSE)</f>
        <v>#N/A</v>
      </c>
      <c r="PZY11" s="7" t="s">
        <v>22352</v>
      </c>
      <c r="PZZ11" s="20" t="e">
        <f>VLOOKUP(PZZ$4, revenue_pivot!$A$4:$E$6, 5, FALSE)</f>
        <v>#N/A</v>
      </c>
      <c r="QAA11" s="20" t="e">
        <f>VLOOKUP(QAA$4, revenue_pivot!$A$4:$E$6, 5, FALSE)</f>
        <v>#N/A</v>
      </c>
      <c r="QAB11" s="20" t="e">
        <f>VLOOKUP(QAB$4, revenue_pivot!$A$4:$E$6, 5, FALSE)</f>
        <v>#N/A</v>
      </c>
      <c r="QAC11" s="7" t="s">
        <v>22352</v>
      </c>
      <c r="QAD11" s="20" t="e">
        <f>VLOOKUP(QAD$4, revenue_pivot!$A$4:$E$6, 5, FALSE)</f>
        <v>#N/A</v>
      </c>
      <c r="QAE11" s="20" t="e">
        <f>VLOOKUP(QAE$4, revenue_pivot!$A$4:$E$6, 5, FALSE)</f>
        <v>#N/A</v>
      </c>
      <c r="QAF11" s="20" t="e">
        <f>VLOOKUP(QAF$4, revenue_pivot!$A$4:$E$6, 5, FALSE)</f>
        <v>#N/A</v>
      </c>
      <c r="QAG11" s="7" t="s">
        <v>22352</v>
      </c>
      <c r="QAH11" s="20" t="e">
        <f>VLOOKUP(QAH$4, revenue_pivot!$A$4:$E$6, 5, FALSE)</f>
        <v>#N/A</v>
      </c>
      <c r="QAI11" s="20" t="e">
        <f>VLOOKUP(QAI$4, revenue_pivot!$A$4:$E$6, 5, FALSE)</f>
        <v>#N/A</v>
      </c>
      <c r="QAJ11" s="20" t="e">
        <f>VLOOKUP(QAJ$4, revenue_pivot!$A$4:$E$6, 5, FALSE)</f>
        <v>#N/A</v>
      </c>
      <c r="QAK11" s="7" t="s">
        <v>22352</v>
      </c>
      <c r="QAL11" s="20" t="e">
        <f>VLOOKUP(QAL$4, revenue_pivot!$A$4:$E$6, 5, FALSE)</f>
        <v>#N/A</v>
      </c>
      <c r="QAM11" s="20" t="e">
        <f>VLOOKUP(QAM$4, revenue_pivot!$A$4:$E$6, 5, FALSE)</f>
        <v>#N/A</v>
      </c>
      <c r="QAN11" s="20" t="e">
        <f>VLOOKUP(QAN$4, revenue_pivot!$A$4:$E$6, 5, FALSE)</f>
        <v>#N/A</v>
      </c>
      <c r="QAO11" s="7" t="s">
        <v>22352</v>
      </c>
      <c r="QAP11" s="20" t="e">
        <f>VLOOKUP(QAP$4, revenue_pivot!$A$4:$E$6, 5, FALSE)</f>
        <v>#N/A</v>
      </c>
      <c r="QAQ11" s="20" t="e">
        <f>VLOOKUP(QAQ$4, revenue_pivot!$A$4:$E$6, 5, FALSE)</f>
        <v>#N/A</v>
      </c>
      <c r="QAR11" s="20" t="e">
        <f>VLOOKUP(QAR$4, revenue_pivot!$A$4:$E$6, 5, FALSE)</f>
        <v>#N/A</v>
      </c>
      <c r="QAS11" s="7" t="s">
        <v>22352</v>
      </c>
      <c r="QAT11" s="20" t="e">
        <f>VLOOKUP(QAT$4, revenue_pivot!$A$4:$E$6, 5, FALSE)</f>
        <v>#N/A</v>
      </c>
      <c r="QAU11" s="20" t="e">
        <f>VLOOKUP(QAU$4, revenue_pivot!$A$4:$E$6, 5, FALSE)</f>
        <v>#N/A</v>
      </c>
      <c r="QAV11" s="20" t="e">
        <f>VLOOKUP(QAV$4, revenue_pivot!$A$4:$E$6, 5, FALSE)</f>
        <v>#N/A</v>
      </c>
      <c r="QAW11" s="7" t="s">
        <v>22352</v>
      </c>
      <c r="QAX11" s="20" t="e">
        <f>VLOOKUP(QAX$4, revenue_pivot!$A$4:$E$6, 5, FALSE)</f>
        <v>#N/A</v>
      </c>
      <c r="QAY11" s="20" t="e">
        <f>VLOOKUP(QAY$4, revenue_pivot!$A$4:$E$6, 5, FALSE)</f>
        <v>#N/A</v>
      </c>
      <c r="QAZ11" s="20" t="e">
        <f>VLOOKUP(QAZ$4, revenue_pivot!$A$4:$E$6, 5, FALSE)</f>
        <v>#N/A</v>
      </c>
      <c r="QBA11" s="7" t="s">
        <v>22352</v>
      </c>
      <c r="QBB11" s="20" t="e">
        <f>VLOOKUP(QBB$4, revenue_pivot!$A$4:$E$6, 5, FALSE)</f>
        <v>#N/A</v>
      </c>
      <c r="QBC11" s="20" t="e">
        <f>VLOOKUP(QBC$4, revenue_pivot!$A$4:$E$6, 5, FALSE)</f>
        <v>#N/A</v>
      </c>
      <c r="QBD11" s="20" t="e">
        <f>VLOOKUP(QBD$4, revenue_pivot!$A$4:$E$6, 5, FALSE)</f>
        <v>#N/A</v>
      </c>
      <c r="QBE11" s="7" t="s">
        <v>22352</v>
      </c>
      <c r="QBF11" s="20" t="e">
        <f>VLOOKUP(QBF$4, revenue_pivot!$A$4:$E$6, 5, FALSE)</f>
        <v>#N/A</v>
      </c>
      <c r="QBG11" s="20" t="e">
        <f>VLOOKUP(QBG$4, revenue_pivot!$A$4:$E$6, 5, FALSE)</f>
        <v>#N/A</v>
      </c>
      <c r="QBH11" s="20" t="e">
        <f>VLOOKUP(QBH$4, revenue_pivot!$A$4:$E$6, 5, FALSE)</f>
        <v>#N/A</v>
      </c>
      <c r="QBI11" s="7" t="s">
        <v>22352</v>
      </c>
      <c r="QBJ11" s="20" t="e">
        <f>VLOOKUP(QBJ$4, revenue_pivot!$A$4:$E$6, 5, FALSE)</f>
        <v>#N/A</v>
      </c>
      <c r="QBK11" s="20" t="e">
        <f>VLOOKUP(QBK$4, revenue_pivot!$A$4:$E$6, 5, FALSE)</f>
        <v>#N/A</v>
      </c>
      <c r="QBL11" s="20" t="e">
        <f>VLOOKUP(QBL$4, revenue_pivot!$A$4:$E$6, 5, FALSE)</f>
        <v>#N/A</v>
      </c>
      <c r="QBM11" s="7" t="s">
        <v>22352</v>
      </c>
      <c r="QBN11" s="20" t="e">
        <f>VLOOKUP(QBN$4, revenue_pivot!$A$4:$E$6, 5, FALSE)</f>
        <v>#N/A</v>
      </c>
      <c r="QBO11" s="20" t="e">
        <f>VLOOKUP(QBO$4, revenue_pivot!$A$4:$E$6, 5, FALSE)</f>
        <v>#N/A</v>
      </c>
      <c r="QBP11" s="20" t="e">
        <f>VLOOKUP(QBP$4, revenue_pivot!$A$4:$E$6, 5, FALSE)</f>
        <v>#N/A</v>
      </c>
      <c r="QBQ11" s="7" t="s">
        <v>22352</v>
      </c>
      <c r="QBR11" s="20" t="e">
        <f>VLOOKUP(QBR$4, revenue_pivot!$A$4:$E$6, 5, FALSE)</f>
        <v>#N/A</v>
      </c>
      <c r="QBS11" s="20" t="e">
        <f>VLOOKUP(QBS$4, revenue_pivot!$A$4:$E$6, 5, FALSE)</f>
        <v>#N/A</v>
      </c>
      <c r="QBT11" s="20" t="e">
        <f>VLOOKUP(QBT$4, revenue_pivot!$A$4:$E$6, 5, FALSE)</f>
        <v>#N/A</v>
      </c>
      <c r="QBU11" s="7" t="s">
        <v>22352</v>
      </c>
      <c r="QBV11" s="20" t="e">
        <f>VLOOKUP(QBV$4, revenue_pivot!$A$4:$E$6, 5, FALSE)</f>
        <v>#N/A</v>
      </c>
      <c r="QBW11" s="20" t="e">
        <f>VLOOKUP(QBW$4, revenue_pivot!$A$4:$E$6, 5, FALSE)</f>
        <v>#N/A</v>
      </c>
      <c r="QBX11" s="20" t="e">
        <f>VLOOKUP(QBX$4, revenue_pivot!$A$4:$E$6, 5, FALSE)</f>
        <v>#N/A</v>
      </c>
      <c r="QBY11" s="7" t="s">
        <v>22352</v>
      </c>
      <c r="QBZ11" s="20" t="e">
        <f>VLOOKUP(QBZ$4, revenue_pivot!$A$4:$E$6, 5, FALSE)</f>
        <v>#N/A</v>
      </c>
      <c r="QCA11" s="20" t="e">
        <f>VLOOKUP(QCA$4, revenue_pivot!$A$4:$E$6, 5, FALSE)</f>
        <v>#N/A</v>
      </c>
      <c r="QCB11" s="20" t="e">
        <f>VLOOKUP(QCB$4, revenue_pivot!$A$4:$E$6, 5, FALSE)</f>
        <v>#N/A</v>
      </c>
      <c r="QCC11" s="7" t="s">
        <v>22352</v>
      </c>
      <c r="QCD11" s="20" t="e">
        <f>VLOOKUP(QCD$4, revenue_pivot!$A$4:$E$6, 5, FALSE)</f>
        <v>#N/A</v>
      </c>
      <c r="QCE11" s="20" t="e">
        <f>VLOOKUP(QCE$4, revenue_pivot!$A$4:$E$6, 5, FALSE)</f>
        <v>#N/A</v>
      </c>
      <c r="QCF11" s="20" t="e">
        <f>VLOOKUP(QCF$4, revenue_pivot!$A$4:$E$6, 5, FALSE)</f>
        <v>#N/A</v>
      </c>
      <c r="QCG11" s="7" t="s">
        <v>22352</v>
      </c>
      <c r="QCH11" s="20" t="e">
        <f>VLOOKUP(QCH$4, revenue_pivot!$A$4:$E$6, 5, FALSE)</f>
        <v>#N/A</v>
      </c>
      <c r="QCI11" s="20" t="e">
        <f>VLOOKUP(QCI$4, revenue_pivot!$A$4:$E$6, 5, FALSE)</f>
        <v>#N/A</v>
      </c>
      <c r="QCJ11" s="20" t="e">
        <f>VLOOKUP(QCJ$4, revenue_pivot!$A$4:$E$6, 5, FALSE)</f>
        <v>#N/A</v>
      </c>
      <c r="QCK11" s="7" t="s">
        <v>22352</v>
      </c>
      <c r="QCL11" s="20" t="e">
        <f>VLOOKUP(QCL$4, revenue_pivot!$A$4:$E$6, 5, FALSE)</f>
        <v>#N/A</v>
      </c>
      <c r="QCM11" s="20" t="e">
        <f>VLOOKUP(QCM$4, revenue_pivot!$A$4:$E$6, 5, FALSE)</f>
        <v>#N/A</v>
      </c>
      <c r="QCN11" s="20" t="e">
        <f>VLOOKUP(QCN$4, revenue_pivot!$A$4:$E$6, 5, FALSE)</f>
        <v>#N/A</v>
      </c>
      <c r="QCO11" s="7" t="s">
        <v>22352</v>
      </c>
      <c r="QCP11" s="20" t="e">
        <f>VLOOKUP(QCP$4, revenue_pivot!$A$4:$E$6, 5, FALSE)</f>
        <v>#N/A</v>
      </c>
      <c r="QCQ11" s="20" t="e">
        <f>VLOOKUP(QCQ$4, revenue_pivot!$A$4:$E$6, 5, FALSE)</f>
        <v>#N/A</v>
      </c>
      <c r="QCR11" s="20" t="e">
        <f>VLOOKUP(QCR$4, revenue_pivot!$A$4:$E$6, 5, FALSE)</f>
        <v>#N/A</v>
      </c>
      <c r="QCS11" s="7" t="s">
        <v>22352</v>
      </c>
      <c r="QCT11" s="20" t="e">
        <f>VLOOKUP(QCT$4, revenue_pivot!$A$4:$E$6, 5, FALSE)</f>
        <v>#N/A</v>
      </c>
      <c r="QCU11" s="20" t="e">
        <f>VLOOKUP(QCU$4, revenue_pivot!$A$4:$E$6, 5, FALSE)</f>
        <v>#N/A</v>
      </c>
      <c r="QCV11" s="20" t="e">
        <f>VLOOKUP(QCV$4, revenue_pivot!$A$4:$E$6, 5, FALSE)</f>
        <v>#N/A</v>
      </c>
      <c r="QCW11" s="7" t="s">
        <v>22352</v>
      </c>
      <c r="QCX11" s="20" t="e">
        <f>VLOOKUP(QCX$4, revenue_pivot!$A$4:$E$6, 5, FALSE)</f>
        <v>#N/A</v>
      </c>
      <c r="QCY11" s="20" t="e">
        <f>VLOOKUP(QCY$4, revenue_pivot!$A$4:$E$6, 5, FALSE)</f>
        <v>#N/A</v>
      </c>
      <c r="QCZ11" s="20" t="e">
        <f>VLOOKUP(QCZ$4, revenue_pivot!$A$4:$E$6, 5, FALSE)</f>
        <v>#N/A</v>
      </c>
      <c r="QDA11" s="7" t="s">
        <v>22352</v>
      </c>
      <c r="QDB11" s="20" t="e">
        <f>VLOOKUP(QDB$4, revenue_pivot!$A$4:$E$6, 5, FALSE)</f>
        <v>#N/A</v>
      </c>
      <c r="QDC11" s="20" t="e">
        <f>VLOOKUP(QDC$4, revenue_pivot!$A$4:$E$6, 5, FALSE)</f>
        <v>#N/A</v>
      </c>
      <c r="QDD11" s="20" t="e">
        <f>VLOOKUP(QDD$4, revenue_pivot!$A$4:$E$6, 5, FALSE)</f>
        <v>#N/A</v>
      </c>
      <c r="QDE11" s="7" t="s">
        <v>22352</v>
      </c>
      <c r="QDF11" s="20" t="e">
        <f>VLOOKUP(QDF$4, revenue_pivot!$A$4:$E$6, 5, FALSE)</f>
        <v>#N/A</v>
      </c>
      <c r="QDG11" s="20" t="e">
        <f>VLOOKUP(QDG$4, revenue_pivot!$A$4:$E$6, 5, FALSE)</f>
        <v>#N/A</v>
      </c>
      <c r="QDH11" s="20" t="e">
        <f>VLOOKUP(QDH$4, revenue_pivot!$A$4:$E$6, 5, FALSE)</f>
        <v>#N/A</v>
      </c>
      <c r="QDI11" s="7" t="s">
        <v>22352</v>
      </c>
      <c r="QDJ11" s="20" t="e">
        <f>VLOOKUP(QDJ$4, revenue_pivot!$A$4:$E$6, 5, FALSE)</f>
        <v>#N/A</v>
      </c>
      <c r="QDK11" s="20" t="e">
        <f>VLOOKUP(QDK$4, revenue_pivot!$A$4:$E$6, 5, FALSE)</f>
        <v>#N/A</v>
      </c>
      <c r="QDL11" s="20" t="e">
        <f>VLOOKUP(QDL$4, revenue_pivot!$A$4:$E$6, 5, FALSE)</f>
        <v>#N/A</v>
      </c>
      <c r="QDM11" s="7" t="s">
        <v>22352</v>
      </c>
      <c r="QDN11" s="20" t="e">
        <f>VLOOKUP(QDN$4, revenue_pivot!$A$4:$E$6, 5, FALSE)</f>
        <v>#N/A</v>
      </c>
      <c r="QDO11" s="20" t="e">
        <f>VLOOKUP(QDO$4, revenue_pivot!$A$4:$E$6, 5, FALSE)</f>
        <v>#N/A</v>
      </c>
      <c r="QDP11" s="20" t="e">
        <f>VLOOKUP(QDP$4, revenue_pivot!$A$4:$E$6, 5, FALSE)</f>
        <v>#N/A</v>
      </c>
      <c r="QDQ11" s="7" t="s">
        <v>22352</v>
      </c>
      <c r="QDR11" s="20" t="e">
        <f>VLOOKUP(QDR$4, revenue_pivot!$A$4:$E$6, 5, FALSE)</f>
        <v>#N/A</v>
      </c>
      <c r="QDS11" s="20" t="e">
        <f>VLOOKUP(QDS$4, revenue_pivot!$A$4:$E$6, 5, FALSE)</f>
        <v>#N/A</v>
      </c>
      <c r="QDT11" s="20" t="e">
        <f>VLOOKUP(QDT$4, revenue_pivot!$A$4:$E$6, 5, FALSE)</f>
        <v>#N/A</v>
      </c>
      <c r="QDU11" s="7" t="s">
        <v>22352</v>
      </c>
      <c r="QDV11" s="20" t="e">
        <f>VLOOKUP(QDV$4, revenue_pivot!$A$4:$E$6, 5, FALSE)</f>
        <v>#N/A</v>
      </c>
      <c r="QDW11" s="20" t="e">
        <f>VLOOKUP(QDW$4, revenue_pivot!$A$4:$E$6, 5, FALSE)</f>
        <v>#N/A</v>
      </c>
      <c r="QDX11" s="20" t="e">
        <f>VLOOKUP(QDX$4, revenue_pivot!$A$4:$E$6, 5, FALSE)</f>
        <v>#N/A</v>
      </c>
      <c r="QDY11" s="7" t="s">
        <v>22352</v>
      </c>
      <c r="QDZ11" s="20" t="e">
        <f>VLOOKUP(QDZ$4, revenue_pivot!$A$4:$E$6, 5, FALSE)</f>
        <v>#N/A</v>
      </c>
      <c r="QEA11" s="20" t="e">
        <f>VLOOKUP(QEA$4, revenue_pivot!$A$4:$E$6, 5, FALSE)</f>
        <v>#N/A</v>
      </c>
      <c r="QEB11" s="20" t="e">
        <f>VLOOKUP(QEB$4, revenue_pivot!$A$4:$E$6, 5, FALSE)</f>
        <v>#N/A</v>
      </c>
      <c r="QEC11" s="7" t="s">
        <v>22352</v>
      </c>
      <c r="QED11" s="20" t="e">
        <f>VLOOKUP(QED$4, revenue_pivot!$A$4:$E$6, 5, FALSE)</f>
        <v>#N/A</v>
      </c>
      <c r="QEE11" s="20" t="e">
        <f>VLOOKUP(QEE$4, revenue_pivot!$A$4:$E$6, 5, FALSE)</f>
        <v>#N/A</v>
      </c>
      <c r="QEF11" s="20" t="e">
        <f>VLOOKUP(QEF$4, revenue_pivot!$A$4:$E$6, 5, FALSE)</f>
        <v>#N/A</v>
      </c>
      <c r="QEG11" s="7" t="s">
        <v>22352</v>
      </c>
      <c r="QEH11" s="20" t="e">
        <f>VLOOKUP(QEH$4, revenue_pivot!$A$4:$E$6, 5, FALSE)</f>
        <v>#N/A</v>
      </c>
      <c r="QEI11" s="20" t="e">
        <f>VLOOKUP(QEI$4, revenue_pivot!$A$4:$E$6, 5, FALSE)</f>
        <v>#N/A</v>
      </c>
      <c r="QEJ11" s="20" t="e">
        <f>VLOOKUP(QEJ$4, revenue_pivot!$A$4:$E$6, 5, FALSE)</f>
        <v>#N/A</v>
      </c>
      <c r="QEK11" s="7" t="s">
        <v>22352</v>
      </c>
      <c r="QEL11" s="20" t="e">
        <f>VLOOKUP(QEL$4, revenue_pivot!$A$4:$E$6, 5, FALSE)</f>
        <v>#N/A</v>
      </c>
      <c r="QEM11" s="20" t="e">
        <f>VLOOKUP(QEM$4, revenue_pivot!$A$4:$E$6, 5, FALSE)</f>
        <v>#N/A</v>
      </c>
      <c r="QEN11" s="20" t="e">
        <f>VLOOKUP(QEN$4, revenue_pivot!$A$4:$E$6, 5, FALSE)</f>
        <v>#N/A</v>
      </c>
      <c r="QEO11" s="7" t="s">
        <v>22352</v>
      </c>
      <c r="QEP11" s="20" t="e">
        <f>VLOOKUP(QEP$4, revenue_pivot!$A$4:$E$6, 5, FALSE)</f>
        <v>#N/A</v>
      </c>
      <c r="QEQ11" s="20" t="e">
        <f>VLOOKUP(QEQ$4, revenue_pivot!$A$4:$E$6, 5, FALSE)</f>
        <v>#N/A</v>
      </c>
      <c r="QER11" s="20" t="e">
        <f>VLOOKUP(QER$4, revenue_pivot!$A$4:$E$6, 5, FALSE)</f>
        <v>#N/A</v>
      </c>
      <c r="QES11" s="7" t="s">
        <v>22352</v>
      </c>
      <c r="QET11" s="20" t="e">
        <f>VLOOKUP(QET$4, revenue_pivot!$A$4:$E$6, 5, FALSE)</f>
        <v>#N/A</v>
      </c>
      <c r="QEU11" s="20" t="e">
        <f>VLOOKUP(QEU$4, revenue_pivot!$A$4:$E$6, 5, FALSE)</f>
        <v>#N/A</v>
      </c>
      <c r="QEV11" s="20" t="e">
        <f>VLOOKUP(QEV$4, revenue_pivot!$A$4:$E$6, 5, FALSE)</f>
        <v>#N/A</v>
      </c>
      <c r="QEW11" s="7" t="s">
        <v>22352</v>
      </c>
      <c r="QEX11" s="20" t="e">
        <f>VLOOKUP(QEX$4, revenue_pivot!$A$4:$E$6, 5, FALSE)</f>
        <v>#N/A</v>
      </c>
      <c r="QEY11" s="20" t="e">
        <f>VLOOKUP(QEY$4, revenue_pivot!$A$4:$E$6, 5, FALSE)</f>
        <v>#N/A</v>
      </c>
      <c r="QEZ11" s="20" t="e">
        <f>VLOOKUP(QEZ$4, revenue_pivot!$A$4:$E$6, 5, FALSE)</f>
        <v>#N/A</v>
      </c>
      <c r="QFA11" s="7" t="s">
        <v>22352</v>
      </c>
      <c r="QFB11" s="20" t="e">
        <f>VLOOKUP(QFB$4, revenue_pivot!$A$4:$E$6, 5, FALSE)</f>
        <v>#N/A</v>
      </c>
      <c r="QFC11" s="20" t="e">
        <f>VLOOKUP(QFC$4, revenue_pivot!$A$4:$E$6, 5, FALSE)</f>
        <v>#N/A</v>
      </c>
      <c r="QFD11" s="20" t="e">
        <f>VLOOKUP(QFD$4, revenue_pivot!$A$4:$E$6, 5, FALSE)</f>
        <v>#N/A</v>
      </c>
      <c r="QFE11" s="7" t="s">
        <v>22352</v>
      </c>
      <c r="QFF11" s="20" t="e">
        <f>VLOOKUP(QFF$4, revenue_pivot!$A$4:$E$6, 5, FALSE)</f>
        <v>#N/A</v>
      </c>
      <c r="QFG11" s="20" t="e">
        <f>VLOOKUP(QFG$4, revenue_pivot!$A$4:$E$6, 5, FALSE)</f>
        <v>#N/A</v>
      </c>
      <c r="QFH11" s="20" t="e">
        <f>VLOOKUP(QFH$4, revenue_pivot!$A$4:$E$6, 5, FALSE)</f>
        <v>#N/A</v>
      </c>
      <c r="QFI11" s="7" t="s">
        <v>22352</v>
      </c>
      <c r="QFJ11" s="20" t="e">
        <f>VLOOKUP(QFJ$4, revenue_pivot!$A$4:$E$6, 5, FALSE)</f>
        <v>#N/A</v>
      </c>
      <c r="QFK11" s="20" t="e">
        <f>VLOOKUP(QFK$4, revenue_pivot!$A$4:$E$6, 5, FALSE)</f>
        <v>#N/A</v>
      </c>
      <c r="QFL11" s="20" t="e">
        <f>VLOOKUP(QFL$4, revenue_pivot!$A$4:$E$6, 5, FALSE)</f>
        <v>#N/A</v>
      </c>
      <c r="QFM11" s="7" t="s">
        <v>22352</v>
      </c>
      <c r="QFN11" s="20" t="e">
        <f>VLOOKUP(QFN$4, revenue_pivot!$A$4:$E$6, 5, FALSE)</f>
        <v>#N/A</v>
      </c>
      <c r="QFO11" s="20" t="e">
        <f>VLOOKUP(QFO$4, revenue_pivot!$A$4:$E$6, 5, FALSE)</f>
        <v>#N/A</v>
      </c>
      <c r="QFP11" s="20" t="e">
        <f>VLOOKUP(QFP$4, revenue_pivot!$A$4:$E$6, 5, FALSE)</f>
        <v>#N/A</v>
      </c>
      <c r="QFQ11" s="7" t="s">
        <v>22352</v>
      </c>
      <c r="QFR11" s="20" t="e">
        <f>VLOOKUP(QFR$4, revenue_pivot!$A$4:$E$6, 5, FALSE)</f>
        <v>#N/A</v>
      </c>
      <c r="QFS11" s="20" t="e">
        <f>VLOOKUP(QFS$4, revenue_pivot!$A$4:$E$6, 5, FALSE)</f>
        <v>#N/A</v>
      </c>
      <c r="QFT11" s="20" t="e">
        <f>VLOOKUP(QFT$4, revenue_pivot!$A$4:$E$6, 5, FALSE)</f>
        <v>#N/A</v>
      </c>
      <c r="QFU11" s="7" t="s">
        <v>22352</v>
      </c>
      <c r="QFV11" s="20" t="e">
        <f>VLOOKUP(QFV$4, revenue_pivot!$A$4:$E$6, 5, FALSE)</f>
        <v>#N/A</v>
      </c>
      <c r="QFW11" s="20" t="e">
        <f>VLOOKUP(QFW$4, revenue_pivot!$A$4:$E$6, 5, FALSE)</f>
        <v>#N/A</v>
      </c>
      <c r="QFX11" s="20" t="e">
        <f>VLOOKUP(QFX$4, revenue_pivot!$A$4:$E$6, 5, FALSE)</f>
        <v>#N/A</v>
      </c>
      <c r="QFY11" s="7" t="s">
        <v>22352</v>
      </c>
      <c r="QFZ11" s="20" t="e">
        <f>VLOOKUP(QFZ$4, revenue_pivot!$A$4:$E$6, 5, FALSE)</f>
        <v>#N/A</v>
      </c>
      <c r="QGA11" s="20" t="e">
        <f>VLOOKUP(QGA$4, revenue_pivot!$A$4:$E$6, 5, FALSE)</f>
        <v>#N/A</v>
      </c>
      <c r="QGB11" s="20" t="e">
        <f>VLOOKUP(QGB$4, revenue_pivot!$A$4:$E$6, 5, FALSE)</f>
        <v>#N/A</v>
      </c>
      <c r="QGC11" s="7" t="s">
        <v>22352</v>
      </c>
      <c r="QGD11" s="20" t="e">
        <f>VLOOKUP(QGD$4, revenue_pivot!$A$4:$E$6, 5, FALSE)</f>
        <v>#N/A</v>
      </c>
      <c r="QGE11" s="20" t="e">
        <f>VLOOKUP(QGE$4, revenue_pivot!$A$4:$E$6, 5, FALSE)</f>
        <v>#N/A</v>
      </c>
      <c r="QGF11" s="20" t="e">
        <f>VLOOKUP(QGF$4, revenue_pivot!$A$4:$E$6, 5, FALSE)</f>
        <v>#N/A</v>
      </c>
      <c r="QGG11" s="7" t="s">
        <v>22352</v>
      </c>
      <c r="QGH11" s="20" t="e">
        <f>VLOOKUP(QGH$4, revenue_pivot!$A$4:$E$6, 5, FALSE)</f>
        <v>#N/A</v>
      </c>
      <c r="QGI11" s="20" t="e">
        <f>VLOOKUP(QGI$4, revenue_pivot!$A$4:$E$6, 5, FALSE)</f>
        <v>#N/A</v>
      </c>
      <c r="QGJ11" s="20" t="e">
        <f>VLOOKUP(QGJ$4, revenue_pivot!$A$4:$E$6, 5, FALSE)</f>
        <v>#N/A</v>
      </c>
      <c r="QGK11" s="7" t="s">
        <v>22352</v>
      </c>
      <c r="QGL11" s="20" t="e">
        <f>VLOOKUP(QGL$4, revenue_pivot!$A$4:$E$6, 5, FALSE)</f>
        <v>#N/A</v>
      </c>
      <c r="QGM11" s="20" t="e">
        <f>VLOOKUP(QGM$4, revenue_pivot!$A$4:$E$6, 5, FALSE)</f>
        <v>#N/A</v>
      </c>
      <c r="QGN11" s="20" t="e">
        <f>VLOOKUP(QGN$4, revenue_pivot!$A$4:$E$6, 5, FALSE)</f>
        <v>#N/A</v>
      </c>
      <c r="QGO11" s="7" t="s">
        <v>22352</v>
      </c>
      <c r="QGP11" s="20" t="e">
        <f>VLOOKUP(QGP$4, revenue_pivot!$A$4:$E$6, 5, FALSE)</f>
        <v>#N/A</v>
      </c>
      <c r="QGQ11" s="20" t="e">
        <f>VLOOKUP(QGQ$4, revenue_pivot!$A$4:$E$6, 5, FALSE)</f>
        <v>#N/A</v>
      </c>
      <c r="QGR11" s="20" t="e">
        <f>VLOOKUP(QGR$4, revenue_pivot!$A$4:$E$6, 5, FALSE)</f>
        <v>#N/A</v>
      </c>
      <c r="QGS11" s="7" t="s">
        <v>22352</v>
      </c>
      <c r="QGT11" s="20" t="e">
        <f>VLOOKUP(QGT$4, revenue_pivot!$A$4:$E$6, 5, FALSE)</f>
        <v>#N/A</v>
      </c>
      <c r="QGU11" s="20" t="e">
        <f>VLOOKUP(QGU$4, revenue_pivot!$A$4:$E$6, 5, FALSE)</f>
        <v>#N/A</v>
      </c>
      <c r="QGV11" s="20" t="e">
        <f>VLOOKUP(QGV$4, revenue_pivot!$A$4:$E$6, 5, FALSE)</f>
        <v>#N/A</v>
      </c>
      <c r="QGW11" s="7" t="s">
        <v>22352</v>
      </c>
      <c r="QGX11" s="20" t="e">
        <f>VLOOKUP(QGX$4, revenue_pivot!$A$4:$E$6, 5, FALSE)</f>
        <v>#N/A</v>
      </c>
      <c r="QGY11" s="20" t="e">
        <f>VLOOKUP(QGY$4, revenue_pivot!$A$4:$E$6, 5, FALSE)</f>
        <v>#N/A</v>
      </c>
      <c r="QGZ11" s="20" t="e">
        <f>VLOOKUP(QGZ$4, revenue_pivot!$A$4:$E$6, 5, FALSE)</f>
        <v>#N/A</v>
      </c>
      <c r="QHA11" s="7" t="s">
        <v>22352</v>
      </c>
      <c r="QHB11" s="20" t="e">
        <f>VLOOKUP(QHB$4, revenue_pivot!$A$4:$E$6, 5, FALSE)</f>
        <v>#N/A</v>
      </c>
      <c r="QHC11" s="20" t="e">
        <f>VLOOKUP(QHC$4, revenue_pivot!$A$4:$E$6, 5, FALSE)</f>
        <v>#N/A</v>
      </c>
      <c r="QHD11" s="20" t="e">
        <f>VLOOKUP(QHD$4, revenue_pivot!$A$4:$E$6, 5, FALSE)</f>
        <v>#N/A</v>
      </c>
      <c r="QHE11" s="7" t="s">
        <v>22352</v>
      </c>
      <c r="QHF11" s="20" t="e">
        <f>VLOOKUP(QHF$4, revenue_pivot!$A$4:$E$6, 5, FALSE)</f>
        <v>#N/A</v>
      </c>
      <c r="QHG11" s="20" t="e">
        <f>VLOOKUP(QHG$4, revenue_pivot!$A$4:$E$6, 5, FALSE)</f>
        <v>#N/A</v>
      </c>
      <c r="QHH11" s="20" t="e">
        <f>VLOOKUP(QHH$4, revenue_pivot!$A$4:$E$6, 5, FALSE)</f>
        <v>#N/A</v>
      </c>
      <c r="QHI11" s="7" t="s">
        <v>22352</v>
      </c>
      <c r="QHJ11" s="20" t="e">
        <f>VLOOKUP(QHJ$4, revenue_pivot!$A$4:$E$6, 5, FALSE)</f>
        <v>#N/A</v>
      </c>
      <c r="QHK11" s="20" t="e">
        <f>VLOOKUP(QHK$4, revenue_pivot!$A$4:$E$6, 5, FALSE)</f>
        <v>#N/A</v>
      </c>
      <c r="QHL11" s="20" t="e">
        <f>VLOOKUP(QHL$4, revenue_pivot!$A$4:$E$6, 5, FALSE)</f>
        <v>#N/A</v>
      </c>
      <c r="QHM11" s="7" t="s">
        <v>22352</v>
      </c>
      <c r="QHN11" s="20" t="e">
        <f>VLOOKUP(QHN$4, revenue_pivot!$A$4:$E$6, 5, FALSE)</f>
        <v>#N/A</v>
      </c>
      <c r="QHO11" s="20" t="e">
        <f>VLOOKUP(QHO$4, revenue_pivot!$A$4:$E$6, 5, FALSE)</f>
        <v>#N/A</v>
      </c>
      <c r="QHP11" s="20" t="e">
        <f>VLOOKUP(QHP$4, revenue_pivot!$A$4:$E$6, 5, FALSE)</f>
        <v>#N/A</v>
      </c>
      <c r="QHQ11" s="7" t="s">
        <v>22352</v>
      </c>
      <c r="QHR11" s="20" t="e">
        <f>VLOOKUP(QHR$4, revenue_pivot!$A$4:$E$6, 5, FALSE)</f>
        <v>#N/A</v>
      </c>
      <c r="QHS11" s="20" t="e">
        <f>VLOOKUP(QHS$4, revenue_pivot!$A$4:$E$6, 5, FALSE)</f>
        <v>#N/A</v>
      </c>
      <c r="QHT11" s="20" t="e">
        <f>VLOOKUP(QHT$4, revenue_pivot!$A$4:$E$6, 5, FALSE)</f>
        <v>#N/A</v>
      </c>
      <c r="QHU11" s="7" t="s">
        <v>22352</v>
      </c>
      <c r="QHV11" s="20" t="e">
        <f>VLOOKUP(QHV$4, revenue_pivot!$A$4:$E$6, 5, FALSE)</f>
        <v>#N/A</v>
      </c>
      <c r="QHW11" s="20" t="e">
        <f>VLOOKUP(QHW$4, revenue_pivot!$A$4:$E$6, 5, FALSE)</f>
        <v>#N/A</v>
      </c>
      <c r="QHX11" s="20" t="e">
        <f>VLOOKUP(QHX$4, revenue_pivot!$A$4:$E$6, 5, FALSE)</f>
        <v>#N/A</v>
      </c>
      <c r="QHY11" s="7" t="s">
        <v>22352</v>
      </c>
      <c r="QHZ11" s="20" t="e">
        <f>VLOOKUP(QHZ$4, revenue_pivot!$A$4:$E$6, 5, FALSE)</f>
        <v>#N/A</v>
      </c>
      <c r="QIA11" s="20" t="e">
        <f>VLOOKUP(QIA$4, revenue_pivot!$A$4:$E$6, 5, FALSE)</f>
        <v>#N/A</v>
      </c>
      <c r="QIB11" s="20" t="e">
        <f>VLOOKUP(QIB$4, revenue_pivot!$A$4:$E$6, 5, FALSE)</f>
        <v>#N/A</v>
      </c>
      <c r="QIC11" s="7" t="s">
        <v>22352</v>
      </c>
      <c r="QID11" s="20" t="e">
        <f>VLOOKUP(QID$4, revenue_pivot!$A$4:$E$6, 5, FALSE)</f>
        <v>#N/A</v>
      </c>
      <c r="QIE11" s="20" t="e">
        <f>VLOOKUP(QIE$4, revenue_pivot!$A$4:$E$6, 5, FALSE)</f>
        <v>#N/A</v>
      </c>
      <c r="QIF11" s="20" t="e">
        <f>VLOOKUP(QIF$4, revenue_pivot!$A$4:$E$6, 5, FALSE)</f>
        <v>#N/A</v>
      </c>
      <c r="QIG11" s="7" t="s">
        <v>22352</v>
      </c>
      <c r="QIH11" s="20" t="e">
        <f>VLOOKUP(QIH$4, revenue_pivot!$A$4:$E$6, 5, FALSE)</f>
        <v>#N/A</v>
      </c>
      <c r="QII11" s="20" t="e">
        <f>VLOOKUP(QII$4, revenue_pivot!$A$4:$E$6, 5, FALSE)</f>
        <v>#N/A</v>
      </c>
      <c r="QIJ11" s="20" t="e">
        <f>VLOOKUP(QIJ$4, revenue_pivot!$A$4:$E$6, 5, FALSE)</f>
        <v>#N/A</v>
      </c>
      <c r="QIK11" s="7" t="s">
        <v>22352</v>
      </c>
      <c r="QIL11" s="20" t="e">
        <f>VLOOKUP(QIL$4, revenue_pivot!$A$4:$E$6, 5, FALSE)</f>
        <v>#N/A</v>
      </c>
      <c r="QIM11" s="20" t="e">
        <f>VLOOKUP(QIM$4, revenue_pivot!$A$4:$E$6, 5, FALSE)</f>
        <v>#N/A</v>
      </c>
      <c r="QIN11" s="20" t="e">
        <f>VLOOKUP(QIN$4, revenue_pivot!$A$4:$E$6, 5, FALSE)</f>
        <v>#N/A</v>
      </c>
      <c r="QIO11" s="7" t="s">
        <v>22352</v>
      </c>
      <c r="QIP11" s="20" t="e">
        <f>VLOOKUP(QIP$4, revenue_pivot!$A$4:$E$6, 5, FALSE)</f>
        <v>#N/A</v>
      </c>
      <c r="QIQ11" s="20" t="e">
        <f>VLOOKUP(QIQ$4, revenue_pivot!$A$4:$E$6, 5, FALSE)</f>
        <v>#N/A</v>
      </c>
      <c r="QIR11" s="20" t="e">
        <f>VLOOKUP(QIR$4, revenue_pivot!$A$4:$E$6, 5, FALSE)</f>
        <v>#N/A</v>
      </c>
      <c r="QIS11" s="7" t="s">
        <v>22352</v>
      </c>
      <c r="QIT11" s="20" t="e">
        <f>VLOOKUP(QIT$4, revenue_pivot!$A$4:$E$6, 5, FALSE)</f>
        <v>#N/A</v>
      </c>
      <c r="QIU11" s="20" t="e">
        <f>VLOOKUP(QIU$4, revenue_pivot!$A$4:$E$6, 5, FALSE)</f>
        <v>#N/A</v>
      </c>
      <c r="QIV11" s="20" t="e">
        <f>VLOOKUP(QIV$4, revenue_pivot!$A$4:$E$6, 5, FALSE)</f>
        <v>#N/A</v>
      </c>
      <c r="QIW11" s="7" t="s">
        <v>22352</v>
      </c>
      <c r="QIX11" s="20" t="e">
        <f>VLOOKUP(QIX$4, revenue_pivot!$A$4:$E$6, 5, FALSE)</f>
        <v>#N/A</v>
      </c>
      <c r="QIY11" s="20" t="e">
        <f>VLOOKUP(QIY$4, revenue_pivot!$A$4:$E$6, 5, FALSE)</f>
        <v>#N/A</v>
      </c>
      <c r="QIZ11" s="20" t="e">
        <f>VLOOKUP(QIZ$4, revenue_pivot!$A$4:$E$6, 5, FALSE)</f>
        <v>#N/A</v>
      </c>
      <c r="QJA11" s="7" t="s">
        <v>22352</v>
      </c>
      <c r="QJB11" s="20" t="e">
        <f>VLOOKUP(QJB$4, revenue_pivot!$A$4:$E$6, 5, FALSE)</f>
        <v>#N/A</v>
      </c>
      <c r="QJC11" s="20" t="e">
        <f>VLOOKUP(QJC$4, revenue_pivot!$A$4:$E$6, 5, FALSE)</f>
        <v>#N/A</v>
      </c>
      <c r="QJD11" s="20" t="e">
        <f>VLOOKUP(QJD$4, revenue_pivot!$A$4:$E$6, 5, FALSE)</f>
        <v>#N/A</v>
      </c>
      <c r="QJE11" s="7" t="s">
        <v>22352</v>
      </c>
      <c r="QJF11" s="20" t="e">
        <f>VLOOKUP(QJF$4, revenue_pivot!$A$4:$E$6, 5, FALSE)</f>
        <v>#N/A</v>
      </c>
      <c r="QJG11" s="20" t="e">
        <f>VLOOKUP(QJG$4, revenue_pivot!$A$4:$E$6, 5, FALSE)</f>
        <v>#N/A</v>
      </c>
      <c r="QJH11" s="20" t="e">
        <f>VLOOKUP(QJH$4, revenue_pivot!$A$4:$E$6, 5, FALSE)</f>
        <v>#N/A</v>
      </c>
      <c r="QJI11" s="7" t="s">
        <v>22352</v>
      </c>
      <c r="QJJ11" s="20" t="e">
        <f>VLOOKUP(QJJ$4, revenue_pivot!$A$4:$E$6, 5, FALSE)</f>
        <v>#N/A</v>
      </c>
      <c r="QJK11" s="20" t="e">
        <f>VLOOKUP(QJK$4, revenue_pivot!$A$4:$E$6, 5, FALSE)</f>
        <v>#N/A</v>
      </c>
      <c r="QJL11" s="20" t="e">
        <f>VLOOKUP(QJL$4, revenue_pivot!$A$4:$E$6, 5, FALSE)</f>
        <v>#N/A</v>
      </c>
      <c r="QJM11" s="7" t="s">
        <v>22352</v>
      </c>
      <c r="QJN11" s="20" t="e">
        <f>VLOOKUP(QJN$4, revenue_pivot!$A$4:$E$6, 5, FALSE)</f>
        <v>#N/A</v>
      </c>
      <c r="QJO11" s="20" t="e">
        <f>VLOOKUP(QJO$4, revenue_pivot!$A$4:$E$6, 5, FALSE)</f>
        <v>#N/A</v>
      </c>
      <c r="QJP11" s="20" t="e">
        <f>VLOOKUP(QJP$4, revenue_pivot!$A$4:$E$6, 5, FALSE)</f>
        <v>#N/A</v>
      </c>
      <c r="QJQ11" s="7" t="s">
        <v>22352</v>
      </c>
      <c r="QJR11" s="20" t="e">
        <f>VLOOKUP(QJR$4, revenue_pivot!$A$4:$E$6, 5, FALSE)</f>
        <v>#N/A</v>
      </c>
      <c r="QJS11" s="20" t="e">
        <f>VLOOKUP(QJS$4, revenue_pivot!$A$4:$E$6, 5, FALSE)</f>
        <v>#N/A</v>
      </c>
      <c r="QJT11" s="20" t="e">
        <f>VLOOKUP(QJT$4, revenue_pivot!$A$4:$E$6, 5, FALSE)</f>
        <v>#N/A</v>
      </c>
      <c r="QJU11" s="7" t="s">
        <v>22352</v>
      </c>
      <c r="QJV11" s="20" t="e">
        <f>VLOOKUP(QJV$4, revenue_pivot!$A$4:$E$6, 5, FALSE)</f>
        <v>#N/A</v>
      </c>
      <c r="QJW11" s="20" t="e">
        <f>VLOOKUP(QJW$4, revenue_pivot!$A$4:$E$6, 5, FALSE)</f>
        <v>#N/A</v>
      </c>
      <c r="QJX11" s="20" t="e">
        <f>VLOOKUP(QJX$4, revenue_pivot!$A$4:$E$6, 5, FALSE)</f>
        <v>#N/A</v>
      </c>
      <c r="QJY11" s="7" t="s">
        <v>22352</v>
      </c>
      <c r="QJZ11" s="20" t="e">
        <f>VLOOKUP(QJZ$4, revenue_pivot!$A$4:$E$6, 5, FALSE)</f>
        <v>#N/A</v>
      </c>
      <c r="QKA11" s="20" t="e">
        <f>VLOOKUP(QKA$4, revenue_pivot!$A$4:$E$6, 5, FALSE)</f>
        <v>#N/A</v>
      </c>
      <c r="QKB11" s="20" t="e">
        <f>VLOOKUP(QKB$4, revenue_pivot!$A$4:$E$6, 5, FALSE)</f>
        <v>#N/A</v>
      </c>
      <c r="QKC11" s="7" t="s">
        <v>22352</v>
      </c>
      <c r="QKD11" s="20" t="e">
        <f>VLOOKUP(QKD$4, revenue_pivot!$A$4:$E$6, 5, FALSE)</f>
        <v>#N/A</v>
      </c>
      <c r="QKE11" s="20" t="e">
        <f>VLOOKUP(QKE$4, revenue_pivot!$A$4:$E$6, 5, FALSE)</f>
        <v>#N/A</v>
      </c>
      <c r="QKF11" s="20" t="e">
        <f>VLOOKUP(QKF$4, revenue_pivot!$A$4:$E$6, 5, FALSE)</f>
        <v>#N/A</v>
      </c>
      <c r="QKG11" s="7" t="s">
        <v>22352</v>
      </c>
      <c r="QKH11" s="20" t="e">
        <f>VLOOKUP(QKH$4, revenue_pivot!$A$4:$E$6, 5, FALSE)</f>
        <v>#N/A</v>
      </c>
      <c r="QKI11" s="20" t="e">
        <f>VLOOKUP(QKI$4, revenue_pivot!$A$4:$E$6, 5, FALSE)</f>
        <v>#N/A</v>
      </c>
      <c r="QKJ11" s="20" t="e">
        <f>VLOOKUP(QKJ$4, revenue_pivot!$A$4:$E$6, 5, FALSE)</f>
        <v>#N/A</v>
      </c>
      <c r="QKK11" s="7" t="s">
        <v>22352</v>
      </c>
      <c r="QKL11" s="20" t="e">
        <f>VLOOKUP(QKL$4, revenue_pivot!$A$4:$E$6, 5, FALSE)</f>
        <v>#N/A</v>
      </c>
      <c r="QKM11" s="20" t="e">
        <f>VLOOKUP(QKM$4, revenue_pivot!$A$4:$E$6, 5, FALSE)</f>
        <v>#N/A</v>
      </c>
      <c r="QKN11" s="20" t="e">
        <f>VLOOKUP(QKN$4, revenue_pivot!$A$4:$E$6, 5, FALSE)</f>
        <v>#N/A</v>
      </c>
      <c r="QKO11" s="7" t="s">
        <v>22352</v>
      </c>
      <c r="QKP11" s="20" t="e">
        <f>VLOOKUP(QKP$4, revenue_pivot!$A$4:$E$6, 5, FALSE)</f>
        <v>#N/A</v>
      </c>
      <c r="QKQ11" s="20" t="e">
        <f>VLOOKUP(QKQ$4, revenue_pivot!$A$4:$E$6, 5, FALSE)</f>
        <v>#N/A</v>
      </c>
      <c r="QKR11" s="20" t="e">
        <f>VLOOKUP(QKR$4, revenue_pivot!$A$4:$E$6, 5, FALSE)</f>
        <v>#N/A</v>
      </c>
      <c r="QKS11" s="7" t="s">
        <v>22352</v>
      </c>
      <c r="QKT11" s="20" t="e">
        <f>VLOOKUP(QKT$4, revenue_pivot!$A$4:$E$6, 5, FALSE)</f>
        <v>#N/A</v>
      </c>
      <c r="QKU11" s="20" t="e">
        <f>VLOOKUP(QKU$4, revenue_pivot!$A$4:$E$6, 5, FALSE)</f>
        <v>#N/A</v>
      </c>
      <c r="QKV11" s="20" t="e">
        <f>VLOOKUP(QKV$4, revenue_pivot!$A$4:$E$6, 5, FALSE)</f>
        <v>#N/A</v>
      </c>
      <c r="QKW11" s="7" t="s">
        <v>22352</v>
      </c>
      <c r="QKX11" s="20" t="e">
        <f>VLOOKUP(QKX$4, revenue_pivot!$A$4:$E$6, 5, FALSE)</f>
        <v>#N/A</v>
      </c>
      <c r="QKY11" s="20" t="e">
        <f>VLOOKUP(QKY$4, revenue_pivot!$A$4:$E$6, 5, FALSE)</f>
        <v>#N/A</v>
      </c>
      <c r="QKZ11" s="20" t="e">
        <f>VLOOKUP(QKZ$4, revenue_pivot!$A$4:$E$6, 5, FALSE)</f>
        <v>#N/A</v>
      </c>
      <c r="QLA11" s="7" t="s">
        <v>22352</v>
      </c>
      <c r="QLB11" s="20" t="e">
        <f>VLOOKUP(QLB$4, revenue_pivot!$A$4:$E$6, 5, FALSE)</f>
        <v>#N/A</v>
      </c>
      <c r="QLC11" s="20" t="e">
        <f>VLOOKUP(QLC$4, revenue_pivot!$A$4:$E$6, 5, FALSE)</f>
        <v>#N/A</v>
      </c>
      <c r="QLD11" s="20" t="e">
        <f>VLOOKUP(QLD$4, revenue_pivot!$A$4:$E$6, 5, FALSE)</f>
        <v>#N/A</v>
      </c>
      <c r="QLE11" s="7" t="s">
        <v>22352</v>
      </c>
      <c r="QLF11" s="20" t="e">
        <f>VLOOKUP(QLF$4, revenue_pivot!$A$4:$E$6, 5, FALSE)</f>
        <v>#N/A</v>
      </c>
      <c r="QLG11" s="20" t="e">
        <f>VLOOKUP(QLG$4, revenue_pivot!$A$4:$E$6, 5, FALSE)</f>
        <v>#N/A</v>
      </c>
      <c r="QLH11" s="20" t="e">
        <f>VLOOKUP(QLH$4, revenue_pivot!$A$4:$E$6, 5, FALSE)</f>
        <v>#N/A</v>
      </c>
      <c r="QLI11" s="7" t="s">
        <v>22352</v>
      </c>
      <c r="QLJ11" s="20" t="e">
        <f>VLOOKUP(QLJ$4, revenue_pivot!$A$4:$E$6, 5, FALSE)</f>
        <v>#N/A</v>
      </c>
      <c r="QLK11" s="20" t="e">
        <f>VLOOKUP(QLK$4, revenue_pivot!$A$4:$E$6, 5, FALSE)</f>
        <v>#N/A</v>
      </c>
      <c r="QLL11" s="20" t="e">
        <f>VLOOKUP(QLL$4, revenue_pivot!$A$4:$E$6, 5, FALSE)</f>
        <v>#N/A</v>
      </c>
      <c r="QLM11" s="7" t="s">
        <v>22352</v>
      </c>
      <c r="QLN11" s="20" t="e">
        <f>VLOOKUP(QLN$4, revenue_pivot!$A$4:$E$6, 5, FALSE)</f>
        <v>#N/A</v>
      </c>
      <c r="QLO11" s="20" t="e">
        <f>VLOOKUP(QLO$4, revenue_pivot!$A$4:$E$6, 5, FALSE)</f>
        <v>#N/A</v>
      </c>
      <c r="QLP11" s="20" t="e">
        <f>VLOOKUP(QLP$4, revenue_pivot!$A$4:$E$6, 5, FALSE)</f>
        <v>#N/A</v>
      </c>
      <c r="QLQ11" s="7" t="s">
        <v>22352</v>
      </c>
      <c r="QLR11" s="20" t="e">
        <f>VLOOKUP(QLR$4, revenue_pivot!$A$4:$E$6, 5, FALSE)</f>
        <v>#N/A</v>
      </c>
      <c r="QLS11" s="20" t="e">
        <f>VLOOKUP(QLS$4, revenue_pivot!$A$4:$E$6, 5, FALSE)</f>
        <v>#N/A</v>
      </c>
      <c r="QLT11" s="20" t="e">
        <f>VLOOKUP(QLT$4, revenue_pivot!$A$4:$E$6, 5, FALSE)</f>
        <v>#N/A</v>
      </c>
      <c r="QLU11" s="7" t="s">
        <v>22352</v>
      </c>
      <c r="QLV11" s="20" t="e">
        <f>VLOOKUP(QLV$4, revenue_pivot!$A$4:$E$6, 5, FALSE)</f>
        <v>#N/A</v>
      </c>
      <c r="QLW11" s="20" t="e">
        <f>VLOOKUP(QLW$4, revenue_pivot!$A$4:$E$6, 5, FALSE)</f>
        <v>#N/A</v>
      </c>
      <c r="QLX11" s="20" t="e">
        <f>VLOOKUP(QLX$4, revenue_pivot!$A$4:$E$6, 5, FALSE)</f>
        <v>#N/A</v>
      </c>
      <c r="QLY11" s="7" t="s">
        <v>22352</v>
      </c>
      <c r="QLZ11" s="20" t="e">
        <f>VLOOKUP(QLZ$4, revenue_pivot!$A$4:$E$6, 5, FALSE)</f>
        <v>#N/A</v>
      </c>
      <c r="QMA11" s="20" t="e">
        <f>VLOOKUP(QMA$4, revenue_pivot!$A$4:$E$6, 5, FALSE)</f>
        <v>#N/A</v>
      </c>
      <c r="QMB11" s="20" t="e">
        <f>VLOOKUP(QMB$4, revenue_pivot!$A$4:$E$6, 5, FALSE)</f>
        <v>#N/A</v>
      </c>
      <c r="QMC11" s="7" t="s">
        <v>22352</v>
      </c>
      <c r="QMD11" s="20" t="e">
        <f>VLOOKUP(QMD$4, revenue_pivot!$A$4:$E$6, 5, FALSE)</f>
        <v>#N/A</v>
      </c>
      <c r="QME11" s="20" t="e">
        <f>VLOOKUP(QME$4, revenue_pivot!$A$4:$E$6, 5, FALSE)</f>
        <v>#N/A</v>
      </c>
      <c r="QMF11" s="20" t="e">
        <f>VLOOKUP(QMF$4, revenue_pivot!$A$4:$E$6, 5, FALSE)</f>
        <v>#N/A</v>
      </c>
      <c r="QMG11" s="7" t="s">
        <v>22352</v>
      </c>
      <c r="QMH11" s="20" t="e">
        <f>VLOOKUP(QMH$4, revenue_pivot!$A$4:$E$6, 5, FALSE)</f>
        <v>#N/A</v>
      </c>
      <c r="QMI11" s="20" t="e">
        <f>VLOOKUP(QMI$4, revenue_pivot!$A$4:$E$6, 5, FALSE)</f>
        <v>#N/A</v>
      </c>
      <c r="QMJ11" s="20" t="e">
        <f>VLOOKUP(QMJ$4, revenue_pivot!$A$4:$E$6, 5, FALSE)</f>
        <v>#N/A</v>
      </c>
      <c r="QMK11" s="7" t="s">
        <v>22352</v>
      </c>
      <c r="QML11" s="20" t="e">
        <f>VLOOKUP(QML$4, revenue_pivot!$A$4:$E$6, 5, FALSE)</f>
        <v>#N/A</v>
      </c>
      <c r="QMM11" s="20" t="e">
        <f>VLOOKUP(QMM$4, revenue_pivot!$A$4:$E$6, 5, FALSE)</f>
        <v>#N/A</v>
      </c>
      <c r="QMN11" s="20" t="e">
        <f>VLOOKUP(QMN$4, revenue_pivot!$A$4:$E$6, 5, FALSE)</f>
        <v>#N/A</v>
      </c>
      <c r="QMO11" s="7" t="s">
        <v>22352</v>
      </c>
      <c r="QMP11" s="20" t="e">
        <f>VLOOKUP(QMP$4, revenue_pivot!$A$4:$E$6, 5, FALSE)</f>
        <v>#N/A</v>
      </c>
      <c r="QMQ11" s="20" t="e">
        <f>VLOOKUP(QMQ$4, revenue_pivot!$A$4:$E$6, 5, FALSE)</f>
        <v>#N/A</v>
      </c>
      <c r="QMR11" s="20" t="e">
        <f>VLOOKUP(QMR$4, revenue_pivot!$A$4:$E$6, 5, FALSE)</f>
        <v>#N/A</v>
      </c>
      <c r="QMS11" s="7" t="s">
        <v>22352</v>
      </c>
      <c r="QMT11" s="20" t="e">
        <f>VLOOKUP(QMT$4, revenue_pivot!$A$4:$E$6, 5, FALSE)</f>
        <v>#N/A</v>
      </c>
      <c r="QMU11" s="20" t="e">
        <f>VLOOKUP(QMU$4, revenue_pivot!$A$4:$E$6, 5, FALSE)</f>
        <v>#N/A</v>
      </c>
      <c r="QMV11" s="20" t="e">
        <f>VLOOKUP(QMV$4, revenue_pivot!$A$4:$E$6, 5, FALSE)</f>
        <v>#N/A</v>
      </c>
      <c r="QMW11" s="7" t="s">
        <v>22352</v>
      </c>
      <c r="QMX11" s="20" t="e">
        <f>VLOOKUP(QMX$4, revenue_pivot!$A$4:$E$6, 5, FALSE)</f>
        <v>#N/A</v>
      </c>
      <c r="QMY11" s="20" t="e">
        <f>VLOOKUP(QMY$4, revenue_pivot!$A$4:$E$6, 5, FALSE)</f>
        <v>#N/A</v>
      </c>
      <c r="QMZ11" s="20" t="e">
        <f>VLOOKUP(QMZ$4, revenue_pivot!$A$4:$E$6, 5, FALSE)</f>
        <v>#N/A</v>
      </c>
      <c r="QNA11" s="7" t="s">
        <v>22352</v>
      </c>
      <c r="QNB11" s="20" t="e">
        <f>VLOOKUP(QNB$4, revenue_pivot!$A$4:$E$6, 5, FALSE)</f>
        <v>#N/A</v>
      </c>
      <c r="QNC11" s="20" t="e">
        <f>VLOOKUP(QNC$4, revenue_pivot!$A$4:$E$6, 5, FALSE)</f>
        <v>#N/A</v>
      </c>
      <c r="QND11" s="20" t="e">
        <f>VLOOKUP(QND$4, revenue_pivot!$A$4:$E$6, 5, FALSE)</f>
        <v>#N/A</v>
      </c>
      <c r="QNE11" s="7" t="s">
        <v>22352</v>
      </c>
      <c r="QNF11" s="20" t="e">
        <f>VLOOKUP(QNF$4, revenue_pivot!$A$4:$E$6, 5, FALSE)</f>
        <v>#N/A</v>
      </c>
      <c r="QNG11" s="20" t="e">
        <f>VLOOKUP(QNG$4, revenue_pivot!$A$4:$E$6, 5, FALSE)</f>
        <v>#N/A</v>
      </c>
      <c r="QNH11" s="20" t="e">
        <f>VLOOKUP(QNH$4, revenue_pivot!$A$4:$E$6, 5, FALSE)</f>
        <v>#N/A</v>
      </c>
      <c r="QNI11" s="7" t="s">
        <v>22352</v>
      </c>
      <c r="QNJ11" s="20" t="e">
        <f>VLOOKUP(QNJ$4, revenue_pivot!$A$4:$E$6, 5, FALSE)</f>
        <v>#N/A</v>
      </c>
      <c r="QNK11" s="20" t="e">
        <f>VLOOKUP(QNK$4, revenue_pivot!$A$4:$E$6, 5, FALSE)</f>
        <v>#N/A</v>
      </c>
      <c r="QNL11" s="20" t="e">
        <f>VLOOKUP(QNL$4, revenue_pivot!$A$4:$E$6, 5, FALSE)</f>
        <v>#N/A</v>
      </c>
      <c r="QNM11" s="7" t="s">
        <v>22352</v>
      </c>
      <c r="QNN11" s="20" t="e">
        <f>VLOOKUP(QNN$4, revenue_pivot!$A$4:$E$6, 5, FALSE)</f>
        <v>#N/A</v>
      </c>
      <c r="QNO11" s="20" t="e">
        <f>VLOOKUP(QNO$4, revenue_pivot!$A$4:$E$6, 5, FALSE)</f>
        <v>#N/A</v>
      </c>
      <c r="QNP11" s="20" t="e">
        <f>VLOOKUP(QNP$4, revenue_pivot!$A$4:$E$6, 5, FALSE)</f>
        <v>#N/A</v>
      </c>
      <c r="QNQ11" s="7" t="s">
        <v>22352</v>
      </c>
      <c r="QNR11" s="20" t="e">
        <f>VLOOKUP(QNR$4, revenue_pivot!$A$4:$E$6, 5, FALSE)</f>
        <v>#N/A</v>
      </c>
      <c r="QNS11" s="20" t="e">
        <f>VLOOKUP(QNS$4, revenue_pivot!$A$4:$E$6, 5, FALSE)</f>
        <v>#N/A</v>
      </c>
      <c r="QNT11" s="20" t="e">
        <f>VLOOKUP(QNT$4, revenue_pivot!$A$4:$E$6, 5, FALSE)</f>
        <v>#N/A</v>
      </c>
      <c r="QNU11" s="7" t="s">
        <v>22352</v>
      </c>
      <c r="QNV11" s="20" t="e">
        <f>VLOOKUP(QNV$4, revenue_pivot!$A$4:$E$6, 5, FALSE)</f>
        <v>#N/A</v>
      </c>
      <c r="QNW11" s="20" t="e">
        <f>VLOOKUP(QNW$4, revenue_pivot!$A$4:$E$6, 5, FALSE)</f>
        <v>#N/A</v>
      </c>
      <c r="QNX11" s="20" t="e">
        <f>VLOOKUP(QNX$4, revenue_pivot!$A$4:$E$6, 5, FALSE)</f>
        <v>#N/A</v>
      </c>
      <c r="QNY11" s="7" t="s">
        <v>22352</v>
      </c>
      <c r="QNZ11" s="20" t="e">
        <f>VLOOKUP(QNZ$4, revenue_pivot!$A$4:$E$6, 5, FALSE)</f>
        <v>#N/A</v>
      </c>
      <c r="QOA11" s="20" t="e">
        <f>VLOOKUP(QOA$4, revenue_pivot!$A$4:$E$6, 5, FALSE)</f>
        <v>#N/A</v>
      </c>
      <c r="QOB11" s="20" t="e">
        <f>VLOOKUP(QOB$4, revenue_pivot!$A$4:$E$6, 5, FALSE)</f>
        <v>#N/A</v>
      </c>
      <c r="QOC11" s="7" t="s">
        <v>22352</v>
      </c>
      <c r="QOD11" s="20" t="e">
        <f>VLOOKUP(QOD$4, revenue_pivot!$A$4:$E$6, 5, FALSE)</f>
        <v>#N/A</v>
      </c>
      <c r="QOE11" s="20" t="e">
        <f>VLOOKUP(QOE$4, revenue_pivot!$A$4:$E$6, 5, FALSE)</f>
        <v>#N/A</v>
      </c>
      <c r="QOF11" s="20" t="e">
        <f>VLOOKUP(QOF$4, revenue_pivot!$A$4:$E$6, 5, FALSE)</f>
        <v>#N/A</v>
      </c>
      <c r="QOG11" s="7" t="s">
        <v>22352</v>
      </c>
      <c r="QOH11" s="20" t="e">
        <f>VLOOKUP(QOH$4, revenue_pivot!$A$4:$E$6, 5, FALSE)</f>
        <v>#N/A</v>
      </c>
      <c r="QOI11" s="20" t="e">
        <f>VLOOKUP(QOI$4, revenue_pivot!$A$4:$E$6, 5, FALSE)</f>
        <v>#N/A</v>
      </c>
      <c r="QOJ11" s="20" t="e">
        <f>VLOOKUP(QOJ$4, revenue_pivot!$A$4:$E$6, 5, FALSE)</f>
        <v>#N/A</v>
      </c>
      <c r="QOK11" s="7" t="s">
        <v>22352</v>
      </c>
      <c r="QOL11" s="20" t="e">
        <f>VLOOKUP(QOL$4, revenue_pivot!$A$4:$E$6, 5, FALSE)</f>
        <v>#N/A</v>
      </c>
      <c r="QOM11" s="20" t="e">
        <f>VLOOKUP(QOM$4, revenue_pivot!$A$4:$E$6, 5, FALSE)</f>
        <v>#N/A</v>
      </c>
      <c r="QON11" s="20" t="e">
        <f>VLOOKUP(QON$4, revenue_pivot!$A$4:$E$6, 5, FALSE)</f>
        <v>#N/A</v>
      </c>
      <c r="QOO11" s="7" t="s">
        <v>22352</v>
      </c>
      <c r="QOP11" s="20" t="e">
        <f>VLOOKUP(QOP$4, revenue_pivot!$A$4:$E$6, 5, FALSE)</f>
        <v>#N/A</v>
      </c>
      <c r="QOQ11" s="20" t="e">
        <f>VLOOKUP(QOQ$4, revenue_pivot!$A$4:$E$6, 5, FALSE)</f>
        <v>#N/A</v>
      </c>
      <c r="QOR11" s="20" t="e">
        <f>VLOOKUP(QOR$4, revenue_pivot!$A$4:$E$6, 5, FALSE)</f>
        <v>#N/A</v>
      </c>
      <c r="QOS11" s="7" t="s">
        <v>22352</v>
      </c>
      <c r="QOT11" s="20" t="e">
        <f>VLOOKUP(QOT$4, revenue_pivot!$A$4:$E$6, 5, FALSE)</f>
        <v>#N/A</v>
      </c>
      <c r="QOU11" s="20" t="e">
        <f>VLOOKUP(QOU$4, revenue_pivot!$A$4:$E$6, 5, FALSE)</f>
        <v>#N/A</v>
      </c>
      <c r="QOV11" s="20" t="e">
        <f>VLOOKUP(QOV$4, revenue_pivot!$A$4:$E$6, 5, FALSE)</f>
        <v>#N/A</v>
      </c>
      <c r="QOW11" s="7" t="s">
        <v>22352</v>
      </c>
      <c r="QOX11" s="20" t="e">
        <f>VLOOKUP(QOX$4, revenue_pivot!$A$4:$E$6, 5, FALSE)</f>
        <v>#N/A</v>
      </c>
      <c r="QOY11" s="20" t="e">
        <f>VLOOKUP(QOY$4, revenue_pivot!$A$4:$E$6, 5, FALSE)</f>
        <v>#N/A</v>
      </c>
      <c r="QOZ11" s="20" t="e">
        <f>VLOOKUP(QOZ$4, revenue_pivot!$A$4:$E$6, 5, FALSE)</f>
        <v>#N/A</v>
      </c>
      <c r="QPA11" s="7" t="s">
        <v>22352</v>
      </c>
      <c r="QPB11" s="20" t="e">
        <f>VLOOKUP(QPB$4, revenue_pivot!$A$4:$E$6, 5, FALSE)</f>
        <v>#N/A</v>
      </c>
      <c r="QPC11" s="20" t="e">
        <f>VLOOKUP(QPC$4, revenue_pivot!$A$4:$E$6, 5, FALSE)</f>
        <v>#N/A</v>
      </c>
      <c r="QPD11" s="20" t="e">
        <f>VLOOKUP(QPD$4, revenue_pivot!$A$4:$E$6, 5, FALSE)</f>
        <v>#N/A</v>
      </c>
      <c r="QPE11" s="7" t="s">
        <v>22352</v>
      </c>
      <c r="QPF11" s="20" t="e">
        <f>VLOOKUP(QPF$4, revenue_pivot!$A$4:$E$6, 5, FALSE)</f>
        <v>#N/A</v>
      </c>
      <c r="QPG11" s="20" t="e">
        <f>VLOOKUP(QPG$4, revenue_pivot!$A$4:$E$6, 5, FALSE)</f>
        <v>#N/A</v>
      </c>
      <c r="QPH11" s="20" t="e">
        <f>VLOOKUP(QPH$4, revenue_pivot!$A$4:$E$6, 5, FALSE)</f>
        <v>#N/A</v>
      </c>
      <c r="QPI11" s="7" t="s">
        <v>22352</v>
      </c>
      <c r="QPJ11" s="20" t="e">
        <f>VLOOKUP(QPJ$4, revenue_pivot!$A$4:$E$6, 5, FALSE)</f>
        <v>#N/A</v>
      </c>
      <c r="QPK11" s="20" t="e">
        <f>VLOOKUP(QPK$4, revenue_pivot!$A$4:$E$6, 5, FALSE)</f>
        <v>#N/A</v>
      </c>
      <c r="QPL11" s="20" t="e">
        <f>VLOOKUP(QPL$4, revenue_pivot!$A$4:$E$6, 5, FALSE)</f>
        <v>#N/A</v>
      </c>
      <c r="QPM11" s="7" t="s">
        <v>22352</v>
      </c>
      <c r="QPN11" s="20" t="e">
        <f>VLOOKUP(QPN$4, revenue_pivot!$A$4:$E$6, 5, FALSE)</f>
        <v>#N/A</v>
      </c>
      <c r="QPO11" s="20" t="e">
        <f>VLOOKUP(QPO$4, revenue_pivot!$A$4:$E$6, 5, FALSE)</f>
        <v>#N/A</v>
      </c>
      <c r="QPP11" s="20" t="e">
        <f>VLOOKUP(QPP$4, revenue_pivot!$A$4:$E$6, 5, FALSE)</f>
        <v>#N/A</v>
      </c>
      <c r="QPQ11" s="7" t="s">
        <v>22352</v>
      </c>
      <c r="QPR11" s="20" t="e">
        <f>VLOOKUP(QPR$4, revenue_pivot!$A$4:$E$6, 5, FALSE)</f>
        <v>#N/A</v>
      </c>
      <c r="QPS11" s="20" t="e">
        <f>VLOOKUP(QPS$4, revenue_pivot!$A$4:$E$6, 5, FALSE)</f>
        <v>#N/A</v>
      </c>
      <c r="QPT11" s="20" t="e">
        <f>VLOOKUP(QPT$4, revenue_pivot!$A$4:$E$6, 5, FALSE)</f>
        <v>#N/A</v>
      </c>
      <c r="QPU11" s="7" t="s">
        <v>22352</v>
      </c>
      <c r="QPV11" s="20" t="e">
        <f>VLOOKUP(QPV$4, revenue_pivot!$A$4:$E$6, 5, FALSE)</f>
        <v>#N/A</v>
      </c>
      <c r="QPW11" s="20" t="e">
        <f>VLOOKUP(QPW$4, revenue_pivot!$A$4:$E$6, 5, FALSE)</f>
        <v>#N/A</v>
      </c>
      <c r="QPX11" s="20" t="e">
        <f>VLOOKUP(QPX$4, revenue_pivot!$A$4:$E$6, 5, FALSE)</f>
        <v>#N/A</v>
      </c>
      <c r="QPY11" s="7" t="s">
        <v>22352</v>
      </c>
      <c r="QPZ11" s="20" t="e">
        <f>VLOOKUP(QPZ$4, revenue_pivot!$A$4:$E$6, 5, FALSE)</f>
        <v>#N/A</v>
      </c>
      <c r="QQA11" s="20" t="e">
        <f>VLOOKUP(QQA$4, revenue_pivot!$A$4:$E$6, 5, FALSE)</f>
        <v>#N/A</v>
      </c>
      <c r="QQB11" s="20" t="e">
        <f>VLOOKUP(QQB$4, revenue_pivot!$A$4:$E$6, 5, FALSE)</f>
        <v>#N/A</v>
      </c>
      <c r="QQC11" s="7" t="s">
        <v>22352</v>
      </c>
      <c r="QQD11" s="20" t="e">
        <f>VLOOKUP(QQD$4, revenue_pivot!$A$4:$E$6, 5, FALSE)</f>
        <v>#N/A</v>
      </c>
      <c r="QQE11" s="20" t="e">
        <f>VLOOKUP(QQE$4, revenue_pivot!$A$4:$E$6, 5, FALSE)</f>
        <v>#N/A</v>
      </c>
      <c r="QQF11" s="20" t="e">
        <f>VLOOKUP(QQF$4, revenue_pivot!$A$4:$E$6, 5, FALSE)</f>
        <v>#N/A</v>
      </c>
      <c r="QQG11" s="7" t="s">
        <v>22352</v>
      </c>
      <c r="QQH11" s="20" t="e">
        <f>VLOOKUP(QQH$4, revenue_pivot!$A$4:$E$6, 5, FALSE)</f>
        <v>#N/A</v>
      </c>
      <c r="QQI11" s="20" t="e">
        <f>VLOOKUP(QQI$4, revenue_pivot!$A$4:$E$6, 5, FALSE)</f>
        <v>#N/A</v>
      </c>
      <c r="QQJ11" s="20" t="e">
        <f>VLOOKUP(QQJ$4, revenue_pivot!$A$4:$E$6, 5, FALSE)</f>
        <v>#N/A</v>
      </c>
      <c r="QQK11" s="7" t="s">
        <v>22352</v>
      </c>
      <c r="QQL11" s="20" t="e">
        <f>VLOOKUP(QQL$4, revenue_pivot!$A$4:$E$6, 5, FALSE)</f>
        <v>#N/A</v>
      </c>
      <c r="QQM11" s="20" t="e">
        <f>VLOOKUP(QQM$4, revenue_pivot!$A$4:$E$6, 5, FALSE)</f>
        <v>#N/A</v>
      </c>
      <c r="QQN11" s="20" t="e">
        <f>VLOOKUP(QQN$4, revenue_pivot!$A$4:$E$6, 5, FALSE)</f>
        <v>#N/A</v>
      </c>
      <c r="QQO11" s="7" t="s">
        <v>22352</v>
      </c>
      <c r="QQP11" s="20" t="e">
        <f>VLOOKUP(QQP$4, revenue_pivot!$A$4:$E$6, 5, FALSE)</f>
        <v>#N/A</v>
      </c>
      <c r="QQQ11" s="20" t="e">
        <f>VLOOKUP(QQQ$4, revenue_pivot!$A$4:$E$6, 5, FALSE)</f>
        <v>#N/A</v>
      </c>
      <c r="QQR11" s="20" t="e">
        <f>VLOOKUP(QQR$4, revenue_pivot!$A$4:$E$6, 5, FALSE)</f>
        <v>#N/A</v>
      </c>
      <c r="QQS11" s="7" t="s">
        <v>22352</v>
      </c>
      <c r="QQT11" s="20" t="e">
        <f>VLOOKUP(QQT$4, revenue_pivot!$A$4:$E$6, 5, FALSE)</f>
        <v>#N/A</v>
      </c>
      <c r="QQU11" s="20" t="e">
        <f>VLOOKUP(QQU$4, revenue_pivot!$A$4:$E$6, 5, FALSE)</f>
        <v>#N/A</v>
      </c>
      <c r="QQV11" s="20" t="e">
        <f>VLOOKUP(QQV$4, revenue_pivot!$A$4:$E$6, 5, FALSE)</f>
        <v>#N/A</v>
      </c>
      <c r="QQW11" s="7" t="s">
        <v>22352</v>
      </c>
      <c r="QQX11" s="20" t="e">
        <f>VLOOKUP(QQX$4, revenue_pivot!$A$4:$E$6, 5, FALSE)</f>
        <v>#N/A</v>
      </c>
      <c r="QQY11" s="20" t="e">
        <f>VLOOKUP(QQY$4, revenue_pivot!$A$4:$E$6, 5, FALSE)</f>
        <v>#N/A</v>
      </c>
      <c r="QQZ11" s="20" t="e">
        <f>VLOOKUP(QQZ$4, revenue_pivot!$A$4:$E$6, 5, FALSE)</f>
        <v>#N/A</v>
      </c>
      <c r="QRA11" s="7" t="s">
        <v>22352</v>
      </c>
      <c r="QRB11" s="20" t="e">
        <f>VLOOKUP(QRB$4, revenue_pivot!$A$4:$E$6, 5, FALSE)</f>
        <v>#N/A</v>
      </c>
      <c r="QRC11" s="20" t="e">
        <f>VLOOKUP(QRC$4, revenue_pivot!$A$4:$E$6, 5, FALSE)</f>
        <v>#N/A</v>
      </c>
      <c r="QRD11" s="20" t="e">
        <f>VLOOKUP(QRD$4, revenue_pivot!$A$4:$E$6, 5, FALSE)</f>
        <v>#N/A</v>
      </c>
      <c r="QRE11" s="7" t="s">
        <v>22352</v>
      </c>
      <c r="QRF11" s="20" t="e">
        <f>VLOOKUP(QRF$4, revenue_pivot!$A$4:$E$6, 5, FALSE)</f>
        <v>#N/A</v>
      </c>
      <c r="QRG11" s="20" t="e">
        <f>VLOOKUP(QRG$4, revenue_pivot!$A$4:$E$6, 5, FALSE)</f>
        <v>#N/A</v>
      </c>
      <c r="QRH11" s="20" t="e">
        <f>VLOOKUP(QRH$4, revenue_pivot!$A$4:$E$6, 5, FALSE)</f>
        <v>#N/A</v>
      </c>
      <c r="QRI11" s="7" t="s">
        <v>22352</v>
      </c>
      <c r="QRJ11" s="20" t="e">
        <f>VLOOKUP(QRJ$4, revenue_pivot!$A$4:$E$6, 5, FALSE)</f>
        <v>#N/A</v>
      </c>
      <c r="QRK11" s="20" t="e">
        <f>VLOOKUP(QRK$4, revenue_pivot!$A$4:$E$6, 5, FALSE)</f>
        <v>#N/A</v>
      </c>
      <c r="QRL11" s="20" t="e">
        <f>VLOOKUP(QRL$4, revenue_pivot!$A$4:$E$6, 5, FALSE)</f>
        <v>#N/A</v>
      </c>
      <c r="QRM11" s="7" t="s">
        <v>22352</v>
      </c>
      <c r="QRN11" s="20" t="e">
        <f>VLOOKUP(QRN$4, revenue_pivot!$A$4:$E$6, 5, FALSE)</f>
        <v>#N/A</v>
      </c>
      <c r="QRO11" s="20" t="e">
        <f>VLOOKUP(QRO$4, revenue_pivot!$A$4:$E$6, 5, FALSE)</f>
        <v>#N/A</v>
      </c>
      <c r="QRP11" s="20" t="e">
        <f>VLOOKUP(QRP$4, revenue_pivot!$A$4:$E$6, 5, FALSE)</f>
        <v>#N/A</v>
      </c>
      <c r="QRQ11" s="7" t="s">
        <v>22352</v>
      </c>
      <c r="QRR11" s="20" t="e">
        <f>VLOOKUP(QRR$4, revenue_pivot!$A$4:$E$6, 5, FALSE)</f>
        <v>#N/A</v>
      </c>
      <c r="QRS11" s="20" t="e">
        <f>VLOOKUP(QRS$4, revenue_pivot!$A$4:$E$6, 5, FALSE)</f>
        <v>#N/A</v>
      </c>
      <c r="QRT11" s="20" t="e">
        <f>VLOOKUP(QRT$4, revenue_pivot!$A$4:$E$6, 5, FALSE)</f>
        <v>#N/A</v>
      </c>
      <c r="QRU11" s="7" t="s">
        <v>22352</v>
      </c>
      <c r="QRV11" s="20" t="e">
        <f>VLOOKUP(QRV$4, revenue_pivot!$A$4:$E$6, 5, FALSE)</f>
        <v>#N/A</v>
      </c>
      <c r="QRW11" s="20" t="e">
        <f>VLOOKUP(QRW$4, revenue_pivot!$A$4:$E$6, 5, FALSE)</f>
        <v>#N/A</v>
      </c>
      <c r="QRX11" s="20" t="e">
        <f>VLOOKUP(QRX$4, revenue_pivot!$A$4:$E$6, 5, FALSE)</f>
        <v>#N/A</v>
      </c>
      <c r="QRY11" s="7" t="s">
        <v>22352</v>
      </c>
      <c r="QRZ11" s="20" t="e">
        <f>VLOOKUP(QRZ$4, revenue_pivot!$A$4:$E$6, 5, FALSE)</f>
        <v>#N/A</v>
      </c>
      <c r="QSA11" s="20" t="e">
        <f>VLOOKUP(QSA$4, revenue_pivot!$A$4:$E$6, 5, FALSE)</f>
        <v>#N/A</v>
      </c>
      <c r="QSB11" s="20" t="e">
        <f>VLOOKUP(QSB$4, revenue_pivot!$A$4:$E$6, 5, FALSE)</f>
        <v>#N/A</v>
      </c>
      <c r="QSC11" s="7" t="s">
        <v>22352</v>
      </c>
      <c r="QSD11" s="20" t="e">
        <f>VLOOKUP(QSD$4, revenue_pivot!$A$4:$E$6, 5, FALSE)</f>
        <v>#N/A</v>
      </c>
      <c r="QSE11" s="20" t="e">
        <f>VLOOKUP(QSE$4, revenue_pivot!$A$4:$E$6, 5, FALSE)</f>
        <v>#N/A</v>
      </c>
      <c r="QSF11" s="20" t="e">
        <f>VLOOKUP(QSF$4, revenue_pivot!$A$4:$E$6, 5, FALSE)</f>
        <v>#N/A</v>
      </c>
      <c r="QSG11" s="7" t="s">
        <v>22352</v>
      </c>
      <c r="QSH11" s="20" t="e">
        <f>VLOOKUP(QSH$4, revenue_pivot!$A$4:$E$6, 5, FALSE)</f>
        <v>#N/A</v>
      </c>
      <c r="QSI11" s="20" t="e">
        <f>VLOOKUP(QSI$4, revenue_pivot!$A$4:$E$6, 5, FALSE)</f>
        <v>#N/A</v>
      </c>
      <c r="QSJ11" s="20" t="e">
        <f>VLOOKUP(QSJ$4, revenue_pivot!$A$4:$E$6, 5, FALSE)</f>
        <v>#N/A</v>
      </c>
      <c r="QSK11" s="7" t="s">
        <v>22352</v>
      </c>
      <c r="QSL11" s="20" t="e">
        <f>VLOOKUP(QSL$4, revenue_pivot!$A$4:$E$6, 5, FALSE)</f>
        <v>#N/A</v>
      </c>
      <c r="QSM11" s="20" t="e">
        <f>VLOOKUP(QSM$4, revenue_pivot!$A$4:$E$6, 5, FALSE)</f>
        <v>#N/A</v>
      </c>
      <c r="QSN11" s="20" t="e">
        <f>VLOOKUP(QSN$4, revenue_pivot!$A$4:$E$6, 5, FALSE)</f>
        <v>#N/A</v>
      </c>
      <c r="QSO11" s="7" t="s">
        <v>22352</v>
      </c>
      <c r="QSP11" s="20" t="e">
        <f>VLOOKUP(QSP$4, revenue_pivot!$A$4:$E$6, 5, FALSE)</f>
        <v>#N/A</v>
      </c>
      <c r="QSQ11" s="20" t="e">
        <f>VLOOKUP(QSQ$4, revenue_pivot!$A$4:$E$6, 5, FALSE)</f>
        <v>#N/A</v>
      </c>
      <c r="QSR11" s="20" t="e">
        <f>VLOOKUP(QSR$4, revenue_pivot!$A$4:$E$6, 5, FALSE)</f>
        <v>#N/A</v>
      </c>
      <c r="QSS11" s="7" t="s">
        <v>22352</v>
      </c>
      <c r="QST11" s="20" t="e">
        <f>VLOOKUP(QST$4, revenue_pivot!$A$4:$E$6, 5, FALSE)</f>
        <v>#N/A</v>
      </c>
      <c r="QSU11" s="20" t="e">
        <f>VLOOKUP(QSU$4, revenue_pivot!$A$4:$E$6, 5, FALSE)</f>
        <v>#N/A</v>
      </c>
      <c r="QSV11" s="20" t="e">
        <f>VLOOKUP(QSV$4, revenue_pivot!$A$4:$E$6, 5, FALSE)</f>
        <v>#N/A</v>
      </c>
      <c r="QSW11" s="7" t="s">
        <v>22352</v>
      </c>
      <c r="QSX11" s="20" t="e">
        <f>VLOOKUP(QSX$4, revenue_pivot!$A$4:$E$6, 5, FALSE)</f>
        <v>#N/A</v>
      </c>
      <c r="QSY11" s="20" t="e">
        <f>VLOOKUP(QSY$4, revenue_pivot!$A$4:$E$6, 5, FALSE)</f>
        <v>#N/A</v>
      </c>
      <c r="QSZ11" s="20" t="e">
        <f>VLOOKUP(QSZ$4, revenue_pivot!$A$4:$E$6, 5, FALSE)</f>
        <v>#N/A</v>
      </c>
      <c r="QTA11" s="7" t="s">
        <v>22352</v>
      </c>
      <c r="QTB11" s="20" t="e">
        <f>VLOOKUP(QTB$4, revenue_pivot!$A$4:$E$6, 5, FALSE)</f>
        <v>#N/A</v>
      </c>
      <c r="QTC11" s="20" t="e">
        <f>VLOOKUP(QTC$4, revenue_pivot!$A$4:$E$6, 5, FALSE)</f>
        <v>#N/A</v>
      </c>
      <c r="QTD11" s="20" t="e">
        <f>VLOOKUP(QTD$4, revenue_pivot!$A$4:$E$6, 5, FALSE)</f>
        <v>#N/A</v>
      </c>
      <c r="QTE11" s="7" t="s">
        <v>22352</v>
      </c>
      <c r="QTF11" s="20" t="e">
        <f>VLOOKUP(QTF$4, revenue_pivot!$A$4:$E$6, 5, FALSE)</f>
        <v>#N/A</v>
      </c>
      <c r="QTG11" s="20" t="e">
        <f>VLOOKUP(QTG$4, revenue_pivot!$A$4:$E$6, 5, FALSE)</f>
        <v>#N/A</v>
      </c>
      <c r="QTH11" s="20" t="e">
        <f>VLOOKUP(QTH$4, revenue_pivot!$A$4:$E$6, 5, FALSE)</f>
        <v>#N/A</v>
      </c>
      <c r="QTI11" s="7" t="s">
        <v>22352</v>
      </c>
      <c r="QTJ11" s="20" t="e">
        <f>VLOOKUP(QTJ$4, revenue_pivot!$A$4:$E$6, 5, FALSE)</f>
        <v>#N/A</v>
      </c>
      <c r="QTK11" s="20" t="e">
        <f>VLOOKUP(QTK$4, revenue_pivot!$A$4:$E$6, 5, FALSE)</f>
        <v>#N/A</v>
      </c>
      <c r="QTL11" s="20" t="e">
        <f>VLOOKUP(QTL$4, revenue_pivot!$A$4:$E$6, 5, FALSE)</f>
        <v>#N/A</v>
      </c>
      <c r="QTM11" s="7" t="s">
        <v>22352</v>
      </c>
      <c r="QTN11" s="20" t="e">
        <f>VLOOKUP(QTN$4, revenue_pivot!$A$4:$E$6, 5, FALSE)</f>
        <v>#N/A</v>
      </c>
      <c r="QTO11" s="20" t="e">
        <f>VLOOKUP(QTO$4, revenue_pivot!$A$4:$E$6, 5, FALSE)</f>
        <v>#N/A</v>
      </c>
      <c r="QTP11" s="20" t="e">
        <f>VLOOKUP(QTP$4, revenue_pivot!$A$4:$E$6, 5, FALSE)</f>
        <v>#N/A</v>
      </c>
      <c r="QTQ11" s="7" t="s">
        <v>22352</v>
      </c>
      <c r="QTR11" s="20" t="e">
        <f>VLOOKUP(QTR$4, revenue_pivot!$A$4:$E$6, 5, FALSE)</f>
        <v>#N/A</v>
      </c>
      <c r="QTS11" s="20" t="e">
        <f>VLOOKUP(QTS$4, revenue_pivot!$A$4:$E$6, 5, FALSE)</f>
        <v>#N/A</v>
      </c>
      <c r="QTT11" s="20" t="e">
        <f>VLOOKUP(QTT$4, revenue_pivot!$A$4:$E$6, 5, FALSE)</f>
        <v>#N/A</v>
      </c>
      <c r="QTU11" s="7" t="s">
        <v>22352</v>
      </c>
      <c r="QTV11" s="20" t="e">
        <f>VLOOKUP(QTV$4, revenue_pivot!$A$4:$E$6, 5, FALSE)</f>
        <v>#N/A</v>
      </c>
      <c r="QTW11" s="20" t="e">
        <f>VLOOKUP(QTW$4, revenue_pivot!$A$4:$E$6, 5, FALSE)</f>
        <v>#N/A</v>
      </c>
      <c r="QTX11" s="20" t="e">
        <f>VLOOKUP(QTX$4, revenue_pivot!$A$4:$E$6, 5, FALSE)</f>
        <v>#N/A</v>
      </c>
      <c r="QTY11" s="7" t="s">
        <v>22352</v>
      </c>
      <c r="QTZ11" s="20" t="e">
        <f>VLOOKUP(QTZ$4, revenue_pivot!$A$4:$E$6, 5, FALSE)</f>
        <v>#N/A</v>
      </c>
      <c r="QUA11" s="20" t="e">
        <f>VLOOKUP(QUA$4, revenue_pivot!$A$4:$E$6, 5, FALSE)</f>
        <v>#N/A</v>
      </c>
      <c r="QUB11" s="20" t="e">
        <f>VLOOKUP(QUB$4, revenue_pivot!$A$4:$E$6, 5, FALSE)</f>
        <v>#N/A</v>
      </c>
      <c r="QUC11" s="7" t="s">
        <v>22352</v>
      </c>
      <c r="QUD11" s="20" t="e">
        <f>VLOOKUP(QUD$4, revenue_pivot!$A$4:$E$6, 5, FALSE)</f>
        <v>#N/A</v>
      </c>
      <c r="QUE11" s="20" t="e">
        <f>VLOOKUP(QUE$4, revenue_pivot!$A$4:$E$6, 5, FALSE)</f>
        <v>#N/A</v>
      </c>
      <c r="QUF11" s="20" t="e">
        <f>VLOOKUP(QUF$4, revenue_pivot!$A$4:$E$6, 5, FALSE)</f>
        <v>#N/A</v>
      </c>
      <c r="QUG11" s="7" t="s">
        <v>22352</v>
      </c>
      <c r="QUH11" s="20" t="e">
        <f>VLOOKUP(QUH$4, revenue_pivot!$A$4:$E$6, 5, FALSE)</f>
        <v>#N/A</v>
      </c>
      <c r="QUI11" s="20" t="e">
        <f>VLOOKUP(QUI$4, revenue_pivot!$A$4:$E$6, 5, FALSE)</f>
        <v>#N/A</v>
      </c>
      <c r="QUJ11" s="20" t="e">
        <f>VLOOKUP(QUJ$4, revenue_pivot!$A$4:$E$6, 5, FALSE)</f>
        <v>#N/A</v>
      </c>
      <c r="QUK11" s="7" t="s">
        <v>22352</v>
      </c>
      <c r="QUL11" s="20" t="e">
        <f>VLOOKUP(QUL$4, revenue_pivot!$A$4:$E$6, 5, FALSE)</f>
        <v>#N/A</v>
      </c>
      <c r="QUM11" s="20" t="e">
        <f>VLOOKUP(QUM$4, revenue_pivot!$A$4:$E$6, 5, FALSE)</f>
        <v>#N/A</v>
      </c>
      <c r="QUN11" s="20" t="e">
        <f>VLOOKUP(QUN$4, revenue_pivot!$A$4:$E$6, 5, FALSE)</f>
        <v>#N/A</v>
      </c>
      <c r="QUO11" s="7" t="s">
        <v>22352</v>
      </c>
      <c r="QUP11" s="20" t="e">
        <f>VLOOKUP(QUP$4, revenue_pivot!$A$4:$E$6, 5, FALSE)</f>
        <v>#N/A</v>
      </c>
      <c r="QUQ11" s="20" t="e">
        <f>VLOOKUP(QUQ$4, revenue_pivot!$A$4:$E$6, 5, FALSE)</f>
        <v>#N/A</v>
      </c>
      <c r="QUR11" s="20" t="e">
        <f>VLOOKUP(QUR$4, revenue_pivot!$A$4:$E$6, 5, FALSE)</f>
        <v>#N/A</v>
      </c>
      <c r="QUS11" s="7" t="s">
        <v>22352</v>
      </c>
      <c r="QUT11" s="20" t="e">
        <f>VLOOKUP(QUT$4, revenue_pivot!$A$4:$E$6, 5, FALSE)</f>
        <v>#N/A</v>
      </c>
      <c r="QUU11" s="20" t="e">
        <f>VLOOKUP(QUU$4, revenue_pivot!$A$4:$E$6, 5, FALSE)</f>
        <v>#N/A</v>
      </c>
      <c r="QUV11" s="20" t="e">
        <f>VLOOKUP(QUV$4, revenue_pivot!$A$4:$E$6, 5, FALSE)</f>
        <v>#N/A</v>
      </c>
      <c r="QUW11" s="7" t="s">
        <v>22352</v>
      </c>
      <c r="QUX11" s="20" t="e">
        <f>VLOOKUP(QUX$4, revenue_pivot!$A$4:$E$6, 5, FALSE)</f>
        <v>#N/A</v>
      </c>
      <c r="QUY11" s="20" t="e">
        <f>VLOOKUP(QUY$4, revenue_pivot!$A$4:$E$6, 5, FALSE)</f>
        <v>#N/A</v>
      </c>
      <c r="QUZ11" s="20" t="e">
        <f>VLOOKUP(QUZ$4, revenue_pivot!$A$4:$E$6, 5, FALSE)</f>
        <v>#N/A</v>
      </c>
      <c r="QVA11" s="7" t="s">
        <v>22352</v>
      </c>
      <c r="QVB11" s="20" t="e">
        <f>VLOOKUP(QVB$4, revenue_pivot!$A$4:$E$6, 5, FALSE)</f>
        <v>#N/A</v>
      </c>
      <c r="QVC11" s="20" t="e">
        <f>VLOOKUP(QVC$4, revenue_pivot!$A$4:$E$6, 5, FALSE)</f>
        <v>#N/A</v>
      </c>
      <c r="QVD11" s="20" t="e">
        <f>VLOOKUP(QVD$4, revenue_pivot!$A$4:$E$6, 5, FALSE)</f>
        <v>#N/A</v>
      </c>
      <c r="QVE11" s="7" t="s">
        <v>22352</v>
      </c>
      <c r="QVF11" s="20" t="e">
        <f>VLOOKUP(QVF$4, revenue_pivot!$A$4:$E$6, 5, FALSE)</f>
        <v>#N/A</v>
      </c>
      <c r="QVG11" s="20" t="e">
        <f>VLOOKUP(QVG$4, revenue_pivot!$A$4:$E$6, 5, FALSE)</f>
        <v>#N/A</v>
      </c>
      <c r="QVH11" s="20" t="e">
        <f>VLOOKUP(QVH$4, revenue_pivot!$A$4:$E$6, 5, FALSE)</f>
        <v>#N/A</v>
      </c>
      <c r="QVI11" s="7" t="s">
        <v>22352</v>
      </c>
      <c r="QVJ11" s="20" t="e">
        <f>VLOOKUP(QVJ$4, revenue_pivot!$A$4:$E$6, 5, FALSE)</f>
        <v>#N/A</v>
      </c>
      <c r="QVK11" s="20" t="e">
        <f>VLOOKUP(QVK$4, revenue_pivot!$A$4:$E$6, 5, FALSE)</f>
        <v>#N/A</v>
      </c>
      <c r="QVL11" s="20" t="e">
        <f>VLOOKUP(QVL$4, revenue_pivot!$A$4:$E$6, 5, FALSE)</f>
        <v>#N/A</v>
      </c>
      <c r="QVM11" s="7" t="s">
        <v>22352</v>
      </c>
      <c r="QVN11" s="20" t="e">
        <f>VLOOKUP(QVN$4, revenue_pivot!$A$4:$E$6, 5, FALSE)</f>
        <v>#N/A</v>
      </c>
      <c r="QVO11" s="20" t="e">
        <f>VLOOKUP(QVO$4, revenue_pivot!$A$4:$E$6, 5, FALSE)</f>
        <v>#N/A</v>
      </c>
      <c r="QVP11" s="20" t="e">
        <f>VLOOKUP(QVP$4, revenue_pivot!$A$4:$E$6, 5, FALSE)</f>
        <v>#N/A</v>
      </c>
      <c r="QVQ11" s="7" t="s">
        <v>22352</v>
      </c>
      <c r="QVR11" s="20" t="e">
        <f>VLOOKUP(QVR$4, revenue_pivot!$A$4:$E$6, 5, FALSE)</f>
        <v>#N/A</v>
      </c>
      <c r="QVS11" s="20" t="e">
        <f>VLOOKUP(QVS$4, revenue_pivot!$A$4:$E$6, 5, FALSE)</f>
        <v>#N/A</v>
      </c>
      <c r="QVT11" s="20" t="e">
        <f>VLOOKUP(QVT$4, revenue_pivot!$A$4:$E$6, 5, FALSE)</f>
        <v>#N/A</v>
      </c>
      <c r="QVU11" s="7" t="s">
        <v>22352</v>
      </c>
      <c r="QVV11" s="20" t="e">
        <f>VLOOKUP(QVV$4, revenue_pivot!$A$4:$E$6, 5, FALSE)</f>
        <v>#N/A</v>
      </c>
      <c r="QVW11" s="20" t="e">
        <f>VLOOKUP(QVW$4, revenue_pivot!$A$4:$E$6, 5, FALSE)</f>
        <v>#N/A</v>
      </c>
      <c r="QVX11" s="20" t="e">
        <f>VLOOKUP(QVX$4, revenue_pivot!$A$4:$E$6, 5, FALSE)</f>
        <v>#N/A</v>
      </c>
      <c r="QVY11" s="7" t="s">
        <v>22352</v>
      </c>
      <c r="QVZ11" s="20" t="e">
        <f>VLOOKUP(QVZ$4, revenue_pivot!$A$4:$E$6, 5, FALSE)</f>
        <v>#N/A</v>
      </c>
      <c r="QWA11" s="20" t="e">
        <f>VLOOKUP(QWA$4, revenue_pivot!$A$4:$E$6, 5, FALSE)</f>
        <v>#N/A</v>
      </c>
      <c r="QWB11" s="20" t="e">
        <f>VLOOKUP(QWB$4, revenue_pivot!$A$4:$E$6, 5, FALSE)</f>
        <v>#N/A</v>
      </c>
      <c r="QWC11" s="7" t="s">
        <v>22352</v>
      </c>
      <c r="QWD11" s="20" t="e">
        <f>VLOOKUP(QWD$4, revenue_pivot!$A$4:$E$6, 5, FALSE)</f>
        <v>#N/A</v>
      </c>
      <c r="QWE11" s="20" t="e">
        <f>VLOOKUP(QWE$4, revenue_pivot!$A$4:$E$6, 5, FALSE)</f>
        <v>#N/A</v>
      </c>
      <c r="QWF11" s="20" t="e">
        <f>VLOOKUP(QWF$4, revenue_pivot!$A$4:$E$6, 5, FALSE)</f>
        <v>#N/A</v>
      </c>
      <c r="QWG11" s="7" t="s">
        <v>22352</v>
      </c>
      <c r="QWH11" s="20" t="e">
        <f>VLOOKUP(QWH$4, revenue_pivot!$A$4:$E$6, 5, FALSE)</f>
        <v>#N/A</v>
      </c>
      <c r="QWI11" s="20" t="e">
        <f>VLOOKUP(QWI$4, revenue_pivot!$A$4:$E$6, 5, FALSE)</f>
        <v>#N/A</v>
      </c>
      <c r="QWJ11" s="20" t="e">
        <f>VLOOKUP(QWJ$4, revenue_pivot!$A$4:$E$6, 5, FALSE)</f>
        <v>#N/A</v>
      </c>
      <c r="QWK11" s="7" t="s">
        <v>22352</v>
      </c>
      <c r="QWL11" s="20" t="e">
        <f>VLOOKUP(QWL$4, revenue_pivot!$A$4:$E$6, 5, FALSE)</f>
        <v>#N/A</v>
      </c>
      <c r="QWM11" s="20" t="e">
        <f>VLOOKUP(QWM$4, revenue_pivot!$A$4:$E$6, 5, FALSE)</f>
        <v>#N/A</v>
      </c>
      <c r="QWN11" s="20" t="e">
        <f>VLOOKUP(QWN$4, revenue_pivot!$A$4:$E$6, 5, FALSE)</f>
        <v>#N/A</v>
      </c>
      <c r="QWO11" s="7" t="s">
        <v>22352</v>
      </c>
      <c r="QWP11" s="20" t="e">
        <f>VLOOKUP(QWP$4, revenue_pivot!$A$4:$E$6, 5, FALSE)</f>
        <v>#N/A</v>
      </c>
      <c r="QWQ11" s="20" t="e">
        <f>VLOOKUP(QWQ$4, revenue_pivot!$A$4:$E$6, 5, FALSE)</f>
        <v>#N/A</v>
      </c>
      <c r="QWR11" s="20" t="e">
        <f>VLOOKUP(QWR$4, revenue_pivot!$A$4:$E$6, 5, FALSE)</f>
        <v>#N/A</v>
      </c>
      <c r="QWS11" s="7" t="s">
        <v>22352</v>
      </c>
      <c r="QWT11" s="20" t="e">
        <f>VLOOKUP(QWT$4, revenue_pivot!$A$4:$E$6, 5, FALSE)</f>
        <v>#N/A</v>
      </c>
      <c r="QWU11" s="20" t="e">
        <f>VLOOKUP(QWU$4, revenue_pivot!$A$4:$E$6, 5, FALSE)</f>
        <v>#N/A</v>
      </c>
      <c r="QWV11" s="20" t="e">
        <f>VLOOKUP(QWV$4, revenue_pivot!$A$4:$E$6, 5, FALSE)</f>
        <v>#N/A</v>
      </c>
      <c r="QWW11" s="7" t="s">
        <v>22352</v>
      </c>
      <c r="QWX11" s="20" t="e">
        <f>VLOOKUP(QWX$4, revenue_pivot!$A$4:$E$6, 5, FALSE)</f>
        <v>#N/A</v>
      </c>
      <c r="QWY11" s="20" t="e">
        <f>VLOOKUP(QWY$4, revenue_pivot!$A$4:$E$6, 5, FALSE)</f>
        <v>#N/A</v>
      </c>
      <c r="QWZ11" s="20" t="e">
        <f>VLOOKUP(QWZ$4, revenue_pivot!$A$4:$E$6, 5, FALSE)</f>
        <v>#N/A</v>
      </c>
      <c r="QXA11" s="7" t="s">
        <v>22352</v>
      </c>
      <c r="QXB11" s="20" t="e">
        <f>VLOOKUP(QXB$4, revenue_pivot!$A$4:$E$6, 5, FALSE)</f>
        <v>#N/A</v>
      </c>
      <c r="QXC11" s="20" t="e">
        <f>VLOOKUP(QXC$4, revenue_pivot!$A$4:$E$6, 5, FALSE)</f>
        <v>#N/A</v>
      </c>
      <c r="QXD11" s="20" t="e">
        <f>VLOOKUP(QXD$4, revenue_pivot!$A$4:$E$6, 5, FALSE)</f>
        <v>#N/A</v>
      </c>
      <c r="QXE11" s="7" t="s">
        <v>22352</v>
      </c>
      <c r="QXF11" s="20" t="e">
        <f>VLOOKUP(QXF$4, revenue_pivot!$A$4:$E$6, 5, FALSE)</f>
        <v>#N/A</v>
      </c>
      <c r="QXG11" s="20" t="e">
        <f>VLOOKUP(QXG$4, revenue_pivot!$A$4:$E$6, 5, FALSE)</f>
        <v>#N/A</v>
      </c>
      <c r="QXH11" s="20" t="e">
        <f>VLOOKUP(QXH$4, revenue_pivot!$A$4:$E$6, 5, FALSE)</f>
        <v>#N/A</v>
      </c>
      <c r="QXI11" s="7" t="s">
        <v>22352</v>
      </c>
      <c r="QXJ11" s="20" t="e">
        <f>VLOOKUP(QXJ$4, revenue_pivot!$A$4:$E$6, 5, FALSE)</f>
        <v>#N/A</v>
      </c>
      <c r="QXK11" s="20" t="e">
        <f>VLOOKUP(QXK$4, revenue_pivot!$A$4:$E$6, 5, FALSE)</f>
        <v>#N/A</v>
      </c>
      <c r="QXL11" s="20" t="e">
        <f>VLOOKUP(QXL$4, revenue_pivot!$A$4:$E$6, 5, FALSE)</f>
        <v>#N/A</v>
      </c>
      <c r="QXM11" s="7" t="s">
        <v>22352</v>
      </c>
      <c r="QXN11" s="20" t="e">
        <f>VLOOKUP(QXN$4, revenue_pivot!$A$4:$E$6, 5, FALSE)</f>
        <v>#N/A</v>
      </c>
      <c r="QXO11" s="20" t="e">
        <f>VLOOKUP(QXO$4, revenue_pivot!$A$4:$E$6, 5, FALSE)</f>
        <v>#N/A</v>
      </c>
      <c r="QXP11" s="20" t="e">
        <f>VLOOKUP(QXP$4, revenue_pivot!$A$4:$E$6, 5, FALSE)</f>
        <v>#N/A</v>
      </c>
      <c r="QXQ11" s="7" t="s">
        <v>22352</v>
      </c>
      <c r="QXR11" s="20" t="e">
        <f>VLOOKUP(QXR$4, revenue_pivot!$A$4:$E$6, 5, FALSE)</f>
        <v>#N/A</v>
      </c>
      <c r="QXS11" s="20" t="e">
        <f>VLOOKUP(QXS$4, revenue_pivot!$A$4:$E$6, 5, FALSE)</f>
        <v>#N/A</v>
      </c>
      <c r="QXT11" s="20" t="e">
        <f>VLOOKUP(QXT$4, revenue_pivot!$A$4:$E$6, 5, FALSE)</f>
        <v>#N/A</v>
      </c>
      <c r="QXU11" s="7" t="s">
        <v>22352</v>
      </c>
      <c r="QXV11" s="20" t="e">
        <f>VLOOKUP(QXV$4, revenue_pivot!$A$4:$E$6, 5, FALSE)</f>
        <v>#N/A</v>
      </c>
      <c r="QXW11" s="20" t="e">
        <f>VLOOKUP(QXW$4, revenue_pivot!$A$4:$E$6, 5, FALSE)</f>
        <v>#N/A</v>
      </c>
      <c r="QXX11" s="20" t="e">
        <f>VLOOKUP(QXX$4, revenue_pivot!$A$4:$E$6, 5, FALSE)</f>
        <v>#N/A</v>
      </c>
      <c r="QXY11" s="7" t="s">
        <v>22352</v>
      </c>
      <c r="QXZ11" s="20" t="e">
        <f>VLOOKUP(QXZ$4, revenue_pivot!$A$4:$E$6, 5, FALSE)</f>
        <v>#N/A</v>
      </c>
      <c r="QYA11" s="20" t="e">
        <f>VLOOKUP(QYA$4, revenue_pivot!$A$4:$E$6, 5, FALSE)</f>
        <v>#N/A</v>
      </c>
      <c r="QYB11" s="20" t="e">
        <f>VLOOKUP(QYB$4, revenue_pivot!$A$4:$E$6, 5, FALSE)</f>
        <v>#N/A</v>
      </c>
      <c r="QYC11" s="7" t="s">
        <v>22352</v>
      </c>
      <c r="QYD11" s="20" t="e">
        <f>VLOOKUP(QYD$4, revenue_pivot!$A$4:$E$6, 5, FALSE)</f>
        <v>#N/A</v>
      </c>
      <c r="QYE11" s="20" t="e">
        <f>VLOOKUP(QYE$4, revenue_pivot!$A$4:$E$6, 5, FALSE)</f>
        <v>#N/A</v>
      </c>
      <c r="QYF11" s="20" t="e">
        <f>VLOOKUP(QYF$4, revenue_pivot!$A$4:$E$6, 5, FALSE)</f>
        <v>#N/A</v>
      </c>
      <c r="QYG11" s="7" t="s">
        <v>22352</v>
      </c>
      <c r="QYH11" s="20" t="e">
        <f>VLOOKUP(QYH$4, revenue_pivot!$A$4:$E$6, 5, FALSE)</f>
        <v>#N/A</v>
      </c>
      <c r="QYI11" s="20" t="e">
        <f>VLOOKUP(QYI$4, revenue_pivot!$A$4:$E$6, 5, FALSE)</f>
        <v>#N/A</v>
      </c>
      <c r="QYJ11" s="20" t="e">
        <f>VLOOKUP(QYJ$4, revenue_pivot!$A$4:$E$6, 5, FALSE)</f>
        <v>#N/A</v>
      </c>
      <c r="QYK11" s="7" t="s">
        <v>22352</v>
      </c>
      <c r="QYL11" s="20" t="e">
        <f>VLOOKUP(QYL$4, revenue_pivot!$A$4:$E$6, 5, FALSE)</f>
        <v>#N/A</v>
      </c>
      <c r="QYM11" s="20" t="e">
        <f>VLOOKUP(QYM$4, revenue_pivot!$A$4:$E$6, 5, FALSE)</f>
        <v>#N/A</v>
      </c>
      <c r="QYN11" s="20" t="e">
        <f>VLOOKUP(QYN$4, revenue_pivot!$A$4:$E$6, 5, FALSE)</f>
        <v>#N/A</v>
      </c>
      <c r="QYO11" s="7" t="s">
        <v>22352</v>
      </c>
      <c r="QYP11" s="20" t="e">
        <f>VLOOKUP(QYP$4, revenue_pivot!$A$4:$E$6, 5, FALSE)</f>
        <v>#N/A</v>
      </c>
      <c r="QYQ11" s="20" t="e">
        <f>VLOOKUP(QYQ$4, revenue_pivot!$A$4:$E$6, 5, FALSE)</f>
        <v>#N/A</v>
      </c>
      <c r="QYR11" s="20" t="e">
        <f>VLOOKUP(QYR$4, revenue_pivot!$A$4:$E$6, 5, FALSE)</f>
        <v>#N/A</v>
      </c>
      <c r="QYS11" s="7" t="s">
        <v>22352</v>
      </c>
      <c r="QYT11" s="20" t="e">
        <f>VLOOKUP(QYT$4, revenue_pivot!$A$4:$E$6, 5, FALSE)</f>
        <v>#N/A</v>
      </c>
      <c r="QYU11" s="20" t="e">
        <f>VLOOKUP(QYU$4, revenue_pivot!$A$4:$E$6, 5, FALSE)</f>
        <v>#N/A</v>
      </c>
      <c r="QYV11" s="20" t="e">
        <f>VLOOKUP(QYV$4, revenue_pivot!$A$4:$E$6, 5, FALSE)</f>
        <v>#N/A</v>
      </c>
      <c r="QYW11" s="7" t="s">
        <v>22352</v>
      </c>
      <c r="QYX11" s="20" t="e">
        <f>VLOOKUP(QYX$4, revenue_pivot!$A$4:$E$6, 5, FALSE)</f>
        <v>#N/A</v>
      </c>
      <c r="QYY11" s="20" t="e">
        <f>VLOOKUP(QYY$4, revenue_pivot!$A$4:$E$6, 5, FALSE)</f>
        <v>#N/A</v>
      </c>
      <c r="QYZ11" s="20" t="e">
        <f>VLOOKUP(QYZ$4, revenue_pivot!$A$4:$E$6, 5, FALSE)</f>
        <v>#N/A</v>
      </c>
      <c r="QZA11" s="7" t="s">
        <v>22352</v>
      </c>
      <c r="QZB11" s="20" t="e">
        <f>VLOOKUP(QZB$4, revenue_pivot!$A$4:$E$6, 5, FALSE)</f>
        <v>#N/A</v>
      </c>
      <c r="QZC11" s="20" t="e">
        <f>VLOOKUP(QZC$4, revenue_pivot!$A$4:$E$6, 5, FALSE)</f>
        <v>#N/A</v>
      </c>
      <c r="QZD11" s="20" t="e">
        <f>VLOOKUP(QZD$4, revenue_pivot!$A$4:$E$6, 5, FALSE)</f>
        <v>#N/A</v>
      </c>
      <c r="QZE11" s="7" t="s">
        <v>22352</v>
      </c>
      <c r="QZF11" s="20" t="e">
        <f>VLOOKUP(QZF$4, revenue_pivot!$A$4:$E$6, 5, FALSE)</f>
        <v>#N/A</v>
      </c>
      <c r="QZG11" s="20" t="e">
        <f>VLOOKUP(QZG$4, revenue_pivot!$A$4:$E$6, 5, FALSE)</f>
        <v>#N/A</v>
      </c>
      <c r="QZH11" s="20" t="e">
        <f>VLOOKUP(QZH$4, revenue_pivot!$A$4:$E$6, 5, FALSE)</f>
        <v>#N/A</v>
      </c>
      <c r="QZI11" s="7" t="s">
        <v>22352</v>
      </c>
      <c r="QZJ11" s="20" t="e">
        <f>VLOOKUP(QZJ$4, revenue_pivot!$A$4:$E$6, 5, FALSE)</f>
        <v>#N/A</v>
      </c>
      <c r="QZK11" s="20" t="e">
        <f>VLOOKUP(QZK$4, revenue_pivot!$A$4:$E$6, 5, FALSE)</f>
        <v>#N/A</v>
      </c>
      <c r="QZL11" s="20" t="e">
        <f>VLOOKUP(QZL$4, revenue_pivot!$A$4:$E$6, 5, FALSE)</f>
        <v>#N/A</v>
      </c>
      <c r="QZM11" s="7" t="s">
        <v>22352</v>
      </c>
      <c r="QZN11" s="20" t="e">
        <f>VLOOKUP(QZN$4, revenue_pivot!$A$4:$E$6, 5, FALSE)</f>
        <v>#N/A</v>
      </c>
      <c r="QZO11" s="20" t="e">
        <f>VLOOKUP(QZO$4, revenue_pivot!$A$4:$E$6, 5, FALSE)</f>
        <v>#N/A</v>
      </c>
      <c r="QZP11" s="20" t="e">
        <f>VLOOKUP(QZP$4, revenue_pivot!$A$4:$E$6, 5, FALSE)</f>
        <v>#N/A</v>
      </c>
      <c r="QZQ11" s="7" t="s">
        <v>22352</v>
      </c>
      <c r="QZR11" s="20" t="e">
        <f>VLOOKUP(QZR$4, revenue_pivot!$A$4:$E$6, 5, FALSE)</f>
        <v>#N/A</v>
      </c>
      <c r="QZS11" s="20" t="e">
        <f>VLOOKUP(QZS$4, revenue_pivot!$A$4:$E$6, 5, FALSE)</f>
        <v>#N/A</v>
      </c>
      <c r="QZT11" s="20" t="e">
        <f>VLOOKUP(QZT$4, revenue_pivot!$A$4:$E$6, 5, FALSE)</f>
        <v>#N/A</v>
      </c>
      <c r="QZU11" s="7" t="s">
        <v>22352</v>
      </c>
      <c r="QZV11" s="20" t="e">
        <f>VLOOKUP(QZV$4, revenue_pivot!$A$4:$E$6, 5, FALSE)</f>
        <v>#N/A</v>
      </c>
      <c r="QZW11" s="20" t="e">
        <f>VLOOKUP(QZW$4, revenue_pivot!$A$4:$E$6, 5, FALSE)</f>
        <v>#N/A</v>
      </c>
      <c r="QZX11" s="20" t="e">
        <f>VLOOKUP(QZX$4, revenue_pivot!$A$4:$E$6, 5, FALSE)</f>
        <v>#N/A</v>
      </c>
      <c r="QZY11" s="7" t="s">
        <v>22352</v>
      </c>
      <c r="QZZ11" s="20" t="e">
        <f>VLOOKUP(QZZ$4, revenue_pivot!$A$4:$E$6, 5, FALSE)</f>
        <v>#N/A</v>
      </c>
      <c r="RAA11" s="20" t="e">
        <f>VLOOKUP(RAA$4, revenue_pivot!$A$4:$E$6, 5, FALSE)</f>
        <v>#N/A</v>
      </c>
      <c r="RAB11" s="20" t="e">
        <f>VLOOKUP(RAB$4, revenue_pivot!$A$4:$E$6, 5, FALSE)</f>
        <v>#N/A</v>
      </c>
      <c r="RAC11" s="7" t="s">
        <v>22352</v>
      </c>
      <c r="RAD11" s="20" t="e">
        <f>VLOOKUP(RAD$4, revenue_pivot!$A$4:$E$6, 5, FALSE)</f>
        <v>#N/A</v>
      </c>
      <c r="RAE11" s="20" t="e">
        <f>VLOOKUP(RAE$4, revenue_pivot!$A$4:$E$6, 5, FALSE)</f>
        <v>#N/A</v>
      </c>
      <c r="RAF11" s="20" t="e">
        <f>VLOOKUP(RAF$4, revenue_pivot!$A$4:$E$6, 5, FALSE)</f>
        <v>#N/A</v>
      </c>
      <c r="RAG11" s="7" t="s">
        <v>22352</v>
      </c>
      <c r="RAH11" s="20" t="e">
        <f>VLOOKUP(RAH$4, revenue_pivot!$A$4:$E$6, 5, FALSE)</f>
        <v>#N/A</v>
      </c>
      <c r="RAI11" s="20" t="e">
        <f>VLOOKUP(RAI$4, revenue_pivot!$A$4:$E$6, 5, FALSE)</f>
        <v>#N/A</v>
      </c>
      <c r="RAJ11" s="20" t="e">
        <f>VLOOKUP(RAJ$4, revenue_pivot!$A$4:$E$6, 5, FALSE)</f>
        <v>#N/A</v>
      </c>
      <c r="RAK11" s="7" t="s">
        <v>22352</v>
      </c>
      <c r="RAL11" s="20" t="e">
        <f>VLOOKUP(RAL$4, revenue_pivot!$A$4:$E$6, 5, FALSE)</f>
        <v>#N/A</v>
      </c>
      <c r="RAM11" s="20" t="e">
        <f>VLOOKUP(RAM$4, revenue_pivot!$A$4:$E$6, 5, FALSE)</f>
        <v>#N/A</v>
      </c>
      <c r="RAN11" s="20" t="e">
        <f>VLOOKUP(RAN$4, revenue_pivot!$A$4:$E$6, 5, FALSE)</f>
        <v>#N/A</v>
      </c>
      <c r="RAO11" s="7" t="s">
        <v>22352</v>
      </c>
      <c r="RAP11" s="20" t="e">
        <f>VLOOKUP(RAP$4, revenue_pivot!$A$4:$E$6, 5, FALSE)</f>
        <v>#N/A</v>
      </c>
      <c r="RAQ11" s="20" t="e">
        <f>VLOOKUP(RAQ$4, revenue_pivot!$A$4:$E$6, 5, FALSE)</f>
        <v>#N/A</v>
      </c>
      <c r="RAR11" s="20" t="e">
        <f>VLOOKUP(RAR$4, revenue_pivot!$A$4:$E$6, 5, FALSE)</f>
        <v>#N/A</v>
      </c>
      <c r="RAS11" s="7" t="s">
        <v>22352</v>
      </c>
      <c r="RAT11" s="20" t="e">
        <f>VLOOKUP(RAT$4, revenue_pivot!$A$4:$E$6, 5, FALSE)</f>
        <v>#N/A</v>
      </c>
      <c r="RAU11" s="20" t="e">
        <f>VLOOKUP(RAU$4, revenue_pivot!$A$4:$E$6, 5, FALSE)</f>
        <v>#N/A</v>
      </c>
      <c r="RAV11" s="20" t="e">
        <f>VLOOKUP(RAV$4, revenue_pivot!$A$4:$E$6, 5, FALSE)</f>
        <v>#N/A</v>
      </c>
      <c r="RAW11" s="7" t="s">
        <v>22352</v>
      </c>
      <c r="RAX11" s="20" t="e">
        <f>VLOOKUP(RAX$4, revenue_pivot!$A$4:$E$6, 5, FALSE)</f>
        <v>#N/A</v>
      </c>
      <c r="RAY11" s="20" t="e">
        <f>VLOOKUP(RAY$4, revenue_pivot!$A$4:$E$6, 5, FALSE)</f>
        <v>#N/A</v>
      </c>
      <c r="RAZ11" s="20" t="e">
        <f>VLOOKUP(RAZ$4, revenue_pivot!$A$4:$E$6, 5, FALSE)</f>
        <v>#N/A</v>
      </c>
      <c r="RBA11" s="7" t="s">
        <v>22352</v>
      </c>
      <c r="RBB11" s="20" t="e">
        <f>VLOOKUP(RBB$4, revenue_pivot!$A$4:$E$6, 5, FALSE)</f>
        <v>#N/A</v>
      </c>
      <c r="RBC11" s="20" t="e">
        <f>VLOOKUP(RBC$4, revenue_pivot!$A$4:$E$6, 5, FALSE)</f>
        <v>#N/A</v>
      </c>
      <c r="RBD11" s="20" t="e">
        <f>VLOOKUP(RBD$4, revenue_pivot!$A$4:$E$6, 5, FALSE)</f>
        <v>#N/A</v>
      </c>
      <c r="RBE11" s="7" t="s">
        <v>22352</v>
      </c>
      <c r="RBF11" s="20" t="e">
        <f>VLOOKUP(RBF$4, revenue_pivot!$A$4:$E$6, 5, FALSE)</f>
        <v>#N/A</v>
      </c>
      <c r="RBG11" s="20" t="e">
        <f>VLOOKUP(RBG$4, revenue_pivot!$A$4:$E$6, 5, FALSE)</f>
        <v>#N/A</v>
      </c>
      <c r="RBH11" s="20" t="e">
        <f>VLOOKUP(RBH$4, revenue_pivot!$A$4:$E$6, 5, FALSE)</f>
        <v>#N/A</v>
      </c>
      <c r="RBI11" s="7" t="s">
        <v>22352</v>
      </c>
      <c r="RBJ11" s="20" t="e">
        <f>VLOOKUP(RBJ$4, revenue_pivot!$A$4:$E$6, 5, FALSE)</f>
        <v>#N/A</v>
      </c>
      <c r="RBK11" s="20" t="e">
        <f>VLOOKUP(RBK$4, revenue_pivot!$A$4:$E$6, 5, FALSE)</f>
        <v>#N/A</v>
      </c>
      <c r="RBL11" s="20" t="e">
        <f>VLOOKUP(RBL$4, revenue_pivot!$A$4:$E$6, 5, FALSE)</f>
        <v>#N/A</v>
      </c>
      <c r="RBM11" s="7" t="s">
        <v>22352</v>
      </c>
      <c r="RBN11" s="20" t="e">
        <f>VLOOKUP(RBN$4, revenue_pivot!$A$4:$E$6, 5, FALSE)</f>
        <v>#N/A</v>
      </c>
      <c r="RBO11" s="20" t="e">
        <f>VLOOKUP(RBO$4, revenue_pivot!$A$4:$E$6, 5, FALSE)</f>
        <v>#N/A</v>
      </c>
      <c r="RBP11" s="20" t="e">
        <f>VLOOKUP(RBP$4, revenue_pivot!$A$4:$E$6, 5, FALSE)</f>
        <v>#N/A</v>
      </c>
      <c r="RBQ11" s="7" t="s">
        <v>22352</v>
      </c>
      <c r="RBR11" s="20" t="e">
        <f>VLOOKUP(RBR$4, revenue_pivot!$A$4:$E$6, 5, FALSE)</f>
        <v>#N/A</v>
      </c>
      <c r="RBS11" s="20" t="e">
        <f>VLOOKUP(RBS$4, revenue_pivot!$A$4:$E$6, 5, FALSE)</f>
        <v>#N/A</v>
      </c>
      <c r="RBT11" s="20" t="e">
        <f>VLOOKUP(RBT$4, revenue_pivot!$A$4:$E$6, 5, FALSE)</f>
        <v>#N/A</v>
      </c>
      <c r="RBU11" s="7" t="s">
        <v>22352</v>
      </c>
      <c r="RBV11" s="20" t="e">
        <f>VLOOKUP(RBV$4, revenue_pivot!$A$4:$E$6, 5, FALSE)</f>
        <v>#N/A</v>
      </c>
      <c r="RBW11" s="20" t="e">
        <f>VLOOKUP(RBW$4, revenue_pivot!$A$4:$E$6, 5, FALSE)</f>
        <v>#N/A</v>
      </c>
      <c r="RBX11" s="20" t="e">
        <f>VLOOKUP(RBX$4, revenue_pivot!$A$4:$E$6, 5, FALSE)</f>
        <v>#N/A</v>
      </c>
      <c r="RBY11" s="7" t="s">
        <v>22352</v>
      </c>
      <c r="RBZ11" s="20" t="e">
        <f>VLOOKUP(RBZ$4, revenue_pivot!$A$4:$E$6, 5, FALSE)</f>
        <v>#N/A</v>
      </c>
      <c r="RCA11" s="20" t="e">
        <f>VLOOKUP(RCA$4, revenue_pivot!$A$4:$E$6, 5, FALSE)</f>
        <v>#N/A</v>
      </c>
      <c r="RCB11" s="20" t="e">
        <f>VLOOKUP(RCB$4, revenue_pivot!$A$4:$E$6, 5, FALSE)</f>
        <v>#N/A</v>
      </c>
      <c r="RCC11" s="7" t="s">
        <v>22352</v>
      </c>
      <c r="RCD11" s="20" t="e">
        <f>VLOOKUP(RCD$4, revenue_pivot!$A$4:$E$6, 5, FALSE)</f>
        <v>#N/A</v>
      </c>
      <c r="RCE11" s="20" t="e">
        <f>VLOOKUP(RCE$4, revenue_pivot!$A$4:$E$6, 5, FALSE)</f>
        <v>#N/A</v>
      </c>
      <c r="RCF11" s="20" t="e">
        <f>VLOOKUP(RCF$4, revenue_pivot!$A$4:$E$6, 5, FALSE)</f>
        <v>#N/A</v>
      </c>
      <c r="RCG11" s="7" t="s">
        <v>22352</v>
      </c>
      <c r="RCH11" s="20" t="e">
        <f>VLOOKUP(RCH$4, revenue_pivot!$A$4:$E$6, 5, FALSE)</f>
        <v>#N/A</v>
      </c>
      <c r="RCI11" s="20" t="e">
        <f>VLOOKUP(RCI$4, revenue_pivot!$A$4:$E$6, 5, FALSE)</f>
        <v>#N/A</v>
      </c>
      <c r="RCJ11" s="20" t="e">
        <f>VLOOKUP(RCJ$4, revenue_pivot!$A$4:$E$6, 5, FALSE)</f>
        <v>#N/A</v>
      </c>
      <c r="RCK11" s="7" t="s">
        <v>22352</v>
      </c>
      <c r="RCL11" s="20" t="e">
        <f>VLOOKUP(RCL$4, revenue_pivot!$A$4:$E$6, 5, FALSE)</f>
        <v>#N/A</v>
      </c>
      <c r="RCM11" s="20" t="e">
        <f>VLOOKUP(RCM$4, revenue_pivot!$A$4:$E$6, 5, FALSE)</f>
        <v>#N/A</v>
      </c>
      <c r="RCN11" s="20" t="e">
        <f>VLOOKUP(RCN$4, revenue_pivot!$A$4:$E$6, 5, FALSE)</f>
        <v>#N/A</v>
      </c>
      <c r="RCO11" s="7" t="s">
        <v>22352</v>
      </c>
      <c r="RCP11" s="20" t="e">
        <f>VLOOKUP(RCP$4, revenue_pivot!$A$4:$E$6, 5, FALSE)</f>
        <v>#N/A</v>
      </c>
      <c r="RCQ11" s="20" t="e">
        <f>VLOOKUP(RCQ$4, revenue_pivot!$A$4:$E$6, 5, FALSE)</f>
        <v>#N/A</v>
      </c>
      <c r="RCR11" s="20" t="e">
        <f>VLOOKUP(RCR$4, revenue_pivot!$A$4:$E$6, 5, FALSE)</f>
        <v>#N/A</v>
      </c>
      <c r="RCS11" s="7" t="s">
        <v>22352</v>
      </c>
      <c r="RCT11" s="20" t="e">
        <f>VLOOKUP(RCT$4, revenue_pivot!$A$4:$E$6, 5, FALSE)</f>
        <v>#N/A</v>
      </c>
      <c r="RCU11" s="20" t="e">
        <f>VLOOKUP(RCU$4, revenue_pivot!$A$4:$E$6, 5, FALSE)</f>
        <v>#N/A</v>
      </c>
      <c r="RCV11" s="20" t="e">
        <f>VLOOKUP(RCV$4, revenue_pivot!$A$4:$E$6, 5, FALSE)</f>
        <v>#N/A</v>
      </c>
      <c r="RCW11" s="7" t="s">
        <v>22352</v>
      </c>
      <c r="RCX11" s="20" t="e">
        <f>VLOOKUP(RCX$4, revenue_pivot!$A$4:$E$6, 5, FALSE)</f>
        <v>#N/A</v>
      </c>
      <c r="RCY11" s="20" t="e">
        <f>VLOOKUP(RCY$4, revenue_pivot!$A$4:$E$6, 5, FALSE)</f>
        <v>#N/A</v>
      </c>
      <c r="RCZ11" s="20" t="e">
        <f>VLOOKUP(RCZ$4, revenue_pivot!$A$4:$E$6, 5, FALSE)</f>
        <v>#N/A</v>
      </c>
      <c r="RDA11" s="7" t="s">
        <v>22352</v>
      </c>
      <c r="RDB11" s="20" t="e">
        <f>VLOOKUP(RDB$4, revenue_pivot!$A$4:$E$6, 5, FALSE)</f>
        <v>#N/A</v>
      </c>
      <c r="RDC11" s="20" t="e">
        <f>VLOOKUP(RDC$4, revenue_pivot!$A$4:$E$6, 5, FALSE)</f>
        <v>#N/A</v>
      </c>
      <c r="RDD11" s="20" t="e">
        <f>VLOOKUP(RDD$4, revenue_pivot!$A$4:$E$6, 5, FALSE)</f>
        <v>#N/A</v>
      </c>
      <c r="RDE11" s="7" t="s">
        <v>22352</v>
      </c>
      <c r="RDF11" s="20" t="e">
        <f>VLOOKUP(RDF$4, revenue_pivot!$A$4:$E$6, 5, FALSE)</f>
        <v>#N/A</v>
      </c>
      <c r="RDG11" s="20" t="e">
        <f>VLOOKUP(RDG$4, revenue_pivot!$A$4:$E$6, 5, FALSE)</f>
        <v>#N/A</v>
      </c>
      <c r="RDH11" s="20" t="e">
        <f>VLOOKUP(RDH$4, revenue_pivot!$A$4:$E$6, 5, FALSE)</f>
        <v>#N/A</v>
      </c>
      <c r="RDI11" s="7" t="s">
        <v>22352</v>
      </c>
      <c r="RDJ11" s="20" t="e">
        <f>VLOOKUP(RDJ$4, revenue_pivot!$A$4:$E$6, 5, FALSE)</f>
        <v>#N/A</v>
      </c>
      <c r="RDK11" s="20" t="e">
        <f>VLOOKUP(RDK$4, revenue_pivot!$A$4:$E$6, 5, FALSE)</f>
        <v>#N/A</v>
      </c>
      <c r="RDL11" s="20" t="e">
        <f>VLOOKUP(RDL$4, revenue_pivot!$A$4:$E$6, 5, FALSE)</f>
        <v>#N/A</v>
      </c>
      <c r="RDM11" s="7" t="s">
        <v>22352</v>
      </c>
      <c r="RDN11" s="20" t="e">
        <f>VLOOKUP(RDN$4, revenue_pivot!$A$4:$E$6, 5, FALSE)</f>
        <v>#N/A</v>
      </c>
      <c r="RDO11" s="20" t="e">
        <f>VLOOKUP(RDO$4, revenue_pivot!$A$4:$E$6, 5, FALSE)</f>
        <v>#N/A</v>
      </c>
      <c r="RDP11" s="20" t="e">
        <f>VLOOKUP(RDP$4, revenue_pivot!$A$4:$E$6, 5, FALSE)</f>
        <v>#N/A</v>
      </c>
      <c r="RDQ11" s="7" t="s">
        <v>22352</v>
      </c>
      <c r="RDR11" s="20" t="e">
        <f>VLOOKUP(RDR$4, revenue_pivot!$A$4:$E$6, 5, FALSE)</f>
        <v>#N/A</v>
      </c>
      <c r="RDS11" s="20" t="e">
        <f>VLOOKUP(RDS$4, revenue_pivot!$A$4:$E$6, 5, FALSE)</f>
        <v>#N/A</v>
      </c>
      <c r="RDT11" s="20" t="e">
        <f>VLOOKUP(RDT$4, revenue_pivot!$A$4:$E$6, 5, FALSE)</f>
        <v>#N/A</v>
      </c>
      <c r="RDU11" s="7" t="s">
        <v>22352</v>
      </c>
      <c r="RDV11" s="20" t="e">
        <f>VLOOKUP(RDV$4, revenue_pivot!$A$4:$E$6, 5, FALSE)</f>
        <v>#N/A</v>
      </c>
      <c r="RDW11" s="20" t="e">
        <f>VLOOKUP(RDW$4, revenue_pivot!$A$4:$E$6, 5, FALSE)</f>
        <v>#N/A</v>
      </c>
      <c r="RDX11" s="20" t="e">
        <f>VLOOKUP(RDX$4, revenue_pivot!$A$4:$E$6, 5, FALSE)</f>
        <v>#N/A</v>
      </c>
      <c r="RDY11" s="7" t="s">
        <v>22352</v>
      </c>
      <c r="RDZ11" s="20" t="e">
        <f>VLOOKUP(RDZ$4, revenue_pivot!$A$4:$E$6, 5, FALSE)</f>
        <v>#N/A</v>
      </c>
      <c r="REA11" s="20" t="e">
        <f>VLOOKUP(REA$4, revenue_pivot!$A$4:$E$6, 5, FALSE)</f>
        <v>#N/A</v>
      </c>
      <c r="REB11" s="20" t="e">
        <f>VLOOKUP(REB$4, revenue_pivot!$A$4:$E$6, 5, FALSE)</f>
        <v>#N/A</v>
      </c>
      <c r="REC11" s="7" t="s">
        <v>22352</v>
      </c>
      <c r="RED11" s="20" t="e">
        <f>VLOOKUP(RED$4, revenue_pivot!$A$4:$E$6, 5, FALSE)</f>
        <v>#N/A</v>
      </c>
      <c r="REE11" s="20" t="e">
        <f>VLOOKUP(REE$4, revenue_pivot!$A$4:$E$6, 5, FALSE)</f>
        <v>#N/A</v>
      </c>
      <c r="REF11" s="20" t="e">
        <f>VLOOKUP(REF$4, revenue_pivot!$A$4:$E$6, 5, FALSE)</f>
        <v>#N/A</v>
      </c>
      <c r="REG11" s="7" t="s">
        <v>22352</v>
      </c>
      <c r="REH11" s="20" t="e">
        <f>VLOOKUP(REH$4, revenue_pivot!$A$4:$E$6, 5, FALSE)</f>
        <v>#N/A</v>
      </c>
      <c r="REI11" s="20" t="e">
        <f>VLOOKUP(REI$4, revenue_pivot!$A$4:$E$6, 5, FALSE)</f>
        <v>#N/A</v>
      </c>
      <c r="REJ11" s="20" t="e">
        <f>VLOOKUP(REJ$4, revenue_pivot!$A$4:$E$6, 5, FALSE)</f>
        <v>#N/A</v>
      </c>
      <c r="REK11" s="7" t="s">
        <v>22352</v>
      </c>
      <c r="REL11" s="20" t="e">
        <f>VLOOKUP(REL$4, revenue_pivot!$A$4:$E$6, 5, FALSE)</f>
        <v>#N/A</v>
      </c>
      <c r="REM11" s="20" t="e">
        <f>VLOOKUP(REM$4, revenue_pivot!$A$4:$E$6, 5, FALSE)</f>
        <v>#N/A</v>
      </c>
      <c r="REN11" s="20" t="e">
        <f>VLOOKUP(REN$4, revenue_pivot!$A$4:$E$6, 5, FALSE)</f>
        <v>#N/A</v>
      </c>
      <c r="REO11" s="7" t="s">
        <v>22352</v>
      </c>
      <c r="REP11" s="20" t="e">
        <f>VLOOKUP(REP$4, revenue_pivot!$A$4:$E$6, 5, FALSE)</f>
        <v>#N/A</v>
      </c>
      <c r="REQ11" s="20" t="e">
        <f>VLOOKUP(REQ$4, revenue_pivot!$A$4:$E$6, 5, FALSE)</f>
        <v>#N/A</v>
      </c>
      <c r="RER11" s="20" t="e">
        <f>VLOOKUP(RER$4, revenue_pivot!$A$4:$E$6, 5, FALSE)</f>
        <v>#N/A</v>
      </c>
      <c r="RES11" s="7" t="s">
        <v>22352</v>
      </c>
      <c r="RET11" s="20" t="e">
        <f>VLOOKUP(RET$4, revenue_pivot!$A$4:$E$6, 5, FALSE)</f>
        <v>#N/A</v>
      </c>
      <c r="REU11" s="20" t="e">
        <f>VLOOKUP(REU$4, revenue_pivot!$A$4:$E$6, 5, FALSE)</f>
        <v>#N/A</v>
      </c>
      <c r="REV11" s="20" t="e">
        <f>VLOOKUP(REV$4, revenue_pivot!$A$4:$E$6, 5, FALSE)</f>
        <v>#N/A</v>
      </c>
      <c r="REW11" s="7" t="s">
        <v>22352</v>
      </c>
      <c r="REX11" s="20" t="e">
        <f>VLOOKUP(REX$4, revenue_pivot!$A$4:$E$6, 5, FALSE)</f>
        <v>#N/A</v>
      </c>
      <c r="REY11" s="20" t="e">
        <f>VLOOKUP(REY$4, revenue_pivot!$A$4:$E$6, 5, FALSE)</f>
        <v>#N/A</v>
      </c>
      <c r="REZ11" s="20" t="e">
        <f>VLOOKUP(REZ$4, revenue_pivot!$A$4:$E$6, 5, FALSE)</f>
        <v>#N/A</v>
      </c>
      <c r="RFA11" s="7" t="s">
        <v>22352</v>
      </c>
      <c r="RFB11" s="20" t="e">
        <f>VLOOKUP(RFB$4, revenue_pivot!$A$4:$E$6, 5, FALSE)</f>
        <v>#N/A</v>
      </c>
      <c r="RFC11" s="20" t="e">
        <f>VLOOKUP(RFC$4, revenue_pivot!$A$4:$E$6, 5, FALSE)</f>
        <v>#N/A</v>
      </c>
      <c r="RFD11" s="20" t="e">
        <f>VLOOKUP(RFD$4, revenue_pivot!$A$4:$E$6, 5, FALSE)</f>
        <v>#N/A</v>
      </c>
      <c r="RFE11" s="7" t="s">
        <v>22352</v>
      </c>
      <c r="RFF11" s="20" t="e">
        <f>VLOOKUP(RFF$4, revenue_pivot!$A$4:$E$6, 5, FALSE)</f>
        <v>#N/A</v>
      </c>
      <c r="RFG11" s="20" t="e">
        <f>VLOOKUP(RFG$4, revenue_pivot!$A$4:$E$6, 5, FALSE)</f>
        <v>#N/A</v>
      </c>
      <c r="RFH11" s="20" t="e">
        <f>VLOOKUP(RFH$4, revenue_pivot!$A$4:$E$6, 5, FALSE)</f>
        <v>#N/A</v>
      </c>
      <c r="RFI11" s="7" t="s">
        <v>22352</v>
      </c>
      <c r="RFJ11" s="20" t="e">
        <f>VLOOKUP(RFJ$4, revenue_pivot!$A$4:$E$6, 5, FALSE)</f>
        <v>#N/A</v>
      </c>
      <c r="RFK11" s="20" t="e">
        <f>VLOOKUP(RFK$4, revenue_pivot!$A$4:$E$6, 5, FALSE)</f>
        <v>#N/A</v>
      </c>
      <c r="RFL11" s="20" t="e">
        <f>VLOOKUP(RFL$4, revenue_pivot!$A$4:$E$6, 5, FALSE)</f>
        <v>#N/A</v>
      </c>
      <c r="RFM11" s="7" t="s">
        <v>22352</v>
      </c>
      <c r="RFN11" s="20" t="e">
        <f>VLOOKUP(RFN$4, revenue_pivot!$A$4:$E$6, 5, FALSE)</f>
        <v>#N/A</v>
      </c>
      <c r="RFO11" s="20" t="e">
        <f>VLOOKUP(RFO$4, revenue_pivot!$A$4:$E$6, 5, FALSE)</f>
        <v>#N/A</v>
      </c>
      <c r="RFP11" s="20" t="e">
        <f>VLOOKUP(RFP$4, revenue_pivot!$A$4:$E$6, 5, FALSE)</f>
        <v>#N/A</v>
      </c>
      <c r="RFQ11" s="7" t="s">
        <v>22352</v>
      </c>
      <c r="RFR11" s="20" t="e">
        <f>VLOOKUP(RFR$4, revenue_pivot!$A$4:$E$6, 5, FALSE)</f>
        <v>#N/A</v>
      </c>
      <c r="RFS11" s="20" t="e">
        <f>VLOOKUP(RFS$4, revenue_pivot!$A$4:$E$6, 5, FALSE)</f>
        <v>#N/A</v>
      </c>
      <c r="RFT11" s="20" t="e">
        <f>VLOOKUP(RFT$4, revenue_pivot!$A$4:$E$6, 5, FALSE)</f>
        <v>#N/A</v>
      </c>
      <c r="RFU11" s="7" t="s">
        <v>22352</v>
      </c>
      <c r="RFV11" s="20" t="e">
        <f>VLOOKUP(RFV$4, revenue_pivot!$A$4:$E$6, 5, FALSE)</f>
        <v>#N/A</v>
      </c>
      <c r="RFW11" s="20" t="e">
        <f>VLOOKUP(RFW$4, revenue_pivot!$A$4:$E$6, 5, FALSE)</f>
        <v>#N/A</v>
      </c>
      <c r="RFX11" s="20" t="e">
        <f>VLOOKUP(RFX$4, revenue_pivot!$A$4:$E$6, 5, FALSE)</f>
        <v>#N/A</v>
      </c>
      <c r="RFY11" s="7" t="s">
        <v>22352</v>
      </c>
      <c r="RFZ11" s="20" t="e">
        <f>VLOOKUP(RFZ$4, revenue_pivot!$A$4:$E$6, 5, FALSE)</f>
        <v>#N/A</v>
      </c>
      <c r="RGA11" s="20" t="e">
        <f>VLOOKUP(RGA$4, revenue_pivot!$A$4:$E$6, 5, FALSE)</f>
        <v>#N/A</v>
      </c>
      <c r="RGB11" s="20" t="e">
        <f>VLOOKUP(RGB$4, revenue_pivot!$A$4:$E$6, 5, FALSE)</f>
        <v>#N/A</v>
      </c>
      <c r="RGC11" s="7" t="s">
        <v>22352</v>
      </c>
      <c r="RGD11" s="20" t="e">
        <f>VLOOKUP(RGD$4, revenue_pivot!$A$4:$E$6, 5, FALSE)</f>
        <v>#N/A</v>
      </c>
      <c r="RGE11" s="20" t="e">
        <f>VLOOKUP(RGE$4, revenue_pivot!$A$4:$E$6, 5, FALSE)</f>
        <v>#N/A</v>
      </c>
      <c r="RGF11" s="20" t="e">
        <f>VLOOKUP(RGF$4, revenue_pivot!$A$4:$E$6, 5, FALSE)</f>
        <v>#N/A</v>
      </c>
      <c r="RGG11" s="7" t="s">
        <v>22352</v>
      </c>
      <c r="RGH11" s="20" t="e">
        <f>VLOOKUP(RGH$4, revenue_pivot!$A$4:$E$6, 5, FALSE)</f>
        <v>#N/A</v>
      </c>
      <c r="RGI11" s="20" t="e">
        <f>VLOOKUP(RGI$4, revenue_pivot!$A$4:$E$6, 5, FALSE)</f>
        <v>#N/A</v>
      </c>
      <c r="RGJ11" s="20" t="e">
        <f>VLOOKUP(RGJ$4, revenue_pivot!$A$4:$E$6, 5, FALSE)</f>
        <v>#N/A</v>
      </c>
      <c r="RGK11" s="7" t="s">
        <v>22352</v>
      </c>
      <c r="RGL11" s="20" t="e">
        <f>VLOOKUP(RGL$4, revenue_pivot!$A$4:$E$6, 5, FALSE)</f>
        <v>#N/A</v>
      </c>
      <c r="RGM11" s="20" t="e">
        <f>VLOOKUP(RGM$4, revenue_pivot!$A$4:$E$6, 5, FALSE)</f>
        <v>#N/A</v>
      </c>
      <c r="RGN11" s="20" t="e">
        <f>VLOOKUP(RGN$4, revenue_pivot!$A$4:$E$6, 5, FALSE)</f>
        <v>#N/A</v>
      </c>
      <c r="RGO11" s="7" t="s">
        <v>22352</v>
      </c>
      <c r="RGP11" s="20" t="e">
        <f>VLOOKUP(RGP$4, revenue_pivot!$A$4:$E$6, 5, FALSE)</f>
        <v>#N/A</v>
      </c>
      <c r="RGQ11" s="20" t="e">
        <f>VLOOKUP(RGQ$4, revenue_pivot!$A$4:$E$6, 5, FALSE)</f>
        <v>#N/A</v>
      </c>
      <c r="RGR11" s="20" t="e">
        <f>VLOOKUP(RGR$4, revenue_pivot!$A$4:$E$6, 5, FALSE)</f>
        <v>#N/A</v>
      </c>
      <c r="RGS11" s="7" t="s">
        <v>22352</v>
      </c>
      <c r="RGT11" s="20" t="e">
        <f>VLOOKUP(RGT$4, revenue_pivot!$A$4:$E$6, 5, FALSE)</f>
        <v>#N/A</v>
      </c>
      <c r="RGU11" s="20" t="e">
        <f>VLOOKUP(RGU$4, revenue_pivot!$A$4:$E$6, 5, FALSE)</f>
        <v>#N/A</v>
      </c>
      <c r="RGV11" s="20" t="e">
        <f>VLOOKUP(RGV$4, revenue_pivot!$A$4:$E$6, 5, FALSE)</f>
        <v>#N/A</v>
      </c>
      <c r="RGW11" s="7" t="s">
        <v>22352</v>
      </c>
      <c r="RGX11" s="20" t="e">
        <f>VLOOKUP(RGX$4, revenue_pivot!$A$4:$E$6, 5, FALSE)</f>
        <v>#N/A</v>
      </c>
      <c r="RGY11" s="20" t="e">
        <f>VLOOKUP(RGY$4, revenue_pivot!$A$4:$E$6, 5, FALSE)</f>
        <v>#N/A</v>
      </c>
      <c r="RGZ11" s="20" t="e">
        <f>VLOOKUP(RGZ$4, revenue_pivot!$A$4:$E$6, 5, FALSE)</f>
        <v>#N/A</v>
      </c>
      <c r="RHA11" s="7" t="s">
        <v>22352</v>
      </c>
      <c r="RHB11" s="20" t="e">
        <f>VLOOKUP(RHB$4, revenue_pivot!$A$4:$E$6, 5, FALSE)</f>
        <v>#N/A</v>
      </c>
      <c r="RHC11" s="20" t="e">
        <f>VLOOKUP(RHC$4, revenue_pivot!$A$4:$E$6, 5, FALSE)</f>
        <v>#N/A</v>
      </c>
      <c r="RHD11" s="20" t="e">
        <f>VLOOKUP(RHD$4, revenue_pivot!$A$4:$E$6, 5, FALSE)</f>
        <v>#N/A</v>
      </c>
      <c r="RHE11" s="7" t="s">
        <v>22352</v>
      </c>
      <c r="RHF11" s="20" t="e">
        <f>VLOOKUP(RHF$4, revenue_pivot!$A$4:$E$6, 5, FALSE)</f>
        <v>#N/A</v>
      </c>
      <c r="RHG11" s="20" t="e">
        <f>VLOOKUP(RHG$4, revenue_pivot!$A$4:$E$6, 5, FALSE)</f>
        <v>#N/A</v>
      </c>
      <c r="RHH11" s="20" t="e">
        <f>VLOOKUP(RHH$4, revenue_pivot!$A$4:$E$6, 5, FALSE)</f>
        <v>#N/A</v>
      </c>
      <c r="RHI11" s="7" t="s">
        <v>22352</v>
      </c>
      <c r="RHJ11" s="20" t="e">
        <f>VLOOKUP(RHJ$4, revenue_pivot!$A$4:$E$6, 5, FALSE)</f>
        <v>#N/A</v>
      </c>
      <c r="RHK11" s="20" t="e">
        <f>VLOOKUP(RHK$4, revenue_pivot!$A$4:$E$6, 5, FALSE)</f>
        <v>#N/A</v>
      </c>
      <c r="RHL11" s="20" t="e">
        <f>VLOOKUP(RHL$4, revenue_pivot!$A$4:$E$6, 5, FALSE)</f>
        <v>#N/A</v>
      </c>
      <c r="RHM11" s="7" t="s">
        <v>22352</v>
      </c>
      <c r="RHN11" s="20" t="e">
        <f>VLOOKUP(RHN$4, revenue_pivot!$A$4:$E$6, 5, FALSE)</f>
        <v>#N/A</v>
      </c>
      <c r="RHO11" s="20" t="e">
        <f>VLOOKUP(RHO$4, revenue_pivot!$A$4:$E$6, 5, FALSE)</f>
        <v>#N/A</v>
      </c>
      <c r="RHP11" s="20" t="e">
        <f>VLOOKUP(RHP$4, revenue_pivot!$A$4:$E$6, 5, FALSE)</f>
        <v>#N/A</v>
      </c>
      <c r="RHQ11" s="7" t="s">
        <v>22352</v>
      </c>
      <c r="RHR11" s="20" t="e">
        <f>VLOOKUP(RHR$4, revenue_pivot!$A$4:$E$6, 5, FALSE)</f>
        <v>#N/A</v>
      </c>
      <c r="RHS11" s="20" t="e">
        <f>VLOOKUP(RHS$4, revenue_pivot!$A$4:$E$6, 5, FALSE)</f>
        <v>#N/A</v>
      </c>
      <c r="RHT11" s="20" t="e">
        <f>VLOOKUP(RHT$4, revenue_pivot!$A$4:$E$6, 5, FALSE)</f>
        <v>#N/A</v>
      </c>
      <c r="RHU11" s="7" t="s">
        <v>22352</v>
      </c>
      <c r="RHV11" s="20" t="e">
        <f>VLOOKUP(RHV$4, revenue_pivot!$A$4:$E$6, 5, FALSE)</f>
        <v>#N/A</v>
      </c>
      <c r="RHW11" s="20" t="e">
        <f>VLOOKUP(RHW$4, revenue_pivot!$A$4:$E$6, 5, FALSE)</f>
        <v>#N/A</v>
      </c>
      <c r="RHX11" s="20" t="e">
        <f>VLOOKUP(RHX$4, revenue_pivot!$A$4:$E$6, 5, FALSE)</f>
        <v>#N/A</v>
      </c>
      <c r="RHY11" s="7" t="s">
        <v>22352</v>
      </c>
      <c r="RHZ11" s="20" t="e">
        <f>VLOOKUP(RHZ$4, revenue_pivot!$A$4:$E$6, 5, FALSE)</f>
        <v>#N/A</v>
      </c>
      <c r="RIA11" s="20" t="e">
        <f>VLOOKUP(RIA$4, revenue_pivot!$A$4:$E$6, 5, FALSE)</f>
        <v>#N/A</v>
      </c>
      <c r="RIB11" s="20" t="e">
        <f>VLOOKUP(RIB$4, revenue_pivot!$A$4:$E$6, 5, FALSE)</f>
        <v>#N/A</v>
      </c>
      <c r="RIC11" s="7" t="s">
        <v>22352</v>
      </c>
      <c r="RID11" s="20" t="e">
        <f>VLOOKUP(RID$4, revenue_pivot!$A$4:$E$6, 5, FALSE)</f>
        <v>#N/A</v>
      </c>
      <c r="RIE11" s="20" t="e">
        <f>VLOOKUP(RIE$4, revenue_pivot!$A$4:$E$6, 5, FALSE)</f>
        <v>#N/A</v>
      </c>
      <c r="RIF11" s="20" t="e">
        <f>VLOOKUP(RIF$4, revenue_pivot!$A$4:$E$6, 5, FALSE)</f>
        <v>#N/A</v>
      </c>
      <c r="RIG11" s="7" t="s">
        <v>22352</v>
      </c>
      <c r="RIH11" s="20" t="e">
        <f>VLOOKUP(RIH$4, revenue_pivot!$A$4:$E$6, 5, FALSE)</f>
        <v>#N/A</v>
      </c>
      <c r="RII11" s="20" t="e">
        <f>VLOOKUP(RII$4, revenue_pivot!$A$4:$E$6, 5, FALSE)</f>
        <v>#N/A</v>
      </c>
      <c r="RIJ11" s="20" t="e">
        <f>VLOOKUP(RIJ$4, revenue_pivot!$A$4:$E$6, 5, FALSE)</f>
        <v>#N/A</v>
      </c>
      <c r="RIK11" s="7" t="s">
        <v>22352</v>
      </c>
      <c r="RIL11" s="20" t="e">
        <f>VLOOKUP(RIL$4, revenue_pivot!$A$4:$E$6, 5, FALSE)</f>
        <v>#N/A</v>
      </c>
      <c r="RIM11" s="20" t="e">
        <f>VLOOKUP(RIM$4, revenue_pivot!$A$4:$E$6, 5, FALSE)</f>
        <v>#N/A</v>
      </c>
      <c r="RIN11" s="20" t="e">
        <f>VLOOKUP(RIN$4, revenue_pivot!$A$4:$E$6, 5, FALSE)</f>
        <v>#N/A</v>
      </c>
      <c r="RIO11" s="7" t="s">
        <v>22352</v>
      </c>
      <c r="RIP11" s="20" t="e">
        <f>VLOOKUP(RIP$4, revenue_pivot!$A$4:$E$6, 5, FALSE)</f>
        <v>#N/A</v>
      </c>
      <c r="RIQ11" s="20" t="e">
        <f>VLOOKUP(RIQ$4, revenue_pivot!$A$4:$E$6, 5, FALSE)</f>
        <v>#N/A</v>
      </c>
      <c r="RIR11" s="20" t="e">
        <f>VLOOKUP(RIR$4, revenue_pivot!$A$4:$E$6, 5, FALSE)</f>
        <v>#N/A</v>
      </c>
      <c r="RIS11" s="7" t="s">
        <v>22352</v>
      </c>
      <c r="RIT11" s="20" t="e">
        <f>VLOOKUP(RIT$4, revenue_pivot!$A$4:$E$6, 5, FALSE)</f>
        <v>#N/A</v>
      </c>
      <c r="RIU11" s="20" t="e">
        <f>VLOOKUP(RIU$4, revenue_pivot!$A$4:$E$6, 5, FALSE)</f>
        <v>#N/A</v>
      </c>
      <c r="RIV11" s="20" t="e">
        <f>VLOOKUP(RIV$4, revenue_pivot!$A$4:$E$6, 5, FALSE)</f>
        <v>#N/A</v>
      </c>
      <c r="RIW11" s="7" t="s">
        <v>22352</v>
      </c>
      <c r="RIX11" s="20" t="e">
        <f>VLOOKUP(RIX$4, revenue_pivot!$A$4:$E$6, 5, FALSE)</f>
        <v>#N/A</v>
      </c>
      <c r="RIY11" s="20" t="e">
        <f>VLOOKUP(RIY$4, revenue_pivot!$A$4:$E$6, 5, FALSE)</f>
        <v>#N/A</v>
      </c>
      <c r="RIZ11" s="20" t="e">
        <f>VLOOKUP(RIZ$4, revenue_pivot!$A$4:$E$6, 5, FALSE)</f>
        <v>#N/A</v>
      </c>
      <c r="RJA11" s="7" t="s">
        <v>22352</v>
      </c>
      <c r="RJB11" s="20" t="e">
        <f>VLOOKUP(RJB$4, revenue_pivot!$A$4:$E$6, 5, FALSE)</f>
        <v>#N/A</v>
      </c>
      <c r="RJC11" s="20" t="e">
        <f>VLOOKUP(RJC$4, revenue_pivot!$A$4:$E$6, 5, FALSE)</f>
        <v>#N/A</v>
      </c>
      <c r="RJD11" s="20" t="e">
        <f>VLOOKUP(RJD$4, revenue_pivot!$A$4:$E$6, 5, FALSE)</f>
        <v>#N/A</v>
      </c>
      <c r="RJE11" s="7" t="s">
        <v>22352</v>
      </c>
      <c r="RJF11" s="20" t="e">
        <f>VLOOKUP(RJF$4, revenue_pivot!$A$4:$E$6, 5, FALSE)</f>
        <v>#N/A</v>
      </c>
      <c r="RJG11" s="20" t="e">
        <f>VLOOKUP(RJG$4, revenue_pivot!$A$4:$E$6, 5, FALSE)</f>
        <v>#N/A</v>
      </c>
      <c r="RJH11" s="20" t="e">
        <f>VLOOKUP(RJH$4, revenue_pivot!$A$4:$E$6, 5, FALSE)</f>
        <v>#N/A</v>
      </c>
      <c r="RJI11" s="7" t="s">
        <v>22352</v>
      </c>
      <c r="RJJ11" s="20" t="e">
        <f>VLOOKUP(RJJ$4, revenue_pivot!$A$4:$E$6, 5, FALSE)</f>
        <v>#N/A</v>
      </c>
      <c r="RJK11" s="20" t="e">
        <f>VLOOKUP(RJK$4, revenue_pivot!$A$4:$E$6, 5, FALSE)</f>
        <v>#N/A</v>
      </c>
      <c r="RJL11" s="20" t="e">
        <f>VLOOKUP(RJL$4, revenue_pivot!$A$4:$E$6, 5, FALSE)</f>
        <v>#N/A</v>
      </c>
      <c r="RJM11" s="7" t="s">
        <v>22352</v>
      </c>
      <c r="RJN11" s="20" t="e">
        <f>VLOOKUP(RJN$4, revenue_pivot!$A$4:$E$6, 5, FALSE)</f>
        <v>#N/A</v>
      </c>
      <c r="RJO11" s="20" t="e">
        <f>VLOOKUP(RJO$4, revenue_pivot!$A$4:$E$6, 5, FALSE)</f>
        <v>#N/A</v>
      </c>
      <c r="RJP11" s="20" t="e">
        <f>VLOOKUP(RJP$4, revenue_pivot!$A$4:$E$6, 5, FALSE)</f>
        <v>#N/A</v>
      </c>
      <c r="RJQ11" s="7" t="s">
        <v>22352</v>
      </c>
      <c r="RJR11" s="20" t="e">
        <f>VLOOKUP(RJR$4, revenue_pivot!$A$4:$E$6, 5, FALSE)</f>
        <v>#N/A</v>
      </c>
      <c r="RJS11" s="20" t="e">
        <f>VLOOKUP(RJS$4, revenue_pivot!$A$4:$E$6, 5, FALSE)</f>
        <v>#N/A</v>
      </c>
      <c r="RJT11" s="20" t="e">
        <f>VLOOKUP(RJT$4, revenue_pivot!$A$4:$E$6, 5, FALSE)</f>
        <v>#N/A</v>
      </c>
      <c r="RJU11" s="7" t="s">
        <v>22352</v>
      </c>
      <c r="RJV11" s="20" t="e">
        <f>VLOOKUP(RJV$4, revenue_pivot!$A$4:$E$6, 5, FALSE)</f>
        <v>#N/A</v>
      </c>
      <c r="RJW11" s="20" t="e">
        <f>VLOOKUP(RJW$4, revenue_pivot!$A$4:$E$6, 5, FALSE)</f>
        <v>#N/A</v>
      </c>
      <c r="RJX11" s="20" t="e">
        <f>VLOOKUP(RJX$4, revenue_pivot!$A$4:$E$6, 5, FALSE)</f>
        <v>#N/A</v>
      </c>
      <c r="RJY11" s="7" t="s">
        <v>22352</v>
      </c>
      <c r="RJZ11" s="20" t="e">
        <f>VLOOKUP(RJZ$4, revenue_pivot!$A$4:$E$6, 5, FALSE)</f>
        <v>#N/A</v>
      </c>
      <c r="RKA11" s="20" t="e">
        <f>VLOOKUP(RKA$4, revenue_pivot!$A$4:$E$6, 5, FALSE)</f>
        <v>#N/A</v>
      </c>
      <c r="RKB11" s="20" t="e">
        <f>VLOOKUP(RKB$4, revenue_pivot!$A$4:$E$6, 5, FALSE)</f>
        <v>#N/A</v>
      </c>
      <c r="RKC11" s="7" t="s">
        <v>22352</v>
      </c>
      <c r="RKD11" s="20" t="e">
        <f>VLOOKUP(RKD$4, revenue_pivot!$A$4:$E$6, 5, FALSE)</f>
        <v>#N/A</v>
      </c>
      <c r="RKE11" s="20" t="e">
        <f>VLOOKUP(RKE$4, revenue_pivot!$A$4:$E$6, 5, FALSE)</f>
        <v>#N/A</v>
      </c>
      <c r="RKF11" s="20" t="e">
        <f>VLOOKUP(RKF$4, revenue_pivot!$A$4:$E$6, 5, FALSE)</f>
        <v>#N/A</v>
      </c>
      <c r="RKG11" s="7" t="s">
        <v>22352</v>
      </c>
      <c r="RKH11" s="20" t="e">
        <f>VLOOKUP(RKH$4, revenue_pivot!$A$4:$E$6, 5, FALSE)</f>
        <v>#N/A</v>
      </c>
      <c r="RKI11" s="20" t="e">
        <f>VLOOKUP(RKI$4, revenue_pivot!$A$4:$E$6, 5, FALSE)</f>
        <v>#N/A</v>
      </c>
      <c r="RKJ11" s="20" t="e">
        <f>VLOOKUP(RKJ$4, revenue_pivot!$A$4:$E$6, 5, FALSE)</f>
        <v>#N/A</v>
      </c>
      <c r="RKK11" s="7" t="s">
        <v>22352</v>
      </c>
      <c r="RKL11" s="20" t="e">
        <f>VLOOKUP(RKL$4, revenue_pivot!$A$4:$E$6, 5, FALSE)</f>
        <v>#N/A</v>
      </c>
      <c r="RKM11" s="20" t="e">
        <f>VLOOKUP(RKM$4, revenue_pivot!$A$4:$E$6, 5, FALSE)</f>
        <v>#N/A</v>
      </c>
      <c r="RKN11" s="20" t="e">
        <f>VLOOKUP(RKN$4, revenue_pivot!$A$4:$E$6, 5, FALSE)</f>
        <v>#N/A</v>
      </c>
      <c r="RKO11" s="7" t="s">
        <v>22352</v>
      </c>
      <c r="RKP11" s="20" t="e">
        <f>VLOOKUP(RKP$4, revenue_pivot!$A$4:$E$6, 5, FALSE)</f>
        <v>#N/A</v>
      </c>
      <c r="RKQ11" s="20" t="e">
        <f>VLOOKUP(RKQ$4, revenue_pivot!$A$4:$E$6, 5, FALSE)</f>
        <v>#N/A</v>
      </c>
      <c r="RKR11" s="20" t="e">
        <f>VLOOKUP(RKR$4, revenue_pivot!$A$4:$E$6, 5, FALSE)</f>
        <v>#N/A</v>
      </c>
      <c r="RKS11" s="7" t="s">
        <v>22352</v>
      </c>
      <c r="RKT11" s="20" t="e">
        <f>VLOOKUP(RKT$4, revenue_pivot!$A$4:$E$6, 5, FALSE)</f>
        <v>#N/A</v>
      </c>
      <c r="RKU11" s="20" t="e">
        <f>VLOOKUP(RKU$4, revenue_pivot!$A$4:$E$6, 5, FALSE)</f>
        <v>#N/A</v>
      </c>
      <c r="RKV11" s="20" t="e">
        <f>VLOOKUP(RKV$4, revenue_pivot!$A$4:$E$6, 5, FALSE)</f>
        <v>#N/A</v>
      </c>
      <c r="RKW11" s="7" t="s">
        <v>22352</v>
      </c>
      <c r="RKX11" s="20" t="e">
        <f>VLOOKUP(RKX$4, revenue_pivot!$A$4:$E$6, 5, FALSE)</f>
        <v>#N/A</v>
      </c>
      <c r="RKY11" s="20" t="e">
        <f>VLOOKUP(RKY$4, revenue_pivot!$A$4:$E$6, 5, FALSE)</f>
        <v>#N/A</v>
      </c>
      <c r="RKZ11" s="20" t="e">
        <f>VLOOKUP(RKZ$4, revenue_pivot!$A$4:$E$6, 5, FALSE)</f>
        <v>#N/A</v>
      </c>
      <c r="RLA11" s="7" t="s">
        <v>22352</v>
      </c>
      <c r="RLB11" s="20" t="e">
        <f>VLOOKUP(RLB$4, revenue_pivot!$A$4:$E$6, 5, FALSE)</f>
        <v>#N/A</v>
      </c>
      <c r="RLC11" s="20" t="e">
        <f>VLOOKUP(RLC$4, revenue_pivot!$A$4:$E$6, 5, FALSE)</f>
        <v>#N/A</v>
      </c>
      <c r="RLD11" s="20" t="e">
        <f>VLOOKUP(RLD$4, revenue_pivot!$A$4:$E$6, 5, FALSE)</f>
        <v>#N/A</v>
      </c>
      <c r="RLE11" s="7" t="s">
        <v>22352</v>
      </c>
      <c r="RLF11" s="20" t="e">
        <f>VLOOKUP(RLF$4, revenue_pivot!$A$4:$E$6, 5, FALSE)</f>
        <v>#N/A</v>
      </c>
      <c r="RLG11" s="20" t="e">
        <f>VLOOKUP(RLG$4, revenue_pivot!$A$4:$E$6, 5, FALSE)</f>
        <v>#N/A</v>
      </c>
      <c r="RLH11" s="20" t="e">
        <f>VLOOKUP(RLH$4, revenue_pivot!$A$4:$E$6, 5, FALSE)</f>
        <v>#N/A</v>
      </c>
      <c r="RLI11" s="7" t="s">
        <v>22352</v>
      </c>
      <c r="RLJ11" s="20" t="e">
        <f>VLOOKUP(RLJ$4, revenue_pivot!$A$4:$E$6, 5, FALSE)</f>
        <v>#N/A</v>
      </c>
      <c r="RLK11" s="20" t="e">
        <f>VLOOKUP(RLK$4, revenue_pivot!$A$4:$E$6, 5, FALSE)</f>
        <v>#N/A</v>
      </c>
      <c r="RLL11" s="20" t="e">
        <f>VLOOKUP(RLL$4, revenue_pivot!$A$4:$E$6, 5, FALSE)</f>
        <v>#N/A</v>
      </c>
      <c r="RLM11" s="7" t="s">
        <v>22352</v>
      </c>
      <c r="RLN11" s="20" t="e">
        <f>VLOOKUP(RLN$4, revenue_pivot!$A$4:$E$6, 5, FALSE)</f>
        <v>#N/A</v>
      </c>
      <c r="RLO11" s="20" t="e">
        <f>VLOOKUP(RLO$4, revenue_pivot!$A$4:$E$6, 5, FALSE)</f>
        <v>#N/A</v>
      </c>
      <c r="RLP11" s="20" t="e">
        <f>VLOOKUP(RLP$4, revenue_pivot!$A$4:$E$6, 5, FALSE)</f>
        <v>#N/A</v>
      </c>
      <c r="RLQ11" s="7" t="s">
        <v>22352</v>
      </c>
      <c r="RLR11" s="20" t="e">
        <f>VLOOKUP(RLR$4, revenue_pivot!$A$4:$E$6, 5, FALSE)</f>
        <v>#N/A</v>
      </c>
      <c r="RLS11" s="20" t="e">
        <f>VLOOKUP(RLS$4, revenue_pivot!$A$4:$E$6, 5, FALSE)</f>
        <v>#N/A</v>
      </c>
      <c r="RLT11" s="20" t="e">
        <f>VLOOKUP(RLT$4, revenue_pivot!$A$4:$E$6, 5, FALSE)</f>
        <v>#N/A</v>
      </c>
      <c r="RLU11" s="7" t="s">
        <v>22352</v>
      </c>
      <c r="RLV11" s="20" t="e">
        <f>VLOOKUP(RLV$4, revenue_pivot!$A$4:$E$6, 5, FALSE)</f>
        <v>#N/A</v>
      </c>
      <c r="RLW11" s="20" t="e">
        <f>VLOOKUP(RLW$4, revenue_pivot!$A$4:$E$6, 5, FALSE)</f>
        <v>#N/A</v>
      </c>
      <c r="RLX11" s="20" t="e">
        <f>VLOOKUP(RLX$4, revenue_pivot!$A$4:$E$6, 5, FALSE)</f>
        <v>#N/A</v>
      </c>
      <c r="RLY11" s="7" t="s">
        <v>22352</v>
      </c>
      <c r="RLZ11" s="20" t="e">
        <f>VLOOKUP(RLZ$4, revenue_pivot!$A$4:$E$6, 5, FALSE)</f>
        <v>#N/A</v>
      </c>
      <c r="RMA11" s="20" t="e">
        <f>VLOOKUP(RMA$4, revenue_pivot!$A$4:$E$6, 5, FALSE)</f>
        <v>#N/A</v>
      </c>
      <c r="RMB11" s="20" t="e">
        <f>VLOOKUP(RMB$4, revenue_pivot!$A$4:$E$6, 5, FALSE)</f>
        <v>#N/A</v>
      </c>
      <c r="RMC11" s="7" t="s">
        <v>22352</v>
      </c>
      <c r="RMD11" s="20" t="e">
        <f>VLOOKUP(RMD$4, revenue_pivot!$A$4:$E$6, 5, FALSE)</f>
        <v>#N/A</v>
      </c>
      <c r="RME11" s="20" t="e">
        <f>VLOOKUP(RME$4, revenue_pivot!$A$4:$E$6, 5, FALSE)</f>
        <v>#N/A</v>
      </c>
      <c r="RMF11" s="20" t="e">
        <f>VLOOKUP(RMF$4, revenue_pivot!$A$4:$E$6, 5, FALSE)</f>
        <v>#N/A</v>
      </c>
      <c r="RMG11" s="7" t="s">
        <v>22352</v>
      </c>
      <c r="RMH11" s="20" t="e">
        <f>VLOOKUP(RMH$4, revenue_pivot!$A$4:$E$6, 5, FALSE)</f>
        <v>#N/A</v>
      </c>
      <c r="RMI11" s="20" t="e">
        <f>VLOOKUP(RMI$4, revenue_pivot!$A$4:$E$6, 5, FALSE)</f>
        <v>#N/A</v>
      </c>
      <c r="RMJ11" s="20" t="e">
        <f>VLOOKUP(RMJ$4, revenue_pivot!$A$4:$E$6, 5, FALSE)</f>
        <v>#N/A</v>
      </c>
      <c r="RMK11" s="7" t="s">
        <v>22352</v>
      </c>
      <c r="RML11" s="20" t="e">
        <f>VLOOKUP(RML$4, revenue_pivot!$A$4:$E$6, 5, FALSE)</f>
        <v>#N/A</v>
      </c>
      <c r="RMM11" s="20" t="e">
        <f>VLOOKUP(RMM$4, revenue_pivot!$A$4:$E$6, 5, FALSE)</f>
        <v>#N/A</v>
      </c>
      <c r="RMN11" s="20" t="e">
        <f>VLOOKUP(RMN$4, revenue_pivot!$A$4:$E$6, 5, FALSE)</f>
        <v>#N/A</v>
      </c>
      <c r="RMO11" s="7" t="s">
        <v>22352</v>
      </c>
      <c r="RMP11" s="20" t="e">
        <f>VLOOKUP(RMP$4, revenue_pivot!$A$4:$E$6, 5, FALSE)</f>
        <v>#N/A</v>
      </c>
      <c r="RMQ11" s="20" t="e">
        <f>VLOOKUP(RMQ$4, revenue_pivot!$A$4:$E$6, 5, FALSE)</f>
        <v>#N/A</v>
      </c>
      <c r="RMR11" s="20" t="e">
        <f>VLOOKUP(RMR$4, revenue_pivot!$A$4:$E$6, 5, FALSE)</f>
        <v>#N/A</v>
      </c>
      <c r="RMS11" s="7" t="s">
        <v>22352</v>
      </c>
      <c r="RMT11" s="20" t="e">
        <f>VLOOKUP(RMT$4, revenue_pivot!$A$4:$E$6, 5, FALSE)</f>
        <v>#N/A</v>
      </c>
      <c r="RMU11" s="20" t="e">
        <f>VLOOKUP(RMU$4, revenue_pivot!$A$4:$E$6, 5, FALSE)</f>
        <v>#N/A</v>
      </c>
      <c r="RMV11" s="20" t="e">
        <f>VLOOKUP(RMV$4, revenue_pivot!$A$4:$E$6, 5, FALSE)</f>
        <v>#N/A</v>
      </c>
      <c r="RMW11" s="7" t="s">
        <v>22352</v>
      </c>
      <c r="RMX11" s="20" t="e">
        <f>VLOOKUP(RMX$4, revenue_pivot!$A$4:$E$6, 5, FALSE)</f>
        <v>#N/A</v>
      </c>
      <c r="RMY11" s="20" t="e">
        <f>VLOOKUP(RMY$4, revenue_pivot!$A$4:$E$6, 5, FALSE)</f>
        <v>#N/A</v>
      </c>
      <c r="RMZ11" s="20" t="e">
        <f>VLOOKUP(RMZ$4, revenue_pivot!$A$4:$E$6, 5, FALSE)</f>
        <v>#N/A</v>
      </c>
      <c r="RNA11" s="7" t="s">
        <v>22352</v>
      </c>
      <c r="RNB11" s="20" t="e">
        <f>VLOOKUP(RNB$4, revenue_pivot!$A$4:$E$6, 5, FALSE)</f>
        <v>#N/A</v>
      </c>
      <c r="RNC11" s="20" t="e">
        <f>VLOOKUP(RNC$4, revenue_pivot!$A$4:$E$6, 5, FALSE)</f>
        <v>#N/A</v>
      </c>
      <c r="RND11" s="20" t="e">
        <f>VLOOKUP(RND$4, revenue_pivot!$A$4:$E$6, 5, FALSE)</f>
        <v>#N/A</v>
      </c>
      <c r="RNE11" s="7" t="s">
        <v>22352</v>
      </c>
      <c r="RNF11" s="20" t="e">
        <f>VLOOKUP(RNF$4, revenue_pivot!$A$4:$E$6, 5, FALSE)</f>
        <v>#N/A</v>
      </c>
      <c r="RNG11" s="20" t="e">
        <f>VLOOKUP(RNG$4, revenue_pivot!$A$4:$E$6, 5, FALSE)</f>
        <v>#N/A</v>
      </c>
      <c r="RNH11" s="20" t="e">
        <f>VLOOKUP(RNH$4, revenue_pivot!$A$4:$E$6, 5, FALSE)</f>
        <v>#N/A</v>
      </c>
      <c r="RNI11" s="7" t="s">
        <v>22352</v>
      </c>
      <c r="RNJ11" s="20" t="e">
        <f>VLOOKUP(RNJ$4, revenue_pivot!$A$4:$E$6, 5, FALSE)</f>
        <v>#N/A</v>
      </c>
      <c r="RNK11" s="20" t="e">
        <f>VLOOKUP(RNK$4, revenue_pivot!$A$4:$E$6, 5, FALSE)</f>
        <v>#N/A</v>
      </c>
      <c r="RNL11" s="20" t="e">
        <f>VLOOKUP(RNL$4, revenue_pivot!$A$4:$E$6, 5, FALSE)</f>
        <v>#N/A</v>
      </c>
      <c r="RNM11" s="7" t="s">
        <v>22352</v>
      </c>
      <c r="RNN11" s="20" t="e">
        <f>VLOOKUP(RNN$4, revenue_pivot!$A$4:$E$6, 5, FALSE)</f>
        <v>#N/A</v>
      </c>
      <c r="RNO11" s="20" t="e">
        <f>VLOOKUP(RNO$4, revenue_pivot!$A$4:$E$6, 5, FALSE)</f>
        <v>#N/A</v>
      </c>
      <c r="RNP11" s="20" t="e">
        <f>VLOOKUP(RNP$4, revenue_pivot!$A$4:$E$6, 5, FALSE)</f>
        <v>#N/A</v>
      </c>
      <c r="RNQ11" s="7" t="s">
        <v>22352</v>
      </c>
      <c r="RNR11" s="20" t="e">
        <f>VLOOKUP(RNR$4, revenue_pivot!$A$4:$E$6, 5, FALSE)</f>
        <v>#N/A</v>
      </c>
      <c r="RNS11" s="20" t="e">
        <f>VLOOKUP(RNS$4, revenue_pivot!$A$4:$E$6, 5, FALSE)</f>
        <v>#N/A</v>
      </c>
      <c r="RNT11" s="20" t="e">
        <f>VLOOKUP(RNT$4, revenue_pivot!$A$4:$E$6, 5, FALSE)</f>
        <v>#N/A</v>
      </c>
      <c r="RNU11" s="7" t="s">
        <v>22352</v>
      </c>
      <c r="RNV11" s="20" t="e">
        <f>VLOOKUP(RNV$4, revenue_pivot!$A$4:$E$6, 5, FALSE)</f>
        <v>#N/A</v>
      </c>
      <c r="RNW11" s="20" t="e">
        <f>VLOOKUP(RNW$4, revenue_pivot!$A$4:$E$6, 5, FALSE)</f>
        <v>#N/A</v>
      </c>
      <c r="RNX11" s="20" t="e">
        <f>VLOOKUP(RNX$4, revenue_pivot!$A$4:$E$6, 5, FALSE)</f>
        <v>#N/A</v>
      </c>
      <c r="RNY11" s="7" t="s">
        <v>22352</v>
      </c>
      <c r="RNZ11" s="20" t="e">
        <f>VLOOKUP(RNZ$4, revenue_pivot!$A$4:$E$6, 5, FALSE)</f>
        <v>#N/A</v>
      </c>
      <c r="ROA11" s="20" t="e">
        <f>VLOOKUP(ROA$4, revenue_pivot!$A$4:$E$6, 5, FALSE)</f>
        <v>#N/A</v>
      </c>
      <c r="ROB11" s="20" t="e">
        <f>VLOOKUP(ROB$4, revenue_pivot!$A$4:$E$6, 5, FALSE)</f>
        <v>#N/A</v>
      </c>
      <c r="ROC11" s="7" t="s">
        <v>22352</v>
      </c>
      <c r="ROD11" s="20" t="e">
        <f>VLOOKUP(ROD$4, revenue_pivot!$A$4:$E$6, 5, FALSE)</f>
        <v>#N/A</v>
      </c>
      <c r="ROE11" s="20" t="e">
        <f>VLOOKUP(ROE$4, revenue_pivot!$A$4:$E$6, 5, FALSE)</f>
        <v>#N/A</v>
      </c>
      <c r="ROF11" s="20" t="e">
        <f>VLOOKUP(ROF$4, revenue_pivot!$A$4:$E$6, 5, FALSE)</f>
        <v>#N/A</v>
      </c>
      <c r="ROG11" s="7" t="s">
        <v>22352</v>
      </c>
      <c r="ROH11" s="20" t="e">
        <f>VLOOKUP(ROH$4, revenue_pivot!$A$4:$E$6, 5, FALSE)</f>
        <v>#N/A</v>
      </c>
      <c r="ROI11" s="20" t="e">
        <f>VLOOKUP(ROI$4, revenue_pivot!$A$4:$E$6, 5, FALSE)</f>
        <v>#N/A</v>
      </c>
      <c r="ROJ11" s="20" t="e">
        <f>VLOOKUP(ROJ$4, revenue_pivot!$A$4:$E$6, 5, FALSE)</f>
        <v>#N/A</v>
      </c>
      <c r="ROK11" s="7" t="s">
        <v>22352</v>
      </c>
      <c r="ROL11" s="20" t="e">
        <f>VLOOKUP(ROL$4, revenue_pivot!$A$4:$E$6, 5, FALSE)</f>
        <v>#N/A</v>
      </c>
      <c r="ROM11" s="20" t="e">
        <f>VLOOKUP(ROM$4, revenue_pivot!$A$4:$E$6, 5, FALSE)</f>
        <v>#N/A</v>
      </c>
      <c r="RON11" s="20" t="e">
        <f>VLOOKUP(RON$4, revenue_pivot!$A$4:$E$6, 5, FALSE)</f>
        <v>#N/A</v>
      </c>
      <c r="ROO11" s="7" t="s">
        <v>22352</v>
      </c>
      <c r="ROP11" s="20" t="e">
        <f>VLOOKUP(ROP$4, revenue_pivot!$A$4:$E$6, 5, FALSE)</f>
        <v>#N/A</v>
      </c>
      <c r="ROQ11" s="20" t="e">
        <f>VLOOKUP(ROQ$4, revenue_pivot!$A$4:$E$6, 5, FALSE)</f>
        <v>#N/A</v>
      </c>
      <c r="ROR11" s="20" t="e">
        <f>VLOOKUP(ROR$4, revenue_pivot!$A$4:$E$6, 5, FALSE)</f>
        <v>#N/A</v>
      </c>
      <c r="ROS11" s="7" t="s">
        <v>22352</v>
      </c>
      <c r="ROT11" s="20" t="e">
        <f>VLOOKUP(ROT$4, revenue_pivot!$A$4:$E$6, 5, FALSE)</f>
        <v>#N/A</v>
      </c>
      <c r="ROU11" s="20" t="e">
        <f>VLOOKUP(ROU$4, revenue_pivot!$A$4:$E$6, 5, FALSE)</f>
        <v>#N/A</v>
      </c>
      <c r="ROV11" s="20" t="e">
        <f>VLOOKUP(ROV$4, revenue_pivot!$A$4:$E$6, 5, FALSE)</f>
        <v>#N/A</v>
      </c>
      <c r="ROW11" s="7" t="s">
        <v>22352</v>
      </c>
      <c r="ROX11" s="20" t="e">
        <f>VLOOKUP(ROX$4, revenue_pivot!$A$4:$E$6, 5, FALSE)</f>
        <v>#N/A</v>
      </c>
      <c r="ROY11" s="20" t="e">
        <f>VLOOKUP(ROY$4, revenue_pivot!$A$4:$E$6, 5, FALSE)</f>
        <v>#N/A</v>
      </c>
      <c r="ROZ11" s="20" t="e">
        <f>VLOOKUP(ROZ$4, revenue_pivot!$A$4:$E$6, 5, FALSE)</f>
        <v>#N/A</v>
      </c>
      <c r="RPA11" s="7" t="s">
        <v>22352</v>
      </c>
      <c r="RPB11" s="20" t="e">
        <f>VLOOKUP(RPB$4, revenue_pivot!$A$4:$E$6, 5, FALSE)</f>
        <v>#N/A</v>
      </c>
      <c r="RPC11" s="20" t="e">
        <f>VLOOKUP(RPC$4, revenue_pivot!$A$4:$E$6, 5, FALSE)</f>
        <v>#N/A</v>
      </c>
      <c r="RPD11" s="20" t="e">
        <f>VLOOKUP(RPD$4, revenue_pivot!$A$4:$E$6, 5, FALSE)</f>
        <v>#N/A</v>
      </c>
      <c r="RPE11" s="7" t="s">
        <v>22352</v>
      </c>
      <c r="RPF11" s="20" t="e">
        <f>VLOOKUP(RPF$4, revenue_pivot!$A$4:$E$6, 5, FALSE)</f>
        <v>#N/A</v>
      </c>
      <c r="RPG11" s="20" t="e">
        <f>VLOOKUP(RPG$4, revenue_pivot!$A$4:$E$6, 5, FALSE)</f>
        <v>#N/A</v>
      </c>
      <c r="RPH11" s="20" t="e">
        <f>VLOOKUP(RPH$4, revenue_pivot!$A$4:$E$6, 5, FALSE)</f>
        <v>#N/A</v>
      </c>
      <c r="RPI11" s="7" t="s">
        <v>22352</v>
      </c>
      <c r="RPJ11" s="20" t="e">
        <f>VLOOKUP(RPJ$4, revenue_pivot!$A$4:$E$6, 5, FALSE)</f>
        <v>#N/A</v>
      </c>
      <c r="RPK11" s="20" t="e">
        <f>VLOOKUP(RPK$4, revenue_pivot!$A$4:$E$6, 5, FALSE)</f>
        <v>#N/A</v>
      </c>
      <c r="RPL11" s="20" t="e">
        <f>VLOOKUP(RPL$4, revenue_pivot!$A$4:$E$6, 5, FALSE)</f>
        <v>#N/A</v>
      </c>
      <c r="RPM11" s="7" t="s">
        <v>22352</v>
      </c>
      <c r="RPN11" s="20" t="e">
        <f>VLOOKUP(RPN$4, revenue_pivot!$A$4:$E$6, 5, FALSE)</f>
        <v>#N/A</v>
      </c>
      <c r="RPO11" s="20" t="e">
        <f>VLOOKUP(RPO$4, revenue_pivot!$A$4:$E$6, 5, FALSE)</f>
        <v>#N/A</v>
      </c>
      <c r="RPP11" s="20" t="e">
        <f>VLOOKUP(RPP$4, revenue_pivot!$A$4:$E$6, 5, FALSE)</f>
        <v>#N/A</v>
      </c>
      <c r="RPQ11" s="7" t="s">
        <v>22352</v>
      </c>
      <c r="RPR11" s="20" t="e">
        <f>VLOOKUP(RPR$4, revenue_pivot!$A$4:$E$6, 5, FALSE)</f>
        <v>#N/A</v>
      </c>
      <c r="RPS11" s="20" t="e">
        <f>VLOOKUP(RPS$4, revenue_pivot!$A$4:$E$6, 5, FALSE)</f>
        <v>#N/A</v>
      </c>
      <c r="RPT11" s="20" t="e">
        <f>VLOOKUP(RPT$4, revenue_pivot!$A$4:$E$6, 5, FALSE)</f>
        <v>#N/A</v>
      </c>
      <c r="RPU11" s="7" t="s">
        <v>22352</v>
      </c>
      <c r="RPV11" s="20" t="e">
        <f>VLOOKUP(RPV$4, revenue_pivot!$A$4:$E$6, 5, FALSE)</f>
        <v>#N/A</v>
      </c>
      <c r="RPW11" s="20" t="e">
        <f>VLOOKUP(RPW$4, revenue_pivot!$A$4:$E$6, 5, FALSE)</f>
        <v>#N/A</v>
      </c>
      <c r="RPX11" s="20" t="e">
        <f>VLOOKUP(RPX$4, revenue_pivot!$A$4:$E$6, 5, FALSE)</f>
        <v>#N/A</v>
      </c>
      <c r="RPY11" s="7" t="s">
        <v>22352</v>
      </c>
      <c r="RPZ11" s="20" t="e">
        <f>VLOOKUP(RPZ$4, revenue_pivot!$A$4:$E$6, 5, FALSE)</f>
        <v>#N/A</v>
      </c>
      <c r="RQA11" s="20" t="e">
        <f>VLOOKUP(RQA$4, revenue_pivot!$A$4:$E$6, 5, FALSE)</f>
        <v>#N/A</v>
      </c>
      <c r="RQB11" s="20" t="e">
        <f>VLOOKUP(RQB$4, revenue_pivot!$A$4:$E$6, 5, FALSE)</f>
        <v>#N/A</v>
      </c>
      <c r="RQC11" s="7" t="s">
        <v>22352</v>
      </c>
      <c r="RQD11" s="20" t="e">
        <f>VLOOKUP(RQD$4, revenue_pivot!$A$4:$E$6, 5, FALSE)</f>
        <v>#N/A</v>
      </c>
      <c r="RQE11" s="20" t="e">
        <f>VLOOKUP(RQE$4, revenue_pivot!$A$4:$E$6, 5, FALSE)</f>
        <v>#N/A</v>
      </c>
      <c r="RQF11" s="20" t="e">
        <f>VLOOKUP(RQF$4, revenue_pivot!$A$4:$E$6, 5, FALSE)</f>
        <v>#N/A</v>
      </c>
      <c r="RQG11" s="7" t="s">
        <v>22352</v>
      </c>
      <c r="RQH11" s="20" t="e">
        <f>VLOOKUP(RQH$4, revenue_pivot!$A$4:$E$6, 5, FALSE)</f>
        <v>#N/A</v>
      </c>
      <c r="RQI11" s="20" t="e">
        <f>VLOOKUP(RQI$4, revenue_pivot!$A$4:$E$6, 5, FALSE)</f>
        <v>#N/A</v>
      </c>
      <c r="RQJ11" s="20" t="e">
        <f>VLOOKUP(RQJ$4, revenue_pivot!$A$4:$E$6, 5, FALSE)</f>
        <v>#N/A</v>
      </c>
      <c r="RQK11" s="7" t="s">
        <v>22352</v>
      </c>
      <c r="RQL11" s="20" t="e">
        <f>VLOOKUP(RQL$4, revenue_pivot!$A$4:$E$6, 5, FALSE)</f>
        <v>#N/A</v>
      </c>
      <c r="RQM11" s="20" t="e">
        <f>VLOOKUP(RQM$4, revenue_pivot!$A$4:$E$6, 5, FALSE)</f>
        <v>#N/A</v>
      </c>
      <c r="RQN11" s="20" t="e">
        <f>VLOOKUP(RQN$4, revenue_pivot!$A$4:$E$6, 5, FALSE)</f>
        <v>#N/A</v>
      </c>
      <c r="RQO11" s="7" t="s">
        <v>22352</v>
      </c>
      <c r="RQP11" s="20" t="e">
        <f>VLOOKUP(RQP$4, revenue_pivot!$A$4:$E$6, 5, FALSE)</f>
        <v>#N/A</v>
      </c>
      <c r="RQQ11" s="20" t="e">
        <f>VLOOKUP(RQQ$4, revenue_pivot!$A$4:$E$6, 5, FALSE)</f>
        <v>#N/A</v>
      </c>
      <c r="RQR11" s="20" t="e">
        <f>VLOOKUP(RQR$4, revenue_pivot!$A$4:$E$6, 5, FALSE)</f>
        <v>#N/A</v>
      </c>
      <c r="RQS11" s="7" t="s">
        <v>22352</v>
      </c>
      <c r="RQT11" s="20" t="e">
        <f>VLOOKUP(RQT$4, revenue_pivot!$A$4:$E$6, 5, FALSE)</f>
        <v>#N/A</v>
      </c>
      <c r="RQU11" s="20" t="e">
        <f>VLOOKUP(RQU$4, revenue_pivot!$A$4:$E$6, 5, FALSE)</f>
        <v>#N/A</v>
      </c>
      <c r="RQV11" s="20" t="e">
        <f>VLOOKUP(RQV$4, revenue_pivot!$A$4:$E$6, 5, FALSE)</f>
        <v>#N/A</v>
      </c>
      <c r="RQW11" s="7" t="s">
        <v>22352</v>
      </c>
      <c r="RQX11" s="20" t="e">
        <f>VLOOKUP(RQX$4, revenue_pivot!$A$4:$E$6, 5, FALSE)</f>
        <v>#N/A</v>
      </c>
      <c r="RQY11" s="20" t="e">
        <f>VLOOKUP(RQY$4, revenue_pivot!$A$4:$E$6, 5, FALSE)</f>
        <v>#N/A</v>
      </c>
      <c r="RQZ11" s="20" t="e">
        <f>VLOOKUP(RQZ$4, revenue_pivot!$A$4:$E$6, 5, FALSE)</f>
        <v>#N/A</v>
      </c>
      <c r="RRA11" s="7" t="s">
        <v>22352</v>
      </c>
      <c r="RRB11" s="20" t="e">
        <f>VLOOKUP(RRB$4, revenue_pivot!$A$4:$E$6, 5, FALSE)</f>
        <v>#N/A</v>
      </c>
      <c r="RRC11" s="20" t="e">
        <f>VLOOKUP(RRC$4, revenue_pivot!$A$4:$E$6, 5, FALSE)</f>
        <v>#N/A</v>
      </c>
      <c r="RRD11" s="20" t="e">
        <f>VLOOKUP(RRD$4, revenue_pivot!$A$4:$E$6, 5, FALSE)</f>
        <v>#N/A</v>
      </c>
      <c r="RRE11" s="7" t="s">
        <v>22352</v>
      </c>
      <c r="RRF11" s="20" t="e">
        <f>VLOOKUP(RRF$4, revenue_pivot!$A$4:$E$6, 5, FALSE)</f>
        <v>#N/A</v>
      </c>
      <c r="RRG11" s="20" t="e">
        <f>VLOOKUP(RRG$4, revenue_pivot!$A$4:$E$6, 5, FALSE)</f>
        <v>#N/A</v>
      </c>
      <c r="RRH11" s="20" t="e">
        <f>VLOOKUP(RRH$4, revenue_pivot!$A$4:$E$6, 5, FALSE)</f>
        <v>#N/A</v>
      </c>
      <c r="RRI11" s="7" t="s">
        <v>22352</v>
      </c>
      <c r="RRJ11" s="20" t="e">
        <f>VLOOKUP(RRJ$4, revenue_pivot!$A$4:$E$6, 5, FALSE)</f>
        <v>#N/A</v>
      </c>
      <c r="RRK11" s="20" t="e">
        <f>VLOOKUP(RRK$4, revenue_pivot!$A$4:$E$6, 5, FALSE)</f>
        <v>#N/A</v>
      </c>
      <c r="RRL11" s="20" t="e">
        <f>VLOOKUP(RRL$4, revenue_pivot!$A$4:$E$6, 5, FALSE)</f>
        <v>#N/A</v>
      </c>
      <c r="RRM11" s="7" t="s">
        <v>22352</v>
      </c>
      <c r="RRN11" s="20" t="e">
        <f>VLOOKUP(RRN$4, revenue_pivot!$A$4:$E$6, 5, FALSE)</f>
        <v>#N/A</v>
      </c>
      <c r="RRO11" s="20" t="e">
        <f>VLOOKUP(RRO$4, revenue_pivot!$A$4:$E$6, 5, FALSE)</f>
        <v>#N/A</v>
      </c>
      <c r="RRP11" s="20" t="e">
        <f>VLOOKUP(RRP$4, revenue_pivot!$A$4:$E$6, 5, FALSE)</f>
        <v>#N/A</v>
      </c>
      <c r="RRQ11" s="7" t="s">
        <v>22352</v>
      </c>
      <c r="RRR11" s="20" t="e">
        <f>VLOOKUP(RRR$4, revenue_pivot!$A$4:$E$6, 5, FALSE)</f>
        <v>#N/A</v>
      </c>
      <c r="RRS11" s="20" t="e">
        <f>VLOOKUP(RRS$4, revenue_pivot!$A$4:$E$6, 5, FALSE)</f>
        <v>#N/A</v>
      </c>
      <c r="RRT11" s="20" t="e">
        <f>VLOOKUP(RRT$4, revenue_pivot!$A$4:$E$6, 5, FALSE)</f>
        <v>#N/A</v>
      </c>
      <c r="RRU11" s="7" t="s">
        <v>22352</v>
      </c>
      <c r="RRV11" s="20" t="e">
        <f>VLOOKUP(RRV$4, revenue_pivot!$A$4:$E$6, 5, FALSE)</f>
        <v>#N/A</v>
      </c>
      <c r="RRW11" s="20" t="e">
        <f>VLOOKUP(RRW$4, revenue_pivot!$A$4:$E$6, 5, FALSE)</f>
        <v>#N/A</v>
      </c>
      <c r="RRX11" s="20" t="e">
        <f>VLOOKUP(RRX$4, revenue_pivot!$A$4:$E$6, 5, FALSE)</f>
        <v>#N/A</v>
      </c>
      <c r="RRY11" s="7" t="s">
        <v>22352</v>
      </c>
      <c r="RRZ11" s="20" t="e">
        <f>VLOOKUP(RRZ$4, revenue_pivot!$A$4:$E$6, 5, FALSE)</f>
        <v>#N/A</v>
      </c>
      <c r="RSA11" s="20" t="e">
        <f>VLOOKUP(RSA$4, revenue_pivot!$A$4:$E$6, 5, FALSE)</f>
        <v>#N/A</v>
      </c>
      <c r="RSB11" s="20" t="e">
        <f>VLOOKUP(RSB$4, revenue_pivot!$A$4:$E$6, 5, FALSE)</f>
        <v>#N/A</v>
      </c>
      <c r="RSC11" s="7" t="s">
        <v>22352</v>
      </c>
      <c r="RSD11" s="20" t="e">
        <f>VLOOKUP(RSD$4, revenue_pivot!$A$4:$E$6, 5, FALSE)</f>
        <v>#N/A</v>
      </c>
      <c r="RSE11" s="20" t="e">
        <f>VLOOKUP(RSE$4, revenue_pivot!$A$4:$E$6, 5, FALSE)</f>
        <v>#N/A</v>
      </c>
      <c r="RSF11" s="20" t="e">
        <f>VLOOKUP(RSF$4, revenue_pivot!$A$4:$E$6, 5, FALSE)</f>
        <v>#N/A</v>
      </c>
      <c r="RSG11" s="7" t="s">
        <v>22352</v>
      </c>
      <c r="RSH11" s="20" t="e">
        <f>VLOOKUP(RSH$4, revenue_pivot!$A$4:$E$6, 5, FALSE)</f>
        <v>#N/A</v>
      </c>
      <c r="RSI11" s="20" t="e">
        <f>VLOOKUP(RSI$4, revenue_pivot!$A$4:$E$6, 5, FALSE)</f>
        <v>#N/A</v>
      </c>
      <c r="RSJ11" s="20" t="e">
        <f>VLOOKUP(RSJ$4, revenue_pivot!$A$4:$E$6, 5, FALSE)</f>
        <v>#N/A</v>
      </c>
      <c r="RSK11" s="7" t="s">
        <v>22352</v>
      </c>
      <c r="RSL11" s="20" t="e">
        <f>VLOOKUP(RSL$4, revenue_pivot!$A$4:$E$6, 5, FALSE)</f>
        <v>#N/A</v>
      </c>
      <c r="RSM11" s="20" t="e">
        <f>VLOOKUP(RSM$4, revenue_pivot!$A$4:$E$6, 5, FALSE)</f>
        <v>#N/A</v>
      </c>
      <c r="RSN11" s="20" t="e">
        <f>VLOOKUP(RSN$4, revenue_pivot!$A$4:$E$6, 5, FALSE)</f>
        <v>#N/A</v>
      </c>
      <c r="RSO11" s="7" t="s">
        <v>22352</v>
      </c>
      <c r="RSP11" s="20" t="e">
        <f>VLOOKUP(RSP$4, revenue_pivot!$A$4:$E$6, 5, FALSE)</f>
        <v>#N/A</v>
      </c>
      <c r="RSQ11" s="20" t="e">
        <f>VLOOKUP(RSQ$4, revenue_pivot!$A$4:$E$6, 5, FALSE)</f>
        <v>#N/A</v>
      </c>
      <c r="RSR11" s="20" t="e">
        <f>VLOOKUP(RSR$4, revenue_pivot!$A$4:$E$6, 5, FALSE)</f>
        <v>#N/A</v>
      </c>
      <c r="RSS11" s="7" t="s">
        <v>22352</v>
      </c>
      <c r="RST11" s="20" t="e">
        <f>VLOOKUP(RST$4, revenue_pivot!$A$4:$E$6, 5, FALSE)</f>
        <v>#N/A</v>
      </c>
      <c r="RSU11" s="20" t="e">
        <f>VLOOKUP(RSU$4, revenue_pivot!$A$4:$E$6, 5, FALSE)</f>
        <v>#N/A</v>
      </c>
      <c r="RSV11" s="20" t="e">
        <f>VLOOKUP(RSV$4, revenue_pivot!$A$4:$E$6, 5, FALSE)</f>
        <v>#N/A</v>
      </c>
      <c r="RSW11" s="7" t="s">
        <v>22352</v>
      </c>
      <c r="RSX11" s="20" t="e">
        <f>VLOOKUP(RSX$4, revenue_pivot!$A$4:$E$6, 5, FALSE)</f>
        <v>#N/A</v>
      </c>
      <c r="RSY11" s="20" t="e">
        <f>VLOOKUP(RSY$4, revenue_pivot!$A$4:$E$6, 5, FALSE)</f>
        <v>#N/A</v>
      </c>
      <c r="RSZ11" s="20" t="e">
        <f>VLOOKUP(RSZ$4, revenue_pivot!$A$4:$E$6, 5, FALSE)</f>
        <v>#N/A</v>
      </c>
      <c r="RTA11" s="7" t="s">
        <v>22352</v>
      </c>
      <c r="RTB11" s="20" t="e">
        <f>VLOOKUP(RTB$4, revenue_pivot!$A$4:$E$6, 5, FALSE)</f>
        <v>#N/A</v>
      </c>
      <c r="RTC11" s="20" t="e">
        <f>VLOOKUP(RTC$4, revenue_pivot!$A$4:$E$6, 5, FALSE)</f>
        <v>#N/A</v>
      </c>
      <c r="RTD11" s="20" t="e">
        <f>VLOOKUP(RTD$4, revenue_pivot!$A$4:$E$6, 5, FALSE)</f>
        <v>#N/A</v>
      </c>
      <c r="RTE11" s="7" t="s">
        <v>22352</v>
      </c>
      <c r="RTF11" s="20" t="e">
        <f>VLOOKUP(RTF$4, revenue_pivot!$A$4:$E$6, 5, FALSE)</f>
        <v>#N/A</v>
      </c>
      <c r="RTG11" s="20" t="e">
        <f>VLOOKUP(RTG$4, revenue_pivot!$A$4:$E$6, 5, FALSE)</f>
        <v>#N/A</v>
      </c>
      <c r="RTH11" s="20" t="e">
        <f>VLOOKUP(RTH$4, revenue_pivot!$A$4:$E$6, 5, FALSE)</f>
        <v>#N/A</v>
      </c>
      <c r="RTI11" s="7" t="s">
        <v>22352</v>
      </c>
      <c r="RTJ11" s="20" t="e">
        <f>VLOOKUP(RTJ$4, revenue_pivot!$A$4:$E$6, 5, FALSE)</f>
        <v>#N/A</v>
      </c>
      <c r="RTK11" s="20" t="e">
        <f>VLOOKUP(RTK$4, revenue_pivot!$A$4:$E$6, 5, FALSE)</f>
        <v>#N/A</v>
      </c>
      <c r="RTL11" s="20" t="e">
        <f>VLOOKUP(RTL$4, revenue_pivot!$A$4:$E$6, 5, FALSE)</f>
        <v>#N/A</v>
      </c>
      <c r="RTM11" s="7" t="s">
        <v>22352</v>
      </c>
      <c r="RTN11" s="20" t="e">
        <f>VLOOKUP(RTN$4, revenue_pivot!$A$4:$E$6, 5, FALSE)</f>
        <v>#N/A</v>
      </c>
      <c r="RTO11" s="20" t="e">
        <f>VLOOKUP(RTO$4, revenue_pivot!$A$4:$E$6, 5, FALSE)</f>
        <v>#N/A</v>
      </c>
      <c r="RTP11" s="20" t="e">
        <f>VLOOKUP(RTP$4, revenue_pivot!$A$4:$E$6, 5, FALSE)</f>
        <v>#N/A</v>
      </c>
      <c r="RTQ11" s="7" t="s">
        <v>22352</v>
      </c>
      <c r="RTR11" s="20" t="e">
        <f>VLOOKUP(RTR$4, revenue_pivot!$A$4:$E$6, 5, FALSE)</f>
        <v>#N/A</v>
      </c>
      <c r="RTS11" s="20" t="e">
        <f>VLOOKUP(RTS$4, revenue_pivot!$A$4:$E$6, 5, FALSE)</f>
        <v>#N/A</v>
      </c>
      <c r="RTT11" s="20" t="e">
        <f>VLOOKUP(RTT$4, revenue_pivot!$A$4:$E$6, 5, FALSE)</f>
        <v>#N/A</v>
      </c>
      <c r="RTU11" s="7" t="s">
        <v>22352</v>
      </c>
      <c r="RTV11" s="20" t="e">
        <f>VLOOKUP(RTV$4, revenue_pivot!$A$4:$E$6, 5, FALSE)</f>
        <v>#N/A</v>
      </c>
      <c r="RTW11" s="20" t="e">
        <f>VLOOKUP(RTW$4, revenue_pivot!$A$4:$E$6, 5, FALSE)</f>
        <v>#N/A</v>
      </c>
      <c r="RTX11" s="20" t="e">
        <f>VLOOKUP(RTX$4, revenue_pivot!$A$4:$E$6, 5, FALSE)</f>
        <v>#N/A</v>
      </c>
      <c r="RTY11" s="7" t="s">
        <v>22352</v>
      </c>
      <c r="RTZ11" s="20" t="e">
        <f>VLOOKUP(RTZ$4, revenue_pivot!$A$4:$E$6, 5, FALSE)</f>
        <v>#N/A</v>
      </c>
      <c r="RUA11" s="20" t="e">
        <f>VLOOKUP(RUA$4, revenue_pivot!$A$4:$E$6, 5, FALSE)</f>
        <v>#N/A</v>
      </c>
      <c r="RUB11" s="20" t="e">
        <f>VLOOKUP(RUB$4, revenue_pivot!$A$4:$E$6, 5, FALSE)</f>
        <v>#N/A</v>
      </c>
      <c r="RUC11" s="7" t="s">
        <v>22352</v>
      </c>
      <c r="RUD11" s="20" t="e">
        <f>VLOOKUP(RUD$4, revenue_pivot!$A$4:$E$6, 5, FALSE)</f>
        <v>#N/A</v>
      </c>
      <c r="RUE11" s="20" t="e">
        <f>VLOOKUP(RUE$4, revenue_pivot!$A$4:$E$6, 5, FALSE)</f>
        <v>#N/A</v>
      </c>
      <c r="RUF11" s="20" t="e">
        <f>VLOOKUP(RUF$4, revenue_pivot!$A$4:$E$6, 5, FALSE)</f>
        <v>#N/A</v>
      </c>
      <c r="RUG11" s="7" t="s">
        <v>22352</v>
      </c>
      <c r="RUH11" s="20" t="e">
        <f>VLOOKUP(RUH$4, revenue_pivot!$A$4:$E$6, 5, FALSE)</f>
        <v>#N/A</v>
      </c>
      <c r="RUI11" s="20" t="e">
        <f>VLOOKUP(RUI$4, revenue_pivot!$A$4:$E$6, 5, FALSE)</f>
        <v>#N/A</v>
      </c>
      <c r="RUJ11" s="20" t="e">
        <f>VLOOKUP(RUJ$4, revenue_pivot!$A$4:$E$6, 5, FALSE)</f>
        <v>#N/A</v>
      </c>
      <c r="RUK11" s="7" t="s">
        <v>22352</v>
      </c>
      <c r="RUL11" s="20" t="e">
        <f>VLOOKUP(RUL$4, revenue_pivot!$A$4:$E$6, 5, FALSE)</f>
        <v>#N/A</v>
      </c>
      <c r="RUM11" s="20" t="e">
        <f>VLOOKUP(RUM$4, revenue_pivot!$A$4:$E$6, 5, FALSE)</f>
        <v>#N/A</v>
      </c>
      <c r="RUN11" s="20" t="e">
        <f>VLOOKUP(RUN$4, revenue_pivot!$A$4:$E$6, 5, FALSE)</f>
        <v>#N/A</v>
      </c>
      <c r="RUO11" s="7" t="s">
        <v>22352</v>
      </c>
      <c r="RUP11" s="20" t="e">
        <f>VLOOKUP(RUP$4, revenue_pivot!$A$4:$E$6, 5, FALSE)</f>
        <v>#N/A</v>
      </c>
      <c r="RUQ11" s="20" t="e">
        <f>VLOOKUP(RUQ$4, revenue_pivot!$A$4:$E$6, 5, FALSE)</f>
        <v>#N/A</v>
      </c>
      <c r="RUR11" s="20" t="e">
        <f>VLOOKUP(RUR$4, revenue_pivot!$A$4:$E$6, 5, FALSE)</f>
        <v>#N/A</v>
      </c>
      <c r="RUS11" s="7" t="s">
        <v>22352</v>
      </c>
      <c r="RUT11" s="20" t="e">
        <f>VLOOKUP(RUT$4, revenue_pivot!$A$4:$E$6, 5, FALSE)</f>
        <v>#N/A</v>
      </c>
      <c r="RUU11" s="20" t="e">
        <f>VLOOKUP(RUU$4, revenue_pivot!$A$4:$E$6, 5, FALSE)</f>
        <v>#N/A</v>
      </c>
      <c r="RUV11" s="20" t="e">
        <f>VLOOKUP(RUV$4, revenue_pivot!$A$4:$E$6, 5, FALSE)</f>
        <v>#N/A</v>
      </c>
      <c r="RUW11" s="7" t="s">
        <v>22352</v>
      </c>
      <c r="RUX11" s="20" t="e">
        <f>VLOOKUP(RUX$4, revenue_pivot!$A$4:$E$6, 5, FALSE)</f>
        <v>#N/A</v>
      </c>
      <c r="RUY11" s="20" t="e">
        <f>VLOOKUP(RUY$4, revenue_pivot!$A$4:$E$6, 5, FALSE)</f>
        <v>#N/A</v>
      </c>
      <c r="RUZ11" s="20" t="e">
        <f>VLOOKUP(RUZ$4, revenue_pivot!$A$4:$E$6, 5, FALSE)</f>
        <v>#N/A</v>
      </c>
      <c r="RVA11" s="7" t="s">
        <v>22352</v>
      </c>
      <c r="RVB11" s="20" t="e">
        <f>VLOOKUP(RVB$4, revenue_pivot!$A$4:$E$6, 5, FALSE)</f>
        <v>#N/A</v>
      </c>
      <c r="RVC11" s="20" t="e">
        <f>VLOOKUP(RVC$4, revenue_pivot!$A$4:$E$6, 5, FALSE)</f>
        <v>#N/A</v>
      </c>
      <c r="RVD11" s="20" t="e">
        <f>VLOOKUP(RVD$4, revenue_pivot!$A$4:$E$6, 5, FALSE)</f>
        <v>#N/A</v>
      </c>
      <c r="RVE11" s="7" t="s">
        <v>22352</v>
      </c>
      <c r="RVF11" s="20" t="e">
        <f>VLOOKUP(RVF$4, revenue_pivot!$A$4:$E$6, 5, FALSE)</f>
        <v>#N/A</v>
      </c>
      <c r="RVG11" s="20" t="e">
        <f>VLOOKUP(RVG$4, revenue_pivot!$A$4:$E$6, 5, FALSE)</f>
        <v>#N/A</v>
      </c>
      <c r="RVH11" s="20" t="e">
        <f>VLOOKUP(RVH$4, revenue_pivot!$A$4:$E$6, 5, FALSE)</f>
        <v>#N/A</v>
      </c>
      <c r="RVI11" s="7" t="s">
        <v>22352</v>
      </c>
      <c r="RVJ11" s="20" t="e">
        <f>VLOOKUP(RVJ$4, revenue_pivot!$A$4:$E$6, 5, FALSE)</f>
        <v>#N/A</v>
      </c>
      <c r="RVK11" s="20" t="e">
        <f>VLOOKUP(RVK$4, revenue_pivot!$A$4:$E$6, 5, FALSE)</f>
        <v>#N/A</v>
      </c>
      <c r="RVL11" s="20" t="e">
        <f>VLOOKUP(RVL$4, revenue_pivot!$A$4:$E$6, 5, FALSE)</f>
        <v>#N/A</v>
      </c>
      <c r="RVM11" s="7" t="s">
        <v>22352</v>
      </c>
      <c r="RVN11" s="20" t="e">
        <f>VLOOKUP(RVN$4, revenue_pivot!$A$4:$E$6, 5, FALSE)</f>
        <v>#N/A</v>
      </c>
      <c r="RVO11" s="20" t="e">
        <f>VLOOKUP(RVO$4, revenue_pivot!$A$4:$E$6, 5, FALSE)</f>
        <v>#N/A</v>
      </c>
      <c r="RVP11" s="20" t="e">
        <f>VLOOKUP(RVP$4, revenue_pivot!$A$4:$E$6, 5, FALSE)</f>
        <v>#N/A</v>
      </c>
      <c r="RVQ11" s="7" t="s">
        <v>22352</v>
      </c>
      <c r="RVR11" s="20" t="e">
        <f>VLOOKUP(RVR$4, revenue_pivot!$A$4:$E$6, 5, FALSE)</f>
        <v>#N/A</v>
      </c>
      <c r="RVS11" s="20" t="e">
        <f>VLOOKUP(RVS$4, revenue_pivot!$A$4:$E$6, 5, FALSE)</f>
        <v>#N/A</v>
      </c>
      <c r="RVT11" s="20" t="e">
        <f>VLOOKUP(RVT$4, revenue_pivot!$A$4:$E$6, 5, FALSE)</f>
        <v>#N/A</v>
      </c>
      <c r="RVU11" s="7" t="s">
        <v>22352</v>
      </c>
      <c r="RVV11" s="20" t="e">
        <f>VLOOKUP(RVV$4, revenue_pivot!$A$4:$E$6, 5, FALSE)</f>
        <v>#N/A</v>
      </c>
      <c r="RVW11" s="20" t="e">
        <f>VLOOKUP(RVW$4, revenue_pivot!$A$4:$E$6, 5, FALSE)</f>
        <v>#N/A</v>
      </c>
      <c r="RVX11" s="20" t="e">
        <f>VLOOKUP(RVX$4, revenue_pivot!$A$4:$E$6, 5, FALSE)</f>
        <v>#N/A</v>
      </c>
      <c r="RVY11" s="7" t="s">
        <v>22352</v>
      </c>
      <c r="RVZ11" s="20" t="e">
        <f>VLOOKUP(RVZ$4, revenue_pivot!$A$4:$E$6, 5, FALSE)</f>
        <v>#N/A</v>
      </c>
      <c r="RWA11" s="20" t="e">
        <f>VLOOKUP(RWA$4, revenue_pivot!$A$4:$E$6, 5, FALSE)</f>
        <v>#N/A</v>
      </c>
      <c r="RWB11" s="20" t="e">
        <f>VLOOKUP(RWB$4, revenue_pivot!$A$4:$E$6, 5, FALSE)</f>
        <v>#N/A</v>
      </c>
      <c r="RWC11" s="7" t="s">
        <v>22352</v>
      </c>
      <c r="RWD11" s="20" t="e">
        <f>VLOOKUP(RWD$4, revenue_pivot!$A$4:$E$6, 5, FALSE)</f>
        <v>#N/A</v>
      </c>
      <c r="RWE11" s="20" t="e">
        <f>VLOOKUP(RWE$4, revenue_pivot!$A$4:$E$6, 5, FALSE)</f>
        <v>#N/A</v>
      </c>
      <c r="RWF11" s="20" t="e">
        <f>VLOOKUP(RWF$4, revenue_pivot!$A$4:$E$6, 5, FALSE)</f>
        <v>#N/A</v>
      </c>
      <c r="RWG11" s="7" t="s">
        <v>22352</v>
      </c>
      <c r="RWH11" s="20" t="e">
        <f>VLOOKUP(RWH$4, revenue_pivot!$A$4:$E$6, 5, FALSE)</f>
        <v>#N/A</v>
      </c>
      <c r="RWI11" s="20" t="e">
        <f>VLOOKUP(RWI$4, revenue_pivot!$A$4:$E$6, 5, FALSE)</f>
        <v>#N/A</v>
      </c>
      <c r="RWJ11" s="20" t="e">
        <f>VLOOKUP(RWJ$4, revenue_pivot!$A$4:$E$6, 5, FALSE)</f>
        <v>#N/A</v>
      </c>
      <c r="RWK11" s="7" t="s">
        <v>22352</v>
      </c>
      <c r="RWL11" s="20" t="e">
        <f>VLOOKUP(RWL$4, revenue_pivot!$A$4:$E$6, 5, FALSE)</f>
        <v>#N/A</v>
      </c>
      <c r="RWM11" s="20" t="e">
        <f>VLOOKUP(RWM$4, revenue_pivot!$A$4:$E$6, 5, FALSE)</f>
        <v>#N/A</v>
      </c>
      <c r="RWN11" s="20" t="e">
        <f>VLOOKUP(RWN$4, revenue_pivot!$A$4:$E$6, 5, FALSE)</f>
        <v>#N/A</v>
      </c>
      <c r="RWO11" s="7" t="s">
        <v>22352</v>
      </c>
      <c r="RWP11" s="20" t="e">
        <f>VLOOKUP(RWP$4, revenue_pivot!$A$4:$E$6, 5, FALSE)</f>
        <v>#N/A</v>
      </c>
      <c r="RWQ11" s="20" t="e">
        <f>VLOOKUP(RWQ$4, revenue_pivot!$A$4:$E$6, 5, FALSE)</f>
        <v>#N/A</v>
      </c>
      <c r="RWR11" s="20" t="e">
        <f>VLOOKUP(RWR$4, revenue_pivot!$A$4:$E$6, 5, FALSE)</f>
        <v>#N/A</v>
      </c>
      <c r="RWS11" s="7" t="s">
        <v>22352</v>
      </c>
      <c r="RWT11" s="20" t="e">
        <f>VLOOKUP(RWT$4, revenue_pivot!$A$4:$E$6, 5, FALSE)</f>
        <v>#N/A</v>
      </c>
      <c r="RWU11" s="20" t="e">
        <f>VLOOKUP(RWU$4, revenue_pivot!$A$4:$E$6, 5, FALSE)</f>
        <v>#N/A</v>
      </c>
      <c r="RWV11" s="20" t="e">
        <f>VLOOKUP(RWV$4, revenue_pivot!$A$4:$E$6, 5, FALSE)</f>
        <v>#N/A</v>
      </c>
      <c r="RWW11" s="7" t="s">
        <v>22352</v>
      </c>
      <c r="RWX11" s="20" t="e">
        <f>VLOOKUP(RWX$4, revenue_pivot!$A$4:$E$6, 5, FALSE)</f>
        <v>#N/A</v>
      </c>
      <c r="RWY11" s="20" t="e">
        <f>VLOOKUP(RWY$4, revenue_pivot!$A$4:$E$6, 5, FALSE)</f>
        <v>#N/A</v>
      </c>
      <c r="RWZ11" s="20" t="e">
        <f>VLOOKUP(RWZ$4, revenue_pivot!$A$4:$E$6, 5, FALSE)</f>
        <v>#N/A</v>
      </c>
      <c r="RXA11" s="7" t="s">
        <v>22352</v>
      </c>
      <c r="RXB11" s="20" t="e">
        <f>VLOOKUP(RXB$4, revenue_pivot!$A$4:$E$6, 5, FALSE)</f>
        <v>#N/A</v>
      </c>
      <c r="RXC11" s="20" t="e">
        <f>VLOOKUP(RXC$4, revenue_pivot!$A$4:$E$6, 5, FALSE)</f>
        <v>#N/A</v>
      </c>
      <c r="RXD11" s="20" t="e">
        <f>VLOOKUP(RXD$4, revenue_pivot!$A$4:$E$6, 5, FALSE)</f>
        <v>#N/A</v>
      </c>
      <c r="RXE11" s="7" t="s">
        <v>22352</v>
      </c>
      <c r="RXF11" s="20" t="e">
        <f>VLOOKUP(RXF$4, revenue_pivot!$A$4:$E$6, 5, FALSE)</f>
        <v>#N/A</v>
      </c>
      <c r="RXG11" s="20" t="e">
        <f>VLOOKUP(RXG$4, revenue_pivot!$A$4:$E$6, 5, FALSE)</f>
        <v>#N/A</v>
      </c>
      <c r="RXH11" s="20" t="e">
        <f>VLOOKUP(RXH$4, revenue_pivot!$A$4:$E$6, 5, FALSE)</f>
        <v>#N/A</v>
      </c>
      <c r="RXI11" s="7" t="s">
        <v>22352</v>
      </c>
      <c r="RXJ11" s="20" t="e">
        <f>VLOOKUP(RXJ$4, revenue_pivot!$A$4:$E$6, 5, FALSE)</f>
        <v>#N/A</v>
      </c>
      <c r="RXK11" s="20" t="e">
        <f>VLOOKUP(RXK$4, revenue_pivot!$A$4:$E$6, 5, FALSE)</f>
        <v>#N/A</v>
      </c>
      <c r="RXL11" s="20" t="e">
        <f>VLOOKUP(RXL$4, revenue_pivot!$A$4:$E$6, 5, FALSE)</f>
        <v>#N/A</v>
      </c>
      <c r="RXM11" s="7" t="s">
        <v>22352</v>
      </c>
      <c r="RXN11" s="20" t="e">
        <f>VLOOKUP(RXN$4, revenue_pivot!$A$4:$E$6, 5, FALSE)</f>
        <v>#N/A</v>
      </c>
      <c r="RXO11" s="20" t="e">
        <f>VLOOKUP(RXO$4, revenue_pivot!$A$4:$E$6, 5, FALSE)</f>
        <v>#N/A</v>
      </c>
      <c r="RXP11" s="20" t="e">
        <f>VLOOKUP(RXP$4, revenue_pivot!$A$4:$E$6, 5, FALSE)</f>
        <v>#N/A</v>
      </c>
      <c r="RXQ11" s="7" t="s">
        <v>22352</v>
      </c>
      <c r="RXR11" s="20" t="e">
        <f>VLOOKUP(RXR$4, revenue_pivot!$A$4:$E$6, 5, FALSE)</f>
        <v>#N/A</v>
      </c>
      <c r="RXS11" s="20" t="e">
        <f>VLOOKUP(RXS$4, revenue_pivot!$A$4:$E$6, 5, FALSE)</f>
        <v>#N/A</v>
      </c>
      <c r="RXT11" s="20" t="e">
        <f>VLOOKUP(RXT$4, revenue_pivot!$A$4:$E$6, 5, FALSE)</f>
        <v>#N/A</v>
      </c>
      <c r="RXU11" s="7" t="s">
        <v>22352</v>
      </c>
      <c r="RXV11" s="20" t="e">
        <f>VLOOKUP(RXV$4, revenue_pivot!$A$4:$E$6, 5, FALSE)</f>
        <v>#N/A</v>
      </c>
      <c r="RXW11" s="20" t="e">
        <f>VLOOKUP(RXW$4, revenue_pivot!$A$4:$E$6, 5, FALSE)</f>
        <v>#N/A</v>
      </c>
      <c r="RXX11" s="20" t="e">
        <f>VLOOKUP(RXX$4, revenue_pivot!$A$4:$E$6, 5, FALSE)</f>
        <v>#N/A</v>
      </c>
      <c r="RXY11" s="7" t="s">
        <v>22352</v>
      </c>
      <c r="RXZ11" s="20" t="e">
        <f>VLOOKUP(RXZ$4, revenue_pivot!$A$4:$E$6, 5, FALSE)</f>
        <v>#N/A</v>
      </c>
      <c r="RYA11" s="20" t="e">
        <f>VLOOKUP(RYA$4, revenue_pivot!$A$4:$E$6, 5, FALSE)</f>
        <v>#N/A</v>
      </c>
      <c r="RYB11" s="20" t="e">
        <f>VLOOKUP(RYB$4, revenue_pivot!$A$4:$E$6, 5, FALSE)</f>
        <v>#N/A</v>
      </c>
      <c r="RYC11" s="7" t="s">
        <v>22352</v>
      </c>
      <c r="RYD11" s="20" t="e">
        <f>VLOOKUP(RYD$4, revenue_pivot!$A$4:$E$6, 5, FALSE)</f>
        <v>#N/A</v>
      </c>
      <c r="RYE11" s="20" t="e">
        <f>VLOOKUP(RYE$4, revenue_pivot!$A$4:$E$6, 5, FALSE)</f>
        <v>#N/A</v>
      </c>
      <c r="RYF11" s="20" t="e">
        <f>VLOOKUP(RYF$4, revenue_pivot!$A$4:$E$6, 5, FALSE)</f>
        <v>#N/A</v>
      </c>
      <c r="RYG11" s="7" t="s">
        <v>22352</v>
      </c>
      <c r="RYH11" s="20" t="e">
        <f>VLOOKUP(RYH$4, revenue_pivot!$A$4:$E$6, 5, FALSE)</f>
        <v>#N/A</v>
      </c>
      <c r="RYI11" s="20" t="e">
        <f>VLOOKUP(RYI$4, revenue_pivot!$A$4:$E$6, 5, FALSE)</f>
        <v>#N/A</v>
      </c>
      <c r="RYJ11" s="20" t="e">
        <f>VLOOKUP(RYJ$4, revenue_pivot!$A$4:$E$6, 5, FALSE)</f>
        <v>#N/A</v>
      </c>
      <c r="RYK11" s="7" t="s">
        <v>22352</v>
      </c>
      <c r="RYL11" s="20" t="e">
        <f>VLOOKUP(RYL$4, revenue_pivot!$A$4:$E$6, 5, FALSE)</f>
        <v>#N/A</v>
      </c>
      <c r="RYM11" s="20" t="e">
        <f>VLOOKUP(RYM$4, revenue_pivot!$A$4:$E$6, 5, FALSE)</f>
        <v>#N/A</v>
      </c>
      <c r="RYN11" s="20" t="e">
        <f>VLOOKUP(RYN$4, revenue_pivot!$A$4:$E$6, 5, FALSE)</f>
        <v>#N/A</v>
      </c>
      <c r="RYO11" s="7" t="s">
        <v>22352</v>
      </c>
      <c r="RYP11" s="20" t="e">
        <f>VLOOKUP(RYP$4, revenue_pivot!$A$4:$E$6, 5, FALSE)</f>
        <v>#N/A</v>
      </c>
      <c r="RYQ11" s="20" t="e">
        <f>VLOOKUP(RYQ$4, revenue_pivot!$A$4:$E$6, 5, FALSE)</f>
        <v>#N/A</v>
      </c>
      <c r="RYR11" s="20" t="e">
        <f>VLOOKUP(RYR$4, revenue_pivot!$A$4:$E$6, 5, FALSE)</f>
        <v>#N/A</v>
      </c>
      <c r="RYS11" s="7" t="s">
        <v>22352</v>
      </c>
      <c r="RYT11" s="20" t="e">
        <f>VLOOKUP(RYT$4, revenue_pivot!$A$4:$E$6, 5, FALSE)</f>
        <v>#N/A</v>
      </c>
      <c r="RYU11" s="20" t="e">
        <f>VLOOKUP(RYU$4, revenue_pivot!$A$4:$E$6, 5, FALSE)</f>
        <v>#N/A</v>
      </c>
      <c r="RYV11" s="20" t="e">
        <f>VLOOKUP(RYV$4, revenue_pivot!$A$4:$E$6, 5, FALSE)</f>
        <v>#N/A</v>
      </c>
      <c r="RYW11" s="7" t="s">
        <v>22352</v>
      </c>
      <c r="RYX11" s="20" t="e">
        <f>VLOOKUP(RYX$4, revenue_pivot!$A$4:$E$6, 5, FALSE)</f>
        <v>#N/A</v>
      </c>
      <c r="RYY11" s="20" t="e">
        <f>VLOOKUP(RYY$4, revenue_pivot!$A$4:$E$6, 5, FALSE)</f>
        <v>#N/A</v>
      </c>
      <c r="RYZ11" s="20" t="e">
        <f>VLOOKUP(RYZ$4, revenue_pivot!$A$4:$E$6, 5, FALSE)</f>
        <v>#N/A</v>
      </c>
      <c r="RZA11" s="7" t="s">
        <v>22352</v>
      </c>
      <c r="RZB11" s="20" t="e">
        <f>VLOOKUP(RZB$4, revenue_pivot!$A$4:$E$6, 5, FALSE)</f>
        <v>#N/A</v>
      </c>
      <c r="RZC11" s="20" t="e">
        <f>VLOOKUP(RZC$4, revenue_pivot!$A$4:$E$6, 5, FALSE)</f>
        <v>#N/A</v>
      </c>
      <c r="RZD11" s="20" t="e">
        <f>VLOOKUP(RZD$4, revenue_pivot!$A$4:$E$6, 5, FALSE)</f>
        <v>#N/A</v>
      </c>
      <c r="RZE11" s="7" t="s">
        <v>22352</v>
      </c>
      <c r="RZF11" s="20" t="e">
        <f>VLOOKUP(RZF$4, revenue_pivot!$A$4:$E$6, 5, FALSE)</f>
        <v>#N/A</v>
      </c>
      <c r="RZG11" s="20" t="e">
        <f>VLOOKUP(RZG$4, revenue_pivot!$A$4:$E$6, 5, FALSE)</f>
        <v>#N/A</v>
      </c>
      <c r="RZH11" s="20" t="e">
        <f>VLOOKUP(RZH$4, revenue_pivot!$A$4:$E$6, 5, FALSE)</f>
        <v>#N/A</v>
      </c>
      <c r="RZI11" s="7" t="s">
        <v>22352</v>
      </c>
      <c r="RZJ11" s="20" t="e">
        <f>VLOOKUP(RZJ$4, revenue_pivot!$A$4:$E$6, 5, FALSE)</f>
        <v>#N/A</v>
      </c>
      <c r="RZK11" s="20" t="e">
        <f>VLOOKUP(RZK$4, revenue_pivot!$A$4:$E$6, 5, FALSE)</f>
        <v>#N/A</v>
      </c>
      <c r="RZL11" s="20" t="e">
        <f>VLOOKUP(RZL$4, revenue_pivot!$A$4:$E$6, 5, FALSE)</f>
        <v>#N/A</v>
      </c>
      <c r="RZM11" s="7" t="s">
        <v>22352</v>
      </c>
      <c r="RZN11" s="20" t="e">
        <f>VLOOKUP(RZN$4, revenue_pivot!$A$4:$E$6, 5, FALSE)</f>
        <v>#N/A</v>
      </c>
      <c r="RZO11" s="20" t="e">
        <f>VLOOKUP(RZO$4, revenue_pivot!$A$4:$E$6, 5, FALSE)</f>
        <v>#N/A</v>
      </c>
      <c r="RZP11" s="20" t="e">
        <f>VLOOKUP(RZP$4, revenue_pivot!$A$4:$E$6, 5, FALSE)</f>
        <v>#N/A</v>
      </c>
      <c r="RZQ11" s="7" t="s">
        <v>22352</v>
      </c>
      <c r="RZR11" s="20" t="e">
        <f>VLOOKUP(RZR$4, revenue_pivot!$A$4:$E$6, 5, FALSE)</f>
        <v>#N/A</v>
      </c>
      <c r="RZS11" s="20" t="e">
        <f>VLOOKUP(RZS$4, revenue_pivot!$A$4:$E$6, 5, FALSE)</f>
        <v>#N/A</v>
      </c>
      <c r="RZT11" s="20" t="e">
        <f>VLOOKUP(RZT$4, revenue_pivot!$A$4:$E$6, 5, FALSE)</f>
        <v>#N/A</v>
      </c>
      <c r="RZU11" s="7" t="s">
        <v>22352</v>
      </c>
      <c r="RZV11" s="20" t="e">
        <f>VLOOKUP(RZV$4, revenue_pivot!$A$4:$E$6, 5, FALSE)</f>
        <v>#N/A</v>
      </c>
      <c r="RZW11" s="20" t="e">
        <f>VLOOKUP(RZW$4, revenue_pivot!$A$4:$E$6, 5, FALSE)</f>
        <v>#N/A</v>
      </c>
      <c r="RZX11" s="20" t="e">
        <f>VLOOKUP(RZX$4, revenue_pivot!$A$4:$E$6, 5, FALSE)</f>
        <v>#N/A</v>
      </c>
      <c r="RZY11" s="7" t="s">
        <v>22352</v>
      </c>
      <c r="RZZ11" s="20" t="e">
        <f>VLOOKUP(RZZ$4, revenue_pivot!$A$4:$E$6, 5, FALSE)</f>
        <v>#N/A</v>
      </c>
      <c r="SAA11" s="20" t="e">
        <f>VLOOKUP(SAA$4, revenue_pivot!$A$4:$E$6, 5, FALSE)</f>
        <v>#N/A</v>
      </c>
      <c r="SAB11" s="20" t="e">
        <f>VLOOKUP(SAB$4, revenue_pivot!$A$4:$E$6, 5, FALSE)</f>
        <v>#N/A</v>
      </c>
      <c r="SAC11" s="7" t="s">
        <v>22352</v>
      </c>
      <c r="SAD11" s="20" t="e">
        <f>VLOOKUP(SAD$4, revenue_pivot!$A$4:$E$6, 5, FALSE)</f>
        <v>#N/A</v>
      </c>
      <c r="SAE11" s="20" t="e">
        <f>VLOOKUP(SAE$4, revenue_pivot!$A$4:$E$6, 5, FALSE)</f>
        <v>#N/A</v>
      </c>
      <c r="SAF11" s="20" t="e">
        <f>VLOOKUP(SAF$4, revenue_pivot!$A$4:$E$6, 5, FALSE)</f>
        <v>#N/A</v>
      </c>
      <c r="SAG11" s="7" t="s">
        <v>22352</v>
      </c>
      <c r="SAH11" s="20" t="e">
        <f>VLOOKUP(SAH$4, revenue_pivot!$A$4:$E$6, 5, FALSE)</f>
        <v>#N/A</v>
      </c>
      <c r="SAI11" s="20" t="e">
        <f>VLOOKUP(SAI$4, revenue_pivot!$A$4:$E$6, 5, FALSE)</f>
        <v>#N/A</v>
      </c>
      <c r="SAJ11" s="20" t="e">
        <f>VLOOKUP(SAJ$4, revenue_pivot!$A$4:$E$6, 5, FALSE)</f>
        <v>#N/A</v>
      </c>
      <c r="SAK11" s="7" t="s">
        <v>22352</v>
      </c>
      <c r="SAL11" s="20" t="e">
        <f>VLOOKUP(SAL$4, revenue_pivot!$A$4:$E$6, 5, FALSE)</f>
        <v>#N/A</v>
      </c>
      <c r="SAM11" s="20" t="e">
        <f>VLOOKUP(SAM$4, revenue_pivot!$A$4:$E$6, 5, FALSE)</f>
        <v>#N/A</v>
      </c>
      <c r="SAN11" s="20" t="e">
        <f>VLOOKUP(SAN$4, revenue_pivot!$A$4:$E$6, 5, FALSE)</f>
        <v>#N/A</v>
      </c>
      <c r="SAO11" s="7" t="s">
        <v>22352</v>
      </c>
      <c r="SAP11" s="20" t="e">
        <f>VLOOKUP(SAP$4, revenue_pivot!$A$4:$E$6, 5, FALSE)</f>
        <v>#N/A</v>
      </c>
      <c r="SAQ11" s="20" t="e">
        <f>VLOOKUP(SAQ$4, revenue_pivot!$A$4:$E$6, 5, FALSE)</f>
        <v>#N/A</v>
      </c>
      <c r="SAR11" s="20" t="e">
        <f>VLOOKUP(SAR$4, revenue_pivot!$A$4:$E$6, 5, FALSE)</f>
        <v>#N/A</v>
      </c>
      <c r="SAS11" s="7" t="s">
        <v>22352</v>
      </c>
      <c r="SAT11" s="20" t="e">
        <f>VLOOKUP(SAT$4, revenue_pivot!$A$4:$E$6, 5, FALSE)</f>
        <v>#N/A</v>
      </c>
      <c r="SAU11" s="20" t="e">
        <f>VLOOKUP(SAU$4, revenue_pivot!$A$4:$E$6, 5, FALSE)</f>
        <v>#N/A</v>
      </c>
      <c r="SAV11" s="20" t="e">
        <f>VLOOKUP(SAV$4, revenue_pivot!$A$4:$E$6, 5, FALSE)</f>
        <v>#N/A</v>
      </c>
      <c r="SAW11" s="7" t="s">
        <v>22352</v>
      </c>
      <c r="SAX11" s="20" t="e">
        <f>VLOOKUP(SAX$4, revenue_pivot!$A$4:$E$6, 5, FALSE)</f>
        <v>#N/A</v>
      </c>
      <c r="SAY11" s="20" t="e">
        <f>VLOOKUP(SAY$4, revenue_pivot!$A$4:$E$6, 5, FALSE)</f>
        <v>#N/A</v>
      </c>
      <c r="SAZ11" s="20" t="e">
        <f>VLOOKUP(SAZ$4, revenue_pivot!$A$4:$E$6, 5, FALSE)</f>
        <v>#N/A</v>
      </c>
      <c r="SBA11" s="7" t="s">
        <v>22352</v>
      </c>
      <c r="SBB11" s="20" t="e">
        <f>VLOOKUP(SBB$4, revenue_pivot!$A$4:$E$6, 5, FALSE)</f>
        <v>#N/A</v>
      </c>
      <c r="SBC11" s="20" t="e">
        <f>VLOOKUP(SBC$4, revenue_pivot!$A$4:$E$6, 5, FALSE)</f>
        <v>#N/A</v>
      </c>
      <c r="SBD11" s="20" t="e">
        <f>VLOOKUP(SBD$4, revenue_pivot!$A$4:$E$6, 5, FALSE)</f>
        <v>#N/A</v>
      </c>
      <c r="SBE11" s="7" t="s">
        <v>22352</v>
      </c>
      <c r="SBF11" s="20" t="e">
        <f>VLOOKUP(SBF$4, revenue_pivot!$A$4:$E$6, 5, FALSE)</f>
        <v>#N/A</v>
      </c>
      <c r="SBG11" s="20" t="e">
        <f>VLOOKUP(SBG$4, revenue_pivot!$A$4:$E$6, 5, FALSE)</f>
        <v>#N/A</v>
      </c>
      <c r="SBH11" s="20" t="e">
        <f>VLOOKUP(SBH$4, revenue_pivot!$A$4:$E$6, 5, FALSE)</f>
        <v>#N/A</v>
      </c>
      <c r="SBI11" s="7" t="s">
        <v>22352</v>
      </c>
      <c r="SBJ11" s="20" t="e">
        <f>VLOOKUP(SBJ$4, revenue_pivot!$A$4:$E$6, 5, FALSE)</f>
        <v>#N/A</v>
      </c>
      <c r="SBK11" s="20" t="e">
        <f>VLOOKUP(SBK$4, revenue_pivot!$A$4:$E$6, 5, FALSE)</f>
        <v>#N/A</v>
      </c>
      <c r="SBL11" s="20" t="e">
        <f>VLOOKUP(SBL$4, revenue_pivot!$A$4:$E$6, 5, FALSE)</f>
        <v>#N/A</v>
      </c>
      <c r="SBM11" s="7" t="s">
        <v>22352</v>
      </c>
      <c r="SBN11" s="20" t="e">
        <f>VLOOKUP(SBN$4, revenue_pivot!$A$4:$E$6, 5, FALSE)</f>
        <v>#N/A</v>
      </c>
      <c r="SBO11" s="20" t="e">
        <f>VLOOKUP(SBO$4, revenue_pivot!$A$4:$E$6, 5, FALSE)</f>
        <v>#N/A</v>
      </c>
      <c r="SBP11" s="20" t="e">
        <f>VLOOKUP(SBP$4, revenue_pivot!$A$4:$E$6, 5, FALSE)</f>
        <v>#N/A</v>
      </c>
      <c r="SBQ11" s="7" t="s">
        <v>22352</v>
      </c>
      <c r="SBR11" s="20" t="e">
        <f>VLOOKUP(SBR$4, revenue_pivot!$A$4:$E$6, 5, FALSE)</f>
        <v>#N/A</v>
      </c>
      <c r="SBS11" s="20" t="e">
        <f>VLOOKUP(SBS$4, revenue_pivot!$A$4:$E$6, 5, FALSE)</f>
        <v>#N/A</v>
      </c>
      <c r="SBT11" s="20" t="e">
        <f>VLOOKUP(SBT$4, revenue_pivot!$A$4:$E$6, 5, FALSE)</f>
        <v>#N/A</v>
      </c>
      <c r="SBU11" s="7" t="s">
        <v>22352</v>
      </c>
      <c r="SBV11" s="20" t="e">
        <f>VLOOKUP(SBV$4, revenue_pivot!$A$4:$E$6, 5, FALSE)</f>
        <v>#N/A</v>
      </c>
      <c r="SBW11" s="20" t="e">
        <f>VLOOKUP(SBW$4, revenue_pivot!$A$4:$E$6, 5, FALSE)</f>
        <v>#N/A</v>
      </c>
      <c r="SBX11" s="20" t="e">
        <f>VLOOKUP(SBX$4, revenue_pivot!$A$4:$E$6, 5, FALSE)</f>
        <v>#N/A</v>
      </c>
      <c r="SBY11" s="7" t="s">
        <v>22352</v>
      </c>
      <c r="SBZ11" s="20" t="e">
        <f>VLOOKUP(SBZ$4, revenue_pivot!$A$4:$E$6, 5, FALSE)</f>
        <v>#N/A</v>
      </c>
      <c r="SCA11" s="20" t="e">
        <f>VLOOKUP(SCA$4, revenue_pivot!$A$4:$E$6, 5, FALSE)</f>
        <v>#N/A</v>
      </c>
      <c r="SCB11" s="20" t="e">
        <f>VLOOKUP(SCB$4, revenue_pivot!$A$4:$E$6, 5, FALSE)</f>
        <v>#N/A</v>
      </c>
      <c r="SCC11" s="7" t="s">
        <v>22352</v>
      </c>
      <c r="SCD11" s="20" t="e">
        <f>VLOOKUP(SCD$4, revenue_pivot!$A$4:$E$6, 5, FALSE)</f>
        <v>#N/A</v>
      </c>
      <c r="SCE11" s="20" t="e">
        <f>VLOOKUP(SCE$4, revenue_pivot!$A$4:$E$6, 5, FALSE)</f>
        <v>#N/A</v>
      </c>
      <c r="SCF11" s="20" t="e">
        <f>VLOOKUP(SCF$4, revenue_pivot!$A$4:$E$6, 5, FALSE)</f>
        <v>#N/A</v>
      </c>
      <c r="SCG11" s="7" t="s">
        <v>22352</v>
      </c>
      <c r="SCH11" s="20" t="e">
        <f>VLOOKUP(SCH$4, revenue_pivot!$A$4:$E$6, 5, FALSE)</f>
        <v>#N/A</v>
      </c>
      <c r="SCI11" s="20" t="e">
        <f>VLOOKUP(SCI$4, revenue_pivot!$A$4:$E$6, 5, FALSE)</f>
        <v>#N/A</v>
      </c>
      <c r="SCJ11" s="20" t="e">
        <f>VLOOKUP(SCJ$4, revenue_pivot!$A$4:$E$6, 5, FALSE)</f>
        <v>#N/A</v>
      </c>
      <c r="SCK11" s="7" t="s">
        <v>22352</v>
      </c>
      <c r="SCL11" s="20" t="e">
        <f>VLOOKUP(SCL$4, revenue_pivot!$A$4:$E$6, 5, FALSE)</f>
        <v>#N/A</v>
      </c>
      <c r="SCM11" s="20" t="e">
        <f>VLOOKUP(SCM$4, revenue_pivot!$A$4:$E$6, 5, FALSE)</f>
        <v>#N/A</v>
      </c>
      <c r="SCN11" s="20" t="e">
        <f>VLOOKUP(SCN$4, revenue_pivot!$A$4:$E$6, 5, FALSE)</f>
        <v>#N/A</v>
      </c>
      <c r="SCO11" s="7" t="s">
        <v>22352</v>
      </c>
      <c r="SCP11" s="20" t="e">
        <f>VLOOKUP(SCP$4, revenue_pivot!$A$4:$E$6, 5, FALSE)</f>
        <v>#N/A</v>
      </c>
      <c r="SCQ11" s="20" t="e">
        <f>VLOOKUP(SCQ$4, revenue_pivot!$A$4:$E$6, 5, FALSE)</f>
        <v>#N/A</v>
      </c>
      <c r="SCR11" s="20" t="e">
        <f>VLOOKUP(SCR$4, revenue_pivot!$A$4:$E$6, 5, FALSE)</f>
        <v>#N/A</v>
      </c>
      <c r="SCS11" s="7" t="s">
        <v>22352</v>
      </c>
      <c r="SCT11" s="20" t="e">
        <f>VLOOKUP(SCT$4, revenue_pivot!$A$4:$E$6, 5, FALSE)</f>
        <v>#N/A</v>
      </c>
      <c r="SCU11" s="20" t="e">
        <f>VLOOKUP(SCU$4, revenue_pivot!$A$4:$E$6, 5, FALSE)</f>
        <v>#N/A</v>
      </c>
      <c r="SCV11" s="20" t="e">
        <f>VLOOKUP(SCV$4, revenue_pivot!$A$4:$E$6, 5, FALSE)</f>
        <v>#N/A</v>
      </c>
      <c r="SCW11" s="7" t="s">
        <v>22352</v>
      </c>
      <c r="SCX11" s="20" t="e">
        <f>VLOOKUP(SCX$4, revenue_pivot!$A$4:$E$6, 5, FALSE)</f>
        <v>#N/A</v>
      </c>
      <c r="SCY11" s="20" t="e">
        <f>VLOOKUP(SCY$4, revenue_pivot!$A$4:$E$6, 5, FALSE)</f>
        <v>#N/A</v>
      </c>
      <c r="SCZ11" s="20" t="e">
        <f>VLOOKUP(SCZ$4, revenue_pivot!$A$4:$E$6, 5, FALSE)</f>
        <v>#N/A</v>
      </c>
      <c r="SDA11" s="7" t="s">
        <v>22352</v>
      </c>
      <c r="SDB11" s="20" t="e">
        <f>VLOOKUP(SDB$4, revenue_pivot!$A$4:$E$6, 5, FALSE)</f>
        <v>#N/A</v>
      </c>
      <c r="SDC11" s="20" t="e">
        <f>VLOOKUP(SDC$4, revenue_pivot!$A$4:$E$6, 5, FALSE)</f>
        <v>#N/A</v>
      </c>
      <c r="SDD11" s="20" t="e">
        <f>VLOOKUP(SDD$4, revenue_pivot!$A$4:$E$6, 5, FALSE)</f>
        <v>#N/A</v>
      </c>
      <c r="SDE11" s="7" t="s">
        <v>22352</v>
      </c>
      <c r="SDF11" s="20" t="e">
        <f>VLOOKUP(SDF$4, revenue_pivot!$A$4:$E$6, 5, FALSE)</f>
        <v>#N/A</v>
      </c>
      <c r="SDG11" s="20" t="e">
        <f>VLOOKUP(SDG$4, revenue_pivot!$A$4:$E$6, 5, FALSE)</f>
        <v>#N/A</v>
      </c>
      <c r="SDH11" s="20" t="e">
        <f>VLOOKUP(SDH$4, revenue_pivot!$A$4:$E$6, 5, FALSE)</f>
        <v>#N/A</v>
      </c>
      <c r="SDI11" s="7" t="s">
        <v>22352</v>
      </c>
      <c r="SDJ11" s="20" t="e">
        <f>VLOOKUP(SDJ$4, revenue_pivot!$A$4:$E$6, 5, FALSE)</f>
        <v>#N/A</v>
      </c>
      <c r="SDK11" s="20" t="e">
        <f>VLOOKUP(SDK$4, revenue_pivot!$A$4:$E$6, 5, FALSE)</f>
        <v>#N/A</v>
      </c>
      <c r="SDL11" s="20" t="e">
        <f>VLOOKUP(SDL$4, revenue_pivot!$A$4:$E$6, 5, FALSE)</f>
        <v>#N/A</v>
      </c>
      <c r="SDM11" s="7" t="s">
        <v>22352</v>
      </c>
      <c r="SDN11" s="20" t="e">
        <f>VLOOKUP(SDN$4, revenue_pivot!$A$4:$E$6, 5, FALSE)</f>
        <v>#N/A</v>
      </c>
      <c r="SDO11" s="20" t="e">
        <f>VLOOKUP(SDO$4, revenue_pivot!$A$4:$E$6, 5, FALSE)</f>
        <v>#N/A</v>
      </c>
      <c r="SDP11" s="20" t="e">
        <f>VLOOKUP(SDP$4, revenue_pivot!$A$4:$E$6, 5, FALSE)</f>
        <v>#N/A</v>
      </c>
      <c r="SDQ11" s="7" t="s">
        <v>22352</v>
      </c>
      <c r="SDR11" s="20" t="e">
        <f>VLOOKUP(SDR$4, revenue_pivot!$A$4:$E$6, 5, FALSE)</f>
        <v>#N/A</v>
      </c>
      <c r="SDS11" s="20" t="e">
        <f>VLOOKUP(SDS$4, revenue_pivot!$A$4:$E$6, 5, FALSE)</f>
        <v>#N/A</v>
      </c>
      <c r="SDT11" s="20" t="e">
        <f>VLOOKUP(SDT$4, revenue_pivot!$A$4:$E$6, 5, FALSE)</f>
        <v>#N/A</v>
      </c>
      <c r="SDU11" s="7" t="s">
        <v>22352</v>
      </c>
      <c r="SDV11" s="20" t="e">
        <f>VLOOKUP(SDV$4, revenue_pivot!$A$4:$E$6, 5, FALSE)</f>
        <v>#N/A</v>
      </c>
      <c r="SDW11" s="20" t="e">
        <f>VLOOKUP(SDW$4, revenue_pivot!$A$4:$E$6, 5, FALSE)</f>
        <v>#N/A</v>
      </c>
      <c r="SDX11" s="20" t="e">
        <f>VLOOKUP(SDX$4, revenue_pivot!$A$4:$E$6, 5, FALSE)</f>
        <v>#N/A</v>
      </c>
      <c r="SDY11" s="7" t="s">
        <v>22352</v>
      </c>
      <c r="SDZ11" s="20" t="e">
        <f>VLOOKUP(SDZ$4, revenue_pivot!$A$4:$E$6, 5, FALSE)</f>
        <v>#N/A</v>
      </c>
      <c r="SEA11" s="20" t="e">
        <f>VLOOKUP(SEA$4, revenue_pivot!$A$4:$E$6, 5, FALSE)</f>
        <v>#N/A</v>
      </c>
      <c r="SEB11" s="20" t="e">
        <f>VLOOKUP(SEB$4, revenue_pivot!$A$4:$E$6, 5, FALSE)</f>
        <v>#N/A</v>
      </c>
      <c r="SEC11" s="7" t="s">
        <v>22352</v>
      </c>
      <c r="SED11" s="20" t="e">
        <f>VLOOKUP(SED$4, revenue_pivot!$A$4:$E$6, 5, FALSE)</f>
        <v>#N/A</v>
      </c>
      <c r="SEE11" s="20" t="e">
        <f>VLOOKUP(SEE$4, revenue_pivot!$A$4:$E$6, 5, FALSE)</f>
        <v>#N/A</v>
      </c>
      <c r="SEF11" s="20" t="e">
        <f>VLOOKUP(SEF$4, revenue_pivot!$A$4:$E$6, 5, FALSE)</f>
        <v>#N/A</v>
      </c>
      <c r="SEG11" s="7" t="s">
        <v>22352</v>
      </c>
      <c r="SEH11" s="20" t="e">
        <f>VLOOKUP(SEH$4, revenue_pivot!$A$4:$E$6, 5, FALSE)</f>
        <v>#N/A</v>
      </c>
      <c r="SEI11" s="20" t="e">
        <f>VLOOKUP(SEI$4, revenue_pivot!$A$4:$E$6, 5, FALSE)</f>
        <v>#N/A</v>
      </c>
      <c r="SEJ11" s="20" t="e">
        <f>VLOOKUP(SEJ$4, revenue_pivot!$A$4:$E$6, 5, FALSE)</f>
        <v>#N/A</v>
      </c>
      <c r="SEK11" s="7" t="s">
        <v>22352</v>
      </c>
      <c r="SEL11" s="20" t="e">
        <f>VLOOKUP(SEL$4, revenue_pivot!$A$4:$E$6, 5, FALSE)</f>
        <v>#N/A</v>
      </c>
      <c r="SEM11" s="20" t="e">
        <f>VLOOKUP(SEM$4, revenue_pivot!$A$4:$E$6, 5, FALSE)</f>
        <v>#N/A</v>
      </c>
      <c r="SEN11" s="20" t="e">
        <f>VLOOKUP(SEN$4, revenue_pivot!$A$4:$E$6, 5, FALSE)</f>
        <v>#N/A</v>
      </c>
      <c r="SEO11" s="7" t="s">
        <v>22352</v>
      </c>
      <c r="SEP11" s="20" t="e">
        <f>VLOOKUP(SEP$4, revenue_pivot!$A$4:$E$6, 5, FALSE)</f>
        <v>#N/A</v>
      </c>
      <c r="SEQ11" s="20" t="e">
        <f>VLOOKUP(SEQ$4, revenue_pivot!$A$4:$E$6, 5, FALSE)</f>
        <v>#N/A</v>
      </c>
      <c r="SER11" s="20" t="e">
        <f>VLOOKUP(SER$4, revenue_pivot!$A$4:$E$6, 5, FALSE)</f>
        <v>#N/A</v>
      </c>
      <c r="SES11" s="7" t="s">
        <v>22352</v>
      </c>
      <c r="SET11" s="20" t="e">
        <f>VLOOKUP(SET$4, revenue_pivot!$A$4:$E$6, 5, FALSE)</f>
        <v>#N/A</v>
      </c>
      <c r="SEU11" s="20" t="e">
        <f>VLOOKUP(SEU$4, revenue_pivot!$A$4:$E$6, 5, FALSE)</f>
        <v>#N/A</v>
      </c>
      <c r="SEV11" s="20" t="e">
        <f>VLOOKUP(SEV$4, revenue_pivot!$A$4:$E$6, 5, FALSE)</f>
        <v>#N/A</v>
      </c>
      <c r="SEW11" s="7" t="s">
        <v>22352</v>
      </c>
      <c r="SEX11" s="20" t="e">
        <f>VLOOKUP(SEX$4, revenue_pivot!$A$4:$E$6, 5, FALSE)</f>
        <v>#N/A</v>
      </c>
      <c r="SEY11" s="20" t="e">
        <f>VLOOKUP(SEY$4, revenue_pivot!$A$4:$E$6, 5, FALSE)</f>
        <v>#N/A</v>
      </c>
      <c r="SEZ11" s="20" t="e">
        <f>VLOOKUP(SEZ$4, revenue_pivot!$A$4:$E$6, 5, FALSE)</f>
        <v>#N/A</v>
      </c>
      <c r="SFA11" s="7" t="s">
        <v>22352</v>
      </c>
      <c r="SFB11" s="20" t="e">
        <f>VLOOKUP(SFB$4, revenue_pivot!$A$4:$E$6, 5, FALSE)</f>
        <v>#N/A</v>
      </c>
      <c r="SFC11" s="20" t="e">
        <f>VLOOKUP(SFC$4, revenue_pivot!$A$4:$E$6, 5, FALSE)</f>
        <v>#N/A</v>
      </c>
      <c r="SFD11" s="20" t="e">
        <f>VLOOKUP(SFD$4, revenue_pivot!$A$4:$E$6, 5, FALSE)</f>
        <v>#N/A</v>
      </c>
      <c r="SFE11" s="7" t="s">
        <v>22352</v>
      </c>
      <c r="SFF11" s="20" t="e">
        <f>VLOOKUP(SFF$4, revenue_pivot!$A$4:$E$6, 5, FALSE)</f>
        <v>#N/A</v>
      </c>
      <c r="SFG11" s="20" t="e">
        <f>VLOOKUP(SFG$4, revenue_pivot!$A$4:$E$6, 5, FALSE)</f>
        <v>#N/A</v>
      </c>
      <c r="SFH11" s="20" t="e">
        <f>VLOOKUP(SFH$4, revenue_pivot!$A$4:$E$6, 5, FALSE)</f>
        <v>#N/A</v>
      </c>
      <c r="SFI11" s="7" t="s">
        <v>22352</v>
      </c>
      <c r="SFJ11" s="20" t="e">
        <f>VLOOKUP(SFJ$4, revenue_pivot!$A$4:$E$6, 5, FALSE)</f>
        <v>#N/A</v>
      </c>
      <c r="SFK11" s="20" t="e">
        <f>VLOOKUP(SFK$4, revenue_pivot!$A$4:$E$6, 5, FALSE)</f>
        <v>#N/A</v>
      </c>
      <c r="SFL11" s="20" t="e">
        <f>VLOOKUP(SFL$4, revenue_pivot!$A$4:$E$6, 5, FALSE)</f>
        <v>#N/A</v>
      </c>
      <c r="SFM11" s="7" t="s">
        <v>22352</v>
      </c>
      <c r="SFN11" s="20" t="e">
        <f>VLOOKUP(SFN$4, revenue_pivot!$A$4:$E$6, 5, FALSE)</f>
        <v>#N/A</v>
      </c>
      <c r="SFO11" s="20" t="e">
        <f>VLOOKUP(SFO$4, revenue_pivot!$A$4:$E$6, 5, FALSE)</f>
        <v>#N/A</v>
      </c>
      <c r="SFP11" s="20" t="e">
        <f>VLOOKUP(SFP$4, revenue_pivot!$A$4:$E$6, 5, FALSE)</f>
        <v>#N/A</v>
      </c>
      <c r="SFQ11" s="7" t="s">
        <v>22352</v>
      </c>
      <c r="SFR11" s="20" t="e">
        <f>VLOOKUP(SFR$4, revenue_pivot!$A$4:$E$6, 5, FALSE)</f>
        <v>#N/A</v>
      </c>
      <c r="SFS11" s="20" t="e">
        <f>VLOOKUP(SFS$4, revenue_pivot!$A$4:$E$6, 5, FALSE)</f>
        <v>#N/A</v>
      </c>
      <c r="SFT11" s="20" t="e">
        <f>VLOOKUP(SFT$4, revenue_pivot!$A$4:$E$6, 5, FALSE)</f>
        <v>#N/A</v>
      </c>
      <c r="SFU11" s="7" t="s">
        <v>22352</v>
      </c>
      <c r="SFV11" s="20" t="e">
        <f>VLOOKUP(SFV$4, revenue_pivot!$A$4:$E$6, 5, FALSE)</f>
        <v>#N/A</v>
      </c>
      <c r="SFW11" s="20" t="e">
        <f>VLOOKUP(SFW$4, revenue_pivot!$A$4:$E$6, 5, FALSE)</f>
        <v>#N/A</v>
      </c>
      <c r="SFX11" s="20" t="e">
        <f>VLOOKUP(SFX$4, revenue_pivot!$A$4:$E$6, 5, FALSE)</f>
        <v>#N/A</v>
      </c>
      <c r="SFY11" s="7" t="s">
        <v>22352</v>
      </c>
      <c r="SFZ11" s="20" t="e">
        <f>VLOOKUP(SFZ$4, revenue_pivot!$A$4:$E$6, 5, FALSE)</f>
        <v>#N/A</v>
      </c>
      <c r="SGA11" s="20" t="e">
        <f>VLOOKUP(SGA$4, revenue_pivot!$A$4:$E$6, 5, FALSE)</f>
        <v>#N/A</v>
      </c>
      <c r="SGB11" s="20" t="e">
        <f>VLOOKUP(SGB$4, revenue_pivot!$A$4:$E$6, 5, FALSE)</f>
        <v>#N/A</v>
      </c>
      <c r="SGC11" s="7" t="s">
        <v>22352</v>
      </c>
      <c r="SGD11" s="20" t="e">
        <f>VLOOKUP(SGD$4, revenue_pivot!$A$4:$E$6, 5, FALSE)</f>
        <v>#N/A</v>
      </c>
      <c r="SGE11" s="20" t="e">
        <f>VLOOKUP(SGE$4, revenue_pivot!$A$4:$E$6, 5, FALSE)</f>
        <v>#N/A</v>
      </c>
      <c r="SGF11" s="20" t="e">
        <f>VLOOKUP(SGF$4, revenue_pivot!$A$4:$E$6, 5, FALSE)</f>
        <v>#N/A</v>
      </c>
      <c r="SGG11" s="7" t="s">
        <v>22352</v>
      </c>
      <c r="SGH11" s="20" t="e">
        <f>VLOOKUP(SGH$4, revenue_pivot!$A$4:$E$6, 5, FALSE)</f>
        <v>#N/A</v>
      </c>
      <c r="SGI11" s="20" t="e">
        <f>VLOOKUP(SGI$4, revenue_pivot!$A$4:$E$6, 5, FALSE)</f>
        <v>#N/A</v>
      </c>
      <c r="SGJ11" s="20" t="e">
        <f>VLOOKUP(SGJ$4, revenue_pivot!$A$4:$E$6, 5, FALSE)</f>
        <v>#N/A</v>
      </c>
      <c r="SGK11" s="7" t="s">
        <v>22352</v>
      </c>
      <c r="SGL11" s="20" t="e">
        <f>VLOOKUP(SGL$4, revenue_pivot!$A$4:$E$6, 5, FALSE)</f>
        <v>#N/A</v>
      </c>
      <c r="SGM11" s="20" t="e">
        <f>VLOOKUP(SGM$4, revenue_pivot!$A$4:$E$6, 5, FALSE)</f>
        <v>#N/A</v>
      </c>
      <c r="SGN11" s="20" t="e">
        <f>VLOOKUP(SGN$4, revenue_pivot!$A$4:$E$6, 5, FALSE)</f>
        <v>#N/A</v>
      </c>
      <c r="SGO11" s="7" t="s">
        <v>22352</v>
      </c>
      <c r="SGP11" s="20" t="e">
        <f>VLOOKUP(SGP$4, revenue_pivot!$A$4:$E$6, 5, FALSE)</f>
        <v>#N/A</v>
      </c>
      <c r="SGQ11" s="20" t="e">
        <f>VLOOKUP(SGQ$4, revenue_pivot!$A$4:$E$6, 5, FALSE)</f>
        <v>#N/A</v>
      </c>
      <c r="SGR11" s="20" t="e">
        <f>VLOOKUP(SGR$4, revenue_pivot!$A$4:$E$6, 5, FALSE)</f>
        <v>#N/A</v>
      </c>
      <c r="SGS11" s="7" t="s">
        <v>22352</v>
      </c>
      <c r="SGT11" s="20" t="e">
        <f>VLOOKUP(SGT$4, revenue_pivot!$A$4:$E$6, 5, FALSE)</f>
        <v>#N/A</v>
      </c>
      <c r="SGU11" s="20" t="e">
        <f>VLOOKUP(SGU$4, revenue_pivot!$A$4:$E$6, 5, FALSE)</f>
        <v>#N/A</v>
      </c>
      <c r="SGV11" s="20" t="e">
        <f>VLOOKUP(SGV$4, revenue_pivot!$A$4:$E$6, 5, FALSE)</f>
        <v>#N/A</v>
      </c>
      <c r="SGW11" s="7" t="s">
        <v>22352</v>
      </c>
      <c r="SGX11" s="20" t="e">
        <f>VLOOKUP(SGX$4, revenue_pivot!$A$4:$E$6, 5, FALSE)</f>
        <v>#N/A</v>
      </c>
      <c r="SGY11" s="20" t="e">
        <f>VLOOKUP(SGY$4, revenue_pivot!$A$4:$E$6, 5, FALSE)</f>
        <v>#N/A</v>
      </c>
      <c r="SGZ11" s="20" t="e">
        <f>VLOOKUP(SGZ$4, revenue_pivot!$A$4:$E$6, 5, FALSE)</f>
        <v>#N/A</v>
      </c>
      <c r="SHA11" s="7" t="s">
        <v>22352</v>
      </c>
      <c r="SHB11" s="20" t="e">
        <f>VLOOKUP(SHB$4, revenue_pivot!$A$4:$E$6, 5, FALSE)</f>
        <v>#N/A</v>
      </c>
      <c r="SHC11" s="20" t="e">
        <f>VLOOKUP(SHC$4, revenue_pivot!$A$4:$E$6, 5, FALSE)</f>
        <v>#N/A</v>
      </c>
      <c r="SHD11" s="20" t="e">
        <f>VLOOKUP(SHD$4, revenue_pivot!$A$4:$E$6, 5, FALSE)</f>
        <v>#N/A</v>
      </c>
      <c r="SHE11" s="7" t="s">
        <v>22352</v>
      </c>
      <c r="SHF11" s="20" t="e">
        <f>VLOOKUP(SHF$4, revenue_pivot!$A$4:$E$6, 5, FALSE)</f>
        <v>#N/A</v>
      </c>
      <c r="SHG11" s="20" t="e">
        <f>VLOOKUP(SHG$4, revenue_pivot!$A$4:$E$6, 5, FALSE)</f>
        <v>#N/A</v>
      </c>
      <c r="SHH11" s="20" t="e">
        <f>VLOOKUP(SHH$4, revenue_pivot!$A$4:$E$6, 5, FALSE)</f>
        <v>#N/A</v>
      </c>
      <c r="SHI11" s="7" t="s">
        <v>22352</v>
      </c>
      <c r="SHJ11" s="20" t="e">
        <f>VLOOKUP(SHJ$4, revenue_pivot!$A$4:$E$6, 5, FALSE)</f>
        <v>#N/A</v>
      </c>
      <c r="SHK11" s="20" t="e">
        <f>VLOOKUP(SHK$4, revenue_pivot!$A$4:$E$6, 5, FALSE)</f>
        <v>#N/A</v>
      </c>
      <c r="SHL11" s="20" t="e">
        <f>VLOOKUP(SHL$4, revenue_pivot!$A$4:$E$6, 5, FALSE)</f>
        <v>#N/A</v>
      </c>
      <c r="SHM11" s="7" t="s">
        <v>22352</v>
      </c>
      <c r="SHN11" s="20" t="e">
        <f>VLOOKUP(SHN$4, revenue_pivot!$A$4:$E$6, 5, FALSE)</f>
        <v>#N/A</v>
      </c>
      <c r="SHO11" s="20" t="e">
        <f>VLOOKUP(SHO$4, revenue_pivot!$A$4:$E$6, 5, FALSE)</f>
        <v>#N/A</v>
      </c>
      <c r="SHP11" s="20" t="e">
        <f>VLOOKUP(SHP$4, revenue_pivot!$A$4:$E$6, 5, FALSE)</f>
        <v>#N/A</v>
      </c>
      <c r="SHQ11" s="7" t="s">
        <v>22352</v>
      </c>
      <c r="SHR11" s="20" t="e">
        <f>VLOOKUP(SHR$4, revenue_pivot!$A$4:$E$6, 5, FALSE)</f>
        <v>#N/A</v>
      </c>
      <c r="SHS11" s="20" t="e">
        <f>VLOOKUP(SHS$4, revenue_pivot!$A$4:$E$6, 5, FALSE)</f>
        <v>#N/A</v>
      </c>
      <c r="SHT11" s="20" t="e">
        <f>VLOOKUP(SHT$4, revenue_pivot!$A$4:$E$6, 5, FALSE)</f>
        <v>#N/A</v>
      </c>
      <c r="SHU11" s="7" t="s">
        <v>22352</v>
      </c>
      <c r="SHV11" s="20" t="e">
        <f>VLOOKUP(SHV$4, revenue_pivot!$A$4:$E$6, 5, FALSE)</f>
        <v>#N/A</v>
      </c>
      <c r="SHW11" s="20" t="e">
        <f>VLOOKUP(SHW$4, revenue_pivot!$A$4:$E$6, 5, FALSE)</f>
        <v>#N/A</v>
      </c>
      <c r="SHX11" s="20" t="e">
        <f>VLOOKUP(SHX$4, revenue_pivot!$A$4:$E$6, 5, FALSE)</f>
        <v>#N/A</v>
      </c>
      <c r="SHY11" s="7" t="s">
        <v>22352</v>
      </c>
      <c r="SHZ11" s="20" t="e">
        <f>VLOOKUP(SHZ$4, revenue_pivot!$A$4:$E$6, 5, FALSE)</f>
        <v>#N/A</v>
      </c>
      <c r="SIA11" s="20" t="e">
        <f>VLOOKUP(SIA$4, revenue_pivot!$A$4:$E$6, 5, FALSE)</f>
        <v>#N/A</v>
      </c>
      <c r="SIB11" s="20" t="e">
        <f>VLOOKUP(SIB$4, revenue_pivot!$A$4:$E$6, 5, FALSE)</f>
        <v>#N/A</v>
      </c>
      <c r="SIC11" s="7" t="s">
        <v>22352</v>
      </c>
      <c r="SID11" s="20" t="e">
        <f>VLOOKUP(SID$4, revenue_pivot!$A$4:$E$6, 5, FALSE)</f>
        <v>#N/A</v>
      </c>
      <c r="SIE11" s="20" t="e">
        <f>VLOOKUP(SIE$4, revenue_pivot!$A$4:$E$6, 5, FALSE)</f>
        <v>#N/A</v>
      </c>
      <c r="SIF11" s="20" t="e">
        <f>VLOOKUP(SIF$4, revenue_pivot!$A$4:$E$6, 5, FALSE)</f>
        <v>#N/A</v>
      </c>
      <c r="SIG11" s="7" t="s">
        <v>22352</v>
      </c>
      <c r="SIH11" s="20" t="e">
        <f>VLOOKUP(SIH$4, revenue_pivot!$A$4:$E$6, 5, FALSE)</f>
        <v>#N/A</v>
      </c>
      <c r="SII11" s="20" t="e">
        <f>VLOOKUP(SII$4, revenue_pivot!$A$4:$E$6, 5, FALSE)</f>
        <v>#N/A</v>
      </c>
      <c r="SIJ11" s="20" t="e">
        <f>VLOOKUP(SIJ$4, revenue_pivot!$A$4:$E$6, 5, FALSE)</f>
        <v>#N/A</v>
      </c>
      <c r="SIK11" s="7" t="s">
        <v>22352</v>
      </c>
      <c r="SIL11" s="20" t="e">
        <f>VLOOKUP(SIL$4, revenue_pivot!$A$4:$E$6, 5, FALSE)</f>
        <v>#N/A</v>
      </c>
      <c r="SIM11" s="20" t="e">
        <f>VLOOKUP(SIM$4, revenue_pivot!$A$4:$E$6, 5, FALSE)</f>
        <v>#N/A</v>
      </c>
      <c r="SIN11" s="20" t="e">
        <f>VLOOKUP(SIN$4, revenue_pivot!$A$4:$E$6, 5, FALSE)</f>
        <v>#N/A</v>
      </c>
      <c r="SIO11" s="7" t="s">
        <v>22352</v>
      </c>
      <c r="SIP11" s="20" t="e">
        <f>VLOOKUP(SIP$4, revenue_pivot!$A$4:$E$6, 5, FALSE)</f>
        <v>#N/A</v>
      </c>
      <c r="SIQ11" s="20" t="e">
        <f>VLOOKUP(SIQ$4, revenue_pivot!$A$4:$E$6, 5, FALSE)</f>
        <v>#N/A</v>
      </c>
      <c r="SIR11" s="20" t="e">
        <f>VLOOKUP(SIR$4, revenue_pivot!$A$4:$E$6, 5, FALSE)</f>
        <v>#N/A</v>
      </c>
      <c r="SIS11" s="7" t="s">
        <v>22352</v>
      </c>
      <c r="SIT11" s="20" t="e">
        <f>VLOOKUP(SIT$4, revenue_pivot!$A$4:$E$6, 5, FALSE)</f>
        <v>#N/A</v>
      </c>
      <c r="SIU11" s="20" t="e">
        <f>VLOOKUP(SIU$4, revenue_pivot!$A$4:$E$6, 5, FALSE)</f>
        <v>#N/A</v>
      </c>
      <c r="SIV11" s="20" t="e">
        <f>VLOOKUP(SIV$4, revenue_pivot!$A$4:$E$6, 5, FALSE)</f>
        <v>#N/A</v>
      </c>
      <c r="SIW11" s="7" t="s">
        <v>22352</v>
      </c>
      <c r="SIX11" s="20" t="e">
        <f>VLOOKUP(SIX$4, revenue_pivot!$A$4:$E$6, 5, FALSE)</f>
        <v>#N/A</v>
      </c>
      <c r="SIY11" s="20" t="e">
        <f>VLOOKUP(SIY$4, revenue_pivot!$A$4:$E$6, 5, FALSE)</f>
        <v>#N/A</v>
      </c>
      <c r="SIZ11" s="20" t="e">
        <f>VLOOKUP(SIZ$4, revenue_pivot!$A$4:$E$6, 5, FALSE)</f>
        <v>#N/A</v>
      </c>
      <c r="SJA11" s="7" t="s">
        <v>22352</v>
      </c>
      <c r="SJB11" s="20" t="e">
        <f>VLOOKUP(SJB$4, revenue_pivot!$A$4:$E$6, 5, FALSE)</f>
        <v>#N/A</v>
      </c>
      <c r="SJC11" s="20" t="e">
        <f>VLOOKUP(SJC$4, revenue_pivot!$A$4:$E$6, 5, FALSE)</f>
        <v>#N/A</v>
      </c>
      <c r="SJD11" s="20" t="e">
        <f>VLOOKUP(SJD$4, revenue_pivot!$A$4:$E$6, 5, FALSE)</f>
        <v>#N/A</v>
      </c>
      <c r="SJE11" s="7" t="s">
        <v>22352</v>
      </c>
      <c r="SJF11" s="20" t="e">
        <f>VLOOKUP(SJF$4, revenue_pivot!$A$4:$E$6, 5, FALSE)</f>
        <v>#N/A</v>
      </c>
      <c r="SJG11" s="20" t="e">
        <f>VLOOKUP(SJG$4, revenue_pivot!$A$4:$E$6, 5, FALSE)</f>
        <v>#N/A</v>
      </c>
      <c r="SJH11" s="20" t="e">
        <f>VLOOKUP(SJH$4, revenue_pivot!$A$4:$E$6, 5, FALSE)</f>
        <v>#N/A</v>
      </c>
      <c r="SJI11" s="7" t="s">
        <v>22352</v>
      </c>
      <c r="SJJ11" s="20" t="e">
        <f>VLOOKUP(SJJ$4, revenue_pivot!$A$4:$E$6, 5, FALSE)</f>
        <v>#N/A</v>
      </c>
      <c r="SJK11" s="20" t="e">
        <f>VLOOKUP(SJK$4, revenue_pivot!$A$4:$E$6, 5, FALSE)</f>
        <v>#N/A</v>
      </c>
      <c r="SJL11" s="20" t="e">
        <f>VLOOKUP(SJL$4, revenue_pivot!$A$4:$E$6, 5, FALSE)</f>
        <v>#N/A</v>
      </c>
      <c r="SJM11" s="7" t="s">
        <v>22352</v>
      </c>
      <c r="SJN11" s="20" t="e">
        <f>VLOOKUP(SJN$4, revenue_pivot!$A$4:$E$6, 5, FALSE)</f>
        <v>#N/A</v>
      </c>
      <c r="SJO11" s="20" t="e">
        <f>VLOOKUP(SJO$4, revenue_pivot!$A$4:$E$6, 5, FALSE)</f>
        <v>#N/A</v>
      </c>
      <c r="SJP11" s="20" t="e">
        <f>VLOOKUP(SJP$4, revenue_pivot!$A$4:$E$6, 5, FALSE)</f>
        <v>#N/A</v>
      </c>
      <c r="SJQ11" s="7" t="s">
        <v>22352</v>
      </c>
      <c r="SJR11" s="20" t="e">
        <f>VLOOKUP(SJR$4, revenue_pivot!$A$4:$E$6, 5, FALSE)</f>
        <v>#N/A</v>
      </c>
      <c r="SJS11" s="20" t="e">
        <f>VLOOKUP(SJS$4, revenue_pivot!$A$4:$E$6, 5, FALSE)</f>
        <v>#N/A</v>
      </c>
      <c r="SJT11" s="20" t="e">
        <f>VLOOKUP(SJT$4, revenue_pivot!$A$4:$E$6, 5, FALSE)</f>
        <v>#N/A</v>
      </c>
      <c r="SJU11" s="7" t="s">
        <v>22352</v>
      </c>
      <c r="SJV11" s="20" t="e">
        <f>VLOOKUP(SJV$4, revenue_pivot!$A$4:$E$6, 5, FALSE)</f>
        <v>#N/A</v>
      </c>
      <c r="SJW11" s="20" t="e">
        <f>VLOOKUP(SJW$4, revenue_pivot!$A$4:$E$6, 5, FALSE)</f>
        <v>#N/A</v>
      </c>
      <c r="SJX11" s="20" t="e">
        <f>VLOOKUP(SJX$4, revenue_pivot!$A$4:$E$6, 5, FALSE)</f>
        <v>#N/A</v>
      </c>
      <c r="SJY11" s="7" t="s">
        <v>22352</v>
      </c>
      <c r="SJZ11" s="20" t="e">
        <f>VLOOKUP(SJZ$4, revenue_pivot!$A$4:$E$6, 5, FALSE)</f>
        <v>#N/A</v>
      </c>
      <c r="SKA11" s="20" t="e">
        <f>VLOOKUP(SKA$4, revenue_pivot!$A$4:$E$6, 5, FALSE)</f>
        <v>#N/A</v>
      </c>
      <c r="SKB11" s="20" t="e">
        <f>VLOOKUP(SKB$4, revenue_pivot!$A$4:$E$6, 5, FALSE)</f>
        <v>#N/A</v>
      </c>
      <c r="SKC11" s="7" t="s">
        <v>22352</v>
      </c>
      <c r="SKD11" s="20" t="e">
        <f>VLOOKUP(SKD$4, revenue_pivot!$A$4:$E$6, 5, FALSE)</f>
        <v>#N/A</v>
      </c>
      <c r="SKE11" s="20" t="e">
        <f>VLOOKUP(SKE$4, revenue_pivot!$A$4:$E$6, 5, FALSE)</f>
        <v>#N/A</v>
      </c>
      <c r="SKF11" s="20" t="e">
        <f>VLOOKUP(SKF$4, revenue_pivot!$A$4:$E$6, 5, FALSE)</f>
        <v>#N/A</v>
      </c>
      <c r="SKG11" s="7" t="s">
        <v>22352</v>
      </c>
      <c r="SKH11" s="20" t="e">
        <f>VLOOKUP(SKH$4, revenue_pivot!$A$4:$E$6, 5, FALSE)</f>
        <v>#N/A</v>
      </c>
      <c r="SKI11" s="20" t="e">
        <f>VLOOKUP(SKI$4, revenue_pivot!$A$4:$E$6, 5, FALSE)</f>
        <v>#N/A</v>
      </c>
      <c r="SKJ11" s="20" t="e">
        <f>VLOOKUP(SKJ$4, revenue_pivot!$A$4:$E$6, 5, FALSE)</f>
        <v>#N/A</v>
      </c>
      <c r="SKK11" s="7" t="s">
        <v>22352</v>
      </c>
      <c r="SKL11" s="20" t="e">
        <f>VLOOKUP(SKL$4, revenue_pivot!$A$4:$E$6, 5, FALSE)</f>
        <v>#N/A</v>
      </c>
      <c r="SKM11" s="20" t="e">
        <f>VLOOKUP(SKM$4, revenue_pivot!$A$4:$E$6, 5, FALSE)</f>
        <v>#N/A</v>
      </c>
      <c r="SKN11" s="20" t="e">
        <f>VLOOKUP(SKN$4, revenue_pivot!$A$4:$E$6, 5, FALSE)</f>
        <v>#N/A</v>
      </c>
      <c r="SKO11" s="7" t="s">
        <v>22352</v>
      </c>
      <c r="SKP11" s="20" t="e">
        <f>VLOOKUP(SKP$4, revenue_pivot!$A$4:$E$6, 5, FALSE)</f>
        <v>#N/A</v>
      </c>
      <c r="SKQ11" s="20" t="e">
        <f>VLOOKUP(SKQ$4, revenue_pivot!$A$4:$E$6, 5, FALSE)</f>
        <v>#N/A</v>
      </c>
      <c r="SKR11" s="20" t="e">
        <f>VLOOKUP(SKR$4, revenue_pivot!$A$4:$E$6, 5, FALSE)</f>
        <v>#N/A</v>
      </c>
      <c r="SKS11" s="7" t="s">
        <v>22352</v>
      </c>
      <c r="SKT11" s="20" t="e">
        <f>VLOOKUP(SKT$4, revenue_pivot!$A$4:$E$6, 5, FALSE)</f>
        <v>#N/A</v>
      </c>
      <c r="SKU11" s="20" t="e">
        <f>VLOOKUP(SKU$4, revenue_pivot!$A$4:$E$6, 5, FALSE)</f>
        <v>#N/A</v>
      </c>
      <c r="SKV11" s="20" t="e">
        <f>VLOOKUP(SKV$4, revenue_pivot!$A$4:$E$6, 5, FALSE)</f>
        <v>#N/A</v>
      </c>
      <c r="SKW11" s="7" t="s">
        <v>22352</v>
      </c>
      <c r="SKX11" s="20" t="e">
        <f>VLOOKUP(SKX$4, revenue_pivot!$A$4:$E$6, 5, FALSE)</f>
        <v>#N/A</v>
      </c>
      <c r="SKY11" s="20" t="e">
        <f>VLOOKUP(SKY$4, revenue_pivot!$A$4:$E$6, 5, FALSE)</f>
        <v>#N/A</v>
      </c>
      <c r="SKZ11" s="20" t="e">
        <f>VLOOKUP(SKZ$4, revenue_pivot!$A$4:$E$6, 5, FALSE)</f>
        <v>#N/A</v>
      </c>
      <c r="SLA11" s="7" t="s">
        <v>22352</v>
      </c>
      <c r="SLB11" s="20" t="e">
        <f>VLOOKUP(SLB$4, revenue_pivot!$A$4:$E$6, 5, FALSE)</f>
        <v>#N/A</v>
      </c>
      <c r="SLC11" s="20" t="e">
        <f>VLOOKUP(SLC$4, revenue_pivot!$A$4:$E$6, 5, FALSE)</f>
        <v>#N/A</v>
      </c>
      <c r="SLD11" s="20" t="e">
        <f>VLOOKUP(SLD$4, revenue_pivot!$A$4:$E$6, 5, FALSE)</f>
        <v>#N/A</v>
      </c>
      <c r="SLE11" s="7" t="s">
        <v>22352</v>
      </c>
      <c r="SLF11" s="20" t="e">
        <f>VLOOKUP(SLF$4, revenue_pivot!$A$4:$E$6, 5, FALSE)</f>
        <v>#N/A</v>
      </c>
      <c r="SLG11" s="20" t="e">
        <f>VLOOKUP(SLG$4, revenue_pivot!$A$4:$E$6, 5, FALSE)</f>
        <v>#N/A</v>
      </c>
      <c r="SLH11" s="20" t="e">
        <f>VLOOKUP(SLH$4, revenue_pivot!$A$4:$E$6, 5, FALSE)</f>
        <v>#N/A</v>
      </c>
      <c r="SLI11" s="7" t="s">
        <v>22352</v>
      </c>
      <c r="SLJ11" s="20" t="e">
        <f>VLOOKUP(SLJ$4, revenue_pivot!$A$4:$E$6, 5, FALSE)</f>
        <v>#N/A</v>
      </c>
      <c r="SLK11" s="20" t="e">
        <f>VLOOKUP(SLK$4, revenue_pivot!$A$4:$E$6, 5, FALSE)</f>
        <v>#N/A</v>
      </c>
      <c r="SLL11" s="20" t="e">
        <f>VLOOKUP(SLL$4, revenue_pivot!$A$4:$E$6, 5, FALSE)</f>
        <v>#N/A</v>
      </c>
      <c r="SLM11" s="7" t="s">
        <v>22352</v>
      </c>
      <c r="SLN11" s="20" t="e">
        <f>VLOOKUP(SLN$4, revenue_pivot!$A$4:$E$6, 5, FALSE)</f>
        <v>#N/A</v>
      </c>
      <c r="SLO11" s="20" t="e">
        <f>VLOOKUP(SLO$4, revenue_pivot!$A$4:$E$6, 5, FALSE)</f>
        <v>#N/A</v>
      </c>
      <c r="SLP11" s="20" t="e">
        <f>VLOOKUP(SLP$4, revenue_pivot!$A$4:$E$6, 5, FALSE)</f>
        <v>#N/A</v>
      </c>
      <c r="SLQ11" s="7" t="s">
        <v>22352</v>
      </c>
      <c r="SLR11" s="20" t="e">
        <f>VLOOKUP(SLR$4, revenue_pivot!$A$4:$E$6, 5, FALSE)</f>
        <v>#N/A</v>
      </c>
      <c r="SLS11" s="20" t="e">
        <f>VLOOKUP(SLS$4, revenue_pivot!$A$4:$E$6, 5, FALSE)</f>
        <v>#N/A</v>
      </c>
      <c r="SLT11" s="20" t="e">
        <f>VLOOKUP(SLT$4, revenue_pivot!$A$4:$E$6, 5, FALSE)</f>
        <v>#N/A</v>
      </c>
      <c r="SLU11" s="7" t="s">
        <v>22352</v>
      </c>
      <c r="SLV11" s="20" t="e">
        <f>VLOOKUP(SLV$4, revenue_pivot!$A$4:$E$6, 5, FALSE)</f>
        <v>#N/A</v>
      </c>
      <c r="SLW11" s="20" t="e">
        <f>VLOOKUP(SLW$4, revenue_pivot!$A$4:$E$6, 5, FALSE)</f>
        <v>#N/A</v>
      </c>
      <c r="SLX11" s="20" t="e">
        <f>VLOOKUP(SLX$4, revenue_pivot!$A$4:$E$6, 5, FALSE)</f>
        <v>#N/A</v>
      </c>
      <c r="SLY11" s="7" t="s">
        <v>22352</v>
      </c>
      <c r="SLZ11" s="20" t="e">
        <f>VLOOKUP(SLZ$4, revenue_pivot!$A$4:$E$6, 5, FALSE)</f>
        <v>#N/A</v>
      </c>
      <c r="SMA11" s="20" t="e">
        <f>VLOOKUP(SMA$4, revenue_pivot!$A$4:$E$6, 5, FALSE)</f>
        <v>#N/A</v>
      </c>
      <c r="SMB11" s="20" t="e">
        <f>VLOOKUP(SMB$4, revenue_pivot!$A$4:$E$6, 5, FALSE)</f>
        <v>#N/A</v>
      </c>
      <c r="SMC11" s="7" t="s">
        <v>22352</v>
      </c>
      <c r="SMD11" s="20" t="e">
        <f>VLOOKUP(SMD$4, revenue_pivot!$A$4:$E$6, 5, FALSE)</f>
        <v>#N/A</v>
      </c>
      <c r="SME11" s="20" t="e">
        <f>VLOOKUP(SME$4, revenue_pivot!$A$4:$E$6, 5, FALSE)</f>
        <v>#N/A</v>
      </c>
      <c r="SMF11" s="20" t="e">
        <f>VLOOKUP(SMF$4, revenue_pivot!$A$4:$E$6, 5, FALSE)</f>
        <v>#N/A</v>
      </c>
      <c r="SMG11" s="7" t="s">
        <v>22352</v>
      </c>
      <c r="SMH11" s="20" t="e">
        <f>VLOOKUP(SMH$4, revenue_pivot!$A$4:$E$6, 5, FALSE)</f>
        <v>#N/A</v>
      </c>
      <c r="SMI11" s="20" t="e">
        <f>VLOOKUP(SMI$4, revenue_pivot!$A$4:$E$6, 5, FALSE)</f>
        <v>#N/A</v>
      </c>
      <c r="SMJ11" s="20" t="e">
        <f>VLOOKUP(SMJ$4, revenue_pivot!$A$4:$E$6, 5, FALSE)</f>
        <v>#N/A</v>
      </c>
      <c r="SMK11" s="7" t="s">
        <v>22352</v>
      </c>
      <c r="SML11" s="20" t="e">
        <f>VLOOKUP(SML$4, revenue_pivot!$A$4:$E$6, 5, FALSE)</f>
        <v>#N/A</v>
      </c>
      <c r="SMM11" s="20" t="e">
        <f>VLOOKUP(SMM$4, revenue_pivot!$A$4:$E$6, 5, FALSE)</f>
        <v>#N/A</v>
      </c>
      <c r="SMN11" s="20" t="e">
        <f>VLOOKUP(SMN$4, revenue_pivot!$A$4:$E$6, 5, FALSE)</f>
        <v>#N/A</v>
      </c>
      <c r="SMO11" s="7" t="s">
        <v>22352</v>
      </c>
      <c r="SMP11" s="20" t="e">
        <f>VLOOKUP(SMP$4, revenue_pivot!$A$4:$E$6, 5, FALSE)</f>
        <v>#N/A</v>
      </c>
      <c r="SMQ11" s="20" t="e">
        <f>VLOOKUP(SMQ$4, revenue_pivot!$A$4:$E$6, 5, FALSE)</f>
        <v>#N/A</v>
      </c>
      <c r="SMR11" s="20" t="e">
        <f>VLOOKUP(SMR$4, revenue_pivot!$A$4:$E$6, 5, FALSE)</f>
        <v>#N/A</v>
      </c>
      <c r="SMS11" s="7" t="s">
        <v>22352</v>
      </c>
      <c r="SMT11" s="20" t="e">
        <f>VLOOKUP(SMT$4, revenue_pivot!$A$4:$E$6, 5, FALSE)</f>
        <v>#N/A</v>
      </c>
      <c r="SMU11" s="20" t="e">
        <f>VLOOKUP(SMU$4, revenue_pivot!$A$4:$E$6, 5, FALSE)</f>
        <v>#N/A</v>
      </c>
      <c r="SMV11" s="20" t="e">
        <f>VLOOKUP(SMV$4, revenue_pivot!$A$4:$E$6, 5, FALSE)</f>
        <v>#N/A</v>
      </c>
      <c r="SMW11" s="7" t="s">
        <v>22352</v>
      </c>
      <c r="SMX11" s="20" t="e">
        <f>VLOOKUP(SMX$4, revenue_pivot!$A$4:$E$6, 5, FALSE)</f>
        <v>#N/A</v>
      </c>
      <c r="SMY11" s="20" t="e">
        <f>VLOOKUP(SMY$4, revenue_pivot!$A$4:$E$6, 5, FALSE)</f>
        <v>#N/A</v>
      </c>
      <c r="SMZ11" s="20" t="e">
        <f>VLOOKUP(SMZ$4, revenue_pivot!$A$4:$E$6, 5, FALSE)</f>
        <v>#N/A</v>
      </c>
      <c r="SNA11" s="7" t="s">
        <v>22352</v>
      </c>
      <c r="SNB11" s="20" t="e">
        <f>VLOOKUP(SNB$4, revenue_pivot!$A$4:$E$6, 5, FALSE)</f>
        <v>#N/A</v>
      </c>
      <c r="SNC11" s="20" t="e">
        <f>VLOOKUP(SNC$4, revenue_pivot!$A$4:$E$6, 5, FALSE)</f>
        <v>#N/A</v>
      </c>
      <c r="SND11" s="20" t="e">
        <f>VLOOKUP(SND$4, revenue_pivot!$A$4:$E$6, 5, FALSE)</f>
        <v>#N/A</v>
      </c>
      <c r="SNE11" s="7" t="s">
        <v>22352</v>
      </c>
      <c r="SNF11" s="20" t="e">
        <f>VLOOKUP(SNF$4, revenue_pivot!$A$4:$E$6, 5, FALSE)</f>
        <v>#N/A</v>
      </c>
      <c r="SNG11" s="20" t="e">
        <f>VLOOKUP(SNG$4, revenue_pivot!$A$4:$E$6, 5, FALSE)</f>
        <v>#N/A</v>
      </c>
      <c r="SNH11" s="20" t="e">
        <f>VLOOKUP(SNH$4, revenue_pivot!$A$4:$E$6, 5, FALSE)</f>
        <v>#N/A</v>
      </c>
      <c r="SNI11" s="7" t="s">
        <v>22352</v>
      </c>
      <c r="SNJ11" s="20" t="e">
        <f>VLOOKUP(SNJ$4, revenue_pivot!$A$4:$E$6, 5, FALSE)</f>
        <v>#N/A</v>
      </c>
      <c r="SNK11" s="20" t="e">
        <f>VLOOKUP(SNK$4, revenue_pivot!$A$4:$E$6, 5, FALSE)</f>
        <v>#N/A</v>
      </c>
      <c r="SNL11" s="20" t="e">
        <f>VLOOKUP(SNL$4, revenue_pivot!$A$4:$E$6, 5, FALSE)</f>
        <v>#N/A</v>
      </c>
      <c r="SNM11" s="7" t="s">
        <v>22352</v>
      </c>
      <c r="SNN11" s="20" t="e">
        <f>VLOOKUP(SNN$4, revenue_pivot!$A$4:$E$6, 5, FALSE)</f>
        <v>#N/A</v>
      </c>
      <c r="SNO11" s="20" t="e">
        <f>VLOOKUP(SNO$4, revenue_pivot!$A$4:$E$6, 5, FALSE)</f>
        <v>#N/A</v>
      </c>
      <c r="SNP11" s="20" t="e">
        <f>VLOOKUP(SNP$4, revenue_pivot!$A$4:$E$6, 5, FALSE)</f>
        <v>#N/A</v>
      </c>
      <c r="SNQ11" s="7" t="s">
        <v>22352</v>
      </c>
      <c r="SNR11" s="20" t="e">
        <f>VLOOKUP(SNR$4, revenue_pivot!$A$4:$E$6, 5, FALSE)</f>
        <v>#N/A</v>
      </c>
      <c r="SNS11" s="20" t="e">
        <f>VLOOKUP(SNS$4, revenue_pivot!$A$4:$E$6, 5, FALSE)</f>
        <v>#N/A</v>
      </c>
      <c r="SNT11" s="20" t="e">
        <f>VLOOKUP(SNT$4, revenue_pivot!$A$4:$E$6, 5, FALSE)</f>
        <v>#N/A</v>
      </c>
      <c r="SNU11" s="7" t="s">
        <v>22352</v>
      </c>
      <c r="SNV11" s="20" t="e">
        <f>VLOOKUP(SNV$4, revenue_pivot!$A$4:$E$6, 5, FALSE)</f>
        <v>#N/A</v>
      </c>
      <c r="SNW11" s="20" t="e">
        <f>VLOOKUP(SNW$4, revenue_pivot!$A$4:$E$6, 5, FALSE)</f>
        <v>#N/A</v>
      </c>
      <c r="SNX11" s="20" t="e">
        <f>VLOOKUP(SNX$4, revenue_pivot!$A$4:$E$6, 5, FALSE)</f>
        <v>#N/A</v>
      </c>
      <c r="SNY11" s="7" t="s">
        <v>22352</v>
      </c>
      <c r="SNZ11" s="20" t="e">
        <f>VLOOKUP(SNZ$4, revenue_pivot!$A$4:$E$6, 5, FALSE)</f>
        <v>#N/A</v>
      </c>
      <c r="SOA11" s="20" t="e">
        <f>VLOOKUP(SOA$4, revenue_pivot!$A$4:$E$6, 5, FALSE)</f>
        <v>#N/A</v>
      </c>
      <c r="SOB11" s="20" t="e">
        <f>VLOOKUP(SOB$4, revenue_pivot!$A$4:$E$6, 5, FALSE)</f>
        <v>#N/A</v>
      </c>
      <c r="SOC11" s="7" t="s">
        <v>22352</v>
      </c>
      <c r="SOD11" s="20" t="e">
        <f>VLOOKUP(SOD$4, revenue_pivot!$A$4:$E$6, 5, FALSE)</f>
        <v>#N/A</v>
      </c>
      <c r="SOE11" s="20" t="e">
        <f>VLOOKUP(SOE$4, revenue_pivot!$A$4:$E$6, 5, FALSE)</f>
        <v>#N/A</v>
      </c>
      <c r="SOF11" s="20" t="e">
        <f>VLOOKUP(SOF$4, revenue_pivot!$A$4:$E$6, 5, FALSE)</f>
        <v>#N/A</v>
      </c>
      <c r="SOG11" s="7" t="s">
        <v>22352</v>
      </c>
      <c r="SOH11" s="20" t="e">
        <f>VLOOKUP(SOH$4, revenue_pivot!$A$4:$E$6, 5, FALSE)</f>
        <v>#N/A</v>
      </c>
      <c r="SOI11" s="20" t="e">
        <f>VLOOKUP(SOI$4, revenue_pivot!$A$4:$E$6, 5, FALSE)</f>
        <v>#N/A</v>
      </c>
      <c r="SOJ11" s="20" t="e">
        <f>VLOOKUP(SOJ$4, revenue_pivot!$A$4:$E$6, 5, FALSE)</f>
        <v>#N/A</v>
      </c>
      <c r="SOK11" s="7" t="s">
        <v>22352</v>
      </c>
      <c r="SOL11" s="20" t="e">
        <f>VLOOKUP(SOL$4, revenue_pivot!$A$4:$E$6, 5, FALSE)</f>
        <v>#N/A</v>
      </c>
      <c r="SOM11" s="20" t="e">
        <f>VLOOKUP(SOM$4, revenue_pivot!$A$4:$E$6, 5, FALSE)</f>
        <v>#N/A</v>
      </c>
      <c r="SON11" s="20" t="e">
        <f>VLOOKUP(SON$4, revenue_pivot!$A$4:$E$6, 5, FALSE)</f>
        <v>#N/A</v>
      </c>
      <c r="SOO11" s="7" t="s">
        <v>22352</v>
      </c>
      <c r="SOP11" s="20" t="e">
        <f>VLOOKUP(SOP$4, revenue_pivot!$A$4:$E$6, 5, FALSE)</f>
        <v>#N/A</v>
      </c>
      <c r="SOQ11" s="20" t="e">
        <f>VLOOKUP(SOQ$4, revenue_pivot!$A$4:$E$6, 5, FALSE)</f>
        <v>#N/A</v>
      </c>
      <c r="SOR11" s="20" t="e">
        <f>VLOOKUP(SOR$4, revenue_pivot!$A$4:$E$6, 5, FALSE)</f>
        <v>#N/A</v>
      </c>
      <c r="SOS11" s="7" t="s">
        <v>22352</v>
      </c>
      <c r="SOT11" s="20" t="e">
        <f>VLOOKUP(SOT$4, revenue_pivot!$A$4:$E$6, 5, FALSE)</f>
        <v>#N/A</v>
      </c>
      <c r="SOU11" s="20" t="e">
        <f>VLOOKUP(SOU$4, revenue_pivot!$A$4:$E$6, 5, FALSE)</f>
        <v>#N/A</v>
      </c>
      <c r="SOV11" s="20" t="e">
        <f>VLOOKUP(SOV$4, revenue_pivot!$A$4:$E$6, 5, FALSE)</f>
        <v>#N/A</v>
      </c>
      <c r="SOW11" s="7" t="s">
        <v>22352</v>
      </c>
      <c r="SOX11" s="20" t="e">
        <f>VLOOKUP(SOX$4, revenue_pivot!$A$4:$E$6, 5, FALSE)</f>
        <v>#N/A</v>
      </c>
      <c r="SOY11" s="20" t="e">
        <f>VLOOKUP(SOY$4, revenue_pivot!$A$4:$E$6, 5, FALSE)</f>
        <v>#N/A</v>
      </c>
      <c r="SOZ11" s="20" t="e">
        <f>VLOOKUP(SOZ$4, revenue_pivot!$A$4:$E$6, 5, FALSE)</f>
        <v>#N/A</v>
      </c>
      <c r="SPA11" s="7" t="s">
        <v>22352</v>
      </c>
      <c r="SPB11" s="20" t="e">
        <f>VLOOKUP(SPB$4, revenue_pivot!$A$4:$E$6, 5, FALSE)</f>
        <v>#N/A</v>
      </c>
      <c r="SPC11" s="20" t="e">
        <f>VLOOKUP(SPC$4, revenue_pivot!$A$4:$E$6, 5, FALSE)</f>
        <v>#N/A</v>
      </c>
      <c r="SPD11" s="20" t="e">
        <f>VLOOKUP(SPD$4, revenue_pivot!$A$4:$E$6, 5, FALSE)</f>
        <v>#N/A</v>
      </c>
      <c r="SPE11" s="7" t="s">
        <v>22352</v>
      </c>
      <c r="SPF11" s="20" t="e">
        <f>VLOOKUP(SPF$4, revenue_pivot!$A$4:$E$6, 5, FALSE)</f>
        <v>#N/A</v>
      </c>
      <c r="SPG11" s="20" t="e">
        <f>VLOOKUP(SPG$4, revenue_pivot!$A$4:$E$6, 5, FALSE)</f>
        <v>#N/A</v>
      </c>
      <c r="SPH11" s="20" t="e">
        <f>VLOOKUP(SPH$4, revenue_pivot!$A$4:$E$6, 5, FALSE)</f>
        <v>#N/A</v>
      </c>
      <c r="SPI11" s="7" t="s">
        <v>22352</v>
      </c>
      <c r="SPJ11" s="20" t="e">
        <f>VLOOKUP(SPJ$4, revenue_pivot!$A$4:$E$6, 5, FALSE)</f>
        <v>#N/A</v>
      </c>
      <c r="SPK11" s="20" t="e">
        <f>VLOOKUP(SPK$4, revenue_pivot!$A$4:$E$6, 5, FALSE)</f>
        <v>#N/A</v>
      </c>
      <c r="SPL11" s="20" t="e">
        <f>VLOOKUP(SPL$4, revenue_pivot!$A$4:$E$6, 5, FALSE)</f>
        <v>#N/A</v>
      </c>
      <c r="SPM11" s="7" t="s">
        <v>22352</v>
      </c>
      <c r="SPN11" s="20" t="e">
        <f>VLOOKUP(SPN$4, revenue_pivot!$A$4:$E$6, 5, FALSE)</f>
        <v>#N/A</v>
      </c>
      <c r="SPO11" s="20" t="e">
        <f>VLOOKUP(SPO$4, revenue_pivot!$A$4:$E$6, 5, FALSE)</f>
        <v>#N/A</v>
      </c>
      <c r="SPP11" s="20" t="e">
        <f>VLOOKUP(SPP$4, revenue_pivot!$A$4:$E$6, 5, FALSE)</f>
        <v>#N/A</v>
      </c>
      <c r="SPQ11" s="7" t="s">
        <v>22352</v>
      </c>
      <c r="SPR11" s="20" t="e">
        <f>VLOOKUP(SPR$4, revenue_pivot!$A$4:$E$6, 5, FALSE)</f>
        <v>#N/A</v>
      </c>
      <c r="SPS11" s="20" t="e">
        <f>VLOOKUP(SPS$4, revenue_pivot!$A$4:$E$6, 5, FALSE)</f>
        <v>#N/A</v>
      </c>
      <c r="SPT11" s="20" t="e">
        <f>VLOOKUP(SPT$4, revenue_pivot!$A$4:$E$6, 5, FALSE)</f>
        <v>#N/A</v>
      </c>
      <c r="SPU11" s="7" t="s">
        <v>22352</v>
      </c>
      <c r="SPV11" s="20" t="e">
        <f>VLOOKUP(SPV$4, revenue_pivot!$A$4:$E$6, 5, FALSE)</f>
        <v>#N/A</v>
      </c>
      <c r="SPW11" s="20" t="e">
        <f>VLOOKUP(SPW$4, revenue_pivot!$A$4:$E$6, 5, FALSE)</f>
        <v>#N/A</v>
      </c>
      <c r="SPX11" s="20" t="e">
        <f>VLOOKUP(SPX$4, revenue_pivot!$A$4:$E$6, 5, FALSE)</f>
        <v>#N/A</v>
      </c>
      <c r="SPY11" s="7" t="s">
        <v>22352</v>
      </c>
      <c r="SPZ11" s="20" t="e">
        <f>VLOOKUP(SPZ$4, revenue_pivot!$A$4:$E$6, 5, FALSE)</f>
        <v>#N/A</v>
      </c>
      <c r="SQA11" s="20" t="e">
        <f>VLOOKUP(SQA$4, revenue_pivot!$A$4:$E$6, 5, FALSE)</f>
        <v>#N/A</v>
      </c>
      <c r="SQB11" s="20" t="e">
        <f>VLOOKUP(SQB$4, revenue_pivot!$A$4:$E$6, 5, FALSE)</f>
        <v>#N/A</v>
      </c>
      <c r="SQC11" s="7" t="s">
        <v>22352</v>
      </c>
      <c r="SQD11" s="20" t="e">
        <f>VLOOKUP(SQD$4, revenue_pivot!$A$4:$E$6, 5, FALSE)</f>
        <v>#N/A</v>
      </c>
      <c r="SQE11" s="20" t="e">
        <f>VLOOKUP(SQE$4, revenue_pivot!$A$4:$E$6, 5, FALSE)</f>
        <v>#N/A</v>
      </c>
      <c r="SQF11" s="20" t="e">
        <f>VLOOKUP(SQF$4, revenue_pivot!$A$4:$E$6, 5, FALSE)</f>
        <v>#N/A</v>
      </c>
      <c r="SQG11" s="7" t="s">
        <v>22352</v>
      </c>
      <c r="SQH11" s="20" t="e">
        <f>VLOOKUP(SQH$4, revenue_pivot!$A$4:$E$6, 5, FALSE)</f>
        <v>#N/A</v>
      </c>
      <c r="SQI11" s="20" t="e">
        <f>VLOOKUP(SQI$4, revenue_pivot!$A$4:$E$6, 5, FALSE)</f>
        <v>#N/A</v>
      </c>
      <c r="SQJ11" s="20" t="e">
        <f>VLOOKUP(SQJ$4, revenue_pivot!$A$4:$E$6, 5, FALSE)</f>
        <v>#N/A</v>
      </c>
      <c r="SQK11" s="7" t="s">
        <v>22352</v>
      </c>
      <c r="SQL11" s="20" t="e">
        <f>VLOOKUP(SQL$4, revenue_pivot!$A$4:$E$6, 5, FALSE)</f>
        <v>#N/A</v>
      </c>
      <c r="SQM11" s="20" t="e">
        <f>VLOOKUP(SQM$4, revenue_pivot!$A$4:$E$6, 5, FALSE)</f>
        <v>#N/A</v>
      </c>
      <c r="SQN11" s="20" t="e">
        <f>VLOOKUP(SQN$4, revenue_pivot!$A$4:$E$6, 5, FALSE)</f>
        <v>#N/A</v>
      </c>
      <c r="SQO11" s="7" t="s">
        <v>22352</v>
      </c>
      <c r="SQP11" s="20" t="e">
        <f>VLOOKUP(SQP$4, revenue_pivot!$A$4:$E$6, 5, FALSE)</f>
        <v>#N/A</v>
      </c>
      <c r="SQQ11" s="20" t="e">
        <f>VLOOKUP(SQQ$4, revenue_pivot!$A$4:$E$6, 5, FALSE)</f>
        <v>#N/A</v>
      </c>
      <c r="SQR11" s="20" t="e">
        <f>VLOOKUP(SQR$4, revenue_pivot!$A$4:$E$6, 5, FALSE)</f>
        <v>#N/A</v>
      </c>
      <c r="SQS11" s="7" t="s">
        <v>22352</v>
      </c>
      <c r="SQT11" s="20" t="e">
        <f>VLOOKUP(SQT$4, revenue_pivot!$A$4:$E$6, 5, FALSE)</f>
        <v>#N/A</v>
      </c>
      <c r="SQU11" s="20" t="e">
        <f>VLOOKUP(SQU$4, revenue_pivot!$A$4:$E$6, 5, FALSE)</f>
        <v>#N/A</v>
      </c>
      <c r="SQV11" s="20" t="e">
        <f>VLOOKUP(SQV$4, revenue_pivot!$A$4:$E$6, 5, FALSE)</f>
        <v>#N/A</v>
      </c>
      <c r="SQW11" s="7" t="s">
        <v>22352</v>
      </c>
      <c r="SQX11" s="20" t="e">
        <f>VLOOKUP(SQX$4, revenue_pivot!$A$4:$E$6, 5, FALSE)</f>
        <v>#N/A</v>
      </c>
      <c r="SQY11" s="20" t="e">
        <f>VLOOKUP(SQY$4, revenue_pivot!$A$4:$E$6, 5, FALSE)</f>
        <v>#N/A</v>
      </c>
      <c r="SQZ11" s="20" t="e">
        <f>VLOOKUP(SQZ$4, revenue_pivot!$A$4:$E$6, 5, FALSE)</f>
        <v>#N/A</v>
      </c>
      <c r="SRA11" s="7" t="s">
        <v>22352</v>
      </c>
      <c r="SRB11" s="20" t="e">
        <f>VLOOKUP(SRB$4, revenue_pivot!$A$4:$E$6, 5, FALSE)</f>
        <v>#N/A</v>
      </c>
      <c r="SRC11" s="20" t="e">
        <f>VLOOKUP(SRC$4, revenue_pivot!$A$4:$E$6, 5, FALSE)</f>
        <v>#N/A</v>
      </c>
      <c r="SRD11" s="20" t="e">
        <f>VLOOKUP(SRD$4, revenue_pivot!$A$4:$E$6, 5, FALSE)</f>
        <v>#N/A</v>
      </c>
      <c r="SRE11" s="7" t="s">
        <v>22352</v>
      </c>
      <c r="SRF11" s="20" t="e">
        <f>VLOOKUP(SRF$4, revenue_pivot!$A$4:$E$6, 5, FALSE)</f>
        <v>#N/A</v>
      </c>
      <c r="SRG11" s="20" t="e">
        <f>VLOOKUP(SRG$4, revenue_pivot!$A$4:$E$6, 5, FALSE)</f>
        <v>#N/A</v>
      </c>
      <c r="SRH11" s="20" t="e">
        <f>VLOOKUP(SRH$4, revenue_pivot!$A$4:$E$6, 5, FALSE)</f>
        <v>#N/A</v>
      </c>
      <c r="SRI11" s="7" t="s">
        <v>22352</v>
      </c>
      <c r="SRJ11" s="20" t="e">
        <f>VLOOKUP(SRJ$4, revenue_pivot!$A$4:$E$6, 5, FALSE)</f>
        <v>#N/A</v>
      </c>
      <c r="SRK11" s="20" t="e">
        <f>VLOOKUP(SRK$4, revenue_pivot!$A$4:$E$6, 5, FALSE)</f>
        <v>#N/A</v>
      </c>
      <c r="SRL11" s="20" t="e">
        <f>VLOOKUP(SRL$4, revenue_pivot!$A$4:$E$6, 5, FALSE)</f>
        <v>#N/A</v>
      </c>
      <c r="SRM11" s="7" t="s">
        <v>22352</v>
      </c>
      <c r="SRN11" s="20" t="e">
        <f>VLOOKUP(SRN$4, revenue_pivot!$A$4:$E$6, 5, FALSE)</f>
        <v>#N/A</v>
      </c>
      <c r="SRO11" s="20" t="e">
        <f>VLOOKUP(SRO$4, revenue_pivot!$A$4:$E$6, 5, FALSE)</f>
        <v>#N/A</v>
      </c>
      <c r="SRP11" s="20" t="e">
        <f>VLOOKUP(SRP$4, revenue_pivot!$A$4:$E$6, 5, FALSE)</f>
        <v>#N/A</v>
      </c>
      <c r="SRQ11" s="7" t="s">
        <v>22352</v>
      </c>
      <c r="SRR11" s="20" t="e">
        <f>VLOOKUP(SRR$4, revenue_pivot!$A$4:$E$6, 5, FALSE)</f>
        <v>#N/A</v>
      </c>
      <c r="SRS11" s="20" t="e">
        <f>VLOOKUP(SRS$4, revenue_pivot!$A$4:$E$6, 5, FALSE)</f>
        <v>#N/A</v>
      </c>
      <c r="SRT11" s="20" t="e">
        <f>VLOOKUP(SRT$4, revenue_pivot!$A$4:$E$6, 5, FALSE)</f>
        <v>#N/A</v>
      </c>
      <c r="SRU11" s="7" t="s">
        <v>22352</v>
      </c>
      <c r="SRV11" s="20" t="e">
        <f>VLOOKUP(SRV$4, revenue_pivot!$A$4:$E$6, 5, FALSE)</f>
        <v>#N/A</v>
      </c>
      <c r="SRW11" s="20" t="e">
        <f>VLOOKUP(SRW$4, revenue_pivot!$A$4:$E$6, 5, FALSE)</f>
        <v>#N/A</v>
      </c>
      <c r="SRX11" s="20" t="e">
        <f>VLOOKUP(SRX$4, revenue_pivot!$A$4:$E$6, 5, FALSE)</f>
        <v>#N/A</v>
      </c>
      <c r="SRY11" s="7" t="s">
        <v>22352</v>
      </c>
      <c r="SRZ11" s="20" t="e">
        <f>VLOOKUP(SRZ$4, revenue_pivot!$A$4:$E$6, 5, FALSE)</f>
        <v>#N/A</v>
      </c>
      <c r="SSA11" s="20" t="e">
        <f>VLOOKUP(SSA$4, revenue_pivot!$A$4:$E$6, 5, FALSE)</f>
        <v>#N/A</v>
      </c>
      <c r="SSB11" s="20" t="e">
        <f>VLOOKUP(SSB$4, revenue_pivot!$A$4:$E$6, 5, FALSE)</f>
        <v>#N/A</v>
      </c>
      <c r="SSC11" s="7" t="s">
        <v>22352</v>
      </c>
      <c r="SSD11" s="20" t="e">
        <f>VLOOKUP(SSD$4, revenue_pivot!$A$4:$E$6, 5, FALSE)</f>
        <v>#N/A</v>
      </c>
      <c r="SSE11" s="20" t="e">
        <f>VLOOKUP(SSE$4, revenue_pivot!$A$4:$E$6, 5, FALSE)</f>
        <v>#N/A</v>
      </c>
      <c r="SSF11" s="20" t="e">
        <f>VLOOKUP(SSF$4, revenue_pivot!$A$4:$E$6, 5, FALSE)</f>
        <v>#N/A</v>
      </c>
      <c r="SSG11" s="7" t="s">
        <v>22352</v>
      </c>
      <c r="SSH11" s="20" t="e">
        <f>VLOOKUP(SSH$4, revenue_pivot!$A$4:$E$6, 5, FALSE)</f>
        <v>#N/A</v>
      </c>
      <c r="SSI11" s="20" t="e">
        <f>VLOOKUP(SSI$4, revenue_pivot!$A$4:$E$6, 5, FALSE)</f>
        <v>#N/A</v>
      </c>
      <c r="SSJ11" s="20" t="e">
        <f>VLOOKUP(SSJ$4, revenue_pivot!$A$4:$E$6, 5, FALSE)</f>
        <v>#N/A</v>
      </c>
      <c r="SSK11" s="7" t="s">
        <v>22352</v>
      </c>
      <c r="SSL11" s="20" t="e">
        <f>VLOOKUP(SSL$4, revenue_pivot!$A$4:$E$6, 5, FALSE)</f>
        <v>#N/A</v>
      </c>
      <c r="SSM11" s="20" t="e">
        <f>VLOOKUP(SSM$4, revenue_pivot!$A$4:$E$6, 5, FALSE)</f>
        <v>#N/A</v>
      </c>
      <c r="SSN11" s="20" t="e">
        <f>VLOOKUP(SSN$4, revenue_pivot!$A$4:$E$6, 5, FALSE)</f>
        <v>#N/A</v>
      </c>
      <c r="SSO11" s="7" t="s">
        <v>22352</v>
      </c>
      <c r="SSP11" s="20" t="e">
        <f>VLOOKUP(SSP$4, revenue_pivot!$A$4:$E$6, 5, FALSE)</f>
        <v>#N/A</v>
      </c>
      <c r="SSQ11" s="20" t="e">
        <f>VLOOKUP(SSQ$4, revenue_pivot!$A$4:$E$6, 5, FALSE)</f>
        <v>#N/A</v>
      </c>
      <c r="SSR11" s="20" t="e">
        <f>VLOOKUP(SSR$4, revenue_pivot!$A$4:$E$6, 5, FALSE)</f>
        <v>#N/A</v>
      </c>
      <c r="SSS11" s="7" t="s">
        <v>22352</v>
      </c>
      <c r="SST11" s="20" t="e">
        <f>VLOOKUP(SST$4, revenue_pivot!$A$4:$E$6, 5, FALSE)</f>
        <v>#N/A</v>
      </c>
      <c r="SSU11" s="20" t="e">
        <f>VLOOKUP(SSU$4, revenue_pivot!$A$4:$E$6, 5, FALSE)</f>
        <v>#N/A</v>
      </c>
      <c r="SSV11" s="20" t="e">
        <f>VLOOKUP(SSV$4, revenue_pivot!$A$4:$E$6, 5, FALSE)</f>
        <v>#N/A</v>
      </c>
      <c r="SSW11" s="7" t="s">
        <v>22352</v>
      </c>
      <c r="SSX11" s="20" t="e">
        <f>VLOOKUP(SSX$4, revenue_pivot!$A$4:$E$6, 5, FALSE)</f>
        <v>#N/A</v>
      </c>
      <c r="SSY11" s="20" t="e">
        <f>VLOOKUP(SSY$4, revenue_pivot!$A$4:$E$6, 5, FALSE)</f>
        <v>#N/A</v>
      </c>
      <c r="SSZ11" s="20" t="e">
        <f>VLOOKUP(SSZ$4, revenue_pivot!$A$4:$E$6, 5, FALSE)</f>
        <v>#N/A</v>
      </c>
      <c r="STA11" s="7" t="s">
        <v>22352</v>
      </c>
      <c r="STB11" s="20" t="e">
        <f>VLOOKUP(STB$4, revenue_pivot!$A$4:$E$6, 5, FALSE)</f>
        <v>#N/A</v>
      </c>
      <c r="STC11" s="20" t="e">
        <f>VLOOKUP(STC$4, revenue_pivot!$A$4:$E$6, 5, FALSE)</f>
        <v>#N/A</v>
      </c>
      <c r="STD11" s="20" t="e">
        <f>VLOOKUP(STD$4, revenue_pivot!$A$4:$E$6, 5, FALSE)</f>
        <v>#N/A</v>
      </c>
      <c r="STE11" s="7" t="s">
        <v>22352</v>
      </c>
      <c r="STF11" s="20" t="e">
        <f>VLOOKUP(STF$4, revenue_pivot!$A$4:$E$6, 5, FALSE)</f>
        <v>#N/A</v>
      </c>
      <c r="STG11" s="20" t="e">
        <f>VLOOKUP(STG$4, revenue_pivot!$A$4:$E$6, 5, FALSE)</f>
        <v>#N/A</v>
      </c>
      <c r="STH11" s="20" t="e">
        <f>VLOOKUP(STH$4, revenue_pivot!$A$4:$E$6, 5, FALSE)</f>
        <v>#N/A</v>
      </c>
      <c r="STI11" s="7" t="s">
        <v>22352</v>
      </c>
      <c r="STJ11" s="20" t="e">
        <f>VLOOKUP(STJ$4, revenue_pivot!$A$4:$E$6, 5, FALSE)</f>
        <v>#N/A</v>
      </c>
      <c r="STK11" s="20" t="e">
        <f>VLOOKUP(STK$4, revenue_pivot!$A$4:$E$6, 5, FALSE)</f>
        <v>#N/A</v>
      </c>
      <c r="STL11" s="20" t="e">
        <f>VLOOKUP(STL$4, revenue_pivot!$A$4:$E$6, 5, FALSE)</f>
        <v>#N/A</v>
      </c>
      <c r="STM11" s="7" t="s">
        <v>22352</v>
      </c>
      <c r="STN11" s="20" t="e">
        <f>VLOOKUP(STN$4, revenue_pivot!$A$4:$E$6, 5, FALSE)</f>
        <v>#N/A</v>
      </c>
      <c r="STO11" s="20" t="e">
        <f>VLOOKUP(STO$4, revenue_pivot!$A$4:$E$6, 5, FALSE)</f>
        <v>#N/A</v>
      </c>
      <c r="STP11" s="20" t="e">
        <f>VLOOKUP(STP$4, revenue_pivot!$A$4:$E$6, 5, FALSE)</f>
        <v>#N/A</v>
      </c>
      <c r="STQ11" s="7" t="s">
        <v>22352</v>
      </c>
      <c r="STR11" s="20" t="e">
        <f>VLOOKUP(STR$4, revenue_pivot!$A$4:$E$6, 5, FALSE)</f>
        <v>#N/A</v>
      </c>
      <c r="STS11" s="20" t="e">
        <f>VLOOKUP(STS$4, revenue_pivot!$A$4:$E$6, 5, FALSE)</f>
        <v>#N/A</v>
      </c>
      <c r="STT11" s="20" t="e">
        <f>VLOOKUP(STT$4, revenue_pivot!$A$4:$E$6, 5, FALSE)</f>
        <v>#N/A</v>
      </c>
      <c r="STU11" s="7" t="s">
        <v>22352</v>
      </c>
      <c r="STV11" s="20" t="e">
        <f>VLOOKUP(STV$4, revenue_pivot!$A$4:$E$6, 5, FALSE)</f>
        <v>#N/A</v>
      </c>
      <c r="STW11" s="20" t="e">
        <f>VLOOKUP(STW$4, revenue_pivot!$A$4:$E$6, 5, FALSE)</f>
        <v>#N/A</v>
      </c>
      <c r="STX11" s="20" t="e">
        <f>VLOOKUP(STX$4, revenue_pivot!$A$4:$E$6, 5, FALSE)</f>
        <v>#N/A</v>
      </c>
      <c r="STY11" s="7" t="s">
        <v>22352</v>
      </c>
      <c r="STZ11" s="20" t="e">
        <f>VLOOKUP(STZ$4, revenue_pivot!$A$4:$E$6, 5, FALSE)</f>
        <v>#N/A</v>
      </c>
      <c r="SUA11" s="20" t="e">
        <f>VLOOKUP(SUA$4, revenue_pivot!$A$4:$E$6, 5, FALSE)</f>
        <v>#N/A</v>
      </c>
      <c r="SUB11" s="20" t="e">
        <f>VLOOKUP(SUB$4, revenue_pivot!$A$4:$E$6, 5, FALSE)</f>
        <v>#N/A</v>
      </c>
      <c r="SUC11" s="7" t="s">
        <v>22352</v>
      </c>
      <c r="SUD11" s="20" t="e">
        <f>VLOOKUP(SUD$4, revenue_pivot!$A$4:$E$6, 5, FALSE)</f>
        <v>#N/A</v>
      </c>
      <c r="SUE11" s="20" t="e">
        <f>VLOOKUP(SUE$4, revenue_pivot!$A$4:$E$6, 5, FALSE)</f>
        <v>#N/A</v>
      </c>
      <c r="SUF11" s="20" t="e">
        <f>VLOOKUP(SUF$4, revenue_pivot!$A$4:$E$6, 5, FALSE)</f>
        <v>#N/A</v>
      </c>
      <c r="SUG11" s="7" t="s">
        <v>22352</v>
      </c>
      <c r="SUH11" s="20" t="e">
        <f>VLOOKUP(SUH$4, revenue_pivot!$A$4:$E$6, 5, FALSE)</f>
        <v>#N/A</v>
      </c>
      <c r="SUI11" s="20" t="e">
        <f>VLOOKUP(SUI$4, revenue_pivot!$A$4:$E$6, 5, FALSE)</f>
        <v>#N/A</v>
      </c>
      <c r="SUJ11" s="20" t="e">
        <f>VLOOKUP(SUJ$4, revenue_pivot!$A$4:$E$6, 5, FALSE)</f>
        <v>#N/A</v>
      </c>
      <c r="SUK11" s="7" t="s">
        <v>22352</v>
      </c>
      <c r="SUL11" s="20" t="e">
        <f>VLOOKUP(SUL$4, revenue_pivot!$A$4:$E$6, 5, FALSE)</f>
        <v>#N/A</v>
      </c>
      <c r="SUM11" s="20" t="e">
        <f>VLOOKUP(SUM$4, revenue_pivot!$A$4:$E$6, 5, FALSE)</f>
        <v>#N/A</v>
      </c>
      <c r="SUN11" s="20" t="e">
        <f>VLOOKUP(SUN$4, revenue_pivot!$A$4:$E$6, 5, FALSE)</f>
        <v>#N/A</v>
      </c>
      <c r="SUO11" s="7" t="s">
        <v>22352</v>
      </c>
      <c r="SUP11" s="20" t="e">
        <f>VLOOKUP(SUP$4, revenue_pivot!$A$4:$E$6, 5, FALSE)</f>
        <v>#N/A</v>
      </c>
      <c r="SUQ11" s="20" t="e">
        <f>VLOOKUP(SUQ$4, revenue_pivot!$A$4:$E$6, 5, FALSE)</f>
        <v>#N/A</v>
      </c>
      <c r="SUR11" s="20" t="e">
        <f>VLOOKUP(SUR$4, revenue_pivot!$A$4:$E$6, 5, FALSE)</f>
        <v>#N/A</v>
      </c>
      <c r="SUS11" s="7" t="s">
        <v>22352</v>
      </c>
      <c r="SUT11" s="20" t="e">
        <f>VLOOKUP(SUT$4, revenue_pivot!$A$4:$E$6, 5, FALSE)</f>
        <v>#N/A</v>
      </c>
      <c r="SUU11" s="20" t="e">
        <f>VLOOKUP(SUU$4, revenue_pivot!$A$4:$E$6, 5, FALSE)</f>
        <v>#N/A</v>
      </c>
      <c r="SUV11" s="20" t="e">
        <f>VLOOKUP(SUV$4, revenue_pivot!$A$4:$E$6, 5, FALSE)</f>
        <v>#N/A</v>
      </c>
      <c r="SUW11" s="7" t="s">
        <v>22352</v>
      </c>
      <c r="SUX11" s="20" t="e">
        <f>VLOOKUP(SUX$4, revenue_pivot!$A$4:$E$6, 5, FALSE)</f>
        <v>#N/A</v>
      </c>
      <c r="SUY11" s="20" t="e">
        <f>VLOOKUP(SUY$4, revenue_pivot!$A$4:$E$6, 5, FALSE)</f>
        <v>#N/A</v>
      </c>
      <c r="SUZ11" s="20" t="e">
        <f>VLOOKUP(SUZ$4, revenue_pivot!$A$4:$E$6, 5, FALSE)</f>
        <v>#N/A</v>
      </c>
      <c r="SVA11" s="7" t="s">
        <v>22352</v>
      </c>
      <c r="SVB11" s="20" t="e">
        <f>VLOOKUP(SVB$4, revenue_pivot!$A$4:$E$6, 5, FALSE)</f>
        <v>#N/A</v>
      </c>
      <c r="SVC11" s="20" t="e">
        <f>VLOOKUP(SVC$4, revenue_pivot!$A$4:$E$6, 5, FALSE)</f>
        <v>#N/A</v>
      </c>
      <c r="SVD11" s="20" t="e">
        <f>VLOOKUP(SVD$4, revenue_pivot!$A$4:$E$6, 5, FALSE)</f>
        <v>#N/A</v>
      </c>
      <c r="SVE11" s="7" t="s">
        <v>22352</v>
      </c>
      <c r="SVF11" s="20" t="e">
        <f>VLOOKUP(SVF$4, revenue_pivot!$A$4:$E$6, 5, FALSE)</f>
        <v>#N/A</v>
      </c>
      <c r="SVG11" s="20" t="e">
        <f>VLOOKUP(SVG$4, revenue_pivot!$A$4:$E$6, 5, FALSE)</f>
        <v>#N/A</v>
      </c>
      <c r="SVH11" s="20" t="e">
        <f>VLOOKUP(SVH$4, revenue_pivot!$A$4:$E$6, 5, FALSE)</f>
        <v>#N/A</v>
      </c>
      <c r="SVI11" s="7" t="s">
        <v>22352</v>
      </c>
      <c r="SVJ11" s="20" t="e">
        <f>VLOOKUP(SVJ$4, revenue_pivot!$A$4:$E$6, 5, FALSE)</f>
        <v>#N/A</v>
      </c>
      <c r="SVK11" s="20" t="e">
        <f>VLOOKUP(SVK$4, revenue_pivot!$A$4:$E$6, 5, FALSE)</f>
        <v>#N/A</v>
      </c>
      <c r="SVL11" s="20" t="e">
        <f>VLOOKUP(SVL$4, revenue_pivot!$A$4:$E$6, 5, FALSE)</f>
        <v>#N/A</v>
      </c>
      <c r="SVM11" s="7" t="s">
        <v>22352</v>
      </c>
      <c r="SVN11" s="20" t="e">
        <f>VLOOKUP(SVN$4, revenue_pivot!$A$4:$E$6, 5, FALSE)</f>
        <v>#N/A</v>
      </c>
      <c r="SVO11" s="20" t="e">
        <f>VLOOKUP(SVO$4, revenue_pivot!$A$4:$E$6, 5, FALSE)</f>
        <v>#N/A</v>
      </c>
      <c r="SVP11" s="20" t="e">
        <f>VLOOKUP(SVP$4, revenue_pivot!$A$4:$E$6, 5, FALSE)</f>
        <v>#N/A</v>
      </c>
      <c r="SVQ11" s="7" t="s">
        <v>22352</v>
      </c>
      <c r="SVR11" s="20" t="e">
        <f>VLOOKUP(SVR$4, revenue_pivot!$A$4:$E$6, 5, FALSE)</f>
        <v>#N/A</v>
      </c>
      <c r="SVS11" s="20" t="e">
        <f>VLOOKUP(SVS$4, revenue_pivot!$A$4:$E$6, 5, FALSE)</f>
        <v>#N/A</v>
      </c>
      <c r="SVT11" s="20" t="e">
        <f>VLOOKUP(SVT$4, revenue_pivot!$A$4:$E$6, 5, FALSE)</f>
        <v>#N/A</v>
      </c>
      <c r="SVU11" s="7" t="s">
        <v>22352</v>
      </c>
      <c r="SVV11" s="20" t="e">
        <f>VLOOKUP(SVV$4, revenue_pivot!$A$4:$E$6, 5, FALSE)</f>
        <v>#N/A</v>
      </c>
      <c r="SVW11" s="20" t="e">
        <f>VLOOKUP(SVW$4, revenue_pivot!$A$4:$E$6, 5, FALSE)</f>
        <v>#N/A</v>
      </c>
      <c r="SVX11" s="20" t="e">
        <f>VLOOKUP(SVX$4, revenue_pivot!$A$4:$E$6, 5, FALSE)</f>
        <v>#N/A</v>
      </c>
      <c r="SVY11" s="7" t="s">
        <v>22352</v>
      </c>
      <c r="SVZ11" s="20" t="e">
        <f>VLOOKUP(SVZ$4, revenue_pivot!$A$4:$E$6, 5, FALSE)</f>
        <v>#N/A</v>
      </c>
      <c r="SWA11" s="20" t="e">
        <f>VLOOKUP(SWA$4, revenue_pivot!$A$4:$E$6, 5, FALSE)</f>
        <v>#N/A</v>
      </c>
      <c r="SWB11" s="20" t="e">
        <f>VLOOKUP(SWB$4, revenue_pivot!$A$4:$E$6, 5, FALSE)</f>
        <v>#N/A</v>
      </c>
      <c r="SWC11" s="7" t="s">
        <v>22352</v>
      </c>
      <c r="SWD11" s="20" t="e">
        <f>VLOOKUP(SWD$4, revenue_pivot!$A$4:$E$6, 5, FALSE)</f>
        <v>#N/A</v>
      </c>
      <c r="SWE11" s="20" t="e">
        <f>VLOOKUP(SWE$4, revenue_pivot!$A$4:$E$6, 5, FALSE)</f>
        <v>#N/A</v>
      </c>
      <c r="SWF11" s="20" t="e">
        <f>VLOOKUP(SWF$4, revenue_pivot!$A$4:$E$6, 5, FALSE)</f>
        <v>#N/A</v>
      </c>
      <c r="SWG11" s="7" t="s">
        <v>22352</v>
      </c>
      <c r="SWH11" s="20" t="e">
        <f>VLOOKUP(SWH$4, revenue_pivot!$A$4:$E$6, 5, FALSE)</f>
        <v>#N/A</v>
      </c>
      <c r="SWI11" s="20" t="e">
        <f>VLOOKUP(SWI$4, revenue_pivot!$A$4:$E$6, 5, FALSE)</f>
        <v>#N/A</v>
      </c>
      <c r="SWJ11" s="20" t="e">
        <f>VLOOKUP(SWJ$4, revenue_pivot!$A$4:$E$6, 5, FALSE)</f>
        <v>#N/A</v>
      </c>
      <c r="SWK11" s="7" t="s">
        <v>22352</v>
      </c>
      <c r="SWL11" s="20" t="e">
        <f>VLOOKUP(SWL$4, revenue_pivot!$A$4:$E$6, 5, FALSE)</f>
        <v>#N/A</v>
      </c>
      <c r="SWM11" s="20" t="e">
        <f>VLOOKUP(SWM$4, revenue_pivot!$A$4:$E$6, 5, FALSE)</f>
        <v>#N/A</v>
      </c>
      <c r="SWN11" s="20" t="e">
        <f>VLOOKUP(SWN$4, revenue_pivot!$A$4:$E$6, 5, FALSE)</f>
        <v>#N/A</v>
      </c>
      <c r="SWO11" s="7" t="s">
        <v>22352</v>
      </c>
      <c r="SWP11" s="20" t="e">
        <f>VLOOKUP(SWP$4, revenue_pivot!$A$4:$E$6, 5, FALSE)</f>
        <v>#N/A</v>
      </c>
      <c r="SWQ11" s="20" t="e">
        <f>VLOOKUP(SWQ$4, revenue_pivot!$A$4:$E$6, 5, FALSE)</f>
        <v>#N/A</v>
      </c>
      <c r="SWR11" s="20" t="e">
        <f>VLOOKUP(SWR$4, revenue_pivot!$A$4:$E$6, 5, FALSE)</f>
        <v>#N/A</v>
      </c>
      <c r="SWS11" s="7" t="s">
        <v>22352</v>
      </c>
      <c r="SWT11" s="20" t="e">
        <f>VLOOKUP(SWT$4, revenue_pivot!$A$4:$E$6, 5, FALSE)</f>
        <v>#N/A</v>
      </c>
      <c r="SWU11" s="20" t="e">
        <f>VLOOKUP(SWU$4, revenue_pivot!$A$4:$E$6, 5, FALSE)</f>
        <v>#N/A</v>
      </c>
      <c r="SWV11" s="20" t="e">
        <f>VLOOKUP(SWV$4, revenue_pivot!$A$4:$E$6, 5, FALSE)</f>
        <v>#N/A</v>
      </c>
      <c r="SWW11" s="7" t="s">
        <v>22352</v>
      </c>
      <c r="SWX11" s="20" t="e">
        <f>VLOOKUP(SWX$4, revenue_pivot!$A$4:$E$6, 5, FALSE)</f>
        <v>#N/A</v>
      </c>
      <c r="SWY11" s="20" t="e">
        <f>VLOOKUP(SWY$4, revenue_pivot!$A$4:$E$6, 5, FALSE)</f>
        <v>#N/A</v>
      </c>
      <c r="SWZ11" s="20" t="e">
        <f>VLOOKUP(SWZ$4, revenue_pivot!$A$4:$E$6, 5, FALSE)</f>
        <v>#N/A</v>
      </c>
      <c r="SXA11" s="7" t="s">
        <v>22352</v>
      </c>
      <c r="SXB11" s="20" t="e">
        <f>VLOOKUP(SXB$4, revenue_pivot!$A$4:$E$6, 5, FALSE)</f>
        <v>#N/A</v>
      </c>
      <c r="SXC11" s="20" t="e">
        <f>VLOOKUP(SXC$4, revenue_pivot!$A$4:$E$6, 5, FALSE)</f>
        <v>#N/A</v>
      </c>
      <c r="SXD11" s="20" t="e">
        <f>VLOOKUP(SXD$4, revenue_pivot!$A$4:$E$6, 5, FALSE)</f>
        <v>#N/A</v>
      </c>
      <c r="SXE11" s="7" t="s">
        <v>22352</v>
      </c>
      <c r="SXF11" s="20" t="e">
        <f>VLOOKUP(SXF$4, revenue_pivot!$A$4:$E$6, 5, FALSE)</f>
        <v>#N/A</v>
      </c>
      <c r="SXG11" s="20" t="e">
        <f>VLOOKUP(SXG$4, revenue_pivot!$A$4:$E$6, 5, FALSE)</f>
        <v>#N/A</v>
      </c>
      <c r="SXH11" s="20" t="e">
        <f>VLOOKUP(SXH$4, revenue_pivot!$A$4:$E$6, 5, FALSE)</f>
        <v>#N/A</v>
      </c>
      <c r="SXI11" s="7" t="s">
        <v>22352</v>
      </c>
      <c r="SXJ11" s="20" t="e">
        <f>VLOOKUP(SXJ$4, revenue_pivot!$A$4:$E$6, 5, FALSE)</f>
        <v>#N/A</v>
      </c>
      <c r="SXK11" s="20" t="e">
        <f>VLOOKUP(SXK$4, revenue_pivot!$A$4:$E$6, 5, FALSE)</f>
        <v>#N/A</v>
      </c>
      <c r="SXL11" s="20" t="e">
        <f>VLOOKUP(SXL$4, revenue_pivot!$A$4:$E$6, 5, FALSE)</f>
        <v>#N/A</v>
      </c>
      <c r="SXM11" s="7" t="s">
        <v>22352</v>
      </c>
      <c r="SXN11" s="20" t="e">
        <f>VLOOKUP(SXN$4, revenue_pivot!$A$4:$E$6, 5, FALSE)</f>
        <v>#N/A</v>
      </c>
      <c r="SXO11" s="20" t="e">
        <f>VLOOKUP(SXO$4, revenue_pivot!$A$4:$E$6, 5, FALSE)</f>
        <v>#N/A</v>
      </c>
      <c r="SXP11" s="20" t="e">
        <f>VLOOKUP(SXP$4, revenue_pivot!$A$4:$E$6, 5, FALSE)</f>
        <v>#N/A</v>
      </c>
      <c r="SXQ11" s="7" t="s">
        <v>22352</v>
      </c>
      <c r="SXR11" s="20" t="e">
        <f>VLOOKUP(SXR$4, revenue_pivot!$A$4:$E$6, 5, FALSE)</f>
        <v>#N/A</v>
      </c>
      <c r="SXS11" s="20" t="e">
        <f>VLOOKUP(SXS$4, revenue_pivot!$A$4:$E$6, 5, FALSE)</f>
        <v>#N/A</v>
      </c>
      <c r="SXT11" s="20" t="e">
        <f>VLOOKUP(SXT$4, revenue_pivot!$A$4:$E$6, 5, FALSE)</f>
        <v>#N/A</v>
      </c>
      <c r="SXU11" s="7" t="s">
        <v>22352</v>
      </c>
      <c r="SXV11" s="20" t="e">
        <f>VLOOKUP(SXV$4, revenue_pivot!$A$4:$E$6, 5, FALSE)</f>
        <v>#N/A</v>
      </c>
      <c r="SXW11" s="20" t="e">
        <f>VLOOKUP(SXW$4, revenue_pivot!$A$4:$E$6, 5, FALSE)</f>
        <v>#N/A</v>
      </c>
      <c r="SXX11" s="20" t="e">
        <f>VLOOKUP(SXX$4, revenue_pivot!$A$4:$E$6, 5, FALSE)</f>
        <v>#N/A</v>
      </c>
      <c r="SXY11" s="7" t="s">
        <v>22352</v>
      </c>
      <c r="SXZ11" s="20" t="e">
        <f>VLOOKUP(SXZ$4, revenue_pivot!$A$4:$E$6, 5, FALSE)</f>
        <v>#N/A</v>
      </c>
      <c r="SYA11" s="20" t="e">
        <f>VLOOKUP(SYA$4, revenue_pivot!$A$4:$E$6, 5, FALSE)</f>
        <v>#N/A</v>
      </c>
      <c r="SYB11" s="20" t="e">
        <f>VLOOKUP(SYB$4, revenue_pivot!$A$4:$E$6, 5, FALSE)</f>
        <v>#N/A</v>
      </c>
      <c r="SYC11" s="7" t="s">
        <v>22352</v>
      </c>
      <c r="SYD11" s="20" t="e">
        <f>VLOOKUP(SYD$4, revenue_pivot!$A$4:$E$6, 5, FALSE)</f>
        <v>#N/A</v>
      </c>
      <c r="SYE11" s="20" t="e">
        <f>VLOOKUP(SYE$4, revenue_pivot!$A$4:$E$6, 5, FALSE)</f>
        <v>#N/A</v>
      </c>
      <c r="SYF11" s="20" t="e">
        <f>VLOOKUP(SYF$4, revenue_pivot!$A$4:$E$6, 5, FALSE)</f>
        <v>#N/A</v>
      </c>
      <c r="SYG11" s="7" t="s">
        <v>22352</v>
      </c>
      <c r="SYH11" s="20" t="e">
        <f>VLOOKUP(SYH$4, revenue_pivot!$A$4:$E$6, 5, FALSE)</f>
        <v>#N/A</v>
      </c>
      <c r="SYI11" s="20" t="e">
        <f>VLOOKUP(SYI$4, revenue_pivot!$A$4:$E$6, 5, FALSE)</f>
        <v>#N/A</v>
      </c>
      <c r="SYJ11" s="20" t="e">
        <f>VLOOKUP(SYJ$4, revenue_pivot!$A$4:$E$6, 5, FALSE)</f>
        <v>#N/A</v>
      </c>
      <c r="SYK11" s="7" t="s">
        <v>22352</v>
      </c>
      <c r="SYL11" s="20" t="e">
        <f>VLOOKUP(SYL$4, revenue_pivot!$A$4:$E$6, 5, FALSE)</f>
        <v>#N/A</v>
      </c>
      <c r="SYM11" s="20" t="e">
        <f>VLOOKUP(SYM$4, revenue_pivot!$A$4:$E$6, 5, FALSE)</f>
        <v>#N/A</v>
      </c>
      <c r="SYN11" s="20" t="e">
        <f>VLOOKUP(SYN$4, revenue_pivot!$A$4:$E$6, 5, FALSE)</f>
        <v>#N/A</v>
      </c>
      <c r="SYO11" s="7" t="s">
        <v>22352</v>
      </c>
      <c r="SYP11" s="20" t="e">
        <f>VLOOKUP(SYP$4, revenue_pivot!$A$4:$E$6, 5, FALSE)</f>
        <v>#N/A</v>
      </c>
      <c r="SYQ11" s="20" t="e">
        <f>VLOOKUP(SYQ$4, revenue_pivot!$A$4:$E$6, 5, FALSE)</f>
        <v>#N/A</v>
      </c>
      <c r="SYR11" s="20" t="e">
        <f>VLOOKUP(SYR$4, revenue_pivot!$A$4:$E$6, 5, FALSE)</f>
        <v>#N/A</v>
      </c>
      <c r="SYS11" s="7" t="s">
        <v>22352</v>
      </c>
      <c r="SYT11" s="20" t="e">
        <f>VLOOKUP(SYT$4, revenue_pivot!$A$4:$E$6, 5, FALSE)</f>
        <v>#N/A</v>
      </c>
      <c r="SYU11" s="20" t="e">
        <f>VLOOKUP(SYU$4, revenue_pivot!$A$4:$E$6, 5, FALSE)</f>
        <v>#N/A</v>
      </c>
      <c r="SYV11" s="20" t="e">
        <f>VLOOKUP(SYV$4, revenue_pivot!$A$4:$E$6, 5, FALSE)</f>
        <v>#N/A</v>
      </c>
      <c r="SYW11" s="7" t="s">
        <v>22352</v>
      </c>
      <c r="SYX11" s="20" t="e">
        <f>VLOOKUP(SYX$4, revenue_pivot!$A$4:$E$6, 5, FALSE)</f>
        <v>#N/A</v>
      </c>
      <c r="SYY11" s="20" t="e">
        <f>VLOOKUP(SYY$4, revenue_pivot!$A$4:$E$6, 5, FALSE)</f>
        <v>#N/A</v>
      </c>
      <c r="SYZ11" s="20" t="e">
        <f>VLOOKUP(SYZ$4, revenue_pivot!$A$4:$E$6, 5, FALSE)</f>
        <v>#N/A</v>
      </c>
      <c r="SZA11" s="7" t="s">
        <v>22352</v>
      </c>
      <c r="SZB11" s="20" t="e">
        <f>VLOOKUP(SZB$4, revenue_pivot!$A$4:$E$6, 5, FALSE)</f>
        <v>#N/A</v>
      </c>
      <c r="SZC11" s="20" t="e">
        <f>VLOOKUP(SZC$4, revenue_pivot!$A$4:$E$6, 5, FALSE)</f>
        <v>#N/A</v>
      </c>
      <c r="SZD11" s="20" t="e">
        <f>VLOOKUP(SZD$4, revenue_pivot!$A$4:$E$6, 5, FALSE)</f>
        <v>#N/A</v>
      </c>
      <c r="SZE11" s="7" t="s">
        <v>22352</v>
      </c>
      <c r="SZF11" s="20" t="e">
        <f>VLOOKUP(SZF$4, revenue_pivot!$A$4:$E$6, 5, FALSE)</f>
        <v>#N/A</v>
      </c>
      <c r="SZG11" s="20" t="e">
        <f>VLOOKUP(SZG$4, revenue_pivot!$A$4:$E$6, 5, FALSE)</f>
        <v>#N/A</v>
      </c>
      <c r="SZH11" s="20" t="e">
        <f>VLOOKUP(SZH$4, revenue_pivot!$A$4:$E$6, 5, FALSE)</f>
        <v>#N/A</v>
      </c>
      <c r="SZI11" s="7" t="s">
        <v>22352</v>
      </c>
      <c r="SZJ11" s="20" t="e">
        <f>VLOOKUP(SZJ$4, revenue_pivot!$A$4:$E$6, 5, FALSE)</f>
        <v>#N/A</v>
      </c>
      <c r="SZK11" s="20" t="e">
        <f>VLOOKUP(SZK$4, revenue_pivot!$A$4:$E$6, 5, FALSE)</f>
        <v>#N/A</v>
      </c>
      <c r="SZL11" s="20" t="e">
        <f>VLOOKUP(SZL$4, revenue_pivot!$A$4:$E$6, 5, FALSE)</f>
        <v>#N/A</v>
      </c>
      <c r="SZM11" s="7" t="s">
        <v>22352</v>
      </c>
      <c r="SZN11" s="20" t="e">
        <f>VLOOKUP(SZN$4, revenue_pivot!$A$4:$E$6, 5, FALSE)</f>
        <v>#N/A</v>
      </c>
      <c r="SZO11" s="20" t="e">
        <f>VLOOKUP(SZO$4, revenue_pivot!$A$4:$E$6, 5, FALSE)</f>
        <v>#N/A</v>
      </c>
      <c r="SZP11" s="20" t="e">
        <f>VLOOKUP(SZP$4, revenue_pivot!$A$4:$E$6, 5, FALSE)</f>
        <v>#N/A</v>
      </c>
      <c r="SZQ11" s="7" t="s">
        <v>22352</v>
      </c>
      <c r="SZR11" s="20" t="e">
        <f>VLOOKUP(SZR$4, revenue_pivot!$A$4:$E$6, 5, FALSE)</f>
        <v>#N/A</v>
      </c>
      <c r="SZS11" s="20" t="e">
        <f>VLOOKUP(SZS$4, revenue_pivot!$A$4:$E$6, 5, FALSE)</f>
        <v>#N/A</v>
      </c>
      <c r="SZT11" s="20" t="e">
        <f>VLOOKUP(SZT$4, revenue_pivot!$A$4:$E$6, 5, FALSE)</f>
        <v>#N/A</v>
      </c>
      <c r="SZU11" s="7" t="s">
        <v>22352</v>
      </c>
      <c r="SZV11" s="20" t="e">
        <f>VLOOKUP(SZV$4, revenue_pivot!$A$4:$E$6, 5, FALSE)</f>
        <v>#N/A</v>
      </c>
      <c r="SZW11" s="20" t="e">
        <f>VLOOKUP(SZW$4, revenue_pivot!$A$4:$E$6, 5, FALSE)</f>
        <v>#N/A</v>
      </c>
      <c r="SZX11" s="20" t="e">
        <f>VLOOKUP(SZX$4, revenue_pivot!$A$4:$E$6, 5, FALSE)</f>
        <v>#N/A</v>
      </c>
      <c r="SZY11" s="7" t="s">
        <v>22352</v>
      </c>
      <c r="SZZ11" s="20" t="e">
        <f>VLOOKUP(SZZ$4, revenue_pivot!$A$4:$E$6, 5, FALSE)</f>
        <v>#N/A</v>
      </c>
      <c r="TAA11" s="20" t="e">
        <f>VLOOKUP(TAA$4, revenue_pivot!$A$4:$E$6, 5, FALSE)</f>
        <v>#N/A</v>
      </c>
      <c r="TAB11" s="20" t="e">
        <f>VLOOKUP(TAB$4, revenue_pivot!$A$4:$E$6, 5, FALSE)</f>
        <v>#N/A</v>
      </c>
      <c r="TAC11" s="7" t="s">
        <v>22352</v>
      </c>
      <c r="TAD11" s="20" t="e">
        <f>VLOOKUP(TAD$4, revenue_pivot!$A$4:$E$6, 5, FALSE)</f>
        <v>#N/A</v>
      </c>
      <c r="TAE11" s="20" t="e">
        <f>VLOOKUP(TAE$4, revenue_pivot!$A$4:$E$6, 5, FALSE)</f>
        <v>#N/A</v>
      </c>
      <c r="TAF11" s="20" t="e">
        <f>VLOOKUP(TAF$4, revenue_pivot!$A$4:$E$6, 5, FALSE)</f>
        <v>#N/A</v>
      </c>
      <c r="TAG11" s="7" t="s">
        <v>22352</v>
      </c>
      <c r="TAH11" s="20" t="e">
        <f>VLOOKUP(TAH$4, revenue_pivot!$A$4:$E$6, 5, FALSE)</f>
        <v>#N/A</v>
      </c>
      <c r="TAI11" s="20" t="e">
        <f>VLOOKUP(TAI$4, revenue_pivot!$A$4:$E$6, 5, FALSE)</f>
        <v>#N/A</v>
      </c>
      <c r="TAJ11" s="20" t="e">
        <f>VLOOKUP(TAJ$4, revenue_pivot!$A$4:$E$6, 5, FALSE)</f>
        <v>#N/A</v>
      </c>
      <c r="TAK11" s="7" t="s">
        <v>22352</v>
      </c>
      <c r="TAL11" s="20" t="e">
        <f>VLOOKUP(TAL$4, revenue_pivot!$A$4:$E$6, 5, FALSE)</f>
        <v>#N/A</v>
      </c>
      <c r="TAM11" s="20" t="e">
        <f>VLOOKUP(TAM$4, revenue_pivot!$A$4:$E$6, 5, FALSE)</f>
        <v>#N/A</v>
      </c>
      <c r="TAN11" s="20" t="e">
        <f>VLOOKUP(TAN$4, revenue_pivot!$A$4:$E$6, 5, FALSE)</f>
        <v>#N/A</v>
      </c>
      <c r="TAO11" s="7" t="s">
        <v>22352</v>
      </c>
      <c r="TAP11" s="20" t="e">
        <f>VLOOKUP(TAP$4, revenue_pivot!$A$4:$E$6, 5, FALSE)</f>
        <v>#N/A</v>
      </c>
      <c r="TAQ11" s="20" t="e">
        <f>VLOOKUP(TAQ$4, revenue_pivot!$A$4:$E$6, 5, FALSE)</f>
        <v>#N/A</v>
      </c>
      <c r="TAR11" s="20" t="e">
        <f>VLOOKUP(TAR$4, revenue_pivot!$A$4:$E$6, 5, FALSE)</f>
        <v>#N/A</v>
      </c>
      <c r="TAS11" s="7" t="s">
        <v>22352</v>
      </c>
      <c r="TAT11" s="20" t="e">
        <f>VLOOKUP(TAT$4, revenue_pivot!$A$4:$E$6, 5, FALSE)</f>
        <v>#N/A</v>
      </c>
      <c r="TAU11" s="20" t="e">
        <f>VLOOKUP(TAU$4, revenue_pivot!$A$4:$E$6, 5, FALSE)</f>
        <v>#N/A</v>
      </c>
      <c r="TAV11" s="20" t="e">
        <f>VLOOKUP(TAV$4, revenue_pivot!$A$4:$E$6, 5, FALSE)</f>
        <v>#N/A</v>
      </c>
      <c r="TAW11" s="7" t="s">
        <v>22352</v>
      </c>
      <c r="TAX11" s="20" t="e">
        <f>VLOOKUP(TAX$4, revenue_pivot!$A$4:$E$6, 5, FALSE)</f>
        <v>#N/A</v>
      </c>
      <c r="TAY11" s="20" t="e">
        <f>VLOOKUP(TAY$4, revenue_pivot!$A$4:$E$6, 5, FALSE)</f>
        <v>#N/A</v>
      </c>
      <c r="TAZ11" s="20" t="e">
        <f>VLOOKUP(TAZ$4, revenue_pivot!$A$4:$E$6, 5, FALSE)</f>
        <v>#N/A</v>
      </c>
      <c r="TBA11" s="7" t="s">
        <v>22352</v>
      </c>
      <c r="TBB11" s="20" t="e">
        <f>VLOOKUP(TBB$4, revenue_pivot!$A$4:$E$6, 5, FALSE)</f>
        <v>#N/A</v>
      </c>
      <c r="TBC11" s="20" t="e">
        <f>VLOOKUP(TBC$4, revenue_pivot!$A$4:$E$6, 5, FALSE)</f>
        <v>#N/A</v>
      </c>
      <c r="TBD11" s="20" t="e">
        <f>VLOOKUP(TBD$4, revenue_pivot!$A$4:$E$6, 5, FALSE)</f>
        <v>#N/A</v>
      </c>
      <c r="TBE11" s="7" t="s">
        <v>22352</v>
      </c>
      <c r="TBF11" s="20" t="e">
        <f>VLOOKUP(TBF$4, revenue_pivot!$A$4:$E$6, 5, FALSE)</f>
        <v>#N/A</v>
      </c>
      <c r="TBG11" s="20" t="e">
        <f>VLOOKUP(TBG$4, revenue_pivot!$A$4:$E$6, 5, FALSE)</f>
        <v>#N/A</v>
      </c>
      <c r="TBH11" s="20" t="e">
        <f>VLOOKUP(TBH$4, revenue_pivot!$A$4:$E$6, 5, FALSE)</f>
        <v>#N/A</v>
      </c>
      <c r="TBI11" s="7" t="s">
        <v>22352</v>
      </c>
      <c r="TBJ11" s="20" t="e">
        <f>VLOOKUP(TBJ$4, revenue_pivot!$A$4:$E$6, 5, FALSE)</f>
        <v>#N/A</v>
      </c>
      <c r="TBK11" s="20" t="e">
        <f>VLOOKUP(TBK$4, revenue_pivot!$A$4:$E$6, 5, FALSE)</f>
        <v>#N/A</v>
      </c>
      <c r="TBL11" s="20" t="e">
        <f>VLOOKUP(TBL$4, revenue_pivot!$A$4:$E$6, 5, FALSE)</f>
        <v>#N/A</v>
      </c>
      <c r="TBM11" s="7" t="s">
        <v>22352</v>
      </c>
      <c r="TBN11" s="20" t="e">
        <f>VLOOKUP(TBN$4, revenue_pivot!$A$4:$E$6, 5, FALSE)</f>
        <v>#N/A</v>
      </c>
      <c r="TBO11" s="20" t="e">
        <f>VLOOKUP(TBO$4, revenue_pivot!$A$4:$E$6, 5, FALSE)</f>
        <v>#N/A</v>
      </c>
      <c r="TBP11" s="20" t="e">
        <f>VLOOKUP(TBP$4, revenue_pivot!$A$4:$E$6, 5, FALSE)</f>
        <v>#N/A</v>
      </c>
      <c r="TBQ11" s="7" t="s">
        <v>22352</v>
      </c>
      <c r="TBR11" s="20" t="e">
        <f>VLOOKUP(TBR$4, revenue_pivot!$A$4:$E$6, 5, FALSE)</f>
        <v>#N/A</v>
      </c>
      <c r="TBS11" s="20" t="e">
        <f>VLOOKUP(TBS$4, revenue_pivot!$A$4:$E$6, 5, FALSE)</f>
        <v>#N/A</v>
      </c>
      <c r="TBT11" s="20" t="e">
        <f>VLOOKUP(TBT$4, revenue_pivot!$A$4:$E$6, 5, FALSE)</f>
        <v>#N/A</v>
      </c>
      <c r="TBU11" s="7" t="s">
        <v>22352</v>
      </c>
      <c r="TBV11" s="20" t="e">
        <f>VLOOKUP(TBV$4, revenue_pivot!$A$4:$E$6, 5, FALSE)</f>
        <v>#N/A</v>
      </c>
      <c r="TBW11" s="20" t="e">
        <f>VLOOKUP(TBW$4, revenue_pivot!$A$4:$E$6, 5, FALSE)</f>
        <v>#N/A</v>
      </c>
      <c r="TBX11" s="20" t="e">
        <f>VLOOKUP(TBX$4, revenue_pivot!$A$4:$E$6, 5, FALSE)</f>
        <v>#N/A</v>
      </c>
      <c r="TBY11" s="7" t="s">
        <v>22352</v>
      </c>
      <c r="TBZ11" s="20" t="e">
        <f>VLOOKUP(TBZ$4, revenue_pivot!$A$4:$E$6, 5, FALSE)</f>
        <v>#N/A</v>
      </c>
      <c r="TCA11" s="20" t="e">
        <f>VLOOKUP(TCA$4, revenue_pivot!$A$4:$E$6, 5, FALSE)</f>
        <v>#N/A</v>
      </c>
      <c r="TCB11" s="20" t="e">
        <f>VLOOKUP(TCB$4, revenue_pivot!$A$4:$E$6, 5, FALSE)</f>
        <v>#N/A</v>
      </c>
      <c r="TCC11" s="7" t="s">
        <v>22352</v>
      </c>
      <c r="TCD11" s="20" t="e">
        <f>VLOOKUP(TCD$4, revenue_pivot!$A$4:$E$6, 5, FALSE)</f>
        <v>#N/A</v>
      </c>
      <c r="TCE11" s="20" t="e">
        <f>VLOOKUP(TCE$4, revenue_pivot!$A$4:$E$6, 5, FALSE)</f>
        <v>#N/A</v>
      </c>
      <c r="TCF11" s="20" t="e">
        <f>VLOOKUP(TCF$4, revenue_pivot!$A$4:$E$6, 5, FALSE)</f>
        <v>#N/A</v>
      </c>
      <c r="TCG11" s="7" t="s">
        <v>22352</v>
      </c>
      <c r="TCH11" s="20" t="e">
        <f>VLOOKUP(TCH$4, revenue_pivot!$A$4:$E$6, 5, FALSE)</f>
        <v>#N/A</v>
      </c>
      <c r="TCI11" s="20" t="e">
        <f>VLOOKUP(TCI$4, revenue_pivot!$A$4:$E$6, 5, FALSE)</f>
        <v>#N/A</v>
      </c>
      <c r="TCJ11" s="20" t="e">
        <f>VLOOKUP(TCJ$4, revenue_pivot!$A$4:$E$6, 5, FALSE)</f>
        <v>#N/A</v>
      </c>
      <c r="TCK11" s="7" t="s">
        <v>22352</v>
      </c>
      <c r="TCL11" s="20" t="e">
        <f>VLOOKUP(TCL$4, revenue_pivot!$A$4:$E$6, 5, FALSE)</f>
        <v>#N/A</v>
      </c>
      <c r="TCM11" s="20" t="e">
        <f>VLOOKUP(TCM$4, revenue_pivot!$A$4:$E$6, 5, FALSE)</f>
        <v>#N/A</v>
      </c>
      <c r="TCN11" s="20" t="e">
        <f>VLOOKUP(TCN$4, revenue_pivot!$A$4:$E$6, 5, FALSE)</f>
        <v>#N/A</v>
      </c>
      <c r="TCO11" s="7" t="s">
        <v>22352</v>
      </c>
      <c r="TCP11" s="20" t="e">
        <f>VLOOKUP(TCP$4, revenue_pivot!$A$4:$E$6, 5, FALSE)</f>
        <v>#N/A</v>
      </c>
      <c r="TCQ11" s="20" t="e">
        <f>VLOOKUP(TCQ$4, revenue_pivot!$A$4:$E$6, 5, FALSE)</f>
        <v>#N/A</v>
      </c>
      <c r="TCR11" s="20" t="e">
        <f>VLOOKUP(TCR$4, revenue_pivot!$A$4:$E$6, 5, FALSE)</f>
        <v>#N/A</v>
      </c>
      <c r="TCS11" s="7" t="s">
        <v>22352</v>
      </c>
      <c r="TCT11" s="20" t="e">
        <f>VLOOKUP(TCT$4, revenue_pivot!$A$4:$E$6, 5, FALSE)</f>
        <v>#N/A</v>
      </c>
      <c r="TCU11" s="20" t="e">
        <f>VLOOKUP(TCU$4, revenue_pivot!$A$4:$E$6, 5, FALSE)</f>
        <v>#N/A</v>
      </c>
      <c r="TCV11" s="20" t="e">
        <f>VLOOKUP(TCV$4, revenue_pivot!$A$4:$E$6, 5, FALSE)</f>
        <v>#N/A</v>
      </c>
      <c r="TCW11" s="7" t="s">
        <v>22352</v>
      </c>
      <c r="TCX11" s="20" t="e">
        <f>VLOOKUP(TCX$4, revenue_pivot!$A$4:$E$6, 5, FALSE)</f>
        <v>#N/A</v>
      </c>
      <c r="TCY11" s="20" t="e">
        <f>VLOOKUP(TCY$4, revenue_pivot!$A$4:$E$6, 5, FALSE)</f>
        <v>#N/A</v>
      </c>
      <c r="TCZ11" s="20" t="e">
        <f>VLOOKUP(TCZ$4, revenue_pivot!$A$4:$E$6, 5, FALSE)</f>
        <v>#N/A</v>
      </c>
      <c r="TDA11" s="7" t="s">
        <v>22352</v>
      </c>
      <c r="TDB11" s="20" t="e">
        <f>VLOOKUP(TDB$4, revenue_pivot!$A$4:$E$6, 5, FALSE)</f>
        <v>#N/A</v>
      </c>
      <c r="TDC11" s="20" t="e">
        <f>VLOOKUP(TDC$4, revenue_pivot!$A$4:$E$6, 5, FALSE)</f>
        <v>#N/A</v>
      </c>
      <c r="TDD11" s="20" t="e">
        <f>VLOOKUP(TDD$4, revenue_pivot!$A$4:$E$6, 5, FALSE)</f>
        <v>#N/A</v>
      </c>
      <c r="TDE11" s="7" t="s">
        <v>22352</v>
      </c>
      <c r="TDF11" s="20" t="e">
        <f>VLOOKUP(TDF$4, revenue_pivot!$A$4:$E$6, 5, FALSE)</f>
        <v>#N/A</v>
      </c>
      <c r="TDG11" s="20" t="e">
        <f>VLOOKUP(TDG$4, revenue_pivot!$A$4:$E$6, 5, FALSE)</f>
        <v>#N/A</v>
      </c>
      <c r="TDH11" s="20" t="e">
        <f>VLOOKUP(TDH$4, revenue_pivot!$A$4:$E$6, 5, FALSE)</f>
        <v>#N/A</v>
      </c>
      <c r="TDI11" s="7" t="s">
        <v>22352</v>
      </c>
      <c r="TDJ11" s="20" t="e">
        <f>VLOOKUP(TDJ$4, revenue_pivot!$A$4:$E$6, 5, FALSE)</f>
        <v>#N/A</v>
      </c>
      <c r="TDK11" s="20" t="e">
        <f>VLOOKUP(TDK$4, revenue_pivot!$A$4:$E$6, 5, FALSE)</f>
        <v>#N/A</v>
      </c>
      <c r="TDL11" s="20" t="e">
        <f>VLOOKUP(TDL$4, revenue_pivot!$A$4:$E$6, 5, FALSE)</f>
        <v>#N/A</v>
      </c>
      <c r="TDM11" s="7" t="s">
        <v>22352</v>
      </c>
      <c r="TDN11" s="20" t="e">
        <f>VLOOKUP(TDN$4, revenue_pivot!$A$4:$E$6, 5, FALSE)</f>
        <v>#N/A</v>
      </c>
      <c r="TDO11" s="20" t="e">
        <f>VLOOKUP(TDO$4, revenue_pivot!$A$4:$E$6, 5, FALSE)</f>
        <v>#N/A</v>
      </c>
      <c r="TDP11" s="20" t="e">
        <f>VLOOKUP(TDP$4, revenue_pivot!$A$4:$E$6, 5, FALSE)</f>
        <v>#N/A</v>
      </c>
      <c r="TDQ11" s="7" t="s">
        <v>22352</v>
      </c>
      <c r="TDR11" s="20" t="e">
        <f>VLOOKUP(TDR$4, revenue_pivot!$A$4:$E$6, 5, FALSE)</f>
        <v>#N/A</v>
      </c>
      <c r="TDS11" s="20" t="e">
        <f>VLOOKUP(TDS$4, revenue_pivot!$A$4:$E$6, 5, FALSE)</f>
        <v>#N/A</v>
      </c>
      <c r="TDT11" s="20" t="e">
        <f>VLOOKUP(TDT$4, revenue_pivot!$A$4:$E$6, 5, FALSE)</f>
        <v>#N/A</v>
      </c>
      <c r="TDU11" s="7" t="s">
        <v>22352</v>
      </c>
      <c r="TDV11" s="20" t="e">
        <f>VLOOKUP(TDV$4, revenue_pivot!$A$4:$E$6, 5, FALSE)</f>
        <v>#N/A</v>
      </c>
      <c r="TDW11" s="20" t="e">
        <f>VLOOKUP(TDW$4, revenue_pivot!$A$4:$E$6, 5, FALSE)</f>
        <v>#N/A</v>
      </c>
      <c r="TDX11" s="20" t="e">
        <f>VLOOKUP(TDX$4, revenue_pivot!$A$4:$E$6, 5, FALSE)</f>
        <v>#N/A</v>
      </c>
      <c r="TDY11" s="7" t="s">
        <v>22352</v>
      </c>
      <c r="TDZ11" s="20" t="e">
        <f>VLOOKUP(TDZ$4, revenue_pivot!$A$4:$E$6, 5, FALSE)</f>
        <v>#N/A</v>
      </c>
      <c r="TEA11" s="20" t="e">
        <f>VLOOKUP(TEA$4, revenue_pivot!$A$4:$E$6, 5, FALSE)</f>
        <v>#N/A</v>
      </c>
      <c r="TEB11" s="20" t="e">
        <f>VLOOKUP(TEB$4, revenue_pivot!$A$4:$E$6, 5, FALSE)</f>
        <v>#N/A</v>
      </c>
      <c r="TEC11" s="7" t="s">
        <v>22352</v>
      </c>
      <c r="TED11" s="20" t="e">
        <f>VLOOKUP(TED$4, revenue_pivot!$A$4:$E$6, 5, FALSE)</f>
        <v>#N/A</v>
      </c>
      <c r="TEE11" s="20" t="e">
        <f>VLOOKUP(TEE$4, revenue_pivot!$A$4:$E$6, 5, FALSE)</f>
        <v>#N/A</v>
      </c>
      <c r="TEF11" s="20" t="e">
        <f>VLOOKUP(TEF$4, revenue_pivot!$A$4:$E$6, 5, FALSE)</f>
        <v>#N/A</v>
      </c>
      <c r="TEG11" s="7" t="s">
        <v>22352</v>
      </c>
      <c r="TEH11" s="20" t="e">
        <f>VLOOKUP(TEH$4, revenue_pivot!$A$4:$E$6, 5, FALSE)</f>
        <v>#N/A</v>
      </c>
      <c r="TEI11" s="20" t="e">
        <f>VLOOKUP(TEI$4, revenue_pivot!$A$4:$E$6, 5, FALSE)</f>
        <v>#N/A</v>
      </c>
      <c r="TEJ11" s="20" t="e">
        <f>VLOOKUP(TEJ$4, revenue_pivot!$A$4:$E$6, 5, FALSE)</f>
        <v>#N/A</v>
      </c>
      <c r="TEK11" s="7" t="s">
        <v>22352</v>
      </c>
      <c r="TEL11" s="20" t="e">
        <f>VLOOKUP(TEL$4, revenue_pivot!$A$4:$E$6, 5, FALSE)</f>
        <v>#N/A</v>
      </c>
      <c r="TEM11" s="20" t="e">
        <f>VLOOKUP(TEM$4, revenue_pivot!$A$4:$E$6, 5, FALSE)</f>
        <v>#N/A</v>
      </c>
      <c r="TEN11" s="20" t="e">
        <f>VLOOKUP(TEN$4, revenue_pivot!$A$4:$E$6, 5, FALSE)</f>
        <v>#N/A</v>
      </c>
      <c r="TEO11" s="7" t="s">
        <v>22352</v>
      </c>
      <c r="TEP11" s="20" t="e">
        <f>VLOOKUP(TEP$4, revenue_pivot!$A$4:$E$6, 5, FALSE)</f>
        <v>#N/A</v>
      </c>
      <c r="TEQ11" s="20" t="e">
        <f>VLOOKUP(TEQ$4, revenue_pivot!$A$4:$E$6, 5, FALSE)</f>
        <v>#N/A</v>
      </c>
      <c r="TER11" s="20" t="e">
        <f>VLOOKUP(TER$4, revenue_pivot!$A$4:$E$6, 5, FALSE)</f>
        <v>#N/A</v>
      </c>
      <c r="TES11" s="7" t="s">
        <v>22352</v>
      </c>
      <c r="TET11" s="20" t="e">
        <f>VLOOKUP(TET$4, revenue_pivot!$A$4:$E$6, 5, FALSE)</f>
        <v>#N/A</v>
      </c>
      <c r="TEU11" s="20" t="e">
        <f>VLOOKUP(TEU$4, revenue_pivot!$A$4:$E$6, 5, FALSE)</f>
        <v>#N/A</v>
      </c>
      <c r="TEV11" s="20" t="e">
        <f>VLOOKUP(TEV$4, revenue_pivot!$A$4:$E$6, 5, FALSE)</f>
        <v>#N/A</v>
      </c>
      <c r="TEW11" s="7" t="s">
        <v>22352</v>
      </c>
      <c r="TEX11" s="20" t="e">
        <f>VLOOKUP(TEX$4, revenue_pivot!$A$4:$E$6, 5, FALSE)</f>
        <v>#N/A</v>
      </c>
      <c r="TEY11" s="20" t="e">
        <f>VLOOKUP(TEY$4, revenue_pivot!$A$4:$E$6, 5, FALSE)</f>
        <v>#N/A</v>
      </c>
      <c r="TEZ11" s="20" t="e">
        <f>VLOOKUP(TEZ$4, revenue_pivot!$A$4:$E$6, 5, FALSE)</f>
        <v>#N/A</v>
      </c>
      <c r="TFA11" s="7" t="s">
        <v>22352</v>
      </c>
      <c r="TFB11" s="20" t="e">
        <f>VLOOKUP(TFB$4, revenue_pivot!$A$4:$E$6, 5, FALSE)</f>
        <v>#N/A</v>
      </c>
      <c r="TFC11" s="20" t="e">
        <f>VLOOKUP(TFC$4, revenue_pivot!$A$4:$E$6, 5, FALSE)</f>
        <v>#N/A</v>
      </c>
      <c r="TFD11" s="20" t="e">
        <f>VLOOKUP(TFD$4, revenue_pivot!$A$4:$E$6, 5, FALSE)</f>
        <v>#N/A</v>
      </c>
      <c r="TFE11" s="7" t="s">
        <v>22352</v>
      </c>
      <c r="TFF11" s="20" t="e">
        <f>VLOOKUP(TFF$4, revenue_pivot!$A$4:$E$6, 5, FALSE)</f>
        <v>#N/A</v>
      </c>
      <c r="TFG11" s="20" t="e">
        <f>VLOOKUP(TFG$4, revenue_pivot!$A$4:$E$6, 5, FALSE)</f>
        <v>#N/A</v>
      </c>
      <c r="TFH11" s="20" t="e">
        <f>VLOOKUP(TFH$4, revenue_pivot!$A$4:$E$6, 5, FALSE)</f>
        <v>#N/A</v>
      </c>
      <c r="TFI11" s="7" t="s">
        <v>22352</v>
      </c>
      <c r="TFJ11" s="20" t="e">
        <f>VLOOKUP(TFJ$4, revenue_pivot!$A$4:$E$6, 5, FALSE)</f>
        <v>#N/A</v>
      </c>
      <c r="TFK11" s="20" t="e">
        <f>VLOOKUP(TFK$4, revenue_pivot!$A$4:$E$6, 5, FALSE)</f>
        <v>#N/A</v>
      </c>
      <c r="TFL11" s="20" t="e">
        <f>VLOOKUP(TFL$4, revenue_pivot!$A$4:$E$6, 5, FALSE)</f>
        <v>#N/A</v>
      </c>
      <c r="TFM11" s="7" t="s">
        <v>22352</v>
      </c>
      <c r="TFN11" s="20" t="e">
        <f>VLOOKUP(TFN$4, revenue_pivot!$A$4:$E$6, 5, FALSE)</f>
        <v>#N/A</v>
      </c>
      <c r="TFO11" s="20" t="e">
        <f>VLOOKUP(TFO$4, revenue_pivot!$A$4:$E$6, 5, FALSE)</f>
        <v>#N/A</v>
      </c>
      <c r="TFP11" s="20" t="e">
        <f>VLOOKUP(TFP$4, revenue_pivot!$A$4:$E$6, 5, FALSE)</f>
        <v>#N/A</v>
      </c>
      <c r="TFQ11" s="7" t="s">
        <v>22352</v>
      </c>
      <c r="TFR11" s="20" t="e">
        <f>VLOOKUP(TFR$4, revenue_pivot!$A$4:$E$6, 5, FALSE)</f>
        <v>#N/A</v>
      </c>
      <c r="TFS11" s="20" t="e">
        <f>VLOOKUP(TFS$4, revenue_pivot!$A$4:$E$6, 5, FALSE)</f>
        <v>#N/A</v>
      </c>
      <c r="TFT11" s="20" t="e">
        <f>VLOOKUP(TFT$4, revenue_pivot!$A$4:$E$6, 5, FALSE)</f>
        <v>#N/A</v>
      </c>
      <c r="TFU11" s="7" t="s">
        <v>22352</v>
      </c>
      <c r="TFV11" s="20" t="e">
        <f>VLOOKUP(TFV$4, revenue_pivot!$A$4:$E$6, 5, FALSE)</f>
        <v>#N/A</v>
      </c>
      <c r="TFW11" s="20" t="e">
        <f>VLOOKUP(TFW$4, revenue_pivot!$A$4:$E$6, 5, FALSE)</f>
        <v>#N/A</v>
      </c>
      <c r="TFX11" s="20" t="e">
        <f>VLOOKUP(TFX$4, revenue_pivot!$A$4:$E$6, 5, FALSE)</f>
        <v>#N/A</v>
      </c>
      <c r="TFY11" s="7" t="s">
        <v>22352</v>
      </c>
      <c r="TFZ11" s="20" t="e">
        <f>VLOOKUP(TFZ$4, revenue_pivot!$A$4:$E$6, 5, FALSE)</f>
        <v>#N/A</v>
      </c>
      <c r="TGA11" s="20" t="e">
        <f>VLOOKUP(TGA$4, revenue_pivot!$A$4:$E$6, 5, FALSE)</f>
        <v>#N/A</v>
      </c>
      <c r="TGB11" s="20" t="e">
        <f>VLOOKUP(TGB$4, revenue_pivot!$A$4:$E$6, 5, FALSE)</f>
        <v>#N/A</v>
      </c>
      <c r="TGC11" s="7" t="s">
        <v>22352</v>
      </c>
      <c r="TGD11" s="20" t="e">
        <f>VLOOKUP(TGD$4, revenue_pivot!$A$4:$E$6, 5, FALSE)</f>
        <v>#N/A</v>
      </c>
      <c r="TGE11" s="20" t="e">
        <f>VLOOKUP(TGE$4, revenue_pivot!$A$4:$E$6, 5, FALSE)</f>
        <v>#N/A</v>
      </c>
      <c r="TGF11" s="20" t="e">
        <f>VLOOKUP(TGF$4, revenue_pivot!$A$4:$E$6, 5, FALSE)</f>
        <v>#N/A</v>
      </c>
      <c r="TGG11" s="7" t="s">
        <v>22352</v>
      </c>
      <c r="TGH11" s="20" t="e">
        <f>VLOOKUP(TGH$4, revenue_pivot!$A$4:$E$6, 5, FALSE)</f>
        <v>#N/A</v>
      </c>
      <c r="TGI11" s="20" t="e">
        <f>VLOOKUP(TGI$4, revenue_pivot!$A$4:$E$6, 5, FALSE)</f>
        <v>#N/A</v>
      </c>
      <c r="TGJ11" s="20" t="e">
        <f>VLOOKUP(TGJ$4, revenue_pivot!$A$4:$E$6, 5, FALSE)</f>
        <v>#N/A</v>
      </c>
      <c r="TGK11" s="7" t="s">
        <v>22352</v>
      </c>
      <c r="TGL11" s="20" t="e">
        <f>VLOOKUP(TGL$4, revenue_pivot!$A$4:$E$6, 5, FALSE)</f>
        <v>#N/A</v>
      </c>
      <c r="TGM11" s="20" t="e">
        <f>VLOOKUP(TGM$4, revenue_pivot!$A$4:$E$6, 5, FALSE)</f>
        <v>#N/A</v>
      </c>
      <c r="TGN11" s="20" t="e">
        <f>VLOOKUP(TGN$4, revenue_pivot!$A$4:$E$6, 5, FALSE)</f>
        <v>#N/A</v>
      </c>
      <c r="TGO11" s="7" t="s">
        <v>22352</v>
      </c>
      <c r="TGP11" s="20" t="e">
        <f>VLOOKUP(TGP$4, revenue_pivot!$A$4:$E$6, 5, FALSE)</f>
        <v>#N/A</v>
      </c>
      <c r="TGQ11" s="20" t="e">
        <f>VLOOKUP(TGQ$4, revenue_pivot!$A$4:$E$6, 5, FALSE)</f>
        <v>#N/A</v>
      </c>
      <c r="TGR11" s="20" t="e">
        <f>VLOOKUP(TGR$4, revenue_pivot!$A$4:$E$6, 5, FALSE)</f>
        <v>#N/A</v>
      </c>
      <c r="TGS11" s="7" t="s">
        <v>22352</v>
      </c>
      <c r="TGT11" s="20" t="e">
        <f>VLOOKUP(TGT$4, revenue_pivot!$A$4:$E$6, 5, FALSE)</f>
        <v>#N/A</v>
      </c>
      <c r="TGU11" s="20" t="e">
        <f>VLOOKUP(TGU$4, revenue_pivot!$A$4:$E$6, 5, FALSE)</f>
        <v>#N/A</v>
      </c>
      <c r="TGV11" s="20" t="e">
        <f>VLOOKUP(TGV$4, revenue_pivot!$A$4:$E$6, 5, FALSE)</f>
        <v>#N/A</v>
      </c>
      <c r="TGW11" s="7" t="s">
        <v>22352</v>
      </c>
      <c r="TGX11" s="20" t="e">
        <f>VLOOKUP(TGX$4, revenue_pivot!$A$4:$E$6, 5, FALSE)</f>
        <v>#N/A</v>
      </c>
      <c r="TGY11" s="20" t="e">
        <f>VLOOKUP(TGY$4, revenue_pivot!$A$4:$E$6, 5, FALSE)</f>
        <v>#N/A</v>
      </c>
      <c r="TGZ11" s="20" t="e">
        <f>VLOOKUP(TGZ$4, revenue_pivot!$A$4:$E$6, 5, FALSE)</f>
        <v>#N/A</v>
      </c>
      <c r="THA11" s="7" t="s">
        <v>22352</v>
      </c>
      <c r="THB11" s="20" t="e">
        <f>VLOOKUP(THB$4, revenue_pivot!$A$4:$E$6, 5, FALSE)</f>
        <v>#N/A</v>
      </c>
      <c r="THC11" s="20" t="e">
        <f>VLOOKUP(THC$4, revenue_pivot!$A$4:$E$6, 5, FALSE)</f>
        <v>#N/A</v>
      </c>
      <c r="THD11" s="20" t="e">
        <f>VLOOKUP(THD$4, revenue_pivot!$A$4:$E$6, 5, FALSE)</f>
        <v>#N/A</v>
      </c>
      <c r="THE11" s="7" t="s">
        <v>22352</v>
      </c>
      <c r="THF11" s="20" t="e">
        <f>VLOOKUP(THF$4, revenue_pivot!$A$4:$E$6, 5, FALSE)</f>
        <v>#N/A</v>
      </c>
      <c r="THG11" s="20" t="e">
        <f>VLOOKUP(THG$4, revenue_pivot!$A$4:$E$6, 5, FALSE)</f>
        <v>#N/A</v>
      </c>
      <c r="THH11" s="20" t="e">
        <f>VLOOKUP(THH$4, revenue_pivot!$A$4:$E$6, 5, FALSE)</f>
        <v>#N/A</v>
      </c>
      <c r="THI11" s="7" t="s">
        <v>22352</v>
      </c>
      <c r="THJ11" s="20" t="e">
        <f>VLOOKUP(THJ$4, revenue_pivot!$A$4:$E$6, 5, FALSE)</f>
        <v>#N/A</v>
      </c>
      <c r="THK11" s="20" t="e">
        <f>VLOOKUP(THK$4, revenue_pivot!$A$4:$E$6, 5, FALSE)</f>
        <v>#N/A</v>
      </c>
      <c r="THL11" s="20" t="e">
        <f>VLOOKUP(THL$4, revenue_pivot!$A$4:$E$6, 5, FALSE)</f>
        <v>#N/A</v>
      </c>
      <c r="THM11" s="7" t="s">
        <v>22352</v>
      </c>
      <c r="THN11" s="20" t="e">
        <f>VLOOKUP(THN$4, revenue_pivot!$A$4:$E$6, 5, FALSE)</f>
        <v>#N/A</v>
      </c>
      <c r="THO11" s="20" t="e">
        <f>VLOOKUP(THO$4, revenue_pivot!$A$4:$E$6, 5, FALSE)</f>
        <v>#N/A</v>
      </c>
      <c r="THP11" s="20" t="e">
        <f>VLOOKUP(THP$4, revenue_pivot!$A$4:$E$6, 5, FALSE)</f>
        <v>#N/A</v>
      </c>
      <c r="THQ11" s="7" t="s">
        <v>22352</v>
      </c>
      <c r="THR11" s="20" t="e">
        <f>VLOOKUP(THR$4, revenue_pivot!$A$4:$E$6, 5, FALSE)</f>
        <v>#N/A</v>
      </c>
      <c r="THS11" s="20" t="e">
        <f>VLOOKUP(THS$4, revenue_pivot!$A$4:$E$6, 5, FALSE)</f>
        <v>#N/A</v>
      </c>
      <c r="THT11" s="20" t="e">
        <f>VLOOKUP(THT$4, revenue_pivot!$A$4:$E$6, 5, FALSE)</f>
        <v>#N/A</v>
      </c>
      <c r="THU11" s="7" t="s">
        <v>22352</v>
      </c>
      <c r="THV11" s="20" t="e">
        <f>VLOOKUP(THV$4, revenue_pivot!$A$4:$E$6, 5, FALSE)</f>
        <v>#N/A</v>
      </c>
      <c r="THW11" s="20" t="e">
        <f>VLOOKUP(THW$4, revenue_pivot!$A$4:$E$6, 5, FALSE)</f>
        <v>#N/A</v>
      </c>
      <c r="THX11" s="20" t="e">
        <f>VLOOKUP(THX$4, revenue_pivot!$A$4:$E$6, 5, FALSE)</f>
        <v>#N/A</v>
      </c>
      <c r="THY11" s="7" t="s">
        <v>22352</v>
      </c>
      <c r="THZ11" s="20" t="e">
        <f>VLOOKUP(THZ$4, revenue_pivot!$A$4:$E$6, 5, FALSE)</f>
        <v>#N/A</v>
      </c>
      <c r="TIA11" s="20" t="e">
        <f>VLOOKUP(TIA$4, revenue_pivot!$A$4:$E$6, 5, FALSE)</f>
        <v>#N/A</v>
      </c>
      <c r="TIB11" s="20" t="e">
        <f>VLOOKUP(TIB$4, revenue_pivot!$A$4:$E$6, 5, FALSE)</f>
        <v>#N/A</v>
      </c>
      <c r="TIC11" s="7" t="s">
        <v>22352</v>
      </c>
      <c r="TID11" s="20" t="e">
        <f>VLOOKUP(TID$4, revenue_pivot!$A$4:$E$6, 5, FALSE)</f>
        <v>#N/A</v>
      </c>
      <c r="TIE11" s="20" t="e">
        <f>VLOOKUP(TIE$4, revenue_pivot!$A$4:$E$6, 5, FALSE)</f>
        <v>#N/A</v>
      </c>
      <c r="TIF11" s="20" t="e">
        <f>VLOOKUP(TIF$4, revenue_pivot!$A$4:$E$6, 5, FALSE)</f>
        <v>#N/A</v>
      </c>
      <c r="TIG11" s="7" t="s">
        <v>22352</v>
      </c>
      <c r="TIH11" s="20" t="e">
        <f>VLOOKUP(TIH$4, revenue_pivot!$A$4:$E$6, 5, FALSE)</f>
        <v>#N/A</v>
      </c>
      <c r="TII11" s="20" t="e">
        <f>VLOOKUP(TII$4, revenue_pivot!$A$4:$E$6, 5, FALSE)</f>
        <v>#N/A</v>
      </c>
      <c r="TIJ11" s="20" t="e">
        <f>VLOOKUP(TIJ$4, revenue_pivot!$A$4:$E$6, 5, FALSE)</f>
        <v>#N/A</v>
      </c>
      <c r="TIK11" s="7" t="s">
        <v>22352</v>
      </c>
      <c r="TIL11" s="20" t="e">
        <f>VLOOKUP(TIL$4, revenue_pivot!$A$4:$E$6, 5, FALSE)</f>
        <v>#N/A</v>
      </c>
      <c r="TIM11" s="20" t="e">
        <f>VLOOKUP(TIM$4, revenue_pivot!$A$4:$E$6, 5, FALSE)</f>
        <v>#N/A</v>
      </c>
      <c r="TIN11" s="20" t="e">
        <f>VLOOKUP(TIN$4, revenue_pivot!$A$4:$E$6, 5, FALSE)</f>
        <v>#N/A</v>
      </c>
      <c r="TIO11" s="7" t="s">
        <v>22352</v>
      </c>
      <c r="TIP11" s="20" t="e">
        <f>VLOOKUP(TIP$4, revenue_pivot!$A$4:$E$6, 5, FALSE)</f>
        <v>#N/A</v>
      </c>
      <c r="TIQ11" s="20" t="e">
        <f>VLOOKUP(TIQ$4, revenue_pivot!$A$4:$E$6, 5, FALSE)</f>
        <v>#N/A</v>
      </c>
      <c r="TIR11" s="20" t="e">
        <f>VLOOKUP(TIR$4, revenue_pivot!$A$4:$E$6, 5, FALSE)</f>
        <v>#N/A</v>
      </c>
      <c r="TIS11" s="7" t="s">
        <v>22352</v>
      </c>
      <c r="TIT11" s="20" t="e">
        <f>VLOOKUP(TIT$4, revenue_pivot!$A$4:$E$6, 5, FALSE)</f>
        <v>#N/A</v>
      </c>
      <c r="TIU11" s="20" t="e">
        <f>VLOOKUP(TIU$4, revenue_pivot!$A$4:$E$6, 5, FALSE)</f>
        <v>#N/A</v>
      </c>
      <c r="TIV11" s="20" t="e">
        <f>VLOOKUP(TIV$4, revenue_pivot!$A$4:$E$6, 5, FALSE)</f>
        <v>#N/A</v>
      </c>
      <c r="TIW11" s="7" t="s">
        <v>22352</v>
      </c>
      <c r="TIX11" s="20" t="e">
        <f>VLOOKUP(TIX$4, revenue_pivot!$A$4:$E$6, 5, FALSE)</f>
        <v>#N/A</v>
      </c>
      <c r="TIY11" s="20" t="e">
        <f>VLOOKUP(TIY$4, revenue_pivot!$A$4:$E$6, 5, FALSE)</f>
        <v>#N/A</v>
      </c>
      <c r="TIZ11" s="20" t="e">
        <f>VLOOKUP(TIZ$4, revenue_pivot!$A$4:$E$6, 5, FALSE)</f>
        <v>#N/A</v>
      </c>
      <c r="TJA11" s="7" t="s">
        <v>22352</v>
      </c>
      <c r="TJB11" s="20" t="e">
        <f>VLOOKUP(TJB$4, revenue_pivot!$A$4:$E$6, 5, FALSE)</f>
        <v>#N/A</v>
      </c>
      <c r="TJC11" s="20" t="e">
        <f>VLOOKUP(TJC$4, revenue_pivot!$A$4:$E$6, 5, FALSE)</f>
        <v>#N/A</v>
      </c>
      <c r="TJD11" s="20" t="e">
        <f>VLOOKUP(TJD$4, revenue_pivot!$A$4:$E$6, 5, FALSE)</f>
        <v>#N/A</v>
      </c>
      <c r="TJE11" s="7" t="s">
        <v>22352</v>
      </c>
      <c r="TJF11" s="20" t="e">
        <f>VLOOKUP(TJF$4, revenue_pivot!$A$4:$E$6, 5, FALSE)</f>
        <v>#N/A</v>
      </c>
      <c r="TJG11" s="20" t="e">
        <f>VLOOKUP(TJG$4, revenue_pivot!$A$4:$E$6, 5, FALSE)</f>
        <v>#N/A</v>
      </c>
      <c r="TJH11" s="20" t="e">
        <f>VLOOKUP(TJH$4, revenue_pivot!$A$4:$E$6, 5, FALSE)</f>
        <v>#N/A</v>
      </c>
      <c r="TJI11" s="7" t="s">
        <v>22352</v>
      </c>
      <c r="TJJ11" s="20" t="e">
        <f>VLOOKUP(TJJ$4, revenue_pivot!$A$4:$E$6, 5, FALSE)</f>
        <v>#N/A</v>
      </c>
      <c r="TJK11" s="20" t="e">
        <f>VLOOKUP(TJK$4, revenue_pivot!$A$4:$E$6, 5, FALSE)</f>
        <v>#N/A</v>
      </c>
      <c r="TJL11" s="20" t="e">
        <f>VLOOKUP(TJL$4, revenue_pivot!$A$4:$E$6, 5, FALSE)</f>
        <v>#N/A</v>
      </c>
      <c r="TJM11" s="7" t="s">
        <v>22352</v>
      </c>
      <c r="TJN11" s="20" t="e">
        <f>VLOOKUP(TJN$4, revenue_pivot!$A$4:$E$6, 5, FALSE)</f>
        <v>#N/A</v>
      </c>
      <c r="TJO11" s="20" t="e">
        <f>VLOOKUP(TJO$4, revenue_pivot!$A$4:$E$6, 5, FALSE)</f>
        <v>#N/A</v>
      </c>
      <c r="TJP11" s="20" t="e">
        <f>VLOOKUP(TJP$4, revenue_pivot!$A$4:$E$6, 5, FALSE)</f>
        <v>#N/A</v>
      </c>
      <c r="TJQ11" s="7" t="s">
        <v>22352</v>
      </c>
      <c r="TJR11" s="20" t="e">
        <f>VLOOKUP(TJR$4, revenue_pivot!$A$4:$E$6, 5, FALSE)</f>
        <v>#N/A</v>
      </c>
      <c r="TJS11" s="20" t="e">
        <f>VLOOKUP(TJS$4, revenue_pivot!$A$4:$E$6, 5, FALSE)</f>
        <v>#N/A</v>
      </c>
      <c r="TJT11" s="20" t="e">
        <f>VLOOKUP(TJT$4, revenue_pivot!$A$4:$E$6, 5, FALSE)</f>
        <v>#N/A</v>
      </c>
      <c r="TJU11" s="7" t="s">
        <v>22352</v>
      </c>
      <c r="TJV11" s="20" t="e">
        <f>VLOOKUP(TJV$4, revenue_pivot!$A$4:$E$6, 5, FALSE)</f>
        <v>#N/A</v>
      </c>
      <c r="TJW11" s="20" t="e">
        <f>VLOOKUP(TJW$4, revenue_pivot!$A$4:$E$6, 5, FALSE)</f>
        <v>#N/A</v>
      </c>
      <c r="TJX11" s="20" t="e">
        <f>VLOOKUP(TJX$4, revenue_pivot!$A$4:$E$6, 5, FALSE)</f>
        <v>#N/A</v>
      </c>
      <c r="TJY11" s="7" t="s">
        <v>22352</v>
      </c>
      <c r="TJZ11" s="20" t="e">
        <f>VLOOKUP(TJZ$4, revenue_pivot!$A$4:$E$6, 5, FALSE)</f>
        <v>#N/A</v>
      </c>
      <c r="TKA11" s="20" t="e">
        <f>VLOOKUP(TKA$4, revenue_pivot!$A$4:$E$6, 5, FALSE)</f>
        <v>#N/A</v>
      </c>
      <c r="TKB11" s="20" t="e">
        <f>VLOOKUP(TKB$4, revenue_pivot!$A$4:$E$6, 5, FALSE)</f>
        <v>#N/A</v>
      </c>
      <c r="TKC11" s="7" t="s">
        <v>22352</v>
      </c>
      <c r="TKD11" s="20" t="e">
        <f>VLOOKUP(TKD$4, revenue_pivot!$A$4:$E$6, 5, FALSE)</f>
        <v>#N/A</v>
      </c>
      <c r="TKE11" s="20" t="e">
        <f>VLOOKUP(TKE$4, revenue_pivot!$A$4:$E$6, 5, FALSE)</f>
        <v>#N/A</v>
      </c>
      <c r="TKF11" s="20" t="e">
        <f>VLOOKUP(TKF$4, revenue_pivot!$A$4:$E$6, 5, FALSE)</f>
        <v>#N/A</v>
      </c>
      <c r="TKG11" s="7" t="s">
        <v>22352</v>
      </c>
      <c r="TKH11" s="20" t="e">
        <f>VLOOKUP(TKH$4, revenue_pivot!$A$4:$E$6, 5, FALSE)</f>
        <v>#N/A</v>
      </c>
      <c r="TKI11" s="20" t="e">
        <f>VLOOKUP(TKI$4, revenue_pivot!$A$4:$E$6, 5, FALSE)</f>
        <v>#N/A</v>
      </c>
      <c r="TKJ11" s="20" t="e">
        <f>VLOOKUP(TKJ$4, revenue_pivot!$A$4:$E$6, 5, FALSE)</f>
        <v>#N/A</v>
      </c>
      <c r="TKK11" s="7" t="s">
        <v>22352</v>
      </c>
      <c r="TKL11" s="20" t="e">
        <f>VLOOKUP(TKL$4, revenue_pivot!$A$4:$E$6, 5, FALSE)</f>
        <v>#N/A</v>
      </c>
      <c r="TKM11" s="20" t="e">
        <f>VLOOKUP(TKM$4, revenue_pivot!$A$4:$E$6, 5, FALSE)</f>
        <v>#N/A</v>
      </c>
      <c r="TKN11" s="20" t="e">
        <f>VLOOKUP(TKN$4, revenue_pivot!$A$4:$E$6, 5, FALSE)</f>
        <v>#N/A</v>
      </c>
      <c r="TKO11" s="7" t="s">
        <v>22352</v>
      </c>
      <c r="TKP11" s="20" t="e">
        <f>VLOOKUP(TKP$4, revenue_pivot!$A$4:$E$6, 5, FALSE)</f>
        <v>#N/A</v>
      </c>
      <c r="TKQ11" s="20" t="e">
        <f>VLOOKUP(TKQ$4, revenue_pivot!$A$4:$E$6, 5, FALSE)</f>
        <v>#N/A</v>
      </c>
      <c r="TKR11" s="20" t="e">
        <f>VLOOKUP(TKR$4, revenue_pivot!$A$4:$E$6, 5, FALSE)</f>
        <v>#N/A</v>
      </c>
      <c r="TKS11" s="7" t="s">
        <v>22352</v>
      </c>
      <c r="TKT11" s="20" t="e">
        <f>VLOOKUP(TKT$4, revenue_pivot!$A$4:$E$6, 5, FALSE)</f>
        <v>#N/A</v>
      </c>
      <c r="TKU11" s="20" t="e">
        <f>VLOOKUP(TKU$4, revenue_pivot!$A$4:$E$6, 5, FALSE)</f>
        <v>#N/A</v>
      </c>
      <c r="TKV11" s="20" t="e">
        <f>VLOOKUP(TKV$4, revenue_pivot!$A$4:$E$6, 5, FALSE)</f>
        <v>#N/A</v>
      </c>
      <c r="TKW11" s="7" t="s">
        <v>22352</v>
      </c>
      <c r="TKX11" s="20" t="e">
        <f>VLOOKUP(TKX$4, revenue_pivot!$A$4:$E$6, 5, FALSE)</f>
        <v>#N/A</v>
      </c>
      <c r="TKY11" s="20" t="e">
        <f>VLOOKUP(TKY$4, revenue_pivot!$A$4:$E$6, 5, FALSE)</f>
        <v>#N/A</v>
      </c>
      <c r="TKZ11" s="20" t="e">
        <f>VLOOKUP(TKZ$4, revenue_pivot!$A$4:$E$6, 5, FALSE)</f>
        <v>#N/A</v>
      </c>
      <c r="TLA11" s="7" t="s">
        <v>22352</v>
      </c>
      <c r="TLB11" s="20" t="e">
        <f>VLOOKUP(TLB$4, revenue_pivot!$A$4:$E$6, 5, FALSE)</f>
        <v>#N/A</v>
      </c>
      <c r="TLC11" s="20" t="e">
        <f>VLOOKUP(TLC$4, revenue_pivot!$A$4:$E$6, 5, FALSE)</f>
        <v>#N/A</v>
      </c>
      <c r="TLD11" s="20" t="e">
        <f>VLOOKUP(TLD$4, revenue_pivot!$A$4:$E$6, 5, FALSE)</f>
        <v>#N/A</v>
      </c>
      <c r="TLE11" s="7" t="s">
        <v>22352</v>
      </c>
      <c r="TLF11" s="20" t="e">
        <f>VLOOKUP(TLF$4, revenue_pivot!$A$4:$E$6, 5, FALSE)</f>
        <v>#N/A</v>
      </c>
      <c r="TLG11" s="20" t="e">
        <f>VLOOKUP(TLG$4, revenue_pivot!$A$4:$E$6, 5, FALSE)</f>
        <v>#N/A</v>
      </c>
      <c r="TLH11" s="20" t="e">
        <f>VLOOKUP(TLH$4, revenue_pivot!$A$4:$E$6, 5, FALSE)</f>
        <v>#N/A</v>
      </c>
      <c r="TLI11" s="7" t="s">
        <v>22352</v>
      </c>
      <c r="TLJ11" s="20" t="e">
        <f>VLOOKUP(TLJ$4, revenue_pivot!$A$4:$E$6, 5, FALSE)</f>
        <v>#N/A</v>
      </c>
      <c r="TLK11" s="20" t="e">
        <f>VLOOKUP(TLK$4, revenue_pivot!$A$4:$E$6, 5, FALSE)</f>
        <v>#N/A</v>
      </c>
      <c r="TLL11" s="20" t="e">
        <f>VLOOKUP(TLL$4, revenue_pivot!$A$4:$E$6, 5, FALSE)</f>
        <v>#N/A</v>
      </c>
      <c r="TLM11" s="7" t="s">
        <v>22352</v>
      </c>
      <c r="TLN11" s="20" t="e">
        <f>VLOOKUP(TLN$4, revenue_pivot!$A$4:$E$6, 5, FALSE)</f>
        <v>#N/A</v>
      </c>
      <c r="TLO11" s="20" t="e">
        <f>VLOOKUP(TLO$4, revenue_pivot!$A$4:$E$6, 5, FALSE)</f>
        <v>#N/A</v>
      </c>
      <c r="TLP11" s="20" t="e">
        <f>VLOOKUP(TLP$4, revenue_pivot!$A$4:$E$6, 5, FALSE)</f>
        <v>#N/A</v>
      </c>
      <c r="TLQ11" s="7" t="s">
        <v>22352</v>
      </c>
      <c r="TLR11" s="20" t="e">
        <f>VLOOKUP(TLR$4, revenue_pivot!$A$4:$E$6, 5, FALSE)</f>
        <v>#N/A</v>
      </c>
      <c r="TLS11" s="20" t="e">
        <f>VLOOKUP(TLS$4, revenue_pivot!$A$4:$E$6, 5, FALSE)</f>
        <v>#N/A</v>
      </c>
      <c r="TLT11" s="20" t="e">
        <f>VLOOKUP(TLT$4, revenue_pivot!$A$4:$E$6, 5, FALSE)</f>
        <v>#N/A</v>
      </c>
      <c r="TLU11" s="7" t="s">
        <v>22352</v>
      </c>
      <c r="TLV11" s="20" t="e">
        <f>VLOOKUP(TLV$4, revenue_pivot!$A$4:$E$6, 5, FALSE)</f>
        <v>#N/A</v>
      </c>
      <c r="TLW11" s="20" t="e">
        <f>VLOOKUP(TLW$4, revenue_pivot!$A$4:$E$6, 5, FALSE)</f>
        <v>#N/A</v>
      </c>
      <c r="TLX11" s="20" t="e">
        <f>VLOOKUP(TLX$4, revenue_pivot!$A$4:$E$6, 5, FALSE)</f>
        <v>#N/A</v>
      </c>
      <c r="TLY11" s="7" t="s">
        <v>22352</v>
      </c>
      <c r="TLZ11" s="20" t="e">
        <f>VLOOKUP(TLZ$4, revenue_pivot!$A$4:$E$6, 5, FALSE)</f>
        <v>#N/A</v>
      </c>
      <c r="TMA11" s="20" t="e">
        <f>VLOOKUP(TMA$4, revenue_pivot!$A$4:$E$6, 5, FALSE)</f>
        <v>#N/A</v>
      </c>
      <c r="TMB11" s="20" t="e">
        <f>VLOOKUP(TMB$4, revenue_pivot!$A$4:$E$6, 5, FALSE)</f>
        <v>#N/A</v>
      </c>
      <c r="TMC11" s="7" t="s">
        <v>22352</v>
      </c>
      <c r="TMD11" s="20" t="e">
        <f>VLOOKUP(TMD$4, revenue_pivot!$A$4:$E$6, 5, FALSE)</f>
        <v>#N/A</v>
      </c>
      <c r="TME11" s="20" t="e">
        <f>VLOOKUP(TME$4, revenue_pivot!$A$4:$E$6, 5, FALSE)</f>
        <v>#N/A</v>
      </c>
      <c r="TMF11" s="20" t="e">
        <f>VLOOKUP(TMF$4, revenue_pivot!$A$4:$E$6, 5, FALSE)</f>
        <v>#N/A</v>
      </c>
      <c r="TMG11" s="7" t="s">
        <v>22352</v>
      </c>
      <c r="TMH11" s="20" t="e">
        <f>VLOOKUP(TMH$4, revenue_pivot!$A$4:$E$6, 5, FALSE)</f>
        <v>#N/A</v>
      </c>
      <c r="TMI11" s="20" t="e">
        <f>VLOOKUP(TMI$4, revenue_pivot!$A$4:$E$6, 5, FALSE)</f>
        <v>#N/A</v>
      </c>
      <c r="TMJ11" s="20" t="e">
        <f>VLOOKUP(TMJ$4, revenue_pivot!$A$4:$E$6, 5, FALSE)</f>
        <v>#N/A</v>
      </c>
      <c r="TMK11" s="7" t="s">
        <v>22352</v>
      </c>
      <c r="TML11" s="20" t="e">
        <f>VLOOKUP(TML$4, revenue_pivot!$A$4:$E$6, 5, FALSE)</f>
        <v>#N/A</v>
      </c>
      <c r="TMM11" s="20" t="e">
        <f>VLOOKUP(TMM$4, revenue_pivot!$A$4:$E$6, 5, FALSE)</f>
        <v>#N/A</v>
      </c>
      <c r="TMN11" s="20" t="e">
        <f>VLOOKUP(TMN$4, revenue_pivot!$A$4:$E$6, 5, FALSE)</f>
        <v>#N/A</v>
      </c>
      <c r="TMO11" s="7" t="s">
        <v>22352</v>
      </c>
      <c r="TMP11" s="20" t="e">
        <f>VLOOKUP(TMP$4, revenue_pivot!$A$4:$E$6, 5, FALSE)</f>
        <v>#N/A</v>
      </c>
      <c r="TMQ11" s="20" t="e">
        <f>VLOOKUP(TMQ$4, revenue_pivot!$A$4:$E$6, 5, FALSE)</f>
        <v>#N/A</v>
      </c>
      <c r="TMR11" s="20" t="e">
        <f>VLOOKUP(TMR$4, revenue_pivot!$A$4:$E$6, 5, FALSE)</f>
        <v>#N/A</v>
      </c>
      <c r="TMS11" s="7" t="s">
        <v>22352</v>
      </c>
      <c r="TMT11" s="20" t="e">
        <f>VLOOKUP(TMT$4, revenue_pivot!$A$4:$E$6, 5, FALSE)</f>
        <v>#N/A</v>
      </c>
      <c r="TMU11" s="20" t="e">
        <f>VLOOKUP(TMU$4, revenue_pivot!$A$4:$E$6, 5, FALSE)</f>
        <v>#N/A</v>
      </c>
      <c r="TMV11" s="20" t="e">
        <f>VLOOKUP(TMV$4, revenue_pivot!$A$4:$E$6, 5, FALSE)</f>
        <v>#N/A</v>
      </c>
      <c r="TMW11" s="7" t="s">
        <v>22352</v>
      </c>
      <c r="TMX11" s="20" t="e">
        <f>VLOOKUP(TMX$4, revenue_pivot!$A$4:$E$6, 5, FALSE)</f>
        <v>#N/A</v>
      </c>
      <c r="TMY11" s="20" t="e">
        <f>VLOOKUP(TMY$4, revenue_pivot!$A$4:$E$6, 5, FALSE)</f>
        <v>#N/A</v>
      </c>
      <c r="TMZ11" s="20" t="e">
        <f>VLOOKUP(TMZ$4, revenue_pivot!$A$4:$E$6, 5, FALSE)</f>
        <v>#N/A</v>
      </c>
      <c r="TNA11" s="7" t="s">
        <v>22352</v>
      </c>
      <c r="TNB11" s="20" t="e">
        <f>VLOOKUP(TNB$4, revenue_pivot!$A$4:$E$6, 5, FALSE)</f>
        <v>#N/A</v>
      </c>
      <c r="TNC11" s="20" t="e">
        <f>VLOOKUP(TNC$4, revenue_pivot!$A$4:$E$6, 5, FALSE)</f>
        <v>#N/A</v>
      </c>
      <c r="TND11" s="20" t="e">
        <f>VLOOKUP(TND$4, revenue_pivot!$A$4:$E$6, 5, FALSE)</f>
        <v>#N/A</v>
      </c>
      <c r="TNE11" s="7" t="s">
        <v>22352</v>
      </c>
      <c r="TNF11" s="20" t="e">
        <f>VLOOKUP(TNF$4, revenue_pivot!$A$4:$E$6, 5, FALSE)</f>
        <v>#N/A</v>
      </c>
      <c r="TNG11" s="20" t="e">
        <f>VLOOKUP(TNG$4, revenue_pivot!$A$4:$E$6, 5, FALSE)</f>
        <v>#N/A</v>
      </c>
      <c r="TNH11" s="20" t="e">
        <f>VLOOKUP(TNH$4, revenue_pivot!$A$4:$E$6, 5, FALSE)</f>
        <v>#N/A</v>
      </c>
      <c r="TNI11" s="7" t="s">
        <v>22352</v>
      </c>
      <c r="TNJ11" s="20" t="e">
        <f>VLOOKUP(TNJ$4, revenue_pivot!$A$4:$E$6, 5, FALSE)</f>
        <v>#N/A</v>
      </c>
      <c r="TNK11" s="20" t="e">
        <f>VLOOKUP(TNK$4, revenue_pivot!$A$4:$E$6, 5, FALSE)</f>
        <v>#N/A</v>
      </c>
      <c r="TNL11" s="20" t="e">
        <f>VLOOKUP(TNL$4, revenue_pivot!$A$4:$E$6, 5, FALSE)</f>
        <v>#N/A</v>
      </c>
      <c r="TNM11" s="7" t="s">
        <v>22352</v>
      </c>
      <c r="TNN11" s="20" t="e">
        <f>VLOOKUP(TNN$4, revenue_pivot!$A$4:$E$6, 5, FALSE)</f>
        <v>#N/A</v>
      </c>
      <c r="TNO11" s="20" t="e">
        <f>VLOOKUP(TNO$4, revenue_pivot!$A$4:$E$6, 5, FALSE)</f>
        <v>#N/A</v>
      </c>
      <c r="TNP11" s="20" t="e">
        <f>VLOOKUP(TNP$4, revenue_pivot!$A$4:$E$6, 5, FALSE)</f>
        <v>#N/A</v>
      </c>
      <c r="TNQ11" s="7" t="s">
        <v>22352</v>
      </c>
      <c r="TNR11" s="20" t="e">
        <f>VLOOKUP(TNR$4, revenue_pivot!$A$4:$E$6, 5, FALSE)</f>
        <v>#N/A</v>
      </c>
      <c r="TNS11" s="20" t="e">
        <f>VLOOKUP(TNS$4, revenue_pivot!$A$4:$E$6, 5, FALSE)</f>
        <v>#N/A</v>
      </c>
      <c r="TNT11" s="20" t="e">
        <f>VLOOKUP(TNT$4, revenue_pivot!$A$4:$E$6, 5, FALSE)</f>
        <v>#N/A</v>
      </c>
      <c r="TNU11" s="7" t="s">
        <v>22352</v>
      </c>
      <c r="TNV11" s="20" t="e">
        <f>VLOOKUP(TNV$4, revenue_pivot!$A$4:$E$6, 5, FALSE)</f>
        <v>#N/A</v>
      </c>
      <c r="TNW11" s="20" t="e">
        <f>VLOOKUP(TNW$4, revenue_pivot!$A$4:$E$6, 5, FALSE)</f>
        <v>#N/A</v>
      </c>
      <c r="TNX11" s="20" t="e">
        <f>VLOOKUP(TNX$4, revenue_pivot!$A$4:$E$6, 5, FALSE)</f>
        <v>#N/A</v>
      </c>
      <c r="TNY11" s="7" t="s">
        <v>22352</v>
      </c>
      <c r="TNZ11" s="20" t="e">
        <f>VLOOKUP(TNZ$4, revenue_pivot!$A$4:$E$6, 5, FALSE)</f>
        <v>#N/A</v>
      </c>
      <c r="TOA11" s="20" t="e">
        <f>VLOOKUP(TOA$4, revenue_pivot!$A$4:$E$6, 5, FALSE)</f>
        <v>#N/A</v>
      </c>
      <c r="TOB11" s="20" t="e">
        <f>VLOOKUP(TOB$4, revenue_pivot!$A$4:$E$6, 5, FALSE)</f>
        <v>#N/A</v>
      </c>
      <c r="TOC11" s="7" t="s">
        <v>22352</v>
      </c>
      <c r="TOD11" s="20" t="e">
        <f>VLOOKUP(TOD$4, revenue_pivot!$A$4:$E$6, 5, FALSE)</f>
        <v>#N/A</v>
      </c>
      <c r="TOE11" s="20" t="e">
        <f>VLOOKUP(TOE$4, revenue_pivot!$A$4:$E$6, 5, FALSE)</f>
        <v>#N/A</v>
      </c>
      <c r="TOF11" s="20" t="e">
        <f>VLOOKUP(TOF$4, revenue_pivot!$A$4:$E$6, 5, FALSE)</f>
        <v>#N/A</v>
      </c>
      <c r="TOG11" s="7" t="s">
        <v>22352</v>
      </c>
      <c r="TOH11" s="20" t="e">
        <f>VLOOKUP(TOH$4, revenue_pivot!$A$4:$E$6, 5, FALSE)</f>
        <v>#N/A</v>
      </c>
      <c r="TOI11" s="20" t="e">
        <f>VLOOKUP(TOI$4, revenue_pivot!$A$4:$E$6, 5, FALSE)</f>
        <v>#N/A</v>
      </c>
      <c r="TOJ11" s="20" t="e">
        <f>VLOOKUP(TOJ$4, revenue_pivot!$A$4:$E$6, 5, FALSE)</f>
        <v>#N/A</v>
      </c>
      <c r="TOK11" s="7" t="s">
        <v>22352</v>
      </c>
      <c r="TOL11" s="20" t="e">
        <f>VLOOKUP(TOL$4, revenue_pivot!$A$4:$E$6, 5, FALSE)</f>
        <v>#N/A</v>
      </c>
      <c r="TOM11" s="20" t="e">
        <f>VLOOKUP(TOM$4, revenue_pivot!$A$4:$E$6, 5, FALSE)</f>
        <v>#N/A</v>
      </c>
      <c r="TON11" s="20" t="e">
        <f>VLOOKUP(TON$4, revenue_pivot!$A$4:$E$6, 5, FALSE)</f>
        <v>#N/A</v>
      </c>
      <c r="TOO11" s="7" t="s">
        <v>22352</v>
      </c>
      <c r="TOP11" s="20" t="e">
        <f>VLOOKUP(TOP$4, revenue_pivot!$A$4:$E$6, 5, FALSE)</f>
        <v>#N/A</v>
      </c>
      <c r="TOQ11" s="20" t="e">
        <f>VLOOKUP(TOQ$4, revenue_pivot!$A$4:$E$6, 5, FALSE)</f>
        <v>#N/A</v>
      </c>
      <c r="TOR11" s="20" t="e">
        <f>VLOOKUP(TOR$4, revenue_pivot!$A$4:$E$6, 5, FALSE)</f>
        <v>#N/A</v>
      </c>
      <c r="TOS11" s="7" t="s">
        <v>22352</v>
      </c>
      <c r="TOT11" s="20" t="e">
        <f>VLOOKUP(TOT$4, revenue_pivot!$A$4:$E$6, 5, FALSE)</f>
        <v>#N/A</v>
      </c>
      <c r="TOU11" s="20" t="e">
        <f>VLOOKUP(TOU$4, revenue_pivot!$A$4:$E$6, 5, FALSE)</f>
        <v>#N/A</v>
      </c>
      <c r="TOV11" s="20" t="e">
        <f>VLOOKUP(TOV$4, revenue_pivot!$A$4:$E$6, 5, FALSE)</f>
        <v>#N/A</v>
      </c>
      <c r="TOW11" s="7" t="s">
        <v>22352</v>
      </c>
      <c r="TOX11" s="20" t="e">
        <f>VLOOKUP(TOX$4, revenue_pivot!$A$4:$E$6, 5, FALSE)</f>
        <v>#N/A</v>
      </c>
      <c r="TOY11" s="20" t="e">
        <f>VLOOKUP(TOY$4, revenue_pivot!$A$4:$E$6, 5, FALSE)</f>
        <v>#N/A</v>
      </c>
      <c r="TOZ11" s="20" t="e">
        <f>VLOOKUP(TOZ$4, revenue_pivot!$A$4:$E$6, 5, FALSE)</f>
        <v>#N/A</v>
      </c>
      <c r="TPA11" s="7" t="s">
        <v>22352</v>
      </c>
      <c r="TPB11" s="20" t="e">
        <f>VLOOKUP(TPB$4, revenue_pivot!$A$4:$E$6, 5, FALSE)</f>
        <v>#N/A</v>
      </c>
      <c r="TPC11" s="20" t="e">
        <f>VLOOKUP(TPC$4, revenue_pivot!$A$4:$E$6, 5, FALSE)</f>
        <v>#N/A</v>
      </c>
      <c r="TPD11" s="20" t="e">
        <f>VLOOKUP(TPD$4, revenue_pivot!$A$4:$E$6, 5, FALSE)</f>
        <v>#N/A</v>
      </c>
      <c r="TPE11" s="7" t="s">
        <v>22352</v>
      </c>
      <c r="TPF11" s="20" t="e">
        <f>VLOOKUP(TPF$4, revenue_pivot!$A$4:$E$6, 5, FALSE)</f>
        <v>#N/A</v>
      </c>
      <c r="TPG11" s="20" t="e">
        <f>VLOOKUP(TPG$4, revenue_pivot!$A$4:$E$6, 5, FALSE)</f>
        <v>#N/A</v>
      </c>
      <c r="TPH11" s="20" t="e">
        <f>VLOOKUP(TPH$4, revenue_pivot!$A$4:$E$6, 5, FALSE)</f>
        <v>#N/A</v>
      </c>
      <c r="TPI11" s="7" t="s">
        <v>22352</v>
      </c>
      <c r="TPJ11" s="20" t="e">
        <f>VLOOKUP(TPJ$4, revenue_pivot!$A$4:$E$6, 5, FALSE)</f>
        <v>#N/A</v>
      </c>
      <c r="TPK11" s="20" t="e">
        <f>VLOOKUP(TPK$4, revenue_pivot!$A$4:$E$6, 5, FALSE)</f>
        <v>#N/A</v>
      </c>
      <c r="TPL11" s="20" t="e">
        <f>VLOOKUP(TPL$4, revenue_pivot!$A$4:$E$6, 5, FALSE)</f>
        <v>#N/A</v>
      </c>
      <c r="TPM11" s="7" t="s">
        <v>22352</v>
      </c>
      <c r="TPN11" s="20" t="e">
        <f>VLOOKUP(TPN$4, revenue_pivot!$A$4:$E$6, 5, FALSE)</f>
        <v>#N/A</v>
      </c>
      <c r="TPO11" s="20" t="e">
        <f>VLOOKUP(TPO$4, revenue_pivot!$A$4:$E$6, 5, FALSE)</f>
        <v>#N/A</v>
      </c>
      <c r="TPP11" s="20" t="e">
        <f>VLOOKUP(TPP$4, revenue_pivot!$A$4:$E$6, 5, FALSE)</f>
        <v>#N/A</v>
      </c>
      <c r="TPQ11" s="7" t="s">
        <v>22352</v>
      </c>
      <c r="TPR11" s="20" t="e">
        <f>VLOOKUP(TPR$4, revenue_pivot!$A$4:$E$6, 5, FALSE)</f>
        <v>#N/A</v>
      </c>
      <c r="TPS11" s="20" t="e">
        <f>VLOOKUP(TPS$4, revenue_pivot!$A$4:$E$6, 5, FALSE)</f>
        <v>#N/A</v>
      </c>
      <c r="TPT11" s="20" t="e">
        <f>VLOOKUP(TPT$4, revenue_pivot!$A$4:$E$6, 5, FALSE)</f>
        <v>#N/A</v>
      </c>
      <c r="TPU11" s="7" t="s">
        <v>22352</v>
      </c>
      <c r="TPV11" s="20" t="e">
        <f>VLOOKUP(TPV$4, revenue_pivot!$A$4:$E$6, 5, FALSE)</f>
        <v>#N/A</v>
      </c>
      <c r="TPW11" s="20" t="e">
        <f>VLOOKUP(TPW$4, revenue_pivot!$A$4:$E$6, 5, FALSE)</f>
        <v>#N/A</v>
      </c>
      <c r="TPX11" s="20" t="e">
        <f>VLOOKUP(TPX$4, revenue_pivot!$A$4:$E$6, 5, FALSE)</f>
        <v>#N/A</v>
      </c>
      <c r="TPY11" s="7" t="s">
        <v>22352</v>
      </c>
      <c r="TPZ11" s="20" t="e">
        <f>VLOOKUP(TPZ$4, revenue_pivot!$A$4:$E$6, 5, FALSE)</f>
        <v>#N/A</v>
      </c>
      <c r="TQA11" s="20" t="e">
        <f>VLOOKUP(TQA$4, revenue_pivot!$A$4:$E$6, 5, FALSE)</f>
        <v>#N/A</v>
      </c>
      <c r="TQB11" s="20" t="e">
        <f>VLOOKUP(TQB$4, revenue_pivot!$A$4:$E$6, 5, FALSE)</f>
        <v>#N/A</v>
      </c>
      <c r="TQC11" s="7" t="s">
        <v>22352</v>
      </c>
      <c r="TQD11" s="20" t="e">
        <f>VLOOKUP(TQD$4, revenue_pivot!$A$4:$E$6, 5, FALSE)</f>
        <v>#N/A</v>
      </c>
      <c r="TQE11" s="20" t="e">
        <f>VLOOKUP(TQE$4, revenue_pivot!$A$4:$E$6, 5, FALSE)</f>
        <v>#N/A</v>
      </c>
      <c r="TQF11" s="20" t="e">
        <f>VLOOKUP(TQF$4, revenue_pivot!$A$4:$E$6, 5, FALSE)</f>
        <v>#N/A</v>
      </c>
      <c r="TQG11" s="7" t="s">
        <v>22352</v>
      </c>
      <c r="TQH11" s="20" t="e">
        <f>VLOOKUP(TQH$4, revenue_pivot!$A$4:$E$6, 5, FALSE)</f>
        <v>#N/A</v>
      </c>
      <c r="TQI11" s="20" t="e">
        <f>VLOOKUP(TQI$4, revenue_pivot!$A$4:$E$6, 5, FALSE)</f>
        <v>#N/A</v>
      </c>
      <c r="TQJ11" s="20" t="e">
        <f>VLOOKUP(TQJ$4, revenue_pivot!$A$4:$E$6, 5, FALSE)</f>
        <v>#N/A</v>
      </c>
      <c r="TQK11" s="7" t="s">
        <v>22352</v>
      </c>
      <c r="TQL11" s="20" t="e">
        <f>VLOOKUP(TQL$4, revenue_pivot!$A$4:$E$6, 5, FALSE)</f>
        <v>#N/A</v>
      </c>
      <c r="TQM11" s="20" t="e">
        <f>VLOOKUP(TQM$4, revenue_pivot!$A$4:$E$6, 5, FALSE)</f>
        <v>#N/A</v>
      </c>
      <c r="TQN11" s="20" t="e">
        <f>VLOOKUP(TQN$4, revenue_pivot!$A$4:$E$6, 5, FALSE)</f>
        <v>#N/A</v>
      </c>
      <c r="TQO11" s="7" t="s">
        <v>22352</v>
      </c>
      <c r="TQP11" s="20" t="e">
        <f>VLOOKUP(TQP$4, revenue_pivot!$A$4:$E$6, 5, FALSE)</f>
        <v>#N/A</v>
      </c>
      <c r="TQQ11" s="20" t="e">
        <f>VLOOKUP(TQQ$4, revenue_pivot!$A$4:$E$6, 5, FALSE)</f>
        <v>#N/A</v>
      </c>
      <c r="TQR11" s="20" t="e">
        <f>VLOOKUP(TQR$4, revenue_pivot!$A$4:$E$6, 5, FALSE)</f>
        <v>#N/A</v>
      </c>
      <c r="TQS11" s="7" t="s">
        <v>22352</v>
      </c>
      <c r="TQT11" s="20" t="e">
        <f>VLOOKUP(TQT$4, revenue_pivot!$A$4:$E$6, 5, FALSE)</f>
        <v>#N/A</v>
      </c>
      <c r="TQU11" s="20" t="e">
        <f>VLOOKUP(TQU$4, revenue_pivot!$A$4:$E$6, 5, FALSE)</f>
        <v>#N/A</v>
      </c>
      <c r="TQV11" s="20" t="e">
        <f>VLOOKUP(TQV$4, revenue_pivot!$A$4:$E$6, 5, FALSE)</f>
        <v>#N/A</v>
      </c>
      <c r="TQW11" s="7" t="s">
        <v>22352</v>
      </c>
      <c r="TQX11" s="20" t="e">
        <f>VLOOKUP(TQX$4, revenue_pivot!$A$4:$E$6, 5, FALSE)</f>
        <v>#N/A</v>
      </c>
      <c r="TQY11" s="20" t="e">
        <f>VLOOKUP(TQY$4, revenue_pivot!$A$4:$E$6, 5, FALSE)</f>
        <v>#N/A</v>
      </c>
      <c r="TQZ11" s="20" t="e">
        <f>VLOOKUP(TQZ$4, revenue_pivot!$A$4:$E$6, 5, FALSE)</f>
        <v>#N/A</v>
      </c>
      <c r="TRA11" s="7" t="s">
        <v>22352</v>
      </c>
      <c r="TRB11" s="20" t="e">
        <f>VLOOKUP(TRB$4, revenue_pivot!$A$4:$E$6, 5, FALSE)</f>
        <v>#N/A</v>
      </c>
      <c r="TRC11" s="20" t="e">
        <f>VLOOKUP(TRC$4, revenue_pivot!$A$4:$E$6, 5, FALSE)</f>
        <v>#N/A</v>
      </c>
      <c r="TRD11" s="20" t="e">
        <f>VLOOKUP(TRD$4, revenue_pivot!$A$4:$E$6, 5, FALSE)</f>
        <v>#N/A</v>
      </c>
      <c r="TRE11" s="7" t="s">
        <v>22352</v>
      </c>
      <c r="TRF11" s="20" t="e">
        <f>VLOOKUP(TRF$4, revenue_pivot!$A$4:$E$6, 5, FALSE)</f>
        <v>#N/A</v>
      </c>
      <c r="TRG11" s="20" t="e">
        <f>VLOOKUP(TRG$4, revenue_pivot!$A$4:$E$6, 5, FALSE)</f>
        <v>#N/A</v>
      </c>
      <c r="TRH11" s="20" t="e">
        <f>VLOOKUP(TRH$4, revenue_pivot!$A$4:$E$6, 5, FALSE)</f>
        <v>#N/A</v>
      </c>
      <c r="TRI11" s="7" t="s">
        <v>22352</v>
      </c>
      <c r="TRJ11" s="20" t="e">
        <f>VLOOKUP(TRJ$4, revenue_pivot!$A$4:$E$6, 5, FALSE)</f>
        <v>#N/A</v>
      </c>
      <c r="TRK11" s="20" t="e">
        <f>VLOOKUP(TRK$4, revenue_pivot!$A$4:$E$6, 5, FALSE)</f>
        <v>#N/A</v>
      </c>
      <c r="TRL11" s="20" t="e">
        <f>VLOOKUP(TRL$4, revenue_pivot!$A$4:$E$6, 5, FALSE)</f>
        <v>#N/A</v>
      </c>
      <c r="TRM11" s="7" t="s">
        <v>22352</v>
      </c>
      <c r="TRN11" s="20" t="e">
        <f>VLOOKUP(TRN$4, revenue_pivot!$A$4:$E$6, 5, FALSE)</f>
        <v>#N/A</v>
      </c>
      <c r="TRO11" s="20" t="e">
        <f>VLOOKUP(TRO$4, revenue_pivot!$A$4:$E$6, 5, FALSE)</f>
        <v>#N/A</v>
      </c>
      <c r="TRP11" s="20" t="e">
        <f>VLOOKUP(TRP$4, revenue_pivot!$A$4:$E$6, 5, FALSE)</f>
        <v>#N/A</v>
      </c>
      <c r="TRQ11" s="7" t="s">
        <v>22352</v>
      </c>
      <c r="TRR11" s="20" t="e">
        <f>VLOOKUP(TRR$4, revenue_pivot!$A$4:$E$6, 5, FALSE)</f>
        <v>#N/A</v>
      </c>
      <c r="TRS11" s="20" t="e">
        <f>VLOOKUP(TRS$4, revenue_pivot!$A$4:$E$6, 5, FALSE)</f>
        <v>#N/A</v>
      </c>
      <c r="TRT11" s="20" t="e">
        <f>VLOOKUP(TRT$4, revenue_pivot!$A$4:$E$6, 5, FALSE)</f>
        <v>#N/A</v>
      </c>
      <c r="TRU11" s="7" t="s">
        <v>22352</v>
      </c>
      <c r="TRV11" s="20" t="e">
        <f>VLOOKUP(TRV$4, revenue_pivot!$A$4:$E$6, 5, FALSE)</f>
        <v>#N/A</v>
      </c>
      <c r="TRW11" s="20" t="e">
        <f>VLOOKUP(TRW$4, revenue_pivot!$A$4:$E$6, 5, FALSE)</f>
        <v>#N/A</v>
      </c>
      <c r="TRX11" s="20" t="e">
        <f>VLOOKUP(TRX$4, revenue_pivot!$A$4:$E$6, 5, FALSE)</f>
        <v>#N/A</v>
      </c>
      <c r="TRY11" s="7" t="s">
        <v>22352</v>
      </c>
      <c r="TRZ11" s="20" t="e">
        <f>VLOOKUP(TRZ$4, revenue_pivot!$A$4:$E$6, 5, FALSE)</f>
        <v>#N/A</v>
      </c>
      <c r="TSA11" s="20" t="e">
        <f>VLOOKUP(TSA$4, revenue_pivot!$A$4:$E$6, 5, FALSE)</f>
        <v>#N/A</v>
      </c>
      <c r="TSB11" s="20" t="e">
        <f>VLOOKUP(TSB$4, revenue_pivot!$A$4:$E$6, 5, FALSE)</f>
        <v>#N/A</v>
      </c>
      <c r="TSC11" s="7" t="s">
        <v>22352</v>
      </c>
      <c r="TSD11" s="20" t="e">
        <f>VLOOKUP(TSD$4, revenue_pivot!$A$4:$E$6, 5, FALSE)</f>
        <v>#N/A</v>
      </c>
      <c r="TSE11" s="20" t="e">
        <f>VLOOKUP(TSE$4, revenue_pivot!$A$4:$E$6, 5, FALSE)</f>
        <v>#N/A</v>
      </c>
      <c r="TSF11" s="20" t="e">
        <f>VLOOKUP(TSF$4, revenue_pivot!$A$4:$E$6, 5, FALSE)</f>
        <v>#N/A</v>
      </c>
      <c r="TSG11" s="7" t="s">
        <v>22352</v>
      </c>
      <c r="TSH11" s="20" t="e">
        <f>VLOOKUP(TSH$4, revenue_pivot!$A$4:$E$6, 5, FALSE)</f>
        <v>#N/A</v>
      </c>
      <c r="TSI11" s="20" t="e">
        <f>VLOOKUP(TSI$4, revenue_pivot!$A$4:$E$6, 5, FALSE)</f>
        <v>#N/A</v>
      </c>
      <c r="TSJ11" s="20" t="e">
        <f>VLOOKUP(TSJ$4, revenue_pivot!$A$4:$E$6, 5, FALSE)</f>
        <v>#N/A</v>
      </c>
      <c r="TSK11" s="7" t="s">
        <v>22352</v>
      </c>
      <c r="TSL11" s="20" t="e">
        <f>VLOOKUP(TSL$4, revenue_pivot!$A$4:$E$6, 5, FALSE)</f>
        <v>#N/A</v>
      </c>
      <c r="TSM11" s="20" t="e">
        <f>VLOOKUP(TSM$4, revenue_pivot!$A$4:$E$6, 5, FALSE)</f>
        <v>#N/A</v>
      </c>
      <c r="TSN11" s="20" t="e">
        <f>VLOOKUP(TSN$4, revenue_pivot!$A$4:$E$6, 5, FALSE)</f>
        <v>#N/A</v>
      </c>
      <c r="TSO11" s="7" t="s">
        <v>22352</v>
      </c>
      <c r="TSP11" s="20" t="e">
        <f>VLOOKUP(TSP$4, revenue_pivot!$A$4:$E$6, 5, FALSE)</f>
        <v>#N/A</v>
      </c>
      <c r="TSQ11" s="20" t="e">
        <f>VLOOKUP(TSQ$4, revenue_pivot!$A$4:$E$6, 5, FALSE)</f>
        <v>#N/A</v>
      </c>
      <c r="TSR11" s="20" t="e">
        <f>VLOOKUP(TSR$4, revenue_pivot!$A$4:$E$6, 5, FALSE)</f>
        <v>#N/A</v>
      </c>
      <c r="TSS11" s="7" t="s">
        <v>22352</v>
      </c>
      <c r="TST11" s="20" t="e">
        <f>VLOOKUP(TST$4, revenue_pivot!$A$4:$E$6, 5, FALSE)</f>
        <v>#N/A</v>
      </c>
      <c r="TSU11" s="20" t="e">
        <f>VLOOKUP(TSU$4, revenue_pivot!$A$4:$E$6, 5, FALSE)</f>
        <v>#N/A</v>
      </c>
      <c r="TSV11" s="20" t="e">
        <f>VLOOKUP(TSV$4, revenue_pivot!$A$4:$E$6, 5, FALSE)</f>
        <v>#N/A</v>
      </c>
      <c r="TSW11" s="7" t="s">
        <v>22352</v>
      </c>
      <c r="TSX11" s="20" t="e">
        <f>VLOOKUP(TSX$4, revenue_pivot!$A$4:$E$6, 5, FALSE)</f>
        <v>#N/A</v>
      </c>
      <c r="TSY11" s="20" t="e">
        <f>VLOOKUP(TSY$4, revenue_pivot!$A$4:$E$6, 5, FALSE)</f>
        <v>#N/A</v>
      </c>
      <c r="TSZ11" s="20" t="e">
        <f>VLOOKUP(TSZ$4, revenue_pivot!$A$4:$E$6, 5, FALSE)</f>
        <v>#N/A</v>
      </c>
      <c r="TTA11" s="7" t="s">
        <v>22352</v>
      </c>
      <c r="TTB11" s="20" t="e">
        <f>VLOOKUP(TTB$4, revenue_pivot!$A$4:$E$6, 5, FALSE)</f>
        <v>#N/A</v>
      </c>
      <c r="TTC11" s="20" t="e">
        <f>VLOOKUP(TTC$4, revenue_pivot!$A$4:$E$6, 5, FALSE)</f>
        <v>#N/A</v>
      </c>
      <c r="TTD11" s="20" t="e">
        <f>VLOOKUP(TTD$4, revenue_pivot!$A$4:$E$6, 5, FALSE)</f>
        <v>#N/A</v>
      </c>
      <c r="TTE11" s="7" t="s">
        <v>22352</v>
      </c>
      <c r="TTF11" s="20" t="e">
        <f>VLOOKUP(TTF$4, revenue_pivot!$A$4:$E$6, 5, FALSE)</f>
        <v>#N/A</v>
      </c>
      <c r="TTG11" s="20" t="e">
        <f>VLOOKUP(TTG$4, revenue_pivot!$A$4:$E$6, 5, FALSE)</f>
        <v>#N/A</v>
      </c>
      <c r="TTH11" s="20" t="e">
        <f>VLOOKUP(TTH$4, revenue_pivot!$A$4:$E$6, 5, FALSE)</f>
        <v>#N/A</v>
      </c>
      <c r="TTI11" s="7" t="s">
        <v>22352</v>
      </c>
      <c r="TTJ11" s="20" t="e">
        <f>VLOOKUP(TTJ$4, revenue_pivot!$A$4:$E$6, 5, FALSE)</f>
        <v>#N/A</v>
      </c>
      <c r="TTK11" s="20" t="e">
        <f>VLOOKUP(TTK$4, revenue_pivot!$A$4:$E$6, 5, FALSE)</f>
        <v>#N/A</v>
      </c>
      <c r="TTL11" s="20" t="e">
        <f>VLOOKUP(TTL$4, revenue_pivot!$A$4:$E$6, 5, FALSE)</f>
        <v>#N/A</v>
      </c>
      <c r="TTM11" s="7" t="s">
        <v>22352</v>
      </c>
      <c r="TTN11" s="20" t="e">
        <f>VLOOKUP(TTN$4, revenue_pivot!$A$4:$E$6, 5, FALSE)</f>
        <v>#N/A</v>
      </c>
      <c r="TTO11" s="20" t="e">
        <f>VLOOKUP(TTO$4, revenue_pivot!$A$4:$E$6, 5, FALSE)</f>
        <v>#N/A</v>
      </c>
      <c r="TTP11" s="20" t="e">
        <f>VLOOKUP(TTP$4, revenue_pivot!$A$4:$E$6, 5, FALSE)</f>
        <v>#N/A</v>
      </c>
      <c r="TTQ11" s="7" t="s">
        <v>22352</v>
      </c>
      <c r="TTR11" s="20" t="e">
        <f>VLOOKUP(TTR$4, revenue_pivot!$A$4:$E$6, 5, FALSE)</f>
        <v>#N/A</v>
      </c>
      <c r="TTS11" s="20" t="e">
        <f>VLOOKUP(TTS$4, revenue_pivot!$A$4:$E$6, 5, FALSE)</f>
        <v>#N/A</v>
      </c>
      <c r="TTT11" s="20" t="e">
        <f>VLOOKUP(TTT$4, revenue_pivot!$A$4:$E$6, 5, FALSE)</f>
        <v>#N/A</v>
      </c>
      <c r="TTU11" s="7" t="s">
        <v>22352</v>
      </c>
      <c r="TTV11" s="20" t="e">
        <f>VLOOKUP(TTV$4, revenue_pivot!$A$4:$E$6, 5, FALSE)</f>
        <v>#N/A</v>
      </c>
      <c r="TTW11" s="20" t="e">
        <f>VLOOKUP(TTW$4, revenue_pivot!$A$4:$E$6, 5, FALSE)</f>
        <v>#N/A</v>
      </c>
      <c r="TTX11" s="20" t="e">
        <f>VLOOKUP(TTX$4, revenue_pivot!$A$4:$E$6, 5, FALSE)</f>
        <v>#N/A</v>
      </c>
      <c r="TTY11" s="7" t="s">
        <v>22352</v>
      </c>
      <c r="TTZ11" s="20" t="e">
        <f>VLOOKUP(TTZ$4, revenue_pivot!$A$4:$E$6, 5, FALSE)</f>
        <v>#N/A</v>
      </c>
      <c r="TUA11" s="20" t="e">
        <f>VLOOKUP(TUA$4, revenue_pivot!$A$4:$E$6, 5, FALSE)</f>
        <v>#N/A</v>
      </c>
      <c r="TUB11" s="20" t="e">
        <f>VLOOKUP(TUB$4, revenue_pivot!$A$4:$E$6, 5, FALSE)</f>
        <v>#N/A</v>
      </c>
      <c r="TUC11" s="7" t="s">
        <v>22352</v>
      </c>
      <c r="TUD11" s="20" t="e">
        <f>VLOOKUP(TUD$4, revenue_pivot!$A$4:$E$6, 5, FALSE)</f>
        <v>#N/A</v>
      </c>
      <c r="TUE11" s="20" t="e">
        <f>VLOOKUP(TUE$4, revenue_pivot!$A$4:$E$6, 5, FALSE)</f>
        <v>#N/A</v>
      </c>
      <c r="TUF11" s="20" t="e">
        <f>VLOOKUP(TUF$4, revenue_pivot!$A$4:$E$6, 5, FALSE)</f>
        <v>#N/A</v>
      </c>
      <c r="TUG11" s="7" t="s">
        <v>22352</v>
      </c>
      <c r="TUH11" s="20" t="e">
        <f>VLOOKUP(TUH$4, revenue_pivot!$A$4:$E$6, 5, FALSE)</f>
        <v>#N/A</v>
      </c>
      <c r="TUI11" s="20" t="e">
        <f>VLOOKUP(TUI$4, revenue_pivot!$A$4:$E$6, 5, FALSE)</f>
        <v>#N/A</v>
      </c>
      <c r="TUJ11" s="20" t="e">
        <f>VLOOKUP(TUJ$4, revenue_pivot!$A$4:$E$6, 5, FALSE)</f>
        <v>#N/A</v>
      </c>
      <c r="TUK11" s="7" t="s">
        <v>22352</v>
      </c>
      <c r="TUL11" s="20" t="e">
        <f>VLOOKUP(TUL$4, revenue_pivot!$A$4:$E$6, 5, FALSE)</f>
        <v>#N/A</v>
      </c>
      <c r="TUM11" s="20" t="e">
        <f>VLOOKUP(TUM$4, revenue_pivot!$A$4:$E$6, 5, FALSE)</f>
        <v>#N/A</v>
      </c>
      <c r="TUN11" s="20" t="e">
        <f>VLOOKUP(TUN$4, revenue_pivot!$A$4:$E$6, 5, FALSE)</f>
        <v>#N/A</v>
      </c>
      <c r="TUO11" s="7" t="s">
        <v>22352</v>
      </c>
      <c r="TUP11" s="20" t="e">
        <f>VLOOKUP(TUP$4, revenue_pivot!$A$4:$E$6, 5, FALSE)</f>
        <v>#N/A</v>
      </c>
      <c r="TUQ11" s="20" t="e">
        <f>VLOOKUP(TUQ$4, revenue_pivot!$A$4:$E$6, 5, FALSE)</f>
        <v>#N/A</v>
      </c>
      <c r="TUR11" s="20" t="e">
        <f>VLOOKUP(TUR$4, revenue_pivot!$A$4:$E$6, 5, FALSE)</f>
        <v>#N/A</v>
      </c>
      <c r="TUS11" s="7" t="s">
        <v>22352</v>
      </c>
      <c r="TUT11" s="20" t="e">
        <f>VLOOKUP(TUT$4, revenue_pivot!$A$4:$E$6, 5, FALSE)</f>
        <v>#N/A</v>
      </c>
      <c r="TUU11" s="20" t="e">
        <f>VLOOKUP(TUU$4, revenue_pivot!$A$4:$E$6, 5, FALSE)</f>
        <v>#N/A</v>
      </c>
      <c r="TUV11" s="20" t="e">
        <f>VLOOKUP(TUV$4, revenue_pivot!$A$4:$E$6, 5, FALSE)</f>
        <v>#N/A</v>
      </c>
      <c r="TUW11" s="7" t="s">
        <v>22352</v>
      </c>
      <c r="TUX11" s="20" t="e">
        <f>VLOOKUP(TUX$4, revenue_pivot!$A$4:$E$6, 5, FALSE)</f>
        <v>#N/A</v>
      </c>
      <c r="TUY11" s="20" t="e">
        <f>VLOOKUP(TUY$4, revenue_pivot!$A$4:$E$6, 5, FALSE)</f>
        <v>#N/A</v>
      </c>
      <c r="TUZ11" s="20" t="e">
        <f>VLOOKUP(TUZ$4, revenue_pivot!$A$4:$E$6, 5, FALSE)</f>
        <v>#N/A</v>
      </c>
      <c r="TVA11" s="7" t="s">
        <v>22352</v>
      </c>
      <c r="TVB11" s="20" t="e">
        <f>VLOOKUP(TVB$4, revenue_pivot!$A$4:$E$6, 5, FALSE)</f>
        <v>#N/A</v>
      </c>
      <c r="TVC11" s="20" t="e">
        <f>VLOOKUP(TVC$4, revenue_pivot!$A$4:$E$6, 5, FALSE)</f>
        <v>#N/A</v>
      </c>
      <c r="TVD11" s="20" t="e">
        <f>VLOOKUP(TVD$4, revenue_pivot!$A$4:$E$6, 5, FALSE)</f>
        <v>#N/A</v>
      </c>
      <c r="TVE11" s="7" t="s">
        <v>22352</v>
      </c>
      <c r="TVF11" s="20" t="e">
        <f>VLOOKUP(TVF$4, revenue_pivot!$A$4:$E$6, 5, FALSE)</f>
        <v>#N/A</v>
      </c>
      <c r="TVG11" s="20" t="e">
        <f>VLOOKUP(TVG$4, revenue_pivot!$A$4:$E$6, 5, FALSE)</f>
        <v>#N/A</v>
      </c>
      <c r="TVH11" s="20" t="e">
        <f>VLOOKUP(TVH$4, revenue_pivot!$A$4:$E$6, 5, FALSE)</f>
        <v>#N/A</v>
      </c>
      <c r="TVI11" s="7" t="s">
        <v>22352</v>
      </c>
      <c r="TVJ11" s="20" t="e">
        <f>VLOOKUP(TVJ$4, revenue_pivot!$A$4:$E$6, 5, FALSE)</f>
        <v>#N/A</v>
      </c>
      <c r="TVK11" s="20" t="e">
        <f>VLOOKUP(TVK$4, revenue_pivot!$A$4:$E$6, 5, FALSE)</f>
        <v>#N/A</v>
      </c>
      <c r="TVL11" s="20" t="e">
        <f>VLOOKUP(TVL$4, revenue_pivot!$A$4:$E$6, 5, FALSE)</f>
        <v>#N/A</v>
      </c>
      <c r="TVM11" s="7" t="s">
        <v>22352</v>
      </c>
      <c r="TVN11" s="20" t="e">
        <f>VLOOKUP(TVN$4, revenue_pivot!$A$4:$E$6, 5, FALSE)</f>
        <v>#N/A</v>
      </c>
      <c r="TVO11" s="20" t="e">
        <f>VLOOKUP(TVO$4, revenue_pivot!$A$4:$E$6, 5, FALSE)</f>
        <v>#N/A</v>
      </c>
      <c r="TVP11" s="20" t="e">
        <f>VLOOKUP(TVP$4, revenue_pivot!$A$4:$E$6, 5, FALSE)</f>
        <v>#N/A</v>
      </c>
      <c r="TVQ11" s="7" t="s">
        <v>22352</v>
      </c>
      <c r="TVR11" s="20" t="e">
        <f>VLOOKUP(TVR$4, revenue_pivot!$A$4:$E$6, 5, FALSE)</f>
        <v>#N/A</v>
      </c>
      <c r="TVS11" s="20" t="e">
        <f>VLOOKUP(TVS$4, revenue_pivot!$A$4:$E$6, 5, FALSE)</f>
        <v>#N/A</v>
      </c>
      <c r="TVT11" s="20" t="e">
        <f>VLOOKUP(TVT$4, revenue_pivot!$A$4:$E$6, 5, FALSE)</f>
        <v>#N/A</v>
      </c>
      <c r="TVU11" s="7" t="s">
        <v>22352</v>
      </c>
      <c r="TVV11" s="20" t="e">
        <f>VLOOKUP(TVV$4, revenue_pivot!$A$4:$E$6, 5, FALSE)</f>
        <v>#N/A</v>
      </c>
      <c r="TVW11" s="20" t="e">
        <f>VLOOKUP(TVW$4, revenue_pivot!$A$4:$E$6, 5, FALSE)</f>
        <v>#N/A</v>
      </c>
      <c r="TVX11" s="20" t="e">
        <f>VLOOKUP(TVX$4, revenue_pivot!$A$4:$E$6, 5, FALSE)</f>
        <v>#N/A</v>
      </c>
      <c r="TVY11" s="7" t="s">
        <v>22352</v>
      </c>
      <c r="TVZ11" s="20" t="e">
        <f>VLOOKUP(TVZ$4, revenue_pivot!$A$4:$E$6, 5, FALSE)</f>
        <v>#N/A</v>
      </c>
      <c r="TWA11" s="20" t="e">
        <f>VLOOKUP(TWA$4, revenue_pivot!$A$4:$E$6, 5, FALSE)</f>
        <v>#N/A</v>
      </c>
      <c r="TWB11" s="20" t="e">
        <f>VLOOKUP(TWB$4, revenue_pivot!$A$4:$E$6, 5, FALSE)</f>
        <v>#N/A</v>
      </c>
      <c r="TWC11" s="7" t="s">
        <v>22352</v>
      </c>
      <c r="TWD11" s="20" t="e">
        <f>VLOOKUP(TWD$4, revenue_pivot!$A$4:$E$6, 5, FALSE)</f>
        <v>#N/A</v>
      </c>
      <c r="TWE11" s="20" t="e">
        <f>VLOOKUP(TWE$4, revenue_pivot!$A$4:$E$6, 5, FALSE)</f>
        <v>#N/A</v>
      </c>
      <c r="TWF11" s="20" t="e">
        <f>VLOOKUP(TWF$4, revenue_pivot!$A$4:$E$6, 5, FALSE)</f>
        <v>#N/A</v>
      </c>
      <c r="TWG11" s="7" t="s">
        <v>22352</v>
      </c>
      <c r="TWH11" s="20" t="e">
        <f>VLOOKUP(TWH$4, revenue_pivot!$A$4:$E$6, 5, FALSE)</f>
        <v>#N/A</v>
      </c>
      <c r="TWI11" s="20" t="e">
        <f>VLOOKUP(TWI$4, revenue_pivot!$A$4:$E$6, 5, FALSE)</f>
        <v>#N/A</v>
      </c>
      <c r="TWJ11" s="20" t="e">
        <f>VLOOKUP(TWJ$4, revenue_pivot!$A$4:$E$6, 5, FALSE)</f>
        <v>#N/A</v>
      </c>
      <c r="TWK11" s="7" t="s">
        <v>22352</v>
      </c>
      <c r="TWL11" s="20" t="e">
        <f>VLOOKUP(TWL$4, revenue_pivot!$A$4:$E$6, 5, FALSE)</f>
        <v>#N/A</v>
      </c>
      <c r="TWM11" s="20" t="e">
        <f>VLOOKUP(TWM$4, revenue_pivot!$A$4:$E$6, 5, FALSE)</f>
        <v>#N/A</v>
      </c>
      <c r="TWN11" s="20" t="e">
        <f>VLOOKUP(TWN$4, revenue_pivot!$A$4:$E$6, 5, FALSE)</f>
        <v>#N/A</v>
      </c>
      <c r="TWO11" s="7" t="s">
        <v>22352</v>
      </c>
      <c r="TWP11" s="20" t="e">
        <f>VLOOKUP(TWP$4, revenue_pivot!$A$4:$E$6, 5, FALSE)</f>
        <v>#N/A</v>
      </c>
      <c r="TWQ11" s="20" t="e">
        <f>VLOOKUP(TWQ$4, revenue_pivot!$A$4:$E$6, 5, FALSE)</f>
        <v>#N/A</v>
      </c>
      <c r="TWR11" s="20" t="e">
        <f>VLOOKUP(TWR$4, revenue_pivot!$A$4:$E$6, 5, FALSE)</f>
        <v>#N/A</v>
      </c>
      <c r="TWS11" s="7" t="s">
        <v>22352</v>
      </c>
      <c r="TWT11" s="20" t="e">
        <f>VLOOKUP(TWT$4, revenue_pivot!$A$4:$E$6, 5, FALSE)</f>
        <v>#N/A</v>
      </c>
      <c r="TWU11" s="20" t="e">
        <f>VLOOKUP(TWU$4, revenue_pivot!$A$4:$E$6, 5, FALSE)</f>
        <v>#N/A</v>
      </c>
      <c r="TWV11" s="20" t="e">
        <f>VLOOKUP(TWV$4, revenue_pivot!$A$4:$E$6, 5, FALSE)</f>
        <v>#N/A</v>
      </c>
      <c r="TWW11" s="7" t="s">
        <v>22352</v>
      </c>
      <c r="TWX11" s="20" t="e">
        <f>VLOOKUP(TWX$4, revenue_pivot!$A$4:$E$6, 5, FALSE)</f>
        <v>#N/A</v>
      </c>
      <c r="TWY11" s="20" t="e">
        <f>VLOOKUP(TWY$4, revenue_pivot!$A$4:$E$6, 5, FALSE)</f>
        <v>#N/A</v>
      </c>
      <c r="TWZ11" s="20" t="e">
        <f>VLOOKUP(TWZ$4, revenue_pivot!$A$4:$E$6, 5, FALSE)</f>
        <v>#N/A</v>
      </c>
      <c r="TXA11" s="7" t="s">
        <v>22352</v>
      </c>
      <c r="TXB11" s="20" t="e">
        <f>VLOOKUP(TXB$4, revenue_pivot!$A$4:$E$6, 5, FALSE)</f>
        <v>#N/A</v>
      </c>
      <c r="TXC11" s="20" t="e">
        <f>VLOOKUP(TXC$4, revenue_pivot!$A$4:$E$6, 5, FALSE)</f>
        <v>#N/A</v>
      </c>
      <c r="TXD11" s="20" t="e">
        <f>VLOOKUP(TXD$4, revenue_pivot!$A$4:$E$6, 5, FALSE)</f>
        <v>#N/A</v>
      </c>
      <c r="TXE11" s="7" t="s">
        <v>22352</v>
      </c>
      <c r="TXF11" s="20" t="e">
        <f>VLOOKUP(TXF$4, revenue_pivot!$A$4:$E$6, 5, FALSE)</f>
        <v>#N/A</v>
      </c>
      <c r="TXG11" s="20" t="e">
        <f>VLOOKUP(TXG$4, revenue_pivot!$A$4:$E$6, 5, FALSE)</f>
        <v>#N/A</v>
      </c>
      <c r="TXH11" s="20" t="e">
        <f>VLOOKUP(TXH$4, revenue_pivot!$A$4:$E$6, 5, FALSE)</f>
        <v>#N/A</v>
      </c>
      <c r="TXI11" s="7" t="s">
        <v>22352</v>
      </c>
      <c r="TXJ11" s="20" t="e">
        <f>VLOOKUP(TXJ$4, revenue_pivot!$A$4:$E$6, 5, FALSE)</f>
        <v>#N/A</v>
      </c>
      <c r="TXK11" s="20" t="e">
        <f>VLOOKUP(TXK$4, revenue_pivot!$A$4:$E$6, 5, FALSE)</f>
        <v>#N/A</v>
      </c>
      <c r="TXL11" s="20" t="e">
        <f>VLOOKUP(TXL$4, revenue_pivot!$A$4:$E$6, 5, FALSE)</f>
        <v>#N/A</v>
      </c>
      <c r="TXM11" s="7" t="s">
        <v>22352</v>
      </c>
      <c r="TXN11" s="20" t="e">
        <f>VLOOKUP(TXN$4, revenue_pivot!$A$4:$E$6, 5, FALSE)</f>
        <v>#N/A</v>
      </c>
      <c r="TXO11" s="20" t="e">
        <f>VLOOKUP(TXO$4, revenue_pivot!$A$4:$E$6, 5, FALSE)</f>
        <v>#N/A</v>
      </c>
      <c r="TXP11" s="20" t="e">
        <f>VLOOKUP(TXP$4, revenue_pivot!$A$4:$E$6, 5, FALSE)</f>
        <v>#N/A</v>
      </c>
      <c r="TXQ11" s="7" t="s">
        <v>22352</v>
      </c>
      <c r="TXR11" s="20" t="e">
        <f>VLOOKUP(TXR$4, revenue_pivot!$A$4:$E$6, 5, FALSE)</f>
        <v>#N/A</v>
      </c>
      <c r="TXS11" s="20" t="e">
        <f>VLOOKUP(TXS$4, revenue_pivot!$A$4:$E$6, 5, FALSE)</f>
        <v>#N/A</v>
      </c>
      <c r="TXT11" s="20" t="e">
        <f>VLOOKUP(TXT$4, revenue_pivot!$A$4:$E$6, 5, FALSE)</f>
        <v>#N/A</v>
      </c>
      <c r="TXU11" s="7" t="s">
        <v>22352</v>
      </c>
      <c r="TXV11" s="20" t="e">
        <f>VLOOKUP(TXV$4, revenue_pivot!$A$4:$E$6, 5, FALSE)</f>
        <v>#N/A</v>
      </c>
      <c r="TXW11" s="20" t="e">
        <f>VLOOKUP(TXW$4, revenue_pivot!$A$4:$E$6, 5, FALSE)</f>
        <v>#N/A</v>
      </c>
      <c r="TXX11" s="20" t="e">
        <f>VLOOKUP(TXX$4, revenue_pivot!$A$4:$E$6, 5, FALSE)</f>
        <v>#N/A</v>
      </c>
      <c r="TXY11" s="7" t="s">
        <v>22352</v>
      </c>
      <c r="TXZ11" s="20" t="e">
        <f>VLOOKUP(TXZ$4, revenue_pivot!$A$4:$E$6, 5, FALSE)</f>
        <v>#N/A</v>
      </c>
      <c r="TYA11" s="20" t="e">
        <f>VLOOKUP(TYA$4, revenue_pivot!$A$4:$E$6, 5, FALSE)</f>
        <v>#N/A</v>
      </c>
      <c r="TYB11" s="20" t="e">
        <f>VLOOKUP(TYB$4, revenue_pivot!$A$4:$E$6, 5, FALSE)</f>
        <v>#N/A</v>
      </c>
      <c r="TYC11" s="7" t="s">
        <v>22352</v>
      </c>
      <c r="TYD11" s="20" t="e">
        <f>VLOOKUP(TYD$4, revenue_pivot!$A$4:$E$6, 5, FALSE)</f>
        <v>#N/A</v>
      </c>
      <c r="TYE11" s="20" t="e">
        <f>VLOOKUP(TYE$4, revenue_pivot!$A$4:$E$6, 5, FALSE)</f>
        <v>#N/A</v>
      </c>
      <c r="TYF11" s="20" t="e">
        <f>VLOOKUP(TYF$4, revenue_pivot!$A$4:$E$6, 5, FALSE)</f>
        <v>#N/A</v>
      </c>
      <c r="TYG11" s="7" t="s">
        <v>22352</v>
      </c>
      <c r="TYH11" s="20" t="e">
        <f>VLOOKUP(TYH$4, revenue_pivot!$A$4:$E$6, 5, FALSE)</f>
        <v>#N/A</v>
      </c>
      <c r="TYI11" s="20" t="e">
        <f>VLOOKUP(TYI$4, revenue_pivot!$A$4:$E$6, 5, FALSE)</f>
        <v>#N/A</v>
      </c>
      <c r="TYJ11" s="20" t="e">
        <f>VLOOKUP(TYJ$4, revenue_pivot!$A$4:$E$6, 5, FALSE)</f>
        <v>#N/A</v>
      </c>
      <c r="TYK11" s="7" t="s">
        <v>22352</v>
      </c>
      <c r="TYL11" s="20" t="e">
        <f>VLOOKUP(TYL$4, revenue_pivot!$A$4:$E$6, 5, FALSE)</f>
        <v>#N/A</v>
      </c>
      <c r="TYM11" s="20" t="e">
        <f>VLOOKUP(TYM$4, revenue_pivot!$A$4:$E$6, 5, FALSE)</f>
        <v>#N/A</v>
      </c>
      <c r="TYN11" s="20" t="e">
        <f>VLOOKUP(TYN$4, revenue_pivot!$A$4:$E$6, 5, FALSE)</f>
        <v>#N/A</v>
      </c>
      <c r="TYO11" s="7" t="s">
        <v>22352</v>
      </c>
      <c r="TYP11" s="20" t="e">
        <f>VLOOKUP(TYP$4, revenue_pivot!$A$4:$E$6, 5, FALSE)</f>
        <v>#N/A</v>
      </c>
      <c r="TYQ11" s="20" t="e">
        <f>VLOOKUP(TYQ$4, revenue_pivot!$A$4:$E$6, 5, FALSE)</f>
        <v>#N/A</v>
      </c>
      <c r="TYR11" s="20" t="e">
        <f>VLOOKUP(TYR$4, revenue_pivot!$A$4:$E$6, 5, FALSE)</f>
        <v>#N/A</v>
      </c>
      <c r="TYS11" s="7" t="s">
        <v>22352</v>
      </c>
      <c r="TYT11" s="20" t="e">
        <f>VLOOKUP(TYT$4, revenue_pivot!$A$4:$E$6, 5, FALSE)</f>
        <v>#N/A</v>
      </c>
      <c r="TYU11" s="20" t="e">
        <f>VLOOKUP(TYU$4, revenue_pivot!$A$4:$E$6, 5, FALSE)</f>
        <v>#N/A</v>
      </c>
      <c r="TYV11" s="20" t="e">
        <f>VLOOKUP(TYV$4, revenue_pivot!$A$4:$E$6, 5, FALSE)</f>
        <v>#N/A</v>
      </c>
      <c r="TYW11" s="7" t="s">
        <v>22352</v>
      </c>
      <c r="TYX11" s="20" t="e">
        <f>VLOOKUP(TYX$4, revenue_pivot!$A$4:$E$6, 5, FALSE)</f>
        <v>#N/A</v>
      </c>
      <c r="TYY11" s="20" t="e">
        <f>VLOOKUP(TYY$4, revenue_pivot!$A$4:$E$6, 5, FALSE)</f>
        <v>#N/A</v>
      </c>
      <c r="TYZ11" s="20" t="e">
        <f>VLOOKUP(TYZ$4, revenue_pivot!$A$4:$E$6, 5, FALSE)</f>
        <v>#N/A</v>
      </c>
      <c r="TZA11" s="7" t="s">
        <v>22352</v>
      </c>
      <c r="TZB11" s="20" t="e">
        <f>VLOOKUP(TZB$4, revenue_pivot!$A$4:$E$6, 5, FALSE)</f>
        <v>#N/A</v>
      </c>
      <c r="TZC11" s="20" t="e">
        <f>VLOOKUP(TZC$4, revenue_pivot!$A$4:$E$6, 5, FALSE)</f>
        <v>#N/A</v>
      </c>
      <c r="TZD11" s="20" t="e">
        <f>VLOOKUP(TZD$4, revenue_pivot!$A$4:$E$6, 5, FALSE)</f>
        <v>#N/A</v>
      </c>
      <c r="TZE11" s="7" t="s">
        <v>22352</v>
      </c>
      <c r="TZF11" s="20" t="e">
        <f>VLOOKUP(TZF$4, revenue_pivot!$A$4:$E$6, 5, FALSE)</f>
        <v>#N/A</v>
      </c>
      <c r="TZG11" s="20" t="e">
        <f>VLOOKUP(TZG$4, revenue_pivot!$A$4:$E$6, 5, FALSE)</f>
        <v>#N/A</v>
      </c>
      <c r="TZH11" s="20" t="e">
        <f>VLOOKUP(TZH$4, revenue_pivot!$A$4:$E$6, 5, FALSE)</f>
        <v>#N/A</v>
      </c>
      <c r="TZI11" s="7" t="s">
        <v>22352</v>
      </c>
      <c r="TZJ11" s="20" t="e">
        <f>VLOOKUP(TZJ$4, revenue_pivot!$A$4:$E$6, 5, FALSE)</f>
        <v>#N/A</v>
      </c>
      <c r="TZK11" s="20" t="e">
        <f>VLOOKUP(TZK$4, revenue_pivot!$A$4:$E$6, 5, FALSE)</f>
        <v>#N/A</v>
      </c>
      <c r="TZL11" s="20" t="e">
        <f>VLOOKUP(TZL$4, revenue_pivot!$A$4:$E$6, 5, FALSE)</f>
        <v>#N/A</v>
      </c>
      <c r="TZM11" s="7" t="s">
        <v>22352</v>
      </c>
      <c r="TZN11" s="20" t="e">
        <f>VLOOKUP(TZN$4, revenue_pivot!$A$4:$E$6, 5, FALSE)</f>
        <v>#N/A</v>
      </c>
      <c r="TZO11" s="20" t="e">
        <f>VLOOKUP(TZO$4, revenue_pivot!$A$4:$E$6, 5, FALSE)</f>
        <v>#N/A</v>
      </c>
      <c r="TZP11" s="20" t="e">
        <f>VLOOKUP(TZP$4, revenue_pivot!$A$4:$E$6, 5, FALSE)</f>
        <v>#N/A</v>
      </c>
      <c r="TZQ11" s="7" t="s">
        <v>22352</v>
      </c>
      <c r="TZR11" s="20" t="e">
        <f>VLOOKUP(TZR$4, revenue_pivot!$A$4:$E$6, 5, FALSE)</f>
        <v>#N/A</v>
      </c>
      <c r="TZS11" s="20" t="e">
        <f>VLOOKUP(TZS$4, revenue_pivot!$A$4:$E$6, 5, FALSE)</f>
        <v>#N/A</v>
      </c>
      <c r="TZT11" s="20" t="e">
        <f>VLOOKUP(TZT$4, revenue_pivot!$A$4:$E$6, 5, FALSE)</f>
        <v>#N/A</v>
      </c>
      <c r="TZU11" s="7" t="s">
        <v>22352</v>
      </c>
      <c r="TZV11" s="20" t="e">
        <f>VLOOKUP(TZV$4, revenue_pivot!$A$4:$E$6, 5, FALSE)</f>
        <v>#N/A</v>
      </c>
      <c r="TZW11" s="20" t="e">
        <f>VLOOKUP(TZW$4, revenue_pivot!$A$4:$E$6, 5, FALSE)</f>
        <v>#N/A</v>
      </c>
      <c r="TZX11" s="20" t="e">
        <f>VLOOKUP(TZX$4, revenue_pivot!$A$4:$E$6, 5, FALSE)</f>
        <v>#N/A</v>
      </c>
      <c r="TZY11" s="7" t="s">
        <v>22352</v>
      </c>
      <c r="TZZ11" s="20" t="e">
        <f>VLOOKUP(TZZ$4, revenue_pivot!$A$4:$E$6, 5, FALSE)</f>
        <v>#N/A</v>
      </c>
      <c r="UAA11" s="20" t="e">
        <f>VLOOKUP(UAA$4, revenue_pivot!$A$4:$E$6, 5, FALSE)</f>
        <v>#N/A</v>
      </c>
      <c r="UAB11" s="20" t="e">
        <f>VLOOKUP(UAB$4, revenue_pivot!$A$4:$E$6, 5, FALSE)</f>
        <v>#N/A</v>
      </c>
      <c r="UAC11" s="7" t="s">
        <v>22352</v>
      </c>
      <c r="UAD11" s="20" t="e">
        <f>VLOOKUP(UAD$4, revenue_pivot!$A$4:$E$6, 5, FALSE)</f>
        <v>#N/A</v>
      </c>
      <c r="UAE11" s="20" t="e">
        <f>VLOOKUP(UAE$4, revenue_pivot!$A$4:$E$6, 5, FALSE)</f>
        <v>#N/A</v>
      </c>
      <c r="UAF11" s="20" t="e">
        <f>VLOOKUP(UAF$4, revenue_pivot!$A$4:$E$6, 5, FALSE)</f>
        <v>#N/A</v>
      </c>
      <c r="UAG11" s="7" t="s">
        <v>22352</v>
      </c>
      <c r="UAH11" s="20" t="e">
        <f>VLOOKUP(UAH$4, revenue_pivot!$A$4:$E$6, 5, FALSE)</f>
        <v>#N/A</v>
      </c>
      <c r="UAI11" s="20" t="e">
        <f>VLOOKUP(UAI$4, revenue_pivot!$A$4:$E$6, 5, FALSE)</f>
        <v>#N/A</v>
      </c>
      <c r="UAJ11" s="20" t="e">
        <f>VLOOKUP(UAJ$4, revenue_pivot!$A$4:$E$6, 5, FALSE)</f>
        <v>#N/A</v>
      </c>
      <c r="UAK11" s="7" t="s">
        <v>22352</v>
      </c>
      <c r="UAL11" s="20" t="e">
        <f>VLOOKUP(UAL$4, revenue_pivot!$A$4:$E$6, 5, FALSE)</f>
        <v>#N/A</v>
      </c>
      <c r="UAM11" s="20" t="e">
        <f>VLOOKUP(UAM$4, revenue_pivot!$A$4:$E$6, 5, FALSE)</f>
        <v>#N/A</v>
      </c>
      <c r="UAN11" s="20" t="e">
        <f>VLOOKUP(UAN$4, revenue_pivot!$A$4:$E$6, 5, FALSE)</f>
        <v>#N/A</v>
      </c>
      <c r="UAO11" s="7" t="s">
        <v>22352</v>
      </c>
      <c r="UAP11" s="20" t="e">
        <f>VLOOKUP(UAP$4, revenue_pivot!$A$4:$E$6, 5, FALSE)</f>
        <v>#N/A</v>
      </c>
      <c r="UAQ11" s="20" t="e">
        <f>VLOOKUP(UAQ$4, revenue_pivot!$A$4:$E$6, 5, FALSE)</f>
        <v>#N/A</v>
      </c>
      <c r="UAR11" s="20" t="e">
        <f>VLOOKUP(UAR$4, revenue_pivot!$A$4:$E$6, 5, FALSE)</f>
        <v>#N/A</v>
      </c>
      <c r="UAS11" s="7" t="s">
        <v>22352</v>
      </c>
      <c r="UAT11" s="20" t="e">
        <f>VLOOKUP(UAT$4, revenue_pivot!$A$4:$E$6, 5, FALSE)</f>
        <v>#N/A</v>
      </c>
      <c r="UAU11" s="20" t="e">
        <f>VLOOKUP(UAU$4, revenue_pivot!$A$4:$E$6, 5, FALSE)</f>
        <v>#N/A</v>
      </c>
      <c r="UAV11" s="20" t="e">
        <f>VLOOKUP(UAV$4, revenue_pivot!$A$4:$E$6, 5, FALSE)</f>
        <v>#N/A</v>
      </c>
      <c r="UAW11" s="7" t="s">
        <v>22352</v>
      </c>
      <c r="UAX11" s="20" t="e">
        <f>VLOOKUP(UAX$4, revenue_pivot!$A$4:$E$6, 5, FALSE)</f>
        <v>#N/A</v>
      </c>
      <c r="UAY11" s="20" t="e">
        <f>VLOOKUP(UAY$4, revenue_pivot!$A$4:$E$6, 5, FALSE)</f>
        <v>#N/A</v>
      </c>
      <c r="UAZ11" s="20" t="e">
        <f>VLOOKUP(UAZ$4, revenue_pivot!$A$4:$E$6, 5, FALSE)</f>
        <v>#N/A</v>
      </c>
      <c r="UBA11" s="7" t="s">
        <v>22352</v>
      </c>
      <c r="UBB11" s="20" t="e">
        <f>VLOOKUP(UBB$4, revenue_pivot!$A$4:$E$6, 5, FALSE)</f>
        <v>#N/A</v>
      </c>
      <c r="UBC11" s="20" t="e">
        <f>VLOOKUP(UBC$4, revenue_pivot!$A$4:$E$6, 5, FALSE)</f>
        <v>#N/A</v>
      </c>
      <c r="UBD11" s="20" t="e">
        <f>VLOOKUP(UBD$4, revenue_pivot!$A$4:$E$6, 5, FALSE)</f>
        <v>#N/A</v>
      </c>
      <c r="UBE11" s="7" t="s">
        <v>22352</v>
      </c>
      <c r="UBF11" s="20" t="e">
        <f>VLOOKUP(UBF$4, revenue_pivot!$A$4:$E$6, 5, FALSE)</f>
        <v>#N/A</v>
      </c>
      <c r="UBG11" s="20" t="e">
        <f>VLOOKUP(UBG$4, revenue_pivot!$A$4:$E$6, 5, FALSE)</f>
        <v>#N/A</v>
      </c>
      <c r="UBH11" s="20" t="e">
        <f>VLOOKUP(UBH$4, revenue_pivot!$A$4:$E$6, 5, FALSE)</f>
        <v>#N/A</v>
      </c>
      <c r="UBI11" s="7" t="s">
        <v>22352</v>
      </c>
      <c r="UBJ11" s="20" t="e">
        <f>VLOOKUP(UBJ$4, revenue_pivot!$A$4:$E$6, 5, FALSE)</f>
        <v>#N/A</v>
      </c>
      <c r="UBK11" s="20" t="e">
        <f>VLOOKUP(UBK$4, revenue_pivot!$A$4:$E$6, 5, FALSE)</f>
        <v>#N/A</v>
      </c>
      <c r="UBL11" s="20" t="e">
        <f>VLOOKUP(UBL$4, revenue_pivot!$A$4:$E$6, 5, FALSE)</f>
        <v>#N/A</v>
      </c>
      <c r="UBM11" s="7" t="s">
        <v>22352</v>
      </c>
      <c r="UBN11" s="20" t="e">
        <f>VLOOKUP(UBN$4, revenue_pivot!$A$4:$E$6, 5, FALSE)</f>
        <v>#N/A</v>
      </c>
      <c r="UBO11" s="20" t="e">
        <f>VLOOKUP(UBO$4, revenue_pivot!$A$4:$E$6, 5, FALSE)</f>
        <v>#N/A</v>
      </c>
      <c r="UBP11" s="20" t="e">
        <f>VLOOKUP(UBP$4, revenue_pivot!$A$4:$E$6, 5, FALSE)</f>
        <v>#N/A</v>
      </c>
      <c r="UBQ11" s="7" t="s">
        <v>22352</v>
      </c>
      <c r="UBR11" s="20" t="e">
        <f>VLOOKUP(UBR$4, revenue_pivot!$A$4:$E$6, 5, FALSE)</f>
        <v>#N/A</v>
      </c>
      <c r="UBS11" s="20" t="e">
        <f>VLOOKUP(UBS$4, revenue_pivot!$A$4:$E$6, 5, FALSE)</f>
        <v>#N/A</v>
      </c>
      <c r="UBT11" s="20" t="e">
        <f>VLOOKUP(UBT$4, revenue_pivot!$A$4:$E$6, 5, FALSE)</f>
        <v>#N/A</v>
      </c>
      <c r="UBU11" s="7" t="s">
        <v>22352</v>
      </c>
      <c r="UBV11" s="20" t="e">
        <f>VLOOKUP(UBV$4, revenue_pivot!$A$4:$E$6, 5, FALSE)</f>
        <v>#N/A</v>
      </c>
      <c r="UBW11" s="20" t="e">
        <f>VLOOKUP(UBW$4, revenue_pivot!$A$4:$E$6, 5, FALSE)</f>
        <v>#N/A</v>
      </c>
      <c r="UBX11" s="20" t="e">
        <f>VLOOKUP(UBX$4, revenue_pivot!$A$4:$E$6, 5, FALSE)</f>
        <v>#N/A</v>
      </c>
      <c r="UBY11" s="7" t="s">
        <v>22352</v>
      </c>
      <c r="UBZ11" s="20" t="e">
        <f>VLOOKUP(UBZ$4, revenue_pivot!$A$4:$E$6, 5, FALSE)</f>
        <v>#N/A</v>
      </c>
      <c r="UCA11" s="20" t="e">
        <f>VLOOKUP(UCA$4, revenue_pivot!$A$4:$E$6, 5, FALSE)</f>
        <v>#N/A</v>
      </c>
      <c r="UCB11" s="20" t="e">
        <f>VLOOKUP(UCB$4, revenue_pivot!$A$4:$E$6, 5, FALSE)</f>
        <v>#N/A</v>
      </c>
      <c r="UCC11" s="7" t="s">
        <v>22352</v>
      </c>
      <c r="UCD11" s="20" t="e">
        <f>VLOOKUP(UCD$4, revenue_pivot!$A$4:$E$6, 5, FALSE)</f>
        <v>#N/A</v>
      </c>
      <c r="UCE11" s="20" t="e">
        <f>VLOOKUP(UCE$4, revenue_pivot!$A$4:$E$6, 5, FALSE)</f>
        <v>#N/A</v>
      </c>
      <c r="UCF11" s="20" t="e">
        <f>VLOOKUP(UCF$4, revenue_pivot!$A$4:$E$6, 5, FALSE)</f>
        <v>#N/A</v>
      </c>
      <c r="UCG11" s="7" t="s">
        <v>22352</v>
      </c>
      <c r="UCH11" s="20" t="e">
        <f>VLOOKUP(UCH$4, revenue_pivot!$A$4:$E$6, 5, FALSE)</f>
        <v>#N/A</v>
      </c>
      <c r="UCI11" s="20" t="e">
        <f>VLOOKUP(UCI$4, revenue_pivot!$A$4:$E$6, 5, FALSE)</f>
        <v>#N/A</v>
      </c>
      <c r="UCJ11" s="20" t="e">
        <f>VLOOKUP(UCJ$4, revenue_pivot!$A$4:$E$6, 5, FALSE)</f>
        <v>#N/A</v>
      </c>
      <c r="UCK11" s="7" t="s">
        <v>22352</v>
      </c>
      <c r="UCL11" s="20" t="e">
        <f>VLOOKUP(UCL$4, revenue_pivot!$A$4:$E$6, 5, FALSE)</f>
        <v>#N/A</v>
      </c>
      <c r="UCM11" s="20" t="e">
        <f>VLOOKUP(UCM$4, revenue_pivot!$A$4:$E$6, 5, FALSE)</f>
        <v>#N/A</v>
      </c>
      <c r="UCN11" s="20" t="e">
        <f>VLOOKUP(UCN$4, revenue_pivot!$A$4:$E$6, 5, FALSE)</f>
        <v>#N/A</v>
      </c>
      <c r="UCO11" s="7" t="s">
        <v>22352</v>
      </c>
      <c r="UCP11" s="20" t="e">
        <f>VLOOKUP(UCP$4, revenue_pivot!$A$4:$E$6, 5, FALSE)</f>
        <v>#N/A</v>
      </c>
      <c r="UCQ11" s="20" t="e">
        <f>VLOOKUP(UCQ$4, revenue_pivot!$A$4:$E$6, 5, FALSE)</f>
        <v>#N/A</v>
      </c>
      <c r="UCR11" s="20" t="e">
        <f>VLOOKUP(UCR$4, revenue_pivot!$A$4:$E$6, 5, FALSE)</f>
        <v>#N/A</v>
      </c>
      <c r="UCS11" s="7" t="s">
        <v>22352</v>
      </c>
      <c r="UCT11" s="20" t="e">
        <f>VLOOKUP(UCT$4, revenue_pivot!$A$4:$E$6, 5, FALSE)</f>
        <v>#N/A</v>
      </c>
      <c r="UCU11" s="20" t="e">
        <f>VLOOKUP(UCU$4, revenue_pivot!$A$4:$E$6, 5, FALSE)</f>
        <v>#N/A</v>
      </c>
      <c r="UCV11" s="20" t="e">
        <f>VLOOKUP(UCV$4, revenue_pivot!$A$4:$E$6, 5, FALSE)</f>
        <v>#N/A</v>
      </c>
      <c r="UCW11" s="7" t="s">
        <v>22352</v>
      </c>
      <c r="UCX11" s="20" t="e">
        <f>VLOOKUP(UCX$4, revenue_pivot!$A$4:$E$6, 5, FALSE)</f>
        <v>#N/A</v>
      </c>
      <c r="UCY11" s="20" t="e">
        <f>VLOOKUP(UCY$4, revenue_pivot!$A$4:$E$6, 5, FALSE)</f>
        <v>#N/A</v>
      </c>
      <c r="UCZ11" s="20" t="e">
        <f>VLOOKUP(UCZ$4, revenue_pivot!$A$4:$E$6, 5, FALSE)</f>
        <v>#N/A</v>
      </c>
      <c r="UDA11" s="7" t="s">
        <v>22352</v>
      </c>
      <c r="UDB11" s="20" t="e">
        <f>VLOOKUP(UDB$4, revenue_pivot!$A$4:$E$6, 5, FALSE)</f>
        <v>#N/A</v>
      </c>
      <c r="UDC11" s="20" t="e">
        <f>VLOOKUP(UDC$4, revenue_pivot!$A$4:$E$6, 5, FALSE)</f>
        <v>#N/A</v>
      </c>
      <c r="UDD11" s="20" t="e">
        <f>VLOOKUP(UDD$4, revenue_pivot!$A$4:$E$6, 5, FALSE)</f>
        <v>#N/A</v>
      </c>
      <c r="UDE11" s="7" t="s">
        <v>22352</v>
      </c>
      <c r="UDF11" s="20" t="e">
        <f>VLOOKUP(UDF$4, revenue_pivot!$A$4:$E$6, 5, FALSE)</f>
        <v>#N/A</v>
      </c>
      <c r="UDG11" s="20" t="e">
        <f>VLOOKUP(UDG$4, revenue_pivot!$A$4:$E$6, 5, FALSE)</f>
        <v>#N/A</v>
      </c>
      <c r="UDH11" s="20" t="e">
        <f>VLOOKUP(UDH$4, revenue_pivot!$A$4:$E$6, 5, FALSE)</f>
        <v>#N/A</v>
      </c>
      <c r="UDI11" s="7" t="s">
        <v>22352</v>
      </c>
      <c r="UDJ11" s="20" t="e">
        <f>VLOOKUP(UDJ$4, revenue_pivot!$A$4:$E$6, 5, FALSE)</f>
        <v>#N/A</v>
      </c>
      <c r="UDK11" s="20" t="e">
        <f>VLOOKUP(UDK$4, revenue_pivot!$A$4:$E$6, 5, FALSE)</f>
        <v>#N/A</v>
      </c>
      <c r="UDL11" s="20" t="e">
        <f>VLOOKUP(UDL$4, revenue_pivot!$A$4:$E$6, 5, FALSE)</f>
        <v>#N/A</v>
      </c>
      <c r="UDM11" s="7" t="s">
        <v>22352</v>
      </c>
      <c r="UDN11" s="20" t="e">
        <f>VLOOKUP(UDN$4, revenue_pivot!$A$4:$E$6, 5, FALSE)</f>
        <v>#N/A</v>
      </c>
      <c r="UDO11" s="20" t="e">
        <f>VLOOKUP(UDO$4, revenue_pivot!$A$4:$E$6, 5, FALSE)</f>
        <v>#N/A</v>
      </c>
      <c r="UDP11" s="20" t="e">
        <f>VLOOKUP(UDP$4, revenue_pivot!$A$4:$E$6, 5, FALSE)</f>
        <v>#N/A</v>
      </c>
      <c r="UDQ11" s="7" t="s">
        <v>22352</v>
      </c>
      <c r="UDR11" s="20" t="e">
        <f>VLOOKUP(UDR$4, revenue_pivot!$A$4:$E$6, 5, FALSE)</f>
        <v>#N/A</v>
      </c>
      <c r="UDS11" s="20" t="e">
        <f>VLOOKUP(UDS$4, revenue_pivot!$A$4:$E$6, 5, FALSE)</f>
        <v>#N/A</v>
      </c>
      <c r="UDT11" s="20" t="e">
        <f>VLOOKUP(UDT$4, revenue_pivot!$A$4:$E$6, 5, FALSE)</f>
        <v>#N/A</v>
      </c>
      <c r="UDU11" s="7" t="s">
        <v>22352</v>
      </c>
      <c r="UDV11" s="20" t="e">
        <f>VLOOKUP(UDV$4, revenue_pivot!$A$4:$E$6, 5, FALSE)</f>
        <v>#N/A</v>
      </c>
      <c r="UDW11" s="20" t="e">
        <f>VLOOKUP(UDW$4, revenue_pivot!$A$4:$E$6, 5, FALSE)</f>
        <v>#N/A</v>
      </c>
      <c r="UDX11" s="20" t="e">
        <f>VLOOKUP(UDX$4, revenue_pivot!$A$4:$E$6, 5, FALSE)</f>
        <v>#N/A</v>
      </c>
      <c r="UDY11" s="7" t="s">
        <v>22352</v>
      </c>
      <c r="UDZ11" s="20" t="e">
        <f>VLOOKUP(UDZ$4, revenue_pivot!$A$4:$E$6, 5, FALSE)</f>
        <v>#N/A</v>
      </c>
      <c r="UEA11" s="20" t="e">
        <f>VLOOKUP(UEA$4, revenue_pivot!$A$4:$E$6, 5, FALSE)</f>
        <v>#N/A</v>
      </c>
      <c r="UEB11" s="20" t="e">
        <f>VLOOKUP(UEB$4, revenue_pivot!$A$4:$E$6, 5, FALSE)</f>
        <v>#N/A</v>
      </c>
      <c r="UEC11" s="7" t="s">
        <v>22352</v>
      </c>
      <c r="UED11" s="20" t="e">
        <f>VLOOKUP(UED$4, revenue_pivot!$A$4:$E$6, 5, FALSE)</f>
        <v>#N/A</v>
      </c>
      <c r="UEE11" s="20" t="e">
        <f>VLOOKUP(UEE$4, revenue_pivot!$A$4:$E$6, 5, FALSE)</f>
        <v>#N/A</v>
      </c>
      <c r="UEF11" s="20" t="e">
        <f>VLOOKUP(UEF$4, revenue_pivot!$A$4:$E$6, 5, FALSE)</f>
        <v>#N/A</v>
      </c>
      <c r="UEG11" s="7" t="s">
        <v>22352</v>
      </c>
      <c r="UEH11" s="20" t="e">
        <f>VLOOKUP(UEH$4, revenue_pivot!$A$4:$E$6, 5, FALSE)</f>
        <v>#N/A</v>
      </c>
      <c r="UEI11" s="20" t="e">
        <f>VLOOKUP(UEI$4, revenue_pivot!$A$4:$E$6, 5, FALSE)</f>
        <v>#N/A</v>
      </c>
      <c r="UEJ11" s="20" t="e">
        <f>VLOOKUP(UEJ$4, revenue_pivot!$A$4:$E$6, 5, FALSE)</f>
        <v>#N/A</v>
      </c>
      <c r="UEK11" s="7" t="s">
        <v>22352</v>
      </c>
      <c r="UEL11" s="20" t="e">
        <f>VLOOKUP(UEL$4, revenue_pivot!$A$4:$E$6, 5, FALSE)</f>
        <v>#N/A</v>
      </c>
      <c r="UEM11" s="20" t="e">
        <f>VLOOKUP(UEM$4, revenue_pivot!$A$4:$E$6, 5, FALSE)</f>
        <v>#N/A</v>
      </c>
      <c r="UEN11" s="20" t="e">
        <f>VLOOKUP(UEN$4, revenue_pivot!$A$4:$E$6, 5, FALSE)</f>
        <v>#N/A</v>
      </c>
      <c r="UEO11" s="7" t="s">
        <v>22352</v>
      </c>
      <c r="UEP11" s="20" t="e">
        <f>VLOOKUP(UEP$4, revenue_pivot!$A$4:$E$6, 5, FALSE)</f>
        <v>#N/A</v>
      </c>
      <c r="UEQ11" s="20" t="e">
        <f>VLOOKUP(UEQ$4, revenue_pivot!$A$4:$E$6, 5, FALSE)</f>
        <v>#N/A</v>
      </c>
      <c r="UER11" s="20" t="e">
        <f>VLOOKUP(UER$4, revenue_pivot!$A$4:$E$6, 5, FALSE)</f>
        <v>#N/A</v>
      </c>
      <c r="UES11" s="7" t="s">
        <v>22352</v>
      </c>
      <c r="UET11" s="20" t="e">
        <f>VLOOKUP(UET$4, revenue_pivot!$A$4:$E$6, 5, FALSE)</f>
        <v>#N/A</v>
      </c>
      <c r="UEU11" s="20" t="e">
        <f>VLOOKUP(UEU$4, revenue_pivot!$A$4:$E$6, 5, FALSE)</f>
        <v>#N/A</v>
      </c>
      <c r="UEV11" s="20" t="e">
        <f>VLOOKUP(UEV$4, revenue_pivot!$A$4:$E$6, 5, FALSE)</f>
        <v>#N/A</v>
      </c>
      <c r="UEW11" s="7" t="s">
        <v>22352</v>
      </c>
      <c r="UEX11" s="20" t="e">
        <f>VLOOKUP(UEX$4, revenue_pivot!$A$4:$E$6, 5, FALSE)</f>
        <v>#N/A</v>
      </c>
      <c r="UEY11" s="20" t="e">
        <f>VLOOKUP(UEY$4, revenue_pivot!$A$4:$E$6, 5, FALSE)</f>
        <v>#N/A</v>
      </c>
      <c r="UEZ11" s="20" t="e">
        <f>VLOOKUP(UEZ$4, revenue_pivot!$A$4:$E$6, 5, FALSE)</f>
        <v>#N/A</v>
      </c>
      <c r="UFA11" s="7" t="s">
        <v>22352</v>
      </c>
      <c r="UFB11" s="20" t="e">
        <f>VLOOKUP(UFB$4, revenue_pivot!$A$4:$E$6, 5, FALSE)</f>
        <v>#N/A</v>
      </c>
      <c r="UFC11" s="20" t="e">
        <f>VLOOKUP(UFC$4, revenue_pivot!$A$4:$E$6, 5, FALSE)</f>
        <v>#N/A</v>
      </c>
      <c r="UFD11" s="20" t="e">
        <f>VLOOKUP(UFD$4, revenue_pivot!$A$4:$E$6, 5, FALSE)</f>
        <v>#N/A</v>
      </c>
      <c r="UFE11" s="7" t="s">
        <v>22352</v>
      </c>
      <c r="UFF11" s="20" t="e">
        <f>VLOOKUP(UFF$4, revenue_pivot!$A$4:$E$6, 5, FALSE)</f>
        <v>#N/A</v>
      </c>
      <c r="UFG11" s="20" t="e">
        <f>VLOOKUP(UFG$4, revenue_pivot!$A$4:$E$6, 5, FALSE)</f>
        <v>#N/A</v>
      </c>
      <c r="UFH11" s="20" t="e">
        <f>VLOOKUP(UFH$4, revenue_pivot!$A$4:$E$6, 5, FALSE)</f>
        <v>#N/A</v>
      </c>
      <c r="UFI11" s="7" t="s">
        <v>22352</v>
      </c>
      <c r="UFJ11" s="20" t="e">
        <f>VLOOKUP(UFJ$4, revenue_pivot!$A$4:$E$6, 5, FALSE)</f>
        <v>#N/A</v>
      </c>
      <c r="UFK11" s="20" t="e">
        <f>VLOOKUP(UFK$4, revenue_pivot!$A$4:$E$6, 5, FALSE)</f>
        <v>#N/A</v>
      </c>
      <c r="UFL11" s="20" t="e">
        <f>VLOOKUP(UFL$4, revenue_pivot!$A$4:$E$6, 5, FALSE)</f>
        <v>#N/A</v>
      </c>
      <c r="UFM11" s="7" t="s">
        <v>22352</v>
      </c>
      <c r="UFN11" s="20" t="e">
        <f>VLOOKUP(UFN$4, revenue_pivot!$A$4:$E$6, 5, FALSE)</f>
        <v>#N/A</v>
      </c>
      <c r="UFO11" s="20" t="e">
        <f>VLOOKUP(UFO$4, revenue_pivot!$A$4:$E$6, 5, FALSE)</f>
        <v>#N/A</v>
      </c>
      <c r="UFP11" s="20" t="e">
        <f>VLOOKUP(UFP$4, revenue_pivot!$A$4:$E$6, 5, FALSE)</f>
        <v>#N/A</v>
      </c>
      <c r="UFQ11" s="7" t="s">
        <v>22352</v>
      </c>
      <c r="UFR11" s="20" t="e">
        <f>VLOOKUP(UFR$4, revenue_pivot!$A$4:$E$6, 5, FALSE)</f>
        <v>#N/A</v>
      </c>
      <c r="UFS11" s="20" t="e">
        <f>VLOOKUP(UFS$4, revenue_pivot!$A$4:$E$6, 5, FALSE)</f>
        <v>#N/A</v>
      </c>
      <c r="UFT11" s="20" t="e">
        <f>VLOOKUP(UFT$4, revenue_pivot!$A$4:$E$6, 5, FALSE)</f>
        <v>#N/A</v>
      </c>
      <c r="UFU11" s="7" t="s">
        <v>22352</v>
      </c>
      <c r="UFV11" s="20" t="e">
        <f>VLOOKUP(UFV$4, revenue_pivot!$A$4:$E$6, 5, FALSE)</f>
        <v>#N/A</v>
      </c>
      <c r="UFW11" s="20" t="e">
        <f>VLOOKUP(UFW$4, revenue_pivot!$A$4:$E$6, 5, FALSE)</f>
        <v>#N/A</v>
      </c>
      <c r="UFX11" s="20" t="e">
        <f>VLOOKUP(UFX$4, revenue_pivot!$A$4:$E$6, 5, FALSE)</f>
        <v>#N/A</v>
      </c>
      <c r="UFY11" s="7" t="s">
        <v>22352</v>
      </c>
      <c r="UFZ11" s="20" t="e">
        <f>VLOOKUP(UFZ$4, revenue_pivot!$A$4:$E$6, 5, FALSE)</f>
        <v>#N/A</v>
      </c>
      <c r="UGA11" s="20" t="e">
        <f>VLOOKUP(UGA$4, revenue_pivot!$A$4:$E$6, 5, FALSE)</f>
        <v>#N/A</v>
      </c>
      <c r="UGB11" s="20" t="e">
        <f>VLOOKUP(UGB$4, revenue_pivot!$A$4:$E$6, 5, FALSE)</f>
        <v>#N/A</v>
      </c>
      <c r="UGC11" s="7" t="s">
        <v>22352</v>
      </c>
      <c r="UGD11" s="20" t="e">
        <f>VLOOKUP(UGD$4, revenue_pivot!$A$4:$E$6, 5, FALSE)</f>
        <v>#N/A</v>
      </c>
      <c r="UGE11" s="20" t="e">
        <f>VLOOKUP(UGE$4, revenue_pivot!$A$4:$E$6, 5, FALSE)</f>
        <v>#N/A</v>
      </c>
      <c r="UGF11" s="20" t="e">
        <f>VLOOKUP(UGF$4, revenue_pivot!$A$4:$E$6, 5, FALSE)</f>
        <v>#N/A</v>
      </c>
      <c r="UGG11" s="7" t="s">
        <v>22352</v>
      </c>
      <c r="UGH11" s="20" t="e">
        <f>VLOOKUP(UGH$4, revenue_pivot!$A$4:$E$6, 5, FALSE)</f>
        <v>#N/A</v>
      </c>
      <c r="UGI11" s="20" t="e">
        <f>VLOOKUP(UGI$4, revenue_pivot!$A$4:$E$6, 5, FALSE)</f>
        <v>#N/A</v>
      </c>
      <c r="UGJ11" s="20" t="e">
        <f>VLOOKUP(UGJ$4, revenue_pivot!$A$4:$E$6, 5, FALSE)</f>
        <v>#N/A</v>
      </c>
      <c r="UGK11" s="7" t="s">
        <v>22352</v>
      </c>
      <c r="UGL11" s="20" t="e">
        <f>VLOOKUP(UGL$4, revenue_pivot!$A$4:$E$6, 5, FALSE)</f>
        <v>#N/A</v>
      </c>
      <c r="UGM11" s="20" t="e">
        <f>VLOOKUP(UGM$4, revenue_pivot!$A$4:$E$6, 5, FALSE)</f>
        <v>#N/A</v>
      </c>
      <c r="UGN11" s="20" t="e">
        <f>VLOOKUP(UGN$4, revenue_pivot!$A$4:$E$6, 5, FALSE)</f>
        <v>#N/A</v>
      </c>
      <c r="UGO11" s="7" t="s">
        <v>22352</v>
      </c>
      <c r="UGP11" s="20" t="e">
        <f>VLOOKUP(UGP$4, revenue_pivot!$A$4:$E$6, 5, FALSE)</f>
        <v>#N/A</v>
      </c>
      <c r="UGQ11" s="20" t="e">
        <f>VLOOKUP(UGQ$4, revenue_pivot!$A$4:$E$6, 5, FALSE)</f>
        <v>#N/A</v>
      </c>
      <c r="UGR11" s="20" t="e">
        <f>VLOOKUP(UGR$4, revenue_pivot!$A$4:$E$6, 5, FALSE)</f>
        <v>#N/A</v>
      </c>
      <c r="UGS11" s="7" t="s">
        <v>22352</v>
      </c>
      <c r="UGT11" s="20" t="e">
        <f>VLOOKUP(UGT$4, revenue_pivot!$A$4:$E$6, 5, FALSE)</f>
        <v>#N/A</v>
      </c>
      <c r="UGU11" s="20" t="e">
        <f>VLOOKUP(UGU$4, revenue_pivot!$A$4:$E$6, 5, FALSE)</f>
        <v>#N/A</v>
      </c>
      <c r="UGV11" s="20" t="e">
        <f>VLOOKUP(UGV$4, revenue_pivot!$A$4:$E$6, 5, FALSE)</f>
        <v>#N/A</v>
      </c>
      <c r="UGW11" s="7" t="s">
        <v>22352</v>
      </c>
      <c r="UGX11" s="20" t="e">
        <f>VLOOKUP(UGX$4, revenue_pivot!$A$4:$E$6, 5, FALSE)</f>
        <v>#N/A</v>
      </c>
      <c r="UGY11" s="20" t="e">
        <f>VLOOKUP(UGY$4, revenue_pivot!$A$4:$E$6, 5, FALSE)</f>
        <v>#N/A</v>
      </c>
      <c r="UGZ11" s="20" t="e">
        <f>VLOOKUP(UGZ$4, revenue_pivot!$A$4:$E$6, 5, FALSE)</f>
        <v>#N/A</v>
      </c>
      <c r="UHA11" s="7" t="s">
        <v>22352</v>
      </c>
      <c r="UHB11" s="20" t="e">
        <f>VLOOKUP(UHB$4, revenue_pivot!$A$4:$E$6, 5, FALSE)</f>
        <v>#N/A</v>
      </c>
      <c r="UHC11" s="20" t="e">
        <f>VLOOKUP(UHC$4, revenue_pivot!$A$4:$E$6, 5, FALSE)</f>
        <v>#N/A</v>
      </c>
      <c r="UHD11" s="20" t="e">
        <f>VLOOKUP(UHD$4, revenue_pivot!$A$4:$E$6, 5, FALSE)</f>
        <v>#N/A</v>
      </c>
      <c r="UHE11" s="7" t="s">
        <v>22352</v>
      </c>
      <c r="UHF11" s="20" t="e">
        <f>VLOOKUP(UHF$4, revenue_pivot!$A$4:$E$6, 5, FALSE)</f>
        <v>#N/A</v>
      </c>
      <c r="UHG11" s="20" t="e">
        <f>VLOOKUP(UHG$4, revenue_pivot!$A$4:$E$6, 5, FALSE)</f>
        <v>#N/A</v>
      </c>
      <c r="UHH11" s="20" t="e">
        <f>VLOOKUP(UHH$4, revenue_pivot!$A$4:$E$6, 5, FALSE)</f>
        <v>#N/A</v>
      </c>
      <c r="UHI11" s="7" t="s">
        <v>22352</v>
      </c>
      <c r="UHJ11" s="20" t="e">
        <f>VLOOKUP(UHJ$4, revenue_pivot!$A$4:$E$6, 5, FALSE)</f>
        <v>#N/A</v>
      </c>
      <c r="UHK11" s="20" t="e">
        <f>VLOOKUP(UHK$4, revenue_pivot!$A$4:$E$6, 5, FALSE)</f>
        <v>#N/A</v>
      </c>
      <c r="UHL11" s="20" t="e">
        <f>VLOOKUP(UHL$4, revenue_pivot!$A$4:$E$6, 5, FALSE)</f>
        <v>#N/A</v>
      </c>
      <c r="UHM11" s="7" t="s">
        <v>22352</v>
      </c>
      <c r="UHN11" s="20" t="e">
        <f>VLOOKUP(UHN$4, revenue_pivot!$A$4:$E$6, 5, FALSE)</f>
        <v>#N/A</v>
      </c>
      <c r="UHO11" s="20" t="e">
        <f>VLOOKUP(UHO$4, revenue_pivot!$A$4:$E$6, 5, FALSE)</f>
        <v>#N/A</v>
      </c>
      <c r="UHP11" s="20" t="e">
        <f>VLOOKUP(UHP$4, revenue_pivot!$A$4:$E$6, 5, FALSE)</f>
        <v>#N/A</v>
      </c>
      <c r="UHQ11" s="7" t="s">
        <v>22352</v>
      </c>
      <c r="UHR11" s="20" t="e">
        <f>VLOOKUP(UHR$4, revenue_pivot!$A$4:$E$6, 5, FALSE)</f>
        <v>#N/A</v>
      </c>
      <c r="UHS11" s="20" t="e">
        <f>VLOOKUP(UHS$4, revenue_pivot!$A$4:$E$6, 5, FALSE)</f>
        <v>#N/A</v>
      </c>
      <c r="UHT11" s="20" t="e">
        <f>VLOOKUP(UHT$4, revenue_pivot!$A$4:$E$6, 5, FALSE)</f>
        <v>#N/A</v>
      </c>
      <c r="UHU11" s="7" t="s">
        <v>22352</v>
      </c>
      <c r="UHV11" s="20" t="e">
        <f>VLOOKUP(UHV$4, revenue_pivot!$A$4:$E$6, 5, FALSE)</f>
        <v>#N/A</v>
      </c>
      <c r="UHW11" s="20" t="e">
        <f>VLOOKUP(UHW$4, revenue_pivot!$A$4:$E$6, 5, FALSE)</f>
        <v>#N/A</v>
      </c>
      <c r="UHX11" s="20" t="e">
        <f>VLOOKUP(UHX$4, revenue_pivot!$A$4:$E$6, 5, FALSE)</f>
        <v>#N/A</v>
      </c>
      <c r="UHY11" s="7" t="s">
        <v>22352</v>
      </c>
      <c r="UHZ11" s="20" t="e">
        <f>VLOOKUP(UHZ$4, revenue_pivot!$A$4:$E$6, 5, FALSE)</f>
        <v>#N/A</v>
      </c>
      <c r="UIA11" s="20" t="e">
        <f>VLOOKUP(UIA$4, revenue_pivot!$A$4:$E$6, 5, FALSE)</f>
        <v>#N/A</v>
      </c>
      <c r="UIB11" s="20" t="e">
        <f>VLOOKUP(UIB$4, revenue_pivot!$A$4:$E$6, 5, FALSE)</f>
        <v>#N/A</v>
      </c>
      <c r="UIC11" s="7" t="s">
        <v>22352</v>
      </c>
      <c r="UID11" s="20" t="e">
        <f>VLOOKUP(UID$4, revenue_pivot!$A$4:$E$6, 5, FALSE)</f>
        <v>#N/A</v>
      </c>
      <c r="UIE11" s="20" t="e">
        <f>VLOOKUP(UIE$4, revenue_pivot!$A$4:$E$6, 5, FALSE)</f>
        <v>#N/A</v>
      </c>
      <c r="UIF11" s="20" t="e">
        <f>VLOOKUP(UIF$4, revenue_pivot!$A$4:$E$6, 5, FALSE)</f>
        <v>#N/A</v>
      </c>
      <c r="UIG11" s="7" t="s">
        <v>22352</v>
      </c>
      <c r="UIH11" s="20" t="e">
        <f>VLOOKUP(UIH$4, revenue_pivot!$A$4:$E$6, 5, FALSE)</f>
        <v>#N/A</v>
      </c>
      <c r="UII11" s="20" t="e">
        <f>VLOOKUP(UII$4, revenue_pivot!$A$4:$E$6, 5, FALSE)</f>
        <v>#N/A</v>
      </c>
      <c r="UIJ11" s="20" t="e">
        <f>VLOOKUP(UIJ$4, revenue_pivot!$A$4:$E$6, 5, FALSE)</f>
        <v>#N/A</v>
      </c>
      <c r="UIK11" s="7" t="s">
        <v>22352</v>
      </c>
      <c r="UIL11" s="20" t="e">
        <f>VLOOKUP(UIL$4, revenue_pivot!$A$4:$E$6, 5, FALSE)</f>
        <v>#N/A</v>
      </c>
      <c r="UIM11" s="20" t="e">
        <f>VLOOKUP(UIM$4, revenue_pivot!$A$4:$E$6, 5, FALSE)</f>
        <v>#N/A</v>
      </c>
      <c r="UIN11" s="20" t="e">
        <f>VLOOKUP(UIN$4, revenue_pivot!$A$4:$E$6, 5, FALSE)</f>
        <v>#N/A</v>
      </c>
      <c r="UIO11" s="7" t="s">
        <v>22352</v>
      </c>
      <c r="UIP11" s="20" t="e">
        <f>VLOOKUP(UIP$4, revenue_pivot!$A$4:$E$6, 5, FALSE)</f>
        <v>#N/A</v>
      </c>
      <c r="UIQ11" s="20" t="e">
        <f>VLOOKUP(UIQ$4, revenue_pivot!$A$4:$E$6, 5, FALSE)</f>
        <v>#N/A</v>
      </c>
      <c r="UIR11" s="20" t="e">
        <f>VLOOKUP(UIR$4, revenue_pivot!$A$4:$E$6, 5, FALSE)</f>
        <v>#N/A</v>
      </c>
      <c r="UIS11" s="7" t="s">
        <v>22352</v>
      </c>
      <c r="UIT11" s="20" t="e">
        <f>VLOOKUP(UIT$4, revenue_pivot!$A$4:$E$6, 5, FALSE)</f>
        <v>#N/A</v>
      </c>
      <c r="UIU11" s="20" t="e">
        <f>VLOOKUP(UIU$4, revenue_pivot!$A$4:$E$6, 5, FALSE)</f>
        <v>#N/A</v>
      </c>
      <c r="UIV11" s="20" t="e">
        <f>VLOOKUP(UIV$4, revenue_pivot!$A$4:$E$6, 5, FALSE)</f>
        <v>#N/A</v>
      </c>
      <c r="UIW11" s="7" t="s">
        <v>22352</v>
      </c>
      <c r="UIX11" s="20" t="e">
        <f>VLOOKUP(UIX$4, revenue_pivot!$A$4:$E$6, 5, FALSE)</f>
        <v>#N/A</v>
      </c>
      <c r="UIY11" s="20" t="e">
        <f>VLOOKUP(UIY$4, revenue_pivot!$A$4:$E$6, 5, FALSE)</f>
        <v>#N/A</v>
      </c>
      <c r="UIZ11" s="20" t="e">
        <f>VLOOKUP(UIZ$4, revenue_pivot!$A$4:$E$6, 5, FALSE)</f>
        <v>#N/A</v>
      </c>
      <c r="UJA11" s="7" t="s">
        <v>22352</v>
      </c>
      <c r="UJB11" s="20" t="e">
        <f>VLOOKUP(UJB$4, revenue_pivot!$A$4:$E$6, 5, FALSE)</f>
        <v>#N/A</v>
      </c>
      <c r="UJC11" s="20" t="e">
        <f>VLOOKUP(UJC$4, revenue_pivot!$A$4:$E$6, 5, FALSE)</f>
        <v>#N/A</v>
      </c>
      <c r="UJD11" s="20" t="e">
        <f>VLOOKUP(UJD$4, revenue_pivot!$A$4:$E$6, 5, FALSE)</f>
        <v>#N/A</v>
      </c>
      <c r="UJE11" s="7" t="s">
        <v>22352</v>
      </c>
      <c r="UJF11" s="20" t="e">
        <f>VLOOKUP(UJF$4, revenue_pivot!$A$4:$E$6, 5, FALSE)</f>
        <v>#N/A</v>
      </c>
      <c r="UJG11" s="20" t="e">
        <f>VLOOKUP(UJG$4, revenue_pivot!$A$4:$E$6, 5, FALSE)</f>
        <v>#N/A</v>
      </c>
      <c r="UJH11" s="20" t="e">
        <f>VLOOKUP(UJH$4, revenue_pivot!$A$4:$E$6, 5, FALSE)</f>
        <v>#N/A</v>
      </c>
      <c r="UJI11" s="7" t="s">
        <v>22352</v>
      </c>
      <c r="UJJ11" s="20" t="e">
        <f>VLOOKUP(UJJ$4, revenue_pivot!$A$4:$E$6, 5, FALSE)</f>
        <v>#N/A</v>
      </c>
      <c r="UJK11" s="20" t="e">
        <f>VLOOKUP(UJK$4, revenue_pivot!$A$4:$E$6, 5, FALSE)</f>
        <v>#N/A</v>
      </c>
      <c r="UJL11" s="20" t="e">
        <f>VLOOKUP(UJL$4, revenue_pivot!$A$4:$E$6, 5, FALSE)</f>
        <v>#N/A</v>
      </c>
      <c r="UJM11" s="7" t="s">
        <v>22352</v>
      </c>
      <c r="UJN11" s="20" t="e">
        <f>VLOOKUP(UJN$4, revenue_pivot!$A$4:$E$6, 5, FALSE)</f>
        <v>#N/A</v>
      </c>
      <c r="UJO11" s="20" t="e">
        <f>VLOOKUP(UJO$4, revenue_pivot!$A$4:$E$6, 5, FALSE)</f>
        <v>#N/A</v>
      </c>
      <c r="UJP11" s="20" t="e">
        <f>VLOOKUP(UJP$4, revenue_pivot!$A$4:$E$6, 5, FALSE)</f>
        <v>#N/A</v>
      </c>
      <c r="UJQ11" s="7" t="s">
        <v>22352</v>
      </c>
      <c r="UJR11" s="20" t="e">
        <f>VLOOKUP(UJR$4, revenue_pivot!$A$4:$E$6, 5, FALSE)</f>
        <v>#N/A</v>
      </c>
      <c r="UJS11" s="20" t="e">
        <f>VLOOKUP(UJS$4, revenue_pivot!$A$4:$E$6, 5, FALSE)</f>
        <v>#N/A</v>
      </c>
      <c r="UJT11" s="20" t="e">
        <f>VLOOKUP(UJT$4, revenue_pivot!$A$4:$E$6, 5, FALSE)</f>
        <v>#N/A</v>
      </c>
      <c r="UJU11" s="7" t="s">
        <v>22352</v>
      </c>
      <c r="UJV11" s="20" t="e">
        <f>VLOOKUP(UJV$4, revenue_pivot!$A$4:$E$6, 5, FALSE)</f>
        <v>#N/A</v>
      </c>
      <c r="UJW11" s="20" t="e">
        <f>VLOOKUP(UJW$4, revenue_pivot!$A$4:$E$6, 5, FALSE)</f>
        <v>#N/A</v>
      </c>
      <c r="UJX11" s="20" t="e">
        <f>VLOOKUP(UJX$4, revenue_pivot!$A$4:$E$6, 5, FALSE)</f>
        <v>#N/A</v>
      </c>
      <c r="UJY11" s="7" t="s">
        <v>22352</v>
      </c>
      <c r="UJZ11" s="20" t="e">
        <f>VLOOKUP(UJZ$4, revenue_pivot!$A$4:$E$6, 5, FALSE)</f>
        <v>#N/A</v>
      </c>
      <c r="UKA11" s="20" t="e">
        <f>VLOOKUP(UKA$4, revenue_pivot!$A$4:$E$6, 5, FALSE)</f>
        <v>#N/A</v>
      </c>
      <c r="UKB11" s="20" t="e">
        <f>VLOOKUP(UKB$4, revenue_pivot!$A$4:$E$6, 5, FALSE)</f>
        <v>#N/A</v>
      </c>
      <c r="UKC11" s="7" t="s">
        <v>22352</v>
      </c>
      <c r="UKD11" s="20" t="e">
        <f>VLOOKUP(UKD$4, revenue_pivot!$A$4:$E$6, 5, FALSE)</f>
        <v>#N/A</v>
      </c>
      <c r="UKE11" s="20" t="e">
        <f>VLOOKUP(UKE$4, revenue_pivot!$A$4:$E$6, 5, FALSE)</f>
        <v>#N/A</v>
      </c>
      <c r="UKF11" s="20" t="e">
        <f>VLOOKUP(UKF$4, revenue_pivot!$A$4:$E$6, 5, FALSE)</f>
        <v>#N/A</v>
      </c>
      <c r="UKG11" s="7" t="s">
        <v>22352</v>
      </c>
      <c r="UKH11" s="20" t="e">
        <f>VLOOKUP(UKH$4, revenue_pivot!$A$4:$E$6, 5, FALSE)</f>
        <v>#N/A</v>
      </c>
      <c r="UKI11" s="20" t="e">
        <f>VLOOKUP(UKI$4, revenue_pivot!$A$4:$E$6, 5, FALSE)</f>
        <v>#N/A</v>
      </c>
      <c r="UKJ11" s="20" t="e">
        <f>VLOOKUP(UKJ$4, revenue_pivot!$A$4:$E$6, 5, FALSE)</f>
        <v>#N/A</v>
      </c>
      <c r="UKK11" s="7" t="s">
        <v>22352</v>
      </c>
      <c r="UKL11" s="20" t="e">
        <f>VLOOKUP(UKL$4, revenue_pivot!$A$4:$E$6, 5, FALSE)</f>
        <v>#N/A</v>
      </c>
      <c r="UKM11" s="20" t="e">
        <f>VLOOKUP(UKM$4, revenue_pivot!$A$4:$E$6, 5, FALSE)</f>
        <v>#N/A</v>
      </c>
      <c r="UKN11" s="20" t="e">
        <f>VLOOKUP(UKN$4, revenue_pivot!$A$4:$E$6, 5, FALSE)</f>
        <v>#N/A</v>
      </c>
      <c r="UKO11" s="7" t="s">
        <v>22352</v>
      </c>
      <c r="UKP11" s="20" t="e">
        <f>VLOOKUP(UKP$4, revenue_pivot!$A$4:$E$6, 5, FALSE)</f>
        <v>#N/A</v>
      </c>
      <c r="UKQ11" s="20" t="e">
        <f>VLOOKUP(UKQ$4, revenue_pivot!$A$4:$E$6, 5, FALSE)</f>
        <v>#N/A</v>
      </c>
      <c r="UKR11" s="20" t="e">
        <f>VLOOKUP(UKR$4, revenue_pivot!$A$4:$E$6, 5, FALSE)</f>
        <v>#N/A</v>
      </c>
      <c r="UKS11" s="7" t="s">
        <v>22352</v>
      </c>
      <c r="UKT11" s="20" t="e">
        <f>VLOOKUP(UKT$4, revenue_pivot!$A$4:$E$6, 5, FALSE)</f>
        <v>#N/A</v>
      </c>
      <c r="UKU11" s="20" t="e">
        <f>VLOOKUP(UKU$4, revenue_pivot!$A$4:$E$6, 5, FALSE)</f>
        <v>#N/A</v>
      </c>
      <c r="UKV11" s="20" t="e">
        <f>VLOOKUP(UKV$4, revenue_pivot!$A$4:$E$6, 5, FALSE)</f>
        <v>#N/A</v>
      </c>
      <c r="UKW11" s="7" t="s">
        <v>22352</v>
      </c>
      <c r="UKX11" s="20" t="e">
        <f>VLOOKUP(UKX$4, revenue_pivot!$A$4:$E$6, 5, FALSE)</f>
        <v>#N/A</v>
      </c>
      <c r="UKY11" s="20" t="e">
        <f>VLOOKUP(UKY$4, revenue_pivot!$A$4:$E$6, 5, FALSE)</f>
        <v>#N/A</v>
      </c>
      <c r="UKZ11" s="20" t="e">
        <f>VLOOKUP(UKZ$4, revenue_pivot!$A$4:$E$6, 5, FALSE)</f>
        <v>#N/A</v>
      </c>
      <c r="ULA11" s="7" t="s">
        <v>22352</v>
      </c>
      <c r="ULB11" s="20" t="e">
        <f>VLOOKUP(ULB$4, revenue_pivot!$A$4:$E$6, 5, FALSE)</f>
        <v>#N/A</v>
      </c>
      <c r="ULC11" s="20" t="e">
        <f>VLOOKUP(ULC$4, revenue_pivot!$A$4:$E$6, 5, FALSE)</f>
        <v>#N/A</v>
      </c>
      <c r="ULD11" s="20" t="e">
        <f>VLOOKUP(ULD$4, revenue_pivot!$A$4:$E$6, 5, FALSE)</f>
        <v>#N/A</v>
      </c>
      <c r="ULE11" s="7" t="s">
        <v>22352</v>
      </c>
      <c r="ULF11" s="20" t="e">
        <f>VLOOKUP(ULF$4, revenue_pivot!$A$4:$E$6, 5, FALSE)</f>
        <v>#N/A</v>
      </c>
      <c r="ULG11" s="20" t="e">
        <f>VLOOKUP(ULG$4, revenue_pivot!$A$4:$E$6, 5, FALSE)</f>
        <v>#N/A</v>
      </c>
      <c r="ULH11" s="20" t="e">
        <f>VLOOKUP(ULH$4, revenue_pivot!$A$4:$E$6, 5, FALSE)</f>
        <v>#N/A</v>
      </c>
      <c r="ULI11" s="7" t="s">
        <v>22352</v>
      </c>
      <c r="ULJ11" s="20" t="e">
        <f>VLOOKUP(ULJ$4, revenue_pivot!$A$4:$E$6, 5, FALSE)</f>
        <v>#N/A</v>
      </c>
      <c r="ULK11" s="20" t="e">
        <f>VLOOKUP(ULK$4, revenue_pivot!$A$4:$E$6, 5, FALSE)</f>
        <v>#N/A</v>
      </c>
      <c r="ULL11" s="20" t="e">
        <f>VLOOKUP(ULL$4, revenue_pivot!$A$4:$E$6, 5, FALSE)</f>
        <v>#N/A</v>
      </c>
      <c r="ULM11" s="7" t="s">
        <v>22352</v>
      </c>
      <c r="ULN11" s="20" t="e">
        <f>VLOOKUP(ULN$4, revenue_pivot!$A$4:$E$6, 5, FALSE)</f>
        <v>#N/A</v>
      </c>
      <c r="ULO11" s="20" t="e">
        <f>VLOOKUP(ULO$4, revenue_pivot!$A$4:$E$6, 5, FALSE)</f>
        <v>#N/A</v>
      </c>
      <c r="ULP11" s="20" t="e">
        <f>VLOOKUP(ULP$4, revenue_pivot!$A$4:$E$6, 5, FALSE)</f>
        <v>#N/A</v>
      </c>
      <c r="ULQ11" s="7" t="s">
        <v>22352</v>
      </c>
      <c r="ULR11" s="20" t="e">
        <f>VLOOKUP(ULR$4, revenue_pivot!$A$4:$E$6, 5, FALSE)</f>
        <v>#N/A</v>
      </c>
      <c r="ULS11" s="20" t="e">
        <f>VLOOKUP(ULS$4, revenue_pivot!$A$4:$E$6, 5, FALSE)</f>
        <v>#N/A</v>
      </c>
      <c r="ULT11" s="20" t="e">
        <f>VLOOKUP(ULT$4, revenue_pivot!$A$4:$E$6, 5, FALSE)</f>
        <v>#N/A</v>
      </c>
      <c r="ULU11" s="7" t="s">
        <v>22352</v>
      </c>
      <c r="ULV11" s="20" t="e">
        <f>VLOOKUP(ULV$4, revenue_pivot!$A$4:$E$6, 5, FALSE)</f>
        <v>#N/A</v>
      </c>
      <c r="ULW11" s="20" t="e">
        <f>VLOOKUP(ULW$4, revenue_pivot!$A$4:$E$6, 5, FALSE)</f>
        <v>#N/A</v>
      </c>
      <c r="ULX11" s="20" t="e">
        <f>VLOOKUP(ULX$4, revenue_pivot!$A$4:$E$6, 5, FALSE)</f>
        <v>#N/A</v>
      </c>
      <c r="ULY11" s="7" t="s">
        <v>22352</v>
      </c>
      <c r="ULZ11" s="20" t="e">
        <f>VLOOKUP(ULZ$4, revenue_pivot!$A$4:$E$6, 5, FALSE)</f>
        <v>#N/A</v>
      </c>
      <c r="UMA11" s="20" t="e">
        <f>VLOOKUP(UMA$4, revenue_pivot!$A$4:$E$6, 5, FALSE)</f>
        <v>#N/A</v>
      </c>
      <c r="UMB11" s="20" t="e">
        <f>VLOOKUP(UMB$4, revenue_pivot!$A$4:$E$6, 5, FALSE)</f>
        <v>#N/A</v>
      </c>
      <c r="UMC11" s="7" t="s">
        <v>22352</v>
      </c>
      <c r="UMD11" s="20" t="e">
        <f>VLOOKUP(UMD$4, revenue_pivot!$A$4:$E$6, 5, FALSE)</f>
        <v>#N/A</v>
      </c>
      <c r="UME11" s="20" t="e">
        <f>VLOOKUP(UME$4, revenue_pivot!$A$4:$E$6, 5, FALSE)</f>
        <v>#N/A</v>
      </c>
      <c r="UMF11" s="20" t="e">
        <f>VLOOKUP(UMF$4, revenue_pivot!$A$4:$E$6, 5, FALSE)</f>
        <v>#N/A</v>
      </c>
      <c r="UMG11" s="7" t="s">
        <v>22352</v>
      </c>
      <c r="UMH11" s="20" t="e">
        <f>VLOOKUP(UMH$4, revenue_pivot!$A$4:$E$6, 5, FALSE)</f>
        <v>#N/A</v>
      </c>
      <c r="UMI11" s="20" t="e">
        <f>VLOOKUP(UMI$4, revenue_pivot!$A$4:$E$6, 5, FALSE)</f>
        <v>#N/A</v>
      </c>
      <c r="UMJ11" s="20" t="e">
        <f>VLOOKUP(UMJ$4, revenue_pivot!$A$4:$E$6, 5, FALSE)</f>
        <v>#N/A</v>
      </c>
      <c r="UMK11" s="7" t="s">
        <v>22352</v>
      </c>
      <c r="UML11" s="20" t="e">
        <f>VLOOKUP(UML$4, revenue_pivot!$A$4:$E$6, 5, FALSE)</f>
        <v>#N/A</v>
      </c>
      <c r="UMM11" s="20" t="e">
        <f>VLOOKUP(UMM$4, revenue_pivot!$A$4:$E$6, 5, FALSE)</f>
        <v>#N/A</v>
      </c>
      <c r="UMN11" s="20" t="e">
        <f>VLOOKUP(UMN$4, revenue_pivot!$A$4:$E$6, 5, FALSE)</f>
        <v>#N/A</v>
      </c>
      <c r="UMO11" s="7" t="s">
        <v>22352</v>
      </c>
      <c r="UMP11" s="20" t="e">
        <f>VLOOKUP(UMP$4, revenue_pivot!$A$4:$E$6, 5, FALSE)</f>
        <v>#N/A</v>
      </c>
      <c r="UMQ11" s="20" t="e">
        <f>VLOOKUP(UMQ$4, revenue_pivot!$A$4:$E$6, 5, FALSE)</f>
        <v>#N/A</v>
      </c>
      <c r="UMR11" s="20" t="e">
        <f>VLOOKUP(UMR$4, revenue_pivot!$A$4:$E$6, 5, FALSE)</f>
        <v>#N/A</v>
      </c>
      <c r="UMS11" s="7" t="s">
        <v>22352</v>
      </c>
      <c r="UMT11" s="20" t="e">
        <f>VLOOKUP(UMT$4, revenue_pivot!$A$4:$E$6, 5, FALSE)</f>
        <v>#N/A</v>
      </c>
      <c r="UMU11" s="20" t="e">
        <f>VLOOKUP(UMU$4, revenue_pivot!$A$4:$E$6, 5, FALSE)</f>
        <v>#N/A</v>
      </c>
      <c r="UMV11" s="20" t="e">
        <f>VLOOKUP(UMV$4, revenue_pivot!$A$4:$E$6, 5, FALSE)</f>
        <v>#N/A</v>
      </c>
      <c r="UMW11" s="7" t="s">
        <v>22352</v>
      </c>
      <c r="UMX11" s="20" t="e">
        <f>VLOOKUP(UMX$4, revenue_pivot!$A$4:$E$6, 5, FALSE)</f>
        <v>#N/A</v>
      </c>
      <c r="UMY11" s="20" t="e">
        <f>VLOOKUP(UMY$4, revenue_pivot!$A$4:$E$6, 5, FALSE)</f>
        <v>#N/A</v>
      </c>
      <c r="UMZ11" s="20" t="e">
        <f>VLOOKUP(UMZ$4, revenue_pivot!$A$4:$E$6, 5, FALSE)</f>
        <v>#N/A</v>
      </c>
      <c r="UNA11" s="7" t="s">
        <v>22352</v>
      </c>
      <c r="UNB11" s="20" t="e">
        <f>VLOOKUP(UNB$4, revenue_pivot!$A$4:$E$6, 5, FALSE)</f>
        <v>#N/A</v>
      </c>
      <c r="UNC11" s="20" t="e">
        <f>VLOOKUP(UNC$4, revenue_pivot!$A$4:$E$6, 5, FALSE)</f>
        <v>#N/A</v>
      </c>
      <c r="UND11" s="20" t="e">
        <f>VLOOKUP(UND$4, revenue_pivot!$A$4:$E$6, 5, FALSE)</f>
        <v>#N/A</v>
      </c>
      <c r="UNE11" s="7" t="s">
        <v>22352</v>
      </c>
      <c r="UNF11" s="20" t="e">
        <f>VLOOKUP(UNF$4, revenue_pivot!$A$4:$E$6, 5, FALSE)</f>
        <v>#N/A</v>
      </c>
      <c r="UNG11" s="20" t="e">
        <f>VLOOKUP(UNG$4, revenue_pivot!$A$4:$E$6, 5, FALSE)</f>
        <v>#N/A</v>
      </c>
      <c r="UNH11" s="20" t="e">
        <f>VLOOKUP(UNH$4, revenue_pivot!$A$4:$E$6, 5, FALSE)</f>
        <v>#N/A</v>
      </c>
      <c r="UNI11" s="7" t="s">
        <v>22352</v>
      </c>
      <c r="UNJ11" s="20" t="e">
        <f>VLOOKUP(UNJ$4, revenue_pivot!$A$4:$E$6, 5, FALSE)</f>
        <v>#N/A</v>
      </c>
      <c r="UNK11" s="20" t="e">
        <f>VLOOKUP(UNK$4, revenue_pivot!$A$4:$E$6, 5, FALSE)</f>
        <v>#N/A</v>
      </c>
      <c r="UNL11" s="20" t="e">
        <f>VLOOKUP(UNL$4, revenue_pivot!$A$4:$E$6, 5, FALSE)</f>
        <v>#N/A</v>
      </c>
      <c r="UNM11" s="7" t="s">
        <v>22352</v>
      </c>
      <c r="UNN11" s="20" t="e">
        <f>VLOOKUP(UNN$4, revenue_pivot!$A$4:$E$6, 5, FALSE)</f>
        <v>#N/A</v>
      </c>
      <c r="UNO11" s="20" t="e">
        <f>VLOOKUP(UNO$4, revenue_pivot!$A$4:$E$6, 5, FALSE)</f>
        <v>#N/A</v>
      </c>
      <c r="UNP11" s="20" t="e">
        <f>VLOOKUP(UNP$4, revenue_pivot!$A$4:$E$6, 5, FALSE)</f>
        <v>#N/A</v>
      </c>
      <c r="UNQ11" s="7" t="s">
        <v>22352</v>
      </c>
      <c r="UNR11" s="20" t="e">
        <f>VLOOKUP(UNR$4, revenue_pivot!$A$4:$E$6, 5, FALSE)</f>
        <v>#N/A</v>
      </c>
      <c r="UNS11" s="20" t="e">
        <f>VLOOKUP(UNS$4, revenue_pivot!$A$4:$E$6, 5, FALSE)</f>
        <v>#N/A</v>
      </c>
      <c r="UNT11" s="20" t="e">
        <f>VLOOKUP(UNT$4, revenue_pivot!$A$4:$E$6, 5, FALSE)</f>
        <v>#N/A</v>
      </c>
      <c r="UNU11" s="7" t="s">
        <v>22352</v>
      </c>
      <c r="UNV11" s="20" t="e">
        <f>VLOOKUP(UNV$4, revenue_pivot!$A$4:$E$6, 5, FALSE)</f>
        <v>#N/A</v>
      </c>
      <c r="UNW11" s="20" t="e">
        <f>VLOOKUP(UNW$4, revenue_pivot!$A$4:$E$6, 5, FALSE)</f>
        <v>#N/A</v>
      </c>
      <c r="UNX11" s="20" t="e">
        <f>VLOOKUP(UNX$4, revenue_pivot!$A$4:$E$6, 5, FALSE)</f>
        <v>#N/A</v>
      </c>
      <c r="UNY11" s="7" t="s">
        <v>22352</v>
      </c>
      <c r="UNZ11" s="20" t="e">
        <f>VLOOKUP(UNZ$4, revenue_pivot!$A$4:$E$6, 5, FALSE)</f>
        <v>#N/A</v>
      </c>
      <c r="UOA11" s="20" t="e">
        <f>VLOOKUP(UOA$4, revenue_pivot!$A$4:$E$6, 5, FALSE)</f>
        <v>#N/A</v>
      </c>
      <c r="UOB11" s="20" t="e">
        <f>VLOOKUP(UOB$4, revenue_pivot!$A$4:$E$6, 5, FALSE)</f>
        <v>#N/A</v>
      </c>
      <c r="UOC11" s="7" t="s">
        <v>22352</v>
      </c>
      <c r="UOD11" s="20" t="e">
        <f>VLOOKUP(UOD$4, revenue_pivot!$A$4:$E$6, 5, FALSE)</f>
        <v>#N/A</v>
      </c>
      <c r="UOE11" s="20" t="e">
        <f>VLOOKUP(UOE$4, revenue_pivot!$A$4:$E$6, 5, FALSE)</f>
        <v>#N/A</v>
      </c>
      <c r="UOF11" s="20" t="e">
        <f>VLOOKUP(UOF$4, revenue_pivot!$A$4:$E$6, 5, FALSE)</f>
        <v>#N/A</v>
      </c>
      <c r="UOG11" s="7" t="s">
        <v>22352</v>
      </c>
      <c r="UOH11" s="20" t="e">
        <f>VLOOKUP(UOH$4, revenue_pivot!$A$4:$E$6, 5, FALSE)</f>
        <v>#N/A</v>
      </c>
      <c r="UOI11" s="20" t="e">
        <f>VLOOKUP(UOI$4, revenue_pivot!$A$4:$E$6, 5, FALSE)</f>
        <v>#N/A</v>
      </c>
      <c r="UOJ11" s="20" t="e">
        <f>VLOOKUP(UOJ$4, revenue_pivot!$A$4:$E$6, 5, FALSE)</f>
        <v>#N/A</v>
      </c>
      <c r="UOK11" s="7" t="s">
        <v>22352</v>
      </c>
      <c r="UOL11" s="20" t="e">
        <f>VLOOKUP(UOL$4, revenue_pivot!$A$4:$E$6, 5, FALSE)</f>
        <v>#N/A</v>
      </c>
      <c r="UOM11" s="20" t="e">
        <f>VLOOKUP(UOM$4, revenue_pivot!$A$4:$E$6, 5, FALSE)</f>
        <v>#N/A</v>
      </c>
      <c r="UON11" s="20" t="e">
        <f>VLOOKUP(UON$4, revenue_pivot!$A$4:$E$6, 5, FALSE)</f>
        <v>#N/A</v>
      </c>
      <c r="UOO11" s="7" t="s">
        <v>22352</v>
      </c>
      <c r="UOP11" s="20" t="e">
        <f>VLOOKUP(UOP$4, revenue_pivot!$A$4:$E$6, 5, FALSE)</f>
        <v>#N/A</v>
      </c>
      <c r="UOQ11" s="20" t="e">
        <f>VLOOKUP(UOQ$4, revenue_pivot!$A$4:$E$6, 5, FALSE)</f>
        <v>#N/A</v>
      </c>
      <c r="UOR11" s="20" t="e">
        <f>VLOOKUP(UOR$4, revenue_pivot!$A$4:$E$6, 5, FALSE)</f>
        <v>#N/A</v>
      </c>
      <c r="UOS11" s="7" t="s">
        <v>22352</v>
      </c>
      <c r="UOT11" s="20" t="e">
        <f>VLOOKUP(UOT$4, revenue_pivot!$A$4:$E$6, 5, FALSE)</f>
        <v>#N/A</v>
      </c>
      <c r="UOU11" s="20" t="e">
        <f>VLOOKUP(UOU$4, revenue_pivot!$A$4:$E$6, 5, FALSE)</f>
        <v>#N/A</v>
      </c>
      <c r="UOV11" s="20" t="e">
        <f>VLOOKUP(UOV$4, revenue_pivot!$A$4:$E$6, 5, FALSE)</f>
        <v>#N/A</v>
      </c>
      <c r="UOW11" s="7" t="s">
        <v>22352</v>
      </c>
      <c r="UOX11" s="20" t="e">
        <f>VLOOKUP(UOX$4, revenue_pivot!$A$4:$E$6, 5, FALSE)</f>
        <v>#N/A</v>
      </c>
      <c r="UOY11" s="20" t="e">
        <f>VLOOKUP(UOY$4, revenue_pivot!$A$4:$E$6, 5, FALSE)</f>
        <v>#N/A</v>
      </c>
      <c r="UOZ11" s="20" t="e">
        <f>VLOOKUP(UOZ$4, revenue_pivot!$A$4:$E$6, 5, FALSE)</f>
        <v>#N/A</v>
      </c>
      <c r="UPA11" s="7" t="s">
        <v>22352</v>
      </c>
      <c r="UPB11" s="20" t="e">
        <f>VLOOKUP(UPB$4, revenue_pivot!$A$4:$E$6, 5, FALSE)</f>
        <v>#N/A</v>
      </c>
      <c r="UPC11" s="20" t="e">
        <f>VLOOKUP(UPC$4, revenue_pivot!$A$4:$E$6, 5, FALSE)</f>
        <v>#N/A</v>
      </c>
      <c r="UPD11" s="20" t="e">
        <f>VLOOKUP(UPD$4, revenue_pivot!$A$4:$E$6, 5, FALSE)</f>
        <v>#N/A</v>
      </c>
      <c r="UPE11" s="7" t="s">
        <v>22352</v>
      </c>
      <c r="UPF11" s="20" t="e">
        <f>VLOOKUP(UPF$4, revenue_pivot!$A$4:$E$6, 5, FALSE)</f>
        <v>#N/A</v>
      </c>
      <c r="UPG11" s="20" t="e">
        <f>VLOOKUP(UPG$4, revenue_pivot!$A$4:$E$6, 5, FALSE)</f>
        <v>#N/A</v>
      </c>
      <c r="UPH11" s="20" t="e">
        <f>VLOOKUP(UPH$4, revenue_pivot!$A$4:$E$6, 5, FALSE)</f>
        <v>#N/A</v>
      </c>
      <c r="UPI11" s="7" t="s">
        <v>22352</v>
      </c>
      <c r="UPJ11" s="20" t="e">
        <f>VLOOKUP(UPJ$4, revenue_pivot!$A$4:$E$6, 5, FALSE)</f>
        <v>#N/A</v>
      </c>
      <c r="UPK11" s="20" t="e">
        <f>VLOOKUP(UPK$4, revenue_pivot!$A$4:$E$6, 5, FALSE)</f>
        <v>#N/A</v>
      </c>
      <c r="UPL11" s="20" t="e">
        <f>VLOOKUP(UPL$4, revenue_pivot!$A$4:$E$6, 5, FALSE)</f>
        <v>#N/A</v>
      </c>
      <c r="UPM11" s="7" t="s">
        <v>22352</v>
      </c>
      <c r="UPN11" s="20" t="e">
        <f>VLOOKUP(UPN$4, revenue_pivot!$A$4:$E$6, 5, FALSE)</f>
        <v>#N/A</v>
      </c>
      <c r="UPO11" s="20" t="e">
        <f>VLOOKUP(UPO$4, revenue_pivot!$A$4:$E$6, 5, FALSE)</f>
        <v>#N/A</v>
      </c>
      <c r="UPP11" s="20" t="e">
        <f>VLOOKUP(UPP$4, revenue_pivot!$A$4:$E$6, 5, FALSE)</f>
        <v>#N/A</v>
      </c>
      <c r="UPQ11" s="7" t="s">
        <v>22352</v>
      </c>
      <c r="UPR11" s="20" t="e">
        <f>VLOOKUP(UPR$4, revenue_pivot!$A$4:$E$6, 5, FALSE)</f>
        <v>#N/A</v>
      </c>
      <c r="UPS11" s="20" t="e">
        <f>VLOOKUP(UPS$4, revenue_pivot!$A$4:$E$6, 5, FALSE)</f>
        <v>#N/A</v>
      </c>
      <c r="UPT11" s="20" t="e">
        <f>VLOOKUP(UPT$4, revenue_pivot!$A$4:$E$6, 5, FALSE)</f>
        <v>#N/A</v>
      </c>
      <c r="UPU11" s="7" t="s">
        <v>22352</v>
      </c>
      <c r="UPV11" s="20" t="e">
        <f>VLOOKUP(UPV$4, revenue_pivot!$A$4:$E$6, 5, FALSE)</f>
        <v>#N/A</v>
      </c>
      <c r="UPW11" s="20" t="e">
        <f>VLOOKUP(UPW$4, revenue_pivot!$A$4:$E$6, 5, FALSE)</f>
        <v>#N/A</v>
      </c>
      <c r="UPX11" s="20" t="e">
        <f>VLOOKUP(UPX$4, revenue_pivot!$A$4:$E$6, 5, FALSE)</f>
        <v>#N/A</v>
      </c>
      <c r="UPY11" s="7" t="s">
        <v>22352</v>
      </c>
      <c r="UPZ11" s="20" t="e">
        <f>VLOOKUP(UPZ$4, revenue_pivot!$A$4:$E$6, 5, FALSE)</f>
        <v>#N/A</v>
      </c>
      <c r="UQA11" s="20" t="e">
        <f>VLOOKUP(UQA$4, revenue_pivot!$A$4:$E$6, 5, FALSE)</f>
        <v>#N/A</v>
      </c>
      <c r="UQB11" s="20" t="e">
        <f>VLOOKUP(UQB$4, revenue_pivot!$A$4:$E$6, 5, FALSE)</f>
        <v>#N/A</v>
      </c>
      <c r="UQC11" s="7" t="s">
        <v>22352</v>
      </c>
      <c r="UQD11" s="20" t="e">
        <f>VLOOKUP(UQD$4, revenue_pivot!$A$4:$E$6, 5, FALSE)</f>
        <v>#N/A</v>
      </c>
      <c r="UQE11" s="20" t="e">
        <f>VLOOKUP(UQE$4, revenue_pivot!$A$4:$E$6, 5, FALSE)</f>
        <v>#N/A</v>
      </c>
      <c r="UQF11" s="20" t="e">
        <f>VLOOKUP(UQF$4, revenue_pivot!$A$4:$E$6, 5, FALSE)</f>
        <v>#N/A</v>
      </c>
      <c r="UQG11" s="7" t="s">
        <v>22352</v>
      </c>
      <c r="UQH11" s="20" t="e">
        <f>VLOOKUP(UQH$4, revenue_pivot!$A$4:$E$6, 5, FALSE)</f>
        <v>#N/A</v>
      </c>
      <c r="UQI11" s="20" t="e">
        <f>VLOOKUP(UQI$4, revenue_pivot!$A$4:$E$6, 5, FALSE)</f>
        <v>#N/A</v>
      </c>
      <c r="UQJ11" s="20" t="e">
        <f>VLOOKUP(UQJ$4, revenue_pivot!$A$4:$E$6, 5, FALSE)</f>
        <v>#N/A</v>
      </c>
      <c r="UQK11" s="7" t="s">
        <v>22352</v>
      </c>
      <c r="UQL11" s="20" t="e">
        <f>VLOOKUP(UQL$4, revenue_pivot!$A$4:$E$6, 5, FALSE)</f>
        <v>#N/A</v>
      </c>
      <c r="UQM11" s="20" t="e">
        <f>VLOOKUP(UQM$4, revenue_pivot!$A$4:$E$6, 5, FALSE)</f>
        <v>#N/A</v>
      </c>
      <c r="UQN11" s="20" t="e">
        <f>VLOOKUP(UQN$4, revenue_pivot!$A$4:$E$6, 5, FALSE)</f>
        <v>#N/A</v>
      </c>
      <c r="UQO11" s="7" t="s">
        <v>22352</v>
      </c>
      <c r="UQP11" s="20" t="e">
        <f>VLOOKUP(UQP$4, revenue_pivot!$A$4:$E$6, 5, FALSE)</f>
        <v>#N/A</v>
      </c>
      <c r="UQQ11" s="20" t="e">
        <f>VLOOKUP(UQQ$4, revenue_pivot!$A$4:$E$6, 5, FALSE)</f>
        <v>#N/A</v>
      </c>
      <c r="UQR11" s="20" t="e">
        <f>VLOOKUP(UQR$4, revenue_pivot!$A$4:$E$6, 5, FALSE)</f>
        <v>#N/A</v>
      </c>
      <c r="UQS11" s="7" t="s">
        <v>22352</v>
      </c>
      <c r="UQT11" s="20" t="e">
        <f>VLOOKUP(UQT$4, revenue_pivot!$A$4:$E$6, 5, FALSE)</f>
        <v>#N/A</v>
      </c>
      <c r="UQU11" s="20" t="e">
        <f>VLOOKUP(UQU$4, revenue_pivot!$A$4:$E$6, 5, FALSE)</f>
        <v>#N/A</v>
      </c>
      <c r="UQV11" s="20" t="e">
        <f>VLOOKUP(UQV$4, revenue_pivot!$A$4:$E$6, 5, FALSE)</f>
        <v>#N/A</v>
      </c>
      <c r="UQW11" s="7" t="s">
        <v>22352</v>
      </c>
      <c r="UQX11" s="20" t="e">
        <f>VLOOKUP(UQX$4, revenue_pivot!$A$4:$E$6, 5, FALSE)</f>
        <v>#N/A</v>
      </c>
      <c r="UQY11" s="20" t="e">
        <f>VLOOKUP(UQY$4, revenue_pivot!$A$4:$E$6, 5, FALSE)</f>
        <v>#N/A</v>
      </c>
      <c r="UQZ11" s="20" t="e">
        <f>VLOOKUP(UQZ$4, revenue_pivot!$A$4:$E$6, 5, FALSE)</f>
        <v>#N/A</v>
      </c>
      <c r="URA11" s="7" t="s">
        <v>22352</v>
      </c>
      <c r="URB11" s="20" t="e">
        <f>VLOOKUP(URB$4, revenue_pivot!$A$4:$E$6, 5, FALSE)</f>
        <v>#N/A</v>
      </c>
      <c r="URC11" s="20" t="e">
        <f>VLOOKUP(URC$4, revenue_pivot!$A$4:$E$6, 5, FALSE)</f>
        <v>#N/A</v>
      </c>
      <c r="URD11" s="20" t="e">
        <f>VLOOKUP(URD$4, revenue_pivot!$A$4:$E$6, 5, FALSE)</f>
        <v>#N/A</v>
      </c>
      <c r="URE11" s="7" t="s">
        <v>22352</v>
      </c>
      <c r="URF11" s="20" t="e">
        <f>VLOOKUP(URF$4, revenue_pivot!$A$4:$E$6, 5, FALSE)</f>
        <v>#N/A</v>
      </c>
      <c r="URG11" s="20" t="e">
        <f>VLOOKUP(URG$4, revenue_pivot!$A$4:$E$6, 5, FALSE)</f>
        <v>#N/A</v>
      </c>
      <c r="URH11" s="20" t="e">
        <f>VLOOKUP(URH$4, revenue_pivot!$A$4:$E$6, 5, FALSE)</f>
        <v>#N/A</v>
      </c>
      <c r="URI11" s="7" t="s">
        <v>22352</v>
      </c>
      <c r="URJ11" s="20" t="e">
        <f>VLOOKUP(URJ$4, revenue_pivot!$A$4:$E$6, 5, FALSE)</f>
        <v>#N/A</v>
      </c>
      <c r="URK11" s="20" t="e">
        <f>VLOOKUP(URK$4, revenue_pivot!$A$4:$E$6, 5, FALSE)</f>
        <v>#N/A</v>
      </c>
      <c r="URL11" s="20" t="e">
        <f>VLOOKUP(URL$4, revenue_pivot!$A$4:$E$6, 5, FALSE)</f>
        <v>#N/A</v>
      </c>
      <c r="URM11" s="7" t="s">
        <v>22352</v>
      </c>
      <c r="URN11" s="20" t="e">
        <f>VLOOKUP(URN$4, revenue_pivot!$A$4:$E$6, 5, FALSE)</f>
        <v>#N/A</v>
      </c>
      <c r="URO11" s="20" t="e">
        <f>VLOOKUP(URO$4, revenue_pivot!$A$4:$E$6, 5, FALSE)</f>
        <v>#N/A</v>
      </c>
      <c r="URP11" s="20" t="e">
        <f>VLOOKUP(URP$4, revenue_pivot!$A$4:$E$6, 5, FALSE)</f>
        <v>#N/A</v>
      </c>
      <c r="URQ11" s="7" t="s">
        <v>22352</v>
      </c>
      <c r="URR11" s="20" t="e">
        <f>VLOOKUP(URR$4, revenue_pivot!$A$4:$E$6, 5, FALSE)</f>
        <v>#N/A</v>
      </c>
      <c r="URS11" s="20" t="e">
        <f>VLOOKUP(URS$4, revenue_pivot!$A$4:$E$6, 5, FALSE)</f>
        <v>#N/A</v>
      </c>
      <c r="URT11" s="20" t="e">
        <f>VLOOKUP(URT$4, revenue_pivot!$A$4:$E$6, 5, FALSE)</f>
        <v>#N/A</v>
      </c>
      <c r="URU11" s="7" t="s">
        <v>22352</v>
      </c>
      <c r="URV11" s="20" t="e">
        <f>VLOOKUP(URV$4, revenue_pivot!$A$4:$E$6, 5, FALSE)</f>
        <v>#N/A</v>
      </c>
      <c r="URW11" s="20" t="e">
        <f>VLOOKUP(URW$4, revenue_pivot!$A$4:$E$6, 5, FALSE)</f>
        <v>#N/A</v>
      </c>
      <c r="URX11" s="20" t="e">
        <f>VLOOKUP(URX$4, revenue_pivot!$A$4:$E$6, 5, FALSE)</f>
        <v>#N/A</v>
      </c>
      <c r="URY11" s="7" t="s">
        <v>22352</v>
      </c>
      <c r="URZ11" s="20" t="e">
        <f>VLOOKUP(URZ$4, revenue_pivot!$A$4:$E$6, 5, FALSE)</f>
        <v>#N/A</v>
      </c>
      <c r="USA11" s="20" t="e">
        <f>VLOOKUP(USA$4, revenue_pivot!$A$4:$E$6, 5, FALSE)</f>
        <v>#N/A</v>
      </c>
      <c r="USB11" s="20" t="e">
        <f>VLOOKUP(USB$4, revenue_pivot!$A$4:$E$6, 5, FALSE)</f>
        <v>#N/A</v>
      </c>
      <c r="USC11" s="7" t="s">
        <v>22352</v>
      </c>
      <c r="USD11" s="20" t="e">
        <f>VLOOKUP(USD$4, revenue_pivot!$A$4:$E$6, 5, FALSE)</f>
        <v>#N/A</v>
      </c>
      <c r="USE11" s="20" t="e">
        <f>VLOOKUP(USE$4, revenue_pivot!$A$4:$E$6, 5, FALSE)</f>
        <v>#N/A</v>
      </c>
      <c r="USF11" s="20" t="e">
        <f>VLOOKUP(USF$4, revenue_pivot!$A$4:$E$6, 5, FALSE)</f>
        <v>#N/A</v>
      </c>
      <c r="USG11" s="7" t="s">
        <v>22352</v>
      </c>
      <c r="USH11" s="20" t="e">
        <f>VLOOKUP(USH$4, revenue_pivot!$A$4:$E$6, 5, FALSE)</f>
        <v>#N/A</v>
      </c>
      <c r="USI11" s="20" t="e">
        <f>VLOOKUP(USI$4, revenue_pivot!$A$4:$E$6, 5, FALSE)</f>
        <v>#N/A</v>
      </c>
      <c r="USJ11" s="20" t="e">
        <f>VLOOKUP(USJ$4, revenue_pivot!$A$4:$E$6, 5, FALSE)</f>
        <v>#N/A</v>
      </c>
      <c r="USK11" s="7" t="s">
        <v>22352</v>
      </c>
      <c r="USL11" s="20" t="e">
        <f>VLOOKUP(USL$4, revenue_pivot!$A$4:$E$6, 5, FALSE)</f>
        <v>#N/A</v>
      </c>
      <c r="USM11" s="20" t="e">
        <f>VLOOKUP(USM$4, revenue_pivot!$A$4:$E$6, 5, FALSE)</f>
        <v>#N/A</v>
      </c>
      <c r="USN11" s="20" t="e">
        <f>VLOOKUP(USN$4, revenue_pivot!$A$4:$E$6, 5, FALSE)</f>
        <v>#N/A</v>
      </c>
      <c r="USO11" s="7" t="s">
        <v>22352</v>
      </c>
      <c r="USP11" s="20" t="e">
        <f>VLOOKUP(USP$4, revenue_pivot!$A$4:$E$6, 5, FALSE)</f>
        <v>#N/A</v>
      </c>
      <c r="USQ11" s="20" t="e">
        <f>VLOOKUP(USQ$4, revenue_pivot!$A$4:$E$6, 5, FALSE)</f>
        <v>#N/A</v>
      </c>
      <c r="USR11" s="20" t="e">
        <f>VLOOKUP(USR$4, revenue_pivot!$A$4:$E$6, 5, FALSE)</f>
        <v>#N/A</v>
      </c>
      <c r="USS11" s="7" t="s">
        <v>22352</v>
      </c>
      <c r="UST11" s="20" t="e">
        <f>VLOOKUP(UST$4, revenue_pivot!$A$4:$E$6, 5, FALSE)</f>
        <v>#N/A</v>
      </c>
      <c r="USU11" s="20" t="e">
        <f>VLOOKUP(USU$4, revenue_pivot!$A$4:$E$6, 5, FALSE)</f>
        <v>#N/A</v>
      </c>
      <c r="USV11" s="20" t="e">
        <f>VLOOKUP(USV$4, revenue_pivot!$A$4:$E$6, 5, FALSE)</f>
        <v>#N/A</v>
      </c>
      <c r="USW11" s="7" t="s">
        <v>22352</v>
      </c>
      <c r="USX11" s="20" t="e">
        <f>VLOOKUP(USX$4, revenue_pivot!$A$4:$E$6, 5, FALSE)</f>
        <v>#N/A</v>
      </c>
      <c r="USY11" s="20" t="e">
        <f>VLOOKUP(USY$4, revenue_pivot!$A$4:$E$6, 5, FALSE)</f>
        <v>#N/A</v>
      </c>
      <c r="USZ11" s="20" t="e">
        <f>VLOOKUP(USZ$4, revenue_pivot!$A$4:$E$6, 5, FALSE)</f>
        <v>#N/A</v>
      </c>
      <c r="UTA11" s="7" t="s">
        <v>22352</v>
      </c>
      <c r="UTB11" s="20" t="e">
        <f>VLOOKUP(UTB$4, revenue_pivot!$A$4:$E$6, 5, FALSE)</f>
        <v>#N/A</v>
      </c>
      <c r="UTC11" s="20" t="e">
        <f>VLOOKUP(UTC$4, revenue_pivot!$A$4:$E$6, 5, FALSE)</f>
        <v>#N/A</v>
      </c>
      <c r="UTD11" s="20" t="e">
        <f>VLOOKUP(UTD$4, revenue_pivot!$A$4:$E$6, 5, FALSE)</f>
        <v>#N/A</v>
      </c>
      <c r="UTE11" s="7" t="s">
        <v>22352</v>
      </c>
      <c r="UTF11" s="20" t="e">
        <f>VLOOKUP(UTF$4, revenue_pivot!$A$4:$E$6, 5, FALSE)</f>
        <v>#N/A</v>
      </c>
      <c r="UTG11" s="20" t="e">
        <f>VLOOKUP(UTG$4, revenue_pivot!$A$4:$E$6, 5, FALSE)</f>
        <v>#N/A</v>
      </c>
      <c r="UTH11" s="20" t="e">
        <f>VLOOKUP(UTH$4, revenue_pivot!$A$4:$E$6, 5, FALSE)</f>
        <v>#N/A</v>
      </c>
      <c r="UTI11" s="7" t="s">
        <v>22352</v>
      </c>
      <c r="UTJ11" s="20" t="e">
        <f>VLOOKUP(UTJ$4, revenue_pivot!$A$4:$E$6, 5, FALSE)</f>
        <v>#N/A</v>
      </c>
      <c r="UTK11" s="20" t="e">
        <f>VLOOKUP(UTK$4, revenue_pivot!$A$4:$E$6, 5, FALSE)</f>
        <v>#N/A</v>
      </c>
      <c r="UTL11" s="20" t="e">
        <f>VLOOKUP(UTL$4, revenue_pivot!$A$4:$E$6, 5, FALSE)</f>
        <v>#N/A</v>
      </c>
      <c r="UTM11" s="7" t="s">
        <v>22352</v>
      </c>
      <c r="UTN11" s="20" t="e">
        <f>VLOOKUP(UTN$4, revenue_pivot!$A$4:$E$6, 5, FALSE)</f>
        <v>#N/A</v>
      </c>
      <c r="UTO11" s="20" t="e">
        <f>VLOOKUP(UTO$4, revenue_pivot!$A$4:$E$6, 5, FALSE)</f>
        <v>#N/A</v>
      </c>
      <c r="UTP11" s="20" t="e">
        <f>VLOOKUP(UTP$4, revenue_pivot!$A$4:$E$6, 5, FALSE)</f>
        <v>#N/A</v>
      </c>
      <c r="UTQ11" s="7" t="s">
        <v>22352</v>
      </c>
      <c r="UTR11" s="20" t="e">
        <f>VLOOKUP(UTR$4, revenue_pivot!$A$4:$E$6, 5, FALSE)</f>
        <v>#N/A</v>
      </c>
      <c r="UTS11" s="20" t="e">
        <f>VLOOKUP(UTS$4, revenue_pivot!$A$4:$E$6, 5, FALSE)</f>
        <v>#N/A</v>
      </c>
      <c r="UTT11" s="20" t="e">
        <f>VLOOKUP(UTT$4, revenue_pivot!$A$4:$E$6, 5, FALSE)</f>
        <v>#N/A</v>
      </c>
      <c r="UTU11" s="7" t="s">
        <v>22352</v>
      </c>
      <c r="UTV11" s="20" t="e">
        <f>VLOOKUP(UTV$4, revenue_pivot!$A$4:$E$6, 5, FALSE)</f>
        <v>#N/A</v>
      </c>
      <c r="UTW11" s="20" t="e">
        <f>VLOOKUP(UTW$4, revenue_pivot!$A$4:$E$6, 5, FALSE)</f>
        <v>#N/A</v>
      </c>
      <c r="UTX11" s="20" t="e">
        <f>VLOOKUP(UTX$4, revenue_pivot!$A$4:$E$6, 5, FALSE)</f>
        <v>#N/A</v>
      </c>
      <c r="UTY11" s="7" t="s">
        <v>22352</v>
      </c>
      <c r="UTZ11" s="20" t="e">
        <f>VLOOKUP(UTZ$4, revenue_pivot!$A$4:$E$6, 5, FALSE)</f>
        <v>#N/A</v>
      </c>
      <c r="UUA11" s="20" t="e">
        <f>VLOOKUP(UUA$4, revenue_pivot!$A$4:$E$6, 5, FALSE)</f>
        <v>#N/A</v>
      </c>
      <c r="UUB11" s="20" t="e">
        <f>VLOOKUP(UUB$4, revenue_pivot!$A$4:$E$6, 5, FALSE)</f>
        <v>#N/A</v>
      </c>
      <c r="UUC11" s="7" t="s">
        <v>22352</v>
      </c>
      <c r="UUD11" s="20" t="e">
        <f>VLOOKUP(UUD$4, revenue_pivot!$A$4:$E$6, 5, FALSE)</f>
        <v>#N/A</v>
      </c>
      <c r="UUE11" s="20" t="e">
        <f>VLOOKUP(UUE$4, revenue_pivot!$A$4:$E$6, 5, FALSE)</f>
        <v>#N/A</v>
      </c>
      <c r="UUF11" s="20" t="e">
        <f>VLOOKUP(UUF$4, revenue_pivot!$A$4:$E$6, 5, FALSE)</f>
        <v>#N/A</v>
      </c>
      <c r="UUG11" s="7" t="s">
        <v>22352</v>
      </c>
      <c r="UUH11" s="20" t="e">
        <f>VLOOKUP(UUH$4, revenue_pivot!$A$4:$E$6, 5, FALSE)</f>
        <v>#N/A</v>
      </c>
      <c r="UUI11" s="20" t="e">
        <f>VLOOKUP(UUI$4, revenue_pivot!$A$4:$E$6, 5, FALSE)</f>
        <v>#N/A</v>
      </c>
      <c r="UUJ11" s="20" t="e">
        <f>VLOOKUP(UUJ$4, revenue_pivot!$A$4:$E$6, 5, FALSE)</f>
        <v>#N/A</v>
      </c>
      <c r="UUK11" s="7" t="s">
        <v>22352</v>
      </c>
      <c r="UUL11" s="20" t="e">
        <f>VLOOKUP(UUL$4, revenue_pivot!$A$4:$E$6, 5, FALSE)</f>
        <v>#N/A</v>
      </c>
      <c r="UUM11" s="20" t="e">
        <f>VLOOKUP(UUM$4, revenue_pivot!$A$4:$E$6, 5, FALSE)</f>
        <v>#N/A</v>
      </c>
      <c r="UUN11" s="20" t="e">
        <f>VLOOKUP(UUN$4, revenue_pivot!$A$4:$E$6, 5, FALSE)</f>
        <v>#N/A</v>
      </c>
      <c r="UUO11" s="7" t="s">
        <v>22352</v>
      </c>
      <c r="UUP11" s="20" t="e">
        <f>VLOOKUP(UUP$4, revenue_pivot!$A$4:$E$6, 5, FALSE)</f>
        <v>#N/A</v>
      </c>
      <c r="UUQ11" s="20" t="e">
        <f>VLOOKUP(UUQ$4, revenue_pivot!$A$4:$E$6, 5, FALSE)</f>
        <v>#N/A</v>
      </c>
      <c r="UUR11" s="20" t="e">
        <f>VLOOKUP(UUR$4, revenue_pivot!$A$4:$E$6, 5, FALSE)</f>
        <v>#N/A</v>
      </c>
      <c r="UUS11" s="7" t="s">
        <v>22352</v>
      </c>
      <c r="UUT11" s="20" t="e">
        <f>VLOOKUP(UUT$4, revenue_pivot!$A$4:$E$6, 5, FALSE)</f>
        <v>#N/A</v>
      </c>
      <c r="UUU11" s="20" t="e">
        <f>VLOOKUP(UUU$4, revenue_pivot!$A$4:$E$6, 5, FALSE)</f>
        <v>#N/A</v>
      </c>
      <c r="UUV11" s="20" t="e">
        <f>VLOOKUP(UUV$4, revenue_pivot!$A$4:$E$6, 5, FALSE)</f>
        <v>#N/A</v>
      </c>
      <c r="UUW11" s="7" t="s">
        <v>22352</v>
      </c>
      <c r="UUX11" s="20" t="e">
        <f>VLOOKUP(UUX$4, revenue_pivot!$A$4:$E$6, 5, FALSE)</f>
        <v>#N/A</v>
      </c>
      <c r="UUY11" s="20" t="e">
        <f>VLOOKUP(UUY$4, revenue_pivot!$A$4:$E$6, 5, FALSE)</f>
        <v>#N/A</v>
      </c>
      <c r="UUZ11" s="20" t="e">
        <f>VLOOKUP(UUZ$4, revenue_pivot!$A$4:$E$6, 5, FALSE)</f>
        <v>#N/A</v>
      </c>
      <c r="UVA11" s="7" t="s">
        <v>22352</v>
      </c>
      <c r="UVB11" s="20" t="e">
        <f>VLOOKUP(UVB$4, revenue_pivot!$A$4:$E$6, 5, FALSE)</f>
        <v>#N/A</v>
      </c>
      <c r="UVC11" s="20" t="e">
        <f>VLOOKUP(UVC$4, revenue_pivot!$A$4:$E$6, 5, FALSE)</f>
        <v>#N/A</v>
      </c>
      <c r="UVD11" s="20" t="e">
        <f>VLOOKUP(UVD$4, revenue_pivot!$A$4:$E$6, 5, FALSE)</f>
        <v>#N/A</v>
      </c>
      <c r="UVE11" s="7" t="s">
        <v>22352</v>
      </c>
      <c r="UVF11" s="20" t="e">
        <f>VLOOKUP(UVF$4, revenue_pivot!$A$4:$E$6, 5, FALSE)</f>
        <v>#N/A</v>
      </c>
      <c r="UVG11" s="20" t="e">
        <f>VLOOKUP(UVG$4, revenue_pivot!$A$4:$E$6, 5, FALSE)</f>
        <v>#N/A</v>
      </c>
      <c r="UVH11" s="20" t="e">
        <f>VLOOKUP(UVH$4, revenue_pivot!$A$4:$E$6, 5, FALSE)</f>
        <v>#N/A</v>
      </c>
      <c r="UVI11" s="7" t="s">
        <v>22352</v>
      </c>
      <c r="UVJ11" s="20" t="e">
        <f>VLOOKUP(UVJ$4, revenue_pivot!$A$4:$E$6, 5, FALSE)</f>
        <v>#N/A</v>
      </c>
      <c r="UVK11" s="20" t="e">
        <f>VLOOKUP(UVK$4, revenue_pivot!$A$4:$E$6, 5, FALSE)</f>
        <v>#N/A</v>
      </c>
      <c r="UVL11" s="20" t="e">
        <f>VLOOKUP(UVL$4, revenue_pivot!$A$4:$E$6, 5, FALSE)</f>
        <v>#N/A</v>
      </c>
      <c r="UVM11" s="7" t="s">
        <v>22352</v>
      </c>
      <c r="UVN11" s="20" t="e">
        <f>VLOOKUP(UVN$4, revenue_pivot!$A$4:$E$6, 5, FALSE)</f>
        <v>#N/A</v>
      </c>
      <c r="UVO11" s="20" t="e">
        <f>VLOOKUP(UVO$4, revenue_pivot!$A$4:$E$6, 5, FALSE)</f>
        <v>#N/A</v>
      </c>
      <c r="UVP11" s="20" t="e">
        <f>VLOOKUP(UVP$4, revenue_pivot!$A$4:$E$6, 5, FALSE)</f>
        <v>#N/A</v>
      </c>
      <c r="UVQ11" s="7" t="s">
        <v>22352</v>
      </c>
      <c r="UVR11" s="20" t="e">
        <f>VLOOKUP(UVR$4, revenue_pivot!$A$4:$E$6, 5, FALSE)</f>
        <v>#N/A</v>
      </c>
      <c r="UVS11" s="20" t="e">
        <f>VLOOKUP(UVS$4, revenue_pivot!$A$4:$E$6, 5, FALSE)</f>
        <v>#N/A</v>
      </c>
      <c r="UVT11" s="20" t="e">
        <f>VLOOKUP(UVT$4, revenue_pivot!$A$4:$E$6, 5, FALSE)</f>
        <v>#N/A</v>
      </c>
      <c r="UVU11" s="7" t="s">
        <v>22352</v>
      </c>
      <c r="UVV11" s="20" t="e">
        <f>VLOOKUP(UVV$4, revenue_pivot!$A$4:$E$6, 5, FALSE)</f>
        <v>#N/A</v>
      </c>
      <c r="UVW11" s="20" t="e">
        <f>VLOOKUP(UVW$4, revenue_pivot!$A$4:$E$6, 5, FALSE)</f>
        <v>#N/A</v>
      </c>
      <c r="UVX11" s="20" t="e">
        <f>VLOOKUP(UVX$4, revenue_pivot!$A$4:$E$6, 5, FALSE)</f>
        <v>#N/A</v>
      </c>
      <c r="UVY11" s="7" t="s">
        <v>22352</v>
      </c>
      <c r="UVZ11" s="20" t="e">
        <f>VLOOKUP(UVZ$4, revenue_pivot!$A$4:$E$6, 5, FALSE)</f>
        <v>#N/A</v>
      </c>
      <c r="UWA11" s="20" t="e">
        <f>VLOOKUP(UWA$4, revenue_pivot!$A$4:$E$6, 5, FALSE)</f>
        <v>#N/A</v>
      </c>
      <c r="UWB11" s="20" t="e">
        <f>VLOOKUP(UWB$4, revenue_pivot!$A$4:$E$6, 5, FALSE)</f>
        <v>#N/A</v>
      </c>
      <c r="UWC11" s="7" t="s">
        <v>22352</v>
      </c>
      <c r="UWD11" s="20" t="e">
        <f>VLOOKUP(UWD$4, revenue_pivot!$A$4:$E$6, 5, FALSE)</f>
        <v>#N/A</v>
      </c>
      <c r="UWE11" s="20" t="e">
        <f>VLOOKUP(UWE$4, revenue_pivot!$A$4:$E$6, 5, FALSE)</f>
        <v>#N/A</v>
      </c>
      <c r="UWF11" s="20" t="e">
        <f>VLOOKUP(UWF$4, revenue_pivot!$A$4:$E$6, 5, FALSE)</f>
        <v>#N/A</v>
      </c>
      <c r="UWG11" s="7" t="s">
        <v>22352</v>
      </c>
      <c r="UWH11" s="20" t="e">
        <f>VLOOKUP(UWH$4, revenue_pivot!$A$4:$E$6, 5, FALSE)</f>
        <v>#N/A</v>
      </c>
      <c r="UWI11" s="20" t="e">
        <f>VLOOKUP(UWI$4, revenue_pivot!$A$4:$E$6, 5, FALSE)</f>
        <v>#N/A</v>
      </c>
      <c r="UWJ11" s="20" t="e">
        <f>VLOOKUP(UWJ$4, revenue_pivot!$A$4:$E$6, 5, FALSE)</f>
        <v>#N/A</v>
      </c>
      <c r="UWK11" s="7" t="s">
        <v>22352</v>
      </c>
      <c r="UWL11" s="20" t="e">
        <f>VLOOKUP(UWL$4, revenue_pivot!$A$4:$E$6, 5, FALSE)</f>
        <v>#N/A</v>
      </c>
      <c r="UWM11" s="20" t="e">
        <f>VLOOKUP(UWM$4, revenue_pivot!$A$4:$E$6, 5, FALSE)</f>
        <v>#N/A</v>
      </c>
      <c r="UWN11" s="20" t="e">
        <f>VLOOKUP(UWN$4, revenue_pivot!$A$4:$E$6, 5, FALSE)</f>
        <v>#N/A</v>
      </c>
      <c r="UWO11" s="7" t="s">
        <v>22352</v>
      </c>
      <c r="UWP11" s="20" t="e">
        <f>VLOOKUP(UWP$4, revenue_pivot!$A$4:$E$6, 5, FALSE)</f>
        <v>#N/A</v>
      </c>
      <c r="UWQ11" s="20" t="e">
        <f>VLOOKUP(UWQ$4, revenue_pivot!$A$4:$E$6, 5, FALSE)</f>
        <v>#N/A</v>
      </c>
      <c r="UWR11" s="20" t="e">
        <f>VLOOKUP(UWR$4, revenue_pivot!$A$4:$E$6, 5, FALSE)</f>
        <v>#N/A</v>
      </c>
      <c r="UWS11" s="7" t="s">
        <v>22352</v>
      </c>
      <c r="UWT11" s="20" t="e">
        <f>VLOOKUP(UWT$4, revenue_pivot!$A$4:$E$6, 5, FALSE)</f>
        <v>#N/A</v>
      </c>
      <c r="UWU11" s="20" t="e">
        <f>VLOOKUP(UWU$4, revenue_pivot!$A$4:$E$6, 5, FALSE)</f>
        <v>#N/A</v>
      </c>
      <c r="UWV11" s="20" t="e">
        <f>VLOOKUP(UWV$4, revenue_pivot!$A$4:$E$6, 5, FALSE)</f>
        <v>#N/A</v>
      </c>
      <c r="UWW11" s="7" t="s">
        <v>22352</v>
      </c>
      <c r="UWX11" s="20" t="e">
        <f>VLOOKUP(UWX$4, revenue_pivot!$A$4:$E$6, 5, FALSE)</f>
        <v>#N/A</v>
      </c>
      <c r="UWY11" s="20" t="e">
        <f>VLOOKUP(UWY$4, revenue_pivot!$A$4:$E$6, 5, FALSE)</f>
        <v>#N/A</v>
      </c>
      <c r="UWZ11" s="20" t="e">
        <f>VLOOKUP(UWZ$4, revenue_pivot!$A$4:$E$6, 5, FALSE)</f>
        <v>#N/A</v>
      </c>
      <c r="UXA11" s="7" t="s">
        <v>22352</v>
      </c>
      <c r="UXB11" s="20" t="e">
        <f>VLOOKUP(UXB$4, revenue_pivot!$A$4:$E$6, 5, FALSE)</f>
        <v>#N/A</v>
      </c>
      <c r="UXC11" s="20" t="e">
        <f>VLOOKUP(UXC$4, revenue_pivot!$A$4:$E$6, 5, FALSE)</f>
        <v>#N/A</v>
      </c>
      <c r="UXD11" s="20" t="e">
        <f>VLOOKUP(UXD$4, revenue_pivot!$A$4:$E$6, 5, FALSE)</f>
        <v>#N/A</v>
      </c>
      <c r="UXE11" s="7" t="s">
        <v>22352</v>
      </c>
      <c r="UXF11" s="20" t="e">
        <f>VLOOKUP(UXF$4, revenue_pivot!$A$4:$E$6, 5, FALSE)</f>
        <v>#N/A</v>
      </c>
      <c r="UXG11" s="20" t="e">
        <f>VLOOKUP(UXG$4, revenue_pivot!$A$4:$E$6, 5, FALSE)</f>
        <v>#N/A</v>
      </c>
      <c r="UXH11" s="20" t="e">
        <f>VLOOKUP(UXH$4, revenue_pivot!$A$4:$E$6, 5, FALSE)</f>
        <v>#N/A</v>
      </c>
      <c r="UXI11" s="7" t="s">
        <v>22352</v>
      </c>
      <c r="UXJ11" s="20" t="e">
        <f>VLOOKUP(UXJ$4, revenue_pivot!$A$4:$E$6, 5, FALSE)</f>
        <v>#N/A</v>
      </c>
      <c r="UXK11" s="20" t="e">
        <f>VLOOKUP(UXK$4, revenue_pivot!$A$4:$E$6, 5, FALSE)</f>
        <v>#N/A</v>
      </c>
      <c r="UXL11" s="20" t="e">
        <f>VLOOKUP(UXL$4, revenue_pivot!$A$4:$E$6, 5, FALSE)</f>
        <v>#N/A</v>
      </c>
      <c r="UXM11" s="7" t="s">
        <v>22352</v>
      </c>
      <c r="UXN11" s="20" t="e">
        <f>VLOOKUP(UXN$4, revenue_pivot!$A$4:$E$6, 5, FALSE)</f>
        <v>#N/A</v>
      </c>
      <c r="UXO11" s="20" t="e">
        <f>VLOOKUP(UXO$4, revenue_pivot!$A$4:$E$6, 5, FALSE)</f>
        <v>#N/A</v>
      </c>
      <c r="UXP11" s="20" t="e">
        <f>VLOOKUP(UXP$4, revenue_pivot!$A$4:$E$6, 5, FALSE)</f>
        <v>#N/A</v>
      </c>
      <c r="UXQ11" s="7" t="s">
        <v>22352</v>
      </c>
      <c r="UXR11" s="20" t="e">
        <f>VLOOKUP(UXR$4, revenue_pivot!$A$4:$E$6, 5, FALSE)</f>
        <v>#N/A</v>
      </c>
      <c r="UXS11" s="20" t="e">
        <f>VLOOKUP(UXS$4, revenue_pivot!$A$4:$E$6, 5, FALSE)</f>
        <v>#N/A</v>
      </c>
      <c r="UXT11" s="20" t="e">
        <f>VLOOKUP(UXT$4, revenue_pivot!$A$4:$E$6, 5, FALSE)</f>
        <v>#N/A</v>
      </c>
      <c r="UXU11" s="7" t="s">
        <v>22352</v>
      </c>
      <c r="UXV11" s="20" t="e">
        <f>VLOOKUP(UXV$4, revenue_pivot!$A$4:$E$6, 5, FALSE)</f>
        <v>#N/A</v>
      </c>
      <c r="UXW11" s="20" t="e">
        <f>VLOOKUP(UXW$4, revenue_pivot!$A$4:$E$6, 5, FALSE)</f>
        <v>#N/A</v>
      </c>
      <c r="UXX11" s="20" t="e">
        <f>VLOOKUP(UXX$4, revenue_pivot!$A$4:$E$6, 5, FALSE)</f>
        <v>#N/A</v>
      </c>
      <c r="UXY11" s="7" t="s">
        <v>22352</v>
      </c>
      <c r="UXZ11" s="20" t="e">
        <f>VLOOKUP(UXZ$4, revenue_pivot!$A$4:$E$6, 5, FALSE)</f>
        <v>#N/A</v>
      </c>
      <c r="UYA11" s="20" t="e">
        <f>VLOOKUP(UYA$4, revenue_pivot!$A$4:$E$6, 5, FALSE)</f>
        <v>#N/A</v>
      </c>
      <c r="UYB11" s="20" t="e">
        <f>VLOOKUP(UYB$4, revenue_pivot!$A$4:$E$6, 5, FALSE)</f>
        <v>#N/A</v>
      </c>
      <c r="UYC11" s="7" t="s">
        <v>22352</v>
      </c>
      <c r="UYD11" s="20" t="e">
        <f>VLOOKUP(UYD$4, revenue_pivot!$A$4:$E$6, 5, FALSE)</f>
        <v>#N/A</v>
      </c>
      <c r="UYE11" s="20" t="e">
        <f>VLOOKUP(UYE$4, revenue_pivot!$A$4:$E$6, 5, FALSE)</f>
        <v>#N/A</v>
      </c>
      <c r="UYF11" s="20" t="e">
        <f>VLOOKUP(UYF$4, revenue_pivot!$A$4:$E$6, 5, FALSE)</f>
        <v>#N/A</v>
      </c>
      <c r="UYG11" s="7" t="s">
        <v>22352</v>
      </c>
      <c r="UYH11" s="20" t="e">
        <f>VLOOKUP(UYH$4, revenue_pivot!$A$4:$E$6, 5, FALSE)</f>
        <v>#N/A</v>
      </c>
      <c r="UYI11" s="20" t="e">
        <f>VLOOKUP(UYI$4, revenue_pivot!$A$4:$E$6, 5, FALSE)</f>
        <v>#N/A</v>
      </c>
      <c r="UYJ11" s="20" t="e">
        <f>VLOOKUP(UYJ$4, revenue_pivot!$A$4:$E$6, 5, FALSE)</f>
        <v>#N/A</v>
      </c>
      <c r="UYK11" s="7" t="s">
        <v>22352</v>
      </c>
      <c r="UYL11" s="20" t="e">
        <f>VLOOKUP(UYL$4, revenue_pivot!$A$4:$E$6, 5, FALSE)</f>
        <v>#N/A</v>
      </c>
      <c r="UYM11" s="20" t="e">
        <f>VLOOKUP(UYM$4, revenue_pivot!$A$4:$E$6, 5, FALSE)</f>
        <v>#N/A</v>
      </c>
      <c r="UYN11" s="20" t="e">
        <f>VLOOKUP(UYN$4, revenue_pivot!$A$4:$E$6, 5, FALSE)</f>
        <v>#N/A</v>
      </c>
      <c r="UYO11" s="7" t="s">
        <v>22352</v>
      </c>
      <c r="UYP11" s="20" t="e">
        <f>VLOOKUP(UYP$4, revenue_pivot!$A$4:$E$6, 5, FALSE)</f>
        <v>#N/A</v>
      </c>
      <c r="UYQ11" s="20" t="e">
        <f>VLOOKUP(UYQ$4, revenue_pivot!$A$4:$E$6, 5, FALSE)</f>
        <v>#N/A</v>
      </c>
      <c r="UYR11" s="20" t="e">
        <f>VLOOKUP(UYR$4, revenue_pivot!$A$4:$E$6, 5, FALSE)</f>
        <v>#N/A</v>
      </c>
      <c r="UYS11" s="7" t="s">
        <v>22352</v>
      </c>
      <c r="UYT11" s="20" t="e">
        <f>VLOOKUP(UYT$4, revenue_pivot!$A$4:$E$6, 5, FALSE)</f>
        <v>#N/A</v>
      </c>
      <c r="UYU11" s="20" t="e">
        <f>VLOOKUP(UYU$4, revenue_pivot!$A$4:$E$6, 5, FALSE)</f>
        <v>#N/A</v>
      </c>
      <c r="UYV11" s="20" t="e">
        <f>VLOOKUP(UYV$4, revenue_pivot!$A$4:$E$6, 5, FALSE)</f>
        <v>#N/A</v>
      </c>
      <c r="UYW11" s="7" t="s">
        <v>22352</v>
      </c>
      <c r="UYX11" s="20" t="e">
        <f>VLOOKUP(UYX$4, revenue_pivot!$A$4:$E$6, 5, FALSE)</f>
        <v>#N/A</v>
      </c>
      <c r="UYY11" s="20" t="e">
        <f>VLOOKUP(UYY$4, revenue_pivot!$A$4:$E$6, 5, FALSE)</f>
        <v>#N/A</v>
      </c>
      <c r="UYZ11" s="20" t="e">
        <f>VLOOKUP(UYZ$4, revenue_pivot!$A$4:$E$6, 5, FALSE)</f>
        <v>#N/A</v>
      </c>
      <c r="UZA11" s="7" t="s">
        <v>22352</v>
      </c>
      <c r="UZB11" s="20" t="e">
        <f>VLOOKUP(UZB$4, revenue_pivot!$A$4:$E$6, 5, FALSE)</f>
        <v>#N/A</v>
      </c>
      <c r="UZC11" s="20" t="e">
        <f>VLOOKUP(UZC$4, revenue_pivot!$A$4:$E$6, 5, FALSE)</f>
        <v>#N/A</v>
      </c>
      <c r="UZD11" s="20" t="e">
        <f>VLOOKUP(UZD$4, revenue_pivot!$A$4:$E$6, 5, FALSE)</f>
        <v>#N/A</v>
      </c>
      <c r="UZE11" s="7" t="s">
        <v>22352</v>
      </c>
      <c r="UZF11" s="20" t="e">
        <f>VLOOKUP(UZF$4, revenue_pivot!$A$4:$E$6, 5, FALSE)</f>
        <v>#N/A</v>
      </c>
      <c r="UZG11" s="20" t="e">
        <f>VLOOKUP(UZG$4, revenue_pivot!$A$4:$E$6, 5, FALSE)</f>
        <v>#N/A</v>
      </c>
      <c r="UZH11" s="20" t="e">
        <f>VLOOKUP(UZH$4, revenue_pivot!$A$4:$E$6, 5, FALSE)</f>
        <v>#N/A</v>
      </c>
      <c r="UZI11" s="7" t="s">
        <v>22352</v>
      </c>
      <c r="UZJ11" s="20" t="e">
        <f>VLOOKUP(UZJ$4, revenue_pivot!$A$4:$E$6, 5, FALSE)</f>
        <v>#N/A</v>
      </c>
      <c r="UZK11" s="20" t="e">
        <f>VLOOKUP(UZK$4, revenue_pivot!$A$4:$E$6, 5, FALSE)</f>
        <v>#N/A</v>
      </c>
      <c r="UZL11" s="20" t="e">
        <f>VLOOKUP(UZL$4, revenue_pivot!$A$4:$E$6, 5, FALSE)</f>
        <v>#N/A</v>
      </c>
      <c r="UZM11" s="7" t="s">
        <v>22352</v>
      </c>
      <c r="UZN11" s="20" t="e">
        <f>VLOOKUP(UZN$4, revenue_pivot!$A$4:$E$6, 5, FALSE)</f>
        <v>#N/A</v>
      </c>
      <c r="UZO11" s="20" t="e">
        <f>VLOOKUP(UZO$4, revenue_pivot!$A$4:$E$6, 5, FALSE)</f>
        <v>#N/A</v>
      </c>
      <c r="UZP11" s="20" t="e">
        <f>VLOOKUP(UZP$4, revenue_pivot!$A$4:$E$6, 5, FALSE)</f>
        <v>#N/A</v>
      </c>
      <c r="UZQ11" s="7" t="s">
        <v>22352</v>
      </c>
      <c r="UZR11" s="20" t="e">
        <f>VLOOKUP(UZR$4, revenue_pivot!$A$4:$E$6, 5, FALSE)</f>
        <v>#N/A</v>
      </c>
      <c r="UZS11" s="20" t="e">
        <f>VLOOKUP(UZS$4, revenue_pivot!$A$4:$E$6, 5, FALSE)</f>
        <v>#N/A</v>
      </c>
      <c r="UZT11" s="20" t="e">
        <f>VLOOKUP(UZT$4, revenue_pivot!$A$4:$E$6, 5, FALSE)</f>
        <v>#N/A</v>
      </c>
      <c r="UZU11" s="7" t="s">
        <v>22352</v>
      </c>
      <c r="UZV11" s="20" t="e">
        <f>VLOOKUP(UZV$4, revenue_pivot!$A$4:$E$6, 5, FALSE)</f>
        <v>#N/A</v>
      </c>
      <c r="UZW11" s="20" t="e">
        <f>VLOOKUP(UZW$4, revenue_pivot!$A$4:$E$6, 5, FALSE)</f>
        <v>#N/A</v>
      </c>
      <c r="UZX11" s="20" t="e">
        <f>VLOOKUP(UZX$4, revenue_pivot!$A$4:$E$6, 5, FALSE)</f>
        <v>#N/A</v>
      </c>
      <c r="UZY11" s="7" t="s">
        <v>22352</v>
      </c>
      <c r="UZZ11" s="20" t="e">
        <f>VLOOKUP(UZZ$4, revenue_pivot!$A$4:$E$6, 5, FALSE)</f>
        <v>#N/A</v>
      </c>
      <c r="VAA11" s="20" t="e">
        <f>VLOOKUP(VAA$4, revenue_pivot!$A$4:$E$6, 5, FALSE)</f>
        <v>#N/A</v>
      </c>
      <c r="VAB11" s="20" t="e">
        <f>VLOOKUP(VAB$4, revenue_pivot!$A$4:$E$6, 5, FALSE)</f>
        <v>#N/A</v>
      </c>
      <c r="VAC11" s="7" t="s">
        <v>22352</v>
      </c>
      <c r="VAD11" s="20" t="e">
        <f>VLOOKUP(VAD$4, revenue_pivot!$A$4:$E$6, 5, FALSE)</f>
        <v>#N/A</v>
      </c>
      <c r="VAE11" s="20" t="e">
        <f>VLOOKUP(VAE$4, revenue_pivot!$A$4:$E$6, 5, FALSE)</f>
        <v>#N/A</v>
      </c>
      <c r="VAF11" s="20" t="e">
        <f>VLOOKUP(VAF$4, revenue_pivot!$A$4:$E$6, 5, FALSE)</f>
        <v>#N/A</v>
      </c>
      <c r="VAG11" s="7" t="s">
        <v>22352</v>
      </c>
      <c r="VAH11" s="20" t="e">
        <f>VLOOKUP(VAH$4, revenue_pivot!$A$4:$E$6, 5, FALSE)</f>
        <v>#N/A</v>
      </c>
      <c r="VAI11" s="20" t="e">
        <f>VLOOKUP(VAI$4, revenue_pivot!$A$4:$E$6, 5, FALSE)</f>
        <v>#N/A</v>
      </c>
      <c r="VAJ11" s="20" t="e">
        <f>VLOOKUP(VAJ$4, revenue_pivot!$A$4:$E$6, 5, FALSE)</f>
        <v>#N/A</v>
      </c>
      <c r="VAK11" s="7" t="s">
        <v>22352</v>
      </c>
      <c r="VAL11" s="20" t="e">
        <f>VLOOKUP(VAL$4, revenue_pivot!$A$4:$E$6, 5, FALSE)</f>
        <v>#N/A</v>
      </c>
      <c r="VAM11" s="20" t="e">
        <f>VLOOKUP(VAM$4, revenue_pivot!$A$4:$E$6, 5, FALSE)</f>
        <v>#N/A</v>
      </c>
      <c r="VAN11" s="20" t="e">
        <f>VLOOKUP(VAN$4, revenue_pivot!$A$4:$E$6, 5, FALSE)</f>
        <v>#N/A</v>
      </c>
      <c r="VAO11" s="7" t="s">
        <v>22352</v>
      </c>
      <c r="VAP11" s="20" t="e">
        <f>VLOOKUP(VAP$4, revenue_pivot!$A$4:$E$6, 5, FALSE)</f>
        <v>#N/A</v>
      </c>
      <c r="VAQ11" s="20" t="e">
        <f>VLOOKUP(VAQ$4, revenue_pivot!$A$4:$E$6, 5, FALSE)</f>
        <v>#N/A</v>
      </c>
      <c r="VAR11" s="20" t="e">
        <f>VLOOKUP(VAR$4, revenue_pivot!$A$4:$E$6, 5, FALSE)</f>
        <v>#N/A</v>
      </c>
      <c r="VAS11" s="7" t="s">
        <v>22352</v>
      </c>
      <c r="VAT11" s="20" t="e">
        <f>VLOOKUP(VAT$4, revenue_pivot!$A$4:$E$6, 5, FALSE)</f>
        <v>#N/A</v>
      </c>
      <c r="VAU11" s="20" t="e">
        <f>VLOOKUP(VAU$4, revenue_pivot!$A$4:$E$6, 5, FALSE)</f>
        <v>#N/A</v>
      </c>
      <c r="VAV11" s="20" t="e">
        <f>VLOOKUP(VAV$4, revenue_pivot!$A$4:$E$6, 5, FALSE)</f>
        <v>#N/A</v>
      </c>
      <c r="VAW11" s="7" t="s">
        <v>22352</v>
      </c>
      <c r="VAX11" s="20" t="e">
        <f>VLOOKUP(VAX$4, revenue_pivot!$A$4:$E$6, 5, FALSE)</f>
        <v>#N/A</v>
      </c>
      <c r="VAY11" s="20" t="e">
        <f>VLOOKUP(VAY$4, revenue_pivot!$A$4:$E$6, 5, FALSE)</f>
        <v>#N/A</v>
      </c>
      <c r="VAZ11" s="20" t="e">
        <f>VLOOKUP(VAZ$4, revenue_pivot!$A$4:$E$6, 5, FALSE)</f>
        <v>#N/A</v>
      </c>
      <c r="VBA11" s="7" t="s">
        <v>22352</v>
      </c>
      <c r="VBB11" s="20" t="e">
        <f>VLOOKUP(VBB$4, revenue_pivot!$A$4:$E$6, 5, FALSE)</f>
        <v>#N/A</v>
      </c>
      <c r="VBC11" s="20" t="e">
        <f>VLOOKUP(VBC$4, revenue_pivot!$A$4:$E$6, 5, FALSE)</f>
        <v>#N/A</v>
      </c>
      <c r="VBD11" s="20" t="e">
        <f>VLOOKUP(VBD$4, revenue_pivot!$A$4:$E$6, 5, FALSE)</f>
        <v>#N/A</v>
      </c>
      <c r="VBE11" s="7" t="s">
        <v>22352</v>
      </c>
      <c r="VBF11" s="20" t="e">
        <f>VLOOKUP(VBF$4, revenue_pivot!$A$4:$E$6, 5, FALSE)</f>
        <v>#N/A</v>
      </c>
      <c r="VBG11" s="20" t="e">
        <f>VLOOKUP(VBG$4, revenue_pivot!$A$4:$E$6, 5, FALSE)</f>
        <v>#N/A</v>
      </c>
      <c r="VBH11" s="20" t="e">
        <f>VLOOKUP(VBH$4, revenue_pivot!$A$4:$E$6, 5, FALSE)</f>
        <v>#N/A</v>
      </c>
      <c r="VBI11" s="7" t="s">
        <v>22352</v>
      </c>
      <c r="VBJ11" s="20" t="e">
        <f>VLOOKUP(VBJ$4, revenue_pivot!$A$4:$E$6, 5, FALSE)</f>
        <v>#N/A</v>
      </c>
      <c r="VBK11" s="20" t="e">
        <f>VLOOKUP(VBK$4, revenue_pivot!$A$4:$E$6, 5, FALSE)</f>
        <v>#N/A</v>
      </c>
      <c r="VBL11" s="20" t="e">
        <f>VLOOKUP(VBL$4, revenue_pivot!$A$4:$E$6, 5, FALSE)</f>
        <v>#N/A</v>
      </c>
      <c r="VBM11" s="7" t="s">
        <v>22352</v>
      </c>
      <c r="VBN11" s="20" t="e">
        <f>VLOOKUP(VBN$4, revenue_pivot!$A$4:$E$6, 5, FALSE)</f>
        <v>#N/A</v>
      </c>
      <c r="VBO11" s="20" t="e">
        <f>VLOOKUP(VBO$4, revenue_pivot!$A$4:$E$6, 5, FALSE)</f>
        <v>#N/A</v>
      </c>
      <c r="VBP11" s="20" t="e">
        <f>VLOOKUP(VBP$4, revenue_pivot!$A$4:$E$6, 5, FALSE)</f>
        <v>#N/A</v>
      </c>
      <c r="VBQ11" s="7" t="s">
        <v>22352</v>
      </c>
      <c r="VBR11" s="20" t="e">
        <f>VLOOKUP(VBR$4, revenue_pivot!$A$4:$E$6, 5, FALSE)</f>
        <v>#N/A</v>
      </c>
      <c r="VBS11" s="20" t="e">
        <f>VLOOKUP(VBS$4, revenue_pivot!$A$4:$E$6, 5, FALSE)</f>
        <v>#N/A</v>
      </c>
      <c r="VBT11" s="20" t="e">
        <f>VLOOKUP(VBT$4, revenue_pivot!$A$4:$E$6, 5, FALSE)</f>
        <v>#N/A</v>
      </c>
      <c r="VBU11" s="7" t="s">
        <v>22352</v>
      </c>
      <c r="VBV11" s="20" t="e">
        <f>VLOOKUP(VBV$4, revenue_pivot!$A$4:$E$6, 5, FALSE)</f>
        <v>#N/A</v>
      </c>
      <c r="VBW11" s="20" t="e">
        <f>VLOOKUP(VBW$4, revenue_pivot!$A$4:$E$6, 5, FALSE)</f>
        <v>#N/A</v>
      </c>
      <c r="VBX11" s="20" t="e">
        <f>VLOOKUP(VBX$4, revenue_pivot!$A$4:$E$6, 5, FALSE)</f>
        <v>#N/A</v>
      </c>
      <c r="VBY11" s="7" t="s">
        <v>22352</v>
      </c>
      <c r="VBZ11" s="20" t="e">
        <f>VLOOKUP(VBZ$4, revenue_pivot!$A$4:$E$6, 5, FALSE)</f>
        <v>#N/A</v>
      </c>
      <c r="VCA11" s="20" t="e">
        <f>VLOOKUP(VCA$4, revenue_pivot!$A$4:$E$6, 5, FALSE)</f>
        <v>#N/A</v>
      </c>
      <c r="VCB11" s="20" t="e">
        <f>VLOOKUP(VCB$4, revenue_pivot!$A$4:$E$6, 5, FALSE)</f>
        <v>#N/A</v>
      </c>
      <c r="VCC11" s="7" t="s">
        <v>22352</v>
      </c>
      <c r="VCD11" s="20" t="e">
        <f>VLOOKUP(VCD$4, revenue_pivot!$A$4:$E$6, 5, FALSE)</f>
        <v>#N/A</v>
      </c>
      <c r="VCE11" s="20" t="e">
        <f>VLOOKUP(VCE$4, revenue_pivot!$A$4:$E$6, 5, FALSE)</f>
        <v>#N/A</v>
      </c>
      <c r="VCF11" s="20" t="e">
        <f>VLOOKUP(VCF$4, revenue_pivot!$A$4:$E$6, 5, FALSE)</f>
        <v>#N/A</v>
      </c>
      <c r="VCG11" s="7" t="s">
        <v>22352</v>
      </c>
      <c r="VCH11" s="20" t="e">
        <f>VLOOKUP(VCH$4, revenue_pivot!$A$4:$E$6, 5, FALSE)</f>
        <v>#N/A</v>
      </c>
      <c r="VCI11" s="20" t="e">
        <f>VLOOKUP(VCI$4, revenue_pivot!$A$4:$E$6, 5, FALSE)</f>
        <v>#N/A</v>
      </c>
      <c r="VCJ11" s="20" t="e">
        <f>VLOOKUP(VCJ$4, revenue_pivot!$A$4:$E$6, 5, FALSE)</f>
        <v>#N/A</v>
      </c>
      <c r="VCK11" s="7" t="s">
        <v>22352</v>
      </c>
      <c r="VCL11" s="20" t="e">
        <f>VLOOKUP(VCL$4, revenue_pivot!$A$4:$E$6, 5, FALSE)</f>
        <v>#N/A</v>
      </c>
      <c r="VCM11" s="20" t="e">
        <f>VLOOKUP(VCM$4, revenue_pivot!$A$4:$E$6, 5, FALSE)</f>
        <v>#N/A</v>
      </c>
      <c r="VCN11" s="20" t="e">
        <f>VLOOKUP(VCN$4, revenue_pivot!$A$4:$E$6, 5, FALSE)</f>
        <v>#N/A</v>
      </c>
      <c r="VCO11" s="7" t="s">
        <v>22352</v>
      </c>
      <c r="VCP11" s="20" t="e">
        <f>VLOOKUP(VCP$4, revenue_pivot!$A$4:$E$6, 5, FALSE)</f>
        <v>#N/A</v>
      </c>
      <c r="VCQ11" s="20" t="e">
        <f>VLOOKUP(VCQ$4, revenue_pivot!$A$4:$E$6, 5, FALSE)</f>
        <v>#N/A</v>
      </c>
      <c r="VCR11" s="20" t="e">
        <f>VLOOKUP(VCR$4, revenue_pivot!$A$4:$E$6, 5, FALSE)</f>
        <v>#N/A</v>
      </c>
      <c r="VCS11" s="7" t="s">
        <v>22352</v>
      </c>
      <c r="VCT11" s="20" t="e">
        <f>VLOOKUP(VCT$4, revenue_pivot!$A$4:$E$6, 5, FALSE)</f>
        <v>#N/A</v>
      </c>
      <c r="VCU11" s="20" t="e">
        <f>VLOOKUP(VCU$4, revenue_pivot!$A$4:$E$6, 5, FALSE)</f>
        <v>#N/A</v>
      </c>
      <c r="VCV11" s="20" t="e">
        <f>VLOOKUP(VCV$4, revenue_pivot!$A$4:$E$6, 5, FALSE)</f>
        <v>#N/A</v>
      </c>
      <c r="VCW11" s="7" t="s">
        <v>22352</v>
      </c>
      <c r="VCX11" s="20" t="e">
        <f>VLOOKUP(VCX$4, revenue_pivot!$A$4:$E$6, 5, FALSE)</f>
        <v>#N/A</v>
      </c>
      <c r="VCY11" s="20" t="e">
        <f>VLOOKUP(VCY$4, revenue_pivot!$A$4:$E$6, 5, FALSE)</f>
        <v>#N/A</v>
      </c>
      <c r="VCZ11" s="20" t="e">
        <f>VLOOKUP(VCZ$4, revenue_pivot!$A$4:$E$6, 5, FALSE)</f>
        <v>#N/A</v>
      </c>
      <c r="VDA11" s="7" t="s">
        <v>22352</v>
      </c>
      <c r="VDB11" s="20" t="e">
        <f>VLOOKUP(VDB$4, revenue_pivot!$A$4:$E$6, 5, FALSE)</f>
        <v>#N/A</v>
      </c>
      <c r="VDC11" s="20" t="e">
        <f>VLOOKUP(VDC$4, revenue_pivot!$A$4:$E$6, 5, FALSE)</f>
        <v>#N/A</v>
      </c>
      <c r="VDD11" s="20" t="e">
        <f>VLOOKUP(VDD$4, revenue_pivot!$A$4:$E$6, 5, FALSE)</f>
        <v>#N/A</v>
      </c>
      <c r="VDE11" s="7" t="s">
        <v>22352</v>
      </c>
      <c r="VDF11" s="20" t="e">
        <f>VLOOKUP(VDF$4, revenue_pivot!$A$4:$E$6, 5, FALSE)</f>
        <v>#N/A</v>
      </c>
      <c r="VDG11" s="20" t="e">
        <f>VLOOKUP(VDG$4, revenue_pivot!$A$4:$E$6, 5, FALSE)</f>
        <v>#N/A</v>
      </c>
      <c r="VDH11" s="20" t="e">
        <f>VLOOKUP(VDH$4, revenue_pivot!$A$4:$E$6, 5, FALSE)</f>
        <v>#N/A</v>
      </c>
      <c r="VDI11" s="7" t="s">
        <v>22352</v>
      </c>
      <c r="VDJ11" s="20" t="e">
        <f>VLOOKUP(VDJ$4, revenue_pivot!$A$4:$E$6, 5, FALSE)</f>
        <v>#N/A</v>
      </c>
      <c r="VDK11" s="20" t="e">
        <f>VLOOKUP(VDK$4, revenue_pivot!$A$4:$E$6, 5, FALSE)</f>
        <v>#N/A</v>
      </c>
      <c r="VDL11" s="20" t="e">
        <f>VLOOKUP(VDL$4, revenue_pivot!$A$4:$E$6, 5, FALSE)</f>
        <v>#N/A</v>
      </c>
      <c r="VDM11" s="7" t="s">
        <v>22352</v>
      </c>
      <c r="VDN11" s="20" t="e">
        <f>VLOOKUP(VDN$4, revenue_pivot!$A$4:$E$6, 5, FALSE)</f>
        <v>#N/A</v>
      </c>
      <c r="VDO11" s="20" t="e">
        <f>VLOOKUP(VDO$4, revenue_pivot!$A$4:$E$6, 5, FALSE)</f>
        <v>#N/A</v>
      </c>
      <c r="VDP11" s="20" t="e">
        <f>VLOOKUP(VDP$4, revenue_pivot!$A$4:$E$6, 5, FALSE)</f>
        <v>#N/A</v>
      </c>
      <c r="VDQ11" s="7" t="s">
        <v>22352</v>
      </c>
      <c r="VDR11" s="20" t="e">
        <f>VLOOKUP(VDR$4, revenue_pivot!$A$4:$E$6, 5, FALSE)</f>
        <v>#N/A</v>
      </c>
      <c r="VDS11" s="20" t="e">
        <f>VLOOKUP(VDS$4, revenue_pivot!$A$4:$E$6, 5, FALSE)</f>
        <v>#N/A</v>
      </c>
      <c r="VDT11" s="20" t="e">
        <f>VLOOKUP(VDT$4, revenue_pivot!$A$4:$E$6, 5, FALSE)</f>
        <v>#N/A</v>
      </c>
      <c r="VDU11" s="7" t="s">
        <v>22352</v>
      </c>
      <c r="VDV11" s="20" t="e">
        <f>VLOOKUP(VDV$4, revenue_pivot!$A$4:$E$6, 5, FALSE)</f>
        <v>#N/A</v>
      </c>
      <c r="VDW11" s="20" t="e">
        <f>VLOOKUP(VDW$4, revenue_pivot!$A$4:$E$6, 5, FALSE)</f>
        <v>#N/A</v>
      </c>
      <c r="VDX11" s="20" t="e">
        <f>VLOOKUP(VDX$4, revenue_pivot!$A$4:$E$6, 5, FALSE)</f>
        <v>#N/A</v>
      </c>
      <c r="VDY11" s="7" t="s">
        <v>22352</v>
      </c>
      <c r="VDZ11" s="20" t="e">
        <f>VLOOKUP(VDZ$4, revenue_pivot!$A$4:$E$6, 5, FALSE)</f>
        <v>#N/A</v>
      </c>
      <c r="VEA11" s="20" t="e">
        <f>VLOOKUP(VEA$4, revenue_pivot!$A$4:$E$6, 5, FALSE)</f>
        <v>#N/A</v>
      </c>
      <c r="VEB11" s="20" t="e">
        <f>VLOOKUP(VEB$4, revenue_pivot!$A$4:$E$6, 5, FALSE)</f>
        <v>#N/A</v>
      </c>
      <c r="VEC11" s="7" t="s">
        <v>22352</v>
      </c>
      <c r="VED11" s="20" t="e">
        <f>VLOOKUP(VED$4, revenue_pivot!$A$4:$E$6, 5, FALSE)</f>
        <v>#N/A</v>
      </c>
      <c r="VEE11" s="20" t="e">
        <f>VLOOKUP(VEE$4, revenue_pivot!$A$4:$E$6, 5, FALSE)</f>
        <v>#N/A</v>
      </c>
      <c r="VEF11" s="20" t="e">
        <f>VLOOKUP(VEF$4, revenue_pivot!$A$4:$E$6, 5, FALSE)</f>
        <v>#N/A</v>
      </c>
      <c r="VEG11" s="7" t="s">
        <v>22352</v>
      </c>
      <c r="VEH11" s="20" t="e">
        <f>VLOOKUP(VEH$4, revenue_pivot!$A$4:$E$6, 5, FALSE)</f>
        <v>#N/A</v>
      </c>
      <c r="VEI11" s="20" t="e">
        <f>VLOOKUP(VEI$4, revenue_pivot!$A$4:$E$6, 5, FALSE)</f>
        <v>#N/A</v>
      </c>
      <c r="VEJ11" s="20" t="e">
        <f>VLOOKUP(VEJ$4, revenue_pivot!$A$4:$E$6, 5, FALSE)</f>
        <v>#N/A</v>
      </c>
      <c r="VEK11" s="7" t="s">
        <v>22352</v>
      </c>
      <c r="VEL11" s="20" t="e">
        <f>VLOOKUP(VEL$4, revenue_pivot!$A$4:$E$6, 5, FALSE)</f>
        <v>#N/A</v>
      </c>
      <c r="VEM11" s="20" t="e">
        <f>VLOOKUP(VEM$4, revenue_pivot!$A$4:$E$6, 5, FALSE)</f>
        <v>#N/A</v>
      </c>
      <c r="VEN11" s="20" t="e">
        <f>VLOOKUP(VEN$4, revenue_pivot!$A$4:$E$6, 5, FALSE)</f>
        <v>#N/A</v>
      </c>
      <c r="VEO11" s="7" t="s">
        <v>22352</v>
      </c>
      <c r="VEP11" s="20" t="e">
        <f>VLOOKUP(VEP$4, revenue_pivot!$A$4:$E$6, 5, FALSE)</f>
        <v>#N/A</v>
      </c>
      <c r="VEQ11" s="20" t="e">
        <f>VLOOKUP(VEQ$4, revenue_pivot!$A$4:$E$6, 5, FALSE)</f>
        <v>#N/A</v>
      </c>
      <c r="VER11" s="20" t="e">
        <f>VLOOKUP(VER$4, revenue_pivot!$A$4:$E$6, 5, FALSE)</f>
        <v>#N/A</v>
      </c>
      <c r="VES11" s="7" t="s">
        <v>22352</v>
      </c>
      <c r="VET11" s="20" t="e">
        <f>VLOOKUP(VET$4, revenue_pivot!$A$4:$E$6, 5, FALSE)</f>
        <v>#N/A</v>
      </c>
      <c r="VEU11" s="20" t="e">
        <f>VLOOKUP(VEU$4, revenue_pivot!$A$4:$E$6, 5, FALSE)</f>
        <v>#N/A</v>
      </c>
      <c r="VEV11" s="20" t="e">
        <f>VLOOKUP(VEV$4, revenue_pivot!$A$4:$E$6, 5, FALSE)</f>
        <v>#N/A</v>
      </c>
      <c r="VEW11" s="7" t="s">
        <v>22352</v>
      </c>
      <c r="VEX11" s="20" t="e">
        <f>VLOOKUP(VEX$4, revenue_pivot!$A$4:$E$6, 5, FALSE)</f>
        <v>#N/A</v>
      </c>
      <c r="VEY11" s="20" t="e">
        <f>VLOOKUP(VEY$4, revenue_pivot!$A$4:$E$6, 5, FALSE)</f>
        <v>#N/A</v>
      </c>
      <c r="VEZ11" s="20" t="e">
        <f>VLOOKUP(VEZ$4, revenue_pivot!$A$4:$E$6, 5, FALSE)</f>
        <v>#N/A</v>
      </c>
      <c r="VFA11" s="7" t="s">
        <v>22352</v>
      </c>
      <c r="VFB11" s="20" t="e">
        <f>VLOOKUP(VFB$4, revenue_pivot!$A$4:$E$6, 5, FALSE)</f>
        <v>#N/A</v>
      </c>
      <c r="VFC11" s="20" t="e">
        <f>VLOOKUP(VFC$4, revenue_pivot!$A$4:$E$6, 5, FALSE)</f>
        <v>#N/A</v>
      </c>
      <c r="VFD11" s="20" t="e">
        <f>VLOOKUP(VFD$4, revenue_pivot!$A$4:$E$6, 5, FALSE)</f>
        <v>#N/A</v>
      </c>
      <c r="VFE11" s="7" t="s">
        <v>22352</v>
      </c>
      <c r="VFF11" s="20" t="e">
        <f>VLOOKUP(VFF$4, revenue_pivot!$A$4:$E$6, 5, FALSE)</f>
        <v>#N/A</v>
      </c>
      <c r="VFG11" s="20" t="e">
        <f>VLOOKUP(VFG$4, revenue_pivot!$A$4:$E$6, 5, FALSE)</f>
        <v>#N/A</v>
      </c>
      <c r="VFH11" s="20" t="e">
        <f>VLOOKUP(VFH$4, revenue_pivot!$A$4:$E$6, 5, FALSE)</f>
        <v>#N/A</v>
      </c>
      <c r="VFI11" s="7" t="s">
        <v>22352</v>
      </c>
      <c r="VFJ11" s="20" t="e">
        <f>VLOOKUP(VFJ$4, revenue_pivot!$A$4:$E$6, 5, FALSE)</f>
        <v>#N/A</v>
      </c>
      <c r="VFK11" s="20" t="e">
        <f>VLOOKUP(VFK$4, revenue_pivot!$A$4:$E$6, 5, FALSE)</f>
        <v>#N/A</v>
      </c>
      <c r="VFL11" s="20" t="e">
        <f>VLOOKUP(VFL$4, revenue_pivot!$A$4:$E$6, 5, FALSE)</f>
        <v>#N/A</v>
      </c>
      <c r="VFM11" s="7" t="s">
        <v>22352</v>
      </c>
      <c r="VFN11" s="20" t="e">
        <f>VLOOKUP(VFN$4, revenue_pivot!$A$4:$E$6, 5, FALSE)</f>
        <v>#N/A</v>
      </c>
      <c r="VFO11" s="20" t="e">
        <f>VLOOKUP(VFO$4, revenue_pivot!$A$4:$E$6, 5, FALSE)</f>
        <v>#N/A</v>
      </c>
      <c r="VFP11" s="20" t="e">
        <f>VLOOKUP(VFP$4, revenue_pivot!$A$4:$E$6, 5, FALSE)</f>
        <v>#N/A</v>
      </c>
      <c r="VFQ11" s="7" t="s">
        <v>22352</v>
      </c>
      <c r="VFR11" s="20" t="e">
        <f>VLOOKUP(VFR$4, revenue_pivot!$A$4:$E$6, 5, FALSE)</f>
        <v>#N/A</v>
      </c>
      <c r="VFS11" s="20" t="e">
        <f>VLOOKUP(VFS$4, revenue_pivot!$A$4:$E$6, 5, FALSE)</f>
        <v>#N/A</v>
      </c>
      <c r="VFT11" s="20" t="e">
        <f>VLOOKUP(VFT$4, revenue_pivot!$A$4:$E$6, 5, FALSE)</f>
        <v>#N/A</v>
      </c>
      <c r="VFU11" s="7" t="s">
        <v>22352</v>
      </c>
      <c r="VFV11" s="20" t="e">
        <f>VLOOKUP(VFV$4, revenue_pivot!$A$4:$E$6, 5, FALSE)</f>
        <v>#N/A</v>
      </c>
      <c r="VFW11" s="20" t="e">
        <f>VLOOKUP(VFW$4, revenue_pivot!$A$4:$E$6, 5, FALSE)</f>
        <v>#N/A</v>
      </c>
      <c r="VFX11" s="20" t="e">
        <f>VLOOKUP(VFX$4, revenue_pivot!$A$4:$E$6, 5, FALSE)</f>
        <v>#N/A</v>
      </c>
      <c r="VFY11" s="7" t="s">
        <v>22352</v>
      </c>
      <c r="VFZ11" s="20" t="e">
        <f>VLOOKUP(VFZ$4, revenue_pivot!$A$4:$E$6, 5, FALSE)</f>
        <v>#N/A</v>
      </c>
      <c r="VGA11" s="20" t="e">
        <f>VLOOKUP(VGA$4, revenue_pivot!$A$4:$E$6, 5, FALSE)</f>
        <v>#N/A</v>
      </c>
      <c r="VGB11" s="20" t="e">
        <f>VLOOKUP(VGB$4, revenue_pivot!$A$4:$E$6, 5, FALSE)</f>
        <v>#N/A</v>
      </c>
      <c r="VGC11" s="7" t="s">
        <v>22352</v>
      </c>
      <c r="VGD11" s="20" t="e">
        <f>VLOOKUP(VGD$4, revenue_pivot!$A$4:$E$6, 5, FALSE)</f>
        <v>#N/A</v>
      </c>
      <c r="VGE11" s="20" t="e">
        <f>VLOOKUP(VGE$4, revenue_pivot!$A$4:$E$6, 5, FALSE)</f>
        <v>#N/A</v>
      </c>
      <c r="VGF11" s="20" t="e">
        <f>VLOOKUP(VGF$4, revenue_pivot!$A$4:$E$6, 5, FALSE)</f>
        <v>#N/A</v>
      </c>
      <c r="VGG11" s="7" t="s">
        <v>22352</v>
      </c>
      <c r="VGH11" s="20" t="e">
        <f>VLOOKUP(VGH$4, revenue_pivot!$A$4:$E$6, 5, FALSE)</f>
        <v>#N/A</v>
      </c>
      <c r="VGI11" s="20" t="e">
        <f>VLOOKUP(VGI$4, revenue_pivot!$A$4:$E$6, 5, FALSE)</f>
        <v>#N/A</v>
      </c>
      <c r="VGJ11" s="20" t="e">
        <f>VLOOKUP(VGJ$4, revenue_pivot!$A$4:$E$6, 5, FALSE)</f>
        <v>#N/A</v>
      </c>
      <c r="VGK11" s="7" t="s">
        <v>22352</v>
      </c>
      <c r="VGL11" s="20" t="e">
        <f>VLOOKUP(VGL$4, revenue_pivot!$A$4:$E$6, 5, FALSE)</f>
        <v>#N/A</v>
      </c>
      <c r="VGM11" s="20" t="e">
        <f>VLOOKUP(VGM$4, revenue_pivot!$A$4:$E$6, 5, FALSE)</f>
        <v>#N/A</v>
      </c>
      <c r="VGN11" s="20" t="e">
        <f>VLOOKUP(VGN$4, revenue_pivot!$A$4:$E$6, 5, FALSE)</f>
        <v>#N/A</v>
      </c>
      <c r="VGO11" s="7" t="s">
        <v>22352</v>
      </c>
      <c r="VGP11" s="20" t="e">
        <f>VLOOKUP(VGP$4, revenue_pivot!$A$4:$E$6, 5, FALSE)</f>
        <v>#N/A</v>
      </c>
      <c r="VGQ11" s="20" t="e">
        <f>VLOOKUP(VGQ$4, revenue_pivot!$A$4:$E$6, 5, FALSE)</f>
        <v>#N/A</v>
      </c>
      <c r="VGR11" s="20" t="e">
        <f>VLOOKUP(VGR$4, revenue_pivot!$A$4:$E$6, 5, FALSE)</f>
        <v>#N/A</v>
      </c>
      <c r="VGS11" s="7" t="s">
        <v>22352</v>
      </c>
      <c r="VGT11" s="20" t="e">
        <f>VLOOKUP(VGT$4, revenue_pivot!$A$4:$E$6, 5, FALSE)</f>
        <v>#N/A</v>
      </c>
      <c r="VGU11" s="20" t="e">
        <f>VLOOKUP(VGU$4, revenue_pivot!$A$4:$E$6, 5, FALSE)</f>
        <v>#N/A</v>
      </c>
      <c r="VGV11" s="20" t="e">
        <f>VLOOKUP(VGV$4, revenue_pivot!$A$4:$E$6, 5, FALSE)</f>
        <v>#N/A</v>
      </c>
      <c r="VGW11" s="7" t="s">
        <v>22352</v>
      </c>
      <c r="VGX11" s="20" t="e">
        <f>VLOOKUP(VGX$4, revenue_pivot!$A$4:$E$6, 5, FALSE)</f>
        <v>#N/A</v>
      </c>
      <c r="VGY11" s="20" t="e">
        <f>VLOOKUP(VGY$4, revenue_pivot!$A$4:$E$6, 5, FALSE)</f>
        <v>#N/A</v>
      </c>
      <c r="VGZ11" s="20" t="e">
        <f>VLOOKUP(VGZ$4, revenue_pivot!$A$4:$E$6, 5, FALSE)</f>
        <v>#N/A</v>
      </c>
      <c r="VHA11" s="7" t="s">
        <v>22352</v>
      </c>
      <c r="VHB11" s="20" t="e">
        <f>VLOOKUP(VHB$4, revenue_pivot!$A$4:$E$6, 5, FALSE)</f>
        <v>#N/A</v>
      </c>
      <c r="VHC11" s="20" t="e">
        <f>VLOOKUP(VHC$4, revenue_pivot!$A$4:$E$6, 5, FALSE)</f>
        <v>#N/A</v>
      </c>
      <c r="VHD11" s="20" t="e">
        <f>VLOOKUP(VHD$4, revenue_pivot!$A$4:$E$6, 5, FALSE)</f>
        <v>#N/A</v>
      </c>
      <c r="VHE11" s="7" t="s">
        <v>22352</v>
      </c>
      <c r="VHF11" s="20" t="e">
        <f>VLOOKUP(VHF$4, revenue_pivot!$A$4:$E$6, 5, FALSE)</f>
        <v>#N/A</v>
      </c>
      <c r="VHG11" s="20" t="e">
        <f>VLOOKUP(VHG$4, revenue_pivot!$A$4:$E$6, 5, FALSE)</f>
        <v>#N/A</v>
      </c>
      <c r="VHH11" s="20" t="e">
        <f>VLOOKUP(VHH$4, revenue_pivot!$A$4:$E$6, 5, FALSE)</f>
        <v>#N/A</v>
      </c>
      <c r="VHI11" s="7" t="s">
        <v>22352</v>
      </c>
      <c r="VHJ11" s="20" t="e">
        <f>VLOOKUP(VHJ$4, revenue_pivot!$A$4:$E$6, 5, FALSE)</f>
        <v>#N/A</v>
      </c>
      <c r="VHK11" s="20" t="e">
        <f>VLOOKUP(VHK$4, revenue_pivot!$A$4:$E$6, 5, FALSE)</f>
        <v>#N/A</v>
      </c>
      <c r="VHL11" s="20" t="e">
        <f>VLOOKUP(VHL$4, revenue_pivot!$A$4:$E$6, 5, FALSE)</f>
        <v>#N/A</v>
      </c>
      <c r="VHM11" s="7" t="s">
        <v>22352</v>
      </c>
      <c r="VHN11" s="20" t="e">
        <f>VLOOKUP(VHN$4, revenue_pivot!$A$4:$E$6, 5, FALSE)</f>
        <v>#N/A</v>
      </c>
      <c r="VHO11" s="20" t="e">
        <f>VLOOKUP(VHO$4, revenue_pivot!$A$4:$E$6, 5, FALSE)</f>
        <v>#N/A</v>
      </c>
      <c r="VHP11" s="20" t="e">
        <f>VLOOKUP(VHP$4, revenue_pivot!$A$4:$E$6, 5, FALSE)</f>
        <v>#N/A</v>
      </c>
      <c r="VHQ11" s="7" t="s">
        <v>22352</v>
      </c>
      <c r="VHR11" s="20" t="e">
        <f>VLOOKUP(VHR$4, revenue_pivot!$A$4:$E$6, 5, FALSE)</f>
        <v>#N/A</v>
      </c>
      <c r="VHS11" s="20" t="e">
        <f>VLOOKUP(VHS$4, revenue_pivot!$A$4:$E$6, 5, FALSE)</f>
        <v>#N/A</v>
      </c>
      <c r="VHT11" s="20" t="e">
        <f>VLOOKUP(VHT$4, revenue_pivot!$A$4:$E$6, 5, FALSE)</f>
        <v>#N/A</v>
      </c>
      <c r="VHU11" s="7" t="s">
        <v>22352</v>
      </c>
      <c r="VHV11" s="20" t="e">
        <f>VLOOKUP(VHV$4, revenue_pivot!$A$4:$E$6, 5, FALSE)</f>
        <v>#N/A</v>
      </c>
      <c r="VHW11" s="20" t="e">
        <f>VLOOKUP(VHW$4, revenue_pivot!$A$4:$E$6, 5, FALSE)</f>
        <v>#N/A</v>
      </c>
      <c r="VHX11" s="20" t="e">
        <f>VLOOKUP(VHX$4, revenue_pivot!$A$4:$E$6, 5, FALSE)</f>
        <v>#N/A</v>
      </c>
      <c r="VHY11" s="7" t="s">
        <v>22352</v>
      </c>
      <c r="VHZ11" s="20" t="e">
        <f>VLOOKUP(VHZ$4, revenue_pivot!$A$4:$E$6, 5, FALSE)</f>
        <v>#N/A</v>
      </c>
      <c r="VIA11" s="20" t="e">
        <f>VLOOKUP(VIA$4, revenue_pivot!$A$4:$E$6, 5, FALSE)</f>
        <v>#N/A</v>
      </c>
      <c r="VIB11" s="20" t="e">
        <f>VLOOKUP(VIB$4, revenue_pivot!$A$4:$E$6, 5, FALSE)</f>
        <v>#N/A</v>
      </c>
      <c r="VIC11" s="7" t="s">
        <v>22352</v>
      </c>
      <c r="VID11" s="20" t="e">
        <f>VLOOKUP(VID$4, revenue_pivot!$A$4:$E$6, 5, FALSE)</f>
        <v>#N/A</v>
      </c>
      <c r="VIE11" s="20" t="e">
        <f>VLOOKUP(VIE$4, revenue_pivot!$A$4:$E$6, 5, FALSE)</f>
        <v>#N/A</v>
      </c>
      <c r="VIF11" s="20" t="e">
        <f>VLOOKUP(VIF$4, revenue_pivot!$A$4:$E$6, 5, FALSE)</f>
        <v>#N/A</v>
      </c>
      <c r="VIG11" s="7" t="s">
        <v>22352</v>
      </c>
      <c r="VIH11" s="20" t="e">
        <f>VLOOKUP(VIH$4, revenue_pivot!$A$4:$E$6, 5, FALSE)</f>
        <v>#N/A</v>
      </c>
      <c r="VII11" s="20" t="e">
        <f>VLOOKUP(VII$4, revenue_pivot!$A$4:$E$6, 5, FALSE)</f>
        <v>#N/A</v>
      </c>
      <c r="VIJ11" s="20" t="e">
        <f>VLOOKUP(VIJ$4, revenue_pivot!$A$4:$E$6, 5, FALSE)</f>
        <v>#N/A</v>
      </c>
      <c r="VIK11" s="7" t="s">
        <v>22352</v>
      </c>
      <c r="VIL11" s="20" t="e">
        <f>VLOOKUP(VIL$4, revenue_pivot!$A$4:$E$6, 5, FALSE)</f>
        <v>#N/A</v>
      </c>
      <c r="VIM11" s="20" t="e">
        <f>VLOOKUP(VIM$4, revenue_pivot!$A$4:$E$6, 5, FALSE)</f>
        <v>#N/A</v>
      </c>
      <c r="VIN11" s="20" t="e">
        <f>VLOOKUP(VIN$4, revenue_pivot!$A$4:$E$6, 5, FALSE)</f>
        <v>#N/A</v>
      </c>
      <c r="VIO11" s="7" t="s">
        <v>22352</v>
      </c>
      <c r="VIP11" s="20" t="e">
        <f>VLOOKUP(VIP$4, revenue_pivot!$A$4:$E$6, 5, FALSE)</f>
        <v>#N/A</v>
      </c>
      <c r="VIQ11" s="20" t="e">
        <f>VLOOKUP(VIQ$4, revenue_pivot!$A$4:$E$6, 5, FALSE)</f>
        <v>#N/A</v>
      </c>
      <c r="VIR11" s="20" t="e">
        <f>VLOOKUP(VIR$4, revenue_pivot!$A$4:$E$6, 5, FALSE)</f>
        <v>#N/A</v>
      </c>
      <c r="VIS11" s="7" t="s">
        <v>22352</v>
      </c>
      <c r="VIT11" s="20" t="e">
        <f>VLOOKUP(VIT$4, revenue_pivot!$A$4:$E$6, 5, FALSE)</f>
        <v>#N/A</v>
      </c>
      <c r="VIU11" s="20" t="e">
        <f>VLOOKUP(VIU$4, revenue_pivot!$A$4:$E$6, 5, FALSE)</f>
        <v>#N/A</v>
      </c>
      <c r="VIV11" s="20" t="e">
        <f>VLOOKUP(VIV$4, revenue_pivot!$A$4:$E$6, 5, FALSE)</f>
        <v>#N/A</v>
      </c>
      <c r="VIW11" s="7" t="s">
        <v>22352</v>
      </c>
      <c r="VIX11" s="20" t="e">
        <f>VLOOKUP(VIX$4, revenue_pivot!$A$4:$E$6, 5, FALSE)</f>
        <v>#N/A</v>
      </c>
      <c r="VIY11" s="20" t="e">
        <f>VLOOKUP(VIY$4, revenue_pivot!$A$4:$E$6, 5, FALSE)</f>
        <v>#N/A</v>
      </c>
      <c r="VIZ11" s="20" t="e">
        <f>VLOOKUP(VIZ$4, revenue_pivot!$A$4:$E$6, 5, FALSE)</f>
        <v>#N/A</v>
      </c>
      <c r="VJA11" s="7" t="s">
        <v>22352</v>
      </c>
      <c r="VJB11" s="20" t="e">
        <f>VLOOKUP(VJB$4, revenue_pivot!$A$4:$E$6, 5, FALSE)</f>
        <v>#N/A</v>
      </c>
      <c r="VJC11" s="20" t="e">
        <f>VLOOKUP(VJC$4, revenue_pivot!$A$4:$E$6, 5, FALSE)</f>
        <v>#N/A</v>
      </c>
      <c r="VJD11" s="20" t="e">
        <f>VLOOKUP(VJD$4, revenue_pivot!$A$4:$E$6, 5, FALSE)</f>
        <v>#N/A</v>
      </c>
      <c r="VJE11" s="7" t="s">
        <v>22352</v>
      </c>
      <c r="VJF11" s="20" t="e">
        <f>VLOOKUP(VJF$4, revenue_pivot!$A$4:$E$6, 5, FALSE)</f>
        <v>#N/A</v>
      </c>
      <c r="VJG11" s="20" t="e">
        <f>VLOOKUP(VJG$4, revenue_pivot!$A$4:$E$6, 5, FALSE)</f>
        <v>#N/A</v>
      </c>
      <c r="VJH11" s="20" t="e">
        <f>VLOOKUP(VJH$4, revenue_pivot!$A$4:$E$6, 5, FALSE)</f>
        <v>#N/A</v>
      </c>
      <c r="VJI11" s="7" t="s">
        <v>22352</v>
      </c>
      <c r="VJJ11" s="20" t="e">
        <f>VLOOKUP(VJJ$4, revenue_pivot!$A$4:$E$6, 5, FALSE)</f>
        <v>#N/A</v>
      </c>
      <c r="VJK11" s="20" t="e">
        <f>VLOOKUP(VJK$4, revenue_pivot!$A$4:$E$6, 5, FALSE)</f>
        <v>#N/A</v>
      </c>
      <c r="VJL11" s="20" t="e">
        <f>VLOOKUP(VJL$4, revenue_pivot!$A$4:$E$6, 5, FALSE)</f>
        <v>#N/A</v>
      </c>
      <c r="VJM11" s="7" t="s">
        <v>22352</v>
      </c>
      <c r="VJN11" s="20" t="e">
        <f>VLOOKUP(VJN$4, revenue_pivot!$A$4:$E$6, 5, FALSE)</f>
        <v>#N/A</v>
      </c>
      <c r="VJO11" s="20" t="e">
        <f>VLOOKUP(VJO$4, revenue_pivot!$A$4:$E$6, 5, FALSE)</f>
        <v>#N/A</v>
      </c>
      <c r="VJP11" s="20" t="e">
        <f>VLOOKUP(VJP$4, revenue_pivot!$A$4:$E$6, 5, FALSE)</f>
        <v>#N/A</v>
      </c>
      <c r="VJQ11" s="7" t="s">
        <v>22352</v>
      </c>
      <c r="VJR11" s="20" t="e">
        <f>VLOOKUP(VJR$4, revenue_pivot!$A$4:$E$6, 5, FALSE)</f>
        <v>#N/A</v>
      </c>
      <c r="VJS11" s="20" t="e">
        <f>VLOOKUP(VJS$4, revenue_pivot!$A$4:$E$6, 5, FALSE)</f>
        <v>#N/A</v>
      </c>
      <c r="VJT11" s="20" t="e">
        <f>VLOOKUP(VJT$4, revenue_pivot!$A$4:$E$6, 5, FALSE)</f>
        <v>#N/A</v>
      </c>
      <c r="VJU11" s="7" t="s">
        <v>22352</v>
      </c>
      <c r="VJV11" s="20" t="e">
        <f>VLOOKUP(VJV$4, revenue_pivot!$A$4:$E$6, 5, FALSE)</f>
        <v>#N/A</v>
      </c>
      <c r="VJW11" s="20" t="e">
        <f>VLOOKUP(VJW$4, revenue_pivot!$A$4:$E$6, 5, FALSE)</f>
        <v>#N/A</v>
      </c>
      <c r="VJX11" s="20" t="e">
        <f>VLOOKUP(VJX$4, revenue_pivot!$A$4:$E$6, 5, FALSE)</f>
        <v>#N/A</v>
      </c>
      <c r="VJY11" s="7" t="s">
        <v>22352</v>
      </c>
      <c r="VJZ11" s="20" t="e">
        <f>VLOOKUP(VJZ$4, revenue_pivot!$A$4:$E$6, 5, FALSE)</f>
        <v>#N/A</v>
      </c>
      <c r="VKA11" s="20" t="e">
        <f>VLOOKUP(VKA$4, revenue_pivot!$A$4:$E$6, 5, FALSE)</f>
        <v>#N/A</v>
      </c>
      <c r="VKB11" s="20" t="e">
        <f>VLOOKUP(VKB$4, revenue_pivot!$A$4:$E$6, 5, FALSE)</f>
        <v>#N/A</v>
      </c>
      <c r="VKC11" s="7" t="s">
        <v>22352</v>
      </c>
      <c r="VKD11" s="20" t="e">
        <f>VLOOKUP(VKD$4, revenue_pivot!$A$4:$E$6, 5, FALSE)</f>
        <v>#N/A</v>
      </c>
      <c r="VKE11" s="20" t="e">
        <f>VLOOKUP(VKE$4, revenue_pivot!$A$4:$E$6, 5, FALSE)</f>
        <v>#N/A</v>
      </c>
      <c r="VKF11" s="20" t="e">
        <f>VLOOKUP(VKF$4, revenue_pivot!$A$4:$E$6, 5, FALSE)</f>
        <v>#N/A</v>
      </c>
      <c r="VKG11" s="7" t="s">
        <v>22352</v>
      </c>
      <c r="VKH11" s="20" t="e">
        <f>VLOOKUP(VKH$4, revenue_pivot!$A$4:$E$6, 5, FALSE)</f>
        <v>#N/A</v>
      </c>
      <c r="VKI11" s="20" t="e">
        <f>VLOOKUP(VKI$4, revenue_pivot!$A$4:$E$6, 5, FALSE)</f>
        <v>#N/A</v>
      </c>
      <c r="VKJ11" s="20" t="e">
        <f>VLOOKUP(VKJ$4, revenue_pivot!$A$4:$E$6, 5, FALSE)</f>
        <v>#N/A</v>
      </c>
      <c r="VKK11" s="7" t="s">
        <v>22352</v>
      </c>
      <c r="VKL11" s="20" t="e">
        <f>VLOOKUP(VKL$4, revenue_pivot!$A$4:$E$6, 5, FALSE)</f>
        <v>#N/A</v>
      </c>
      <c r="VKM11" s="20" t="e">
        <f>VLOOKUP(VKM$4, revenue_pivot!$A$4:$E$6, 5, FALSE)</f>
        <v>#N/A</v>
      </c>
      <c r="VKN11" s="20" t="e">
        <f>VLOOKUP(VKN$4, revenue_pivot!$A$4:$E$6, 5, FALSE)</f>
        <v>#N/A</v>
      </c>
      <c r="VKO11" s="7" t="s">
        <v>22352</v>
      </c>
      <c r="VKP11" s="20" t="e">
        <f>VLOOKUP(VKP$4, revenue_pivot!$A$4:$E$6, 5, FALSE)</f>
        <v>#N/A</v>
      </c>
      <c r="VKQ11" s="20" t="e">
        <f>VLOOKUP(VKQ$4, revenue_pivot!$A$4:$E$6, 5, FALSE)</f>
        <v>#N/A</v>
      </c>
      <c r="VKR11" s="20" t="e">
        <f>VLOOKUP(VKR$4, revenue_pivot!$A$4:$E$6, 5, FALSE)</f>
        <v>#N/A</v>
      </c>
      <c r="VKS11" s="7" t="s">
        <v>22352</v>
      </c>
      <c r="VKT11" s="20" t="e">
        <f>VLOOKUP(VKT$4, revenue_pivot!$A$4:$E$6, 5, FALSE)</f>
        <v>#N/A</v>
      </c>
      <c r="VKU11" s="20" t="e">
        <f>VLOOKUP(VKU$4, revenue_pivot!$A$4:$E$6, 5, FALSE)</f>
        <v>#N/A</v>
      </c>
      <c r="VKV11" s="20" t="e">
        <f>VLOOKUP(VKV$4, revenue_pivot!$A$4:$E$6, 5, FALSE)</f>
        <v>#N/A</v>
      </c>
      <c r="VKW11" s="7" t="s">
        <v>22352</v>
      </c>
      <c r="VKX11" s="20" t="e">
        <f>VLOOKUP(VKX$4, revenue_pivot!$A$4:$E$6, 5, FALSE)</f>
        <v>#N/A</v>
      </c>
      <c r="VKY11" s="20" t="e">
        <f>VLOOKUP(VKY$4, revenue_pivot!$A$4:$E$6, 5, FALSE)</f>
        <v>#N/A</v>
      </c>
      <c r="VKZ11" s="20" t="e">
        <f>VLOOKUP(VKZ$4, revenue_pivot!$A$4:$E$6, 5, FALSE)</f>
        <v>#N/A</v>
      </c>
      <c r="VLA11" s="7" t="s">
        <v>22352</v>
      </c>
      <c r="VLB11" s="20" t="e">
        <f>VLOOKUP(VLB$4, revenue_pivot!$A$4:$E$6, 5, FALSE)</f>
        <v>#N/A</v>
      </c>
      <c r="VLC11" s="20" t="e">
        <f>VLOOKUP(VLC$4, revenue_pivot!$A$4:$E$6, 5, FALSE)</f>
        <v>#N/A</v>
      </c>
      <c r="VLD11" s="20" t="e">
        <f>VLOOKUP(VLD$4, revenue_pivot!$A$4:$E$6, 5, FALSE)</f>
        <v>#N/A</v>
      </c>
      <c r="VLE11" s="7" t="s">
        <v>22352</v>
      </c>
      <c r="VLF11" s="20" t="e">
        <f>VLOOKUP(VLF$4, revenue_pivot!$A$4:$E$6, 5, FALSE)</f>
        <v>#N/A</v>
      </c>
      <c r="VLG11" s="20" t="e">
        <f>VLOOKUP(VLG$4, revenue_pivot!$A$4:$E$6, 5, FALSE)</f>
        <v>#N/A</v>
      </c>
      <c r="VLH11" s="20" t="e">
        <f>VLOOKUP(VLH$4, revenue_pivot!$A$4:$E$6, 5, FALSE)</f>
        <v>#N/A</v>
      </c>
      <c r="VLI11" s="7" t="s">
        <v>22352</v>
      </c>
      <c r="VLJ11" s="20" t="e">
        <f>VLOOKUP(VLJ$4, revenue_pivot!$A$4:$E$6, 5, FALSE)</f>
        <v>#N/A</v>
      </c>
      <c r="VLK11" s="20" t="e">
        <f>VLOOKUP(VLK$4, revenue_pivot!$A$4:$E$6, 5, FALSE)</f>
        <v>#N/A</v>
      </c>
      <c r="VLL11" s="20" t="e">
        <f>VLOOKUP(VLL$4, revenue_pivot!$A$4:$E$6, 5, FALSE)</f>
        <v>#N/A</v>
      </c>
      <c r="VLM11" s="7" t="s">
        <v>22352</v>
      </c>
      <c r="VLN11" s="20" t="e">
        <f>VLOOKUP(VLN$4, revenue_pivot!$A$4:$E$6, 5, FALSE)</f>
        <v>#N/A</v>
      </c>
      <c r="VLO11" s="20" t="e">
        <f>VLOOKUP(VLO$4, revenue_pivot!$A$4:$E$6, 5, FALSE)</f>
        <v>#N/A</v>
      </c>
      <c r="VLP11" s="20" t="e">
        <f>VLOOKUP(VLP$4, revenue_pivot!$A$4:$E$6, 5, FALSE)</f>
        <v>#N/A</v>
      </c>
      <c r="VLQ11" s="7" t="s">
        <v>22352</v>
      </c>
      <c r="VLR11" s="20" t="e">
        <f>VLOOKUP(VLR$4, revenue_pivot!$A$4:$E$6, 5, FALSE)</f>
        <v>#N/A</v>
      </c>
      <c r="VLS11" s="20" t="e">
        <f>VLOOKUP(VLS$4, revenue_pivot!$A$4:$E$6, 5, FALSE)</f>
        <v>#N/A</v>
      </c>
      <c r="VLT11" s="20" t="e">
        <f>VLOOKUP(VLT$4, revenue_pivot!$A$4:$E$6, 5, FALSE)</f>
        <v>#N/A</v>
      </c>
      <c r="VLU11" s="7" t="s">
        <v>22352</v>
      </c>
      <c r="VLV11" s="20" t="e">
        <f>VLOOKUP(VLV$4, revenue_pivot!$A$4:$E$6, 5, FALSE)</f>
        <v>#N/A</v>
      </c>
      <c r="VLW11" s="20" t="e">
        <f>VLOOKUP(VLW$4, revenue_pivot!$A$4:$E$6, 5, FALSE)</f>
        <v>#N/A</v>
      </c>
      <c r="VLX11" s="20" t="e">
        <f>VLOOKUP(VLX$4, revenue_pivot!$A$4:$E$6, 5, FALSE)</f>
        <v>#N/A</v>
      </c>
      <c r="VLY11" s="7" t="s">
        <v>22352</v>
      </c>
      <c r="VLZ11" s="20" t="e">
        <f>VLOOKUP(VLZ$4, revenue_pivot!$A$4:$E$6, 5, FALSE)</f>
        <v>#N/A</v>
      </c>
      <c r="VMA11" s="20" t="e">
        <f>VLOOKUP(VMA$4, revenue_pivot!$A$4:$E$6, 5, FALSE)</f>
        <v>#N/A</v>
      </c>
      <c r="VMB11" s="20" t="e">
        <f>VLOOKUP(VMB$4, revenue_pivot!$A$4:$E$6, 5, FALSE)</f>
        <v>#N/A</v>
      </c>
      <c r="VMC11" s="7" t="s">
        <v>22352</v>
      </c>
      <c r="VMD11" s="20" t="e">
        <f>VLOOKUP(VMD$4, revenue_pivot!$A$4:$E$6, 5, FALSE)</f>
        <v>#N/A</v>
      </c>
      <c r="VME11" s="20" t="e">
        <f>VLOOKUP(VME$4, revenue_pivot!$A$4:$E$6, 5, FALSE)</f>
        <v>#N/A</v>
      </c>
      <c r="VMF11" s="20" t="e">
        <f>VLOOKUP(VMF$4, revenue_pivot!$A$4:$E$6, 5, FALSE)</f>
        <v>#N/A</v>
      </c>
      <c r="VMG11" s="7" t="s">
        <v>22352</v>
      </c>
      <c r="VMH11" s="20" t="e">
        <f>VLOOKUP(VMH$4, revenue_pivot!$A$4:$E$6, 5, FALSE)</f>
        <v>#N/A</v>
      </c>
      <c r="VMI11" s="20" t="e">
        <f>VLOOKUP(VMI$4, revenue_pivot!$A$4:$E$6, 5, FALSE)</f>
        <v>#N/A</v>
      </c>
      <c r="VMJ11" s="20" t="e">
        <f>VLOOKUP(VMJ$4, revenue_pivot!$A$4:$E$6, 5, FALSE)</f>
        <v>#N/A</v>
      </c>
      <c r="VMK11" s="7" t="s">
        <v>22352</v>
      </c>
      <c r="VML11" s="20" t="e">
        <f>VLOOKUP(VML$4, revenue_pivot!$A$4:$E$6, 5, FALSE)</f>
        <v>#N/A</v>
      </c>
      <c r="VMM11" s="20" t="e">
        <f>VLOOKUP(VMM$4, revenue_pivot!$A$4:$E$6, 5, FALSE)</f>
        <v>#N/A</v>
      </c>
      <c r="VMN11" s="20" t="e">
        <f>VLOOKUP(VMN$4, revenue_pivot!$A$4:$E$6, 5, FALSE)</f>
        <v>#N/A</v>
      </c>
      <c r="VMO11" s="7" t="s">
        <v>22352</v>
      </c>
      <c r="VMP11" s="20" t="e">
        <f>VLOOKUP(VMP$4, revenue_pivot!$A$4:$E$6, 5, FALSE)</f>
        <v>#N/A</v>
      </c>
      <c r="VMQ11" s="20" t="e">
        <f>VLOOKUP(VMQ$4, revenue_pivot!$A$4:$E$6, 5, FALSE)</f>
        <v>#N/A</v>
      </c>
      <c r="VMR11" s="20" t="e">
        <f>VLOOKUP(VMR$4, revenue_pivot!$A$4:$E$6, 5, FALSE)</f>
        <v>#N/A</v>
      </c>
      <c r="VMS11" s="7" t="s">
        <v>22352</v>
      </c>
      <c r="VMT11" s="20" t="e">
        <f>VLOOKUP(VMT$4, revenue_pivot!$A$4:$E$6, 5, FALSE)</f>
        <v>#N/A</v>
      </c>
      <c r="VMU11" s="20" t="e">
        <f>VLOOKUP(VMU$4, revenue_pivot!$A$4:$E$6, 5, FALSE)</f>
        <v>#N/A</v>
      </c>
      <c r="VMV11" s="20" t="e">
        <f>VLOOKUP(VMV$4, revenue_pivot!$A$4:$E$6, 5, FALSE)</f>
        <v>#N/A</v>
      </c>
      <c r="VMW11" s="7" t="s">
        <v>22352</v>
      </c>
      <c r="VMX11" s="20" t="e">
        <f>VLOOKUP(VMX$4, revenue_pivot!$A$4:$E$6, 5, FALSE)</f>
        <v>#N/A</v>
      </c>
      <c r="VMY11" s="20" t="e">
        <f>VLOOKUP(VMY$4, revenue_pivot!$A$4:$E$6, 5, FALSE)</f>
        <v>#N/A</v>
      </c>
      <c r="VMZ11" s="20" t="e">
        <f>VLOOKUP(VMZ$4, revenue_pivot!$A$4:$E$6, 5, FALSE)</f>
        <v>#N/A</v>
      </c>
      <c r="VNA11" s="7" t="s">
        <v>22352</v>
      </c>
      <c r="VNB11" s="20" t="e">
        <f>VLOOKUP(VNB$4, revenue_pivot!$A$4:$E$6, 5, FALSE)</f>
        <v>#N/A</v>
      </c>
      <c r="VNC11" s="20" t="e">
        <f>VLOOKUP(VNC$4, revenue_pivot!$A$4:$E$6, 5, FALSE)</f>
        <v>#N/A</v>
      </c>
      <c r="VND11" s="20" t="e">
        <f>VLOOKUP(VND$4, revenue_pivot!$A$4:$E$6, 5, FALSE)</f>
        <v>#N/A</v>
      </c>
      <c r="VNE11" s="7" t="s">
        <v>22352</v>
      </c>
      <c r="VNF11" s="20" t="e">
        <f>VLOOKUP(VNF$4, revenue_pivot!$A$4:$E$6, 5, FALSE)</f>
        <v>#N/A</v>
      </c>
      <c r="VNG11" s="20" t="e">
        <f>VLOOKUP(VNG$4, revenue_pivot!$A$4:$E$6, 5, FALSE)</f>
        <v>#N/A</v>
      </c>
      <c r="VNH11" s="20" t="e">
        <f>VLOOKUP(VNH$4, revenue_pivot!$A$4:$E$6, 5, FALSE)</f>
        <v>#N/A</v>
      </c>
      <c r="VNI11" s="7" t="s">
        <v>22352</v>
      </c>
      <c r="VNJ11" s="20" t="e">
        <f>VLOOKUP(VNJ$4, revenue_pivot!$A$4:$E$6, 5, FALSE)</f>
        <v>#N/A</v>
      </c>
      <c r="VNK11" s="20" t="e">
        <f>VLOOKUP(VNK$4, revenue_pivot!$A$4:$E$6, 5, FALSE)</f>
        <v>#N/A</v>
      </c>
      <c r="VNL11" s="20" t="e">
        <f>VLOOKUP(VNL$4, revenue_pivot!$A$4:$E$6, 5, FALSE)</f>
        <v>#N/A</v>
      </c>
      <c r="VNM11" s="7" t="s">
        <v>22352</v>
      </c>
      <c r="VNN11" s="20" t="e">
        <f>VLOOKUP(VNN$4, revenue_pivot!$A$4:$E$6, 5, FALSE)</f>
        <v>#N/A</v>
      </c>
      <c r="VNO11" s="20" t="e">
        <f>VLOOKUP(VNO$4, revenue_pivot!$A$4:$E$6, 5, FALSE)</f>
        <v>#N/A</v>
      </c>
      <c r="VNP11" s="20" t="e">
        <f>VLOOKUP(VNP$4, revenue_pivot!$A$4:$E$6, 5, FALSE)</f>
        <v>#N/A</v>
      </c>
      <c r="VNQ11" s="7" t="s">
        <v>22352</v>
      </c>
      <c r="VNR11" s="20" t="e">
        <f>VLOOKUP(VNR$4, revenue_pivot!$A$4:$E$6, 5, FALSE)</f>
        <v>#N/A</v>
      </c>
      <c r="VNS11" s="20" t="e">
        <f>VLOOKUP(VNS$4, revenue_pivot!$A$4:$E$6, 5, FALSE)</f>
        <v>#N/A</v>
      </c>
      <c r="VNT11" s="20" t="e">
        <f>VLOOKUP(VNT$4, revenue_pivot!$A$4:$E$6, 5, FALSE)</f>
        <v>#N/A</v>
      </c>
      <c r="VNU11" s="7" t="s">
        <v>22352</v>
      </c>
      <c r="VNV11" s="20" t="e">
        <f>VLOOKUP(VNV$4, revenue_pivot!$A$4:$E$6, 5, FALSE)</f>
        <v>#N/A</v>
      </c>
      <c r="VNW11" s="20" t="e">
        <f>VLOOKUP(VNW$4, revenue_pivot!$A$4:$E$6, 5, FALSE)</f>
        <v>#N/A</v>
      </c>
      <c r="VNX11" s="20" t="e">
        <f>VLOOKUP(VNX$4, revenue_pivot!$A$4:$E$6, 5, FALSE)</f>
        <v>#N/A</v>
      </c>
      <c r="VNY11" s="7" t="s">
        <v>22352</v>
      </c>
      <c r="VNZ11" s="20" t="e">
        <f>VLOOKUP(VNZ$4, revenue_pivot!$A$4:$E$6, 5, FALSE)</f>
        <v>#N/A</v>
      </c>
      <c r="VOA11" s="20" t="e">
        <f>VLOOKUP(VOA$4, revenue_pivot!$A$4:$E$6, 5, FALSE)</f>
        <v>#N/A</v>
      </c>
      <c r="VOB11" s="20" t="e">
        <f>VLOOKUP(VOB$4, revenue_pivot!$A$4:$E$6, 5, FALSE)</f>
        <v>#N/A</v>
      </c>
      <c r="VOC11" s="7" t="s">
        <v>22352</v>
      </c>
      <c r="VOD11" s="20" t="e">
        <f>VLOOKUP(VOD$4, revenue_pivot!$A$4:$E$6, 5, FALSE)</f>
        <v>#N/A</v>
      </c>
      <c r="VOE11" s="20" t="e">
        <f>VLOOKUP(VOE$4, revenue_pivot!$A$4:$E$6, 5, FALSE)</f>
        <v>#N/A</v>
      </c>
      <c r="VOF11" s="20" t="e">
        <f>VLOOKUP(VOF$4, revenue_pivot!$A$4:$E$6, 5, FALSE)</f>
        <v>#N/A</v>
      </c>
      <c r="VOG11" s="7" t="s">
        <v>22352</v>
      </c>
      <c r="VOH11" s="20" t="e">
        <f>VLOOKUP(VOH$4, revenue_pivot!$A$4:$E$6, 5, FALSE)</f>
        <v>#N/A</v>
      </c>
      <c r="VOI11" s="20" t="e">
        <f>VLOOKUP(VOI$4, revenue_pivot!$A$4:$E$6, 5, FALSE)</f>
        <v>#N/A</v>
      </c>
      <c r="VOJ11" s="20" t="e">
        <f>VLOOKUP(VOJ$4, revenue_pivot!$A$4:$E$6, 5, FALSE)</f>
        <v>#N/A</v>
      </c>
      <c r="VOK11" s="7" t="s">
        <v>22352</v>
      </c>
      <c r="VOL11" s="20" t="e">
        <f>VLOOKUP(VOL$4, revenue_pivot!$A$4:$E$6, 5, FALSE)</f>
        <v>#N/A</v>
      </c>
      <c r="VOM11" s="20" t="e">
        <f>VLOOKUP(VOM$4, revenue_pivot!$A$4:$E$6, 5, FALSE)</f>
        <v>#N/A</v>
      </c>
      <c r="VON11" s="20" t="e">
        <f>VLOOKUP(VON$4, revenue_pivot!$A$4:$E$6, 5, FALSE)</f>
        <v>#N/A</v>
      </c>
      <c r="VOO11" s="7" t="s">
        <v>22352</v>
      </c>
      <c r="VOP11" s="20" t="e">
        <f>VLOOKUP(VOP$4, revenue_pivot!$A$4:$E$6, 5, FALSE)</f>
        <v>#N/A</v>
      </c>
      <c r="VOQ11" s="20" t="e">
        <f>VLOOKUP(VOQ$4, revenue_pivot!$A$4:$E$6, 5, FALSE)</f>
        <v>#N/A</v>
      </c>
      <c r="VOR11" s="20" t="e">
        <f>VLOOKUP(VOR$4, revenue_pivot!$A$4:$E$6, 5, FALSE)</f>
        <v>#N/A</v>
      </c>
      <c r="VOS11" s="7" t="s">
        <v>22352</v>
      </c>
      <c r="VOT11" s="20" t="e">
        <f>VLOOKUP(VOT$4, revenue_pivot!$A$4:$E$6, 5, FALSE)</f>
        <v>#N/A</v>
      </c>
      <c r="VOU11" s="20" t="e">
        <f>VLOOKUP(VOU$4, revenue_pivot!$A$4:$E$6, 5, FALSE)</f>
        <v>#N/A</v>
      </c>
      <c r="VOV11" s="20" t="e">
        <f>VLOOKUP(VOV$4, revenue_pivot!$A$4:$E$6, 5, FALSE)</f>
        <v>#N/A</v>
      </c>
      <c r="VOW11" s="7" t="s">
        <v>22352</v>
      </c>
      <c r="VOX11" s="20" t="e">
        <f>VLOOKUP(VOX$4, revenue_pivot!$A$4:$E$6, 5, FALSE)</f>
        <v>#N/A</v>
      </c>
      <c r="VOY11" s="20" t="e">
        <f>VLOOKUP(VOY$4, revenue_pivot!$A$4:$E$6, 5, FALSE)</f>
        <v>#N/A</v>
      </c>
      <c r="VOZ11" s="20" t="e">
        <f>VLOOKUP(VOZ$4, revenue_pivot!$A$4:$E$6, 5, FALSE)</f>
        <v>#N/A</v>
      </c>
      <c r="VPA11" s="7" t="s">
        <v>22352</v>
      </c>
      <c r="VPB11" s="20" t="e">
        <f>VLOOKUP(VPB$4, revenue_pivot!$A$4:$E$6, 5, FALSE)</f>
        <v>#N/A</v>
      </c>
      <c r="VPC11" s="20" t="e">
        <f>VLOOKUP(VPC$4, revenue_pivot!$A$4:$E$6, 5, FALSE)</f>
        <v>#N/A</v>
      </c>
      <c r="VPD11" s="20" t="e">
        <f>VLOOKUP(VPD$4, revenue_pivot!$A$4:$E$6, 5, FALSE)</f>
        <v>#N/A</v>
      </c>
      <c r="VPE11" s="7" t="s">
        <v>22352</v>
      </c>
      <c r="VPF11" s="20" t="e">
        <f>VLOOKUP(VPF$4, revenue_pivot!$A$4:$E$6, 5, FALSE)</f>
        <v>#N/A</v>
      </c>
      <c r="VPG11" s="20" t="e">
        <f>VLOOKUP(VPG$4, revenue_pivot!$A$4:$E$6, 5, FALSE)</f>
        <v>#N/A</v>
      </c>
      <c r="VPH11" s="20" t="e">
        <f>VLOOKUP(VPH$4, revenue_pivot!$A$4:$E$6, 5, FALSE)</f>
        <v>#N/A</v>
      </c>
      <c r="VPI11" s="7" t="s">
        <v>22352</v>
      </c>
      <c r="VPJ11" s="20" t="e">
        <f>VLOOKUP(VPJ$4, revenue_pivot!$A$4:$E$6, 5, FALSE)</f>
        <v>#N/A</v>
      </c>
      <c r="VPK11" s="20" t="e">
        <f>VLOOKUP(VPK$4, revenue_pivot!$A$4:$E$6, 5, FALSE)</f>
        <v>#N/A</v>
      </c>
      <c r="VPL11" s="20" t="e">
        <f>VLOOKUP(VPL$4, revenue_pivot!$A$4:$E$6, 5, FALSE)</f>
        <v>#N/A</v>
      </c>
      <c r="VPM11" s="7" t="s">
        <v>22352</v>
      </c>
      <c r="VPN11" s="20" t="e">
        <f>VLOOKUP(VPN$4, revenue_pivot!$A$4:$E$6, 5, FALSE)</f>
        <v>#N/A</v>
      </c>
      <c r="VPO11" s="20" t="e">
        <f>VLOOKUP(VPO$4, revenue_pivot!$A$4:$E$6, 5, FALSE)</f>
        <v>#N/A</v>
      </c>
      <c r="VPP11" s="20" t="e">
        <f>VLOOKUP(VPP$4, revenue_pivot!$A$4:$E$6, 5, FALSE)</f>
        <v>#N/A</v>
      </c>
      <c r="VPQ11" s="7" t="s">
        <v>22352</v>
      </c>
      <c r="VPR11" s="20" t="e">
        <f>VLOOKUP(VPR$4, revenue_pivot!$A$4:$E$6, 5, FALSE)</f>
        <v>#N/A</v>
      </c>
      <c r="VPS11" s="20" t="e">
        <f>VLOOKUP(VPS$4, revenue_pivot!$A$4:$E$6, 5, FALSE)</f>
        <v>#N/A</v>
      </c>
      <c r="VPT11" s="20" t="e">
        <f>VLOOKUP(VPT$4, revenue_pivot!$A$4:$E$6, 5, FALSE)</f>
        <v>#N/A</v>
      </c>
      <c r="VPU11" s="7" t="s">
        <v>22352</v>
      </c>
      <c r="VPV11" s="20" t="e">
        <f>VLOOKUP(VPV$4, revenue_pivot!$A$4:$E$6, 5, FALSE)</f>
        <v>#N/A</v>
      </c>
      <c r="VPW11" s="20" t="e">
        <f>VLOOKUP(VPW$4, revenue_pivot!$A$4:$E$6, 5, FALSE)</f>
        <v>#N/A</v>
      </c>
      <c r="VPX11" s="20" t="e">
        <f>VLOOKUP(VPX$4, revenue_pivot!$A$4:$E$6, 5, FALSE)</f>
        <v>#N/A</v>
      </c>
      <c r="VPY11" s="7" t="s">
        <v>22352</v>
      </c>
      <c r="VPZ11" s="20" t="e">
        <f>VLOOKUP(VPZ$4, revenue_pivot!$A$4:$E$6, 5, FALSE)</f>
        <v>#N/A</v>
      </c>
      <c r="VQA11" s="20" t="e">
        <f>VLOOKUP(VQA$4, revenue_pivot!$A$4:$E$6, 5, FALSE)</f>
        <v>#N/A</v>
      </c>
      <c r="VQB11" s="20" t="e">
        <f>VLOOKUP(VQB$4, revenue_pivot!$A$4:$E$6, 5, FALSE)</f>
        <v>#N/A</v>
      </c>
      <c r="VQC11" s="7" t="s">
        <v>22352</v>
      </c>
      <c r="VQD11" s="20" t="e">
        <f>VLOOKUP(VQD$4, revenue_pivot!$A$4:$E$6, 5, FALSE)</f>
        <v>#N/A</v>
      </c>
      <c r="VQE11" s="20" t="e">
        <f>VLOOKUP(VQE$4, revenue_pivot!$A$4:$E$6, 5, FALSE)</f>
        <v>#N/A</v>
      </c>
      <c r="VQF11" s="20" t="e">
        <f>VLOOKUP(VQF$4, revenue_pivot!$A$4:$E$6, 5, FALSE)</f>
        <v>#N/A</v>
      </c>
      <c r="VQG11" s="7" t="s">
        <v>22352</v>
      </c>
      <c r="VQH11" s="20" t="e">
        <f>VLOOKUP(VQH$4, revenue_pivot!$A$4:$E$6, 5, FALSE)</f>
        <v>#N/A</v>
      </c>
      <c r="VQI11" s="20" t="e">
        <f>VLOOKUP(VQI$4, revenue_pivot!$A$4:$E$6, 5, FALSE)</f>
        <v>#N/A</v>
      </c>
      <c r="VQJ11" s="20" t="e">
        <f>VLOOKUP(VQJ$4, revenue_pivot!$A$4:$E$6, 5, FALSE)</f>
        <v>#N/A</v>
      </c>
      <c r="VQK11" s="7" t="s">
        <v>22352</v>
      </c>
      <c r="VQL11" s="20" t="e">
        <f>VLOOKUP(VQL$4, revenue_pivot!$A$4:$E$6, 5, FALSE)</f>
        <v>#N/A</v>
      </c>
      <c r="VQM11" s="20" t="e">
        <f>VLOOKUP(VQM$4, revenue_pivot!$A$4:$E$6, 5, FALSE)</f>
        <v>#N/A</v>
      </c>
      <c r="VQN11" s="20" t="e">
        <f>VLOOKUP(VQN$4, revenue_pivot!$A$4:$E$6, 5, FALSE)</f>
        <v>#N/A</v>
      </c>
      <c r="VQO11" s="7" t="s">
        <v>22352</v>
      </c>
      <c r="VQP11" s="20" t="e">
        <f>VLOOKUP(VQP$4, revenue_pivot!$A$4:$E$6, 5, FALSE)</f>
        <v>#N/A</v>
      </c>
      <c r="VQQ11" s="20" t="e">
        <f>VLOOKUP(VQQ$4, revenue_pivot!$A$4:$E$6, 5, FALSE)</f>
        <v>#N/A</v>
      </c>
      <c r="VQR11" s="20" t="e">
        <f>VLOOKUP(VQR$4, revenue_pivot!$A$4:$E$6, 5, FALSE)</f>
        <v>#N/A</v>
      </c>
      <c r="VQS11" s="7" t="s">
        <v>22352</v>
      </c>
      <c r="VQT11" s="20" t="e">
        <f>VLOOKUP(VQT$4, revenue_pivot!$A$4:$E$6, 5, FALSE)</f>
        <v>#N/A</v>
      </c>
      <c r="VQU11" s="20" t="e">
        <f>VLOOKUP(VQU$4, revenue_pivot!$A$4:$E$6, 5, FALSE)</f>
        <v>#N/A</v>
      </c>
      <c r="VQV11" s="20" t="e">
        <f>VLOOKUP(VQV$4, revenue_pivot!$A$4:$E$6, 5, FALSE)</f>
        <v>#N/A</v>
      </c>
      <c r="VQW11" s="7" t="s">
        <v>22352</v>
      </c>
      <c r="VQX11" s="20" t="e">
        <f>VLOOKUP(VQX$4, revenue_pivot!$A$4:$E$6, 5, FALSE)</f>
        <v>#N/A</v>
      </c>
      <c r="VQY11" s="20" t="e">
        <f>VLOOKUP(VQY$4, revenue_pivot!$A$4:$E$6, 5, FALSE)</f>
        <v>#N/A</v>
      </c>
      <c r="VQZ11" s="20" t="e">
        <f>VLOOKUP(VQZ$4, revenue_pivot!$A$4:$E$6, 5, FALSE)</f>
        <v>#N/A</v>
      </c>
      <c r="VRA11" s="7" t="s">
        <v>22352</v>
      </c>
      <c r="VRB11" s="20" t="e">
        <f>VLOOKUP(VRB$4, revenue_pivot!$A$4:$E$6, 5, FALSE)</f>
        <v>#N/A</v>
      </c>
      <c r="VRC11" s="20" t="e">
        <f>VLOOKUP(VRC$4, revenue_pivot!$A$4:$E$6, 5, FALSE)</f>
        <v>#N/A</v>
      </c>
      <c r="VRD11" s="20" t="e">
        <f>VLOOKUP(VRD$4, revenue_pivot!$A$4:$E$6, 5, FALSE)</f>
        <v>#N/A</v>
      </c>
      <c r="VRE11" s="7" t="s">
        <v>22352</v>
      </c>
      <c r="VRF11" s="20" t="e">
        <f>VLOOKUP(VRF$4, revenue_pivot!$A$4:$E$6, 5, FALSE)</f>
        <v>#N/A</v>
      </c>
      <c r="VRG11" s="20" t="e">
        <f>VLOOKUP(VRG$4, revenue_pivot!$A$4:$E$6, 5, FALSE)</f>
        <v>#N/A</v>
      </c>
      <c r="VRH11" s="20" t="e">
        <f>VLOOKUP(VRH$4, revenue_pivot!$A$4:$E$6, 5, FALSE)</f>
        <v>#N/A</v>
      </c>
      <c r="VRI11" s="7" t="s">
        <v>22352</v>
      </c>
      <c r="VRJ11" s="20" t="e">
        <f>VLOOKUP(VRJ$4, revenue_pivot!$A$4:$E$6, 5, FALSE)</f>
        <v>#N/A</v>
      </c>
      <c r="VRK11" s="20" t="e">
        <f>VLOOKUP(VRK$4, revenue_pivot!$A$4:$E$6, 5, FALSE)</f>
        <v>#N/A</v>
      </c>
      <c r="VRL11" s="20" t="e">
        <f>VLOOKUP(VRL$4, revenue_pivot!$A$4:$E$6, 5, FALSE)</f>
        <v>#N/A</v>
      </c>
      <c r="VRM11" s="7" t="s">
        <v>22352</v>
      </c>
      <c r="VRN11" s="20" t="e">
        <f>VLOOKUP(VRN$4, revenue_pivot!$A$4:$E$6, 5, FALSE)</f>
        <v>#N/A</v>
      </c>
      <c r="VRO11" s="20" t="e">
        <f>VLOOKUP(VRO$4, revenue_pivot!$A$4:$E$6, 5, FALSE)</f>
        <v>#N/A</v>
      </c>
      <c r="VRP11" s="20" t="e">
        <f>VLOOKUP(VRP$4, revenue_pivot!$A$4:$E$6, 5, FALSE)</f>
        <v>#N/A</v>
      </c>
      <c r="VRQ11" s="7" t="s">
        <v>22352</v>
      </c>
      <c r="VRR11" s="20" t="e">
        <f>VLOOKUP(VRR$4, revenue_pivot!$A$4:$E$6, 5, FALSE)</f>
        <v>#N/A</v>
      </c>
      <c r="VRS11" s="20" t="e">
        <f>VLOOKUP(VRS$4, revenue_pivot!$A$4:$E$6, 5, FALSE)</f>
        <v>#N/A</v>
      </c>
      <c r="VRT11" s="20" t="e">
        <f>VLOOKUP(VRT$4, revenue_pivot!$A$4:$E$6, 5, FALSE)</f>
        <v>#N/A</v>
      </c>
      <c r="VRU11" s="7" t="s">
        <v>22352</v>
      </c>
      <c r="VRV11" s="20" t="e">
        <f>VLOOKUP(VRV$4, revenue_pivot!$A$4:$E$6, 5, FALSE)</f>
        <v>#N/A</v>
      </c>
      <c r="VRW11" s="20" t="e">
        <f>VLOOKUP(VRW$4, revenue_pivot!$A$4:$E$6, 5, FALSE)</f>
        <v>#N/A</v>
      </c>
      <c r="VRX11" s="20" t="e">
        <f>VLOOKUP(VRX$4, revenue_pivot!$A$4:$E$6, 5, FALSE)</f>
        <v>#N/A</v>
      </c>
      <c r="VRY11" s="7" t="s">
        <v>22352</v>
      </c>
      <c r="VRZ11" s="20" t="e">
        <f>VLOOKUP(VRZ$4, revenue_pivot!$A$4:$E$6, 5, FALSE)</f>
        <v>#N/A</v>
      </c>
      <c r="VSA11" s="20" t="e">
        <f>VLOOKUP(VSA$4, revenue_pivot!$A$4:$E$6, 5, FALSE)</f>
        <v>#N/A</v>
      </c>
      <c r="VSB11" s="20" t="e">
        <f>VLOOKUP(VSB$4, revenue_pivot!$A$4:$E$6, 5, FALSE)</f>
        <v>#N/A</v>
      </c>
      <c r="VSC11" s="7" t="s">
        <v>22352</v>
      </c>
      <c r="VSD11" s="20" t="e">
        <f>VLOOKUP(VSD$4, revenue_pivot!$A$4:$E$6, 5, FALSE)</f>
        <v>#N/A</v>
      </c>
      <c r="VSE11" s="20" t="e">
        <f>VLOOKUP(VSE$4, revenue_pivot!$A$4:$E$6, 5, FALSE)</f>
        <v>#N/A</v>
      </c>
      <c r="VSF11" s="20" t="e">
        <f>VLOOKUP(VSF$4, revenue_pivot!$A$4:$E$6, 5, FALSE)</f>
        <v>#N/A</v>
      </c>
      <c r="VSG11" s="7" t="s">
        <v>22352</v>
      </c>
      <c r="VSH11" s="20" t="e">
        <f>VLOOKUP(VSH$4, revenue_pivot!$A$4:$E$6, 5, FALSE)</f>
        <v>#N/A</v>
      </c>
      <c r="VSI11" s="20" t="e">
        <f>VLOOKUP(VSI$4, revenue_pivot!$A$4:$E$6, 5, FALSE)</f>
        <v>#N/A</v>
      </c>
      <c r="VSJ11" s="20" t="e">
        <f>VLOOKUP(VSJ$4, revenue_pivot!$A$4:$E$6, 5, FALSE)</f>
        <v>#N/A</v>
      </c>
      <c r="VSK11" s="7" t="s">
        <v>22352</v>
      </c>
      <c r="VSL11" s="20" t="e">
        <f>VLOOKUP(VSL$4, revenue_pivot!$A$4:$E$6, 5, FALSE)</f>
        <v>#N/A</v>
      </c>
      <c r="VSM11" s="20" t="e">
        <f>VLOOKUP(VSM$4, revenue_pivot!$A$4:$E$6, 5, FALSE)</f>
        <v>#N/A</v>
      </c>
      <c r="VSN11" s="20" t="e">
        <f>VLOOKUP(VSN$4, revenue_pivot!$A$4:$E$6, 5, FALSE)</f>
        <v>#N/A</v>
      </c>
      <c r="VSO11" s="7" t="s">
        <v>22352</v>
      </c>
      <c r="VSP11" s="20" t="e">
        <f>VLOOKUP(VSP$4, revenue_pivot!$A$4:$E$6, 5, FALSE)</f>
        <v>#N/A</v>
      </c>
      <c r="VSQ11" s="20" t="e">
        <f>VLOOKUP(VSQ$4, revenue_pivot!$A$4:$E$6, 5, FALSE)</f>
        <v>#N/A</v>
      </c>
      <c r="VSR11" s="20" t="e">
        <f>VLOOKUP(VSR$4, revenue_pivot!$A$4:$E$6, 5, FALSE)</f>
        <v>#N/A</v>
      </c>
      <c r="VSS11" s="7" t="s">
        <v>22352</v>
      </c>
      <c r="VST11" s="20" t="e">
        <f>VLOOKUP(VST$4, revenue_pivot!$A$4:$E$6, 5, FALSE)</f>
        <v>#N/A</v>
      </c>
      <c r="VSU11" s="20" t="e">
        <f>VLOOKUP(VSU$4, revenue_pivot!$A$4:$E$6, 5, FALSE)</f>
        <v>#N/A</v>
      </c>
      <c r="VSV11" s="20" t="e">
        <f>VLOOKUP(VSV$4, revenue_pivot!$A$4:$E$6, 5, FALSE)</f>
        <v>#N/A</v>
      </c>
      <c r="VSW11" s="7" t="s">
        <v>22352</v>
      </c>
      <c r="VSX11" s="20" t="e">
        <f>VLOOKUP(VSX$4, revenue_pivot!$A$4:$E$6, 5, FALSE)</f>
        <v>#N/A</v>
      </c>
      <c r="VSY11" s="20" t="e">
        <f>VLOOKUP(VSY$4, revenue_pivot!$A$4:$E$6, 5, FALSE)</f>
        <v>#N/A</v>
      </c>
      <c r="VSZ11" s="20" t="e">
        <f>VLOOKUP(VSZ$4, revenue_pivot!$A$4:$E$6, 5, FALSE)</f>
        <v>#N/A</v>
      </c>
      <c r="VTA11" s="7" t="s">
        <v>22352</v>
      </c>
      <c r="VTB11" s="20" t="e">
        <f>VLOOKUP(VTB$4, revenue_pivot!$A$4:$E$6, 5, FALSE)</f>
        <v>#N/A</v>
      </c>
      <c r="VTC11" s="20" t="e">
        <f>VLOOKUP(VTC$4, revenue_pivot!$A$4:$E$6, 5, FALSE)</f>
        <v>#N/A</v>
      </c>
      <c r="VTD11" s="20" t="e">
        <f>VLOOKUP(VTD$4, revenue_pivot!$A$4:$E$6, 5, FALSE)</f>
        <v>#N/A</v>
      </c>
      <c r="VTE11" s="7" t="s">
        <v>22352</v>
      </c>
      <c r="VTF11" s="20" t="e">
        <f>VLOOKUP(VTF$4, revenue_pivot!$A$4:$E$6, 5, FALSE)</f>
        <v>#N/A</v>
      </c>
      <c r="VTG11" s="20" t="e">
        <f>VLOOKUP(VTG$4, revenue_pivot!$A$4:$E$6, 5, FALSE)</f>
        <v>#N/A</v>
      </c>
      <c r="VTH11" s="20" t="e">
        <f>VLOOKUP(VTH$4, revenue_pivot!$A$4:$E$6, 5, FALSE)</f>
        <v>#N/A</v>
      </c>
      <c r="VTI11" s="7" t="s">
        <v>22352</v>
      </c>
      <c r="VTJ11" s="20" t="e">
        <f>VLOOKUP(VTJ$4, revenue_pivot!$A$4:$E$6, 5, FALSE)</f>
        <v>#N/A</v>
      </c>
      <c r="VTK11" s="20" t="e">
        <f>VLOOKUP(VTK$4, revenue_pivot!$A$4:$E$6, 5, FALSE)</f>
        <v>#N/A</v>
      </c>
      <c r="VTL11" s="20" t="e">
        <f>VLOOKUP(VTL$4, revenue_pivot!$A$4:$E$6, 5, FALSE)</f>
        <v>#N/A</v>
      </c>
      <c r="VTM11" s="7" t="s">
        <v>22352</v>
      </c>
      <c r="VTN11" s="20" t="e">
        <f>VLOOKUP(VTN$4, revenue_pivot!$A$4:$E$6, 5, FALSE)</f>
        <v>#N/A</v>
      </c>
      <c r="VTO11" s="20" t="e">
        <f>VLOOKUP(VTO$4, revenue_pivot!$A$4:$E$6, 5, FALSE)</f>
        <v>#N/A</v>
      </c>
      <c r="VTP11" s="20" t="e">
        <f>VLOOKUP(VTP$4, revenue_pivot!$A$4:$E$6, 5, FALSE)</f>
        <v>#N/A</v>
      </c>
      <c r="VTQ11" s="7" t="s">
        <v>22352</v>
      </c>
      <c r="VTR11" s="20" t="e">
        <f>VLOOKUP(VTR$4, revenue_pivot!$A$4:$E$6, 5, FALSE)</f>
        <v>#N/A</v>
      </c>
      <c r="VTS11" s="20" t="e">
        <f>VLOOKUP(VTS$4, revenue_pivot!$A$4:$E$6, 5, FALSE)</f>
        <v>#N/A</v>
      </c>
      <c r="VTT11" s="20" t="e">
        <f>VLOOKUP(VTT$4, revenue_pivot!$A$4:$E$6, 5, FALSE)</f>
        <v>#N/A</v>
      </c>
      <c r="VTU11" s="7" t="s">
        <v>22352</v>
      </c>
      <c r="VTV11" s="20" t="e">
        <f>VLOOKUP(VTV$4, revenue_pivot!$A$4:$E$6, 5, FALSE)</f>
        <v>#N/A</v>
      </c>
      <c r="VTW11" s="20" t="e">
        <f>VLOOKUP(VTW$4, revenue_pivot!$A$4:$E$6, 5, FALSE)</f>
        <v>#N/A</v>
      </c>
      <c r="VTX11" s="20" t="e">
        <f>VLOOKUP(VTX$4, revenue_pivot!$A$4:$E$6, 5, FALSE)</f>
        <v>#N/A</v>
      </c>
      <c r="VTY11" s="7" t="s">
        <v>22352</v>
      </c>
      <c r="VTZ11" s="20" t="e">
        <f>VLOOKUP(VTZ$4, revenue_pivot!$A$4:$E$6, 5, FALSE)</f>
        <v>#N/A</v>
      </c>
      <c r="VUA11" s="20" t="e">
        <f>VLOOKUP(VUA$4, revenue_pivot!$A$4:$E$6, 5, FALSE)</f>
        <v>#N/A</v>
      </c>
      <c r="VUB11" s="20" t="e">
        <f>VLOOKUP(VUB$4, revenue_pivot!$A$4:$E$6, 5, FALSE)</f>
        <v>#N/A</v>
      </c>
      <c r="VUC11" s="7" t="s">
        <v>22352</v>
      </c>
      <c r="VUD11" s="20" t="e">
        <f>VLOOKUP(VUD$4, revenue_pivot!$A$4:$E$6, 5, FALSE)</f>
        <v>#N/A</v>
      </c>
      <c r="VUE11" s="20" t="e">
        <f>VLOOKUP(VUE$4, revenue_pivot!$A$4:$E$6, 5, FALSE)</f>
        <v>#N/A</v>
      </c>
      <c r="VUF11" s="20" t="e">
        <f>VLOOKUP(VUF$4, revenue_pivot!$A$4:$E$6, 5, FALSE)</f>
        <v>#N/A</v>
      </c>
      <c r="VUG11" s="7" t="s">
        <v>22352</v>
      </c>
      <c r="VUH11" s="20" t="e">
        <f>VLOOKUP(VUH$4, revenue_pivot!$A$4:$E$6, 5, FALSE)</f>
        <v>#N/A</v>
      </c>
      <c r="VUI11" s="20" t="e">
        <f>VLOOKUP(VUI$4, revenue_pivot!$A$4:$E$6, 5, FALSE)</f>
        <v>#N/A</v>
      </c>
      <c r="VUJ11" s="20" t="e">
        <f>VLOOKUP(VUJ$4, revenue_pivot!$A$4:$E$6, 5, FALSE)</f>
        <v>#N/A</v>
      </c>
      <c r="VUK11" s="7" t="s">
        <v>22352</v>
      </c>
      <c r="VUL11" s="20" t="e">
        <f>VLOOKUP(VUL$4, revenue_pivot!$A$4:$E$6, 5, FALSE)</f>
        <v>#N/A</v>
      </c>
      <c r="VUM11" s="20" t="e">
        <f>VLOOKUP(VUM$4, revenue_pivot!$A$4:$E$6, 5, FALSE)</f>
        <v>#N/A</v>
      </c>
      <c r="VUN11" s="20" t="e">
        <f>VLOOKUP(VUN$4, revenue_pivot!$A$4:$E$6, 5, FALSE)</f>
        <v>#N/A</v>
      </c>
      <c r="VUO11" s="7" t="s">
        <v>22352</v>
      </c>
      <c r="VUP11" s="20" t="e">
        <f>VLOOKUP(VUP$4, revenue_pivot!$A$4:$E$6, 5, FALSE)</f>
        <v>#N/A</v>
      </c>
      <c r="VUQ11" s="20" t="e">
        <f>VLOOKUP(VUQ$4, revenue_pivot!$A$4:$E$6, 5, FALSE)</f>
        <v>#N/A</v>
      </c>
      <c r="VUR11" s="20" t="e">
        <f>VLOOKUP(VUR$4, revenue_pivot!$A$4:$E$6, 5, FALSE)</f>
        <v>#N/A</v>
      </c>
      <c r="VUS11" s="7" t="s">
        <v>22352</v>
      </c>
      <c r="VUT11" s="20" t="e">
        <f>VLOOKUP(VUT$4, revenue_pivot!$A$4:$E$6, 5, FALSE)</f>
        <v>#N/A</v>
      </c>
      <c r="VUU11" s="20" t="e">
        <f>VLOOKUP(VUU$4, revenue_pivot!$A$4:$E$6, 5, FALSE)</f>
        <v>#N/A</v>
      </c>
      <c r="VUV11" s="20" t="e">
        <f>VLOOKUP(VUV$4, revenue_pivot!$A$4:$E$6, 5, FALSE)</f>
        <v>#N/A</v>
      </c>
      <c r="VUW11" s="7" t="s">
        <v>22352</v>
      </c>
      <c r="VUX11" s="20" t="e">
        <f>VLOOKUP(VUX$4, revenue_pivot!$A$4:$E$6, 5, FALSE)</f>
        <v>#N/A</v>
      </c>
      <c r="VUY11" s="20" t="e">
        <f>VLOOKUP(VUY$4, revenue_pivot!$A$4:$E$6, 5, FALSE)</f>
        <v>#N/A</v>
      </c>
      <c r="VUZ11" s="20" t="e">
        <f>VLOOKUP(VUZ$4, revenue_pivot!$A$4:$E$6, 5, FALSE)</f>
        <v>#N/A</v>
      </c>
      <c r="VVA11" s="7" t="s">
        <v>22352</v>
      </c>
      <c r="VVB11" s="20" t="e">
        <f>VLOOKUP(VVB$4, revenue_pivot!$A$4:$E$6, 5, FALSE)</f>
        <v>#N/A</v>
      </c>
      <c r="VVC11" s="20" t="e">
        <f>VLOOKUP(VVC$4, revenue_pivot!$A$4:$E$6, 5, FALSE)</f>
        <v>#N/A</v>
      </c>
      <c r="VVD11" s="20" t="e">
        <f>VLOOKUP(VVD$4, revenue_pivot!$A$4:$E$6, 5, FALSE)</f>
        <v>#N/A</v>
      </c>
      <c r="VVE11" s="7" t="s">
        <v>22352</v>
      </c>
      <c r="VVF11" s="20" t="e">
        <f>VLOOKUP(VVF$4, revenue_pivot!$A$4:$E$6, 5, FALSE)</f>
        <v>#N/A</v>
      </c>
      <c r="VVG11" s="20" t="e">
        <f>VLOOKUP(VVG$4, revenue_pivot!$A$4:$E$6, 5, FALSE)</f>
        <v>#N/A</v>
      </c>
      <c r="VVH11" s="20" t="e">
        <f>VLOOKUP(VVH$4, revenue_pivot!$A$4:$E$6, 5, FALSE)</f>
        <v>#N/A</v>
      </c>
      <c r="VVI11" s="7" t="s">
        <v>22352</v>
      </c>
      <c r="VVJ11" s="20" t="e">
        <f>VLOOKUP(VVJ$4, revenue_pivot!$A$4:$E$6, 5, FALSE)</f>
        <v>#N/A</v>
      </c>
      <c r="VVK11" s="20" t="e">
        <f>VLOOKUP(VVK$4, revenue_pivot!$A$4:$E$6, 5, FALSE)</f>
        <v>#N/A</v>
      </c>
      <c r="VVL11" s="20" t="e">
        <f>VLOOKUP(VVL$4, revenue_pivot!$A$4:$E$6, 5, FALSE)</f>
        <v>#N/A</v>
      </c>
      <c r="VVM11" s="7" t="s">
        <v>22352</v>
      </c>
      <c r="VVN11" s="20" t="e">
        <f>VLOOKUP(VVN$4, revenue_pivot!$A$4:$E$6, 5, FALSE)</f>
        <v>#N/A</v>
      </c>
      <c r="VVO11" s="20" t="e">
        <f>VLOOKUP(VVO$4, revenue_pivot!$A$4:$E$6, 5, FALSE)</f>
        <v>#N/A</v>
      </c>
      <c r="VVP11" s="20" t="e">
        <f>VLOOKUP(VVP$4, revenue_pivot!$A$4:$E$6, 5, FALSE)</f>
        <v>#N/A</v>
      </c>
      <c r="VVQ11" s="7" t="s">
        <v>22352</v>
      </c>
      <c r="VVR11" s="20" t="e">
        <f>VLOOKUP(VVR$4, revenue_pivot!$A$4:$E$6, 5, FALSE)</f>
        <v>#N/A</v>
      </c>
      <c r="VVS11" s="20" t="e">
        <f>VLOOKUP(VVS$4, revenue_pivot!$A$4:$E$6, 5, FALSE)</f>
        <v>#N/A</v>
      </c>
      <c r="VVT11" s="20" t="e">
        <f>VLOOKUP(VVT$4, revenue_pivot!$A$4:$E$6, 5, FALSE)</f>
        <v>#N/A</v>
      </c>
      <c r="VVU11" s="7" t="s">
        <v>22352</v>
      </c>
      <c r="VVV11" s="20" t="e">
        <f>VLOOKUP(VVV$4, revenue_pivot!$A$4:$E$6, 5, FALSE)</f>
        <v>#N/A</v>
      </c>
      <c r="VVW11" s="20" t="e">
        <f>VLOOKUP(VVW$4, revenue_pivot!$A$4:$E$6, 5, FALSE)</f>
        <v>#N/A</v>
      </c>
      <c r="VVX11" s="20" t="e">
        <f>VLOOKUP(VVX$4, revenue_pivot!$A$4:$E$6, 5, FALSE)</f>
        <v>#N/A</v>
      </c>
      <c r="VVY11" s="7" t="s">
        <v>22352</v>
      </c>
      <c r="VVZ11" s="20" t="e">
        <f>VLOOKUP(VVZ$4, revenue_pivot!$A$4:$E$6, 5, FALSE)</f>
        <v>#N/A</v>
      </c>
      <c r="VWA11" s="20" t="e">
        <f>VLOOKUP(VWA$4, revenue_pivot!$A$4:$E$6, 5, FALSE)</f>
        <v>#N/A</v>
      </c>
      <c r="VWB11" s="20" t="e">
        <f>VLOOKUP(VWB$4, revenue_pivot!$A$4:$E$6, 5, FALSE)</f>
        <v>#N/A</v>
      </c>
      <c r="VWC11" s="7" t="s">
        <v>22352</v>
      </c>
      <c r="VWD11" s="20" t="e">
        <f>VLOOKUP(VWD$4, revenue_pivot!$A$4:$E$6, 5, FALSE)</f>
        <v>#N/A</v>
      </c>
      <c r="VWE11" s="20" t="e">
        <f>VLOOKUP(VWE$4, revenue_pivot!$A$4:$E$6, 5, FALSE)</f>
        <v>#N/A</v>
      </c>
      <c r="VWF11" s="20" t="e">
        <f>VLOOKUP(VWF$4, revenue_pivot!$A$4:$E$6, 5, FALSE)</f>
        <v>#N/A</v>
      </c>
      <c r="VWG11" s="7" t="s">
        <v>22352</v>
      </c>
      <c r="VWH11" s="20" t="e">
        <f>VLOOKUP(VWH$4, revenue_pivot!$A$4:$E$6, 5, FALSE)</f>
        <v>#N/A</v>
      </c>
      <c r="VWI11" s="20" t="e">
        <f>VLOOKUP(VWI$4, revenue_pivot!$A$4:$E$6, 5, FALSE)</f>
        <v>#N/A</v>
      </c>
      <c r="VWJ11" s="20" t="e">
        <f>VLOOKUP(VWJ$4, revenue_pivot!$A$4:$E$6, 5, FALSE)</f>
        <v>#N/A</v>
      </c>
      <c r="VWK11" s="7" t="s">
        <v>22352</v>
      </c>
      <c r="VWL11" s="20" t="e">
        <f>VLOOKUP(VWL$4, revenue_pivot!$A$4:$E$6, 5, FALSE)</f>
        <v>#N/A</v>
      </c>
      <c r="VWM11" s="20" t="e">
        <f>VLOOKUP(VWM$4, revenue_pivot!$A$4:$E$6, 5, FALSE)</f>
        <v>#N/A</v>
      </c>
      <c r="VWN11" s="20" t="e">
        <f>VLOOKUP(VWN$4, revenue_pivot!$A$4:$E$6, 5, FALSE)</f>
        <v>#N/A</v>
      </c>
      <c r="VWO11" s="7" t="s">
        <v>22352</v>
      </c>
      <c r="VWP11" s="20" t="e">
        <f>VLOOKUP(VWP$4, revenue_pivot!$A$4:$E$6, 5, FALSE)</f>
        <v>#N/A</v>
      </c>
      <c r="VWQ11" s="20" t="e">
        <f>VLOOKUP(VWQ$4, revenue_pivot!$A$4:$E$6, 5, FALSE)</f>
        <v>#N/A</v>
      </c>
      <c r="VWR11" s="20" t="e">
        <f>VLOOKUP(VWR$4, revenue_pivot!$A$4:$E$6, 5, FALSE)</f>
        <v>#N/A</v>
      </c>
      <c r="VWS11" s="7" t="s">
        <v>22352</v>
      </c>
      <c r="VWT11" s="20" t="e">
        <f>VLOOKUP(VWT$4, revenue_pivot!$A$4:$E$6, 5, FALSE)</f>
        <v>#N/A</v>
      </c>
      <c r="VWU11" s="20" t="e">
        <f>VLOOKUP(VWU$4, revenue_pivot!$A$4:$E$6, 5, FALSE)</f>
        <v>#N/A</v>
      </c>
      <c r="VWV11" s="20" t="e">
        <f>VLOOKUP(VWV$4, revenue_pivot!$A$4:$E$6, 5, FALSE)</f>
        <v>#N/A</v>
      </c>
      <c r="VWW11" s="7" t="s">
        <v>22352</v>
      </c>
      <c r="VWX11" s="20" t="e">
        <f>VLOOKUP(VWX$4, revenue_pivot!$A$4:$E$6, 5, FALSE)</f>
        <v>#N/A</v>
      </c>
      <c r="VWY11" s="20" t="e">
        <f>VLOOKUP(VWY$4, revenue_pivot!$A$4:$E$6, 5, FALSE)</f>
        <v>#N/A</v>
      </c>
      <c r="VWZ11" s="20" t="e">
        <f>VLOOKUP(VWZ$4, revenue_pivot!$A$4:$E$6, 5, FALSE)</f>
        <v>#N/A</v>
      </c>
      <c r="VXA11" s="7" t="s">
        <v>22352</v>
      </c>
      <c r="VXB11" s="20" t="e">
        <f>VLOOKUP(VXB$4, revenue_pivot!$A$4:$E$6, 5, FALSE)</f>
        <v>#N/A</v>
      </c>
      <c r="VXC11" s="20" t="e">
        <f>VLOOKUP(VXC$4, revenue_pivot!$A$4:$E$6, 5, FALSE)</f>
        <v>#N/A</v>
      </c>
      <c r="VXD11" s="20" t="e">
        <f>VLOOKUP(VXD$4, revenue_pivot!$A$4:$E$6, 5, FALSE)</f>
        <v>#N/A</v>
      </c>
      <c r="VXE11" s="7" t="s">
        <v>22352</v>
      </c>
      <c r="VXF11" s="20" t="e">
        <f>VLOOKUP(VXF$4, revenue_pivot!$A$4:$E$6, 5, FALSE)</f>
        <v>#N/A</v>
      </c>
      <c r="VXG11" s="20" t="e">
        <f>VLOOKUP(VXG$4, revenue_pivot!$A$4:$E$6, 5, FALSE)</f>
        <v>#N/A</v>
      </c>
      <c r="VXH11" s="20" t="e">
        <f>VLOOKUP(VXH$4, revenue_pivot!$A$4:$E$6, 5, FALSE)</f>
        <v>#N/A</v>
      </c>
      <c r="VXI11" s="7" t="s">
        <v>22352</v>
      </c>
      <c r="VXJ11" s="20" t="e">
        <f>VLOOKUP(VXJ$4, revenue_pivot!$A$4:$E$6, 5, FALSE)</f>
        <v>#N/A</v>
      </c>
      <c r="VXK11" s="20" t="e">
        <f>VLOOKUP(VXK$4, revenue_pivot!$A$4:$E$6, 5, FALSE)</f>
        <v>#N/A</v>
      </c>
      <c r="VXL11" s="20" t="e">
        <f>VLOOKUP(VXL$4, revenue_pivot!$A$4:$E$6, 5, FALSE)</f>
        <v>#N/A</v>
      </c>
      <c r="VXM11" s="7" t="s">
        <v>22352</v>
      </c>
      <c r="VXN11" s="20" t="e">
        <f>VLOOKUP(VXN$4, revenue_pivot!$A$4:$E$6, 5, FALSE)</f>
        <v>#N/A</v>
      </c>
      <c r="VXO11" s="20" t="e">
        <f>VLOOKUP(VXO$4, revenue_pivot!$A$4:$E$6, 5, FALSE)</f>
        <v>#N/A</v>
      </c>
      <c r="VXP11" s="20" t="e">
        <f>VLOOKUP(VXP$4, revenue_pivot!$A$4:$E$6, 5, FALSE)</f>
        <v>#N/A</v>
      </c>
      <c r="VXQ11" s="7" t="s">
        <v>22352</v>
      </c>
      <c r="VXR11" s="20" t="e">
        <f>VLOOKUP(VXR$4, revenue_pivot!$A$4:$E$6, 5, FALSE)</f>
        <v>#N/A</v>
      </c>
      <c r="VXS11" s="20" t="e">
        <f>VLOOKUP(VXS$4, revenue_pivot!$A$4:$E$6, 5, FALSE)</f>
        <v>#N/A</v>
      </c>
      <c r="VXT11" s="20" t="e">
        <f>VLOOKUP(VXT$4, revenue_pivot!$A$4:$E$6, 5, FALSE)</f>
        <v>#N/A</v>
      </c>
      <c r="VXU11" s="7" t="s">
        <v>22352</v>
      </c>
      <c r="VXV11" s="20" t="e">
        <f>VLOOKUP(VXV$4, revenue_pivot!$A$4:$E$6, 5, FALSE)</f>
        <v>#N/A</v>
      </c>
      <c r="VXW11" s="20" t="e">
        <f>VLOOKUP(VXW$4, revenue_pivot!$A$4:$E$6, 5, FALSE)</f>
        <v>#N/A</v>
      </c>
      <c r="VXX11" s="20" t="e">
        <f>VLOOKUP(VXX$4, revenue_pivot!$A$4:$E$6, 5, FALSE)</f>
        <v>#N/A</v>
      </c>
      <c r="VXY11" s="7" t="s">
        <v>22352</v>
      </c>
      <c r="VXZ11" s="20" t="e">
        <f>VLOOKUP(VXZ$4, revenue_pivot!$A$4:$E$6, 5, FALSE)</f>
        <v>#N/A</v>
      </c>
      <c r="VYA11" s="20" t="e">
        <f>VLOOKUP(VYA$4, revenue_pivot!$A$4:$E$6, 5, FALSE)</f>
        <v>#N/A</v>
      </c>
      <c r="VYB11" s="20" t="e">
        <f>VLOOKUP(VYB$4, revenue_pivot!$A$4:$E$6, 5, FALSE)</f>
        <v>#N/A</v>
      </c>
      <c r="VYC11" s="7" t="s">
        <v>22352</v>
      </c>
      <c r="VYD11" s="20" t="e">
        <f>VLOOKUP(VYD$4, revenue_pivot!$A$4:$E$6, 5, FALSE)</f>
        <v>#N/A</v>
      </c>
      <c r="VYE11" s="20" t="e">
        <f>VLOOKUP(VYE$4, revenue_pivot!$A$4:$E$6, 5, FALSE)</f>
        <v>#N/A</v>
      </c>
      <c r="VYF11" s="20" t="e">
        <f>VLOOKUP(VYF$4, revenue_pivot!$A$4:$E$6, 5, FALSE)</f>
        <v>#N/A</v>
      </c>
      <c r="VYG11" s="7" t="s">
        <v>22352</v>
      </c>
      <c r="VYH11" s="20" t="e">
        <f>VLOOKUP(VYH$4, revenue_pivot!$A$4:$E$6, 5, FALSE)</f>
        <v>#N/A</v>
      </c>
      <c r="VYI11" s="20" t="e">
        <f>VLOOKUP(VYI$4, revenue_pivot!$A$4:$E$6, 5, FALSE)</f>
        <v>#N/A</v>
      </c>
      <c r="VYJ11" s="20" t="e">
        <f>VLOOKUP(VYJ$4, revenue_pivot!$A$4:$E$6, 5, FALSE)</f>
        <v>#N/A</v>
      </c>
      <c r="VYK11" s="7" t="s">
        <v>22352</v>
      </c>
      <c r="VYL11" s="20" t="e">
        <f>VLOOKUP(VYL$4, revenue_pivot!$A$4:$E$6, 5, FALSE)</f>
        <v>#N/A</v>
      </c>
      <c r="VYM11" s="20" t="e">
        <f>VLOOKUP(VYM$4, revenue_pivot!$A$4:$E$6, 5, FALSE)</f>
        <v>#N/A</v>
      </c>
      <c r="VYN11" s="20" t="e">
        <f>VLOOKUP(VYN$4, revenue_pivot!$A$4:$E$6, 5, FALSE)</f>
        <v>#N/A</v>
      </c>
      <c r="VYO11" s="7" t="s">
        <v>22352</v>
      </c>
      <c r="VYP11" s="20" t="e">
        <f>VLOOKUP(VYP$4, revenue_pivot!$A$4:$E$6, 5, FALSE)</f>
        <v>#N/A</v>
      </c>
      <c r="VYQ11" s="20" t="e">
        <f>VLOOKUP(VYQ$4, revenue_pivot!$A$4:$E$6, 5, FALSE)</f>
        <v>#N/A</v>
      </c>
      <c r="VYR11" s="20" t="e">
        <f>VLOOKUP(VYR$4, revenue_pivot!$A$4:$E$6, 5, FALSE)</f>
        <v>#N/A</v>
      </c>
      <c r="VYS11" s="7" t="s">
        <v>22352</v>
      </c>
      <c r="VYT11" s="20" t="e">
        <f>VLOOKUP(VYT$4, revenue_pivot!$A$4:$E$6, 5, FALSE)</f>
        <v>#N/A</v>
      </c>
      <c r="VYU11" s="20" t="e">
        <f>VLOOKUP(VYU$4, revenue_pivot!$A$4:$E$6, 5, FALSE)</f>
        <v>#N/A</v>
      </c>
      <c r="VYV11" s="20" t="e">
        <f>VLOOKUP(VYV$4, revenue_pivot!$A$4:$E$6, 5, FALSE)</f>
        <v>#N/A</v>
      </c>
      <c r="VYW11" s="7" t="s">
        <v>22352</v>
      </c>
      <c r="VYX11" s="20" t="e">
        <f>VLOOKUP(VYX$4, revenue_pivot!$A$4:$E$6, 5, FALSE)</f>
        <v>#N/A</v>
      </c>
      <c r="VYY11" s="20" t="e">
        <f>VLOOKUP(VYY$4, revenue_pivot!$A$4:$E$6, 5, FALSE)</f>
        <v>#N/A</v>
      </c>
      <c r="VYZ11" s="20" t="e">
        <f>VLOOKUP(VYZ$4, revenue_pivot!$A$4:$E$6, 5, FALSE)</f>
        <v>#N/A</v>
      </c>
      <c r="VZA11" s="7" t="s">
        <v>22352</v>
      </c>
      <c r="VZB11" s="20" t="e">
        <f>VLOOKUP(VZB$4, revenue_pivot!$A$4:$E$6, 5, FALSE)</f>
        <v>#N/A</v>
      </c>
      <c r="VZC11" s="20" t="e">
        <f>VLOOKUP(VZC$4, revenue_pivot!$A$4:$E$6, 5, FALSE)</f>
        <v>#N/A</v>
      </c>
      <c r="VZD11" s="20" t="e">
        <f>VLOOKUP(VZD$4, revenue_pivot!$A$4:$E$6, 5, FALSE)</f>
        <v>#N/A</v>
      </c>
      <c r="VZE11" s="7" t="s">
        <v>22352</v>
      </c>
      <c r="VZF11" s="20" t="e">
        <f>VLOOKUP(VZF$4, revenue_pivot!$A$4:$E$6, 5, FALSE)</f>
        <v>#N/A</v>
      </c>
      <c r="VZG11" s="20" t="e">
        <f>VLOOKUP(VZG$4, revenue_pivot!$A$4:$E$6, 5, FALSE)</f>
        <v>#N/A</v>
      </c>
      <c r="VZH11" s="20" t="e">
        <f>VLOOKUP(VZH$4, revenue_pivot!$A$4:$E$6, 5, FALSE)</f>
        <v>#N/A</v>
      </c>
      <c r="VZI11" s="7" t="s">
        <v>22352</v>
      </c>
      <c r="VZJ11" s="20" t="e">
        <f>VLOOKUP(VZJ$4, revenue_pivot!$A$4:$E$6, 5, FALSE)</f>
        <v>#N/A</v>
      </c>
      <c r="VZK11" s="20" t="e">
        <f>VLOOKUP(VZK$4, revenue_pivot!$A$4:$E$6, 5, FALSE)</f>
        <v>#N/A</v>
      </c>
      <c r="VZL11" s="20" t="e">
        <f>VLOOKUP(VZL$4, revenue_pivot!$A$4:$E$6, 5, FALSE)</f>
        <v>#N/A</v>
      </c>
      <c r="VZM11" s="7" t="s">
        <v>22352</v>
      </c>
      <c r="VZN11" s="20" t="e">
        <f>VLOOKUP(VZN$4, revenue_pivot!$A$4:$E$6, 5, FALSE)</f>
        <v>#N/A</v>
      </c>
      <c r="VZO11" s="20" t="e">
        <f>VLOOKUP(VZO$4, revenue_pivot!$A$4:$E$6, 5, FALSE)</f>
        <v>#N/A</v>
      </c>
      <c r="VZP11" s="20" t="e">
        <f>VLOOKUP(VZP$4, revenue_pivot!$A$4:$E$6, 5, FALSE)</f>
        <v>#N/A</v>
      </c>
      <c r="VZQ11" s="7" t="s">
        <v>22352</v>
      </c>
      <c r="VZR11" s="20" t="e">
        <f>VLOOKUP(VZR$4, revenue_pivot!$A$4:$E$6, 5, FALSE)</f>
        <v>#N/A</v>
      </c>
      <c r="VZS11" s="20" t="e">
        <f>VLOOKUP(VZS$4, revenue_pivot!$A$4:$E$6, 5, FALSE)</f>
        <v>#N/A</v>
      </c>
      <c r="VZT11" s="20" t="e">
        <f>VLOOKUP(VZT$4, revenue_pivot!$A$4:$E$6, 5, FALSE)</f>
        <v>#N/A</v>
      </c>
      <c r="VZU11" s="7" t="s">
        <v>22352</v>
      </c>
      <c r="VZV11" s="20" t="e">
        <f>VLOOKUP(VZV$4, revenue_pivot!$A$4:$E$6, 5, FALSE)</f>
        <v>#N/A</v>
      </c>
      <c r="VZW11" s="20" t="e">
        <f>VLOOKUP(VZW$4, revenue_pivot!$A$4:$E$6, 5, FALSE)</f>
        <v>#N/A</v>
      </c>
      <c r="VZX11" s="20" t="e">
        <f>VLOOKUP(VZX$4, revenue_pivot!$A$4:$E$6, 5, FALSE)</f>
        <v>#N/A</v>
      </c>
      <c r="VZY11" s="7" t="s">
        <v>22352</v>
      </c>
      <c r="VZZ11" s="20" t="e">
        <f>VLOOKUP(VZZ$4, revenue_pivot!$A$4:$E$6, 5, FALSE)</f>
        <v>#N/A</v>
      </c>
      <c r="WAA11" s="20" t="e">
        <f>VLOOKUP(WAA$4, revenue_pivot!$A$4:$E$6, 5, FALSE)</f>
        <v>#N/A</v>
      </c>
      <c r="WAB11" s="20" t="e">
        <f>VLOOKUP(WAB$4, revenue_pivot!$A$4:$E$6, 5, FALSE)</f>
        <v>#N/A</v>
      </c>
      <c r="WAC11" s="7" t="s">
        <v>22352</v>
      </c>
      <c r="WAD11" s="20" t="e">
        <f>VLOOKUP(WAD$4, revenue_pivot!$A$4:$E$6, 5, FALSE)</f>
        <v>#N/A</v>
      </c>
      <c r="WAE11" s="20" t="e">
        <f>VLOOKUP(WAE$4, revenue_pivot!$A$4:$E$6, 5, FALSE)</f>
        <v>#N/A</v>
      </c>
      <c r="WAF11" s="20" t="e">
        <f>VLOOKUP(WAF$4, revenue_pivot!$A$4:$E$6, 5, FALSE)</f>
        <v>#N/A</v>
      </c>
      <c r="WAG11" s="7" t="s">
        <v>22352</v>
      </c>
      <c r="WAH11" s="20" t="e">
        <f>VLOOKUP(WAH$4, revenue_pivot!$A$4:$E$6, 5, FALSE)</f>
        <v>#N/A</v>
      </c>
      <c r="WAI11" s="20" t="e">
        <f>VLOOKUP(WAI$4, revenue_pivot!$A$4:$E$6, 5, FALSE)</f>
        <v>#N/A</v>
      </c>
      <c r="WAJ11" s="20" t="e">
        <f>VLOOKUP(WAJ$4, revenue_pivot!$A$4:$E$6, 5, FALSE)</f>
        <v>#N/A</v>
      </c>
      <c r="WAK11" s="7" t="s">
        <v>22352</v>
      </c>
      <c r="WAL11" s="20" t="e">
        <f>VLOOKUP(WAL$4, revenue_pivot!$A$4:$E$6, 5, FALSE)</f>
        <v>#N/A</v>
      </c>
      <c r="WAM11" s="20" t="e">
        <f>VLOOKUP(WAM$4, revenue_pivot!$A$4:$E$6, 5, FALSE)</f>
        <v>#N/A</v>
      </c>
      <c r="WAN11" s="20" t="e">
        <f>VLOOKUP(WAN$4, revenue_pivot!$A$4:$E$6, 5, FALSE)</f>
        <v>#N/A</v>
      </c>
      <c r="WAO11" s="7" t="s">
        <v>22352</v>
      </c>
      <c r="WAP11" s="20" t="e">
        <f>VLOOKUP(WAP$4, revenue_pivot!$A$4:$E$6, 5, FALSE)</f>
        <v>#N/A</v>
      </c>
      <c r="WAQ11" s="20" t="e">
        <f>VLOOKUP(WAQ$4, revenue_pivot!$A$4:$E$6, 5, FALSE)</f>
        <v>#N/A</v>
      </c>
      <c r="WAR11" s="20" t="e">
        <f>VLOOKUP(WAR$4, revenue_pivot!$A$4:$E$6, 5, FALSE)</f>
        <v>#N/A</v>
      </c>
      <c r="WAS11" s="7" t="s">
        <v>22352</v>
      </c>
      <c r="WAT11" s="20" t="e">
        <f>VLOOKUP(WAT$4, revenue_pivot!$A$4:$E$6, 5, FALSE)</f>
        <v>#N/A</v>
      </c>
      <c r="WAU11" s="20" t="e">
        <f>VLOOKUP(WAU$4, revenue_pivot!$A$4:$E$6, 5, FALSE)</f>
        <v>#N/A</v>
      </c>
      <c r="WAV11" s="20" t="e">
        <f>VLOOKUP(WAV$4, revenue_pivot!$A$4:$E$6, 5, FALSE)</f>
        <v>#N/A</v>
      </c>
      <c r="WAW11" s="7" t="s">
        <v>22352</v>
      </c>
      <c r="WAX11" s="20" t="e">
        <f>VLOOKUP(WAX$4, revenue_pivot!$A$4:$E$6, 5, FALSE)</f>
        <v>#N/A</v>
      </c>
      <c r="WAY11" s="20" t="e">
        <f>VLOOKUP(WAY$4, revenue_pivot!$A$4:$E$6, 5, FALSE)</f>
        <v>#N/A</v>
      </c>
      <c r="WAZ11" s="20" t="e">
        <f>VLOOKUP(WAZ$4, revenue_pivot!$A$4:$E$6, 5, FALSE)</f>
        <v>#N/A</v>
      </c>
      <c r="WBA11" s="7" t="s">
        <v>22352</v>
      </c>
      <c r="WBB11" s="20" t="e">
        <f>VLOOKUP(WBB$4, revenue_pivot!$A$4:$E$6, 5, FALSE)</f>
        <v>#N/A</v>
      </c>
      <c r="WBC11" s="20" t="e">
        <f>VLOOKUP(WBC$4, revenue_pivot!$A$4:$E$6, 5, FALSE)</f>
        <v>#N/A</v>
      </c>
      <c r="WBD11" s="20" t="e">
        <f>VLOOKUP(WBD$4, revenue_pivot!$A$4:$E$6, 5, FALSE)</f>
        <v>#N/A</v>
      </c>
      <c r="WBE11" s="7" t="s">
        <v>22352</v>
      </c>
      <c r="WBF11" s="20" t="e">
        <f>VLOOKUP(WBF$4, revenue_pivot!$A$4:$E$6, 5, FALSE)</f>
        <v>#N/A</v>
      </c>
      <c r="WBG11" s="20" t="e">
        <f>VLOOKUP(WBG$4, revenue_pivot!$A$4:$E$6, 5, FALSE)</f>
        <v>#N/A</v>
      </c>
      <c r="WBH11" s="20" t="e">
        <f>VLOOKUP(WBH$4, revenue_pivot!$A$4:$E$6, 5, FALSE)</f>
        <v>#N/A</v>
      </c>
      <c r="WBI11" s="7" t="s">
        <v>22352</v>
      </c>
      <c r="WBJ11" s="20" t="e">
        <f>VLOOKUP(WBJ$4, revenue_pivot!$A$4:$E$6, 5, FALSE)</f>
        <v>#N/A</v>
      </c>
      <c r="WBK11" s="20" t="e">
        <f>VLOOKUP(WBK$4, revenue_pivot!$A$4:$E$6, 5, FALSE)</f>
        <v>#N/A</v>
      </c>
      <c r="WBL11" s="20" t="e">
        <f>VLOOKUP(WBL$4, revenue_pivot!$A$4:$E$6, 5, FALSE)</f>
        <v>#N/A</v>
      </c>
      <c r="WBM11" s="7" t="s">
        <v>22352</v>
      </c>
      <c r="WBN11" s="20" t="e">
        <f>VLOOKUP(WBN$4, revenue_pivot!$A$4:$E$6, 5, FALSE)</f>
        <v>#N/A</v>
      </c>
      <c r="WBO11" s="20" t="e">
        <f>VLOOKUP(WBO$4, revenue_pivot!$A$4:$E$6, 5, FALSE)</f>
        <v>#N/A</v>
      </c>
      <c r="WBP11" s="20" t="e">
        <f>VLOOKUP(WBP$4, revenue_pivot!$A$4:$E$6, 5, FALSE)</f>
        <v>#N/A</v>
      </c>
      <c r="WBQ11" s="7" t="s">
        <v>22352</v>
      </c>
      <c r="WBR11" s="20" t="e">
        <f>VLOOKUP(WBR$4, revenue_pivot!$A$4:$E$6, 5, FALSE)</f>
        <v>#N/A</v>
      </c>
      <c r="WBS11" s="20" t="e">
        <f>VLOOKUP(WBS$4, revenue_pivot!$A$4:$E$6, 5, FALSE)</f>
        <v>#N/A</v>
      </c>
      <c r="WBT11" s="20" t="e">
        <f>VLOOKUP(WBT$4, revenue_pivot!$A$4:$E$6, 5, FALSE)</f>
        <v>#N/A</v>
      </c>
      <c r="WBU11" s="7" t="s">
        <v>22352</v>
      </c>
      <c r="WBV11" s="20" t="e">
        <f>VLOOKUP(WBV$4, revenue_pivot!$A$4:$E$6, 5, FALSE)</f>
        <v>#N/A</v>
      </c>
      <c r="WBW11" s="20" t="e">
        <f>VLOOKUP(WBW$4, revenue_pivot!$A$4:$E$6, 5, FALSE)</f>
        <v>#N/A</v>
      </c>
      <c r="WBX11" s="20" t="e">
        <f>VLOOKUP(WBX$4, revenue_pivot!$A$4:$E$6, 5, FALSE)</f>
        <v>#N/A</v>
      </c>
      <c r="WBY11" s="7" t="s">
        <v>22352</v>
      </c>
      <c r="WBZ11" s="20" t="e">
        <f>VLOOKUP(WBZ$4, revenue_pivot!$A$4:$E$6, 5, FALSE)</f>
        <v>#N/A</v>
      </c>
      <c r="WCA11" s="20" t="e">
        <f>VLOOKUP(WCA$4, revenue_pivot!$A$4:$E$6, 5, FALSE)</f>
        <v>#N/A</v>
      </c>
      <c r="WCB11" s="20" t="e">
        <f>VLOOKUP(WCB$4, revenue_pivot!$A$4:$E$6, 5, FALSE)</f>
        <v>#N/A</v>
      </c>
      <c r="WCC11" s="7" t="s">
        <v>22352</v>
      </c>
      <c r="WCD11" s="20" t="e">
        <f>VLOOKUP(WCD$4, revenue_pivot!$A$4:$E$6, 5, FALSE)</f>
        <v>#N/A</v>
      </c>
      <c r="WCE11" s="20" t="e">
        <f>VLOOKUP(WCE$4, revenue_pivot!$A$4:$E$6, 5, FALSE)</f>
        <v>#N/A</v>
      </c>
      <c r="WCF11" s="20" t="e">
        <f>VLOOKUP(WCF$4, revenue_pivot!$A$4:$E$6, 5, FALSE)</f>
        <v>#N/A</v>
      </c>
      <c r="WCG11" s="7" t="s">
        <v>22352</v>
      </c>
      <c r="WCH11" s="20" t="e">
        <f>VLOOKUP(WCH$4, revenue_pivot!$A$4:$E$6, 5, FALSE)</f>
        <v>#N/A</v>
      </c>
      <c r="WCI11" s="20" t="e">
        <f>VLOOKUP(WCI$4, revenue_pivot!$A$4:$E$6, 5, FALSE)</f>
        <v>#N/A</v>
      </c>
      <c r="WCJ11" s="20" t="e">
        <f>VLOOKUP(WCJ$4, revenue_pivot!$A$4:$E$6, 5, FALSE)</f>
        <v>#N/A</v>
      </c>
      <c r="WCK11" s="7" t="s">
        <v>22352</v>
      </c>
      <c r="WCL11" s="20" t="e">
        <f>VLOOKUP(WCL$4, revenue_pivot!$A$4:$E$6, 5, FALSE)</f>
        <v>#N/A</v>
      </c>
      <c r="WCM11" s="20" t="e">
        <f>VLOOKUP(WCM$4, revenue_pivot!$A$4:$E$6, 5, FALSE)</f>
        <v>#N/A</v>
      </c>
      <c r="WCN11" s="20" t="e">
        <f>VLOOKUP(WCN$4, revenue_pivot!$A$4:$E$6, 5, FALSE)</f>
        <v>#N/A</v>
      </c>
      <c r="WCO11" s="7" t="s">
        <v>22352</v>
      </c>
      <c r="WCP11" s="20" t="e">
        <f>VLOOKUP(WCP$4, revenue_pivot!$A$4:$E$6, 5, FALSE)</f>
        <v>#N/A</v>
      </c>
      <c r="WCQ11" s="20" t="e">
        <f>VLOOKUP(WCQ$4, revenue_pivot!$A$4:$E$6, 5, FALSE)</f>
        <v>#N/A</v>
      </c>
      <c r="WCR11" s="20" t="e">
        <f>VLOOKUP(WCR$4, revenue_pivot!$A$4:$E$6, 5, FALSE)</f>
        <v>#N/A</v>
      </c>
      <c r="WCS11" s="7" t="s">
        <v>22352</v>
      </c>
      <c r="WCT11" s="20" t="e">
        <f>VLOOKUP(WCT$4, revenue_pivot!$A$4:$E$6, 5, FALSE)</f>
        <v>#N/A</v>
      </c>
      <c r="WCU11" s="20" t="e">
        <f>VLOOKUP(WCU$4, revenue_pivot!$A$4:$E$6, 5, FALSE)</f>
        <v>#N/A</v>
      </c>
      <c r="WCV11" s="20" t="e">
        <f>VLOOKUP(WCV$4, revenue_pivot!$A$4:$E$6, 5, FALSE)</f>
        <v>#N/A</v>
      </c>
      <c r="WCW11" s="7" t="s">
        <v>22352</v>
      </c>
      <c r="WCX11" s="20" t="e">
        <f>VLOOKUP(WCX$4, revenue_pivot!$A$4:$E$6, 5, FALSE)</f>
        <v>#N/A</v>
      </c>
      <c r="WCY11" s="20" t="e">
        <f>VLOOKUP(WCY$4, revenue_pivot!$A$4:$E$6, 5, FALSE)</f>
        <v>#N/A</v>
      </c>
      <c r="WCZ11" s="20" t="e">
        <f>VLOOKUP(WCZ$4, revenue_pivot!$A$4:$E$6, 5, FALSE)</f>
        <v>#N/A</v>
      </c>
      <c r="WDA11" s="7" t="s">
        <v>22352</v>
      </c>
      <c r="WDB11" s="20" t="e">
        <f>VLOOKUP(WDB$4, revenue_pivot!$A$4:$E$6, 5, FALSE)</f>
        <v>#N/A</v>
      </c>
      <c r="WDC11" s="20" t="e">
        <f>VLOOKUP(WDC$4, revenue_pivot!$A$4:$E$6, 5, FALSE)</f>
        <v>#N/A</v>
      </c>
      <c r="WDD11" s="20" t="e">
        <f>VLOOKUP(WDD$4, revenue_pivot!$A$4:$E$6, 5, FALSE)</f>
        <v>#N/A</v>
      </c>
      <c r="WDE11" s="7" t="s">
        <v>22352</v>
      </c>
      <c r="WDF11" s="20" t="e">
        <f>VLOOKUP(WDF$4, revenue_pivot!$A$4:$E$6, 5, FALSE)</f>
        <v>#N/A</v>
      </c>
      <c r="WDG11" s="20" t="e">
        <f>VLOOKUP(WDG$4, revenue_pivot!$A$4:$E$6, 5, FALSE)</f>
        <v>#N/A</v>
      </c>
      <c r="WDH11" s="20" t="e">
        <f>VLOOKUP(WDH$4, revenue_pivot!$A$4:$E$6, 5, FALSE)</f>
        <v>#N/A</v>
      </c>
      <c r="WDI11" s="7" t="s">
        <v>22352</v>
      </c>
      <c r="WDJ11" s="20" t="e">
        <f>VLOOKUP(WDJ$4, revenue_pivot!$A$4:$E$6, 5, FALSE)</f>
        <v>#N/A</v>
      </c>
      <c r="WDK11" s="20" t="e">
        <f>VLOOKUP(WDK$4, revenue_pivot!$A$4:$E$6, 5, FALSE)</f>
        <v>#N/A</v>
      </c>
      <c r="WDL11" s="20" t="e">
        <f>VLOOKUP(WDL$4, revenue_pivot!$A$4:$E$6, 5, FALSE)</f>
        <v>#N/A</v>
      </c>
      <c r="WDM11" s="7" t="s">
        <v>22352</v>
      </c>
      <c r="WDN11" s="20" t="e">
        <f>VLOOKUP(WDN$4, revenue_pivot!$A$4:$E$6, 5, FALSE)</f>
        <v>#N/A</v>
      </c>
      <c r="WDO11" s="20" t="e">
        <f>VLOOKUP(WDO$4, revenue_pivot!$A$4:$E$6, 5, FALSE)</f>
        <v>#N/A</v>
      </c>
      <c r="WDP11" s="20" t="e">
        <f>VLOOKUP(WDP$4, revenue_pivot!$A$4:$E$6, 5, FALSE)</f>
        <v>#N/A</v>
      </c>
      <c r="WDQ11" s="7" t="s">
        <v>22352</v>
      </c>
      <c r="WDR11" s="20" t="e">
        <f>VLOOKUP(WDR$4, revenue_pivot!$A$4:$E$6, 5, FALSE)</f>
        <v>#N/A</v>
      </c>
      <c r="WDS11" s="20" t="e">
        <f>VLOOKUP(WDS$4, revenue_pivot!$A$4:$E$6, 5, FALSE)</f>
        <v>#N/A</v>
      </c>
      <c r="WDT11" s="20" t="e">
        <f>VLOOKUP(WDT$4, revenue_pivot!$A$4:$E$6, 5, FALSE)</f>
        <v>#N/A</v>
      </c>
      <c r="WDU11" s="7" t="s">
        <v>22352</v>
      </c>
      <c r="WDV11" s="20" t="e">
        <f>VLOOKUP(WDV$4, revenue_pivot!$A$4:$E$6, 5, FALSE)</f>
        <v>#N/A</v>
      </c>
      <c r="WDW11" s="20" t="e">
        <f>VLOOKUP(WDW$4, revenue_pivot!$A$4:$E$6, 5, FALSE)</f>
        <v>#N/A</v>
      </c>
      <c r="WDX11" s="20" t="e">
        <f>VLOOKUP(WDX$4, revenue_pivot!$A$4:$E$6, 5, FALSE)</f>
        <v>#N/A</v>
      </c>
      <c r="WDY11" s="7" t="s">
        <v>22352</v>
      </c>
      <c r="WDZ11" s="20" t="e">
        <f>VLOOKUP(WDZ$4, revenue_pivot!$A$4:$E$6, 5, FALSE)</f>
        <v>#N/A</v>
      </c>
      <c r="WEA11" s="20" t="e">
        <f>VLOOKUP(WEA$4, revenue_pivot!$A$4:$E$6, 5, FALSE)</f>
        <v>#N/A</v>
      </c>
      <c r="WEB11" s="20" t="e">
        <f>VLOOKUP(WEB$4, revenue_pivot!$A$4:$E$6, 5, FALSE)</f>
        <v>#N/A</v>
      </c>
      <c r="WEC11" s="7" t="s">
        <v>22352</v>
      </c>
      <c r="WED11" s="20" t="e">
        <f>VLOOKUP(WED$4, revenue_pivot!$A$4:$E$6, 5, FALSE)</f>
        <v>#N/A</v>
      </c>
      <c r="WEE11" s="20" t="e">
        <f>VLOOKUP(WEE$4, revenue_pivot!$A$4:$E$6, 5, FALSE)</f>
        <v>#N/A</v>
      </c>
      <c r="WEF11" s="20" t="e">
        <f>VLOOKUP(WEF$4, revenue_pivot!$A$4:$E$6, 5, FALSE)</f>
        <v>#N/A</v>
      </c>
      <c r="WEG11" s="7" t="s">
        <v>22352</v>
      </c>
      <c r="WEH11" s="20" t="e">
        <f>VLOOKUP(WEH$4, revenue_pivot!$A$4:$E$6, 5, FALSE)</f>
        <v>#N/A</v>
      </c>
      <c r="WEI11" s="20" t="e">
        <f>VLOOKUP(WEI$4, revenue_pivot!$A$4:$E$6, 5, FALSE)</f>
        <v>#N/A</v>
      </c>
      <c r="WEJ11" s="20" t="e">
        <f>VLOOKUP(WEJ$4, revenue_pivot!$A$4:$E$6, 5, FALSE)</f>
        <v>#N/A</v>
      </c>
      <c r="WEK11" s="7" t="s">
        <v>22352</v>
      </c>
      <c r="WEL11" s="20" t="e">
        <f>VLOOKUP(WEL$4, revenue_pivot!$A$4:$E$6, 5, FALSE)</f>
        <v>#N/A</v>
      </c>
      <c r="WEM11" s="20" t="e">
        <f>VLOOKUP(WEM$4, revenue_pivot!$A$4:$E$6, 5, FALSE)</f>
        <v>#N/A</v>
      </c>
      <c r="WEN11" s="20" t="e">
        <f>VLOOKUP(WEN$4, revenue_pivot!$A$4:$E$6, 5, FALSE)</f>
        <v>#N/A</v>
      </c>
      <c r="WEO11" s="7" t="s">
        <v>22352</v>
      </c>
      <c r="WEP11" s="20" t="e">
        <f>VLOOKUP(WEP$4, revenue_pivot!$A$4:$E$6, 5, FALSE)</f>
        <v>#N/A</v>
      </c>
      <c r="WEQ11" s="20" t="e">
        <f>VLOOKUP(WEQ$4, revenue_pivot!$A$4:$E$6, 5, FALSE)</f>
        <v>#N/A</v>
      </c>
      <c r="WER11" s="20" t="e">
        <f>VLOOKUP(WER$4, revenue_pivot!$A$4:$E$6, 5, FALSE)</f>
        <v>#N/A</v>
      </c>
      <c r="WES11" s="7" t="s">
        <v>22352</v>
      </c>
      <c r="WET11" s="20" t="e">
        <f>VLOOKUP(WET$4, revenue_pivot!$A$4:$E$6, 5, FALSE)</f>
        <v>#N/A</v>
      </c>
      <c r="WEU11" s="20" t="e">
        <f>VLOOKUP(WEU$4, revenue_pivot!$A$4:$E$6, 5, FALSE)</f>
        <v>#N/A</v>
      </c>
      <c r="WEV11" s="20" t="e">
        <f>VLOOKUP(WEV$4, revenue_pivot!$A$4:$E$6, 5, FALSE)</f>
        <v>#N/A</v>
      </c>
      <c r="WEW11" s="7" t="s">
        <v>22352</v>
      </c>
      <c r="WEX11" s="20" t="e">
        <f>VLOOKUP(WEX$4, revenue_pivot!$A$4:$E$6, 5, FALSE)</f>
        <v>#N/A</v>
      </c>
      <c r="WEY11" s="20" t="e">
        <f>VLOOKUP(WEY$4, revenue_pivot!$A$4:$E$6, 5, FALSE)</f>
        <v>#N/A</v>
      </c>
      <c r="WEZ11" s="20" t="e">
        <f>VLOOKUP(WEZ$4, revenue_pivot!$A$4:$E$6, 5, FALSE)</f>
        <v>#N/A</v>
      </c>
      <c r="WFA11" s="7" t="s">
        <v>22352</v>
      </c>
      <c r="WFB11" s="20" t="e">
        <f>VLOOKUP(WFB$4, revenue_pivot!$A$4:$E$6, 5, FALSE)</f>
        <v>#N/A</v>
      </c>
      <c r="WFC11" s="20" t="e">
        <f>VLOOKUP(WFC$4, revenue_pivot!$A$4:$E$6, 5, FALSE)</f>
        <v>#N/A</v>
      </c>
      <c r="WFD11" s="20" t="e">
        <f>VLOOKUP(WFD$4, revenue_pivot!$A$4:$E$6, 5, FALSE)</f>
        <v>#N/A</v>
      </c>
      <c r="WFE11" s="7" t="s">
        <v>22352</v>
      </c>
      <c r="WFF11" s="20" t="e">
        <f>VLOOKUP(WFF$4, revenue_pivot!$A$4:$E$6, 5, FALSE)</f>
        <v>#N/A</v>
      </c>
      <c r="WFG11" s="20" t="e">
        <f>VLOOKUP(WFG$4, revenue_pivot!$A$4:$E$6, 5, FALSE)</f>
        <v>#N/A</v>
      </c>
      <c r="WFH11" s="20" t="e">
        <f>VLOOKUP(WFH$4, revenue_pivot!$A$4:$E$6, 5, FALSE)</f>
        <v>#N/A</v>
      </c>
      <c r="WFI11" s="7" t="s">
        <v>22352</v>
      </c>
      <c r="WFJ11" s="20" t="e">
        <f>VLOOKUP(WFJ$4, revenue_pivot!$A$4:$E$6, 5, FALSE)</f>
        <v>#N/A</v>
      </c>
      <c r="WFK11" s="20" t="e">
        <f>VLOOKUP(WFK$4, revenue_pivot!$A$4:$E$6, 5, FALSE)</f>
        <v>#N/A</v>
      </c>
      <c r="WFL11" s="20" t="e">
        <f>VLOOKUP(WFL$4, revenue_pivot!$A$4:$E$6, 5, FALSE)</f>
        <v>#N/A</v>
      </c>
      <c r="WFM11" s="7" t="s">
        <v>22352</v>
      </c>
      <c r="WFN11" s="20" t="e">
        <f>VLOOKUP(WFN$4, revenue_pivot!$A$4:$E$6, 5, FALSE)</f>
        <v>#N/A</v>
      </c>
      <c r="WFO11" s="20" t="e">
        <f>VLOOKUP(WFO$4, revenue_pivot!$A$4:$E$6, 5, FALSE)</f>
        <v>#N/A</v>
      </c>
      <c r="WFP11" s="20" t="e">
        <f>VLOOKUP(WFP$4, revenue_pivot!$A$4:$E$6, 5, FALSE)</f>
        <v>#N/A</v>
      </c>
      <c r="WFQ11" s="7" t="s">
        <v>22352</v>
      </c>
      <c r="WFR11" s="20" t="e">
        <f>VLOOKUP(WFR$4, revenue_pivot!$A$4:$E$6, 5, FALSE)</f>
        <v>#N/A</v>
      </c>
      <c r="WFS11" s="20" t="e">
        <f>VLOOKUP(WFS$4, revenue_pivot!$A$4:$E$6, 5, FALSE)</f>
        <v>#N/A</v>
      </c>
      <c r="WFT11" s="20" t="e">
        <f>VLOOKUP(WFT$4, revenue_pivot!$A$4:$E$6, 5, FALSE)</f>
        <v>#N/A</v>
      </c>
      <c r="WFU11" s="7" t="s">
        <v>22352</v>
      </c>
      <c r="WFV11" s="20" t="e">
        <f>VLOOKUP(WFV$4, revenue_pivot!$A$4:$E$6, 5, FALSE)</f>
        <v>#N/A</v>
      </c>
      <c r="WFW11" s="20" t="e">
        <f>VLOOKUP(WFW$4, revenue_pivot!$A$4:$E$6, 5, FALSE)</f>
        <v>#N/A</v>
      </c>
      <c r="WFX11" s="20" t="e">
        <f>VLOOKUP(WFX$4, revenue_pivot!$A$4:$E$6, 5, FALSE)</f>
        <v>#N/A</v>
      </c>
      <c r="WFY11" s="7" t="s">
        <v>22352</v>
      </c>
      <c r="WFZ11" s="20" t="e">
        <f>VLOOKUP(WFZ$4, revenue_pivot!$A$4:$E$6, 5, FALSE)</f>
        <v>#N/A</v>
      </c>
      <c r="WGA11" s="20" t="e">
        <f>VLOOKUP(WGA$4, revenue_pivot!$A$4:$E$6, 5, FALSE)</f>
        <v>#N/A</v>
      </c>
      <c r="WGB11" s="20" t="e">
        <f>VLOOKUP(WGB$4, revenue_pivot!$A$4:$E$6, 5, FALSE)</f>
        <v>#N/A</v>
      </c>
      <c r="WGC11" s="7" t="s">
        <v>22352</v>
      </c>
      <c r="WGD11" s="20" t="e">
        <f>VLOOKUP(WGD$4, revenue_pivot!$A$4:$E$6, 5, FALSE)</f>
        <v>#N/A</v>
      </c>
      <c r="WGE11" s="20" t="e">
        <f>VLOOKUP(WGE$4, revenue_pivot!$A$4:$E$6, 5, FALSE)</f>
        <v>#N/A</v>
      </c>
      <c r="WGF11" s="20" t="e">
        <f>VLOOKUP(WGF$4, revenue_pivot!$A$4:$E$6, 5, FALSE)</f>
        <v>#N/A</v>
      </c>
      <c r="WGG11" s="7" t="s">
        <v>22352</v>
      </c>
      <c r="WGH11" s="20" t="e">
        <f>VLOOKUP(WGH$4, revenue_pivot!$A$4:$E$6, 5, FALSE)</f>
        <v>#N/A</v>
      </c>
      <c r="WGI11" s="20" t="e">
        <f>VLOOKUP(WGI$4, revenue_pivot!$A$4:$E$6, 5, FALSE)</f>
        <v>#N/A</v>
      </c>
      <c r="WGJ11" s="20" t="e">
        <f>VLOOKUP(WGJ$4, revenue_pivot!$A$4:$E$6, 5, FALSE)</f>
        <v>#N/A</v>
      </c>
      <c r="WGK11" s="7" t="s">
        <v>22352</v>
      </c>
      <c r="WGL11" s="20" t="e">
        <f>VLOOKUP(WGL$4, revenue_pivot!$A$4:$E$6, 5, FALSE)</f>
        <v>#N/A</v>
      </c>
      <c r="WGM11" s="20" t="e">
        <f>VLOOKUP(WGM$4, revenue_pivot!$A$4:$E$6, 5, FALSE)</f>
        <v>#N/A</v>
      </c>
      <c r="WGN11" s="20" t="e">
        <f>VLOOKUP(WGN$4, revenue_pivot!$A$4:$E$6, 5, FALSE)</f>
        <v>#N/A</v>
      </c>
      <c r="WGO11" s="7" t="s">
        <v>22352</v>
      </c>
      <c r="WGP11" s="20" t="e">
        <f>VLOOKUP(WGP$4, revenue_pivot!$A$4:$E$6, 5, FALSE)</f>
        <v>#N/A</v>
      </c>
      <c r="WGQ11" s="20" t="e">
        <f>VLOOKUP(WGQ$4, revenue_pivot!$A$4:$E$6, 5, FALSE)</f>
        <v>#N/A</v>
      </c>
      <c r="WGR11" s="20" t="e">
        <f>VLOOKUP(WGR$4, revenue_pivot!$A$4:$E$6, 5, FALSE)</f>
        <v>#N/A</v>
      </c>
      <c r="WGS11" s="7" t="s">
        <v>22352</v>
      </c>
      <c r="WGT11" s="20" t="e">
        <f>VLOOKUP(WGT$4, revenue_pivot!$A$4:$E$6, 5, FALSE)</f>
        <v>#N/A</v>
      </c>
      <c r="WGU11" s="20" t="e">
        <f>VLOOKUP(WGU$4, revenue_pivot!$A$4:$E$6, 5, FALSE)</f>
        <v>#N/A</v>
      </c>
      <c r="WGV11" s="20" t="e">
        <f>VLOOKUP(WGV$4, revenue_pivot!$A$4:$E$6, 5, FALSE)</f>
        <v>#N/A</v>
      </c>
      <c r="WGW11" s="7" t="s">
        <v>22352</v>
      </c>
      <c r="WGX11" s="20" t="e">
        <f>VLOOKUP(WGX$4, revenue_pivot!$A$4:$E$6, 5, FALSE)</f>
        <v>#N/A</v>
      </c>
      <c r="WGY11" s="20" t="e">
        <f>VLOOKUP(WGY$4, revenue_pivot!$A$4:$E$6, 5, FALSE)</f>
        <v>#N/A</v>
      </c>
      <c r="WGZ11" s="20" t="e">
        <f>VLOOKUP(WGZ$4, revenue_pivot!$A$4:$E$6, 5, FALSE)</f>
        <v>#N/A</v>
      </c>
      <c r="WHA11" s="7" t="s">
        <v>22352</v>
      </c>
      <c r="WHB11" s="20" t="e">
        <f>VLOOKUP(WHB$4, revenue_pivot!$A$4:$E$6, 5, FALSE)</f>
        <v>#N/A</v>
      </c>
      <c r="WHC11" s="20" t="e">
        <f>VLOOKUP(WHC$4, revenue_pivot!$A$4:$E$6, 5, FALSE)</f>
        <v>#N/A</v>
      </c>
      <c r="WHD11" s="20" t="e">
        <f>VLOOKUP(WHD$4, revenue_pivot!$A$4:$E$6, 5, FALSE)</f>
        <v>#N/A</v>
      </c>
      <c r="WHE11" s="7" t="s">
        <v>22352</v>
      </c>
      <c r="WHF11" s="20" t="e">
        <f>VLOOKUP(WHF$4, revenue_pivot!$A$4:$E$6, 5, FALSE)</f>
        <v>#N/A</v>
      </c>
      <c r="WHG11" s="20" t="e">
        <f>VLOOKUP(WHG$4, revenue_pivot!$A$4:$E$6, 5, FALSE)</f>
        <v>#N/A</v>
      </c>
      <c r="WHH11" s="20" t="e">
        <f>VLOOKUP(WHH$4, revenue_pivot!$A$4:$E$6, 5, FALSE)</f>
        <v>#N/A</v>
      </c>
      <c r="WHI11" s="7" t="s">
        <v>22352</v>
      </c>
      <c r="WHJ11" s="20" t="e">
        <f>VLOOKUP(WHJ$4, revenue_pivot!$A$4:$E$6, 5, FALSE)</f>
        <v>#N/A</v>
      </c>
      <c r="WHK11" s="20" t="e">
        <f>VLOOKUP(WHK$4, revenue_pivot!$A$4:$E$6, 5, FALSE)</f>
        <v>#N/A</v>
      </c>
      <c r="WHL11" s="20" t="e">
        <f>VLOOKUP(WHL$4, revenue_pivot!$A$4:$E$6, 5, FALSE)</f>
        <v>#N/A</v>
      </c>
      <c r="WHM11" s="7" t="s">
        <v>22352</v>
      </c>
      <c r="WHN11" s="20" t="e">
        <f>VLOOKUP(WHN$4, revenue_pivot!$A$4:$E$6, 5, FALSE)</f>
        <v>#N/A</v>
      </c>
      <c r="WHO11" s="20" t="e">
        <f>VLOOKUP(WHO$4, revenue_pivot!$A$4:$E$6, 5, FALSE)</f>
        <v>#N/A</v>
      </c>
      <c r="WHP11" s="20" t="e">
        <f>VLOOKUP(WHP$4, revenue_pivot!$A$4:$E$6, 5, FALSE)</f>
        <v>#N/A</v>
      </c>
      <c r="WHQ11" s="7" t="s">
        <v>22352</v>
      </c>
      <c r="WHR11" s="20" t="e">
        <f>VLOOKUP(WHR$4, revenue_pivot!$A$4:$E$6, 5, FALSE)</f>
        <v>#N/A</v>
      </c>
      <c r="WHS11" s="20" t="e">
        <f>VLOOKUP(WHS$4, revenue_pivot!$A$4:$E$6, 5, FALSE)</f>
        <v>#N/A</v>
      </c>
      <c r="WHT11" s="20" t="e">
        <f>VLOOKUP(WHT$4, revenue_pivot!$A$4:$E$6, 5, FALSE)</f>
        <v>#N/A</v>
      </c>
      <c r="WHU11" s="7" t="s">
        <v>22352</v>
      </c>
      <c r="WHV11" s="20" t="e">
        <f>VLOOKUP(WHV$4, revenue_pivot!$A$4:$E$6, 5, FALSE)</f>
        <v>#N/A</v>
      </c>
      <c r="WHW11" s="20" t="e">
        <f>VLOOKUP(WHW$4, revenue_pivot!$A$4:$E$6, 5, FALSE)</f>
        <v>#N/A</v>
      </c>
      <c r="WHX11" s="20" t="e">
        <f>VLOOKUP(WHX$4, revenue_pivot!$A$4:$E$6, 5, FALSE)</f>
        <v>#N/A</v>
      </c>
      <c r="WHY11" s="7" t="s">
        <v>22352</v>
      </c>
      <c r="WHZ11" s="20" t="e">
        <f>VLOOKUP(WHZ$4, revenue_pivot!$A$4:$E$6, 5, FALSE)</f>
        <v>#N/A</v>
      </c>
      <c r="WIA11" s="20" t="e">
        <f>VLOOKUP(WIA$4, revenue_pivot!$A$4:$E$6, 5, FALSE)</f>
        <v>#N/A</v>
      </c>
      <c r="WIB11" s="20" t="e">
        <f>VLOOKUP(WIB$4, revenue_pivot!$A$4:$E$6, 5, FALSE)</f>
        <v>#N/A</v>
      </c>
      <c r="WIC11" s="7" t="s">
        <v>22352</v>
      </c>
      <c r="WID11" s="20" t="e">
        <f>VLOOKUP(WID$4, revenue_pivot!$A$4:$E$6, 5, FALSE)</f>
        <v>#N/A</v>
      </c>
      <c r="WIE11" s="20" t="e">
        <f>VLOOKUP(WIE$4, revenue_pivot!$A$4:$E$6, 5, FALSE)</f>
        <v>#N/A</v>
      </c>
      <c r="WIF11" s="20" t="e">
        <f>VLOOKUP(WIF$4, revenue_pivot!$A$4:$E$6, 5, FALSE)</f>
        <v>#N/A</v>
      </c>
      <c r="WIG11" s="7" t="s">
        <v>22352</v>
      </c>
      <c r="WIH11" s="20" t="e">
        <f>VLOOKUP(WIH$4, revenue_pivot!$A$4:$E$6, 5, FALSE)</f>
        <v>#N/A</v>
      </c>
      <c r="WII11" s="20" t="e">
        <f>VLOOKUP(WII$4, revenue_pivot!$A$4:$E$6, 5, FALSE)</f>
        <v>#N/A</v>
      </c>
      <c r="WIJ11" s="20" t="e">
        <f>VLOOKUP(WIJ$4, revenue_pivot!$A$4:$E$6, 5, FALSE)</f>
        <v>#N/A</v>
      </c>
      <c r="WIK11" s="7" t="s">
        <v>22352</v>
      </c>
      <c r="WIL11" s="20" t="e">
        <f>VLOOKUP(WIL$4, revenue_pivot!$A$4:$E$6, 5, FALSE)</f>
        <v>#N/A</v>
      </c>
      <c r="WIM11" s="20" t="e">
        <f>VLOOKUP(WIM$4, revenue_pivot!$A$4:$E$6, 5, FALSE)</f>
        <v>#N/A</v>
      </c>
      <c r="WIN11" s="20" t="e">
        <f>VLOOKUP(WIN$4, revenue_pivot!$A$4:$E$6, 5, FALSE)</f>
        <v>#N/A</v>
      </c>
      <c r="WIO11" s="7" t="s">
        <v>22352</v>
      </c>
      <c r="WIP11" s="20" t="e">
        <f>VLOOKUP(WIP$4, revenue_pivot!$A$4:$E$6, 5, FALSE)</f>
        <v>#N/A</v>
      </c>
      <c r="WIQ11" s="20" t="e">
        <f>VLOOKUP(WIQ$4, revenue_pivot!$A$4:$E$6, 5, FALSE)</f>
        <v>#N/A</v>
      </c>
      <c r="WIR11" s="20" t="e">
        <f>VLOOKUP(WIR$4, revenue_pivot!$A$4:$E$6, 5, FALSE)</f>
        <v>#N/A</v>
      </c>
      <c r="WIS11" s="7" t="s">
        <v>22352</v>
      </c>
      <c r="WIT11" s="20" t="e">
        <f>VLOOKUP(WIT$4, revenue_pivot!$A$4:$E$6, 5, FALSE)</f>
        <v>#N/A</v>
      </c>
      <c r="WIU11" s="20" t="e">
        <f>VLOOKUP(WIU$4, revenue_pivot!$A$4:$E$6, 5, FALSE)</f>
        <v>#N/A</v>
      </c>
      <c r="WIV11" s="20" t="e">
        <f>VLOOKUP(WIV$4, revenue_pivot!$A$4:$E$6, 5, FALSE)</f>
        <v>#N/A</v>
      </c>
      <c r="WIW11" s="7" t="s">
        <v>22352</v>
      </c>
      <c r="WIX11" s="20" t="e">
        <f>VLOOKUP(WIX$4, revenue_pivot!$A$4:$E$6, 5, FALSE)</f>
        <v>#N/A</v>
      </c>
      <c r="WIY11" s="20" t="e">
        <f>VLOOKUP(WIY$4, revenue_pivot!$A$4:$E$6, 5, FALSE)</f>
        <v>#N/A</v>
      </c>
      <c r="WIZ11" s="20" t="e">
        <f>VLOOKUP(WIZ$4, revenue_pivot!$A$4:$E$6, 5, FALSE)</f>
        <v>#N/A</v>
      </c>
      <c r="WJA11" s="7" t="s">
        <v>22352</v>
      </c>
      <c r="WJB11" s="20" t="e">
        <f>VLOOKUP(WJB$4, revenue_pivot!$A$4:$E$6, 5, FALSE)</f>
        <v>#N/A</v>
      </c>
      <c r="WJC11" s="20" t="e">
        <f>VLOOKUP(WJC$4, revenue_pivot!$A$4:$E$6, 5, FALSE)</f>
        <v>#N/A</v>
      </c>
      <c r="WJD11" s="20" t="e">
        <f>VLOOKUP(WJD$4, revenue_pivot!$A$4:$E$6, 5, FALSE)</f>
        <v>#N/A</v>
      </c>
      <c r="WJE11" s="7" t="s">
        <v>22352</v>
      </c>
      <c r="WJF11" s="20" t="e">
        <f>VLOOKUP(WJF$4, revenue_pivot!$A$4:$E$6, 5, FALSE)</f>
        <v>#N/A</v>
      </c>
      <c r="WJG11" s="20" t="e">
        <f>VLOOKUP(WJG$4, revenue_pivot!$A$4:$E$6, 5, FALSE)</f>
        <v>#N/A</v>
      </c>
      <c r="WJH11" s="20" t="e">
        <f>VLOOKUP(WJH$4, revenue_pivot!$A$4:$E$6, 5, FALSE)</f>
        <v>#N/A</v>
      </c>
      <c r="WJI11" s="7" t="s">
        <v>22352</v>
      </c>
      <c r="WJJ11" s="20" t="e">
        <f>VLOOKUP(WJJ$4, revenue_pivot!$A$4:$E$6, 5, FALSE)</f>
        <v>#N/A</v>
      </c>
      <c r="WJK11" s="20" t="e">
        <f>VLOOKUP(WJK$4, revenue_pivot!$A$4:$E$6, 5, FALSE)</f>
        <v>#N/A</v>
      </c>
      <c r="WJL11" s="20" t="e">
        <f>VLOOKUP(WJL$4, revenue_pivot!$A$4:$E$6, 5, FALSE)</f>
        <v>#N/A</v>
      </c>
      <c r="WJM11" s="7" t="s">
        <v>22352</v>
      </c>
      <c r="WJN11" s="20" t="e">
        <f>VLOOKUP(WJN$4, revenue_pivot!$A$4:$E$6, 5, FALSE)</f>
        <v>#N/A</v>
      </c>
      <c r="WJO11" s="20" t="e">
        <f>VLOOKUP(WJO$4, revenue_pivot!$A$4:$E$6, 5, FALSE)</f>
        <v>#N/A</v>
      </c>
      <c r="WJP11" s="20" t="e">
        <f>VLOOKUP(WJP$4, revenue_pivot!$A$4:$E$6, 5, FALSE)</f>
        <v>#N/A</v>
      </c>
      <c r="WJQ11" s="7" t="s">
        <v>22352</v>
      </c>
      <c r="WJR11" s="20" t="e">
        <f>VLOOKUP(WJR$4, revenue_pivot!$A$4:$E$6, 5, FALSE)</f>
        <v>#N/A</v>
      </c>
      <c r="WJS11" s="20" t="e">
        <f>VLOOKUP(WJS$4, revenue_pivot!$A$4:$E$6, 5, FALSE)</f>
        <v>#N/A</v>
      </c>
      <c r="WJT11" s="20" t="e">
        <f>VLOOKUP(WJT$4, revenue_pivot!$A$4:$E$6, 5, FALSE)</f>
        <v>#N/A</v>
      </c>
      <c r="WJU11" s="7" t="s">
        <v>22352</v>
      </c>
      <c r="WJV11" s="20" t="e">
        <f>VLOOKUP(WJV$4, revenue_pivot!$A$4:$E$6, 5, FALSE)</f>
        <v>#N/A</v>
      </c>
      <c r="WJW11" s="20" t="e">
        <f>VLOOKUP(WJW$4, revenue_pivot!$A$4:$E$6, 5, FALSE)</f>
        <v>#N/A</v>
      </c>
      <c r="WJX11" s="20" t="e">
        <f>VLOOKUP(WJX$4, revenue_pivot!$A$4:$E$6, 5, FALSE)</f>
        <v>#N/A</v>
      </c>
      <c r="WJY11" s="7" t="s">
        <v>22352</v>
      </c>
      <c r="WJZ11" s="20" t="e">
        <f>VLOOKUP(WJZ$4, revenue_pivot!$A$4:$E$6, 5, FALSE)</f>
        <v>#N/A</v>
      </c>
      <c r="WKA11" s="20" t="e">
        <f>VLOOKUP(WKA$4, revenue_pivot!$A$4:$E$6, 5, FALSE)</f>
        <v>#N/A</v>
      </c>
      <c r="WKB11" s="20" t="e">
        <f>VLOOKUP(WKB$4, revenue_pivot!$A$4:$E$6, 5, FALSE)</f>
        <v>#N/A</v>
      </c>
      <c r="WKC11" s="7" t="s">
        <v>22352</v>
      </c>
      <c r="WKD11" s="20" t="e">
        <f>VLOOKUP(WKD$4, revenue_pivot!$A$4:$E$6, 5, FALSE)</f>
        <v>#N/A</v>
      </c>
      <c r="WKE11" s="20" t="e">
        <f>VLOOKUP(WKE$4, revenue_pivot!$A$4:$E$6, 5, FALSE)</f>
        <v>#N/A</v>
      </c>
      <c r="WKF11" s="20" t="e">
        <f>VLOOKUP(WKF$4, revenue_pivot!$A$4:$E$6, 5, FALSE)</f>
        <v>#N/A</v>
      </c>
      <c r="WKG11" s="7" t="s">
        <v>22352</v>
      </c>
      <c r="WKH11" s="20" t="e">
        <f>VLOOKUP(WKH$4, revenue_pivot!$A$4:$E$6, 5, FALSE)</f>
        <v>#N/A</v>
      </c>
      <c r="WKI11" s="20" t="e">
        <f>VLOOKUP(WKI$4, revenue_pivot!$A$4:$E$6, 5, FALSE)</f>
        <v>#N/A</v>
      </c>
      <c r="WKJ11" s="20" t="e">
        <f>VLOOKUP(WKJ$4, revenue_pivot!$A$4:$E$6, 5, FALSE)</f>
        <v>#N/A</v>
      </c>
      <c r="WKK11" s="7" t="s">
        <v>22352</v>
      </c>
      <c r="WKL11" s="20" t="e">
        <f>VLOOKUP(WKL$4, revenue_pivot!$A$4:$E$6, 5, FALSE)</f>
        <v>#N/A</v>
      </c>
      <c r="WKM11" s="20" t="e">
        <f>VLOOKUP(WKM$4, revenue_pivot!$A$4:$E$6, 5, FALSE)</f>
        <v>#N/A</v>
      </c>
      <c r="WKN11" s="20" t="e">
        <f>VLOOKUP(WKN$4, revenue_pivot!$A$4:$E$6, 5, FALSE)</f>
        <v>#N/A</v>
      </c>
      <c r="WKO11" s="7" t="s">
        <v>22352</v>
      </c>
      <c r="WKP11" s="20" t="e">
        <f>VLOOKUP(WKP$4, revenue_pivot!$A$4:$E$6, 5, FALSE)</f>
        <v>#N/A</v>
      </c>
      <c r="WKQ11" s="20" t="e">
        <f>VLOOKUP(WKQ$4, revenue_pivot!$A$4:$E$6, 5, FALSE)</f>
        <v>#N/A</v>
      </c>
      <c r="WKR11" s="20" t="e">
        <f>VLOOKUP(WKR$4, revenue_pivot!$A$4:$E$6, 5, FALSE)</f>
        <v>#N/A</v>
      </c>
      <c r="WKS11" s="7" t="s">
        <v>22352</v>
      </c>
      <c r="WKT11" s="20" t="e">
        <f>VLOOKUP(WKT$4, revenue_pivot!$A$4:$E$6, 5, FALSE)</f>
        <v>#N/A</v>
      </c>
      <c r="WKU11" s="20" t="e">
        <f>VLOOKUP(WKU$4, revenue_pivot!$A$4:$E$6, 5, FALSE)</f>
        <v>#N/A</v>
      </c>
      <c r="WKV11" s="20" t="e">
        <f>VLOOKUP(WKV$4, revenue_pivot!$A$4:$E$6, 5, FALSE)</f>
        <v>#N/A</v>
      </c>
      <c r="WKW11" s="7" t="s">
        <v>22352</v>
      </c>
      <c r="WKX11" s="20" t="e">
        <f>VLOOKUP(WKX$4, revenue_pivot!$A$4:$E$6, 5, FALSE)</f>
        <v>#N/A</v>
      </c>
      <c r="WKY11" s="20" t="e">
        <f>VLOOKUP(WKY$4, revenue_pivot!$A$4:$E$6, 5, FALSE)</f>
        <v>#N/A</v>
      </c>
      <c r="WKZ11" s="20" t="e">
        <f>VLOOKUP(WKZ$4, revenue_pivot!$A$4:$E$6, 5, FALSE)</f>
        <v>#N/A</v>
      </c>
      <c r="WLA11" s="7" t="s">
        <v>22352</v>
      </c>
      <c r="WLB11" s="20" t="e">
        <f>VLOOKUP(WLB$4, revenue_pivot!$A$4:$E$6, 5, FALSE)</f>
        <v>#N/A</v>
      </c>
      <c r="WLC11" s="20" t="e">
        <f>VLOOKUP(WLC$4, revenue_pivot!$A$4:$E$6, 5, FALSE)</f>
        <v>#N/A</v>
      </c>
      <c r="WLD11" s="20" t="e">
        <f>VLOOKUP(WLD$4, revenue_pivot!$A$4:$E$6, 5, FALSE)</f>
        <v>#N/A</v>
      </c>
      <c r="WLE11" s="7" t="s">
        <v>22352</v>
      </c>
      <c r="WLF11" s="20" t="e">
        <f>VLOOKUP(WLF$4, revenue_pivot!$A$4:$E$6, 5, FALSE)</f>
        <v>#N/A</v>
      </c>
      <c r="WLG11" s="20" t="e">
        <f>VLOOKUP(WLG$4, revenue_pivot!$A$4:$E$6, 5, FALSE)</f>
        <v>#N/A</v>
      </c>
      <c r="WLH11" s="20" t="e">
        <f>VLOOKUP(WLH$4, revenue_pivot!$A$4:$E$6, 5, FALSE)</f>
        <v>#N/A</v>
      </c>
      <c r="WLI11" s="7" t="s">
        <v>22352</v>
      </c>
      <c r="WLJ11" s="20" t="e">
        <f>VLOOKUP(WLJ$4, revenue_pivot!$A$4:$E$6, 5, FALSE)</f>
        <v>#N/A</v>
      </c>
      <c r="WLK11" s="20" t="e">
        <f>VLOOKUP(WLK$4, revenue_pivot!$A$4:$E$6, 5, FALSE)</f>
        <v>#N/A</v>
      </c>
      <c r="WLL11" s="20" t="e">
        <f>VLOOKUP(WLL$4, revenue_pivot!$A$4:$E$6, 5, FALSE)</f>
        <v>#N/A</v>
      </c>
      <c r="WLM11" s="7" t="s">
        <v>22352</v>
      </c>
      <c r="WLN11" s="20" t="e">
        <f>VLOOKUP(WLN$4, revenue_pivot!$A$4:$E$6, 5, FALSE)</f>
        <v>#N/A</v>
      </c>
      <c r="WLO11" s="20" t="e">
        <f>VLOOKUP(WLO$4, revenue_pivot!$A$4:$E$6, 5, FALSE)</f>
        <v>#N/A</v>
      </c>
      <c r="WLP11" s="20" t="e">
        <f>VLOOKUP(WLP$4, revenue_pivot!$A$4:$E$6, 5, FALSE)</f>
        <v>#N/A</v>
      </c>
      <c r="WLQ11" s="7" t="s">
        <v>22352</v>
      </c>
      <c r="WLR11" s="20" t="e">
        <f>VLOOKUP(WLR$4, revenue_pivot!$A$4:$E$6, 5, FALSE)</f>
        <v>#N/A</v>
      </c>
      <c r="WLS11" s="20" t="e">
        <f>VLOOKUP(WLS$4, revenue_pivot!$A$4:$E$6, 5, FALSE)</f>
        <v>#N/A</v>
      </c>
      <c r="WLT11" s="20" t="e">
        <f>VLOOKUP(WLT$4, revenue_pivot!$A$4:$E$6, 5, FALSE)</f>
        <v>#N/A</v>
      </c>
      <c r="WLU11" s="7" t="s">
        <v>22352</v>
      </c>
      <c r="WLV11" s="20" t="e">
        <f>VLOOKUP(WLV$4, revenue_pivot!$A$4:$E$6, 5, FALSE)</f>
        <v>#N/A</v>
      </c>
      <c r="WLW11" s="20" t="e">
        <f>VLOOKUP(WLW$4, revenue_pivot!$A$4:$E$6, 5, FALSE)</f>
        <v>#N/A</v>
      </c>
      <c r="WLX11" s="20" t="e">
        <f>VLOOKUP(WLX$4, revenue_pivot!$A$4:$E$6, 5, FALSE)</f>
        <v>#N/A</v>
      </c>
      <c r="WLY11" s="7" t="s">
        <v>22352</v>
      </c>
      <c r="WLZ11" s="20" t="e">
        <f>VLOOKUP(WLZ$4, revenue_pivot!$A$4:$E$6, 5, FALSE)</f>
        <v>#N/A</v>
      </c>
      <c r="WMA11" s="20" t="e">
        <f>VLOOKUP(WMA$4, revenue_pivot!$A$4:$E$6, 5, FALSE)</f>
        <v>#N/A</v>
      </c>
      <c r="WMB11" s="20" t="e">
        <f>VLOOKUP(WMB$4, revenue_pivot!$A$4:$E$6, 5, FALSE)</f>
        <v>#N/A</v>
      </c>
      <c r="WMC11" s="7" t="s">
        <v>22352</v>
      </c>
      <c r="WMD11" s="20" t="e">
        <f>VLOOKUP(WMD$4, revenue_pivot!$A$4:$E$6, 5, FALSE)</f>
        <v>#N/A</v>
      </c>
      <c r="WME11" s="20" t="e">
        <f>VLOOKUP(WME$4, revenue_pivot!$A$4:$E$6, 5, FALSE)</f>
        <v>#N/A</v>
      </c>
      <c r="WMF11" s="20" t="e">
        <f>VLOOKUP(WMF$4, revenue_pivot!$A$4:$E$6, 5, FALSE)</f>
        <v>#N/A</v>
      </c>
      <c r="WMG11" s="7" t="s">
        <v>22352</v>
      </c>
      <c r="WMH11" s="20" t="e">
        <f>VLOOKUP(WMH$4, revenue_pivot!$A$4:$E$6, 5, FALSE)</f>
        <v>#N/A</v>
      </c>
      <c r="WMI11" s="20" t="e">
        <f>VLOOKUP(WMI$4, revenue_pivot!$A$4:$E$6, 5, FALSE)</f>
        <v>#N/A</v>
      </c>
      <c r="WMJ11" s="20" t="e">
        <f>VLOOKUP(WMJ$4, revenue_pivot!$A$4:$E$6, 5, FALSE)</f>
        <v>#N/A</v>
      </c>
      <c r="WMK11" s="7" t="s">
        <v>22352</v>
      </c>
      <c r="WML11" s="20" t="e">
        <f>VLOOKUP(WML$4, revenue_pivot!$A$4:$E$6, 5, FALSE)</f>
        <v>#N/A</v>
      </c>
      <c r="WMM11" s="20" t="e">
        <f>VLOOKUP(WMM$4, revenue_pivot!$A$4:$E$6, 5, FALSE)</f>
        <v>#N/A</v>
      </c>
      <c r="WMN11" s="20" t="e">
        <f>VLOOKUP(WMN$4, revenue_pivot!$A$4:$E$6, 5, FALSE)</f>
        <v>#N/A</v>
      </c>
      <c r="WMO11" s="7" t="s">
        <v>22352</v>
      </c>
      <c r="WMP11" s="20" t="e">
        <f>VLOOKUP(WMP$4, revenue_pivot!$A$4:$E$6, 5, FALSE)</f>
        <v>#N/A</v>
      </c>
      <c r="WMQ11" s="20" t="e">
        <f>VLOOKUP(WMQ$4, revenue_pivot!$A$4:$E$6, 5, FALSE)</f>
        <v>#N/A</v>
      </c>
      <c r="WMR11" s="20" t="e">
        <f>VLOOKUP(WMR$4, revenue_pivot!$A$4:$E$6, 5, FALSE)</f>
        <v>#N/A</v>
      </c>
      <c r="WMS11" s="7" t="s">
        <v>22352</v>
      </c>
      <c r="WMT11" s="20" t="e">
        <f>VLOOKUP(WMT$4, revenue_pivot!$A$4:$E$6, 5, FALSE)</f>
        <v>#N/A</v>
      </c>
      <c r="WMU11" s="20" t="e">
        <f>VLOOKUP(WMU$4, revenue_pivot!$A$4:$E$6, 5, FALSE)</f>
        <v>#N/A</v>
      </c>
      <c r="WMV11" s="20" t="e">
        <f>VLOOKUP(WMV$4, revenue_pivot!$A$4:$E$6, 5, FALSE)</f>
        <v>#N/A</v>
      </c>
      <c r="WMW11" s="7" t="s">
        <v>22352</v>
      </c>
      <c r="WMX11" s="20" t="e">
        <f>VLOOKUP(WMX$4, revenue_pivot!$A$4:$E$6, 5, FALSE)</f>
        <v>#N/A</v>
      </c>
      <c r="WMY11" s="20" t="e">
        <f>VLOOKUP(WMY$4, revenue_pivot!$A$4:$E$6, 5, FALSE)</f>
        <v>#N/A</v>
      </c>
      <c r="WMZ11" s="20" t="e">
        <f>VLOOKUP(WMZ$4, revenue_pivot!$A$4:$E$6, 5, FALSE)</f>
        <v>#N/A</v>
      </c>
      <c r="WNA11" s="7" t="s">
        <v>22352</v>
      </c>
      <c r="WNB11" s="20" t="e">
        <f>VLOOKUP(WNB$4, revenue_pivot!$A$4:$E$6, 5, FALSE)</f>
        <v>#N/A</v>
      </c>
      <c r="WNC11" s="20" t="e">
        <f>VLOOKUP(WNC$4, revenue_pivot!$A$4:$E$6, 5, FALSE)</f>
        <v>#N/A</v>
      </c>
      <c r="WND11" s="20" t="e">
        <f>VLOOKUP(WND$4, revenue_pivot!$A$4:$E$6, 5, FALSE)</f>
        <v>#N/A</v>
      </c>
      <c r="WNE11" s="7" t="s">
        <v>22352</v>
      </c>
      <c r="WNF11" s="20" t="e">
        <f>VLOOKUP(WNF$4, revenue_pivot!$A$4:$E$6, 5, FALSE)</f>
        <v>#N/A</v>
      </c>
      <c r="WNG11" s="20" t="e">
        <f>VLOOKUP(WNG$4, revenue_pivot!$A$4:$E$6, 5, FALSE)</f>
        <v>#N/A</v>
      </c>
      <c r="WNH11" s="20" t="e">
        <f>VLOOKUP(WNH$4, revenue_pivot!$A$4:$E$6, 5, FALSE)</f>
        <v>#N/A</v>
      </c>
      <c r="WNI11" s="7" t="s">
        <v>22352</v>
      </c>
      <c r="WNJ11" s="20" t="e">
        <f>VLOOKUP(WNJ$4, revenue_pivot!$A$4:$E$6, 5, FALSE)</f>
        <v>#N/A</v>
      </c>
      <c r="WNK11" s="20" t="e">
        <f>VLOOKUP(WNK$4, revenue_pivot!$A$4:$E$6, 5, FALSE)</f>
        <v>#N/A</v>
      </c>
      <c r="WNL11" s="20" t="e">
        <f>VLOOKUP(WNL$4, revenue_pivot!$A$4:$E$6, 5, FALSE)</f>
        <v>#N/A</v>
      </c>
      <c r="WNM11" s="7" t="s">
        <v>22352</v>
      </c>
      <c r="WNN11" s="20" t="e">
        <f>VLOOKUP(WNN$4, revenue_pivot!$A$4:$E$6, 5, FALSE)</f>
        <v>#N/A</v>
      </c>
      <c r="WNO11" s="20" t="e">
        <f>VLOOKUP(WNO$4, revenue_pivot!$A$4:$E$6, 5, FALSE)</f>
        <v>#N/A</v>
      </c>
      <c r="WNP11" s="20" t="e">
        <f>VLOOKUP(WNP$4, revenue_pivot!$A$4:$E$6, 5, FALSE)</f>
        <v>#N/A</v>
      </c>
      <c r="WNQ11" s="7" t="s">
        <v>22352</v>
      </c>
      <c r="WNR11" s="20" t="e">
        <f>VLOOKUP(WNR$4, revenue_pivot!$A$4:$E$6, 5, FALSE)</f>
        <v>#N/A</v>
      </c>
      <c r="WNS11" s="20" t="e">
        <f>VLOOKUP(WNS$4, revenue_pivot!$A$4:$E$6, 5, FALSE)</f>
        <v>#N/A</v>
      </c>
      <c r="WNT11" s="20" t="e">
        <f>VLOOKUP(WNT$4, revenue_pivot!$A$4:$E$6, 5, FALSE)</f>
        <v>#N/A</v>
      </c>
      <c r="WNU11" s="7" t="s">
        <v>22352</v>
      </c>
      <c r="WNV11" s="20" t="e">
        <f>VLOOKUP(WNV$4, revenue_pivot!$A$4:$E$6, 5, FALSE)</f>
        <v>#N/A</v>
      </c>
      <c r="WNW11" s="20" t="e">
        <f>VLOOKUP(WNW$4, revenue_pivot!$A$4:$E$6, 5, FALSE)</f>
        <v>#N/A</v>
      </c>
      <c r="WNX11" s="20" t="e">
        <f>VLOOKUP(WNX$4, revenue_pivot!$A$4:$E$6, 5, FALSE)</f>
        <v>#N/A</v>
      </c>
      <c r="WNY11" s="7" t="s">
        <v>22352</v>
      </c>
      <c r="WNZ11" s="20" t="e">
        <f>VLOOKUP(WNZ$4, revenue_pivot!$A$4:$E$6, 5, FALSE)</f>
        <v>#N/A</v>
      </c>
      <c r="WOA11" s="20" t="e">
        <f>VLOOKUP(WOA$4, revenue_pivot!$A$4:$E$6, 5, FALSE)</f>
        <v>#N/A</v>
      </c>
      <c r="WOB11" s="20" t="e">
        <f>VLOOKUP(WOB$4, revenue_pivot!$A$4:$E$6, 5, FALSE)</f>
        <v>#N/A</v>
      </c>
      <c r="WOC11" s="7" t="s">
        <v>22352</v>
      </c>
      <c r="WOD11" s="20" t="e">
        <f>VLOOKUP(WOD$4, revenue_pivot!$A$4:$E$6, 5, FALSE)</f>
        <v>#N/A</v>
      </c>
      <c r="WOE11" s="20" t="e">
        <f>VLOOKUP(WOE$4, revenue_pivot!$A$4:$E$6, 5, FALSE)</f>
        <v>#N/A</v>
      </c>
      <c r="WOF11" s="20" t="e">
        <f>VLOOKUP(WOF$4, revenue_pivot!$A$4:$E$6, 5, FALSE)</f>
        <v>#N/A</v>
      </c>
      <c r="WOG11" s="7" t="s">
        <v>22352</v>
      </c>
      <c r="WOH11" s="20" t="e">
        <f>VLOOKUP(WOH$4, revenue_pivot!$A$4:$E$6, 5, FALSE)</f>
        <v>#N/A</v>
      </c>
      <c r="WOI11" s="20" t="e">
        <f>VLOOKUP(WOI$4, revenue_pivot!$A$4:$E$6, 5, FALSE)</f>
        <v>#N/A</v>
      </c>
      <c r="WOJ11" s="20" t="e">
        <f>VLOOKUP(WOJ$4, revenue_pivot!$A$4:$E$6, 5, FALSE)</f>
        <v>#N/A</v>
      </c>
      <c r="WOK11" s="7" t="s">
        <v>22352</v>
      </c>
      <c r="WOL11" s="20" t="e">
        <f>VLOOKUP(WOL$4, revenue_pivot!$A$4:$E$6, 5, FALSE)</f>
        <v>#N/A</v>
      </c>
      <c r="WOM11" s="20" t="e">
        <f>VLOOKUP(WOM$4, revenue_pivot!$A$4:$E$6, 5, FALSE)</f>
        <v>#N/A</v>
      </c>
      <c r="WON11" s="20" t="e">
        <f>VLOOKUP(WON$4, revenue_pivot!$A$4:$E$6, 5, FALSE)</f>
        <v>#N/A</v>
      </c>
      <c r="WOO11" s="7" t="s">
        <v>22352</v>
      </c>
      <c r="WOP11" s="20" t="e">
        <f>VLOOKUP(WOP$4, revenue_pivot!$A$4:$E$6, 5, FALSE)</f>
        <v>#N/A</v>
      </c>
      <c r="WOQ11" s="20" t="e">
        <f>VLOOKUP(WOQ$4, revenue_pivot!$A$4:$E$6, 5, FALSE)</f>
        <v>#N/A</v>
      </c>
      <c r="WOR11" s="20" t="e">
        <f>VLOOKUP(WOR$4, revenue_pivot!$A$4:$E$6, 5, FALSE)</f>
        <v>#N/A</v>
      </c>
      <c r="WOS11" s="7" t="s">
        <v>22352</v>
      </c>
      <c r="WOT11" s="20" t="e">
        <f>VLOOKUP(WOT$4, revenue_pivot!$A$4:$E$6, 5, FALSE)</f>
        <v>#N/A</v>
      </c>
      <c r="WOU11" s="20" t="e">
        <f>VLOOKUP(WOU$4, revenue_pivot!$A$4:$E$6, 5, FALSE)</f>
        <v>#N/A</v>
      </c>
      <c r="WOV11" s="20" t="e">
        <f>VLOOKUP(WOV$4, revenue_pivot!$A$4:$E$6, 5, FALSE)</f>
        <v>#N/A</v>
      </c>
      <c r="WOW11" s="7" t="s">
        <v>22352</v>
      </c>
      <c r="WOX11" s="20" t="e">
        <f>VLOOKUP(WOX$4, revenue_pivot!$A$4:$E$6, 5, FALSE)</f>
        <v>#N/A</v>
      </c>
      <c r="WOY11" s="20" t="e">
        <f>VLOOKUP(WOY$4, revenue_pivot!$A$4:$E$6, 5, FALSE)</f>
        <v>#N/A</v>
      </c>
      <c r="WOZ11" s="20" t="e">
        <f>VLOOKUP(WOZ$4, revenue_pivot!$A$4:$E$6, 5, FALSE)</f>
        <v>#N/A</v>
      </c>
      <c r="WPA11" s="7" t="s">
        <v>22352</v>
      </c>
      <c r="WPB11" s="20" t="e">
        <f>VLOOKUP(WPB$4, revenue_pivot!$A$4:$E$6, 5, FALSE)</f>
        <v>#N/A</v>
      </c>
      <c r="WPC11" s="20" t="e">
        <f>VLOOKUP(WPC$4, revenue_pivot!$A$4:$E$6, 5, FALSE)</f>
        <v>#N/A</v>
      </c>
      <c r="WPD11" s="20" t="e">
        <f>VLOOKUP(WPD$4, revenue_pivot!$A$4:$E$6, 5, FALSE)</f>
        <v>#N/A</v>
      </c>
      <c r="WPE11" s="7" t="s">
        <v>22352</v>
      </c>
      <c r="WPF11" s="20" t="e">
        <f>VLOOKUP(WPF$4, revenue_pivot!$A$4:$E$6, 5, FALSE)</f>
        <v>#N/A</v>
      </c>
      <c r="WPG11" s="20" t="e">
        <f>VLOOKUP(WPG$4, revenue_pivot!$A$4:$E$6, 5, FALSE)</f>
        <v>#N/A</v>
      </c>
      <c r="WPH11" s="20" t="e">
        <f>VLOOKUP(WPH$4, revenue_pivot!$A$4:$E$6, 5, FALSE)</f>
        <v>#N/A</v>
      </c>
      <c r="WPI11" s="7" t="s">
        <v>22352</v>
      </c>
      <c r="WPJ11" s="20" t="e">
        <f>VLOOKUP(WPJ$4, revenue_pivot!$A$4:$E$6, 5, FALSE)</f>
        <v>#N/A</v>
      </c>
      <c r="WPK11" s="20" t="e">
        <f>VLOOKUP(WPK$4, revenue_pivot!$A$4:$E$6, 5, FALSE)</f>
        <v>#N/A</v>
      </c>
      <c r="WPL11" s="20" t="e">
        <f>VLOOKUP(WPL$4, revenue_pivot!$A$4:$E$6, 5, FALSE)</f>
        <v>#N/A</v>
      </c>
      <c r="WPM11" s="7" t="s">
        <v>22352</v>
      </c>
      <c r="WPN11" s="20" t="e">
        <f>VLOOKUP(WPN$4, revenue_pivot!$A$4:$E$6, 5, FALSE)</f>
        <v>#N/A</v>
      </c>
      <c r="WPO11" s="20" t="e">
        <f>VLOOKUP(WPO$4, revenue_pivot!$A$4:$E$6, 5, FALSE)</f>
        <v>#N/A</v>
      </c>
      <c r="WPP11" s="20" t="e">
        <f>VLOOKUP(WPP$4, revenue_pivot!$A$4:$E$6, 5, FALSE)</f>
        <v>#N/A</v>
      </c>
      <c r="WPQ11" s="7" t="s">
        <v>22352</v>
      </c>
      <c r="WPR11" s="20" t="e">
        <f>VLOOKUP(WPR$4, revenue_pivot!$A$4:$E$6, 5, FALSE)</f>
        <v>#N/A</v>
      </c>
      <c r="WPS11" s="20" t="e">
        <f>VLOOKUP(WPS$4, revenue_pivot!$A$4:$E$6, 5, FALSE)</f>
        <v>#N/A</v>
      </c>
      <c r="WPT11" s="20" t="e">
        <f>VLOOKUP(WPT$4, revenue_pivot!$A$4:$E$6, 5, FALSE)</f>
        <v>#N/A</v>
      </c>
      <c r="WPU11" s="7" t="s">
        <v>22352</v>
      </c>
      <c r="WPV11" s="20" t="e">
        <f>VLOOKUP(WPV$4, revenue_pivot!$A$4:$E$6, 5, FALSE)</f>
        <v>#N/A</v>
      </c>
      <c r="WPW11" s="20" t="e">
        <f>VLOOKUP(WPW$4, revenue_pivot!$A$4:$E$6, 5, FALSE)</f>
        <v>#N/A</v>
      </c>
      <c r="WPX11" s="20" t="e">
        <f>VLOOKUP(WPX$4, revenue_pivot!$A$4:$E$6, 5, FALSE)</f>
        <v>#N/A</v>
      </c>
      <c r="WPY11" s="7" t="s">
        <v>22352</v>
      </c>
      <c r="WPZ11" s="20" t="e">
        <f>VLOOKUP(WPZ$4, revenue_pivot!$A$4:$E$6, 5, FALSE)</f>
        <v>#N/A</v>
      </c>
      <c r="WQA11" s="20" t="e">
        <f>VLOOKUP(WQA$4, revenue_pivot!$A$4:$E$6, 5, FALSE)</f>
        <v>#N/A</v>
      </c>
      <c r="WQB11" s="20" t="e">
        <f>VLOOKUP(WQB$4, revenue_pivot!$A$4:$E$6, 5, FALSE)</f>
        <v>#N/A</v>
      </c>
      <c r="WQC11" s="7" t="s">
        <v>22352</v>
      </c>
      <c r="WQD11" s="20" t="e">
        <f>VLOOKUP(WQD$4, revenue_pivot!$A$4:$E$6, 5, FALSE)</f>
        <v>#N/A</v>
      </c>
      <c r="WQE11" s="20" t="e">
        <f>VLOOKUP(WQE$4, revenue_pivot!$A$4:$E$6, 5, FALSE)</f>
        <v>#N/A</v>
      </c>
      <c r="WQF11" s="20" t="e">
        <f>VLOOKUP(WQF$4, revenue_pivot!$A$4:$E$6, 5, FALSE)</f>
        <v>#N/A</v>
      </c>
      <c r="WQG11" s="7" t="s">
        <v>22352</v>
      </c>
      <c r="WQH11" s="20" t="e">
        <f>VLOOKUP(WQH$4, revenue_pivot!$A$4:$E$6, 5, FALSE)</f>
        <v>#N/A</v>
      </c>
      <c r="WQI11" s="20" t="e">
        <f>VLOOKUP(WQI$4, revenue_pivot!$A$4:$E$6, 5, FALSE)</f>
        <v>#N/A</v>
      </c>
      <c r="WQJ11" s="20" t="e">
        <f>VLOOKUP(WQJ$4, revenue_pivot!$A$4:$E$6, 5, FALSE)</f>
        <v>#N/A</v>
      </c>
      <c r="WQK11" s="7" t="s">
        <v>22352</v>
      </c>
      <c r="WQL11" s="20" t="e">
        <f>VLOOKUP(WQL$4, revenue_pivot!$A$4:$E$6, 5, FALSE)</f>
        <v>#N/A</v>
      </c>
      <c r="WQM11" s="20" t="e">
        <f>VLOOKUP(WQM$4, revenue_pivot!$A$4:$E$6, 5, FALSE)</f>
        <v>#N/A</v>
      </c>
      <c r="WQN11" s="20" t="e">
        <f>VLOOKUP(WQN$4, revenue_pivot!$A$4:$E$6, 5, FALSE)</f>
        <v>#N/A</v>
      </c>
      <c r="WQO11" s="7" t="s">
        <v>22352</v>
      </c>
      <c r="WQP11" s="20" t="e">
        <f>VLOOKUP(WQP$4, revenue_pivot!$A$4:$E$6, 5, FALSE)</f>
        <v>#N/A</v>
      </c>
      <c r="WQQ11" s="20" t="e">
        <f>VLOOKUP(WQQ$4, revenue_pivot!$A$4:$E$6, 5, FALSE)</f>
        <v>#N/A</v>
      </c>
      <c r="WQR11" s="20" t="e">
        <f>VLOOKUP(WQR$4, revenue_pivot!$A$4:$E$6, 5, FALSE)</f>
        <v>#N/A</v>
      </c>
      <c r="WQS11" s="7" t="s">
        <v>22352</v>
      </c>
      <c r="WQT11" s="20" t="e">
        <f>VLOOKUP(WQT$4, revenue_pivot!$A$4:$E$6, 5, FALSE)</f>
        <v>#N/A</v>
      </c>
      <c r="WQU11" s="20" t="e">
        <f>VLOOKUP(WQU$4, revenue_pivot!$A$4:$E$6, 5, FALSE)</f>
        <v>#N/A</v>
      </c>
      <c r="WQV11" s="20" t="e">
        <f>VLOOKUP(WQV$4, revenue_pivot!$A$4:$E$6, 5, FALSE)</f>
        <v>#N/A</v>
      </c>
      <c r="WQW11" s="7" t="s">
        <v>22352</v>
      </c>
      <c r="WQX11" s="20" t="e">
        <f>VLOOKUP(WQX$4, revenue_pivot!$A$4:$E$6, 5, FALSE)</f>
        <v>#N/A</v>
      </c>
      <c r="WQY11" s="20" t="e">
        <f>VLOOKUP(WQY$4, revenue_pivot!$A$4:$E$6, 5, FALSE)</f>
        <v>#N/A</v>
      </c>
      <c r="WQZ11" s="20" t="e">
        <f>VLOOKUP(WQZ$4, revenue_pivot!$A$4:$E$6, 5, FALSE)</f>
        <v>#N/A</v>
      </c>
      <c r="WRA11" s="7" t="s">
        <v>22352</v>
      </c>
      <c r="WRB11" s="20" t="e">
        <f>VLOOKUP(WRB$4, revenue_pivot!$A$4:$E$6, 5, FALSE)</f>
        <v>#N/A</v>
      </c>
      <c r="WRC11" s="20" t="e">
        <f>VLOOKUP(WRC$4, revenue_pivot!$A$4:$E$6, 5, FALSE)</f>
        <v>#N/A</v>
      </c>
      <c r="WRD11" s="20" t="e">
        <f>VLOOKUP(WRD$4, revenue_pivot!$A$4:$E$6, 5, FALSE)</f>
        <v>#N/A</v>
      </c>
      <c r="WRE11" s="7" t="s">
        <v>22352</v>
      </c>
      <c r="WRF11" s="20" t="e">
        <f>VLOOKUP(WRF$4, revenue_pivot!$A$4:$E$6, 5, FALSE)</f>
        <v>#N/A</v>
      </c>
      <c r="WRG11" s="20" t="e">
        <f>VLOOKUP(WRG$4, revenue_pivot!$A$4:$E$6, 5, FALSE)</f>
        <v>#N/A</v>
      </c>
      <c r="WRH11" s="20" t="e">
        <f>VLOOKUP(WRH$4, revenue_pivot!$A$4:$E$6, 5, FALSE)</f>
        <v>#N/A</v>
      </c>
      <c r="WRI11" s="7" t="s">
        <v>22352</v>
      </c>
      <c r="WRJ11" s="20" t="e">
        <f>VLOOKUP(WRJ$4, revenue_pivot!$A$4:$E$6, 5, FALSE)</f>
        <v>#N/A</v>
      </c>
      <c r="WRK11" s="20" t="e">
        <f>VLOOKUP(WRK$4, revenue_pivot!$A$4:$E$6, 5, FALSE)</f>
        <v>#N/A</v>
      </c>
      <c r="WRL11" s="20" t="e">
        <f>VLOOKUP(WRL$4, revenue_pivot!$A$4:$E$6, 5, FALSE)</f>
        <v>#N/A</v>
      </c>
      <c r="WRM11" s="7" t="s">
        <v>22352</v>
      </c>
      <c r="WRN11" s="20" t="e">
        <f>VLOOKUP(WRN$4, revenue_pivot!$A$4:$E$6, 5, FALSE)</f>
        <v>#N/A</v>
      </c>
      <c r="WRO11" s="20" t="e">
        <f>VLOOKUP(WRO$4, revenue_pivot!$A$4:$E$6, 5, FALSE)</f>
        <v>#N/A</v>
      </c>
      <c r="WRP11" s="20" t="e">
        <f>VLOOKUP(WRP$4, revenue_pivot!$A$4:$E$6, 5, FALSE)</f>
        <v>#N/A</v>
      </c>
      <c r="WRQ11" s="7" t="s">
        <v>22352</v>
      </c>
      <c r="WRR11" s="20" t="e">
        <f>VLOOKUP(WRR$4, revenue_pivot!$A$4:$E$6, 5, FALSE)</f>
        <v>#N/A</v>
      </c>
      <c r="WRS11" s="20" t="e">
        <f>VLOOKUP(WRS$4, revenue_pivot!$A$4:$E$6, 5, FALSE)</f>
        <v>#N/A</v>
      </c>
      <c r="WRT11" s="20" t="e">
        <f>VLOOKUP(WRT$4, revenue_pivot!$A$4:$E$6, 5, FALSE)</f>
        <v>#N/A</v>
      </c>
      <c r="WRU11" s="7" t="s">
        <v>22352</v>
      </c>
      <c r="WRV11" s="20" t="e">
        <f>VLOOKUP(WRV$4, revenue_pivot!$A$4:$E$6, 5, FALSE)</f>
        <v>#N/A</v>
      </c>
      <c r="WRW11" s="20" t="e">
        <f>VLOOKUP(WRW$4, revenue_pivot!$A$4:$E$6, 5, FALSE)</f>
        <v>#N/A</v>
      </c>
      <c r="WRX11" s="20" t="e">
        <f>VLOOKUP(WRX$4, revenue_pivot!$A$4:$E$6, 5, FALSE)</f>
        <v>#N/A</v>
      </c>
      <c r="WRY11" s="7" t="s">
        <v>22352</v>
      </c>
      <c r="WRZ11" s="20" t="e">
        <f>VLOOKUP(WRZ$4, revenue_pivot!$A$4:$E$6, 5, FALSE)</f>
        <v>#N/A</v>
      </c>
      <c r="WSA11" s="20" t="e">
        <f>VLOOKUP(WSA$4, revenue_pivot!$A$4:$E$6, 5, FALSE)</f>
        <v>#N/A</v>
      </c>
      <c r="WSB11" s="20" t="e">
        <f>VLOOKUP(WSB$4, revenue_pivot!$A$4:$E$6, 5, FALSE)</f>
        <v>#N/A</v>
      </c>
      <c r="WSC11" s="7" t="s">
        <v>22352</v>
      </c>
      <c r="WSD11" s="20" t="e">
        <f>VLOOKUP(WSD$4, revenue_pivot!$A$4:$E$6, 5, FALSE)</f>
        <v>#N/A</v>
      </c>
      <c r="WSE11" s="20" t="e">
        <f>VLOOKUP(WSE$4, revenue_pivot!$A$4:$E$6, 5, FALSE)</f>
        <v>#N/A</v>
      </c>
      <c r="WSF11" s="20" t="e">
        <f>VLOOKUP(WSF$4, revenue_pivot!$A$4:$E$6, 5, FALSE)</f>
        <v>#N/A</v>
      </c>
      <c r="WSG11" s="7" t="s">
        <v>22352</v>
      </c>
      <c r="WSH11" s="20" t="e">
        <f>VLOOKUP(WSH$4, revenue_pivot!$A$4:$E$6, 5, FALSE)</f>
        <v>#N/A</v>
      </c>
      <c r="WSI11" s="20" t="e">
        <f>VLOOKUP(WSI$4, revenue_pivot!$A$4:$E$6, 5, FALSE)</f>
        <v>#N/A</v>
      </c>
      <c r="WSJ11" s="20" t="e">
        <f>VLOOKUP(WSJ$4, revenue_pivot!$A$4:$E$6, 5, FALSE)</f>
        <v>#N/A</v>
      </c>
      <c r="WSK11" s="7" t="s">
        <v>22352</v>
      </c>
      <c r="WSL11" s="20" t="e">
        <f>VLOOKUP(WSL$4, revenue_pivot!$A$4:$E$6, 5, FALSE)</f>
        <v>#N/A</v>
      </c>
      <c r="WSM11" s="20" t="e">
        <f>VLOOKUP(WSM$4, revenue_pivot!$A$4:$E$6, 5, FALSE)</f>
        <v>#N/A</v>
      </c>
      <c r="WSN11" s="20" t="e">
        <f>VLOOKUP(WSN$4, revenue_pivot!$A$4:$E$6, 5, FALSE)</f>
        <v>#N/A</v>
      </c>
      <c r="WSO11" s="7" t="s">
        <v>22352</v>
      </c>
      <c r="WSP11" s="20" t="e">
        <f>VLOOKUP(WSP$4, revenue_pivot!$A$4:$E$6, 5, FALSE)</f>
        <v>#N/A</v>
      </c>
      <c r="WSQ11" s="20" t="e">
        <f>VLOOKUP(WSQ$4, revenue_pivot!$A$4:$E$6, 5, FALSE)</f>
        <v>#N/A</v>
      </c>
      <c r="WSR11" s="20" t="e">
        <f>VLOOKUP(WSR$4, revenue_pivot!$A$4:$E$6, 5, FALSE)</f>
        <v>#N/A</v>
      </c>
      <c r="WSS11" s="7" t="s">
        <v>22352</v>
      </c>
      <c r="WST11" s="20" t="e">
        <f>VLOOKUP(WST$4, revenue_pivot!$A$4:$E$6, 5, FALSE)</f>
        <v>#N/A</v>
      </c>
      <c r="WSU11" s="20" t="e">
        <f>VLOOKUP(WSU$4, revenue_pivot!$A$4:$E$6, 5, FALSE)</f>
        <v>#N/A</v>
      </c>
      <c r="WSV11" s="20" t="e">
        <f>VLOOKUP(WSV$4, revenue_pivot!$A$4:$E$6, 5, FALSE)</f>
        <v>#N/A</v>
      </c>
      <c r="WSW11" s="7" t="s">
        <v>22352</v>
      </c>
      <c r="WSX11" s="20" t="e">
        <f>VLOOKUP(WSX$4, revenue_pivot!$A$4:$E$6, 5, FALSE)</f>
        <v>#N/A</v>
      </c>
      <c r="WSY11" s="20" t="e">
        <f>VLOOKUP(WSY$4, revenue_pivot!$A$4:$E$6, 5, FALSE)</f>
        <v>#N/A</v>
      </c>
      <c r="WSZ11" s="20" t="e">
        <f>VLOOKUP(WSZ$4, revenue_pivot!$A$4:$E$6, 5, FALSE)</f>
        <v>#N/A</v>
      </c>
      <c r="WTA11" s="7" t="s">
        <v>22352</v>
      </c>
      <c r="WTB11" s="20" t="e">
        <f>VLOOKUP(WTB$4, revenue_pivot!$A$4:$E$6, 5, FALSE)</f>
        <v>#N/A</v>
      </c>
      <c r="WTC11" s="20" t="e">
        <f>VLOOKUP(WTC$4, revenue_pivot!$A$4:$E$6, 5, FALSE)</f>
        <v>#N/A</v>
      </c>
      <c r="WTD11" s="20" t="e">
        <f>VLOOKUP(WTD$4, revenue_pivot!$A$4:$E$6, 5, FALSE)</f>
        <v>#N/A</v>
      </c>
      <c r="WTE11" s="7" t="s">
        <v>22352</v>
      </c>
      <c r="WTF11" s="20" t="e">
        <f>VLOOKUP(WTF$4, revenue_pivot!$A$4:$E$6, 5, FALSE)</f>
        <v>#N/A</v>
      </c>
      <c r="WTG11" s="20" t="e">
        <f>VLOOKUP(WTG$4, revenue_pivot!$A$4:$E$6, 5, FALSE)</f>
        <v>#N/A</v>
      </c>
      <c r="WTH11" s="20" t="e">
        <f>VLOOKUP(WTH$4, revenue_pivot!$A$4:$E$6, 5, FALSE)</f>
        <v>#N/A</v>
      </c>
      <c r="WTI11" s="7" t="s">
        <v>22352</v>
      </c>
      <c r="WTJ11" s="20" t="e">
        <f>VLOOKUP(WTJ$4, revenue_pivot!$A$4:$E$6, 5, FALSE)</f>
        <v>#N/A</v>
      </c>
      <c r="WTK11" s="20" t="e">
        <f>VLOOKUP(WTK$4, revenue_pivot!$A$4:$E$6, 5, FALSE)</f>
        <v>#N/A</v>
      </c>
      <c r="WTL11" s="20" t="e">
        <f>VLOOKUP(WTL$4, revenue_pivot!$A$4:$E$6, 5, FALSE)</f>
        <v>#N/A</v>
      </c>
      <c r="WTM11" s="7" t="s">
        <v>22352</v>
      </c>
      <c r="WTN11" s="20" t="e">
        <f>VLOOKUP(WTN$4, revenue_pivot!$A$4:$E$6, 5, FALSE)</f>
        <v>#N/A</v>
      </c>
      <c r="WTO11" s="20" t="e">
        <f>VLOOKUP(WTO$4, revenue_pivot!$A$4:$E$6, 5, FALSE)</f>
        <v>#N/A</v>
      </c>
      <c r="WTP11" s="20" t="e">
        <f>VLOOKUP(WTP$4, revenue_pivot!$A$4:$E$6, 5, FALSE)</f>
        <v>#N/A</v>
      </c>
      <c r="WTQ11" s="7" t="s">
        <v>22352</v>
      </c>
      <c r="WTR11" s="20" t="e">
        <f>VLOOKUP(WTR$4, revenue_pivot!$A$4:$E$6, 5, FALSE)</f>
        <v>#N/A</v>
      </c>
      <c r="WTS11" s="20" t="e">
        <f>VLOOKUP(WTS$4, revenue_pivot!$A$4:$E$6, 5, FALSE)</f>
        <v>#N/A</v>
      </c>
      <c r="WTT11" s="20" t="e">
        <f>VLOOKUP(WTT$4, revenue_pivot!$A$4:$E$6, 5, FALSE)</f>
        <v>#N/A</v>
      </c>
      <c r="WTU11" s="7" t="s">
        <v>22352</v>
      </c>
      <c r="WTV11" s="20" t="e">
        <f>VLOOKUP(WTV$4, revenue_pivot!$A$4:$E$6, 5, FALSE)</f>
        <v>#N/A</v>
      </c>
      <c r="WTW11" s="20" t="e">
        <f>VLOOKUP(WTW$4, revenue_pivot!$A$4:$E$6, 5, FALSE)</f>
        <v>#N/A</v>
      </c>
      <c r="WTX11" s="20" t="e">
        <f>VLOOKUP(WTX$4, revenue_pivot!$A$4:$E$6, 5, FALSE)</f>
        <v>#N/A</v>
      </c>
      <c r="WTY11" s="7" t="s">
        <v>22352</v>
      </c>
      <c r="WTZ11" s="20" t="e">
        <f>VLOOKUP(WTZ$4, revenue_pivot!$A$4:$E$6, 5, FALSE)</f>
        <v>#N/A</v>
      </c>
      <c r="WUA11" s="20" t="e">
        <f>VLOOKUP(WUA$4, revenue_pivot!$A$4:$E$6, 5, FALSE)</f>
        <v>#N/A</v>
      </c>
      <c r="WUB11" s="20" t="e">
        <f>VLOOKUP(WUB$4, revenue_pivot!$A$4:$E$6, 5, FALSE)</f>
        <v>#N/A</v>
      </c>
      <c r="WUC11" s="7" t="s">
        <v>22352</v>
      </c>
      <c r="WUD11" s="20" t="e">
        <f>VLOOKUP(WUD$4, revenue_pivot!$A$4:$E$6, 5, FALSE)</f>
        <v>#N/A</v>
      </c>
      <c r="WUE11" s="20" t="e">
        <f>VLOOKUP(WUE$4, revenue_pivot!$A$4:$E$6, 5, FALSE)</f>
        <v>#N/A</v>
      </c>
      <c r="WUF11" s="20" t="e">
        <f>VLOOKUP(WUF$4, revenue_pivot!$A$4:$E$6, 5, FALSE)</f>
        <v>#N/A</v>
      </c>
      <c r="WUG11" s="7" t="s">
        <v>22352</v>
      </c>
      <c r="WUH11" s="20" t="e">
        <f>VLOOKUP(WUH$4, revenue_pivot!$A$4:$E$6, 5, FALSE)</f>
        <v>#N/A</v>
      </c>
      <c r="WUI11" s="20" t="e">
        <f>VLOOKUP(WUI$4, revenue_pivot!$A$4:$E$6, 5, FALSE)</f>
        <v>#N/A</v>
      </c>
      <c r="WUJ11" s="20" t="e">
        <f>VLOOKUP(WUJ$4, revenue_pivot!$A$4:$E$6, 5, FALSE)</f>
        <v>#N/A</v>
      </c>
      <c r="WUK11" s="7" t="s">
        <v>22352</v>
      </c>
      <c r="WUL11" s="20" t="e">
        <f>VLOOKUP(WUL$4, revenue_pivot!$A$4:$E$6, 5, FALSE)</f>
        <v>#N/A</v>
      </c>
      <c r="WUM11" s="20" t="e">
        <f>VLOOKUP(WUM$4, revenue_pivot!$A$4:$E$6, 5, FALSE)</f>
        <v>#N/A</v>
      </c>
      <c r="WUN11" s="20" t="e">
        <f>VLOOKUP(WUN$4, revenue_pivot!$A$4:$E$6, 5, FALSE)</f>
        <v>#N/A</v>
      </c>
      <c r="WUO11" s="7" t="s">
        <v>22352</v>
      </c>
      <c r="WUP11" s="20" t="e">
        <f>VLOOKUP(WUP$4, revenue_pivot!$A$4:$E$6, 5, FALSE)</f>
        <v>#N/A</v>
      </c>
      <c r="WUQ11" s="20" t="e">
        <f>VLOOKUP(WUQ$4, revenue_pivot!$A$4:$E$6, 5, FALSE)</f>
        <v>#N/A</v>
      </c>
      <c r="WUR11" s="20" t="e">
        <f>VLOOKUP(WUR$4, revenue_pivot!$A$4:$E$6, 5, FALSE)</f>
        <v>#N/A</v>
      </c>
      <c r="WUS11" s="7" t="s">
        <v>22352</v>
      </c>
      <c r="WUT11" s="20" t="e">
        <f>VLOOKUP(WUT$4, revenue_pivot!$A$4:$E$6, 5, FALSE)</f>
        <v>#N/A</v>
      </c>
      <c r="WUU11" s="20" t="e">
        <f>VLOOKUP(WUU$4, revenue_pivot!$A$4:$E$6, 5, FALSE)</f>
        <v>#N/A</v>
      </c>
      <c r="WUV11" s="20" t="e">
        <f>VLOOKUP(WUV$4, revenue_pivot!$A$4:$E$6, 5, FALSE)</f>
        <v>#N/A</v>
      </c>
      <c r="WUW11" s="7" t="s">
        <v>22352</v>
      </c>
      <c r="WUX11" s="20" t="e">
        <f>VLOOKUP(WUX$4, revenue_pivot!$A$4:$E$6, 5, FALSE)</f>
        <v>#N/A</v>
      </c>
      <c r="WUY11" s="20" t="e">
        <f>VLOOKUP(WUY$4, revenue_pivot!$A$4:$E$6, 5, FALSE)</f>
        <v>#N/A</v>
      </c>
      <c r="WUZ11" s="20" t="e">
        <f>VLOOKUP(WUZ$4, revenue_pivot!$A$4:$E$6, 5, FALSE)</f>
        <v>#N/A</v>
      </c>
      <c r="WVA11" s="7" t="s">
        <v>22352</v>
      </c>
      <c r="WVB11" s="20" t="e">
        <f>VLOOKUP(WVB$4, revenue_pivot!$A$4:$E$6, 5, FALSE)</f>
        <v>#N/A</v>
      </c>
      <c r="WVC11" s="20" t="e">
        <f>VLOOKUP(WVC$4, revenue_pivot!$A$4:$E$6, 5, FALSE)</f>
        <v>#N/A</v>
      </c>
      <c r="WVD11" s="20" t="e">
        <f>VLOOKUP(WVD$4, revenue_pivot!$A$4:$E$6, 5, FALSE)</f>
        <v>#N/A</v>
      </c>
      <c r="WVE11" s="7" t="s">
        <v>22352</v>
      </c>
      <c r="WVF11" s="20" t="e">
        <f>VLOOKUP(WVF$4, revenue_pivot!$A$4:$E$6, 5, FALSE)</f>
        <v>#N/A</v>
      </c>
      <c r="WVG11" s="20" t="e">
        <f>VLOOKUP(WVG$4, revenue_pivot!$A$4:$E$6, 5, FALSE)</f>
        <v>#N/A</v>
      </c>
      <c r="WVH11" s="20" t="e">
        <f>VLOOKUP(WVH$4, revenue_pivot!$A$4:$E$6, 5, FALSE)</f>
        <v>#N/A</v>
      </c>
      <c r="WVI11" s="7" t="s">
        <v>22352</v>
      </c>
      <c r="WVJ11" s="20" t="e">
        <f>VLOOKUP(WVJ$4, revenue_pivot!$A$4:$E$6, 5, FALSE)</f>
        <v>#N/A</v>
      </c>
      <c r="WVK11" s="20" t="e">
        <f>VLOOKUP(WVK$4, revenue_pivot!$A$4:$E$6, 5, FALSE)</f>
        <v>#N/A</v>
      </c>
      <c r="WVL11" s="20" t="e">
        <f>VLOOKUP(WVL$4, revenue_pivot!$A$4:$E$6, 5, FALSE)</f>
        <v>#N/A</v>
      </c>
      <c r="WVM11" s="7" t="s">
        <v>22352</v>
      </c>
      <c r="WVN11" s="20" t="e">
        <f>VLOOKUP(WVN$4, revenue_pivot!$A$4:$E$6, 5, FALSE)</f>
        <v>#N/A</v>
      </c>
      <c r="WVO11" s="20" t="e">
        <f>VLOOKUP(WVO$4, revenue_pivot!$A$4:$E$6, 5, FALSE)</f>
        <v>#N/A</v>
      </c>
      <c r="WVP11" s="20" t="e">
        <f>VLOOKUP(WVP$4, revenue_pivot!$A$4:$E$6, 5, FALSE)</f>
        <v>#N/A</v>
      </c>
      <c r="WVQ11" s="7" t="s">
        <v>22352</v>
      </c>
      <c r="WVR11" s="20" t="e">
        <f>VLOOKUP(WVR$4, revenue_pivot!$A$4:$E$6, 5, FALSE)</f>
        <v>#N/A</v>
      </c>
      <c r="WVS11" s="20" t="e">
        <f>VLOOKUP(WVS$4, revenue_pivot!$A$4:$E$6, 5, FALSE)</f>
        <v>#N/A</v>
      </c>
      <c r="WVT11" s="20" t="e">
        <f>VLOOKUP(WVT$4, revenue_pivot!$A$4:$E$6, 5, FALSE)</f>
        <v>#N/A</v>
      </c>
      <c r="WVU11" s="7" t="s">
        <v>22352</v>
      </c>
      <c r="WVV11" s="20" t="e">
        <f>VLOOKUP(WVV$4, revenue_pivot!$A$4:$E$6, 5, FALSE)</f>
        <v>#N/A</v>
      </c>
      <c r="WVW11" s="20" t="e">
        <f>VLOOKUP(WVW$4, revenue_pivot!$A$4:$E$6, 5, FALSE)</f>
        <v>#N/A</v>
      </c>
      <c r="WVX11" s="20" t="e">
        <f>VLOOKUP(WVX$4, revenue_pivot!$A$4:$E$6, 5, FALSE)</f>
        <v>#N/A</v>
      </c>
      <c r="WVY11" s="7" t="s">
        <v>22352</v>
      </c>
      <c r="WVZ11" s="20" t="e">
        <f>VLOOKUP(WVZ$4, revenue_pivot!$A$4:$E$6, 5, FALSE)</f>
        <v>#N/A</v>
      </c>
      <c r="WWA11" s="20" t="e">
        <f>VLOOKUP(WWA$4, revenue_pivot!$A$4:$E$6, 5, FALSE)</f>
        <v>#N/A</v>
      </c>
      <c r="WWB11" s="20" t="e">
        <f>VLOOKUP(WWB$4, revenue_pivot!$A$4:$E$6, 5, FALSE)</f>
        <v>#N/A</v>
      </c>
      <c r="WWC11" s="7" t="s">
        <v>22352</v>
      </c>
      <c r="WWD11" s="20" t="e">
        <f>VLOOKUP(WWD$4, revenue_pivot!$A$4:$E$6, 5, FALSE)</f>
        <v>#N/A</v>
      </c>
      <c r="WWE11" s="20" t="e">
        <f>VLOOKUP(WWE$4, revenue_pivot!$A$4:$E$6, 5, FALSE)</f>
        <v>#N/A</v>
      </c>
      <c r="WWF11" s="20" t="e">
        <f>VLOOKUP(WWF$4, revenue_pivot!$A$4:$E$6, 5, FALSE)</f>
        <v>#N/A</v>
      </c>
      <c r="WWG11" s="7" t="s">
        <v>22352</v>
      </c>
      <c r="WWH11" s="20" t="e">
        <f>VLOOKUP(WWH$4, revenue_pivot!$A$4:$E$6, 5, FALSE)</f>
        <v>#N/A</v>
      </c>
      <c r="WWI11" s="20" t="e">
        <f>VLOOKUP(WWI$4, revenue_pivot!$A$4:$E$6, 5, FALSE)</f>
        <v>#N/A</v>
      </c>
      <c r="WWJ11" s="20" t="e">
        <f>VLOOKUP(WWJ$4, revenue_pivot!$A$4:$E$6, 5, FALSE)</f>
        <v>#N/A</v>
      </c>
      <c r="WWK11" s="7" t="s">
        <v>22352</v>
      </c>
      <c r="WWL11" s="20" t="e">
        <f>VLOOKUP(WWL$4, revenue_pivot!$A$4:$E$6, 5, FALSE)</f>
        <v>#N/A</v>
      </c>
      <c r="WWM11" s="20" t="e">
        <f>VLOOKUP(WWM$4, revenue_pivot!$A$4:$E$6, 5, FALSE)</f>
        <v>#N/A</v>
      </c>
      <c r="WWN11" s="20" t="e">
        <f>VLOOKUP(WWN$4, revenue_pivot!$A$4:$E$6, 5, FALSE)</f>
        <v>#N/A</v>
      </c>
      <c r="WWO11" s="7" t="s">
        <v>22352</v>
      </c>
      <c r="WWP11" s="20" t="e">
        <f>VLOOKUP(WWP$4, revenue_pivot!$A$4:$E$6, 5, FALSE)</f>
        <v>#N/A</v>
      </c>
      <c r="WWQ11" s="20" t="e">
        <f>VLOOKUP(WWQ$4, revenue_pivot!$A$4:$E$6, 5, FALSE)</f>
        <v>#N/A</v>
      </c>
      <c r="WWR11" s="20" t="e">
        <f>VLOOKUP(WWR$4, revenue_pivot!$A$4:$E$6, 5, FALSE)</f>
        <v>#N/A</v>
      </c>
      <c r="WWS11" s="7" t="s">
        <v>22352</v>
      </c>
      <c r="WWT11" s="20" t="e">
        <f>VLOOKUP(WWT$4, revenue_pivot!$A$4:$E$6, 5, FALSE)</f>
        <v>#N/A</v>
      </c>
      <c r="WWU11" s="20" t="e">
        <f>VLOOKUP(WWU$4, revenue_pivot!$A$4:$E$6, 5, FALSE)</f>
        <v>#N/A</v>
      </c>
      <c r="WWV11" s="20" t="e">
        <f>VLOOKUP(WWV$4, revenue_pivot!$A$4:$E$6, 5, FALSE)</f>
        <v>#N/A</v>
      </c>
      <c r="WWW11" s="7" t="s">
        <v>22352</v>
      </c>
      <c r="WWX11" s="20" t="e">
        <f>VLOOKUP(WWX$4, revenue_pivot!$A$4:$E$6, 5, FALSE)</f>
        <v>#N/A</v>
      </c>
      <c r="WWY11" s="20" t="e">
        <f>VLOOKUP(WWY$4, revenue_pivot!$A$4:$E$6, 5, FALSE)</f>
        <v>#N/A</v>
      </c>
      <c r="WWZ11" s="20" t="e">
        <f>VLOOKUP(WWZ$4, revenue_pivot!$A$4:$E$6, 5, FALSE)</f>
        <v>#N/A</v>
      </c>
      <c r="WXA11" s="7" t="s">
        <v>22352</v>
      </c>
      <c r="WXB11" s="20" t="e">
        <f>VLOOKUP(WXB$4, revenue_pivot!$A$4:$E$6, 5, FALSE)</f>
        <v>#N/A</v>
      </c>
      <c r="WXC11" s="20" t="e">
        <f>VLOOKUP(WXC$4, revenue_pivot!$A$4:$E$6, 5, FALSE)</f>
        <v>#N/A</v>
      </c>
      <c r="WXD11" s="20" t="e">
        <f>VLOOKUP(WXD$4, revenue_pivot!$A$4:$E$6, 5, FALSE)</f>
        <v>#N/A</v>
      </c>
      <c r="WXE11" s="7" t="s">
        <v>22352</v>
      </c>
      <c r="WXF11" s="20" t="e">
        <f>VLOOKUP(WXF$4, revenue_pivot!$A$4:$E$6, 5, FALSE)</f>
        <v>#N/A</v>
      </c>
      <c r="WXG11" s="20" t="e">
        <f>VLOOKUP(WXG$4, revenue_pivot!$A$4:$E$6, 5, FALSE)</f>
        <v>#N/A</v>
      </c>
      <c r="WXH11" s="20" t="e">
        <f>VLOOKUP(WXH$4, revenue_pivot!$A$4:$E$6, 5, FALSE)</f>
        <v>#N/A</v>
      </c>
      <c r="WXI11" s="7" t="s">
        <v>22352</v>
      </c>
      <c r="WXJ11" s="20" t="e">
        <f>VLOOKUP(WXJ$4, revenue_pivot!$A$4:$E$6, 5, FALSE)</f>
        <v>#N/A</v>
      </c>
      <c r="WXK11" s="20" t="e">
        <f>VLOOKUP(WXK$4, revenue_pivot!$A$4:$E$6, 5, FALSE)</f>
        <v>#N/A</v>
      </c>
      <c r="WXL11" s="20" t="e">
        <f>VLOOKUP(WXL$4, revenue_pivot!$A$4:$E$6, 5, FALSE)</f>
        <v>#N/A</v>
      </c>
      <c r="WXM11" s="7" t="s">
        <v>22352</v>
      </c>
      <c r="WXN11" s="20" t="e">
        <f>VLOOKUP(WXN$4, revenue_pivot!$A$4:$E$6, 5, FALSE)</f>
        <v>#N/A</v>
      </c>
      <c r="WXO11" s="20" t="e">
        <f>VLOOKUP(WXO$4, revenue_pivot!$A$4:$E$6, 5, FALSE)</f>
        <v>#N/A</v>
      </c>
      <c r="WXP11" s="20" t="e">
        <f>VLOOKUP(WXP$4, revenue_pivot!$A$4:$E$6, 5, FALSE)</f>
        <v>#N/A</v>
      </c>
      <c r="WXQ11" s="7" t="s">
        <v>22352</v>
      </c>
      <c r="WXR11" s="20" t="e">
        <f>VLOOKUP(WXR$4, revenue_pivot!$A$4:$E$6, 5, FALSE)</f>
        <v>#N/A</v>
      </c>
      <c r="WXS11" s="20" t="e">
        <f>VLOOKUP(WXS$4, revenue_pivot!$A$4:$E$6, 5, FALSE)</f>
        <v>#N/A</v>
      </c>
      <c r="WXT11" s="20" t="e">
        <f>VLOOKUP(WXT$4, revenue_pivot!$A$4:$E$6, 5, FALSE)</f>
        <v>#N/A</v>
      </c>
      <c r="WXU11" s="7" t="s">
        <v>22352</v>
      </c>
      <c r="WXV11" s="20" t="e">
        <f>VLOOKUP(WXV$4, revenue_pivot!$A$4:$E$6, 5, FALSE)</f>
        <v>#N/A</v>
      </c>
      <c r="WXW11" s="20" t="e">
        <f>VLOOKUP(WXW$4, revenue_pivot!$A$4:$E$6, 5, FALSE)</f>
        <v>#N/A</v>
      </c>
      <c r="WXX11" s="20" t="e">
        <f>VLOOKUP(WXX$4, revenue_pivot!$A$4:$E$6, 5, FALSE)</f>
        <v>#N/A</v>
      </c>
      <c r="WXY11" s="7" t="s">
        <v>22352</v>
      </c>
      <c r="WXZ11" s="20" t="e">
        <f>VLOOKUP(WXZ$4, revenue_pivot!$A$4:$E$6, 5, FALSE)</f>
        <v>#N/A</v>
      </c>
      <c r="WYA11" s="20" t="e">
        <f>VLOOKUP(WYA$4, revenue_pivot!$A$4:$E$6, 5, FALSE)</f>
        <v>#N/A</v>
      </c>
      <c r="WYB11" s="20" t="e">
        <f>VLOOKUP(WYB$4, revenue_pivot!$A$4:$E$6, 5, FALSE)</f>
        <v>#N/A</v>
      </c>
      <c r="WYC11" s="7" t="s">
        <v>22352</v>
      </c>
      <c r="WYD11" s="20" t="e">
        <f>VLOOKUP(WYD$4, revenue_pivot!$A$4:$E$6, 5, FALSE)</f>
        <v>#N/A</v>
      </c>
      <c r="WYE11" s="20" t="e">
        <f>VLOOKUP(WYE$4, revenue_pivot!$A$4:$E$6, 5, FALSE)</f>
        <v>#N/A</v>
      </c>
      <c r="WYF11" s="20" t="e">
        <f>VLOOKUP(WYF$4, revenue_pivot!$A$4:$E$6, 5, FALSE)</f>
        <v>#N/A</v>
      </c>
      <c r="WYG11" s="7" t="s">
        <v>22352</v>
      </c>
      <c r="WYH11" s="20" t="e">
        <f>VLOOKUP(WYH$4, revenue_pivot!$A$4:$E$6, 5, FALSE)</f>
        <v>#N/A</v>
      </c>
      <c r="WYI11" s="20" t="e">
        <f>VLOOKUP(WYI$4, revenue_pivot!$A$4:$E$6, 5, FALSE)</f>
        <v>#N/A</v>
      </c>
      <c r="WYJ11" s="20" t="e">
        <f>VLOOKUP(WYJ$4, revenue_pivot!$A$4:$E$6, 5, FALSE)</f>
        <v>#N/A</v>
      </c>
      <c r="WYK11" s="7" t="s">
        <v>22352</v>
      </c>
      <c r="WYL11" s="20" t="e">
        <f>VLOOKUP(WYL$4, revenue_pivot!$A$4:$E$6, 5, FALSE)</f>
        <v>#N/A</v>
      </c>
      <c r="WYM11" s="20" t="e">
        <f>VLOOKUP(WYM$4, revenue_pivot!$A$4:$E$6, 5, FALSE)</f>
        <v>#N/A</v>
      </c>
      <c r="WYN11" s="20" t="e">
        <f>VLOOKUP(WYN$4, revenue_pivot!$A$4:$E$6, 5, FALSE)</f>
        <v>#N/A</v>
      </c>
      <c r="WYO11" s="7" t="s">
        <v>22352</v>
      </c>
      <c r="WYP11" s="20" t="e">
        <f>VLOOKUP(WYP$4, revenue_pivot!$A$4:$E$6, 5, FALSE)</f>
        <v>#N/A</v>
      </c>
      <c r="WYQ11" s="20" t="e">
        <f>VLOOKUP(WYQ$4, revenue_pivot!$A$4:$E$6, 5, FALSE)</f>
        <v>#N/A</v>
      </c>
      <c r="WYR11" s="20" t="e">
        <f>VLOOKUP(WYR$4, revenue_pivot!$A$4:$E$6, 5, FALSE)</f>
        <v>#N/A</v>
      </c>
      <c r="WYS11" s="7" t="s">
        <v>22352</v>
      </c>
      <c r="WYT11" s="20" t="e">
        <f>VLOOKUP(WYT$4, revenue_pivot!$A$4:$E$6, 5, FALSE)</f>
        <v>#N/A</v>
      </c>
      <c r="WYU11" s="20" t="e">
        <f>VLOOKUP(WYU$4, revenue_pivot!$A$4:$E$6, 5, FALSE)</f>
        <v>#N/A</v>
      </c>
      <c r="WYV11" s="20" t="e">
        <f>VLOOKUP(WYV$4, revenue_pivot!$A$4:$E$6, 5, FALSE)</f>
        <v>#N/A</v>
      </c>
      <c r="WYW11" s="7" t="s">
        <v>22352</v>
      </c>
      <c r="WYX11" s="20" t="e">
        <f>VLOOKUP(WYX$4, revenue_pivot!$A$4:$E$6, 5, FALSE)</f>
        <v>#N/A</v>
      </c>
      <c r="WYY11" s="20" t="e">
        <f>VLOOKUP(WYY$4, revenue_pivot!$A$4:$E$6, 5, FALSE)</f>
        <v>#N/A</v>
      </c>
      <c r="WYZ11" s="20" t="e">
        <f>VLOOKUP(WYZ$4, revenue_pivot!$A$4:$E$6, 5, FALSE)</f>
        <v>#N/A</v>
      </c>
      <c r="WZA11" s="7" t="s">
        <v>22352</v>
      </c>
      <c r="WZB11" s="20" t="e">
        <f>VLOOKUP(WZB$4, revenue_pivot!$A$4:$E$6, 5, FALSE)</f>
        <v>#N/A</v>
      </c>
      <c r="WZC11" s="20" t="e">
        <f>VLOOKUP(WZC$4, revenue_pivot!$A$4:$E$6, 5, FALSE)</f>
        <v>#N/A</v>
      </c>
      <c r="WZD11" s="20" t="e">
        <f>VLOOKUP(WZD$4, revenue_pivot!$A$4:$E$6, 5, FALSE)</f>
        <v>#N/A</v>
      </c>
      <c r="WZE11" s="7" t="s">
        <v>22352</v>
      </c>
      <c r="WZF11" s="20" t="e">
        <f>VLOOKUP(WZF$4, revenue_pivot!$A$4:$E$6, 5, FALSE)</f>
        <v>#N/A</v>
      </c>
      <c r="WZG11" s="20" t="e">
        <f>VLOOKUP(WZG$4, revenue_pivot!$A$4:$E$6, 5, FALSE)</f>
        <v>#N/A</v>
      </c>
      <c r="WZH11" s="20" t="e">
        <f>VLOOKUP(WZH$4, revenue_pivot!$A$4:$E$6, 5, FALSE)</f>
        <v>#N/A</v>
      </c>
      <c r="WZI11" s="7" t="s">
        <v>22352</v>
      </c>
      <c r="WZJ11" s="20" t="e">
        <f>VLOOKUP(WZJ$4, revenue_pivot!$A$4:$E$6, 5, FALSE)</f>
        <v>#N/A</v>
      </c>
      <c r="WZK11" s="20" t="e">
        <f>VLOOKUP(WZK$4, revenue_pivot!$A$4:$E$6, 5, FALSE)</f>
        <v>#N/A</v>
      </c>
      <c r="WZL11" s="20" t="e">
        <f>VLOOKUP(WZL$4, revenue_pivot!$A$4:$E$6, 5, FALSE)</f>
        <v>#N/A</v>
      </c>
      <c r="WZM11" s="7" t="s">
        <v>22352</v>
      </c>
      <c r="WZN11" s="20" t="e">
        <f>VLOOKUP(WZN$4, revenue_pivot!$A$4:$E$6, 5, FALSE)</f>
        <v>#N/A</v>
      </c>
      <c r="WZO11" s="20" t="e">
        <f>VLOOKUP(WZO$4, revenue_pivot!$A$4:$E$6, 5, FALSE)</f>
        <v>#N/A</v>
      </c>
      <c r="WZP11" s="20" t="e">
        <f>VLOOKUP(WZP$4, revenue_pivot!$A$4:$E$6, 5, FALSE)</f>
        <v>#N/A</v>
      </c>
      <c r="WZQ11" s="7" t="s">
        <v>22352</v>
      </c>
      <c r="WZR11" s="20" t="e">
        <f>VLOOKUP(WZR$4, revenue_pivot!$A$4:$E$6, 5, FALSE)</f>
        <v>#N/A</v>
      </c>
      <c r="WZS11" s="20" t="e">
        <f>VLOOKUP(WZS$4, revenue_pivot!$A$4:$E$6, 5, FALSE)</f>
        <v>#N/A</v>
      </c>
      <c r="WZT11" s="20" t="e">
        <f>VLOOKUP(WZT$4, revenue_pivot!$A$4:$E$6, 5, FALSE)</f>
        <v>#N/A</v>
      </c>
      <c r="WZU11" s="7" t="s">
        <v>22352</v>
      </c>
      <c r="WZV11" s="20" t="e">
        <f>VLOOKUP(WZV$4, revenue_pivot!$A$4:$E$6, 5, FALSE)</f>
        <v>#N/A</v>
      </c>
      <c r="WZW11" s="20" t="e">
        <f>VLOOKUP(WZW$4, revenue_pivot!$A$4:$E$6, 5, FALSE)</f>
        <v>#N/A</v>
      </c>
      <c r="WZX11" s="20" t="e">
        <f>VLOOKUP(WZX$4, revenue_pivot!$A$4:$E$6, 5, FALSE)</f>
        <v>#N/A</v>
      </c>
      <c r="WZY11" s="7" t="s">
        <v>22352</v>
      </c>
      <c r="WZZ11" s="20" t="e">
        <f>VLOOKUP(WZZ$4, revenue_pivot!$A$4:$E$6, 5, FALSE)</f>
        <v>#N/A</v>
      </c>
      <c r="XAA11" s="20" t="e">
        <f>VLOOKUP(XAA$4, revenue_pivot!$A$4:$E$6, 5, FALSE)</f>
        <v>#N/A</v>
      </c>
      <c r="XAB11" s="20" t="e">
        <f>VLOOKUP(XAB$4, revenue_pivot!$A$4:$E$6, 5, FALSE)</f>
        <v>#N/A</v>
      </c>
      <c r="XAC11" s="7" t="s">
        <v>22352</v>
      </c>
      <c r="XAD11" s="20" t="e">
        <f>VLOOKUP(XAD$4, revenue_pivot!$A$4:$E$6, 5, FALSE)</f>
        <v>#N/A</v>
      </c>
      <c r="XAE11" s="20" t="e">
        <f>VLOOKUP(XAE$4, revenue_pivot!$A$4:$E$6, 5, FALSE)</f>
        <v>#N/A</v>
      </c>
      <c r="XAF11" s="20" t="e">
        <f>VLOOKUP(XAF$4, revenue_pivot!$A$4:$E$6, 5, FALSE)</f>
        <v>#N/A</v>
      </c>
      <c r="XAG11" s="7" t="s">
        <v>22352</v>
      </c>
      <c r="XAH11" s="20" t="e">
        <f>VLOOKUP(XAH$4, revenue_pivot!$A$4:$E$6, 5, FALSE)</f>
        <v>#N/A</v>
      </c>
      <c r="XAI11" s="20" t="e">
        <f>VLOOKUP(XAI$4, revenue_pivot!$A$4:$E$6, 5, FALSE)</f>
        <v>#N/A</v>
      </c>
      <c r="XAJ11" s="20" t="e">
        <f>VLOOKUP(XAJ$4, revenue_pivot!$A$4:$E$6, 5, FALSE)</f>
        <v>#N/A</v>
      </c>
      <c r="XAK11" s="7" t="s">
        <v>22352</v>
      </c>
      <c r="XAL11" s="20" t="e">
        <f>VLOOKUP(XAL$4, revenue_pivot!$A$4:$E$6, 5, FALSE)</f>
        <v>#N/A</v>
      </c>
      <c r="XAM11" s="20" t="e">
        <f>VLOOKUP(XAM$4, revenue_pivot!$A$4:$E$6, 5, FALSE)</f>
        <v>#N/A</v>
      </c>
      <c r="XAN11" s="20" t="e">
        <f>VLOOKUP(XAN$4, revenue_pivot!$A$4:$E$6, 5, FALSE)</f>
        <v>#N/A</v>
      </c>
      <c r="XAO11" s="7" t="s">
        <v>22352</v>
      </c>
      <c r="XAP11" s="20" t="e">
        <f>VLOOKUP(XAP$4, revenue_pivot!$A$4:$E$6, 5, FALSE)</f>
        <v>#N/A</v>
      </c>
      <c r="XAQ11" s="20" t="e">
        <f>VLOOKUP(XAQ$4, revenue_pivot!$A$4:$E$6, 5, FALSE)</f>
        <v>#N/A</v>
      </c>
      <c r="XAR11" s="20" t="e">
        <f>VLOOKUP(XAR$4, revenue_pivot!$A$4:$E$6, 5, FALSE)</f>
        <v>#N/A</v>
      </c>
      <c r="XAS11" s="7" t="s">
        <v>22352</v>
      </c>
      <c r="XAT11" s="20" t="e">
        <f>VLOOKUP(XAT$4, revenue_pivot!$A$4:$E$6, 5, FALSE)</f>
        <v>#N/A</v>
      </c>
      <c r="XAU11" s="20" t="e">
        <f>VLOOKUP(XAU$4, revenue_pivot!$A$4:$E$6, 5, FALSE)</f>
        <v>#N/A</v>
      </c>
      <c r="XAV11" s="20" t="e">
        <f>VLOOKUP(XAV$4, revenue_pivot!$A$4:$E$6, 5, FALSE)</f>
        <v>#N/A</v>
      </c>
      <c r="XAW11" s="7" t="s">
        <v>22352</v>
      </c>
      <c r="XAX11" s="20" t="e">
        <f>VLOOKUP(XAX$4, revenue_pivot!$A$4:$E$6, 5, FALSE)</f>
        <v>#N/A</v>
      </c>
      <c r="XAY11" s="20" t="e">
        <f>VLOOKUP(XAY$4, revenue_pivot!$A$4:$E$6, 5, FALSE)</f>
        <v>#N/A</v>
      </c>
      <c r="XAZ11" s="20" t="e">
        <f>VLOOKUP(XAZ$4, revenue_pivot!$A$4:$E$6, 5, FALSE)</f>
        <v>#N/A</v>
      </c>
      <c r="XBA11" s="7" t="s">
        <v>22352</v>
      </c>
      <c r="XBB11" s="20" t="e">
        <f>VLOOKUP(XBB$4, revenue_pivot!$A$4:$E$6, 5, FALSE)</f>
        <v>#N/A</v>
      </c>
      <c r="XBC11" s="20" t="e">
        <f>VLOOKUP(XBC$4, revenue_pivot!$A$4:$E$6, 5, FALSE)</f>
        <v>#N/A</v>
      </c>
      <c r="XBD11" s="20" t="e">
        <f>VLOOKUP(XBD$4, revenue_pivot!$A$4:$E$6, 5, FALSE)</f>
        <v>#N/A</v>
      </c>
      <c r="XBE11" s="7" t="s">
        <v>22352</v>
      </c>
      <c r="XBF11" s="20" t="e">
        <f>VLOOKUP(XBF$4, revenue_pivot!$A$4:$E$6, 5, FALSE)</f>
        <v>#N/A</v>
      </c>
      <c r="XBG11" s="20" t="e">
        <f>VLOOKUP(XBG$4, revenue_pivot!$A$4:$E$6, 5, FALSE)</f>
        <v>#N/A</v>
      </c>
      <c r="XBH11" s="20" t="e">
        <f>VLOOKUP(XBH$4, revenue_pivot!$A$4:$E$6, 5, FALSE)</f>
        <v>#N/A</v>
      </c>
      <c r="XBI11" s="7" t="s">
        <v>22352</v>
      </c>
      <c r="XBJ11" s="20" t="e">
        <f>VLOOKUP(XBJ$4, revenue_pivot!$A$4:$E$6, 5, FALSE)</f>
        <v>#N/A</v>
      </c>
      <c r="XBK11" s="20" t="e">
        <f>VLOOKUP(XBK$4, revenue_pivot!$A$4:$E$6, 5, FALSE)</f>
        <v>#N/A</v>
      </c>
      <c r="XBL11" s="20" t="e">
        <f>VLOOKUP(XBL$4, revenue_pivot!$A$4:$E$6, 5, FALSE)</f>
        <v>#N/A</v>
      </c>
      <c r="XBM11" s="7" t="s">
        <v>22352</v>
      </c>
      <c r="XBN11" s="20" t="e">
        <f>VLOOKUP(XBN$4, revenue_pivot!$A$4:$E$6, 5, FALSE)</f>
        <v>#N/A</v>
      </c>
      <c r="XBO11" s="20" t="e">
        <f>VLOOKUP(XBO$4, revenue_pivot!$A$4:$E$6, 5, FALSE)</f>
        <v>#N/A</v>
      </c>
      <c r="XBP11" s="20" t="e">
        <f>VLOOKUP(XBP$4, revenue_pivot!$A$4:$E$6, 5, FALSE)</f>
        <v>#N/A</v>
      </c>
      <c r="XBQ11" s="7" t="s">
        <v>22352</v>
      </c>
      <c r="XBR11" s="20" t="e">
        <f>VLOOKUP(XBR$4, revenue_pivot!$A$4:$E$6, 5, FALSE)</f>
        <v>#N/A</v>
      </c>
      <c r="XBS11" s="20" t="e">
        <f>VLOOKUP(XBS$4, revenue_pivot!$A$4:$E$6, 5, FALSE)</f>
        <v>#N/A</v>
      </c>
      <c r="XBT11" s="20" t="e">
        <f>VLOOKUP(XBT$4, revenue_pivot!$A$4:$E$6, 5, FALSE)</f>
        <v>#N/A</v>
      </c>
      <c r="XBU11" s="7" t="s">
        <v>22352</v>
      </c>
      <c r="XBV11" s="20" t="e">
        <f>VLOOKUP(XBV$4, revenue_pivot!$A$4:$E$6, 5, FALSE)</f>
        <v>#N/A</v>
      </c>
      <c r="XBW11" s="20" t="e">
        <f>VLOOKUP(XBW$4, revenue_pivot!$A$4:$E$6, 5, FALSE)</f>
        <v>#N/A</v>
      </c>
      <c r="XBX11" s="20" t="e">
        <f>VLOOKUP(XBX$4, revenue_pivot!$A$4:$E$6, 5, FALSE)</f>
        <v>#N/A</v>
      </c>
      <c r="XBY11" s="7" t="s">
        <v>22352</v>
      </c>
      <c r="XBZ11" s="20" t="e">
        <f>VLOOKUP(XBZ$4, revenue_pivot!$A$4:$E$6, 5, FALSE)</f>
        <v>#N/A</v>
      </c>
      <c r="XCA11" s="20" t="e">
        <f>VLOOKUP(XCA$4, revenue_pivot!$A$4:$E$6, 5, FALSE)</f>
        <v>#N/A</v>
      </c>
      <c r="XCB11" s="20" t="e">
        <f>VLOOKUP(XCB$4, revenue_pivot!$A$4:$E$6, 5, FALSE)</f>
        <v>#N/A</v>
      </c>
      <c r="XCC11" s="7" t="s">
        <v>22352</v>
      </c>
      <c r="XCD11" s="20" t="e">
        <f>VLOOKUP(XCD$4, revenue_pivot!$A$4:$E$6, 5, FALSE)</f>
        <v>#N/A</v>
      </c>
      <c r="XCE11" s="20" t="e">
        <f>VLOOKUP(XCE$4, revenue_pivot!$A$4:$E$6, 5, FALSE)</f>
        <v>#N/A</v>
      </c>
      <c r="XCF11" s="20" t="e">
        <f>VLOOKUP(XCF$4, revenue_pivot!$A$4:$E$6, 5, FALSE)</f>
        <v>#N/A</v>
      </c>
      <c r="XCG11" s="7" t="s">
        <v>22352</v>
      </c>
      <c r="XCH11" s="20" t="e">
        <f>VLOOKUP(XCH$4, revenue_pivot!$A$4:$E$6, 5, FALSE)</f>
        <v>#N/A</v>
      </c>
      <c r="XCI11" s="20" t="e">
        <f>VLOOKUP(XCI$4, revenue_pivot!$A$4:$E$6, 5, FALSE)</f>
        <v>#N/A</v>
      </c>
      <c r="XCJ11" s="20" t="e">
        <f>VLOOKUP(XCJ$4, revenue_pivot!$A$4:$E$6, 5, FALSE)</f>
        <v>#N/A</v>
      </c>
      <c r="XCK11" s="7" t="s">
        <v>22352</v>
      </c>
      <c r="XCL11" s="20" t="e">
        <f>VLOOKUP(XCL$4, revenue_pivot!$A$4:$E$6, 5, FALSE)</f>
        <v>#N/A</v>
      </c>
      <c r="XCM11" s="20" t="e">
        <f>VLOOKUP(XCM$4, revenue_pivot!$A$4:$E$6, 5, FALSE)</f>
        <v>#N/A</v>
      </c>
      <c r="XCN11" s="20" t="e">
        <f>VLOOKUP(XCN$4, revenue_pivot!$A$4:$E$6, 5, FALSE)</f>
        <v>#N/A</v>
      </c>
      <c r="XCO11" s="7" t="s">
        <v>22352</v>
      </c>
      <c r="XCP11" s="20" t="e">
        <f>VLOOKUP(XCP$4, revenue_pivot!$A$4:$E$6, 5, FALSE)</f>
        <v>#N/A</v>
      </c>
      <c r="XCQ11" s="20" t="e">
        <f>VLOOKUP(XCQ$4, revenue_pivot!$A$4:$E$6, 5, FALSE)</f>
        <v>#N/A</v>
      </c>
      <c r="XCR11" s="20" t="e">
        <f>VLOOKUP(XCR$4, revenue_pivot!$A$4:$E$6, 5, FALSE)</f>
        <v>#N/A</v>
      </c>
      <c r="XCS11" s="7" t="s">
        <v>22352</v>
      </c>
      <c r="XCT11" s="20" t="e">
        <f>VLOOKUP(XCT$4, revenue_pivot!$A$4:$E$6, 5, FALSE)</f>
        <v>#N/A</v>
      </c>
      <c r="XCU11" s="20" t="e">
        <f>VLOOKUP(XCU$4, revenue_pivot!$A$4:$E$6, 5, FALSE)</f>
        <v>#N/A</v>
      </c>
      <c r="XCV11" s="20" t="e">
        <f>VLOOKUP(XCV$4, revenue_pivot!$A$4:$E$6, 5, FALSE)</f>
        <v>#N/A</v>
      </c>
      <c r="XCW11" s="7" t="s">
        <v>22352</v>
      </c>
      <c r="XCX11" s="20" t="e">
        <f>VLOOKUP(XCX$4, revenue_pivot!$A$4:$E$6, 5, FALSE)</f>
        <v>#N/A</v>
      </c>
      <c r="XCY11" s="20" t="e">
        <f>VLOOKUP(XCY$4, revenue_pivot!$A$4:$E$6, 5, FALSE)</f>
        <v>#N/A</v>
      </c>
      <c r="XCZ11" s="20" t="e">
        <f>VLOOKUP(XCZ$4, revenue_pivot!$A$4:$E$6, 5, FALSE)</f>
        <v>#N/A</v>
      </c>
      <c r="XDA11" s="7" t="s">
        <v>22352</v>
      </c>
      <c r="XDB11" s="20" t="e">
        <f>VLOOKUP(XDB$4, revenue_pivot!$A$4:$E$6, 5, FALSE)</f>
        <v>#N/A</v>
      </c>
      <c r="XDC11" s="20" t="e">
        <f>VLOOKUP(XDC$4, revenue_pivot!$A$4:$E$6, 5, FALSE)</f>
        <v>#N/A</v>
      </c>
      <c r="XDD11" s="20" t="e">
        <f>VLOOKUP(XDD$4, revenue_pivot!$A$4:$E$6, 5, FALSE)</f>
        <v>#N/A</v>
      </c>
      <c r="XDE11" s="7" t="s">
        <v>22352</v>
      </c>
      <c r="XDF11" s="20" t="e">
        <f>VLOOKUP(XDF$4, revenue_pivot!$A$4:$E$6, 5, FALSE)</f>
        <v>#N/A</v>
      </c>
      <c r="XDG11" s="20" t="e">
        <f>VLOOKUP(XDG$4, revenue_pivot!$A$4:$E$6, 5, FALSE)</f>
        <v>#N/A</v>
      </c>
      <c r="XDH11" s="20" t="e">
        <f>VLOOKUP(XDH$4, revenue_pivot!$A$4:$E$6, 5, FALSE)</f>
        <v>#N/A</v>
      </c>
      <c r="XDI11" s="7" t="s">
        <v>22352</v>
      </c>
      <c r="XDJ11" s="20" t="e">
        <f>VLOOKUP(XDJ$4, revenue_pivot!$A$4:$E$6, 5, FALSE)</f>
        <v>#N/A</v>
      </c>
      <c r="XDK11" s="20" t="e">
        <f>VLOOKUP(XDK$4, revenue_pivot!$A$4:$E$6, 5, FALSE)</f>
        <v>#N/A</v>
      </c>
      <c r="XDL11" s="20" t="e">
        <f>VLOOKUP(XDL$4, revenue_pivot!$A$4:$E$6, 5, FALSE)</f>
        <v>#N/A</v>
      </c>
      <c r="XDM11" s="7" t="s">
        <v>22352</v>
      </c>
      <c r="XDN11" s="20" t="e">
        <f>VLOOKUP(XDN$4, revenue_pivot!$A$4:$E$6, 5, FALSE)</f>
        <v>#N/A</v>
      </c>
      <c r="XDO11" s="20" t="e">
        <f>VLOOKUP(XDO$4, revenue_pivot!$A$4:$E$6, 5, FALSE)</f>
        <v>#N/A</v>
      </c>
      <c r="XDP11" s="20" t="e">
        <f>VLOOKUP(XDP$4, revenue_pivot!$A$4:$E$6, 5, FALSE)</f>
        <v>#N/A</v>
      </c>
      <c r="XDQ11" s="7" t="s">
        <v>22352</v>
      </c>
      <c r="XDR11" s="20" t="e">
        <f>VLOOKUP(XDR$4, revenue_pivot!$A$4:$E$6, 5, FALSE)</f>
        <v>#N/A</v>
      </c>
      <c r="XDS11" s="20" t="e">
        <f>VLOOKUP(XDS$4, revenue_pivot!$A$4:$E$6, 5, FALSE)</f>
        <v>#N/A</v>
      </c>
      <c r="XDT11" s="20" t="e">
        <f>VLOOKUP(XDT$4, revenue_pivot!$A$4:$E$6, 5, FALSE)</f>
        <v>#N/A</v>
      </c>
      <c r="XDU11" s="7" t="s">
        <v>22352</v>
      </c>
      <c r="XDV11" s="20" t="e">
        <f>VLOOKUP(XDV$4, revenue_pivot!$A$4:$E$6, 5, FALSE)</f>
        <v>#N/A</v>
      </c>
      <c r="XDW11" s="20" t="e">
        <f>VLOOKUP(XDW$4, revenue_pivot!$A$4:$E$6, 5, FALSE)</f>
        <v>#N/A</v>
      </c>
      <c r="XDX11" s="20" t="e">
        <f>VLOOKUP(XDX$4, revenue_pivot!$A$4:$E$6, 5, FALSE)</f>
        <v>#N/A</v>
      </c>
      <c r="XDY11" s="7" t="s">
        <v>22352</v>
      </c>
      <c r="XDZ11" s="20" t="e">
        <f>VLOOKUP(XDZ$4, revenue_pivot!$A$4:$E$6, 5, FALSE)</f>
        <v>#N/A</v>
      </c>
      <c r="XEA11" s="20" t="e">
        <f>VLOOKUP(XEA$4, revenue_pivot!$A$4:$E$6, 5, FALSE)</f>
        <v>#N/A</v>
      </c>
      <c r="XEB11" s="20" t="e">
        <f>VLOOKUP(XEB$4, revenue_pivot!$A$4:$E$6, 5, FALSE)</f>
        <v>#N/A</v>
      </c>
      <c r="XEC11" s="7" t="s">
        <v>22352</v>
      </c>
      <c r="XED11" s="20" t="e">
        <f>VLOOKUP(XED$4, revenue_pivot!$A$4:$E$6, 5, FALSE)</f>
        <v>#N/A</v>
      </c>
      <c r="XEE11" s="20" t="e">
        <f>VLOOKUP(XEE$4, revenue_pivot!$A$4:$E$6, 5, FALSE)</f>
        <v>#N/A</v>
      </c>
      <c r="XEF11" s="20" t="e">
        <f>VLOOKUP(XEF$4, revenue_pivot!$A$4:$E$6, 5, FALSE)</f>
        <v>#N/A</v>
      </c>
      <c r="XEG11" s="7" t="s">
        <v>22352</v>
      </c>
      <c r="XEH11" s="20" t="e">
        <f>VLOOKUP(XEH$4, revenue_pivot!$A$4:$E$6, 5, FALSE)</f>
        <v>#N/A</v>
      </c>
      <c r="XEI11" s="20" t="e">
        <f>VLOOKUP(XEI$4, revenue_pivot!$A$4:$E$6, 5, FALSE)</f>
        <v>#N/A</v>
      </c>
      <c r="XEJ11" s="20" t="e">
        <f>VLOOKUP(XEJ$4, revenue_pivot!$A$4:$E$6, 5, FALSE)</f>
        <v>#N/A</v>
      </c>
      <c r="XEK11" s="7" t="s">
        <v>22352</v>
      </c>
      <c r="XEL11" s="20" t="e">
        <f>VLOOKUP(XEL$4, revenue_pivot!$A$4:$E$6, 5, FALSE)</f>
        <v>#N/A</v>
      </c>
      <c r="XEM11" s="20" t="e">
        <f>VLOOKUP(XEM$4, revenue_pivot!$A$4:$E$6, 5, FALSE)</f>
        <v>#N/A</v>
      </c>
      <c r="XEN11" s="20" t="e">
        <f>VLOOKUP(XEN$4, revenue_pivot!$A$4:$E$6, 5, FALSE)</f>
        <v>#N/A</v>
      </c>
      <c r="XEO11" s="7" t="s">
        <v>22352</v>
      </c>
      <c r="XEP11" s="20" t="e">
        <f>VLOOKUP(XEP$4, revenue_pivot!$A$4:$E$6, 5, FALSE)</f>
        <v>#N/A</v>
      </c>
      <c r="XEQ11" s="20" t="e">
        <f>VLOOKUP(XEQ$4, revenue_pivot!$A$4:$E$6, 5, FALSE)</f>
        <v>#N/A</v>
      </c>
      <c r="XER11" s="20" t="e">
        <f>VLOOKUP(XER$4, revenue_pivot!$A$4:$E$6, 5, FALSE)</f>
        <v>#N/A</v>
      </c>
      <c r="XES11" s="7" t="s">
        <v>22352</v>
      </c>
      <c r="XET11" s="20" t="e">
        <f>VLOOKUP(XET$4, revenue_pivot!$A$4:$E$6, 5, FALSE)</f>
        <v>#N/A</v>
      </c>
      <c r="XEU11" s="20" t="e">
        <f>VLOOKUP(XEU$4, revenue_pivot!$A$4:$E$6, 5, FALSE)</f>
        <v>#N/A</v>
      </c>
      <c r="XEV11" s="20" t="e">
        <f>VLOOKUP(XEV$4, revenue_pivot!$A$4:$E$6, 5, FALSE)</f>
        <v>#N/A</v>
      </c>
      <c r="XEW11" s="7" t="s">
        <v>22352</v>
      </c>
      <c r="XEX11" s="20" t="e">
        <f>VLOOKUP(XEX$4, revenue_pivot!$A$4:$E$6, 5, FALSE)</f>
        <v>#N/A</v>
      </c>
      <c r="XEY11" s="20" t="e">
        <f>VLOOKUP(XEY$4, revenue_pivot!$A$4:$E$6, 5, FALSE)</f>
        <v>#N/A</v>
      </c>
      <c r="XEZ11" s="20" t="e">
        <f>VLOOKUP(XEZ$4, revenue_pivot!$A$4:$E$6, 5, FALSE)</f>
        <v>#N/A</v>
      </c>
      <c r="XFA11" s="7" t="s">
        <v>22352</v>
      </c>
      <c r="XFB11" s="20" t="e">
        <f>VLOOKUP(XFB$4, revenue_pivot!$A$4:$E$6, 5, FALSE)</f>
        <v>#N/A</v>
      </c>
      <c r="XFC11" s="20" t="e">
        <f>VLOOKUP(XFC$4, revenue_pivot!$A$4:$E$6, 5, FALSE)</f>
        <v>#N/A</v>
      </c>
      <c r="XFD11" s="20" t="e">
        <f>VLOOKUP(XFD$4, revenue_pivot!$A$4:$E$6, 5, FALSE)</f>
        <v>#N/A</v>
      </c>
    </row>
    <row r="12" spans="1:16384" x14ac:dyDescent="0.2">
      <c r="A12" s="46" t="s">
        <v>22323</v>
      </c>
      <c r="B12" s="47">
        <f>VLOOKUP(B$4, benchmark_data!$A$2:$D$4, 2, FALSE)</f>
        <v>50000</v>
      </c>
      <c r="C12" s="47">
        <f>VLOOKUP(C$4, benchmark_data!$A$2:$D$4, 2, FALSE)</f>
        <v>65000</v>
      </c>
      <c r="D12" s="47">
        <f>VLOOKUP(D$4, benchmark_data!$A$2:$D$4, 2, FALSE)</f>
        <v>85000</v>
      </c>
      <c r="H12" s="7"/>
    </row>
    <row r="13" spans="1:16384" x14ac:dyDescent="0.2">
      <c r="A13" s="48" t="s">
        <v>22321</v>
      </c>
      <c r="B13" s="47">
        <f>VLOOKUP(B$4, benchmark_data!$A$2:$D$4, 3, FALSE)</f>
        <v>75000</v>
      </c>
      <c r="C13" s="47">
        <f>VLOOKUP(C$4, benchmark_data!$A$2:$D$4, 3, FALSE)</f>
        <v>95000</v>
      </c>
      <c r="D13" s="47">
        <f>VLOOKUP(D$4, benchmark_data!$A$2:$D$4, 3, FALSE)</f>
        <v>125000</v>
      </c>
    </row>
    <row r="14" spans="1:16384" x14ac:dyDescent="0.2">
      <c r="A14" s="46" t="s">
        <v>22322</v>
      </c>
      <c r="B14" s="47">
        <f>VLOOKUP(B$4, benchmark_data!$A$2:$D$4, 4, FALSE)</f>
        <v>125000</v>
      </c>
      <c r="C14" s="47">
        <f>VLOOKUP(C$4, benchmark_data!$A$2:$D$4, 4, FALSE)</f>
        <v>160000</v>
      </c>
      <c r="D14" s="47">
        <f>VLOOKUP(D$4, benchmark_data!$A$2:$D$4, 4, FALSE)</f>
        <v>210000</v>
      </c>
    </row>
    <row r="15" spans="1:16384" x14ac:dyDescent="0.2">
      <c r="CJ15" s="7"/>
      <c r="CK15" s="20"/>
      <c r="CL15" s="20"/>
      <c r="CM15" s="20"/>
      <c r="CN15" s="7"/>
      <c r="CO15" s="20"/>
      <c r="CP15" s="20"/>
      <c r="CQ15" s="20"/>
      <c r="CR15" s="7"/>
      <c r="CS15" s="20"/>
      <c r="CT15" s="20"/>
      <c r="CU15" s="20"/>
      <c r="CV15" s="7"/>
      <c r="CW15" s="20"/>
      <c r="CX15" s="2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3D750-01D5-C543-B69A-F454DA677AF4}">
  <dimension ref="B1:K12"/>
  <sheetViews>
    <sheetView showGridLines="0" workbookViewId="0">
      <selection activeCell="K7" sqref="K7"/>
    </sheetView>
  </sheetViews>
  <sheetFormatPr baseColWidth="10" defaultRowHeight="15" x14ac:dyDescent="0.2"/>
  <cols>
    <col min="2" max="2" width="10.83203125" customWidth="1"/>
    <col min="3" max="3" width="28" bestFit="1" customWidth="1"/>
    <col min="4" max="4" width="15.83203125" bestFit="1" customWidth="1"/>
  </cols>
  <sheetData>
    <row r="1" spans="2:11" ht="24" x14ac:dyDescent="0.3">
      <c r="B1" s="38" t="s">
        <v>22357</v>
      </c>
      <c r="C1" s="30"/>
    </row>
    <row r="3" spans="2:11" x14ac:dyDescent="0.2">
      <c r="B3" s="41" t="s">
        <v>22358</v>
      </c>
      <c r="C3" s="36" t="s">
        <v>22355</v>
      </c>
      <c r="D3" s="39" t="s">
        <v>22356</v>
      </c>
    </row>
    <row r="4" spans="2:11" x14ac:dyDescent="0.2">
      <c r="B4" s="40" t="s">
        <v>22359</v>
      </c>
      <c r="C4" s="36" t="s">
        <v>22325</v>
      </c>
      <c r="D4" s="33" t="str">
        <f>VLOOKUP(D3, Calculations!A2:E1001, 5, FALSE)</f>
        <v>Account Executive I</v>
      </c>
    </row>
    <row r="6" spans="2:11" x14ac:dyDescent="0.2">
      <c r="B6" s="43"/>
      <c r="C6" s="36" t="s">
        <v>22351</v>
      </c>
      <c r="D6" s="33">
        <f>VLOOKUP('Challenge 2'!D3, Calculations!A2:G1001, 7,FALSE)</f>
        <v>19</v>
      </c>
    </row>
    <row r="7" spans="2:11" x14ac:dyDescent="0.2">
      <c r="B7" s="44" t="s">
        <v>22360</v>
      </c>
      <c r="C7" s="36" t="s">
        <v>22345</v>
      </c>
      <c r="D7" s="34">
        <f>VLOOKUP(D3, Calculations!A2:H1001, 8, FALSE)</f>
        <v>690078</v>
      </c>
    </row>
    <row r="8" spans="2:11" x14ac:dyDescent="0.2">
      <c r="B8" s="42" t="s">
        <v>22361</v>
      </c>
      <c r="C8" s="36" t="s">
        <v>22352</v>
      </c>
      <c r="D8" s="34">
        <f>VLOOKUP(D3, Calculations!A2:I1001, 9, FALSE)</f>
        <v>500000</v>
      </c>
    </row>
    <row r="9" spans="2:11" x14ac:dyDescent="0.2">
      <c r="B9" s="37"/>
      <c r="C9" s="36" t="s">
        <v>22354</v>
      </c>
      <c r="D9" s="35">
        <f>D7/D8</f>
        <v>1.3801559999999999</v>
      </c>
    </row>
    <row r="11" spans="2:11" ht="26" x14ac:dyDescent="0.3">
      <c r="E11" s="31" t="str">
        <f>D3</f>
        <v>Elva Hamsher</v>
      </c>
      <c r="F11" s="31"/>
      <c r="G11" s="31"/>
      <c r="H11" s="31"/>
      <c r="I11" s="31"/>
      <c r="J11" s="31"/>
      <c r="K11" s="31"/>
    </row>
    <row r="12" spans="2:11" ht="19" x14ac:dyDescent="0.25">
      <c r="E12" s="32" t="str">
        <f>D4</f>
        <v>Account Executive I</v>
      </c>
      <c r="F12" s="32"/>
      <c r="G12" s="32"/>
      <c r="H12" s="32"/>
      <c r="I12" s="32"/>
      <c r="J12" s="32"/>
      <c r="K12" s="32"/>
    </row>
  </sheetData>
  <mergeCells count="2">
    <mergeCell ref="E11:K11"/>
    <mergeCell ref="E12:K12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75D0ED5-FB7F-F545-B191-7C86C47CDE28}">
          <x14:formula1>
            <xm:f>Calculations!$A$2:$A$1001</xm:f>
          </x14:formula1>
          <xm:sqref>D3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base_salary</vt:lpstr>
      <vt:lpstr>deals_closed</vt:lpstr>
      <vt:lpstr>2018_commission_structure</vt:lpstr>
      <vt:lpstr>benchmark_data</vt:lpstr>
      <vt:lpstr>Calculations</vt:lpstr>
      <vt:lpstr>revenue_pivot</vt:lpstr>
      <vt:lpstr>Sheet6</vt:lpstr>
      <vt:lpstr>Calculations (2)</vt:lpstr>
      <vt:lpstr>Sheet3</vt:lpstr>
      <vt:lpstr>Pivot Table</vt:lpstr>
      <vt:lpstr>Challenge</vt:lpstr>
      <vt:lpstr>Challenge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Kandice Giselle Gunawan</cp:lastModifiedBy>
  <dcterms:created xsi:type="dcterms:W3CDTF">2019-01-22T23:52:44Z</dcterms:created>
  <dcterms:modified xsi:type="dcterms:W3CDTF">2019-12-17T02:39:10Z</dcterms:modified>
</cp:coreProperties>
</file>